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TARIF PRO" sheetId="1" r:id="rId1"/>
    <sheet name="ANX GRAP 75" sheetId="2" r:id="rId2"/>
    <sheet name="ANX GRAP 100" sheetId="3" r:id="rId3"/>
    <sheet name="ANX GRAP 125" sheetId="4" r:id="rId4"/>
    <sheet name="ANX GRAP 150" sheetId="5" r:id="rId5"/>
    <sheet name="ANX BATTERIE" sheetId="6" r:id="rId6"/>
    <sheet name="CGVente" sheetId="7" r:id="rId7"/>
    <sheet name="LEXIQUE" sheetId="8" r:id="rId8"/>
    <sheet name="Articles" sheetId="9" r:id="rId9" state="hidden"/>
    <sheet name="Prix PRO CA" sheetId="10" r:id="rId10" state="hidden"/>
    <sheet name="Prix PRO BTE" sheetId="11" r:id="rId11" state="hidden"/>
    <sheet name="Prix PRO PCS" sheetId="12" r:id="rId12" state="hidden"/>
    <sheet name="Prix TTC" sheetId="13" r:id="rId13" state="hidden"/>
    <sheet name="LigneAchat" sheetId="14" r:id="rId14" state="hidden"/>
    <sheet name="Ligne Vente 342" sheetId="15" r:id="rId15" state="hidden"/>
    <sheet name="Inventaire" sheetId="16" r:id="rId16" state="hidden"/>
    <sheet name="Unités CA" sheetId="17" r:id="rId17" state="hidden"/>
    <sheet name="Unités BTE" sheetId="18" r:id="rId18" state="hidden"/>
    <sheet name="Feuil2" sheetId="19" r:id="rId19" state="veryHidden"/>
    <sheet name="Feuil3" sheetId="20" r:id="rId20" state="veryHidden"/>
    <sheet name="Feuil1" sheetId="21" r:id="rId21" state="veryHidden"/>
    <sheet name="Feuil181" sheetId="22" r:id="rId22" state="veryHidden"/>
    <sheet name="Feuil182" sheetId="23" r:id="rId23" state="veryHidden"/>
    <sheet name="Feuil280" sheetId="24" r:id="rId24" state="veryHidden"/>
    <sheet name="Feuil281" sheetId="25" r:id="rId25" state="veryHidden"/>
    <sheet name="Feuil32" sheetId="26" r:id="rId26" state="veryHidden"/>
    <sheet name="Feuil33" sheetId="27" r:id="rId27" state="veryHidden"/>
    <sheet name="Feuil56" sheetId="28" r:id="rId28" state="veryHidden"/>
    <sheet name="Feuil47" sheetId="29" r:id="rId29" state="veryHidden"/>
    <sheet name="Feuil48" sheetId="30" r:id="rId30" state="veryHidden"/>
    <sheet name="Feuil4" sheetId="31" r:id="rId31" state="veryHidden"/>
    <sheet name="Feuil5" sheetId="32" r:id="rId32" state="veryHidden"/>
    <sheet name="Feuil6" sheetId="33" r:id="rId33" state="veryHidden"/>
    <sheet name="Feuil7" sheetId="34" r:id="rId34" state="veryHidden"/>
    <sheet name="Feuil8" sheetId="35" r:id="rId35" state="veryHidden"/>
    <sheet name="Feuil9" sheetId="36" r:id="rId36" state="veryHidden"/>
    <sheet name="Feuil10" sheetId="37" r:id="rId37" state="veryHidden"/>
    <sheet name="Feuil11" sheetId="38" r:id="rId38" state="veryHidden"/>
    <sheet name="Feuil12" sheetId="39" r:id="rId39" state="veryHidden"/>
    <sheet name="Feuil13" sheetId="40" r:id="rId40" state="veryHidden"/>
    <sheet name="Feuil14" sheetId="41" r:id="rId41" state="veryHidden"/>
    <sheet name="Feuil15" sheetId="42" r:id="rId42" state="veryHidden"/>
    <sheet name="Feuil16" sheetId="43" r:id="rId43" state="veryHidden"/>
    <sheet name="Feuil17" sheetId="44" r:id="rId44" state="veryHidden"/>
    <sheet name="Feuil18" sheetId="45" r:id="rId45" state="veryHidden"/>
    <sheet name="Feuil19" sheetId="46" r:id="rId46" state="veryHidden"/>
    <sheet name="Feuil20" sheetId="47" r:id="rId47" state="veryHidden"/>
    <sheet name="Feuil21" sheetId="48" r:id="rId48" state="veryHidden"/>
    <sheet name="Feuil22" sheetId="49" r:id="rId49" state="veryHidden"/>
    <sheet name="Feuil23" sheetId="50" r:id="rId50" state="veryHidden"/>
    <sheet name="Feuil24" sheetId="51" r:id="rId51" state="veryHidden"/>
  </sheets>
  <definedNames>
    <definedName name="_xlnm._FilterDatabase" localSheetId="0" hidden="1">'TARIF PRO'!$A$2:$AB$1118</definedName>
    <definedName name="_xlnm.Print_Area" localSheetId="5">'ANX BATTERIE'!$A$2:$H$13</definedName>
    <definedName name="_xlnm.Print_Area" localSheetId="2">'ANX GRAP 100'!$A$2:$H$73</definedName>
    <definedName name="_xlnm.Print_Area" localSheetId="3">'ANX GRAP 125'!$A$2:$H$30</definedName>
    <definedName name="_xlnm.Print_Area" localSheetId="4">'ANX GRAP 150'!$A$2:$H$25</definedName>
    <definedName name="_xlnm.Print_Area" localSheetId="1">'ANX GRAP 75'!$B$2:$H$93</definedName>
    <definedName name="_xlnm.Print_Titles" localSheetId="4">'ANX GRAP 150'!$2:$2</definedName>
    <definedName name="_xlnm.Print_Titles" localSheetId="0">'TARIF PRO'!$2:$2</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4">
    <numFmt numFmtId="56" formatCode="&quot;上午/下午 &quot;hh&quot;時&quot;mm&quot;分&quot;ss&quot;秒 &quot;"/>
    <numFmt numFmtId="164" formatCode="[$-40C]d\-mmm\-yy;@"/>
    <numFmt numFmtId="165" formatCode="0_ "/>
    <numFmt numFmtId="166" formatCode="0,000,0\-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 Id="rId5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1136"/>
  <sheetViews>
    <sheetView workbookViewId="0" rightToLeft="0"/>
  </sheetViews>
  <sheetData>
    <row r="1">
      <c r="A1" t="str">
        <v>Auto+Cacher+lock</v>
      </c>
      <c r="M1" t="str">
        <v>CATEGORIE</v>
      </c>
      <c r="Z1" t="str">
        <v>Cacher+lock</v>
      </c>
      <c r="AA1" t="str">
        <v>Cacher+lock</v>
      </c>
      <c r="AB1" t="str">
        <v>Cacher+lock</v>
      </c>
    </row>
    <row r="2">
      <c r="B2" t="str">
        <v>CATALOGUE</v>
      </c>
      <c r="C2" t="str">
        <v>NEW</v>
      </c>
      <c r="D2" t="str">
        <v>Vidéo</v>
      </c>
      <c r="E2" t="str">
        <v>REFERENCE</v>
      </c>
      <c r="F2" t="str">
        <v>DESIGNATION NAV</v>
      </c>
      <c r="G2" t="str">
        <v>GROUPES PRODUITS</v>
      </c>
      <c r="H2" t="str">
        <v>GROUPE SOUS PRODUIT</v>
      </c>
      <c r="I2" t="str">
        <v>CAL</v>
      </c>
      <c r="J2" t="str">
        <v>EFFET</v>
      </c>
      <c r="K2" t="str">
        <v>COULEUR</v>
      </c>
      <c r="L2" t="str">
        <v>PAYS</v>
      </c>
      <c r="M2" t="str">
        <v>CAT</v>
      </c>
      <c r="N2" t="str">
        <v>CLASSE</v>
      </c>
      <c r="O2" t="str">
        <v>N° CERTIF NAV</v>
      </c>
      <c r="P2" t="str">
        <v>MAT ACTIVE (g)</v>
      </c>
      <c r="Q2" t="str">
        <v>DUREE (s)</v>
      </c>
      <c r="R2" t="str">
        <v>DIST. SECU. (m)</v>
      </c>
      <c r="S2" t="str">
        <v>COND CARTONS</v>
      </c>
      <c r="T2" t="str">
        <v>COND BTE NAV</v>
      </c>
      <c r="U2" t="str">
        <v>PRIX CARTONS €HT</v>
      </c>
      <c r="V2" t="str">
        <v>PRIX BOITES €HT</v>
      </c>
      <c r="W2" t="str">
        <v>Px PCS €HT</v>
      </c>
      <c r="X2" t="str">
        <v>DISPO</v>
      </c>
      <c r="Y2" t="str">
        <v>Arrivée Prévue</v>
      </c>
      <c r="Z2" t="str">
        <v>Stock 24 actuel</v>
      </c>
      <c r="AA2" t="str">
        <v>Stock 24 dispo</v>
      </c>
      <c r="AB2" t="str">
        <v>Qté Réservées</v>
      </c>
    </row>
    <row r="3">
      <c r="B3" t="str">
        <v>BOMBES Ø50</v>
      </c>
    </row>
    <row r="4">
      <c r="B4" t="str">
        <f>INDEX(Articles!$1:$1048576,MATCH(E4,Articles!D:D,0),6)</f>
        <v>1</v>
      </c>
      <c r="C4" t="str">
        <f>INDEX(Articles!$1:$1048576,MATCH(E4,Articles!D:D,0),7)</f>
        <v/>
      </c>
      <c r="D4" t="str">
        <f>HYPERLINK(INDEX(Articles!$1:$1048576,MATCH(E4,Articles!D:D,0),24),"Lien")</f>
        <v>Lien</v>
      </c>
      <c r="E4" t="str">
        <v>73450M</v>
      </c>
      <c r="F4" t="str">
        <f>INDEX(Articles!$1:$1048576,MATCH(E4,Articles!D:D,0),5)</f>
        <v>BBE Ø50 CYL MULTICOLORE</v>
      </c>
      <c r="G4" t="str">
        <f>INDEX(Articles!$1:$1048576,MATCH(E4,Articles!D:D,0),8)</f>
        <v>BOMBE</v>
      </c>
      <c r="H4" t="str">
        <f>INDEX(Articles!$1:$1048576,MATCH(E4,Articles!D:D,0),9)</f>
        <v>CYLIND</v>
      </c>
      <c r="I4">
        <f>INDEX(Articles!$1:$1048576,MATCH(E4,Articles!D:D,0),10)</f>
        <v>50</v>
      </c>
      <c r="J4" t="str">
        <f>INDEX(Articles!$1:$1048576,MATCH(E4,Articles!D:D,0),11)</f>
        <v>PIVOINE</v>
      </c>
      <c r="K4" t="str">
        <f>INDEX(Articles!$1:$1048576,MATCH(E4,Articles!D:D,0),12)</f>
        <v>MULTICOLORE</v>
      </c>
      <c r="L4" t="str">
        <f>INDEX(Articles!$1:$1048576,MATCH(E4,Articles!D:D,0),13)</f>
        <v>EU</v>
      </c>
      <c r="M4" t="str">
        <f>INDEX(Articles!$1:$1048576,MATCH(E4,Articles!D:D,0),14)</f>
        <v>F4</v>
      </c>
      <c r="N4" t="str">
        <f>INDEX(Articles!$1:$1048576,MATCH(E4,Articles!D:D,0),15)</f>
        <v>1.3G</v>
      </c>
      <c r="O4" t="str">
        <f>INDEX(Articles!$1:$1048576,MATCH(E4,Articles!D:D,0),16)</f>
        <v>0589-F4-0387</v>
      </c>
      <c r="P4">
        <f>INDEX(Articles!$1:$1048576,MATCH(E4,Articles!D:D,0),17)*1000</f>
        <v>60</v>
      </c>
      <c r="Q4" t="str">
        <f>INDEX(Articles!$1:$1048576,MATCH(E4,Articles!D:D,0),18)</f>
        <v>2</v>
      </c>
      <c r="R4">
        <f>INDEX(Articles!$1:$1048576,MATCH(E4,Articles!D:D,0),19)</f>
        <v>50</v>
      </c>
      <c r="S4" t="str">
        <f>IF(INDEX('Unités CA'!$1:$1048576,MATCH(E4,'Unités CA'!D:D,0),5)=0,"",INDEX('Unités CA'!$1:$1048576,MATCH(E4,'Unités CA'!D:D,0),5))</f>
        <v>0140/CA</v>
      </c>
      <c r="T4" t="str">
        <f>IF(INDEX('Unités BTE'!$1:$1048576,MATCH(E4,'Unités CA'!D:D,0),5)=0,"",INDEX('Unités BTE'!$1:$1048576,MATCH(E4,'Unités CA'!D:D,0),5))</f>
        <v/>
      </c>
      <c r="U4">
        <f>IFERROR(INDEX('Prix PRO CA'!$1:$1048576,MATCH(E4,'Prix PRO CA'!D:D,0),10),"")</f>
        <v>693</v>
      </c>
      <c r="V4" t="str">
        <f>IFERROR(INDEX('Prix PRO CA'!$1:$1048576,MATCH(E4,'Prix PRO BTE'!D:D,0),10),"")</f>
        <v/>
      </c>
      <c r="W4">
        <f>+IFERROR(INDEX('Prix PRO PCS'!$1:$1048576,MATCH(E4,'Prix PRO PCS'!D:D,0),10),"")</f>
        <v>4.95</v>
      </c>
      <c r="X4" t="str">
        <f>IF(B4="OPPORTUNITE",AA4,IF(AA4&lt;=0,"Non",IF(AA4&gt;10,"Oui","Inf à 10")))</f>
        <v>Oui</v>
      </c>
      <c r="Y4">
        <f>IFERROR(INDEX(LigneAchat!$1:$1048576,MATCH(E4,LigneAchat!D:D,0),5),"")</f>
        <v>44301</v>
      </c>
      <c r="Z4">
        <f>INDEX(Articles!$1:$1048576,MATCH(E4,Articles!D:D,0),21)</f>
        <v>295</v>
      </c>
      <c r="AA4">
        <f>+Z4-AB4</f>
        <v>295</v>
      </c>
      <c r="AB4">
        <f>+INDEX(Articles!$1:$1048576,MATCH(E4,Articles!D:D,0),23)</f>
        <v>0</v>
      </c>
    </row>
    <row r="5">
      <c r="B5" t="str">
        <f>INDEX(Articles!$1:$1048576,MATCH(E5,Articles!D:D,0),6)</f>
        <v>1</v>
      </c>
      <c r="C5" t="str">
        <f>INDEX(Articles!$1:$1048576,MATCH(E5,Articles!D:D,0),7)</f>
        <v/>
      </c>
      <c r="D5" t="str">
        <f>HYPERLINK(INDEX(Articles!$1:$1048576,MATCH(E5,Articles!D:D,0),24),"Lien")</f>
        <v>Lien</v>
      </c>
      <c r="E5" t="str">
        <v>65150</v>
      </c>
      <c r="F5" t="str">
        <f>INDEX(Articles!$1:$1048576,MATCH(E5,Articles!D:D,0),5)</f>
        <v>BBE Ø50 KAMURO + TC KAMURO</v>
      </c>
      <c r="G5" t="str">
        <f>INDEX(Articles!$1:$1048576,MATCH(E5,Articles!D:D,0),8)</f>
        <v>BOMBE</v>
      </c>
      <c r="H5" t="str">
        <f>INDEX(Articles!$1:$1048576,MATCH(E5,Articles!D:D,0),9)</f>
        <v>SPHERIQUE</v>
      </c>
      <c r="I5">
        <f>INDEX(Articles!$1:$1048576,MATCH(E5,Articles!D:D,0),10)</f>
        <v>50</v>
      </c>
      <c r="J5" t="str">
        <f>INDEX(Articles!$1:$1048576,MATCH(E5,Articles!D:D,0),11)</f>
        <v>PLEUREUR</v>
      </c>
      <c r="K5" t="str">
        <f>INDEX(Articles!$1:$1048576,MATCH(E5,Articles!D:D,0),12)</f>
        <v>KAMURO</v>
      </c>
      <c r="L5" t="str">
        <f>INDEX(Articles!$1:$1048576,MATCH(E5,Articles!D:D,0),13)</f>
        <v>EU</v>
      </c>
      <c r="M5" t="str">
        <f>INDEX(Articles!$1:$1048576,MATCH(E5,Articles!D:D,0),14)</f>
        <v>F4</v>
      </c>
      <c r="N5" t="str">
        <f>INDEX(Articles!$1:$1048576,MATCH(E5,Articles!D:D,0),15)</f>
        <v>1.3G</v>
      </c>
      <c r="O5" t="str">
        <f>INDEX(Articles!$1:$1048576,MATCH(E5,Articles!D:D,0),16)</f>
        <v>0163-F4-2220</v>
      </c>
      <c r="P5">
        <f>INDEX(Articles!$1:$1048576,MATCH(E5,Articles!D:D,0),17)*1000</f>
        <v>91</v>
      </c>
      <c r="Q5" t="str">
        <f>INDEX(Articles!$1:$1048576,MATCH(E5,Articles!D:D,0),18)</f>
        <v>2</v>
      </c>
      <c r="R5">
        <f>INDEX(Articles!$1:$1048576,MATCH(E5,Articles!D:D,0),19)</f>
        <v>50</v>
      </c>
      <c r="S5" t="str">
        <f>IF(INDEX('Unités CA'!$1:$1048576,MATCH(E5,'Unités CA'!D:D,0),5)=0,"",INDEX('Unités CA'!$1:$1048576,MATCH(E5,'Unités CA'!D:D,0),5))</f>
        <v>0120/CA</v>
      </c>
      <c r="T5" t="str">
        <f>IF(INDEX('Unités BTE'!$1:$1048576,MATCH(E5,'Unités CA'!D:D,0),5)=0,"",INDEX('Unités BTE'!$1:$1048576,MATCH(E5,'Unités CA'!D:D,0),5))</f>
        <v/>
      </c>
      <c r="U5">
        <f>IFERROR(INDEX('Prix PRO CA'!$1:$1048576,MATCH(E5,'Prix PRO CA'!D:D,0),10),"")</f>
        <v>1068</v>
      </c>
      <c r="V5" t="str">
        <f>IFERROR(INDEX('Prix PRO CA'!$1:$1048576,MATCH(E5,'Prix PRO BTE'!D:D,0),10),"")</f>
        <v/>
      </c>
      <c r="W5">
        <f>+IFERROR(INDEX('Prix PRO PCS'!$1:$1048576,MATCH(E5,'Prix PRO PCS'!D:D,0),10),"")</f>
        <v>8.9</v>
      </c>
      <c r="X5" t="str">
        <f>IF(B5="OPPORTUNITE",AA5,IF(AA5&lt;=0,"Non",IF(AA5&gt;10,"Oui","Inf à 10")))</f>
        <v>Oui</v>
      </c>
      <c r="Y5" t="str">
        <f>IFERROR(INDEX(LigneAchat!$1:$1048576,MATCH(E5,LigneAchat!D:D,0),5),"")</f>
        <v/>
      </c>
      <c r="Z5">
        <f>INDEX(Articles!$1:$1048576,MATCH(E5,Articles!D:D,0),21)</f>
        <v>154</v>
      </c>
      <c r="AA5">
        <f>+Z5-AB5</f>
        <v>154</v>
      </c>
      <c r="AB5">
        <f>+INDEX(Articles!$1:$1048576,MATCH(E5,Articles!D:D,0),23)</f>
        <v>0</v>
      </c>
    </row>
    <row r="6">
      <c r="B6" t="str">
        <f>INDEX(Articles!$1:$1048576,MATCH(E6,Articles!D:D,0),6)</f>
        <v>1</v>
      </c>
      <c r="C6" t="str">
        <f>INDEX(Articles!$1:$1048576,MATCH(E6,Articles!D:D,0),7)</f>
        <v/>
      </c>
      <c r="D6" t="str">
        <f>HYPERLINK(INDEX(Articles!$1:$1048576,MATCH(E6,Articles!D:D,0),24),"Lien")</f>
        <v>Lien</v>
      </c>
      <c r="E6" t="str">
        <v>68151</v>
      </c>
      <c r="F6" t="str">
        <f>INDEX(Articles!$1:$1048576,MATCH(E6,Articles!D:D,0),5)</f>
        <v>BBE Ø50 KAMURO</v>
      </c>
      <c r="G6" t="str">
        <f>INDEX(Articles!$1:$1048576,MATCH(E6,Articles!D:D,0),8)</f>
        <v>BOMBE</v>
      </c>
      <c r="H6" t="str">
        <f>INDEX(Articles!$1:$1048576,MATCH(E6,Articles!D:D,0),9)</f>
        <v>SPHERIQUE</v>
      </c>
      <c r="I6">
        <f>INDEX(Articles!$1:$1048576,MATCH(E6,Articles!D:D,0),10)</f>
        <v>50</v>
      </c>
      <c r="J6" t="str">
        <f>INDEX(Articles!$1:$1048576,MATCH(E6,Articles!D:D,0),11)</f>
        <v>PLEUREUR</v>
      </c>
      <c r="K6" t="str">
        <f>INDEX(Articles!$1:$1048576,MATCH(E6,Articles!D:D,0),12)</f>
        <v>KAMURO</v>
      </c>
      <c r="L6" t="str">
        <f>INDEX(Articles!$1:$1048576,MATCH(E6,Articles!D:D,0),13)</f>
        <v>EU</v>
      </c>
      <c r="M6" t="str">
        <f>INDEX(Articles!$1:$1048576,MATCH(E6,Articles!D:D,0),14)</f>
        <v>F4</v>
      </c>
      <c r="N6" t="str">
        <f>INDEX(Articles!$1:$1048576,MATCH(E6,Articles!D:D,0),15)</f>
        <v>1.3G</v>
      </c>
      <c r="O6" t="str">
        <f>INDEX(Articles!$1:$1048576,MATCH(E6,Articles!D:D,0),16)</f>
        <v>0163-F4-2220</v>
      </c>
      <c r="P6">
        <f>INDEX(Articles!$1:$1048576,MATCH(E6,Articles!D:D,0),17)*1000</f>
        <v>85</v>
      </c>
      <c r="Q6" t="str">
        <f>INDEX(Articles!$1:$1048576,MATCH(E6,Articles!D:D,0),18)</f>
        <v>2</v>
      </c>
      <c r="R6">
        <f>INDEX(Articles!$1:$1048576,MATCH(E6,Articles!D:D,0),19)</f>
        <v>50</v>
      </c>
      <c r="S6" t="str">
        <f>IF(INDEX('Unités CA'!$1:$1048576,MATCH(E6,'Unités CA'!D:D,0),5)=0,"",INDEX('Unités CA'!$1:$1048576,MATCH(E6,'Unités CA'!D:D,0),5))</f>
        <v>0145/CA</v>
      </c>
      <c r="T6" t="str">
        <f>IF(INDEX('Unités BTE'!$1:$1048576,MATCH(E6,'Unités CA'!D:D,0),5)=0,"",INDEX('Unités BTE'!$1:$1048576,MATCH(E6,'Unités CA'!D:D,0),5))</f>
        <v/>
      </c>
      <c r="U6">
        <f>IFERROR(INDEX('Prix PRO CA'!$1:$1048576,MATCH(E6,'Prix PRO CA'!D:D,0),10),"")</f>
        <v>858.4</v>
      </c>
      <c r="V6" t="str">
        <f>IFERROR(INDEX('Prix PRO CA'!$1:$1048576,MATCH(E6,'Prix PRO BTE'!D:D,0),10),"")</f>
        <v/>
      </c>
      <c r="W6">
        <f>+IFERROR(INDEX('Prix PRO PCS'!$1:$1048576,MATCH(E6,'Prix PRO PCS'!D:D,0),10),"")</f>
        <v>5.92</v>
      </c>
      <c r="X6" t="str">
        <f>IF(B6="OPPORTUNITE",AA6,IF(AA6&lt;=0,"Non",IF(AA6&gt;10,"Oui","Inf à 10")))</f>
        <v>Oui</v>
      </c>
      <c r="Y6">
        <f>IFERROR(INDEX(LigneAchat!$1:$1048576,MATCH(E6,LigneAchat!D:D,0),5),"")</f>
        <v>44301</v>
      </c>
      <c r="Z6">
        <f>INDEX(Articles!$1:$1048576,MATCH(E6,Articles!D:D,0),21)</f>
        <v>52</v>
      </c>
      <c r="AA6">
        <f>+Z6-AB6</f>
        <v>52</v>
      </c>
      <c r="AB6">
        <f>+INDEX(Articles!$1:$1048576,MATCH(E6,Articles!D:D,0),23)</f>
        <v>0</v>
      </c>
    </row>
    <row r="7">
      <c r="B7" t="str">
        <f>INDEX(Articles!$1:$1048576,MATCH(E7,Articles!D:D,0),6)</f>
        <v>1</v>
      </c>
      <c r="C7" t="str">
        <f>INDEX(Articles!$1:$1048576,MATCH(E7,Articles!D:D,0),7)</f>
        <v/>
      </c>
      <c r="D7" t="str">
        <f>HYPERLINK(INDEX(Articles!$1:$1048576,MATCH(E7,Articles!D:D,0),24),"Lien")</f>
        <v>Lien</v>
      </c>
      <c r="E7" t="str">
        <v>64750</v>
      </c>
      <c r="F7" t="str">
        <f>INDEX(Articles!$1:$1048576,MATCH(E7,Articles!D:D,0),5)</f>
        <v>BBE Ø50 PAILLETTES ARGENT + TC ARGENT</v>
      </c>
      <c r="G7" t="str">
        <f>INDEX(Articles!$1:$1048576,MATCH(E7,Articles!D:D,0),8)</f>
        <v>BOMBE</v>
      </c>
      <c r="H7" t="str">
        <f>INDEX(Articles!$1:$1048576,MATCH(E7,Articles!D:D,0),9)</f>
        <v>SPHERIQUE</v>
      </c>
      <c r="I7">
        <f>INDEX(Articles!$1:$1048576,MATCH(E7,Articles!D:D,0),10)</f>
        <v>50</v>
      </c>
      <c r="J7" t="str">
        <f>INDEX(Articles!$1:$1048576,MATCH(E7,Articles!D:D,0),11)</f>
        <v>CLIGNO</v>
      </c>
      <c r="K7" t="str">
        <f>INDEX(Articles!$1:$1048576,MATCH(E7,Articles!D:D,0),12)</f>
        <v>ARGENT</v>
      </c>
      <c r="L7" t="str">
        <f>INDEX(Articles!$1:$1048576,MATCH(E7,Articles!D:D,0),13)</f>
        <v>EU</v>
      </c>
      <c r="M7" t="str">
        <f>INDEX(Articles!$1:$1048576,MATCH(E7,Articles!D:D,0),14)</f>
        <v>F4</v>
      </c>
      <c r="N7" t="str">
        <f>INDEX(Articles!$1:$1048576,MATCH(E7,Articles!D:D,0),15)</f>
        <v>1.3G</v>
      </c>
      <c r="O7" t="str">
        <f>INDEX(Articles!$1:$1048576,MATCH(E7,Articles!D:D,0),16)</f>
        <v>0163-F4-2220</v>
      </c>
      <c r="P7">
        <f>INDEX(Articles!$1:$1048576,MATCH(E7,Articles!D:D,0),17)*1000</f>
        <v>91</v>
      </c>
      <c r="Q7" t="str">
        <f>INDEX(Articles!$1:$1048576,MATCH(E7,Articles!D:D,0),18)</f>
        <v>2</v>
      </c>
      <c r="R7">
        <f>INDEX(Articles!$1:$1048576,MATCH(E7,Articles!D:D,0),19)</f>
        <v>50</v>
      </c>
      <c r="S7" t="str">
        <f>IF(INDEX('Unités CA'!$1:$1048576,MATCH(E7,'Unités CA'!D:D,0),5)=0,"",INDEX('Unités CA'!$1:$1048576,MATCH(E7,'Unités CA'!D:D,0),5))</f>
        <v>0120/CA</v>
      </c>
      <c r="T7" t="str">
        <f>IF(INDEX('Unités BTE'!$1:$1048576,MATCH(E7,'Unités CA'!D:D,0),5)=0,"",INDEX('Unités BTE'!$1:$1048576,MATCH(E7,'Unités CA'!D:D,0),5))</f>
        <v/>
      </c>
      <c r="U7">
        <f>IFERROR(INDEX('Prix PRO CA'!$1:$1048576,MATCH(E7,'Prix PRO CA'!D:D,0),10),"")</f>
        <v>928.8</v>
      </c>
      <c r="V7" t="str">
        <f>IFERROR(INDEX('Prix PRO CA'!$1:$1048576,MATCH(E7,'Prix PRO BTE'!D:D,0),10),"")</f>
        <v/>
      </c>
      <c r="W7">
        <f>+IFERROR(INDEX('Prix PRO PCS'!$1:$1048576,MATCH(E7,'Prix PRO PCS'!D:D,0),10),"")</f>
        <v>7.74</v>
      </c>
      <c r="X7" t="str">
        <f>IF(B7="OPPORTUNITE",AA7,IF(AA7&lt;=0,"Non",IF(AA7&gt;10,"Oui","Inf à 10")))</f>
        <v>Oui</v>
      </c>
      <c r="Y7" t="str">
        <f>IFERROR(INDEX(LigneAchat!$1:$1048576,MATCH(E7,LigneAchat!D:D,0),5),"")</f>
        <v/>
      </c>
      <c r="Z7">
        <f>INDEX(Articles!$1:$1048576,MATCH(E7,Articles!D:D,0),21)</f>
        <v>156</v>
      </c>
      <c r="AA7">
        <f>+Z7-AB7</f>
        <v>156</v>
      </c>
      <c r="AB7">
        <f>+INDEX(Articles!$1:$1048576,MATCH(E7,Articles!D:D,0),23)</f>
        <v>0</v>
      </c>
    </row>
    <row r="8">
      <c r="B8" t="str">
        <f>INDEX(Articles!$1:$1048576,MATCH(E8,Articles!D:D,0),6)</f>
        <v>1</v>
      </c>
      <c r="C8" t="str">
        <f>INDEX(Articles!$1:$1048576,MATCH(E8,Articles!D:D,0),7)</f>
        <v>2019</v>
      </c>
      <c r="D8" t="str">
        <f>HYPERLINK(INDEX(Articles!$1:$1048576,MATCH(E8,Articles!D:D,0),24),"Lien")</f>
        <v>Lien</v>
      </c>
      <c r="E8" t="str">
        <v>62050</v>
      </c>
      <c r="F8" t="str">
        <f>INDEX(Articles!$1:$1048576,MATCH(E8,Articles!D:D,0),5)</f>
        <v>BBE Ø50 PAILLETTES OR À CLIGNO ROSE</v>
      </c>
      <c r="G8" t="str">
        <f>INDEX(Articles!$1:$1048576,MATCH(E8,Articles!D:D,0),8)</f>
        <v>BOMBE</v>
      </c>
      <c r="H8" t="str">
        <f>INDEX(Articles!$1:$1048576,MATCH(E8,Articles!D:D,0),9)</f>
        <v>SPHERIQUE</v>
      </c>
      <c r="I8">
        <f>INDEX(Articles!$1:$1048576,MATCH(E8,Articles!D:D,0),10)</f>
        <v>50</v>
      </c>
      <c r="J8" t="str">
        <f>INDEX(Articles!$1:$1048576,MATCH(E8,Articles!D:D,0),11)</f>
        <v>CLIGNO</v>
      </c>
      <c r="K8" t="str">
        <f>INDEX(Articles!$1:$1048576,MATCH(E8,Articles!D:D,0),12)</f>
        <v>ROSE</v>
      </c>
      <c r="L8" t="str">
        <f>INDEX(Articles!$1:$1048576,MATCH(E8,Articles!D:D,0),13)</f>
        <v>EU</v>
      </c>
      <c r="M8" t="str">
        <f>INDEX(Articles!$1:$1048576,MATCH(E8,Articles!D:D,0),14)</f>
        <v>F4</v>
      </c>
      <c r="N8" t="str">
        <f>INDEX(Articles!$1:$1048576,MATCH(E8,Articles!D:D,0),15)</f>
        <v>1.3G</v>
      </c>
      <c r="O8" t="str">
        <f>INDEX(Articles!$1:$1048576,MATCH(E8,Articles!D:D,0),16)</f>
        <v>0163-F4-2220</v>
      </c>
      <c r="P8">
        <f>INDEX(Articles!$1:$1048576,MATCH(E8,Articles!D:D,0),17)*1000</f>
        <v>91</v>
      </c>
      <c r="Q8" t="str">
        <f>INDEX(Articles!$1:$1048576,MATCH(E8,Articles!D:D,0),18)</f>
        <v>2</v>
      </c>
      <c r="R8">
        <f>INDEX(Articles!$1:$1048576,MATCH(E8,Articles!D:D,0),19)</f>
        <v>50</v>
      </c>
      <c r="S8" t="str">
        <f>IF(INDEX('Unités CA'!$1:$1048576,MATCH(E8,'Unités CA'!D:D,0),5)=0,"",INDEX('Unités CA'!$1:$1048576,MATCH(E8,'Unités CA'!D:D,0),5))</f>
        <v>0120/CA</v>
      </c>
      <c r="T8" t="str">
        <f>IF(INDEX('Unités BTE'!$1:$1048576,MATCH(E8,'Unités CA'!D:D,0),5)=0,"",INDEX('Unités BTE'!$1:$1048576,MATCH(E8,'Unités CA'!D:D,0),5))</f>
        <v/>
      </c>
      <c r="U8">
        <f>IFERROR(INDEX('Prix PRO CA'!$1:$1048576,MATCH(E8,'Prix PRO CA'!D:D,0),10),"")</f>
        <v>710.4</v>
      </c>
      <c r="V8" t="str">
        <f>IFERROR(INDEX('Prix PRO CA'!$1:$1048576,MATCH(E8,'Prix PRO BTE'!D:D,0),10),"")</f>
        <v/>
      </c>
      <c r="W8">
        <f>+IFERROR(INDEX('Prix PRO PCS'!$1:$1048576,MATCH(E8,'Prix PRO PCS'!D:D,0),10),"")</f>
        <v>5.92</v>
      </c>
      <c r="X8" t="str">
        <f>IF(B8="OPPORTUNITE",AA8,IF(AA8&lt;=0,"Non",IF(AA8&gt;10,"Oui","Inf à 10")))</f>
        <v>Inf à 10</v>
      </c>
      <c r="Y8">
        <f>IFERROR(INDEX(LigneAchat!$1:$1048576,MATCH(E8,LigneAchat!D:D,0),5),"")</f>
        <v>44301</v>
      </c>
      <c r="Z8">
        <f>INDEX(Articles!$1:$1048576,MATCH(E8,Articles!D:D,0),21)</f>
        <v>84</v>
      </c>
      <c r="AA8">
        <f>+Z8-AB8</f>
        <v>4</v>
      </c>
      <c r="AB8">
        <f>+INDEX(Articles!$1:$1048576,MATCH(E8,Articles!D:D,0),23)</f>
        <v>80</v>
      </c>
    </row>
    <row r="9">
      <c r="B9" t="str">
        <f>INDEX(Articles!$1:$1048576,MATCH(E9,Articles!D:D,0),6)</f>
        <v>1</v>
      </c>
      <c r="C9" t="str">
        <f>INDEX(Articles!$1:$1048576,MATCH(E9,Articles!D:D,0),7)</f>
        <v/>
      </c>
      <c r="D9" t="str">
        <f>HYPERLINK(INDEX(Articles!$1:$1048576,MATCH(E9,Articles!D:D,0),24),"Lien")</f>
        <v>Lien</v>
      </c>
      <c r="E9" t="str">
        <v>73450SO</v>
      </c>
      <c r="F9" t="str">
        <f>INDEX(Articles!$1:$1048576,MATCH(E9,Articles!D:D,0),5)</f>
        <v>BBE Ø50 CYL SCINTILLANT OR</v>
      </c>
      <c r="G9" t="str">
        <f>INDEX(Articles!$1:$1048576,MATCH(E9,Articles!D:D,0),8)</f>
        <v>BOMBE</v>
      </c>
      <c r="H9" t="str">
        <f>INDEX(Articles!$1:$1048576,MATCH(E9,Articles!D:D,0),9)</f>
        <v>CYLIND</v>
      </c>
      <c r="I9">
        <f>INDEX(Articles!$1:$1048576,MATCH(E9,Articles!D:D,0),10)</f>
        <v>50</v>
      </c>
      <c r="J9" t="str">
        <f>INDEX(Articles!$1:$1048576,MATCH(E9,Articles!D:D,0),11)</f>
        <v>CLIGNO</v>
      </c>
      <c r="K9" t="str">
        <f>INDEX(Articles!$1:$1048576,MATCH(E9,Articles!D:D,0),12)</f>
        <v>OR</v>
      </c>
      <c r="L9" t="str">
        <f>INDEX(Articles!$1:$1048576,MATCH(E9,Articles!D:D,0),13)</f>
        <v>EU</v>
      </c>
      <c r="M9" t="str">
        <f>INDEX(Articles!$1:$1048576,MATCH(E9,Articles!D:D,0),14)</f>
        <v>F4</v>
      </c>
      <c r="N9" t="str">
        <f>INDEX(Articles!$1:$1048576,MATCH(E9,Articles!D:D,0),15)</f>
        <v>1.3G</v>
      </c>
      <c r="O9" t="str">
        <f>INDEX(Articles!$1:$1048576,MATCH(E9,Articles!D:D,0),16)</f>
        <v>0589-F4-0387</v>
      </c>
      <c r="P9">
        <f>INDEX(Articles!$1:$1048576,MATCH(E9,Articles!D:D,0),17)*1000</f>
        <v>60</v>
      </c>
      <c r="Q9" t="str">
        <f>INDEX(Articles!$1:$1048576,MATCH(E9,Articles!D:D,0),18)</f>
        <v>2</v>
      </c>
      <c r="R9">
        <f>INDEX(Articles!$1:$1048576,MATCH(E9,Articles!D:D,0),19)</f>
        <v>50</v>
      </c>
      <c r="S9" t="str">
        <f>IF(INDEX('Unités CA'!$1:$1048576,MATCH(E9,'Unités CA'!D:D,0),5)=0,"",INDEX('Unités CA'!$1:$1048576,MATCH(E9,'Unités CA'!D:D,0),5))</f>
        <v>0140/CA</v>
      </c>
      <c r="T9" t="str">
        <f>IF(INDEX('Unités BTE'!$1:$1048576,MATCH(E9,'Unités CA'!D:D,0),5)=0,"",INDEX('Unités BTE'!$1:$1048576,MATCH(E9,'Unités CA'!D:D,0),5))</f>
        <v/>
      </c>
      <c r="U9">
        <f>IFERROR(INDEX('Prix PRO CA'!$1:$1048576,MATCH(E9,'Prix PRO CA'!D:D,0),10),"")</f>
        <v>693</v>
      </c>
      <c r="V9" t="str">
        <f>IFERROR(INDEX('Prix PRO CA'!$1:$1048576,MATCH(E9,'Prix PRO BTE'!D:D,0),10),"")</f>
        <v/>
      </c>
      <c r="W9">
        <f>+IFERROR(INDEX('Prix PRO PCS'!$1:$1048576,MATCH(E9,'Prix PRO PCS'!D:D,0),10),"")</f>
        <v>4.95</v>
      </c>
      <c r="X9" t="str">
        <f>IF(B9="OPPORTUNITE",AA9,IF(AA9&lt;=0,"Non",IF(AA9&gt;10,"Oui","Inf à 10")))</f>
        <v>Oui</v>
      </c>
      <c r="Y9">
        <f>IFERROR(INDEX(LigneAchat!$1:$1048576,MATCH(E9,LigneAchat!D:D,0),5),"")</f>
        <v>44301</v>
      </c>
      <c r="Z9">
        <f>INDEX(Articles!$1:$1048576,MATCH(E9,Articles!D:D,0),21)</f>
        <v>422</v>
      </c>
      <c r="AA9">
        <f>+Z9-AB9</f>
        <v>422</v>
      </c>
      <c r="AB9">
        <f>+INDEX(Articles!$1:$1048576,MATCH(E9,Articles!D:D,0),23)</f>
        <v>0</v>
      </c>
    </row>
    <row r="10">
      <c r="B10" t="str">
        <f>INDEX(Articles!$1:$1048576,MATCH(E10,Articles!D:D,0),6)</f>
        <v>1</v>
      </c>
      <c r="C10" t="str">
        <f>INDEX(Articles!$1:$1048576,MATCH(E10,Articles!D:D,0),7)</f>
        <v>2020</v>
      </c>
      <c r="D10" t="str">
        <f>HYPERLINK(INDEX(Articles!$1:$1048576,MATCH(E10,Articles!D:D,0),24),"Lien")</f>
        <v>Lien</v>
      </c>
      <c r="E10" t="str">
        <v>90150-01</v>
      </c>
      <c r="F10" t="str">
        <f>INDEX(Articles!$1:$1048576,MATCH(E10,Articles!D:D,0),5)</f>
        <v>BBE Ø50 SONORE</v>
      </c>
      <c r="G10" t="str">
        <f>INDEX(Articles!$1:$1048576,MATCH(E10,Articles!D:D,0),8)</f>
        <v>BOMBE</v>
      </c>
      <c r="H10" t="str">
        <f>INDEX(Articles!$1:$1048576,MATCH(E10,Articles!D:D,0),9)</f>
        <v>SPHERIQUE</v>
      </c>
      <c r="I10">
        <f>INDEX(Articles!$1:$1048576,MATCH(E10,Articles!D:D,0),10)</f>
        <v>50</v>
      </c>
      <c r="J10" t="str">
        <f>INDEX(Articles!$1:$1048576,MATCH(E10,Articles!D:D,0),11)</f>
        <v>DETONATION</v>
      </c>
      <c r="K10" t="str">
        <f>INDEX(Articles!$1:$1048576,MATCH(E10,Articles!D:D,0),12)</f>
        <v>OR</v>
      </c>
      <c r="L10" t="str">
        <f>INDEX(Articles!$1:$1048576,MATCH(E10,Articles!D:D,0),13)</f>
        <v>CN</v>
      </c>
      <c r="M10" t="str">
        <f>INDEX(Articles!$1:$1048576,MATCH(E10,Articles!D:D,0),14)</f>
        <v>F4</v>
      </c>
      <c r="N10" t="str">
        <f>INDEX(Articles!$1:$1048576,MATCH(E10,Articles!D:D,0),15)</f>
        <v>1.3G</v>
      </c>
      <c r="O10" t="str">
        <f>INDEX(Articles!$1:$1048576,MATCH(E10,Articles!D:D,0),16)</f>
        <v>2806-F4-000984</v>
      </c>
      <c r="P10">
        <f>INDEX(Articles!$1:$1048576,MATCH(E10,Articles!D:D,0),17)*1000</f>
        <v>40</v>
      </c>
      <c r="Q10" t="str">
        <f>INDEX(Articles!$1:$1048576,MATCH(E10,Articles!D:D,0),18)</f>
        <v>2</v>
      </c>
      <c r="R10">
        <f>INDEX(Articles!$1:$1048576,MATCH(E10,Articles!D:D,0),19)</f>
        <v>50</v>
      </c>
      <c r="S10" t="str">
        <f>IF(INDEX('Unités CA'!$1:$1048576,MATCH(E10,'Unités CA'!D:D,0),5)=0,"",INDEX('Unités CA'!$1:$1048576,MATCH(E10,'Unités CA'!D:D,0),5))</f>
        <v>0144/CA</v>
      </c>
      <c r="T10" t="str">
        <f>IF(INDEX('Unités BTE'!$1:$1048576,MATCH(E10,'Unités CA'!D:D,0),5)=0,"",INDEX('Unités BTE'!$1:$1048576,MATCH(E10,'Unités CA'!D:D,0),5))</f>
        <v/>
      </c>
      <c r="U10">
        <f>IFERROR(INDEX('Prix PRO CA'!$1:$1048576,MATCH(E10,'Prix PRO CA'!D:D,0),10),"")</f>
        <v>334.6</v>
      </c>
      <c r="V10" t="str">
        <f>IFERROR(INDEX('Prix PRO CA'!$1:$1048576,MATCH(E10,'Prix PRO BTE'!D:D,0),10),"")</f>
        <v/>
      </c>
      <c r="W10">
        <f>+IFERROR(INDEX('Prix PRO PCS'!$1:$1048576,MATCH(E10,'Prix PRO PCS'!D:D,0),10),"")</f>
        <v>3.01</v>
      </c>
      <c r="X10" t="str">
        <f>IF(B10="OPPORTUNITE",AA10,IF(AA10&lt;=0,"Non",IF(AA10&gt;10,"Oui","Inf à 10")))</f>
        <v>Non</v>
      </c>
      <c r="Y10">
        <f>IFERROR(INDEX(LigneAchat!$1:$1048576,MATCH(E10,LigneAchat!D:D,0),5),"")</f>
        <v>44287</v>
      </c>
      <c r="Z10">
        <f>INDEX(Articles!$1:$1048576,MATCH(E10,Articles!D:D,0),21)</f>
        <v>0</v>
      </c>
      <c r="AA10">
        <f>+Z10-AB10</f>
        <v>-23</v>
      </c>
      <c r="AB10">
        <f>+INDEX(Articles!$1:$1048576,MATCH(E10,Articles!D:D,0),23)</f>
        <v>23</v>
      </c>
    </row>
    <row r="11">
      <c r="B11" t="str">
        <f>INDEX(Articles!$1:$1048576,MATCH(E11,Articles!D:D,0),6)</f>
        <v>1</v>
      </c>
      <c r="C11" t="str">
        <f>INDEX(Articles!$1:$1048576,MATCH(E11,Articles!D:D,0),7)</f>
        <v/>
      </c>
      <c r="D11" t="str">
        <f>HYPERLINK(INDEX(Articles!$1:$1048576,MATCH(E11,Articles!D:D,0),24),"Lien")</f>
        <v>Lien</v>
      </c>
      <c r="E11" t="str">
        <v>91050-02</v>
      </c>
      <c r="F11" t="str">
        <f>INDEX(Articles!$1:$1048576,MATCH(E11,Articles!D:D,0),5)</f>
        <v>BBE Ø50 PIVOINE BLEUE</v>
      </c>
      <c r="G11" t="str">
        <f>INDEX(Articles!$1:$1048576,MATCH(E11,Articles!D:D,0),8)</f>
        <v>BOMBE</v>
      </c>
      <c r="H11" t="str">
        <f>INDEX(Articles!$1:$1048576,MATCH(E11,Articles!D:D,0),9)</f>
        <v>SPHERIQUE</v>
      </c>
      <c r="I11">
        <f>INDEX(Articles!$1:$1048576,MATCH(E11,Articles!D:D,0),10)</f>
        <v>50</v>
      </c>
      <c r="J11" t="str">
        <f>INDEX(Articles!$1:$1048576,MATCH(E11,Articles!D:D,0),11)</f>
        <v>PIVOINE</v>
      </c>
      <c r="K11" t="str">
        <f>INDEX(Articles!$1:$1048576,MATCH(E11,Articles!D:D,0),12)</f>
        <v>BLEU</v>
      </c>
      <c r="L11" t="str">
        <f>INDEX(Articles!$1:$1048576,MATCH(E11,Articles!D:D,0),13)</f>
        <v>CN</v>
      </c>
      <c r="M11" t="str">
        <f>INDEX(Articles!$1:$1048576,MATCH(E11,Articles!D:D,0),14)</f>
        <v>F4</v>
      </c>
      <c r="N11" t="str">
        <f>INDEX(Articles!$1:$1048576,MATCH(E11,Articles!D:D,0),15)</f>
        <v>1.3G</v>
      </c>
      <c r="O11" t="str">
        <f>INDEX(Articles!$1:$1048576,MATCH(E11,Articles!D:D,0),16)</f>
        <v>1008-F4-69253578</v>
      </c>
      <c r="P11">
        <f>INDEX(Articles!$1:$1048576,MATCH(E11,Articles!D:D,0),17)*1000</f>
        <v>50</v>
      </c>
      <c r="Q11" t="str">
        <f>INDEX(Articles!$1:$1048576,MATCH(E11,Articles!D:D,0),18)</f>
        <v>2</v>
      </c>
      <c r="R11">
        <f>INDEX(Articles!$1:$1048576,MATCH(E11,Articles!D:D,0),19)</f>
        <v>50</v>
      </c>
      <c r="S11" t="str">
        <f>IF(INDEX('Unités CA'!$1:$1048576,MATCH(E11,'Unités CA'!D:D,0),5)=0,"",INDEX('Unités CA'!$1:$1048576,MATCH(E11,'Unités CA'!D:D,0),5))</f>
        <v>0144/CA</v>
      </c>
      <c r="T11" t="str">
        <f>IF(INDEX('Unités BTE'!$1:$1048576,MATCH(E11,'Unités CA'!D:D,0),5)=0,"",INDEX('Unités BTE'!$1:$1048576,MATCH(E11,'Unités CA'!D:D,0),5))</f>
        <v/>
      </c>
      <c r="U11">
        <f>IFERROR(INDEX('Prix PRO CA'!$1:$1048576,MATCH(E11,'Prix PRO CA'!D:D,0),10),"")</f>
        <v>344.48</v>
      </c>
      <c r="V11">
        <f>IFERROR(INDEX('Prix PRO CA'!$1:$1048576,MATCH(E11,'Prix PRO BTE'!D:D,0),10),"")</f>
        <v>164.08</v>
      </c>
      <c r="W11">
        <f>+IFERROR(INDEX('Prix PRO PCS'!$1:$1048576,MATCH(E11,'Prix PRO PCS'!D:D,0),10),"")</f>
        <v>3.01</v>
      </c>
      <c r="X11" t="str">
        <f>IF(B11="OPPORTUNITE",AA11,IF(AA11&lt;=0,"Non",IF(AA11&gt;10,"Oui","Inf à 10")))</f>
        <v>Oui</v>
      </c>
      <c r="Y11" t="str">
        <f>IFERROR(INDEX(LigneAchat!$1:$1048576,MATCH(E11,LigneAchat!D:D,0),5),"")</f>
        <v/>
      </c>
      <c r="Z11">
        <f>INDEX(Articles!$1:$1048576,MATCH(E11,Articles!D:D,0),21)</f>
        <v>2757</v>
      </c>
      <c r="AA11">
        <f>+Z11-AB11</f>
        <v>2757</v>
      </c>
      <c r="AB11">
        <f>+INDEX(Articles!$1:$1048576,MATCH(E11,Articles!D:D,0),23)</f>
        <v>0</v>
      </c>
    </row>
    <row r="12">
      <c r="B12" t="str">
        <f>INDEX(Articles!$1:$1048576,MATCH(E12,Articles!D:D,0),6)</f>
        <v>1</v>
      </c>
      <c r="C12" t="str">
        <f>INDEX(Articles!$1:$1048576,MATCH(E12,Articles!D:D,0),7)</f>
        <v/>
      </c>
      <c r="D12" t="str">
        <f>HYPERLINK(INDEX(Articles!$1:$1048576,MATCH(E12,Articles!D:D,0),24),"Lien")</f>
        <v>Lien</v>
      </c>
      <c r="E12" t="str">
        <v>91050-05</v>
      </c>
      <c r="F12" t="str">
        <f>INDEX(Articles!$1:$1048576,MATCH(E12,Articles!D:D,0),5)</f>
        <v>BBE Ø50 PIVOINE VERTE</v>
      </c>
      <c r="G12" t="str">
        <f>INDEX(Articles!$1:$1048576,MATCH(E12,Articles!D:D,0),8)</f>
        <v>BOMBE</v>
      </c>
      <c r="H12" t="str">
        <f>INDEX(Articles!$1:$1048576,MATCH(E12,Articles!D:D,0),9)</f>
        <v>SPHERIQUE</v>
      </c>
      <c r="I12">
        <f>INDEX(Articles!$1:$1048576,MATCH(E12,Articles!D:D,0),10)</f>
        <v>50</v>
      </c>
      <c r="J12" t="str">
        <f>INDEX(Articles!$1:$1048576,MATCH(E12,Articles!D:D,0),11)</f>
        <v>PIVOINE</v>
      </c>
      <c r="K12" t="str">
        <f>INDEX(Articles!$1:$1048576,MATCH(E12,Articles!D:D,0),12)</f>
        <v>VERT</v>
      </c>
      <c r="L12" t="str">
        <f>INDEX(Articles!$1:$1048576,MATCH(E12,Articles!D:D,0),13)</f>
        <v>CN</v>
      </c>
      <c r="M12" t="str">
        <f>INDEX(Articles!$1:$1048576,MATCH(E12,Articles!D:D,0),14)</f>
        <v>F4</v>
      </c>
      <c r="N12" t="str">
        <f>INDEX(Articles!$1:$1048576,MATCH(E12,Articles!D:D,0),15)</f>
        <v>1.3G</v>
      </c>
      <c r="O12" t="str">
        <f>INDEX(Articles!$1:$1048576,MATCH(E12,Articles!D:D,0),16)</f>
        <v>1008-F4-69253578</v>
      </c>
      <c r="P12">
        <f>INDEX(Articles!$1:$1048576,MATCH(E12,Articles!D:D,0),17)*1000</f>
        <v>50</v>
      </c>
      <c r="Q12" t="str">
        <f>INDEX(Articles!$1:$1048576,MATCH(E12,Articles!D:D,0),18)</f>
        <v>2</v>
      </c>
      <c r="R12">
        <f>INDEX(Articles!$1:$1048576,MATCH(E12,Articles!D:D,0),19)</f>
        <v>50</v>
      </c>
      <c r="S12" t="str">
        <f>IF(INDEX('Unités CA'!$1:$1048576,MATCH(E12,'Unités CA'!D:D,0),5)=0,"",INDEX('Unités CA'!$1:$1048576,MATCH(E12,'Unités CA'!D:D,0),5))</f>
        <v>0144/CA</v>
      </c>
      <c r="T12" t="str">
        <f>IF(INDEX('Unités BTE'!$1:$1048576,MATCH(E12,'Unités CA'!D:D,0),5)=0,"",INDEX('Unités BTE'!$1:$1048576,MATCH(E12,'Unités CA'!D:D,0),5))</f>
        <v/>
      </c>
      <c r="U12">
        <f>IFERROR(INDEX('Prix PRO CA'!$1:$1048576,MATCH(E12,'Prix PRO CA'!D:D,0),10),"")</f>
        <v>344.48</v>
      </c>
      <c r="V12">
        <f>IFERROR(INDEX('Prix PRO CA'!$1:$1048576,MATCH(E12,'Prix PRO BTE'!D:D,0),10),"")</f>
        <v>164.08</v>
      </c>
      <c r="W12">
        <f>+IFERROR(INDEX('Prix PRO PCS'!$1:$1048576,MATCH(E12,'Prix PRO PCS'!D:D,0),10),"")</f>
        <v>3.01</v>
      </c>
      <c r="X12" t="str">
        <f>IF(B12="OPPORTUNITE",AA12,IF(AA12&lt;=0,"Non",IF(AA12&gt;10,"Oui","Inf à 10")))</f>
        <v>Oui</v>
      </c>
      <c r="Y12" t="str">
        <f>IFERROR(INDEX(LigneAchat!$1:$1048576,MATCH(E12,LigneAchat!D:D,0),5),"")</f>
        <v/>
      </c>
      <c r="Z12">
        <f>INDEX(Articles!$1:$1048576,MATCH(E12,Articles!D:D,0),21)</f>
        <v>2619</v>
      </c>
      <c r="AA12">
        <f>+Z12-AB12</f>
        <v>2619</v>
      </c>
      <c r="AB12">
        <f>+INDEX(Articles!$1:$1048576,MATCH(E12,Articles!D:D,0),23)</f>
        <v>0</v>
      </c>
    </row>
    <row r="13">
      <c r="B13" t="str">
        <f>INDEX(Articles!$1:$1048576,MATCH(E13,Articles!D:D,0),6)</f>
        <v>1</v>
      </c>
      <c r="C13" t="str">
        <f>INDEX(Articles!$1:$1048576,MATCH(E13,Articles!D:D,0),7)</f>
        <v/>
      </c>
      <c r="D13" t="str">
        <f>HYPERLINK(INDEX(Articles!$1:$1048576,MATCH(E13,Articles!D:D,0),24),"Lien")</f>
        <v>Lien</v>
      </c>
      <c r="E13" t="str">
        <v>91050-06</v>
      </c>
      <c r="F13" t="str">
        <f>INDEX(Articles!$1:$1048576,MATCH(E13,Articles!D:D,0),5)</f>
        <v>BBE Ø50 PIVOINE ROUGE</v>
      </c>
      <c r="G13" t="str">
        <f>INDEX(Articles!$1:$1048576,MATCH(E13,Articles!D:D,0),8)</f>
        <v>BOMBE</v>
      </c>
      <c r="H13" t="str">
        <f>INDEX(Articles!$1:$1048576,MATCH(E13,Articles!D:D,0),9)</f>
        <v>SPHERIQUE</v>
      </c>
      <c r="I13">
        <f>INDEX(Articles!$1:$1048576,MATCH(E13,Articles!D:D,0),10)</f>
        <v>50</v>
      </c>
      <c r="J13" t="str">
        <f>INDEX(Articles!$1:$1048576,MATCH(E13,Articles!D:D,0),11)</f>
        <v>PIVOINE</v>
      </c>
      <c r="K13" t="str">
        <f>INDEX(Articles!$1:$1048576,MATCH(E13,Articles!D:D,0),12)</f>
        <v>ROUGE</v>
      </c>
      <c r="L13" t="str">
        <f>INDEX(Articles!$1:$1048576,MATCH(E13,Articles!D:D,0),13)</f>
        <v>CN</v>
      </c>
      <c r="M13" t="str">
        <f>INDEX(Articles!$1:$1048576,MATCH(E13,Articles!D:D,0),14)</f>
        <v>F4</v>
      </c>
      <c r="N13" t="str">
        <f>INDEX(Articles!$1:$1048576,MATCH(E13,Articles!D:D,0),15)</f>
        <v>1.3G</v>
      </c>
      <c r="O13" t="str">
        <f>INDEX(Articles!$1:$1048576,MATCH(E13,Articles!D:D,0),16)</f>
        <v>1008-F4-69253578</v>
      </c>
      <c r="P13">
        <f>INDEX(Articles!$1:$1048576,MATCH(E13,Articles!D:D,0),17)*1000</f>
        <v>50</v>
      </c>
      <c r="Q13" t="str">
        <f>INDEX(Articles!$1:$1048576,MATCH(E13,Articles!D:D,0),18)</f>
        <v>2</v>
      </c>
      <c r="R13">
        <f>INDEX(Articles!$1:$1048576,MATCH(E13,Articles!D:D,0),19)</f>
        <v>50</v>
      </c>
      <c r="S13" t="str">
        <f>IF(INDEX('Unités CA'!$1:$1048576,MATCH(E13,'Unités CA'!D:D,0),5)=0,"",INDEX('Unités CA'!$1:$1048576,MATCH(E13,'Unités CA'!D:D,0),5))</f>
        <v>0144/CA</v>
      </c>
      <c r="T13" t="str">
        <f>IF(INDEX('Unités BTE'!$1:$1048576,MATCH(E13,'Unités CA'!D:D,0),5)=0,"",INDEX('Unités BTE'!$1:$1048576,MATCH(E13,'Unités CA'!D:D,0),5))</f>
        <v/>
      </c>
      <c r="U13">
        <f>IFERROR(INDEX('Prix PRO CA'!$1:$1048576,MATCH(E13,'Prix PRO CA'!D:D,0),10),"")</f>
        <v>344.48</v>
      </c>
      <c r="V13">
        <f>IFERROR(INDEX('Prix PRO CA'!$1:$1048576,MATCH(E13,'Prix PRO BTE'!D:D,0),10),"")</f>
        <v>164.08</v>
      </c>
      <c r="W13">
        <f>+IFERROR(INDEX('Prix PRO PCS'!$1:$1048576,MATCH(E13,'Prix PRO PCS'!D:D,0),10),"")</f>
        <v>3.01</v>
      </c>
      <c r="X13" t="str">
        <f>IF(B13="OPPORTUNITE",AA13,IF(AA13&lt;=0,"Non",IF(AA13&gt;10,"Oui","Inf à 10")))</f>
        <v>Oui</v>
      </c>
      <c r="Y13" t="str">
        <f>IFERROR(INDEX(LigneAchat!$1:$1048576,MATCH(E13,LigneAchat!D:D,0),5),"")</f>
        <v/>
      </c>
      <c r="Z13">
        <f>INDEX(Articles!$1:$1048576,MATCH(E13,Articles!D:D,0),21)</f>
        <v>2762</v>
      </c>
      <c r="AA13">
        <f>+Z13-AB13</f>
        <v>2762</v>
      </c>
      <c r="AB13">
        <f>+INDEX(Articles!$1:$1048576,MATCH(E13,Articles!D:D,0),23)</f>
        <v>0</v>
      </c>
    </row>
    <row r="14">
      <c r="B14" t="str">
        <f>INDEX(Articles!$1:$1048576,MATCH(E14,Articles!D:D,0),6)</f>
        <v>1</v>
      </c>
      <c r="C14" t="str">
        <f>INDEX(Articles!$1:$1048576,MATCH(E14,Articles!D:D,0),7)</f>
        <v/>
      </c>
      <c r="D14" t="str">
        <f>HYPERLINK(INDEX(Articles!$1:$1048576,MATCH(E14,Articles!D:D,0),24),"Lien")</f>
        <v>Lien</v>
      </c>
      <c r="E14" t="str">
        <v>91050-09</v>
      </c>
      <c r="F14" t="str">
        <f>INDEX(Articles!$1:$1048576,MATCH(E14,Articles!D:D,0),5)</f>
        <v>BBE Ø50 PIVOINE ARGENT</v>
      </c>
      <c r="G14" t="str">
        <f>INDEX(Articles!$1:$1048576,MATCH(E14,Articles!D:D,0),8)</f>
        <v>BOMBE</v>
      </c>
      <c r="H14" t="str">
        <f>INDEX(Articles!$1:$1048576,MATCH(E14,Articles!D:D,0),9)</f>
        <v>SPHERIQUE</v>
      </c>
      <c r="I14">
        <f>INDEX(Articles!$1:$1048576,MATCH(E14,Articles!D:D,0),10)</f>
        <v>50</v>
      </c>
      <c r="J14" t="str">
        <f>INDEX(Articles!$1:$1048576,MATCH(E14,Articles!D:D,0),11)</f>
        <v>PIVOINE</v>
      </c>
      <c r="K14" t="str">
        <f>INDEX(Articles!$1:$1048576,MATCH(E14,Articles!D:D,0),12)</f>
        <v>ARGENT</v>
      </c>
      <c r="L14" t="str">
        <f>INDEX(Articles!$1:$1048576,MATCH(E14,Articles!D:D,0),13)</f>
        <v>CN</v>
      </c>
      <c r="M14" t="str">
        <f>INDEX(Articles!$1:$1048576,MATCH(E14,Articles!D:D,0),14)</f>
        <v>F4</v>
      </c>
      <c r="N14" t="str">
        <f>INDEX(Articles!$1:$1048576,MATCH(E14,Articles!D:D,0),15)</f>
        <v>1.3G</v>
      </c>
      <c r="O14" t="str">
        <f>INDEX(Articles!$1:$1048576,MATCH(E14,Articles!D:D,0),16)</f>
        <v>1008-F4-69253578</v>
      </c>
      <c r="P14">
        <f>INDEX(Articles!$1:$1048576,MATCH(E14,Articles!D:D,0),17)*1000</f>
        <v>50</v>
      </c>
      <c r="Q14" t="str">
        <f>INDEX(Articles!$1:$1048576,MATCH(E14,Articles!D:D,0),18)</f>
        <v>2</v>
      </c>
      <c r="R14">
        <f>INDEX(Articles!$1:$1048576,MATCH(E14,Articles!D:D,0),19)</f>
        <v>50</v>
      </c>
      <c r="S14" t="str">
        <f>IF(INDEX('Unités CA'!$1:$1048576,MATCH(E14,'Unités CA'!D:D,0),5)=0,"",INDEX('Unités CA'!$1:$1048576,MATCH(E14,'Unités CA'!D:D,0),5))</f>
        <v>0144/CA</v>
      </c>
      <c r="T14" t="str">
        <f>IF(INDEX('Unités BTE'!$1:$1048576,MATCH(E14,'Unités CA'!D:D,0),5)=0,"",INDEX('Unités BTE'!$1:$1048576,MATCH(E14,'Unités CA'!D:D,0),5))</f>
        <v/>
      </c>
      <c r="U14">
        <f>IFERROR(INDEX('Prix PRO CA'!$1:$1048576,MATCH(E14,'Prix PRO CA'!D:D,0),10),"")</f>
        <v>344.48</v>
      </c>
      <c r="V14">
        <f>IFERROR(INDEX('Prix PRO CA'!$1:$1048576,MATCH(E14,'Prix PRO BTE'!D:D,0),10),"")</f>
        <v>145.11</v>
      </c>
      <c r="W14">
        <f>+IFERROR(INDEX('Prix PRO PCS'!$1:$1048576,MATCH(E14,'Prix PRO PCS'!D:D,0),10),"")</f>
        <v>3.01</v>
      </c>
      <c r="X14" t="str">
        <f>IF(B14="OPPORTUNITE",AA14,IF(AA14&lt;=0,"Non",IF(AA14&gt;10,"Oui","Inf à 10")))</f>
        <v>Oui</v>
      </c>
      <c r="Y14" t="str">
        <f>IFERROR(INDEX(LigneAchat!$1:$1048576,MATCH(E14,LigneAchat!D:D,0),5),"")</f>
        <v/>
      </c>
      <c r="Z14">
        <f>INDEX(Articles!$1:$1048576,MATCH(E14,Articles!D:D,0),21)</f>
        <v>3142</v>
      </c>
      <c r="AA14">
        <f>+Z14-AB14</f>
        <v>3142</v>
      </c>
      <c r="AB14">
        <f>+INDEX(Articles!$1:$1048576,MATCH(E14,Articles!D:D,0),23)</f>
        <v>0</v>
      </c>
    </row>
    <row r="15">
      <c r="B15" t="str">
        <f>INDEX(Articles!$1:$1048576,MATCH(E15,Articles!D:D,0),6)</f>
        <v>1</v>
      </c>
      <c r="C15" t="str">
        <f>INDEX(Articles!$1:$1048576,MATCH(E15,Articles!D:D,0),7)</f>
        <v/>
      </c>
      <c r="D15" t="str">
        <f>HYPERLINK(INDEX(Articles!$1:$1048576,MATCH(E15,Articles!D:D,0),24),"Lien")</f>
        <v>Lien</v>
      </c>
      <c r="E15" t="str">
        <v>91050-20</v>
      </c>
      <c r="F15" t="str">
        <f>INDEX(Articles!$1:$1048576,MATCH(E15,Articles!D:D,0),5)</f>
        <v>BBE Ø50 PIVOINE ROSE</v>
      </c>
      <c r="G15" t="str">
        <f>INDEX(Articles!$1:$1048576,MATCH(E15,Articles!D:D,0),8)</f>
        <v>BOMBE</v>
      </c>
      <c r="H15" t="str">
        <f>INDEX(Articles!$1:$1048576,MATCH(E15,Articles!D:D,0),9)</f>
        <v>SPHERIQUE</v>
      </c>
      <c r="I15">
        <f>INDEX(Articles!$1:$1048576,MATCH(E15,Articles!D:D,0),10)</f>
        <v>50</v>
      </c>
      <c r="J15" t="str">
        <f>INDEX(Articles!$1:$1048576,MATCH(E15,Articles!D:D,0),11)</f>
        <v>PIVOINE</v>
      </c>
      <c r="K15" t="str">
        <f>INDEX(Articles!$1:$1048576,MATCH(E15,Articles!D:D,0),12)</f>
        <v>ROSE</v>
      </c>
      <c r="L15" t="str">
        <f>INDEX(Articles!$1:$1048576,MATCH(E15,Articles!D:D,0),13)</f>
        <v>CN</v>
      </c>
      <c r="M15" t="str">
        <f>INDEX(Articles!$1:$1048576,MATCH(E15,Articles!D:D,0),14)</f>
        <v>F4</v>
      </c>
      <c r="N15" t="str">
        <f>INDEX(Articles!$1:$1048576,MATCH(E15,Articles!D:D,0),15)</f>
        <v>1.3G</v>
      </c>
      <c r="O15" t="str">
        <f>INDEX(Articles!$1:$1048576,MATCH(E15,Articles!D:D,0),16)</f>
        <v>1008-F4-69253578</v>
      </c>
      <c r="P15">
        <f>INDEX(Articles!$1:$1048576,MATCH(E15,Articles!D:D,0),17)*1000</f>
        <v>50</v>
      </c>
      <c r="Q15" t="str">
        <f>INDEX(Articles!$1:$1048576,MATCH(E15,Articles!D:D,0),18)</f>
        <v>2</v>
      </c>
      <c r="R15">
        <f>INDEX(Articles!$1:$1048576,MATCH(E15,Articles!D:D,0),19)</f>
        <v>50</v>
      </c>
      <c r="S15" t="str">
        <f>IF(INDEX('Unités CA'!$1:$1048576,MATCH(E15,'Unités CA'!D:D,0),5)=0,"",INDEX('Unités CA'!$1:$1048576,MATCH(E15,'Unités CA'!D:D,0),5))</f>
        <v>0144/CA</v>
      </c>
      <c r="T15" t="str">
        <f>IF(INDEX('Unités BTE'!$1:$1048576,MATCH(E15,'Unités CA'!D:D,0),5)=0,"",INDEX('Unités BTE'!$1:$1048576,MATCH(E15,'Unités CA'!D:D,0),5))</f>
        <v/>
      </c>
      <c r="U15">
        <f>IFERROR(INDEX('Prix PRO CA'!$1:$1048576,MATCH(E15,'Prix PRO CA'!D:D,0),10),"")</f>
        <v>344.48</v>
      </c>
      <c r="V15">
        <f>IFERROR(INDEX('Prix PRO CA'!$1:$1048576,MATCH(E15,'Prix PRO BTE'!D:D,0),10),"")</f>
        <v>145.11</v>
      </c>
      <c r="W15">
        <f>+IFERROR(INDEX('Prix PRO PCS'!$1:$1048576,MATCH(E15,'Prix PRO PCS'!D:D,0),10),"")</f>
        <v>3.01</v>
      </c>
      <c r="X15" t="str">
        <f>IF(B15="OPPORTUNITE",AA15,IF(AA15&lt;=0,"Non",IF(AA15&gt;10,"Oui","Inf à 10")))</f>
        <v>Oui</v>
      </c>
      <c r="Y15" t="str">
        <f>IFERROR(INDEX(LigneAchat!$1:$1048576,MATCH(E15,LigneAchat!D:D,0),5),"")</f>
        <v/>
      </c>
      <c r="Z15">
        <f>INDEX(Articles!$1:$1048576,MATCH(E15,Articles!D:D,0),21)</f>
        <v>790</v>
      </c>
      <c r="AA15">
        <f>+Z15-AB15</f>
        <v>790</v>
      </c>
      <c r="AB15">
        <f>+INDEX(Articles!$1:$1048576,MATCH(E15,Articles!D:D,0),23)</f>
        <v>0</v>
      </c>
    </row>
    <row r="16">
      <c r="B16" t="str">
        <f>INDEX(Articles!$1:$1048576,MATCH(E16,Articles!D:D,0),6)</f>
        <v>1</v>
      </c>
      <c r="C16" t="str">
        <f>INDEX(Articles!$1:$1048576,MATCH(E16,Articles!D:D,0),7)</f>
        <v/>
      </c>
      <c r="D16" t="str">
        <f>HYPERLINK(INDEX(Articles!$1:$1048576,MATCH(E16,Articles!D:D,0),24),"Lien")</f>
        <v>Lien</v>
      </c>
      <c r="E16" t="str">
        <v>91050-18</v>
      </c>
      <c r="F16" t="str">
        <f>INDEX(Articles!$1:$1048576,MATCH(E16,Articles!D:D,0),5)</f>
        <v>BBE Ø50 FILET D'OR</v>
      </c>
      <c r="G16" t="str">
        <f>INDEX(Articles!$1:$1048576,MATCH(E16,Articles!D:D,0),8)</f>
        <v>BOMBE</v>
      </c>
      <c r="H16" t="str">
        <f>INDEX(Articles!$1:$1048576,MATCH(E16,Articles!D:D,0),9)</f>
        <v>SPHERIQUE</v>
      </c>
      <c r="I16">
        <f>INDEX(Articles!$1:$1048576,MATCH(E16,Articles!D:D,0),10)</f>
        <v>50</v>
      </c>
      <c r="J16" t="str">
        <f>INDEX(Articles!$1:$1048576,MATCH(E16,Articles!D:D,0),11)</f>
        <v>PLEUREUR</v>
      </c>
      <c r="K16" t="str">
        <f>INDEX(Articles!$1:$1048576,MATCH(E16,Articles!D:D,0),12)</f>
        <v>KAMURO</v>
      </c>
      <c r="L16" t="str">
        <f>INDEX(Articles!$1:$1048576,MATCH(E16,Articles!D:D,0),13)</f>
        <v>CN</v>
      </c>
      <c r="M16" t="str">
        <f>INDEX(Articles!$1:$1048576,MATCH(E16,Articles!D:D,0),14)</f>
        <v>F4</v>
      </c>
      <c r="N16" t="str">
        <f>INDEX(Articles!$1:$1048576,MATCH(E16,Articles!D:D,0),15)</f>
        <v>1.3G</v>
      </c>
      <c r="O16" t="str">
        <f>INDEX(Articles!$1:$1048576,MATCH(E16,Articles!D:D,0),16)</f>
        <v>1008-F4-69253578</v>
      </c>
      <c r="P16">
        <f>INDEX(Articles!$1:$1048576,MATCH(E16,Articles!D:D,0),17)*1000</f>
        <v>50</v>
      </c>
      <c r="Q16" t="str">
        <f>INDEX(Articles!$1:$1048576,MATCH(E16,Articles!D:D,0),18)</f>
        <v>2</v>
      </c>
      <c r="R16">
        <f>INDEX(Articles!$1:$1048576,MATCH(E16,Articles!D:D,0),19)</f>
        <v>50</v>
      </c>
      <c r="S16" t="str">
        <f>IF(INDEX('Unités CA'!$1:$1048576,MATCH(E16,'Unités CA'!D:D,0),5)=0,"",INDEX('Unités CA'!$1:$1048576,MATCH(E16,'Unités CA'!D:D,0),5))</f>
        <v>0144/CA</v>
      </c>
      <c r="T16" t="str">
        <f>IF(INDEX('Unités BTE'!$1:$1048576,MATCH(E16,'Unités CA'!D:D,0),5)=0,"",INDEX('Unités BTE'!$1:$1048576,MATCH(E16,'Unités CA'!D:D,0),5))</f>
        <v/>
      </c>
      <c r="U16">
        <f>IFERROR(INDEX('Prix PRO CA'!$1:$1048576,MATCH(E16,'Prix PRO CA'!D:D,0),10),"")</f>
        <v>344.48</v>
      </c>
      <c r="V16">
        <f>IFERROR(INDEX('Prix PRO CA'!$1:$1048576,MATCH(E16,'Prix PRO BTE'!D:D,0),10),"")</f>
        <v>145.2</v>
      </c>
      <c r="W16">
        <f>+IFERROR(INDEX('Prix PRO PCS'!$1:$1048576,MATCH(E16,'Prix PRO PCS'!D:D,0),10),"")</f>
        <v>3.01</v>
      </c>
      <c r="X16" t="str">
        <f>IF(B16="OPPORTUNITE",AA16,IF(AA16&lt;=0,"Non",IF(AA16&gt;10,"Oui","Inf à 10")))</f>
        <v>Oui</v>
      </c>
      <c r="Y16" t="str">
        <f>IFERROR(INDEX(LigneAchat!$1:$1048576,MATCH(E16,LigneAchat!D:D,0),5),"")</f>
        <v/>
      </c>
      <c r="Z16">
        <f>INDEX(Articles!$1:$1048576,MATCH(E16,Articles!D:D,0),21)</f>
        <v>933</v>
      </c>
      <c r="AA16">
        <f>+Z16-AB16</f>
        <v>931</v>
      </c>
      <c r="AB16">
        <f>+INDEX(Articles!$1:$1048576,MATCH(E16,Articles!D:D,0),23)</f>
        <v>2</v>
      </c>
    </row>
    <row r="17">
      <c r="B17" t="str">
        <f>INDEX(Articles!$1:$1048576,MATCH(E17,Articles!D:D,0),6)</f>
        <v>1</v>
      </c>
      <c r="C17" t="str">
        <f>INDEX(Articles!$1:$1048576,MATCH(E17,Articles!D:D,0),7)</f>
        <v/>
      </c>
      <c r="D17" t="str">
        <f>HYPERLINK(INDEX(Articles!$1:$1048576,MATCH(E17,Articles!D:D,0),24),"Lien")</f>
        <v>Lien</v>
      </c>
      <c r="E17" t="str">
        <v>99650-37</v>
      </c>
      <c r="F17" t="str">
        <f>INDEX(Articles!$1:$1048576,MATCH(E17,Articles!D:D,0),5)</f>
        <v>BBE Ø50 ARAIGNÉE CLIGNO OR</v>
      </c>
      <c r="G17" t="str">
        <f>INDEX(Articles!$1:$1048576,MATCH(E17,Articles!D:D,0),8)</f>
        <v>BOMBE</v>
      </c>
      <c r="H17" t="str">
        <f>INDEX(Articles!$1:$1048576,MATCH(E17,Articles!D:D,0),9)</f>
        <v>SPHERIQUE</v>
      </c>
      <c r="I17">
        <f>INDEX(Articles!$1:$1048576,MATCH(E17,Articles!D:D,0),10)</f>
        <v>50</v>
      </c>
      <c r="J17" t="str">
        <f>INDEX(Articles!$1:$1048576,MATCH(E17,Articles!D:D,0),11)</f>
        <v>CLIGNO</v>
      </c>
      <c r="K17" t="str">
        <f>INDEX(Articles!$1:$1048576,MATCH(E17,Articles!D:D,0),12)</f>
        <v>OR</v>
      </c>
      <c r="L17" t="str">
        <f>INDEX(Articles!$1:$1048576,MATCH(E17,Articles!D:D,0),13)</f>
        <v>CN</v>
      </c>
      <c r="M17" t="str">
        <f>INDEX(Articles!$1:$1048576,MATCH(E17,Articles!D:D,0),14)</f>
        <v>F4</v>
      </c>
      <c r="N17" t="str">
        <f>INDEX(Articles!$1:$1048576,MATCH(E17,Articles!D:D,0),15)</f>
        <v>1.3G</v>
      </c>
      <c r="O17" t="str">
        <f>INDEX(Articles!$1:$1048576,MATCH(E17,Articles!D:D,0),16)</f>
        <v>1008-F4-69253578</v>
      </c>
      <c r="P17">
        <f>INDEX(Articles!$1:$1048576,MATCH(E17,Articles!D:D,0),17)*1000</f>
        <v>50</v>
      </c>
      <c r="Q17" t="str">
        <f>INDEX(Articles!$1:$1048576,MATCH(E17,Articles!D:D,0),18)</f>
        <v>2</v>
      </c>
      <c r="R17">
        <f>INDEX(Articles!$1:$1048576,MATCH(E17,Articles!D:D,0),19)</f>
        <v>50</v>
      </c>
      <c r="S17" t="str">
        <f>IF(INDEX('Unités CA'!$1:$1048576,MATCH(E17,'Unités CA'!D:D,0),5)=0,"",INDEX('Unités CA'!$1:$1048576,MATCH(E17,'Unités CA'!D:D,0),5))</f>
        <v>0144/CA</v>
      </c>
      <c r="T17" t="str">
        <f>IF(INDEX('Unités BTE'!$1:$1048576,MATCH(E17,'Unités CA'!D:D,0),5)=0,"",INDEX('Unités BTE'!$1:$1048576,MATCH(E17,'Unités CA'!D:D,0),5))</f>
        <v/>
      </c>
      <c r="U17">
        <f>IFERROR(INDEX('Prix PRO CA'!$1:$1048576,MATCH(E17,'Prix PRO CA'!D:D,0),10),"")</f>
        <v>344.48</v>
      </c>
      <c r="V17">
        <f>IFERROR(INDEX('Prix PRO CA'!$1:$1048576,MATCH(E17,'Prix PRO BTE'!D:D,0),10),"")</f>
        <v>157.51</v>
      </c>
      <c r="W17">
        <f>+IFERROR(INDEX('Prix PRO PCS'!$1:$1048576,MATCH(E17,'Prix PRO PCS'!D:D,0),10),"")</f>
        <v>3.01</v>
      </c>
      <c r="X17" t="str">
        <f>IF(B17="OPPORTUNITE",AA17,IF(AA17&lt;=0,"Non",IF(AA17&gt;10,"Oui","Inf à 10")))</f>
        <v>Oui</v>
      </c>
      <c r="Y17" t="str">
        <f>IFERROR(INDEX(LigneAchat!$1:$1048576,MATCH(E17,LigneAchat!D:D,0),5),"")</f>
        <v/>
      </c>
      <c r="Z17">
        <f>INDEX(Articles!$1:$1048576,MATCH(E17,Articles!D:D,0),21)</f>
        <v>811</v>
      </c>
      <c r="AA17">
        <f>+Z17-AB17</f>
        <v>811</v>
      </c>
      <c r="AB17">
        <f>+INDEX(Articles!$1:$1048576,MATCH(E17,Articles!D:D,0),23)</f>
        <v>0</v>
      </c>
    </row>
    <row r="18">
      <c r="B18" t="str">
        <f>INDEX(Articles!$1:$1048576,MATCH(E18,Articles!D:D,0),6)</f>
        <v>1</v>
      </c>
      <c r="C18" t="str">
        <f>INDEX(Articles!$1:$1048576,MATCH(E18,Articles!D:D,0),7)</f>
        <v/>
      </c>
      <c r="D18" t="str">
        <f>HYPERLINK(INDEX(Articles!$1:$1048576,MATCH(E18,Articles!D:D,0),24),"Lien")</f>
        <v>Lien</v>
      </c>
      <c r="E18" t="str">
        <v>91050-39</v>
      </c>
      <c r="F18" t="str">
        <f>INDEX(Articles!$1:$1048576,MATCH(E18,Articles!D:D,0),5)</f>
        <v>BBE Ø50 CLIGNO BLANC</v>
      </c>
      <c r="G18" t="str">
        <f>INDEX(Articles!$1:$1048576,MATCH(E18,Articles!D:D,0),8)</f>
        <v>BOMBE</v>
      </c>
      <c r="H18" t="str">
        <f>INDEX(Articles!$1:$1048576,MATCH(E18,Articles!D:D,0),9)</f>
        <v>SPHERIQUE</v>
      </c>
      <c r="I18">
        <f>INDEX(Articles!$1:$1048576,MATCH(E18,Articles!D:D,0),10)</f>
        <v>50</v>
      </c>
      <c r="J18" t="str">
        <f>INDEX(Articles!$1:$1048576,MATCH(E18,Articles!D:D,0),11)</f>
        <v>CLIGNO</v>
      </c>
      <c r="K18" t="str">
        <f>INDEX(Articles!$1:$1048576,MATCH(E18,Articles!D:D,0),12)</f>
        <v>BLANC</v>
      </c>
      <c r="L18" t="str">
        <f>INDEX(Articles!$1:$1048576,MATCH(E18,Articles!D:D,0),13)</f>
        <v>CN</v>
      </c>
      <c r="M18" t="str">
        <f>INDEX(Articles!$1:$1048576,MATCH(E18,Articles!D:D,0),14)</f>
        <v>F4</v>
      </c>
      <c r="N18" t="str">
        <f>INDEX(Articles!$1:$1048576,MATCH(E18,Articles!D:D,0),15)</f>
        <v>1.3G</v>
      </c>
      <c r="O18" t="str">
        <f>INDEX(Articles!$1:$1048576,MATCH(E18,Articles!D:D,0),16)</f>
        <v>1008-F4-69253578</v>
      </c>
      <c r="P18">
        <f>INDEX(Articles!$1:$1048576,MATCH(E18,Articles!D:D,0),17)*1000</f>
        <v>50</v>
      </c>
      <c r="Q18" t="str">
        <f>INDEX(Articles!$1:$1048576,MATCH(E18,Articles!D:D,0),18)</f>
        <v>2</v>
      </c>
      <c r="R18">
        <f>INDEX(Articles!$1:$1048576,MATCH(E18,Articles!D:D,0),19)</f>
        <v>50</v>
      </c>
      <c r="S18" t="str">
        <f>IF(INDEX('Unités CA'!$1:$1048576,MATCH(E18,'Unités CA'!D:D,0),5)=0,"",INDEX('Unités CA'!$1:$1048576,MATCH(E18,'Unités CA'!D:D,0),5))</f>
        <v>0144/CA</v>
      </c>
      <c r="T18" t="str">
        <f>IF(INDEX('Unités BTE'!$1:$1048576,MATCH(E18,'Unités CA'!D:D,0),5)=0,"",INDEX('Unités BTE'!$1:$1048576,MATCH(E18,'Unités CA'!D:D,0),5))</f>
        <v/>
      </c>
      <c r="U18">
        <f>IFERROR(INDEX('Prix PRO CA'!$1:$1048576,MATCH(E18,'Prix PRO CA'!D:D,0),10),"")</f>
        <v>344.48</v>
      </c>
      <c r="V18">
        <f>IFERROR(INDEX('Prix PRO CA'!$1:$1048576,MATCH(E18,'Prix PRO BTE'!D:D,0),10),"")</f>
        <v>145.11</v>
      </c>
      <c r="W18">
        <f>+IFERROR(INDEX('Prix PRO PCS'!$1:$1048576,MATCH(E18,'Prix PRO PCS'!D:D,0),10),"")</f>
        <v>3.01</v>
      </c>
      <c r="X18" t="str">
        <f>IF(B18="OPPORTUNITE",AA18,IF(AA18&lt;=0,"Non",IF(AA18&gt;10,"Oui","Inf à 10")))</f>
        <v>Oui</v>
      </c>
      <c r="Y18" t="str">
        <f>IFERROR(INDEX(LigneAchat!$1:$1048576,MATCH(E18,LigneAchat!D:D,0),5),"")</f>
        <v/>
      </c>
      <c r="Z18">
        <f>INDEX(Articles!$1:$1048576,MATCH(E18,Articles!D:D,0),21)</f>
        <v>515</v>
      </c>
      <c r="AA18">
        <f>+Z18-AB18</f>
        <v>515</v>
      </c>
      <c r="AB18">
        <f>+INDEX(Articles!$1:$1048576,MATCH(E18,Articles!D:D,0),23)</f>
        <v>0</v>
      </c>
    </row>
    <row r="19">
      <c r="B19" t="str">
        <f>INDEX(Articles!$1:$1048576,MATCH(E19,Articles!D:D,0),6)</f>
        <v>1</v>
      </c>
      <c r="C19" t="str">
        <f>INDEX(Articles!$1:$1048576,MATCH(E19,Articles!D:D,0),7)</f>
        <v/>
      </c>
      <c r="D19" t="str">
        <f>HYPERLINK(INDEX(Articles!$1:$1048576,MATCH(E19,Articles!D:D,0),24),"Lien")</f>
        <v>Lien</v>
      </c>
      <c r="E19" t="str">
        <v>91050-01</v>
      </c>
      <c r="F19" t="str">
        <f>INDEX(Articles!$1:$1048576,MATCH(E19,Articles!D:D,0),5)</f>
        <v>BBE Ø50 OEUFS DE DRAGON</v>
      </c>
      <c r="G19" t="str">
        <f>INDEX(Articles!$1:$1048576,MATCH(E19,Articles!D:D,0),8)</f>
        <v>BOMBE</v>
      </c>
      <c r="H19" t="str">
        <f>INDEX(Articles!$1:$1048576,MATCH(E19,Articles!D:D,0),9)</f>
        <v>SPHERIQUE</v>
      </c>
      <c r="I19">
        <f>INDEX(Articles!$1:$1048576,MATCH(E19,Articles!D:D,0),10)</f>
        <v>50</v>
      </c>
      <c r="J19" t="str">
        <f>INDEX(Articles!$1:$1048576,MATCH(E19,Articles!D:D,0),11)</f>
        <v>CREPITANT</v>
      </c>
      <c r="K19" t="str">
        <f>INDEX(Articles!$1:$1048576,MATCH(E19,Articles!D:D,0),12)</f>
        <v>ARGENT</v>
      </c>
      <c r="L19" t="str">
        <f>INDEX(Articles!$1:$1048576,MATCH(E19,Articles!D:D,0),13)</f>
        <v>CN</v>
      </c>
      <c r="M19" t="str">
        <f>INDEX(Articles!$1:$1048576,MATCH(E19,Articles!D:D,0),14)</f>
        <v>F4</v>
      </c>
      <c r="N19" t="str">
        <f>INDEX(Articles!$1:$1048576,MATCH(E19,Articles!D:D,0),15)</f>
        <v>1.3G</v>
      </c>
      <c r="O19" t="str">
        <f>INDEX(Articles!$1:$1048576,MATCH(E19,Articles!D:D,0),16)</f>
        <v>1008-F4-69253578</v>
      </c>
      <c r="P19">
        <f>INDEX(Articles!$1:$1048576,MATCH(E19,Articles!D:D,0),17)*1000</f>
        <v>50</v>
      </c>
      <c r="Q19" t="str">
        <f>INDEX(Articles!$1:$1048576,MATCH(E19,Articles!D:D,0),18)</f>
        <v>2</v>
      </c>
      <c r="R19">
        <f>INDEX(Articles!$1:$1048576,MATCH(E19,Articles!D:D,0),19)</f>
        <v>50</v>
      </c>
      <c r="S19" t="str">
        <f>IF(INDEX('Unités CA'!$1:$1048576,MATCH(E19,'Unités CA'!D:D,0),5)=0,"",INDEX('Unités CA'!$1:$1048576,MATCH(E19,'Unités CA'!D:D,0),5))</f>
        <v>0144/CA</v>
      </c>
      <c r="T19" t="str">
        <f>IF(INDEX('Unités BTE'!$1:$1048576,MATCH(E19,'Unités CA'!D:D,0),5)=0,"",INDEX('Unités BTE'!$1:$1048576,MATCH(E19,'Unités CA'!D:D,0),5))</f>
        <v/>
      </c>
      <c r="U19">
        <f>IFERROR(INDEX('Prix PRO CA'!$1:$1048576,MATCH(E19,'Prix PRO CA'!D:D,0),10),"")</f>
        <v>344.48</v>
      </c>
      <c r="V19">
        <f>IFERROR(INDEX('Prix PRO CA'!$1:$1048576,MATCH(E19,'Prix PRO BTE'!D:D,0),10),"")</f>
        <v>164.08</v>
      </c>
      <c r="W19">
        <f>+IFERROR(INDEX('Prix PRO PCS'!$1:$1048576,MATCH(E19,'Prix PRO PCS'!D:D,0),10),"")</f>
        <v>3.01</v>
      </c>
      <c r="X19" t="str">
        <f>IF(B19="OPPORTUNITE",AA19,IF(AA19&lt;=0,"Non",IF(AA19&gt;10,"Oui","Inf à 10")))</f>
        <v>Oui</v>
      </c>
      <c r="Y19" t="str">
        <f>IFERROR(INDEX(LigneAchat!$1:$1048576,MATCH(E19,LigneAchat!D:D,0),5),"")</f>
        <v/>
      </c>
      <c r="Z19">
        <f>INDEX(Articles!$1:$1048576,MATCH(E19,Articles!D:D,0),21)</f>
        <v>1811</v>
      </c>
      <c r="AA19">
        <f>+Z19-AB19</f>
        <v>1811</v>
      </c>
      <c r="AB19">
        <f>+INDEX(Articles!$1:$1048576,MATCH(E19,Articles!D:D,0),23)</f>
        <v>0</v>
      </c>
    </row>
    <row r="20">
      <c r="B20" t="str">
        <f>INDEX(Articles!$1:$1048576,MATCH(E20,Articles!D:D,0),6)</f>
        <v>1</v>
      </c>
      <c r="C20" t="str">
        <f>INDEX(Articles!$1:$1048576,MATCH(E20,Articles!D:D,0),7)</f>
        <v/>
      </c>
      <c r="D20" t="str">
        <f>HYPERLINK(INDEX(Articles!$1:$1048576,MATCH(E20,Articles!D:D,0),24),"Lien")</f>
        <v>Lien</v>
      </c>
      <c r="E20" t="str">
        <v>91150-48</v>
      </c>
      <c r="F20" t="str">
        <f>INDEX(Articles!$1:$1048576,MATCH(E20,Articles!D:D,0),5)</f>
        <v>BBE Ø50 PIVOINE ROUGE À OEUFS DE DRAGON</v>
      </c>
      <c r="G20" t="str">
        <f>INDEX(Articles!$1:$1048576,MATCH(E20,Articles!D:D,0),8)</f>
        <v>BOMBE</v>
      </c>
      <c r="H20" t="str">
        <f>INDEX(Articles!$1:$1048576,MATCH(E20,Articles!D:D,0),9)</f>
        <v>SPHERIQUE</v>
      </c>
      <c r="I20">
        <f>INDEX(Articles!$1:$1048576,MATCH(E20,Articles!D:D,0),10)</f>
        <v>50</v>
      </c>
      <c r="J20" t="str">
        <f>INDEX(Articles!$1:$1048576,MATCH(E20,Articles!D:D,0),11)</f>
        <v>CREPITANT</v>
      </c>
      <c r="K20" t="str">
        <f>INDEX(Articles!$1:$1048576,MATCH(E20,Articles!D:D,0),12)</f>
        <v>ROUGE</v>
      </c>
      <c r="L20" t="str">
        <f>INDEX(Articles!$1:$1048576,MATCH(E20,Articles!D:D,0),13)</f>
        <v>CN</v>
      </c>
      <c r="M20" t="str">
        <f>INDEX(Articles!$1:$1048576,MATCH(E20,Articles!D:D,0),14)</f>
        <v>F4</v>
      </c>
      <c r="N20" t="str">
        <f>INDEX(Articles!$1:$1048576,MATCH(E20,Articles!D:D,0),15)</f>
        <v>1.3G</v>
      </c>
      <c r="O20" t="str">
        <f>INDEX(Articles!$1:$1048576,MATCH(E20,Articles!D:D,0),16)</f>
        <v>1008-F4-69253578</v>
      </c>
      <c r="P20">
        <f>INDEX(Articles!$1:$1048576,MATCH(E20,Articles!D:D,0),17)*1000</f>
        <v>50</v>
      </c>
      <c r="Q20" t="str">
        <f>INDEX(Articles!$1:$1048576,MATCH(E20,Articles!D:D,0),18)</f>
        <v>2</v>
      </c>
      <c r="R20">
        <f>INDEX(Articles!$1:$1048576,MATCH(E20,Articles!D:D,0),19)</f>
        <v>50</v>
      </c>
      <c r="S20" t="str">
        <f>IF(INDEX('Unités CA'!$1:$1048576,MATCH(E20,'Unités CA'!D:D,0),5)=0,"",INDEX('Unités CA'!$1:$1048576,MATCH(E20,'Unités CA'!D:D,0),5))</f>
        <v>0144/CA</v>
      </c>
      <c r="T20" t="str">
        <f>IF(INDEX('Unités BTE'!$1:$1048576,MATCH(E20,'Unités CA'!D:D,0),5)=0,"",INDEX('Unités BTE'!$1:$1048576,MATCH(E20,'Unités CA'!D:D,0),5))</f>
        <v/>
      </c>
      <c r="U20">
        <f>IFERROR(INDEX('Prix PRO CA'!$1:$1048576,MATCH(E20,'Prix PRO CA'!D:D,0),10),"")</f>
        <v>344.48</v>
      </c>
      <c r="V20">
        <f>IFERROR(INDEX('Prix PRO CA'!$1:$1048576,MATCH(E20,'Prix PRO BTE'!D:D,0),10),"")</f>
        <v>144.84</v>
      </c>
      <c r="W20">
        <f>+IFERROR(INDEX('Prix PRO PCS'!$1:$1048576,MATCH(E20,'Prix PRO PCS'!D:D,0),10),"")</f>
        <v>3.01</v>
      </c>
      <c r="X20" t="str">
        <f>IF(B20="OPPORTUNITE",AA20,IF(AA20&lt;=0,"Non",IF(AA20&gt;10,"Oui","Inf à 10")))</f>
        <v>Oui</v>
      </c>
      <c r="Y20" t="str">
        <f>IFERROR(INDEX(LigneAchat!$1:$1048576,MATCH(E20,LigneAchat!D:D,0),5),"")</f>
        <v/>
      </c>
      <c r="Z20">
        <f>INDEX(Articles!$1:$1048576,MATCH(E20,Articles!D:D,0),21)</f>
        <v>2355</v>
      </c>
      <c r="AA20">
        <f>+Z20-AB20</f>
        <v>2355</v>
      </c>
      <c r="AB20">
        <f>+INDEX(Articles!$1:$1048576,MATCH(E20,Articles!D:D,0),23)</f>
        <v>0</v>
      </c>
    </row>
    <row r="21">
      <c r="B21" t="str">
        <f>INDEX(Articles!$1:$1048576,MATCH(E21,Articles!D:D,0),6)</f>
        <v>1</v>
      </c>
      <c r="C21" t="str">
        <f>INDEX(Articles!$1:$1048576,MATCH(E21,Articles!D:D,0),7)</f>
        <v/>
      </c>
      <c r="D21" t="str">
        <f>HYPERLINK(INDEX(Articles!$1:$1048576,MATCH(E21,Articles!D:D,0),24),"Lien")</f>
        <v>Lien</v>
      </c>
      <c r="E21" t="str">
        <v>91150-61</v>
      </c>
      <c r="F21" t="str">
        <f>INDEX(Articles!$1:$1048576,MATCH(E21,Articles!D:D,0),5)</f>
        <v>BBE Ø50 PIVOINE MULTICOLORE À OEUFS DE DRAGON</v>
      </c>
      <c r="G21" t="str">
        <f>INDEX(Articles!$1:$1048576,MATCH(E21,Articles!D:D,0),8)</f>
        <v>BOMBE</v>
      </c>
      <c r="H21" t="str">
        <f>INDEX(Articles!$1:$1048576,MATCH(E21,Articles!D:D,0),9)</f>
        <v>SPHERIQUE</v>
      </c>
      <c r="I21">
        <f>INDEX(Articles!$1:$1048576,MATCH(E21,Articles!D:D,0),10)</f>
        <v>50</v>
      </c>
      <c r="J21" t="str">
        <f>INDEX(Articles!$1:$1048576,MATCH(E21,Articles!D:D,0),11)</f>
        <v>CREPITANT</v>
      </c>
      <c r="K21" t="str">
        <f>INDEX(Articles!$1:$1048576,MATCH(E21,Articles!D:D,0),12)</f>
        <v>MULTICOLORE</v>
      </c>
      <c r="L21" t="str">
        <f>INDEX(Articles!$1:$1048576,MATCH(E21,Articles!D:D,0),13)</f>
        <v>CN</v>
      </c>
      <c r="M21" t="str">
        <f>INDEX(Articles!$1:$1048576,MATCH(E21,Articles!D:D,0),14)</f>
        <v>F4</v>
      </c>
      <c r="N21" t="str">
        <f>INDEX(Articles!$1:$1048576,MATCH(E21,Articles!D:D,0),15)</f>
        <v>1.3G</v>
      </c>
      <c r="O21" t="str">
        <f>INDEX(Articles!$1:$1048576,MATCH(E21,Articles!D:D,0),16)</f>
        <v>1008-F4-69253578</v>
      </c>
      <c r="P21">
        <f>INDEX(Articles!$1:$1048576,MATCH(E21,Articles!D:D,0),17)*1000</f>
        <v>50</v>
      </c>
      <c r="Q21" t="str">
        <f>INDEX(Articles!$1:$1048576,MATCH(E21,Articles!D:D,0),18)</f>
        <v>2</v>
      </c>
      <c r="R21">
        <f>INDEX(Articles!$1:$1048576,MATCH(E21,Articles!D:D,0),19)</f>
        <v>50</v>
      </c>
      <c r="S21" t="str">
        <f>IF(INDEX('Unités CA'!$1:$1048576,MATCH(E21,'Unités CA'!D:D,0),5)=0,"",INDEX('Unités CA'!$1:$1048576,MATCH(E21,'Unités CA'!D:D,0),5))</f>
        <v>0144/CA</v>
      </c>
      <c r="T21" t="str">
        <f>IF(INDEX('Unités BTE'!$1:$1048576,MATCH(E21,'Unités CA'!D:D,0),5)=0,"",INDEX('Unités BTE'!$1:$1048576,MATCH(E21,'Unités CA'!D:D,0),5))</f>
        <v/>
      </c>
      <c r="U21">
        <f>IFERROR(INDEX('Prix PRO CA'!$1:$1048576,MATCH(E21,'Prix PRO CA'!D:D,0),10),"")</f>
        <v>344.48</v>
      </c>
      <c r="V21">
        <f>IFERROR(INDEX('Prix PRO CA'!$1:$1048576,MATCH(E21,'Prix PRO BTE'!D:D,0),10),"")</f>
        <v>144.84</v>
      </c>
      <c r="W21">
        <f>+IFERROR(INDEX('Prix PRO PCS'!$1:$1048576,MATCH(E21,'Prix PRO PCS'!D:D,0),10),"")</f>
        <v>3.01</v>
      </c>
      <c r="X21" t="str">
        <f>IF(B21="OPPORTUNITE",AA21,IF(AA21&lt;=0,"Non",IF(AA21&gt;10,"Oui","Inf à 10")))</f>
        <v>Oui</v>
      </c>
      <c r="Y21" t="str">
        <f>IFERROR(INDEX(LigneAchat!$1:$1048576,MATCH(E21,LigneAchat!D:D,0),5),"")</f>
        <v/>
      </c>
      <c r="Z21">
        <f>INDEX(Articles!$1:$1048576,MATCH(E21,Articles!D:D,0),21)</f>
        <v>482</v>
      </c>
      <c r="AA21">
        <f>+Z21-AB21</f>
        <v>482</v>
      </c>
      <c r="AB21">
        <f>+INDEX(Articles!$1:$1048576,MATCH(E21,Articles!D:D,0),23)</f>
        <v>0</v>
      </c>
    </row>
    <row r="22">
      <c r="B22" t="str">
        <f>INDEX(Articles!$1:$1048576,MATCH(E22,Articles!D:D,0),6)</f>
        <v>1</v>
      </c>
      <c r="C22" t="str">
        <f>INDEX(Articles!$1:$1048576,MATCH(E22,Articles!D:D,0),7)</f>
        <v/>
      </c>
      <c r="D22" t="str">
        <f>HYPERLINK(INDEX(Articles!$1:$1048576,MATCH(E22,Articles!D:D,0),24),"Lien")</f>
        <v>Lien</v>
      </c>
      <c r="E22" t="str">
        <v>99650-02</v>
      </c>
      <c r="F22" t="str">
        <f>INDEX(Articles!$1:$1048576,MATCH(E22,Articles!D:D,0),5)</f>
        <v>BBE Ø50 OR À BLEU</v>
      </c>
      <c r="G22" t="str">
        <f>INDEX(Articles!$1:$1048576,MATCH(E22,Articles!D:D,0),8)</f>
        <v>BOMBE</v>
      </c>
      <c r="H22" t="str">
        <f>INDEX(Articles!$1:$1048576,MATCH(E22,Articles!D:D,0),9)</f>
        <v>SPHERIQUE</v>
      </c>
      <c r="I22">
        <f>INDEX(Articles!$1:$1048576,MATCH(E22,Articles!D:D,0),10)</f>
        <v>50</v>
      </c>
      <c r="J22" t="str">
        <f>INDEX(Articles!$1:$1048576,MATCH(E22,Articles!D:D,0),11)</f>
        <v>CHANGEMENT</v>
      </c>
      <c r="K22" t="str">
        <f>INDEX(Articles!$1:$1048576,MATCH(E22,Articles!D:D,0),12)</f>
        <v>BLEU</v>
      </c>
      <c r="L22" t="str">
        <f>INDEX(Articles!$1:$1048576,MATCH(E22,Articles!D:D,0),13)</f>
        <v>CN</v>
      </c>
      <c r="M22" t="str">
        <f>INDEX(Articles!$1:$1048576,MATCH(E22,Articles!D:D,0),14)</f>
        <v>F4</v>
      </c>
      <c r="N22" t="str">
        <f>INDEX(Articles!$1:$1048576,MATCH(E22,Articles!D:D,0),15)</f>
        <v>1.3G</v>
      </c>
      <c r="O22" t="str">
        <f>INDEX(Articles!$1:$1048576,MATCH(E22,Articles!D:D,0),16)</f>
        <v>1008-F4-69253578</v>
      </c>
      <c r="P22">
        <f>INDEX(Articles!$1:$1048576,MATCH(E22,Articles!D:D,0),17)*1000</f>
        <v>50</v>
      </c>
      <c r="Q22" t="str">
        <f>INDEX(Articles!$1:$1048576,MATCH(E22,Articles!D:D,0),18)</f>
        <v>2</v>
      </c>
      <c r="R22">
        <f>INDEX(Articles!$1:$1048576,MATCH(E22,Articles!D:D,0),19)</f>
        <v>50</v>
      </c>
      <c r="S22" t="str">
        <f>IF(INDEX('Unités CA'!$1:$1048576,MATCH(E22,'Unités CA'!D:D,0),5)=0,"",INDEX('Unités CA'!$1:$1048576,MATCH(E22,'Unités CA'!D:D,0),5))</f>
        <v>0144/CA</v>
      </c>
      <c r="T22" t="str">
        <f>IF(INDEX('Unités BTE'!$1:$1048576,MATCH(E22,'Unités CA'!D:D,0),5)=0,"",INDEX('Unités BTE'!$1:$1048576,MATCH(E22,'Unités CA'!D:D,0),5))</f>
        <v/>
      </c>
      <c r="U22">
        <f>IFERROR(INDEX('Prix PRO CA'!$1:$1048576,MATCH(E22,'Prix PRO CA'!D:D,0),10),"")</f>
        <v>344.48</v>
      </c>
      <c r="V22">
        <f>IFERROR(INDEX('Prix PRO CA'!$1:$1048576,MATCH(E22,'Prix PRO BTE'!D:D,0),10),"")</f>
        <v>168.68</v>
      </c>
      <c r="W22">
        <f>+IFERROR(INDEX('Prix PRO PCS'!$1:$1048576,MATCH(E22,'Prix PRO PCS'!D:D,0),10),"")</f>
        <v>3.01</v>
      </c>
      <c r="X22" t="str">
        <f>IF(B22="OPPORTUNITE",AA22,IF(AA22&lt;=0,"Non",IF(AA22&gt;10,"Oui","Inf à 10")))</f>
        <v>Oui</v>
      </c>
      <c r="Y22" t="str">
        <f>IFERROR(INDEX(LigneAchat!$1:$1048576,MATCH(E22,LigneAchat!D:D,0),5),"")</f>
        <v/>
      </c>
      <c r="Z22">
        <f>INDEX(Articles!$1:$1048576,MATCH(E22,Articles!D:D,0),21)</f>
        <v>1081</v>
      </c>
      <c r="AA22">
        <f>+Z22-AB22</f>
        <v>1081</v>
      </c>
      <c r="AB22">
        <f>+INDEX(Articles!$1:$1048576,MATCH(E22,Articles!D:D,0),23)</f>
        <v>0</v>
      </c>
    </row>
    <row r="23">
      <c r="B23" t="str">
        <f>INDEX(Articles!$1:$1048576,MATCH(E23,Articles!D:D,0),6)</f>
        <v>1</v>
      </c>
      <c r="C23" t="str">
        <f>INDEX(Articles!$1:$1048576,MATCH(E23,Articles!D:D,0),7)</f>
        <v/>
      </c>
      <c r="D23" t="str">
        <f>HYPERLINK(INDEX(Articles!$1:$1048576,MATCH(E23,Articles!D:D,0),24),"Lien")</f>
        <v>Lien</v>
      </c>
      <c r="E23" t="str">
        <v>91450-12</v>
      </c>
      <c r="F23" t="str">
        <f>INDEX(Articles!$1:$1048576,MATCH(E23,Articles!D:D,0),5)</f>
        <v>BBE Ø50 ARGENT À BLEU</v>
      </c>
      <c r="G23" t="str">
        <f>INDEX(Articles!$1:$1048576,MATCH(E23,Articles!D:D,0),8)</f>
        <v>BOMBE</v>
      </c>
      <c r="H23" t="str">
        <f>INDEX(Articles!$1:$1048576,MATCH(E23,Articles!D:D,0),9)</f>
        <v>SPHERIQUE</v>
      </c>
      <c r="I23">
        <f>INDEX(Articles!$1:$1048576,MATCH(E23,Articles!D:D,0),10)</f>
        <v>50</v>
      </c>
      <c r="J23" t="str">
        <f>INDEX(Articles!$1:$1048576,MATCH(E23,Articles!D:D,0),11)</f>
        <v>CHANGEMENT</v>
      </c>
      <c r="K23" t="str">
        <f>INDEX(Articles!$1:$1048576,MATCH(E23,Articles!D:D,0),12)</f>
        <v>BLEU</v>
      </c>
      <c r="L23" t="str">
        <f>INDEX(Articles!$1:$1048576,MATCH(E23,Articles!D:D,0),13)</f>
        <v>CN</v>
      </c>
      <c r="M23" t="str">
        <f>INDEX(Articles!$1:$1048576,MATCH(E23,Articles!D:D,0),14)</f>
        <v>F4</v>
      </c>
      <c r="N23" t="str">
        <f>INDEX(Articles!$1:$1048576,MATCH(E23,Articles!D:D,0),15)</f>
        <v>1.3G</v>
      </c>
      <c r="O23" t="str">
        <f>INDEX(Articles!$1:$1048576,MATCH(E23,Articles!D:D,0),16)</f>
        <v>1008-F4-69253578</v>
      </c>
      <c r="P23">
        <f>INDEX(Articles!$1:$1048576,MATCH(E23,Articles!D:D,0),17)*1000</f>
        <v>50</v>
      </c>
      <c r="Q23" t="str">
        <f>INDEX(Articles!$1:$1048576,MATCH(E23,Articles!D:D,0),18)</f>
        <v>2</v>
      </c>
      <c r="R23">
        <f>INDEX(Articles!$1:$1048576,MATCH(E23,Articles!D:D,0),19)</f>
        <v>50</v>
      </c>
      <c r="S23" t="str">
        <f>IF(INDEX('Unités CA'!$1:$1048576,MATCH(E23,'Unités CA'!D:D,0),5)=0,"",INDEX('Unités CA'!$1:$1048576,MATCH(E23,'Unités CA'!D:D,0),5))</f>
        <v>0144/CA</v>
      </c>
      <c r="T23" t="str">
        <f>IF(INDEX('Unités BTE'!$1:$1048576,MATCH(E23,'Unités CA'!D:D,0),5)=0,"",INDEX('Unités BTE'!$1:$1048576,MATCH(E23,'Unités CA'!D:D,0),5))</f>
        <v/>
      </c>
      <c r="U23">
        <f>IFERROR(INDEX('Prix PRO CA'!$1:$1048576,MATCH(E23,'Prix PRO CA'!D:D,0),10),"")</f>
        <v>344.48</v>
      </c>
      <c r="V23">
        <f>IFERROR(INDEX('Prix PRO CA'!$1:$1048576,MATCH(E23,'Prix PRO BTE'!D:D,0),10),"")</f>
        <v>84.86</v>
      </c>
      <c r="W23">
        <f>+IFERROR(INDEX('Prix PRO PCS'!$1:$1048576,MATCH(E23,'Prix PRO PCS'!D:D,0),10),"")</f>
        <v>3.01</v>
      </c>
      <c r="X23" t="str">
        <f>IF(B23="OPPORTUNITE",AA23,IF(AA23&lt;=0,"Non",IF(AA23&gt;10,"Oui","Inf à 10")))</f>
        <v>Oui</v>
      </c>
      <c r="Y23" t="str">
        <f>IFERROR(INDEX(LigneAchat!$1:$1048576,MATCH(E23,LigneAchat!D:D,0),5),"")</f>
        <v/>
      </c>
      <c r="Z23">
        <f>INDEX(Articles!$1:$1048576,MATCH(E23,Articles!D:D,0),21)</f>
        <v>3286</v>
      </c>
      <c r="AA23">
        <f>+Z23-AB23</f>
        <v>3286</v>
      </c>
      <c r="AB23">
        <f>+INDEX(Articles!$1:$1048576,MATCH(E23,Articles!D:D,0),23)</f>
        <v>0</v>
      </c>
    </row>
    <row r="24">
      <c r="B24" t="str">
        <f>INDEX(Articles!$1:$1048576,MATCH(E24,Articles!D:D,0),6)</f>
        <v>1</v>
      </c>
      <c r="C24" t="str">
        <f>INDEX(Articles!$1:$1048576,MATCH(E24,Articles!D:D,0),7)</f>
        <v/>
      </c>
      <c r="D24" t="str">
        <f>HYPERLINK(INDEX(Articles!$1:$1048576,MATCH(E24,Articles!D:D,0),24),"Lien")</f>
        <v>Lien</v>
      </c>
      <c r="E24" t="str">
        <v>91450-21</v>
      </c>
      <c r="F24" t="str">
        <f>INDEX(Articles!$1:$1048576,MATCH(E24,Articles!D:D,0),5)</f>
        <v>BBE Ø50 ARGENT À JAUNE</v>
      </c>
      <c r="G24" t="str">
        <f>INDEX(Articles!$1:$1048576,MATCH(E24,Articles!D:D,0),8)</f>
        <v>BOMBE</v>
      </c>
      <c r="H24" t="str">
        <f>INDEX(Articles!$1:$1048576,MATCH(E24,Articles!D:D,0),9)</f>
        <v>SPHERIQUE</v>
      </c>
      <c r="I24">
        <f>INDEX(Articles!$1:$1048576,MATCH(E24,Articles!D:D,0),10)</f>
        <v>50</v>
      </c>
      <c r="J24" t="str">
        <f>INDEX(Articles!$1:$1048576,MATCH(E24,Articles!D:D,0),11)</f>
        <v>CHANGEMENT</v>
      </c>
      <c r="K24" t="str">
        <f>INDEX(Articles!$1:$1048576,MATCH(E24,Articles!D:D,0),12)</f>
        <v>JAUNE</v>
      </c>
      <c r="L24" t="str">
        <f>INDEX(Articles!$1:$1048576,MATCH(E24,Articles!D:D,0),13)</f>
        <v>CN</v>
      </c>
      <c r="M24" t="str">
        <f>INDEX(Articles!$1:$1048576,MATCH(E24,Articles!D:D,0),14)</f>
        <v>F4</v>
      </c>
      <c r="N24" t="str">
        <f>INDEX(Articles!$1:$1048576,MATCH(E24,Articles!D:D,0),15)</f>
        <v>1.3G</v>
      </c>
      <c r="O24" t="str">
        <f>INDEX(Articles!$1:$1048576,MATCH(E24,Articles!D:D,0),16)</f>
        <v>1008-F4-69253578</v>
      </c>
      <c r="P24">
        <f>INDEX(Articles!$1:$1048576,MATCH(E24,Articles!D:D,0),17)*1000</f>
        <v>50</v>
      </c>
      <c r="Q24" t="str">
        <f>INDEX(Articles!$1:$1048576,MATCH(E24,Articles!D:D,0),18)</f>
        <v>2</v>
      </c>
      <c r="R24">
        <f>INDEX(Articles!$1:$1048576,MATCH(E24,Articles!D:D,0),19)</f>
        <v>50</v>
      </c>
      <c r="S24" t="str">
        <f>IF(INDEX('Unités CA'!$1:$1048576,MATCH(E24,'Unités CA'!D:D,0),5)=0,"",INDEX('Unités CA'!$1:$1048576,MATCH(E24,'Unités CA'!D:D,0),5))</f>
        <v>0144/CA</v>
      </c>
      <c r="T24" t="str">
        <f>IF(INDEX('Unités BTE'!$1:$1048576,MATCH(E24,'Unités CA'!D:D,0),5)=0,"",INDEX('Unités BTE'!$1:$1048576,MATCH(E24,'Unités CA'!D:D,0),5))</f>
        <v/>
      </c>
      <c r="U24">
        <f>IFERROR(INDEX('Prix PRO CA'!$1:$1048576,MATCH(E24,'Prix PRO CA'!D:D,0),10),"")</f>
        <v>344.48</v>
      </c>
      <c r="V24">
        <f>IFERROR(INDEX('Prix PRO CA'!$1:$1048576,MATCH(E24,'Prix PRO BTE'!D:D,0),10),"")</f>
        <v>84.86</v>
      </c>
      <c r="W24">
        <f>+IFERROR(INDEX('Prix PRO PCS'!$1:$1048576,MATCH(E24,'Prix PRO PCS'!D:D,0),10),"")</f>
        <v>3.01</v>
      </c>
      <c r="X24" t="str">
        <f>IF(B24="OPPORTUNITE",AA24,IF(AA24&lt;=0,"Non",IF(AA24&gt;10,"Oui","Inf à 10")))</f>
        <v>Oui</v>
      </c>
      <c r="Y24" t="str">
        <f>IFERROR(INDEX(LigneAchat!$1:$1048576,MATCH(E24,LigneAchat!D:D,0),5),"")</f>
        <v/>
      </c>
      <c r="Z24">
        <f>INDEX(Articles!$1:$1048576,MATCH(E24,Articles!D:D,0),21)</f>
        <v>3511</v>
      </c>
      <c r="AA24">
        <f>+Z24-AB24</f>
        <v>3506</v>
      </c>
      <c r="AB24">
        <f>+INDEX(Articles!$1:$1048576,MATCH(E24,Articles!D:D,0),23)</f>
        <v>5</v>
      </c>
    </row>
    <row r="25">
      <c r="B25" t="str">
        <f>INDEX(Articles!$1:$1048576,MATCH(E25,Articles!D:D,0),6)</f>
        <v>1</v>
      </c>
      <c r="C25" t="str">
        <f>INDEX(Articles!$1:$1048576,MATCH(E25,Articles!D:D,0),7)</f>
        <v/>
      </c>
      <c r="D25" t="str">
        <f>HYPERLINK(INDEX(Articles!$1:$1048576,MATCH(E25,Articles!D:D,0),24),"Lien")</f>
        <v>Lien</v>
      </c>
      <c r="E25" t="str">
        <v>91450-33</v>
      </c>
      <c r="F25" t="str">
        <f>INDEX(Articles!$1:$1048576,MATCH(E25,Articles!D:D,0),5)</f>
        <v>BBE Ø50 ARGENT À VERT</v>
      </c>
      <c r="G25" t="str">
        <f>INDEX(Articles!$1:$1048576,MATCH(E25,Articles!D:D,0),8)</f>
        <v>BOMBE</v>
      </c>
      <c r="H25" t="str">
        <f>INDEX(Articles!$1:$1048576,MATCH(E25,Articles!D:D,0),9)</f>
        <v>SPHERIQUE</v>
      </c>
      <c r="I25">
        <f>INDEX(Articles!$1:$1048576,MATCH(E25,Articles!D:D,0),10)</f>
        <v>50</v>
      </c>
      <c r="J25" t="str">
        <f>INDEX(Articles!$1:$1048576,MATCH(E25,Articles!D:D,0),11)</f>
        <v>CHANGEMENT</v>
      </c>
      <c r="K25" t="str">
        <f>INDEX(Articles!$1:$1048576,MATCH(E25,Articles!D:D,0),12)</f>
        <v>VERT</v>
      </c>
      <c r="L25" t="str">
        <f>INDEX(Articles!$1:$1048576,MATCH(E25,Articles!D:D,0),13)</f>
        <v>CN</v>
      </c>
      <c r="M25" t="str">
        <f>INDEX(Articles!$1:$1048576,MATCH(E25,Articles!D:D,0),14)</f>
        <v>F4</v>
      </c>
      <c r="N25" t="str">
        <f>INDEX(Articles!$1:$1048576,MATCH(E25,Articles!D:D,0),15)</f>
        <v>1.3G</v>
      </c>
      <c r="O25" t="str">
        <f>INDEX(Articles!$1:$1048576,MATCH(E25,Articles!D:D,0),16)</f>
        <v>1008-F4-69253578</v>
      </c>
      <c r="P25">
        <f>INDEX(Articles!$1:$1048576,MATCH(E25,Articles!D:D,0),17)*1000</f>
        <v>50</v>
      </c>
      <c r="Q25" t="str">
        <f>INDEX(Articles!$1:$1048576,MATCH(E25,Articles!D:D,0),18)</f>
        <v>2</v>
      </c>
      <c r="R25">
        <f>INDEX(Articles!$1:$1048576,MATCH(E25,Articles!D:D,0),19)</f>
        <v>50</v>
      </c>
      <c r="S25" t="str">
        <f>IF(INDEX('Unités CA'!$1:$1048576,MATCH(E25,'Unités CA'!D:D,0),5)=0,"",INDEX('Unités CA'!$1:$1048576,MATCH(E25,'Unités CA'!D:D,0),5))</f>
        <v>0144/CA</v>
      </c>
      <c r="T25" t="str">
        <f>IF(INDEX('Unités BTE'!$1:$1048576,MATCH(E25,'Unités CA'!D:D,0),5)=0,"",INDEX('Unités BTE'!$1:$1048576,MATCH(E25,'Unités CA'!D:D,0),5))</f>
        <v/>
      </c>
      <c r="U25">
        <f>IFERROR(INDEX('Prix PRO CA'!$1:$1048576,MATCH(E25,'Prix PRO CA'!D:D,0),10),"")</f>
        <v>344.48</v>
      </c>
      <c r="V25">
        <f>IFERROR(INDEX('Prix PRO CA'!$1:$1048576,MATCH(E25,'Prix PRO BTE'!D:D,0),10),"")</f>
        <v>84.86</v>
      </c>
      <c r="W25">
        <f>+IFERROR(INDEX('Prix PRO PCS'!$1:$1048576,MATCH(E25,'Prix PRO PCS'!D:D,0),10),"")</f>
        <v>3.01</v>
      </c>
      <c r="X25" t="str">
        <f>IF(B25="OPPORTUNITE",AA25,IF(AA25&lt;=0,"Non",IF(AA25&gt;10,"Oui","Inf à 10")))</f>
        <v>Oui</v>
      </c>
      <c r="Y25" t="str">
        <f>IFERROR(INDEX(LigneAchat!$1:$1048576,MATCH(E25,LigneAchat!D:D,0),5),"")</f>
        <v/>
      </c>
      <c r="Z25">
        <f>INDEX(Articles!$1:$1048576,MATCH(E25,Articles!D:D,0),21)</f>
        <v>3443</v>
      </c>
      <c r="AA25">
        <f>+Z25-AB25</f>
        <v>3443</v>
      </c>
      <c r="AB25">
        <f>+INDEX(Articles!$1:$1048576,MATCH(E25,Articles!D:D,0),23)</f>
        <v>0</v>
      </c>
    </row>
    <row r="26">
      <c r="B26" t="str">
        <f>INDEX(Articles!$1:$1048576,MATCH(E26,Articles!D:D,0),6)</f>
        <v>1</v>
      </c>
      <c r="C26" t="str">
        <f>INDEX(Articles!$1:$1048576,MATCH(E26,Articles!D:D,0),7)</f>
        <v/>
      </c>
      <c r="D26" t="str">
        <f>HYPERLINK(INDEX(Articles!$1:$1048576,MATCH(E26,Articles!D:D,0),24),"Lien")</f>
        <v>Lien</v>
      </c>
      <c r="E26" t="str">
        <v>91450-42</v>
      </c>
      <c r="F26" t="str">
        <f>INDEX(Articles!$1:$1048576,MATCH(E26,Articles!D:D,0),5)</f>
        <v>BBE Ø50 ARGENT À ROUGE</v>
      </c>
      <c r="G26" t="str">
        <f>INDEX(Articles!$1:$1048576,MATCH(E26,Articles!D:D,0),8)</f>
        <v>BOMBE</v>
      </c>
      <c r="H26" t="str">
        <f>INDEX(Articles!$1:$1048576,MATCH(E26,Articles!D:D,0),9)</f>
        <v>SPHERIQUE</v>
      </c>
      <c r="I26">
        <f>INDEX(Articles!$1:$1048576,MATCH(E26,Articles!D:D,0),10)</f>
        <v>50</v>
      </c>
      <c r="J26" t="str">
        <f>INDEX(Articles!$1:$1048576,MATCH(E26,Articles!D:D,0),11)</f>
        <v>CHANGEMENT</v>
      </c>
      <c r="K26" t="str">
        <f>INDEX(Articles!$1:$1048576,MATCH(E26,Articles!D:D,0),12)</f>
        <v>ROUGE</v>
      </c>
      <c r="L26" t="str">
        <f>INDEX(Articles!$1:$1048576,MATCH(E26,Articles!D:D,0),13)</f>
        <v>CN</v>
      </c>
      <c r="M26" t="str">
        <f>INDEX(Articles!$1:$1048576,MATCH(E26,Articles!D:D,0),14)</f>
        <v>F4</v>
      </c>
      <c r="N26" t="str">
        <f>INDEX(Articles!$1:$1048576,MATCH(E26,Articles!D:D,0),15)</f>
        <v>1.3G</v>
      </c>
      <c r="O26" t="str">
        <f>INDEX(Articles!$1:$1048576,MATCH(E26,Articles!D:D,0),16)</f>
        <v>1008-F4-69253578</v>
      </c>
      <c r="P26">
        <f>INDEX(Articles!$1:$1048576,MATCH(E26,Articles!D:D,0),17)*1000</f>
        <v>50</v>
      </c>
      <c r="Q26" t="str">
        <f>INDEX(Articles!$1:$1048576,MATCH(E26,Articles!D:D,0),18)</f>
        <v>2</v>
      </c>
      <c r="R26">
        <f>INDEX(Articles!$1:$1048576,MATCH(E26,Articles!D:D,0),19)</f>
        <v>50</v>
      </c>
      <c r="S26" t="str">
        <f>IF(INDEX('Unités CA'!$1:$1048576,MATCH(E26,'Unités CA'!D:D,0),5)=0,"",INDEX('Unités CA'!$1:$1048576,MATCH(E26,'Unités CA'!D:D,0),5))</f>
        <v>0144/CA</v>
      </c>
      <c r="T26" t="str">
        <f>IF(INDEX('Unités BTE'!$1:$1048576,MATCH(E26,'Unités CA'!D:D,0),5)=0,"",INDEX('Unités BTE'!$1:$1048576,MATCH(E26,'Unités CA'!D:D,0),5))</f>
        <v/>
      </c>
      <c r="U26">
        <f>IFERROR(INDEX('Prix PRO CA'!$1:$1048576,MATCH(E26,'Prix PRO CA'!D:D,0),10),"")</f>
        <v>344.48</v>
      </c>
      <c r="V26">
        <f>IFERROR(INDEX('Prix PRO CA'!$1:$1048576,MATCH(E26,'Prix PRO BTE'!D:D,0),10),"")</f>
        <v>201.4</v>
      </c>
      <c r="W26">
        <f>+IFERROR(INDEX('Prix PRO PCS'!$1:$1048576,MATCH(E26,'Prix PRO PCS'!D:D,0),10),"")</f>
        <v>3.01</v>
      </c>
      <c r="X26" t="str">
        <f>IF(B26="OPPORTUNITE",AA26,IF(AA26&lt;=0,"Non",IF(AA26&gt;10,"Oui","Inf à 10")))</f>
        <v>Oui</v>
      </c>
      <c r="Y26" t="str">
        <f>IFERROR(INDEX(LigneAchat!$1:$1048576,MATCH(E26,LigneAchat!D:D,0),5),"")</f>
        <v/>
      </c>
      <c r="Z26">
        <f>INDEX(Articles!$1:$1048576,MATCH(E26,Articles!D:D,0),21)</f>
        <v>3336</v>
      </c>
      <c r="AA26">
        <f>+Z26-AB26</f>
        <v>3331</v>
      </c>
      <c r="AB26">
        <f>+INDEX(Articles!$1:$1048576,MATCH(E26,Articles!D:D,0),23)</f>
        <v>5</v>
      </c>
    </row>
    <row r="27">
      <c r="B27" t="str">
        <f>INDEX(Articles!$1:$1048576,MATCH(E27,Articles!D:D,0),6)</f>
        <v>1</v>
      </c>
      <c r="C27" t="str">
        <f>INDEX(Articles!$1:$1048576,MATCH(E27,Articles!D:D,0),7)</f>
        <v/>
      </c>
      <c r="D27" t="str">
        <f>HYPERLINK(INDEX(Articles!$1:$1048576,MATCH(E27,Articles!D:D,0),24),"Lien")</f>
        <v>Lien</v>
      </c>
      <c r="E27" t="str">
        <v>91450-51</v>
      </c>
      <c r="F27" t="str">
        <f>INDEX(Articles!$1:$1048576,MATCH(E27,Articles!D:D,0),5)</f>
        <v>BBE Ø50 ARGENT À JAUNE</v>
      </c>
      <c r="G27" t="str">
        <f>INDEX(Articles!$1:$1048576,MATCH(E27,Articles!D:D,0),8)</f>
        <v>BOMBE</v>
      </c>
      <c r="H27" t="str">
        <f>INDEX(Articles!$1:$1048576,MATCH(E27,Articles!D:D,0),9)</f>
        <v>SPHERIQUE</v>
      </c>
      <c r="I27">
        <f>INDEX(Articles!$1:$1048576,MATCH(E27,Articles!D:D,0),10)</f>
        <v>50</v>
      </c>
      <c r="J27" t="str">
        <f>INDEX(Articles!$1:$1048576,MATCH(E27,Articles!D:D,0),11)</f>
        <v>CHANGEMENT</v>
      </c>
      <c r="K27" t="str">
        <f>INDEX(Articles!$1:$1048576,MATCH(E27,Articles!D:D,0),12)</f>
        <v>JAUNE</v>
      </c>
      <c r="L27" t="str">
        <f>INDEX(Articles!$1:$1048576,MATCH(E27,Articles!D:D,0),13)</f>
        <v>CN</v>
      </c>
      <c r="M27" t="str">
        <f>INDEX(Articles!$1:$1048576,MATCH(E27,Articles!D:D,0),14)</f>
        <v>F4</v>
      </c>
      <c r="N27" t="str">
        <f>INDEX(Articles!$1:$1048576,MATCH(E27,Articles!D:D,0),15)</f>
        <v>1.3G</v>
      </c>
      <c r="O27" t="str">
        <f>INDEX(Articles!$1:$1048576,MATCH(E27,Articles!D:D,0),16)</f>
        <v>1008-F4-69253578</v>
      </c>
      <c r="P27">
        <f>INDEX(Articles!$1:$1048576,MATCH(E27,Articles!D:D,0),17)*1000</f>
        <v>50</v>
      </c>
      <c r="Q27" t="str">
        <f>INDEX(Articles!$1:$1048576,MATCH(E27,Articles!D:D,0),18)</f>
        <v>2</v>
      </c>
      <c r="R27">
        <f>INDEX(Articles!$1:$1048576,MATCH(E27,Articles!D:D,0),19)</f>
        <v>50</v>
      </c>
      <c r="S27" t="str">
        <f>IF(INDEX('Unités CA'!$1:$1048576,MATCH(E27,'Unités CA'!D:D,0),5)=0,"",INDEX('Unités CA'!$1:$1048576,MATCH(E27,'Unités CA'!D:D,0),5))</f>
        <v>0144/CA</v>
      </c>
      <c r="T27" t="str">
        <f>IF(INDEX('Unités BTE'!$1:$1048576,MATCH(E27,'Unités CA'!D:D,0),5)=0,"",INDEX('Unités BTE'!$1:$1048576,MATCH(E27,'Unités CA'!D:D,0),5))</f>
        <v/>
      </c>
      <c r="U27">
        <f>IFERROR(INDEX('Prix PRO CA'!$1:$1048576,MATCH(E27,'Prix PRO CA'!D:D,0),10),"")</f>
        <v>344.48</v>
      </c>
      <c r="V27">
        <f>IFERROR(INDEX('Prix PRO CA'!$1:$1048576,MATCH(E27,'Prix PRO BTE'!D:D,0),10),"")</f>
        <v>161.6</v>
      </c>
      <c r="W27">
        <f>+IFERROR(INDEX('Prix PRO PCS'!$1:$1048576,MATCH(E27,'Prix PRO PCS'!D:D,0),10),"")</f>
        <v>3.01</v>
      </c>
      <c r="X27" t="str">
        <f>IF(B27="OPPORTUNITE",AA27,IF(AA27&lt;=0,"Non",IF(AA27&gt;10,"Oui","Inf à 10")))</f>
        <v>Oui</v>
      </c>
      <c r="Y27" t="str">
        <f>IFERROR(INDEX(LigneAchat!$1:$1048576,MATCH(E27,LigneAchat!D:D,0),5),"")</f>
        <v/>
      </c>
      <c r="Z27">
        <f>INDEX(Articles!$1:$1048576,MATCH(E27,Articles!D:D,0),21)</f>
        <v>3004</v>
      </c>
      <c r="AA27">
        <f>+Z27-AB27</f>
        <v>3004</v>
      </c>
      <c r="AB27">
        <f>+INDEX(Articles!$1:$1048576,MATCH(E27,Articles!D:D,0),23)</f>
        <v>0</v>
      </c>
    </row>
    <row r="28">
      <c r="B28" t="str">
        <f>INDEX(Articles!$1:$1048576,MATCH(E28,Articles!D:D,0),6)</f>
        <v>1</v>
      </c>
      <c r="C28" t="str">
        <f>INDEX(Articles!$1:$1048576,MATCH(E28,Articles!D:D,0),7)</f>
        <v/>
      </c>
      <c r="D28" t="str">
        <f>HYPERLINK(INDEX(Articles!$1:$1048576,MATCH(E28,Articles!D:D,0),24),"Lien")</f>
        <v>Lien</v>
      </c>
      <c r="E28" t="str">
        <v>91450-62</v>
      </c>
      <c r="F28" t="str">
        <f>INDEX(Articles!$1:$1048576,MATCH(E28,Articles!D:D,0),5)</f>
        <v>BBE Ø50 ARGENT À MULTICOLORE</v>
      </c>
      <c r="G28" t="str">
        <f>INDEX(Articles!$1:$1048576,MATCH(E28,Articles!D:D,0),8)</f>
        <v>BOMBE</v>
      </c>
      <c r="H28" t="str">
        <f>INDEX(Articles!$1:$1048576,MATCH(E28,Articles!D:D,0),9)</f>
        <v>SPHERIQUE</v>
      </c>
      <c r="I28">
        <f>INDEX(Articles!$1:$1048576,MATCH(E28,Articles!D:D,0),10)</f>
        <v>50</v>
      </c>
      <c r="J28" t="str">
        <f>INDEX(Articles!$1:$1048576,MATCH(E28,Articles!D:D,0),11)</f>
        <v>CHANGEMENT</v>
      </c>
      <c r="K28" t="str">
        <f>INDEX(Articles!$1:$1048576,MATCH(E28,Articles!D:D,0),12)</f>
        <v>MULTICOLORE</v>
      </c>
      <c r="L28" t="str">
        <f>INDEX(Articles!$1:$1048576,MATCH(E28,Articles!D:D,0),13)</f>
        <v>CN</v>
      </c>
      <c r="M28" t="str">
        <f>INDEX(Articles!$1:$1048576,MATCH(E28,Articles!D:D,0),14)</f>
        <v>F4</v>
      </c>
      <c r="N28" t="str">
        <f>INDEX(Articles!$1:$1048576,MATCH(E28,Articles!D:D,0),15)</f>
        <v>1.3G</v>
      </c>
      <c r="O28" t="str">
        <f>INDEX(Articles!$1:$1048576,MATCH(E28,Articles!D:D,0),16)</f>
        <v>1008-F4-69253578</v>
      </c>
      <c r="P28">
        <f>INDEX(Articles!$1:$1048576,MATCH(E28,Articles!D:D,0),17)*1000</f>
        <v>50</v>
      </c>
      <c r="Q28" t="str">
        <f>INDEX(Articles!$1:$1048576,MATCH(E28,Articles!D:D,0),18)</f>
        <v>2</v>
      </c>
      <c r="R28">
        <f>INDEX(Articles!$1:$1048576,MATCH(E28,Articles!D:D,0),19)</f>
        <v>50</v>
      </c>
      <c r="S28" t="str">
        <f>IF(INDEX('Unités CA'!$1:$1048576,MATCH(E28,'Unités CA'!D:D,0),5)=0,"",INDEX('Unités CA'!$1:$1048576,MATCH(E28,'Unités CA'!D:D,0),5))</f>
        <v>0144/CA</v>
      </c>
      <c r="T28" t="str">
        <f>IF(INDEX('Unités BTE'!$1:$1048576,MATCH(E28,'Unités CA'!D:D,0),5)=0,"",INDEX('Unités BTE'!$1:$1048576,MATCH(E28,'Unités CA'!D:D,0),5))</f>
        <v/>
      </c>
      <c r="U28">
        <f>IFERROR(INDEX('Prix PRO CA'!$1:$1048576,MATCH(E28,'Prix PRO CA'!D:D,0),10),"")</f>
        <v>344.48</v>
      </c>
      <c r="V28">
        <f>IFERROR(INDEX('Prix PRO CA'!$1:$1048576,MATCH(E28,'Prix PRO BTE'!D:D,0),10),"")</f>
        <v>161.6</v>
      </c>
      <c r="W28">
        <f>+IFERROR(INDEX('Prix PRO PCS'!$1:$1048576,MATCH(E28,'Prix PRO PCS'!D:D,0),10),"")</f>
        <v>3.01</v>
      </c>
      <c r="X28" t="str">
        <f>IF(B28="OPPORTUNITE",AA28,IF(AA28&lt;=0,"Non",IF(AA28&gt;10,"Oui","Inf à 10")))</f>
        <v>Non</v>
      </c>
      <c r="Y28" t="str">
        <f>IFERROR(INDEX(LigneAchat!$1:$1048576,MATCH(E28,LigneAchat!D:D,0),5),"")</f>
        <v/>
      </c>
      <c r="Z28">
        <f>INDEX(Articles!$1:$1048576,MATCH(E28,Articles!D:D,0),21)</f>
        <v>0</v>
      </c>
      <c r="AA28">
        <f>+Z28-AB28</f>
        <v>0</v>
      </c>
      <c r="AB28">
        <f>+INDEX(Articles!$1:$1048576,MATCH(E28,Articles!D:D,0),23)</f>
        <v>0</v>
      </c>
    </row>
    <row r="29">
      <c r="B29" t="str">
        <f>INDEX(Articles!$1:$1048576,MATCH(E29,Articles!D:D,0),6)</f>
        <v>1</v>
      </c>
      <c r="C29" t="str">
        <f>INDEX(Articles!$1:$1048576,MATCH(E29,Articles!D:D,0),7)</f>
        <v/>
      </c>
      <c r="D29" t="str">
        <f>HYPERLINK(INDEX(Articles!$1:$1048576,MATCH(E29,Articles!D:D,0),24),"Lien")</f>
        <v>Lien</v>
      </c>
      <c r="E29" t="str">
        <v>91450-63</v>
      </c>
      <c r="F29" t="str">
        <f>INDEX(Articles!$1:$1048576,MATCH(E29,Articles!D:D,0),5)</f>
        <v>BBE Ø50 ARGENT À BLANC</v>
      </c>
      <c r="G29" t="str">
        <f>INDEX(Articles!$1:$1048576,MATCH(E29,Articles!D:D,0),8)</f>
        <v>BOMBE</v>
      </c>
      <c r="H29" t="str">
        <f>INDEX(Articles!$1:$1048576,MATCH(E29,Articles!D:D,0),9)</f>
        <v>SPHERIQUE</v>
      </c>
      <c r="I29">
        <f>INDEX(Articles!$1:$1048576,MATCH(E29,Articles!D:D,0),10)</f>
        <v>50</v>
      </c>
      <c r="J29" t="str">
        <f>INDEX(Articles!$1:$1048576,MATCH(E29,Articles!D:D,0),11)</f>
        <v>CHANGEMENT</v>
      </c>
      <c r="K29" t="str">
        <f>INDEX(Articles!$1:$1048576,MATCH(E29,Articles!D:D,0),12)</f>
        <v>ARGENT</v>
      </c>
      <c r="L29" t="str">
        <f>INDEX(Articles!$1:$1048576,MATCH(E29,Articles!D:D,0),13)</f>
        <v>CN</v>
      </c>
      <c r="M29" t="str">
        <f>INDEX(Articles!$1:$1048576,MATCH(E29,Articles!D:D,0),14)</f>
        <v>F4</v>
      </c>
      <c r="N29" t="str">
        <f>INDEX(Articles!$1:$1048576,MATCH(E29,Articles!D:D,0),15)</f>
        <v>1.3G</v>
      </c>
      <c r="O29" t="str">
        <f>INDEX(Articles!$1:$1048576,MATCH(E29,Articles!D:D,0),16)</f>
        <v>1008-F4-69253578</v>
      </c>
      <c r="P29">
        <f>INDEX(Articles!$1:$1048576,MATCH(E29,Articles!D:D,0),17)*1000</f>
        <v>50</v>
      </c>
      <c r="Q29" t="str">
        <f>INDEX(Articles!$1:$1048576,MATCH(E29,Articles!D:D,0),18)</f>
        <v>2</v>
      </c>
      <c r="R29">
        <f>INDEX(Articles!$1:$1048576,MATCH(E29,Articles!D:D,0),19)</f>
        <v>50</v>
      </c>
      <c r="S29" t="str">
        <f>IF(INDEX('Unités CA'!$1:$1048576,MATCH(E29,'Unités CA'!D:D,0),5)=0,"",INDEX('Unités CA'!$1:$1048576,MATCH(E29,'Unités CA'!D:D,0),5))</f>
        <v>0144/CA</v>
      </c>
      <c r="T29" t="str">
        <f>IF(INDEX('Unités BTE'!$1:$1048576,MATCH(E29,'Unités CA'!D:D,0),5)=0,"",INDEX('Unités BTE'!$1:$1048576,MATCH(E29,'Unités CA'!D:D,0),5))</f>
        <v/>
      </c>
      <c r="U29">
        <f>IFERROR(INDEX('Prix PRO CA'!$1:$1048576,MATCH(E29,'Prix PRO CA'!D:D,0),10),"")</f>
        <v>344.48</v>
      </c>
      <c r="V29">
        <f>IFERROR(INDEX('Prix PRO CA'!$1:$1048576,MATCH(E29,'Prix PRO BTE'!D:D,0),10),"")</f>
        <v>119.87</v>
      </c>
      <c r="W29">
        <f>+IFERROR(INDEX('Prix PRO PCS'!$1:$1048576,MATCH(E29,'Prix PRO PCS'!D:D,0),10),"")</f>
        <v>3.01</v>
      </c>
      <c r="X29" t="str">
        <f>IF(B29="OPPORTUNITE",AA29,IF(AA29&lt;=0,"Non",IF(AA29&gt;10,"Oui","Inf à 10")))</f>
        <v>Oui</v>
      </c>
      <c r="Y29" t="str">
        <f>IFERROR(INDEX(LigneAchat!$1:$1048576,MATCH(E29,LigneAchat!D:D,0),5),"")</f>
        <v/>
      </c>
      <c r="Z29">
        <f>INDEX(Articles!$1:$1048576,MATCH(E29,Articles!D:D,0),21)</f>
        <v>3378</v>
      </c>
      <c r="AA29">
        <f>+Z29-AB29</f>
        <v>3378</v>
      </c>
      <c r="AB29">
        <f>+INDEX(Articles!$1:$1048576,MATCH(E29,Articles!D:D,0),23)</f>
        <v>0</v>
      </c>
    </row>
    <row r="30">
      <c r="B30" t="str">
        <f>INDEX(Articles!$1:$1048576,MATCH(E30,Articles!D:D,0),6)</f>
        <v>1</v>
      </c>
      <c r="C30" t="str">
        <f>INDEX(Articles!$1:$1048576,MATCH(E30,Articles!D:D,0),7)</f>
        <v/>
      </c>
      <c r="D30" t="str">
        <f>HYPERLINK(INDEX(Articles!$1:$1048576,MATCH(E30,Articles!D:D,0),24),"Lien")</f>
        <v>Lien</v>
      </c>
      <c r="E30" t="str">
        <v>91450-72</v>
      </c>
      <c r="F30" t="str">
        <f>INDEX(Articles!$1:$1048576,MATCH(E30,Articles!D:D,0),5)</f>
        <v>BBE Ø50 ARGENT À VIOLET</v>
      </c>
      <c r="G30" t="str">
        <f>INDEX(Articles!$1:$1048576,MATCH(E30,Articles!D:D,0),8)</f>
        <v>BOMBE</v>
      </c>
      <c r="H30" t="str">
        <f>INDEX(Articles!$1:$1048576,MATCH(E30,Articles!D:D,0),9)</f>
        <v>SPHERIQUE</v>
      </c>
      <c r="I30">
        <f>INDEX(Articles!$1:$1048576,MATCH(E30,Articles!D:D,0),10)</f>
        <v>50</v>
      </c>
      <c r="J30" t="str">
        <f>INDEX(Articles!$1:$1048576,MATCH(E30,Articles!D:D,0),11)</f>
        <v>CHANGEMENT</v>
      </c>
      <c r="K30" t="str">
        <f>INDEX(Articles!$1:$1048576,MATCH(E30,Articles!D:D,0),12)</f>
        <v>VIOLET</v>
      </c>
      <c r="L30" t="str">
        <f>INDEX(Articles!$1:$1048576,MATCH(E30,Articles!D:D,0),13)</f>
        <v>CN</v>
      </c>
      <c r="M30" t="str">
        <f>INDEX(Articles!$1:$1048576,MATCH(E30,Articles!D:D,0),14)</f>
        <v>F4</v>
      </c>
      <c r="N30" t="str">
        <f>INDEX(Articles!$1:$1048576,MATCH(E30,Articles!D:D,0),15)</f>
        <v>1.3G</v>
      </c>
      <c r="O30" t="str">
        <f>INDEX(Articles!$1:$1048576,MATCH(E30,Articles!D:D,0),16)</f>
        <v>1008-F4-69253578</v>
      </c>
      <c r="P30">
        <f>INDEX(Articles!$1:$1048576,MATCH(E30,Articles!D:D,0),17)*1000</f>
        <v>50</v>
      </c>
      <c r="Q30" t="str">
        <f>INDEX(Articles!$1:$1048576,MATCH(E30,Articles!D:D,0),18)</f>
        <v>2</v>
      </c>
      <c r="R30">
        <f>INDEX(Articles!$1:$1048576,MATCH(E30,Articles!D:D,0),19)</f>
        <v>50</v>
      </c>
      <c r="S30" t="str">
        <f>IF(INDEX('Unités CA'!$1:$1048576,MATCH(E30,'Unités CA'!D:D,0),5)=0,"",INDEX('Unités CA'!$1:$1048576,MATCH(E30,'Unités CA'!D:D,0),5))</f>
        <v>0144/CA</v>
      </c>
      <c r="T30" t="str">
        <f>IF(INDEX('Unités BTE'!$1:$1048576,MATCH(E30,'Unités CA'!D:D,0),5)=0,"",INDEX('Unités BTE'!$1:$1048576,MATCH(E30,'Unités CA'!D:D,0),5))</f>
        <v/>
      </c>
      <c r="U30">
        <f>IFERROR(INDEX('Prix PRO CA'!$1:$1048576,MATCH(E30,'Prix PRO CA'!D:D,0),10),"")</f>
        <v>344.48</v>
      </c>
      <c r="V30">
        <f>IFERROR(INDEX('Prix PRO CA'!$1:$1048576,MATCH(E30,'Prix PRO BTE'!D:D,0),10),"")</f>
        <v>119.87</v>
      </c>
      <c r="W30">
        <f>+IFERROR(INDEX('Prix PRO PCS'!$1:$1048576,MATCH(E30,'Prix PRO PCS'!D:D,0),10),"")</f>
        <v>3.01</v>
      </c>
      <c r="X30" t="str">
        <f>IF(B30="OPPORTUNITE",AA30,IF(AA30&lt;=0,"Non",IF(AA30&gt;10,"Oui","Inf à 10")))</f>
        <v>Oui</v>
      </c>
      <c r="Y30" t="str">
        <f>IFERROR(INDEX(LigneAchat!$1:$1048576,MATCH(E30,LigneAchat!D:D,0),5),"")</f>
        <v/>
      </c>
      <c r="Z30">
        <f>INDEX(Articles!$1:$1048576,MATCH(E30,Articles!D:D,0),21)</f>
        <v>2697</v>
      </c>
      <c r="AA30">
        <f>+Z30-AB30</f>
        <v>2697</v>
      </c>
      <c r="AB30">
        <f>+INDEX(Articles!$1:$1048576,MATCH(E30,Articles!D:D,0),23)</f>
        <v>0</v>
      </c>
    </row>
    <row r="31">
      <c r="B31" t="str">
        <v>BOMBES Ø75</v>
      </c>
    </row>
    <row r="32">
      <c r="B32" t="str">
        <f>INDEX(Articles!$1:$1048576,MATCH(E32,Articles!D:D,0),6)</f>
        <v>1</v>
      </c>
      <c r="C32" t="str">
        <f>INDEX(Articles!$1:$1048576,MATCH(E32,Articles!D:D,0),7)</f>
        <v/>
      </c>
      <c r="D32" t="str">
        <f>HYPERLINK(INDEX(Articles!$1:$1048576,MATCH(E32,Articles!D:D,0),24),"Lien")</f>
        <v>Lien</v>
      </c>
      <c r="E32" t="str">
        <v>78275-00</v>
      </c>
      <c r="F32" t="str">
        <f>INDEX(Articles!$1:$1048576,MATCH(E32,Articles!D:D,0),5)</f>
        <v>BBE Ø75 ASSORTIES</v>
      </c>
      <c r="G32" t="str">
        <f>INDEX(Articles!$1:$1048576,MATCH(E32,Articles!D:D,0),8)</f>
        <v>BOMBE</v>
      </c>
      <c r="H32" t="str">
        <f>INDEX(Articles!$1:$1048576,MATCH(E32,Articles!D:D,0),9)</f>
        <v>ASSORTIE</v>
      </c>
      <c r="I32">
        <f>INDEX(Articles!$1:$1048576,MATCH(E32,Articles!D:D,0),10)</f>
        <v>75</v>
      </c>
      <c r="J32" t="str">
        <f>INDEX(Articles!$1:$1048576,MATCH(E32,Articles!D:D,0),11)</f>
        <v>MULTI EFFETS</v>
      </c>
      <c r="K32" t="str">
        <f>INDEX(Articles!$1:$1048576,MATCH(E32,Articles!D:D,0),12)</f>
        <v>ASSORTI</v>
      </c>
      <c r="L32" t="str">
        <f>INDEX(Articles!$1:$1048576,MATCH(E32,Articles!D:D,0),13)</f>
        <v>CN</v>
      </c>
      <c r="M32" t="str">
        <f>INDEX(Articles!$1:$1048576,MATCH(E32,Articles!D:D,0),14)</f>
        <v>F4</v>
      </c>
      <c r="N32" t="str">
        <f>INDEX(Articles!$1:$1048576,MATCH(E32,Articles!D:D,0),15)</f>
        <v>1.3G</v>
      </c>
      <c r="O32" t="str">
        <f>INDEX(Articles!$1:$1048576,MATCH(E32,Articles!D:D,0),16)</f>
        <v>1008-F4-69252667</v>
      </c>
      <c r="P32">
        <f>INDEX(Articles!$1:$1048576,MATCH(E32,Articles!D:D,0),17)*1000</f>
        <v>140</v>
      </c>
      <c r="Q32" t="str">
        <f>INDEX(Articles!$1:$1048576,MATCH(E32,Articles!D:D,0),18)</f>
        <v>3</v>
      </c>
      <c r="R32">
        <f>INDEX(Articles!$1:$1048576,MATCH(E32,Articles!D:D,0),19)</f>
        <v>75</v>
      </c>
      <c r="S32" t="str">
        <f>IF(INDEX('Unités CA'!$1:$1048576,MATCH(E32,'Unités CA'!D:D,0),5)=0,"",INDEX('Unités CA'!$1:$1048576,MATCH(E32,'Unités CA'!D:D,0),5))</f>
        <v>0060/CA</v>
      </c>
      <c r="T32" t="str">
        <f>IF(INDEX('Unités BTE'!$1:$1048576,MATCH(E32,'Unités CA'!D:D,0),5)=0,"",INDEX('Unités BTE'!$1:$1048576,MATCH(E32,'Unités CA'!D:D,0),5))</f>
        <v/>
      </c>
      <c r="U32">
        <f>IFERROR(INDEX('Prix PRO CA'!$1:$1048576,MATCH(E32,'Prix PRO CA'!D:D,0),10),"")</f>
        <v>214.13</v>
      </c>
      <c r="V32" t="str">
        <f>IFERROR(INDEX('Prix PRO CA'!$1:$1048576,MATCH(E32,'Prix PRO BTE'!D:D,0),10),"")</f>
        <v/>
      </c>
      <c r="W32" t="str">
        <f>+IFERROR(INDEX('Prix PRO PCS'!$1:$1048576,MATCH(E32,'Prix PRO PCS'!D:D,0),10),"")</f>
        <v/>
      </c>
      <c r="X32" t="str">
        <f>IF(B32="OPPORTUNITE",AA32,IF(AA32&lt;=0,"Non",IF(AA32&gt;10,"Oui","Inf à 10")))</f>
        <v>Oui</v>
      </c>
      <c r="Y32" t="str">
        <f>IFERROR(INDEX(LigneAchat!$1:$1048576,MATCH(E32,LigneAchat!D:D,0),5),"")</f>
        <v/>
      </c>
      <c r="Z32">
        <f>INDEX(Articles!$1:$1048576,MATCH(E32,Articles!D:D,0),21)</f>
        <v>16064</v>
      </c>
      <c r="AA32">
        <f>+Z32-AB32</f>
        <v>16064</v>
      </c>
      <c r="AB32">
        <f>+INDEX(Articles!$1:$1048576,MATCH(E32,Articles!D:D,0),23)</f>
        <v>0</v>
      </c>
    </row>
    <row r="33">
      <c r="B33" t="str">
        <f>INDEX(Articles!$1:$1048576,MATCH(E33,Articles!D:D,0),6)</f>
        <v>1</v>
      </c>
      <c r="C33" t="str">
        <f>INDEX(Articles!$1:$1048576,MATCH(E33,Articles!D:D,0),7)</f>
        <v/>
      </c>
      <c r="D33" t="str">
        <f>HYPERLINK(INDEX(Articles!$1:$1048576,MATCH(E33,Articles!D:D,0),24),"Lien")</f>
        <v>Lien</v>
      </c>
      <c r="E33" t="str">
        <v>78275-M</v>
      </c>
      <c r="F33" t="str">
        <f>INDEX(Articles!$1:$1048576,MATCH(E33,Articles!D:D,0),5)</f>
        <v>BBE Ø75 ASSORTIES M</v>
      </c>
      <c r="G33" t="str">
        <f>INDEX(Articles!$1:$1048576,MATCH(E33,Articles!D:D,0),8)</f>
        <v>BOMBE</v>
      </c>
      <c r="H33" t="str">
        <f>INDEX(Articles!$1:$1048576,MATCH(E33,Articles!D:D,0),9)</f>
        <v>ASSORTIE</v>
      </c>
      <c r="I33">
        <f>INDEX(Articles!$1:$1048576,MATCH(E33,Articles!D:D,0),10)</f>
        <v>75</v>
      </c>
      <c r="J33" t="str">
        <f>INDEX(Articles!$1:$1048576,MATCH(E33,Articles!D:D,0),11)</f>
        <v>MULTI EFFETS</v>
      </c>
      <c r="K33" t="str">
        <f>INDEX(Articles!$1:$1048576,MATCH(E33,Articles!D:D,0),12)</f>
        <v>ASSORTI</v>
      </c>
      <c r="L33" t="str">
        <f>INDEX(Articles!$1:$1048576,MATCH(E33,Articles!D:D,0),13)</f>
        <v>CN</v>
      </c>
      <c r="M33" t="str">
        <f>INDEX(Articles!$1:$1048576,MATCH(E33,Articles!D:D,0),14)</f>
        <v>F4</v>
      </c>
      <c r="N33" t="str">
        <f>INDEX(Articles!$1:$1048576,MATCH(E33,Articles!D:D,0),15)</f>
        <v>1.3G</v>
      </c>
      <c r="O33" t="str">
        <f>INDEX(Articles!$1:$1048576,MATCH(E33,Articles!D:D,0),16)</f>
        <v>1008-F4-69252667</v>
      </c>
      <c r="P33">
        <f>INDEX(Articles!$1:$1048576,MATCH(E33,Articles!D:D,0),17)*1000</f>
        <v>140</v>
      </c>
      <c r="Q33" t="str">
        <f>INDEX(Articles!$1:$1048576,MATCH(E33,Articles!D:D,0),18)</f>
        <v>3</v>
      </c>
      <c r="R33">
        <f>INDEX(Articles!$1:$1048576,MATCH(E33,Articles!D:D,0),19)</f>
        <v>75</v>
      </c>
      <c r="S33" t="str">
        <f>IF(INDEX('Unités CA'!$1:$1048576,MATCH(E33,'Unités CA'!D:D,0),5)=0,"",INDEX('Unités CA'!$1:$1048576,MATCH(E33,'Unités CA'!D:D,0),5))</f>
        <v>0060/CA</v>
      </c>
      <c r="T33" t="str">
        <f>IF(INDEX('Unités BTE'!$1:$1048576,MATCH(E33,'Unités CA'!D:D,0),5)=0,"",INDEX('Unités BTE'!$1:$1048576,MATCH(E33,'Unités CA'!D:D,0),5))</f>
        <v/>
      </c>
      <c r="U33">
        <f>IFERROR(INDEX('Prix PRO CA'!$1:$1048576,MATCH(E33,'Prix PRO CA'!D:D,0),10),"")</f>
        <v>214.13</v>
      </c>
      <c r="V33" t="str">
        <f>IFERROR(INDEX('Prix PRO CA'!$1:$1048576,MATCH(E33,'Prix PRO BTE'!D:D,0),10),"")</f>
        <v/>
      </c>
      <c r="W33" t="str">
        <f>+IFERROR(INDEX('Prix PRO PCS'!$1:$1048576,MATCH(E33,'Prix PRO PCS'!D:D,0),10),"")</f>
        <v/>
      </c>
      <c r="X33" t="str">
        <f>IF(B33="OPPORTUNITE",AA33,IF(AA33&lt;=0,"Non",IF(AA33&gt;10,"Oui","Inf à 10")))</f>
        <v>Oui</v>
      </c>
      <c r="Y33">
        <f>IFERROR(INDEX(LigneAchat!$1:$1048576,MATCH(E33,LigneAchat!D:D,0),5),"")</f>
        <v>44287</v>
      </c>
      <c r="Z33">
        <f>INDEX(Articles!$1:$1048576,MATCH(E33,Articles!D:D,0),21)</f>
        <v>6360</v>
      </c>
      <c r="AA33">
        <f>+Z33-AB33</f>
        <v>6360</v>
      </c>
      <c r="AB33">
        <f>+INDEX(Articles!$1:$1048576,MATCH(E33,Articles!D:D,0),23)</f>
        <v>0</v>
      </c>
    </row>
    <row r="34">
      <c r="B34" t="str">
        <f>INDEX(Articles!$1:$1048576,MATCH(E34,Articles!D:D,0),6)</f>
        <v>1</v>
      </c>
      <c r="C34" t="str">
        <f>INDEX(Articles!$1:$1048576,MATCH(E34,Articles!D:D,0),7)</f>
        <v/>
      </c>
      <c r="D34" t="str">
        <f>HYPERLINK(INDEX(Articles!$1:$1048576,MATCH(E34,Articles!D:D,0),24),"Lien")</f>
        <v>Lien</v>
      </c>
      <c r="E34" t="str">
        <v>78275-R</v>
      </c>
      <c r="F34" t="str">
        <f>INDEX(Articles!$1:$1048576,MATCH(E34,Articles!D:D,0),5)</f>
        <v>BBE Ø75 ASSORTIES R</v>
      </c>
      <c r="G34" t="str">
        <f>INDEX(Articles!$1:$1048576,MATCH(E34,Articles!D:D,0),8)</f>
        <v>BOMBE</v>
      </c>
      <c r="H34" t="str">
        <f>INDEX(Articles!$1:$1048576,MATCH(E34,Articles!D:D,0),9)</f>
        <v>ASSORTIE</v>
      </c>
      <c r="I34">
        <f>INDEX(Articles!$1:$1048576,MATCH(E34,Articles!D:D,0),10)</f>
        <v>75</v>
      </c>
      <c r="J34" t="str">
        <f>INDEX(Articles!$1:$1048576,MATCH(E34,Articles!D:D,0),11)</f>
        <v>MULTI EFFETS</v>
      </c>
      <c r="K34" t="str">
        <f>INDEX(Articles!$1:$1048576,MATCH(E34,Articles!D:D,0),12)</f>
        <v>ASSORTI</v>
      </c>
      <c r="L34" t="str">
        <f>INDEX(Articles!$1:$1048576,MATCH(E34,Articles!D:D,0),13)</f>
        <v>CN</v>
      </c>
      <c r="M34" t="str">
        <f>INDEX(Articles!$1:$1048576,MATCH(E34,Articles!D:D,0),14)</f>
        <v>F4</v>
      </c>
      <c r="N34" t="str">
        <f>INDEX(Articles!$1:$1048576,MATCH(E34,Articles!D:D,0),15)</f>
        <v>1.3G</v>
      </c>
      <c r="O34" t="str">
        <f>INDEX(Articles!$1:$1048576,MATCH(E34,Articles!D:D,0),16)</f>
        <v>1008-F4-69252667</v>
      </c>
      <c r="P34">
        <f>INDEX(Articles!$1:$1048576,MATCH(E34,Articles!D:D,0),17)*1000</f>
        <v>140</v>
      </c>
      <c r="Q34" t="str">
        <f>INDEX(Articles!$1:$1048576,MATCH(E34,Articles!D:D,0),18)</f>
        <v>3</v>
      </c>
      <c r="R34">
        <f>INDEX(Articles!$1:$1048576,MATCH(E34,Articles!D:D,0),19)</f>
        <v>75</v>
      </c>
      <c r="S34" t="str">
        <f>IF(INDEX('Unités CA'!$1:$1048576,MATCH(E34,'Unités CA'!D:D,0),5)=0,"",INDEX('Unités CA'!$1:$1048576,MATCH(E34,'Unités CA'!D:D,0),5))</f>
        <v>0060/CA</v>
      </c>
      <c r="T34" t="str">
        <f>IF(INDEX('Unités BTE'!$1:$1048576,MATCH(E34,'Unités CA'!D:D,0),5)=0,"",INDEX('Unités BTE'!$1:$1048576,MATCH(E34,'Unités CA'!D:D,0),5))</f>
        <v/>
      </c>
      <c r="U34">
        <f>IFERROR(INDEX('Prix PRO CA'!$1:$1048576,MATCH(E34,'Prix PRO CA'!D:D,0),10),"")</f>
        <v>214.13</v>
      </c>
      <c r="V34" t="str">
        <f>IFERROR(INDEX('Prix PRO CA'!$1:$1048576,MATCH(E34,'Prix PRO BTE'!D:D,0),10),"")</f>
        <v/>
      </c>
      <c r="W34" t="str">
        <f>+IFERROR(INDEX('Prix PRO PCS'!$1:$1048576,MATCH(E34,'Prix PRO PCS'!D:D,0),10),"")</f>
        <v/>
      </c>
      <c r="X34" t="str">
        <f>IF(B34="OPPORTUNITE",AA34,IF(AA34&lt;=0,"Non",IF(AA34&gt;10,"Oui","Inf à 10")))</f>
        <v>Oui</v>
      </c>
      <c r="Y34">
        <f>IFERROR(INDEX(LigneAchat!$1:$1048576,MATCH(E34,LigneAchat!D:D,0),5),"")</f>
        <v>44287</v>
      </c>
      <c r="Z34">
        <f>INDEX(Articles!$1:$1048576,MATCH(E34,Articles!D:D,0),21)</f>
        <v>8438</v>
      </c>
      <c r="AA34">
        <f>+Z34-AB34</f>
        <v>8438</v>
      </c>
      <c r="AB34">
        <f>+INDEX(Articles!$1:$1048576,MATCH(E34,Articles!D:D,0),23)</f>
        <v>0</v>
      </c>
    </row>
    <row r="35">
      <c r="B35" t="str">
        <f>INDEX(Articles!$1:$1048576,MATCH(E35,Articles!D:D,0),6)</f>
        <v>1</v>
      </c>
      <c r="C35" t="str">
        <f>INDEX(Articles!$1:$1048576,MATCH(E35,Articles!D:D,0),7)</f>
        <v/>
      </c>
      <c r="D35" t="str">
        <f>HYPERLINK(INDEX(Articles!$1:$1048576,MATCH(E35,Articles!D:D,0),24),"Lien")</f>
        <v>Lien</v>
      </c>
      <c r="E35" t="str">
        <v>703300A</v>
      </c>
      <c r="F35" t="str">
        <f>INDEX(Articles!$1:$1048576,MATCH(E35,Articles!D:D,0),5)</f>
        <v>BBE Ø75 PIVOINES ASSORTIES</v>
      </c>
      <c r="G35" t="str">
        <f>INDEX(Articles!$1:$1048576,MATCH(E35,Articles!D:D,0),8)</f>
        <v>BOMBE</v>
      </c>
      <c r="H35" t="str">
        <f>INDEX(Articles!$1:$1048576,MATCH(E35,Articles!D:D,0),9)</f>
        <v>ASSORTIE</v>
      </c>
      <c r="I35">
        <f>INDEX(Articles!$1:$1048576,MATCH(E35,Articles!D:D,0),10)</f>
        <v>75</v>
      </c>
      <c r="J35" t="str">
        <f>INDEX(Articles!$1:$1048576,MATCH(E35,Articles!D:D,0),11)</f>
        <v>PIVOINE</v>
      </c>
      <c r="K35" t="str">
        <f>INDEX(Articles!$1:$1048576,MATCH(E35,Articles!D:D,0),12)</f>
        <v>ASSORTI</v>
      </c>
      <c r="L35" t="str">
        <f>INDEX(Articles!$1:$1048576,MATCH(E35,Articles!D:D,0),13)</f>
        <v>CN</v>
      </c>
      <c r="M35" t="str">
        <f>INDEX(Articles!$1:$1048576,MATCH(E35,Articles!D:D,0),14)</f>
        <v>F4</v>
      </c>
      <c r="N35" t="str">
        <f>INDEX(Articles!$1:$1048576,MATCH(E35,Articles!D:D,0),15)</f>
        <v>1.3G</v>
      </c>
      <c r="O35" t="str">
        <f>INDEX(Articles!$1:$1048576,MATCH(E35,Articles!D:D,0),16)</f>
        <v>1008-F4-69252667</v>
      </c>
      <c r="P35">
        <f>INDEX(Articles!$1:$1048576,MATCH(E35,Articles!D:D,0),17)*1000</f>
        <v>140</v>
      </c>
      <c r="Q35" t="str">
        <f>INDEX(Articles!$1:$1048576,MATCH(E35,Articles!D:D,0),18)</f>
        <v>3</v>
      </c>
      <c r="R35">
        <f>INDEX(Articles!$1:$1048576,MATCH(E35,Articles!D:D,0),19)</f>
        <v>75</v>
      </c>
      <c r="S35" t="str">
        <f>IF(INDEX('Unités CA'!$1:$1048576,MATCH(E35,'Unités CA'!D:D,0),5)=0,"",INDEX('Unités CA'!$1:$1048576,MATCH(E35,'Unités CA'!D:D,0),5))</f>
        <v>0060/CA</v>
      </c>
      <c r="T35" t="str">
        <f>IF(INDEX('Unités BTE'!$1:$1048576,MATCH(E35,'Unités CA'!D:D,0),5)=0,"",INDEX('Unités BTE'!$1:$1048576,MATCH(E35,'Unités CA'!D:D,0),5))</f>
        <v/>
      </c>
      <c r="U35">
        <f>IFERROR(INDEX('Prix PRO CA'!$1:$1048576,MATCH(E35,'Prix PRO CA'!D:D,0),10),"")</f>
        <v>214.2</v>
      </c>
      <c r="V35" t="str">
        <f>IFERROR(INDEX('Prix PRO CA'!$1:$1048576,MATCH(E35,'Prix PRO BTE'!D:D,0),10),"")</f>
        <v/>
      </c>
      <c r="W35" t="str">
        <f>+IFERROR(INDEX('Prix PRO PCS'!$1:$1048576,MATCH(E35,'Prix PRO PCS'!D:D,0),10),"")</f>
        <v/>
      </c>
      <c r="X35" t="str">
        <f>IF(B35="OPPORTUNITE",AA35,IF(AA35&lt;=0,"Non",IF(AA35&gt;10,"Oui","Inf à 10")))</f>
        <v>Oui</v>
      </c>
      <c r="Y35">
        <f>IFERROR(INDEX(LigneAchat!$1:$1048576,MATCH(E35,LigneAchat!D:D,0),5),"")</f>
        <v>44287</v>
      </c>
      <c r="Z35">
        <f>INDEX(Articles!$1:$1048576,MATCH(E35,Articles!D:D,0),21)</f>
        <v>9015</v>
      </c>
      <c r="AA35">
        <f>+Z35-AB35</f>
        <v>960</v>
      </c>
      <c r="AB35">
        <f>+INDEX(Articles!$1:$1048576,MATCH(E35,Articles!D:D,0),23)</f>
        <v>8055</v>
      </c>
    </row>
    <row r="36">
      <c r="B36" t="str">
        <f>INDEX(Articles!$1:$1048576,MATCH(E36,Articles!D:D,0),6)</f>
        <v>1</v>
      </c>
      <c r="C36" t="str">
        <f>INDEX(Articles!$1:$1048576,MATCH(E36,Articles!D:D,0),7)</f>
        <v/>
      </c>
      <c r="D36" t="str">
        <f>HYPERLINK(INDEX(Articles!$1:$1048576,MATCH(E36,Articles!D:D,0),24),"Lien")</f>
        <v>Lien</v>
      </c>
      <c r="E36" t="str">
        <v>GR75A5</v>
      </c>
      <c r="F36" t="str">
        <f>INDEX(Articles!$1:$1048576,MATCH(E36,Articles!D:D,0),5)</f>
        <v>GRAPPE Ø75 R5 ARGENT</v>
      </c>
      <c r="G36" t="str">
        <f>INDEX(Articles!$1:$1048576,MATCH(E36,Articles!D:D,0),8)</f>
        <v>BOMBE</v>
      </c>
      <c r="H36" t="str">
        <f>INDEX(Articles!$1:$1048576,MATCH(E36,Articles!D:D,0),9)</f>
        <v>GRAPPEE</v>
      </c>
      <c r="I36">
        <f>INDEX(Articles!$1:$1048576,MATCH(E36,Articles!D:D,0),10)</f>
        <v>75</v>
      </c>
      <c r="J36" t="str">
        <f>INDEX(Articles!$1:$1048576,MATCH(E36,Articles!D:D,0),11)</f>
        <v>MULTI EFFETS</v>
      </c>
      <c r="K36" t="str">
        <f>INDEX(Articles!$1:$1048576,MATCH(E36,Articles!D:D,0),12)</f>
        <v>ARGENT</v>
      </c>
      <c r="L36" t="str">
        <f>INDEX(Articles!$1:$1048576,MATCH(E36,Articles!D:D,0),13)</f>
        <v>CN</v>
      </c>
      <c r="M36" t="str">
        <f>INDEX(Articles!$1:$1048576,MATCH(E36,Articles!D:D,0),14)</f>
        <v>F4</v>
      </c>
      <c r="N36" t="str">
        <f>INDEX(Articles!$1:$1048576,MATCH(E36,Articles!D:D,0),15)</f>
        <v>1.3G</v>
      </c>
      <c r="O36" t="str">
        <f>INDEX(Articles!$1:$1048576,MATCH(E36,Articles!D:D,0),16)</f>
        <v>1008-F4-69252667</v>
      </c>
      <c r="P36">
        <f>INDEX(Articles!$1:$1048576,MATCH(E36,Articles!D:D,0),17)*1000</f>
        <v>700</v>
      </c>
      <c r="Q36" t="str">
        <f>INDEX(Articles!$1:$1048576,MATCH(E36,Articles!D:D,0),18)</f>
        <v>25</v>
      </c>
      <c r="R36">
        <f>INDEX(Articles!$1:$1048576,MATCH(E36,Articles!D:D,0),19)</f>
        <v>75</v>
      </c>
      <c r="S36" t="str">
        <f>IF(INDEX('Unités CA'!$1:$1048576,MATCH(E36,'Unités CA'!D:D,0),5)=0,"",INDEX('Unités CA'!$1:$1048576,MATCH(E36,'Unités CA'!D:D,0),5))</f>
        <v>0012/CA</v>
      </c>
      <c r="T36" t="str">
        <f>IF(INDEX('Unités BTE'!$1:$1048576,MATCH(E36,'Unités CA'!D:D,0),5)=0,"",INDEX('Unités BTE'!$1:$1048576,MATCH(E36,'Unités CA'!D:D,0),5))</f>
        <v/>
      </c>
      <c r="U36">
        <f>IFERROR(INDEX('Prix PRO CA'!$1:$1048576,MATCH(E36,'Prix PRO CA'!D:D,0),10),"")</f>
        <v>320.46</v>
      </c>
      <c r="V36" t="str">
        <f>IFERROR(INDEX('Prix PRO CA'!$1:$1048576,MATCH(E36,'Prix PRO BTE'!D:D,0),10),"")</f>
        <v/>
      </c>
      <c r="W36">
        <f>+IFERROR(INDEX('Prix PRO PCS'!$1:$1048576,MATCH(E36,'Prix PRO PCS'!D:D,0),10),"")</f>
        <v>29.99</v>
      </c>
      <c r="X36" t="str">
        <f>IF(B36="OPPORTUNITE",AA36,IF(AA36&lt;=0,"Non",IF(AA36&gt;10,"Oui","Inf à 10")))</f>
        <v>Oui</v>
      </c>
      <c r="Y36" t="str">
        <f>IFERROR(INDEX(LigneAchat!$1:$1048576,MATCH(E36,LigneAchat!D:D,0),5),"")</f>
        <v/>
      </c>
      <c r="Z36">
        <f>INDEX(Articles!$1:$1048576,MATCH(E36,Articles!D:D,0),21)</f>
        <v>560</v>
      </c>
      <c r="AA36">
        <f>+Z36-AB36</f>
        <v>560</v>
      </c>
      <c r="AB36">
        <f>+INDEX(Articles!$1:$1048576,MATCH(E36,Articles!D:D,0),23)</f>
        <v>0</v>
      </c>
    </row>
    <row r="37">
      <c r="B37" t="str">
        <f>INDEX(Articles!$1:$1048576,MATCH(E37,Articles!D:D,0),6)</f>
        <v>1</v>
      </c>
      <c r="C37" t="str">
        <f>INDEX(Articles!$1:$1048576,MATCH(E37,Articles!D:D,0),7)</f>
        <v/>
      </c>
      <c r="D37" t="str">
        <f>HYPERLINK(INDEX(Articles!$1:$1048576,MATCH(E37,Articles!D:D,0),24),"Lien")</f>
        <v>Lien</v>
      </c>
      <c r="E37" t="str">
        <v>GR75B5</v>
      </c>
      <c r="F37" t="str">
        <f>INDEX(Articles!$1:$1048576,MATCH(E37,Articles!D:D,0),5)</f>
        <v>GRAPPE Ø75 R5 BLEU</v>
      </c>
      <c r="G37" t="str">
        <f>INDEX(Articles!$1:$1048576,MATCH(E37,Articles!D:D,0),8)</f>
        <v>BOMBE</v>
      </c>
      <c r="H37" t="str">
        <f>INDEX(Articles!$1:$1048576,MATCH(E37,Articles!D:D,0),9)</f>
        <v>GRAPPEE</v>
      </c>
      <c r="I37">
        <f>INDEX(Articles!$1:$1048576,MATCH(E37,Articles!D:D,0),10)</f>
        <v>75</v>
      </c>
      <c r="J37" t="str">
        <f>INDEX(Articles!$1:$1048576,MATCH(E37,Articles!D:D,0),11)</f>
        <v>MULTI EFFETS</v>
      </c>
      <c r="K37" t="str">
        <f>INDEX(Articles!$1:$1048576,MATCH(E37,Articles!D:D,0),12)</f>
        <v>BLEU</v>
      </c>
      <c r="L37" t="str">
        <f>INDEX(Articles!$1:$1048576,MATCH(E37,Articles!D:D,0),13)</f>
        <v>CN</v>
      </c>
      <c r="M37" t="str">
        <f>INDEX(Articles!$1:$1048576,MATCH(E37,Articles!D:D,0),14)</f>
        <v>F4</v>
      </c>
      <c r="N37" t="str">
        <f>INDEX(Articles!$1:$1048576,MATCH(E37,Articles!D:D,0),15)</f>
        <v>1.3G</v>
      </c>
      <c r="O37" t="str">
        <f>INDEX(Articles!$1:$1048576,MATCH(E37,Articles!D:D,0),16)</f>
        <v>1008-F4-69252667</v>
      </c>
      <c r="P37">
        <f>INDEX(Articles!$1:$1048576,MATCH(E37,Articles!D:D,0),17)*1000</f>
        <v>700</v>
      </c>
      <c r="Q37" t="str">
        <f>INDEX(Articles!$1:$1048576,MATCH(E37,Articles!D:D,0),18)</f>
        <v>25</v>
      </c>
      <c r="R37">
        <f>INDEX(Articles!$1:$1048576,MATCH(E37,Articles!D:D,0),19)</f>
        <v>75</v>
      </c>
      <c r="S37" t="str">
        <f>IF(INDEX('Unités CA'!$1:$1048576,MATCH(E37,'Unités CA'!D:D,0),5)=0,"",INDEX('Unités CA'!$1:$1048576,MATCH(E37,'Unités CA'!D:D,0),5))</f>
        <v>0012/CA</v>
      </c>
      <c r="T37" t="str">
        <f>IF(INDEX('Unités BTE'!$1:$1048576,MATCH(E37,'Unités CA'!D:D,0),5)=0,"",INDEX('Unités BTE'!$1:$1048576,MATCH(E37,'Unités CA'!D:D,0),5))</f>
        <v/>
      </c>
      <c r="U37">
        <f>IFERROR(INDEX('Prix PRO CA'!$1:$1048576,MATCH(E37,'Prix PRO CA'!D:D,0),10),"")</f>
        <v>320.46</v>
      </c>
      <c r="V37" t="str">
        <f>IFERROR(INDEX('Prix PRO CA'!$1:$1048576,MATCH(E37,'Prix PRO BTE'!D:D,0),10),"")</f>
        <v/>
      </c>
      <c r="W37">
        <f>+IFERROR(INDEX('Prix PRO PCS'!$1:$1048576,MATCH(E37,'Prix PRO PCS'!D:D,0),10),"")</f>
        <v>29.99</v>
      </c>
      <c r="X37" t="str">
        <f>IF(B37="OPPORTUNITE",AA37,IF(AA37&lt;=0,"Non",IF(AA37&gt;10,"Oui","Inf à 10")))</f>
        <v>Oui</v>
      </c>
      <c r="Y37" t="str">
        <f>IFERROR(INDEX(LigneAchat!$1:$1048576,MATCH(E37,LigneAchat!D:D,0),5),"")</f>
        <v/>
      </c>
      <c r="Z37">
        <f>INDEX(Articles!$1:$1048576,MATCH(E37,Articles!D:D,0),21)</f>
        <v>384</v>
      </c>
      <c r="AA37">
        <f>+Z37-AB37</f>
        <v>383</v>
      </c>
      <c r="AB37">
        <f>+INDEX(Articles!$1:$1048576,MATCH(E37,Articles!D:D,0),23)</f>
        <v>1</v>
      </c>
    </row>
    <row r="38">
      <c r="B38" t="str">
        <f>INDEX(Articles!$1:$1048576,MATCH(E38,Articles!D:D,0),6)</f>
        <v>1</v>
      </c>
      <c r="C38" t="str">
        <f>INDEX(Articles!$1:$1048576,MATCH(E38,Articles!D:D,0),7)</f>
        <v/>
      </c>
      <c r="D38" t="str">
        <f>HYPERLINK(INDEX(Articles!$1:$1048576,MATCH(E38,Articles!D:D,0),24),"Lien")</f>
        <v>Lien</v>
      </c>
      <c r="E38" t="str">
        <v>GR75M5</v>
      </c>
      <c r="F38" t="str">
        <f>INDEX(Articles!$1:$1048576,MATCH(E38,Articles!D:D,0),5)</f>
        <v>GRAPPE Ø75 R5 MULTICOLORE</v>
      </c>
      <c r="G38" t="str">
        <f>INDEX(Articles!$1:$1048576,MATCH(E38,Articles!D:D,0),8)</f>
        <v>BOMBE</v>
      </c>
      <c r="H38" t="str">
        <f>INDEX(Articles!$1:$1048576,MATCH(E38,Articles!D:D,0),9)</f>
        <v>GRAPPEE</v>
      </c>
      <c r="I38">
        <f>INDEX(Articles!$1:$1048576,MATCH(E38,Articles!D:D,0),10)</f>
        <v>75</v>
      </c>
      <c r="J38" t="str">
        <f>INDEX(Articles!$1:$1048576,MATCH(E38,Articles!D:D,0),11)</f>
        <v>MULTI EFFETS</v>
      </c>
      <c r="K38" t="str">
        <f>INDEX(Articles!$1:$1048576,MATCH(E38,Articles!D:D,0),12)</f>
        <v>MULTICOLORE</v>
      </c>
      <c r="L38" t="str">
        <f>INDEX(Articles!$1:$1048576,MATCH(E38,Articles!D:D,0),13)</f>
        <v>CN</v>
      </c>
      <c r="M38" t="str">
        <f>INDEX(Articles!$1:$1048576,MATCH(E38,Articles!D:D,0),14)</f>
        <v>F4</v>
      </c>
      <c r="N38" t="str">
        <f>INDEX(Articles!$1:$1048576,MATCH(E38,Articles!D:D,0),15)</f>
        <v>1.3G</v>
      </c>
      <c r="O38" t="str">
        <f>INDEX(Articles!$1:$1048576,MATCH(E38,Articles!D:D,0),16)</f>
        <v>1008-F4-69252667</v>
      </c>
      <c r="P38">
        <f>INDEX(Articles!$1:$1048576,MATCH(E38,Articles!D:D,0),17)*1000</f>
        <v>700</v>
      </c>
      <c r="Q38" t="str">
        <f>INDEX(Articles!$1:$1048576,MATCH(E38,Articles!D:D,0),18)</f>
        <v>25</v>
      </c>
      <c r="R38">
        <f>INDEX(Articles!$1:$1048576,MATCH(E38,Articles!D:D,0),19)</f>
        <v>75</v>
      </c>
      <c r="S38" t="str">
        <f>IF(INDEX('Unités CA'!$1:$1048576,MATCH(E38,'Unités CA'!D:D,0),5)=0,"",INDEX('Unités CA'!$1:$1048576,MATCH(E38,'Unités CA'!D:D,0),5))</f>
        <v>0012/CA</v>
      </c>
      <c r="T38" t="str">
        <f>IF(INDEX('Unités BTE'!$1:$1048576,MATCH(E38,'Unités CA'!D:D,0),5)=0,"",INDEX('Unités BTE'!$1:$1048576,MATCH(E38,'Unités CA'!D:D,0),5))</f>
        <v/>
      </c>
      <c r="U38">
        <f>IFERROR(INDEX('Prix PRO CA'!$1:$1048576,MATCH(E38,'Prix PRO CA'!D:D,0),10),"")</f>
        <v>320.46</v>
      </c>
      <c r="V38" t="str">
        <f>IFERROR(INDEX('Prix PRO CA'!$1:$1048576,MATCH(E38,'Prix PRO BTE'!D:D,0),10),"")</f>
        <v/>
      </c>
      <c r="W38">
        <f>+IFERROR(INDEX('Prix PRO PCS'!$1:$1048576,MATCH(E38,'Prix PRO PCS'!D:D,0),10),"")</f>
        <v>29.99</v>
      </c>
      <c r="X38" t="str">
        <f>IF(B38="OPPORTUNITE",AA38,IF(AA38&lt;=0,"Non",IF(AA38&gt;10,"Oui","Inf à 10")))</f>
        <v>Oui</v>
      </c>
      <c r="Y38" t="str">
        <f>IFERROR(INDEX(LigneAchat!$1:$1048576,MATCH(E38,LigneAchat!D:D,0),5),"")</f>
        <v/>
      </c>
      <c r="Z38">
        <f>INDEX(Articles!$1:$1048576,MATCH(E38,Articles!D:D,0),21)</f>
        <v>416</v>
      </c>
      <c r="AA38">
        <f>+Z38-AB38</f>
        <v>416</v>
      </c>
      <c r="AB38">
        <f>+INDEX(Articles!$1:$1048576,MATCH(E38,Articles!D:D,0),23)</f>
        <v>0</v>
      </c>
    </row>
    <row r="39">
      <c r="B39" t="str">
        <f>INDEX(Articles!$1:$1048576,MATCH(E39,Articles!D:D,0),6)</f>
        <v>1</v>
      </c>
      <c r="C39" t="str">
        <f>INDEX(Articles!$1:$1048576,MATCH(E39,Articles!D:D,0),7)</f>
        <v/>
      </c>
      <c r="D39" t="str">
        <f>HYPERLINK(INDEX(Articles!$1:$1048576,MATCH(E39,Articles!D:D,0),24),"Lien")</f>
        <v>Lien</v>
      </c>
      <c r="E39" t="str">
        <v>GR75OR5</v>
      </c>
      <c r="F39" t="str">
        <f>INDEX(Articles!$1:$1048576,MATCH(E39,Articles!D:D,0),5)</f>
        <v>GRAPPE Ø75 R5 OR</v>
      </c>
      <c r="G39" t="str">
        <f>INDEX(Articles!$1:$1048576,MATCH(E39,Articles!D:D,0),8)</f>
        <v>BOMBE</v>
      </c>
      <c r="H39" t="str">
        <f>INDEX(Articles!$1:$1048576,MATCH(E39,Articles!D:D,0),9)</f>
        <v>GRAPPEE</v>
      </c>
      <c r="I39">
        <f>INDEX(Articles!$1:$1048576,MATCH(E39,Articles!D:D,0),10)</f>
        <v>75</v>
      </c>
      <c r="J39" t="str">
        <f>INDEX(Articles!$1:$1048576,MATCH(E39,Articles!D:D,0),11)</f>
        <v>MULTI EFFETS</v>
      </c>
      <c r="K39" t="str">
        <f>INDEX(Articles!$1:$1048576,MATCH(E39,Articles!D:D,0),12)</f>
        <v>OR</v>
      </c>
      <c r="L39" t="str">
        <f>INDEX(Articles!$1:$1048576,MATCH(E39,Articles!D:D,0),13)</f>
        <v>CN</v>
      </c>
      <c r="M39" t="str">
        <f>INDEX(Articles!$1:$1048576,MATCH(E39,Articles!D:D,0),14)</f>
        <v>F4</v>
      </c>
      <c r="N39" t="str">
        <f>INDEX(Articles!$1:$1048576,MATCH(E39,Articles!D:D,0),15)</f>
        <v>1.3G</v>
      </c>
      <c r="O39" t="str">
        <f>INDEX(Articles!$1:$1048576,MATCH(E39,Articles!D:D,0),16)</f>
        <v>1008-F4-69252667</v>
      </c>
      <c r="P39">
        <f>INDEX(Articles!$1:$1048576,MATCH(E39,Articles!D:D,0),17)*1000</f>
        <v>700</v>
      </c>
      <c r="Q39" t="str">
        <f>INDEX(Articles!$1:$1048576,MATCH(E39,Articles!D:D,0),18)</f>
        <v>25</v>
      </c>
      <c r="R39">
        <f>INDEX(Articles!$1:$1048576,MATCH(E39,Articles!D:D,0),19)</f>
        <v>75</v>
      </c>
      <c r="S39" t="str">
        <f>IF(INDEX('Unités CA'!$1:$1048576,MATCH(E39,'Unités CA'!D:D,0),5)=0,"",INDEX('Unités CA'!$1:$1048576,MATCH(E39,'Unités CA'!D:D,0),5))</f>
        <v>0012/CA</v>
      </c>
      <c r="T39" t="str">
        <f>IF(INDEX('Unités BTE'!$1:$1048576,MATCH(E39,'Unités CA'!D:D,0),5)=0,"",INDEX('Unités BTE'!$1:$1048576,MATCH(E39,'Unités CA'!D:D,0),5))</f>
        <v/>
      </c>
      <c r="U39">
        <f>IFERROR(INDEX('Prix PRO CA'!$1:$1048576,MATCH(E39,'Prix PRO CA'!D:D,0),10),"")</f>
        <v>320.46</v>
      </c>
      <c r="V39" t="str">
        <f>IFERROR(INDEX('Prix PRO CA'!$1:$1048576,MATCH(E39,'Prix PRO BTE'!D:D,0),10),"")</f>
        <v/>
      </c>
      <c r="W39">
        <f>+IFERROR(INDEX('Prix PRO PCS'!$1:$1048576,MATCH(E39,'Prix PRO PCS'!D:D,0),10),"")</f>
        <v>29.99</v>
      </c>
      <c r="X39" t="str">
        <f>IF(B39="OPPORTUNITE",AA39,IF(AA39&lt;=0,"Non",IF(AA39&gt;10,"Oui","Inf à 10")))</f>
        <v>Oui</v>
      </c>
      <c r="Y39" t="str">
        <f>IFERROR(INDEX(LigneAchat!$1:$1048576,MATCH(E39,LigneAchat!D:D,0),5),"")</f>
        <v/>
      </c>
      <c r="Z39">
        <f>INDEX(Articles!$1:$1048576,MATCH(E39,Articles!D:D,0),21)</f>
        <v>249</v>
      </c>
      <c r="AA39">
        <f>+Z39-AB39</f>
        <v>249</v>
      </c>
      <c r="AB39">
        <f>+INDEX(Articles!$1:$1048576,MATCH(E39,Articles!D:D,0),23)</f>
        <v>0</v>
      </c>
    </row>
    <row r="40">
      <c r="B40" t="str">
        <f>INDEX(Articles!$1:$1048576,MATCH(E40,Articles!D:D,0),6)</f>
        <v>1</v>
      </c>
      <c r="C40" t="str">
        <f>INDEX(Articles!$1:$1048576,MATCH(E40,Articles!D:D,0),7)</f>
        <v/>
      </c>
      <c r="D40" t="str">
        <f>HYPERLINK(INDEX(Articles!$1:$1048576,MATCH(E40,Articles!D:D,0),24),"Lien")</f>
        <v>Lien</v>
      </c>
      <c r="E40" t="str">
        <v>GR75R5</v>
      </c>
      <c r="F40" t="str">
        <f>INDEX(Articles!$1:$1048576,MATCH(E40,Articles!D:D,0),5)</f>
        <v>GRAPPE Ø75 R5 ROUGE</v>
      </c>
      <c r="G40" t="str">
        <f>INDEX(Articles!$1:$1048576,MATCH(E40,Articles!D:D,0),8)</f>
        <v>BOMBE</v>
      </c>
      <c r="H40" t="str">
        <f>INDEX(Articles!$1:$1048576,MATCH(E40,Articles!D:D,0),9)</f>
        <v>GRAPPEE</v>
      </c>
      <c r="I40">
        <f>INDEX(Articles!$1:$1048576,MATCH(E40,Articles!D:D,0),10)</f>
        <v>75</v>
      </c>
      <c r="J40" t="str">
        <f>INDEX(Articles!$1:$1048576,MATCH(E40,Articles!D:D,0),11)</f>
        <v>MULTI EFFETS</v>
      </c>
      <c r="K40" t="str">
        <f>INDEX(Articles!$1:$1048576,MATCH(E40,Articles!D:D,0),12)</f>
        <v>ROUGE</v>
      </c>
      <c r="L40" t="str">
        <f>INDEX(Articles!$1:$1048576,MATCH(E40,Articles!D:D,0),13)</f>
        <v>CN</v>
      </c>
      <c r="M40" t="str">
        <f>INDEX(Articles!$1:$1048576,MATCH(E40,Articles!D:D,0),14)</f>
        <v>F4</v>
      </c>
      <c r="N40" t="str">
        <f>INDEX(Articles!$1:$1048576,MATCH(E40,Articles!D:D,0),15)</f>
        <v>1.3G</v>
      </c>
      <c r="O40" t="str">
        <f>INDEX(Articles!$1:$1048576,MATCH(E40,Articles!D:D,0),16)</f>
        <v>1008-F4-69252667</v>
      </c>
      <c r="P40">
        <f>INDEX(Articles!$1:$1048576,MATCH(E40,Articles!D:D,0),17)*1000</f>
        <v>700</v>
      </c>
      <c r="Q40" t="str">
        <f>INDEX(Articles!$1:$1048576,MATCH(E40,Articles!D:D,0),18)</f>
        <v>25</v>
      </c>
      <c r="R40">
        <f>INDEX(Articles!$1:$1048576,MATCH(E40,Articles!D:D,0),19)</f>
        <v>75</v>
      </c>
      <c r="S40" t="str">
        <f>IF(INDEX('Unités CA'!$1:$1048576,MATCH(E40,'Unités CA'!D:D,0),5)=0,"",INDEX('Unités CA'!$1:$1048576,MATCH(E40,'Unités CA'!D:D,0),5))</f>
        <v>0012/CA</v>
      </c>
      <c r="T40" t="str">
        <f>IF(INDEX('Unités BTE'!$1:$1048576,MATCH(E40,'Unités CA'!D:D,0),5)=0,"",INDEX('Unités BTE'!$1:$1048576,MATCH(E40,'Unités CA'!D:D,0),5))</f>
        <v/>
      </c>
      <c r="U40">
        <f>IFERROR(INDEX('Prix PRO CA'!$1:$1048576,MATCH(E40,'Prix PRO CA'!D:D,0),10),"")</f>
        <v>320.46</v>
      </c>
      <c r="V40" t="str">
        <f>IFERROR(INDEX('Prix PRO CA'!$1:$1048576,MATCH(E40,'Prix PRO BTE'!D:D,0),10),"")</f>
        <v/>
      </c>
      <c r="W40">
        <f>+IFERROR(INDEX('Prix PRO PCS'!$1:$1048576,MATCH(E40,'Prix PRO PCS'!D:D,0),10),"")</f>
        <v>29.99</v>
      </c>
      <c r="X40" t="str">
        <f>IF(B40="OPPORTUNITE",AA40,IF(AA40&lt;=0,"Non",IF(AA40&gt;10,"Oui","Inf à 10")))</f>
        <v>Oui</v>
      </c>
      <c r="Y40" t="str">
        <f>IFERROR(INDEX(LigneAchat!$1:$1048576,MATCH(E40,LigneAchat!D:D,0),5),"")</f>
        <v/>
      </c>
      <c r="Z40">
        <f>INDEX(Articles!$1:$1048576,MATCH(E40,Articles!D:D,0),21)</f>
        <v>288</v>
      </c>
      <c r="AA40">
        <f>+Z40-AB40</f>
        <v>287</v>
      </c>
      <c r="AB40">
        <f>+INDEX(Articles!$1:$1048576,MATCH(E40,Articles!D:D,0),23)</f>
        <v>1</v>
      </c>
    </row>
    <row r="41">
      <c r="B41" t="str">
        <f>INDEX(Articles!$1:$1048576,MATCH(E41,Articles!D:D,0),6)</f>
        <v>1</v>
      </c>
      <c r="C41" t="str">
        <f>INDEX(Articles!$1:$1048576,MATCH(E41,Articles!D:D,0),7)</f>
        <v/>
      </c>
      <c r="D41" t="str">
        <f>HYPERLINK(INDEX(Articles!$1:$1048576,MATCH(E41,Articles!D:D,0),24),"Lien")</f>
        <v>Lien</v>
      </c>
      <c r="E41" t="str">
        <v>GR75T5</v>
      </c>
      <c r="F41" t="str">
        <f>INDEX(Articles!$1:$1048576,MATCH(E41,Articles!D:D,0),5)</f>
        <v>GRAPPE Ø75 R5 TRICOLORE</v>
      </c>
      <c r="G41" t="str">
        <f>INDEX(Articles!$1:$1048576,MATCH(E41,Articles!D:D,0),8)</f>
        <v>BOMBE</v>
      </c>
      <c r="H41" t="str">
        <f>INDEX(Articles!$1:$1048576,MATCH(E41,Articles!D:D,0),9)</f>
        <v>GRAPPEE</v>
      </c>
      <c r="I41">
        <f>INDEX(Articles!$1:$1048576,MATCH(E41,Articles!D:D,0),10)</f>
        <v>75</v>
      </c>
      <c r="J41" t="str">
        <f>INDEX(Articles!$1:$1048576,MATCH(E41,Articles!D:D,0),11)</f>
        <v>MULTI EFFETS</v>
      </c>
      <c r="K41" t="str">
        <f>INDEX(Articles!$1:$1048576,MATCH(E41,Articles!D:D,0),12)</f>
        <v>TRICOLORE</v>
      </c>
      <c r="L41" t="str">
        <f>INDEX(Articles!$1:$1048576,MATCH(E41,Articles!D:D,0),13)</f>
        <v>CN</v>
      </c>
      <c r="M41" t="str">
        <f>INDEX(Articles!$1:$1048576,MATCH(E41,Articles!D:D,0),14)</f>
        <v>F4</v>
      </c>
      <c r="N41" t="str">
        <f>INDEX(Articles!$1:$1048576,MATCH(E41,Articles!D:D,0),15)</f>
        <v>1.3G</v>
      </c>
      <c r="O41" t="str">
        <f>INDEX(Articles!$1:$1048576,MATCH(E41,Articles!D:D,0),16)</f>
        <v>1008-F4-69252667</v>
      </c>
      <c r="P41">
        <f>INDEX(Articles!$1:$1048576,MATCH(E41,Articles!D:D,0),17)*1000</f>
        <v>700</v>
      </c>
      <c r="Q41" t="str">
        <f>INDEX(Articles!$1:$1048576,MATCH(E41,Articles!D:D,0),18)</f>
        <v>25</v>
      </c>
      <c r="R41">
        <f>INDEX(Articles!$1:$1048576,MATCH(E41,Articles!D:D,0),19)</f>
        <v>75</v>
      </c>
      <c r="S41" t="str">
        <f>IF(INDEX('Unités CA'!$1:$1048576,MATCH(E41,'Unités CA'!D:D,0),5)=0,"",INDEX('Unités CA'!$1:$1048576,MATCH(E41,'Unités CA'!D:D,0),5))</f>
        <v>0012/CA</v>
      </c>
      <c r="T41" t="str">
        <f>IF(INDEX('Unités BTE'!$1:$1048576,MATCH(E41,'Unités CA'!D:D,0),5)=0,"",INDEX('Unités BTE'!$1:$1048576,MATCH(E41,'Unités CA'!D:D,0),5))</f>
        <v/>
      </c>
      <c r="U41">
        <f>IFERROR(INDEX('Prix PRO CA'!$1:$1048576,MATCH(E41,'Prix PRO CA'!D:D,0),10),"")</f>
        <v>320.46</v>
      </c>
      <c r="V41" t="str">
        <f>IFERROR(INDEX('Prix PRO CA'!$1:$1048576,MATCH(E41,'Prix PRO BTE'!D:D,0),10),"")</f>
        <v/>
      </c>
      <c r="W41">
        <f>+IFERROR(INDEX('Prix PRO PCS'!$1:$1048576,MATCH(E41,'Prix PRO PCS'!D:D,0),10),"")</f>
        <v>29.99</v>
      </c>
      <c r="X41" t="str">
        <f>IF(B41="OPPORTUNITE",AA41,IF(AA41&lt;=0,"Non",IF(AA41&gt;10,"Oui","Inf à 10")))</f>
        <v>Oui</v>
      </c>
      <c r="Y41" t="str">
        <f>IFERROR(INDEX(LigneAchat!$1:$1048576,MATCH(E41,LigneAchat!D:D,0),5),"")</f>
        <v/>
      </c>
      <c r="Z41">
        <f>INDEX(Articles!$1:$1048576,MATCH(E41,Articles!D:D,0),21)</f>
        <v>985</v>
      </c>
      <c r="AA41">
        <f>+Z41-AB41</f>
        <v>985</v>
      </c>
      <c r="AB41">
        <f>+INDEX(Articles!$1:$1048576,MATCH(E41,Articles!D:D,0),23)</f>
        <v>0</v>
      </c>
    </row>
    <row r="42">
      <c r="B42" t="str">
        <f>INDEX(Articles!$1:$1048576,MATCH(E42,Articles!D:D,0),6)</f>
        <v>1</v>
      </c>
      <c r="C42" t="str">
        <f>INDEX(Articles!$1:$1048576,MATCH(E42,Articles!D:D,0),7)</f>
        <v/>
      </c>
      <c r="D42" t="str">
        <f>HYPERLINK(INDEX(Articles!$1:$1048576,MATCH(E42,Articles!D:D,0),24),"Lien")</f>
        <v>Lien</v>
      </c>
      <c r="E42" t="str">
        <v>GR75VE5</v>
      </c>
      <c r="F42" t="str">
        <f>INDEX(Articles!$1:$1048576,MATCH(E42,Articles!D:D,0),5)</f>
        <v>GRAPPE Ø75 R5 VERT</v>
      </c>
      <c r="G42" t="str">
        <f>INDEX(Articles!$1:$1048576,MATCH(E42,Articles!D:D,0),8)</f>
        <v>BOMBE</v>
      </c>
      <c r="H42" t="str">
        <f>INDEX(Articles!$1:$1048576,MATCH(E42,Articles!D:D,0),9)</f>
        <v>GRAPPEE</v>
      </c>
      <c r="I42">
        <f>INDEX(Articles!$1:$1048576,MATCH(E42,Articles!D:D,0),10)</f>
        <v>75</v>
      </c>
      <c r="J42" t="str">
        <f>INDEX(Articles!$1:$1048576,MATCH(E42,Articles!D:D,0),11)</f>
        <v>MULTI EFFETS</v>
      </c>
      <c r="K42" t="str">
        <f>INDEX(Articles!$1:$1048576,MATCH(E42,Articles!D:D,0),12)</f>
        <v>VERT</v>
      </c>
      <c r="L42" t="str">
        <f>INDEX(Articles!$1:$1048576,MATCH(E42,Articles!D:D,0),13)</f>
        <v>CN</v>
      </c>
      <c r="M42" t="str">
        <f>INDEX(Articles!$1:$1048576,MATCH(E42,Articles!D:D,0),14)</f>
        <v>F4</v>
      </c>
      <c r="N42" t="str">
        <f>INDEX(Articles!$1:$1048576,MATCH(E42,Articles!D:D,0),15)</f>
        <v>1.3G</v>
      </c>
      <c r="O42" t="str">
        <f>INDEX(Articles!$1:$1048576,MATCH(E42,Articles!D:D,0),16)</f>
        <v>1008-F4-69252667</v>
      </c>
      <c r="P42">
        <f>INDEX(Articles!$1:$1048576,MATCH(E42,Articles!D:D,0),17)*1000</f>
        <v>700</v>
      </c>
      <c r="Q42" t="str">
        <f>INDEX(Articles!$1:$1048576,MATCH(E42,Articles!D:D,0),18)</f>
        <v>25</v>
      </c>
      <c r="R42">
        <f>INDEX(Articles!$1:$1048576,MATCH(E42,Articles!D:D,0),19)</f>
        <v>75</v>
      </c>
      <c r="S42" t="str">
        <f>IF(INDEX('Unités CA'!$1:$1048576,MATCH(E42,'Unités CA'!D:D,0),5)=0,"",INDEX('Unités CA'!$1:$1048576,MATCH(E42,'Unités CA'!D:D,0),5))</f>
        <v>0012/CA</v>
      </c>
      <c r="T42" t="str">
        <f>IF(INDEX('Unités BTE'!$1:$1048576,MATCH(E42,'Unités CA'!D:D,0),5)=0,"",INDEX('Unités BTE'!$1:$1048576,MATCH(E42,'Unités CA'!D:D,0),5))</f>
        <v/>
      </c>
      <c r="U42">
        <f>IFERROR(INDEX('Prix PRO CA'!$1:$1048576,MATCH(E42,'Prix PRO CA'!D:D,0),10),"")</f>
        <v>320.46</v>
      </c>
      <c r="V42" t="str">
        <f>IFERROR(INDEX('Prix PRO CA'!$1:$1048576,MATCH(E42,'Prix PRO BTE'!D:D,0),10),"")</f>
        <v/>
      </c>
      <c r="W42">
        <f>+IFERROR(INDEX('Prix PRO PCS'!$1:$1048576,MATCH(E42,'Prix PRO PCS'!D:D,0),10),"")</f>
        <v>29.99</v>
      </c>
      <c r="X42" t="str">
        <f>IF(B42="OPPORTUNITE",AA42,IF(AA42&lt;=0,"Non",IF(AA42&gt;10,"Oui","Inf à 10")))</f>
        <v>Oui</v>
      </c>
      <c r="Y42" t="str">
        <f>IFERROR(INDEX(LigneAchat!$1:$1048576,MATCH(E42,LigneAchat!D:D,0),5),"")</f>
        <v/>
      </c>
      <c r="Z42">
        <f>INDEX(Articles!$1:$1048576,MATCH(E42,Articles!D:D,0),21)</f>
        <v>568</v>
      </c>
      <c r="AA42">
        <f>+Z42-AB42</f>
        <v>568</v>
      </c>
      <c r="AB42">
        <f>+INDEX(Articles!$1:$1048576,MATCH(E42,Articles!D:D,0),23)</f>
        <v>0</v>
      </c>
    </row>
    <row r="43">
      <c r="B43" t="str">
        <f>INDEX(Articles!$1:$1048576,MATCH(E43,Articles!D:D,0),6)</f>
        <v>1</v>
      </c>
      <c r="C43" t="str">
        <f>INDEX(Articles!$1:$1048576,MATCH(E43,Articles!D:D,0),7)</f>
        <v/>
      </c>
      <c r="D43" t="str">
        <f>HYPERLINK(INDEX(Articles!$1:$1048576,MATCH(E43,Articles!D:D,0),24),"Lien")</f>
        <v>Lien</v>
      </c>
      <c r="E43" t="str">
        <v>GR75VI5</v>
      </c>
      <c r="F43" t="str">
        <f>INDEX(Articles!$1:$1048576,MATCH(E43,Articles!D:D,0),5)</f>
        <v>GRAPPE Ø75 R5 VIOLET</v>
      </c>
      <c r="G43" t="str">
        <f>INDEX(Articles!$1:$1048576,MATCH(E43,Articles!D:D,0),8)</f>
        <v>BOMBE</v>
      </c>
      <c r="H43" t="str">
        <f>INDEX(Articles!$1:$1048576,MATCH(E43,Articles!D:D,0),9)</f>
        <v>GRAPPEE</v>
      </c>
      <c r="I43">
        <f>INDEX(Articles!$1:$1048576,MATCH(E43,Articles!D:D,0),10)</f>
        <v>75</v>
      </c>
      <c r="J43" t="str">
        <f>INDEX(Articles!$1:$1048576,MATCH(E43,Articles!D:D,0),11)</f>
        <v>MULTI EFFETS</v>
      </c>
      <c r="K43" t="str">
        <f>INDEX(Articles!$1:$1048576,MATCH(E43,Articles!D:D,0),12)</f>
        <v>VIOLET</v>
      </c>
      <c r="L43" t="str">
        <f>INDEX(Articles!$1:$1048576,MATCH(E43,Articles!D:D,0),13)</f>
        <v>CN</v>
      </c>
      <c r="M43" t="str">
        <f>INDEX(Articles!$1:$1048576,MATCH(E43,Articles!D:D,0),14)</f>
        <v>F4</v>
      </c>
      <c r="N43" t="str">
        <f>INDEX(Articles!$1:$1048576,MATCH(E43,Articles!D:D,0),15)</f>
        <v>1.3G</v>
      </c>
      <c r="O43" t="str">
        <f>INDEX(Articles!$1:$1048576,MATCH(E43,Articles!D:D,0),16)</f>
        <v>1008-F4-69252667</v>
      </c>
      <c r="P43">
        <f>INDEX(Articles!$1:$1048576,MATCH(E43,Articles!D:D,0),17)*1000</f>
        <v>700</v>
      </c>
      <c r="Q43" t="str">
        <f>INDEX(Articles!$1:$1048576,MATCH(E43,Articles!D:D,0),18)</f>
        <v>25</v>
      </c>
      <c r="R43">
        <f>INDEX(Articles!$1:$1048576,MATCH(E43,Articles!D:D,0),19)</f>
        <v>75</v>
      </c>
      <c r="S43" t="str">
        <f>IF(INDEX('Unités CA'!$1:$1048576,MATCH(E43,'Unités CA'!D:D,0),5)=0,"",INDEX('Unités CA'!$1:$1048576,MATCH(E43,'Unités CA'!D:D,0),5))</f>
        <v>0012/CA</v>
      </c>
      <c r="T43" t="str">
        <f>IF(INDEX('Unités BTE'!$1:$1048576,MATCH(E43,'Unités CA'!D:D,0),5)=0,"",INDEX('Unités BTE'!$1:$1048576,MATCH(E43,'Unités CA'!D:D,0),5))</f>
        <v/>
      </c>
      <c r="U43">
        <f>IFERROR(INDEX('Prix PRO CA'!$1:$1048576,MATCH(E43,'Prix PRO CA'!D:D,0),10),"")</f>
        <v>320.46</v>
      </c>
      <c r="V43" t="str">
        <f>IFERROR(INDEX('Prix PRO CA'!$1:$1048576,MATCH(E43,'Prix PRO BTE'!D:D,0),10),"")</f>
        <v/>
      </c>
      <c r="W43">
        <f>+IFERROR(INDEX('Prix PRO PCS'!$1:$1048576,MATCH(E43,'Prix PRO PCS'!D:D,0),10),"")</f>
        <v>29.99</v>
      </c>
      <c r="X43" t="str">
        <f>IF(B43="OPPORTUNITE",AA43,IF(AA43&lt;=0,"Non",IF(AA43&gt;10,"Oui","Inf à 10")))</f>
        <v>Oui</v>
      </c>
      <c r="Y43" t="str">
        <f>IFERROR(INDEX(LigneAchat!$1:$1048576,MATCH(E43,LigneAchat!D:D,0),5),"")</f>
        <v/>
      </c>
      <c r="Z43">
        <f>INDEX(Articles!$1:$1048576,MATCH(E43,Articles!D:D,0),21)</f>
        <v>322</v>
      </c>
      <c r="AA43">
        <f>+Z43-AB43</f>
        <v>322</v>
      </c>
      <c r="AB43">
        <f>+INDEX(Articles!$1:$1048576,MATCH(E43,Articles!D:D,0),23)</f>
        <v>0</v>
      </c>
    </row>
    <row r="44">
      <c r="B44" t="str">
        <f>INDEX(Articles!$1:$1048576,MATCH(E44,Articles!D:D,0),6)</f>
        <v>1</v>
      </c>
      <c r="C44" t="str">
        <f>INDEX(Articles!$1:$1048576,MATCH(E44,Articles!D:D,0),7)</f>
        <v/>
      </c>
      <c r="D44" t="str">
        <f>HYPERLINK(INDEX(Articles!$1:$1048576,MATCH(E44,Articles!D:D,0),24),"Lien")</f>
        <v>Lien</v>
      </c>
      <c r="E44" t="str">
        <v>GR75W5</v>
      </c>
      <c r="F44" t="str">
        <f>INDEX(Articles!$1:$1048576,MATCH(E44,Articles!D:D,0),5)</f>
        <v>GRAPPE Ø75 R5 ASSORTI 1</v>
      </c>
      <c r="G44" t="str">
        <f>INDEX(Articles!$1:$1048576,MATCH(E44,Articles!D:D,0),8)</f>
        <v>BOMBE</v>
      </c>
      <c r="H44" t="str">
        <f>INDEX(Articles!$1:$1048576,MATCH(E44,Articles!D:D,0),9)</f>
        <v>GRAPPEE</v>
      </c>
      <c r="I44">
        <f>INDEX(Articles!$1:$1048576,MATCH(E44,Articles!D:D,0),10)</f>
        <v>75</v>
      </c>
      <c r="J44" t="str">
        <f>INDEX(Articles!$1:$1048576,MATCH(E44,Articles!D:D,0),11)</f>
        <v>MULTI EFFETS</v>
      </c>
      <c r="K44" t="str">
        <f>INDEX(Articles!$1:$1048576,MATCH(E44,Articles!D:D,0),12)</f>
        <v>ASSORTI</v>
      </c>
      <c r="L44" t="str">
        <f>INDEX(Articles!$1:$1048576,MATCH(E44,Articles!D:D,0),13)</f>
        <v>CN</v>
      </c>
      <c r="M44" t="str">
        <f>INDEX(Articles!$1:$1048576,MATCH(E44,Articles!D:D,0),14)</f>
        <v>F4</v>
      </c>
      <c r="N44" t="str">
        <f>INDEX(Articles!$1:$1048576,MATCH(E44,Articles!D:D,0),15)</f>
        <v>1.3G</v>
      </c>
      <c r="O44" t="str">
        <f>INDEX(Articles!$1:$1048576,MATCH(E44,Articles!D:D,0),16)</f>
        <v>1008-F4-69252667</v>
      </c>
      <c r="P44">
        <f>INDEX(Articles!$1:$1048576,MATCH(E44,Articles!D:D,0),17)*1000</f>
        <v>700</v>
      </c>
      <c r="Q44" t="str">
        <f>INDEX(Articles!$1:$1048576,MATCH(E44,Articles!D:D,0),18)</f>
        <v>25</v>
      </c>
      <c r="R44">
        <f>INDEX(Articles!$1:$1048576,MATCH(E44,Articles!D:D,0),19)</f>
        <v>75</v>
      </c>
      <c r="S44" t="str">
        <f>IF(INDEX('Unités CA'!$1:$1048576,MATCH(E44,'Unités CA'!D:D,0),5)=0,"",INDEX('Unités CA'!$1:$1048576,MATCH(E44,'Unités CA'!D:D,0),5))</f>
        <v>0012/CA</v>
      </c>
      <c r="T44" t="str">
        <f>IF(INDEX('Unités BTE'!$1:$1048576,MATCH(E44,'Unités CA'!D:D,0),5)=0,"",INDEX('Unités BTE'!$1:$1048576,MATCH(E44,'Unités CA'!D:D,0),5))</f>
        <v/>
      </c>
      <c r="U44">
        <f>IFERROR(INDEX('Prix PRO CA'!$1:$1048576,MATCH(E44,'Prix PRO CA'!D:D,0),10),"")</f>
        <v>320.46</v>
      </c>
      <c r="V44" t="str">
        <f>IFERROR(INDEX('Prix PRO CA'!$1:$1048576,MATCH(E44,'Prix PRO BTE'!D:D,0),10),"")</f>
        <v/>
      </c>
      <c r="W44">
        <f>+IFERROR(INDEX('Prix PRO PCS'!$1:$1048576,MATCH(E44,'Prix PRO PCS'!D:D,0),10),"")</f>
        <v>29.99</v>
      </c>
      <c r="X44" t="str">
        <f>IF(B44="OPPORTUNITE",AA44,IF(AA44&lt;=0,"Non",IF(AA44&gt;10,"Oui","Inf à 10")))</f>
        <v>Oui</v>
      </c>
      <c r="Y44" t="str">
        <f>IFERROR(INDEX(LigneAchat!$1:$1048576,MATCH(E44,LigneAchat!D:D,0),5),"")</f>
        <v/>
      </c>
      <c r="Z44">
        <f>INDEX(Articles!$1:$1048576,MATCH(E44,Articles!D:D,0),21)</f>
        <v>278</v>
      </c>
      <c r="AA44">
        <f>+Z44-AB44</f>
        <v>278</v>
      </c>
      <c r="AB44">
        <f>+INDEX(Articles!$1:$1048576,MATCH(E44,Articles!D:D,0),23)</f>
        <v>0</v>
      </c>
    </row>
    <row r="45">
      <c r="B45" t="str">
        <f>INDEX(Articles!$1:$1048576,MATCH(E45,Articles!D:D,0),6)</f>
        <v>1</v>
      </c>
      <c r="C45" t="str">
        <f>INDEX(Articles!$1:$1048576,MATCH(E45,Articles!D:D,0),7)</f>
        <v/>
      </c>
      <c r="D45" t="str">
        <f>HYPERLINK(INDEX(Articles!$1:$1048576,MATCH(E45,Articles!D:D,0),24),"Lien")</f>
        <v>Lien</v>
      </c>
      <c r="E45" t="str">
        <v>GR75X5</v>
      </c>
      <c r="F45" t="str">
        <f>INDEX(Articles!$1:$1048576,MATCH(E45,Articles!D:D,0),5)</f>
        <v>GRAPPE Ø75 R5 ASSORTI 2</v>
      </c>
      <c r="G45" t="str">
        <f>INDEX(Articles!$1:$1048576,MATCH(E45,Articles!D:D,0),8)</f>
        <v>BOMBE</v>
      </c>
      <c r="H45" t="str">
        <f>INDEX(Articles!$1:$1048576,MATCH(E45,Articles!D:D,0),9)</f>
        <v>GRAPPEE</v>
      </c>
      <c r="I45">
        <f>INDEX(Articles!$1:$1048576,MATCH(E45,Articles!D:D,0),10)</f>
        <v>75</v>
      </c>
      <c r="J45" t="str">
        <f>INDEX(Articles!$1:$1048576,MATCH(E45,Articles!D:D,0),11)</f>
        <v>MULTI EFFETS</v>
      </c>
      <c r="K45" t="str">
        <f>INDEX(Articles!$1:$1048576,MATCH(E45,Articles!D:D,0),12)</f>
        <v>ASSORTI</v>
      </c>
      <c r="L45" t="str">
        <f>INDEX(Articles!$1:$1048576,MATCH(E45,Articles!D:D,0),13)</f>
        <v>CN</v>
      </c>
      <c r="M45" t="str">
        <f>INDEX(Articles!$1:$1048576,MATCH(E45,Articles!D:D,0),14)</f>
        <v>F4</v>
      </c>
      <c r="N45" t="str">
        <f>INDEX(Articles!$1:$1048576,MATCH(E45,Articles!D:D,0),15)</f>
        <v>1.3G</v>
      </c>
      <c r="O45" t="str">
        <f>INDEX(Articles!$1:$1048576,MATCH(E45,Articles!D:D,0),16)</f>
        <v>1008-F4-69252667</v>
      </c>
      <c r="P45">
        <f>INDEX(Articles!$1:$1048576,MATCH(E45,Articles!D:D,0),17)*1000</f>
        <v>700</v>
      </c>
      <c r="Q45" t="str">
        <f>INDEX(Articles!$1:$1048576,MATCH(E45,Articles!D:D,0),18)</f>
        <v>25</v>
      </c>
      <c r="R45">
        <f>INDEX(Articles!$1:$1048576,MATCH(E45,Articles!D:D,0),19)</f>
        <v>75</v>
      </c>
      <c r="S45" t="str">
        <f>IF(INDEX('Unités CA'!$1:$1048576,MATCH(E45,'Unités CA'!D:D,0),5)=0,"",INDEX('Unités CA'!$1:$1048576,MATCH(E45,'Unités CA'!D:D,0),5))</f>
        <v>0012/CA</v>
      </c>
      <c r="T45" t="str">
        <f>IF(INDEX('Unités BTE'!$1:$1048576,MATCH(E45,'Unités CA'!D:D,0),5)=0,"",INDEX('Unités BTE'!$1:$1048576,MATCH(E45,'Unités CA'!D:D,0),5))</f>
        <v/>
      </c>
      <c r="U45">
        <f>IFERROR(INDEX('Prix PRO CA'!$1:$1048576,MATCH(E45,'Prix PRO CA'!D:D,0),10),"")</f>
        <v>320.46</v>
      </c>
      <c r="V45" t="str">
        <f>IFERROR(INDEX('Prix PRO CA'!$1:$1048576,MATCH(E45,'Prix PRO BTE'!D:D,0),10),"")</f>
        <v/>
      </c>
      <c r="W45">
        <f>+IFERROR(INDEX('Prix PRO PCS'!$1:$1048576,MATCH(E45,'Prix PRO PCS'!D:D,0),10),"")</f>
        <v>29.99</v>
      </c>
      <c r="X45" t="str">
        <f>IF(B45="OPPORTUNITE",AA45,IF(AA45&lt;=0,"Non",IF(AA45&gt;10,"Oui","Inf à 10")))</f>
        <v>Oui</v>
      </c>
      <c r="Y45">
        <f>IFERROR(INDEX(LigneAchat!$1:$1048576,MATCH(E45,LigneAchat!D:D,0),5),"")</f>
        <v>44287</v>
      </c>
      <c r="Z45">
        <f>INDEX(Articles!$1:$1048576,MATCH(E45,Articles!D:D,0),21)</f>
        <v>223</v>
      </c>
      <c r="AA45">
        <f>+Z45-AB45</f>
        <v>223</v>
      </c>
      <c r="AB45">
        <f>+INDEX(Articles!$1:$1048576,MATCH(E45,Articles!D:D,0),23)</f>
        <v>0</v>
      </c>
    </row>
    <row r="46">
      <c r="B46" t="str">
        <f>INDEX(Articles!$1:$1048576,MATCH(E46,Articles!D:D,0),6)</f>
        <v>1</v>
      </c>
      <c r="C46" t="str">
        <f>INDEX(Articles!$1:$1048576,MATCH(E46,Articles!D:D,0),7)</f>
        <v/>
      </c>
      <c r="D46" t="str">
        <f>HYPERLINK(INDEX(Articles!$1:$1048576,MATCH(E46,Articles!D:D,0),24),"Lien")</f>
        <v>Lien</v>
      </c>
      <c r="E46" t="str">
        <v>GR75Y5</v>
      </c>
      <c r="F46" t="str">
        <f>INDEX(Articles!$1:$1048576,MATCH(E46,Articles!D:D,0),5)</f>
        <v>GRAPPE Ø75 R5 ASSORTI 3</v>
      </c>
      <c r="G46" t="str">
        <f>INDEX(Articles!$1:$1048576,MATCH(E46,Articles!D:D,0),8)</f>
        <v>BOMBE</v>
      </c>
      <c r="H46" t="str">
        <f>INDEX(Articles!$1:$1048576,MATCH(E46,Articles!D:D,0),9)</f>
        <v>GRAPPEE</v>
      </c>
      <c r="I46">
        <f>INDEX(Articles!$1:$1048576,MATCH(E46,Articles!D:D,0),10)</f>
        <v>75</v>
      </c>
      <c r="J46" t="str">
        <f>INDEX(Articles!$1:$1048576,MATCH(E46,Articles!D:D,0),11)</f>
        <v>MULTI EFFETS</v>
      </c>
      <c r="K46" t="str">
        <f>INDEX(Articles!$1:$1048576,MATCH(E46,Articles!D:D,0),12)</f>
        <v>ASSORTI</v>
      </c>
      <c r="L46" t="str">
        <f>INDEX(Articles!$1:$1048576,MATCH(E46,Articles!D:D,0),13)</f>
        <v>CN</v>
      </c>
      <c r="M46" t="str">
        <f>INDEX(Articles!$1:$1048576,MATCH(E46,Articles!D:D,0),14)</f>
        <v>F4</v>
      </c>
      <c r="N46" t="str">
        <f>INDEX(Articles!$1:$1048576,MATCH(E46,Articles!D:D,0),15)</f>
        <v>1.3G</v>
      </c>
      <c r="O46" t="str">
        <f>INDEX(Articles!$1:$1048576,MATCH(E46,Articles!D:D,0),16)</f>
        <v>1008-F4-69252667</v>
      </c>
      <c r="P46">
        <f>INDEX(Articles!$1:$1048576,MATCH(E46,Articles!D:D,0),17)*1000</f>
        <v>700</v>
      </c>
      <c r="Q46" t="str">
        <f>INDEX(Articles!$1:$1048576,MATCH(E46,Articles!D:D,0),18)</f>
        <v>25</v>
      </c>
      <c r="R46">
        <f>INDEX(Articles!$1:$1048576,MATCH(E46,Articles!D:D,0),19)</f>
        <v>75</v>
      </c>
      <c r="S46" t="str">
        <f>IF(INDEX('Unités CA'!$1:$1048576,MATCH(E46,'Unités CA'!D:D,0),5)=0,"",INDEX('Unités CA'!$1:$1048576,MATCH(E46,'Unités CA'!D:D,0),5))</f>
        <v>0012/CA</v>
      </c>
      <c r="T46" t="str">
        <f>IF(INDEX('Unités BTE'!$1:$1048576,MATCH(E46,'Unités CA'!D:D,0),5)=0,"",INDEX('Unités BTE'!$1:$1048576,MATCH(E46,'Unités CA'!D:D,0),5))</f>
        <v/>
      </c>
      <c r="U46">
        <f>IFERROR(INDEX('Prix PRO CA'!$1:$1048576,MATCH(E46,'Prix PRO CA'!D:D,0),10),"")</f>
        <v>320.46</v>
      </c>
      <c r="V46" t="str">
        <f>IFERROR(INDEX('Prix PRO CA'!$1:$1048576,MATCH(E46,'Prix PRO BTE'!D:D,0),10),"")</f>
        <v/>
      </c>
      <c r="W46">
        <f>+IFERROR(INDEX('Prix PRO PCS'!$1:$1048576,MATCH(E46,'Prix PRO PCS'!D:D,0),10),"")</f>
        <v>29.99</v>
      </c>
      <c r="X46" t="str">
        <f>IF(B46="OPPORTUNITE",AA46,IF(AA46&lt;=0,"Non",IF(AA46&gt;10,"Oui","Inf à 10")))</f>
        <v>Oui</v>
      </c>
      <c r="Y46" t="str">
        <f>IFERROR(INDEX(LigneAchat!$1:$1048576,MATCH(E46,LigneAchat!D:D,0),5),"")</f>
        <v/>
      </c>
      <c r="Z46">
        <f>INDEX(Articles!$1:$1048576,MATCH(E46,Articles!D:D,0),21)</f>
        <v>458</v>
      </c>
      <c r="AA46">
        <f>+Z46-AB46</f>
        <v>458</v>
      </c>
      <c r="AB46">
        <f>+INDEX(Articles!$1:$1048576,MATCH(E46,Articles!D:D,0),23)</f>
        <v>0</v>
      </c>
    </row>
    <row r="47">
      <c r="B47" t="str">
        <f>INDEX(Articles!$1:$1048576,MATCH(E47,Articles!D:D,0),6)</f>
        <v>1</v>
      </c>
      <c r="C47" t="str">
        <f>INDEX(Articles!$1:$1048576,MATCH(E47,Articles!D:D,0),7)</f>
        <v/>
      </c>
      <c r="D47" t="str">
        <f>HYPERLINK(INDEX(Articles!$1:$1048576,MATCH(E47,Articles!D:D,0),24),"Lien")</f>
        <v>Lien</v>
      </c>
      <c r="E47" t="str">
        <v>GR75Z5</v>
      </c>
      <c r="F47" t="str">
        <f>INDEX(Articles!$1:$1048576,MATCH(E47,Articles!D:D,0),5)</f>
        <v>GRAPPE Ø75 R5 ASSORTI 4</v>
      </c>
      <c r="G47" t="str">
        <f>INDEX(Articles!$1:$1048576,MATCH(E47,Articles!D:D,0),8)</f>
        <v>BOMBE</v>
      </c>
      <c r="H47" t="str">
        <f>INDEX(Articles!$1:$1048576,MATCH(E47,Articles!D:D,0),9)</f>
        <v>GRAPPEE</v>
      </c>
      <c r="I47">
        <f>INDEX(Articles!$1:$1048576,MATCH(E47,Articles!D:D,0),10)</f>
        <v>75</v>
      </c>
      <c r="J47" t="str">
        <f>INDEX(Articles!$1:$1048576,MATCH(E47,Articles!D:D,0),11)</f>
        <v>MULTI EFFETS</v>
      </c>
      <c r="K47" t="str">
        <f>INDEX(Articles!$1:$1048576,MATCH(E47,Articles!D:D,0),12)</f>
        <v>ASSORTI</v>
      </c>
      <c r="L47" t="str">
        <f>INDEX(Articles!$1:$1048576,MATCH(E47,Articles!D:D,0),13)</f>
        <v>CN</v>
      </c>
      <c r="M47" t="str">
        <f>INDEX(Articles!$1:$1048576,MATCH(E47,Articles!D:D,0),14)</f>
        <v>F4</v>
      </c>
      <c r="N47" t="str">
        <f>INDEX(Articles!$1:$1048576,MATCH(E47,Articles!D:D,0),15)</f>
        <v>1.3G</v>
      </c>
      <c r="O47" t="str">
        <f>INDEX(Articles!$1:$1048576,MATCH(E47,Articles!D:D,0),16)</f>
        <v>1008-F4-69252667</v>
      </c>
      <c r="P47">
        <f>INDEX(Articles!$1:$1048576,MATCH(E47,Articles!D:D,0),17)*1000</f>
        <v>700</v>
      </c>
      <c r="Q47" t="str">
        <f>INDEX(Articles!$1:$1048576,MATCH(E47,Articles!D:D,0),18)</f>
        <v>25</v>
      </c>
      <c r="R47">
        <f>INDEX(Articles!$1:$1048576,MATCH(E47,Articles!D:D,0),19)</f>
        <v>75</v>
      </c>
      <c r="S47" t="str">
        <f>IF(INDEX('Unités CA'!$1:$1048576,MATCH(E47,'Unités CA'!D:D,0),5)=0,"",INDEX('Unités CA'!$1:$1048576,MATCH(E47,'Unités CA'!D:D,0),5))</f>
        <v>0012/CA</v>
      </c>
      <c r="T47" t="str">
        <f>IF(INDEX('Unités BTE'!$1:$1048576,MATCH(E47,'Unités CA'!D:D,0),5)=0,"",INDEX('Unités BTE'!$1:$1048576,MATCH(E47,'Unités CA'!D:D,0),5))</f>
        <v/>
      </c>
      <c r="U47">
        <f>IFERROR(INDEX('Prix PRO CA'!$1:$1048576,MATCH(E47,'Prix PRO CA'!D:D,0),10),"")</f>
        <v>320.46</v>
      </c>
      <c r="V47" t="str">
        <f>IFERROR(INDEX('Prix PRO CA'!$1:$1048576,MATCH(E47,'Prix PRO BTE'!D:D,0),10),"")</f>
        <v/>
      </c>
      <c r="W47">
        <f>+IFERROR(INDEX('Prix PRO PCS'!$1:$1048576,MATCH(E47,'Prix PRO PCS'!D:D,0),10),"")</f>
        <v>29.99</v>
      </c>
      <c r="X47" t="str">
        <f>IF(B47="OPPORTUNITE",AA47,IF(AA47&lt;=0,"Non",IF(AA47&gt;10,"Oui","Inf à 10")))</f>
        <v>Oui</v>
      </c>
      <c r="Y47" t="str">
        <f>IFERROR(INDEX(LigneAchat!$1:$1048576,MATCH(E47,LigneAchat!D:D,0),5),"")</f>
        <v/>
      </c>
      <c r="Z47">
        <f>INDEX(Articles!$1:$1048576,MATCH(E47,Articles!D:D,0),21)</f>
        <v>694</v>
      </c>
      <c r="AA47">
        <f>+Z47-AB47</f>
        <v>694</v>
      </c>
      <c r="AB47">
        <f>+INDEX(Articles!$1:$1048576,MATCH(E47,Articles!D:D,0),23)</f>
        <v>0</v>
      </c>
    </row>
    <row r="48">
      <c r="B48" t="str">
        <f>INDEX(Articles!$1:$1048576,MATCH(E48,Articles!D:D,0),6)</f>
        <v>1</v>
      </c>
      <c r="C48" t="str">
        <f>INDEX(Articles!$1:$1048576,MATCH(E48,Articles!D:D,0),7)</f>
        <v/>
      </c>
      <c r="D48" t="str">
        <f>HYPERLINK(INDEX(Articles!$1:$1048576,MATCH(E48,Articles!D:D,0),24),"Lien")</f>
        <v>Lien</v>
      </c>
      <c r="E48" t="str">
        <v>GR75B3</v>
      </c>
      <c r="F48" t="str">
        <f>INDEX(Articles!$1:$1048576,MATCH(E48,Articles!D:D,0),5)</f>
        <v>GRAPPE Ø75 R3 ASSORTI</v>
      </c>
      <c r="G48" t="str">
        <f>INDEX(Articles!$1:$1048576,MATCH(E48,Articles!D:D,0),8)</f>
        <v>BOMBE</v>
      </c>
      <c r="H48" t="str">
        <f>INDEX(Articles!$1:$1048576,MATCH(E48,Articles!D:D,0),9)</f>
        <v>GRAPPEE</v>
      </c>
      <c r="I48">
        <f>INDEX(Articles!$1:$1048576,MATCH(E48,Articles!D:D,0),10)</f>
        <v>75</v>
      </c>
      <c r="J48" t="str">
        <f>INDEX(Articles!$1:$1048576,MATCH(E48,Articles!D:D,0),11)</f>
        <v>MULTI EFFETS</v>
      </c>
      <c r="K48" t="str">
        <f>INDEX(Articles!$1:$1048576,MATCH(E48,Articles!D:D,0),12)</f>
        <v>ASSORTI</v>
      </c>
      <c r="L48" t="str">
        <f>INDEX(Articles!$1:$1048576,MATCH(E48,Articles!D:D,0),13)</f>
        <v>CN</v>
      </c>
      <c r="M48" t="str">
        <f>INDEX(Articles!$1:$1048576,MATCH(E48,Articles!D:D,0),14)</f>
        <v>F4</v>
      </c>
      <c r="N48" t="str">
        <f>INDEX(Articles!$1:$1048576,MATCH(E48,Articles!D:D,0),15)</f>
        <v>1.3G</v>
      </c>
      <c r="O48" t="str">
        <f>INDEX(Articles!$1:$1048576,MATCH(E48,Articles!D:D,0),16)</f>
        <v>1008-F4-69252667</v>
      </c>
      <c r="P48">
        <f>INDEX(Articles!$1:$1048576,MATCH(E48,Articles!D:D,0),17)*1000</f>
        <v>700</v>
      </c>
      <c r="Q48" t="str">
        <f>INDEX(Articles!$1:$1048576,MATCH(E48,Articles!D:D,0),18)</f>
        <v>15</v>
      </c>
      <c r="R48">
        <f>INDEX(Articles!$1:$1048576,MATCH(E48,Articles!D:D,0),19)</f>
        <v>75</v>
      </c>
      <c r="S48" t="str">
        <f>IF(INDEX('Unités CA'!$1:$1048576,MATCH(E48,'Unités CA'!D:D,0),5)=0,"",INDEX('Unités CA'!$1:$1048576,MATCH(E48,'Unités CA'!D:D,0),5))</f>
        <v>0012/CA</v>
      </c>
      <c r="T48" t="str">
        <f>IF(INDEX('Unités BTE'!$1:$1048576,MATCH(E48,'Unités CA'!D:D,0),5)=0,"",INDEX('Unités BTE'!$1:$1048576,MATCH(E48,'Unités CA'!D:D,0),5))</f>
        <v/>
      </c>
      <c r="U48">
        <f>IFERROR(INDEX('Prix PRO CA'!$1:$1048576,MATCH(E48,'Prix PRO CA'!D:D,0),10),"")</f>
        <v>320.46</v>
      </c>
      <c r="V48" t="str">
        <f>IFERROR(INDEX('Prix PRO CA'!$1:$1048576,MATCH(E48,'Prix PRO BTE'!D:D,0),10),"")</f>
        <v/>
      </c>
      <c r="W48">
        <f>+IFERROR(INDEX('Prix PRO PCS'!$1:$1048576,MATCH(E48,'Prix PRO PCS'!D:D,0),10),"")</f>
        <v>29.99</v>
      </c>
      <c r="X48" t="str">
        <f>IF(B48="OPPORTUNITE",AA48,IF(AA48&lt;=0,"Non",IF(AA48&gt;10,"Oui","Inf à 10")))</f>
        <v>Oui</v>
      </c>
      <c r="Y48" t="str">
        <f>IFERROR(INDEX(LigneAchat!$1:$1048576,MATCH(E48,LigneAchat!D:D,0),5),"")</f>
        <v/>
      </c>
      <c r="Z48">
        <f>INDEX(Articles!$1:$1048576,MATCH(E48,Articles!D:D,0),21)</f>
        <v>1481</v>
      </c>
      <c r="AA48">
        <f>+Z48-AB48</f>
        <v>1480</v>
      </c>
      <c r="AB48">
        <f>+INDEX(Articles!$1:$1048576,MATCH(E48,Articles!D:D,0),23)</f>
        <v>1</v>
      </c>
    </row>
    <row r="49">
      <c r="B49" t="str">
        <f>INDEX(Articles!$1:$1048576,MATCH(E49,Articles!D:D,0),6)</f>
        <v>1</v>
      </c>
      <c r="C49" t="str">
        <f>INDEX(Articles!$1:$1048576,MATCH(E49,Articles!D:D,0),7)</f>
        <v/>
      </c>
      <c r="D49" t="str">
        <f>HYPERLINK(INDEX(Articles!$1:$1048576,MATCH(E49,Articles!D:D,0),24),"Lien")</f>
        <v>Lien</v>
      </c>
      <c r="E49" t="str">
        <v>GR75Q2</v>
      </c>
      <c r="F49" t="str">
        <f>INDEX(Articles!$1:$1048576,MATCH(E49,Articles!D:D,0),5)</f>
        <v>GRAPPE Ø75 R2 ASSORTI</v>
      </c>
      <c r="G49" t="str">
        <f>INDEX(Articles!$1:$1048576,MATCH(E49,Articles!D:D,0),8)</f>
        <v>BOMBE</v>
      </c>
      <c r="H49" t="str">
        <f>INDEX(Articles!$1:$1048576,MATCH(E49,Articles!D:D,0),9)</f>
        <v>GRAPPEE</v>
      </c>
      <c r="I49">
        <f>INDEX(Articles!$1:$1048576,MATCH(E49,Articles!D:D,0),10)</f>
        <v>75</v>
      </c>
      <c r="J49" t="str">
        <f>INDEX(Articles!$1:$1048576,MATCH(E49,Articles!D:D,0),11)</f>
        <v>MULTI EFFETS</v>
      </c>
      <c r="K49" t="str">
        <f>INDEX(Articles!$1:$1048576,MATCH(E49,Articles!D:D,0),12)</f>
        <v>ASSORTI</v>
      </c>
      <c r="L49" t="str">
        <f>INDEX(Articles!$1:$1048576,MATCH(E49,Articles!D:D,0),13)</f>
        <v>CN</v>
      </c>
      <c r="M49" t="str">
        <f>INDEX(Articles!$1:$1048576,MATCH(E49,Articles!D:D,0),14)</f>
        <v>F4</v>
      </c>
      <c r="N49" t="str">
        <f>INDEX(Articles!$1:$1048576,MATCH(E49,Articles!D:D,0),15)</f>
        <v>1.3G</v>
      </c>
      <c r="O49" t="str">
        <f>INDEX(Articles!$1:$1048576,MATCH(E49,Articles!D:D,0),16)</f>
        <v>1008-F4-69252667</v>
      </c>
      <c r="P49">
        <f>INDEX(Articles!$1:$1048576,MATCH(E49,Articles!D:D,0),17)*1000</f>
        <v>700</v>
      </c>
      <c r="Q49" t="str">
        <f>INDEX(Articles!$1:$1048576,MATCH(E49,Articles!D:D,0),18)</f>
        <v>10</v>
      </c>
      <c r="R49">
        <f>INDEX(Articles!$1:$1048576,MATCH(E49,Articles!D:D,0),19)</f>
        <v>75</v>
      </c>
      <c r="S49" t="str">
        <f>IF(INDEX('Unités CA'!$1:$1048576,MATCH(E49,'Unités CA'!D:D,0),5)=0,"",INDEX('Unités CA'!$1:$1048576,MATCH(E49,'Unités CA'!D:D,0),5))</f>
        <v>0012/CA</v>
      </c>
      <c r="T49" t="str">
        <f>IF(INDEX('Unités BTE'!$1:$1048576,MATCH(E49,'Unités CA'!D:D,0),5)=0,"",INDEX('Unités BTE'!$1:$1048576,MATCH(E49,'Unités CA'!D:D,0),5))</f>
        <v/>
      </c>
      <c r="U49">
        <f>IFERROR(INDEX('Prix PRO CA'!$1:$1048576,MATCH(E49,'Prix PRO CA'!D:D,0),10),"")</f>
        <v>320.46</v>
      </c>
      <c r="V49" t="str">
        <f>IFERROR(INDEX('Prix PRO CA'!$1:$1048576,MATCH(E49,'Prix PRO BTE'!D:D,0),10),"")</f>
        <v/>
      </c>
      <c r="W49">
        <f>+IFERROR(INDEX('Prix PRO PCS'!$1:$1048576,MATCH(E49,'Prix PRO PCS'!D:D,0),10),"")</f>
        <v>29.99</v>
      </c>
      <c r="X49" t="str">
        <f>IF(B49="OPPORTUNITE",AA49,IF(AA49&lt;=0,"Non",IF(AA49&gt;10,"Oui","Inf à 10")))</f>
        <v>Oui</v>
      </c>
      <c r="Y49">
        <f>IFERROR(INDEX(LigneAchat!$1:$1048576,MATCH(E49,LigneAchat!D:D,0),5),"")</f>
        <v>44287</v>
      </c>
      <c r="Z49">
        <f>INDEX(Articles!$1:$1048576,MATCH(E49,Articles!D:D,0),21)</f>
        <v>558</v>
      </c>
      <c r="AA49">
        <f>+Z49-AB49</f>
        <v>558</v>
      </c>
      <c r="AB49">
        <f>+INDEX(Articles!$1:$1048576,MATCH(E49,Articles!D:D,0),23)</f>
        <v>0</v>
      </c>
    </row>
    <row r="50">
      <c r="B50" t="str">
        <f>INDEX(Articles!$1:$1048576,MATCH(E50,Articles!D:D,0),6)</f>
        <v>1</v>
      </c>
      <c r="C50" t="str">
        <f>INDEX(Articles!$1:$1048576,MATCH(E50,Articles!D:D,0),7)</f>
        <v/>
      </c>
      <c r="D50" t="str">
        <f>HYPERLINK(INDEX(Articles!$1:$1048576,MATCH(E50,Articles!D:D,0),24),"Lien")</f>
        <v>Lien</v>
      </c>
      <c r="E50" t="str">
        <v>78175-81G5</v>
      </c>
      <c r="F50" t="str">
        <f>INDEX(Articles!$1:$1048576,MATCH(E50,Articles!D:D,0),5)</f>
        <v>GRAPPE 5 BBES Ø75 R5  FILET D'OR</v>
      </c>
      <c r="G50" t="str">
        <f>INDEX(Articles!$1:$1048576,MATCH(E50,Articles!D:D,0),8)</f>
        <v>BOMBE</v>
      </c>
      <c r="H50" t="str">
        <f>INDEX(Articles!$1:$1048576,MATCH(E50,Articles!D:D,0),9)</f>
        <v>GRAPPEE</v>
      </c>
      <c r="I50">
        <f>INDEX(Articles!$1:$1048576,MATCH(E50,Articles!D:D,0),10)</f>
        <v>75</v>
      </c>
      <c r="J50" t="str">
        <f>INDEX(Articles!$1:$1048576,MATCH(E50,Articles!D:D,0),11)</f>
        <v>PLEUREUR</v>
      </c>
      <c r="K50" t="str">
        <f>INDEX(Articles!$1:$1048576,MATCH(E50,Articles!D:D,0),12)</f>
        <v>KAMURO</v>
      </c>
      <c r="L50" t="str">
        <f>INDEX(Articles!$1:$1048576,MATCH(E50,Articles!D:D,0),13)</f>
        <v>CN</v>
      </c>
      <c r="M50" t="str">
        <f>INDEX(Articles!$1:$1048576,MATCH(E50,Articles!D:D,0),14)</f>
        <v>F4</v>
      </c>
      <c r="N50" t="str">
        <f>INDEX(Articles!$1:$1048576,MATCH(E50,Articles!D:D,0),15)</f>
        <v>1.3G</v>
      </c>
      <c r="O50" t="str">
        <f>INDEX(Articles!$1:$1048576,MATCH(E50,Articles!D:D,0),16)</f>
        <v>1008-F4-69252667</v>
      </c>
      <c r="P50">
        <f>INDEX(Articles!$1:$1048576,MATCH(E50,Articles!D:D,0),17)*1000</f>
        <v>700</v>
      </c>
      <c r="Q50" t="str">
        <f>INDEX(Articles!$1:$1048576,MATCH(E50,Articles!D:D,0),18)</f>
        <v>25</v>
      </c>
      <c r="R50">
        <f>INDEX(Articles!$1:$1048576,MATCH(E50,Articles!D:D,0),19)</f>
        <v>75</v>
      </c>
      <c r="S50" t="str">
        <f>IF(INDEX('Unités CA'!$1:$1048576,MATCH(E50,'Unités CA'!D:D,0),5)=0,"",INDEX('Unités CA'!$1:$1048576,MATCH(E50,'Unités CA'!D:D,0),5))</f>
        <v>0010/CA</v>
      </c>
      <c r="T50" t="str">
        <f>IF(INDEX('Unités BTE'!$1:$1048576,MATCH(E50,'Unités CA'!D:D,0),5)=0,"",INDEX('Unités BTE'!$1:$1048576,MATCH(E50,'Unités CA'!D:D,0),5))</f>
        <v/>
      </c>
      <c r="U50">
        <f>IFERROR(INDEX('Prix PRO CA'!$1:$1048576,MATCH(E50,'Prix PRO CA'!D:D,0),10),"")</f>
        <v>261.42</v>
      </c>
      <c r="V50" t="str">
        <f>IFERROR(INDEX('Prix PRO CA'!$1:$1048576,MATCH(E50,'Prix PRO BTE'!D:D,0),10),"")</f>
        <v/>
      </c>
      <c r="W50">
        <f>+IFERROR(INDEX('Prix PRO PCS'!$1:$1048576,MATCH(E50,'Prix PRO PCS'!D:D,0),10),"")</f>
        <v>29.98</v>
      </c>
      <c r="X50" t="str">
        <f>IF(B50="OPPORTUNITE",AA50,IF(AA50&lt;=0,"Non",IF(AA50&gt;10,"Oui","Inf à 10")))</f>
        <v>Oui</v>
      </c>
      <c r="Y50" t="str">
        <f>IFERROR(INDEX(LigneAchat!$1:$1048576,MATCH(E50,LigneAchat!D:D,0),5),"")</f>
        <v/>
      </c>
      <c r="Z50">
        <f>INDEX(Articles!$1:$1048576,MATCH(E50,Articles!D:D,0),21)</f>
        <v>824</v>
      </c>
      <c r="AA50">
        <f>+Z50-AB50</f>
        <v>824</v>
      </c>
      <c r="AB50">
        <f>+INDEX(Articles!$1:$1048576,MATCH(E50,Articles!D:D,0),23)</f>
        <v>0</v>
      </c>
    </row>
    <row r="51">
      <c r="B51" t="str">
        <f>INDEX(Articles!$1:$1048576,MATCH(E51,Articles!D:D,0),6)</f>
        <v>1</v>
      </c>
      <c r="C51" t="str">
        <f>INDEX(Articles!$1:$1048576,MATCH(E51,Articles!D:D,0),7)</f>
        <v/>
      </c>
      <c r="D51" t="str">
        <f>HYPERLINK(INDEX(Articles!$1:$1048576,MATCH(E51,Articles!D:D,0),24),"Lien")</f>
        <v>Lien</v>
      </c>
      <c r="E51" t="str">
        <v>78175-89G5</v>
      </c>
      <c r="F51" t="str">
        <f>INDEX(Articles!$1:$1048576,MATCH(E51,Articles!D:D,0),5)</f>
        <v>GRAPPE 5 BBES Ø75 R5 FILET D'ARGENT</v>
      </c>
      <c r="G51" t="str">
        <f>INDEX(Articles!$1:$1048576,MATCH(E51,Articles!D:D,0),8)</f>
        <v>BOMBE</v>
      </c>
      <c r="H51" t="str">
        <f>INDEX(Articles!$1:$1048576,MATCH(E51,Articles!D:D,0),9)</f>
        <v>GRAPPEE</v>
      </c>
      <c r="I51">
        <f>INDEX(Articles!$1:$1048576,MATCH(E51,Articles!D:D,0),10)</f>
        <v>75</v>
      </c>
      <c r="J51" t="str">
        <f>INDEX(Articles!$1:$1048576,MATCH(E51,Articles!D:D,0),11)</f>
        <v>PLEUREUR</v>
      </c>
      <c r="K51" t="str">
        <f>INDEX(Articles!$1:$1048576,MATCH(E51,Articles!D:D,0),12)</f>
        <v>ARGENT</v>
      </c>
      <c r="L51" t="str">
        <f>INDEX(Articles!$1:$1048576,MATCH(E51,Articles!D:D,0),13)</f>
        <v>CN</v>
      </c>
      <c r="M51" t="str">
        <f>INDEX(Articles!$1:$1048576,MATCH(E51,Articles!D:D,0),14)</f>
        <v>F4</v>
      </c>
      <c r="N51" t="str">
        <f>INDEX(Articles!$1:$1048576,MATCH(E51,Articles!D:D,0),15)</f>
        <v>1.3G</v>
      </c>
      <c r="O51" t="str">
        <f>INDEX(Articles!$1:$1048576,MATCH(E51,Articles!D:D,0),16)</f>
        <v>1008-F4-69252667</v>
      </c>
      <c r="P51">
        <f>INDEX(Articles!$1:$1048576,MATCH(E51,Articles!D:D,0),17)*1000</f>
        <v>700</v>
      </c>
      <c r="Q51" t="str">
        <f>INDEX(Articles!$1:$1048576,MATCH(E51,Articles!D:D,0),18)</f>
        <v>25</v>
      </c>
      <c r="R51">
        <f>INDEX(Articles!$1:$1048576,MATCH(E51,Articles!D:D,0),19)</f>
        <v>75</v>
      </c>
      <c r="S51" t="str">
        <f>IF(INDEX('Unités CA'!$1:$1048576,MATCH(E51,'Unités CA'!D:D,0),5)=0,"",INDEX('Unités CA'!$1:$1048576,MATCH(E51,'Unités CA'!D:D,0),5))</f>
        <v>0010/CA</v>
      </c>
      <c r="T51" t="str">
        <f>IF(INDEX('Unités BTE'!$1:$1048576,MATCH(E51,'Unités CA'!D:D,0),5)=0,"",INDEX('Unités BTE'!$1:$1048576,MATCH(E51,'Unités CA'!D:D,0),5))</f>
        <v/>
      </c>
      <c r="U51">
        <f>IFERROR(INDEX('Prix PRO CA'!$1:$1048576,MATCH(E51,'Prix PRO CA'!D:D,0),10),"")</f>
        <v>261.42</v>
      </c>
      <c r="V51" t="str">
        <f>IFERROR(INDEX('Prix PRO CA'!$1:$1048576,MATCH(E51,'Prix PRO BTE'!D:D,0),10),"")</f>
        <v/>
      </c>
      <c r="W51">
        <f>+IFERROR(INDEX('Prix PRO PCS'!$1:$1048576,MATCH(E51,'Prix PRO PCS'!D:D,0),10),"")</f>
        <v>29.98</v>
      </c>
      <c r="X51" t="str">
        <f>IF(B51="OPPORTUNITE",AA51,IF(AA51&lt;=0,"Non",IF(AA51&gt;10,"Oui","Inf à 10")))</f>
        <v>Oui</v>
      </c>
      <c r="Y51" t="str">
        <f>IFERROR(INDEX(LigneAchat!$1:$1048576,MATCH(E51,LigneAchat!D:D,0),5),"")</f>
        <v/>
      </c>
      <c r="Z51">
        <f>INDEX(Articles!$1:$1048576,MATCH(E51,Articles!D:D,0),21)</f>
        <v>226</v>
      </c>
      <c r="AA51">
        <f>+Z51-AB51</f>
        <v>226</v>
      </c>
      <c r="AB51">
        <f>+INDEX(Articles!$1:$1048576,MATCH(E51,Articles!D:D,0),23)</f>
        <v>0</v>
      </c>
    </row>
    <row r="52">
      <c r="B52" t="str">
        <f>INDEX(Articles!$1:$1048576,MATCH(E52,Articles!D:D,0),6)</f>
        <v>1</v>
      </c>
      <c r="C52" t="str">
        <f>INDEX(Articles!$1:$1048576,MATCH(E52,Articles!D:D,0),7)</f>
        <v/>
      </c>
      <c r="D52" t="str">
        <f>HYPERLINK(INDEX(Articles!$1:$1048576,MATCH(E52,Articles!D:D,0),24),"Lien")</f>
        <v>Lien</v>
      </c>
      <c r="E52" t="str">
        <v>78175S3</v>
      </c>
      <c r="F52" t="str">
        <f>INDEX(Articles!$1:$1048576,MATCH(E52,Articles!D:D,0),5)</f>
        <v>SALVE 3 BBES Ø75 FILET D'ARGENT</v>
      </c>
      <c r="G52" t="str">
        <f>INDEX(Articles!$1:$1048576,MATCH(E52,Articles!D:D,0),8)</f>
        <v>BOMBE</v>
      </c>
      <c r="H52" t="str">
        <f>INDEX(Articles!$1:$1048576,MATCH(E52,Articles!D:D,0),9)</f>
        <v>GRAPPEE</v>
      </c>
      <c r="I52">
        <f>INDEX(Articles!$1:$1048576,MATCH(E52,Articles!D:D,0),10)</f>
        <v>75</v>
      </c>
      <c r="J52" t="str">
        <f>INDEX(Articles!$1:$1048576,MATCH(E52,Articles!D:D,0),11)</f>
        <v>PLEUREUR</v>
      </c>
      <c r="K52" t="str">
        <f>INDEX(Articles!$1:$1048576,MATCH(E52,Articles!D:D,0),12)</f>
        <v>ARGENT</v>
      </c>
      <c r="L52" t="str">
        <f>INDEX(Articles!$1:$1048576,MATCH(E52,Articles!D:D,0),13)</f>
        <v>CN</v>
      </c>
      <c r="M52" t="str">
        <f>INDEX(Articles!$1:$1048576,MATCH(E52,Articles!D:D,0),14)</f>
        <v>F4</v>
      </c>
      <c r="N52" t="str">
        <f>INDEX(Articles!$1:$1048576,MATCH(E52,Articles!D:D,0),15)</f>
        <v>1.3G</v>
      </c>
      <c r="O52" t="str">
        <f>INDEX(Articles!$1:$1048576,MATCH(E52,Articles!D:D,0),16)</f>
        <v>1008-F4-69252667</v>
      </c>
      <c r="P52">
        <f>INDEX(Articles!$1:$1048576,MATCH(E52,Articles!D:D,0),17)*1000</f>
        <v>420</v>
      </c>
      <c r="Q52" t="str">
        <f>INDEX(Articles!$1:$1048576,MATCH(E52,Articles!D:D,0),18)</f>
        <v>5</v>
      </c>
      <c r="R52">
        <f>INDEX(Articles!$1:$1048576,MATCH(E52,Articles!D:D,0),19)</f>
        <v>75</v>
      </c>
      <c r="S52" t="str">
        <f>IF(INDEX('Unités CA'!$1:$1048576,MATCH(E52,'Unités CA'!D:D,0),5)=0,"",INDEX('Unités CA'!$1:$1048576,MATCH(E52,'Unités CA'!D:D,0),5))</f>
        <v>0024/CA</v>
      </c>
      <c r="T52" t="str">
        <f>IF(INDEX('Unités BTE'!$1:$1048576,MATCH(E52,'Unités CA'!D:D,0),5)=0,"",INDEX('Unités BTE'!$1:$1048576,MATCH(E52,'Unités CA'!D:D,0),5))</f>
        <v/>
      </c>
      <c r="U52">
        <f>IFERROR(INDEX('Prix PRO CA'!$1:$1048576,MATCH(E52,'Prix PRO CA'!D:D,0),10),"")</f>
        <v>348.81</v>
      </c>
      <c r="V52" t="str">
        <f>IFERROR(INDEX('Prix PRO CA'!$1:$1048576,MATCH(E52,'Prix PRO BTE'!D:D,0),10),"")</f>
        <v/>
      </c>
      <c r="W52">
        <f>+IFERROR(INDEX('Prix PRO PCS'!$1:$1048576,MATCH(E52,'Prix PRO PCS'!D:D,0),10),"")</f>
        <v>16.37</v>
      </c>
      <c r="X52" t="str">
        <f>IF(B52="OPPORTUNITE",AA52,IF(AA52&lt;=0,"Non",IF(AA52&gt;10,"Oui","Inf à 10")))</f>
        <v>Oui</v>
      </c>
      <c r="Y52" t="str">
        <f>IFERROR(INDEX(LigneAchat!$1:$1048576,MATCH(E52,LigneAchat!D:D,0),5),"")</f>
        <v/>
      </c>
      <c r="Z52">
        <f>INDEX(Articles!$1:$1048576,MATCH(E52,Articles!D:D,0),21)</f>
        <v>226</v>
      </c>
      <c r="AA52">
        <f>+Z52-AB52</f>
        <v>226</v>
      </c>
      <c r="AB52">
        <f>+INDEX(Articles!$1:$1048576,MATCH(E52,Articles!D:D,0),23)</f>
        <v>0</v>
      </c>
    </row>
    <row r="53">
      <c r="B53" t="str">
        <f>INDEX(Articles!$1:$1048576,MATCH(E53,Articles!D:D,0),6)</f>
        <v>1</v>
      </c>
      <c r="C53" t="str">
        <f>INDEX(Articles!$1:$1048576,MATCH(E53,Articles!D:D,0),7)</f>
        <v/>
      </c>
      <c r="D53" t="str">
        <f>HYPERLINK(INDEX(Articles!$1:$1048576,MATCH(E53,Articles!D:D,0),24),"Lien")</f>
        <v>Lien</v>
      </c>
      <c r="E53" t="str">
        <v>73475B</v>
      </c>
      <c r="F53" t="str">
        <f>INDEX(Articles!$1:$1048576,MATCH(E53,Articles!D:D,0),5)</f>
        <v>BBE Ø75 PIVOINE BLEUE</v>
      </c>
      <c r="G53" t="str">
        <f>INDEX(Articles!$1:$1048576,MATCH(E53,Articles!D:D,0),8)</f>
        <v>BOMBE</v>
      </c>
      <c r="H53" t="str">
        <f>INDEX(Articles!$1:$1048576,MATCH(E53,Articles!D:D,0),9)</f>
        <v>SPHERIQUE</v>
      </c>
      <c r="I53">
        <f>INDEX(Articles!$1:$1048576,MATCH(E53,Articles!D:D,0),10)</f>
        <v>75</v>
      </c>
      <c r="J53" t="str">
        <f>INDEX(Articles!$1:$1048576,MATCH(E53,Articles!D:D,0),11)</f>
        <v>PIVOINE</v>
      </c>
      <c r="K53" t="str">
        <f>INDEX(Articles!$1:$1048576,MATCH(E53,Articles!D:D,0),12)</f>
        <v>BLEU</v>
      </c>
      <c r="L53" t="str">
        <f>INDEX(Articles!$1:$1048576,MATCH(E53,Articles!D:D,0),13)</f>
        <v>EU</v>
      </c>
      <c r="M53" t="str">
        <f>INDEX(Articles!$1:$1048576,MATCH(E53,Articles!D:D,0),14)</f>
        <v>F4</v>
      </c>
      <c r="N53" t="str">
        <f>INDEX(Articles!$1:$1048576,MATCH(E53,Articles!D:D,0),15)</f>
        <v>1.3G</v>
      </c>
      <c r="O53" t="str">
        <f>INDEX(Articles!$1:$1048576,MATCH(E53,Articles!D:D,0),16)</f>
        <v>0589-F4-0281</v>
      </c>
      <c r="P53">
        <f>INDEX(Articles!$1:$1048576,MATCH(E53,Articles!D:D,0),17)*1000</f>
        <v>132</v>
      </c>
      <c r="Q53" t="str">
        <f>INDEX(Articles!$1:$1048576,MATCH(E53,Articles!D:D,0),18)</f>
        <v>2,5</v>
      </c>
      <c r="R53">
        <f>INDEX(Articles!$1:$1048576,MATCH(E53,Articles!D:D,0),19)</f>
        <v>75</v>
      </c>
      <c r="S53" t="str">
        <f>IF(INDEX('Unités CA'!$1:$1048576,MATCH(E53,'Unités CA'!D:D,0),5)=0,"",INDEX('Unités CA'!$1:$1048576,MATCH(E53,'Unités CA'!D:D,0),5))</f>
        <v>0070/CA</v>
      </c>
      <c r="T53" t="str">
        <f>IF(INDEX('Unités BTE'!$1:$1048576,MATCH(E53,'Unités CA'!D:D,0),5)=0,"",INDEX('Unités BTE'!$1:$1048576,MATCH(E53,'Unités CA'!D:D,0),5))</f>
        <v/>
      </c>
      <c r="U53">
        <f>IFERROR(INDEX('Prix PRO CA'!$1:$1048576,MATCH(E53,'Prix PRO CA'!D:D,0),10),"")</f>
        <v>700.7</v>
      </c>
      <c r="V53" t="str">
        <f>IFERROR(INDEX('Prix PRO CA'!$1:$1048576,MATCH(E53,'Prix PRO BTE'!D:D,0),10),"")</f>
        <v/>
      </c>
      <c r="W53">
        <f>+IFERROR(INDEX('Prix PRO PCS'!$1:$1048576,MATCH(E53,'Prix PRO PCS'!D:D,0),10),"")</f>
        <v>10.1</v>
      </c>
      <c r="X53" t="str">
        <f>IF(B53="OPPORTUNITE",AA53,IF(AA53&lt;=0,"Non",IF(AA53&gt;10,"Oui","Inf à 10")))</f>
        <v>Oui</v>
      </c>
      <c r="Y53" t="str">
        <f>IFERROR(INDEX(LigneAchat!$1:$1048576,MATCH(E53,LigneAchat!D:D,0),5),"")</f>
        <v/>
      </c>
      <c r="Z53">
        <f>INDEX(Articles!$1:$1048576,MATCH(E53,Articles!D:D,0),21)</f>
        <v>55</v>
      </c>
      <c r="AA53">
        <f>+Z53-AB53</f>
        <v>55</v>
      </c>
      <c r="AB53">
        <f>+INDEX(Articles!$1:$1048576,MATCH(E53,Articles!D:D,0),23)</f>
        <v>0</v>
      </c>
    </row>
    <row r="54">
      <c r="B54" t="str">
        <f>INDEX(Articles!$1:$1048576,MATCH(E54,Articles!D:D,0),6)</f>
        <v>1</v>
      </c>
      <c r="C54" t="str">
        <f>INDEX(Articles!$1:$1048576,MATCH(E54,Articles!D:D,0),7)</f>
        <v/>
      </c>
      <c r="D54" t="str">
        <f>HYPERLINK(INDEX(Articles!$1:$1048576,MATCH(E54,Articles!D:D,0),24),"Lien")</f>
        <v>Lien</v>
      </c>
      <c r="E54" t="str">
        <v>73475BC</v>
      </c>
      <c r="F54" t="str">
        <f>INDEX(Articles!$1:$1048576,MATCH(E54,Articles!D:D,0),5)</f>
        <v>BBE Ø75 PIVOINE BLANCHE</v>
      </c>
      <c r="G54" t="str">
        <f>INDEX(Articles!$1:$1048576,MATCH(E54,Articles!D:D,0),8)</f>
        <v>BOMBE</v>
      </c>
      <c r="H54" t="str">
        <f>INDEX(Articles!$1:$1048576,MATCH(E54,Articles!D:D,0),9)</f>
        <v>SPHERIQUE</v>
      </c>
      <c r="I54">
        <f>INDEX(Articles!$1:$1048576,MATCH(E54,Articles!D:D,0),10)</f>
        <v>75</v>
      </c>
      <c r="J54" t="str">
        <f>INDEX(Articles!$1:$1048576,MATCH(E54,Articles!D:D,0),11)</f>
        <v>PIVOINE</v>
      </c>
      <c r="K54" t="str">
        <f>INDEX(Articles!$1:$1048576,MATCH(E54,Articles!D:D,0),12)</f>
        <v>BLANC</v>
      </c>
      <c r="L54" t="str">
        <f>INDEX(Articles!$1:$1048576,MATCH(E54,Articles!D:D,0),13)</f>
        <v>EU</v>
      </c>
      <c r="M54" t="str">
        <f>INDEX(Articles!$1:$1048576,MATCH(E54,Articles!D:D,0),14)</f>
        <v>F4</v>
      </c>
      <c r="N54" t="str">
        <f>INDEX(Articles!$1:$1048576,MATCH(E54,Articles!D:D,0),15)</f>
        <v>1.3G</v>
      </c>
      <c r="O54" t="str">
        <f>INDEX(Articles!$1:$1048576,MATCH(E54,Articles!D:D,0),16)</f>
        <v>0589-F4-0281</v>
      </c>
      <c r="P54">
        <f>INDEX(Articles!$1:$1048576,MATCH(E54,Articles!D:D,0),17)*1000</f>
        <v>132</v>
      </c>
      <c r="Q54" t="str">
        <f>INDEX(Articles!$1:$1048576,MATCH(E54,Articles!D:D,0),18)</f>
        <v>2,5</v>
      </c>
      <c r="R54">
        <f>INDEX(Articles!$1:$1048576,MATCH(E54,Articles!D:D,0),19)</f>
        <v>75</v>
      </c>
      <c r="S54" t="str">
        <f>IF(INDEX('Unités CA'!$1:$1048576,MATCH(E54,'Unités CA'!D:D,0),5)=0,"",INDEX('Unités CA'!$1:$1048576,MATCH(E54,'Unités CA'!D:D,0),5))</f>
        <v>0070/CA</v>
      </c>
      <c r="T54" t="str">
        <f>IF(INDEX('Unités BTE'!$1:$1048576,MATCH(E54,'Unités CA'!D:D,0),5)=0,"",INDEX('Unités BTE'!$1:$1048576,MATCH(E54,'Unités CA'!D:D,0),5))</f>
        <v/>
      </c>
      <c r="U54">
        <f>IFERROR(INDEX('Prix PRO CA'!$1:$1048576,MATCH(E54,'Prix PRO CA'!D:D,0),10),"")</f>
        <v>700.7</v>
      </c>
      <c r="V54" t="str">
        <f>IFERROR(INDEX('Prix PRO CA'!$1:$1048576,MATCH(E54,'Prix PRO BTE'!D:D,0),10),"")</f>
        <v/>
      </c>
      <c r="W54">
        <f>+IFERROR(INDEX('Prix PRO PCS'!$1:$1048576,MATCH(E54,'Prix PRO PCS'!D:D,0),10),"")</f>
        <v>10.1</v>
      </c>
      <c r="X54" t="str">
        <f>IF(B54="OPPORTUNITE",AA54,IF(AA54&lt;=0,"Non",IF(AA54&gt;10,"Oui","Inf à 10")))</f>
        <v>Oui</v>
      </c>
      <c r="Y54" t="str">
        <f>IFERROR(INDEX(LigneAchat!$1:$1048576,MATCH(E54,LigneAchat!D:D,0),5),"")</f>
        <v/>
      </c>
      <c r="Z54">
        <f>INDEX(Articles!$1:$1048576,MATCH(E54,Articles!D:D,0),21)</f>
        <v>114</v>
      </c>
      <c r="AA54">
        <f>+Z54-AB54</f>
        <v>114</v>
      </c>
      <c r="AB54">
        <f>+INDEX(Articles!$1:$1048576,MATCH(E54,Articles!D:D,0),23)</f>
        <v>0</v>
      </c>
    </row>
    <row r="55">
      <c r="B55" t="str">
        <f>INDEX(Articles!$1:$1048576,MATCH(E55,Articles!D:D,0),6)</f>
        <v>1</v>
      </c>
      <c r="C55" t="str">
        <f>INDEX(Articles!$1:$1048576,MATCH(E55,Articles!D:D,0),7)</f>
        <v/>
      </c>
      <c r="D55" t="str">
        <f>HYPERLINK(INDEX(Articles!$1:$1048576,MATCH(E55,Articles!D:D,0),24),"Lien")</f>
        <v>Lien</v>
      </c>
      <c r="E55" t="str">
        <v>73475M</v>
      </c>
      <c r="F55" t="str">
        <f>INDEX(Articles!$1:$1048576,MATCH(E55,Articles!D:D,0),5)</f>
        <v>BBE Ø75 PIVOINE MULTICOLORE</v>
      </c>
      <c r="G55" t="str">
        <f>INDEX(Articles!$1:$1048576,MATCH(E55,Articles!D:D,0),8)</f>
        <v>BOMBE</v>
      </c>
      <c r="H55" t="str">
        <f>INDEX(Articles!$1:$1048576,MATCH(E55,Articles!D:D,0),9)</f>
        <v>SPHERIQUE</v>
      </c>
      <c r="I55">
        <f>INDEX(Articles!$1:$1048576,MATCH(E55,Articles!D:D,0),10)</f>
        <v>75</v>
      </c>
      <c r="J55" t="str">
        <f>INDEX(Articles!$1:$1048576,MATCH(E55,Articles!D:D,0),11)</f>
        <v>PIVOINE</v>
      </c>
      <c r="K55" t="str">
        <f>INDEX(Articles!$1:$1048576,MATCH(E55,Articles!D:D,0),12)</f>
        <v>MULTICOLORE</v>
      </c>
      <c r="L55" t="str">
        <f>INDEX(Articles!$1:$1048576,MATCH(E55,Articles!D:D,0),13)</f>
        <v>EU</v>
      </c>
      <c r="M55" t="str">
        <f>INDEX(Articles!$1:$1048576,MATCH(E55,Articles!D:D,0),14)</f>
        <v>F4</v>
      </c>
      <c r="N55" t="str">
        <f>INDEX(Articles!$1:$1048576,MATCH(E55,Articles!D:D,0),15)</f>
        <v>1.3G</v>
      </c>
      <c r="O55" t="str">
        <f>INDEX(Articles!$1:$1048576,MATCH(E55,Articles!D:D,0),16)</f>
        <v>0589-F4-0281</v>
      </c>
      <c r="P55">
        <f>INDEX(Articles!$1:$1048576,MATCH(E55,Articles!D:D,0),17)*1000</f>
        <v>132</v>
      </c>
      <c r="Q55" t="str">
        <f>INDEX(Articles!$1:$1048576,MATCH(E55,Articles!D:D,0),18)</f>
        <v>2,5</v>
      </c>
      <c r="R55">
        <f>INDEX(Articles!$1:$1048576,MATCH(E55,Articles!D:D,0),19)</f>
        <v>75</v>
      </c>
      <c r="S55" t="str">
        <f>IF(INDEX('Unités CA'!$1:$1048576,MATCH(E55,'Unités CA'!D:D,0),5)=0,"",INDEX('Unités CA'!$1:$1048576,MATCH(E55,'Unités CA'!D:D,0),5))</f>
        <v>0070/CA</v>
      </c>
      <c r="T55" t="str">
        <f>IF(INDEX('Unités BTE'!$1:$1048576,MATCH(E55,'Unités CA'!D:D,0),5)=0,"",INDEX('Unités BTE'!$1:$1048576,MATCH(E55,'Unités CA'!D:D,0),5))</f>
        <v/>
      </c>
      <c r="U55">
        <f>IFERROR(INDEX('Prix PRO CA'!$1:$1048576,MATCH(E55,'Prix PRO CA'!D:D,0),10),"")</f>
        <v>700.7</v>
      </c>
      <c r="V55" t="str">
        <f>IFERROR(INDEX('Prix PRO CA'!$1:$1048576,MATCH(E55,'Prix PRO BTE'!D:D,0),10),"")</f>
        <v/>
      </c>
      <c r="W55">
        <f>+IFERROR(INDEX('Prix PRO PCS'!$1:$1048576,MATCH(E55,'Prix PRO PCS'!D:D,0),10),"")</f>
        <v>10.1</v>
      </c>
      <c r="X55" t="str">
        <f>IF(B55="OPPORTUNITE",AA55,IF(AA55&lt;=0,"Non",IF(AA55&gt;10,"Oui","Inf à 10")))</f>
        <v>Oui</v>
      </c>
      <c r="Y55">
        <f>IFERROR(INDEX(LigneAchat!$1:$1048576,MATCH(E55,LigneAchat!D:D,0),5),"")</f>
        <v>44301</v>
      </c>
      <c r="Z55">
        <f>INDEX(Articles!$1:$1048576,MATCH(E55,Articles!D:D,0),21)</f>
        <v>85</v>
      </c>
      <c r="AA55">
        <f>+Z55-AB55</f>
        <v>85</v>
      </c>
      <c r="AB55">
        <f>+INDEX(Articles!$1:$1048576,MATCH(E55,Articles!D:D,0),23)</f>
        <v>0</v>
      </c>
    </row>
    <row r="56">
      <c r="B56" t="str">
        <f>INDEX(Articles!$1:$1048576,MATCH(E56,Articles!D:D,0),6)</f>
        <v>1</v>
      </c>
      <c r="C56" t="str">
        <f>INDEX(Articles!$1:$1048576,MATCH(E56,Articles!D:D,0),7)</f>
        <v/>
      </c>
      <c r="D56" t="str">
        <f>HYPERLINK(INDEX(Articles!$1:$1048576,MATCH(E56,Articles!D:D,0),24),"Lien")</f>
        <v>Lien</v>
      </c>
      <c r="E56" t="str">
        <v>73475R</v>
      </c>
      <c r="F56" t="str">
        <f>INDEX(Articles!$1:$1048576,MATCH(E56,Articles!D:D,0),5)</f>
        <v>BBE Ø75 PIVOINE ROUGE</v>
      </c>
      <c r="G56" t="str">
        <f>INDEX(Articles!$1:$1048576,MATCH(E56,Articles!D:D,0),8)</f>
        <v>BOMBE</v>
      </c>
      <c r="H56" t="str">
        <f>INDEX(Articles!$1:$1048576,MATCH(E56,Articles!D:D,0),9)</f>
        <v>SPHERIQUE</v>
      </c>
      <c r="I56">
        <f>INDEX(Articles!$1:$1048576,MATCH(E56,Articles!D:D,0),10)</f>
        <v>75</v>
      </c>
      <c r="J56" t="str">
        <f>INDEX(Articles!$1:$1048576,MATCH(E56,Articles!D:D,0),11)</f>
        <v>PIVOINE</v>
      </c>
      <c r="K56" t="str">
        <f>INDEX(Articles!$1:$1048576,MATCH(E56,Articles!D:D,0),12)</f>
        <v>ROUGE</v>
      </c>
      <c r="L56" t="str">
        <f>INDEX(Articles!$1:$1048576,MATCH(E56,Articles!D:D,0),13)</f>
        <v>EU</v>
      </c>
      <c r="M56" t="str">
        <f>INDEX(Articles!$1:$1048576,MATCH(E56,Articles!D:D,0),14)</f>
        <v>F4</v>
      </c>
      <c r="N56" t="str">
        <f>INDEX(Articles!$1:$1048576,MATCH(E56,Articles!D:D,0),15)</f>
        <v>1.3G</v>
      </c>
      <c r="O56" t="str">
        <f>INDEX(Articles!$1:$1048576,MATCH(E56,Articles!D:D,0),16)</f>
        <v>0589-F4-0281</v>
      </c>
      <c r="P56">
        <f>INDEX(Articles!$1:$1048576,MATCH(E56,Articles!D:D,0),17)*1000</f>
        <v>132</v>
      </c>
      <c r="Q56" t="str">
        <f>INDEX(Articles!$1:$1048576,MATCH(E56,Articles!D:D,0),18)</f>
        <v>2,5</v>
      </c>
      <c r="R56">
        <f>INDEX(Articles!$1:$1048576,MATCH(E56,Articles!D:D,0),19)</f>
        <v>75</v>
      </c>
      <c r="S56" t="str">
        <f>IF(INDEX('Unités CA'!$1:$1048576,MATCH(E56,'Unités CA'!D:D,0),5)=0,"",INDEX('Unités CA'!$1:$1048576,MATCH(E56,'Unités CA'!D:D,0),5))</f>
        <v>0070/CA</v>
      </c>
      <c r="T56" t="str">
        <f>IF(INDEX('Unités BTE'!$1:$1048576,MATCH(E56,'Unités CA'!D:D,0),5)=0,"",INDEX('Unités BTE'!$1:$1048576,MATCH(E56,'Unités CA'!D:D,0),5))</f>
        <v/>
      </c>
      <c r="U56">
        <f>IFERROR(INDEX('Prix PRO CA'!$1:$1048576,MATCH(E56,'Prix PRO CA'!D:D,0),10),"")</f>
        <v>700.7</v>
      </c>
      <c r="V56" t="str">
        <f>IFERROR(INDEX('Prix PRO CA'!$1:$1048576,MATCH(E56,'Prix PRO BTE'!D:D,0),10),"")</f>
        <v/>
      </c>
      <c r="W56">
        <f>+IFERROR(INDEX('Prix PRO PCS'!$1:$1048576,MATCH(E56,'Prix PRO PCS'!D:D,0),10),"")</f>
        <v>10.1</v>
      </c>
      <c r="X56" t="str">
        <f>IF(B56="OPPORTUNITE",AA56,IF(AA56&lt;=0,"Non",IF(AA56&gt;10,"Oui","Inf à 10")))</f>
        <v>Oui</v>
      </c>
      <c r="Y56" t="str">
        <f>IFERROR(INDEX(LigneAchat!$1:$1048576,MATCH(E56,LigneAchat!D:D,0),5),"")</f>
        <v/>
      </c>
      <c r="Z56">
        <f>INDEX(Articles!$1:$1048576,MATCH(E56,Articles!D:D,0),21)</f>
        <v>119</v>
      </c>
      <c r="AA56">
        <f>+Z56-AB56</f>
        <v>119</v>
      </c>
      <c r="AB56">
        <f>+INDEX(Articles!$1:$1048576,MATCH(E56,Articles!D:D,0),23)</f>
        <v>0</v>
      </c>
    </row>
    <row r="57">
      <c r="B57" t="str">
        <f>INDEX(Articles!$1:$1048576,MATCH(E57,Articles!D:D,0),6)</f>
        <v>1</v>
      </c>
      <c r="C57" t="str">
        <f>INDEX(Articles!$1:$1048576,MATCH(E57,Articles!D:D,0),7)</f>
        <v/>
      </c>
      <c r="D57" t="str">
        <f>HYPERLINK(INDEX(Articles!$1:$1048576,MATCH(E57,Articles!D:D,0),24),"Lien")</f>
        <v>Lien</v>
      </c>
      <c r="E57" t="str">
        <v>73475VI</v>
      </c>
      <c r="F57" t="str">
        <f>INDEX(Articles!$1:$1048576,MATCH(E57,Articles!D:D,0),5)</f>
        <v>BBE Ø75 PIVOINE VIOLET</v>
      </c>
      <c r="G57" t="str">
        <f>INDEX(Articles!$1:$1048576,MATCH(E57,Articles!D:D,0),8)</f>
        <v>BOMBE</v>
      </c>
      <c r="H57" t="str">
        <f>INDEX(Articles!$1:$1048576,MATCH(E57,Articles!D:D,0),9)</f>
        <v>SPHERIQUE</v>
      </c>
      <c r="I57">
        <f>INDEX(Articles!$1:$1048576,MATCH(E57,Articles!D:D,0),10)</f>
        <v>75</v>
      </c>
      <c r="J57" t="str">
        <f>INDEX(Articles!$1:$1048576,MATCH(E57,Articles!D:D,0),11)</f>
        <v>PIVOINE</v>
      </c>
      <c r="K57" t="str">
        <f>INDEX(Articles!$1:$1048576,MATCH(E57,Articles!D:D,0),12)</f>
        <v>VIOLET</v>
      </c>
      <c r="L57" t="str">
        <f>INDEX(Articles!$1:$1048576,MATCH(E57,Articles!D:D,0),13)</f>
        <v>EU</v>
      </c>
      <c r="M57" t="str">
        <f>INDEX(Articles!$1:$1048576,MATCH(E57,Articles!D:D,0),14)</f>
        <v>F4</v>
      </c>
      <c r="N57" t="str">
        <f>INDEX(Articles!$1:$1048576,MATCH(E57,Articles!D:D,0),15)</f>
        <v>1.3G</v>
      </c>
      <c r="O57" t="str">
        <f>INDEX(Articles!$1:$1048576,MATCH(E57,Articles!D:D,0),16)</f>
        <v>0589-F4-0284</v>
      </c>
      <c r="P57">
        <f>INDEX(Articles!$1:$1048576,MATCH(E57,Articles!D:D,0),17)*1000</f>
        <v>132</v>
      </c>
      <c r="Q57" t="str">
        <f>INDEX(Articles!$1:$1048576,MATCH(E57,Articles!D:D,0),18)</f>
        <v>2,5</v>
      </c>
      <c r="R57">
        <f>INDEX(Articles!$1:$1048576,MATCH(E57,Articles!D:D,0),19)</f>
        <v>75</v>
      </c>
      <c r="S57" t="str">
        <f>IF(INDEX('Unités CA'!$1:$1048576,MATCH(E57,'Unités CA'!D:D,0),5)=0,"",INDEX('Unités CA'!$1:$1048576,MATCH(E57,'Unités CA'!D:D,0),5))</f>
        <v>0070/CA</v>
      </c>
      <c r="T57" t="str">
        <f>IF(INDEX('Unités BTE'!$1:$1048576,MATCH(E57,'Unités CA'!D:D,0),5)=0,"",INDEX('Unités BTE'!$1:$1048576,MATCH(E57,'Unités CA'!D:D,0),5))</f>
        <v/>
      </c>
      <c r="U57">
        <f>IFERROR(INDEX('Prix PRO CA'!$1:$1048576,MATCH(E57,'Prix PRO CA'!D:D,0),10),"")</f>
        <v>772.8</v>
      </c>
      <c r="V57" t="str">
        <f>IFERROR(INDEX('Prix PRO CA'!$1:$1048576,MATCH(E57,'Prix PRO BTE'!D:D,0),10),"")</f>
        <v/>
      </c>
      <c r="W57">
        <f>+IFERROR(INDEX('Prix PRO PCS'!$1:$1048576,MATCH(E57,'Prix PRO PCS'!D:D,0),10),"")</f>
        <v>11.04</v>
      </c>
      <c r="X57" t="str">
        <f>IF(B57="OPPORTUNITE",AA57,IF(AA57&lt;=0,"Non",IF(AA57&gt;10,"Oui","Inf à 10")))</f>
        <v>Oui</v>
      </c>
      <c r="Y57" t="str">
        <f>IFERROR(INDEX(LigneAchat!$1:$1048576,MATCH(E57,LigneAchat!D:D,0),5),"")</f>
        <v/>
      </c>
      <c r="Z57">
        <f>INDEX(Articles!$1:$1048576,MATCH(E57,Articles!D:D,0),21)</f>
        <v>80</v>
      </c>
      <c r="AA57">
        <f>+Z57-AB57</f>
        <v>62</v>
      </c>
      <c r="AB57">
        <f>+INDEX(Articles!$1:$1048576,MATCH(E57,Articles!D:D,0),23)</f>
        <v>18</v>
      </c>
    </row>
    <row r="58">
      <c r="B58" t="str">
        <f>INDEX(Articles!$1:$1048576,MATCH(E58,Articles!D:D,0),6)</f>
        <v>1</v>
      </c>
      <c r="C58" t="str">
        <f>INDEX(Articles!$1:$1048576,MATCH(E58,Articles!D:D,0),7)</f>
        <v/>
      </c>
      <c r="D58" t="str">
        <f>HYPERLINK(INDEX(Articles!$1:$1048576,MATCH(E58,Articles!D:D,0),24),"Lien")</f>
        <v>Lien</v>
      </c>
      <c r="E58" t="str">
        <v>64975</v>
      </c>
      <c r="F58" t="str">
        <f>INDEX(Articles!$1:$1048576,MATCH(E58,Articles!D:D,0),5)</f>
        <v>BBE Ø75 SAULE PLEUREUR + TC OR</v>
      </c>
      <c r="G58" t="str">
        <f>INDEX(Articles!$1:$1048576,MATCH(E58,Articles!D:D,0),8)</f>
        <v>BOMBE</v>
      </c>
      <c r="H58" t="str">
        <f>INDEX(Articles!$1:$1048576,MATCH(E58,Articles!D:D,0),9)</f>
        <v>SPHERIQUE</v>
      </c>
      <c r="I58">
        <f>INDEX(Articles!$1:$1048576,MATCH(E58,Articles!D:D,0),10)</f>
        <v>75</v>
      </c>
      <c r="J58" t="str">
        <f>INDEX(Articles!$1:$1048576,MATCH(E58,Articles!D:D,0),11)</f>
        <v>PLEUREUR</v>
      </c>
      <c r="K58" t="str">
        <f>INDEX(Articles!$1:$1048576,MATCH(E58,Articles!D:D,0),12)</f>
        <v>OR</v>
      </c>
      <c r="L58" t="str">
        <f>INDEX(Articles!$1:$1048576,MATCH(E58,Articles!D:D,0),13)</f>
        <v>EU</v>
      </c>
      <c r="M58" t="str">
        <f>INDEX(Articles!$1:$1048576,MATCH(E58,Articles!D:D,0),14)</f>
        <v>F4</v>
      </c>
      <c r="N58" t="str">
        <f>INDEX(Articles!$1:$1048576,MATCH(E58,Articles!D:D,0),15)</f>
        <v>1.3G</v>
      </c>
      <c r="O58" t="str">
        <f>INDEX(Articles!$1:$1048576,MATCH(E58,Articles!D:D,0),16)</f>
        <v>0163-F4-1214</v>
      </c>
      <c r="P58">
        <f>INDEX(Articles!$1:$1048576,MATCH(E58,Articles!D:D,0),17)*1000</f>
        <v>146</v>
      </c>
      <c r="Q58" t="str">
        <f>INDEX(Articles!$1:$1048576,MATCH(E58,Articles!D:D,0),18)</f>
        <v>3,3</v>
      </c>
      <c r="R58">
        <f>INDEX(Articles!$1:$1048576,MATCH(E58,Articles!D:D,0),19)</f>
        <v>75</v>
      </c>
      <c r="S58" t="str">
        <f>IF(INDEX('Unités CA'!$1:$1048576,MATCH(E58,'Unités CA'!D:D,0),5)=0,"",INDEX('Unités CA'!$1:$1048576,MATCH(E58,'Unités CA'!D:D,0),5))</f>
        <v>0038/CA</v>
      </c>
      <c r="T58" t="str">
        <f>IF(INDEX('Unités BTE'!$1:$1048576,MATCH(E58,'Unités CA'!D:D,0),5)=0,"",INDEX('Unités BTE'!$1:$1048576,MATCH(E58,'Unités CA'!D:D,0),5))</f>
        <v/>
      </c>
      <c r="U58">
        <f>IFERROR(INDEX('Prix PRO CA'!$1:$1048576,MATCH(E58,'Prix PRO CA'!D:D,0),10),"")</f>
        <v>505.02</v>
      </c>
      <c r="V58" t="str">
        <f>IFERROR(INDEX('Prix PRO CA'!$1:$1048576,MATCH(E58,'Prix PRO BTE'!D:D,0),10),"")</f>
        <v/>
      </c>
      <c r="W58">
        <f>+IFERROR(INDEX('Prix PRO PCS'!$1:$1048576,MATCH(E58,'Prix PRO PCS'!D:D,0),10),"")</f>
        <v>13.29</v>
      </c>
      <c r="X58" t="str">
        <f>IF(B58="OPPORTUNITE",AA58,IF(AA58&lt;=0,"Non",IF(AA58&gt;10,"Oui","Inf à 10")))</f>
        <v>Inf à 10</v>
      </c>
      <c r="Y58">
        <f>IFERROR(INDEX(LigneAchat!$1:$1048576,MATCH(E58,LigneAchat!D:D,0),5),"")</f>
        <v>44301</v>
      </c>
      <c r="Z58">
        <f>INDEX(Articles!$1:$1048576,MATCH(E58,Articles!D:D,0),21)</f>
        <v>4</v>
      </c>
      <c r="AA58">
        <f>+Z58-AB58</f>
        <v>3</v>
      </c>
      <c r="AB58">
        <f>+INDEX(Articles!$1:$1048576,MATCH(E58,Articles!D:D,0),23)</f>
        <v>1</v>
      </c>
    </row>
    <row r="59">
      <c r="B59" t="str">
        <f>INDEX(Articles!$1:$1048576,MATCH(E59,Articles!D:D,0),6)</f>
        <v>1</v>
      </c>
      <c r="C59" t="str">
        <f>INDEX(Articles!$1:$1048576,MATCH(E59,Articles!D:D,0),7)</f>
        <v/>
      </c>
      <c r="D59" t="str">
        <f>HYPERLINK(INDEX(Articles!$1:$1048576,MATCH(E59,Articles!D:D,0),24),"Lien")</f>
        <v>Lien</v>
      </c>
      <c r="E59" t="str">
        <v>65175</v>
      </c>
      <c r="F59" t="str">
        <f>INDEX(Articles!$1:$1048576,MATCH(E59,Articles!D:D,0),5)</f>
        <v>BBE Ø75 KAMURO + TC KAMURO</v>
      </c>
      <c r="G59" t="str">
        <f>INDEX(Articles!$1:$1048576,MATCH(E59,Articles!D:D,0),8)</f>
        <v>BOMBE</v>
      </c>
      <c r="H59" t="str">
        <f>INDEX(Articles!$1:$1048576,MATCH(E59,Articles!D:D,0),9)</f>
        <v>SPHERIQUE</v>
      </c>
      <c r="I59">
        <f>INDEX(Articles!$1:$1048576,MATCH(E59,Articles!D:D,0),10)</f>
        <v>75</v>
      </c>
      <c r="J59" t="str">
        <f>INDEX(Articles!$1:$1048576,MATCH(E59,Articles!D:D,0),11)</f>
        <v>PLEUREUR</v>
      </c>
      <c r="K59" t="str">
        <f>INDEX(Articles!$1:$1048576,MATCH(E59,Articles!D:D,0),12)</f>
        <v>KAMURO</v>
      </c>
      <c r="L59" t="str">
        <f>INDEX(Articles!$1:$1048576,MATCH(E59,Articles!D:D,0),13)</f>
        <v>EU</v>
      </c>
      <c r="M59" t="str">
        <f>INDEX(Articles!$1:$1048576,MATCH(E59,Articles!D:D,0),14)</f>
        <v>F4</v>
      </c>
      <c r="N59" t="str">
        <f>INDEX(Articles!$1:$1048576,MATCH(E59,Articles!D:D,0),15)</f>
        <v>1.3G</v>
      </c>
      <c r="O59" t="str">
        <f>INDEX(Articles!$1:$1048576,MATCH(E59,Articles!D:D,0),16)</f>
        <v>0163-F4-1214</v>
      </c>
      <c r="P59">
        <f>INDEX(Articles!$1:$1048576,MATCH(E59,Articles!D:D,0),17)*1000</f>
        <v>146</v>
      </c>
      <c r="Q59" t="str">
        <f>INDEX(Articles!$1:$1048576,MATCH(E59,Articles!D:D,0),18)</f>
        <v>3,3</v>
      </c>
      <c r="R59">
        <f>INDEX(Articles!$1:$1048576,MATCH(E59,Articles!D:D,0),19)</f>
        <v>75</v>
      </c>
      <c r="S59" t="str">
        <f>IF(INDEX('Unités CA'!$1:$1048576,MATCH(E59,'Unités CA'!D:D,0),5)=0,"",INDEX('Unités CA'!$1:$1048576,MATCH(E59,'Unités CA'!D:D,0),5))</f>
        <v>0038/CA</v>
      </c>
      <c r="T59" t="str">
        <f>IF(INDEX('Unités BTE'!$1:$1048576,MATCH(E59,'Unités CA'!D:D,0),5)=0,"",INDEX('Unités BTE'!$1:$1048576,MATCH(E59,'Unités CA'!D:D,0),5))</f>
        <v/>
      </c>
      <c r="U59">
        <f>IFERROR(INDEX('Prix PRO CA'!$1:$1048576,MATCH(E59,'Prix PRO CA'!D:D,0),10),"")</f>
        <v>528.2</v>
      </c>
      <c r="V59" t="str">
        <f>IFERROR(INDEX('Prix PRO CA'!$1:$1048576,MATCH(E59,'Prix PRO BTE'!D:D,0),10),"")</f>
        <v/>
      </c>
      <c r="W59">
        <f>+IFERROR(INDEX('Prix PRO PCS'!$1:$1048576,MATCH(E59,'Prix PRO PCS'!D:D,0),10),"")</f>
        <v>13.29</v>
      </c>
      <c r="X59" t="str">
        <f>IF(B59="OPPORTUNITE",AA59,IF(AA59&lt;=0,"Non",IF(AA59&gt;10,"Oui","Inf à 10")))</f>
        <v>Oui</v>
      </c>
      <c r="Y59" t="str">
        <f>IFERROR(INDEX(LigneAchat!$1:$1048576,MATCH(E59,LigneAchat!D:D,0),5),"")</f>
        <v/>
      </c>
      <c r="Z59">
        <f>INDEX(Articles!$1:$1048576,MATCH(E59,Articles!D:D,0),21)</f>
        <v>124</v>
      </c>
      <c r="AA59">
        <f>+Z59-AB59</f>
        <v>121</v>
      </c>
      <c r="AB59">
        <f>+INDEX(Articles!$1:$1048576,MATCH(E59,Articles!D:D,0),23)</f>
        <v>3</v>
      </c>
    </row>
    <row r="60">
      <c r="B60" t="str">
        <f>INDEX(Articles!$1:$1048576,MATCH(E60,Articles!D:D,0),6)</f>
        <v>1</v>
      </c>
      <c r="C60" t="str">
        <f>INDEX(Articles!$1:$1048576,MATCH(E60,Articles!D:D,0),7)</f>
        <v/>
      </c>
      <c r="D60" t="str">
        <f>HYPERLINK(INDEX(Articles!$1:$1048576,MATCH(E60,Articles!D:D,0),24),"Lien")</f>
        <v>Lien</v>
      </c>
      <c r="E60" t="str">
        <v>68175</v>
      </c>
      <c r="F60" t="str">
        <f>INDEX(Articles!$1:$1048576,MATCH(E60,Articles!D:D,0),5)</f>
        <v>BBE Ø75 KAMURO</v>
      </c>
      <c r="G60" t="str">
        <f>INDEX(Articles!$1:$1048576,MATCH(E60,Articles!D:D,0),8)</f>
        <v>BOMBE</v>
      </c>
      <c r="H60" t="str">
        <f>INDEX(Articles!$1:$1048576,MATCH(E60,Articles!D:D,0),9)</f>
        <v>SPHERIQUE</v>
      </c>
      <c r="I60">
        <f>INDEX(Articles!$1:$1048576,MATCH(E60,Articles!D:D,0),10)</f>
        <v>75</v>
      </c>
      <c r="J60" t="str">
        <f>INDEX(Articles!$1:$1048576,MATCH(E60,Articles!D:D,0),11)</f>
        <v>PLEUREUR</v>
      </c>
      <c r="K60" t="str">
        <f>INDEX(Articles!$1:$1048576,MATCH(E60,Articles!D:D,0),12)</f>
        <v>KAMURO</v>
      </c>
      <c r="L60" t="str">
        <f>INDEX(Articles!$1:$1048576,MATCH(E60,Articles!D:D,0),13)</f>
        <v>EU</v>
      </c>
      <c r="M60" t="str">
        <f>INDEX(Articles!$1:$1048576,MATCH(E60,Articles!D:D,0),14)</f>
        <v>F4</v>
      </c>
      <c r="N60" t="str">
        <f>INDEX(Articles!$1:$1048576,MATCH(E60,Articles!D:D,0),15)</f>
        <v>1.3G</v>
      </c>
      <c r="O60" t="str">
        <f>INDEX(Articles!$1:$1048576,MATCH(E60,Articles!D:D,0),16)</f>
        <v>0163-F4-1214</v>
      </c>
      <c r="P60">
        <f>INDEX(Articles!$1:$1048576,MATCH(E60,Articles!D:D,0),17)*1000</f>
        <v>177</v>
      </c>
      <c r="Q60" t="str">
        <f>INDEX(Articles!$1:$1048576,MATCH(E60,Articles!D:D,0),18)</f>
        <v>3,3</v>
      </c>
      <c r="R60">
        <f>INDEX(Articles!$1:$1048576,MATCH(E60,Articles!D:D,0),19)</f>
        <v>75</v>
      </c>
      <c r="S60" t="str">
        <f>IF(INDEX('Unités CA'!$1:$1048576,MATCH(E60,'Unités CA'!D:D,0),5)=0,"",INDEX('Unités CA'!$1:$1048576,MATCH(E60,'Unités CA'!D:D,0),5))</f>
        <v>0065/CA</v>
      </c>
      <c r="T60" t="str">
        <f>IF(INDEX('Unités BTE'!$1:$1048576,MATCH(E60,'Unités CA'!D:D,0),5)=0,"",INDEX('Unités BTE'!$1:$1048576,MATCH(E60,'Unités CA'!D:D,0),5))</f>
        <v/>
      </c>
      <c r="U60">
        <f>IFERROR(INDEX('Prix PRO CA'!$1:$1048576,MATCH(E60,'Prix PRO CA'!D:D,0),10),"")</f>
        <v>863.85</v>
      </c>
      <c r="V60" t="str">
        <f>IFERROR(INDEX('Prix PRO CA'!$1:$1048576,MATCH(E60,'Prix PRO BTE'!D:D,0),10),"")</f>
        <v/>
      </c>
      <c r="W60">
        <f>+IFERROR(INDEX('Prix PRO PCS'!$1:$1048576,MATCH(E60,'Prix PRO PCS'!D:D,0),10),"")</f>
        <v>13.29</v>
      </c>
      <c r="X60" t="str">
        <f>IF(B60="OPPORTUNITE",AA60,IF(AA60&lt;=0,"Non",IF(AA60&gt;10,"Oui","Inf à 10")))</f>
        <v>Inf à 10</v>
      </c>
      <c r="Y60">
        <f>IFERROR(INDEX(LigneAchat!$1:$1048576,MATCH(E60,LigneAchat!D:D,0),5),"")</f>
        <v>44301</v>
      </c>
      <c r="Z60">
        <f>INDEX(Articles!$1:$1048576,MATCH(E60,Articles!D:D,0),21)</f>
        <v>2</v>
      </c>
      <c r="AA60">
        <f>+Z60-AB60</f>
        <v>2</v>
      </c>
      <c r="AB60">
        <f>+INDEX(Articles!$1:$1048576,MATCH(E60,Articles!D:D,0),23)</f>
        <v>0</v>
      </c>
    </row>
    <row r="61">
      <c r="B61" t="str">
        <f>INDEX(Articles!$1:$1048576,MATCH(E61,Articles!D:D,0),6)</f>
        <v>1</v>
      </c>
      <c r="C61" t="str">
        <f>INDEX(Articles!$1:$1048576,MATCH(E61,Articles!D:D,0),7)</f>
        <v/>
      </c>
      <c r="D61" t="str">
        <f>HYPERLINK(INDEX(Articles!$1:$1048576,MATCH(E61,Articles!D:D,0),24),"Lien")</f>
        <v>Lien</v>
      </c>
      <c r="E61" t="str">
        <v>73575SCB</v>
      </c>
      <c r="F61" t="str">
        <f>INDEX(Articles!$1:$1048576,MATCH(E61,Articles!D:D,0),5)</f>
        <v>BBE Ø75 CYL CASCADE ARGENT</v>
      </c>
      <c r="G61" t="str">
        <f>INDEX(Articles!$1:$1048576,MATCH(E61,Articles!D:D,0),8)</f>
        <v>BOMBE</v>
      </c>
      <c r="H61" t="str">
        <f>INDEX(Articles!$1:$1048576,MATCH(E61,Articles!D:D,0),9)</f>
        <v>CYLIND</v>
      </c>
      <c r="I61">
        <f>INDEX(Articles!$1:$1048576,MATCH(E61,Articles!D:D,0),10)</f>
        <v>75</v>
      </c>
      <c r="J61" t="str">
        <f>INDEX(Articles!$1:$1048576,MATCH(E61,Articles!D:D,0),11)</f>
        <v>PLEUREUR</v>
      </c>
      <c r="K61" t="str">
        <f>INDEX(Articles!$1:$1048576,MATCH(E61,Articles!D:D,0),12)</f>
        <v>ARGENT</v>
      </c>
      <c r="L61" t="str">
        <f>INDEX(Articles!$1:$1048576,MATCH(E61,Articles!D:D,0),13)</f>
        <v>EU</v>
      </c>
      <c r="M61" t="str">
        <f>INDEX(Articles!$1:$1048576,MATCH(E61,Articles!D:D,0),14)</f>
        <v>F4</v>
      </c>
      <c r="N61" t="str">
        <f>INDEX(Articles!$1:$1048576,MATCH(E61,Articles!D:D,0),15)</f>
        <v>1.3G</v>
      </c>
      <c r="O61" t="str">
        <f>INDEX(Articles!$1:$1048576,MATCH(E61,Articles!D:D,0),16)</f>
        <v>0589-F4-0385</v>
      </c>
      <c r="P61">
        <f>INDEX(Articles!$1:$1048576,MATCH(E61,Articles!D:D,0),17)*1000</f>
        <v>195</v>
      </c>
      <c r="Q61" t="str">
        <f>INDEX(Articles!$1:$1048576,MATCH(E61,Articles!D:D,0),18)</f>
        <v>2,5</v>
      </c>
      <c r="R61">
        <f>INDEX(Articles!$1:$1048576,MATCH(E61,Articles!D:D,0),19)</f>
        <v>75</v>
      </c>
      <c r="S61" t="str">
        <f>IF(INDEX('Unités CA'!$1:$1048576,MATCH(E61,'Unités CA'!D:D,0),5)=0,"",INDEX('Unités CA'!$1:$1048576,MATCH(E61,'Unités CA'!D:D,0),5))</f>
        <v>0050/CA</v>
      </c>
      <c r="T61" t="str">
        <f>IF(INDEX('Unités BTE'!$1:$1048576,MATCH(E61,'Unités CA'!D:D,0),5)=0,"",INDEX('Unités BTE'!$1:$1048576,MATCH(E61,'Unités CA'!D:D,0),5))</f>
        <v/>
      </c>
      <c r="U61">
        <f>IFERROR(INDEX('Prix PRO CA'!$1:$1048576,MATCH(E61,'Prix PRO CA'!D:D,0),10),"")</f>
        <v>150</v>
      </c>
      <c r="V61" t="str">
        <f>IFERROR(INDEX('Prix PRO CA'!$1:$1048576,MATCH(E61,'Prix PRO BTE'!D:D,0),10),"")</f>
        <v/>
      </c>
      <c r="W61">
        <f>+IFERROR(INDEX('Prix PRO PCS'!$1:$1048576,MATCH(E61,'Prix PRO PCS'!D:D,0),10),"")</f>
        <v>14.03</v>
      </c>
      <c r="X61" t="str">
        <f>IF(B61="OPPORTUNITE",AA61,IF(AA61&lt;=0,"Non",IF(AA61&gt;10,"Oui","Inf à 10")))</f>
        <v>Non</v>
      </c>
      <c r="Y61">
        <f>IFERROR(INDEX(LigneAchat!$1:$1048576,MATCH(E61,LigneAchat!D:D,0),5),"")</f>
        <v>44301</v>
      </c>
      <c r="Z61">
        <f>INDEX(Articles!$1:$1048576,MATCH(E61,Articles!D:D,0),21)</f>
        <v>0</v>
      </c>
      <c r="AA61">
        <f>+Z61-AB61</f>
        <v>0</v>
      </c>
      <c r="AB61">
        <f>+INDEX(Articles!$1:$1048576,MATCH(E61,Articles!D:D,0),23)</f>
        <v>0</v>
      </c>
    </row>
    <row r="62">
      <c r="B62" t="str">
        <f>INDEX(Articles!$1:$1048576,MATCH(E62,Articles!D:D,0),6)</f>
        <v>1</v>
      </c>
      <c r="C62" t="str">
        <f>INDEX(Articles!$1:$1048576,MATCH(E62,Articles!D:D,0),7)</f>
        <v/>
      </c>
      <c r="D62" t="str">
        <f>HYPERLINK(INDEX(Articles!$1:$1048576,MATCH(E62,Articles!D:D,0),24),"Lien")</f>
        <v>Lien</v>
      </c>
      <c r="E62" t="str">
        <v>73675B</v>
      </c>
      <c r="F62" t="str">
        <f>INDEX(Articles!$1:$1048576,MATCH(E62,Articles!D:D,0),5)</f>
        <v>BBE Ø75 ARAIGNÉE BLEUE TRAÎNÉE ARGENT</v>
      </c>
      <c r="G62" t="str">
        <f>INDEX(Articles!$1:$1048576,MATCH(E62,Articles!D:D,0),8)</f>
        <v>BOMBE</v>
      </c>
      <c r="H62" t="str">
        <f>INDEX(Articles!$1:$1048576,MATCH(E62,Articles!D:D,0),9)</f>
        <v>SPHERIQUE</v>
      </c>
      <c r="I62">
        <f>INDEX(Articles!$1:$1048576,MATCH(E62,Articles!D:D,0),10)</f>
        <v>75</v>
      </c>
      <c r="J62" t="str">
        <f>INDEX(Articles!$1:$1048576,MATCH(E62,Articles!D:D,0),11)</f>
        <v>PLEUREUR</v>
      </c>
      <c r="K62" t="str">
        <f>INDEX(Articles!$1:$1048576,MATCH(E62,Articles!D:D,0),12)</f>
        <v>BLEU</v>
      </c>
      <c r="L62" t="str">
        <f>INDEX(Articles!$1:$1048576,MATCH(E62,Articles!D:D,0),13)</f>
        <v>EU</v>
      </c>
      <c r="M62" t="str">
        <f>INDEX(Articles!$1:$1048576,MATCH(E62,Articles!D:D,0),14)</f>
        <v>F4</v>
      </c>
      <c r="N62" t="str">
        <f>INDEX(Articles!$1:$1048576,MATCH(E62,Articles!D:D,0),15)</f>
        <v>1.3G</v>
      </c>
      <c r="O62" t="str">
        <f>INDEX(Articles!$1:$1048576,MATCH(E62,Articles!D:D,0),16)</f>
        <v>0589-F4-0281</v>
      </c>
      <c r="P62">
        <f>INDEX(Articles!$1:$1048576,MATCH(E62,Articles!D:D,0),17)*1000</f>
        <v>134</v>
      </c>
      <c r="Q62" t="str">
        <f>INDEX(Articles!$1:$1048576,MATCH(E62,Articles!D:D,0),18)</f>
        <v>2,5</v>
      </c>
      <c r="R62">
        <f>INDEX(Articles!$1:$1048576,MATCH(E62,Articles!D:D,0),19)</f>
        <v>75</v>
      </c>
      <c r="S62" t="str">
        <f>IF(INDEX('Unités CA'!$1:$1048576,MATCH(E62,'Unités CA'!D:D,0),5)=0,"",INDEX('Unités CA'!$1:$1048576,MATCH(E62,'Unités CA'!D:D,0),5))</f>
        <v>0070/CA</v>
      </c>
      <c r="T62" t="str">
        <f>IF(INDEX('Unités BTE'!$1:$1048576,MATCH(E62,'Unités CA'!D:D,0),5)=0,"",INDEX('Unités BTE'!$1:$1048576,MATCH(E62,'Unités CA'!D:D,0),5))</f>
        <v/>
      </c>
      <c r="U62">
        <f>IFERROR(INDEX('Prix PRO CA'!$1:$1048576,MATCH(E62,'Prix PRO CA'!D:D,0),10),"")</f>
        <v>804.3</v>
      </c>
      <c r="V62" t="str">
        <f>IFERROR(INDEX('Prix PRO CA'!$1:$1048576,MATCH(E62,'Prix PRO BTE'!D:D,0),10),"")</f>
        <v/>
      </c>
      <c r="W62">
        <f>+IFERROR(INDEX('Prix PRO PCS'!$1:$1048576,MATCH(E62,'Prix PRO PCS'!D:D,0),10),"")</f>
        <v>11.49</v>
      </c>
      <c r="X62" t="str">
        <f>IF(B62="OPPORTUNITE",AA62,IF(AA62&lt;=0,"Non",IF(AA62&gt;10,"Oui","Inf à 10")))</f>
        <v>Oui</v>
      </c>
      <c r="Y62">
        <f>IFERROR(INDEX(LigneAchat!$1:$1048576,MATCH(E62,LigneAchat!D:D,0),5),"")</f>
        <v>44301</v>
      </c>
      <c r="Z62">
        <f>INDEX(Articles!$1:$1048576,MATCH(E62,Articles!D:D,0),21)</f>
        <v>140</v>
      </c>
      <c r="AA62">
        <f>+Z62-AB62</f>
        <v>140</v>
      </c>
      <c r="AB62">
        <f>+INDEX(Articles!$1:$1048576,MATCH(E62,Articles!D:D,0),23)</f>
        <v>0</v>
      </c>
    </row>
    <row r="63">
      <c r="B63" t="str">
        <f>INDEX(Articles!$1:$1048576,MATCH(E63,Articles!D:D,0),6)</f>
        <v>1</v>
      </c>
      <c r="C63" t="str">
        <f>INDEX(Articles!$1:$1048576,MATCH(E63,Articles!D:D,0),7)</f>
        <v/>
      </c>
      <c r="D63" t="str">
        <f>HYPERLINK(INDEX(Articles!$1:$1048576,MATCH(E63,Articles!D:D,0),24),"Lien")</f>
        <v>Lien</v>
      </c>
      <c r="E63" t="str">
        <v>73675J</v>
      </c>
      <c r="F63" t="str">
        <f>INDEX(Articles!$1:$1048576,MATCH(E63,Articles!D:D,0),5)</f>
        <v>BBE Ø75 ARAIGNÉE JAUNE TRAÎNÉE ARGENT</v>
      </c>
      <c r="G63" t="str">
        <f>INDEX(Articles!$1:$1048576,MATCH(E63,Articles!D:D,0),8)</f>
        <v>BOMBE</v>
      </c>
      <c r="H63" t="str">
        <f>INDEX(Articles!$1:$1048576,MATCH(E63,Articles!D:D,0),9)</f>
        <v>SPHERIQUE</v>
      </c>
      <c r="I63">
        <f>INDEX(Articles!$1:$1048576,MATCH(E63,Articles!D:D,0),10)</f>
        <v>75</v>
      </c>
      <c r="J63" t="str">
        <f>INDEX(Articles!$1:$1048576,MATCH(E63,Articles!D:D,0),11)</f>
        <v>PLEUREUR</v>
      </c>
      <c r="K63" t="str">
        <f>INDEX(Articles!$1:$1048576,MATCH(E63,Articles!D:D,0),12)</f>
        <v>JAUNE</v>
      </c>
      <c r="L63" t="str">
        <f>INDEX(Articles!$1:$1048576,MATCH(E63,Articles!D:D,0),13)</f>
        <v>EU</v>
      </c>
      <c r="M63" t="str">
        <f>INDEX(Articles!$1:$1048576,MATCH(E63,Articles!D:D,0),14)</f>
        <v>F4</v>
      </c>
      <c r="N63" t="str">
        <f>INDEX(Articles!$1:$1048576,MATCH(E63,Articles!D:D,0),15)</f>
        <v>1.3G</v>
      </c>
      <c r="O63" t="str">
        <f>INDEX(Articles!$1:$1048576,MATCH(E63,Articles!D:D,0),16)</f>
        <v>0589-F4-0281</v>
      </c>
      <c r="P63">
        <f>INDEX(Articles!$1:$1048576,MATCH(E63,Articles!D:D,0),17)*1000</f>
        <v>125</v>
      </c>
      <c r="Q63" t="str">
        <f>INDEX(Articles!$1:$1048576,MATCH(E63,Articles!D:D,0),18)</f>
        <v>2,5</v>
      </c>
      <c r="R63">
        <f>INDEX(Articles!$1:$1048576,MATCH(E63,Articles!D:D,0),19)</f>
        <v>75</v>
      </c>
      <c r="S63" t="str">
        <f>IF(INDEX('Unités CA'!$1:$1048576,MATCH(E63,'Unités CA'!D:D,0),5)=0,"",INDEX('Unités CA'!$1:$1048576,MATCH(E63,'Unités CA'!D:D,0),5))</f>
        <v>0070/CA</v>
      </c>
      <c r="T63" t="str">
        <f>IF(INDEX('Unités BTE'!$1:$1048576,MATCH(E63,'Unités CA'!D:D,0),5)=0,"",INDEX('Unités BTE'!$1:$1048576,MATCH(E63,'Unités CA'!D:D,0),5))</f>
        <v/>
      </c>
      <c r="U63">
        <f>IFERROR(INDEX('Prix PRO CA'!$1:$1048576,MATCH(E63,'Prix PRO CA'!D:D,0),10),"")</f>
        <v>804.3</v>
      </c>
      <c r="V63" t="str">
        <f>IFERROR(INDEX('Prix PRO CA'!$1:$1048576,MATCH(E63,'Prix PRO BTE'!D:D,0),10),"")</f>
        <v/>
      </c>
      <c r="W63">
        <f>+IFERROR(INDEX('Prix PRO PCS'!$1:$1048576,MATCH(E63,'Prix PRO PCS'!D:D,0),10),"")</f>
        <v>11.49</v>
      </c>
      <c r="X63" t="str">
        <f>IF(B63="OPPORTUNITE",AA63,IF(AA63&lt;=0,"Non",IF(AA63&gt;10,"Oui","Inf à 10")))</f>
        <v>Inf à 10</v>
      </c>
      <c r="Y63">
        <f>IFERROR(INDEX(LigneAchat!$1:$1048576,MATCH(E63,LigneAchat!D:D,0),5),"")</f>
        <v>44301</v>
      </c>
      <c r="Z63">
        <f>INDEX(Articles!$1:$1048576,MATCH(E63,Articles!D:D,0),21)</f>
        <v>4</v>
      </c>
      <c r="AA63">
        <f>+Z63-AB63</f>
        <v>4</v>
      </c>
      <c r="AB63">
        <f>+INDEX(Articles!$1:$1048576,MATCH(E63,Articles!D:D,0),23)</f>
        <v>0</v>
      </c>
    </row>
    <row r="64">
      <c r="B64" t="str">
        <f>INDEX(Articles!$1:$1048576,MATCH(E64,Articles!D:D,0),6)</f>
        <v>1</v>
      </c>
      <c r="C64" t="str">
        <f>INDEX(Articles!$1:$1048576,MATCH(E64,Articles!D:D,0),7)</f>
        <v/>
      </c>
      <c r="D64" t="str">
        <f>HYPERLINK(INDEX(Articles!$1:$1048576,MATCH(E64,Articles!D:D,0),24),"Lien")</f>
        <v>Lien</v>
      </c>
      <c r="E64" t="str">
        <v>73675R</v>
      </c>
      <c r="F64" t="str">
        <f>INDEX(Articles!$1:$1048576,MATCH(E64,Articles!D:D,0),5)</f>
        <v>BBE Ø75 ARAIGNÉE ROUGE TRAÎNÉE ARGENT</v>
      </c>
      <c r="G64" t="str">
        <f>INDEX(Articles!$1:$1048576,MATCH(E64,Articles!D:D,0),8)</f>
        <v>BOMBE</v>
      </c>
      <c r="H64" t="str">
        <f>INDEX(Articles!$1:$1048576,MATCH(E64,Articles!D:D,0),9)</f>
        <v>SPHERIQUE</v>
      </c>
      <c r="I64">
        <f>INDEX(Articles!$1:$1048576,MATCH(E64,Articles!D:D,0),10)</f>
        <v>75</v>
      </c>
      <c r="J64" t="str">
        <f>INDEX(Articles!$1:$1048576,MATCH(E64,Articles!D:D,0),11)</f>
        <v>PLEUREUR</v>
      </c>
      <c r="K64" t="str">
        <f>INDEX(Articles!$1:$1048576,MATCH(E64,Articles!D:D,0),12)</f>
        <v>ROUGE</v>
      </c>
      <c r="L64" t="str">
        <f>INDEX(Articles!$1:$1048576,MATCH(E64,Articles!D:D,0),13)</f>
        <v>EU</v>
      </c>
      <c r="M64" t="str">
        <f>INDEX(Articles!$1:$1048576,MATCH(E64,Articles!D:D,0),14)</f>
        <v>F4</v>
      </c>
      <c r="N64" t="str">
        <f>INDEX(Articles!$1:$1048576,MATCH(E64,Articles!D:D,0),15)</f>
        <v>1.3G</v>
      </c>
      <c r="O64" t="str">
        <f>INDEX(Articles!$1:$1048576,MATCH(E64,Articles!D:D,0),16)</f>
        <v>0589-F4-0281</v>
      </c>
      <c r="P64">
        <f>INDEX(Articles!$1:$1048576,MATCH(E64,Articles!D:D,0),17)*1000</f>
        <v>120</v>
      </c>
      <c r="Q64" t="str">
        <f>INDEX(Articles!$1:$1048576,MATCH(E64,Articles!D:D,0),18)</f>
        <v>2,5</v>
      </c>
      <c r="R64">
        <f>INDEX(Articles!$1:$1048576,MATCH(E64,Articles!D:D,0),19)</f>
        <v>75</v>
      </c>
      <c r="S64" t="str">
        <f>IF(INDEX('Unités CA'!$1:$1048576,MATCH(E64,'Unités CA'!D:D,0),5)=0,"",INDEX('Unités CA'!$1:$1048576,MATCH(E64,'Unités CA'!D:D,0),5))</f>
        <v>0070/CA</v>
      </c>
      <c r="T64" t="str">
        <f>IF(INDEX('Unités BTE'!$1:$1048576,MATCH(E64,'Unités CA'!D:D,0),5)=0,"",INDEX('Unités BTE'!$1:$1048576,MATCH(E64,'Unités CA'!D:D,0),5))</f>
        <v/>
      </c>
      <c r="U64">
        <f>IFERROR(INDEX('Prix PRO CA'!$1:$1048576,MATCH(E64,'Prix PRO CA'!D:D,0),10),"")</f>
        <v>804.3</v>
      </c>
      <c r="V64" t="str">
        <f>IFERROR(INDEX('Prix PRO CA'!$1:$1048576,MATCH(E64,'Prix PRO BTE'!D:D,0),10),"")</f>
        <v/>
      </c>
      <c r="W64">
        <f>+IFERROR(INDEX('Prix PRO PCS'!$1:$1048576,MATCH(E64,'Prix PRO PCS'!D:D,0),10),"")</f>
        <v>11.49</v>
      </c>
      <c r="X64" t="str">
        <f>IF(B64="OPPORTUNITE",AA64,IF(AA64&lt;=0,"Non",IF(AA64&gt;10,"Oui","Inf à 10")))</f>
        <v>Oui</v>
      </c>
      <c r="Y64">
        <f>IFERROR(INDEX(LigneAchat!$1:$1048576,MATCH(E64,LigneAchat!D:D,0),5),"")</f>
        <v>44301</v>
      </c>
      <c r="Z64">
        <f>INDEX(Articles!$1:$1048576,MATCH(E64,Articles!D:D,0),21)</f>
        <v>11</v>
      </c>
      <c r="AA64">
        <f>+Z64-AB64</f>
        <v>11</v>
      </c>
      <c r="AB64">
        <f>+INDEX(Articles!$1:$1048576,MATCH(E64,Articles!D:D,0),23)</f>
        <v>0</v>
      </c>
    </row>
    <row r="65">
      <c r="B65" t="str">
        <f>INDEX(Articles!$1:$1048576,MATCH(E65,Articles!D:D,0),6)</f>
        <v>1</v>
      </c>
      <c r="C65" t="str">
        <f>INDEX(Articles!$1:$1048576,MATCH(E65,Articles!D:D,0),7)</f>
        <v/>
      </c>
      <c r="D65" t="str">
        <f>HYPERLINK(INDEX(Articles!$1:$1048576,MATCH(E65,Articles!D:D,0),24),"Lien")</f>
        <v>Lien</v>
      </c>
      <c r="E65" t="str">
        <v>73675V</v>
      </c>
      <c r="F65" t="str">
        <f>INDEX(Articles!$1:$1048576,MATCH(E65,Articles!D:D,0),5)</f>
        <v>BBE Ø75 ARAIGNÉE VERTE TRAÎNÉE ARGENT</v>
      </c>
      <c r="G65" t="str">
        <f>INDEX(Articles!$1:$1048576,MATCH(E65,Articles!D:D,0),8)</f>
        <v>BOMBE</v>
      </c>
      <c r="H65" t="str">
        <f>INDEX(Articles!$1:$1048576,MATCH(E65,Articles!D:D,0),9)</f>
        <v>SPHERIQUE</v>
      </c>
      <c r="I65">
        <f>INDEX(Articles!$1:$1048576,MATCH(E65,Articles!D:D,0),10)</f>
        <v>75</v>
      </c>
      <c r="J65" t="str">
        <f>INDEX(Articles!$1:$1048576,MATCH(E65,Articles!D:D,0),11)</f>
        <v>PLEUREUR</v>
      </c>
      <c r="K65" t="str">
        <f>INDEX(Articles!$1:$1048576,MATCH(E65,Articles!D:D,0),12)</f>
        <v>VERT</v>
      </c>
      <c r="L65" t="str">
        <f>INDEX(Articles!$1:$1048576,MATCH(E65,Articles!D:D,0),13)</f>
        <v>EU</v>
      </c>
      <c r="M65" t="str">
        <f>INDEX(Articles!$1:$1048576,MATCH(E65,Articles!D:D,0),14)</f>
        <v>F4</v>
      </c>
      <c r="N65" t="str">
        <f>INDEX(Articles!$1:$1048576,MATCH(E65,Articles!D:D,0),15)</f>
        <v>1.3G</v>
      </c>
      <c r="O65" t="str">
        <f>INDEX(Articles!$1:$1048576,MATCH(E65,Articles!D:D,0),16)</f>
        <v>0589-F4-0281</v>
      </c>
      <c r="P65">
        <f>INDEX(Articles!$1:$1048576,MATCH(E65,Articles!D:D,0),17)*1000</f>
        <v>134</v>
      </c>
      <c r="Q65" t="str">
        <f>INDEX(Articles!$1:$1048576,MATCH(E65,Articles!D:D,0),18)</f>
        <v>2,5</v>
      </c>
      <c r="R65">
        <f>INDEX(Articles!$1:$1048576,MATCH(E65,Articles!D:D,0),19)</f>
        <v>75</v>
      </c>
      <c r="S65" t="str">
        <f>IF(INDEX('Unités CA'!$1:$1048576,MATCH(E65,'Unités CA'!D:D,0),5)=0,"",INDEX('Unités CA'!$1:$1048576,MATCH(E65,'Unités CA'!D:D,0),5))</f>
        <v>0070/CA</v>
      </c>
      <c r="T65" t="str">
        <f>IF(INDEX('Unités BTE'!$1:$1048576,MATCH(E65,'Unités CA'!D:D,0),5)=0,"",INDEX('Unités BTE'!$1:$1048576,MATCH(E65,'Unités CA'!D:D,0),5))</f>
        <v/>
      </c>
      <c r="U65">
        <f>IFERROR(INDEX('Prix PRO CA'!$1:$1048576,MATCH(E65,'Prix PRO CA'!D:D,0),10),"")</f>
        <v>804.3</v>
      </c>
      <c r="V65" t="str">
        <f>IFERROR(INDEX('Prix PRO CA'!$1:$1048576,MATCH(E65,'Prix PRO BTE'!D:D,0),10),"")</f>
        <v/>
      </c>
      <c r="W65">
        <f>+IFERROR(INDEX('Prix PRO PCS'!$1:$1048576,MATCH(E65,'Prix PRO PCS'!D:D,0),10),"")</f>
        <v>11.49</v>
      </c>
      <c r="X65" t="str">
        <f>IF(B65="OPPORTUNITE",AA65,IF(AA65&lt;=0,"Non",IF(AA65&gt;10,"Oui","Inf à 10")))</f>
        <v>Oui</v>
      </c>
      <c r="Y65" t="str">
        <f>IFERROR(INDEX(LigneAchat!$1:$1048576,MATCH(E65,LigneAchat!D:D,0),5),"")</f>
        <v/>
      </c>
      <c r="Z65">
        <f>INDEX(Articles!$1:$1048576,MATCH(E65,Articles!D:D,0),21)</f>
        <v>15</v>
      </c>
      <c r="AA65">
        <f>+Z65-AB65</f>
        <v>15</v>
      </c>
      <c r="AB65">
        <f>+INDEX(Articles!$1:$1048576,MATCH(E65,Articles!D:D,0),23)</f>
        <v>0</v>
      </c>
    </row>
    <row r="66">
      <c r="B66" t="str">
        <f>INDEX(Articles!$1:$1048576,MATCH(E66,Articles!D:D,0),6)</f>
        <v>1</v>
      </c>
      <c r="C66" t="str">
        <f>INDEX(Articles!$1:$1048576,MATCH(E66,Articles!D:D,0),7)</f>
        <v/>
      </c>
      <c r="D66" t="str">
        <f>HYPERLINK(INDEX(Articles!$1:$1048576,MATCH(E66,Articles!D:D,0),24),"Lien")</f>
        <v>Lien</v>
      </c>
      <c r="E66" t="str">
        <v>73675SO</v>
      </c>
      <c r="F66" t="str">
        <f>INDEX(Articles!$1:$1048576,MATCH(E66,Articles!D:D,0),5)</f>
        <v>BBE Ø75 ARAIGNÉE SCINTILLANT OR</v>
      </c>
      <c r="G66" t="str">
        <f>INDEX(Articles!$1:$1048576,MATCH(E66,Articles!D:D,0),8)</f>
        <v>BOMBE</v>
      </c>
      <c r="H66" t="str">
        <f>INDEX(Articles!$1:$1048576,MATCH(E66,Articles!D:D,0),9)</f>
        <v>SPHERIQUE</v>
      </c>
      <c r="I66">
        <f>INDEX(Articles!$1:$1048576,MATCH(E66,Articles!D:D,0),10)</f>
        <v>75</v>
      </c>
      <c r="J66" t="str">
        <f>INDEX(Articles!$1:$1048576,MATCH(E66,Articles!D:D,0),11)</f>
        <v>CLIGNO</v>
      </c>
      <c r="K66" t="str">
        <f>INDEX(Articles!$1:$1048576,MATCH(E66,Articles!D:D,0),12)</f>
        <v>OR</v>
      </c>
      <c r="L66" t="str">
        <f>INDEX(Articles!$1:$1048576,MATCH(E66,Articles!D:D,0),13)</f>
        <v>EU</v>
      </c>
      <c r="M66" t="str">
        <f>INDEX(Articles!$1:$1048576,MATCH(E66,Articles!D:D,0),14)</f>
        <v>F4</v>
      </c>
      <c r="N66" t="str">
        <f>INDEX(Articles!$1:$1048576,MATCH(E66,Articles!D:D,0),15)</f>
        <v>1.3G</v>
      </c>
      <c r="O66" t="str">
        <f>INDEX(Articles!$1:$1048576,MATCH(E66,Articles!D:D,0),16)</f>
        <v>0589-F4-0281</v>
      </c>
      <c r="P66">
        <f>INDEX(Articles!$1:$1048576,MATCH(E66,Articles!D:D,0),17)*1000</f>
        <v>154</v>
      </c>
      <c r="Q66" t="str">
        <f>INDEX(Articles!$1:$1048576,MATCH(E66,Articles!D:D,0),18)</f>
        <v>2,5</v>
      </c>
      <c r="R66">
        <f>INDEX(Articles!$1:$1048576,MATCH(E66,Articles!D:D,0),19)</f>
        <v>75</v>
      </c>
      <c r="S66" t="str">
        <f>IF(INDEX('Unités CA'!$1:$1048576,MATCH(E66,'Unités CA'!D:D,0),5)=0,"",INDEX('Unités CA'!$1:$1048576,MATCH(E66,'Unités CA'!D:D,0),5))</f>
        <v>0070/CA</v>
      </c>
      <c r="T66" t="str">
        <f>IF(INDEX('Unités BTE'!$1:$1048576,MATCH(E66,'Unités CA'!D:D,0),5)=0,"",INDEX('Unités BTE'!$1:$1048576,MATCH(E66,'Unités CA'!D:D,0),5))</f>
        <v/>
      </c>
      <c r="U66">
        <f>IFERROR(INDEX('Prix PRO CA'!$1:$1048576,MATCH(E66,'Prix PRO CA'!D:D,0),10),"")</f>
        <v>804.3</v>
      </c>
      <c r="V66" t="str">
        <f>IFERROR(INDEX('Prix PRO CA'!$1:$1048576,MATCH(E66,'Prix PRO BTE'!D:D,0),10),"")</f>
        <v/>
      </c>
      <c r="W66">
        <f>+IFERROR(INDEX('Prix PRO PCS'!$1:$1048576,MATCH(E66,'Prix PRO PCS'!D:D,0),10),"")</f>
        <v>11.49</v>
      </c>
      <c r="X66" t="str">
        <f>IF(B66="OPPORTUNITE",AA66,IF(AA66&lt;=0,"Non",IF(AA66&gt;10,"Oui","Inf à 10")))</f>
        <v>Oui</v>
      </c>
      <c r="Y66">
        <f>IFERROR(INDEX(LigneAchat!$1:$1048576,MATCH(E66,LigneAchat!D:D,0),5),"")</f>
        <v>44301</v>
      </c>
      <c r="Z66">
        <f>INDEX(Articles!$1:$1048576,MATCH(E66,Articles!D:D,0),21)</f>
        <v>23</v>
      </c>
      <c r="AA66">
        <f>+Z66-AB66</f>
        <v>23</v>
      </c>
      <c r="AB66">
        <f>+INDEX(Articles!$1:$1048576,MATCH(E66,Articles!D:D,0),23)</f>
        <v>0</v>
      </c>
    </row>
    <row r="67">
      <c r="B67" t="str">
        <f>INDEX(Articles!$1:$1048576,MATCH(E67,Articles!D:D,0),6)</f>
        <v>1</v>
      </c>
      <c r="C67" t="str">
        <f>INDEX(Articles!$1:$1048576,MATCH(E67,Articles!D:D,0),7)</f>
        <v/>
      </c>
      <c r="D67" t="str">
        <f>HYPERLINK(INDEX(Articles!$1:$1048576,MATCH(E67,Articles!D:D,0),24),"Lien")</f>
        <v>Lien</v>
      </c>
      <c r="E67" t="str">
        <v>73475CA</v>
      </c>
      <c r="F67" t="str">
        <f>INDEX(Articles!$1:$1048576,MATCH(E67,Articles!D:D,0),5)</f>
        <v>BBE Ø75 CLIGNO BLANC</v>
      </c>
      <c r="G67" t="str">
        <f>INDEX(Articles!$1:$1048576,MATCH(E67,Articles!D:D,0),8)</f>
        <v>BOMBE</v>
      </c>
      <c r="H67" t="str">
        <f>INDEX(Articles!$1:$1048576,MATCH(E67,Articles!D:D,0),9)</f>
        <v>SPHERIQUE</v>
      </c>
      <c r="I67">
        <f>INDEX(Articles!$1:$1048576,MATCH(E67,Articles!D:D,0),10)</f>
        <v>75</v>
      </c>
      <c r="J67" t="str">
        <f>INDEX(Articles!$1:$1048576,MATCH(E67,Articles!D:D,0),11)</f>
        <v>CLIGNO</v>
      </c>
      <c r="K67" t="str">
        <f>INDEX(Articles!$1:$1048576,MATCH(E67,Articles!D:D,0),12)</f>
        <v>BLANC</v>
      </c>
      <c r="L67" t="str">
        <f>INDEX(Articles!$1:$1048576,MATCH(E67,Articles!D:D,0),13)</f>
        <v>EU</v>
      </c>
      <c r="M67" t="str">
        <f>INDEX(Articles!$1:$1048576,MATCH(E67,Articles!D:D,0),14)</f>
        <v>F4</v>
      </c>
      <c r="N67" t="str">
        <f>INDEX(Articles!$1:$1048576,MATCH(E67,Articles!D:D,0),15)</f>
        <v>1.3G</v>
      </c>
      <c r="O67" t="str">
        <f>INDEX(Articles!$1:$1048576,MATCH(E67,Articles!D:D,0),16)</f>
        <v>0589-F4-0281</v>
      </c>
      <c r="P67">
        <f>INDEX(Articles!$1:$1048576,MATCH(E67,Articles!D:D,0),17)*1000</f>
        <v>127</v>
      </c>
      <c r="Q67" t="str">
        <f>INDEX(Articles!$1:$1048576,MATCH(E67,Articles!D:D,0),18)</f>
        <v>2,5</v>
      </c>
      <c r="R67">
        <f>INDEX(Articles!$1:$1048576,MATCH(E67,Articles!D:D,0),19)</f>
        <v>75</v>
      </c>
      <c r="S67" t="str">
        <f>IF(INDEX('Unités CA'!$1:$1048576,MATCH(E67,'Unités CA'!D:D,0),5)=0,"",INDEX('Unités CA'!$1:$1048576,MATCH(E67,'Unités CA'!D:D,0),5))</f>
        <v>0070/CA</v>
      </c>
      <c r="T67" t="str">
        <f>IF(INDEX('Unités BTE'!$1:$1048576,MATCH(E67,'Unités CA'!D:D,0),5)=0,"",INDEX('Unités BTE'!$1:$1048576,MATCH(E67,'Unités CA'!D:D,0),5))</f>
        <v/>
      </c>
      <c r="U67">
        <f>IFERROR(INDEX('Prix PRO CA'!$1:$1048576,MATCH(E67,'Prix PRO CA'!D:D,0),10),"")</f>
        <v>772.8</v>
      </c>
      <c r="V67" t="str">
        <f>IFERROR(INDEX('Prix PRO CA'!$1:$1048576,MATCH(E67,'Prix PRO BTE'!D:D,0),10),"")</f>
        <v/>
      </c>
      <c r="W67">
        <f>+IFERROR(INDEX('Prix PRO PCS'!$1:$1048576,MATCH(E67,'Prix PRO PCS'!D:D,0),10),"")</f>
        <v>11.04</v>
      </c>
      <c r="X67" t="str">
        <f>IF(B67="OPPORTUNITE",AA67,IF(AA67&lt;=0,"Non",IF(AA67&gt;10,"Oui","Inf à 10")))</f>
        <v>Inf à 10</v>
      </c>
      <c r="Y67">
        <f>IFERROR(INDEX(LigneAchat!$1:$1048576,MATCH(E67,LigneAchat!D:D,0),5),"")</f>
        <v>44301</v>
      </c>
      <c r="Z67">
        <f>INDEX(Articles!$1:$1048576,MATCH(E67,Articles!D:D,0),21)</f>
        <v>51</v>
      </c>
      <c r="AA67">
        <f>+Z67-AB67</f>
        <v>1</v>
      </c>
      <c r="AB67">
        <f>+INDEX(Articles!$1:$1048576,MATCH(E67,Articles!D:D,0),23)</f>
        <v>50</v>
      </c>
    </row>
    <row r="68">
      <c r="B68" t="str">
        <f>INDEX(Articles!$1:$1048576,MATCH(E68,Articles!D:D,0),6)</f>
        <v>1</v>
      </c>
      <c r="C68" t="str">
        <f>INDEX(Articles!$1:$1048576,MATCH(E68,Articles!D:D,0),7)</f>
        <v/>
      </c>
      <c r="D68" t="str">
        <f>HYPERLINK(INDEX(Articles!$1:$1048576,MATCH(E68,Articles!D:D,0),24),"Lien")</f>
        <v>Lien</v>
      </c>
      <c r="E68" t="str">
        <v>73475A</v>
      </c>
      <c r="F68" t="str">
        <f>INDEX(Articles!$1:$1048576,MATCH(E68,Articles!D:D,0),5)</f>
        <v>BBE Ø75 PAILLETTES ARGENT</v>
      </c>
      <c r="G68" t="str">
        <f>INDEX(Articles!$1:$1048576,MATCH(E68,Articles!D:D,0),8)</f>
        <v>BOMBE</v>
      </c>
      <c r="H68" t="str">
        <f>INDEX(Articles!$1:$1048576,MATCH(E68,Articles!D:D,0),9)</f>
        <v>SPHERIQUE</v>
      </c>
      <c r="I68">
        <f>INDEX(Articles!$1:$1048576,MATCH(E68,Articles!D:D,0),10)</f>
        <v>75</v>
      </c>
      <c r="J68" t="str">
        <f>INDEX(Articles!$1:$1048576,MATCH(E68,Articles!D:D,0),11)</f>
        <v>CLIGNO</v>
      </c>
      <c r="K68" t="str">
        <f>INDEX(Articles!$1:$1048576,MATCH(E68,Articles!D:D,0),12)</f>
        <v>ARGENT</v>
      </c>
      <c r="L68" t="str">
        <f>INDEX(Articles!$1:$1048576,MATCH(E68,Articles!D:D,0),13)</f>
        <v>EU</v>
      </c>
      <c r="M68" t="str">
        <f>INDEX(Articles!$1:$1048576,MATCH(E68,Articles!D:D,0),14)</f>
        <v>F4</v>
      </c>
      <c r="N68" t="str">
        <f>INDEX(Articles!$1:$1048576,MATCH(E68,Articles!D:D,0),15)</f>
        <v>1.3G</v>
      </c>
      <c r="O68" t="str">
        <f>INDEX(Articles!$1:$1048576,MATCH(E68,Articles!D:D,0),16)</f>
        <v>0589-F4-0281</v>
      </c>
      <c r="P68">
        <f>INDEX(Articles!$1:$1048576,MATCH(E68,Articles!D:D,0),17)*1000</f>
        <v>137</v>
      </c>
      <c r="Q68" t="str">
        <f>INDEX(Articles!$1:$1048576,MATCH(E68,Articles!D:D,0),18)</f>
        <v>2,5</v>
      </c>
      <c r="R68">
        <f>INDEX(Articles!$1:$1048576,MATCH(E68,Articles!D:D,0),19)</f>
        <v>75</v>
      </c>
      <c r="S68" t="str">
        <f>IF(INDEX('Unités CA'!$1:$1048576,MATCH(E68,'Unités CA'!D:D,0),5)=0,"",INDEX('Unités CA'!$1:$1048576,MATCH(E68,'Unités CA'!D:D,0),5))</f>
        <v>0070/CA</v>
      </c>
      <c r="T68" t="str">
        <f>IF(INDEX('Unités BTE'!$1:$1048576,MATCH(E68,'Unités CA'!D:D,0),5)=0,"",INDEX('Unités BTE'!$1:$1048576,MATCH(E68,'Unités CA'!D:D,0),5))</f>
        <v/>
      </c>
      <c r="U68">
        <f>IFERROR(INDEX('Prix PRO CA'!$1:$1048576,MATCH(E68,'Prix PRO CA'!D:D,0),10),"")</f>
        <v>700.7</v>
      </c>
      <c r="V68" t="str">
        <f>IFERROR(INDEX('Prix PRO CA'!$1:$1048576,MATCH(E68,'Prix PRO BTE'!D:D,0),10),"")</f>
        <v/>
      </c>
      <c r="W68">
        <f>+IFERROR(INDEX('Prix PRO PCS'!$1:$1048576,MATCH(E68,'Prix PRO PCS'!D:D,0),10),"")</f>
        <v>10.1</v>
      </c>
      <c r="X68" t="str">
        <f>IF(B68="OPPORTUNITE",AA68,IF(AA68&lt;=0,"Non",IF(AA68&gt;10,"Oui","Inf à 10")))</f>
        <v>Oui</v>
      </c>
      <c r="Y68" t="str">
        <f>IFERROR(INDEX(LigneAchat!$1:$1048576,MATCH(E68,LigneAchat!D:D,0),5),"")</f>
        <v/>
      </c>
      <c r="Z68">
        <f>INDEX(Articles!$1:$1048576,MATCH(E68,Articles!D:D,0),21)</f>
        <v>90</v>
      </c>
      <c r="AA68">
        <f>+Z68-AB68</f>
        <v>90</v>
      </c>
      <c r="AB68">
        <f>+INDEX(Articles!$1:$1048576,MATCH(E68,Articles!D:D,0),23)</f>
        <v>0</v>
      </c>
    </row>
    <row r="69">
      <c r="B69" t="str">
        <f>INDEX(Articles!$1:$1048576,MATCH(E69,Articles!D:D,0),6)</f>
        <v>1</v>
      </c>
      <c r="C69" t="str">
        <f>INDEX(Articles!$1:$1048576,MATCH(E69,Articles!D:D,0),7)</f>
        <v/>
      </c>
      <c r="D69" t="str">
        <f>HYPERLINK(INDEX(Articles!$1:$1048576,MATCH(E69,Articles!D:D,0),24),"Lien")</f>
        <v>Lien</v>
      </c>
      <c r="E69" t="str">
        <v>73475PA</v>
      </c>
      <c r="F69" t="str">
        <f>INDEX(Articles!$1:$1048576,MATCH(E69,Articles!D:D,0),5)</f>
        <v>BBE Ø75 PAILLETTES ARGENT</v>
      </c>
      <c r="G69" t="str">
        <f>INDEX(Articles!$1:$1048576,MATCH(E69,Articles!D:D,0),8)</f>
        <v>BOMBE</v>
      </c>
      <c r="H69" t="str">
        <f>INDEX(Articles!$1:$1048576,MATCH(E69,Articles!D:D,0),9)</f>
        <v>SPHERIQUE</v>
      </c>
      <c r="I69">
        <f>INDEX(Articles!$1:$1048576,MATCH(E69,Articles!D:D,0),10)</f>
        <v>75</v>
      </c>
      <c r="J69" t="str">
        <f>INDEX(Articles!$1:$1048576,MATCH(E69,Articles!D:D,0),11)</f>
        <v>CLIGNO</v>
      </c>
      <c r="K69" t="str">
        <f>INDEX(Articles!$1:$1048576,MATCH(E69,Articles!D:D,0),12)</f>
        <v>ARGENT</v>
      </c>
      <c r="L69" t="str">
        <f>INDEX(Articles!$1:$1048576,MATCH(E69,Articles!D:D,0),13)</f>
        <v>EU</v>
      </c>
      <c r="M69" t="str">
        <f>INDEX(Articles!$1:$1048576,MATCH(E69,Articles!D:D,0),14)</f>
        <v>F4</v>
      </c>
      <c r="N69" t="str">
        <f>INDEX(Articles!$1:$1048576,MATCH(E69,Articles!D:D,0),15)</f>
        <v>1.3G</v>
      </c>
      <c r="O69" t="str">
        <f>INDEX(Articles!$1:$1048576,MATCH(E69,Articles!D:D,0),16)</f>
        <v>0589-F4-0281</v>
      </c>
      <c r="P69">
        <f>INDEX(Articles!$1:$1048576,MATCH(E69,Articles!D:D,0),17)*1000</f>
        <v>141</v>
      </c>
      <c r="Q69" t="str">
        <f>INDEX(Articles!$1:$1048576,MATCH(E69,Articles!D:D,0),18)</f>
        <v>2,5</v>
      </c>
      <c r="R69">
        <f>INDEX(Articles!$1:$1048576,MATCH(E69,Articles!D:D,0),19)</f>
        <v>75</v>
      </c>
      <c r="S69" t="str">
        <f>IF(INDEX('Unités CA'!$1:$1048576,MATCH(E69,'Unités CA'!D:D,0),5)=0,"",INDEX('Unités CA'!$1:$1048576,MATCH(E69,'Unités CA'!D:D,0),5))</f>
        <v>0070/CA</v>
      </c>
      <c r="T69" t="str">
        <f>IF(INDEX('Unités BTE'!$1:$1048576,MATCH(E69,'Unités CA'!D:D,0),5)=0,"",INDEX('Unités BTE'!$1:$1048576,MATCH(E69,'Unités CA'!D:D,0),5))</f>
        <v/>
      </c>
      <c r="U69">
        <f>IFERROR(INDEX('Prix PRO CA'!$1:$1048576,MATCH(E69,'Prix PRO CA'!D:D,0),10),"")</f>
        <v>700.7</v>
      </c>
      <c r="V69" t="str">
        <f>IFERROR(INDEX('Prix PRO CA'!$1:$1048576,MATCH(E69,'Prix PRO BTE'!D:D,0),10),"")</f>
        <v/>
      </c>
      <c r="W69">
        <f>+IFERROR(INDEX('Prix PRO PCS'!$1:$1048576,MATCH(E69,'Prix PRO PCS'!D:D,0),10),"")</f>
        <v>10.1</v>
      </c>
      <c r="X69" t="str">
        <f>IF(B69="OPPORTUNITE",AA69,IF(AA69&lt;=0,"Non",IF(AA69&gt;10,"Oui","Inf à 10")))</f>
        <v>Non</v>
      </c>
      <c r="Y69">
        <f>IFERROR(INDEX(LigneAchat!$1:$1048576,MATCH(E69,LigneAchat!D:D,0),5),"")</f>
        <v>44301</v>
      </c>
      <c r="Z69">
        <f>INDEX(Articles!$1:$1048576,MATCH(E69,Articles!D:D,0),21)</f>
        <v>12</v>
      </c>
      <c r="AA69">
        <f>+Z69-AB69</f>
        <v>-13</v>
      </c>
      <c r="AB69">
        <f>+INDEX(Articles!$1:$1048576,MATCH(E69,Articles!D:D,0),23)</f>
        <v>25</v>
      </c>
    </row>
    <row r="70">
      <c r="B70" t="str">
        <f>INDEX(Articles!$1:$1048576,MATCH(E70,Articles!D:D,0),6)</f>
        <v>1</v>
      </c>
      <c r="C70" t="str">
        <f>INDEX(Articles!$1:$1048576,MATCH(E70,Articles!D:D,0),7)</f>
        <v/>
      </c>
      <c r="D70" t="str">
        <f>HYPERLINK(INDEX(Articles!$1:$1048576,MATCH(E70,Articles!D:D,0),24),"Lien")</f>
        <v>Lien</v>
      </c>
      <c r="E70" t="str">
        <v>64775</v>
      </c>
      <c r="F70" t="str">
        <f>INDEX(Articles!$1:$1048576,MATCH(E70,Articles!D:D,0),5)</f>
        <v>BBE Ø75 PAILLETTES ARGENT + TC ARGENT</v>
      </c>
      <c r="G70" t="str">
        <f>INDEX(Articles!$1:$1048576,MATCH(E70,Articles!D:D,0),8)</f>
        <v>BOMBE</v>
      </c>
      <c r="H70" t="str">
        <f>INDEX(Articles!$1:$1048576,MATCH(E70,Articles!D:D,0),9)</f>
        <v>SPHERIQUE</v>
      </c>
      <c r="I70">
        <f>INDEX(Articles!$1:$1048576,MATCH(E70,Articles!D:D,0),10)</f>
        <v>75</v>
      </c>
      <c r="J70" t="str">
        <f>INDEX(Articles!$1:$1048576,MATCH(E70,Articles!D:D,0),11)</f>
        <v>CLIGNO</v>
      </c>
      <c r="K70" t="str">
        <f>INDEX(Articles!$1:$1048576,MATCH(E70,Articles!D:D,0),12)</f>
        <v>ARGENT</v>
      </c>
      <c r="L70" t="str">
        <f>INDEX(Articles!$1:$1048576,MATCH(E70,Articles!D:D,0),13)</f>
        <v>EU</v>
      </c>
      <c r="M70" t="str">
        <f>INDEX(Articles!$1:$1048576,MATCH(E70,Articles!D:D,0),14)</f>
        <v>F4</v>
      </c>
      <c r="N70" t="str">
        <f>INDEX(Articles!$1:$1048576,MATCH(E70,Articles!D:D,0),15)</f>
        <v>1.3G</v>
      </c>
      <c r="O70" t="str">
        <f>INDEX(Articles!$1:$1048576,MATCH(E70,Articles!D:D,0),16)</f>
        <v>0163-F4-1214</v>
      </c>
      <c r="P70">
        <f>INDEX(Articles!$1:$1048576,MATCH(E70,Articles!D:D,0),17)*1000</f>
        <v>146</v>
      </c>
      <c r="Q70" t="str">
        <f>INDEX(Articles!$1:$1048576,MATCH(E70,Articles!D:D,0),18)</f>
        <v>3,3</v>
      </c>
      <c r="R70">
        <f>INDEX(Articles!$1:$1048576,MATCH(E70,Articles!D:D,0),19)</f>
        <v>75</v>
      </c>
      <c r="S70" t="str">
        <f>IF(INDEX('Unités CA'!$1:$1048576,MATCH(E70,'Unités CA'!D:D,0),5)=0,"",INDEX('Unités CA'!$1:$1048576,MATCH(E70,'Unités CA'!D:D,0),5))</f>
        <v>0038/CA</v>
      </c>
      <c r="T70" t="str">
        <f>IF(INDEX('Unités BTE'!$1:$1048576,MATCH(E70,'Unités CA'!D:D,0),5)=0,"",INDEX('Unités BTE'!$1:$1048576,MATCH(E70,'Unités CA'!D:D,0),5))</f>
        <v/>
      </c>
      <c r="U70">
        <f>IFERROR(INDEX('Prix PRO CA'!$1:$1048576,MATCH(E70,'Prix PRO CA'!D:D,0),10),"")</f>
        <v>528.2</v>
      </c>
      <c r="V70" t="str">
        <f>IFERROR(INDEX('Prix PRO CA'!$1:$1048576,MATCH(E70,'Prix PRO BTE'!D:D,0),10),"")</f>
        <v/>
      </c>
      <c r="W70">
        <f>+IFERROR(INDEX('Prix PRO PCS'!$1:$1048576,MATCH(E70,'Prix PRO PCS'!D:D,0),10),"")</f>
        <v>13.29</v>
      </c>
      <c r="X70" t="str">
        <f>IF(B70="OPPORTUNITE",AA70,IF(AA70&lt;=0,"Non",IF(AA70&gt;10,"Oui","Inf à 10")))</f>
        <v>Inf à 10</v>
      </c>
      <c r="Y70">
        <f>IFERROR(INDEX(LigneAchat!$1:$1048576,MATCH(E70,LigneAchat!D:D,0),5),"")</f>
        <v>44301</v>
      </c>
      <c r="Z70">
        <f>INDEX(Articles!$1:$1048576,MATCH(E70,Articles!D:D,0),21)</f>
        <v>6</v>
      </c>
      <c r="AA70">
        <f>+Z70-AB70</f>
        <v>6</v>
      </c>
      <c r="AB70">
        <f>+INDEX(Articles!$1:$1048576,MATCH(E70,Articles!D:D,0),23)</f>
        <v>0</v>
      </c>
    </row>
    <row r="71">
      <c r="B71" t="str">
        <f>INDEX(Articles!$1:$1048576,MATCH(E71,Articles!D:D,0),6)</f>
        <v>1</v>
      </c>
      <c r="C71" t="str">
        <f>INDEX(Articles!$1:$1048576,MATCH(E71,Articles!D:D,0),7)</f>
        <v>2020</v>
      </c>
      <c r="D71" t="str">
        <f>HYPERLINK(INDEX(Articles!$1:$1048576,MATCH(E71,Articles!D:D,0),24),"Lien")</f>
        <v>Lien</v>
      </c>
      <c r="E71" t="str">
        <v>62075</v>
      </c>
      <c r="F71" t="str">
        <f>INDEX(Articles!$1:$1048576,MATCH(E71,Articles!D:D,0),5)</f>
        <v>BBE Ø75 PAILLETTES OR À CLIGNO ROSE</v>
      </c>
      <c r="G71" t="str">
        <f>INDEX(Articles!$1:$1048576,MATCH(E71,Articles!D:D,0),8)</f>
        <v>BOMBE</v>
      </c>
      <c r="H71" t="str">
        <f>INDEX(Articles!$1:$1048576,MATCH(E71,Articles!D:D,0),9)</f>
        <v>SPHERIQUE</v>
      </c>
      <c r="I71">
        <f>INDEX(Articles!$1:$1048576,MATCH(E71,Articles!D:D,0),10)</f>
        <v>75</v>
      </c>
      <c r="J71" t="str">
        <f>INDEX(Articles!$1:$1048576,MATCH(E71,Articles!D:D,0),11)</f>
        <v>CLIGNO</v>
      </c>
      <c r="K71" t="str">
        <f>INDEX(Articles!$1:$1048576,MATCH(E71,Articles!D:D,0),12)</f>
        <v>ROSE</v>
      </c>
      <c r="L71" t="str">
        <f>INDEX(Articles!$1:$1048576,MATCH(E71,Articles!D:D,0),13)</f>
        <v>EU</v>
      </c>
      <c r="M71" t="str">
        <f>INDEX(Articles!$1:$1048576,MATCH(E71,Articles!D:D,0),14)</f>
        <v>F4</v>
      </c>
      <c r="N71" t="str">
        <f>INDEX(Articles!$1:$1048576,MATCH(E71,Articles!D:D,0),15)</f>
        <v>1.3G</v>
      </c>
      <c r="O71" t="str">
        <f>INDEX(Articles!$1:$1048576,MATCH(E71,Articles!D:D,0),16)</f>
        <v>0163-F4-1214</v>
      </c>
      <c r="P71">
        <f>INDEX(Articles!$1:$1048576,MATCH(E71,Articles!D:D,0),17)*1000</f>
        <v>136</v>
      </c>
      <c r="Q71" t="str">
        <f>INDEX(Articles!$1:$1048576,MATCH(E71,Articles!D:D,0),18)</f>
        <v>3,3</v>
      </c>
      <c r="R71">
        <f>INDEX(Articles!$1:$1048576,MATCH(E71,Articles!D:D,0),19)</f>
        <v>75</v>
      </c>
      <c r="S71" t="str">
        <f>IF(INDEX('Unités CA'!$1:$1048576,MATCH(E71,'Unités CA'!D:D,0),5)=0,"",INDEX('Unités CA'!$1:$1048576,MATCH(E71,'Unités CA'!D:D,0),5))</f>
        <v>0038/CA</v>
      </c>
      <c r="T71" t="str">
        <f>IF(INDEX('Unités BTE'!$1:$1048576,MATCH(E71,'Unités CA'!D:D,0),5)=0,"",INDEX('Unités BTE'!$1:$1048576,MATCH(E71,'Unités CA'!D:D,0),5))</f>
        <v/>
      </c>
      <c r="U71">
        <f>IFERROR(INDEX('Prix PRO CA'!$1:$1048576,MATCH(E71,'Prix PRO CA'!D:D,0),10),"")</f>
        <v>353.4</v>
      </c>
      <c r="V71" t="str">
        <f>IFERROR(INDEX('Prix PRO CA'!$1:$1048576,MATCH(E71,'Prix PRO BTE'!D:D,0),10),"")</f>
        <v/>
      </c>
      <c r="W71">
        <f>+IFERROR(INDEX('Prix PRO PCS'!$1:$1048576,MATCH(E71,'Prix PRO PCS'!D:D,0),10),"")</f>
        <v>13.29</v>
      </c>
      <c r="X71" t="str">
        <f>IF(B71="OPPORTUNITE",AA71,IF(AA71&lt;=0,"Non",IF(AA71&gt;10,"Oui","Inf à 10")))</f>
        <v>Non</v>
      </c>
      <c r="Y71">
        <f>IFERROR(INDEX(LigneAchat!$1:$1048576,MATCH(E71,LigneAchat!D:D,0),5),"")</f>
        <v>44301</v>
      </c>
      <c r="Z71">
        <f>INDEX(Articles!$1:$1048576,MATCH(E71,Articles!D:D,0),21)</f>
        <v>0</v>
      </c>
      <c r="AA71">
        <f>+Z71-AB71</f>
        <v>-48</v>
      </c>
      <c r="AB71">
        <f>+INDEX(Articles!$1:$1048576,MATCH(E71,Articles!D:D,0),23)</f>
        <v>48</v>
      </c>
    </row>
    <row r="72">
      <c r="B72" t="str">
        <f>INDEX(Articles!$1:$1048576,MATCH(E72,Articles!D:D,0),6)</f>
        <v>1</v>
      </c>
      <c r="C72" t="str">
        <f>INDEX(Articles!$1:$1048576,MATCH(E72,Articles!D:D,0),7)</f>
        <v/>
      </c>
      <c r="D72" t="str">
        <f>HYPERLINK(INDEX(Articles!$1:$1048576,MATCH(E72,Articles!D:D,0),24),"Lien")</f>
        <v>Lien</v>
      </c>
      <c r="E72" t="str">
        <v>73475SO</v>
      </c>
      <c r="F72" t="str">
        <f>INDEX(Articles!$1:$1048576,MATCH(E72,Articles!D:D,0),5)</f>
        <v>BBE Ø75 SCINTILLANT OR</v>
      </c>
      <c r="G72" t="str">
        <f>INDEX(Articles!$1:$1048576,MATCH(E72,Articles!D:D,0),8)</f>
        <v>BOMBE</v>
      </c>
      <c r="H72" t="str">
        <f>INDEX(Articles!$1:$1048576,MATCH(E72,Articles!D:D,0),9)</f>
        <v>SPHERIQUE</v>
      </c>
      <c r="I72">
        <f>INDEX(Articles!$1:$1048576,MATCH(E72,Articles!D:D,0),10)</f>
        <v>75</v>
      </c>
      <c r="J72" t="str">
        <f>INDEX(Articles!$1:$1048576,MATCH(E72,Articles!D:D,0),11)</f>
        <v>CLIGNO</v>
      </c>
      <c r="K72" t="str">
        <f>INDEX(Articles!$1:$1048576,MATCH(E72,Articles!D:D,0),12)</f>
        <v>OR</v>
      </c>
      <c r="L72" t="str">
        <f>INDEX(Articles!$1:$1048576,MATCH(E72,Articles!D:D,0),13)</f>
        <v>EU</v>
      </c>
      <c r="M72" t="str">
        <f>INDEX(Articles!$1:$1048576,MATCH(E72,Articles!D:D,0),14)</f>
        <v>F4</v>
      </c>
      <c r="N72" t="str">
        <f>INDEX(Articles!$1:$1048576,MATCH(E72,Articles!D:D,0),15)</f>
        <v>1.3G</v>
      </c>
      <c r="O72" t="str">
        <f>INDEX(Articles!$1:$1048576,MATCH(E72,Articles!D:D,0),16)</f>
        <v>0589-F4-0281</v>
      </c>
      <c r="P72">
        <f>INDEX(Articles!$1:$1048576,MATCH(E72,Articles!D:D,0),17)*1000</f>
        <v>137</v>
      </c>
      <c r="Q72" t="str">
        <f>INDEX(Articles!$1:$1048576,MATCH(E72,Articles!D:D,0),18)</f>
        <v>2,5</v>
      </c>
      <c r="R72">
        <f>INDEX(Articles!$1:$1048576,MATCH(E72,Articles!D:D,0),19)</f>
        <v>75</v>
      </c>
      <c r="S72" t="str">
        <f>IF(INDEX('Unités CA'!$1:$1048576,MATCH(E72,'Unités CA'!D:D,0),5)=0,"",INDEX('Unités CA'!$1:$1048576,MATCH(E72,'Unités CA'!D:D,0),5))</f>
        <v>0070/CA</v>
      </c>
      <c r="T72" t="str">
        <f>IF(INDEX('Unités BTE'!$1:$1048576,MATCH(E72,'Unités CA'!D:D,0),5)=0,"",INDEX('Unités BTE'!$1:$1048576,MATCH(E72,'Unités CA'!D:D,0),5))</f>
        <v/>
      </c>
      <c r="U72">
        <f>IFERROR(INDEX('Prix PRO CA'!$1:$1048576,MATCH(E72,'Prix PRO CA'!D:D,0),10),"")</f>
        <v>772.8</v>
      </c>
      <c r="V72" t="str">
        <f>IFERROR(INDEX('Prix PRO CA'!$1:$1048576,MATCH(E72,'Prix PRO BTE'!D:D,0),10),"")</f>
        <v/>
      </c>
      <c r="W72">
        <f>+IFERROR(INDEX('Prix PRO PCS'!$1:$1048576,MATCH(E72,'Prix PRO PCS'!D:D,0),10),"")</f>
        <v>11.04</v>
      </c>
      <c r="X72" t="str">
        <f>IF(B72="OPPORTUNITE",AA72,IF(AA72&lt;=0,"Non",IF(AA72&gt;10,"Oui","Inf à 10")))</f>
        <v>Inf à 10</v>
      </c>
      <c r="Y72" t="str">
        <f>IFERROR(INDEX(LigneAchat!$1:$1048576,MATCH(E72,LigneAchat!D:D,0),5),"")</f>
        <v/>
      </c>
      <c r="Z72">
        <f>INDEX(Articles!$1:$1048576,MATCH(E72,Articles!D:D,0),21)</f>
        <v>188</v>
      </c>
      <c r="AA72">
        <f>+Z72-AB72</f>
        <v>3</v>
      </c>
      <c r="AB72">
        <f>+INDEX(Articles!$1:$1048576,MATCH(E72,Articles!D:D,0),23)</f>
        <v>185</v>
      </c>
    </row>
    <row r="73">
      <c r="B73" t="str">
        <f>INDEX(Articles!$1:$1048576,MATCH(E73,Articles!D:D,0),6)</f>
        <v>1</v>
      </c>
      <c r="C73" t="str">
        <f>INDEX(Articles!$1:$1048576,MATCH(E73,Articles!D:D,0),7)</f>
        <v/>
      </c>
      <c r="D73" t="str">
        <f>HYPERLINK(INDEX(Articles!$1:$1048576,MATCH(E73,Articles!D:D,0),24),"Lien")</f>
        <v>Lien</v>
      </c>
      <c r="E73" t="str">
        <v>73475SOB</v>
      </c>
      <c r="F73" t="str">
        <f>INDEX(Articles!$1:$1048576,MATCH(E73,Articles!D:D,0),5)</f>
        <v>BBE Ø75 SCINTILLANT OR CENTRE BLEU</v>
      </c>
      <c r="G73" t="str">
        <f>INDEX(Articles!$1:$1048576,MATCH(E73,Articles!D:D,0),8)</f>
        <v>BOMBE</v>
      </c>
      <c r="H73" t="str">
        <f>INDEX(Articles!$1:$1048576,MATCH(E73,Articles!D:D,0),9)</f>
        <v>SPHERIQUE</v>
      </c>
      <c r="I73">
        <f>INDEX(Articles!$1:$1048576,MATCH(E73,Articles!D:D,0),10)</f>
        <v>75</v>
      </c>
      <c r="J73" t="str">
        <f>INDEX(Articles!$1:$1048576,MATCH(E73,Articles!D:D,0),11)</f>
        <v>CLIGNO</v>
      </c>
      <c r="K73" t="str">
        <f>INDEX(Articles!$1:$1048576,MATCH(E73,Articles!D:D,0),12)</f>
        <v>OR</v>
      </c>
      <c r="L73" t="str">
        <f>INDEX(Articles!$1:$1048576,MATCH(E73,Articles!D:D,0),13)</f>
        <v>EU</v>
      </c>
      <c r="M73" t="str">
        <f>INDEX(Articles!$1:$1048576,MATCH(E73,Articles!D:D,0),14)</f>
        <v>F4</v>
      </c>
      <c r="N73" t="str">
        <f>INDEX(Articles!$1:$1048576,MATCH(E73,Articles!D:D,0),15)</f>
        <v>1.3G</v>
      </c>
      <c r="O73" t="str">
        <f>INDEX(Articles!$1:$1048576,MATCH(E73,Articles!D:D,0),16)</f>
        <v>0589-F4-0281</v>
      </c>
      <c r="P73">
        <f>INDEX(Articles!$1:$1048576,MATCH(E73,Articles!D:D,0),17)*1000</f>
        <v>140</v>
      </c>
      <c r="Q73" t="str">
        <f>INDEX(Articles!$1:$1048576,MATCH(E73,Articles!D:D,0),18)</f>
        <v>2,5</v>
      </c>
      <c r="R73">
        <f>INDEX(Articles!$1:$1048576,MATCH(E73,Articles!D:D,0),19)</f>
        <v>75</v>
      </c>
      <c r="S73" t="str">
        <f>IF(INDEX('Unités CA'!$1:$1048576,MATCH(E73,'Unités CA'!D:D,0),5)=0,"",INDEX('Unités CA'!$1:$1048576,MATCH(E73,'Unités CA'!D:D,0),5))</f>
        <v>0070/CA</v>
      </c>
      <c r="T73" t="str">
        <f>IF(INDEX('Unités BTE'!$1:$1048576,MATCH(E73,'Unités CA'!D:D,0),5)=0,"",INDEX('Unités BTE'!$1:$1048576,MATCH(E73,'Unités CA'!D:D,0),5))</f>
        <v/>
      </c>
      <c r="U73">
        <f>IFERROR(INDEX('Prix PRO CA'!$1:$1048576,MATCH(E73,'Prix PRO CA'!D:D,0),10),"")</f>
        <v>804.3</v>
      </c>
      <c r="V73" t="str">
        <f>IFERROR(INDEX('Prix PRO CA'!$1:$1048576,MATCH(E73,'Prix PRO BTE'!D:D,0),10),"")</f>
        <v/>
      </c>
      <c r="W73">
        <f>+IFERROR(INDEX('Prix PRO PCS'!$1:$1048576,MATCH(E73,'Prix PRO PCS'!D:D,0),10),"")</f>
        <v>11.49</v>
      </c>
      <c r="X73" t="str">
        <f>IF(B73="OPPORTUNITE",AA73,IF(AA73&lt;=0,"Non",IF(AA73&gt;10,"Oui","Inf à 10")))</f>
        <v>Oui</v>
      </c>
      <c r="Y73" t="str">
        <f>IFERROR(INDEX(LigneAchat!$1:$1048576,MATCH(E73,LigneAchat!D:D,0),5),"")</f>
        <v/>
      </c>
      <c r="Z73">
        <f>INDEX(Articles!$1:$1048576,MATCH(E73,Articles!D:D,0),21)</f>
        <v>161</v>
      </c>
      <c r="AA73">
        <f>+Z73-AB73</f>
        <v>161</v>
      </c>
      <c r="AB73">
        <f>+INDEX(Articles!$1:$1048576,MATCH(E73,Articles!D:D,0),23)</f>
        <v>0</v>
      </c>
    </row>
    <row r="74">
      <c r="B74" t="str">
        <f>INDEX(Articles!$1:$1048576,MATCH(E74,Articles!D:D,0),6)</f>
        <v>1</v>
      </c>
      <c r="C74" t="str">
        <f>INDEX(Articles!$1:$1048576,MATCH(E74,Articles!D:D,0),7)</f>
        <v/>
      </c>
      <c r="D74" t="str">
        <f>HYPERLINK(INDEX(Articles!$1:$1048576,MATCH(E74,Articles!D:D,0),24),"Lien")</f>
        <v>Lien</v>
      </c>
      <c r="E74" t="str">
        <v>73575S</v>
      </c>
      <c r="F74" t="str">
        <f>INDEX(Articles!$1:$1048576,MATCH(E74,Articles!D:D,0),5)</f>
        <v>BBE Ø75 CYL SERPENTEAUX</v>
      </c>
      <c r="G74" t="str">
        <f>INDEX(Articles!$1:$1048576,MATCH(E74,Articles!D:D,0),8)</f>
        <v>BOMBE</v>
      </c>
      <c r="H74" t="str">
        <f>INDEX(Articles!$1:$1048576,MATCH(E74,Articles!D:D,0),9)</f>
        <v>CYLIND</v>
      </c>
      <c r="I74">
        <f>INDEX(Articles!$1:$1048576,MATCH(E74,Articles!D:D,0),10)</f>
        <v>75</v>
      </c>
      <c r="J74" t="str">
        <f>INDEX(Articles!$1:$1048576,MATCH(E74,Articles!D:D,0),11)</f>
        <v>SERPENTEAUX</v>
      </c>
      <c r="K74" t="str">
        <f>INDEX(Articles!$1:$1048576,MATCH(E74,Articles!D:D,0),12)</f>
        <v>ARGENT</v>
      </c>
      <c r="L74" t="str">
        <f>INDEX(Articles!$1:$1048576,MATCH(E74,Articles!D:D,0),13)</f>
        <v>EU</v>
      </c>
      <c r="M74" t="str">
        <f>INDEX(Articles!$1:$1048576,MATCH(E74,Articles!D:D,0),14)</f>
        <v>F4</v>
      </c>
      <c r="N74" t="str">
        <f>INDEX(Articles!$1:$1048576,MATCH(E74,Articles!D:D,0),15)</f>
        <v>1.3G</v>
      </c>
      <c r="O74" t="str">
        <f>INDEX(Articles!$1:$1048576,MATCH(E74,Articles!D:D,0),16)</f>
        <v>0589-F4-0386</v>
      </c>
      <c r="P74">
        <f>INDEX(Articles!$1:$1048576,MATCH(E74,Articles!D:D,0),17)*1000</f>
        <v>100</v>
      </c>
      <c r="Q74" t="str">
        <f>INDEX(Articles!$1:$1048576,MATCH(E74,Articles!D:D,0),18)</f>
        <v>2,5</v>
      </c>
      <c r="R74">
        <f>INDEX(Articles!$1:$1048576,MATCH(E74,Articles!D:D,0),19)</f>
        <v>75</v>
      </c>
      <c r="S74" t="str">
        <f>IF(INDEX('Unités CA'!$1:$1048576,MATCH(E74,'Unités CA'!D:D,0),5)=0,"",INDEX('Unités CA'!$1:$1048576,MATCH(E74,'Unités CA'!D:D,0),5))</f>
        <v>0050/CA</v>
      </c>
      <c r="T74" t="str">
        <f>IF(INDEX('Unités BTE'!$1:$1048576,MATCH(E74,'Unités CA'!D:D,0),5)=0,"",INDEX('Unités BTE'!$1:$1048576,MATCH(E74,'Unités CA'!D:D,0),5))</f>
        <v/>
      </c>
      <c r="U74">
        <f>IFERROR(INDEX('Prix PRO CA'!$1:$1048576,MATCH(E74,'Prix PRO CA'!D:D,0),10),"")</f>
        <v>150</v>
      </c>
      <c r="V74" t="str">
        <f>IFERROR(INDEX('Prix PRO CA'!$1:$1048576,MATCH(E74,'Prix PRO BTE'!D:D,0),10),"")</f>
        <v/>
      </c>
      <c r="W74">
        <f>+IFERROR(INDEX('Prix PRO PCS'!$1:$1048576,MATCH(E74,'Prix PRO PCS'!D:D,0),10),"")</f>
        <v>14.03</v>
      </c>
      <c r="X74" t="str">
        <f>IF(B74="OPPORTUNITE",AA74,IF(AA74&lt;=0,"Non",IF(AA74&gt;10,"Oui","Inf à 10")))</f>
        <v>Non</v>
      </c>
      <c r="Y74">
        <f>IFERROR(INDEX(LigneAchat!$1:$1048576,MATCH(E74,LigneAchat!D:D,0),5),"")</f>
        <v>44301</v>
      </c>
      <c r="Z74">
        <f>INDEX(Articles!$1:$1048576,MATCH(E74,Articles!D:D,0),21)</f>
        <v>77</v>
      </c>
      <c r="AA74">
        <f>+Z74-AB74</f>
        <v>-15</v>
      </c>
      <c r="AB74">
        <f>+INDEX(Articles!$1:$1048576,MATCH(E74,Articles!D:D,0),23)</f>
        <v>92</v>
      </c>
    </row>
    <row r="75">
      <c r="B75" t="str">
        <f>INDEX(Articles!$1:$1048576,MATCH(E75,Articles!D:D,0),6)</f>
        <v>1</v>
      </c>
      <c r="C75" t="str">
        <f>INDEX(Articles!$1:$1048576,MATCH(E75,Articles!D:D,0),7)</f>
        <v/>
      </c>
      <c r="D75" t="str">
        <f>HYPERLINK(INDEX(Articles!$1:$1048576,MATCH(E75,Articles!D:D,0),24),"Lien")</f>
        <v>Lien</v>
      </c>
      <c r="E75" t="str">
        <v>73575SD</v>
      </c>
      <c r="F75" t="str">
        <f>INDEX(Articles!$1:$1048576,MATCH(E75,Articles!D:D,0),5)</f>
        <v>BBE  Ø75 CYL SERPENTEAUX  + DÉTO</v>
      </c>
      <c r="G75" t="str">
        <f>INDEX(Articles!$1:$1048576,MATCH(E75,Articles!D:D,0),8)</f>
        <v>BOMBE</v>
      </c>
      <c r="H75" t="str">
        <f>INDEX(Articles!$1:$1048576,MATCH(E75,Articles!D:D,0),9)</f>
        <v>CYLIND</v>
      </c>
      <c r="I75">
        <f>INDEX(Articles!$1:$1048576,MATCH(E75,Articles!D:D,0),10)</f>
        <v>75</v>
      </c>
      <c r="J75" t="str">
        <f>INDEX(Articles!$1:$1048576,MATCH(E75,Articles!D:D,0),11)</f>
        <v>DETONATION</v>
      </c>
      <c r="K75" t="str">
        <f>INDEX(Articles!$1:$1048576,MATCH(E75,Articles!D:D,0),12)</f>
        <v>ARGENT</v>
      </c>
      <c r="L75" t="str">
        <f>INDEX(Articles!$1:$1048576,MATCH(E75,Articles!D:D,0),13)</f>
        <v>EU</v>
      </c>
      <c r="M75" t="str">
        <f>INDEX(Articles!$1:$1048576,MATCH(E75,Articles!D:D,0),14)</f>
        <v>F4</v>
      </c>
      <c r="N75" t="str">
        <f>INDEX(Articles!$1:$1048576,MATCH(E75,Articles!D:D,0),15)</f>
        <v>1.3G</v>
      </c>
      <c r="O75" t="str">
        <f>INDEX(Articles!$1:$1048576,MATCH(E75,Articles!D:D,0),16)</f>
        <v>0589-F4-0386</v>
      </c>
      <c r="P75">
        <f>INDEX(Articles!$1:$1048576,MATCH(E75,Articles!D:D,0),17)*1000</f>
        <v>105</v>
      </c>
      <c r="Q75" t="str">
        <f>INDEX(Articles!$1:$1048576,MATCH(E75,Articles!D:D,0),18)</f>
        <v>2,5</v>
      </c>
      <c r="R75">
        <f>INDEX(Articles!$1:$1048576,MATCH(E75,Articles!D:D,0),19)</f>
        <v>75</v>
      </c>
      <c r="S75" t="str">
        <f>IF(INDEX('Unités CA'!$1:$1048576,MATCH(E75,'Unités CA'!D:D,0),5)=0,"",INDEX('Unités CA'!$1:$1048576,MATCH(E75,'Unités CA'!D:D,0),5))</f>
        <v>0050/CA</v>
      </c>
      <c r="T75" t="str">
        <f>IF(INDEX('Unités BTE'!$1:$1048576,MATCH(E75,'Unités CA'!D:D,0),5)=0,"",INDEX('Unités BTE'!$1:$1048576,MATCH(E75,'Unités CA'!D:D,0),5))</f>
        <v/>
      </c>
      <c r="U75">
        <f>IFERROR(INDEX('Prix PRO CA'!$1:$1048576,MATCH(E75,'Prix PRO CA'!D:D,0),10),"")</f>
        <v>150</v>
      </c>
      <c r="V75" t="str">
        <f>IFERROR(INDEX('Prix PRO CA'!$1:$1048576,MATCH(E75,'Prix PRO BTE'!D:D,0),10),"")</f>
        <v/>
      </c>
      <c r="W75">
        <f>+IFERROR(INDEX('Prix PRO PCS'!$1:$1048576,MATCH(E75,'Prix PRO PCS'!D:D,0),10),"")</f>
        <v>14.03</v>
      </c>
      <c r="X75" t="str">
        <f>IF(B75="OPPORTUNITE",AA75,IF(AA75&lt;=0,"Non",IF(AA75&gt;10,"Oui","Inf à 10")))</f>
        <v>Non</v>
      </c>
      <c r="Y75">
        <f>IFERROR(INDEX(LigneAchat!$1:$1048576,MATCH(E75,LigneAchat!D:D,0),5),"")</f>
        <v>44301</v>
      </c>
      <c r="Z75">
        <f>INDEX(Articles!$1:$1048576,MATCH(E75,Articles!D:D,0),21)</f>
        <v>11</v>
      </c>
      <c r="AA75">
        <f>+Z75-AB75</f>
        <v>-13</v>
      </c>
      <c r="AB75">
        <f>+INDEX(Articles!$1:$1048576,MATCH(E75,Articles!D:D,0),23)</f>
        <v>24</v>
      </c>
    </row>
    <row r="76">
      <c r="B76" t="str">
        <f>INDEX(Articles!$1:$1048576,MATCH(E76,Articles!D:D,0),6)</f>
        <v>1</v>
      </c>
      <c r="C76" t="str">
        <f>INDEX(Articles!$1:$1048576,MATCH(E76,Articles!D:D,0),7)</f>
        <v>2019</v>
      </c>
      <c r="D76" t="str">
        <f>HYPERLINK(INDEX(Articles!$1:$1048576,MATCH(E76,Articles!D:D,0),24),"Lien")</f>
        <v>Lien</v>
      </c>
      <c r="E76" t="str">
        <v>90175-01</v>
      </c>
      <c r="F76" t="str">
        <f>INDEX(Articles!$1:$1048576,MATCH(E76,Articles!D:D,0),5)</f>
        <v>BBE Ø75 SONORE</v>
      </c>
      <c r="G76" t="str">
        <f>INDEX(Articles!$1:$1048576,MATCH(E76,Articles!D:D,0),8)</f>
        <v>BOMBE</v>
      </c>
      <c r="H76" t="str">
        <f>INDEX(Articles!$1:$1048576,MATCH(E76,Articles!D:D,0),9)</f>
        <v>SPHERIQUE</v>
      </c>
      <c r="I76">
        <f>INDEX(Articles!$1:$1048576,MATCH(E76,Articles!D:D,0),10)</f>
        <v>75</v>
      </c>
      <c r="J76" t="str">
        <f>INDEX(Articles!$1:$1048576,MATCH(E76,Articles!D:D,0),11)</f>
        <v>DETONATION</v>
      </c>
      <c r="K76" t="str">
        <f>INDEX(Articles!$1:$1048576,MATCH(E76,Articles!D:D,0),12)</f>
        <v>OR</v>
      </c>
      <c r="L76" t="str">
        <f>INDEX(Articles!$1:$1048576,MATCH(E76,Articles!D:D,0),13)</f>
        <v>CN</v>
      </c>
      <c r="M76" t="str">
        <f>INDEX(Articles!$1:$1048576,MATCH(E76,Articles!D:D,0),14)</f>
        <v>F4</v>
      </c>
      <c r="N76" t="str">
        <f>INDEX(Articles!$1:$1048576,MATCH(E76,Articles!D:D,0),15)</f>
        <v>1.3G</v>
      </c>
      <c r="O76" t="str">
        <f>INDEX(Articles!$1:$1048576,MATCH(E76,Articles!D:D,0),16)</f>
        <v>1008-F4-69260849</v>
      </c>
      <c r="P76">
        <f>INDEX(Articles!$1:$1048576,MATCH(E76,Articles!D:D,0),17)*1000</f>
        <v>140</v>
      </c>
      <c r="Q76" t="str">
        <f>INDEX(Articles!$1:$1048576,MATCH(E76,Articles!D:D,0),18)</f>
        <v>3</v>
      </c>
      <c r="R76">
        <f>INDEX(Articles!$1:$1048576,MATCH(E76,Articles!D:D,0),19)</f>
        <v>75</v>
      </c>
      <c r="S76" t="str">
        <f>IF(INDEX('Unités CA'!$1:$1048576,MATCH(E76,'Unités CA'!D:D,0),5)=0,"",INDEX('Unités CA'!$1:$1048576,MATCH(E76,'Unités CA'!D:D,0),5))</f>
        <v>0060/CA</v>
      </c>
      <c r="T76" t="str">
        <f>IF(INDEX('Unités BTE'!$1:$1048576,MATCH(E76,'Unités CA'!D:D,0),5)=0,"",INDEX('Unités BTE'!$1:$1048576,MATCH(E76,'Unités CA'!D:D,0),5))</f>
        <v/>
      </c>
      <c r="U76">
        <f>IFERROR(INDEX('Prix PRO CA'!$1:$1048576,MATCH(E76,'Prix PRO CA'!D:D,0),10),"")</f>
        <v>236.4</v>
      </c>
      <c r="V76" t="str">
        <f>IFERROR(INDEX('Prix PRO CA'!$1:$1048576,MATCH(E76,'Prix PRO BTE'!D:D,0),10),"")</f>
        <v/>
      </c>
      <c r="W76">
        <f>+IFERROR(INDEX('Prix PRO PCS'!$1:$1048576,MATCH(E76,'Prix PRO PCS'!D:D,0),10),"")</f>
        <v>5.79</v>
      </c>
      <c r="X76" t="str">
        <f>IF(B76="OPPORTUNITE",AA76,IF(AA76&lt;=0,"Non",IF(AA76&gt;10,"Oui","Inf à 10")))</f>
        <v>Oui</v>
      </c>
      <c r="Y76" t="str">
        <f>IFERROR(INDEX(LigneAchat!$1:$1048576,MATCH(E76,LigneAchat!D:D,0),5),"")</f>
        <v/>
      </c>
      <c r="Z76">
        <f>INDEX(Articles!$1:$1048576,MATCH(E76,Articles!D:D,0),21)</f>
        <v>4745</v>
      </c>
      <c r="AA76">
        <f>+Z76-AB76</f>
        <v>4446</v>
      </c>
      <c r="AB76">
        <f>+INDEX(Articles!$1:$1048576,MATCH(E76,Articles!D:D,0),23)</f>
        <v>299</v>
      </c>
    </row>
    <row r="77">
      <c r="B77" t="str">
        <f>INDEX(Articles!$1:$1048576,MATCH(E77,Articles!D:D,0),6)</f>
        <v>1</v>
      </c>
      <c r="C77" t="str">
        <f>INDEX(Articles!$1:$1048576,MATCH(E77,Articles!D:D,0),7)</f>
        <v/>
      </c>
      <c r="D77" t="str">
        <f>HYPERLINK(INDEX(Articles!$1:$1048576,MATCH(E77,Articles!D:D,0),24),"Lien")</f>
        <v>Lien</v>
      </c>
      <c r="E77" t="str">
        <v>77175-03CE</v>
      </c>
      <c r="F77" t="str">
        <f>INDEX(Articles!$1:$1048576,MATCH(E77,Articles!D:D,0),5)</f>
        <v>BBE Ø75 CYL BLANCHE + DÉTO</v>
      </c>
      <c r="G77" t="str">
        <f>INDEX(Articles!$1:$1048576,MATCH(E77,Articles!D:D,0),8)</f>
        <v>BOMBE</v>
      </c>
      <c r="H77" t="str">
        <f>INDEX(Articles!$1:$1048576,MATCH(E77,Articles!D:D,0),9)</f>
        <v>CYLIND</v>
      </c>
      <c r="I77">
        <f>INDEX(Articles!$1:$1048576,MATCH(E77,Articles!D:D,0),10)</f>
        <v>75</v>
      </c>
      <c r="J77" t="str">
        <f>INDEX(Articles!$1:$1048576,MATCH(E77,Articles!D:D,0),11)</f>
        <v>DETONATION</v>
      </c>
      <c r="K77" t="str">
        <f>INDEX(Articles!$1:$1048576,MATCH(E77,Articles!D:D,0),12)</f>
        <v>BLANC</v>
      </c>
      <c r="L77" t="str">
        <f>INDEX(Articles!$1:$1048576,MATCH(E77,Articles!D:D,0),13)</f>
        <v>CN</v>
      </c>
      <c r="M77" t="str">
        <f>INDEX(Articles!$1:$1048576,MATCH(E77,Articles!D:D,0),14)</f>
        <v>F4</v>
      </c>
      <c r="N77" t="str">
        <f>INDEX(Articles!$1:$1048576,MATCH(E77,Articles!D:D,0),15)</f>
        <v>1.3G</v>
      </c>
      <c r="O77" t="str">
        <f>INDEX(Articles!$1:$1048576,MATCH(E77,Articles!D:D,0),16)</f>
        <v>1008-F4-69246113</v>
      </c>
      <c r="P77">
        <f>INDEX(Articles!$1:$1048576,MATCH(E77,Articles!D:D,0),17)*1000</f>
        <v>200</v>
      </c>
      <c r="Q77" t="str">
        <f>INDEX(Articles!$1:$1048576,MATCH(E77,Articles!D:D,0),18)</f>
        <v>3</v>
      </c>
      <c r="R77">
        <f>INDEX(Articles!$1:$1048576,MATCH(E77,Articles!D:D,0),19)</f>
        <v>75</v>
      </c>
      <c r="S77" t="str">
        <f>IF(INDEX('Unités CA'!$1:$1048576,MATCH(E77,'Unités CA'!D:D,0),5)=0,"",INDEX('Unités CA'!$1:$1048576,MATCH(E77,'Unités CA'!D:D,0),5))</f>
        <v>0030/CA</v>
      </c>
      <c r="T77" t="str">
        <f>IF(INDEX('Unités BTE'!$1:$1048576,MATCH(E77,'Unités CA'!D:D,0),5)=0,"",INDEX('Unités BTE'!$1:$1048576,MATCH(E77,'Unités CA'!D:D,0),5))</f>
        <v/>
      </c>
      <c r="U77">
        <f>IFERROR(INDEX('Prix PRO CA'!$1:$1048576,MATCH(E77,'Prix PRO CA'!D:D,0),10),"")</f>
        <v>249</v>
      </c>
      <c r="V77" t="str">
        <f>IFERROR(INDEX('Prix PRO CA'!$1:$1048576,MATCH(E77,'Prix PRO BTE'!D:D,0),10),"")</f>
        <v/>
      </c>
      <c r="W77">
        <f>+IFERROR(INDEX('Prix PRO PCS'!$1:$1048576,MATCH(E77,'Prix PRO PCS'!D:D,0),10),"")</f>
        <v>9.6</v>
      </c>
      <c r="X77" t="str">
        <f>IF(B77="OPPORTUNITE",AA77,IF(AA77&lt;=0,"Non",IF(AA77&gt;10,"Oui","Inf à 10")))</f>
        <v>Oui</v>
      </c>
      <c r="Y77" t="str">
        <f>IFERROR(INDEX(LigneAchat!$1:$1048576,MATCH(E77,LigneAchat!D:D,0),5),"")</f>
        <v/>
      </c>
      <c r="Z77">
        <f>INDEX(Articles!$1:$1048576,MATCH(E77,Articles!D:D,0),21)</f>
        <v>614</v>
      </c>
      <c r="AA77">
        <f>+Z77-AB77</f>
        <v>393</v>
      </c>
      <c r="AB77">
        <f>+INDEX(Articles!$1:$1048576,MATCH(E77,Articles!D:D,0),23)</f>
        <v>221</v>
      </c>
    </row>
    <row r="78">
      <c r="B78" t="str">
        <f>INDEX(Articles!$1:$1048576,MATCH(E78,Articles!D:D,0),6)</f>
        <v>1</v>
      </c>
      <c r="C78" t="str">
        <f>INDEX(Articles!$1:$1048576,MATCH(E78,Articles!D:D,0),7)</f>
        <v/>
      </c>
      <c r="D78" t="str">
        <f>HYPERLINK(INDEX(Articles!$1:$1048576,MATCH(E78,Articles!D:D,0),24),"Lien")</f>
        <v>Lien</v>
      </c>
      <c r="E78" t="str">
        <v>77175-06CE</v>
      </c>
      <c r="F78" t="str">
        <f>INDEX(Articles!$1:$1048576,MATCH(E78,Articles!D:D,0),5)</f>
        <v>BBE Ø75 CYL ROUGE + DÉTO</v>
      </c>
      <c r="G78" t="str">
        <f>INDEX(Articles!$1:$1048576,MATCH(E78,Articles!D:D,0),8)</f>
        <v>BOMBE</v>
      </c>
      <c r="H78" t="str">
        <f>INDEX(Articles!$1:$1048576,MATCH(E78,Articles!D:D,0),9)</f>
        <v>CYLIND</v>
      </c>
      <c r="I78">
        <f>INDEX(Articles!$1:$1048576,MATCH(E78,Articles!D:D,0),10)</f>
        <v>75</v>
      </c>
      <c r="J78" t="str">
        <f>INDEX(Articles!$1:$1048576,MATCH(E78,Articles!D:D,0),11)</f>
        <v>DETONATION</v>
      </c>
      <c r="K78" t="str">
        <f>INDEX(Articles!$1:$1048576,MATCH(E78,Articles!D:D,0),12)</f>
        <v>ROUGE</v>
      </c>
      <c r="L78" t="str">
        <f>INDEX(Articles!$1:$1048576,MATCH(E78,Articles!D:D,0),13)</f>
        <v>CN</v>
      </c>
      <c r="M78" t="str">
        <f>INDEX(Articles!$1:$1048576,MATCH(E78,Articles!D:D,0),14)</f>
        <v>F4</v>
      </c>
      <c r="N78" t="str">
        <f>INDEX(Articles!$1:$1048576,MATCH(E78,Articles!D:D,0),15)</f>
        <v>1.3G</v>
      </c>
      <c r="O78" t="str">
        <f>INDEX(Articles!$1:$1048576,MATCH(E78,Articles!D:D,0),16)</f>
        <v>1008-F4-69246113</v>
      </c>
      <c r="P78">
        <f>INDEX(Articles!$1:$1048576,MATCH(E78,Articles!D:D,0),17)*1000</f>
        <v>200</v>
      </c>
      <c r="Q78" t="str">
        <f>INDEX(Articles!$1:$1048576,MATCH(E78,Articles!D:D,0),18)</f>
        <v>3</v>
      </c>
      <c r="R78">
        <f>INDEX(Articles!$1:$1048576,MATCH(E78,Articles!D:D,0),19)</f>
        <v>75</v>
      </c>
      <c r="S78" t="str">
        <f>IF(INDEX('Unités CA'!$1:$1048576,MATCH(E78,'Unités CA'!D:D,0),5)=0,"",INDEX('Unités CA'!$1:$1048576,MATCH(E78,'Unités CA'!D:D,0),5))</f>
        <v>0030/CA</v>
      </c>
      <c r="T78" t="str">
        <f>IF(INDEX('Unités BTE'!$1:$1048576,MATCH(E78,'Unités CA'!D:D,0),5)=0,"",INDEX('Unités BTE'!$1:$1048576,MATCH(E78,'Unités CA'!D:D,0),5))</f>
        <v/>
      </c>
      <c r="U78">
        <f>IFERROR(INDEX('Prix PRO CA'!$1:$1048576,MATCH(E78,'Prix PRO CA'!D:D,0),10),"")</f>
        <v>249</v>
      </c>
      <c r="V78" t="str">
        <f>IFERROR(INDEX('Prix PRO CA'!$1:$1048576,MATCH(E78,'Prix PRO BTE'!D:D,0),10),"")</f>
        <v/>
      </c>
      <c r="W78">
        <f>+IFERROR(INDEX('Prix PRO PCS'!$1:$1048576,MATCH(E78,'Prix PRO PCS'!D:D,0),10),"")</f>
        <v>9.6</v>
      </c>
      <c r="X78" t="str">
        <f>IF(B78="OPPORTUNITE",AA78,IF(AA78&lt;=0,"Non",IF(AA78&gt;10,"Oui","Inf à 10")))</f>
        <v>Oui</v>
      </c>
      <c r="Y78">
        <f>IFERROR(INDEX(LigneAchat!$1:$1048576,MATCH(E78,LigneAchat!D:D,0),5),"")</f>
        <v>44326</v>
      </c>
      <c r="Z78">
        <f>INDEX(Articles!$1:$1048576,MATCH(E78,Articles!D:D,0),21)</f>
        <v>186</v>
      </c>
      <c r="AA78">
        <f>+Z78-AB78</f>
        <v>136</v>
      </c>
      <c r="AB78">
        <f>+INDEX(Articles!$1:$1048576,MATCH(E78,Articles!D:D,0),23)</f>
        <v>50</v>
      </c>
    </row>
    <row r="79">
      <c r="B79" t="str">
        <f>INDEX(Articles!$1:$1048576,MATCH(E79,Articles!D:D,0),6)</f>
        <v>1</v>
      </c>
      <c r="C79" t="str">
        <f>INDEX(Articles!$1:$1048576,MATCH(E79,Articles!D:D,0),7)</f>
        <v/>
      </c>
      <c r="D79" t="str">
        <f>HYPERLINK(INDEX(Articles!$1:$1048576,MATCH(E79,Articles!D:D,0),24),"Lien")</f>
        <v>Lien</v>
      </c>
      <c r="E79" t="str">
        <v>77175-08CE</v>
      </c>
      <c r="F79" t="str">
        <f>INDEX(Articles!$1:$1048576,MATCH(E79,Articles!D:D,0),5)</f>
        <v>BBE Ø75 CYL MULTICOLORE + DÉTO</v>
      </c>
      <c r="G79" t="str">
        <f>INDEX(Articles!$1:$1048576,MATCH(E79,Articles!D:D,0),8)</f>
        <v>BOMBE</v>
      </c>
      <c r="H79" t="str">
        <f>INDEX(Articles!$1:$1048576,MATCH(E79,Articles!D:D,0),9)</f>
        <v>CYLIND</v>
      </c>
      <c r="I79">
        <f>INDEX(Articles!$1:$1048576,MATCH(E79,Articles!D:D,0),10)</f>
        <v>75</v>
      </c>
      <c r="J79" t="str">
        <f>INDEX(Articles!$1:$1048576,MATCH(E79,Articles!D:D,0),11)</f>
        <v>DETONATION</v>
      </c>
      <c r="K79" t="str">
        <f>INDEX(Articles!$1:$1048576,MATCH(E79,Articles!D:D,0),12)</f>
        <v>MULTICOLORE</v>
      </c>
      <c r="L79" t="str">
        <f>INDEX(Articles!$1:$1048576,MATCH(E79,Articles!D:D,0),13)</f>
        <v>CN</v>
      </c>
      <c r="M79" t="str">
        <f>INDEX(Articles!$1:$1048576,MATCH(E79,Articles!D:D,0),14)</f>
        <v>F4</v>
      </c>
      <c r="N79" t="str">
        <f>INDEX(Articles!$1:$1048576,MATCH(E79,Articles!D:D,0),15)</f>
        <v>1.3G</v>
      </c>
      <c r="O79" t="str">
        <f>INDEX(Articles!$1:$1048576,MATCH(E79,Articles!D:D,0),16)</f>
        <v>1008-F4-69246113</v>
      </c>
      <c r="P79">
        <f>INDEX(Articles!$1:$1048576,MATCH(E79,Articles!D:D,0),17)*1000</f>
        <v>200</v>
      </c>
      <c r="Q79" t="str">
        <f>INDEX(Articles!$1:$1048576,MATCH(E79,Articles!D:D,0),18)</f>
        <v>3</v>
      </c>
      <c r="R79">
        <f>INDEX(Articles!$1:$1048576,MATCH(E79,Articles!D:D,0),19)</f>
        <v>75</v>
      </c>
      <c r="S79" t="str">
        <f>IF(INDEX('Unités CA'!$1:$1048576,MATCH(E79,'Unités CA'!D:D,0),5)=0,"",INDEX('Unités CA'!$1:$1048576,MATCH(E79,'Unités CA'!D:D,0),5))</f>
        <v>0030/CA</v>
      </c>
      <c r="T79" t="str">
        <f>IF(INDEX('Unités BTE'!$1:$1048576,MATCH(E79,'Unités CA'!D:D,0),5)=0,"",INDEX('Unités BTE'!$1:$1048576,MATCH(E79,'Unités CA'!D:D,0),5))</f>
        <v/>
      </c>
      <c r="U79">
        <f>IFERROR(INDEX('Prix PRO CA'!$1:$1048576,MATCH(E79,'Prix PRO CA'!D:D,0),10),"")</f>
        <v>249</v>
      </c>
      <c r="V79" t="str">
        <f>IFERROR(INDEX('Prix PRO CA'!$1:$1048576,MATCH(E79,'Prix PRO BTE'!D:D,0),10),"")</f>
        <v/>
      </c>
      <c r="W79">
        <f>+IFERROR(INDEX('Prix PRO PCS'!$1:$1048576,MATCH(E79,'Prix PRO PCS'!D:D,0),10),"")</f>
        <v>9.6</v>
      </c>
      <c r="X79" t="str">
        <f>IF(B79="OPPORTUNITE",AA79,IF(AA79&lt;=0,"Non",IF(AA79&gt;10,"Oui","Inf à 10")))</f>
        <v>Oui</v>
      </c>
      <c r="Y79" t="str">
        <f>IFERROR(INDEX(LigneAchat!$1:$1048576,MATCH(E79,LigneAchat!D:D,0),5),"")</f>
        <v/>
      </c>
      <c r="Z79">
        <f>INDEX(Articles!$1:$1048576,MATCH(E79,Articles!D:D,0),21)</f>
        <v>326</v>
      </c>
      <c r="AA79">
        <f>+Z79-AB79</f>
        <v>326</v>
      </c>
      <c r="AB79">
        <f>+INDEX(Articles!$1:$1048576,MATCH(E79,Articles!D:D,0),23)</f>
        <v>0</v>
      </c>
    </row>
    <row r="80">
      <c r="B80" t="str">
        <f>INDEX(Articles!$1:$1048576,MATCH(E80,Articles!D:D,0),6)</f>
        <v>1</v>
      </c>
      <c r="C80" t="str">
        <f>INDEX(Articles!$1:$1048576,MATCH(E80,Articles!D:D,0),7)</f>
        <v/>
      </c>
      <c r="D80" t="str">
        <f>HYPERLINK(INDEX(Articles!$1:$1048576,MATCH(E80,Articles!D:D,0),24),"Lien")</f>
        <v>Lien</v>
      </c>
      <c r="E80" t="str">
        <v>91075-02</v>
      </c>
      <c r="F80" t="str">
        <f>INDEX(Articles!$1:$1048576,MATCH(E80,Articles!D:D,0),5)</f>
        <v>BBE Ø75 PIVOINE BLEUE</v>
      </c>
      <c r="G80" t="str">
        <f>INDEX(Articles!$1:$1048576,MATCH(E80,Articles!D:D,0),8)</f>
        <v>BOMBE</v>
      </c>
      <c r="H80" t="str">
        <f>INDEX(Articles!$1:$1048576,MATCH(E80,Articles!D:D,0),9)</f>
        <v>SPHERIQUE</v>
      </c>
      <c r="I80">
        <f>INDEX(Articles!$1:$1048576,MATCH(E80,Articles!D:D,0),10)</f>
        <v>75</v>
      </c>
      <c r="J80" t="str">
        <f>INDEX(Articles!$1:$1048576,MATCH(E80,Articles!D:D,0),11)</f>
        <v>PIVOINE</v>
      </c>
      <c r="K80" t="str">
        <f>INDEX(Articles!$1:$1048576,MATCH(E80,Articles!D:D,0),12)</f>
        <v>BLEU</v>
      </c>
      <c r="L80" t="str">
        <f>INDEX(Articles!$1:$1048576,MATCH(E80,Articles!D:D,0),13)</f>
        <v>CN</v>
      </c>
      <c r="M80" t="str">
        <f>INDEX(Articles!$1:$1048576,MATCH(E80,Articles!D:D,0),14)</f>
        <v>F4</v>
      </c>
      <c r="N80" t="str">
        <f>INDEX(Articles!$1:$1048576,MATCH(E80,Articles!D:D,0),15)</f>
        <v>1.3G</v>
      </c>
      <c r="O80" t="str">
        <f>INDEX(Articles!$1:$1048576,MATCH(E80,Articles!D:D,0),16)</f>
        <v>1008-F4-69252667</v>
      </c>
      <c r="P80">
        <f>INDEX(Articles!$1:$1048576,MATCH(E80,Articles!D:D,0),17)*1000</f>
        <v>140</v>
      </c>
      <c r="Q80" t="str">
        <f>INDEX(Articles!$1:$1048576,MATCH(E80,Articles!D:D,0),18)</f>
        <v>3</v>
      </c>
      <c r="R80">
        <f>INDEX(Articles!$1:$1048576,MATCH(E80,Articles!D:D,0),19)</f>
        <v>75</v>
      </c>
      <c r="S80" t="str">
        <f>IF(INDEX('Unités CA'!$1:$1048576,MATCH(E80,'Unités CA'!D:D,0),5)=0,"",INDEX('Unités CA'!$1:$1048576,MATCH(E80,'Unités CA'!D:D,0),5))</f>
        <v>0060/CA</v>
      </c>
      <c r="T80" t="str">
        <f>IF(INDEX('Unités BTE'!$1:$1048576,MATCH(E80,'Unités CA'!D:D,0),5)=0,"",INDEX('Unités BTE'!$1:$1048576,MATCH(E80,'Unités CA'!D:D,0),5))</f>
        <v/>
      </c>
      <c r="U80">
        <f>IFERROR(INDEX('Prix PRO CA'!$1:$1048576,MATCH(E80,'Prix PRO CA'!D:D,0),10),"")</f>
        <v>214.79</v>
      </c>
      <c r="V80">
        <f>IFERROR(INDEX('Prix PRO CA'!$1:$1048576,MATCH(E80,'Prix PRO BTE'!D:D,0),10),"")</f>
        <v>136.03</v>
      </c>
      <c r="W80">
        <f>+IFERROR(INDEX('Prix PRO PCS'!$1:$1048576,MATCH(E80,'Prix PRO PCS'!D:D,0),10),"")</f>
        <v>5.57</v>
      </c>
      <c r="X80" t="str">
        <f>IF(B80="OPPORTUNITE",AA80,IF(AA80&lt;=0,"Non",IF(AA80&gt;10,"Oui","Inf à 10")))</f>
        <v>Oui</v>
      </c>
      <c r="Y80">
        <f>IFERROR(INDEX(LigneAchat!$1:$1048576,MATCH(E80,LigneAchat!D:D,0),5),"")</f>
        <v>44287</v>
      </c>
      <c r="Z80">
        <f>INDEX(Articles!$1:$1048576,MATCH(E80,Articles!D:D,0),21)</f>
        <v>2503</v>
      </c>
      <c r="AA80">
        <f>+Z80-AB80</f>
        <v>2008</v>
      </c>
      <c r="AB80">
        <f>+INDEX(Articles!$1:$1048576,MATCH(E80,Articles!D:D,0),23)</f>
        <v>495</v>
      </c>
    </row>
    <row r="81">
      <c r="B81" t="str">
        <f>INDEX(Articles!$1:$1048576,MATCH(E81,Articles!D:D,0),6)</f>
        <v>1</v>
      </c>
      <c r="C81" t="str">
        <f>INDEX(Articles!$1:$1048576,MATCH(E81,Articles!D:D,0),7)</f>
        <v/>
      </c>
      <c r="D81" t="str">
        <f>HYPERLINK(INDEX(Articles!$1:$1048576,MATCH(E81,Articles!D:D,0),24),"Lien")</f>
        <v>Lien</v>
      </c>
      <c r="E81" t="str">
        <v>91075-03</v>
      </c>
      <c r="F81" t="str">
        <f>INDEX(Articles!$1:$1048576,MATCH(E81,Articles!D:D,0),5)</f>
        <v>BBE Ø75 PIVOINE BLANCHE</v>
      </c>
      <c r="G81" t="str">
        <f>INDEX(Articles!$1:$1048576,MATCH(E81,Articles!D:D,0),8)</f>
        <v>BOMBE</v>
      </c>
      <c r="H81" t="str">
        <f>INDEX(Articles!$1:$1048576,MATCH(E81,Articles!D:D,0),9)</f>
        <v>SPHERIQUE</v>
      </c>
      <c r="I81">
        <f>INDEX(Articles!$1:$1048576,MATCH(E81,Articles!D:D,0),10)</f>
        <v>75</v>
      </c>
      <c r="J81" t="str">
        <f>INDEX(Articles!$1:$1048576,MATCH(E81,Articles!D:D,0),11)</f>
        <v>PIVOINE</v>
      </c>
      <c r="K81" t="str">
        <f>INDEX(Articles!$1:$1048576,MATCH(E81,Articles!D:D,0),12)</f>
        <v>BLANC</v>
      </c>
      <c r="L81" t="str">
        <f>INDEX(Articles!$1:$1048576,MATCH(E81,Articles!D:D,0),13)</f>
        <v>CN</v>
      </c>
      <c r="M81" t="str">
        <f>INDEX(Articles!$1:$1048576,MATCH(E81,Articles!D:D,0),14)</f>
        <v>F4</v>
      </c>
      <c r="N81" t="str">
        <f>INDEX(Articles!$1:$1048576,MATCH(E81,Articles!D:D,0),15)</f>
        <v>1.3G</v>
      </c>
      <c r="O81" t="str">
        <f>INDEX(Articles!$1:$1048576,MATCH(E81,Articles!D:D,0),16)</f>
        <v>1008-F4-69252667</v>
      </c>
      <c r="P81">
        <f>INDEX(Articles!$1:$1048576,MATCH(E81,Articles!D:D,0),17)*1000</f>
        <v>140</v>
      </c>
      <c r="Q81" t="str">
        <f>INDEX(Articles!$1:$1048576,MATCH(E81,Articles!D:D,0),18)</f>
        <v>3</v>
      </c>
      <c r="R81">
        <f>INDEX(Articles!$1:$1048576,MATCH(E81,Articles!D:D,0),19)</f>
        <v>75</v>
      </c>
      <c r="S81" t="str">
        <f>IF(INDEX('Unités CA'!$1:$1048576,MATCH(E81,'Unités CA'!D:D,0),5)=0,"",INDEX('Unités CA'!$1:$1048576,MATCH(E81,'Unités CA'!D:D,0),5))</f>
        <v>0060/CA</v>
      </c>
      <c r="T81" t="str">
        <f>IF(INDEX('Unités BTE'!$1:$1048576,MATCH(E81,'Unités CA'!D:D,0),5)=0,"",INDEX('Unités BTE'!$1:$1048576,MATCH(E81,'Unités CA'!D:D,0),5))</f>
        <v/>
      </c>
      <c r="U81">
        <f>IFERROR(INDEX('Prix PRO CA'!$1:$1048576,MATCH(E81,'Prix PRO CA'!D:D,0),10),"")</f>
        <v>214.79</v>
      </c>
      <c r="V81">
        <f>IFERROR(INDEX('Prix PRO CA'!$1:$1048576,MATCH(E81,'Prix PRO BTE'!D:D,0),10),"")</f>
        <v>136.03</v>
      </c>
      <c r="W81">
        <f>+IFERROR(INDEX('Prix PRO PCS'!$1:$1048576,MATCH(E81,'Prix PRO PCS'!D:D,0),10),"")</f>
        <v>5.57</v>
      </c>
      <c r="X81" t="str">
        <f>IF(B81="OPPORTUNITE",AA81,IF(AA81&lt;=0,"Non",IF(AA81&gt;10,"Oui","Inf à 10")))</f>
        <v>Oui</v>
      </c>
      <c r="Y81" t="str">
        <f>IFERROR(INDEX(LigneAchat!$1:$1048576,MATCH(E81,LigneAchat!D:D,0),5),"")</f>
        <v/>
      </c>
      <c r="Z81">
        <f>INDEX(Articles!$1:$1048576,MATCH(E81,Articles!D:D,0),21)</f>
        <v>1547</v>
      </c>
      <c r="AA81">
        <f>+Z81-AB81</f>
        <v>1267</v>
      </c>
      <c r="AB81">
        <f>+INDEX(Articles!$1:$1048576,MATCH(E81,Articles!D:D,0),23)</f>
        <v>280</v>
      </c>
    </row>
    <row r="82">
      <c r="B82" t="str">
        <f>INDEX(Articles!$1:$1048576,MATCH(E82,Articles!D:D,0),6)</f>
        <v>1</v>
      </c>
      <c r="C82" t="str">
        <f>INDEX(Articles!$1:$1048576,MATCH(E82,Articles!D:D,0),7)</f>
        <v/>
      </c>
      <c r="D82" t="str">
        <f>HYPERLINK(INDEX(Articles!$1:$1048576,MATCH(E82,Articles!D:D,0),24),"Lien")</f>
        <v>Lien</v>
      </c>
      <c r="E82" t="str">
        <v>91075-04</v>
      </c>
      <c r="F82" t="str">
        <f>INDEX(Articles!$1:$1048576,MATCH(E82,Articles!D:D,0),5)</f>
        <v>BBE Ø75 PIVOINE JAUNE</v>
      </c>
      <c r="G82" t="str">
        <f>INDEX(Articles!$1:$1048576,MATCH(E82,Articles!D:D,0),8)</f>
        <v>BOMBE</v>
      </c>
      <c r="H82" t="str">
        <f>INDEX(Articles!$1:$1048576,MATCH(E82,Articles!D:D,0),9)</f>
        <v>SPHERIQUE</v>
      </c>
      <c r="I82">
        <f>INDEX(Articles!$1:$1048576,MATCH(E82,Articles!D:D,0),10)</f>
        <v>75</v>
      </c>
      <c r="J82" t="str">
        <f>INDEX(Articles!$1:$1048576,MATCH(E82,Articles!D:D,0),11)</f>
        <v>PIVOINE</v>
      </c>
      <c r="K82" t="str">
        <f>INDEX(Articles!$1:$1048576,MATCH(E82,Articles!D:D,0),12)</f>
        <v>JAUNE</v>
      </c>
      <c r="L82" t="str">
        <f>INDEX(Articles!$1:$1048576,MATCH(E82,Articles!D:D,0),13)</f>
        <v>CN</v>
      </c>
      <c r="M82" t="str">
        <f>INDEX(Articles!$1:$1048576,MATCH(E82,Articles!D:D,0),14)</f>
        <v>F4</v>
      </c>
      <c r="N82" t="str">
        <f>INDEX(Articles!$1:$1048576,MATCH(E82,Articles!D:D,0),15)</f>
        <v>1.3G</v>
      </c>
      <c r="O82" t="str">
        <f>INDEX(Articles!$1:$1048576,MATCH(E82,Articles!D:D,0),16)</f>
        <v>1008-F4-69252667</v>
      </c>
      <c r="P82">
        <f>INDEX(Articles!$1:$1048576,MATCH(E82,Articles!D:D,0),17)*1000</f>
        <v>140</v>
      </c>
      <c r="Q82" t="str">
        <f>INDEX(Articles!$1:$1048576,MATCH(E82,Articles!D:D,0),18)</f>
        <v>3</v>
      </c>
      <c r="R82">
        <f>INDEX(Articles!$1:$1048576,MATCH(E82,Articles!D:D,0),19)</f>
        <v>75</v>
      </c>
      <c r="S82" t="str">
        <f>IF(INDEX('Unités CA'!$1:$1048576,MATCH(E82,'Unités CA'!D:D,0),5)=0,"",INDEX('Unités CA'!$1:$1048576,MATCH(E82,'Unités CA'!D:D,0),5))</f>
        <v>0060/CA</v>
      </c>
      <c r="T82" t="str">
        <f>IF(INDEX('Unités BTE'!$1:$1048576,MATCH(E82,'Unités CA'!D:D,0),5)=0,"",INDEX('Unités BTE'!$1:$1048576,MATCH(E82,'Unités CA'!D:D,0),5))</f>
        <v/>
      </c>
      <c r="U82">
        <f>IFERROR(INDEX('Prix PRO CA'!$1:$1048576,MATCH(E82,'Prix PRO CA'!D:D,0),10),"")</f>
        <v>214.79</v>
      </c>
      <c r="V82">
        <f>IFERROR(INDEX('Prix PRO CA'!$1:$1048576,MATCH(E82,'Prix PRO BTE'!D:D,0),10),"")</f>
        <v>136.03</v>
      </c>
      <c r="W82">
        <f>+IFERROR(INDEX('Prix PRO PCS'!$1:$1048576,MATCH(E82,'Prix PRO PCS'!D:D,0),10),"")</f>
        <v>5.57</v>
      </c>
      <c r="X82" t="str">
        <f>IF(B82="OPPORTUNITE",AA82,IF(AA82&lt;=0,"Non",IF(AA82&gt;10,"Oui","Inf à 10")))</f>
        <v>Non</v>
      </c>
      <c r="Y82">
        <f>IFERROR(INDEX(LigneAchat!$1:$1048576,MATCH(E82,LigneAchat!D:D,0),5),"")</f>
        <v>44287</v>
      </c>
      <c r="Z82">
        <f>INDEX(Articles!$1:$1048576,MATCH(E82,Articles!D:D,0),21)</f>
        <v>482</v>
      </c>
      <c r="AA82">
        <f>+Z82-AB82</f>
        <v>0</v>
      </c>
      <c r="AB82">
        <f>+INDEX(Articles!$1:$1048576,MATCH(E82,Articles!D:D,0),23)</f>
        <v>482</v>
      </c>
    </row>
    <row r="83">
      <c r="B83" t="str">
        <f>INDEX(Articles!$1:$1048576,MATCH(E83,Articles!D:D,0),6)</f>
        <v>1</v>
      </c>
      <c r="C83" t="str">
        <f>INDEX(Articles!$1:$1048576,MATCH(E83,Articles!D:D,0),7)</f>
        <v/>
      </c>
      <c r="D83" t="str">
        <f>HYPERLINK(INDEX(Articles!$1:$1048576,MATCH(E83,Articles!D:D,0),24),"Lien")</f>
        <v>Lien</v>
      </c>
      <c r="E83" t="str">
        <v>91075-05</v>
      </c>
      <c r="F83" t="str">
        <f>INDEX(Articles!$1:$1048576,MATCH(E83,Articles!D:D,0),5)</f>
        <v>BBE Ø75  PIVOINE VERTE</v>
      </c>
      <c r="G83" t="str">
        <f>INDEX(Articles!$1:$1048576,MATCH(E83,Articles!D:D,0),8)</f>
        <v>BOMBE</v>
      </c>
      <c r="H83" t="str">
        <f>INDEX(Articles!$1:$1048576,MATCH(E83,Articles!D:D,0),9)</f>
        <v>SPHERIQUE</v>
      </c>
      <c r="I83">
        <f>INDEX(Articles!$1:$1048576,MATCH(E83,Articles!D:D,0),10)</f>
        <v>75</v>
      </c>
      <c r="J83" t="str">
        <f>INDEX(Articles!$1:$1048576,MATCH(E83,Articles!D:D,0),11)</f>
        <v>PIVOINE</v>
      </c>
      <c r="K83" t="str">
        <f>INDEX(Articles!$1:$1048576,MATCH(E83,Articles!D:D,0),12)</f>
        <v>VERT</v>
      </c>
      <c r="L83" t="str">
        <f>INDEX(Articles!$1:$1048576,MATCH(E83,Articles!D:D,0),13)</f>
        <v>CN</v>
      </c>
      <c r="M83" t="str">
        <f>INDEX(Articles!$1:$1048576,MATCH(E83,Articles!D:D,0),14)</f>
        <v>F4</v>
      </c>
      <c r="N83" t="str">
        <f>INDEX(Articles!$1:$1048576,MATCH(E83,Articles!D:D,0),15)</f>
        <v>1.3G</v>
      </c>
      <c r="O83" t="str">
        <f>INDEX(Articles!$1:$1048576,MATCH(E83,Articles!D:D,0),16)</f>
        <v>1008-F4-69252667</v>
      </c>
      <c r="P83">
        <f>INDEX(Articles!$1:$1048576,MATCH(E83,Articles!D:D,0),17)*1000</f>
        <v>140</v>
      </c>
      <c r="Q83" t="str">
        <f>INDEX(Articles!$1:$1048576,MATCH(E83,Articles!D:D,0),18)</f>
        <v>3</v>
      </c>
      <c r="R83">
        <f>INDEX(Articles!$1:$1048576,MATCH(E83,Articles!D:D,0),19)</f>
        <v>75</v>
      </c>
      <c r="S83" t="str">
        <f>IF(INDEX('Unités CA'!$1:$1048576,MATCH(E83,'Unités CA'!D:D,0),5)=0,"",INDEX('Unités CA'!$1:$1048576,MATCH(E83,'Unités CA'!D:D,0),5))</f>
        <v>0060/CA</v>
      </c>
      <c r="T83" t="str">
        <f>IF(INDEX('Unités BTE'!$1:$1048576,MATCH(E83,'Unités CA'!D:D,0),5)=0,"",INDEX('Unités BTE'!$1:$1048576,MATCH(E83,'Unités CA'!D:D,0),5))</f>
        <v/>
      </c>
      <c r="U83">
        <f>IFERROR(INDEX('Prix PRO CA'!$1:$1048576,MATCH(E83,'Prix PRO CA'!D:D,0),10),"")</f>
        <v>214.79</v>
      </c>
      <c r="V83">
        <f>IFERROR(INDEX('Prix PRO CA'!$1:$1048576,MATCH(E83,'Prix PRO BTE'!D:D,0),10),"")</f>
        <v>136.03</v>
      </c>
      <c r="W83">
        <f>+IFERROR(INDEX('Prix PRO PCS'!$1:$1048576,MATCH(E83,'Prix PRO PCS'!D:D,0),10),"")</f>
        <v>5.57</v>
      </c>
      <c r="X83" t="str">
        <f>IF(B83="OPPORTUNITE",AA83,IF(AA83&lt;=0,"Non",IF(AA83&gt;10,"Oui","Inf à 10")))</f>
        <v>Oui</v>
      </c>
      <c r="Y83">
        <f>IFERROR(INDEX(LigneAchat!$1:$1048576,MATCH(E83,LigneAchat!D:D,0),5),"")</f>
        <v>44287</v>
      </c>
      <c r="Z83">
        <f>INDEX(Articles!$1:$1048576,MATCH(E83,Articles!D:D,0),21)</f>
        <v>1852</v>
      </c>
      <c r="AA83">
        <f>+Z83-AB83</f>
        <v>1597</v>
      </c>
      <c r="AB83">
        <f>+INDEX(Articles!$1:$1048576,MATCH(E83,Articles!D:D,0),23)</f>
        <v>255</v>
      </c>
    </row>
    <row r="84">
      <c r="B84" t="str">
        <f>INDEX(Articles!$1:$1048576,MATCH(E84,Articles!D:D,0),6)</f>
        <v>1</v>
      </c>
      <c r="C84" t="str">
        <f>INDEX(Articles!$1:$1048576,MATCH(E84,Articles!D:D,0),7)</f>
        <v/>
      </c>
      <c r="D84" t="str">
        <f>HYPERLINK(INDEX(Articles!$1:$1048576,MATCH(E84,Articles!D:D,0),24),"Lien")</f>
        <v>Lien</v>
      </c>
      <c r="E84" t="str">
        <v>91075-06</v>
      </c>
      <c r="F84" t="str">
        <f>INDEX(Articles!$1:$1048576,MATCH(E84,Articles!D:D,0),5)</f>
        <v>BBE Ø75 PIVOINE ROUGE</v>
      </c>
      <c r="G84" t="str">
        <f>INDEX(Articles!$1:$1048576,MATCH(E84,Articles!D:D,0),8)</f>
        <v>BOMBE</v>
      </c>
      <c r="H84" t="str">
        <f>INDEX(Articles!$1:$1048576,MATCH(E84,Articles!D:D,0),9)</f>
        <v>SPHERIQUE</v>
      </c>
      <c r="I84">
        <f>INDEX(Articles!$1:$1048576,MATCH(E84,Articles!D:D,0),10)</f>
        <v>75</v>
      </c>
      <c r="J84" t="str">
        <f>INDEX(Articles!$1:$1048576,MATCH(E84,Articles!D:D,0),11)</f>
        <v>PIVOINE</v>
      </c>
      <c r="K84" t="str">
        <f>INDEX(Articles!$1:$1048576,MATCH(E84,Articles!D:D,0),12)</f>
        <v>ROUGE</v>
      </c>
      <c r="L84" t="str">
        <f>INDEX(Articles!$1:$1048576,MATCH(E84,Articles!D:D,0),13)</f>
        <v>CN</v>
      </c>
      <c r="M84" t="str">
        <f>INDEX(Articles!$1:$1048576,MATCH(E84,Articles!D:D,0),14)</f>
        <v>F4</v>
      </c>
      <c r="N84" t="str">
        <f>INDEX(Articles!$1:$1048576,MATCH(E84,Articles!D:D,0),15)</f>
        <v>1.3G</v>
      </c>
      <c r="O84" t="str">
        <f>INDEX(Articles!$1:$1048576,MATCH(E84,Articles!D:D,0),16)</f>
        <v>1008-F4-69252667</v>
      </c>
      <c r="P84">
        <f>INDEX(Articles!$1:$1048576,MATCH(E84,Articles!D:D,0),17)*1000</f>
        <v>140</v>
      </c>
      <c r="Q84" t="str">
        <f>INDEX(Articles!$1:$1048576,MATCH(E84,Articles!D:D,0),18)</f>
        <v>3</v>
      </c>
      <c r="R84">
        <f>INDEX(Articles!$1:$1048576,MATCH(E84,Articles!D:D,0),19)</f>
        <v>75</v>
      </c>
      <c r="S84" t="str">
        <f>IF(INDEX('Unités CA'!$1:$1048576,MATCH(E84,'Unités CA'!D:D,0),5)=0,"",INDEX('Unités CA'!$1:$1048576,MATCH(E84,'Unités CA'!D:D,0),5))</f>
        <v>0060/CA</v>
      </c>
      <c r="T84" t="str">
        <f>IF(INDEX('Unités BTE'!$1:$1048576,MATCH(E84,'Unités CA'!D:D,0),5)=0,"",INDEX('Unités BTE'!$1:$1048576,MATCH(E84,'Unités CA'!D:D,0),5))</f>
        <v/>
      </c>
      <c r="U84">
        <f>IFERROR(INDEX('Prix PRO CA'!$1:$1048576,MATCH(E84,'Prix PRO CA'!D:D,0),10),"")</f>
        <v>214.79</v>
      </c>
      <c r="V84">
        <f>IFERROR(INDEX('Prix PRO CA'!$1:$1048576,MATCH(E84,'Prix PRO BTE'!D:D,0),10),"")</f>
        <v>136.03</v>
      </c>
      <c r="W84">
        <f>+IFERROR(INDEX('Prix PRO PCS'!$1:$1048576,MATCH(E84,'Prix PRO PCS'!D:D,0),10),"")</f>
        <v>5.57</v>
      </c>
      <c r="X84" t="str">
        <f>IF(B84="OPPORTUNITE",AA84,IF(AA84&lt;=0,"Non",IF(AA84&gt;10,"Oui","Inf à 10")))</f>
        <v>Oui</v>
      </c>
      <c r="Y84">
        <f>IFERROR(INDEX(LigneAchat!$1:$1048576,MATCH(E84,LigneAchat!D:D,0),5),"")</f>
        <v>44287</v>
      </c>
      <c r="Z84">
        <f>INDEX(Articles!$1:$1048576,MATCH(E84,Articles!D:D,0),21)</f>
        <v>1890</v>
      </c>
      <c r="AA84">
        <f>+Z84-AB84</f>
        <v>945</v>
      </c>
      <c r="AB84">
        <f>+INDEX(Articles!$1:$1048576,MATCH(E84,Articles!D:D,0),23)</f>
        <v>945</v>
      </c>
    </row>
    <row r="85">
      <c r="B85" t="str">
        <f>INDEX(Articles!$1:$1048576,MATCH(E85,Articles!D:D,0),6)</f>
        <v>1</v>
      </c>
      <c r="C85" t="str">
        <f>INDEX(Articles!$1:$1048576,MATCH(E85,Articles!D:D,0),7)</f>
        <v/>
      </c>
      <c r="D85" t="str">
        <f>HYPERLINK(INDEX(Articles!$1:$1048576,MATCH(E85,Articles!D:D,0),24),"Lien")</f>
        <v>Lien</v>
      </c>
      <c r="E85" t="str">
        <v>91075-07</v>
      </c>
      <c r="F85" t="str">
        <f>INDEX(Articles!$1:$1048576,MATCH(E85,Articles!D:D,0),5)</f>
        <v>BBE Ø75 PIVOINE JAUNE</v>
      </c>
      <c r="G85" t="str">
        <f>INDEX(Articles!$1:$1048576,MATCH(E85,Articles!D:D,0),8)</f>
        <v>BOMBE</v>
      </c>
      <c r="H85" t="str">
        <f>INDEX(Articles!$1:$1048576,MATCH(E85,Articles!D:D,0),9)</f>
        <v>SPHERIQUE</v>
      </c>
      <c r="I85">
        <f>INDEX(Articles!$1:$1048576,MATCH(E85,Articles!D:D,0),10)</f>
        <v>75</v>
      </c>
      <c r="J85" t="str">
        <f>INDEX(Articles!$1:$1048576,MATCH(E85,Articles!D:D,0),11)</f>
        <v>PIVOINE</v>
      </c>
      <c r="K85" t="str">
        <f>INDEX(Articles!$1:$1048576,MATCH(E85,Articles!D:D,0),12)</f>
        <v>JAUNE</v>
      </c>
      <c r="L85" t="str">
        <f>INDEX(Articles!$1:$1048576,MATCH(E85,Articles!D:D,0),13)</f>
        <v>CN</v>
      </c>
      <c r="M85" t="str">
        <f>INDEX(Articles!$1:$1048576,MATCH(E85,Articles!D:D,0),14)</f>
        <v>F4</v>
      </c>
      <c r="N85" t="str">
        <f>INDEX(Articles!$1:$1048576,MATCH(E85,Articles!D:D,0),15)</f>
        <v>1.3G</v>
      </c>
      <c r="O85" t="str">
        <f>INDEX(Articles!$1:$1048576,MATCH(E85,Articles!D:D,0),16)</f>
        <v>1008-F4-69252667</v>
      </c>
      <c r="P85">
        <f>INDEX(Articles!$1:$1048576,MATCH(E85,Articles!D:D,0),17)*1000</f>
        <v>140</v>
      </c>
      <c r="Q85" t="str">
        <f>INDEX(Articles!$1:$1048576,MATCH(E85,Articles!D:D,0),18)</f>
        <v>3</v>
      </c>
      <c r="R85">
        <f>INDEX(Articles!$1:$1048576,MATCH(E85,Articles!D:D,0),19)</f>
        <v>75</v>
      </c>
      <c r="S85" t="str">
        <f>IF(INDEX('Unités CA'!$1:$1048576,MATCH(E85,'Unités CA'!D:D,0),5)=0,"",INDEX('Unités CA'!$1:$1048576,MATCH(E85,'Unités CA'!D:D,0),5))</f>
        <v>0060/CA</v>
      </c>
      <c r="T85" t="str">
        <f>IF(INDEX('Unités BTE'!$1:$1048576,MATCH(E85,'Unités CA'!D:D,0),5)=0,"",INDEX('Unités BTE'!$1:$1048576,MATCH(E85,'Unités CA'!D:D,0),5))</f>
        <v/>
      </c>
      <c r="U85">
        <f>IFERROR(INDEX('Prix PRO CA'!$1:$1048576,MATCH(E85,'Prix PRO CA'!D:D,0),10),"")</f>
        <v>214.79</v>
      </c>
      <c r="V85">
        <f>IFERROR(INDEX('Prix PRO CA'!$1:$1048576,MATCH(E85,'Prix PRO BTE'!D:D,0),10),"")</f>
        <v>136.03</v>
      </c>
      <c r="W85">
        <f>+IFERROR(INDEX('Prix PRO PCS'!$1:$1048576,MATCH(E85,'Prix PRO PCS'!D:D,0),10),"")</f>
        <v>5.57</v>
      </c>
      <c r="X85" t="str">
        <f>IF(B85="OPPORTUNITE",AA85,IF(AA85&lt;=0,"Non",IF(AA85&gt;10,"Oui","Inf à 10")))</f>
        <v>Oui</v>
      </c>
      <c r="Y85" t="str">
        <f>IFERROR(INDEX(LigneAchat!$1:$1048576,MATCH(E85,LigneAchat!D:D,0),5),"")</f>
        <v/>
      </c>
      <c r="Z85">
        <f>INDEX(Articles!$1:$1048576,MATCH(E85,Articles!D:D,0),21)</f>
        <v>1081</v>
      </c>
      <c r="AA85">
        <f>+Z85-AB85</f>
        <v>361</v>
      </c>
      <c r="AB85">
        <f>+INDEX(Articles!$1:$1048576,MATCH(E85,Articles!D:D,0),23)</f>
        <v>720</v>
      </c>
    </row>
    <row r="86">
      <c r="B86" t="str">
        <f>INDEX(Articles!$1:$1048576,MATCH(E86,Articles!D:D,0),6)</f>
        <v>1</v>
      </c>
      <c r="C86" t="str">
        <f>INDEX(Articles!$1:$1048576,MATCH(E86,Articles!D:D,0),7)</f>
        <v/>
      </c>
      <c r="D86" t="str">
        <f>HYPERLINK(INDEX(Articles!$1:$1048576,MATCH(E86,Articles!D:D,0),24),"Lien")</f>
        <v>Lien</v>
      </c>
      <c r="E86" t="str">
        <v>91075-08</v>
      </c>
      <c r="F86" t="str">
        <f>INDEX(Articles!$1:$1048576,MATCH(E86,Articles!D:D,0),5)</f>
        <v>BBE Ø75 PIVOINE MULTICOLORE</v>
      </c>
      <c r="G86" t="str">
        <f>INDEX(Articles!$1:$1048576,MATCH(E86,Articles!D:D,0),8)</f>
        <v>BOMBE</v>
      </c>
      <c r="H86" t="str">
        <f>INDEX(Articles!$1:$1048576,MATCH(E86,Articles!D:D,0),9)</f>
        <v>SPHERIQUE</v>
      </c>
      <c r="I86">
        <f>INDEX(Articles!$1:$1048576,MATCH(E86,Articles!D:D,0),10)</f>
        <v>75</v>
      </c>
      <c r="J86" t="str">
        <f>INDEX(Articles!$1:$1048576,MATCH(E86,Articles!D:D,0),11)</f>
        <v>PIVOINE</v>
      </c>
      <c r="K86" t="str">
        <f>INDEX(Articles!$1:$1048576,MATCH(E86,Articles!D:D,0),12)</f>
        <v>MULTICOLORE</v>
      </c>
      <c r="L86" t="str">
        <f>INDEX(Articles!$1:$1048576,MATCH(E86,Articles!D:D,0),13)</f>
        <v>CN</v>
      </c>
      <c r="M86" t="str">
        <f>INDEX(Articles!$1:$1048576,MATCH(E86,Articles!D:D,0),14)</f>
        <v>F4</v>
      </c>
      <c r="N86" t="str">
        <f>INDEX(Articles!$1:$1048576,MATCH(E86,Articles!D:D,0),15)</f>
        <v>1.3G</v>
      </c>
      <c r="O86" t="str">
        <f>INDEX(Articles!$1:$1048576,MATCH(E86,Articles!D:D,0),16)</f>
        <v>1008-F4-69252667</v>
      </c>
      <c r="P86">
        <f>INDEX(Articles!$1:$1048576,MATCH(E86,Articles!D:D,0),17)*1000</f>
        <v>140</v>
      </c>
      <c r="Q86" t="str">
        <f>INDEX(Articles!$1:$1048576,MATCH(E86,Articles!D:D,0),18)</f>
        <v>3</v>
      </c>
      <c r="R86">
        <f>INDEX(Articles!$1:$1048576,MATCH(E86,Articles!D:D,0),19)</f>
        <v>75</v>
      </c>
      <c r="S86" t="str">
        <f>IF(INDEX('Unités CA'!$1:$1048576,MATCH(E86,'Unités CA'!D:D,0),5)=0,"",INDEX('Unités CA'!$1:$1048576,MATCH(E86,'Unités CA'!D:D,0),5))</f>
        <v>0060/CA</v>
      </c>
      <c r="T86" t="str">
        <f>IF(INDEX('Unités BTE'!$1:$1048576,MATCH(E86,'Unités CA'!D:D,0),5)=0,"",INDEX('Unités BTE'!$1:$1048576,MATCH(E86,'Unités CA'!D:D,0),5))</f>
        <v/>
      </c>
      <c r="U86">
        <f>IFERROR(INDEX('Prix PRO CA'!$1:$1048576,MATCH(E86,'Prix PRO CA'!D:D,0),10),"")</f>
        <v>214.8</v>
      </c>
      <c r="V86">
        <f>IFERROR(INDEX('Prix PRO CA'!$1:$1048576,MATCH(E86,'Prix PRO BTE'!D:D,0),10),"")</f>
        <v>136.03</v>
      </c>
      <c r="W86">
        <f>+IFERROR(INDEX('Prix PRO PCS'!$1:$1048576,MATCH(E86,'Prix PRO PCS'!D:D,0),10),"")</f>
        <v>5.57</v>
      </c>
      <c r="X86" t="str">
        <f>IF(B86="OPPORTUNITE",AA86,IF(AA86&lt;=0,"Non",IF(AA86&gt;10,"Oui","Inf à 10")))</f>
        <v>Oui</v>
      </c>
      <c r="Y86" t="str">
        <f>IFERROR(INDEX(LigneAchat!$1:$1048576,MATCH(E86,LigneAchat!D:D,0),5),"")</f>
        <v/>
      </c>
      <c r="Z86">
        <f>INDEX(Articles!$1:$1048576,MATCH(E86,Articles!D:D,0),21)</f>
        <v>2860</v>
      </c>
      <c r="AA86">
        <f>+Z86-AB86</f>
        <v>2860</v>
      </c>
      <c r="AB86">
        <f>+INDEX(Articles!$1:$1048576,MATCH(E86,Articles!D:D,0),23)</f>
        <v>0</v>
      </c>
    </row>
    <row r="87">
      <c r="B87" t="str">
        <f>INDEX(Articles!$1:$1048576,MATCH(E87,Articles!D:D,0),6)</f>
        <v>1</v>
      </c>
      <c r="C87" t="str">
        <f>INDEX(Articles!$1:$1048576,MATCH(E87,Articles!D:D,0),7)</f>
        <v/>
      </c>
      <c r="D87" t="str">
        <f>HYPERLINK(INDEX(Articles!$1:$1048576,MATCH(E87,Articles!D:D,0),24),"Lien")</f>
        <v>Lien</v>
      </c>
      <c r="E87" t="str">
        <v>91075-09</v>
      </c>
      <c r="F87" t="str">
        <f>INDEX(Articles!$1:$1048576,MATCH(E87,Articles!D:D,0),5)</f>
        <v>BBE Ø75 PIVOINE ARGENT</v>
      </c>
      <c r="G87" t="str">
        <f>INDEX(Articles!$1:$1048576,MATCH(E87,Articles!D:D,0),8)</f>
        <v>BOMBE</v>
      </c>
      <c r="H87" t="str">
        <f>INDEX(Articles!$1:$1048576,MATCH(E87,Articles!D:D,0),9)</f>
        <v>SPHERIQUE</v>
      </c>
      <c r="I87">
        <f>INDEX(Articles!$1:$1048576,MATCH(E87,Articles!D:D,0),10)</f>
        <v>75</v>
      </c>
      <c r="J87" t="str">
        <f>INDEX(Articles!$1:$1048576,MATCH(E87,Articles!D:D,0),11)</f>
        <v>PIVOINE</v>
      </c>
      <c r="K87" t="str">
        <f>INDEX(Articles!$1:$1048576,MATCH(E87,Articles!D:D,0),12)</f>
        <v>ARGENT</v>
      </c>
      <c r="L87" t="str">
        <f>INDEX(Articles!$1:$1048576,MATCH(E87,Articles!D:D,0),13)</f>
        <v>CN</v>
      </c>
      <c r="M87" t="str">
        <f>INDEX(Articles!$1:$1048576,MATCH(E87,Articles!D:D,0),14)</f>
        <v>F4</v>
      </c>
      <c r="N87" t="str">
        <f>INDEX(Articles!$1:$1048576,MATCH(E87,Articles!D:D,0),15)</f>
        <v>1.3G</v>
      </c>
      <c r="O87" t="str">
        <f>INDEX(Articles!$1:$1048576,MATCH(E87,Articles!D:D,0),16)</f>
        <v>1008-F4-69252667</v>
      </c>
      <c r="P87">
        <f>INDEX(Articles!$1:$1048576,MATCH(E87,Articles!D:D,0),17)*1000</f>
        <v>140</v>
      </c>
      <c r="Q87" t="str">
        <f>INDEX(Articles!$1:$1048576,MATCH(E87,Articles!D:D,0),18)</f>
        <v>3</v>
      </c>
      <c r="R87">
        <f>INDEX(Articles!$1:$1048576,MATCH(E87,Articles!D:D,0),19)</f>
        <v>75</v>
      </c>
      <c r="S87" t="str">
        <f>IF(INDEX('Unités CA'!$1:$1048576,MATCH(E87,'Unités CA'!D:D,0),5)=0,"",INDEX('Unités CA'!$1:$1048576,MATCH(E87,'Unités CA'!D:D,0),5))</f>
        <v>0060/CA</v>
      </c>
      <c r="T87" t="str">
        <f>IF(INDEX('Unités BTE'!$1:$1048576,MATCH(E87,'Unités CA'!D:D,0),5)=0,"",INDEX('Unités BTE'!$1:$1048576,MATCH(E87,'Unités CA'!D:D,0),5))</f>
        <v/>
      </c>
      <c r="U87">
        <f>IFERROR(INDEX('Prix PRO CA'!$1:$1048576,MATCH(E87,'Prix PRO CA'!D:D,0),10),"")</f>
        <v>214.79</v>
      </c>
      <c r="V87">
        <f>IFERROR(INDEX('Prix PRO CA'!$1:$1048576,MATCH(E87,'Prix PRO BTE'!D:D,0),10),"")</f>
        <v>136.03</v>
      </c>
      <c r="W87">
        <f>+IFERROR(INDEX('Prix PRO PCS'!$1:$1048576,MATCH(E87,'Prix PRO PCS'!D:D,0),10),"")</f>
        <v>5.57</v>
      </c>
      <c r="X87" t="str">
        <f>IF(B87="OPPORTUNITE",AA87,IF(AA87&lt;=0,"Non",IF(AA87&gt;10,"Oui","Inf à 10")))</f>
        <v>Oui</v>
      </c>
      <c r="Y87" t="str">
        <f>IFERROR(INDEX(LigneAchat!$1:$1048576,MATCH(E87,LigneAchat!D:D,0),5),"")</f>
        <v/>
      </c>
      <c r="Z87">
        <f>INDEX(Articles!$1:$1048576,MATCH(E87,Articles!D:D,0),21)</f>
        <v>3731</v>
      </c>
      <c r="AA87">
        <f>+Z87-AB87</f>
        <v>3731</v>
      </c>
      <c r="AB87">
        <f>+INDEX(Articles!$1:$1048576,MATCH(E87,Articles!D:D,0),23)</f>
        <v>0</v>
      </c>
    </row>
    <row r="88">
      <c r="B88" t="str">
        <f>INDEX(Articles!$1:$1048576,MATCH(E88,Articles!D:D,0),6)</f>
        <v>1</v>
      </c>
      <c r="C88" t="str">
        <f>INDEX(Articles!$1:$1048576,MATCH(E88,Articles!D:D,0),7)</f>
        <v/>
      </c>
      <c r="D88" t="str">
        <f>HYPERLINK(INDEX(Articles!$1:$1048576,MATCH(E88,Articles!D:D,0),24),"Lien")</f>
        <v>Lien</v>
      </c>
      <c r="E88" t="str">
        <v>91075-10</v>
      </c>
      <c r="F88" t="str">
        <f>INDEX(Articles!$1:$1048576,MATCH(E88,Articles!D:D,0),5)</f>
        <v>BBE Ø75 PIVOINE VIOLETTE</v>
      </c>
      <c r="G88" t="str">
        <f>INDEX(Articles!$1:$1048576,MATCH(E88,Articles!D:D,0),8)</f>
        <v>BOMBE</v>
      </c>
      <c r="H88" t="str">
        <f>INDEX(Articles!$1:$1048576,MATCH(E88,Articles!D:D,0),9)</f>
        <v>SPHERIQUE</v>
      </c>
      <c r="I88">
        <f>INDEX(Articles!$1:$1048576,MATCH(E88,Articles!D:D,0),10)</f>
        <v>75</v>
      </c>
      <c r="J88" t="str">
        <f>INDEX(Articles!$1:$1048576,MATCH(E88,Articles!D:D,0),11)</f>
        <v>PIVOINE</v>
      </c>
      <c r="K88" t="str">
        <f>INDEX(Articles!$1:$1048576,MATCH(E88,Articles!D:D,0),12)</f>
        <v>VIOLET</v>
      </c>
      <c r="L88" t="str">
        <f>INDEX(Articles!$1:$1048576,MATCH(E88,Articles!D:D,0),13)</f>
        <v>CN</v>
      </c>
      <c r="M88" t="str">
        <f>INDEX(Articles!$1:$1048576,MATCH(E88,Articles!D:D,0),14)</f>
        <v>F4</v>
      </c>
      <c r="N88" t="str">
        <f>INDEX(Articles!$1:$1048576,MATCH(E88,Articles!D:D,0),15)</f>
        <v>1.3G</v>
      </c>
      <c r="O88" t="str">
        <f>INDEX(Articles!$1:$1048576,MATCH(E88,Articles!D:D,0),16)</f>
        <v>1008-F4-69252667</v>
      </c>
      <c r="P88">
        <f>INDEX(Articles!$1:$1048576,MATCH(E88,Articles!D:D,0),17)*1000</f>
        <v>140</v>
      </c>
      <c r="Q88" t="str">
        <f>INDEX(Articles!$1:$1048576,MATCH(E88,Articles!D:D,0),18)</f>
        <v>3</v>
      </c>
      <c r="R88">
        <f>INDEX(Articles!$1:$1048576,MATCH(E88,Articles!D:D,0),19)</f>
        <v>75</v>
      </c>
      <c r="S88" t="str">
        <f>IF(INDEX('Unités CA'!$1:$1048576,MATCH(E88,'Unités CA'!D:D,0),5)=0,"",INDEX('Unités CA'!$1:$1048576,MATCH(E88,'Unités CA'!D:D,0),5))</f>
        <v>0060/CA</v>
      </c>
      <c r="T88" t="str">
        <f>IF(INDEX('Unités BTE'!$1:$1048576,MATCH(E88,'Unités CA'!D:D,0),5)=0,"",INDEX('Unités BTE'!$1:$1048576,MATCH(E88,'Unités CA'!D:D,0),5))</f>
        <v/>
      </c>
      <c r="U88">
        <f>IFERROR(INDEX('Prix PRO CA'!$1:$1048576,MATCH(E88,'Prix PRO CA'!D:D,0),10),"")</f>
        <v>214.79</v>
      </c>
      <c r="V88">
        <f>IFERROR(INDEX('Prix PRO CA'!$1:$1048576,MATCH(E88,'Prix PRO BTE'!D:D,0),10),"")</f>
        <v>136.03</v>
      </c>
      <c r="W88">
        <f>+IFERROR(INDEX('Prix PRO PCS'!$1:$1048576,MATCH(E88,'Prix PRO PCS'!D:D,0),10),"")</f>
        <v>5.57</v>
      </c>
      <c r="X88" t="str">
        <f>IF(B88="OPPORTUNITE",AA88,IF(AA88&lt;=0,"Non",IF(AA88&gt;10,"Oui","Inf à 10")))</f>
        <v>Oui</v>
      </c>
      <c r="Y88">
        <f>IFERROR(INDEX(LigneAchat!$1:$1048576,MATCH(E88,LigneAchat!D:D,0),5),"")</f>
        <v>44287</v>
      </c>
      <c r="Z88">
        <f>INDEX(Articles!$1:$1048576,MATCH(E88,Articles!D:D,0),21)</f>
        <v>1570</v>
      </c>
      <c r="AA88">
        <f>+Z88-AB88</f>
        <v>1195</v>
      </c>
      <c r="AB88">
        <f>+INDEX(Articles!$1:$1048576,MATCH(E88,Articles!D:D,0),23)</f>
        <v>375</v>
      </c>
    </row>
    <row r="89">
      <c r="B89" t="str">
        <f>INDEX(Articles!$1:$1048576,MATCH(E89,Articles!D:D,0),6)</f>
        <v>1</v>
      </c>
      <c r="C89" t="str">
        <f>INDEX(Articles!$1:$1048576,MATCH(E89,Articles!D:D,0),7)</f>
        <v/>
      </c>
      <c r="D89" t="str">
        <f>HYPERLINK(INDEX(Articles!$1:$1048576,MATCH(E89,Articles!D:D,0),24),"Lien")</f>
        <v>Lien</v>
      </c>
      <c r="E89" t="str">
        <v>91075-20</v>
      </c>
      <c r="F89" t="str">
        <f>INDEX(Articles!$1:$1048576,MATCH(E89,Articles!D:D,0),5)</f>
        <v>BBE Ø75 PIVOINE ROSE</v>
      </c>
      <c r="G89" t="str">
        <f>INDEX(Articles!$1:$1048576,MATCH(E89,Articles!D:D,0),8)</f>
        <v>BOMBE</v>
      </c>
      <c r="H89" t="str">
        <f>INDEX(Articles!$1:$1048576,MATCH(E89,Articles!D:D,0),9)</f>
        <v>SPHERIQUE</v>
      </c>
      <c r="I89">
        <f>INDEX(Articles!$1:$1048576,MATCH(E89,Articles!D:D,0),10)</f>
        <v>75</v>
      </c>
      <c r="J89" t="str">
        <f>INDEX(Articles!$1:$1048576,MATCH(E89,Articles!D:D,0),11)</f>
        <v>PIVOINE</v>
      </c>
      <c r="K89" t="str">
        <f>INDEX(Articles!$1:$1048576,MATCH(E89,Articles!D:D,0),12)</f>
        <v>ROSE</v>
      </c>
      <c r="L89" t="str">
        <f>INDEX(Articles!$1:$1048576,MATCH(E89,Articles!D:D,0),13)</f>
        <v>CN</v>
      </c>
      <c r="M89" t="str">
        <f>INDEX(Articles!$1:$1048576,MATCH(E89,Articles!D:D,0),14)</f>
        <v>F4</v>
      </c>
      <c r="N89" t="str">
        <f>INDEX(Articles!$1:$1048576,MATCH(E89,Articles!D:D,0),15)</f>
        <v>1.3G</v>
      </c>
      <c r="O89" t="str">
        <f>INDEX(Articles!$1:$1048576,MATCH(E89,Articles!D:D,0),16)</f>
        <v>1008-F4-69252667</v>
      </c>
      <c r="P89">
        <f>INDEX(Articles!$1:$1048576,MATCH(E89,Articles!D:D,0),17)*1000</f>
        <v>140</v>
      </c>
      <c r="Q89" t="str">
        <f>INDEX(Articles!$1:$1048576,MATCH(E89,Articles!D:D,0),18)</f>
        <v>3</v>
      </c>
      <c r="R89">
        <f>INDEX(Articles!$1:$1048576,MATCH(E89,Articles!D:D,0),19)</f>
        <v>75</v>
      </c>
      <c r="S89" t="str">
        <f>IF(INDEX('Unités CA'!$1:$1048576,MATCH(E89,'Unités CA'!D:D,0),5)=0,"",INDEX('Unités CA'!$1:$1048576,MATCH(E89,'Unités CA'!D:D,0),5))</f>
        <v>0060/CA</v>
      </c>
      <c r="T89" t="str">
        <f>IF(INDEX('Unités BTE'!$1:$1048576,MATCH(E89,'Unités CA'!D:D,0),5)=0,"",INDEX('Unités BTE'!$1:$1048576,MATCH(E89,'Unités CA'!D:D,0),5))</f>
        <v/>
      </c>
      <c r="U89">
        <f>IFERROR(INDEX('Prix PRO CA'!$1:$1048576,MATCH(E89,'Prix PRO CA'!D:D,0),10),"")</f>
        <v>214.79</v>
      </c>
      <c r="V89">
        <f>IFERROR(INDEX('Prix PRO CA'!$1:$1048576,MATCH(E89,'Prix PRO BTE'!D:D,0),10),"")</f>
        <v>83</v>
      </c>
      <c r="W89">
        <f>+IFERROR(INDEX('Prix PRO PCS'!$1:$1048576,MATCH(E89,'Prix PRO PCS'!D:D,0),10),"")</f>
        <v>5.57</v>
      </c>
      <c r="X89" t="str">
        <f>IF(B89="OPPORTUNITE",AA89,IF(AA89&lt;=0,"Non",IF(AA89&gt;10,"Oui","Inf à 10")))</f>
        <v>Oui</v>
      </c>
      <c r="Y89">
        <f>IFERROR(INDEX(LigneAchat!$1:$1048576,MATCH(E89,LigneAchat!D:D,0),5),"")</f>
        <v>44287</v>
      </c>
      <c r="Z89">
        <f>INDEX(Articles!$1:$1048576,MATCH(E89,Articles!D:D,0),21)</f>
        <v>1152</v>
      </c>
      <c r="AA89">
        <f>+Z89-AB89</f>
        <v>1152</v>
      </c>
      <c r="AB89">
        <f>+INDEX(Articles!$1:$1048576,MATCH(E89,Articles!D:D,0),23)</f>
        <v>0</v>
      </c>
    </row>
    <row r="90">
      <c r="B90" t="str">
        <f>INDEX(Articles!$1:$1048576,MATCH(E90,Articles!D:D,0),6)</f>
        <v>1</v>
      </c>
      <c r="C90" t="str">
        <f>INDEX(Articles!$1:$1048576,MATCH(E90,Articles!D:D,0),7)</f>
        <v/>
      </c>
      <c r="D90" t="str">
        <f>HYPERLINK(INDEX(Articles!$1:$1048576,MATCH(E90,Articles!D:D,0),24),"Lien")</f>
        <v>Lien</v>
      </c>
      <c r="E90" t="str">
        <v>91075-23</v>
      </c>
      <c r="F90" t="str">
        <f>INDEX(Articles!$1:$1048576,MATCH(E90,Articles!D:D,0),5)</f>
        <v>BBE Ø75 PIVOINE ORANGE</v>
      </c>
      <c r="G90" t="str">
        <f>INDEX(Articles!$1:$1048576,MATCH(E90,Articles!D:D,0),8)</f>
        <v>BOMBE</v>
      </c>
      <c r="H90" t="str">
        <f>INDEX(Articles!$1:$1048576,MATCH(E90,Articles!D:D,0),9)</f>
        <v>SPHERIQUE</v>
      </c>
      <c r="I90">
        <f>INDEX(Articles!$1:$1048576,MATCH(E90,Articles!D:D,0),10)</f>
        <v>75</v>
      </c>
      <c r="J90" t="str">
        <f>INDEX(Articles!$1:$1048576,MATCH(E90,Articles!D:D,0),11)</f>
        <v>PIVOINE</v>
      </c>
      <c r="K90" t="str">
        <f>INDEX(Articles!$1:$1048576,MATCH(E90,Articles!D:D,0),12)</f>
        <v>ORANGE</v>
      </c>
      <c r="L90" t="str">
        <f>INDEX(Articles!$1:$1048576,MATCH(E90,Articles!D:D,0),13)</f>
        <v>CN</v>
      </c>
      <c r="M90" t="str">
        <f>INDEX(Articles!$1:$1048576,MATCH(E90,Articles!D:D,0),14)</f>
        <v>F4</v>
      </c>
      <c r="N90" t="str">
        <f>INDEX(Articles!$1:$1048576,MATCH(E90,Articles!D:D,0),15)</f>
        <v>1.3G</v>
      </c>
      <c r="O90" t="str">
        <f>INDEX(Articles!$1:$1048576,MATCH(E90,Articles!D:D,0),16)</f>
        <v>1008-F4-69252667</v>
      </c>
      <c r="P90">
        <f>INDEX(Articles!$1:$1048576,MATCH(E90,Articles!D:D,0),17)*1000</f>
        <v>140</v>
      </c>
      <c r="Q90" t="str">
        <f>INDEX(Articles!$1:$1048576,MATCH(E90,Articles!D:D,0),18)</f>
        <v>3</v>
      </c>
      <c r="R90">
        <f>INDEX(Articles!$1:$1048576,MATCH(E90,Articles!D:D,0),19)</f>
        <v>75</v>
      </c>
      <c r="S90" t="str">
        <f>IF(INDEX('Unités CA'!$1:$1048576,MATCH(E90,'Unités CA'!D:D,0),5)=0,"",INDEX('Unités CA'!$1:$1048576,MATCH(E90,'Unités CA'!D:D,0),5))</f>
        <v>0060/CA</v>
      </c>
      <c r="T90" t="str">
        <f>IF(INDEX('Unités BTE'!$1:$1048576,MATCH(E90,'Unités CA'!D:D,0),5)=0,"",INDEX('Unités BTE'!$1:$1048576,MATCH(E90,'Unités CA'!D:D,0),5))</f>
        <v/>
      </c>
      <c r="U90">
        <f>IFERROR(INDEX('Prix PRO CA'!$1:$1048576,MATCH(E90,'Prix PRO CA'!D:D,0),10),"")</f>
        <v>214.79</v>
      </c>
      <c r="V90">
        <f>IFERROR(INDEX('Prix PRO CA'!$1:$1048576,MATCH(E90,'Prix PRO BTE'!D:D,0),10),"")</f>
        <v>83</v>
      </c>
      <c r="W90">
        <f>+IFERROR(INDEX('Prix PRO PCS'!$1:$1048576,MATCH(E90,'Prix PRO PCS'!D:D,0),10),"")</f>
        <v>5.57</v>
      </c>
      <c r="X90" t="str">
        <f>IF(B90="OPPORTUNITE",AA90,IF(AA90&lt;=0,"Non",IF(AA90&gt;10,"Oui","Inf à 10")))</f>
        <v>Oui</v>
      </c>
      <c r="Y90" t="str">
        <f>IFERROR(INDEX(LigneAchat!$1:$1048576,MATCH(E90,LigneAchat!D:D,0),5),"")</f>
        <v/>
      </c>
      <c r="Z90">
        <f>INDEX(Articles!$1:$1048576,MATCH(E90,Articles!D:D,0),21)</f>
        <v>1440</v>
      </c>
      <c r="AA90">
        <f>+Z90-AB90</f>
        <v>1334</v>
      </c>
      <c r="AB90">
        <f>+INDEX(Articles!$1:$1048576,MATCH(E90,Articles!D:D,0),23)</f>
        <v>106</v>
      </c>
    </row>
    <row r="91">
      <c r="B91" t="str">
        <f>INDEX(Articles!$1:$1048576,MATCH(E91,Articles!D:D,0),6)</f>
        <v>1</v>
      </c>
      <c r="C91" t="str">
        <f>INDEX(Articles!$1:$1048576,MATCH(E91,Articles!D:D,0),7)</f>
        <v/>
      </c>
      <c r="D91" t="str">
        <f>HYPERLINK(INDEX(Articles!$1:$1048576,MATCH(E91,Articles!D:D,0),24),"Lien")</f>
        <v>Lien</v>
      </c>
      <c r="E91" t="str">
        <v>99675-07</v>
      </c>
      <c r="F91" t="str">
        <f>INDEX(Articles!$1:$1048576,MATCH(E91,Articles!D:D,0),5)</f>
        <v>BBE Ø75 SAULE PLEUREUR</v>
      </c>
      <c r="G91" t="str">
        <f>INDEX(Articles!$1:$1048576,MATCH(E91,Articles!D:D,0),8)</f>
        <v>BOMBE</v>
      </c>
      <c r="H91" t="str">
        <f>INDEX(Articles!$1:$1048576,MATCH(E91,Articles!D:D,0),9)</f>
        <v>SPHERIQUE</v>
      </c>
      <c r="I91">
        <f>INDEX(Articles!$1:$1048576,MATCH(E91,Articles!D:D,0),10)</f>
        <v>75</v>
      </c>
      <c r="J91" t="str">
        <f>INDEX(Articles!$1:$1048576,MATCH(E91,Articles!D:D,0),11)</f>
        <v>PLEUREUR</v>
      </c>
      <c r="K91" t="str">
        <f>INDEX(Articles!$1:$1048576,MATCH(E91,Articles!D:D,0),12)</f>
        <v>OR</v>
      </c>
      <c r="L91" t="str">
        <f>INDEX(Articles!$1:$1048576,MATCH(E91,Articles!D:D,0),13)</f>
        <v>CN</v>
      </c>
      <c r="M91" t="str">
        <f>INDEX(Articles!$1:$1048576,MATCH(E91,Articles!D:D,0),14)</f>
        <v>F4</v>
      </c>
      <c r="N91" t="str">
        <f>INDEX(Articles!$1:$1048576,MATCH(E91,Articles!D:D,0),15)</f>
        <v>1.3G</v>
      </c>
      <c r="O91" t="str">
        <f>INDEX(Articles!$1:$1048576,MATCH(E91,Articles!D:D,0),16)</f>
        <v>1008-F4-69252667</v>
      </c>
      <c r="P91">
        <f>INDEX(Articles!$1:$1048576,MATCH(E91,Articles!D:D,0),17)*1000</f>
        <v>140</v>
      </c>
      <c r="Q91" t="str">
        <f>INDEX(Articles!$1:$1048576,MATCH(E91,Articles!D:D,0),18)</f>
        <v>3</v>
      </c>
      <c r="R91">
        <f>INDEX(Articles!$1:$1048576,MATCH(E91,Articles!D:D,0),19)</f>
        <v>75</v>
      </c>
      <c r="S91" t="str">
        <f>IF(INDEX('Unités CA'!$1:$1048576,MATCH(E91,'Unités CA'!D:D,0),5)=0,"",INDEX('Unités CA'!$1:$1048576,MATCH(E91,'Unités CA'!D:D,0),5))</f>
        <v>0060/CA</v>
      </c>
      <c r="T91" t="str">
        <f>IF(INDEX('Unités BTE'!$1:$1048576,MATCH(E91,'Unités CA'!D:D,0),5)=0,"",INDEX('Unités BTE'!$1:$1048576,MATCH(E91,'Unités CA'!D:D,0),5))</f>
        <v/>
      </c>
      <c r="U91">
        <f>IFERROR(INDEX('Prix PRO CA'!$1:$1048576,MATCH(E91,'Prix PRO CA'!D:D,0),10),"")</f>
        <v>296.56</v>
      </c>
      <c r="V91">
        <f>IFERROR(INDEX('Prix PRO CA'!$1:$1048576,MATCH(E91,'Prix PRO BTE'!D:D,0),10),"")</f>
        <v>157.51</v>
      </c>
      <c r="W91">
        <f>+IFERROR(INDEX('Prix PRO PCS'!$1:$1048576,MATCH(E91,'Prix PRO PCS'!D:D,0),10),"")</f>
        <v>7.2</v>
      </c>
      <c r="X91" t="str">
        <f>IF(B91="OPPORTUNITE",AA91,IF(AA91&lt;=0,"Non",IF(AA91&gt;10,"Oui","Inf à 10")))</f>
        <v>Oui</v>
      </c>
      <c r="Y91" t="str">
        <f>IFERROR(INDEX(LigneAchat!$1:$1048576,MATCH(E91,LigneAchat!D:D,0),5),"")</f>
        <v/>
      </c>
      <c r="Z91">
        <f>INDEX(Articles!$1:$1048576,MATCH(E91,Articles!D:D,0),21)</f>
        <v>3189</v>
      </c>
      <c r="AA91">
        <f>+Z91-AB91</f>
        <v>3189</v>
      </c>
      <c r="AB91">
        <f>+INDEX(Articles!$1:$1048576,MATCH(E91,Articles!D:D,0),23)</f>
        <v>0</v>
      </c>
    </row>
    <row r="92">
      <c r="B92" t="str">
        <f>INDEX(Articles!$1:$1048576,MATCH(E92,Articles!D:D,0),6)</f>
        <v>1</v>
      </c>
      <c r="C92" t="str">
        <f>INDEX(Articles!$1:$1048576,MATCH(E92,Articles!D:D,0),7)</f>
        <v/>
      </c>
      <c r="D92" t="str">
        <f>HYPERLINK(INDEX(Articles!$1:$1048576,MATCH(E92,Articles!D:D,0),24),"Lien")</f>
        <v>Lien</v>
      </c>
      <c r="E92" t="str">
        <v>77075-81CE</v>
      </c>
      <c r="F92" t="str">
        <f>INDEX(Articles!$1:$1048576,MATCH(E92,Articles!D:D,0),5)</f>
        <v>BBE Ø75 FILET D'OR (PREMIUM)</v>
      </c>
      <c r="G92" t="str">
        <f>INDEX(Articles!$1:$1048576,MATCH(E92,Articles!D:D,0),8)</f>
        <v>BOMBE</v>
      </c>
      <c r="H92" t="str">
        <f>INDEX(Articles!$1:$1048576,MATCH(E92,Articles!D:D,0),9)</f>
        <v>SPHERIQUE</v>
      </c>
      <c r="I92">
        <f>INDEX(Articles!$1:$1048576,MATCH(E92,Articles!D:D,0),10)</f>
        <v>75</v>
      </c>
      <c r="J92" t="str">
        <f>INDEX(Articles!$1:$1048576,MATCH(E92,Articles!D:D,0),11)</f>
        <v>PLEUREUR</v>
      </c>
      <c r="K92" t="str">
        <f>INDEX(Articles!$1:$1048576,MATCH(E92,Articles!D:D,0),12)</f>
        <v>KAMURO</v>
      </c>
      <c r="L92" t="str">
        <f>INDEX(Articles!$1:$1048576,MATCH(E92,Articles!D:D,0),13)</f>
        <v>CN</v>
      </c>
      <c r="M92" t="str">
        <f>INDEX(Articles!$1:$1048576,MATCH(E92,Articles!D:D,0),14)</f>
        <v>F4</v>
      </c>
      <c r="N92" t="str">
        <f>INDEX(Articles!$1:$1048576,MATCH(E92,Articles!D:D,0),15)</f>
        <v>1.3G</v>
      </c>
      <c r="O92" t="str">
        <f>INDEX(Articles!$1:$1048576,MATCH(E92,Articles!D:D,0),16)</f>
        <v>1008-F4-69245223</v>
      </c>
      <c r="P92">
        <f>INDEX(Articles!$1:$1048576,MATCH(E92,Articles!D:D,0),17)*1000</f>
        <v>135</v>
      </c>
      <c r="Q92" t="str">
        <f>INDEX(Articles!$1:$1048576,MATCH(E92,Articles!D:D,0),18)</f>
        <v>3</v>
      </c>
      <c r="R92">
        <f>INDEX(Articles!$1:$1048576,MATCH(E92,Articles!D:D,0),19)</f>
        <v>75</v>
      </c>
      <c r="S92" t="str">
        <f>IF(INDEX('Unités CA'!$1:$1048576,MATCH(E92,'Unités CA'!D:D,0),5)=0,"",INDEX('Unités CA'!$1:$1048576,MATCH(E92,'Unités CA'!D:D,0),5))</f>
        <v>0060/CA</v>
      </c>
      <c r="T92" t="str">
        <f>IF(INDEX('Unités BTE'!$1:$1048576,MATCH(E92,'Unités CA'!D:D,0),5)=0,"",INDEX('Unités BTE'!$1:$1048576,MATCH(E92,'Unités CA'!D:D,0),5))</f>
        <v/>
      </c>
      <c r="U92">
        <f>IFERROR(INDEX('Prix PRO CA'!$1:$1048576,MATCH(E92,'Prix PRO CA'!D:D,0),10),"")</f>
        <v>296.56</v>
      </c>
      <c r="V92">
        <f>IFERROR(INDEX('Prix PRO CA'!$1:$1048576,MATCH(E92,'Prix PRO BTE'!D:D,0),10),"")</f>
        <v>219.32</v>
      </c>
      <c r="W92">
        <f>+IFERROR(INDEX('Prix PRO PCS'!$1:$1048576,MATCH(E92,'Prix PRO PCS'!D:D,0),10),"")</f>
        <v>7.2</v>
      </c>
      <c r="X92" t="str">
        <f>IF(B92="OPPORTUNITE",AA92,IF(AA92&lt;=0,"Non",IF(AA92&gt;10,"Oui","Inf à 10")))</f>
        <v>Oui</v>
      </c>
      <c r="Y92">
        <f>IFERROR(INDEX(LigneAchat!$1:$1048576,MATCH(E92,LigneAchat!D:D,0),5),"")</f>
        <v>44326</v>
      </c>
      <c r="Z92">
        <f>INDEX(Articles!$1:$1048576,MATCH(E92,Articles!D:D,0),21)</f>
        <v>1142</v>
      </c>
      <c r="AA92">
        <f>+Z92-AB92</f>
        <v>1142</v>
      </c>
      <c r="AB92">
        <f>+INDEX(Articles!$1:$1048576,MATCH(E92,Articles!D:D,0),23)</f>
        <v>0</v>
      </c>
    </row>
    <row r="93">
      <c r="B93" t="str">
        <f>INDEX(Articles!$1:$1048576,MATCH(E93,Articles!D:D,0),6)</f>
        <v>1</v>
      </c>
      <c r="C93" t="str">
        <f>INDEX(Articles!$1:$1048576,MATCH(E93,Articles!D:D,0),7)</f>
        <v/>
      </c>
      <c r="D93" t="str">
        <f>HYPERLINK(INDEX(Articles!$1:$1048576,MATCH(E93,Articles!D:D,0),24),"Lien")</f>
        <v>Lien</v>
      </c>
      <c r="E93" t="str">
        <v>77075-89CE</v>
      </c>
      <c r="F93" t="str">
        <f>INDEX(Articles!$1:$1048576,MATCH(E93,Articles!D:D,0),5)</f>
        <v>BBE Ø75 FILET D'ARGENT (PREMIUM)</v>
      </c>
      <c r="G93" t="str">
        <f>INDEX(Articles!$1:$1048576,MATCH(E93,Articles!D:D,0),8)</f>
        <v>BOMBE</v>
      </c>
      <c r="H93" t="str">
        <f>INDEX(Articles!$1:$1048576,MATCH(E93,Articles!D:D,0),9)</f>
        <v>SPHERIQUE</v>
      </c>
      <c r="I93">
        <f>INDEX(Articles!$1:$1048576,MATCH(E93,Articles!D:D,0),10)</f>
        <v>75</v>
      </c>
      <c r="J93" t="str">
        <f>INDEX(Articles!$1:$1048576,MATCH(E93,Articles!D:D,0),11)</f>
        <v>PLEUREUR</v>
      </c>
      <c r="K93" t="str">
        <f>INDEX(Articles!$1:$1048576,MATCH(E93,Articles!D:D,0),12)</f>
        <v>ARGENT</v>
      </c>
      <c r="L93" t="str">
        <f>INDEX(Articles!$1:$1048576,MATCH(E93,Articles!D:D,0),13)</f>
        <v>CN</v>
      </c>
      <c r="M93" t="str">
        <f>INDEX(Articles!$1:$1048576,MATCH(E93,Articles!D:D,0),14)</f>
        <v>F4</v>
      </c>
      <c r="N93" t="str">
        <f>INDEX(Articles!$1:$1048576,MATCH(E93,Articles!D:D,0),15)</f>
        <v>1.3G</v>
      </c>
      <c r="O93" t="str">
        <f>INDEX(Articles!$1:$1048576,MATCH(E93,Articles!D:D,0),16)</f>
        <v>1008-F4-69245223</v>
      </c>
      <c r="P93">
        <f>INDEX(Articles!$1:$1048576,MATCH(E93,Articles!D:D,0),17)*1000</f>
        <v>157</v>
      </c>
      <c r="Q93" t="str">
        <f>INDEX(Articles!$1:$1048576,MATCH(E93,Articles!D:D,0),18)</f>
        <v>3</v>
      </c>
      <c r="R93">
        <f>INDEX(Articles!$1:$1048576,MATCH(E93,Articles!D:D,0),19)</f>
        <v>75</v>
      </c>
      <c r="S93" t="str">
        <f>IF(INDEX('Unités CA'!$1:$1048576,MATCH(E93,'Unités CA'!D:D,0),5)=0,"",INDEX('Unités CA'!$1:$1048576,MATCH(E93,'Unités CA'!D:D,0),5))</f>
        <v>0060/CA</v>
      </c>
      <c r="T93" t="str">
        <f>IF(INDEX('Unités BTE'!$1:$1048576,MATCH(E93,'Unités CA'!D:D,0),5)=0,"",INDEX('Unités BTE'!$1:$1048576,MATCH(E93,'Unités CA'!D:D,0),5))</f>
        <v/>
      </c>
      <c r="U93">
        <f>IFERROR(INDEX('Prix PRO CA'!$1:$1048576,MATCH(E93,'Prix PRO CA'!D:D,0),10),"")</f>
        <v>296.56</v>
      </c>
      <c r="V93">
        <f>IFERROR(INDEX('Prix PRO CA'!$1:$1048576,MATCH(E93,'Prix PRO BTE'!D:D,0),10),"")</f>
        <v>219.32</v>
      </c>
      <c r="W93">
        <f>+IFERROR(INDEX('Prix PRO PCS'!$1:$1048576,MATCH(E93,'Prix PRO PCS'!D:D,0),10),"")</f>
        <v>7.2</v>
      </c>
      <c r="X93" t="str">
        <f>IF(B93="OPPORTUNITE",AA93,IF(AA93&lt;=0,"Non",IF(AA93&gt;10,"Oui","Inf à 10")))</f>
        <v>Oui</v>
      </c>
      <c r="Y93" t="str">
        <f>IFERROR(INDEX(LigneAchat!$1:$1048576,MATCH(E93,LigneAchat!D:D,0),5),"")</f>
        <v/>
      </c>
      <c r="Z93">
        <f>INDEX(Articles!$1:$1048576,MATCH(E93,Articles!D:D,0),21)</f>
        <v>1548</v>
      </c>
      <c r="AA93">
        <f>+Z93-AB93</f>
        <v>488</v>
      </c>
      <c r="AB93">
        <f>+INDEX(Articles!$1:$1048576,MATCH(E93,Articles!D:D,0),23)</f>
        <v>1060</v>
      </c>
    </row>
    <row r="94">
      <c r="B94" t="str">
        <f>INDEX(Articles!$1:$1048576,MATCH(E94,Articles!D:D,0),6)</f>
        <v>1</v>
      </c>
      <c r="C94" t="str">
        <f>INDEX(Articles!$1:$1048576,MATCH(E94,Articles!D:D,0),7)</f>
        <v/>
      </c>
      <c r="D94" t="str">
        <f>HYPERLINK(INDEX(Articles!$1:$1048576,MATCH(E94,Articles!D:D,0),24),"Lien")</f>
        <v>Lien</v>
      </c>
      <c r="E94" t="str">
        <v>91075-18</v>
      </c>
      <c r="F94" t="str">
        <f>INDEX(Articles!$1:$1048576,MATCH(E94,Articles!D:D,0),5)</f>
        <v>BBE Ø75 FILET D'OR</v>
      </c>
      <c r="G94" t="str">
        <f>INDEX(Articles!$1:$1048576,MATCH(E94,Articles!D:D,0),8)</f>
        <v>BOMBE</v>
      </c>
      <c r="H94" t="str">
        <f>INDEX(Articles!$1:$1048576,MATCH(E94,Articles!D:D,0),9)</f>
        <v>SPHERIQUE</v>
      </c>
      <c r="I94">
        <f>INDEX(Articles!$1:$1048576,MATCH(E94,Articles!D:D,0),10)</f>
        <v>75</v>
      </c>
      <c r="J94" t="str">
        <f>INDEX(Articles!$1:$1048576,MATCH(E94,Articles!D:D,0),11)</f>
        <v>PLEUREUR</v>
      </c>
      <c r="K94" t="str">
        <f>INDEX(Articles!$1:$1048576,MATCH(E94,Articles!D:D,0),12)</f>
        <v>KAMURO</v>
      </c>
      <c r="L94" t="str">
        <f>INDEX(Articles!$1:$1048576,MATCH(E94,Articles!D:D,0),13)</f>
        <v>CN</v>
      </c>
      <c r="M94" t="str">
        <f>INDEX(Articles!$1:$1048576,MATCH(E94,Articles!D:D,0),14)</f>
        <v>F4</v>
      </c>
      <c r="N94" t="str">
        <f>INDEX(Articles!$1:$1048576,MATCH(E94,Articles!D:D,0),15)</f>
        <v>1.3G</v>
      </c>
      <c r="O94" t="str">
        <f>INDEX(Articles!$1:$1048576,MATCH(E94,Articles!D:D,0),16)</f>
        <v>1008-F4-69252667</v>
      </c>
      <c r="P94">
        <f>INDEX(Articles!$1:$1048576,MATCH(E94,Articles!D:D,0),17)*1000</f>
        <v>140</v>
      </c>
      <c r="Q94" t="str">
        <f>INDEX(Articles!$1:$1048576,MATCH(E94,Articles!D:D,0),18)</f>
        <v>3</v>
      </c>
      <c r="R94">
        <f>INDEX(Articles!$1:$1048576,MATCH(E94,Articles!D:D,0),19)</f>
        <v>75</v>
      </c>
      <c r="S94" t="str">
        <f>IF(INDEX('Unités CA'!$1:$1048576,MATCH(E94,'Unités CA'!D:D,0),5)=0,"",INDEX('Unités CA'!$1:$1048576,MATCH(E94,'Unités CA'!D:D,0),5))</f>
        <v>0060/CA</v>
      </c>
      <c r="T94" t="str">
        <f>IF(INDEX('Unités BTE'!$1:$1048576,MATCH(E94,'Unités CA'!D:D,0),5)=0,"",INDEX('Unités BTE'!$1:$1048576,MATCH(E94,'Unités CA'!D:D,0),5))</f>
        <v/>
      </c>
      <c r="U94">
        <f>IFERROR(INDEX('Prix PRO CA'!$1:$1048576,MATCH(E94,'Prix PRO CA'!D:D,0),10),"")</f>
        <v>224.73</v>
      </c>
      <c r="V94">
        <f>IFERROR(INDEX('Prix PRO CA'!$1:$1048576,MATCH(E94,'Prix PRO BTE'!D:D,0),10),"")</f>
        <v>83</v>
      </c>
      <c r="W94">
        <f>+IFERROR(INDEX('Prix PRO PCS'!$1:$1048576,MATCH(E94,'Prix PRO PCS'!D:D,0),10),"")</f>
        <v>5.9</v>
      </c>
      <c r="X94" t="str">
        <f>IF(B94="OPPORTUNITE",AA94,IF(AA94&lt;=0,"Non",IF(AA94&gt;10,"Oui","Inf à 10")))</f>
        <v>Oui</v>
      </c>
      <c r="Y94">
        <f>IFERROR(INDEX(LigneAchat!$1:$1048576,MATCH(E94,LigneAchat!D:D,0),5),"")</f>
        <v>44287</v>
      </c>
      <c r="Z94">
        <f>INDEX(Articles!$1:$1048576,MATCH(E94,Articles!D:D,0),21)</f>
        <v>5009</v>
      </c>
      <c r="AA94">
        <f>+Z94-AB94</f>
        <v>4049</v>
      </c>
      <c r="AB94">
        <f>+INDEX(Articles!$1:$1048576,MATCH(E94,Articles!D:D,0),23)</f>
        <v>960</v>
      </c>
    </row>
    <row r="95">
      <c r="B95" t="str">
        <f>INDEX(Articles!$1:$1048576,MATCH(E95,Articles!D:D,0),6)</f>
        <v>1</v>
      </c>
      <c r="C95" t="str">
        <f>INDEX(Articles!$1:$1048576,MATCH(E95,Articles!D:D,0),7)</f>
        <v/>
      </c>
      <c r="D95" t="str">
        <f>HYPERLINK(INDEX(Articles!$1:$1048576,MATCH(E95,Articles!D:D,0),24),"Lien")</f>
        <v>Lien</v>
      </c>
      <c r="E95" t="str">
        <v>91075-19</v>
      </c>
      <c r="F95" t="str">
        <f>INDEX(Articles!$1:$1048576,MATCH(E95,Articles!D:D,0),5)</f>
        <v>BBE Ø75 FILET D'ARGENT</v>
      </c>
      <c r="G95" t="str">
        <f>INDEX(Articles!$1:$1048576,MATCH(E95,Articles!D:D,0),8)</f>
        <v>BOMBE</v>
      </c>
      <c r="H95" t="str">
        <f>INDEX(Articles!$1:$1048576,MATCH(E95,Articles!D:D,0),9)</f>
        <v>SPHERIQUE</v>
      </c>
      <c r="I95">
        <f>INDEX(Articles!$1:$1048576,MATCH(E95,Articles!D:D,0),10)</f>
        <v>75</v>
      </c>
      <c r="J95" t="str">
        <f>INDEX(Articles!$1:$1048576,MATCH(E95,Articles!D:D,0),11)</f>
        <v>PLEUREUR</v>
      </c>
      <c r="K95" t="str">
        <f>INDEX(Articles!$1:$1048576,MATCH(E95,Articles!D:D,0),12)</f>
        <v>ARGENT</v>
      </c>
      <c r="L95" t="str">
        <f>INDEX(Articles!$1:$1048576,MATCH(E95,Articles!D:D,0),13)</f>
        <v>CN</v>
      </c>
      <c r="M95" t="str">
        <f>INDEX(Articles!$1:$1048576,MATCH(E95,Articles!D:D,0),14)</f>
        <v>F4</v>
      </c>
      <c r="N95" t="str">
        <f>INDEX(Articles!$1:$1048576,MATCH(E95,Articles!D:D,0),15)</f>
        <v>1.3G</v>
      </c>
      <c r="O95" t="str">
        <f>INDEX(Articles!$1:$1048576,MATCH(E95,Articles!D:D,0),16)</f>
        <v>1008-F4-69252667</v>
      </c>
      <c r="P95">
        <f>INDEX(Articles!$1:$1048576,MATCH(E95,Articles!D:D,0),17)*1000</f>
        <v>140</v>
      </c>
      <c r="Q95" t="str">
        <f>INDEX(Articles!$1:$1048576,MATCH(E95,Articles!D:D,0),18)</f>
        <v>3</v>
      </c>
      <c r="R95">
        <f>INDEX(Articles!$1:$1048576,MATCH(E95,Articles!D:D,0),19)</f>
        <v>75</v>
      </c>
      <c r="S95" t="str">
        <f>IF(INDEX('Unités CA'!$1:$1048576,MATCH(E95,'Unités CA'!D:D,0),5)=0,"",INDEX('Unités CA'!$1:$1048576,MATCH(E95,'Unités CA'!D:D,0),5))</f>
        <v>0060/CA</v>
      </c>
      <c r="T95" t="str">
        <f>IF(INDEX('Unités BTE'!$1:$1048576,MATCH(E95,'Unités CA'!D:D,0),5)=0,"",INDEX('Unités BTE'!$1:$1048576,MATCH(E95,'Unités CA'!D:D,0),5))</f>
        <v/>
      </c>
      <c r="U95">
        <f>IFERROR(INDEX('Prix PRO CA'!$1:$1048576,MATCH(E95,'Prix PRO CA'!D:D,0),10),"")</f>
        <v>224.73</v>
      </c>
      <c r="V95">
        <f>IFERROR(INDEX('Prix PRO CA'!$1:$1048576,MATCH(E95,'Prix PRO BTE'!D:D,0),10),"")</f>
        <v>83</v>
      </c>
      <c r="W95">
        <f>+IFERROR(INDEX('Prix PRO PCS'!$1:$1048576,MATCH(E95,'Prix PRO PCS'!D:D,0),10),"")</f>
        <v>5.9</v>
      </c>
      <c r="X95" t="str">
        <f>IF(B95="OPPORTUNITE",AA95,IF(AA95&lt;=0,"Non",IF(AA95&gt;10,"Oui","Inf à 10")))</f>
        <v>Oui</v>
      </c>
      <c r="Y95">
        <f>IFERROR(INDEX(LigneAchat!$1:$1048576,MATCH(E95,LigneAchat!D:D,0),5),"")</f>
        <v>44287</v>
      </c>
      <c r="Z95">
        <f>INDEX(Articles!$1:$1048576,MATCH(E95,Articles!D:D,0),21)</f>
        <v>1571</v>
      </c>
      <c r="AA95">
        <f>+Z95-AB95</f>
        <v>1291</v>
      </c>
      <c r="AB95">
        <f>+INDEX(Articles!$1:$1048576,MATCH(E95,Articles!D:D,0),23)</f>
        <v>280</v>
      </c>
    </row>
    <row r="96">
      <c r="B96" t="str">
        <f>INDEX(Articles!$1:$1048576,MATCH(E96,Articles!D:D,0),6)</f>
        <v>1</v>
      </c>
      <c r="C96" t="str">
        <f>INDEX(Articles!$1:$1048576,MATCH(E96,Articles!D:D,0),7)</f>
        <v>2020</v>
      </c>
      <c r="D96" t="str">
        <f>HYPERLINK(INDEX(Articles!$1:$1048576,MATCH(E96,Articles!D:D,0),24),"Lien")</f>
        <v>Lien</v>
      </c>
      <c r="E96" t="str">
        <v>91275-18/B</v>
      </c>
      <c r="F96" t="str">
        <f>INDEX(Articles!$1:$1048576,MATCH(E96,Articles!D:D,0),5)</f>
        <v>BBE Ø75 FILET D'OR À BLEU + TC FILET D'OR</v>
      </c>
      <c r="G96" t="str">
        <f>INDEX(Articles!$1:$1048576,MATCH(E96,Articles!D:D,0),8)</f>
        <v>BOMBE</v>
      </c>
      <c r="H96" t="str">
        <f>INDEX(Articles!$1:$1048576,MATCH(E96,Articles!D:D,0),9)</f>
        <v>SPHERIQUE</v>
      </c>
      <c r="I96">
        <f>INDEX(Articles!$1:$1048576,MATCH(E96,Articles!D:D,0),10)</f>
        <v>75</v>
      </c>
      <c r="J96" t="str">
        <f>INDEX(Articles!$1:$1048576,MATCH(E96,Articles!D:D,0),11)</f>
        <v>PLEUREUR</v>
      </c>
      <c r="K96" t="str">
        <f>INDEX(Articles!$1:$1048576,MATCH(E96,Articles!D:D,0),12)</f>
        <v>KAMURO</v>
      </c>
      <c r="L96" t="str">
        <f>INDEX(Articles!$1:$1048576,MATCH(E96,Articles!D:D,0),13)</f>
        <v>CN</v>
      </c>
      <c r="M96" t="str">
        <f>INDEX(Articles!$1:$1048576,MATCH(E96,Articles!D:D,0),14)</f>
        <v>F4</v>
      </c>
      <c r="N96" t="str">
        <f>INDEX(Articles!$1:$1048576,MATCH(E96,Articles!D:D,0),15)</f>
        <v>1.3G</v>
      </c>
      <c r="O96" t="str">
        <f>INDEX(Articles!$1:$1048576,MATCH(E96,Articles!D:D,0),16)</f>
        <v>1008-F4-69252667</v>
      </c>
      <c r="P96">
        <f>INDEX(Articles!$1:$1048576,MATCH(E96,Articles!D:D,0),17)*1000</f>
        <v>146</v>
      </c>
      <c r="Q96" t="str">
        <f>INDEX(Articles!$1:$1048576,MATCH(E96,Articles!D:D,0),18)</f>
        <v>3</v>
      </c>
      <c r="R96">
        <f>INDEX(Articles!$1:$1048576,MATCH(E96,Articles!D:D,0),19)</f>
        <v>75</v>
      </c>
      <c r="S96" t="str">
        <f>IF(INDEX('Unités CA'!$1:$1048576,MATCH(E96,'Unités CA'!D:D,0),5)=0,"",INDEX('Unités CA'!$1:$1048576,MATCH(E96,'Unités CA'!D:D,0),5))</f>
        <v>0060/CA</v>
      </c>
      <c r="T96" t="str">
        <f>IF(INDEX('Unités BTE'!$1:$1048576,MATCH(E96,'Unités CA'!D:D,0),5)=0,"",INDEX('Unités BTE'!$1:$1048576,MATCH(E96,'Unités CA'!D:D,0),5))</f>
        <v/>
      </c>
      <c r="U96">
        <f>IFERROR(INDEX('Prix PRO CA'!$1:$1048576,MATCH(E96,'Prix PRO CA'!D:D,0),10),"")</f>
        <v>302.4</v>
      </c>
      <c r="V96">
        <f>IFERROR(INDEX('Prix PRO CA'!$1:$1048576,MATCH(E96,'Prix PRO BTE'!D:D,0),10),"")</f>
        <v>144.84</v>
      </c>
      <c r="W96">
        <f>+IFERROR(INDEX('Prix PRO PCS'!$1:$1048576,MATCH(E96,'Prix PRO PCS'!D:D,0),10),"")</f>
        <v>7.3</v>
      </c>
      <c r="X96" t="str">
        <f>IF(B96="OPPORTUNITE",AA96,IF(AA96&lt;=0,"Non",IF(AA96&gt;10,"Oui","Inf à 10")))</f>
        <v>Non</v>
      </c>
      <c r="Y96">
        <f>IFERROR(INDEX(LigneAchat!$1:$1048576,MATCH(E96,LigneAchat!D:D,0),5),"")</f>
        <v>44287</v>
      </c>
      <c r="Z96">
        <f>INDEX(Articles!$1:$1048576,MATCH(E96,Articles!D:D,0),21)</f>
        <v>0</v>
      </c>
      <c r="AA96">
        <f>+Z96-AB96</f>
        <v>0</v>
      </c>
      <c r="AB96">
        <f>+INDEX(Articles!$1:$1048576,MATCH(E96,Articles!D:D,0),23)</f>
        <v>0</v>
      </c>
    </row>
    <row r="97">
      <c r="B97" t="str">
        <f>INDEX(Articles!$1:$1048576,MATCH(E97,Articles!D:D,0),6)</f>
        <v>1</v>
      </c>
      <c r="C97" t="str">
        <f>INDEX(Articles!$1:$1048576,MATCH(E97,Articles!D:D,0),7)</f>
        <v/>
      </c>
      <c r="D97" t="str">
        <f>HYPERLINK(INDEX(Articles!$1:$1048576,MATCH(E97,Articles!D:D,0),24),"Lien")</f>
        <v>Lien</v>
      </c>
      <c r="E97" t="str">
        <v>81275-18</v>
      </c>
      <c r="F97" t="str">
        <f>INDEX(Articles!$1:$1048576,MATCH(E97,Articles!D:D,0),5)</f>
        <v>BBE Ø75 FILET D'OR + TC FILET D'OR</v>
      </c>
      <c r="G97" t="str">
        <f>INDEX(Articles!$1:$1048576,MATCH(E97,Articles!D:D,0),8)</f>
        <v>BOMBE</v>
      </c>
      <c r="H97" t="str">
        <f>INDEX(Articles!$1:$1048576,MATCH(E97,Articles!D:D,0),9)</f>
        <v>SPHERIQUE</v>
      </c>
      <c r="I97">
        <f>INDEX(Articles!$1:$1048576,MATCH(E97,Articles!D:D,0),10)</f>
        <v>75</v>
      </c>
      <c r="J97" t="str">
        <f>INDEX(Articles!$1:$1048576,MATCH(E97,Articles!D:D,0),11)</f>
        <v>PLEUREUR</v>
      </c>
      <c r="K97" t="str">
        <f>INDEX(Articles!$1:$1048576,MATCH(E97,Articles!D:D,0),12)</f>
        <v>KAMURO</v>
      </c>
      <c r="L97" t="str">
        <f>INDEX(Articles!$1:$1048576,MATCH(E97,Articles!D:D,0),13)</f>
        <v>CN</v>
      </c>
      <c r="M97" t="str">
        <f>INDEX(Articles!$1:$1048576,MATCH(E97,Articles!D:D,0),14)</f>
        <v>F4</v>
      </c>
      <c r="N97" t="str">
        <f>INDEX(Articles!$1:$1048576,MATCH(E97,Articles!D:D,0),15)</f>
        <v>1.3G</v>
      </c>
      <c r="O97" t="str">
        <f>INDEX(Articles!$1:$1048576,MATCH(E97,Articles!D:D,0),16)</f>
        <v>1008-F4-69252667</v>
      </c>
      <c r="P97">
        <f>INDEX(Articles!$1:$1048576,MATCH(E97,Articles!D:D,0),17)*1000</f>
        <v>140</v>
      </c>
      <c r="Q97" t="str">
        <f>INDEX(Articles!$1:$1048576,MATCH(E97,Articles!D:D,0),18)</f>
        <v>3</v>
      </c>
      <c r="R97">
        <f>INDEX(Articles!$1:$1048576,MATCH(E97,Articles!D:D,0),19)</f>
        <v>75</v>
      </c>
      <c r="S97" t="str">
        <f>IF(INDEX('Unités CA'!$1:$1048576,MATCH(E97,'Unités CA'!D:D,0),5)=0,"",INDEX('Unités CA'!$1:$1048576,MATCH(E97,'Unités CA'!D:D,0),5))</f>
        <v>0060/CA</v>
      </c>
      <c r="T97" t="str">
        <f>IF(INDEX('Unités BTE'!$1:$1048576,MATCH(E97,'Unités CA'!D:D,0),5)=0,"",INDEX('Unités BTE'!$1:$1048576,MATCH(E97,'Unités CA'!D:D,0),5))</f>
        <v/>
      </c>
      <c r="U97">
        <f>IFERROR(INDEX('Prix PRO CA'!$1:$1048576,MATCH(E97,'Prix PRO CA'!D:D,0),10),"")</f>
        <v>302.4</v>
      </c>
      <c r="V97">
        <f>IFERROR(INDEX('Prix PRO CA'!$1:$1048576,MATCH(E97,'Prix PRO BTE'!D:D,0),10),"")</f>
        <v>131.3</v>
      </c>
      <c r="W97">
        <f>+IFERROR(INDEX('Prix PRO PCS'!$1:$1048576,MATCH(E97,'Prix PRO PCS'!D:D,0),10),"")</f>
        <v>7</v>
      </c>
      <c r="X97" t="str">
        <f>IF(B97="OPPORTUNITE",AA97,IF(AA97&lt;=0,"Non",IF(AA97&gt;10,"Oui","Inf à 10")))</f>
        <v>Oui</v>
      </c>
      <c r="Y97" t="str">
        <f>IFERROR(INDEX(LigneAchat!$1:$1048576,MATCH(E97,LigneAchat!D:D,0),5),"")</f>
        <v/>
      </c>
      <c r="Z97">
        <f>INDEX(Articles!$1:$1048576,MATCH(E97,Articles!D:D,0),21)</f>
        <v>1561</v>
      </c>
      <c r="AA97">
        <f>+Z97-AB97</f>
        <v>1049</v>
      </c>
      <c r="AB97">
        <f>+INDEX(Articles!$1:$1048576,MATCH(E97,Articles!D:D,0),23)</f>
        <v>512</v>
      </c>
    </row>
    <row r="98">
      <c r="B98" t="str">
        <f>INDEX(Articles!$1:$1048576,MATCH(E98,Articles!D:D,0),6)</f>
        <v>1</v>
      </c>
      <c r="C98" t="str">
        <f>INDEX(Articles!$1:$1048576,MATCH(E98,Articles!D:D,0),7)</f>
        <v/>
      </c>
      <c r="D98" t="str">
        <f>HYPERLINK(INDEX(Articles!$1:$1048576,MATCH(E98,Articles!D:D,0),24),"Lien")</f>
        <v>Lien</v>
      </c>
      <c r="E98" t="str">
        <v>94075-20</v>
      </c>
      <c r="F98" t="str">
        <f>INDEX(Articles!$1:$1048576,MATCH(E98,Articles!D:D,0),5)</f>
        <v>BBE Ø75 CASCADE FILET D'OR</v>
      </c>
      <c r="G98" t="str">
        <f>INDEX(Articles!$1:$1048576,MATCH(E98,Articles!D:D,0),8)</f>
        <v>BOMBE</v>
      </c>
      <c r="H98" t="str">
        <f>INDEX(Articles!$1:$1048576,MATCH(E98,Articles!D:D,0),9)</f>
        <v>SPHERIQUE</v>
      </c>
      <c r="I98">
        <f>INDEX(Articles!$1:$1048576,MATCH(E98,Articles!D:D,0),10)</f>
        <v>75</v>
      </c>
      <c r="J98" t="str">
        <f>INDEX(Articles!$1:$1048576,MATCH(E98,Articles!D:D,0),11)</f>
        <v>PLEUREUR</v>
      </c>
      <c r="K98" t="str">
        <f>INDEX(Articles!$1:$1048576,MATCH(E98,Articles!D:D,0),12)</f>
        <v>KAMURO</v>
      </c>
      <c r="L98" t="str">
        <f>INDEX(Articles!$1:$1048576,MATCH(E98,Articles!D:D,0),13)</f>
        <v>CN</v>
      </c>
      <c r="M98" t="str">
        <f>INDEX(Articles!$1:$1048576,MATCH(E98,Articles!D:D,0),14)</f>
        <v>F4</v>
      </c>
      <c r="N98" t="str">
        <f>INDEX(Articles!$1:$1048576,MATCH(E98,Articles!D:D,0),15)</f>
        <v>1.3G</v>
      </c>
      <c r="O98" t="str">
        <f>INDEX(Articles!$1:$1048576,MATCH(E98,Articles!D:D,0),16)</f>
        <v>1008-F4-69252666</v>
      </c>
      <c r="P98">
        <f>INDEX(Articles!$1:$1048576,MATCH(E98,Articles!D:D,0),17)*1000</f>
        <v>125</v>
      </c>
      <c r="Q98" t="str">
        <f>INDEX(Articles!$1:$1048576,MATCH(E98,Articles!D:D,0),18)</f>
        <v>3</v>
      </c>
      <c r="R98">
        <f>INDEX(Articles!$1:$1048576,MATCH(E98,Articles!D:D,0),19)</f>
        <v>75</v>
      </c>
      <c r="S98" t="str">
        <f>IF(INDEX('Unités CA'!$1:$1048576,MATCH(E98,'Unités CA'!D:D,0),5)=0,"",INDEX('Unités CA'!$1:$1048576,MATCH(E98,'Unités CA'!D:D,0),5))</f>
        <v>0060/CA</v>
      </c>
      <c r="T98" t="str">
        <f>IF(INDEX('Unités BTE'!$1:$1048576,MATCH(E98,'Unités CA'!D:D,0),5)=0,"",INDEX('Unités BTE'!$1:$1048576,MATCH(E98,'Unités CA'!D:D,0),5))</f>
        <v/>
      </c>
      <c r="U98">
        <f>IFERROR(INDEX('Prix PRO CA'!$1:$1048576,MATCH(E98,'Prix PRO CA'!D:D,0),10),"")</f>
        <v>359.56</v>
      </c>
      <c r="V98">
        <f>IFERROR(INDEX('Prix PRO CA'!$1:$1048576,MATCH(E98,'Prix PRO BTE'!D:D,0),10),"")</f>
        <v>124.28</v>
      </c>
      <c r="W98">
        <f>+IFERROR(INDEX('Prix PRO PCS'!$1:$1048576,MATCH(E98,'Prix PRO PCS'!D:D,0),10),"")</f>
        <v>8.13</v>
      </c>
      <c r="X98" t="str">
        <f>IF(B98="OPPORTUNITE",AA98,IF(AA98&lt;=0,"Non",IF(AA98&gt;10,"Oui","Inf à 10")))</f>
        <v>Non</v>
      </c>
      <c r="Y98" t="str">
        <f>IFERROR(INDEX(LigneAchat!$1:$1048576,MATCH(E98,LigneAchat!D:D,0),5),"")</f>
        <v/>
      </c>
      <c r="Z98">
        <f>INDEX(Articles!$1:$1048576,MATCH(E98,Articles!D:D,0),21)</f>
        <v>1926</v>
      </c>
      <c r="AA98">
        <f>+Z98-AB98</f>
        <v>-10</v>
      </c>
      <c r="AB98">
        <f>+INDEX(Articles!$1:$1048576,MATCH(E98,Articles!D:D,0),23)</f>
        <v>1936</v>
      </c>
    </row>
    <row r="99">
      <c r="B99" t="str">
        <f>INDEX(Articles!$1:$1048576,MATCH(E99,Articles!D:D,0),6)</f>
        <v>1</v>
      </c>
      <c r="C99" t="str">
        <f>INDEX(Articles!$1:$1048576,MATCH(E99,Articles!D:D,0),7)</f>
        <v/>
      </c>
      <c r="D99" t="str">
        <f>HYPERLINK(INDEX(Articles!$1:$1048576,MATCH(E99,Articles!D:D,0),24),"Lien")</f>
        <v>Lien</v>
      </c>
      <c r="E99" t="str">
        <v>76275-02CE</v>
      </c>
      <c r="F99" t="str">
        <f>INDEX(Articles!$1:$1048576,MATCH(E99,Articles!D:D,0),5)</f>
        <v>BBE Ø75 ARAIGNÉE CYAN</v>
      </c>
      <c r="G99" t="str">
        <f>INDEX(Articles!$1:$1048576,MATCH(E99,Articles!D:D,0),8)</f>
        <v>BOMBE</v>
      </c>
      <c r="H99" t="str">
        <f>INDEX(Articles!$1:$1048576,MATCH(E99,Articles!D:D,0),9)</f>
        <v>SPHERIQUE</v>
      </c>
      <c r="I99">
        <f>INDEX(Articles!$1:$1048576,MATCH(E99,Articles!D:D,0),10)</f>
        <v>75</v>
      </c>
      <c r="J99" t="str">
        <f>INDEX(Articles!$1:$1048576,MATCH(E99,Articles!D:D,0),11)</f>
        <v>PLEUREUR</v>
      </c>
      <c r="K99" t="str">
        <f>INDEX(Articles!$1:$1048576,MATCH(E99,Articles!D:D,0),12)</f>
        <v>CYAN</v>
      </c>
      <c r="L99" t="str">
        <f>INDEX(Articles!$1:$1048576,MATCH(E99,Articles!D:D,0),13)</f>
        <v>CN</v>
      </c>
      <c r="M99" t="str">
        <f>INDEX(Articles!$1:$1048576,MATCH(E99,Articles!D:D,0),14)</f>
        <v>F4</v>
      </c>
      <c r="N99" t="str">
        <f>INDEX(Articles!$1:$1048576,MATCH(E99,Articles!D:D,0),15)</f>
        <v>1.3G</v>
      </c>
      <c r="O99" t="str">
        <f>INDEX(Articles!$1:$1048576,MATCH(E99,Articles!D:D,0),16)</f>
        <v>0163-F4-4243</v>
      </c>
      <c r="P99">
        <f>INDEX(Articles!$1:$1048576,MATCH(E99,Articles!D:D,0),17)*1000</f>
        <v>165</v>
      </c>
      <c r="Q99" t="str">
        <f>INDEX(Articles!$1:$1048576,MATCH(E99,Articles!D:D,0),18)</f>
        <v>3</v>
      </c>
      <c r="R99">
        <f>INDEX(Articles!$1:$1048576,MATCH(E99,Articles!D:D,0),19)</f>
        <v>75</v>
      </c>
      <c r="S99" t="str">
        <f>IF(INDEX('Unités CA'!$1:$1048576,MATCH(E99,'Unités CA'!D:D,0),5)=0,"",INDEX('Unités CA'!$1:$1048576,MATCH(E99,'Unités CA'!D:D,0),5))</f>
        <v>0060/CA</v>
      </c>
      <c r="T99" t="str">
        <f>IF(INDEX('Unités BTE'!$1:$1048576,MATCH(E99,'Unités CA'!D:D,0),5)=0,"",INDEX('Unités BTE'!$1:$1048576,MATCH(E99,'Unités CA'!D:D,0),5))</f>
        <v/>
      </c>
      <c r="U99">
        <f>IFERROR(INDEX('Prix PRO CA'!$1:$1048576,MATCH(E99,'Prix PRO CA'!D:D,0),10),"")</f>
        <v>371.46</v>
      </c>
      <c r="V99">
        <f>IFERROR(INDEX('Prix PRO CA'!$1:$1048576,MATCH(E99,'Prix PRO BTE'!D:D,0),10),"")</f>
        <v>136.64</v>
      </c>
      <c r="W99">
        <f>+IFERROR(INDEX('Prix PRO PCS'!$1:$1048576,MATCH(E99,'Prix PRO PCS'!D:D,0),10),"")</f>
        <v>7.49</v>
      </c>
      <c r="X99" t="str">
        <f>IF(B99="OPPORTUNITE",AA99,IF(AA99&lt;=0,"Non",IF(AA99&gt;10,"Oui","Inf à 10")))</f>
        <v>Oui</v>
      </c>
      <c r="Y99" t="str">
        <f>IFERROR(INDEX(LigneAchat!$1:$1048576,MATCH(E99,LigneAchat!D:D,0),5),"")</f>
        <v/>
      </c>
      <c r="Z99">
        <f>INDEX(Articles!$1:$1048576,MATCH(E99,Articles!D:D,0),21)</f>
        <v>1503</v>
      </c>
      <c r="AA99">
        <f>+Z99-AB99</f>
        <v>1299</v>
      </c>
      <c r="AB99">
        <f>+INDEX(Articles!$1:$1048576,MATCH(E99,Articles!D:D,0),23)</f>
        <v>204</v>
      </c>
    </row>
    <row r="100">
      <c r="B100" t="str">
        <f>INDEX(Articles!$1:$1048576,MATCH(E100,Articles!D:D,0),6)</f>
        <v>1</v>
      </c>
      <c r="C100" t="str">
        <f>INDEX(Articles!$1:$1048576,MATCH(E100,Articles!D:D,0),7)</f>
        <v/>
      </c>
      <c r="D100" t="str">
        <f>HYPERLINK(INDEX(Articles!$1:$1048576,MATCH(E100,Articles!D:D,0),24),"Lien")</f>
        <v>Lien</v>
      </c>
      <c r="E100" t="str">
        <v>76275-21CE</v>
      </c>
      <c r="F100" t="str">
        <f>INDEX(Articles!$1:$1048576,MATCH(E100,Articles!D:D,0),5)</f>
        <v>BBE Ø75 ARAIGNÉE MAGENTA</v>
      </c>
      <c r="G100" t="str">
        <f>INDEX(Articles!$1:$1048576,MATCH(E100,Articles!D:D,0),8)</f>
        <v>BOMBE</v>
      </c>
      <c r="H100" t="str">
        <f>INDEX(Articles!$1:$1048576,MATCH(E100,Articles!D:D,0),9)</f>
        <v>SPHERIQUE</v>
      </c>
      <c r="I100">
        <f>INDEX(Articles!$1:$1048576,MATCH(E100,Articles!D:D,0),10)</f>
        <v>75</v>
      </c>
      <c r="J100" t="str">
        <f>INDEX(Articles!$1:$1048576,MATCH(E100,Articles!D:D,0),11)</f>
        <v>PLEUREUR</v>
      </c>
      <c r="K100" t="str">
        <f>INDEX(Articles!$1:$1048576,MATCH(E100,Articles!D:D,0),12)</f>
        <v>MAGENTA</v>
      </c>
      <c r="L100" t="str">
        <f>INDEX(Articles!$1:$1048576,MATCH(E100,Articles!D:D,0),13)</f>
        <v>CN</v>
      </c>
      <c r="M100" t="str">
        <f>INDEX(Articles!$1:$1048576,MATCH(E100,Articles!D:D,0),14)</f>
        <v>F4</v>
      </c>
      <c r="N100" t="str">
        <f>INDEX(Articles!$1:$1048576,MATCH(E100,Articles!D:D,0),15)</f>
        <v>1.3G</v>
      </c>
      <c r="O100" t="str">
        <f>INDEX(Articles!$1:$1048576,MATCH(E100,Articles!D:D,0),16)</f>
        <v>0163-F4-4243</v>
      </c>
      <c r="P100">
        <f>INDEX(Articles!$1:$1048576,MATCH(E100,Articles!D:D,0),17)*1000</f>
        <v>165</v>
      </c>
      <c r="Q100" t="str">
        <f>INDEX(Articles!$1:$1048576,MATCH(E100,Articles!D:D,0),18)</f>
        <v>3</v>
      </c>
      <c r="R100">
        <f>INDEX(Articles!$1:$1048576,MATCH(E100,Articles!D:D,0),19)</f>
        <v>75</v>
      </c>
      <c r="S100" t="str">
        <f>IF(INDEX('Unités CA'!$1:$1048576,MATCH(E100,'Unités CA'!D:D,0),5)=0,"",INDEX('Unités CA'!$1:$1048576,MATCH(E100,'Unités CA'!D:D,0),5))</f>
        <v>0060/CA</v>
      </c>
      <c r="T100" t="str">
        <f>IF(INDEX('Unités BTE'!$1:$1048576,MATCH(E100,'Unités CA'!D:D,0),5)=0,"",INDEX('Unités BTE'!$1:$1048576,MATCH(E100,'Unités CA'!D:D,0),5))</f>
        <v/>
      </c>
      <c r="U100">
        <f>IFERROR(INDEX('Prix PRO CA'!$1:$1048576,MATCH(E100,'Prix PRO CA'!D:D,0),10),"")</f>
        <v>371.46</v>
      </c>
      <c r="V100">
        <f>IFERROR(INDEX('Prix PRO CA'!$1:$1048576,MATCH(E100,'Prix PRO BTE'!D:D,0),10),"")</f>
        <v>133.65</v>
      </c>
      <c r="W100">
        <f>+IFERROR(INDEX('Prix PRO PCS'!$1:$1048576,MATCH(E100,'Prix PRO PCS'!D:D,0),10),"")</f>
        <v>7.49</v>
      </c>
      <c r="X100" t="str">
        <f>IF(B100="OPPORTUNITE",AA100,IF(AA100&lt;=0,"Non",IF(AA100&gt;10,"Oui","Inf à 10")))</f>
        <v>Oui</v>
      </c>
      <c r="Y100" t="str">
        <f>IFERROR(INDEX(LigneAchat!$1:$1048576,MATCH(E100,LigneAchat!D:D,0),5),"")</f>
        <v/>
      </c>
      <c r="Z100">
        <f>INDEX(Articles!$1:$1048576,MATCH(E100,Articles!D:D,0),21)</f>
        <v>1353</v>
      </c>
      <c r="AA100">
        <f>+Z100-AB100</f>
        <v>1299</v>
      </c>
      <c r="AB100">
        <f>+INDEX(Articles!$1:$1048576,MATCH(E100,Articles!D:D,0),23)</f>
        <v>54</v>
      </c>
    </row>
    <row r="101">
      <c r="B101" t="str">
        <f>INDEX(Articles!$1:$1048576,MATCH(E101,Articles!D:D,0),6)</f>
        <v>1</v>
      </c>
      <c r="C101" t="str">
        <f>INDEX(Articles!$1:$1048576,MATCH(E101,Articles!D:D,0),7)</f>
        <v/>
      </c>
      <c r="D101" t="str">
        <f>HYPERLINK(INDEX(Articles!$1:$1048576,MATCH(E101,Articles!D:D,0),24),"Lien")</f>
        <v>Lien</v>
      </c>
      <c r="E101" t="str">
        <v>76275-23CE</v>
      </c>
      <c r="F101" t="str">
        <f>INDEX(Articles!$1:$1048576,MATCH(E101,Articles!D:D,0),5)</f>
        <v>BBE Ø75 ARAIGNÉE MULTIPASTEL</v>
      </c>
      <c r="G101" t="str">
        <f>INDEX(Articles!$1:$1048576,MATCH(E101,Articles!D:D,0),8)</f>
        <v>BOMBE</v>
      </c>
      <c r="H101" t="str">
        <f>INDEX(Articles!$1:$1048576,MATCH(E101,Articles!D:D,0),9)</f>
        <v>SPHERIQUE</v>
      </c>
      <c r="I101">
        <f>INDEX(Articles!$1:$1048576,MATCH(E101,Articles!D:D,0),10)</f>
        <v>75</v>
      </c>
      <c r="J101" t="str">
        <f>INDEX(Articles!$1:$1048576,MATCH(E101,Articles!D:D,0),11)</f>
        <v>PLEUREUR</v>
      </c>
      <c r="K101" t="str">
        <f>INDEX(Articles!$1:$1048576,MATCH(E101,Articles!D:D,0),12)</f>
        <v>MULTIPASTEL</v>
      </c>
      <c r="L101" t="str">
        <f>INDEX(Articles!$1:$1048576,MATCH(E101,Articles!D:D,0),13)</f>
        <v>CN</v>
      </c>
      <c r="M101" t="str">
        <f>INDEX(Articles!$1:$1048576,MATCH(E101,Articles!D:D,0),14)</f>
        <v>F4</v>
      </c>
      <c r="N101" t="str">
        <f>INDEX(Articles!$1:$1048576,MATCH(E101,Articles!D:D,0),15)</f>
        <v>1.3G</v>
      </c>
      <c r="O101" t="str">
        <f>INDEX(Articles!$1:$1048576,MATCH(E101,Articles!D:D,0),16)</f>
        <v>0163-F4-4243</v>
      </c>
      <c r="P101">
        <f>INDEX(Articles!$1:$1048576,MATCH(E101,Articles!D:D,0),17)*1000</f>
        <v>165</v>
      </c>
      <c r="Q101" t="str">
        <f>INDEX(Articles!$1:$1048576,MATCH(E101,Articles!D:D,0),18)</f>
        <v>3</v>
      </c>
      <c r="R101">
        <f>INDEX(Articles!$1:$1048576,MATCH(E101,Articles!D:D,0),19)</f>
        <v>75</v>
      </c>
      <c r="S101" t="str">
        <f>IF(INDEX('Unités CA'!$1:$1048576,MATCH(E101,'Unités CA'!D:D,0),5)=0,"",INDEX('Unités CA'!$1:$1048576,MATCH(E101,'Unités CA'!D:D,0),5))</f>
        <v>0060/CA</v>
      </c>
      <c r="T101" t="str">
        <f>IF(INDEX('Unités BTE'!$1:$1048576,MATCH(E101,'Unités CA'!D:D,0),5)=0,"",INDEX('Unités BTE'!$1:$1048576,MATCH(E101,'Unités CA'!D:D,0),5))</f>
        <v/>
      </c>
      <c r="U101">
        <f>IFERROR(INDEX('Prix PRO CA'!$1:$1048576,MATCH(E101,'Prix PRO CA'!D:D,0),10),"")</f>
        <v>371.46</v>
      </c>
      <c r="V101">
        <f>IFERROR(INDEX('Prix PRO CA'!$1:$1048576,MATCH(E101,'Prix PRO BTE'!D:D,0),10),"")</f>
        <v>68.34</v>
      </c>
      <c r="W101">
        <f>+IFERROR(INDEX('Prix PRO PCS'!$1:$1048576,MATCH(E101,'Prix PRO PCS'!D:D,0),10),"")</f>
        <v>7.49</v>
      </c>
      <c r="X101" t="str">
        <f>IF(B101="OPPORTUNITE",AA101,IF(AA101&lt;=0,"Non",IF(AA101&gt;10,"Oui","Inf à 10")))</f>
        <v>Oui</v>
      </c>
      <c r="Y101" t="str">
        <f>IFERROR(INDEX(LigneAchat!$1:$1048576,MATCH(E101,LigneAchat!D:D,0),5),"")</f>
        <v/>
      </c>
      <c r="Z101">
        <f>INDEX(Articles!$1:$1048576,MATCH(E101,Articles!D:D,0),21)</f>
        <v>3396</v>
      </c>
      <c r="AA101">
        <f>+Z101-AB101</f>
        <v>2546</v>
      </c>
      <c r="AB101">
        <f>+INDEX(Articles!$1:$1048576,MATCH(E101,Articles!D:D,0),23)</f>
        <v>850</v>
      </c>
    </row>
    <row r="102">
      <c r="B102" t="str">
        <f>INDEX(Articles!$1:$1048576,MATCH(E102,Articles!D:D,0),6)</f>
        <v>1</v>
      </c>
      <c r="C102" t="str">
        <f>INDEX(Articles!$1:$1048576,MATCH(E102,Articles!D:D,0),7)</f>
        <v/>
      </c>
      <c r="D102" t="str">
        <f>HYPERLINK(INDEX(Articles!$1:$1048576,MATCH(E102,Articles!D:D,0),24),"Lien")</f>
        <v>Lien</v>
      </c>
      <c r="E102" t="str">
        <v>76275-25CE</v>
      </c>
      <c r="F102" t="str">
        <f>INDEX(Articles!$1:$1048576,MATCH(E102,Articles!D:D,0),5)</f>
        <v>BBE Ø75 ARAIGNÉE CITRON VERT</v>
      </c>
      <c r="G102" t="str">
        <f>INDEX(Articles!$1:$1048576,MATCH(E102,Articles!D:D,0),8)</f>
        <v>BOMBE</v>
      </c>
      <c r="H102" t="str">
        <f>INDEX(Articles!$1:$1048576,MATCH(E102,Articles!D:D,0),9)</f>
        <v>SPHERIQUE</v>
      </c>
      <c r="I102">
        <f>INDEX(Articles!$1:$1048576,MATCH(E102,Articles!D:D,0),10)</f>
        <v>75</v>
      </c>
      <c r="J102" t="str">
        <f>INDEX(Articles!$1:$1048576,MATCH(E102,Articles!D:D,0),11)</f>
        <v>PLEUREUR</v>
      </c>
      <c r="K102" t="str">
        <f>INDEX(Articles!$1:$1048576,MATCH(E102,Articles!D:D,0),12)</f>
        <v>CITRON VERT</v>
      </c>
      <c r="L102" t="str">
        <f>INDEX(Articles!$1:$1048576,MATCH(E102,Articles!D:D,0),13)</f>
        <v>CN</v>
      </c>
      <c r="M102" t="str">
        <f>INDEX(Articles!$1:$1048576,MATCH(E102,Articles!D:D,0),14)</f>
        <v>F4</v>
      </c>
      <c r="N102" t="str">
        <f>INDEX(Articles!$1:$1048576,MATCH(E102,Articles!D:D,0),15)</f>
        <v>1.3G</v>
      </c>
      <c r="O102" t="str">
        <f>INDEX(Articles!$1:$1048576,MATCH(E102,Articles!D:D,0),16)</f>
        <v>0163-F4-4243</v>
      </c>
      <c r="P102">
        <f>INDEX(Articles!$1:$1048576,MATCH(E102,Articles!D:D,0),17)*1000</f>
        <v>165</v>
      </c>
      <c r="Q102" t="str">
        <f>INDEX(Articles!$1:$1048576,MATCH(E102,Articles!D:D,0),18)</f>
        <v>3</v>
      </c>
      <c r="R102">
        <f>INDEX(Articles!$1:$1048576,MATCH(E102,Articles!D:D,0),19)</f>
        <v>75</v>
      </c>
      <c r="S102" t="str">
        <f>IF(INDEX('Unités CA'!$1:$1048576,MATCH(E102,'Unités CA'!D:D,0),5)=0,"",INDEX('Unités CA'!$1:$1048576,MATCH(E102,'Unités CA'!D:D,0),5))</f>
        <v>0060/CA</v>
      </c>
      <c r="T102" t="str">
        <f>IF(INDEX('Unités BTE'!$1:$1048576,MATCH(E102,'Unités CA'!D:D,0),5)=0,"",INDEX('Unités BTE'!$1:$1048576,MATCH(E102,'Unités CA'!D:D,0),5))</f>
        <v/>
      </c>
      <c r="U102">
        <f>IFERROR(INDEX('Prix PRO CA'!$1:$1048576,MATCH(E102,'Prix PRO CA'!D:D,0),10),"")</f>
        <v>371.46</v>
      </c>
      <c r="V102">
        <f>IFERROR(INDEX('Prix PRO CA'!$1:$1048576,MATCH(E102,'Prix PRO BTE'!D:D,0),10),"")</f>
        <v>66.5</v>
      </c>
      <c r="W102">
        <f>+IFERROR(INDEX('Prix PRO PCS'!$1:$1048576,MATCH(E102,'Prix PRO PCS'!D:D,0),10),"")</f>
        <v>7.49</v>
      </c>
      <c r="X102" t="str">
        <f>IF(B102="OPPORTUNITE",AA102,IF(AA102&lt;=0,"Non",IF(AA102&gt;10,"Oui","Inf à 10")))</f>
        <v>Oui</v>
      </c>
      <c r="Y102" t="str">
        <f>IFERROR(INDEX(LigneAchat!$1:$1048576,MATCH(E102,LigneAchat!D:D,0),5),"")</f>
        <v/>
      </c>
      <c r="Z102">
        <f>INDEX(Articles!$1:$1048576,MATCH(E102,Articles!D:D,0),21)</f>
        <v>1341</v>
      </c>
      <c r="AA102">
        <f>+Z102-AB102</f>
        <v>1341</v>
      </c>
      <c r="AB102">
        <f>+INDEX(Articles!$1:$1048576,MATCH(E102,Articles!D:D,0),23)</f>
        <v>0</v>
      </c>
    </row>
    <row r="103">
      <c r="B103" t="str">
        <f>INDEX(Articles!$1:$1048576,MATCH(E103,Articles!D:D,0),6)</f>
        <v>1</v>
      </c>
      <c r="C103" t="str">
        <f>INDEX(Articles!$1:$1048576,MATCH(E103,Articles!D:D,0),7)</f>
        <v/>
      </c>
      <c r="D103" t="str">
        <f>HYPERLINK(INDEX(Articles!$1:$1048576,MATCH(E103,Articles!D:D,0),24),"Lien")</f>
        <v>Lien</v>
      </c>
      <c r="E103" t="str">
        <v>76275-26CE</v>
      </c>
      <c r="F103" t="str">
        <f>INDEX(Articles!$1:$1048576,MATCH(E103,Articles!D:D,0),5)</f>
        <v>BBE Ø75 ARAIGNÉE MANDARINE</v>
      </c>
      <c r="G103" t="str">
        <f>INDEX(Articles!$1:$1048576,MATCH(E103,Articles!D:D,0),8)</f>
        <v>BOMBE</v>
      </c>
      <c r="H103" t="str">
        <f>INDEX(Articles!$1:$1048576,MATCH(E103,Articles!D:D,0),9)</f>
        <v>SPHERIQUE</v>
      </c>
      <c r="I103">
        <f>INDEX(Articles!$1:$1048576,MATCH(E103,Articles!D:D,0),10)</f>
        <v>75</v>
      </c>
      <c r="J103" t="str">
        <f>INDEX(Articles!$1:$1048576,MATCH(E103,Articles!D:D,0),11)</f>
        <v>PLEUREUR</v>
      </c>
      <c r="K103" t="str">
        <f>INDEX(Articles!$1:$1048576,MATCH(E103,Articles!D:D,0),12)</f>
        <v>ORANGE</v>
      </c>
      <c r="L103" t="str">
        <f>INDEX(Articles!$1:$1048576,MATCH(E103,Articles!D:D,0),13)</f>
        <v>CN</v>
      </c>
      <c r="M103" t="str">
        <f>INDEX(Articles!$1:$1048576,MATCH(E103,Articles!D:D,0),14)</f>
        <v>F4</v>
      </c>
      <c r="N103" t="str">
        <f>INDEX(Articles!$1:$1048576,MATCH(E103,Articles!D:D,0),15)</f>
        <v>1.3G</v>
      </c>
      <c r="O103" t="str">
        <f>INDEX(Articles!$1:$1048576,MATCH(E103,Articles!D:D,0),16)</f>
        <v>0163-F4-4243</v>
      </c>
      <c r="P103">
        <f>INDEX(Articles!$1:$1048576,MATCH(E103,Articles!D:D,0),17)*1000</f>
        <v>165</v>
      </c>
      <c r="Q103" t="str">
        <f>INDEX(Articles!$1:$1048576,MATCH(E103,Articles!D:D,0),18)</f>
        <v>3</v>
      </c>
      <c r="R103">
        <f>INDEX(Articles!$1:$1048576,MATCH(E103,Articles!D:D,0),19)</f>
        <v>75</v>
      </c>
      <c r="S103" t="str">
        <f>IF(INDEX('Unités CA'!$1:$1048576,MATCH(E103,'Unités CA'!D:D,0),5)=0,"",INDEX('Unités CA'!$1:$1048576,MATCH(E103,'Unités CA'!D:D,0),5))</f>
        <v>0060/CA</v>
      </c>
      <c r="T103" t="str">
        <f>IF(INDEX('Unités BTE'!$1:$1048576,MATCH(E103,'Unités CA'!D:D,0),5)=0,"",INDEX('Unités BTE'!$1:$1048576,MATCH(E103,'Unités CA'!D:D,0),5))</f>
        <v/>
      </c>
      <c r="U103">
        <f>IFERROR(INDEX('Prix PRO CA'!$1:$1048576,MATCH(E103,'Prix PRO CA'!D:D,0),10),"")</f>
        <v>371.46</v>
      </c>
      <c r="V103">
        <f>IFERROR(INDEX('Prix PRO CA'!$1:$1048576,MATCH(E103,'Prix PRO BTE'!D:D,0),10),"")</f>
        <v>66.5</v>
      </c>
      <c r="W103">
        <f>+IFERROR(INDEX('Prix PRO PCS'!$1:$1048576,MATCH(E103,'Prix PRO PCS'!D:D,0),10),"")</f>
        <v>7.49</v>
      </c>
      <c r="X103" t="str">
        <f>IF(B103="OPPORTUNITE",AA103,IF(AA103&lt;=0,"Non",IF(AA103&gt;10,"Oui","Inf à 10")))</f>
        <v>Oui</v>
      </c>
      <c r="Y103" t="str">
        <f>IFERROR(INDEX(LigneAchat!$1:$1048576,MATCH(E103,LigneAchat!D:D,0),5),"")</f>
        <v/>
      </c>
      <c r="Z103">
        <f>INDEX(Articles!$1:$1048576,MATCH(E103,Articles!D:D,0),21)</f>
        <v>754</v>
      </c>
      <c r="AA103">
        <f>+Z103-AB103</f>
        <v>746</v>
      </c>
      <c r="AB103">
        <f>+INDEX(Articles!$1:$1048576,MATCH(E103,Articles!D:D,0),23)</f>
        <v>8</v>
      </c>
    </row>
    <row r="104">
      <c r="B104" t="str">
        <f>INDEX(Articles!$1:$1048576,MATCH(E104,Articles!D:D,0),6)</f>
        <v>1</v>
      </c>
      <c r="C104" t="str">
        <f>INDEX(Articles!$1:$1048576,MATCH(E104,Articles!D:D,0),7)</f>
        <v/>
      </c>
      <c r="D104" t="str">
        <f>HYPERLINK(INDEX(Articles!$1:$1048576,MATCH(E104,Articles!D:D,0),24),"Lien")</f>
        <v>Lien</v>
      </c>
      <c r="E104" t="str">
        <v>97175-64</v>
      </c>
      <c r="F104" t="str">
        <f>INDEX(Articles!$1:$1048576,MATCH(E104,Articles!D:D,0),5)</f>
        <v>BBE Ø75 DAHLIA JAUNE CENTRE CLIGNO BLANC</v>
      </c>
      <c r="G104" t="str">
        <f>INDEX(Articles!$1:$1048576,MATCH(E104,Articles!D:D,0),8)</f>
        <v>BOMBE</v>
      </c>
      <c r="H104" t="str">
        <f>INDEX(Articles!$1:$1048576,MATCH(E104,Articles!D:D,0),9)</f>
        <v>SPHERIQUE</v>
      </c>
      <c r="I104">
        <f>INDEX(Articles!$1:$1048576,MATCH(E104,Articles!D:D,0),10)</f>
        <v>75</v>
      </c>
      <c r="J104" t="str">
        <f>INDEX(Articles!$1:$1048576,MATCH(E104,Articles!D:D,0),11)</f>
        <v>DAHLIA</v>
      </c>
      <c r="K104" t="str">
        <f>INDEX(Articles!$1:$1048576,MATCH(E104,Articles!D:D,0),12)</f>
        <v>JAUNE</v>
      </c>
      <c r="L104" t="str">
        <f>INDEX(Articles!$1:$1048576,MATCH(E104,Articles!D:D,0),13)</f>
        <v>CN</v>
      </c>
      <c r="M104" t="str">
        <f>INDEX(Articles!$1:$1048576,MATCH(E104,Articles!D:D,0),14)</f>
        <v>F4</v>
      </c>
      <c r="N104" t="str">
        <f>INDEX(Articles!$1:$1048576,MATCH(E104,Articles!D:D,0),15)</f>
        <v>1.3G</v>
      </c>
      <c r="O104" t="str">
        <f>INDEX(Articles!$1:$1048576,MATCH(E104,Articles!D:D,0),16)</f>
        <v>1008-F4-69252667</v>
      </c>
      <c r="P104">
        <f>INDEX(Articles!$1:$1048576,MATCH(E104,Articles!D:D,0),17)*1000</f>
        <v>163</v>
      </c>
      <c r="Q104" t="str">
        <f>INDEX(Articles!$1:$1048576,MATCH(E104,Articles!D:D,0),18)</f>
        <v>3</v>
      </c>
      <c r="R104">
        <f>INDEX(Articles!$1:$1048576,MATCH(E104,Articles!D:D,0),19)</f>
        <v>75</v>
      </c>
      <c r="S104" t="str">
        <f>IF(INDEX('Unités CA'!$1:$1048576,MATCH(E104,'Unités CA'!D:D,0),5)=0,"",INDEX('Unités CA'!$1:$1048576,MATCH(E104,'Unités CA'!D:D,0),5))</f>
        <v>0060/CA</v>
      </c>
      <c r="T104" t="str">
        <f>IF(INDEX('Unités BTE'!$1:$1048576,MATCH(E104,'Unités CA'!D:D,0),5)=0,"",INDEX('Unités BTE'!$1:$1048576,MATCH(E104,'Unités CA'!D:D,0),5))</f>
        <v/>
      </c>
      <c r="U104">
        <f>IFERROR(INDEX('Prix PRO CA'!$1:$1048576,MATCH(E104,'Prix PRO CA'!D:D,0),10),"")</f>
        <v>296.56</v>
      </c>
      <c r="V104">
        <f>IFERROR(INDEX('Prix PRO CA'!$1:$1048576,MATCH(E104,'Prix PRO BTE'!D:D,0),10),"")</f>
        <v>130.61</v>
      </c>
      <c r="W104">
        <f>+IFERROR(INDEX('Prix PRO PCS'!$1:$1048576,MATCH(E104,'Prix PRO PCS'!D:D,0),10),"")</f>
        <v>7.2</v>
      </c>
      <c r="X104" t="str">
        <f>IF(B104="OPPORTUNITE",AA104,IF(AA104&lt;=0,"Non",IF(AA104&gt;10,"Oui","Inf à 10")))</f>
        <v>Oui</v>
      </c>
      <c r="Y104" t="str">
        <f>IFERROR(INDEX(LigneAchat!$1:$1048576,MATCH(E104,LigneAchat!D:D,0),5),"")</f>
        <v/>
      </c>
      <c r="Z104">
        <f>INDEX(Articles!$1:$1048576,MATCH(E104,Articles!D:D,0),21)</f>
        <v>651</v>
      </c>
      <c r="AA104">
        <f>+Z104-AB104</f>
        <v>651</v>
      </c>
      <c r="AB104">
        <f>+INDEX(Articles!$1:$1048576,MATCH(E104,Articles!D:D,0),23)</f>
        <v>0</v>
      </c>
    </row>
    <row r="105">
      <c r="B105" t="str">
        <f>INDEX(Articles!$1:$1048576,MATCH(E105,Articles!D:D,0),6)</f>
        <v>1</v>
      </c>
      <c r="C105" t="str">
        <f>INDEX(Articles!$1:$1048576,MATCH(E105,Articles!D:D,0),7)</f>
        <v/>
      </c>
      <c r="D105" t="str">
        <f>HYPERLINK(INDEX(Articles!$1:$1048576,MATCH(E105,Articles!D:D,0),24),"Lien")</f>
        <v>Lien</v>
      </c>
      <c r="E105" t="str">
        <v>97175-68</v>
      </c>
      <c r="F105" t="str">
        <f>INDEX(Articles!$1:$1048576,MATCH(E105,Articles!D:D,0),5)</f>
        <v>BBE Ø75 DAHLIA MULTIPASTEL CENTRE CLIGNO BLANC</v>
      </c>
      <c r="G105" t="str">
        <f>INDEX(Articles!$1:$1048576,MATCH(E105,Articles!D:D,0),8)</f>
        <v>BOMBE</v>
      </c>
      <c r="H105" t="str">
        <f>INDEX(Articles!$1:$1048576,MATCH(E105,Articles!D:D,0),9)</f>
        <v>SPHERIQUE</v>
      </c>
      <c r="I105">
        <f>INDEX(Articles!$1:$1048576,MATCH(E105,Articles!D:D,0),10)</f>
        <v>75</v>
      </c>
      <c r="J105" t="str">
        <f>INDEX(Articles!$1:$1048576,MATCH(E105,Articles!D:D,0),11)</f>
        <v>DAHLIA</v>
      </c>
      <c r="K105" t="str">
        <f>INDEX(Articles!$1:$1048576,MATCH(E105,Articles!D:D,0),12)</f>
        <v>MULTIPASTEL</v>
      </c>
      <c r="L105" t="str">
        <f>INDEX(Articles!$1:$1048576,MATCH(E105,Articles!D:D,0),13)</f>
        <v>CN</v>
      </c>
      <c r="M105" t="str">
        <f>INDEX(Articles!$1:$1048576,MATCH(E105,Articles!D:D,0),14)</f>
        <v>F4</v>
      </c>
      <c r="N105" t="str">
        <f>INDEX(Articles!$1:$1048576,MATCH(E105,Articles!D:D,0),15)</f>
        <v>1.3G</v>
      </c>
      <c r="O105" t="str">
        <f>INDEX(Articles!$1:$1048576,MATCH(E105,Articles!D:D,0),16)</f>
        <v>1008-F4-69252667</v>
      </c>
      <c r="P105">
        <f>INDEX(Articles!$1:$1048576,MATCH(E105,Articles!D:D,0),17)*1000</f>
        <v>163</v>
      </c>
      <c r="Q105" t="str">
        <f>INDEX(Articles!$1:$1048576,MATCH(E105,Articles!D:D,0),18)</f>
        <v>3</v>
      </c>
      <c r="R105">
        <f>INDEX(Articles!$1:$1048576,MATCH(E105,Articles!D:D,0),19)</f>
        <v>75</v>
      </c>
      <c r="S105" t="str">
        <f>IF(INDEX('Unités CA'!$1:$1048576,MATCH(E105,'Unités CA'!D:D,0),5)=0,"",INDEX('Unités CA'!$1:$1048576,MATCH(E105,'Unités CA'!D:D,0),5))</f>
        <v>0060/CA</v>
      </c>
      <c r="T105" t="str">
        <f>IF(INDEX('Unités BTE'!$1:$1048576,MATCH(E105,'Unités CA'!D:D,0),5)=0,"",INDEX('Unités BTE'!$1:$1048576,MATCH(E105,'Unités CA'!D:D,0),5))</f>
        <v/>
      </c>
      <c r="U105">
        <f>IFERROR(INDEX('Prix PRO CA'!$1:$1048576,MATCH(E105,'Prix PRO CA'!D:D,0),10),"")</f>
        <v>296.56</v>
      </c>
      <c r="V105">
        <f>IFERROR(INDEX('Prix PRO CA'!$1:$1048576,MATCH(E105,'Prix PRO BTE'!D:D,0),10),"")</f>
        <v>122.89</v>
      </c>
      <c r="W105">
        <f>+IFERROR(INDEX('Prix PRO PCS'!$1:$1048576,MATCH(E105,'Prix PRO PCS'!D:D,0),10),"")</f>
        <v>7.2</v>
      </c>
      <c r="X105" t="str">
        <f>IF(B105="OPPORTUNITE",AA105,IF(AA105&lt;=0,"Non",IF(AA105&gt;10,"Oui","Inf à 10")))</f>
        <v>Oui</v>
      </c>
      <c r="Y105" t="str">
        <f>IFERROR(INDEX(LigneAchat!$1:$1048576,MATCH(E105,LigneAchat!D:D,0),5),"")</f>
        <v/>
      </c>
      <c r="Z105">
        <f>INDEX(Articles!$1:$1048576,MATCH(E105,Articles!D:D,0),21)</f>
        <v>1715</v>
      </c>
      <c r="AA105">
        <f>+Z105-AB105</f>
        <v>1235</v>
      </c>
      <c r="AB105">
        <f>+INDEX(Articles!$1:$1048576,MATCH(E105,Articles!D:D,0),23)</f>
        <v>480</v>
      </c>
    </row>
    <row r="106">
      <c r="B106" t="str">
        <f>INDEX(Articles!$1:$1048576,MATCH(E106,Articles!D:D,0),6)</f>
        <v>1</v>
      </c>
      <c r="C106" t="str">
        <f>INDEX(Articles!$1:$1048576,MATCH(E106,Articles!D:D,0),7)</f>
        <v/>
      </c>
      <c r="D106" t="str">
        <f>HYPERLINK(INDEX(Articles!$1:$1048576,MATCH(E106,Articles!D:D,0),24),"Lien")</f>
        <v>Lien</v>
      </c>
      <c r="E106" t="str">
        <v>97175-70</v>
      </c>
      <c r="F106" t="str">
        <f>INDEX(Articles!$1:$1048576,MATCH(E106,Articles!D:D,0),5)</f>
        <v>BBE Ø75 DAHLIA VIOLET CENTRE CLIGNO BLANC</v>
      </c>
      <c r="G106" t="str">
        <f>INDEX(Articles!$1:$1048576,MATCH(E106,Articles!D:D,0),8)</f>
        <v>BOMBE</v>
      </c>
      <c r="H106" t="str">
        <f>INDEX(Articles!$1:$1048576,MATCH(E106,Articles!D:D,0),9)</f>
        <v>SPHERIQUE</v>
      </c>
      <c r="I106">
        <f>INDEX(Articles!$1:$1048576,MATCH(E106,Articles!D:D,0),10)</f>
        <v>75</v>
      </c>
      <c r="J106" t="str">
        <f>INDEX(Articles!$1:$1048576,MATCH(E106,Articles!D:D,0),11)</f>
        <v>DAHLIA</v>
      </c>
      <c r="K106" t="str">
        <f>INDEX(Articles!$1:$1048576,MATCH(E106,Articles!D:D,0),12)</f>
        <v>VIOLET</v>
      </c>
      <c r="L106" t="str">
        <f>INDEX(Articles!$1:$1048576,MATCH(E106,Articles!D:D,0),13)</f>
        <v>CN</v>
      </c>
      <c r="M106" t="str">
        <f>INDEX(Articles!$1:$1048576,MATCH(E106,Articles!D:D,0),14)</f>
        <v>F4</v>
      </c>
      <c r="N106" t="str">
        <f>INDEX(Articles!$1:$1048576,MATCH(E106,Articles!D:D,0),15)</f>
        <v>1.3G</v>
      </c>
      <c r="O106" t="str">
        <f>INDEX(Articles!$1:$1048576,MATCH(E106,Articles!D:D,0),16)</f>
        <v>1008-F4-69252667</v>
      </c>
      <c r="P106">
        <f>INDEX(Articles!$1:$1048576,MATCH(E106,Articles!D:D,0),17)*1000</f>
        <v>163</v>
      </c>
      <c r="Q106" t="str">
        <f>INDEX(Articles!$1:$1048576,MATCH(E106,Articles!D:D,0),18)</f>
        <v>3</v>
      </c>
      <c r="R106">
        <f>INDEX(Articles!$1:$1048576,MATCH(E106,Articles!D:D,0),19)</f>
        <v>75</v>
      </c>
      <c r="S106" t="str">
        <f>IF(INDEX('Unités CA'!$1:$1048576,MATCH(E106,'Unités CA'!D:D,0),5)=0,"",INDEX('Unités CA'!$1:$1048576,MATCH(E106,'Unités CA'!D:D,0),5))</f>
        <v>0060/CA</v>
      </c>
      <c r="T106" t="str">
        <f>IF(INDEX('Unités BTE'!$1:$1048576,MATCH(E106,'Unités CA'!D:D,0),5)=0,"",INDEX('Unités BTE'!$1:$1048576,MATCH(E106,'Unités CA'!D:D,0),5))</f>
        <v/>
      </c>
      <c r="U106">
        <f>IFERROR(INDEX('Prix PRO CA'!$1:$1048576,MATCH(E106,'Prix PRO CA'!D:D,0),10),"")</f>
        <v>296.56</v>
      </c>
      <c r="V106">
        <f>IFERROR(INDEX('Prix PRO CA'!$1:$1048576,MATCH(E106,'Prix PRO BTE'!D:D,0),10),"")</f>
        <v>184.31</v>
      </c>
      <c r="W106">
        <f>+IFERROR(INDEX('Prix PRO PCS'!$1:$1048576,MATCH(E106,'Prix PRO PCS'!D:D,0),10),"")</f>
        <v>7.2</v>
      </c>
      <c r="X106" t="str">
        <f>IF(B106="OPPORTUNITE",AA106,IF(AA106&lt;=0,"Non",IF(AA106&gt;10,"Oui","Inf à 10")))</f>
        <v>Oui</v>
      </c>
      <c r="Y106" t="str">
        <f>IFERROR(INDEX(LigneAchat!$1:$1048576,MATCH(E106,LigneAchat!D:D,0),5),"")</f>
        <v/>
      </c>
      <c r="Z106">
        <f>INDEX(Articles!$1:$1048576,MATCH(E106,Articles!D:D,0),21)</f>
        <v>840</v>
      </c>
      <c r="AA106">
        <f>+Z106-AB106</f>
        <v>800</v>
      </c>
      <c r="AB106">
        <f>+INDEX(Articles!$1:$1048576,MATCH(E106,Articles!D:D,0),23)</f>
        <v>40</v>
      </c>
    </row>
    <row r="107">
      <c r="B107" t="str">
        <f>INDEX(Articles!$1:$1048576,MATCH(E107,Articles!D:D,0),6)</f>
        <v>1</v>
      </c>
      <c r="C107" t="str">
        <f>INDEX(Articles!$1:$1048576,MATCH(E107,Articles!D:D,0),7)</f>
        <v/>
      </c>
      <c r="D107" t="str">
        <f>HYPERLINK(INDEX(Articles!$1:$1048576,MATCH(E107,Articles!D:D,0),24),"Lien")</f>
        <v>Lien</v>
      </c>
      <c r="E107" t="str">
        <v>97175-75</v>
      </c>
      <c r="F107" t="str">
        <f>INDEX(Articles!$1:$1048576,MATCH(E107,Articles!D:D,0),5)</f>
        <v>BBE Ø75 DAHLIA VERT CENTRE CLIGNO BLANC</v>
      </c>
      <c r="G107" t="str">
        <f>INDEX(Articles!$1:$1048576,MATCH(E107,Articles!D:D,0),8)</f>
        <v>BOMBE</v>
      </c>
      <c r="H107" t="str">
        <f>INDEX(Articles!$1:$1048576,MATCH(E107,Articles!D:D,0),9)</f>
        <v>SPHERIQUE</v>
      </c>
      <c r="I107">
        <f>INDEX(Articles!$1:$1048576,MATCH(E107,Articles!D:D,0),10)</f>
        <v>75</v>
      </c>
      <c r="J107" t="str">
        <f>INDEX(Articles!$1:$1048576,MATCH(E107,Articles!D:D,0),11)</f>
        <v>DAHLIA</v>
      </c>
      <c r="K107" t="str">
        <f>INDEX(Articles!$1:$1048576,MATCH(E107,Articles!D:D,0),12)</f>
        <v>VERT</v>
      </c>
      <c r="L107" t="str">
        <f>INDEX(Articles!$1:$1048576,MATCH(E107,Articles!D:D,0),13)</f>
        <v>CN</v>
      </c>
      <c r="M107" t="str">
        <f>INDEX(Articles!$1:$1048576,MATCH(E107,Articles!D:D,0),14)</f>
        <v>F4</v>
      </c>
      <c r="N107" t="str">
        <f>INDEX(Articles!$1:$1048576,MATCH(E107,Articles!D:D,0),15)</f>
        <v>1.3G</v>
      </c>
      <c r="O107" t="str">
        <f>INDEX(Articles!$1:$1048576,MATCH(E107,Articles!D:D,0),16)</f>
        <v>1008-F4-69252667</v>
      </c>
      <c r="P107">
        <f>INDEX(Articles!$1:$1048576,MATCH(E107,Articles!D:D,0),17)*1000</f>
        <v>163</v>
      </c>
      <c r="Q107" t="str">
        <f>INDEX(Articles!$1:$1048576,MATCH(E107,Articles!D:D,0),18)</f>
        <v>3</v>
      </c>
      <c r="R107">
        <f>INDEX(Articles!$1:$1048576,MATCH(E107,Articles!D:D,0),19)</f>
        <v>75</v>
      </c>
      <c r="S107" t="str">
        <f>IF(INDEX('Unités CA'!$1:$1048576,MATCH(E107,'Unités CA'!D:D,0),5)=0,"",INDEX('Unités CA'!$1:$1048576,MATCH(E107,'Unités CA'!D:D,0),5))</f>
        <v>0060/CA</v>
      </c>
      <c r="T107" t="str">
        <f>IF(INDEX('Unités BTE'!$1:$1048576,MATCH(E107,'Unités CA'!D:D,0),5)=0,"",INDEX('Unités BTE'!$1:$1048576,MATCH(E107,'Unités CA'!D:D,0),5))</f>
        <v/>
      </c>
      <c r="U107">
        <f>IFERROR(INDEX('Prix PRO CA'!$1:$1048576,MATCH(E107,'Prix PRO CA'!D:D,0),10),"")</f>
        <v>296.56</v>
      </c>
      <c r="V107">
        <f>IFERROR(INDEX('Prix PRO CA'!$1:$1048576,MATCH(E107,'Prix PRO BTE'!D:D,0),10),"")</f>
        <v>184.31</v>
      </c>
      <c r="W107">
        <f>+IFERROR(INDEX('Prix PRO PCS'!$1:$1048576,MATCH(E107,'Prix PRO PCS'!D:D,0),10),"")</f>
        <v>7.2</v>
      </c>
      <c r="X107" t="str">
        <f>IF(B107="OPPORTUNITE",AA107,IF(AA107&lt;=0,"Non",IF(AA107&gt;10,"Oui","Inf à 10")))</f>
        <v>Oui</v>
      </c>
      <c r="Y107">
        <f>IFERROR(INDEX(LigneAchat!$1:$1048576,MATCH(E107,LigneAchat!D:D,0),5),"")</f>
        <v>44287</v>
      </c>
      <c r="Z107">
        <f>INDEX(Articles!$1:$1048576,MATCH(E107,Articles!D:D,0),21)</f>
        <v>344</v>
      </c>
      <c r="AA107">
        <f>+Z107-AB107</f>
        <v>317</v>
      </c>
      <c r="AB107">
        <f>+INDEX(Articles!$1:$1048576,MATCH(E107,Articles!D:D,0),23)</f>
        <v>27</v>
      </c>
    </row>
    <row r="108">
      <c r="B108" t="str">
        <f>INDEX(Articles!$1:$1048576,MATCH(E108,Articles!D:D,0),6)</f>
        <v>1</v>
      </c>
      <c r="C108" t="str">
        <f>INDEX(Articles!$1:$1048576,MATCH(E108,Articles!D:D,0),7)</f>
        <v/>
      </c>
      <c r="D108" t="str">
        <f>HYPERLINK(INDEX(Articles!$1:$1048576,MATCH(E108,Articles!D:D,0),24),"Lien")</f>
        <v>Lien</v>
      </c>
      <c r="E108" t="str">
        <v>97175-76</v>
      </c>
      <c r="F108" t="str">
        <f>INDEX(Articles!$1:$1048576,MATCH(E108,Articles!D:D,0),5)</f>
        <v>BBE Ø75 DAHLIA ROUGE CENTRE CLIGNO BLANC</v>
      </c>
      <c r="G108" t="str">
        <f>INDEX(Articles!$1:$1048576,MATCH(E108,Articles!D:D,0),8)</f>
        <v>BOMBE</v>
      </c>
      <c r="H108" t="str">
        <f>INDEX(Articles!$1:$1048576,MATCH(E108,Articles!D:D,0),9)</f>
        <v>SPHERIQUE</v>
      </c>
      <c r="I108">
        <f>INDEX(Articles!$1:$1048576,MATCH(E108,Articles!D:D,0),10)</f>
        <v>75</v>
      </c>
      <c r="J108" t="str">
        <f>INDEX(Articles!$1:$1048576,MATCH(E108,Articles!D:D,0),11)</f>
        <v>DAHLIA</v>
      </c>
      <c r="K108" t="str">
        <f>INDEX(Articles!$1:$1048576,MATCH(E108,Articles!D:D,0),12)</f>
        <v>ROUGE</v>
      </c>
      <c r="L108" t="str">
        <f>INDEX(Articles!$1:$1048576,MATCH(E108,Articles!D:D,0),13)</f>
        <v>CN</v>
      </c>
      <c r="M108" t="str">
        <f>INDEX(Articles!$1:$1048576,MATCH(E108,Articles!D:D,0),14)</f>
        <v>F4</v>
      </c>
      <c r="N108" t="str">
        <f>INDEX(Articles!$1:$1048576,MATCH(E108,Articles!D:D,0),15)</f>
        <v>1.3G</v>
      </c>
      <c r="O108" t="str">
        <f>INDEX(Articles!$1:$1048576,MATCH(E108,Articles!D:D,0),16)</f>
        <v>1008-F4-69252667</v>
      </c>
      <c r="P108">
        <f>INDEX(Articles!$1:$1048576,MATCH(E108,Articles!D:D,0),17)*1000</f>
        <v>163</v>
      </c>
      <c r="Q108" t="str">
        <f>INDEX(Articles!$1:$1048576,MATCH(E108,Articles!D:D,0),18)</f>
        <v>3</v>
      </c>
      <c r="R108">
        <f>INDEX(Articles!$1:$1048576,MATCH(E108,Articles!D:D,0),19)</f>
        <v>75</v>
      </c>
      <c r="S108" t="str">
        <f>IF(INDEX('Unités CA'!$1:$1048576,MATCH(E108,'Unités CA'!D:D,0),5)=0,"",INDEX('Unités CA'!$1:$1048576,MATCH(E108,'Unités CA'!D:D,0),5))</f>
        <v>0060/CA</v>
      </c>
      <c r="T108" t="str">
        <f>IF(INDEX('Unités BTE'!$1:$1048576,MATCH(E108,'Unités CA'!D:D,0),5)=0,"",INDEX('Unités BTE'!$1:$1048576,MATCH(E108,'Unités CA'!D:D,0),5))</f>
        <v/>
      </c>
      <c r="U108">
        <f>IFERROR(INDEX('Prix PRO CA'!$1:$1048576,MATCH(E108,'Prix PRO CA'!D:D,0),10),"")</f>
        <v>296.56</v>
      </c>
      <c r="V108">
        <f>IFERROR(INDEX('Prix PRO CA'!$1:$1048576,MATCH(E108,'Prix PRO BTE'!D:D,0),10),"")</f>
        <v>136.74</v>
      </c>
      <c r="W108">
        <f>+IFERROR(INDEX('Prix PRO PCS'!$1:$1048576,MATCH(E108,'Prix PRO PCS'!D:D,0),10),"")</f>
        <v>7.2</v>
      </c>
      <c r="X108" t="str">
        <f>IF(B108="OPPORTUNITE",AA108,IF(AA108&lt;=0,"Non",IF(AA108&gt;10,"Oui","Inf à 10")))</f>
        <v>Oui</v>
      </c>
      <c r="Y108">
        <f>IFERROR(INDEX(LigneAchat!$1:$1048576,MATCH(E108,LigneAchat!D:D,0),5),"")</f>
        <v>44287</v>
      </c>
      <c r="Z108">
        <f>INDEX(Articles!$1:$1048576,MATCH(E108,Articles!D:D,0),21)</f>
        <v>137</v>
      </c>
      <c r="AA108">
        <f>+Z108-AB108</f>
        <v>137</v>
      </c>
      <c r="AB108">
        <f>+INDEX(Articles!$1:$1048576,MATCH(E108,Articles!D:D,0),23)</f>
        <v>0</v>
      </c>
    </row>
    <row r="109">
      <c r="B109" t="str">
        <f>INDEX(Articles!$1:$1048576,MATCH(E109,Articles!D:D,0),6)</f>
        <v>1</v>
      </c>
      <c r="C109" t="str">
        <f>INDEX(Articles!$1:$1048576,MATCH(E109,Articles!D:D,0),7)</f>
        <v/>
      </c>
      <c r="D109" t="str">
        <f>HYPERLINK(INDEX(Articles!$1:$1048576,MATCH(E109,Articles!D:D,0),24),"Lien")</f>
        <v>Lien</v>
      </c>
      <c r="E109" t="str">
        <v>83175-15</v>
      </c>
      <c r="F109" t="str">
        <f>INDEX(Articles!$1:$1048576,MATCH(E109,Articles!D:D,0),5)</f>
        <v>BBE Ø75 ARAIGNÉE SCINTILLANT OR + TC SCINT. OR</v>
      </c>
      <c r="G109" t="str">
        <f>INDEX(Articles!$1:$1048576,MATCH(E109,Articles!D:D,0),8)</f>
        <v>BOMBE</v>
      </c>
      <c r="H109" t="str">
        <f>INDEX(Articles!$1:$1048576,MATCH(E109,Articles!D:D,0),9)</f>
        <v>SPHERIQUE</v>
      </c>
      <c r="I109">
        <f>INDEX(Articles!$1:$1048576,MATCH(E109,Articles!D:D,0),10)</f>
        <v>75</v>
      </c>
      <c r="J109" t="str">
        <f>INDEX(Articles!$1:$1048576,MATCH(E109,Articles!D:D,0),11)</f>
        <v>CLIGNO</v>
      </c>
      <c r="K109" t="str">
        <f>INDEX(Articles!$1:$1048576,MATCH(E109,Articles!D:D,0),12)</f>
        <v>OR</v>
      </c>
      <c r="L109" t="str">
        <f>INDEX(Articles!$1:$1048576,MATCH(E109,Articles!D:D,0),13)</f>
        <v>CN</v>
      </c>
      <c r="M109" t="str">
        <f>INDEX(Articles!$1:$1048576,MATCH(E109,Articles!D:D,0),14)</f>
        <v>F4</v>
      </c>
      <c r="N109" t="str">
        <f>INDEX(Articles!$1:$1048576,MATCH(E109,Articles!D:D,0),15)</f>
        <v>1.3G</v>
      </c>
      <c r="O109" t="str">
        <f>INDEX(Articles!$1:$1048576,MATCH(E109,Articles!D:D,0),16)</f>
        <v>1008-F4-69252667</v>
      </c>
      <c r="P109">
        <f>INDEX(Articles!$1:$1048576,MATCH(E109,Articles!D:D,0),17)*1000</f>
        <v>155</v>
      </c>
      <c r="Q109" t="str">
        <f>INDEX(Articles!$1:$1048576,MATCH(E109,Articles!D:D,0),18)</f>
        <v>3</v>
      </c>
      <c r="R109">
        <f>INDEX(Articles!$1:$1048576,MATCH(E109,Articles!D:D,0),19)</f>
        <v>75</v>
      </c>
      <c r="S109" t="str">
        <f>IF(INDEX('Unités CA'!$1:$1048576,MATCH(E109,'Unités CA'!D:D,0),5)=0,"",INDEX('Unités CA'!$1:$1048576,MATCH(E109,'Unités CA'!D:D,0),5))</f>
        <v>0060/CA</v>
      </c>
      <c r="T109" t="str">
        <f>IF(INDEX('Unités BTE'!$1:$1048576,MATCH(E109,'Unités CA'!D:D,0),5)=0,"",INDEX('Unités BTE'!$1:$1048576,MATCH(E109,'Unités CA'!D:D,0),5))</f>
        <v/>
      </c>
      <c r="U109">
        <f>IFERROR(INDEX('Prix PRO CA'!$1:$1048576,MATCH(E109,'Prix PRO CA'!D:D,0),10),"")</f>
        <v>296.56</v>
      </c>
      <c r="V109">
        <f>IFERROR(INDEX('Prix PRO CA'!$1:$1048576,MATCH(E109,'Prix PRO BTE'!D:D,0),10),"")</f>
        <v>206.76</v>
      </c>
      <c r="W109">
        <f>+IFERROR(INDEX('Prix PRO PCS'!$1:$1048576,MATCH(E109,'Prix PRO PCS'!D:D,0),10),"")</f>
        <v>7.2</v>
      </c>
      <c r="X109" t="str">
        <f>IF(B109="OPPORTUNITE",AA109,IF(AA109&lt;=0,"Non",IF(AA109&gt;10,"Oui","Inf à 10")))</f>
        <v>Oui</v>
      </c>
      <c r="Y109" t="str">
        <f>IFERROR(INDEX(LigneAchat!$1:$1048576,MATCH(E109,LigneAchat!D:D,0),5),"")</f>
        <v/>
      </c>
      <c r="Z109">
        <f>INDEX(Articles!$1:$1048576,MATCH(E109,Articles!D:D,0),21)</f>
        <v>1101</v>
      </c>
      <c r="AA109">
        <f>+Z109-AB109</f>
        <v>141</v>
      </c>
      <c r="AB109">
        <f>+INDEX(Articles!$1:$1048576,MATCH(E109,Articles!D:D,0),23)</f>
        <v>960</v>
      </c>
    </row>
    <row r="110">
      <c r="B110" t="str">
        <f>INDEX(Articles!$1:$1048576,MATCH(E110,Articles!D:D,0),6)</f>
        <v>1</v>
      </c>
      <c r="C110" t="str">
        <f>INDEX(Articles!$1:$1048576,MATCH(E110,Articles!D:D,0),7)</f>
        <v/>
      </c>
      <c r="D110" t="str">
        <f>HYPERLINK(INDEX(Articles!$1:$1048576,MATCH(E110,Articles!D:D,0),24),"Lien")</f>
        <v>Lien</v>
      </c>
      <c r="E110" t="str">
        <v>99675-35</v>
      </c>
      <c r="F110" t="str">
        <f>INDEX(Articles!$1:$1048576,MATCH(E110,Articles!D:D,0),5)</f>
        <v>BBE Ø75 ARAIGNÉE CLIGNO VERT</v>
      </c>
      <c r="G110" t="str">
        <f>INDEX(Articles!$1:$1048576,MATCH(E110,Articles!D:D,0),8)</f>
        <v>BOMBE</v>
      </c>
      <c r="H110" t="str">
        <f>INDEX(Articles!$1:$1048576,MATCH(E110,Articles!D:D,0),9)</f>
        <v>SPHERIQUE</v>
      </c>
      <c r="I110">
        <f>INDEX(Articles!$1:$1048576,MATCH(E110,Articles!D:D,0),10)</f>
        <v>75</v>
      </c>
      <c r="J110" t="str">
        <f>INDEX(Articles!$1:$1048576,MATCH(E110,Articles!D:D,0),11)</f>
        <v>CLIGNO</v>
      </c>
      <c r="K110" t="str">
        <f>INDEX(Articles!$1:$1048576,MATCH(E110,Articles!D:D,0),12)</f>
        <v>VERT</v>
      </c>
      <c r="L110" t="str">
        <f>INDEX(Articles!$1:$1048576,MATCH(E110,Articles!D:D,0),13)</f>
        <v>CN</v>
      </c>
      <c r="M110" t="str">
        <f>INDEX(Articles!$1:$1048576,MATCH(E110,Articles!D:D,0),14)</f>
        <v>F4</v>
      </c>
      <c r="N110" t="str">
        <f>INDEX(Articles!$1:$1048576,MATCH(E110,Articles!D:D,0),15)</f>
        <v>1.3G</v>
      </c>
      <c r="O110" t="str">
        <f>INDEX(Articles!$1:$1048576,MATCH(E110,Articles!D:D,0),16)</f>
        <v>1008-F4-69252667</v>
      </c>
      <c r="P110">
        <f>INDEX(Articles!$1:$1048576,MATCH(E110,Articles!D:D,0),17)*1000</f>
        <v>140</v>
      </c>
      <c r="Q110" t="str">
        <f>INDEX(Articles!$1:$1048576,MATCH(E110,Articles!D:D,0),18)</f>
        <v>3</v>
      </c>
      <c r="R110">
        <f>INDEX(Articles!$1:$1048576,MATCH(E110,Articles!D:D,0),19)</f>
        <v>75</v>
      </c>
      <c r="S110" t="str">
        <f>IF(INDEX('Unités CA'!$1:$1048576,MATCH(E110,'Unités CA'!D:D,0),5)=0,"",INDEX('Unités CA'!$1:$1048576,MATCH(E110,'Unités CA'!D:D,0),5))</f>
        <v>0060/CA</v>
      </c>
      <c r="T110" t="str">
        <f>IF(INDEX('Unités BTE'!$1:$1048576,MATCH(E110,'Unités CA'!D:D,0),5)=0,"",INDEX('Unités BTE'!$1:$1048576,MATCH(E110,'Unités CA'!D:D,0),5))</f>
        <v/>
      </c>
      <c r="U110">
        <f>IFERROR(INDEX('Prix PRO CA'!$1:$1048576,MATCH(E110,'Prix PRO CA'!D:D,0),10),"")</f>
        <v>236.64</v>
      </c>
      <c r="V110">
        <f>IFERROR(INDEX('Prix PRO CA'!$1:$1048576,MATCH(E110,'Prix PRO BTE'!D:D,0),10),"")</f>
        <v>166.39</v>
      </c>
      <c r="W110">
        <f>+IFERROR(INDEX('Prix PRO PCS'!$1:$1048576,MATCH(E110,'Prix PRO PCS'!D:D,0),10),"")</f>
        <v>5.79</v>
      </c>
      <c r="X110" t="str">
        <f>IF(B110="OPPORTUNITE",AA110,IF(AA110&lt;=0,"Non",IF(AA110&gt;10,"Oui","Inf à 10")))</f>
        <v>Oui</v>
      </c>
      <c r="Y110" t="str">
        <f>IFERROR(INDEX(LigneAchat!$1:$1048576,MATCH(E110,LigneAchat!D:D,0),5),"")</f>
        <v/>
      </c>
      <c r="Z110">
        <f>INDEX(Articles!$1:$1048576,MATCH(E110,Articles!D:D,0),21)</f>
        <v>1577</v>
      </c>
      <c r="AA110">
        <f>+Z110-AB110</f>
        <v>1577</v>
      </c>
      <c r="AB110">
        <f>+INDEX(Articles!$1:$1048576,MATCH(E110,Articles!D:D,0),23)</f>
        <v>0</v>
      </c>
    </row>
    <row r="111">
      <c r="B111" t="str">
        <f>INDEX(Articles!$1:$1048576,MATCH(E111,Articles!D:D,0),6)</f>
        <v>1</v>
      </c>
      <c r="C111" t="str">
        <f>INDEX(Articles!$1:$1048576,MATCH(E111,Articles!D:D,0),7)</f>
        <v/>
      </c>
      <c r="D111" t="str">
        <f>HYPERLINK(INDEX(Articles!$1:$1048576,MATCH(E111,Articles!D:D,0),24),"Lien")</f>
        <v>Lien</v>
      </c>
      <c r="E111" t="str">
        <v>99675-37</v>
      </c>
      <c r="F111" t="str">
        <f>INDEX(Articles!$1:$1048576,MATCH(E111,Articles!D:D,0),5)</f>
        <v>BBE Ø75 ARAIGNÉE CLIGNO OR</v>
      </c>
      <c r="G111" t="str">
        <f>INDEX(Articles!$1:$1048576,MATCH(E111,Articles!D:D,0),8)</f>
        <v>BOMBE</v>
      </c>
      <c r="H111" t="str">
        <f>INDEX(Articles!$1:$1048576,MATCH(E111,Articles!D:D,0),9)</f>
        <v>SPHERIQUE</v>
      </c>
      <c r="I111">
        <f>INDEX(Articles!$1:$1048576,MATCH(E111,Articles!D:D,0),10)</f>
        <v>75</v>
      </c>
      <c r="J111" t="str">
        <f>INDEX(Articles!$1:$1048576,MATCH(E111,Articles!D:D,0),11)</f>
        <v>CLIGNO</v>
      </c>
      <c r="K111" t="str">
        <f>INDEX(Articles!$1:$1048576,MATCH(E111,Articles!D:D,0),12)</f>
        <v>OR</v>
      </c>
      <c r="L111" t="str">
        <f>INDEX(Articles!$1:$1048576,MATCH(E111,Articles!D:D,0),13)</f>
        <v>CN</v>
      </c>
      <c r="M111" t="str">
        <f>INDEX(Articles!$1:$1048576,MATCH(E111,Articles!D:D,0),14)</f>
        <v>F4</v>
      </c>
      <c r="N111" t="str">
        <f>INDEX(Articles!$1:$1048576,MATCH(E111,Articles!D:D,0),15)</f>
        <v>1.3G</v>
      </c>
      <c r="O111" t="str">
        <f>INDEX(Articles!$1:$1048576,MATCH(E111,Articles!D:D,0),16)</f>
        <v>1008-F4-69252667</v>
      </c>
      <c r="P111">
        <f>INDEX(Articles!$1:$1048576,MATCH(E111,Articles!D:D,0),17)*1000</f>
        <v>140</v>
      </c>
      <c r="Q111" t="str">
        <f>INDEX(Articles!$1:$1048576,MATCH(E111,Articles!D:D,0),18)</f>
        <v>3</v>
      </c>
      <c r="R111">
        <f>INDEX(Articles!$1:$1048576,MATCH(E111,Articles!D:D,0),19)</f>
        <v>75</v>
      </c>
      <c r="S111" t="str">
        <f>IF(INDEX('Unités CA'!$1:$1048576,MATCH(E111,'Unités CA'!D:D,0),5)=0,"",INDEX('Unités CA'!$1:$1048576,MATCH(E111,'Unités CA'!D:D,0),5))</f>
        <v>0060/CA</v>
      </c>
      <c r="T111" t="str">
        <f>IF(INDEX('Unités BTE'!$1:$1048576,MATCH(E111,'Unités CA'!D:D,0),5)=0,"",INDEX('Unités BTE'!$1:$1048576,MATCH(E111,'Unités CA'!D:D,0),5))</f>
        <v/>
      </c>
      <c r="U111">
        <f>IFERROR(INDEX('Prix PRO CA'!$1:$1048576,MATCH(E111,'Prix PRO CA'!D:D,0),10),"")</f>
        <v>236.64</v>
      </c>
      <c r="V111">
        <f>IFERROR(INDEX('Prix PRO CA'!$1:$1048576,MATCH(E111,'Prix PRO BTE'!D:D,0),10),"")</f>
        <v>166.39</v>
      </c>
      <c r="W111">
        <f>+IFERROR(INDEX('Prix PRO PCS'!$1:$1048576,MATCH(E111,'Prix PRO PCS'!D:D,0),10),"")</f>
        <v>5.79</v>
      </c>
      <c r="X111" t="str">
        <f>IF(B111="OPPORTUNITE",AA111,IF(AA111&lt;=0,"Non",IF(AA111&gt;10,"Oui","Inf à 10")))</f>
        <v>Oui</v>
      </c>
      <c r="Y111" t="str">
        <f>IFERROR(INDEX(LigneAchat!$1:$1048576,MATCH(E111,LigneAchat!D:D,0),5),"")</f>
        <v/>
      </c>
      <c r="Z111">
        <f>INDEX(Articles!$1:$1048576,MATCH(E111,Articles!D:D,0),21)</f>
        <v>855</v>
      </c>
      <c r="AA111">
        <f>+Z111-AB111</f>
        <v>845</v>
      </c>
      <c r="AB111">
        <f>+INDEX(Articles!$1:$1048576,MATCH(E111,Articles!D:D,0),23)</f>
        <v>10</v>
      </c>
    </row>
    <row r="112">
      <c r="B112" t="str">
        <f>INDEX(Articles!$1:$1048576,MATCH(E112,Articles!D:D,0),6)</f>
        <v>1</v>
      </c>
      <c r="C112" t="str">
        <f>INDEX(Articles!$1:$1048576,MATCH(E112,Articles!D:D,0),7)</f>
        <v/>
      </c>
      <c r="D112" t="str">
        <f>HYPERLINK(INDEX(Articles!$1:$1048576,MATCH(E112,Articles!D:D,0),24),"Lien")</f>
        <v>Lien</v>
      </c>
      <c r="E112" t="str">
        <v>99675-39</v>
      </c>
      <c r="F112" t="str">
        <f>INDEX(Articles!$1:$1048576,MATCH(E112,Articles!D:D,0),5)</f>
        <v>BBE Ø75 ARAIGNÉE CLIGNO BLANC</v>
      </c>
      <c r="G112" t="str">
        <f>INDEX(Articles!$1:$1048576,MATCH(E112,Articles!D:D,0),8)</f>
        <v>BOMBE</v>
      </c>
      <c r="H112" t="str">
        <f>INDEX(Articles!$1:$1048576,MATCH(E112,Articles!D:D,0),9)</f>
        <v>SPHERIQUE</v>
      </c>
      <c r="I112">
        <f>INDEX(Articles!$1:$1048576,MATCH(E112,Articles!D:D,0),10)</f>
        <v>75</v>
      </c>
      <c r="J112" t="str">
        <f>INDEX(Articles!$1:$1048576,MATCH(E112,Articles!D:D,0),11)</f>
        <v>CLIGNO</v>
      </c>
      <c r="K112" t="str">
        <f>INDEX(Articles!$1:$1048576,MATCH(E112,Articles!D:D,0),12)</f>
        <v>BLANC</v>
      </c>
      <c r="L112" t="str">
        <f>INDEX(Articles!$1:$1048576,MATCH(E112,Articles!D:D,0),13)</f>
        <v>CN</v>
      </c>
      <c r="M112" t="str">
        <f>INDEX(Articles!$1:$1048576,MATCH(E112,Articles!D:D,0),14)</f>
        <v>F4</v>
      </c>
      <c r="N112" t="str">
        <f>INDEX(Articles!$1:$1048576,MATCH(E112,Articles!D:D,0),15)</f>
        <v>1.3G</v>
      </c>
      <c r="O112" t="str">
        <f>INDEX(Articles!$1:$1048576,MATCH(E112,Articles!D:D,0),16)</f>
        <v>1008-F4-69252667</v>
      </c>
      <c r="P112">
        <f>INDEX(Articles!$1:$1048576,MATCH(E112,Articles!D:D,0),17)*1000</f>
        <v>140</v>
      </c>
      <c r="Q112" t="str">
        <f>INDEX(Articles!$1:$1048576,MATCH(E112,Articles!D:D,0),18)</f>
        <v>3</v>
      </c>
      <c r="R112">
        <f>INDEX(Articles!$1:$1048576,MATCH(E112,Articles!D:D,0),19)</f>
        <v>75</v>
      </c>
      <c r="S112" t="str">
        <f>IF(INDEX('Unités CA'!$1:$1048576,MATCH(E112,'Unités CA'!D:D,0),5)=0,"",INDEX('Unités CA'!$1:$1048576,MATCH(E112,'Unités CA'!D:D,0),5))</f>
        <v>0060/CA</v>
      </c>
      <c r="T112" t="str">
        <f>IF(INDEX('Unités BTE'!$1:$1048576,MATCH(E112,'Unités CA'!D:D,0),5)=0,"",INDEX('Unités BTE'!$1:$1048576,MATCH(E112,'Unités CA'!D:D,0),5))</f>
        <v/>
      </c>
      <c r="U112">
        <f>IFERROR(INDEX('Prix PRO CA'!$1:$1048576,MATCH(E112,'Prix PRO CA'!D:D,0),10),"")</f>
        <v>236.64</v>
      </c>
      <c r="V112">
        <f>IFERROR(INDEX('Prix PRO CA'!$1:$1048576,MATCH(E112,'Prix PRO BTE'!D:D,0),10),"")</f>
        <v>74.52</v>
      </c>
      <c r="W112">
        <f>+IFERROR(INDEX('Prix PRO PCS'!$1:$1048576,MATCH(E112,'Prix PRO PCS'!D:D,0),10),"")</f>
        <v>5.79</v>
      </c>
      <c r="X112" t="str">
        <f>IF(B112="OPPORTUNITE",AA112,IF(AA112&lt;=0,"Non",IF(AA112&gt;10,"Oui","Inf à 10")))</f>
        <v>Oui</v>
      </c>
      <c r="Y112" t="str">
        <f>IFERROR(INDEX(LigneAchat!$1:$1048576,MATCH(E112,LigneAchat!D:D,0),5),"")</f>
        <v/>
      </c>
      <c r="Z112">
        <f>INDEX(Articles!$1:$1048576,MATCH(E112,Articles!D:D,0),21)</f>
        <v>949</v>
      </c>
      <c r="AA112">
        <f>+Z112-AB112</f>
        <v>939</v>
      </c>
      <c r="AB112">
        <f>+INDEX(Articles!$1:$1048576,MATCH(E112,Articles!D:D,0),23)</f>
        <v>10</v>
      </c>
    </row>
    <row r="113">
      <c r="B113" t="str">
        <f>INDEX(Articles!$1:$1048576,MATCH(E113,Articles!D:D,0),6)</f>
        <v>1</v>
      </c>
      <c r="C113" t="str">
        <f>INDEX(Articles!$1:$1048576,MATCH(E113,Articles!D:D,0),7)</f>
        <v/>
      </c>
      <c r="D113" t="str">
        <f>HYPERLINK(INDEX(Articles!$1:$1048576,MATCH(E113,Articles!D:D,0),24),"Lien")</f>
        <v>Lien</v>
      </c>
      <c r="E113" t="str">
        <v>91075-39</v>
      </c>
      <c r="F113" t="str">
        <f>INDEX(Articles!$1:$1048576,MATCH(E113,Articles!D:D,0),5)</f>
        <v>BBE Ø75 CLIGNO BLANC</v>
      </c>
      <c r="G113" t="str">
        <f>INDEX(Articles!$1:$1048576,MATCH(E113,Articles!D:D,0),8)</f>
        <v>BOMBE</v>
      </c>
      <c r="H113" t="str">
        <f>INDEX(Articles!$1:$1048576,MATCH(E113,Articles!D:D,0),9)</f>
        <v>SPHERIQUE</v>
      </c>
      <c r="I113">
        <f>INDEX(Articles!$1:$1048576,MATCH(E113,Articles!D:D,0),10)</f>
        <v>75</v>
      </c>
      <c r="J113" t="str">
        <f>INDEX(Articles!$1:$1048576,MATCH(E113,Articles!D:D,0),11)</f>
        <v>CLIGNO</v>
      </c>
      <c r="K113" t="str">
        <f>INDEX(Articles!$1:$1048576,MATCH(E113,Articles!D:D,0),12)</f>
        <v>BLANC</v>
      </c>
      <c r="L113" t="str">
        <f>INDEX(Articles!$1:$1048576,MATCH(E113,Articles!D:D,0),13)</f>
        <v>CN</v>
      </c>
      <c r="M113" t="str">
        <f>INDEX(Articles!$1:$1048576,MATCH(E113,Articles!D:D,0),14)</f>
        <v>F4</v>
      </c>
      <c r="N113" t="str">
        <f>INDEX(Articles!$1:$1048576,MATCH(E113,Articles!D:D,0),15)</f>
        <v>1.3G</v>
      </c>
      <c r="O113" t="str">
        <f>INDEX(Articles!$1:$1048576,MATCH(E113,Articles!D:D,0),16)</f>
        <v>1008-F4-69252667</v>
      </c>
      <c r="P113">
        <f>INDEX(Articles!$1:$1048576,MATCH(E113,Articles!D:D,0),17)*1000</f>
        <v>140</v>
      </c>
      <c r="Q113" t="str">
        <f>INDEX(Articles!$1:$1048576,MATCH(E113,Articles!D:D,0),18)</f>
        <v>3</v>
      </c>
      <c r="R113">
        <f>INDEX(Articles!$1:$1048576,MATCH(E113,Articles!D:D,0),19)</f>
        <v>75</v>
      </c>
      <c r="S113" t="str">
        <f>IF(INDEX('Unités CA'!$1:$1048576,MATCH(E113,'Unités CA'!D:D,0),5)=0,"",INDEX('Unités CA'!$1:$1048576,MATCH(E113,'Unités CA'!D:D,0),5))</f>
        <v>0060/CA</v>
      </c>
      <c r="T113" t="str">
        <f>IF(INDEX('Unités BTE'!$1:$1048576,MATCH(E113,'Unités CA'!D:D,0),5)=0,"",INDEX('Unités BTE'!$1:$1048576,MATCH(E113,'Unités CA'!D:D,0),5))</f>
        <v/>
      </c>
      <c r="U113">
        <f>IFERROR(INDEX('Prix PRO CA'!$1:$1048576,MATCH(E113,'Prix PRO CA'!D:D,0),10),"")</f>
        <v>236.64</v>
      </c>
      <c r="V113">
        <f>IFERROR(INDEX('Prix PRO CA'!$1:$1048576,MATCH(E113,'Prix PRO BTE'!D:D,0),10),"")</f>
        <v>144.84</v>
      </c>
      <c r="W113">
        <f>+IFERROR(INDEX('Prix PRO PCS'!$1:$1048576,MATCH(E113,'Prix PRO PCS'!D:D,0),10),"")</f>
        <v>5.79</v>
      </c>
      <c r="X113" t="str">
        <f>IF(B113="OPPORTUNITE",AA113,IF(AA113&lt;=0,"Non",IF(AA113&gt;10,"Oui","Inf à 10")))</f>
        <v>Oui</v>
      </c>
      <c r="Y113" t="str">
        <f>IFERROR(INDEX(LigneAchat!$1:$1048576,MATCH(E113,LigneAchat!D:D,0),5),"")</f>
        <v/>
      </c>
      <c r="Z113">
        <f>INDEX(Articles!$1:$1048576,MATCH(E113,Articles!D:D,0),21)</f>
        <v>2547</v>
      </c>
      <c r="AA113">
        <f>+Z113-AB113</f>
        <v>2187</v>
      </c>
      <c r="AB113">
        <f>+INDEX(Articles!$1:$1048576,MATCH(E113,Articles!D:D,0),23)</f>
        <v>360</v>
      </c>
    </row>
    <row r="114">
      <c r="B114" t="str">
        <f>INDEX(Articles!$1:$1048576,MATCH(E114,Articles!D:D,0),6)</f>
        <v>1</v>
      </c>
      <c r="C114" t="str">
        <f>INDEX(Articles!$1:$1048576,MATCH(E114,Articles!D:D,0),7)</f>
        <v/>
      </c>
      <c r="D114" t="str">
        <f>HYPERLINK(INDEX(Articles!$1:$1048576,MATCH(E114,Articles!D:D,0),24),"Lien")</f>
        <v>Lien</v>
      </c>
      <c r="E114" t="str">
        <v>76075-63CE</v>
      </c>
      <c r="F114" t="str">
        <f>INDEX(Articles!$1:$1048576,MATCH(E114,Articles!D:D,0),5)</f>
        <v>BBE Ø75 PÉTILLANTE BLANC</v>
      </c>
      <c r="G114" t="str">
        <f>INDEX(Articles!$1:$1048576,MATCH(E114,Articles!D:D,0),8)</f>
        <v>BOMBE</v>
      </c>
      <c r="H114" t="str">
        <f>INDEX(Articles!$1:$1048576,MATCH(E114,Articles!D:D,0),9)</f>
        <v>SPHERIQUE</v>
      </c>
      <c r="I114">
        <f>INDEX(Articles!$1:$1048576,MATCH(E114,Articles!D:D,0),10)</f>
        <v>75</v>
      </c>
      <c r="J114" t="str">
        <f>INDEX(Articles!$1:$1048576,MATCH(E114,Articles!D:D,0),11)</f>
        <v>CLIGNO</v>
      </c>
      <c r="K114" t="str">
        <f>INDEX(Articles!$1:$1048576,MATCH(E114,Articles!D:D,0),12)</f>
        <v>BLANC</v>
      </c>
      <c r="L114" t="str">
        <f>INDEX(Articles!$1:$1048576,MATCH(E114,Articles!D:D,0),13)</f>
        <v>CN</v>
      </c>
      <c r="M114" t="str">
        <f>INDEX(Articles!$1:$1048576,MATCH(E114,Articles!D:D,0),14)</f>
        <v>F4</v>
      </c>
      <c r="N114" t="str">
        <f>INDEX(Articles!$1:$1048576,MATCH(E114,Articles!D:D,0),15)</f>
        <v>1.3G</v>
      </c>
      <c r="O114" t="str">
        <f>INDEX(Articles!$1:$1048576,MATCH(E114,Articles!D:D,0),16)</f>
        <v>0163-F4-4243</v>
      </c>
      <c r="P114">
        <f>INDEX(Articles!$1:$1048576,MATCH(E114,Articles!D:D,0),17)*1000</f>
        <v>156</v>
      </c>
      <c r="Q114" t="str">
        <f>INDEX(Articles!$1:$1048576,MATCH(E114,Articles!D:D,0),18)</f>
        <v>3</v>
      </c>
      <c r="R114">
        <f>INDEX(Articles!$1:$1048576,MATCH(E114,Articles!D:D,0),19)</f>
        <v>75</v>
      </c>
      <c r="S114" t="str">
        <f>IF(INDEX('Unités CA'!$1:$1048576,MATCH(E114,'Unités CA'!D:D,0),5)=0,"",INDEX('Unités CA'!$1:$1048576,MATCH(E114,'Unités CA'!D:D,0),5))</f>
        <v>0060/CA</v>
      </c>
      <c r="T114" t="str">
        <f>IF(INDEX('Unités BTE'!$1:$1048576,MATCH(E114,'Unités CA'!D:D,0),5)=0,"",INDEX('Unités BTE'!$1:$1048576,MATCH(E114,'Unités CA'!D:D,0),5))</f>
        <v/>
      </c>
      <c r="U114">
        <f>IFERROR(INDEX('Prix PRO CA'!$1:$1048576,MATCH(E114,'Prix PRO CA'!D:D,0),10),"")</f>
        <v>354</v>
      </c>
      <c r="V114">
        <f>IFERROR(INDEX('Prix PRO CA'!$1:$1048576,MATCH(E114,'Prix PRO BTE'!D:D,0),10),"")</f>
        <v>231.58</v>
      </c>
      <c r="W114">
        <f>+IFERROR(INDEX('Prix PRO PCS'!$1:$1048576,MATCH(E114,'Prix PRO PCS'!D:D,0),10),"")</f>
        <v>7.49</v>
      </c>
      <c r="X114" t="str">
        <f>IF(B114="OPPORTUNITE",AA114,IF(AA114&lt;=0,"Non",IF(AA114&gt;10,"Oui","Inf à 10")))</f>
        <v>Oui</v>
      </c>
      <c r="Y114" t="str">
        <f>IFERROR(INDEX(LigneAchat!$1:$1048576,MATCH(E114,LigneAchat!D:D,0),5),"")</f>
        <v/>
      </c>
      <c r="Z114">
        <f>INDEX(Articles!$1:$1048576,MATCH(E114,Articles!D:D,0),21)</f>
        <v>2861</v>
      </c>
      <c r="AA114">
        <f>+Z114-AB114</f>
        <v>2276</v>
      </c>
      <c r="AB114">
        <f>+INDEX(Articles!$1:$1048576,MATCH(E114,Articles!D:D,0),23)</f>
        <v>585</v>
      </c>
    </row>
    <row r="115">
      <c r="B115" t="str">
        <f>INDEX(Articles!$1:$1048576,MATCH(E115,Articles!D:D,0),6)</f>
        <v>1</v>
      </c>
      <c r="C115" t="str">
        <f>INDEX(Articles!$1:$1048576,MATCH(E115,Articles!D:D,0),7)</f>
        <v/>
      </c>
      <c r="D115" t="str">
        <f>HYPERLINK(INDEX(Articles!$1:$1048576,MATCH(E115,Articles!D:D,0),24),"Lien")</f>
        <v>Lien</v>
      </c>
      <c r="E115" t="str">
        <v>76075-64CE</v>
      </c>
      <c r="F115" t="str">
        <f>INDEX(Articles!$1:$1048576,MATCH(E115,Articles!D:D,0),5)</f>
        <v>BBE Ø75 PÉTILLANTE CITRON</v>
      </c>
      <c r="G115" t="str">
        <f>INDEX(Articles!$1:$1048576,MATCH(E115,Articles!D:D,0),8)</f>
        <v>BOMBE</v>
      </c>
      <c r="H115" t="str">
        <f>INDEX(Articles!$1:$1048576,MATCH(E115,Articles!D:D,0),9)</f>
        <v>SPHERIQUE</v>
      </c>
      <c r="I115">
        <f>INDEX(Articles!$1:$1048576,MATCH(E115,Articles!D:D,0),10)</f>
        <v>75</v>
      </c>
      <c r="J115" t="str">
        <f>INDEX(Articles!$1:$1048576,MATCH(E115,Articles!D:D,0),11)</f>
        <v>CLIGNO</v>
      </c>
      <c r="K115" t="str">
        <f>INDEX(Articles!$1:$1048576,MATCH(E115,Articles!D:D,0),12)</f>
        <v>CITRON</v>
      </c>
      <c r="L115" t="str">
        <f>INDEX(Articles!$1:$1048576,MATCH(E115,Articles!D:D,0),13)</f>
        <v>CN</v>
      </c>
      <c r="M115" t="str">
        <f>INDEX(Articles!$1:$1048576,MATCH(E115,Articles!D:D,0),14)</f>
        <v>F4</v>
      </c>
      <c r="N115" t="str">
        <f>INDEX(Articles!$1:$1048576,MATCH(E115,Articles!D:D,0),15)</f>
        <v>1.3G</v>
      </c>
      <c r="O115" t="str">
        <f>INDEX(Articles!$1:$1048576,MATCH(E115,Articles!D:D,0),16)</f>
        <v>0163-F4-4243</v>
      </c>
      <c r="P115">
        <f>INDEX(Articles!$1:$1048576,MATCH(E115,Articles!D:D,0),17)*1000</f>
        <v>156</v>
      </c>
      <c r="Q115" t="str">
        <f>INDEX(Articles!$1:$1048576,MATCH(E115,Articles!D:D,0),18)</f>
        <v>3</v>
      </c>
      <c r="R115">
        <f>INDEX(Articles!$1:$1048576,MATCH(E115,Articles!D:D,0),19)</f>
        <v>75</v>
      </c>
      <c r="S115" t="str">
        <f>IF(INDEX('Unités CA'!$1:$1048576,MATCH(E115,'Unités CA'!D:D,0),5)=0,"",INDEX('Unités CA'!$1:$1048576,MATCH(E115,'Unités CA'!D:D,0),5))</f>
        <v>0060/CA</v>
      </c>
      <c r="T115" t="str">
        <f>IF(INDEX('Unités BTE'!$1:$1048576,MATCH(E115,'Unités CA'!D:D,0),5)=0,"",INDEX('Unités BTE'!$1:$1048576,MATCH(E115,'Unités CA'!D:D,0),5))</f>
        <v/>
      </c>
      <c r="U115">
        <f>IFERROR(INDEX('Prix PRO CA'!$1:$1048576,MATCH(E115,'Prix PRO CA'!D:D,0),10),"")</f>
        <v>354</v>
      </c>
      <c r="V115">
        <f>IFERROR(INDEX('Prix PRO CA'!$1:$1048576,MATCH(E115,'Prix PRO BTE'!D:D,0),10),"")</f>
        <v>231.58</v>
      </c>
      <c r="W115">
        <f>+IFERROR(INDEX('Prix PRO PCS'!$1:$1048576,MATCH(E115,'Prix PRO PCS'!D:D,0),10),"")</f>
        <v>7.49</v>
      </c>
      <c r="X115" t="str">
        <f>IF(B115="OPPORTUNITE",AA115,IF(AA115&lt;=0,"Non",IF(AA115&gt;10,"Oui","Inf à 10")))</f>
        <v>Oui</v>
      </c>
      <c r="Y115" t="str">
        <f>IFERROR(INDEX(LigneAchat!$1:$1048576,MATCH(E115,LigneAchat!D:D,0),5),"")</f>
        <v/>
      </c>
      <c r="Z115">
        <f>INDEX(Articles!$1:$1048576,MATCH(E115,Articles!D:D,0),21)</f>
        <v>1406</v>
      </c>
      <c r="AA115">
        <f>+Z115-AB115</f>
        <v>1022</v>
      </c>
      <c r="AB115">
        <f>+INDEX(Articles!$1:$1048576,MATCH(E115,Articles!D:D,0),23)</f>
        <v>384</v>
      </c>
    </row>
    <row r="116">
      <c r="B116" t="str">
        <f>INDEX(Articles!$1:$1048576,MATCH(E116,Articles!D:D,0),6)</f>
        <v>1</v>
      </c>
      <c r="C116" t="str">
        <f>INDEX(Articles!$1:$1048576,MATCH(E116,Articles!D:D,0),7)</f>
        <v/>
      </c>
      <c r="D116" t="str">
        <f>HYPERLINK(INDEX(Articles!$1:$1048576,MATCH(E116,Articles!D:D,0),24),"Lien")</f>
        <v>Lien</v>
      </c>
      <c r="E116" t="str">
        <v>76075-65CE</v>
      </c>
      <c r="F116" t="str">
        <f>INDEX(Articles!$1:$1048576,MATCH(E116,Articles!D:D,0),5)</f>
        <v>BBE Ø75 PÉTILLANTE VERTE</v>
      </c>
      <c r="G116" t="str">
        <f>INDEX(Articles!$1:$1048576,MATCH(E116,Articles!D:D,0),8)</f>
        <v>BOMBE</v>
      </c>
      <c r="H116" t="str">
        <f>INDEX(Articles!$1:$1048576,MATCH(E116,Articles!D:D,0),9)</f>
        <v>SPHERIQUE</v>
      </c>
      <c r="I116">
        <f>INDEX(Articles!$1:$1048576,MATCH(E116,Articles!D:D,0),10)</f>
        <v>75</v>
      </c>
      <c r="J116" t="str">
        <f>INDEX(Articles!$1:$1048576,MATCH(E116,Articles!D:D,0),11)</f>
        <v>CLIGNO</v>
      </c>
      <c r="K116" t="str">
        <f>INDEX(Articles!$1:$1048576,MATCH(E116,Articles!D:D,0),12)</f>
        <v>VERT</v>
      </c>
      <c r="L116" t="str">
        <f>INDEX(Articles!$1:$1048576,MATCH(E116,Articles!D:D,0),13)</f>
        <v>CN</v>
      </c>
      <c r="M116" t="str">
        <f>INDEX(Articles!$1:$1048576,MATCH(E116,Articles!D:D,0),14)</f>
        <v>F4</v>
      </c>
      <c r="N116" t="str">
        <f>INDEX(Articles!$1:$1048576,MATCH(E116,Articles!D:D,0),15)</f>
        <v>1.3G</v>
      </c>
      <c r="O116" t="str">
        <f>INDEX(Articles!$1:$1048576,MATCH(E116,Articles!D:D,0),16)</f>
        <v>0163-F4-4243</v>
      </c>
      <c r="P116">
        <f>INDEX(Articles!$1:$1048576,MATCH(E116,Articles!D:D,0),17)*1000</f>
        <v>156</v>
      </c>
      <c r="Q116" t="str">
        <f>INDEX(Articles!$1:$1048576,MATCH(E116,Articles!D:D,0),18)</f>
        <v>3</v>
      </c>
      <c r="R116">
        <f>INDEX(Articles!$1:$1048576,MATCH(E116,Articles!D:D,0),19)</f>
        <v>75</v>
      </c>
      <c r="S116" t="str">
        <f>IF(INDEX('Unités CA'!$1:$1048576,MATCH(E116,'Unités CA'!D:D,0),5)=0,"",INDEX('Unités CA'!$1:$1048576,MATCH(E116,'Unités CA'!D:D,0),5))</f>
        <v>0060/CA</v>
      </c>
      <c r="T116" t="str">
        <f>IF(INDEX('Unités BTE'!$1:$1048576,MATCH(E116,'Unités CA'!D:D,0),5)=0,"",INDEX('Unités BTE'!$1:$1048576,MATCH(E116,'Unités CA'!D:D,0),5))</f>
        <v/>
      </c>
      <c r="U116">
        <f>IFERROR(INDEX('Prix PRO CA'!$1:$1048576,MATCH(E116,'Prix PRO CA'!D:D,0),10),"")</f>
        <v>354</v>
      </c>
      <c r="V116">
        <f>IFERROR(INDEX('Prix PRO CA'!$1:$1048576,MATCH(E116,'Prix PRO BTE'!D:D,0),10),"")</f>
        <v>231.58</v>
      </c>
      <c r="W116">
        <f>+IFERROR(INDEX('Prix PRO PCS'!$1:$1048576,MATCH(E116,'Prix PRO PCS'!D:D,0),10),"")</f>
        <v>7.49</v>
      </c>
      <c r="X116" t="str">
        <f>IF(B116="OPPORTUNITE",AA116,IF(AA116&lt;=0,"Non",IF(AA116&gt;10,"Oui","Inf à 10")))</f>
        <v>Oui</v>
      </c>
      <c r="Y116" t="str">
        <f>IFERROR(INDEX(LigneAchat!$1:$1048576,MATCH(E116,LigneAchat!D:D,0),5),"")</f>
        <v/>
      </c>
      <c r="Z116">
        <f>INDEX(Articles!$1:$1048576,MATCH(E116,Articles!D:D,0),21)</f>
        <v>1283</v>
      </c>
      <c r="AA116">
        <f>+Z116-AB116</f>
        <v>1283</v>
      </c>
      <c r="AB116">
        <f>+INDEX(Articles!$1:$1048576,MATCH(E116,Articles!D:D,0),23)</f>
        <v>0</v>
      </c>
    </row>
    <row r="117">
      <c r="B117" t="str">
        <f>INDEX(Articles!$1:$1048576,MATCH(E117,Articles!D:D,0),6)</f>
        <v>1</v>
      </c>
      <c r="C117" t="str">
        <f>INDEX(Articles!$1:$1048576,MATCH(E117,Articles!D:D,0),7)</f>
        <v/>
      </c>
      <c r="D117" t="str">
        <f>HYPERLINK(INDEX(Articles!$1:$1048576,MATCH(E117,Articles!D:D,0),24),"Lien")</f>
        <v>Lien</v>
      </c>
      <c r="E117" t="str">
        <v>76075-66CE</v>
      </c>
      <c r="F117" t="str">
        <f>INDEX(Articles!$1:$1048576,MATCH(E117,Articles!D:D,0),5)</f>
        <v>BBE Ø75 PÉTILLANTE ROUGE</v>
      </c>
      <c r="G117" t="str">
        <f>INDEX(Articles!$1:$1048576,MATCH(E117,Articles!D:D,0),8)</f>
        <v>BOMBE</v>
      </c>
      <c r="H117" t="str">
        <f>INDEX(Articles!$1:$1048576,MATCH(E117,Articles!D:D,0),9)</f>
        <v>SPHERIQUE</v>
      </c>
      <c r="I117">
        <f>INDEX(Articles!$1:$1048576,MATCH(E117,Articles!D:D,0),10)</f>
        <v>75</v>
      </c>
      <c r="J117" t="str">
        <f>INDEX(Articles!$1:$1048576,MATCH(E117,Articles!D:D,0),11)</f>
        <v>CLIGNO</v>
      </c>
      <c r="K117" t="str">
        <f>INDEX(Articles!$1:$1048576,MATCH(E117,Articles!D:D,0),12)</f>
        <v>ROUGE</v>
      </c>
      <c r="L117" t="str">
        <f>INDEX(Articles!$1:$1048576,MATCH(E117,Articles!D:D,0),13)</f>
        <v>CN</v>
      </c>
      <c r="M117" t="str">
        <f>INDEX(Articles!$1:$1048576,MATCH(E117,Articles!D:D,0),14)</f>
        <v>F4</v>
      </c>
      <c r="N117" t="str">
        <f>INDEX(Articles!$1:$1048576,MATCH(E117,Articles!D:D,0),15)</f>
        <v>1.3G</v>
      </c>
      <c r="O117" t="str">
        <f>INDEX(Articles!$1:$1048576,MATCH(E117,Articles!D:D,0),16)</f>
        <v>0163-F4-4243</v>
      </c>
      <c r="P117">
        <f>INDEX(Articles!$1:$1048576,MATCH(E117,Articles!D:D,0),17)*1000</f>
        <v>156</v>
      </c>
      <c r="Q117" t="str">
        <f>INDEX(Articles!$1:$1048576,MATCH(E117,Articles!D:D,0),18)</f>
        <v>3</v>
      </c>
      <c r="R117">
        <f>INDEX(Articles!$1:$1048576,MATCH(E117,Articles!D:D,0),19)</f>
        <v>75</v>
      </c>
      <c r="S117" t="str">
        <f>IF(INDEX('Unités CA'!$1:$1048576,MATCH(E117,'Unités CA'!D:D,0),5)=0,"",INDEX('Unités CA'!$1:$1048576,MATCH(E117,'Unités CA'!D:D,0),5))</f>
        <v>0060/CA</v>
      </c>
      <c r="T117" t="str">
        <f>IF(INDEX('Unités BTE'!$1:$1048576,MATCH(E117,'Unités CA'!D:D,0),5)=0,"",INDEX('Unités BTE'!$1:$1048576,MATCH(E117,'Unités CA'!D:D,0),5))</f>
        <v/>
      </c>
      <c r="U117">
        <f>IFERROR(INDEX('Prix PRO CA'!$1:$1048576,MATCH(E117,'Prix PRO CA'!D:D,0),10),"")</f>
        <v>354</v>
      </c>
      <c r="V117">
        <f>IFERROR(INDEX('Prix PRO CA'!$1:$1048576,MATCH(E117,'Prix PRO BTE'!D:D,0),10),"")</f>
        <v>231.58</v>
      </c>
      <c r="W117">
        <f>+IFERROR(INDEX('Prix PRO PCS'!$1:$1048576,MATCH(E117,'Prix PRO PCS'!D:D,0),10),"")</f>
        <v>7.49</v>
      </c>
      <c r="X117" t="str">
        <f>IF(B117="OPPORTUNITE",AA117,IF(AA117&lt;=0,"Non",IF(AA117&gt;10,"Oui","Inf à 10")))</f>
        <v>Oui</v>
      </c>
      <c r="Y117" t="str">
        <f>IFERROR(INDEX(LigneAchat!$1:$1048576,MATCH(E117,LigneAchat!D:D,0),5),"")</f>
        <v/>
      </c>
      <c r="Z117">
        <f>INDEX(Articles!$1:$1048576,MATCH(E117,Articles!D:D,0),21)</f>
        <v>1754</v>
      </c>
      <c r="AA117">
        <f>+Z117-AB117</f>
        <v>1394</v>
      </c>
      <c r="AB117">
        <f>+INDEX(Articles!$1:$1048576,MATCH(E117,Articles!D:D,0),23)</f>
        <v>360</v>
      </c>
    </row>
    <row r="118">
      <c r="B118" t="str">
        <f>INDEX(Articles!$1:$1048576,MATCH(E118,Articles!D:D,0),6)</f>
        <v>1</v>
      </c>
      <c r="C118" t="str">
        <f>INDEX(Articles!$1:$1048576,MATCH(E118,Articles!D:D,0),7)</f>
        <v/>
      </c>
      <c r="D118" t="str">
        <f>HYPERLINK(INDEX(Articles!$1:$1048576,MATCH(E118,Articles!D:D,0),24),"Lien")</f>
        <v>Lien</v>
      </c>
      <c r="E118" t="str">
        <v>76075-67CE</v>
      </c>
      <c r="F118" t="str">
        <f>INDEX(Articles!$1:$1048576,MATCH(E118,Articles!D:D,0),5)</f>
        <v>BBE Ø75 PÉTILLANTE ORANGE</v>
      </c>
      <c r="G118" t="str">
        <f>INDEX(Articles!$1:$1048576,MATCH(E118,Articles!D:D,0),8)</f>
        <v>BOMBE</v>
      </c>
      <c r="H118" t="str">
        <f>INDEX(Articles!$1:$1048576,MATCH(E118,Articles!D:D,0),9)</f>
        <v>SPHERIQUE</v>
      </c>
      <c r="I118">
        <f>INDEX(Articles!$1:$1048576,MATCH(E118,Articles!D:D,0),10)</f>
        <v>75</v>
      </c>
      <c r="J118" t="str">
        <f>INDEX(Articles!$1:$1048576,MATCH(E118,Articles!D:D,0),11)</f>
        <v>CLIGNO</v>
      </c>
      <c r="K118" t="str">
        <f>INDEX(Articles!$1:$1048576,MATCH(E118,Articles!D:D,0),12)</f>
        <v>ORANGE</v>
      </c>
      <c r="L118" t="str">
        <f>INDEX(Articles!$1:$1048576,MATCH(E118,Articles!D:D,0),13)</f>
        <v>CN</v>
      </c>
      <c r="M118" t="str">
        <f>INDEX(Articles!$1:$1048576,MATCH(E118,Articles!D:D,0),14)</f>
        <v>F4</v>
      </c>
      <c r="N118" t="str">
        <f>INDEX(Articles!$1:$1048576,MATCH(E118,Articles!D:D,0),15)</f>
        <v>1.3G</v>
      </c>
      <c r="O118" t="str">
        <f>INDEX(Articles!$1:$1048576,MATCH(E118,Articles!D:D,0),16)</f>
        <v>0163-F4-4243</v>
      </c>
      <c r="P118">
        <f>INDEX(Articles!$1:$1048576,MATCH(E118,Articles!D:D,0),17)*1000</f>
        <v>156</v>
      </c>
      <c r="Q118" t="str">
        <f>INDEX(Articles!$1:$1048576,MATCH(E118,Articles!D:D,0),18)</f>
        <v>3</v>
      </c>
      <c r="R118">
        <f>INDEX(Articles!$1:$1048576,MATCH(E118,Articles!D:D,0),19)</f>
        <v>75</v>
      </c>
      <c r="S118" t="str">
        <f>IF(INDEX('Unités CA'!$1:$1048576,MATCH(E118,'Unités CA'!D:D,0),5)=0,"",INDEX('Unités CA'!$1:$1048576,MATCH(E118,'Unités CA'!D:D,0),5))</f>
        <v>0060/CA</v>
      </c>
      <c r="T118" t="str">
        <f>IF(INDEX('Unités BTE'!$1:$1048576,MATCH(E118,'Unités CA'!D:D,0),5)=0,"",INDEX('Unités BTE'!$1:$1048576,MATCH(E118,'Unités CA'!D:D,0),5))</f>
        <v/>
      </c>
      <c r="U118">
        <f>IFERROR(INDEX('Prix PRO CA'!$1:$1048576,MATCH(E118,'Prix PRO CA'!D:D,0),10),"")</f>
        <v>354</v>
      </c>
      <c r="V118">
        <f>IFERROR(INDEX('Prix PRO CA'!$1:$1048576,MATCH(E118,'Prix PRO BTE'!D:D,0),10),"")</f>
        <v>136.64</v>
      </c>
      <c r="W118">
        <f>+IFERROR(INDEX('Prix PRO PCS'!$1:$1048576,MATCH(E118,'Prix PRO PCS'!D:D,0),10),"")</f>
        <v>7.49</v>
      </c>
      <c r="X118" t="str">
        <f>IF(B118="OPPORTUNITE",AA118,IF(AA118&lt;=0,"Non",IF(AA118&gt;10,"Oui","Inf à 10")))</f>
        <v>Oui</v>
      </c>
      <c r="Y118" t="str">
        <f>IFERROR(INDEX(LigneAchat!$1:$1048576,MATCH(E118,LigneAchat!D:D,0),5),"")</f>
        <v/>
      </c>
      <c r="Z118">
        <f>INDEX(Articles!$1:$1048576,MATCH(E118,Articles!D:D,0),21)</f>
        <v>1154</v>
      </c>
      <c r="AA118">
        <f>+Z118-AB118</f>
        <v>314</v>
      </c>
      <c r="AB118">
        <f>+INDEX(Articles!$1:$1048576,MATCH(E118,Articles!D:D,0),23)</f>
        <v>840</v>
      </c>
    </row>
    <row r="119">
      <c r="B119" t="str">
        <f>INDEX(Articles!$1:$1048576,MATCH(E119,Articles!D:D,0),6)</f>
        <v>1</v>
      </c>
      <c r="C119" t="str">
        <f>INDEX(Articles!$1:$1048576,MATCH(E119,Articles!D:D,0),7)</f>
        <v/>
      </c>
      <c r="D119" t="str">
        <f>HYPERLINK(INDEX(Articles!$1:$1048576,MATCH(E119,Articles!D:D,0),24),"Lien")</f>
        <v>Lien</v>
      </c>
      <c r="E119" t="str">
        <v>91475-91</v>
      </c>
      <c r="F119" t="str">
        <f>INDEX(Articles!$1:$1048576,MATCH(E119,Articles!D:D,0),5)</f>
        <v>BBE Ø75 OR À CLIGNO BLANC</v>
      </c>
      <c r="G119" t="str">
        <f>INDEX(Articles!$1:$1048576,MATCH(E119,Articles!D:D,0),8)</f>
        <v>BOMBE</v>
      </c>
      <c r="H119" t="str">
        <f>INDEX(Articles!$1:$1048576,MATCH(E119,Articles!D:D,0),9)</f>
        <v>SPHERIQUE</v>
      </c>
      <c r="I119">
        <f>INDEX(Articles!$1:$1048576,MATCH(E119,Articles!D:D,0),10)</f>
        <v>75</v>
      </c>
      <c r="J119" t="str">
        <f>INDEX(Articles!$1:$1048576,MATCH(E119,Articles!D:D,0),11)</f>
        <v>CLIGNO</v>
      </c>
      <c r="K119" t="str">
        <f>INDEX(Articles!$1:$1048576,MATCH(E119,Articles!D:D,0),12)</f>
        <v>OR</v>
      </c>
      <c r="L119" t="str">
        <f>INDEX(Articles!$1:$1048576,MATCH(E119,Articles!D:D,0),13)</f>
        <v>CN</v>
      </c>
      <c r="M119" t="str">
        <f>INDEX(Articles!$1:$1048576,MATCH(E119,Articles!D:D,0),14)</f>
        <v>F4</v>
      </c>
      <c r="N119" t="str">
        <f>INDEX(Articles!$1:$1048576,MATCH(E119,Articles!D:D,0),15)</f>
        <v>1.3G</v>
      </c>
      <c r="O119" t="str">
        <f>INDEX(Articles!$1:$1048576,MATCH(E119,Articles!D:D,0),16)</f>
        <v>1008-F4-69252667</v>
      </c>
      <c r="P119">
        <f>INDEX(Articles!$1:$1048576,MATCH(E119,Articles!D:D,0),17)*1000</f>
        <v>140</v>
      </c>
      <c r="Q119" t="str">
        <f>INDEX(Articles!$1:$1048576,MATCH(E119,Articles!D:D,0),18)</f>
        <v>3</v>
      </c>
      <c r="R119">
        <f>INDEX(Articles!$1:$1048576,MATCH(E119,Articles!D:D,0),19)</f>
        <v>75</v>
      </c>
      <c r="S119" t="str">
        <f>IF(INDEX('Unités CA'!$1:$1048576,MATCH(E119,'Unités CA'!D:D,0),5)=0,"",INDEX('Unités CA'!$1:$1048576,MATCH(E119,'Unités CA'!D:D,0),5))</f>
        <v>0060/CA</v>
      </c>
      <c r="T119" t="str">
        <f>IF(INDEX('Unités BTE'!$1:$1048576,MATCH(E119,'Unités CA'!D:D,0),5)=0,"",INDEX('Unités BTE'!$1:$1048576,MATCH(E119,'Unités CA'!D:D,0),5))</f>
        <v/>
      </c>
      <c r="U119">
        <f>IFERROR(INDEX('Prix PRO CA'!$1:$1048576,MATCH(E119,'Prix PRO CA'!D:D,0),10),"")</f>
        <v>236.64</v>
      </c>
      <c r="V119">
        <f>IFERROR(INDEX('Prix PRO CA'!$1:$1048576,MATCH(E119,'Prix PRO BTE'!D:D,0),10),"")</f>
        <v>97.63</v>
      </c>
      <c r="W119">
        <f>+IFERROR(INDEX('Prix PRO PCS'!$1:$1048576,MATCH(E119,'Prix PRO PCS'!D:D,0),10),"")</f>
        <v>5.79</v>
      </c>
      <c r="X119" t="str">
        <f>IF(B119="OPPORTUNITE",AA119,IF(AA119&lt;=0,"Non",IF(AA119&gt;10,"Oui","Inf à 10")))</f>
        <v>Oui</v>
      </c>
      <c r="Y119" t="str">
        <f>IFERROR(INDEX(LigneAchat!$1:$1048576,MATCH(E119,LigneAchat!D:D,0),5),"")</f>
        <v/>
      </c>
      <c r="Z119">
        <f>INDEX(Articles!$1:$1048576,MATCH(E119,Articles!D:D,0),21)</f>
        <v>445</v>
      </c>
      <c r="AA119">
        <f>+Z119-AB119</f>
        <v>445</v>
      </c>
      <c r="AB119">
        <f>+INDEX(Articles!$1:$1048576,MATCH(E119,Articles!D:D,0),23)</f>
        <v>0</v>
      </c>
    </row>
    <row r="120">
      <c r="B120" t="str">
        <f>INDEX(Articles!$1:$1048576,MATCH(E120,Articles!D:D,0),6)</f>
        <v>1</v>
      </c>
      <c r="C120" t="str">
        <f>INDEX(Articles!$1:$1048576,MATCH(E120,Articles!D:D,0),7)</f>
        <v/>
      </c>
      <c r="D120" t="str">
        <f>HYPERLINK(INDEX(Articles!$1:$1048576,MATCH(E120,Articles!D:D,0),24),"Lien")</f>
        <v>Lien</v>
      </c>
      <c r="E120" t="str">
        <v>93675-09</v>
      </c>
      <c r="F120" t="str">
        <f>INDEX(Articles!$1:$1048576,MATCH(E120,Articles!D:D,0),5)</f>
        <v>BBE Ø75 PAILLETTES ARGENT</v>
      </c>
      <c r="G120" t="str">
        <f>INDEX(Articles!$1:$1048576,MATCH(E120,Articles!D:D,0),8)</f>
        <v>BOMBE</v>
      </c>
      <c r="H120" t="str">
        <f>INDEX(Articles!$1:$1048576,MATCH(E120,Articles!D:D,0),9)</f>
        <v>SPHERIQUE</v>
      </c>
      <c r="I120">
        <f>INDEX(Articles!$1:$1048576,MATCH(E120,Articles!D:D,0),10)</f>
        <v>75</v>
      </c>
      <c r="J120" t="str">
        <f>INDEX(Articles!$1:$1048576,MATCH(E120,Articles!D:D,0),11)</f>
        <v>CLIGNO</v>
      </c>
      <c r="K120" t="str">
        <f>INDEX(Articles!$1:$1048576,MATCH(E120,Articles!D:D,0),12)</f>
        <v>ARGENT</v>
      </c>
      <c r="L120" t="str">
        <f>INDEX(Articles!$1:$1048576,MATCH(E120,Articles!D:D,0),13)</f>
        <v>CN</v>
      </c>
      <c r="M120" t="str">
        <f>INDEX(Articles!$1:$1048576,MATCH(E120,Articles!D:D,0),14)</f>
        <v>F4</v>
      </c>
      <c r="N120" t="str">
        <f>INDEX(Articles!$1:$1048576,MATCH(E120,Articles!D:D,0),15)</f>
        <v>1.3G</v>
      </c>
      <c r="O120" t="str">
        <f>INDEX(Articles!$1:$1048576,MATCH(E120,Articles!D:D,0),16)</f>
        <v>1008-F4-69252667</v>
      </c>
      <c r="P120">
        <f>INDEX(Articles!$1:$1048576,MATCH(E120,Articles!D:D,0),17)*1000</f>
        <v>140</v>
      </c>
      <c r="Q120" t="str">
        <f>INDEX(Articles!$1:$1048576,MATCH(E120,Articles!D:D,0),18)</f>
        <v>3</v>
      </c>
      <c r="R120">
        <f>INDEX(Articles!$1:$1048576,MATCH(E120,Articles!D:D,0),19)</f>
        <v>75</v>
      </c>
      <c r="S120" t="str">
        <f>IF(INDEX('Unités CA'!$1:$1048576,MATCH(E120,'Unités CA'!D:D,0),5)=0,"",INDEX('Unités CA'!$1:$1048576,MATCH(E120,'Unités CA'!D:D,0),5))</f>
        <v>0060/CA</v>
      </c>
      <c r="T120" t="str">
        <f>IF(INDEX('Unités BTE'!$1:$1048576,MATCH(E120,'Unités CA'!D:D,0),5)=0,"",INDEX('Unités BTE'!$1:$1048576,MATCH(E120,'Unités CA'!D:D,0),5))</f>
        <v/>
      </c>
      <c r="U120">
        <f>IFERROR(INDEX('Prix PRO CA'!$1:$1048576,MATCH(E120,'Prix PRO CA'!D:D,0),10),"")</f>
        <v>296.56</v>
      </c>
      <c r="V120">
        <f>IFERROR(INDEX('Prix PRO CA'!$1:$1048576,MATCH(E120,'Prix PRO BTE'!D:D,0),10),"")</f>
        <v>124.28</v>
      </c>
      <c r="W120">
        <f>+IFERROR(INDEX('Prix PRO PCS'!$1:$1048576,MATCH(E120,'Prix PRO PCS'!D:D,0),10),"")</f>
        <v>7.49</v>
      </c>
      <c r="X120" t="str">
        <f>IF(B120="OPPORTUNITE",AA120,IF(AA120&lt;=0,"Non",IF(AA120&gt;10,"Oui","Inf à 10")))</f>
        <v>Oui</v>
      </c>
      <c r="Y120" t="str">
        <f>IFERROR(INDEX(LigneAchat!$1:$1048576,MATCH(E120,LigneAchat!D:D,0),5),"")</f>
        <v/>
      </c>
      <c r="Z120">
        <f>INDEX(Articles!$1:$1048576,MATCH(E120,Articles!D:D,0),21)</f>
        <v>1469</v>
      </c>
      <c r="AA120">
        <f>+Z120-AB120</f>
        <v>1469</v>
      </c>
      <c r="AB120">
        <f>+INDEX(Articles!$1:$1048576,MATCH(E120,Articles!D:D,0),23)</f>
        <v>0</v>
      </c>
    </row>
    <row r="121">
      <c r="B121" t="str">
        <f>INDEX(Articles!$1:$1048576,MATCH(E121,Articles!D:D,0),6)</f>
        <v>1</v>
      </c>
      <c r="C121" t="str">
        <f>INDEX(Articles!$1:$1048576,MATCH(E121,Articles!D:D,0),7)</f>
        <v/>
      </c>
      <c r="D121" t="str">
        <f>HYPERLINK(INDEX(Articles!$1:$1048576,MATCH(E121,Articles!D:D,0),24),"Lien")</f>
        <v>Lien</v>
      </c>
      <c r="E121" t="str">
        <v>91675-42</v>
      </c>
      <c r="F121" t="str">
        <f>INDEX(Articles!$1:$1048576,MATCH(E121,Articles!D:D,0),5)</f>
        <v>BBE Ø75 PAILLETTE OR À BLEU CENTRE ROUGE</v>
      </c>
      <c r="G121" t="str">
        <f>INDEX(Articles!$1:$1048576,MATCH(E121,Articles!D:D,0),8)</f>
        <v>BOMBE</v>
      </c>
      <c r="H121" t="str">
        <f>INDEX(Articles!$1:$1048576,MATCH(E121,Articles!D:D,0),9)</f>
        <v>SPHERIQUE</v>
      </c>
      <c r="I121">
        <f>INDEX(Articles!$1:$1048576,MATCH(E121,Articles!D:D,0),10)</f>
        <v>75</v>
      </c>
      <c r="J121" t="str">
        <f>INDEX(Articles!$1:$1048576,MATCH(E121,Articles!D:D,0),11)</f>
        <v>CLIGNO</v>
      </c>
      <c r="K121" t="str">
        <f>INDEX(Articles!$1:$1048576,MATCH(E121,Articles!D:D,0),12)</f>
        <v>TRICOLORE</v>
      </c>
      <c r="L121" t="str">
        <f>INDEX(Articles!$1:$1048576,MATCH(E121,Articles!D:D,0),13)</f>
        <v>CN</v>
      </c>
      <c r="M121" t="str">
        <f>INDEX(Articles!$1:$1048576,MATCH(E121,Articles!D:D,0),14)</f>
        <v>F4</v>
      </c>
      <c r="N121" t="str">
        <f>INDEX(Articles!$1:$1048576,MATCH(E121,Articles!D:D,0),15)</f>
        <v>1.3G</v>
      </c>
      <c r="O121" t="str">
        <f>INDEX(Articles!$1:$1048576,MATCH(E121,Articles!D:D,0),16)</f>
        <v>1008-F4-69252667</v>
      </c>
      <c r="P121">
        <f>INDEX(Articles!$1:$1048576,MATCH(E121,Articles!D:D,0),17)*1000</f>
        <v>150</v>
      </c>
      <c r="Q121" t="str">
        <f>INDEX(Articles!$1:$1048576,MATCH(E121,Articles!D:D,0),18)</f>
        <v>3</v>
      </c>
      <c r="R121">
        <f>INDEX(Articles!$1:$1048576,MATCH(E121,Articles!D:D,0),19)</f>
        <v>75</v>
      </c>
      <c r="S121" t="str">
        <f>IF(INDEX('Unités CA'!$1:$1048576,MATCH(E121,'Unités CA'!D:D,0),5)=0,"",INDEX('Unités CA'!$1:$1048576,MATCH(E121,'Unités CA'!D:D,0),5))</f>
        <v>0060/CA</v>
      </c>
      <c r="T121" t="str">
        <f>IF(INDEX('Unités BTE'!$1:$1048576,MATCH(E121,'Unités CA'!D:D,0),5)=0,"",INDEX('Unités BTE'!$1:$1048576,MATCH(E121,'Unités CA'!D:D,0),5))</f>
        <v/>
      </c>
      <c r="U121">
        <f>IFERROR(INDEX('Prix PRO CA'!$1:$1048576,MATCH(E121,'Prix PRO CA'!D:D,0),10),"")</f>
        <v>236.64</v>
      </c>
      <c r="V121">
        <f>IFERROR(INDEX('Prix PRO CA'!$1:$1048576,MATCH(E121,'Prix PRO BTE'!D:D,0),10),"")</f>
        <v>124.28</v>
      </c>
      <c r="W121">
        <f>+IFERROR(INDEX('Prix PRO PCS'!$1:$1048576,MATCH(E121,'Prix PRO PCS'!D:D,0),10),"")</f>
        <v>5.79</v>
      </c>
      <c r="X121" t="str">
        <f>IF(B121="OPPORTUNITE",AA121,IF(AA121&lt;=0,"Non",IF(AA121&gt;10,"Oui","Inf à 10")))</f>
        <v>Oui</v>
      </c>
      <c r="Y121" t="str">
        <f>IFERROR(INDEX(LigneAchat!$1:$1048576,MATCH(E121,LigneAchat!D:D,0),5),"")</f>
        <v/>
      </c>
      <c r="Z121">
        <f>INDEX(Articles!$1:$1048576,MATCH(E121,Articles!D:D,0),21)</f>
        <v>1078</v>
      </c>
      <c r="AA121">
        <f>+Z121-AB121</f>
        <v>1078</v>
      </c>
      <c r="AB121">
        <f>+INDEX(Articles!$1:$1048576,MATCH(E121,Articles!D:D,0),23)</f>
        <v>0</v>
      </c>
    </row>
    <row r="122">
      <c r="B122" t="str">
        <f>INDEX(Articles!$1:$1048576,MATCH(E122,Articles!D:D,0),6)</f>
        <v>1</v>
      </c>
      <c r="C122" t="str">
        <f>INDEX(Articles!$1:$1048576,MATCH(E122,Articles!D:D,0),7)</f>
        <v>2020</v>
      </c>
      <c r="D122" t="str">
        <f>HYPERLINK(INDEX(Articles!$1:$1048576,MATCH(E122,Articles!D:D,0),24),"Lien")</f>
        <v>Lien</v>
      </c>
      <c r="E122" t="str">
        <v>91175-07</v>
      </c>
      <c r="F122" t="str">
        <f>INDEX(Articles!$1:$1048576,MATCH(E122,Articles!D:D,0),5)</f>
        <v>BBE Ø75 SCINTILLANT OR ET ROSE</v>
      </c>
      <c r="G122" t="str">
        <f>INDEX(Articles!$1:$1048576,MATCH(E122,Articles!D:D,0),8)</f>
        <v>BOMBE</v>
      </c>
      <c r="H122" t="str">
        <f>INDEX(Articles!$1:$1048576,MATCH(E122,Articles!D:D,0),9)</f>
        <v>SPHERIQUE</v>
      </c>
      <c r="I122">
        <f>INDEX(Articles!$1:$1048576,MATCH(E122,Articles!D:D,0),10)</f>
        <v>75</v>
      </c>
      <c r="J122" t="str">
        <f>INDEX(Articles!$1:$1048576,MATCH(E122,Articles!D:D,0),11)</f>
        <v>CLIGNO</v>
      </c>
      <c r="K122" t="str">
        <f>INDEX(Articles!$1:$1048576,MATCH(E122,Articles!D:D,0),12)</f>
        <v>ROSE</v>
      </c>
      <c r="L122" t="str">
        <f>INDEX(Articles!$1:$1048576,MATCH(E122,Articles!D:D,0),13)</f>
        <v>CN</v>
      </c>
      <c r="M122" t="str">
        <f>INDEX(Articles!$1:$1048576,MATCH(E122,Articles!D:D,0),14)</f>
        <v>F4</v>
      </c>
      <c r="N122" t="str">
        <f>INDEX(Articles!$1:$1048576,MATCH(E122,Articles!D:D,0),15)</f>
        <v>1.3G</v>
      </c>
      <c r="O122" t="str">
        <f>INDEX(Articles!$1:$1048576,MATCH(E122,Articles!D:D,0),16)</f>
        <v>1008-F4-69252667</v>
      </c>
      <c r="P122">
        <f>INDEX(Articles!$1:$1048576,MATCH(E122,Articles!D:D,0),17)*1000</f>
        <v>140</v>
      </c>
      <c r="Q122" t="str">
        <f>INDEX(Articles!$1:$1048576,MATCH(E122,Articles!D:D,0),18)</f>
        <v>3</v>
      </c>
      <c r="R122">
        <f>INDEX(Articles!$1:$1048576,MATCH(E122,Articles!D:D,0),19)</f>
        <v>75</v>
      </c>
      <c r="S122" t="str">
        <f>IF(INDEX('Unités CA'!$1:$1048576,MATCH(E122,'Unités CA'!D:D,0),5)=0,"",INDEX('Unités CA'!$1:$1048576,MATCH(E122,'Unités CA'!D:D,0),5))</f>
        <v>0060/CA</v>
      </c>
      <c r="T122" t="str">
        <f>IF(INDEX('Unités BTE'!$1:$1048576,MATCH(E122,'Unités CA'!D:D,0),5)=0,"",INDEX('Unités BTE'!$1:$1048576,MATCH(E122,'Unités CA'!D:D,0),5))</f>
        <v/>
      </c>
      <c r="U122">
        <f>IFERROR(INDEX('Prix PRO CA'!$1:$1048576,MATCH(E122,'Prix PRO CA'!D:D,0),10),"")</f>
        <v>247.8</v>
      </c>
      <c r="V122">
        <f>IFERROR(INDEX('Prix PRO CA'!$1:$1048576,MATCH(E122,'Prix PRO BTE'!D:D,0),10),"")</f>
        <v>144.84</v>
      </c>
      <c r="W122">
        <f>+IFERROR(INDEX('Prix PRO PCS'!$1:$1048576,MATCH(E122,'Prix PRO PCS'!D:D,0),10),"")</f>
        <v>6.13</v>
      </c>
      <c r="X122" t="str">
        <f>IF(B122="OPPORTUNITE",AA122,IF(AA122&lt;=0,"Non",IF(AA122&gt;10,"Oui","Inf à 10")))</f>
        <v>Non</v>
      </c>
      <c r="Y122">
        <f>IFERROR(INDEX(LigneAchat!$1:$1048576,MATCH(E122,LigneAchat!D:D,0),5),"")</f>
        <v>44287</v>
      </c>
      <c r="Z122">
        <f>INDEX(Articles!$1:$1048576,MATCH(E122,Articles!D:D,0),21)</f>
        <v>0</v>
      </c>
      <c r="AA122">
        <f>+Z122-AB122</f>
        <v>-15</v>
      </c>
      <c r="AB122">
        <f>+INDEX(Articles!$1:$1048576,MATCH(E122,Articles!D:D,0),23)</f>
        <v>15</v>
      </c>
    </row>
    <row r="123">
      <c r="B123" t="str">
        <f>INDEX(Articles!$1:$1048576,MATCH(E123,Articles!D:D,0),6)</f>
        <v>1</v>
      </c>
      <c r="C123" t="str">
        <f>INDEX(Articles!$1:$1048576,MATCH(E123,Articles!D:D,0),7)</f>
        <v/>
      </c>
      <c r="D123" t="str">
        <f>HYPERLINK(INDEX(Articles!$1:$1048576,MATCH(E123,Articles!D:D,0),24),"Lien")</f>
        <v>Lien</v>
      </c>
      <c r="E123" t="str">
        <v>91075-01</v>
      </c>
      <c r="F123" t="str">
        <f>INDEX(Articles!$1:$1048576,MATCH(E123,Articles!D:D,0),5)</f>
        <v>BBE Ø75 OEUFS DE DRAGON</v>
      </c>
      <c r="G123" t="str">
        <f>INDEX(Articles!$1:$1048576,MATCH(E123,Articles!D:D,0),8)</f>
        <v>BOMBE</v>
      </c>
      <c r="H123" t="str">
        <f>INDEX(Articles!$1:$1048576,MATCH(E123,Articles!D:D,0),9)</f>
        <v>SPHERIQUE</v>
      </c>
      <c r="I123">
        <f>INDEX(Articles!$1:$1048576,MATCH(E123,Articles!D:D,0),10)</f>
        <v>75</v>
      </c>
      <c r="J123" t="str">
        <f>INDEX(Articles!$1:$1048576,MATCH(E123,Articles!D:D,0),11)</f>
        <v>CREPITANT</v>
      </c>
      <c r="K123" t="str">
        <f>INDEX(Articles!$1:$1048576,MATCH(E123,Articles!D:D,0),12)</f>
        <v>ARGENT</v>
      </c>
      <c r="L123" t="str">
        <f>INDEX(Articles!$1:$1048576,MATCH(E123,Articles!D:D,0),13)</f>
        <v>CN</v>
      </c>
      <c r="M123" t="str">
        <f>INDEX(Articles!$1:$1048576,MATCH(E123,Articles!D:D,0),14)</f>
        <v>F4</v>
      </c>
      <c r="N123" t="str">
        <f>INDEX(Articles!$1:$1048576,MATCH(E123,Articles!D:D,0),15)</f>
        <v>1.3G</v>
      </c>
      <c r="O123" t="str">
        <f>INDEX(Articles!$1:$1048576,MATCH(E123,Articles!D:D,0),16)</f>
        <v>1008-F4-69252667</v>
      </c>
      <c r="P123">
        <f>INDEX(Articles!$1:$1048576,MATCH(E123,Articles!D:D,0),17)*1000</f>
        <v>140</v>
      </c>
      <c r="Q123" t="str">
        <f>INDEX(Articles!$1:$1048576,MATCH(E123,Articles!D:D,0),18)</f>
        <v>3</v>
      </c>
      <c r="R123">
        <f>INDEX(Articles!$1:$1048576,MATCH(E123,Articles!D:D,0),19)</f>
        <v>75</v>
      </c>
      <c r="S123" t="str">
        <f>IF(INDEX('Unités CA'!$1:$1048576,MATCH(E123,'Unités CA'!D:D,0),5)=0,"",INDEX('Unités CA'!$1:$1048576,MATCH(E123,'Unités CA'!D:D,0),5))</f>
        <v>0060/CA</v>
      </c>
      <c r="T123" t="str">
        <f>IF(INDEX('Unités BTE'!$1:$1048576,MATCH(E123,'Unités CA'!D:D,0),5)=0,"",INDEX('Unités BTE'!$1:$1048576,MATCH(E123,'Unités CA'!D:D,0),5))</f>
        <v/>
      </c>
      <c r="U123">
        <f>IFERROR(INDEX('Prix PRO CA'!$1:$1048576,MATCH(E123,'Prix PRO CA'!D:D,0),10),"")</f>
        <v>214.79</v>
      </c>
      <c r="V123">
        <f>IFERROR(INDEX('Prix PRO CA'!$1:$1048576,MATCH(E123,'Prix PRO BTE'!D:D,0),10),"")</f>
        <v>112.64</v>
      </c>
      <c r="W123">
        <f>+IFERROR(INDEX('Prix PRO PCS'!$1:$1048576,MATCH(E123,'Prix PRO PCS'!D:D,0),10),"")</f>
        <v>5.57</v>
      </c>
      <c r="X123" t="str">
        <f>IF(B123="OPPORTUNITE",AA123,IF(AA123&lt;=0,"Non",IF(AA123&gt;10,"Oui","Inf à 10")))</f>
        <v>Oui</v>
      </c>
      <c r="Y123" t="str">
        <f>IFERROR(INDEX(LigneAchat!$1:$1048576,MATCH(E123,LigneAchat!D:D,0),5),"")</f>
        <v/>
      </c>
      <c r="Z123">
        <f>INDEX(Articles!$1:$1048576,MATCH(E123,Articles!D:D,0),21)</f>
        <v>2438</v>
      </c>
      <c r="AA123">
        <f>+Z123-AB123</f>
        <v>2438</v>
      </c>
      <c r="AB123">
        <f>+INDEX(Articles!$1:$1048576,MATCH(E123,Articles!D:D,0),23)</f>
        <v>0</v>
      </c>
    </row>
    <row r="124">
      <c r="B124" t="str">
        <f>INDEX(Articles!$1:$1048576,MATCH(E124,Articles!D:D,0),6)</f>
        <v>1</v>
      </c>
      <c r="C124" t="str">
        <f>INDEX(Articles!$1:$1048576,MATCH(E124,Articles!D:D,0),7)</f>
        <v/>
      </c>
      <c r="D124" t="str">
        <f>HYPERLINK(INDEX(Articles!$1:$1048576,MATCH(E124,Articles!D:D,0),24),"Lien")</f>
        <v>Lien</v>
      </c>
      <c r="E124" t="str">
        <v>81075-14</v>
      </c>
      <c r="F124" t="str">
        <f>INDEX(Articles!$1:$1048576,MATCH(E124,Articles!D:D,0),5)</f>
        <v>BBE Ø75 FILET FRISSON</v>
      </c>
      <c r="G124" t="str">
        <f>INDEX(Articles!$1:$1048576,MATCH(E124,Articles!D:D,0),8)</f>
        <v>BOMBE</v>
      </c>
      <c r="H124" t="str">
        <f>INDEX(Articles!$1:$1048576,MATCH(E124,Articles!D:D,0),9)</f>
        <v>SPHERIQUE</v>
      </c>
      <c r="I124">
        <f>INDEX(Articles!$1:$1048576,MATCH(E124,Articles!D:D,0),10)</f>
        <v>75</v>
      </c>
      <c r="J124" t="str">
        <f>INDEX(Articles!$1:$1048576,MATCH(E124,Articles!D:D,0),11)</f>
        <v>CREPITANT</v>
      </c>
      <c r="K124" t="str">
        <f>INDEX(Articles!$1:$1048576,MATCH(E124,Articles!D:D,0),12)</f>
        <v>ARGENT</v>
      </c>
      <c r="L124" t="str">
        <f>INDEX(Articles!$1:$1048576,MATCH(E124,Articles!D:D,0),13)</f>
        <v>CN</v>
      </c>
      <c r="M124" t="str">
        <f>INDEX(Articles!$1:$1048576,MATCH(E124,Articles!D:D,0),14)</f>
        <v>F4</v>
      </c>
      <c r="N124" t="str">
        <f>INDEX(Articles!$1:$1048576,MATCH(E124,Articles!D:D,0),15)</f>
        <v>1.3G</v>
      </c>
      <c r="O124" t="str">
        <f>INDEX(Articles!$1:$1048576,MATCH(E124,Articles!D:D,0),16)</f>
        <v>1008-F4-69252667</v>
      </c>
      <c r="P124">
        <f>INDEX(Articles!$1:$1048576,MATCH(E124,Articles!D:D,0),17)*1000</f>
        <v>140</v>
      </c>
      <c r="Q124" t="str">
        <f>INDEX(Articles!$1:$1048576,MATCH(E124,Articles!D:D,0),18)</f>
        <v>3</v>
      </c>
      <c r="R124">
        <f>INDEX(Articles!$1:$1048576,MATCH(E124,Articles!D:D,0),19)</f>
        <v>75</v>
      </c>
      <c r="S124" t="str">
        <f>IF(INDEX('Unités CA'!$1:$1048576,MATCH(E124,'Unités CA'!D:D,0),5)=0,"",INDEX('Unités CA'!$1:$1048576,MATCH(E124,'Unités CA'!D:D,0),5))</f>
        <v>0060/CA</v>
      </c>
      <c r="T124" t="str">
        <f>IF(INDEX('Unités BTE'!$1:$1048576,MATCH(E124,'Unités CA'!D:D,0),5)=0,"",INDEX('Unités BTE'!$1:$1048576,MATCH(E124,'Unités CA'!D:D,0),5))</f>
        <v/>
      </c>
      <c r="U124">
        <f>IFERROR(INDEX('Prix PRO CA'!$1:$1048576,MATCH(E124,'Prix PRO CA'!D:D,0),10),"")</f>
        <v>296.56</v>
      </c>
      <c r="V124">
        <f>IFERROR(INDEX('Prix PRO CA'!$1:$1048576,MATCH(E124,'Prix PRO BTE'!D:D,0),10),"")</f>
        <v>131.3</v>
      </c>
      <c r="W124">
        <f>+IFERROR(INDEX('Prix PRO PCS'!$1:$1048576,MATCH(E124,'Prix PRO PCS'!D:D,0),10),"")</f>
        <v>7.2</v>
      </c>
      <c r="X124" t="str">
        <f>IF(B124="OPPORTUNITE",AA124,IF(AA124&lt;=0,"Non",IF(AA124&gt;10,"Oui","Inf à 10")))</f>
        <v>Oui</v>
      </c>
      <c r="Y124" t="str">
        <f>IFERROR(INDEX(LigneAchat!$1:$1048576,MATCH(E124,LigneAchat!D:D,0),5),"")</f>
        <v/>
      </c>
      <c r="Z124">
        <f>INDEX(Articles!$1:$1048576,MATCH(E124,Articles!D:D,0),21)</f>
        <v>1232</v>
      </c>
      <c r="AA124">
        <f>+Z124-AB124</f>
        <v>132</v>
      </c>
      <c r="AB124">
        <f>+INDEX(Articles!$1:$1048576,MATCH(E124,Articles!D:D,0),23)</f>
        <v>1100</v>
      </c>
    </row>
    <row r="125">
      <c r="B125" t="str">
        <f>INDEX(Articles!$1:$1048576,MATCH(E125,Articles!D:D,0),6)</f>
        <v>1</v>
      </c>
      <c r="C125" t="str">
        <f>INDEX(Articles!$1:$1048576,MATCH(E125,Articles!D:D,0),7)</f>
        <v/>
      </c>
      <c r="D125" t="str">
        <f>HYPERLINK(INDEX(Articles!$1:$1048576,MATCH(E125,Articles!D:D,0),24),"Lien")</f>
        <v>Lien</v>
      </c>
      <c r="E125" t="str">
        <v>99675-07F</v>
      </c>
      <c r="F125" t="str">
        <f>INDEX(Articles!$1:$1048576,MATCH(E125,Articles!D:D,0),5)</f>
        <v>BBE Ø75 FILET D'OR FRISSON BLANC</v>
      </c>
      <c r="G125" t="str">
        <f>INDEX(Articles!$1:$1048576,MATCH(E125,Articles!D:D,0),8)</f>
        <v>BOMBE</v>
      </c>
      <c r="H125" t="str">
        <f>INDEX(Articles!$1:$1048576,MATCH(E125,Articles!D:D,0),9)</f>
        <v>SPHERIQUE</v>
      </c>
      <c r="I125">
        <f>INDEX(Articles!$1:$1048576,MATCH(E125,Articles!D:D,0),10)</f>
        <v>75</v>
      </c>
      <c r="J125" t="str">
        <f>INDEX(Articles!$1:$1048576,MATCH(E125,Articles!D:D,0),11)</f>
        <v>CREPITANT</v>
      </c>
      <c r="K125" t="str">
        <f>INDEX(Articles!$1:$1048576,MATCH(E125,Articles!D:D,0),12)</f>
        <v>KAMURO</v>
      </c>
      <c r="L125" t="str">
        <f>INDEX(Articles!$1:$1048576,MATCH(E125,Articles!D:D,0),13)</f>
        <v>CN</v>
      </c>
      <c r="M125" t="str">
        <f>INDEX(Articles!$1:$1048576,MATCH(E125,Articles!D:D,0),14)</f>
        <v>F4</v>
      </c>
      <c r="N125" t="str">
        <f>INDEX(Articles!$1:$1048576,MATCH(E125,Articles!D:D,0),15)</f>
        <v>1.3G</v>
      </c>
      <c r="O125" t="str">
        <f>INDEX(Articles!$1:$1048576,MATCH(E125,Articles!D:D,0),16)</f>
        <v>1008-F4-69252667</v>
      </c>
      <c r="P125">
        <f>INDEX(Articles!$1:$1048576,MATCH(E125,Articles!D:D,0),17)*1000</f>
        <v>140</v>
      </c>
      <c r="Q125" t="str">
        <f>INDEX(Articles!$1:$1048576,MATCH(E125,Articles!D:D,0),18)</f>
        <v>3</v>
      </c>
      <c r="R125">
        <f>INDEX(Articles!$1:$1048576,MATCH(E125,Articles!D:D,0),19)</f>
        <v>75</v>
      </c>
      <c r="S125" t="str">
        <f>IF(INDEX('Unités CA'!$1:$1048576,MATCH(E125,'Unités CA'!D:D,0),5)=0,"",INDEX('Unités CA'!$1:$1048576,MATCH(E125,'Unités CA'!D:D,0),5))</f>
        <v>0060/CA</v>
      </c>
      <c r="T125" t="str">
        <f>IF(INDEX('Unités BTE'!$1:$1048576,MATCH(E125,'Unités CA'!D:D,0),5)=0,"",INDEX('Unités BTE'!$1:$1048576,MATCH(E125,'Unités CA'!D:D,0),5))</f>
        <v/>
      </c>
      <c r="U125">
        <f>IFERROR(INDEX('Prix PRO CA'!$1:$1048576,MATCH(E125,'Prix PRO CA'!D:D,0),10),"")</f>
        <v>224.73</v>
      </c>
      <c r="V125">
        <f>IFERROR(INDEX('Prix PRO CA'!$1:$1048576,MATCH(E125,'Prix PRO BTE'!D:D,0),10),"")</f>
        <v>166.39</v>
      </c>
      <c r="W125">
        <f>+IFERROR(INDEX('Prix PRO PCS'!$1:$1048576,MATCH(E125,'Prix PRO PCS'!D:D,0),10),"")</f>
        <v>5.9</v>
      </c>
      <c r="X125" t="str">
        <f>IF(B125="OPPORTUNITE",AA125,IF(AA125&lt;=0,"Non",IF(AA125&gt;10,"Oui","Inf à 10")))</f>
        <v>Oui</v>
      </c>
      <c r="Y125" t="str">
        <f>IFERROR(INDEX(LigneAchat!$1:$1048576,MATCH(E125,LigneAchat!D:D,0),5),"")</f>
        <v/>
      </c>
      <c r="Z125">
        <f>INDEX(Articles!$1:$1048576,MATCH(E125,Articles!D:D,0),21)</f>
        <v>1180</v>
      </c>
      <c r="AA125">
        <f>+Z125-AB125</f>
        <v>1170</v>
      </c>
      <c r="AB125">
        <f>+INDEX(Articles!$1:$1048576,MATCH(E125,Articles!D:D,0),23)</f>
        <v>10</v>
      </c>
    </row>
    <row r="126">
      <c r="B126" t="str">
        <f>INDEX(Articles!$1:$1048576,MATCH(E126,Articles!D:D,0),6)</f>
        <v>1</v>
      </c>
      <c r="C126" t="str">
        <f>INDEX(Articles!$1:$1048576,MATCH(E126,Articles!D:D,0),7)</f>
        <v/>
      </c>
      <c r="D126" t="str">
        <f>HYPERLINK(INDEX(Articles!$1:$1048576,MATCH(E126,Articles!D:D,0),24),"Lien")</f>
        <v>Lien</v>
      </c>
      <c r="E126" t="str">
        <v>77275-17CE</v>
      </c>
      <c r="F126" t="str">
        <f>INDEX(Articles!$1:$1048576,MATCH(E126,Articles!D:D,0),5)</f>
        <v>BBE Ø75 ARAIGNÉE FRISSON BLANC + TC FRISSON BLANC</v>
      </c>
      <c r="G126" t="str">
        <f>INDEX(Articles!$1:$1048576,MATCH(E126,Articles!D:D,0),8)</f>
        <v>BOMBE</v>
      </c>
      <c r="H126" t="str">
        <f>INDEX(Articles!$1:$1048576,MATCH(E126,Articles!D:D,0),9)</f>
        <v>SPHERIQUE</v>
      </c>
      <c r="I126">
        <f>INDEX(Articles!$1:$1048576,MATCH(E126,Articles!D:D,0),10)</f>
        <v>75</v>
      </c>
      <c r="J126" t="str">
        <f>INDEX(Articles!$1:$1048576,MATCH(E126,Articles!D:D,0),11)</f>
        <v>CREPITANT</v>
      </c>
      <c r="K126" t="str">
        <f>INDEX(Articles!$1:$1048576,MATCH(E126,Articles!D:D,0),12)</f>
        <v>ARGENT</v>
      </c>
      <c r="L126" t="str">
        <f>INDEX(Articles!$1:$1048576,MATCH(E126,Articles!D:D,0),13)</f>
        <v>CN</v>
      </c>
      <c r="M126" t="str">
        <f>INDEX(Articles!$1:$1048576,MATCH(E126,Articles!D:D,0),14)</f>
        <v>F4</v>
      </c>
      <c r="N126" t="str">
        <f>INDEX(Articles!$1:$1048576,MATCH(E126,Articles!D:D,0),15)</f>
        <v>1.3G</v>
      </c>
      <c r="O126" t="str">
        <f>INDEX(Articles!$1:$1048576,MATCH(E126,Articles!D:D,0),16)</f>
        <v>1008-F4-69245223</v>
      </c>
      <c r="P126">
        <f>INDEX(Articles!$1:$1048576,MATCH(E126,Articles!D:D,0),17)*1000</f>
        <v>136</v>
      </c>
      <c r="Q126" t="str">
        <f>INDEX(Articles!$1:$1048576,MATCH(E126,Articles!D:D,0),18)</f>
        <v>3</v>
      </c>
      <c r="R126">
        <f>INDEX(Articles!$1:$1048576,MATCH(E126,Articles!D:D,0),19)</f>
        <v>75</v>
      </c>
      <c r="S126" t="str">
        <f>IF(INDEX('Unités CA'!$1:$1048576,MATCH(E126,'Unités CA'!D:D,0),5)=0,"",INDEX('Unités CA'!$1:$1048576,MATCH(E126,'Unités CA'!D:D,0),5))</f>
        <v>0060/CA</v>
      </c>
      <c r="T126" t="str">
        <f>IF(INDEX('Unités BTE'!$1:$1048576,MATCH(E126,'Unités CA'!D:D,0),5)=0,"",INDEX('Unités BTE'!$1:$1048576,MATCH(E126,'Unités CA'!D:D,0),5))</f>
        <v/>
      </c>
      <c r="U126">
        <f>IFERROR(INDEX('Prix PRO CA'!$1:$1048576,MATCH(E126,'Prix PRO CA'!D:D,0),10),"")</f>
        <v>302.4</v>
      </c>
      <c r="V126">
        <f>IFERROR(INDEX('Prix PRO CA'!$1:$1048576,MATCH(E126,'Prix PRO BTE'!D:D,0),10),"")</f>
        <v>131.3</v>
      </c>
      <c r="W126">
        <f>+IFERROR(INDEX('Prix PRO PCS'!$1:$1048576,MATCH(E126,'Prix PRO PCS'!D:D,0),10),"")</f>
        <v>7.3</v>
      </c>
      <c r="X126" t="str">
        <f>IF(B126="OPPORTUNITE",AA126,IF(AA126&lt;=0,"Non",IF(AA126&gt;10,"Oui","Inf à 10")))</f>
        <v>Oui</v>
      </c>
      <c r="Y126" t="str">
        <f>IFERROR(INDEX(LigneAchat!$1:$1048576,MATCH(E126,LigneAchat!D:D,0),5),"")</f>
        <v/>
      </c>
      <c r="Z126">
        <f>INDEX(Articles!$1:$1048576,MATCH(E126,Articles!D:D,0),21)</f>
        <v>1660</v>
      </c>
      <c r="AA126">
        <f>+Z126-AB126</f>
        <v>887</v>
      </c>
      <c r="AB126">
        <f>+INDEX(Articles!$1:$1048576,MATCH(E126,Articles!D:D,0),23)</f>
        <v>773</v>
      </c>
    </row>
    <row r="127">
      <c r="B127" t="str">
        <f>INDEX(Articles!$1:$1048576,MATCH(E127,Articles!D:D,0),6)</f>
        <v>1</v>
      </c>
      <c r="C127" t="str">
        <f>INDEX(Articles!$1:$1048576,MATCH(E127,Articles!D:D,0),7)</f>
        <v/>
      </c>
      <c r="D127" t="str">
        <f>HYPERLINK(INDEX(Articles!$1:$1048576,MATCH(E127,Articles!D:D,0),24),"Lien")</f>
        <v>Lien</v>
      </c>
      <c r="E127" t="str">
        <v>91675-01</v>
      </c>
      <c r="F127" t="str">
        <f>INDEX(Articles!$1:$1048576,MATCH(E127,Articles!D:D,0),5)</f>
        <v>BBE Ø75 ROSE À OEUFS DE DRAGON CENTRE OEUFS DRAGON</v>
      </c>
      <c r="G127" t="str">
        <f>INDEX(Articles!$1:$1048576,MATCH(E127,Articles!D:D,0),8)</f>
        <v>BOMBE</v>
      </c>
      <c r="H127" t="str">
        <f>INDEX(Articles!$1:$1048576,MATCH(E127,Articles!D:D,0),9)</f>
        <v>SPHERIQUE</v>
      </c>
      <c r="I127">
        <f>INDEX(Articles!$1:$1048576,MATCH(E127,Articles!D:D,0),10)</f>
        <v>75</v>
      </c>
      <c r="J127" t="str">
        <f>INDEX(Articles!$1:$1048576,MATCH(E127,Articles!D:D,0),11)</f>
        <v>CREPITANT</v>
      </c>
      <c r="K127" t="str">
        <f>INDEX(Articles!$1:$1048576,MATCH(E127,Articles!D:D,0),12)</f>
        <v>ROSE</v>
      </c>
      <c r="L127" t="str">
        <f>INDEX(Articles!$1:$1048576,MATCH(E127,Articles!D:D,0),13)</f>
        <v>CN</v>
      </c>
      <c r="M127" t="str">
        <f>INDEX(Articles!$1:$1048576,MATCH(E127,Articles!D:D,0),14)</f>
        <v>F4</v>
      </c>
      <c r="N127" t="str">
        <f>INDEX(Articles!$1:$1048576,MATCH(E127,Articles!D:D,0),15)</f>
        <v>1.3G</v>
      </c>
      <c r="O127" t="str">
        <f>INDEX(Articles!$1:$1048576,MATCH(E127,Articles!D:D,0),16)</f>
        <v>1008-F4-69252667</v>
      </c>
      <c r="P127">
        <f>INDEX(Articles!$1:$1048576,MATCH(E127,Articles!D:D,0),17)*1000</f>
        <v>150</v>
      </c>
      <c r="Q127" t="str">
        <f>INDEX(Articles!$1:$1048576,MATCH(E127,Articles!D:D,0),18)</f>
        <v>3</v>
      </c>
      <c r="R127">
        <f>INDEX(Articles!$1:$1048576,MATCH(E127,Articles!D:D,0),19)</f>
        <v>75</v>
      </c>
      <c r="S127" t="str">
        <f>IF(INDEX('Unités CA'!$1:$1048576,MATCH(E127,'Unités CA'!D:D,0),5)=0,"",INDEX('Unités CA'!$1:$1048576,MATCH(E127,'Unités CA'!D:D,0),5))</f>
        <v>0060/CA</v>
      </c>
      <c r="T127" t="str">
        <f>IF(INDEX('Unités BTE'!$1:$1048576,MATCH(E127,'Unités CA'!D:D,0),5)=0,"",INDEX('Unités BTE'!$1:$1048576,MATCH(E127,'Unités CA'!D:D,0),5))</f>
        <v/>
      </c>
      <c r="U127">
        <f>IFERROR(INDEX('Prix PRO CA'!$1:$1048576,MATCH(E127,'Prix PRO CA'!D:D,0),10),"")</f>
        <v>236.64</v>
      </c>
      <c r="V127">
        <f>IFERROR(INDEX('Prix PRO CA'!$1:$1048576,MATCH(E127,'Prix PRO BTE'!D:D,0),10),"")</f>
        <v>97.63</v>
      </c>
      <c r="W127">
        <f>+IFERROR(INDEX('Prix PRO PCS'!$1:$1048576,MATCH(E127,'Prix PRO PCS'!D:D,0),10),"")</f>
        <v>5.79</v>
      </c>
      <c r="X127" t="str">
        <f>IF(B127="OPPORTUNITE",AA127,IF(AA127&lt;=0,"Non",IF(AA127&gt;10,"Oui","Inf à 10")))</f>
        <v>Oui</v>
      </c>
      <c r="Y127" t="str">
        <f>IFERROR(INDEX(LigneAchat!$1:$1048576,MATCH(E127,LigneAchat!D:D,0),5),"")</f>
        <v/>
      </c>
      <c r="Z127">
        <f>INDEX(Articles!$1:$1048576,MATCH(E127,Articles!D:D,0),21)</f>
        <v>967</v>
      </c>
      <c r="AA127">
        <f>+Z127-AB127</f>
        <v>875</v>
      </c>
      <c r="AB127">
        <f>+INDEX(Articles!$1:$1048576,MATCH(E127,Articles!D:D,0),23)</f>
        <v>92</v>
      </c>
    </row>
    <row r="128">
      <c r="B128" t="str">
        <f>INDEX(Articles!$1:$1048576,MATCH(E128,Articles!D:D,0),6)</f>
        <v>1</v>
      </c>
      <c r="C128" t="str">
        <f>INDEX(Articles!$1:$1048576,MATCH(E128,Articles!D:D,0),7)</f>
        <v/>
      </c>
      <c r="D128" t="str">
        <f>HYPERLINK(INDEX(Articles!$1:$1048576,MATCH(E128,Articles!D:D,0),24),"Lien")</f>
        <v>Lien</v>
      </c>
      <c r="E128" t="str">
        <v>91675-03</v>
      </c>
      <c r="F128" t="str">
        <f>INDEX(Articles!$1:$1048576,MATCH(E128,Articles!D:D,0),5)</f>
        <v>BBE Ø75 BLANC À OEUFS DRAGON CENTRE OEUFS DRAGON</v>
      </c>
      <c r="G128" t="str">
        <f>INDEX(Articles!$1:$1048576,MATCH(E128,Articles!D:D,0),8)</f>
        <v>BOMBE</v>
      </c>
      <c r="H128" t="str">
        <f>INDEX(Articles!$1:$1048576,MATCH(E128,Articles!D:D,0),9)</f>
        <v>SPHERIQUE</v>
      </c>
      <c r="I128">
        <f>INDEX(Articles!$1:$1048576,MATCH(E128,Articles!D:D,0),10)</f>
        <v>75</v>
      </c>
      <c r="J128" t="str">
        <f>INDEX(Articles!$1:$1048576,MATCH(E128,Articles!D:D,0),11)</f>
        <v>CREPITANT</v>
      </c>
      <c r="K128" t="str">
        <f>INDEX(Articles!$1:$1048576,MATCH(E128,Articles!D:D,0),12)</f>
        <v>BLANC</v>
      </c>
      <c r="L128" t="str">
        <f>INDEX(Articles!$1:$1048576,MATCH(E128,Articles!D:D,0),13)</f>
        <v>CN</v>
      </c>
      <c r="M128" t="str">
        <f>INDEX(Articles!$1:$1048576,MATCH(E128,Articles!D:D,0),14)</f>
        <v>F4</v>
      </c>
      <c r="N128" t="str">
        <f>INDEX(Articles!$1:$1048576,MATCH(E128,Articles!D:D,0),15)</f>
        <v>1.3G</v>
      </c>
      <c r="O128" t="str">
        <f>INDEX(Articles!$1:$1048576,MATCH(E128,Articles!D:D,0),16)</f>
        <v>1008-F4-69252667</v>
      </c>
      <c r="P128">
        <f>INDEX(Articles!$1:$1048576,MATCH(E128,Articles!D:D,0),17)*1000</f>
        <v>150</v>
      </c>
      <c r="Q128" t="str">
        <f>INDEX(Articles!$1:$1048576,MATCH(E128,Articles!D:D,0),18)</f>
        <v>3</v>
      </c>
      <c r="R128">
        <f>INDEX(Articles!$1:$1048576,MATCH(E128,Articles!D:D,0),19)</f>
        <v>75</v>
      </c>
      <c r="S128" t="str">
        <f>IF(INDEX('Unités CA'!$1:$1048576,MATCH(E128,'Unités CA'!D:D,0),5)=0,"",INDEX('Unités CA'!$1:$1048576,MATCH(E128,'Unités CA'!D:D,0),5))</f>
        <v>0060/CA</v>
      </c>
      <c r="T128" t="str">
        <f>IF(INDEX('Unités BTE'!$1:$1048576,MATCH(E128,'Unités CA'!D:D,0),5)=0,"",INDEX('Unités BTE'!$1:$1048576,MATCH(E128,'Unités CA'!D:D,0),5))</f>
        <v/>
      </c>
      <c r="U128">
        <f>IFERROR(INDEX('Prix PRO CA'!$1:$1048576,MATCH(E128,'Prix PRO CA'!D:D,0),10),"")</f>
        <v>236.64</v>
      </c>
      <c r="V128">
        <f>IFERROR(INDEX('Prix PRO CA'!$1:$1048576,MATCH(E128,'Prix PRO BTE'!D:D,0),10),"")</f>
        <v>97.63</v>
      </c>
      <c r="W128">
        <f>+IFERROR(INDEX('Prix PRO PCS'!$1:$1048576,MATCH(E128,'Prix PRO PCS'!D:D,0),10),"")</f>
        <v>5.79</v>
      </c>
      <c r="X128" t="str">
        <f>IF(B128="OPPORTUNITE",AA128,IF(AA128&lt;=0,"Non",IF(AA128&gt;10,"Oui","Inf à 10")))</f>
        <v>Oui</v>
      </c>
      <c r="Y128">
        <f>IFERROR(INDEX(LigneAchat!$1:$1048576,MATCH(E128,LigneAchat!D:D,0),5),"")</f>
        <v>44287</v>
      </c>
      <c r="Z128">
        <f>INDEX(Articles!$1:$1048576,MATCH(E128,Articles!D:D,0),21)</f>
        <v>450</v>
      </c>
      <c r="AA128">
        <f>+Z128-AB128</f>
        <v>213</v>
      </c>
      <c r="AB128">
        <f>+INDEX(Articles!$1:$1048576,MATCH(E128,Articles!D:D,0),23)</f>
        <v>237</v>
      </c>
    </row>
    <row r="129">
      <c r="B129" t="str">
        <f>INDEX(Articles!$1:$1048576,MATCH(E129,Articles!D:D,0),6)</f>
        <v>1</v>
      </c>
      <c r="C129" t="str">
        <f>INDEX(Articles!$1:$1048576,MATCH(E129,Articles!D:D,0),7)</f>
        <v/>
      </c>
      <c r="D129" t="str">
        <f>HYPERLINK(INDEX(Articles!$1:$1048576,MATCH(E129,Articles!D:D,0),24),"Lien")</f>
        <v>Lien</v>
      </c>
      <c r="E129" t="str">
        <v>91675-05</v>
      </c>
      <c r="F129" t="str">
        <f>INDEX(Articles!$1:$1048576,MATCH(E129,Articles!D:D,0),5)</f>
        <v>BBE Ø75 VERT À OEUFS DE DRAGON CENTRE OEUFS DRAGON</v>
      </c>
      <c r="G129" t="str">
        <f>INDEX(Articles!$1:$1048576,MATCH(E129,Articles!D:D,0),8)</f>
        <v>BOMBE</v>
      </c>
      <c r="H129" t="str">
        <f>INDEX(Articles!$1:$1048576,MATCH(E129,Articles!D:D,0),9)</f>
        <v>SPHERIQUE</v>
      </c>
      <c r="I129">
        <f>INDEX(Articles!$1:$1048576,MATCH(E129,Articles!D:D,0),10)</f>
        <v>75</v>
      </c>
      <c r="J129" t="str">
        <f>INDEX(Articles!$1:$1048576,MATCH(E129,Articles!D:D,0),11)</f>
        <v>CREPITANT</v>
      </c>
      <c r="K129" t="str">
        <f>INDEX(Articles!$1:$1048576,MATCH(E129,Articles!D:D,0),12)</f>
        <v>VERT</v>
      </c>
      <c r="L129" t="str">
        <f>INDEX(Articles!$1:$1048576,MATCH(E129,Articles!D:D,0),13)</f>
        <v>CN</v>
      </c>
      <c r="M129" t="str">
        <f>INDEX(Articles!$1:$1048576,MATCH(E129,Articles!D:D,0),14)</f>
        <v>F4</v>
      </c>
      <c r="N129" t="str">
        <f>INDEX(Articles!$1:$1048576,MATCH(E129,Articles!D:D,0),15)</f>
        <v>1.3G</v>
      </c>
      <c r="O129" t="str">
        <f>INDEX(Articles!$1:$1048576,MATCH(E129,Articles!D:D,0),16)</f>
        <v>1008-F4-69252667</v>
      </c>
      <c r="P129">
        <f>INDEX(Articles!$1:$1048576,MATCH(E129,Articles!D:D,0),17)*1000</f>
        <v>150</v>
      </c>
      <c r="Q129" t="str">
        <f>INDEX(Articles!$1:$1048576,MATCH(E129,Articles!D:D,0),18)</f>
        <v>3</v>
      </c>
      <c r="R129">
        <f>INDEX(Articles!$1:$1048576,MATCH(E129,Articles!D:D,0),19)</f>
        <v>75</v>
      </c>
      <c r="S129" t="str">
        <f>IF(INDEX('Unités CA'!$1:$1048576,MATCH(E129,'Unités CA'!D:D,0),5)=0,"",INDEX('Unités CA'!$1:$1048576,MATCH(E129,'Unités CA'!D:D,0),5))</f>
        <v>0060/CA</v>
      </c>
      <c r="T129" t="str">
        <f>IF(INDEX('Unités BTE'!$1:$1048576,MATCH(E129,'Unités CA'!D:D,0),5)=0,"",INDEX('Unités BTE'!$1:$1048576,MATCH(E129,'Unités CA'!D:D,0),5))</f>
        <v/>
      </c>
      <c r="U129">
        <f>IFERROR(INDEX('Prix PRO CA'!$1:$1048576,MATCH(E129,'Prix PRO CA'!D:D,0),10),"")</f>
        <v>236.64</v>
      </c>
      <c r="V129">
        <f>IFERROR(INDEX('Prix PRO CA'!$1:$1048576,MATCH(E129,'Prix PRO BTE'!D:D,0),10),"")</f>
        <v>97.63</v>
      </c>
      <c r="W129">
        <f>+IFERROR(INDEX('Prix PRO PCS'!$1:$1048576,MATCH(E129,'Prix PRO PCS'!D:D,0),10),"")</f>
        <v>5.79</v>
      </c>
      <c r="X129" t="str">
        <f>IF(B129="OPPORTUNITE",AA129,IF(AA129&lt;=0,"Non",IF(AA129&gt;10,"Oui","Inf à 10")))</f>
        <v>Non</v>
      </c>
      <c r="Y129" t="str">
        <f>IFERROR(INDEX(LigneAchat!$1:$1048576,MATCH(E129,LigneAchat!D:D,0),5),"")</f>
        <v/>
      </c>
      <c r="Z129">
        <f>INDEX(Articles!$1:$1048576,MATCH(E129,Articles!D:D,0),21)</f>
        <v>805</v>
      </c>
      <c r="AA129">
        <f>+Z129-AB129</f>
        <v>-231</v>
      </c>
      <c r="AB129">
        <f>+INDEX(Articles!$1:$1048576,MATCH(E129,Articles!D:D,0),23)</f>
        <v>1036</v>
      </c>
    </row>
    <row r="130">
      <c r="B130" t="str">
        <f>INDEX(Articles!$1:$1048576,MATCH(E130,Articles!D:D,0),6)</f>
        <v>1</v>
      </c>
      <c r="C130" t="str">
        <f>INDEX(Articles!$1:$1048576,MATCH(E130,Articles!D:D,0),7)</f>
        <v/>
      </c>
      <c r="D130" t="str">
        <f>HYPERLINK(INDEX(Articles!$1:$1048576,MATCH(E130,Articles!D:D,0),24),"Lien")</f>
        <v>Lien</v>
      </c>
      <c r="E130" t="str">
        <v>91675-06</v>
      </c>
      <c r="F130" t="str">
        <f>INDEX(Articles!$1:$1048576,MATCH(E130,Articles!D:D,0),5)</f>
        <v>BBE Ø75 ROUGE À OEUFS DRAGON CENTRE OEUFS DRAGON</v>
      </c>
      <c r="G130" t="str">
        <f>INDEX(Articles!$1:$1048576,MATCH(E130,Articles!D:D,0),8)</f>
        <v>BOMBE</v>
      </c>
      <c r="H130" t="str">
        <f>INDEX(Articles!$1:$1048576,MATCH(E130,Articles!D:D,0),9)</f>
        <v>SPHERIQUE</v>
      </c>
      <c r="I130">
        <f>INDEX(Articles!$1:$1048576,MATCH(E130,Articles!D:D,0),10)</f>
        <v>75</v>
      </c>
      <c r="J130" t="str">
        <f>INDEX(Articles!$1:$1048576,MATCH(E130,Articles!D:D,0),11)</f>
        <v>CREPITANT</v>
      </c>
      <c r="K130" t="str">
        <f>INDEX(Articles!$1:$1048576,MATCH(E130,Articles!D:D,0),12)</f>
        <v>ROUGE</v>
      </c>
      <c r="L130" t="str">
        <f>INDEX(Articles!$1:$1048576,MATCH(E130,Articles!D:D,0),13)</f>
        <v>CN</v>
      </c>
      <c r="M130" t="str">
        <f>INDEX(Articles!$1:$1048576,MATCH(E130,Articles!D:D,0),14)</f>
        <v>F4</v>
      </c>
      <c r="N130" t="str">
        <f>INDEX(Articles!$1:$1048576,MATCH(E130,Articles!D:D,0),15)</f>
        <v>1.3G</v>
      </c>
      <c r="O130" t="str">
        <f>INDEX(Articles!$1:$1048576,MATCH(E130,Articles!D:D,0),16)</f>
        <v>1008-F4-69252667</v>
      </c>
      <c r="P130">
        <f>INDEX(Articles!$1:$1048576,MATCH(E130,Articles!D:D,0),17)*1000</f>
        <v>150</v>
      </c>
      <c r="Q130" t="str">
        <f>INDEX(Articles!$1:$1048576,MATCH(E130,Articles!D:D,0),18)</f>
        <v>3</v>
      </c>
      <c r="R130">
        <f>INDEX(Articles!$1:$1048576,MATCH(E130,Articles!D:D,0),19)</f>
        <v>75</v>
      </c>
      <c r="S130" t="str">
        <f>IF(INDEX('Unités CA'!$1:$1048576,MATCH(E130,'Unités CA'!D:D,0),5)=0,"",INDEX('Unités CA'!$1:$1048576,MATCH(E130,'Unités CA'!D:D,0),5))</f>
        <v>0060/CA</v>
      </c>
      <c r="T130" t="str">
        <f>IF(INDEX('Unités BTE'!$1:$1048576,MATCH(E130,'Unités CA'!D:D,0),5)=0,"",INDEX('Unités BTE'!$1:$1048576,MATCH(E130,'Unités CA'!D:D,0),5))</f>
        <v/>
      </c>
      <c r="U130">
        <f>IFERROR(INDEX('Prix PRO CA'!$1:$1048576,MATCH(E130,'Prix PRO CA'!D:D,0),10),"")</f>
        <v>236.64</v>
      </c>
      <c r="V130">
        <f>IFERROR(INDEX('Prix PRO CA'!$1:$1048576,MATCH(E130,'Prix PRO BTE'!D:D,0),10),"")</f>
        <v>126.24</v>
      </c>
      <c r="W130">
        <f>+IFERROR(INDEX('Prix PRO PCS'!$1:$1048576,MATCH(E130,'Prix PRO PCS'!D:D,0),10),"")</f>
        <v>5.79</v>
      </c>
      <c r="X130" t="str">
        <f>IF(B130="OPPORTUNITE",AA130,IF(AA130&lt;=0,"Non",IF(AA130&gt;10,"Oui","Inf à 10")))</f>
        <v>Oui</v>
      </c>
      <c r="Y130" t="str">
        <f>IFERROR(INDEX(LigneAchat!$1:$1048576,MATCH(E130,LigneAchat!D:D,0),5),"")</f>
        <v/>
      </c>
      <c r="Z130">
        <f>INDEX(Articles!$1:$1048576,MATCH(E130,Articles!D:D,0),21)</f>
        <v>1477</v>
      </c>
      <c r="AA130">
        <f>+Z130-AB130</f>
        <v>13</v>
      </c>
      <c r="AB130">
        <f>+INDEX(Articles!$1:$1048576,MATCH(E130,Articles!D:D,0),23)</f>
        <v>1464</v>
      </c>
    </row>
    <row r="131">
      <c r="B131" t="str">
        <f>INDEX(Articles!$1:$1048576,MATCH(E131,Articles!D:D,0),6)</f>
        <v>1</v>
      </c>
      <c r="C131" t="str">
        <f>INDEX(Articles!$1:$1048576,MATCH(E131,Articles!D:D,0),7)</f>
        <v/>
      </c>
      <c r="D131" t="str">
        <f>HYPERLINK(INDEX(Articles!$1:$1048576,MATCH(E131,Articles!D:D,0),24),"Lien")</f>
        <v>Lien</v>
      </c>
      <c r="E131" t="str">
        <v>91775-02</v>
      </c>
      <c r="F131" t="str">
        <f>INDEX(Articles!$1:$1048576,MATCH(E131,Articles!D:D,0),5)</f>
        <v>BBE Ø75 BLEU À OEUFS DE DRAGON CENTRE OEUFS DRAGON</v>
      </c>
      <c r="G131" t="str">
        <f>INDEX(Articles!$1:$1048576,MATCH(E131,Articles!D:D,0),8)</f>
        <v>BOMBE</v>
      </c>
      <c r="H131" t="str">
        <f>INDEX(Articles!$1:$1048576,MATCH(E131,Articles!D:D,0),9)</f>
        <v>SPHERIQUE</v>
      </c>
      <c r="I131">
        <f>INDEX(Articles!$1:$1048576,MATCH(E131,Articles!D:D,0),10)</f>
        <v>75</v>
      </c>
      <c r="J131" t="str">
        <f>INDEX(Articles!$1:$1048576,MATCH(E131,Articles!D:D,0),11)</f>
        <v>CREPITANT</v>
      </c>
      <c r="K131" t="str">
        <f>INDEX(Articles!$1:$1048576,MATCH(E131,Articles!D:D,0),12)</f>
        <v>BLEU</v>
      </c>
      <c r="L131" t="str">
        <f>INDEX(Articles!$1:$1048576,MATCH(E131,Articles!D:D,0),13)</f>
        <v>CN</v>
      </c>
      <c r="M131" t="str">
        <f>INDEX(Articles!$1:$1048576,MATCH(E131,Articles!D:D,0),14)</f>
        <v>F4</v>
      </c>
      <c r="N131" t="str">
        <f>INDEX(Articles!$1:$1048576,MATCH(E131,Articles!D:D,0),15)</f>
        <v>1.3G</v>
      </c>
      <c r="O131" t="str">
        <f>INDEX(Articles!$1:$1048576,MATCH(E131,Articles!D:D,0),16)</f>
        <v>1008-F4-69252667</v>
      </c>
      <c r="P131">
        <f>INDEX(Articles!$1:$1048576,MATCH(E131,Articles!D:D,0),17)*1000</f>
        <v>150</v>
      </c>
      <c r="Q131" t="str">
        <f>INDEX(Articles!$1:$1048576,MATCH(E131,Articles!D:D,0),18)</f>
        <v>3</v>
      </c>
      <c r="R131">
        <f>INDEX(Articles!$1:$1048576,MATCH(E131,Articles!D:D,0),19)</f>
        <v>75</v>
      </c>
      <c r="S131" t="str">
        <f>IF(INDEX('Unités CA'!$1:$1048576,MATCH(E131,'Unités CA'!D:D,0),5)=0,"",INDEX('Unités CA'!$1:$1048576,MATCH(E131,'Unités CA'!D:D,0),5))</f>
        <v>0060/CA</v>
      </c>
      <c r="T131" t="str">
        <f>IF(INDEX('Unités BTE'!$1:$1048576,MATCH(E131,'Unités CA'!D:D,0),5)=0,"",INDEX('Unités BTE'!$1:$1048576,MATCH(E131,'Unités CA'!D:D,0),5))</f>
        <v/>
      </c>
      <c r="U131">
        <f>IFERROR(INDEX('Prix PRO CA'!$1:$1048576,MATCH(E131,'Prix PRO CA'!D:D,0),10),"")</f>
        <v>236.64</v>
      </c>
      <c r="V131">
        <f>IFERROR(INDEX('Prix PRO CA'!$1:$1048576,MATCH(E131,'Prix PRO BTE'!D:D,0),10),"")</f>
        <v>124.28</v>
      </c>
      <c r="W131">
        <f>+IFERROR(INDEX('Prix PRO PCS'!$1:$1048576,MATCH(E131,'Prix PRO PCS'!D:D,0),10),"")</f>
        <v>5.79</v>
      </c>
      <c r="X131" t="str">
        <f>IF(B131="OPPORTUNITE",AA131,IF(AA131&lt;=0,"Non",IF(AA131&gt;10,"Oui","Inf à 10")))</f>
        <v>Oui</v>
      </c>
      <c r="Y131" t="str">
        <f>IFERROR(INDEX(LigneAchat!$1:$1048576,MATCH(E131,LigneAchat!D:D,0),5),"")</f>
        <v/>
      </c>
      <c r="Z131">
        <f>INDEX(Articles!$1:$1048576,MATCH(E131,Articles!D:D,0),21)</f>
        <v>1576</v>
      </c>
      <c r="AA131">
        <f>+Z131-AB131</f>
        <v>574</v>
      </c>
      <c r="AB131">
        <f>+INDEX(Articles!$1:$1048576,MATCH(E131,Articles!D:D,0),23)</f>
        <v>1002</v>
      </c>
    </row>
    <row r="132">
      <c r="B132" t="str">
        <f>INDEX(Articles!$1:$1048576,MATCH(E132,Articles!D:D,0),6)</f>
        <v>1</v>
      </c>
      <c r="C132" t="str">
        <f>INDEX(Articles!$1:$1048576,MATCH(E132,Articles!D:D,0),7)</f>
        <v>2019</v>
      </c>
      <c r="D132" t="str">
        <f>HYPERLINK(INDEX(Articles!$1:$1048576,MATCH(E132,Articles!D:D,0),24),"Lien")</f>
        <v>Lien</v>
      </c>
      <c r="E132" t="str">
        <v>91375-08</v>
      </c>
      <c r="F132" t="str">
        <f>INDEX(Articles!$1:$1048576,MATCH(E132,Articles!D:D,0),5)</f>
        <v>BBE Ø75 MULTICOLORE À OEUFS DE DRAGON</v>
      </c>
      <c r="G132" t="str">
        <f>INDEX(Articles!$1:$1048576,MATCH(E132,Articles!D:D,0),8)</f>
        <v>BOMBE</v>
      </c>
      <c r="H132" t="str">
        <f>INDEX(Articles!$1:$1048576,MATCH(E132,Articles!D:D,0),9)</f>
        <v>SPHERIQUE</v>
      </c>
      <c r="I132">
        <f>INDEX(Articles!$1:$1048576,MATCH(E132,Articles!D:D,0),10)</f>
        <v>75</v>
      </c>
      <c r="J132" t="str">
        <f>INDEX(Articles!$1:$1048576,MATCH(E132,Articles!D:D,0),11)</f>
        <v>CREPITANT</v>
      </c>
      <c r="K132" t="str">
        <f>INDEX(Articles!$1:$1048576,MATCH(E132,Articles!D:D,0),12)</f>
        <v>MULTICOLORE</v>
      </c>
      <c r="L132" t="str">
        <f>INDEX(Articles!$1:$1048576,MATCH(E132,Articles!D:D,0),13)</f>
        <v>CN</v>
      </c>
      <c r="M132" t="str">
        <f>INDEX(Articles!$1:$1048576,MATCH(E132,Articles!D:D,0),14)</f>
        <v>F4</v>
      </c>
      <c r="N132" t="str">
        <f>INDEX(Articles!$1:$1048576,MATCH(E132,Articles!D:D,0),15)</f>
        <v>1.3G</v>
      </c>
      <c r="O132" t="str">
        <f>INDEX(Articles!$1:$1048576,MATCH(E132,Articles!D:D,0),16)</f>
        <v>1008-F4-69252667</v>
      </c>
      <c r="P132">
        <f>INDEX(Articles!$1:$1048576,MATCH(E132,Articles!D:D,0),17)*1000</f>
        <v>140</v>
      </c>
      <c r="Q132" t="str">
        <f>INDEX(Articles!$1:$1048576,MATCH(E132,Articles!D:D,0),18)</f>
        <v>3</v>
      </c>
      <c r="R132">
        <f>INDEX(Articles!$1:$1048576,MATCH(E132,Articles!D:D,0),19)</f>
        <v>75</v>
      </c>
      <c r="S132" t="str">
        <f>IF(INDEX('Unités CA'!$1:$1048576,MATCH(E132,'Unités CA'!D:D,0),5)=0,"",INDEX('Unités CA'!$1:$1048576,MATCH(E132,'Unités CA'!D:D,0),5))</f>
        <v>0060/CA</v>
      </c>
      <c r="T132" t="str">
        <f>IF(INDEX('Unités BTE'!$1:$1048576,MATCH(E132,'Unités CA'!D:D,0),5)=0,"",INDEX('Unités BTE'!$1:$1048576,MATCH(E132,'Unités CA'!D:D,0),5))</f>
        <v/>
      </c>
      <c r="U132">
        <f>IFERROR(INDEX('Prix PRO CA'!$1:$1048576,MATCH(E132,'Prix PRO CA'!D:D,0),10),"")</f>
        <v>236.64</v>
      </c>
      <c r="V132">
        <f>IFERROR(INDEX('Prix PRO CA'!$1:$1048576,MATCH(E132,'Prix PRO BTE'!D:D,0),10),"")</f>
        <v>84.86</v>
      </c>
      <c r="W132">
        <f>+IFERROR(INDEX('Prix PRO PCS'!$1:$1048576,MATCH(E132,'Prix PRO PCS'!D:D,0),10),"")</f>
        <v>5.79</v>
      </c>
      <c r="X132" t="str">
        <f>IF(B132="OPPORTUNITE",AA132,IF(AA132&lt;=0,"Non",IF(AA132&gt;10,"Oui","Inf à 10")))</f>
        <v>Oui</v>
      </c>
      <c r="Y132" t="str">
        <f>IFERROR(INDEX(LigneAchat!$1:$1048576,MATCH(E132,LigneAchat!D:D,0),5),"")</f>
        <v/>
      </c>
      <c r="Z132">
        <f>INDEX(Articles!$1:$1048576,MATCH(E132,Articles!D:D,0),21)</f>
        <v>2190</v>
      </c>
      <c r="AA132">
        <f>+Z132-AB132</f>
        <v>2190</v>
      </c>
      <c r="AB132">
        <f>+INDEX(Articles!$1:$1048576,MATCH(E132,Articles!D:D,0),23)</f>
        <v>0</v>
      </c>
    </row>
    <row r="133">
      <c r="B133" t="str">
        <f>INDEX(Articles!$1:$1048576,MATCH(E133,Articles!D:D,0),6)</f>
        <v>1</v>
      </c>
      <c r="C133" t="str">
        <f>INDEX(Articles!$1:$1048576,MATCH(E133,Articles!D:D,0),7)</f>
        <v/>
      </c>
      <c r="D133" t="str">
        <f>HYPERLINK(INDEX(Articles!$1:$1048576,MATCH(E133,Articles!D:D,0),24),"Lien")</f>
        <v>Lien</v>
      </c>
      <c r="E133" t="str">
        <v>96075-86</v>
      </c>
      <c r="F133" t="str">
        <f>INDEX(Articles!$1:$1048576,MATCH(E133,Articles!D:D,0),5)</f>
        <v>BBE Ø75 PIVOINE ROUGE À OEUFS DE DRAGON</v>
      </c>
      <c r="G133" t="str">
        <f>INDEX(Articles!$1:$1048576,MATCH(E133,Articles!D:D,0),8)</f>
        <v>BOMBE</v>
      </c>
      <c r="H133" t="str">
        <f>INDEX(Articles!$1:$1048576,MATCH(E133,Articles!D:D,0),9)</f>
        <v>SPHERIQUE</v>
      </c>
      <c r="I133">
        <f>INDEX(Articles!$1:$1048576,MATCH(E133,Articles!D:D,0),10)</f>
        <v>75</v>
      </c>
      <c r="J133" t="str">
        <f>INDEX(Articles!$1:$1048576,MATCH(E133,Articles!D:D,0),11)</f>
        <v>CREPITANT</v>
      </c>
      <c r="K133" t="str">
        <f>INDEX(Articles!$1:$1048576,MATCH(E133,Articles!D:D,0),12)</f>
        <v>ROUGE</v>
      </c>
      <c r="L133" t="str">
        <f>INDEX(Articles!$1:$1048576,MATCH(E133,Articles!D:D,0),13)</f>
        <v>CN</v>
      </c>
      <c r="M133" t="str">
        <f>INDEX(Articles!$1:$1048576,MATCH(E133,Articles!D:D,0),14)</f>
        <v>F4</v>
      </c>
      <c r="N133" t="str">
        <f>INDEX(Articles!$1:$1048576,MATCH(E133,Articles!D:D,0),15)</f>
        <v>1.3G</v>
      </c>
      <c r="O133" t="str">
        <f>INDEX(Articles!$1:$1048576,MATCH(E133,Articles!D:D,0),16)</f>
        <v>1008-F4-69252667</v>
      </c>
      <c r="P133">
        <f>INDEX(Articles!$1:$1048576,MATCH(E133,Articles!D:D,0),17)*1000</f>
        <v>140</v>
      </c>
      <c r="Q133" t="str">
        <f>INDEX(Articles!$1:$1048576,MATCH(E133,Articles!D:D,0),18)</f>
        <v>3</v>
      </c>
      <c r="R133">
        <f>INDEX(Articles!$1:$1048576,MATCH(E133,Articles!D:D,0),19)</f>
        <v>75</v>
      </c>
      <c r="S133" t="str">
        <f>IF(INDEX('Unités CA'!$1:$1048576,MATCH(E133,'Unités CA'!D:D,0),5)=0,"",INDEX('Unités CA'!$1:$1048576,MATCH(E133,'Unités CA'!D:D,0),5))</f>
        <v>0060/CA</v>
      </c>
      <c r="T133" t="str">
        <f>IF(INDEX('Unités BTE'!$1:$1048576,MATCH(E133,'Unités CA'!D:D,0),5)=0,"",INDEX('Unités BTE'!$1:$1048576,MATCH(E133,'Unités CA'!D:D,0),5))</f>
        <v/>
      </c>
      <c r="U133">
        <f>IFERROR(INDEX('Prix PRO CA'!$1:$1048576,MATCH(E133,'Prix PRO CA'!D:D,0),10),"")</f>
        <v>236.64</v>
      </c>
      <c r="V133">
        <f>IFERROR(INDEX('Prix PRO CA'!$1:$1048576,MATCH(E133,'Prix PRO BTE'!D:D,0),10),"")</f>
        <v>130.61</v>
      </c>
      <c r="W133">
        <f>+IFERROR(INDEX('Prix PRO PCS'!$1:$1048576,MATCH(E133,'Prix PRO PCS'!D:D,0),10),"")</f>
        <v>5.79</v>
      </c>
      <c r="X133" t="str">
        <f>IF(B133="OPPORTUNITE",AA133,IF(AA133&lt;=0,"Non",IF(AA133&gt;10,"Oui","Inf à 10")))</f>
        <v>Oui</v>
      </c>
      <c r="Y133" t="str">
        <f>IFERROR(INDEX(LigneAchat!$1:$1048576,MATCH(E133,LigneAchat!D:D,0),5),"")</f>
        <v/>
      </c>
      <c r="Z133">
        <f>INDEX(Articles!$1:$1048576,MATCH(E133,Articles!D:D,0),21)</f>
        <v>1467</v>
      </c>
      <c r="AA133">
        <f>+Z133-AB133</f>
        <v>1106</v>
      </c>
      <c r="AB133">
        <f>+INDEX(Articles!$1:$1048576,MATCH(E133,Articles!D:D,0),23)</f>
        <v>361</v>
      </c>
    </row>
    <row r="134">
      <c r="B134" t="str">
        <f>INDEX(Articles!$1:$1048576,MATCH(E134,Articles!D:D,0),6)</f>
        <v>1</v>
      </c>
      <c r="C134" t="str">
        <f>INDEX(Articles!$1:$1048576,MATCH(E134,Articles!D:D,0),7)</f>
        <v/>
      </c>
      <c r="D134" t="str">
        <f>HYPERLINK(INDEX(Articles!$1:$1048576,MATCH(E134,Articles!D:D,0),24),"Lien")</f>
        <v>Lien</v>
      </c>
      <c r="E134" t="str">
        <v>99675-54</v>
      </c>
      <c r="F134" t="str">
        <f>INDEX(Articles!$1:$1048576,MATCH(E134,Articles!D:D,0),5)</f>
        <v>BBE Ø75 JAUNE À  FRISSON BLANC</v>
      </c>
      <c r="G134" t="str">
        <f>INDEX(Articles!$1:$1048576,MATCH(E134,Articles!D:D,0),8)</f>
        <v>BOMBE</v>
      </c>
      <c r="H134" t="str">
        <f>INDEX(Articles!$1:$1048576,MATCH(E134,Articles!D:D,0),9)</f>
        <v>SPHERIQUE</v>
      </c>
      <c r="I134">
        <f>INDEX(Articles!$1:$1048576,MATCH(E134,Articles!D:D,0),10)</f>
        <v>75</v>
      </c>
      <c r="J134" t="str">
        <f>INDEX(Articles!$1:$1048576,MATCH(E134,Articles!D:D,0),11)</f>
        <v>CREPITANT</v>
      </c>
      <c r="K134" t="str">
        <f>INDEX(Articles!$1:$1048576,MATCH(E134,Articles!D:D,0),12)</f>
        <v>JAUNE</v>
      </c>
      <c r="L134" t="str">
        <f>INDEX(Articles!$1:$1048576,MATCH(E134,Articles!D:D,0),13)</f>
        <v>CN</v>
      </c>
      <c r="M134" t="str">
        <f>INDEX(Articles!$1:$1048576,MATCH(E134,Articles!D:D,0),14)</f>
        <v>F4</v>
      </c>
      <c r="N134" t="str">
        <f>INDEX(Articles!$1:$1048576,MATCH(E134,Articles!D:D,0),15)</f>
        <v>1.3G</v>
      </c>
      <c r="O134" t="str">
        <f>INDEX(Articles!$1:$1048576,MATCH(E134,Articles!D:D,0),16)</f>
        <v>1008-F4-69252667</v>
      </c>
      <c r="P134">
        <f>INDEX(Articles!$1:$1048576,MATCH(E134,Articles!D:D,0),17)*1000</f>
        <v>140</v>
      </c>
      <c r="Q134" t="str">
        <f>INDEX(Articles!$1:$1048576,MATCH(E134,Articles!D:D,0),18)</f>
        <v>3</v>
      </c>
      <c r="R134">
        <f>INDEX(Articles!$1:$1048576,MATCH(E134,Articles!D:D,0),19)</f>
        <v>75</v>
      </c>
      <c r="S134" t="str">
        <f>IF(INDEX('Unités CA'!$1:$1048576,MATCH(E134,'Unités CA'!D:D,0),5)=0,"",INDEX('Unités CA'!$1:$1048576,MATCH(E134,'Unités CA'!D:D,0),5))</f>
        <v>0060/CA</v>
      </c>
      <c r="T134" t="str">
        <f>IF(INDEX('Unités BTE'!$1:$1048576,MATCH(E134,'Unités CA'!D:D,0),5)=0,"",INDEX('Unités BTE'!$1:$1048576,MATCH(E134,'Unités CA'!D:D,0),5))</f>
        <v/>
      </c>
      <c r="U134">
        <f>IFERROR(INDEX('Prix PRO CA'!$1:$1048576,MATCH(E134,'Prix PRO CA'!D:D,0),10),"")</f>
        <v>236.64</v>
      </c>
      <c r="V134">
        <f>IFERROR(INDEX('Prix PRO CA'!$1:$1048576,MATCH(E134,'Prix PRO BTE'!D:D,0),10),"")</f>
        <v>241.74</v>
      </c>
      <c r="W134">
        <f>+IFERROR(INDEX('Prix PRO PCS'!$1:$1048576,MATCH(E134,'Prix PRO PCS'!D:D,0),10),"")</f>
        <v>5.79</v>
      </c>
      <c r="X134" t="str">
        <f>IF(B134="OPPORTUNITE",AA134,IF(AA134&lt;=0,"Non",IF(AA134&gt;10,"Oui","Inf à 10")))</f>
        <v>Oui</v>
      </c>
      <c r="Y134" t="str">
        <f>IFERROR(INDEX(LigneAchat!$1:$1048576,MATCH(E134,LigneAchat!D:D,0),5),"")</f>
        <v/>
      </c>
      <c r="Z134">
        <f>INDEX(Articles!$1:$1048576,MATCH(E134,Articles!D:D,0),21)</f>
        <v>1131</v>
      </c>
      <c r="AA134">
        <f>+Z134-AB134</f>
        <v>1126</v>
      </c>
      <c r="AB134">
        <f>+INDEX(Articles!$1:$1048576,MATCH(E134,Articles!D:D,0),23)</f>
        <v>5</v>
      </c>
    </row>
    <row r="135">
      <c r="B135" t="str">
        <f>INDEX(Articles!$1:$1048576,MATCH(E135,Articles!D:D,0),6)</f>
        <v>1</v>
      </c>
      <c r="C135" t="str">
        <f>INDEX(Articles!$1:$1048576,MATCH(E135,Articles!D:D,0),7)</f>
        <v/>
      </c>
      <c r="D135" t="str">
        <f>HYPERLINK(INDEX(Articles!$1:$1048576,MATCH(E135,Articles!D:D,0),24),"Lien")</f>
        <v>Lien</v>
      </c>
      <c r="E135" t="str">
        <v>76975-17CE</v>
      </c>
      <c r="F135" t="str">
        <f>INDEX(Articles!$1:$1048576,MATCH(E135,Articles!D:D,0),5)</f>
        <v>BBE Ø75 MOSAÏQUE FRISSON BLANC</v>
      </c>
      <c r="G135" t="str">
        <f>INDEX(Articles!$1:$1048576,MATCH(E135,Articles!D:D,0),8)</f>
        <v>BOMBE</v>
      </c>
      <c r="H135" t="str">
        <f>INDEX(Articles!$1:$1048576,MATCH(E135,Articles!D:D,0),9)</f>
        <v>SPHERIQUE</v>
      </c>
      <c r="I135">
        <f>INDEX(Articles!$1:$1048576,MATCH(E135,Articles!D:D,0),10)</f>
        <v>75</v>
      </c>
      <c r="J135" t="str">
        <f>INDEX(Articles!$1:$1048576,MATCH(E135,Articles!D:D,0),11)</f>
        <v>CREPITANT</v>
      </c>
      <c r="K135" t="str">
        <f>INDEX(Articles!$1:$1048576,MATCH(E135,Articles!D:D,0),12)</f>
        <v>ARGENT</v>
      </c>
      <c r="L135" t="str">
        <f>INDEX(Articles!$1:$1048576,MATCH(E135,Articles!D:D,0),13)</f>
        <v>CN</v>
      </c>
      <c r="M135" t="str">
        <f>INDEX(Articles!$1:$1048576,MATCH(E135,Articles!D:D,0),14)</f>
        <v>F4</v>
      </c>
      <c r="N135" t="str">
        <f>INDEX(Articles!$1:$1048576,MATCH(E135,Articles!D:D,0),15)</f>
        <v>1.3G</v>
      </c>
      <c r="O135" t="str">
        <f>INDEX(Articles!$1:$1048576,MATCH(E135,Articles!D:D,0),16)</f>
        <v>1008-F4-69245222</v>
      </c>
      <c r="P135">
        <f>INDEX(Articles!$1:$1048576,MATCH(E135,Articles!D:D,0),17)*1000</f>
        <v>123</v>
      </c>
      <c r="Q135" t="str">
        <f>INDEX(Articles!$1:$1048576,MATCH(E135,Articles!D:D,0),18)</f>
        <v>3</v>
      </c>
      <c r="R135">
        <f>INDEX(Articles!$1:$1048576,MATCH(E135,Articles!D:D,0),19)</f>
        <v>75</v>
      </c>
      <c r="S135" t="str">
        <f>IF(INDEX('Unités CA'!$1:$1048576,MATCH(E135,'Unités CA'!D:D,0),5)=0,"",INDEX('Unités CA'!$1:$1048576,MATCH(E135,'Unités CA'!D:D,0),5))</f>
        <v>0060/CA</v>
      </c>
      <c r="T135" t="str">
        <f>IF(INDEX('Unités BTE'!$1:$1048576,MATCH(E135,'Unités CA'!D:D,0),5)=0,"",INDEX('Unités BTE'!$1:$1048576,MATCH(E135,'Unités CA'!D:D,0),5))</f>
        <v/>
      </c>
      <c r="U135">
        <f>IFERROR(INDEX('Prix PRO CA'!$1:$1048576,MATCH(E135,'Prix PRO CA'!D:D,0),10),"")</f>
        <v>296.56</v>
      </c>
      <c r="V135">
        <f>IFERROR(INDEX('Prix PRO CA'!$1:$1048576,MATCH(E135,'Prix PRO BTE'!D:D,0),10),"")</f>
        <v>172.21</v>
      </c>
      <c r="W135">
        <f>+IFERROR(INDEX('Prix PRO PCS'!$1:$1048576,MATCH(E135,'Prix PRO PCS'!D:D,0),10),"")</f>
        <v>7.2</v>
      </c>
      <c r="X135" t="str">
        <f>IF(B135="OPPORTUNITE",AA135,IF(AA135&lt;=0,"Non",IF(AA135&gt;10,"Oui","Inf à 10")))</f>
        <v>Oui</v>
      </c>
      <c r="Y135">
        <f>IFERROR(INDEX(LigneAchat!$1:$1048576,MATCH(E135,LigneAchat!D:D,0),5),"")</f>
        <v>44326</v>
      </c>
      <c r="Z135">
        <f>INDEX(Articles!$1:$1048576,MATCH(E135,Articles!D:D,0),21)</f>
        <v>823</v>
      </c>
      <c r="AA135">
        <f>+Z135-AB135</f>
        <v>178</v>
      </c>
      <c r="AB135">
        <f>+INDEX(Articles!$1:$1048576,MATCH(E135,Articles!D:D,0),23)</f>
        <v>645</v>
      </c>
    </row>
    <row r="136">
      <c r="B136" t="str">
        <f>INDEX(Articles!$1:$1048576,MATCH(E136,Articles!D:D,0),6)</f>
        <v>1</v>
      </c>
      <c r="C136" t="str">
        <f>INDEX(Articles!$1:$1048576,MATCH(E136,Articles!D:D,0),7)</f>
        <v/>
      </c>
      <c r="D136" t="str">
        <f>HYPERLINK(INDEX(Articles!$1:$1048576,MATCH(E136,Articles!D:D,0),24),"Lien")</f>
        <v>Lien</v>
      </c>
      <c r="E136" t="str">
        <v>98275-06</v>
      </c>
      <c r="F136" t="str">
        <f>INDEX(Articles!$1:$1048576,MATCH(E136,Articles!D:D,0),5)</f>
        <v>BBE Ø75 MOSAÏQUE ROUGE À FRISSON</v>
      </c>
      <c r="G136" t="str">
        <f>INDEX(Articles!$1:$1048576,MATCH(E136,Articles!D:D,0),8)</f>
        <v>BOMBE</v>
      </c>
      <c r="H136" t="str">
        <f>INDEX(Articles!$1:$1048576,MATCH(E136,Articles!D:D,0),9)</f>
        <v>SPHERIQUE</v>
      </c>
      <c r="I136">
        <f>INDEX(Articles!$1:$1048576,MATCH(E136,Articles!D:D,0),10)</f>
        <v>75</v>
      </c>
      <c r="J136" t="str">
        <f>INDEX(Articles!$1:$1048576,MATCH(E136,Articles!D:D,0),11)</f>
        <v>CREPITANT</v>
      </c>
      <c r="K136" t="str">
        <f>INDEX(Articles!$1:$1048576,MATCH(E136,Articles!D:D,0),12)</f>
        <v>ROUGE</v>
      </c>
      <c r="L136" t="str">
        <f>INDEX(Articles!$1:$1048576,MATCH(E136,Articles!D:D,0),13)</f>
        <v>CN</v>
      </c>
      <c r="M136" t="str">
        <f>INDEX(Articles!$1:$1048576,MATCH(E136,Articles!D:D,0),14)</f>
        <v>F4</v>
      </c>
      <c r="N136" t="str">
        <f>INDEX(Articles!$1:$1048576,MATCH(E136,Articles!D:D,0),15)</f>
        <v>1.3G</v>
      </c>
      <c r="O136" t="str">
        <f>INDEX(Articles!$1:$1048576,MATCH(E136,Articles!D:D,0),16)</f>
        <v>1008-F4-69252667</v>
      </c>
      <c r="P136">
        <f>INDEX(Articles!$1:$1048576,MATCH(E136,Articles!D:D,0),17)*1000</f>
        <v>140</v>
      </c>
      <c r="Q136" t="str">
        <f>INDEX(Articles!$1:$1048576,MATCH(E136,Articles!D:D,0),18)</f>
        <v>3</v>
      </c>
      <c r="R136">
        <f>INDEX(Articles!$1:$1048576,MATCH(E136,Articles!D:D,0),19)</f>
        <v>75</v>
      </c>
      <c r="S136" t="str">
        <f>IF(INDEX('Unités CA'!$1:$1048576,MATCH(E136,'Unités CA'!D:D,0),5)=0,"",INDEX('Unités CA'!$1:$1048576,MATCH(E136,'Unités CA'!D:D,0),5))</f>
        <v>0060/CA</v>
      </c>
      <c r="T136" t="str">
        <f>IF(INDEX('Unités BTE'!$1:$1048576,MATCH(E136,'Unités CA'!D:D,0),5)=0,"",INDEX('Unités BTE'!$1:$1048576,MATCH(E136,'Unités CA'!D:D,0),5))</f>
        <v/>
      </c>
      <c r="U136">
        <f>IFERROR(INDEX('Prix PRO CA'!$1:$1048576,MATCH(E136,'Prix PRO CA'!D:D,0),10),"")</f>
        <v>307.96</v>
      </c>
      <c r="V136">
        <f>IFERROR(INDEX('Prix PRO CA'!$1:$1048576,MATCH(E136,'Prix PRO BTE'!D:D,0),10),"")</f>
        <v>64.5</v>
      </c>
      <c r="W136">
        <f>+IFERROR(INDEX('Prix PRO PCS'!$1:$1048576,MATCH(E136,'Prix PRO PCS'!D:D,0),10),"")</f>
        <v>7.47</v>
      </c>
      <c r="X136" t="str">
        <f>IF(B136="OPPORTUNITE",AA136,IF(AA136&lt;=0,"Non",IF(AA136&gt;10,"Oui","Inf à 10")))</f>
        <v>Oui</v>
      </c>
      <c r="Y136" t="str">
        <f>IFERROR(INDEX(LigneAchat!$1:$1048576,MATCH(E136,LigneAchat!D:D,0),5),"")</f>
        <v/>
      </c>
      <c r="Z136">
        <f>INDEX(Articles!$1:$1048576,MATCH(E136,Articles!D:D,0),21)</f>
        <v>2458</v>
      </c>
      <c r="AA136">
        <f>+Z136-AB136</f>
        <v>1928</v>
      </c>
      <c r="AB136">
        <f>+INDEX(Articles!$1:$1048576,MATCH(E136,Articles!D:D,0),23)</f>
        <v>530</v>
      </c>
    </row>
    <row r="137">
      <c r="B137" t="str">
        <f>INDEX(Articles!$1:$1048576,MATCH(E137,Articles!D:D,0),6)</f>
        <v>1</v>
      </c>
      <c r="C137" t="str">
        <f>INDEX(Articles!$1:$1048576,MATCH(E137,Articles!D:D,0),7)</f>
        <v/>
      </c>
      <c r="D137" t="str">
        <f>HYPERLINK(INDEX(Articles!$1:$1048576,MATCH(E137,Articles!D:D,0),24),"Lien")</f>
        <v>Lien</v>
      </c>
      <c r="E137" t="str">
        <v>98275-09</v>
      </c>
      <c r="F137" t="str">
        <f>INDEX(Articles!$1:$1048576,MATCH(E137,Articles!D:D,0),5)</f>
        <v>BBE Ø75 MOSAÏQUE ARGENT À FRISSON</v>
      </c>
      <c r="G137" t="str">
        <f>INDEX(Articles!$1:$1048576,MATCH(E137,Articles!D:D,0),8)</f>
        <v>BOMBE</v>
      </c>
      <c r="H137" t="str">
        <f>INDEX(Articles!$1:$1048576,MATCH(E137,Articles!D:D,0),9)</f>
        <v>SPHERIQUE</v>
      </c>
      <c r="I137">
        <f>INDEX(Articles!$1:$1048576,MATCH(E137,Articles!D:D,0),10)</f>
        <v>75</v>
      </c>
      <c r="J137" t="str">
        <f>INDEX(Articles!$1:$1048576,MATCH(E137,Articles!D:D,0),11)</f>
        <v>CREPITANT</v>
      </c>
      <c r="K137" t="str">
        <f>INDEX(Articles!$1:$1048576,MATCH(E137,Articles!D:D,0),12)</f>
        <v>ARGENT</v>
      </c>
      <c r="L137" t="str">
        <f>INDEX(Articles!$1:$1048576,MATCH(E137,Articles!D:D,0),13)</f>
        <v>CN</v>
      </c>
      <c r="M137" t="str">
        <f>INDEX(Articles!$1:$1048576,MATCH(E137,Articles!D:D,0),14)</f>
        <v>F4</v>
      </c>
      <c r="N137" t="str">
        <f>INDEX(Articles!$1:$1048576,MATCH(E137,Articles!D:D,0),15)</f>
        <v>1.3G</v>
      </c>
      <c r="O137" t="str">
        <f>INDEX(Articles!$1:$1048576,MATCH(E137,Articles!D:D,0),16)</f>
        <v>1008-F4-69252667</v>
      </c>
      <c r="P137">
        <f>INDEX(Articles!$1:$1048576,MATCH(E137,Articles!D:D,0),17)*1000</f>
        <v>140</v>
      </c>
      <c r="Q137" t="str">
        <f>INDEX(Articles!$1:$1048576,MATCH(E137,Articles!D:D,0),18)</f>
        <v>3</v>
      </c>
      <c r="R137">
        <f>INDEX(Articles!$1:$1048576,MATCH(E137,Articles!D:D,0),19)</f>
        <v>75</v>
      </c>
      <c r="S137" t="str">
        <f>IF(INDEX('Unités CA'!$1:$1048576,MATCH(E137,'Unités CA'!D:D,0),5)=0,"",INDEX('Unités CA'!$1:$1048576,MATCH(E137,'Unités CA'!D:D,0),5))</f>
        <v>0060/CA</v>
      </c>
      <c r="T137" t="str">
        <f>IF(INDEX('Unités BTE'!$1:$1048576,MATCH(E137,'Unités CA'!D:D,0),5)=0,"",INDEX('Unités BTE'!$1:$1048576,MATCH(E137,'Unités CA'!D:D,0),5))</f>
        <v/>
      </c>
      <c r="U137">
        <f>IFERROR(INDEX('Prix PRO CA'!$1:$1048576,MATCH(E137,'Prix PRO CA'!D:D,0),10),"")</f>
        <v>307.96</v>
      </c>
      <c r="V137">
        <f>IFERROR(INDEX('Prix PRO CA'!$1:$1048576,MATCH(E137,'Prix PRO BTE'!D:D,0),10),"")</f>
        <v>143.55</v>
      </c>
      <c r="W137">
        <f>+IFERROR(INDEX('Prix PRO PCS'!$1:$1048576,MATCH(E137,'Prix PRO PCS'!D:D,0),10),"")</f>
        <v>7.47</v>
      </c>
      <c r="X137" t="str">
        <f>IF(B137="OPPORTUNITE",AA137,IF(AA137&lt;=0,"Non",IF(AA137&gt;10,"Oui","Inf à 10")))</f>
        <v>Oui</v>
      </c>
      <c r="Y137" t="str">
        <f>IFERROR(INDEX(LigneAchat!$1:$1048576,MATCH(E137,LigneAchat!D:D,0),5),"")</f>
        <v/>
      </c>
      <c r="Z137">
        <f>INDEX(Articles!$1:$1048576,MATCH(E137,Articles!D:D,0),21)</f>
        <v>924</v>
      </c>
      <c r="AA137">
        <f>+Z137-AB137</f>
        <v>922</v>
      </c>
      <c r="AB137">
        <f>+INDEX(Articles!$1:$1048576,MATCH(E137,Articles!D:D,0),23)</f>
        <v>2</v>
      </c>
    </row>
    <row r="138">
      <c r="B138" t="str">
        <f>INDEX(Articles!$1:$1048576,MATCH(E138,Articles!D:D,0),6)</f>
        <v>1</v>
      </c>
      <c r="C138" t="str">
        <f>INDEX(Articles!$1:$1048576,MATCH(E138,Articles!D:D,0),7)</f>
        <v/>
      </c>
      <c r="D138" t="str">
        <f>HYPERLINK(INDEX(Articles!$1:$1048576,MATCH(E138,Articles!D:D,0),24),"Lien")</f>
        <v>Lien</v>
      </c>
      <c r="E138" t="str">
        <v>98275-46</v>
      </c>
      <c r="F138" t="str">
        <f>INDEX(Articles!$1:$1048576,MATCH(E138,Articles!D:D,0),5)</f>
        <v>BBE Ø75 MOSAÏQUE ROUGE À VERT</v>
      </c>
      <c r="G138" t="str">
        <f>INDEX(Articles!$1:$1048576,MATCH(E138,Articles!D:D,0),8)</f>
        <v>BOMBE</v>
      </c>
      <c r="H138" t="str">
        <f>INDEX(Articles!$1:$1048576,MATCH(E138,Articles!D:D,0),9)</f>
        <v>SPHERIQUE</v>
      </c>
      <c r="I138">
        <f>INDEX(Articles!$1:$1048576,MATCH(E138,Articles!D:D,0),10)</f>
        <v>75</v>
      </c>
      <c r="J138" t="str">
        <f>INDEX(Articles!$1:$1048576,MATCH(E138,Articles!D:D,0),11)</f>
        <v>MOSAIQUE</v>
      </c>
      <c r="K138" t="str">
        <f>INDEX(Articles!$1:$1048576,MATCH(E138,Articles!D:D,0),12)</f>
        <v>ROUGE</v>
      </c>
      <c r="L138" t="str">
        <f>INDEX(Articles!$1:$1048576,MATCH(E138,Articles!D:D,0),13)</f>
        <v>CN</v>
      </c>
      <c r="M138" t="str">
        <f>INDEX(Articles!$1:$1048576,MATCH(E138,Articles!D:D,0),14)</f>
        <v>F4</v>
      </c>
      <c r="N138" t="str">
        <f>INDEX(Articles!$1:$1048576,MATCH(E138,Articles!D:D,0),15)</f>
        <v>1.3G</v>
      </c>
      <c r="O138" t="str">
        <f>INDEX(Articles!$1:$1048576,MATCH(E138,Articles!D:D,0),16)</f>
        <v>1008-F4-69252667</v>
      </c>
      <c r="P138">
        <f>INDEX(Articles!$1:$1048576,MATCH(E138,Articles!D:D,0),17)*1000</f>
        <v>140</v>
      </c>
      <c r="Q138" t="str">
        <f>INDEX(Articles!$1:$1048576,MATCH(E138,Articles!D:D,0),18)</f>
        <v>3</v>
      </c>
      <c r="R138">
        <f>INDEX(Articles!$1:$1048576,MATCH(E138,Articles!D:D,0),19)</f>
        <v>75</v>
      </c>
      <c r="S138" t="str">
        <f>IF(INDEX('Unités CA'!$1:$1048576,MATCH(E138,'Unités CA'!D:D,0),5)=0,"",INDEX('Unités CA'!$1:$1048576,MATCH(E138,'Unités CA'!D:D,0),5))</f>
        <v>0060/CA</v>
      </c>
      <c r="T138" t="str">
        <f>IF(INDEX('Unités BTE'!$1:$1048576,MATCH(E138,'Unités CA'!D:D,0),5)=0,"",INDEX('Unités BTE'!$1:$1048576,MATCH(E138,'Unités CA'!D:D,0),5))</f>
        <v/>
      </c>
      <c r="U138">
        <f>IFERROR(INDEX('Prix PRO CA'!$1:$1048576,MATCH(E138,'Prix PRO CA'!D:D,0),10),"")</f>
        <v>307.96</v>
      </c>
      <c r="V138">
        <f>IFERROR(INDEX('Prix PRO CA'!$1:$1048576,MATCH(E138,'Prix PRO BTE'!D:D,0),10),"")</f>
        <v>143.55</v>
      </c>
      <c r="W138">
        <f>+IFERROR(INDEX('Prix PRO PCS'!$1:$1048576,MATCH(E138,'Prix PRO PCS'!D:D,0),10),"")</f>
        <v>7.47</v>
      </c>
      <c r="X138" t="str">
        <f>IF(B138="OPPORTUNITE",AA138,IF(AA138&lt;=0,"Non",IF(AA138&gt;10,"Oui","Inf à 10")))</f>
        <v>Oui</v>
      </c>
      <c r="Y138" t="str">
        <f>IFERROR(INDEX(LigneAchat!$1:$1048576,MATCH(E138,LigneAchat!D:D,0),5),"")</f>
        <v/>
      </c>
      <c r="Z138">
        <f>INDEX(Articles!$1:$1048576,MATCH(E138,Articles!D:D,0),21)</f>
        <v>2073</v>
      </c>
      <c r="AA138">
        <f>+Z138-AB138</f>
        <v>2073</v>
      </c>
      <c r="AB138">
        <f>+INDEX(Articles!$1:$1048576,MATCH(E138,Articles!D:D,0),23)</f>
        <v>0</v>
      </c>
    </row>
    <row r="139">
      <c r="B139" t="str">
        <f>INDEX(Articles!$1:$1048576,MATCH(E139,Articles!D:D,0),6)</f>
        <v>1</v>
      </c>
      <c r="C139" t="str">
        <f>INDEX(Articles!$1:$1048576,MATCH(E139,Articles!D:D,0),7)</f>
        <v/>
      </c>
      <c r="D139" t="str">
        <f>HYPERLINK(INDEX(Articles!$1:$1048576,MATCH(E139,Articles!D:D,0),24),"Lien")</f>
        <v>Lien</v>
      </c>
      <c r="E139" t="str">
        <v>98275-86</v>
      </c>
      <c r="F139" t="str">
        <f>INDEX(Articles!$1:$1048576,MATCH(E139,Articles!D:D,0),5)</f>
        <v>BBE Ø75 MOSAÏQUE ROUGE À ARGENT</v>
      </c>
      <c r="G139" t="str">
        <f>INDEX(Articles!$1:$1048576,MATCH(E139,Articles!D:D,0),8)</f>
        <v>BOMBE</v>
      </c>
      <c r="H139" t="str">
        <f>INDEX(Articles!$1:$1048576,MATCH(E139,Articles!D:D,0),9)</f>
        <v>SPHERIQUE</v>
      </c>
      <c r="I139">
        <f>INDEX(Articles!$1:$1048576,MATCH(E139,Articles!D:D,0),10)</f>
        <v>75</v>
      </c>
      <c r="J139" t="str">
        <f>INDEX(Articles!$1:$1048576,MATCH(E139,Articles!D:D,0),11)</f>
        <v>MOSAIQUE</v>
      </c>
      <c r="K139" t="str">
        <f>INDEX(Articles!$1:$1048576,MATCH(E139,Articles!D:D,0),12)</f>
        <v>ROUGE</v>
      </c>
      <c r="L139" t="str">
        <f>INDEX(Articles!$1:$1048576,MATCH(E139,Articles!D:D,0),13)</f>
        <v>CN</v>
      </c>
      <c r="M139" t="str">
        <f>INDEX(Articles!$1:$1048576,MATCH(E139,Articles!D:D,0),14)</f>
        <v>F4</v>
      </c>
      <c r="N139" t="str">
        <f>INDEX(Articles!$1:$1048576,MATCH(E139,Articles!D:D,0),15)</f>
        <v>1.3G</v>
      </c>
      <c r="O139" t="str">
        <f>INDEX(Articles!$1:$1048576,MATCH(E139,Articles!D:D,0),16)</f>
        <v>1008-F4-69252667</v>
      </c>
      <c r="P139">
        <f>INDEX(Articles!$1:$1048576,MATCH(E139,Articles!D:D,0),17)*1000</f>
        <v>140</v>
      </c>
      <c r="Q139" t="str">
        <f>INDEX(Articles!$1:$1048576,MATCH(E139,Articles!D:D,0),18)</f>
        <v>3</v>
      </c>
      <c r="R139">
        <f>INDEX(Articles!$1:$1048576,MATCH(E139,Articles!D:D,0),19)</f>
        <v>75</v>
      </c>
      <c r="S139" t="str">
        <f>IF(INDEX('Unités CA'!$1:$1048576,MATCH(E139,'Unités CA'!D:D,0),5)=0,"",INDEX('Unités CA'!$1:$1048576,MATCH(E139,'Unités CA'!D:D,0),5))</f>
        <v>0060/CA</v>
      </c>
      <c r="T139" t="str">
        <f>IF(INDEX('Unités BTE'!$1:$1048576,MATCH(E139,'Unités CA'!D:D,0),5)=0,"",INDEX('Unités BTE'!$1:$1048576,MATCH(E139,'Unités CA'!D:D,0),5))</f>
        <v/>
      </c>
      <c r="U139">
        <f>IFERROR(INDEX('Prix PRO CA'!$1:$1048576,MATCH(E139,'Prix PRO CA'!D:D,0),10),"")</f>
        <v>307.96</v>
      </c>
      <c r="V139">
        <f>IFERROR(INDEX('Prix PRO CA'!$1:$1048576,MATCH(E139,'Prix PRO BTE'!D:D,0),10),"")</f>
        <v>64.5</v>
      </c>
      <c r="W139">
        <f>+IFERROR(INDEX('Prix PRO PCS'!$1:$1048576,MATCH(E139,'Prix PRO PCS'!D:D,0),10),"")</f>
        <v>7.47</v>
      </c>
      <c r="X139" t="str">
        <f>IF(B139="OPPORTUNITE",AA139,IF(AA139&lt;=0,"Non",IF(AA139&gt;10,"Oui","Inf à 10")))</f>
        <v>Oui</v>
      </c>
      <c r="Y139" t="str">
        <f>IFERROR(INDEX(LigneAchat!$1:$1048576,MATCH(E139,LigneAchat!D:D,0),5),"")</f>
        <v/>
      </c>
      <c r="Z139">
        <f>INDEX(Articles!$1:$1048576,MATCH(E139,Articles!D:D,0),21)</f>
        <v>3322</v>
      </c>
      <c r="AA139">
        <f>+Z139-AB139</f>
        <v>3322</v>
      </c>
      <c r="AB139">
        <f>+INDEX(Articles!$1:$1048576,MATCH(E139,Articles!D:D,0),23)</f>
        <v>0</v>
      </c>
    </row>
    <row r="140">
      <c r="B140" t="str">
        <f>INDEX(Articles!$1:$1048576,MATCH(E140,Articles!D:D,0),6)</f>
        <v>1</v>
      </c>
      <c r="C140" t="str">
        <f>INDEX(Articles!$1:$1048576,MATCH(E140,Articles!D:D,0),7)</f>
        <v/>
      </c>
      <c r="D140" t="str">
        <f>HYPERLINK(INDEX(Articles!$1:$1048576,MATCH(E140,Articles!D:D,0),24),"Lien")</f>
        <v>Lien</v>
      </c>
      <c r="E140" t="str">
        <v>76975-06CE</v>
      </c>
      <c r="F140" t="str">
        <f>INDEX(Articles!$1:$1048576,MATCH(E140,Articles!D:D,0),5)</f>
        <v>BBE Ø75 MOSAÏQUE ROUGE</v>
      </c>
      <c r="G140" t="str">
        <f>INDEX(Articles!$1:$1048576,MATCH(E140,Articles!D:D,0),8)</f>
        <v>BOMBE</v>
      </c>
      <c r="H140" t="str">
        <f>INDEX(Articles!$1:$1048576,MATCH(E140,Articles!D:D,0),9)</f>
        <v>SPHERIQUE</v>
      </c>
      <c r="I140">
        <f>INDEX(Articles!$1:$1048576,MATCH(E140,Articles!D:D,0),10)</f>
        <v>75</v>
      </c>
      <c r="J140" t="str">
        <f>INDEX(Articles!$1:$1048576,MATCH(E140,Articles!D:D,0),11)</f>
        <v>MOSAIQUE</v>
      </c>
      <c r="K140" t="str">
        <f>INDEX(Articles!$1:$1048576,MATCH(E140,Articles!D:D,0),12)</f>
        <v>ROUGE</v>
      </c>
      <c r="L140" t="str">
        <f>INDEX(Articles!$1:$1048576,MATCH(E140,Articles!D:D,0),13)</f>
        <v>CN</v>
      </c>
      <c r="M140" t="str">
        <f>INDEX(Articles!$1:$1048576,MATCH(E140,Articles!D:D,0),14)</f>
        <v>F4</v>
      </c>
      <c r="N140" t="str">
        <f>INDEX(Articles!$1:$1048576,MATCH(E140,Articles!D:D,0),15)</f>
        <v>1.3G</v>
      </c>
      <c r="O140" t="str">
        <f>INDEX(Articles!$1:$1048576,MATCH(E140,Articles!D:D,0),16)</f>
        <v>1008-F4-69245222</v>
      </c>
      <c r="P140">
        <f>INDEX(Articles!$1:$1048576,MATCH(E140,Articles!D:D,0),17)*1000</f>
        <v>125</v>
      </c>
      <c r="Q140" t="str">
        <f>INDEX(Articles!$1:$1048576,MATCH(E140,Articles!D:D,0),18)</f>
        <v>3</v>
      </c>
      <c r="R140">
        <f>INDEX(Articles!$1:$1048576,MATCH(E140,Articles!D:D,0),19)</f>
        <v>75</v>
      </c>
      <c r="S140" t="str">
        <f>IF(INDEX('Unités CA'!$1:$1048576,MATCH(E140,'Unités CA'!D:D,0),5)=0,"",INDEX('Unités CA'!$1:$1048576,MATCH(E140,'Unités CA'!D:D,0),5))</f>
        <v>0060/CA</v>
      </c>
      <c r="T140" t="str">
        <f>IF(INDEX('Unités BTE'!$1:$1048576,MATCH(E140,'Unités CA'!D:D,0),5)=0,"",INDEX('Unités BTE'!$1:$1048576,MATCH(E140,'Unités CA'!D:D,0),5))</f>
        <v/>
      </c>
      <c r="U140">
        <f>IFERROR(INDEX('Prix PRO CA'!$1:$1048576,MATCH(E140,'Prix PRO CA'!D:D,0),10),"")</f>
        <v>296.56</v>
      </c>
      <c r="V140">
        <f>IFERROR(INDEX('Prix PRO CA'!$1:$1048576,MATCH(E140,'Prix PRO BTE'!D:D,0),10),"")</f>
        <v>172.21</v>
      </c>
      <c r="W140">
        <f>+IFERROR(INDEX('Prix PRO PCS'!$1:$1048576,MATCH(E140,'Prix PRO PCS'!D:D,0),10),"")</f>
        <v>7.2</v>
      </c>
      <c r="X140" t="str">
        <f>IF(B140="OPPORTUNITE",AA140,IF(AA140&lt;=0,"Non",IF(AA140&gt;10,"Oui","Inf à 10")))</f>
        <v>Oui</v>
      </c>
      <c r="Y140" t="str">
        <f>IFERROR(INDEX(LigneAchat!$1:$1048576,MATCH(E140,LigneAchat!D:D,0),5),"")</f>
        <v/>
      </c>
      <c r="Z140">
        <f>INDEX(Articles!$1:$1048576,MATCH(E140,Articles!D:D,0),21)</f>
        <v>767</v>
      </c>
      <c r="AA140">
        <f>+Z140-AB140</f>
        <v>767</v>
      </c>
      <c r="AB140">
        <f>+INDEX(Articles!$1:$1048576,MATCH(E140,Articles!D:D,0),23)</f>
        <v>0</v>
      </c>
    </row>
    <row r="141">
      <c r="B141" t="str">
        <f>INDEX(Articles!$1:$1048576,MATCH(E141,Articles!D:D,0),6)</f>
        <v>1</v>
      </c>
      <c r="C141" t="str">
        <f>INDEX(Articles!$1:$1048576,MATCH(E141,Articles!D:D,0),7)</f>
        <v/>
      </c>
      <c r="D141" t="str">
        <f>HYPERLINK(INDEX(Articles!$1:$1048576,MATCH(E141,Articles!D:D,0),24),"Lien")</f>
        <v>Lien</v>
      </c>
      <c r="E141" t="str">
        <v>76975-08CE</v>
      </c>
      <c r="F141" t="str">
        <f>INDEX(Articles!$1:$1048576,MATCH(E141,Articles!D:D,0),5)</f>
        <v>BBE Ø75 MOSAÏQUE MULTIPASTEL</v>
      </c>
      <c r="G141" t="str">
        <f>INDEX(Articles!$1:$1048576,MATCH(E141,Articles!D:D,0),8)</f>
        <v>BOMBE</v>
      </c>
      <c r="H141" t="str">
        <f>INDEX(Articles!$1:$1048576,MATCH(E141,Articles!D:D,0),9)</f>
        <v>SPHERIQUE</v>
      </c>
      <c r="I141">
        <f>INDEX(Articles!$1:$1048576,MATCH(E141,Articles!D:D,0),10)</f>
        <v>75</v>
      </c>
      <c r="J141" t="str">
        <f>INDEX(Articles!$1:$1048576,MATCH(E141,Articles!D:D,0),11)</f>
        <v>MOSAIQUE</v>
      </c>
      <c r="K141" t="str">
        <f>INDEX(Articles!$1:$1048576,MATCH(E141,Articles!D:D,0),12)</f>
        <v>MULTIPASTEL</v>
      </c>
      <c r="L141" t="str">
        <f>INDEX(Articles!$1:$1048576,MATCH(E141,Articles!D:D,0),13)</f>
        <v>CN</v>
      </c>
      <c r="M141" t="str">
        <f>INDEX(Articles!$1:$1048576,MATCH(E141,Articles!D:D,0),14)</f>
        <v>F4</v>
      </c>
      <c r="N141" t="str">
        <f>INDEX(Articles!$1:$1048576,MATCH(E141,Articles!D:D,0),15)</f>
        <v>1.3G</v>
      </c>
      <c r="O141" t="str">
        <f>INDEX(Articles!$1:$1048576,MATCH(E141,Articles!D:D,0),16)</f>
        <v>1008-F4-69245222</v>
      </c>
      <c r="P141">
        <f>INDEX(Articles!$1:$1048576,MATCH(E141,Articles!D:D,0),17)*1000</f>
        <v>125</v>
      </c>
      <c r="Q141" t="str">
        <f>INDEX(Articles!$1:$1048576,MATCH(E141,Articles!D:D,0),18)</f>
        <v>3</v>
      </c>
      <c r="R141">
        <f>INDEX(Articles!$1:$1048576,MATCH(E141,Articles!D:D,0),19)</f>
        <v>75</v>
      </c>
      <c r="S141" t="str">
        <f>IF(INDEX('Unités CA'!$1:$1048576,MATCH(E141,'Unités CA'!D:D,0),5)=0,"",INDEX('Unités CA'!$1:$1048576,MATCH(E141,'Unités CA'!D:D,0),5))</f>
        <v>0060/CA</v>
      </c>
      <c r="T141" t="str">
        <f>IF(INDEX('Unités BTE'!$1:$1048576,MATCH(E141,'Unités CA'!D:D,0),5)=0,"",INDEX('Unités BTE'!$1:$1048576,MATCH(E141,'Unités CA'!D:D,0),5))</f>
        <v/>
      </c>
      <c r="U141">
        <f>IFERROR(INDEX('Prix PRO CA'!$1:$1048576,MATCH(E141,'Prix PRO CA'!D:D,0),10),"")</f>
        <v>296.56</v>
      </c>
      <c r="V141">
        <f>IFERROR(INDEX('Prix PRO CA'!$1:$1048576,MATCH(E141,'Prix PRO BTE'!D:D,0),10),"")</f>
        <v>172.21</v>
      </c>
      <c r="W141">
        <f>+IFERROR(INDEX('Prix PRO PCS'!$1:$1048576,MATCH(E141,'Prix PRO PCS'!D:D,0),10),"")</f>
        <v>7.2</v>
      </c>
      <c r="X141" t="str">
        <f>IF(B141="OPPORTUNITE",AA141,IF(AA141&lt;=0,"Non",IF(AA141&gt;10,"Oui","Inf à 10")))</f>
        <v>Oui</v>
      </c>
      <c r="Y141">
        <f>IFERROR(INDEX(LigneAchat!$1:$1048576,MATCH(E141,LigneAchat!D:D,0),5),"")</f>
        <v>44326</v>
      </c>
      <c r="Z141">
        <f>INDEX(Articles!$1:$1048576,MATCH(E141,Articles!D:D,0),21)</f>
        <v>1431</v>
      </c>
      <c r="AA141">
        <f>+Z141-AB141</f>
        <v>866</v>
      </c>
      <c r="AB141">
        <f>+INDEX(Articles!$1:$1048576,MATCH(E141,Articles!D:D,0),23)</f>
        <v>565</v>
      </c>
    </row>
    <row r="142">
      <c r="B142" t="str">
        <f>INDEX(Articles!$1:$1048576,MATCH(E142,Articles!D:D,0),6)</f>
        <v>1</v>
      </c>
      <c r="C142" t="str">
        <f>INDEX(Articles!$1:$1048576,MATCH(E142,Articles!D:D,0),7)</f>
        <v/>
      </c>
      <c r="D142" t="str">
        <f>HYPERLINK(INDEX(Articles!$1:$1048576,MATCH(E142,Articles!D:D,0),24),"Lien")</f>
        <v>Lien</v>
      </c>
      <c r="E142" t="str">
        <v>76975-18CE</v>
      </c>
      <c r="F142" t="str">
        <f>INDEX(Articles!$1:$1048576,MATCH(E142,Articles!D:D,0),5)</f>
        <v>BBE Ø75 MOSAÏQUE FILET D'OR</v>
      </c>
      <c r="G142" t="str">
        <f>INDEX(Articles!$1:$1048576,MATCH(E142,Articles!D:D,0),8)</f>
        <v>BOMBE</v>
      </c>
      <c r="H142" t="str">
        <f>INDEX(Articles!$1:$1048576,MATCH(E142,Articles!D:D,0),9)</f>
        <v>SPHERIQUE</v>
      </c>
      <c r="I142">
        <f>INDEX(Articles!$1:$1048576,MATCH(E142,Articles!D:D,0),10)</f>
        <v>75</v>
      </c>
      <c r="J142" t="str">
        <f>INDEX(Articles!$1:$1048576,MATCH(E142,Articles!D:D,0),11)</f>
        <v>MOSAIQUE</v>
      </c>
      <c r="K142" t="str">
        <f>INDEX(Articles!$1:$1048576,MATCH(E142,Articles!D:D,0),12)</f>
        <v>KAMURO</v>
      </c>
      <c r="L142" t="str">
        <f>INDEX(Articles!$1:$1048576,MATCH(E142,Articles!D:D,0),13)</f>
        <v>CN</v>
      </c>
      <c r="M142" t="str">
        <f>INDEX(Articles!$1:$1048576,MATCH(E142,Articles!D:D,0),14)</f>
        <v>F4</v>
      </c>
      <c r="N142" t="str">
        <f>INDEX(Articles!$1:$1048576,MATCH(E142,Articles!D:D,0),15)</f>
        <v>1.3G</v>
      </c>
      <c r="O142" t="str">
        <f>INDEX(Articles!$1:$1048576,MATCH(E142,Articles!D:D,0),16)</f>
        <v>1008-F4-69245222</v>
      </c>
      <c r="P142">
        <f>INDEX(Articles!$1:$1048576,MATCH(E142,Articles!D:D,0),17)*1000</f>
        <v>116</v>
      </c>
      <c r="Q142" t="str">
        <f>INDEX(Articles!$1:$1048576,MATCH(E142,Articles!D:D,0),18)</f>
        <v>3</v>
      </c>
      <c r="R142">
        <f>INDEX(Articles!$1:$1048576,MATCH(E142,Articles!D:D,0),19)</f>
        <v>75</v>
      </c>
      <c r="S142" t="str">
        <f>IF(INDEX('Unités CA'!$1:$1048576,MATCH(E142,'Unités CA'!D:D,0),5)=0,"",INDEX('Unités CA'!$1:$1048576,MATCH(E142,'Unités CA'!D:D,0),5))</f>
        <v>0060/CA</v>
      </c>
      <c r="T142" t="str">
        <f>IF(INDEX('Unités BTE'!$1:$1048576,MATCH(E142,'Unités CA'!D:D,0),5)=0,"",INDEX('Unités BTE'!$1:$1048576,MATCH(E142,'Unités CA'!D:D,0),5))</f>
        <v/>
      </c>
      <c r="U142">
        <f>IFERROR(INDEX('Prix PRO CA'!$1:$1048576,MATCH(E142,'Prix PRO CA'!D:D,0),10),"")</f>
        <v>296.56</v>
      </c>
      <c r="V142">
        <f>IFERROR(INDEX('Prix PRO CA'!$1:$1048576,MATCH(E142,'Prix PRO BTE'!D:D,0),10),"")</f>
        <v>172.21</v>
      </c>
      <c r="W142">
        <f>+IFERROR(INDEX('Prix PRO PCS'!$1:$1048576,MATCH(E142,'Prix PRO PCS'!D:D,0),10),"")</f>
        <v>7.2</v>
      </c>
      <c r="X142" t="str">
        <f>IF(B142="OPPORTUNITE",AA142,IF(AA142&lt;=0,"Non",IF(AA142&gt;10,"Oui","Inf à 10")))</f>
        <v>Oui</v>
      </c>
      <c r="Y142">
        <f>IFERROR(INDEX(LigneAchat!$1:$1048576,MATCH(E142,LigneAchat!D:D,0),5),"")</f>
        <v>44326</v>
      </c>
      <c r="Z142">
        <f>INDEX(Articles!$1:$1048576,MATCH(E142,Articles!D:D,0),21)</f>
        <v>1199</v>
      </c>
      <c r="AA142">
        <f>+Z142-AB142</f>
        <v>1199</v>
      </c>
      <c r="AB142">
        <f>+INDEX(Articles!$1:$1048576,MATCH(E142,Articles!D:D,0),23)</f>
        <v>0</v>
      </c>
    </row>
    <row r="143">
      <c r="B143" t="str">
        <f>INDEX(Articles!$1:$1048576,MATCH(E143,Articles!D:D,0),6)</f>
        <v>1</v>
      </c>
      <c r="C143" t="str">
        <f>INDEX(Articles!$1:$1048576,MATCH(E143,Articles!D:D,0),7)</f>
        <v/>
      </c>
      <c r="D143" t="str">
        <f>HYPERLINK(INDEX(Articles!$1:$1048576,MATCH(E143,Articles!D:D,0),24),"Lien")</f>
        <v>Lien</v>
      </c>
      <c r="E143" t="str">
        <v>76975-28CE</v>
      </c>
      <c r="F143" t="str">
        <f>INDEX(Articles!$1:$1048576,MATCH(E143,Articles!D:D,0),5)</f>
        <v>BBE Ø75 MOSAÏQUE AQUA</v>
      </c>
      <c r="G143" t="str">
        <f>INDEX(Articles!$1:$1048576,MATCH(E143,Articles!D:D,0),8)</f>
        <v>BOMBE</v>
      </c>
      <c r="H143" t="str">
        <f>INDEX(Articles!$1:$1048576,MATCH(E143,Articles!D:D,0),9)</f>
        <v>SPHERIQUE</v>
      </c>
      <c r="I143">
        <f>INDEX(Articles!$1:$1048576,MATCH(E143,Articles!D:D,0),10)</f>
        <v>75</v>
      </c>
      <c r="J143" t="str">
        <f>INDEX(Articles!$1:$1048576,MATCH(E143,Articles!D:D,0),11)</f>
        <v>MOSAIQUE</v>
      </c>
      <c r="K143" t="str">
        <f>INDEX(Articles!$1:$1048576,MATCH(E143,Articles!D:D,0),12)</f>
        <v>AQUA</v>
      </c>
      <c r="L143" t="str">
        <f>INDEX(Articles!$1:$1048576,MATCH(E143,Articles!D:D,0),13)</f>
        <v>CN</v>
      </c>
      <c r="M143" t="str">
        <f>INDEX(Articles!$1:$1048576,MATCH(E143,Articles!D:D,0),14)</f>
        <v>F4</v>
      </c>
      <c r="N143" t="str">
        <f>INDEX(Articles!$1:$1048576,MATCH(E143,Articles!D:D,0),15)</f>
        <v>1.3G</v>
      </c>
      <c r="O143" t="str">
        <f>INDEX(Articles!$1:$1048576,MATCH(E143,Articles!D:D,0),16)</f>
        <v>1008-F4-69245222</v>
      </c>
      <c r="P143">
        <f>INDEX(Articles!$1:$1048576,MATCH(E143,Articles!D:D,0),17)*1000</f>
        <v>125</v>
      </c>
      <c r="Q143" t="str">
        <f>INDEX(Articles!$1:$1048576,MATCH(E143,Articles!D:D,0),18)</f>
        <v>3</v>
      </c>
      <c r="R143">
        <f>INDEX(Articles!$1:$1048576,MATCH(E143,Articles!D:D,0),19)</f>
        <v>75</v>
      </c>
      <c r="S143" t="str">
        <f>IF(INDEX('Unités CA'!$1:$1048576,MATCH(E143,'Unités CA'!D:D,0),5)=0,"",INDEX('Unités CA'!$1:$1048576,MATCH(E143,'Unités CA'!D:D,0),5))</f>
        <v>0060/CA</v>
      </c>
      <c r="T143" t="str">
        <f>IF(INDEX('Unités BTE'!$1:$1048576,MATCH(E143,'Unités CA'!D:D,0),5)=0,"",INDEX('Unités BTE'!$1:$1048576,MATCH(E143,'Unités CA'!D:D,0),5))</f>
        <v/>
      </c>
      <c r="U143">
        <f>IFERROR(INDEX('Prix PRO CA'!$1:$1048576,MATCH(E143,'Prix PRO CA'!D:D,0),10),"")</f>
        <v>296.56</v>
      </c>
      <c r="V143">
        <f>IFERROR(INDEX('Prix PRO CA'!$1:$1048576,MATCH(E143,'Prix PRO BTE'!D:D,0),10),"")</f>
        <v>162.64</v>
      </c>
      <c r="W143">
        <f>+IFERROR(INDEX('Prix PRO PCS'!$1:$1048576,MATCH(E143,'Prix PRO PCS'!D:D,0),10),"")</f>
        <v>7.2</v>
      </c>
      <c r="X143" t="str">
        <f>IF(B143="OPPORTUNITE",AA143,IF(AA143&lt;=0,"Non",IF(AA143&gt;10,"Oui","Inf à 10")))</f>
        <v>Oui</v>
      </c>
      <c r="Y143" t="str">
        <f>IFERROR(INDEX(LigneAchat!$1:$1048576,MATCH(E143,LigneAchat!D:D,0),5),"")</f>
        <v/>
      </c>
      <c r="Z143">
        <f>INDEX(Articles!$1:$1048576,MATCH(E143,Articles!D:D,0),21)</f>
        <v>1123</v>
      </c>
      <c r="AA143">
        <f>+Z143-AB143</f>
        <v>1123</v>
      </c>
      <c r="AB143">
        <f>+INDEX(Articles!$1:$1048576,MATCH(E143,Articles!D:D,0),23)</f>
        <v>0</v>
      </c>
    </row>
    <row r="144">
      <c r="B144" t="str">
        <f>INDEX(Articles!$1:$1048576,MATCH(E144,Articles!D:D,0),6)</f>
        <v>1</v>
      </c>
      <c r="C144" t="str">
        <f>INDEX(Articles!$1:$1048576,MATCH(E144,Articles!D:D,0),7)</f>
        <v/>
      </c>
      <c r="D144" t="str">
        <f>HYPERLINK(INDEX(Articles!$1:$1048576,MATCH(E144,Articles!D:D,0),24),"Lien")</f>
        <v>Lien</v>
      </c>
      <c r="E144" t="str">
        <v>91475-12</v>
      </c>
      <c r="F144" t="str">
        <f>INDEX(Articles!$1:$1048576,MATCH(E144,Articles!D:D,0),5)</f>
        <v>BBE Ø75 ARGENT À BLEU</v>
      </c>
      <c r="G144" t="str">
        <f>INDEX(Articles!$1:$1048576,MATCH(E144,Articles!D:D,0),8)</f>
        <v>BOMBE</v>
      </c>
      <c r="H144" t="str">
        <f>INDEX(Articles!$1:$1048576,MATCH(E144,Articles!D:D,0),9)</f>
        <v>SPHERIQUE</v>
      </c>
      <c r="I144">
        <f>INDEX(Articles!$1:$1048576,MATCH(E144,Articles!D:D,0),10)</f>
        <v>75</v>
      </c>
      <c r="J144" t="str">
        <f>INDEX(Articles!$1:$1048576,MATCH(E144,Articles!D:D,0),11)</f>
        <v>CHANGEMENT</v>
      </c>
      <c r="K144" t="str">
        <f>INDEX(Articles!$1:$1048576,MATCH(E144,Articles!D:D,0),12)</f>
        <v>BLEU</v>
      </c>
      <c r="L144" t="str">
        <f>INDEX(Articles!$1:$1048576,MATCH(E144,Articles!D:D,0),13)</f>
        <v>CN</v>
      </c>
      <c r="M144" t="str">
        <f>INDEX(Articles!$1:$1048576,MATCH(E144,Articles!D:D,0),14)</f>
        <v>F4</v>
      </c>
      <c r="N144" t="str">
        <f>INDEX(Articles!$1:$1048576,MATCH(E144,Articles!D:D,0),15)</f>
        <v>1.3G</v>
      </c>
      <c r="O144" t="str">
        <f>INDEX(Articles!$1:$1048576,MATCH(E144,Articles!D:D,0),16)</f>
        <v>1008-F4-69252667</v>
      </c>
      <c r="P144">
        <f>INDEX(Articles!$1:$1048576,MATCH(E144,Articles!D:D,0),17)*1000</f>
        <v>140</v>
      </c>
      <c r="Q144" t="str">
        <f>INDEX(Articles!$1:$1048576,MATCH(E144,Articles!D:D,0),18)</f>
        <v>3</v>
      </c>
      <c r="R144">
        <f>INDEX(Articles!$1:$1048576,MATCH(E144,Articles!D:D,0),19)</f>
        <v>75</v>
      </c>
      <c r="S144" t="str">
        <f>IF(INDEX('Unités CA'!$1:$1048576,MATCH(E144,'Unités CA'!D:D,0),5)=0,"",INDEX('Unités CA'!$1:$1048576,MATCH(E144,'Unités CA'!D:D,0),5))</f>
        <v>0060/CA</v>
      </c>
      <c r="T144" t="str">
        <f>IF(INDEX('Unités BTE'!$1:$1048576,MATCH(E144,'Unités CA'!D:D,0),5)=0,"",INDEX('Unités BTE'!$1:$1048576,MATCH(E144,'Unités CA'!D:D,0),5))</f>
        <v/>
      </c>
      <c r="U144">
        <f>IFERROR(INDEX('Prix PRO CA'!$1:$1048576,MATCH(E144,'Prix PRO CA'!D:D,0),10),"")</f>
        <v>247.95</v>
      </c>
      <c r="V144">
        <f>IFERROR(INDEX('Prix PRO CA'!$1:$1048576,MATCH(E144,'Prix PRO BTE'!D:D,0),10),"")</f>
        <v>124.28</v>
      </c>
      <c r="W144">
        <f>+IFERROR(INDEX('Prix PRO PCS'!$1:$1048576,MATCH(E144,'Prix PRO PCS'!D:D,0),10),"")</f>
        <v>6.13</v>
      </c>
      <c r="X144" t="str">
        <f>IF(B144="OPPORTUNITE",AA144,IF(AA144&lt;=0,"Non",IF(AA144&gt;10,"Oui","Inf à 10")))</f>
        <v>Oui</v>
      </c>
      <c r="Y144" t="str">
        <f>IFERROR(INDEX(LigneAchat!$1:$1048576,MATCH(E144,LigneAchat!D:D,0),5),"")</f>
        <v/>
      </c>
      <c r="Z144">
        <f>INDEX(Articles!$1:$1048576,MATCH(E144,Articles!D:D,0),21)</f>
        <v>917</v>
      </c>
      <c r="AA144">
        <f>+Z144-AB144</f>
        <v>917</v>
      </c>
      <c r="AB144">
        <f>+INDEX(Articles!$1:$1048576,MATCH(E144,Articles!D:D,0),23)</f>
        <v>0</v>
      </c>
    </row>
    <row r="145">
      <c r="B145" t="str">
        <f>INDEX(Articles!$1:$1048576,MATCH(E145,Articles!D:D,0),6)</f>
        <v>1</v>
      </c>
      <c r="C145" t="str">
        <f>INDEX(Articles!$1:$1048576,MATCH(E145,Articles!D:D,0),7)</f>
        <v/>
      </c>
      <c r="D145" t="str">
        <f>HYPERLINK(INDEX(Articles!$1:$1048576,MATCH(E145,Articles!D:D,0),24),"Lien")</f>
        <v>Lien</v>
      </c>
      <c r="E145" t="str">
        <v>91475-33</v>
      </c>
      <c r="F145" t="str">
        <f>INDEX(Articles!$1:$1048576,MATCH(E145,Articles!D:D,0),5)</f>
        <v>BBE Ø75 ARGENT À VERT</v>
      </c>
      <c r="G145" t="str">
        <f>INDEX(Articles!$1:$1048576,MATCH(E145,Articles!D:D,0),8)</f>
        <v>BOMBE</v>
      </c>
      <c r="H145" t="str">
        <f>INDEX(Articles!$1:$1048576,MATCH(E145,Articles!D:D,0),9)</f>
        <v>SPHERIQUE</v>
      </c>
      <c r="I145">
        <f>INDEX(Articles!$1:$1048576,MATCH(E145,Articles!D:D,0),10)</f>
        <v>75</v>
      </c>
      <c r="J145" t="str">
        <f>INDEX(Articles!$1:$1048576,MATCH(E145,Articles!D:D,0),11)</f>
        <v>CHANGEMENT</v>
      </c>
      <c r="K145" t="str">
        <f>INDEX(Articles!$1:$1048576,MATCH(E145,Articles!D:D,0),12)</f>
        <v>VERT</v>
      </c>
      <c r="L145" t="str">
        <f>INDEX(Articles!$1:$1048576,MATCH(E145,Articles!D:D,0),13)</f>
        <v>CN</v>
      </c>
      <c r="M145" t="str">
        <f>INDEX(Articles!$1:$1048576,MATCH(E145,Articles!D:D,0),14)</f>
        <v>F4</v>
      </c>
      <c r="N145" t="str">
        <f>INDEX(Articles!$1:$1048576,MATCH(E145,Articles!D:D,0),15)</f>
        <v>1.3G</v>
      </c>
      <c r="O145" t="str">
        <f>INDEX(Articles!$1:$1048576,MATCH(E145,Articles!D:D,0),16)</f>
        <v>1008-F4-69252667</v>
      </c>
      <c r="P145">
        <f>INDEX(Articles!$1:$1048576,MATCH(E145,Articles!D:D,0),17)*1000</f>
        <v>140</v>
      </c>
      <c r="Q145" t="str">
        <f>INDEX(Articles!$1:$1048576,MATCH(E145,Articles!D:D,0),18)</f>
        <v>3</v>
      </c>
      <c r="R145">
        <f>INDEX(Articles!$1:$1048576,MATCH(E145,Articles!D:D,0),19)</f>
        <v>75</v>
      </c>
      <c r="S145" t="str">
        <f>IF(INDEX('Unités CA'!$1:$1048576,MATCH(E145,'Unités CA'!D:D,0),5)=0,"",INDEX('Unités CA'!$1:$1048576,MATCH(E145,'Unités CA'!D:D,0),5))</f>
        <v>0060/CA</v>
      </c>
      <c r="T145" t="str">
        <f>IF(INDEX('Unités BTE'!$1:$1048576,MATCH(E145,'Unités CA'!D:D,0),5)=0,"",INDEX('Unités BTE'!$1:$1048576,MATCH(E145,'Unités CA'!D:D,0),5))</f>
        <v/>
      </c>
      <c r="U145">
        <f>IFERROR(INDEX('Prix PRO CA'!$1:$1048576,MATCH(E145,'Prix PRO CA'!D:D,0),10),"")</f>
        <v>247.95</v>
      </c>
      <c r="V145">
        <f>IFERROR(INDEX('Prix PRO CA'!$1:$1048576,MATCH(E145,'Prix PRO BTE'!D:D,0),10),"")</f>
        <v>124.28</v>
      </c>
      <c r="W145">
        <f>+IFERROR(INDEX('Prix PRO PCS'!$1:$1048576,MATCH(E145,'Prix PRO PCS'!D:D,0),10),"")</f>
        <v>6.13</v>
      </c>
      <c r="X145" t="str">
        <f>IF(B145="OPPORTUNITE",AA145,IF(AA145&lt;=0,"Non",IF(AA145&gt;10,"Oui","Inf à 10")))</f>
        <v>Oui</v>
      </c>
      <c r="Y145" t="str">
        <f>IFERROR(INDEX(LigneAchat!$1:$1048576,MATCH(E145,LigneAchat!D:D,0),5),"")</f>
        <v/>
      </c>
      <c r="Z145">
        <f>INDEX(Articles!$1:$1048576,MATCH(E145,Articles!D:D,0),21)</f>
        <v>415</v>
      </c>
      <c r="AA145">
        <f>+Z145-AB145</f>
        <v>415</v>
      </c>
      <c r="AB145">
        <f>+INDEX(Articles!$1:$1048576,MATCH(E145,Articles!D:D,0),23)</f>
        <v>0</v>
      </c>
    </row>
    <row r="146">
      <c r="B146" t="str">
        <f>INDEX(Articles!$1:$1048576,MATCH(E146,Articles!D:D,0),6)</f>
        <v>1</v>
      </c>
      <c r="C146" t="str">
        <f>INDEX(Articles!$1:$1048576,MATCH(E146,Articles!D:D,0),7)</f>
        <v/>
      </c>
      <c r="D146" t="str">
        <f>HYPERLINK(INDEX(Articles!$1:$1048576,MATCH(E146,Articles!D:D,0),24),"Lien")</f>
        <v>Lien</v>
      </c>
      <c r="E146" t="str">
        <v>91475-42</v>
      </c>
      <c r="F146" t="str">
        <f>INDEX(Articles!$1:$1048576,MATCH(E146,Articles!D:D,0),5)</f>
        <v>BBE Ø75 ARGENT À ROUGE</v>
      </c>
      <c r="G146" t="str">
        <f>INDEX(Articles!$1:$1048576,MATCH(E146,Articles!D:D,0),8)</f>
        <v>BOMBE</v>
      </c>
      <c r="H146" t="str">
        <f>INDEX(Articles!$1:$1048576,MATCH(E146,Articles!D:D,0),9)</f>
        <v>SPHERIQUE</v>
      </c>
      <c r="I146">
        <f>INDEX(Articles!$1:$1048576,MATCH(E146,Articles!D:D,0),10)</f>
        <v>75</v>
      </c>
      <c r="J146" t="str">
        <f>INDEX(Articles!$1:$1048576,MATCH(E146,Articles!D:D,0),11)</f>
        <v>CHANGEMENT</v>
      </c>
      <c r="K146" t="str">
        <f>INDEX(Articles!$1:$1048576,MATCH(E146,Articles!D:D,0),12)</f>
        <v>ROUGE</v>
      </c>
      <c r="L146" t="str">
        <f>INDEX(Articles!$1:$1048576,MATCH(E146,Articles!D:D,0),13)</f>
        <v>CN</v>
      </c>
      <c r="M146" t="str">
        <f>INDEX(Articles!$1:$1048576,MATCH(E146,Articles!D:D,0),14)</f>
        <v>F4</v>
      </c>
      <c r="N146" t="str">
        <f>INDEX(Articles!$1:$1048576,MATCH(E146,Articles!D:D,0),15)</f>
        <v>1.3G</v>
      </c>
      <c r="O146" t="str">
        <f>INDEX(Articles!$1:$1048576,MATCH(E146,Articles!D:D,0),16)</f>
        <v>1008-F4-69252667</v>
      </c>
      <c r="P146">
        <f>INDEX(Articles!$1:$1048576,MATCH(E146,Articles!D:D,0),17)*1000</f>
        <v>140</v>
      </c>
      <c r="Q146" t="str">
        <f>INDEX(Articles!$1:$1048576,MATCH(E146,Articles!D:D,0),18)</f>
        <v>3</v>
      </c>
      <c r="R146">
        <f>INDEX(Articles!$1:$1048576,MATCH(E146,Articles!D:D,0),19)</f>
        <v>75</v>
      </c>
      <c r="S146" t="str">
        <f>IF(INDEX('Unités CA'!$1:$1048576,MATCH(E146,'Unités CA'!D:D,0),5)=0,"",INDEX('Unités CA'!$1:$1048576,MATCH(E146,'Unités CA'!D:D,0),5))</f>
        <v>0060/CA</v>
      </c>
      <c r="T146" t="str">
        <f>IF(INDEX('Unités BTE'!$1:$1048576,MATCH(E146,'Unités CA'!D:D,0),5)=0,"",INDEX('Unités BTE'!$1:$1048576,MATCH(E146,'Unités CA'!D:D,0),5))</f>
        <v/>
      </c>
      <c r="U146">
        <f>IFERROR(INDEX('Prix PRO CA'!$1:$1048576,MATCH(E146,'Prix PRO CA'!D:D,0),10),"")</f>
        <v>247.95</v>
      </c>
      <c r="V146">
        <f>IFERROR(INDEX('Prix PRO CA'!$1:$1048576,MATCH(E146,'Prix PRO BTE'!D:D,0),10),"")</f>
        <v>124.28</v>
      </c>
      <c r="W146">
        <f>+IFERROR(INDEX('Prix PRO PCS'!$1:$1048576,MATCH(E146,'Prix PRO PCS'!D:D,0),10),"")</f>
        <v>6.13</v>
      </c>
      <c r="X146" t="str">
        <f>IF(B146="OPPORTUNITE",AA146,IF(AA146&lt;=0,"Non",IF(AA146&gt;10,"Oui","Inf à 10")))</f>
        <v>Oui</v>
      </c>
      <c r="Y146" t="str">
        <f>IFERROR(INDEX(LigneAchat!$1:$1048576,MATCH(E146,LigneAchat!D:D,0),5),"")</f>
        <v/>
      </c>
      <c r="Z146">
        <f>INDEX(Articles!$1:$1048576,MATCH(E146,Articles!D:D,0),21)</f>
        <v>851</v>
      </c>
      <c r="AA146">
        <f>+Z146-AB146</f>
        <v>851</v>
      </c>
      <c r="AB146">
        <f>+INDEX(Articles!$1:$1048576,MATCH(E146,Articles!D:D,0),23)</f>
        <v>0</v>
      </c>
    </row>
    <row r="147">
      <c r="B147" t="str">
        <f>INDEX(Articles!$1:$1048576,MATCH(E147,Articles!D:D,0),6)</f>
        <v>1</v>
      </c>
      <c r="C147" t="str">
        <f>INDEX(Articles!$1:$1048576,MATCH(E147,Articles!D:D,0),7)</f>
        <v/>
      </c>
      <c r="D147" t="str">
        <f>HYPERLINK(INDEX(Articles!$1:$1048576,MATCH(E147,Articles!D:D,0),24),"Lien")</f>
        <v>Lien</v>
      </c>
      <c r="E147" t="str">
        <v>91475-51</v>
      </c>
      <c r="F147" t="str">
        <f>INDEX(Articles!$1:$1048576,MATCH(E147,Articles!D:D,0),5)</f>
        <v>BBE Ø75 ARGENT À JAUNE</v>
      </c>
      <c r="G147" t="str">
        <f>INDEX(Articles!$1:$1048576,MATCH(E147,Articles!D:D,0),8)</f>
        <v>BOMBE</v>
      </c>
      <c r="H147" t="str">
        <f>INDEX(Articles!$1:$1048576,MATCH(E147,Articles!D:D,0),9)</f>
        <v>SPHERIQUE</v>
      </c>
      <c r="I147">
        <f>INDEX(Articles!$1:$1048576,MATCH(E147,Articles!D:D,0),10)</f>
        <v>75</v>
      </c>
      <c r="J147" t="str">
        <f>INDEX(Articles!$1:$1048576,MATCH(E147,Articles!D:D,0),11)</f>
        <v>CHANGEMENT</v>
      </c>
      <c r="K147" t="str">
        <f>INDEX(Articles!$1:$1048576,MATCH(E147,Articles!D:D,0),12)</f>
        <v>JAUNE</v>
      </c>
      <c r="L147" t="str">
        <f>INDEX(Articles!$1:$1048576,MATCH(E147,Articles!D:D,0),13)</f>
        <v>CN</v>
      </c>
      <c r="M147" t="str">
        <f>INDEX(Articles!$1:$1048576,MATCH(E147,Articles!D:D,0),14)</f>
        <v>F4</v>
      </c>
      <c r="N147" t="str">
        <f>INDEX(Articles!$1:$1048576,MATCH(E147,Articles!D:D,0),15)</f>
        <v>1.3G</v>
      </c>
      <c r="O147" t="str">
        <f>INDEX(Articles!$1:$1048576,MATCH(E147,Articles!D:D,0),16)</f>
        <v>1008-F4-69252667</v>
      </c>
      <c r="P147">
        <f>INDEX(Articles!$1:$1048576,MATCH(E147,Articles!D:D,0),17)*1000</f>
        <v>140</v>
      </c>
      <c r="Q147" t="str">
        <f>INDEX(Articles!$1:$1048576,MATCH(E147,Articles!D:D,0),18)</f>
        <v>3</v>
      </c>
      <c r="R147">
        <f>INDEX(Articles!$1:$1048576,MATCH(E147,Articles!D:D,0),19)</f>
        <v>75</v>
      </c>
      <c r="S147" t="str">
        <f>IF(INDEX('Unités CA'!$1:$1048576,MATCH(E147,'Unités CA'!D:D,0),5)=0,"",INDEX('Unités CA'!$1:$1048576,MATCH(E147,'Unités CA'!D:D,0),5))</f>
        <v>0060/CA</v>
      </c>
      <c r="T147" t="str">
        <f>IF(INDEX('Unités BTE'!$1:$1048576,MATCH(E147,'Unités CA'!D:D,0),5)=0,"",INDEX('Unités BTE'!$1:$1048576,MATCH(E147,'Unités CA'!D:D,0),5))</f>
        <v/>
      </c>
      <c r="U147">
        <f>IFERROR(INDEX('Prix PRO CA'!$1:$1048576,MATCH(E147,'Prix PRO CA'!D:D,0),10),"")</f>
        <v>247.95</v>
      </c>
      <c r="V147">
        <f>IFERROR(INDEX('Prix PRO CA'!$1:$1048576,MATCH(E147,'Prix PRO BTE'!D:D,0),10),"")</f>
        <v>178.3</v>
      </c>
      <c r="W147">
        <f>+IFERROR(INDEX('Prix PRO PCS'!$1:$1048576,MATCH(E147,'Prix PRO PCS'!D:D,0),10),"")</f>
        <v>6.13</v>
      </c>
      <c r="X147" t="str">
        <f>IF(B147="OPPORTUNITE",AA147,IF(AA147&lt;=0,"Non",IF(AA147&gt;10,"Oui","Inf à 10")))</f>
        <v>Oui</v>
      </c>
      <c r="Y147" t="str">
        <f>IFERROR(INDEX(LigneAchat!$1:$1048576,MATCH(E147,LigneAchat!D:D,0),5),"")</f>
        <v/>
      </c>
      <c r="Z147">
        <f>INDEX(Articles!$1:$1048576,MATCH(E147,Articles!D:D,0),21)</f>
        <v>1893</v>
      </c>
      <c r="AA147">
        <f>+Z147-AB147</f>
        <v>1893</v>
      </c>
      <c r="AB147">
        <f>+INDEX(Articles!$1:$1048576,MATCH(E147,Articles!D:D,0),23)</f>
        <v>0</v>
      </c>
    </row>
    <row r="148">
      <c r="B148" t="str">
        <f>INDEX(Articles!$1:$1048576,MATCH(E148,Articles!D:D,0),6)</f>
        <v>1</v>
      </c>
      <c r="C148" t="str">
        <f>INDEX(Articles!$1:$1048576,MATCH(E148,Articles!D:D,0),7)</f>
        <v/>
      </c>
      <c r="D148" t="str">
        <f>HYPERLINK(INDEX(Articles!$1:$1048576,MATCH(E148,Articles!D:D,0),24),"Lien")</f>
        <v>Lien</v>
      </c>
      <c r="E148" t="str">
        <v>91475-62</v>
      </c>
      <c r="F148" t="str">
        <f>INDEX(Articles!$1:$1048576,MATCH(E148,Articles!D:D,0),5)</f>
        <v>BBE Ø75 ARGENT À MULTICOLORE</v>
      </c>
      <c r="G148" t="str">
        <f>INDEX(Articles!$1:$1048576,MATCH(E148,Articles!D:D,0),8)</f>
        <v>BOMBE</v>
      </c>
      <c r="H148" t="str">
        <f>INDEX(Articles!$1:$1048576,MATCH(E148,Articles!D:D,0),9)</f>
        <v>SPHERIQUE</v>
      </c>
      <c r="I148">
        <f>INDEX(Articles!$1:$1048576,MATCH(E148,Articles!D:D,0),10)</f>
        <v>75</v>
      </c>
      <c r="J148" t="str">
        <f>INDEX(Articles!$1:$1048576,MATCH(E148,Articles!D:D,0),11)</f>
        <v>CHANGEMENT</v>
      </c>
      <c r="K148" t="str">
        <f>INDEX(Articles!$1:$1048576,MATCH(E148,Articles!D:D,0),12)</f>
        <v>MULTICOLORE</v>
      </c>
      <c r="L148" t="str">
        <f>INDEX(Articles!$1:$1048576,MATCH(E148,Articles!D:D,0),13)</f>
        <v>CN</v>
      </c>
      <c r="M148" t="str">
        <f>INDEX(Articles!$1:$1048576,MATCH(E148,Articles!D:D,0),14)</f>
        <v>F4</v>
      </c>
      <c r="N148" t="str">
        <f>INDEX(Articles!$1:$1048576,MATCH(E148,Articles!D:D,0),15)</f>
        <v>1.3G</v>
      </c>
      <c r="O148" t="str">
        <f>INDEX(Articles!$1:$1048576,MATCH(E148,Articles!D:D,0),16)</f>
        <v>1008-F4-69252667</v>
      </c>
      <c r="P148">
        <f>INDEX(Articles!$1:$1048576,MATCH(E148,Articles!D:D,0),17)*1000</f>
        <v>140</v>
      </c>
      <c r="Q148" t="str">
        <f>INDEX(Articles!$1:$1048576,MATCH(E148,Articles!D:D,0),18)</f>
        <v>3</v>
      </c>
      <c r="R148">
        <f>INDEX(Articles!$1:$1048576,MATCH(E148,Articles!D:D,0),19)</f>
        <v>75</v>
      </c>
      <c r="S148" t="str">
        <f>IF(INDEX('Unités CA'!$1:$1048576,MATCH(E148,'Unités CA'!D:D,0),5)=0,"",INDEX('Unités CA'!$1:$1048576,MATCH(E148,'Unités CA'!D:D,0),5))</f>
        <v>0060/CA</v>
      </c>
      <c r="T148" t="str">
        <f>IF(INDEX('Unités BTE'!$1:$1048576,MATCH(E148,'Unités CA'!D:D,0),5)=0,"",INDEX('Unités BTE'!$1:$1048576,MATCH(E148,'Unités CA'!D:D,0),5))</f>
        <v/>
      </c>
      <c r="U148">
        <f>IFERROR(INDEX('Prix PRO CA'!$1:$1048576,MATCH(E148,'Prix PRO CA'!D:D,0),10),"")</f>
        <v>247.95</v>
      </c>
      <c r="V148">
        <f>IFERROR(INDEX('Prix PRO CA'!$1:$1048576,MATCH(E148,'Prix PRO BTE'!D:D,0),10),"")</f>
        <v>178.3</v>
      </c>
      <c r="W148">
        <f>+IFERROR(INDEX('Prix PRO PCS'!$1:$1048576,MATCH(E148,'Prix PRO PCS'!D:D,0),10),"")</f>
        <v>6.13</v>
      </c>
      <c r="X148" t="str">
        <f>IF(B148="OPPORTUNITE",AA148,IF(AA148&lt;=0,"Non",IF(AA148&gt;10,"Oui","Inf à 10")))</f>
        <v>Oui</v>
      </c>
      <c r="Y148" t="str">
        <f>IFERROR(INDEX(LigneAchat!$1:$1048576,MATCH(E148,LigneAchat!D:D,0),5),"")</f>
        <v/>
      </c>
      <c r="Z148">
        <f>INDEX(Articles!$1:$1048576,MATCH(E148,Articles!D:D,0),21)</f>
        <v>1155</v>
      </c>
      <c r="AA148">
        <f>+Z148-AB148</f>
        <v>1155</v>
      </c>
      <c r="AB148">
        <f>+INDEX(Articles!$1:$1048576,MATCH(E148,Articles!D:D,0),23)</f>
        <v>0</v>
      </c>
    </row>
    <row r="149">
      <c r="B149" t="str">
        <f>INDEX(Articles!$1:$1048576,MATCH(E149,Articles!D:D,0),6)</f>
        <v>1</v>
      </c>
      <c r="C149" t="str">
        <f>INDEX(Articles!$1:$1048576,MATCH(E149,Articles!D:D,0),7)</f>
        <v/>
      </c>
      <c r="D149" t="str">
        <f>HYPERLINK(INDEX(Articles!$1:$1048576,MATCH(E149,Articles!D:D,0),24),"Lien")</f>
        <v>Lien</v>
      </c>
      <c r="E149" t="str">
        <v>91475-72</v>
      </c>
      <c r="F149" t="str">
        <f>INDEX(Articles!$1:$1048576,MATCH(E149,Articles!D:D,0),5)</f>
        <v>BBE Ø75 ARGENT À VIOLET</v>
      </c>
      <c r="G149" t="str">
        <f>INDEX(Articles!$1:$1048576,MATCH(E149,Articles!D:D,0),8)</f>
        <v>BOMBE</v>
      </c>
      <c r="H149" t="str">
        <f>INDEX(Articles!$1:$1048576,MATCH(E149,Articles!D:D,0),9)</f>
        <v>SPHERIQUE</v>
      </c>
      <c r="I149">
        <f>INDEX(Articles!$1:$1048576,MATCH(E149,Articles!D:D,0),10)</f>
        <v>75</v>
      </c>
      <c r="J149" t="str">
        <f>INDEX(Articles!$1:$1048576,MATCH(E149,Articles!D:D,0),11)</f>
        <v>CHANGEMENT</v>
      </c>
      <c r="K149" t="str">
        <f>INDEX(Articles!$1:$1048576,MATCH(E149,Articles!D:D,0),12)</f>
        <v>VIOLET</v>
      </c>
      <c r="L149" t="str">
        <f>INDEX(Articles!$1:$1048576,MATCH(E149,Articles!D:D,0),13)</f>
        <v>CN</v>
      </c>
      <c r="M149" t="str">
        <f>INDEX(Articles!$1:$1048576,MATCH(E149,Articles!D:D,0),14)</f>
        <v>F4</v>
      </c>
      <c r="N149" t="str">
        <f>INDEX(Articles!$1:$1048576,MATCH(E149,Articles!D:D,0),15)</f>
        <v>1.3G</v>
      </c>
      <c r="O149" t="str">
        <f>INDEX(Articles!$1:$1048576,MATCH(E149,Articles!D:D,0),16)</f>
        <v>1008-F4-69252667</v>
      </c>
      <c r="P149">
        <f>INDEX(Articles!$1:$1048576,MATCH(E149,Articles!D:D,0),17)*1000</f>
        <v>140</v>
      </c>
      <c r="Q149" t="str">
        <f>INDEX(Articles!$1:$1048576,MATCH(E149,Articles!D:D,0),18)</f>
        <v>3</v>
      </c>
      <c r="R149">
        <f>INDEX(Articles!$1:$1048576,MATCH(E149,Articles!D:D,0),19)</f>
        <v>75</v>
      </c>
      <c r="S149" t="str">
        <f>IF(INDEX('Unités CA'!$1:$1048576,MATCH(E149,'Unités CA'!D:D,0),5)=0,"",INDEX('Unités CA'!$1:$1048576,MATCH(E149,'Unités CA'!D:D,0),5))</f>
        <v>0060/CA</v>
      </c>
      <c r="T149" t="str">
        <f>IF(INDEX('Unités BTE'!$1:$1048576,MATCH(E149,'Unités CA'!D:D,0),5)=0,"",INDEX('Unités BTE'!$1:$1048576,MATCH(E149,'Unités CA'!D:D,0),5))</f>
        <v/>
      </c>
      <c r="U149">
        <f>IFERROR(INDEX('Prix PRO CA'!$1:$1048576,MATCH(E149,'Prix PRO CA'!D:D,0),10),"")</f>
        <v>247.95</v>
      </c>
      <c r="V149">
        <f>IFERROR(INDEX('Prix PRO CA'!$1:$1048576,MATCH(E149,'Prix PRO BTE'!D:D,0),10),"")</f>
        <v>178.3</v>
      </c>
      <c r="W149">
        <f>+IFERROR(INDEX('Prix PRO PCS'!$1:$1048576,MATCH(E149,'Prix PRO PCS'!D:D,0),10),"")</f>
        <v>6.13</v>
      </c>
      <c r="X149" t="str">
        <f>IF(B149="OPPORTUNITE",AA149,IF(AA149&lt;=0,"Non",IF(AA149&gt;10,"Oui","Inf à 10")))</f>
        <v>Oui</v>
      </c>
      <c r="Y149" t="str">
        <f>IFERROR(INDEX(LigneAchat!$1:$1048576,MATCH(E149,LigneAchat!D:D,0),5),"")</f>
        <v/>
      </c>
      <c r="Z149">
        <f>INDEX(Articles!$1:$1048576,MATCH(E149,Articles!D:D,0),21)</f>
        <v>1518</v>
      </c>
      <c r="AA149">
        <f>+Z149-AB149</f>
        <v>1518</v>
      </c>
      <c r="AB149">
        <f>+INDEX(Articles!$1:$1048576,MATCH(E149,Articles!D:D,0),23)</f>
        <v>0</v>
      </c>
    </row>
    <row r="150">
      <c r="B150" t="str">
        <f>INDEX(Articles!$1:$1048576,MATCH(E150,Articles!D:D,0),6)</f>
        <v>1</v>
      </c>
      <c r="C150" t="str">
        <f>INDEX(Articles!$1:$1048576,MATCH(E150,Articles!D:D,0),7)</f>
        <v>2019</v>
      </c>
      <c r="D150" t="str">
        <f>HYPERLINK(INDEX(Articles!$1:$1048576,MATCH(E150,Articles!D:D,0),24),"Lien")</f>
        <v>Lien</v>
      </c>
      <c r="E150" t="str">
        <v>96075-02</v>
      </c>
      <c r="F150" t="str">
        <f>INDEX(Articles!$1:$1048576,MATCH(E150,Articles!D:D,0),5)</f>
        <v>BBE Ø75  CHRYSANTHEME OR À BLEU</v>
      </c>
      <c r="G150" t="str">
        <f>INDEX(Articles!$1:$1048576,MATCH(E150,Articles!D:D,0),8)</f>
        <v>BOMBE</v>
      </c>
      <c r="H150" t="str">
        <f>INDEX(Articles!$1:$1048576,MATCH(E150,Articles!D:D,0),9)</f>
        <v>SPHERIQUE</v>
      </c>
      <c r="I150">
        <f>INDEX(Articles!$1:$1048576,MATCH(E150,Articles!D:D,0),10)</f>
        <v>75</v>
      </c>
      <c r="J150" t="str">
        <f>INDEX(Articles!$1:$1048576,MATCH(E150,Articles!D:D,0),11)</f>
        <v>CHANGEMENT</v>
      </c>
      <c r="K150" t="str">
        <f>INDEX(Articles!$1:$1048576,MATCH(E150,Articles!D:D,0),12)</f>
        <v>BLEU</v>
      </c>
      <c r="L150" t="str">
        <f>INDEX(Articles!$1:$1048576,MATCH(E150,Articles!D:D,0),13)</f>
        <v>CN</v>
      </c>
      <c r="M150" t="str">
        <f>INDEX(Articles!$1:$1048576,MATCH(E150,Articles!D:D,0),14)</f>
        <v>F4</v>
      </c>
      <c r="N150" t="str">
        <f>INDEX(Articles!$1:$1048576,MATCH(E150,Articles!D:D,0),15)</f>
        <v>1.3G</v>
      </c>
      <c r="O150" t="str">
        <f>INDEX(Articles!$1:$1048576,MATCH(E150,Articles!D:D,0),16)</f>
        <v>1008-F4-69252667</v>
      </c>
      <c r="P150">
        <f>INDEX(Articles!$1:$1048576,MATCH(E150,Articles!D:D,0),17)*1000</f>
        <v>140</v>
      </c>
      <c r="Q150" t="str">
        <f>INDEX(Articles!$1:$1048576,MATCH(E150,Articles!D:D,0),18)</f>
        <v>3</v>
      </c>
      <c r="R150">
        <f>INDEX(Articles!$1:$1048576,MATCH(E150,Articles!D:D,0),19)</f>
        <v>75</v>
      </c>
      <c r="S150" t="str">
        <f>IF(INDEX('Unités CA'!$1:$1048576,MATCH(E150,'Unités CA'!D:D,0),5)=0,"",INDEX('Unités CA'!$1:$1048576,MATCH(E150,'Unités CA'!D:D,0),5))</f>
        <v>0060/CA</v>
      </c>
      <c r="T150" t="str">
        <f>IF(INDEX('Unités BTE'!$1:$1048576,MATCH(E150,'Unités CA'!D:D,0),5)=0,"",INDEX('Unités BTE'!$1:$1048576,MATCH(E150,'Unités CA'!D:D,0),5))</f>
        <v/>
      </c>
      <c r="U150">
        <f>IFERROR(INDEX('Prix PRO CA'!$1:$1048576,MATCH(E150,'Prix PRO CA'!D:D,0),10),"")</f>
        <v>247.95</v>
      </c>
      <c r="V150">
        <f>IFERROR(INDEX('Prix PRO CA'!$1:$1048576,MATCH(E150,'Prix PRO BTE'!D:D,0),10),"")</f>
        <v>90.78</v>
      </c>
      <c r="W150">
        <f>+IFERROR(INDEX('Prix PRO PCS'!$1:$1048576,MATCH(E150,'Prix PRO PCS'!D:D,0),10),"")</f>
        <v>6.13</v>
      </c>
      <c r="X150" t="str">
        <f>IF(B150="OPPORTUNITE",AA150,IF(AA150&lt;=0,"Non",IF(AA150&gt;10,"Oui","Inf à 10")))</f>
        <v>Oui</v>
      </c>
      <c r="Y150" t="str">
        <f>IFERROR(INDEX(LigneAchat!$1:$1048576,MATCH(E150,LigneAchat!D:D,0),5),"")</f>
        <v/>
      </c>
      <c r="Z150">
        <f>INDEX(Articles!$1:$1048576,MATCH(E150,Articles!D:D,0),21)</f>
        <v>1077</v>
      </c>
      <c r="AA150">
        <f>+Z150-AB150</f>
        <v>277</v>
      </c>
      <c r="AB150">
        <f>+INDEX(Articles!$1:$1048576,MATCH(E150,Articles!D:D,0),23)</f>
        <v>800</v>
      </c>
    </row>
    <row r="151">
      <c r="B151" t="str">
        <f>INDEX(Articles!$1:$1048576,MATCH(E151,Articles!D:D,0),6)</f>
        <v>1</v>
      </c>
      <c r="C151" t="str">
        <f>INDEX(Articles!$1:$1048576,MATCH(E151,Articles!D:D,0),7)</f>
        <v>2019</v>
      </c>
      <c r="D151" t="str">
        <f>HYPERLINK(INDEX(Articles!$1:$1048576,MATCH(E151,Articles!D:D,0),24),"Lien")</f>
        <v>Lien</v>
      </c>
      <c r="E151" t="str">
        <v>96075-08</v>
      </c>
      <c r="F151" t="str">
        <f>INDEX(Articles!$1:$1048576,MATCH(E151,Articles!D:D,0),5)</f>
        <v>BBE Ø75 CHRYSANTHEME OR À MULTICOLORE</v>
      </c>
      <c r="G151" t="str">
        <f>INDEX(Articles!$1:$1048576,MATCH(E151,Articles!D:D,0),8)</f>
        <v>BOMBE</v>
      </c>
      <c r="H151" t="str">
        <f>INDEX(Articles!$1:$1048576,MATCH(E151,Articles!D:D,0),9)</f>
        <v>SPHERIQUE</v>
      </c>
      <c r="I151">
        <f>INDEX(Articles!$1:$1048576,MATCH(E151,Articles!D:D,0),10)</f>
        <v>75</v>
      </c>
      <c r="J151" t="str">
        <f>INDEX(Articles!$1:$1048576,MATCH(E151,Articles!D:D,0),11)</f>
        <v>CHANGEMENT</v>
      </c>
      <c r="K151" t="str">
        <f>INDEX(Articles!$1:$1048576,MATCH(E151,Articles!D:D,0),12)</f>
        <v>MULTICOLORE</v>
      </c>
      <c r="L151" t="str">
        <f>INDEX(Articles!$1:$1048576,MATCH(E151,Articles!D:D,0),13)</f>
        <v>CN</v>
      </c>
      <c r="M151" t="str">
        <f>INDEX(Articles!$1:$1048576,MATCH(E151,Articles!D:D,0),14)</f>
        <v>F4</v>
      </c>
      <c r="N151" t="str">
        <f>INDEX(Articles!$1:$1048576,MATCH(E151,Articles!D:D,0),15)</f>
        <v>1.3G</v>
      </c>
      <c r="O151" t="str">
        <f>INDEX(Articles!$1:$1048576,MATCH(E151,Articles!D:D,0),16)</f>
        <v>1008-F4-69252667</v>
      </c>
      <c r="P151">
        <f>INDEX(Articles!$1:$1048576,MATCH(E151,Articles!D:D,0),17)*1000</f>
        <v>140</v>
      </c>
      <c r="Q151" t="str">
        <f>INDEX(Articles!$1:$1048576,MATCH(E151,Articles!D:D,0),18)</f>
        <v>3</v>
      </c>
      <c r="R151">
        <f>INDEX(Articles!$1:$1048576,MATCH(E151,Articles!D:D,0),19)</f>
        <v>75</v>
      </c>
      <c r="S151" t="str">
        <f>IF(INDEX('Unités CA'!$1:$1048576,MATCH(E151,'Unités CA'!D:D,0),5)=0,"",INDEX('Unités CA'!$1:$1048576,MATCH(E151,'Unités CA'!D:D,0),5))</f>
        <v>0060/CA</v>
      </c>
      <c r="T151" t="str">
        <f>IF(INDEX('Unités BTE'!$1:$1048576,MATCH(E151,'Unités CA'!D:D,0),5)=0,"",INDEX('Unités BTE'!$1:$1048576,MATCH(E151,'Unités CA'!D:D,0),5))</f>
        <v/>
      </c>
      <c r="U151">
        <f>IFERROR(INDEX('Prix PRO CA'!$1:$1048576,MATCH(E151,'Prix PRO CA'!D:D,0),10),"")</f>
        <v>247.95</v>
      </c>
      <c r="V151">
        <f>IFERROR(INDEX('Prix PRO CA'!$1:$1048576,MATCH(E151,'Prix PRO BTE'!D:D,0),10),"")</f>
        <v>168.67</v>
      </c>
      <c r="W151">
        <f>+IFERROR(INDEX('Prix PRO PCS'!$1:$1048576,MATCH(E151,'Prix PRO PCS'!D:D,0),10),"")</f>
        <v>6.13</v>
      </c>
      <c r="X151" t="str">
        <f>IF(B151="OPPORTUNITE",AA151,IF(AA151&lt;=0,"Non",IF(AA151&gt;10,"Oui","Inf à 10")))</f>
        <v>Oui</v>
      </c>
      <c r="Y151" t="str">
        <f>IFERROR(INDEX(LigneAchat!$1:$1048576,MATCH(E151,LigneAchat!D:D,0),5),"")</f>
        <v/>
      </c>
      <c r="Z151">
        <f>INDEX(Articles!$1:$1048576,MATCH(E151,Articles!D:D,0),21)</f>
        <v>755</v>
      </c>
      <c r="AA151">
        <f>+Z151-AB151</f>
        <v>754</v>
      </c>
      <c r="AB151">
        <f>+INDEX(Articles!$1:$1048576,MATCH(E151,Articles!D:D,0),23)</f>
        <v>1</v>
      </c>
    </row>
    <row r="152">
      <c r="B152" t="str">
        <f>INDEX(Articles!$1:$1048576,MATCH(E152,Articles!D:D,0),6)</f>
        <v>1</v>
      </c>
      <c r="C152" t="str">
        <f>INDEX(Articles!$1:$1048576,MATCH(E152,Articles!D:D,0),7)</f>
        <v>2019</v>
      </c>
      <c r="D152" t="str">
        <f>HYPERLINK(INDEX(Articles!$1:$1048576,MATCH(E152,Articles!D:D,0),24),"Lien")</f>
        <v>Lien</v>
      </c>
      <c r="E152" t="str">
        <v>96075-05</v>
      </c>
      <c r="F152" t="str">
        <f>INDEX(Articles!$1:$1048576,MATCH(E152,Articles!D:D,0),5)</f>
        <v>BBE Ø75 CHRYSANTHEME OR À VERT</v>
      </c>
      <c r="G152" t="str">
        <f>INDEX(Articles!$1:$1048576,MATCH(E152,Articles!D:D,0),8)</f>
        <v>BOMBE</v>
      </c>
      <c r="H152" t="str">
        <f>INDEX(Articles!$1:$1048576,MATCH(E152,Articles!D:D,0),9)</f>
        <v>SPHERIQUE</v>
      </c>
      <c r="I152">
        <f>INDEX(Articles!$1:$1048576,MATCH(E152,Articles!D:D,0),10)</f>
        <v>75</v>
      </c>
      <c r="J152" t="str">
        <f>INDEX(Articles!$1:$1048576,MATCH(E152,Articles!D:D,0),11)</f>
        <v>CHANGEMENT</v>
      </c>
      <c r="K152" t="str">
        <f>INDEX(Articles!$1:$1048576,MATCH(E152,Articles!D:D,0),12)</f>
        <v>VERT</v>
      </c>
      <c r="L152" t="str">
        <f>INDEX(Articles!$1:$1048576,MATCH(E152,Articles!D:D,0),13)</f>
        <v>CN</v>
      </c>
      <c r="M152" t="str">
        <f>INDEX(Articles!$1:$1048576,MATCH(E152,Articles!D:D,0),14)</f>
        <v>F4</v>
      </c>
      <c r="N152" t="str">
        <f>INDEX(Articles!$1:$1048576,MATCH(E152,Articles!D:D,0),15)</f>
        <v>1.3G</v>
      </c>
      <c r="O152" t="str">
        <f>INDEX(Articles!$1:$1048576,MATCH(E152,Articles!D:D,0),16)</f>
        <v>1008-F4-69252667</v>
      </c>
      <c r="P152">
        <f>INDEX(Articles!$1:$1048576,MATCH(E152,Articles!D:D,0),17)*1000</f>
        <v>140</v>
      </c>
      <c r="Q152" t="str">
        <f>INDEX(Articles!$1:$1048576,MATCH(E152,Articles!D:D,0),18)</f>
        <v>3</v>
      </c>
      <c r="R152">
        <f>INDEX(Articles!$1:$1048576,MATCH(E152,Articles!D:D,0),19)</f>
        <v>75</v>
      </c>
      <c r="S152" t="str">
        <f>IF(INDEX('Unités CA'!$1:$1048576,MATCH(E152,'Unités CA'!D:D,0),5)=0,"",INDEX('Unités CA'!$1:$1048576,MATCH(E152,'Unités CA'!D:D,0),5))</f>
        <v>0060/CA</v>
      </c>
      <c r="T152" t="str">
        <f>IF(INDEX('Unités BTE'!$1:$1048576,MATCH(E152,'Unités CA'!D:D,0),5)=0,"",INDEX('Unités BTE'!$1:$1048576,MATCH(E152,'Unités CA'!D:D,0),5))</f>
        <v/>
      </c>
      <c r="U152">
        <f>IFERROR(INDEX('Prix PRO CA'!$1:$1048576,MATCH(E152,'Prix PRO CA'!D:D,0),10),"")</f>
        <v>247.95</v>
      </c>
      <c r="V152">
        <f>IFERROR(INDEX('Prix PRO CA'!$1:$1048576,MATCH(E152,'Prix PRO BTE'!D:D,0),10),"")</f>
        <v>74.48</v>
      </c>
      <c r="W152">
        <f>+IFERROR(INDEX('Prix PRO PCS'!$1:$1048576,MATCH(E152,'Prix PRO PCS'!D:D,0),10),"")</f>
        <v>6.13</v>
      </c>
      <c r="X152" t="str">
        <f>IF(B152="OPPORTUNITE",AA152,IF(AA152&lt;=0,"Non",IF(AA152&gt;10,"Oui","Inf à 10")))</f>
        <v>Oui</v>
      </c>
      <c r="Y152" t="str">
        <f>IFERROR(INDEX(LigneAchat!$1:$1048576,MATCH(E152,LigneAchat!D:D,0),5),"")</f>
        <v/>
      </c>
      <c r="Z152">
        <f>INDEX(Articles!$1:$1048576,MATCH(E152,Articles!D:D,0),21)</f>
        <v>734</v>
      </c>
      <c r="AA152">
        <f>+Z152-AB152</f>
        <v>734</v>
      </c>
      <c r="AB152">
        <f>+INDEX(Articles!$1:$1048576,MATCH(E152,Articles!D:D,0),23)</f>
        <v>0</v>
      </c>
    </row>
    <row r="153">
      <c r="B153" t="str">
        <f>INDEX(Articles!$1:$1048576,MATCH(E153,Articles!D:D,0),6)</f>
        <v>1</v>
      </c>
      <c r="C153" t="str">
        <f>INDEX(Articles!$1:$1048576,MATCH(E153,Articles!D:D,0),7)</f>
        <v>2019</v>
      </c>
      <c r="D153" t="str">
        <f>HYPERLINK(INDEX(Articles!$1:$1048576,MATCH(E153,Articles!D:D,0),24),"Lien")</f>
        <v>Lien</v>
      </c>
      <c r="E153" t="str">
        <v>96075-09</v>
      </c>
      <c r="F153" t="str">
        <f>INDEX(Articles!$1:$1048576,MATCH(E153,Articles!D:D,0),5)</f>
        <v>BBE Ø75 CHRYSANTHEME OR À ARGENT</v>
      </c>
      <c r="G153" t="str">
        <f>INDEX(Articles!$1:$1048576,MATCH(E153,Articles!D:D,0),8)</f>
        <v>BOMBE</v>
      </c>
      <c r="H153" t="str">
        <f>INDEX(Articles!$1:$1048576,MATCH(E153,Articles!D:D,0),9)</f>
        <v>SPHERIQUE</v>
      </c>
      <c r="I153">
        <f>INDEX(Articles!$1:$1048576,MATCH(E153,Articles!D:D,0),10)</f>
        <v>75</v>
      </c>
      <c r="J153" t="str">
        <f>INDEX(Articles!$1:$1048576,MATCH(E153,Articles!D:D,0),11)</f>
        <v>CHANGEMENT</v>
      </c>
      <c r="K153" t="str">
        <f>INDEX(Articles!$1:$1048576,MATCH(E153,Articles!D:D,0),12)</f>
        <v>OR</v>
      </c>
      <c r="L153" t="str">
        <f>INDEX(Articles!$1:$1048576,MATCH(E153,Articles!D:D,0),13)</f>
        <v>CN</v>
      </c>
      <c r="M153" t="str">
        <f>INDEX(Articles!$1:$1048576,MATCH(E153,Articles!D:D,0),14)</f>
        <v>F4</v>
      </c>
      <c r="N153" t="str">
        <f>INDEX(Articles!$1:$1048576,MATCH(E153,Articles!D:D,0),15)</f>
        <v>1.3G</v>
      </c>
      <c r="O153" t="str">
        <f>INDEX(Articles!$1:$1048576,MATCH(E153,Articles!D:D,0),16)</f>
        <v>1008-F4-69252667</v>
      </c>
      <c r="P153">
        <f>INDEX(Articles!$1:$1048576,MATCH(E153,Articles!D:D,0),17)*1000</f>
        <v>140</v>
      </c>
      <c r="Q153" t="str">
        <f>INDEX(Articles!$1:$1048576,MATCH(E153,Articles!D:D,0),18)</f>
        <v>3</v>
      </c>
      <c r="R153">
        <f>INDEX(Articles!$1:$1048576,MATCH(E153,Articles!D:D,0),19)</f>
        <v>75</v>
      </c>
      <c r="S153" t="str">
        <f>IF(INDEX('Unités CA'!$1:$1048576,MATCH(E153,'Unités CA'!D:D,0),5)=0,"",INDEX('Unités CA'!$1:$1048576,MATCH(E153,'Unités CA'!D:D,0),5))</f>
        <v>0060/CA</v>
      </c>
      <c r="T153" t="str">
        <f>IF(INDEX('Unités BTE'!$1:$1048576,MATCH(E153,'Unités CA'!D:D,0),5)=0,"",INDEX('Unités BTE'!$1:$1048576,MATCH(E153,'Unités CA'!D:D,0),5))</f>
        <v/>
      </c>
      <c r="U153">
        <f>IFERROR(INDEX('Prix PRO CA'!$1:$1048576,MATCH(E153,'Prix PRO CA'!D:D,0),10),"")</f>
        <v>247.95</v>
      </c>
      <c r="V153">
        <f>IFERROR(INDEX('Prix PRO CA'!$1:$1048576,MATCH(E153,'Prix PRO BTE'!D:D,0),10),"")</f>
        <v>181.92</v>
      </c>
      <c r="W153">
        <f>+IFERROR(INDEX('Prix PRO PCS'!$1:$1048576,MATCH(E153,'Prix PRO PCS'!D:D,0),10),"")</f>
        <v>6.13</v>
      </c>
      <c r="X153" t="str">
        <f>IF(B153="OPPORTUNITE",AA153,IF(AA153&lt;=0,"Non",IF(AA153&gt;10,"Oui","Inf à 10")))</f>
        <v>Oui</v>
      </c>
      <c r="Y153" t="str">
        <f>IFERROR(INDEX(LigneAchat!$1:$1048576,MATCH(E153,LigneAchat!D:D,0),5),"")</f>
        <v/>
      </c>
      <c r="Z153">
        <f>INDEX(Articles!$1:$1048576,MATCH(E153,Articles!D:D,0),21)</f>
        <v>970</v>
      </c>
      <c r="AA153">
        <f>+Z153-AB153</f>
        <v>970</v>
      </c>
      <c r="AB153">
        <f>+INDEX(Articles!$1:$1048576,MATCH(E153,Articles!D:D,0),23)</f>
        <v>0</v>
      </c>
    </row>
    <row r="154">
      <c r="B154" t="str">
        <f>INDEX(Articles!$1:$1048576,MATCH(E154,Articles!D:D,0),6)</f>
        <v>1</v>
      </c>
      <c r="C154" t="str">
        <f>INDEX(Articles!$1:$1048576,MATCH(E154,Articles!D:D,0),7)</f>
        <v/>
      </c>
      <c r="D154" t="str">
        <f>HYPERLINK(INDEX(Articles!$1:$1048576,MATCH(E154,Articles!D:D,0),24),"Lien")</f>
        <v>Lien</v>
      </c>
      <c r="E154" t="str">
        <v>91675-62</v>
      </c>
      <c r="F154" t="str">
        <f>INDEX(Articles!$1:$1048576,MATCH(E154,Articles!D:D,0),5)</f>
        <v>BBE Ø75 BLEU À ARGENT CENTRE ROUGE + TC ARGENT</v>
      </c>
      <c r="G154" t="str">
        <f>INDEX(Articles!$1:$1048576,MATCH(E154,Articles!D:D,0),8)</f>
        <v>BOMBE</v>
      </c>
      <c r="H154" t="str">
        <f>INDEX(Articles!$1:$1048576,MATCH(E154,Articles!D:D,0),9)</f>
        <v>SPHERIQUE</v>
      </c>
      <c r="I154">
        <f>INDEX(Articles!$1:$1048576,MATCH(E154,Articles!D:D,0),10)</f>
        <v>75</v>
      </c>
      <c r="J154" t="str">
        <f>INDEX(Articles!$1:$1048576,MATCH(E154,Articles!D:D,0),11)</f>
        <v>CHANGEMENT</v>
      </c>
      <c r="K154" t="str">
        <f>INDEX(Articles!$1:$1048576,MATCH(E154,Articles!D:D,0),12)</f>
        <v>TRICOLORE</v>
      </c>
      <c r="L154" t="str">
        <f>INDEX(Articles!$1:$1048576,MATCH(E154,Articles!D:D,0),13)</f>
        <v>CN</v>
      </c>
      <c r="M154" t="str">
        <f>INDEX(Articles!$1:$1048576,MATCH(E154,Articles!D:D,0),14)</f>
        <v>F4</v>
      </c>
      <c r="N154" t="str">
        <f>INDEX(Articles!$1:$1048576,MATCH(E154,Articles!D:D,0),15)</f>
        <v>1.3G</v>
      </c>
      <c r="O154" t="str">
        <f>INDEX(Articles!$1:$1048576,MATCH(E154,Articles!D:D,0),16)</f>
        <v>1008-F4-69252667</v>
      </c>
      <c r="P154">
        <f>INDEX(Articles!$1:$1048576,MATCH(E154,Articles!D:D,0),17)*1000</f>
        <v>150</v>
      </c>
      <c r="Q154" t="str">
        <f>INDEX(Articles!$1:$1048576,MATCH(E154,Articles!D:D,0),18)</f>
        <v>3</v>
      </c>
      <c r="R154">
        <f>INDEX(Articles!$1:$1048576,MATCH(E154,Articles!D:D,0),19)</f>
        <v>75</v>
      </c>
      <c r="S154" t="str">
        <f>IF(INDEX('Unités CA'!$1:$1048576,MATCH(E154,'Unités CA'!D:D,0),5)=0,"",INDEX('Unités CA'!$1:$1048576,MATCH(E154,'Unités CA'!D:D,0),5))</f>
        <v>0060/CA</v>
      </c>
      <c r="T154" t="str">
        <f>IF(INDEX('Unités BTE'!$1:$1048576,MATCH(E154,'Unités CA'!D:D,0),5)=0,"",INDEX('Unités BTE'!$1:$1048576,MATCH(E154,'Unités CA'!D:D,0),5))</f>
        <v/>
      </c>
      <c r="U154">
        <f>IFERROR(INDEX('Prix PRO CA'!$1:$1048576,MATCH(E154,'Prix PRO CA'!D:D,0),10),"")</f>
        <v>236.64</v>
      </c>
      <c r="V154">
        <f>IFERROR(INDEX('Prix PRO CA'!$1:$1048576,MATCH(E154,'Prix PRO BTE'!D:D,0),10),"")</f>
        <v>124.28</v>
      </c>
      <c r="W154">
        <f>+IFERROR(INDEX('Prix PRO PCS'!$1:$1048576,MATCH(E154,'Prix PRO PCS'!D:D,0),10),"")</f>
        <v>5.79</v>
      </c>
      <c r="X154" t="str">
        <f>IF(B154="OPPORTUNITE",AA154,IF(AA154&lt;=0,"Non",IF(AA154&gt;10,"Oui","Inf à 10")))</f>
        <v>Oui</v>
      </c>
      <c r="Y154" t="str">
        <f>IFERROR(INDEX(LigneAchat!$1:$1048576,MATCH(E154,LigneAchat!D:D,0),5),"")</f>
        <v/>
      </c>
      <c r="Z154">
        <f>INDEX(Articles!$1:$1048576,MATCH(E154,Articles!D:D,0),21)</f>
        <v>3509</v>
      </c>
      <c r="AA154">
        <f>+Z154-AB154</f>
        <v>3509</v>
      </c>
      <c r="AB154">
        <f>+INDEX(Articles!$1:$1048576,MATCH(E154,Articles!D:D,0),23)</f>
        <v>0</v>
      </c>
    </row>
    <row r="155">
      <c r="B155" t="str">
        <f>INDEX(Articles!$1:$1048576,MATCH(E155,Articles!D:D,0),6)</f>
        <v>1</v>
      </c>
      <c r="C155" t="str">
        <f>INDEX(Articles!$1:$1048576,MATCH(E155,Articles!D:D,0),7)</f>
        <v/>
      </c>
      <c r="D155" t="str">
        <f>HYPERLINK(INDEX(Articles!$1:$1048576,MATCH(E155,Articles!D:D,0),24),"Lien")</f>
        <v>Lien</v>
      </c>
      <c r="E155" t="str">
        <v>95075-02</v>
      </c>
      <c r="F155" t="str">
        <f>INDEX(Articles!$1:$1048576,MATCH(E155,Articles!D:D,0),5)</f>
        <v>BBE Ø75 CERCLE BLEU</v>
      </c>
      <c r="G155" t="str">
        <f>INDEX(Articles!$1:$1048576,MATCH(E155,Articles!D:D,0),8)</f>
        <v>BOMBE</v>
      </c>
      <c r="H155" t="str">
        <f>INDEX(Articles!$1:$1048576,MATCH(E155,Articles!D:D,0),9)</f>
        <v>SPHERIQUE</v>
      </c>
      <c r="I155">
        <f>INDEX(Articles!$1:$1048576,MATCH(E155,Articles!D:D,0),10)</f>
        <v>75</v>
      </c>
      <c r="J155" t="str">
        <f>INDEX(Articles!$1:$1048576,MATCH(E155,Articles!D:D,0),11)</f>
        <v>FORME</v>
      </c>
      <c r="K155" t="str">
        <f>INDEX(Articles!$1:$1048576,MATCH(E155,Articles!D:D,0),12)</f>
        <v>BLEU</v>
      </c>
      <c r="L155" t="str">
        <f>INDEX(Articles!$1:$1048576,MATCH(E155,Articles!D:D,0),13)</f>
        <v>CN</v>
      </c>
      <c r="M155" t="str">
        <f>INDEX(Articles!$1:$1048576,MATCH(E155,Articles!D:D,0),14)</f>
        <v>F4</v>
      </c>
      <c r="N155" t="str">
        <f>INDEX(Articles!$1:$1048576,MATCH(E155,Articles!D:D,0),15)</f>
        <v>1.3G</v>
      </c>
      <c r="O155" t="str">
        <f>INDEX(Articles!$1:$1048576,MATCH(E155,Articles!D:D,0),16)</f>
        <v>1008-F4-69252667</v>
      </c>
      <c r="P155">
        <f>INDEX(Articles!$1:$1048576,MATCH(E155,Articles!D:D,0),17)*1000</f>
        <v>128</v>
      </c>
      <c r="Q155" t="str">
        <f>INDEX(Articles!$1:$1048576,MATCH(E155,Articles!D:D,0),18)</f>
        <v>3</v>
      </c>
      <c r="R155">
        <f>INDEX(Articles!$1:$1048576,MATCH(E155,Articles!D:D,0),19)</f>
        <v>75</v>
      </c>
      <c r="S155" t="str">
        <f>IF(INDEX('Unités CA'!$1:$1048576,MATCH(E155,'Unités CA'!D:D,0),5)=0,"",INDEX('Unités CA'!$1:$1048576,MATCH(E155,'Unités CA'!D:D,0),5))</f>
        <v>0060/CA</v>
      </c>
      <c r="T155" t="str">
        <f>IF(INDEX('Unités BTE'!$1:$1048576,MATCH(E155,'Unités CA'!D:D,0),5)=0,"",INDEX('Unités BTE'!$1:$1048576,MATCH(E155,'Unités CA'!D:D,0),5))</f>
        <v/>
      </c>
      <c r="U155">
        <f>IFERROR(INDEX('Prix PRO CA'!$1:$1048576,MATCH(E155,'Prix PRO CA'!D:D,0),10),"")</f>
        <v>236.64</v>
      </c>
      <c r="V155">
        <f>IFERROR(INDEX('Prix PRO CA'!$1:$1048576,MATCH(E155,'Prix PRO BTE'!D:D,0),10),"")</f>
        <v>124.28</v>
      </c>
      <c r="W155">
        <f>+IFERROR(INDEX('Prix PRO PCS'!$1:$1048576,MATCH(E155,'Prix PRO PCS'!D:D,0),10),"")</f>
        <v>5.79</v>
      </c>
      <c r="X155" t="str">
        <f>IF(B155="OPPORTUNITE",AA155,IF(AA155&lt;=0,"Non",IF(AA155&gt;10,"Oui","Inf à 10")))</f>
        <v>Oui</v>
      </c>
      <c r="Y155" t="str">
        <f>IFERROR(INDEX(LigneAchat!$1:$1048576,MATCH(E155,LigneAchat!D:D,0),5),"")</f>
        <v/>
      </c>
      <c r="Z155">
        <f>INDEX(Articles!$1:$1048576,MATCH(E155,Articles!D:D,0),21)</f>
        <v>312</v>
      </c>
      <c r="AA155">
        <f>+Z155-AB155</f>
        <v>312</v>
      </c>
      <c r="AB155">
        <f>+INDEX(Articles!$1:$1048576,MATCH(E155,Articles!D:D,0),23)</f>
        <v>0</v>
      </c>
    </row>
    <row r="156">
      <c r="B156" t="str">
        <f>INDEX(Articles!$1:$1048576,MATCH(E156,Articles!D:D,0),6)</f>
        <v>1</v>
      </c>
      <c r="C156" t="str">
        <f>INDEX(Articles!$1:$1048576,MATCH(E156,Articles!D:D,0),7)</f>
        <v/>
      </c>
      <c r="D156" t="str">
        <f>HYPERLINK(INDEX(Articles!$1:$1048576,MATCH(E156,Articles!D:D,0),24),"Lien")</f>
        <v>Lien</v>
      </c>
      <c r="E156" t="str">
        <v>95075-09</v>
      </c>
      <c r="F156" t="str">
        <f>INDEX(Articles!$1:$1048576,MATCH(E156,Articles!D:D,0),5)</f>
        <v>BBE Ø75 CERCLE ARGENT</v>
      </c>
      <c r="G156" t="str">
        <f>INDEX(Articles!$1:$1048576,MATCH(E156,Articles!D:D,0),8)</f>
        <v>BOMBE</v>
      </c>
      <c r="H156" t="str">
        <f>INDEX(Articles!$1:$1048576,MATCH(E156,Articles!D:D,0),9)</f>
        <v>SPHERIQUE</v>
      </c>
      <c r="I156">
        <f>INDEX(Articles!$1:$1048576,MATCH(E156,Articles!D:D,0),10)</f>
        <v>75</v>
      </c>
      <c r="J156" t="str">
        <f>INDEX(Articles!$1:$1048576,MATCH(E156,Articles!D:D,0),11)</f>
        <v>FORME</v>
      </c>
      <c r="K156" t="str">
        <f>INDEX(Articles!$1:$1048576,MATCH(E156,Articles!D:D,0),12)</f>
        <v>ARGENT</v>
      </c>
      <c r="L156" t="str">
        <f>INDEX(Articles!$1:$1048576,MATCH(E156,Articles!D:D,0),13)</f>
        <v>CN</v>
      </c>
      <c r="M156" t="str">
        <f>INDEX(Articles!$1:$1048576,MATCH(E156,Articles!D:D,0),14)</f>
        <v>F4</v>
      </c>
      <c r="N156" t="str">
        <f>INDEX(Articles!$1:$1048576,MATCH(E156,Articles!D:D,0),15)</f>
        <v>1.3G</v>
      </c>
      <c r="O156" t="str">
        <f>INDEX(Articles!$1:$1048576,MATCH(E156,Articles!D:D,0),16)</f>
        <v>1008-F4-69252667</v>
      </c>
      <c r="P156">
        <f>INDEX(Articles!$1:$1048576,MATCH(E156,Articles!D:D,0),17)*1000</f>
        <v>128</v>
      </c>
      <c r="Q156" t="str">
        <f>INDEX(Articles!$1:$1048576,MATCH(E156,Articles!D:D,0),18)</f>
        <v>3</v>
      </c>
      <c r="R156">
        <f>INDEX(Articles!$1:$1048576,MATCH(E156,Articles!D:D,0),19)</f>
        <v>75</v>
      </c>
      <c r="S156" t="str">
        <f>IF(INDEX('Unités CA'!$1:$1048576,MATCH(E156,'Unités CA'!D:D,0),5)=0,"",INDEX('Unités CA'!$1:$1048576,MATCH(E156,'Unités CA'!D:D,0),5))</f>
        <v>0060/CA</v>
      </c>
      <c r="T156" t="str">
        <f>IF(INDEX('Unités BTE'!$1:$1048576,MATCH(E156,'Unités CA'!D:D,0),5)=0,"",INDEX('Unités BTE'!$1:$1048576,MATCH(E156,'Unités CA'!D:D,0),5))</f>
        <v/>
      </c>
      <c r="U156">
        <f>IFERROR(INDEX('Prix PRO CA'!$1:$1048576,MATCH(E156,'Prix PRO CA'!D:D,0),10),"")</f>
        <v>236.64</v>
      </c>
      <c r="V156">
        <f>IFERROR(INDEX('Prix PRO CA'!$1:$1048576,MATCH(E156,'Prix PRO BTE'!D:D,0),10),"")</f>
        <v>124.28</v>
      </c>
      <c r="W156">
        <f>+IFERROR(INDEX('Prix PRO PCS'!$1:$1048576,MATCH(E156,'Prix PRO PCS'!D:D,0),10),"")</f>
        <v>5.79</v>
      </c>
      <c r="X156" t="str">
        <f>IF(B156="OPPORTUNITE",AA156,IF(AA156&lt;=0,"Non",IF(AA156&gt;10,"Oui","Inf à 10")))</f>
        <v>Oui</v>
      </c>
      <c r="Y156" t="str">
        <f>IFERROR(INDEX(LigneAchat!$1:$1048576,MATCH(E156,LigneAchat!D:D,0),5),"")</f>
        <v/>
      </c>
      <c r="Z156">
        <f>INDEX(Articles!$1:$1048576,MATCH(E156,Articles!D:D,0),21)</f>
        <v>957</v>
      </c>
      <c r="AA156">
        <f>+Z156-AB156</f>
        <v>957</v>
      </c>
      <c r="AB156">
        <f>+INDEX(Articles!$1:$1048576,MATCH(E156,Articles!D:D,0),23)</f>
        <v>0</v>
      </c>
    </row>
    <row r="157">
      <c r="B157" t="str">
        <f>INDEX(Articles!$1:$1048576,MATCH(E157,Articles!D:D,0),6)</f>
        <v>1</v>
      </c>
      <c r="C157" t="str">
        <f>INDEX(Articles!$1:$1048576,MATCH(E157,Articles!D:D,0),7)</f>
        <v>2019</v>
      </c>
      <c r="D157" t="str">
        <f>HYPERLINK(INDEX(Articles!$1:$1048576,MATCH(E157,Articles!D:D,0),24),"Lien")</f>
        <v>Lien</v>
      </c>
      <c r="E157" t="str">
        <v>95075-06</v>
      </c>
      <c r="F157" t="str">
        <f>INDEX(Articles!$1:$1048576,MATCH(E157,Articles!D:D,0),5)</f>
        <v>BBE Ø75 CERCLE ROUGE</v>
      </c>
      <c r="G157" t="str">
        <f>INDEX(Articles!$1:$1048576,MATCH(E157,Articles!D:D,0),8)</f>
        <v>BOMBE</v>
      </c>
      <c r="H157" t="str">
        <f>INDEX(Articles!$1:$1048576,MATCH(E157,Articles!D:D,0),9)</f>
        <v>SPHERIQUE</v>
      </c>
      <c r="I157">
        <f>INDEX(Articles!$1:$1048576,MATCH(E157,Articles!D:D,0),10)</f>
        <v>75</v>
      </c>
      <c r="J157" t="str">
        <f>INDEX(Articles!$1:$1048576,MATCH(E157,Articles!D:D,0),11)</f>
        <v>FORME</v>
      </c>
      <c r="K157" t="str">
        <f>INDEX(Articles!$1:$1048576,MATCH(E157,Articles!D:D,0),12)</f>
        <v>ROUGE</v>
      </c>
      <c r="L157" t="str">
        <f>INDEX(Articles!$1:$1048576,MATCH(E157,Articles!D:D,0),13)</f>
        <v>CN</v>
      </c>
      <c r="M157" t="str">
        <f>INDEX(Articles!$1:$1048576,MATCH(E157,Articles!D:D,0),14)</f>
        <v>F4</v>
      </c>
      <c r="N157" t="str">
        <f>INDEX(Articles!$1:$1048576,MATCH(E157,Articles!D:D,0),15)</f>
        <v>1.3G</v>
      </c>
      <c r="O157" t="str">
        <f>INDEX(Articles!$1:$1048576,MATCH(E157,Articles!D:D,0),16)</f>
        <v>1008-F4-69252667</v>
      </c>
      <c r="P157">
        <f>INDEX(Articles!$1:$1048576,MATCH(E157,Articles!D:D,0),17)*1000</f>
        <v>128</v>
      </c>
      <c r="Q157" t="str">
        <f>INDEX(Articles!$1:$1048576,MATCH(E157,Articles!D:D,0),18)</f>
        <v>3</v>
      </c>
      <c r="R157">
        <f>INDEX(Articles!$1:$1048576,MATCH(E157,Articles!D:D,0),19)</f>
        <v>75</v>
      </c>
      <c r="S157" t="str">
        <f>IF(INDEX('Unités CA'!$1:$1048576,MATCH(E157,'Unités CA'!D:D,0),5)=0,"",INDEX('Unités CA'!$1:$1048576,MATCH(E157,'Unités CA'!D:D,0),5))</f>
        <v>0060/CA</v>
      </c>
      <c r="T157" t="str">
        <f>IF(INDEX('Unités BTE'!$1:$1048576,MATCH(E157,'Unités CA'!D:D,0),5)=0,"",INDEX('Unités BTE'!$1:$1048576,MATCH(E157,'Unités CA'!D:D,0),5))</f>
        <v/>
      </c>
      <c r="U157">
        <f>IFERROR(INDEX('Prix PRO CA'!$1:$1048576,MATCH(E157,'Prix PRO CA'!D:D,0),10),"")</f>
        <v>236.64</v>
      </c>
      <c r="V157">
        <f>IFERROR(INDEX('Prix PRO CA'!$1:$1048576,MATCH(E157,'Prix PRO BTE'!D:D,0),10),"")</f>
        <v>124.28</v>
      </c>
      <c r="W157">
        <f>+IFERROR(INDEX('Prix PRO PCS'!$1:$1048576,MATCH(E157,'Prix PRO PCS'!D:D,0),10),"")</f>
        <v>5.79</v>
      </c>
      <c r="X157" t="str">
        <f>IF(B157="OPPORTUNITE",AA157,IF(AA157&lt;=0,"Non",IF(AA157&gt;10,"Oui","Inf à 10")))</f>
        <v>Oui</v>
      </c>
      <c r="Y157" t="str">
        <f>IFERROR(INDEX(LigneAchat!$1:$1048576,MATCH(E157,LigneAchat!D:D,0),5),"")</f>
        <v/>
      </c>
      <c r="Z157">
        <f>INDEX(Articles!$1:$1048576,MATCH(E157,Articles!D:D,0),21)</f>
        <v>130</v>
      </c>
      <c r="AA157">
        <f>+Z157-AB157</f>
        <v>130</v>
      </c>
      <c r="AB157">
        <f>+INDEX(Articles!$1:$1048576,MATCH(E157,Articles!D:D,0),23)</f>
        <v>0</v>
      </c>
    </row>
    <row r="158">
      <c r="B158" t="str">
        <f>INDEX(Articles!$1:$1048576,MATCH(E158,Articles!D:D,0),6)</f>
        <v>1</v>
      </c>
      <c r="C158" t="str">
        <f>INDEX(Articles!$1:$1048576,MATCH(E158,Articles!D:D,0),7)</f>
        <v/>
      </c>
      <c r="D158" t="str">
        <f>HYPERLINK(INDEX(Articles!$1:$1048576,MATCH(E158,Articles!D:D,0),24),"Lien")</f>
        <v>Lien</v>
      </c>
      <c r="E158" t="str">
        <v>95275-52</v>
      </c>
      <c r="F158" t="str">
        <f>INDEX(Articles!$1:$1048576,MATCH(E158,Articles!D:D,0),5)</f>
        <v>BBE Ø75 CERCLE BLEU CENTRE ROUGE</v>
      </c>
      <c r="G158" t="str">
        <f>INDEX(Articles!$1:$1048576,MATCH(E158,Articles!D:D,0),8)</f>
        <v>BOMBE</v>
      </c>
      <c r="H158" t="str">
        <f>INDEX(Articles!$1:$1048576,MATCH(E158,Articles!D:D,0),9)</f>
        <v>SPHERIQUE</v>
      </c>
      <c r="I158">
        <f>INDEX(Articles!$1:$1048576,MATCH(E158,Articles!D:D,0),10)</f>
        <v>75</v>
      </c>
      <c r="J158" t="str">
        <f>INDEX(Articles!$1:$1048576,MATCH(E158,Articles!D:D,0),11)</f>
        <v>FORME</v>
      </c>
      <c r="K158" t="str">
        <f>INDEX(Articles!$1:$1048576,MATCH(E158,Articles!D:D,0),12)</f>
        <v>TRICOLORE</v>
      </c>
      <c r="L158" t="str">
        <f>INDEX(Articles!$1:$1048576,MATCH(E158,Articles!D:D,0),13)</f>
        <v>CN</v>
      </c>
      <c r="M158" t="str">
        <f>INDEX(Articles!$1:$1048576,MATCH(E158,Articles!D:D,0),14)</f>
        <v>F4</v>
      </c>
      <c r="N158" t="str">
        <f>INDEX(Articles!$1:$1048576,MATCH(E158,Articles!D:D,0),15)</f>
        <v>1.3G</v>
      </c>
      <c r="O158" t="str">
        <f>INDEX(Articles!$1:$1048576,MATCH(E158,Articles!D:D,0),16)</f>
        <v>1008-F4-69252667</v>
      </c>
      <c r="P158">
        <f>INDEX(Articles!$1:$1048576,MATCH(E158,Articles!D:D,0),17)*1000</f>
        <v>140</v>
      </c>
      <c r="Q158" t="str">
        <f>INDEX(Articles!$1:$1048576,MATCH(E158,Articles!D:D,0),18)</f>
        <v>3</v>
      </c>
      <c r="R158">
        <f>INDEX(Articles!$1:$1048576,MATCH(E158,Articles!D:D,0),19)</f>
        <v>75</v>
      </c>
      <c r="S158" t="str">
        <f>IF(INDEX('Unités CA'!$1:$1048576,MATCH(E158,'Unités CA'!D:D,0),5)=0,"",INDEX('Unités CA'!$1:$1048576,MATCH(E158,'Unités CA'!D:D,0),5))</f>
        <v>0060/CA</v>
      </c>
      <c r="T158" t="str">
        <f>IF(INDEX('Unités BTE'!$1:$1048576,MATCH(E158,'Unités CA'!D:D,0),5)=0,"",INDEX('Unités BTE'!$1:$1048576,MATCH(E158,'Unités CA'!D:D,0),5))</f>
        <v/>
      </c>
      <c r="U158">
        <f>IFERROR(INDEX('Prix PRO CA'!$1:$1048576,MATCH(E158,'Prix PRO CA'!D:D,0),10),"")</f>
        <v>236.64</v>
      </c>
      <c r="V158">
        <f>IFERROR(INDEX('Prix PRO CA'!$1:$1048576,MATCH(E158,'Prix PRO BTE'!D:D,0),10),"")</f>
        <v>124.28</v>
      </c>
      <c r="W158">
        <f>+IFERROR(INDEX('Prix PRO PCS'!$1:$1048576,MATCH(E158,'Prix PRO PCS'!D:D,0),10),"")</f>
        <v>5.79</v>
      </c>
      <c r="X158" t="str">
        <f>IF(B158="OPPORTUNITE",AA158,IF(AA158&lt;=0,"Non",IF(AA158&gt;10,"Oui","Inf à 10")))</f>
        <v>Oui</v>
      </c>
      <c r="Y158" t="str">
        <f>IFERROR(INDEX(LigneAchat!$1:$1048576,MATCH(E158,LigneAchat!D:D,0),5),"")</f>
        <v/>
      </c>
      <c r="Z158">
        <f>INDEX(Articles!$1:$1048576,MATCH(E158,Articles!D:D,0),21)</f>
        <v>1276</v>
      </c>
      <c r="AA158">
        <f>+Z158-AB158</f>
        <v>1276</v>
      </c>
      <c r="AB158">
        <f>+INDEX(Articles!$1:$1048576,MATCH(E158,Articles!D:D,0),23)</f>
        <v>0</v>
      </c>
    </row>
    <row r="159">
      <c r="B159" t="str">
        <f>INDEX(Articles!$1:$1048576,MATCH(E159,Articles!D:D,0),6)</f>
        <v>1</v>
      </c>
      <c r="C159" t="str">
        <f>INDEX(Articles!$1:$1048576,MATCH(E159,Articles!D:D,0),7)</f>
        <v/>
      </c>
      <c r="D159" t="str">
        <f>HYPERLINK(INDEX(Articles!$1:$1048576,MATCH(E159,Articles!D:D,0),24),"Lien")</f>
        <v>Lien</v>
      </c>
      <c r="E159" t="str">
        <v>99775-56</v>
      </c>
      <c r="F159" t="str">
        <f>INDEX(Articles!$1:$1048576,MATCH(E159,Articles!D:D,0),5)</f>
        <v>BBE Ø75 CŒUR ROUGE</v>
      </c>
      <c r="G159" t="str">
        <f>INDEX(Articles!$1:$1048576,MATCH(E159,Articles!D:D,0),8)</f>
        <v>BOMBE</v>
      </c>
      <c r="H159" t="str">
        <f>INDEX(Articles!$1:$1048576,MATCH(E159,Articles!D:D,0),9)</f>
        <v>SPHERIQUE</v>
      </c>
      <c r="I159">
        <f>INDEX(Articles!$1:$1048576,MATCH(E159,Articles!D:D,0),10)</f>
        <v>75</v>
      </c>
      <c r="J159" t="str">
        <f>INDEX(Articles!$1:$1048576,MATCH(E159,Articles!D:D,0),11)</f>
        <v>FORME</v>
      </c>
      <c r="K159" t="str">
        <f>INDEX(Articles!$1:$1048576,MATCH(E159,Articles!D:D,0),12)</f>
        <v>ROUGE</v>
      </c>
      <c r="L159" t="str">
        <f>INDEX(Articles!$1:$1048576,MATCH(E159,Articles!D:D,0),13)</f>
        <v>CN</v>
      </c>
      <c r="M159" t="str">
        <f>INDEX(Articles!$1:$1048576,MATCH(E159,Articles!D:D,0),14)</f>
        <v>F4</v>
      </c>
      <c r="N159" t="str">
        <f>INDEX(Articles!$1:$1048576,MATCH(E159,Articles!D:D,0),15)</f>
        <v>1.3G</v>
      </c>
      <c r="O159" t="str">
        <f>INDEX(Articles!$1:$1048576,MATCH(E159,Articles!D:D,0),16)</f>
        <v>1008-F4-69252667</v>
      </c>
      <c r="P159">
        <f>INDEX(Articles!$1:$1048576,MATCH(E159,Articles!D:D,0),17)*1000</f>
        <v>128</v>
      </c>
      <c r="Q159" t="str">
        <f>INDEX(Articles!$1:$1048576,MATCH(E159,Articles!D:D,0),18)</f>
        <v>3</v>
      </c>
      <c r="R159">
        <f>INDEX(Articles!$1:$1048576,MATCH(E159,Articles!D:D,0),19)</f>
        <v>75</v>
      </c>
      <c r="S159" t="str">
        <f>IF(INDEX('Unités CA'!$1:$1048576,MATCH(E159,'Unités CA'!D:D,0),5)=0,"",INDEX('Unités CA'!$1:$1048576,MATCH(E159,'Unités CA'!D:D,0),5))</f>
        <v>0060/CA</v>
      </c>
      <c r="T159" t="str">
        <f>IF(INDEX('Unités BTE'!$1:$1048576,MATCH(E159,'Unités CA'!D:D,0),5)=0,"",INDEX('Unités BTE'!$1:$1048576,MATCH(E159,'Unités CA'!D:D,0),5))</f>
        <v/>
      </c>
      <c r="U159">
        <f>IFERROR(INDEX('Prix PRO CA'!$1:$1048576,MATCH(E159,'Prix PRO CA'!D:D,0),10),"")</f>
        <v>307.96</v>
      </c>
      <c r="V159">
        <f>IFERROR(INDEX('Prix PRO CA'!$1:$1048576,MATCH(E159,'Prix PRO BTE'!D:D,0),10),"")</f>
        <v>241.74</v>
      </c>
      <c r="W159">
        <f>+IFERROR(INDEX('Prix PRO PCS'!$1:$1048576,MATCH(E159,'Prix PRO PCS'!D:D,0),10),"")</f>
        <v>7.53</v>
      </c>
      <c r="X159" t="str">
        <f>IF(B159="OPPORTUNITE",AA159,IF(AA159&lt;=0,"Non",IF(AA159&gt;10,"Oui","Inf à 10")))</f>
        <v>Oui</v>
      </c>
      <c r="Y159" t="str">
        <f>IFERROR(INDEX(LigneAchat!$1:$1048576,MATCH(E159,LigneAchat!D:D,0),5),"")</f>
        <v/>
      </c>
      <c r="Z159">
        <f>INDEX(Articles!$1:$1048576,MATCH(E159,Articles!D:D,0),21)</f>
        <v>2304</v>
      </c>
      <c r="AA159">
        <f>+Z159-AB159</f>
        <v>2304</v>
      </c>
      <c r="AB159">
        <f>+INDEX(Articles!$1:$1048576,MATCH(E159,Articles!D:D,0),23)</f>
        <v>0</v>
      </c>
    </row>
    <row r="160">
      <c r="B160" t="str">
        <f>INDEX(Articles!$1:$1048576,MATCH(E160,Articles!D:D,0),6)</f>
        <v>1</v>
      </c>
      <c r="C160" t="str">
        <f>INDEX(Articles!$1:$1048576,MATCH(E160,Articles!D:D,0),7)</f>
        <v/>
      </c>
      <c r="D160" t="str">
        <f>HYPERLINK(INDEX(Articles!$1:$1048576,MATCH(E160,Articles!D:D,0),24),"Lien")</f>
        <v>Lien</v>
      </c>
      <c r="E160" t="str">
        <v>91575-72</v>
      </c>
      <c r="F160" t="str">
        <f>INDEX(Articles!$1:$1048576,MATCH(E160,Articles!D:D,0),5)</f>
        <v>BBE Ø75 DRAPEAU BLEU/BLANC/ROUGE</v>
      </c>
      <c r="G160" t="str">
        <f>INDEX(Articles!$1:$1048576,MATCH(E160,Articles!D:D,0),8)</f>
        <v>BOMBE</v>
      </c>
      <c r="H160" t="str">
        <f>INDEX(Articles!$1:$1048576,MATCH(E160,Articles!D:D,0),9)</f>
        <v>SPHERIQUE</v>
      </c>
      <c r="I160">
        <f>INDEX(Articles!$1:$1048576,MATCH(E160,Articles!D:D,0),10)</f>
        <v>75</v>
      </c>
      <c r="J160" t="str">
        <f>INDEX(Articles!$1:$1048576,MATCH(E160,Articles!D:D,0),11)</f>
        <v>FORME</v>
      </c>
      <c r="K160" t="str">
        <f>INDEX(Articles!$1:$1048576,MATCH(E160,Articles!D:D,0),12)</f>
        <v>TRICOLORE</v>
      </c>
      <c r="L160" t="str">
        <f>INDEX(Articles!$1:$1048576,MATCH(E160,Articles!D:D,0),13)</f>
        <v>CN</v>
      </c>
      <c r="M160" t="str">
        <f>INDEX(Articles!$1:$1048576,MATCH(E160,Articles!D:D,0),14)</f>
        <v>F4</v>
      </c>
      <c r="N160" t="str">
        <f>INDEX(Articles!$1:$1048576,MATCH(E160,Articles!D:D,0),15)</f>
        <v>1.3G</v>
      </c>
      <c r="O160" t="str">
        <f>INDEX(Articles!$1:$1048576,MATCH(E160,Articles!D:D,0),16)</f>
        <v>1008-F4-69252667</v>
      </c>
      <c r="P160">
        <f>INDEX(Articles!$1:$1048576,MATCH(E160,Articles!D:D,0),17)*1000</f>
        <v>153</v>
      </c>
      <c r="Q160" t="str">
        <f>INDEX(Articles!$1:$1048576,MATCH(E160,Articles!D:D,0),18)</f>
        <v>3</v>
      </c>
      <c r="R160">
        <f>INDEX(Articles!$1:$1048576,MATCH(E160,Articles!D:D,0),19)</f>
        <v>75</v>
      </c>
      <c r="S160" t="str">
        <f>IF(INDEX('Unités CA'!$1:$1048576,MATCH(E160,'Unités CA'!D:D,0),5)=0,"",INDEX('Unités CA'!$1:$1048576,MATCH(E160,'Unités CA'!D:D,0),5))</f>
        <v>0060/CA</v>
      </c>
      <c r="T160" t="str">
        <f>IF(INDEX('Unités BTE'!$1:$1048576,MATCH(E160,'Unités CA'!D:D,0),5)=0,"",INDEX('Unités BTE'!$1:$1048576,MATCH(E160,'Unités CA'!D:D,0),5))</f>
        <v/>
      </c>
      <c r="U160">
        <f>IFERROR(INDEX('Prix PRO CA'!$1:$1048576,MATCH(E160,'Prix PRO CA'!D:D,0),10),"")</f>
        <v>296.54</v>
      </c>
      <c r="V160">
        <f>IFERROR(INDEX('Prix PRO CA'!$1:$1048576,MATCH(E160,'Prix PRO BTE'!D:D,0),10),"")</f>
        <v>97.63</v>
      </c>
      <c r="W160">
        <f>+IFERROR(INDEX('Prix PRO PCS'!$1:$1048576,MATCH(E160,'Prix PRO PCS'!D:D,0),10),"")</f>
        <v>7.2</v>
      </c>
      <c r="X160" t="str">
        <f>IF(B160="OPPORTUNITE",AA160,IF(AA160&lt;=0,"Non",IF(AA160&gt;10,"Oui","Inf à 10")))</f>
        <v>Oui</v>
      </c>
      <c r="Y160">
        <f>IFERROR(INDEX(LigneAchat!$1:$1048576,MATCH(E160,LigneAchat!D:D,0),5),"")</f>
        <v>44287</v>
      </c>
      <c r="Z160">
        <f>INDEX(Articles!$1:$1048576,MATCH(E160,Articles!D:D,0),21)</f>
        <v>2010</v>
      </c>
      <c r="AA160">
        <f>+Z160-AB160</f>
        <v>1730</v>
      </c>
      <c r="AB160">
        <f>+INDEX(Articles!$1:$1048576,MATCH(E160,Articles!D:D,0),23)</f>
        <v>280</v>
      </c>
    </row>
    <row r="161">
      <c r="B161" t="str">
        <f>INDEX(Articles!$1:$1048576,MATCH(E161,Articles!D:D,0),6)</f>
        <v>1</v>
      </c>
      <c r="C161" t="str">
        <f>INDEX(Articles!$1:$1048576,MATCH(E161,Articles!D:D,0),7)</f>
        <v/>
      </c>
      <c r="D161" t="str">
        <f>HYPERLINK(INDEX(Articles!$1:$1048576,MATCH(E161,Articles!D:D,0),24),"Lien")</f>
        <v>Lien</v>
      </c>
      <c r="E161" t="str">
        <v>92075-02</v>
      </c>
      <c r="F161" t="str">
        <f>INDEX(Articles!$1:$1048576,MATCH(E161,Articles!D:D,0),5)</f>
        <v>BBE Ø75 MI BLEUE MI ROUGE TRAÎNÉE ARGENT</v>
      </c>
      <c r="G161" t="str">
        <f>INDEX(Articles!$1:$1048576,MATCH(E161,Articles!D:D,0),8)</f>
        <v>BOMBE</v>
      </c>
      <c r="H161" t="str">
        <f>INDEX(Articles!$1:$1048576,MATCH(E161,Articles!D:D,0),9)</f>
        <v>SPHERIQUE</v>
      </c>
      <c r="I161">
        <f>INDEX(Articles!$1:$1048576,MATCH(E161,Articles!D:D,0),10)</f>
        <v>75</v>
      </c>
      <c r="J161" t="str">
        <f>INDEX(Articles!$1:$1048576,MATCH(E161,Articles!D:D,0),11)</f>
        <v>MI / MI</v>
      </c>
      <c r="K161" t="str">
        <f>INDEX(Articles!$1:$1048576,MATCH(E161,Articles!D:D,0),12)</f>
        <v>TRICOLORE</v>
      </c>
      <c r="L161" t="str">
        <f>INDEX(Articles!$1:$1048576,MATCH(E161,Articles!D:D,0),13)</f>
        <v>CN</v>
      </c>
      <c r="M161" t="str">
        <f>INDEX(Articles!$1:$1048576,MATCH(E161,Articles!D:D,0),14)</f>
        <v>F4</v>
      </c>
      <c r="N161" t="str">
        <f>INDEX(Articles!$1:$1048576,MATCH(E161,Articles!D:D,0),15)</f>
        <v>1.3G</v>
      </c>
      <c r="O161" t="str">
        <f>INDEX(Articles!$1:$1048576,MATCH(E161,Articles!D:D,0),16)</f>
        <v>1008-F4-69252667</v>
      </c>
      <c r="P161">
        <f>INDEX(Articles!$1:$1048576,MATCH(E161,Articles!D:D,0),17)*1000</f>
        <v>140</v>
      </c>
      <c r="Q161" t="str">
        <f>INDEX(Articles!$1:$1048576,MATCH(E161,Articles!D:D,0),18)</f>
        <v>3</v>
      </c>
      <c r="R161">
        <f>INDEX(Articles!$1:$1048576,MATCH(E161,Articles!D:D,0),19)</f>
        <v>75</v>
      </c>
      <c r="S161" t="str">
        <f>IF(INDEX('Unités CA'!$1:$1048576,MATCH(E161,'Unités CA'!D:D,0),5)=0,"",INDEX('Unités CA'!$1:$1048576,MATCH(E161,'Unités CA'!D:D,0),5))</f>
        <v>0060/CA</v>
      </c>
      <c r="T161" t="str">
        <f>IF(INDEX('Unités BTE'!$1:$1048576,MATCH(E161,'Unités CA'!D:D,0),5)=0,"",INDEX('Unités BTE'!$1:$1048576,MATCH(E161,'Unités CA'!D:D,0),5))</f>
        <v/>
      </c>
      <c r="U161">
        <f>IFERROR(INDEX('Prix PRO CA'!$1:$1048576,MATCH(E161,'Prix PRO CA'!D:D,0),10),"")</f>
        <v>296.56</v>
      </c>
      <c r="V161">
        <f>IFERROR(INDEX('Prix PRO CA'!$1:$1048576,MATCH(E161,'Prix PRO BTE'!D:D,0),10),"")</f>
        <v>124.28</v>
      </c>
      <c r="W161">
        <f>+IFERROR(INDEX('Prix PRO PCS'!$1:$1048576,MATCH(E161,'Prix PRO PCS'!D:D,0),10),"")</f>
        <v>7.2</v>
      </c>
      <c r="X161" t="str">
        <f>IF(B161="OPPORTUNITE",AA161,IF(AA161&lt;=0,"Non",IF(AA161&gt;10,"Oui","Inf à 10")))</f>
        <v>Oui</v>
      </c>
      <c r="Y161" t="str">
        <f>IFERROR(INDEX(LigneAchat!$1:$1048576,MATCH(E161,LigneAchat!D:D,0),5),"")</f>
        <v/>
      </c>
      <c r="Z161">
        <f>INDEX(Articles!$1:$1048576,MATCH(E161,Articles!D:D,0),21)</f>
        <v>2744</v>
      </c>
      <c r="AA161">
        <f>+Z161-AB161</f>
        <v>2744</v>
      </c>
      <c r="AB161">
        <f>+INDEX(Articles!$1:$1048576,MATCH(E161,Articles!D:D,0),23)</f>
        <v>0</v>
      </c>
    </row>
    <row r="162">
      <c r="B162" t="str">
        <f>INDEX(Articles!$1:$1048576,MATCH(E162,Articles!D:D,0),6)</f>
        <v>1</v>
      </c>
      <c r="C162" t="str">
        <f>INDEX(Articles!$1:$1048576,MATCH(E162,Articles!D:D,0),7)</f>
        <v/>
      </c>
      <c r="D162" t="str">
        <f>HYPERLINK(INDEX(Articles!$1:$1048576,MATCH(E162,Articles!D:D,0),24),"Lien")</f>
        <v>Lien</v>
      </c>
      <c r="E162" t="str">
        <v>92075-19</v>
      </c>
      <c r="F162" t="str">
        <f>INDEX(Articles!$1:$1048576,MATCH(E162,Articles!D:D,0),5)</f>
        <v>BBE Ø75 MI BLEUE MI FILET D'ARGENT</v>
      </c>
      <c r="G162" t="str">
        <f>INDEX(Articles!$1:$1048576,MATCH(E162,Articles!D:D,0),8)</f>
        <v>BOMBE</v>
      </c>
      <c r="H162" t="str">
        <f>INDEX(Articles!$1:$1048576,MATCH(E162,Articles!D:D,0),9)</f>
        <v>SPHERIQUE</v>
      </c>
      <c r="I162">
        <f>INDEX(Articles!$1:$1048576,MATCH(E162,Articles!D:D,0),10)</f>
        <v>75</v>
      </c>
      <c r="J162" t="str">
        <f>INDEX(Articles!$1:$1048576,MATCH(E162,Articles!D:D,0),11)</f>
        <v>MI / MI</v>
      </c>
      <c r="K162" t="str">
        <f>INDEX(Articles!$1:$1048576,MATCH(E162,Articles!D:D,0),12)</f>
        <v>BLEU</v>
      </c>
      <c r="L162" t="str">
        <f>INDEX(Articles!$1:$1048576,MATCH(E162,Articles!D:D,0),13)</f>
        <v>CN</v>
      </c>
      <c r="M162" t="str">
        <f>INDEX(Articles!$1:$1048576,MATCH(E162,Articles!D:D,0),14)</f>
        <v>F4</v>
      </c>
      <c r="N162" t="str">
        <f>INDEX(Articles!$1:$1048576,MATCH(E162,Articles!D:D,0),15)</f>
        <v>1.3G</v>
      </c>
      <c r="O162" t="str">
        <f>INDEX(Articles!$1:$1048576,MATCH(E162,Articles!D:D,0),16)</f>
        <v>1008-F4-69252667</v>
      </c>
      <c r="P162">
        <f>INDEX(Articles!$1:$1048576,MATCH(E162,Articles!D:D,0),17)*1000</f>
        <v>140</v>
      </c>
      <c r="Q162" t="str">
        <f>INDEX(Articles!$1:$1048576,MATCH(E162,Articles!D:D,0),18)</f>
        <v>3</v>
      </c>
      <c r="R162">
        <f>INDEX(Articles!$1:$1048576,MATCH(E162,Articles!D:D,0),19)</f>
        <v>75</v>
      </c>
      <c r="S162" t="str">
        <f>IF(INDEX('Unités CA'!$1:$1048576,MATCH(E162,'Unités CA'!D:D,0),5)=0,"",INDEX('Unités CA'!$1:$1048576,MATCH(E162,'Unités CA'!D:D,0),5))</f>
        <v>0060/CA</v>
      </c>
      <c r="T162" t="str">
        <f>IF(INDEX('Unités BTE'!$1:$1048576,MATCH(E162,'Unités CA'!D:D,0),5)=0,"",INDEX('Unités BTE'!$1:$1048576,MATCH(E162,'Unités CA'!D:D,0),5))</f>
        <v/>
      </c>
      <c r="U162">
        <f>IFERROR(INDEX('Prix PRO CA'!$1:$1048576,MATCH(E162,'Prix PRO CA'!D:D,0),10),"")</f>
        <v>296.56</v>
      </c>
      <c r="V162">
        <f>IFERROR(INDEX('Prix PRO CA'!$1:$1048576,MATCH(E162,'Prix PRO BTE'!D:D,0),10),"")</f>
        <v>124.28</v>
      </c>
      <c r="W162">
        <f>+IFERROR(INDEX('Prix PRO PCS'!$1:$1048576,MATCH(E162,'Prix PRO PCS'!D:D,0),10),"")</f>
        <v>7.2</v>
      </c>
      <c r="X162" t="str">
        <f>IF(B162="OPPORTUNITE",AA162,IF(AA162&lt;=0,"Non",IF(AA162&gt;10,"Oui","Inf à 10")))</f>
        <v>Oui</v>
      </c>
      <c r="Y162" t="str">
        <f>IFERROR(INDEX(LigneAchat!$1:$1048576,MATCH(E162,LigneAchat!D:D,0),5),"")</f>
        <v/>
      </c>
      <c r="Z162">
        <f>INDEX(Articles!$1:$1048576,MATCH(E162,Articles!D:D,0),21)</f>
        <v>1216</v>
      </c>
      <c r="AA162">
        <f>+Z162-AB162</f>
        <v>1216</v>
      </c>
      <c r="AB162">
        <f>+INDEX(Articles!$1:$1048576,MATCH(E162,Articles!D:D,0),23)</f>
        <v>0</v>
      </c>
    </row>
    <row r="163">
      <c r="B163" t="str">
        <f>INDEX(Articles!$1:$1048576,MATCH(E163,Articles!D:D,0),6)</f>
        <v>1</v>
      </c>
      <c r="C163" t="str">
        <f>INDEX(Articles!$1:$1048576,MATCH(E163,Articles!D:D,0),7)</f>
        <v/>
      </c>
      <c r="D163" t="str">
        <f>HYPERLINK(INDEX(Articles!$1:$1048576,MATCH(E163,Articles!D:D,0),24),"Lien")</f>
        <v>Lien</v>
      </c>
      <c r="E163" t="str">
        <v>92075-59</v>
      </c>
      <c r="F163" t="str">
        <f>INDEX(Articles!$1:$1048576,MATCH(E163,Articles!D:D,0),5)</f>
        <v>BBE Ø75 MI ROUGE MI FILET D'ARGENT</v>
      </c>
      <c r="G163" t="str">
        <f>INDEX(Articles!$1:$1048576,MATCH(E163,Articles!D:D,0),8)</f>
        <v>BOMBE</v>
      </c>
      <c r="H163" t="str">
        <f>INDEX(Articles!$1:$1048576,MATCH(E163,Articles!D:D,0),9)</f>
        <v>SPHERIQUE</v>
      </c>
      <c r="I163">
        <f>INDEX(Articles!$1:$1048576,MATCH(E163,Articles!D:D,0),10)</f>
        <v>75</v>
      </c>
      <c r="J163" t="str">
        <f>INDEX(Articles!$1:$1048576,MATCH(E163,Articles!D:D,0),11)</f>
        <v>MI / MI</v>
      </c>
      <c r="K163" t="str">
        <f>INDEX(Articles!$1:$1048576,MATCH(E163,Articles!D:D,0),12)</f>
        <v>ROUGE</v>
      </c>
      <c r="L163" t="str">
        <f>INDEX(Articles!$1:$1048576,MATCH(E163,Articles!D:D,0),13)</f>
        <v>CN</v>
      </c>
      <c r="M163" t="str">
        <f>INDEX(Articles!$1:$1048576,MATCH(E163,Articles!D:D,0),14)</f>
        <v>F4</v>
      </c>
      <c r="N163" t="str">
        <f>INDEX(Articles!$1:$1048576,MATCH(E163,Articles!D:D,0),15)</f>
        <v>1.3G</v>
      </c>
      <c r="O163" t="str">
        <f>INDEX(Articles!$1:$1048576,MATCH(E163,Articles!D:D,0),16)</f>
        <v>1008-F4-69252667</v>
      </c>
      <c r="P163">
        <f>INDEX(Articles!$1:$1048576,MATCH(E163,Articles!D:D,0),17)*1000</f>
        <v>140</v>
      </c>
      <c r="Q163" t="str">
        <f>INDEX(Articles!$1:$1048576,MATCH(E163,Articles!D:D,0),18)</f>
        <v>3</v>
      </c>
      <c r="R163">
        <f>INDEX(Articles!$1:$1048576,MATCH(E163,Articles!D:D,0),19)</f>
        <v>75</v>
      </c>
      <c r="S163" t="str">
        <f>IF(INDEX('Unités CA'!$1:$1048576,MATCH(E163,'Unités CA'!D:D,0),5)=0,"",INDEX('Unités CA'!$1:$1048576,MATCH(E163,'Unités CA'!D:D,0),5))</f>
        <v>0060/CA</v>
      </c>
      <c r="T163" t="str">
        <f>IF(INDEX('Unités BTE'!$1:$1048576,MATCH(E163,'Unités CA'!D:D,0),5)=0,"",INDEX('Unités BTE'!$1:$1048576,MATCH(E163,'Unités CA'!D:D,0),5))</f>
        <v/>
      </c>
      <c r="U163">
        <f>IFERROR(INDEX('Prix PRO CA'!$1:$1048576,MATCH(E163,'Prix PRO CA'!D:D,0),10),"")</f>
        <v>296.56</v>
      </c>
      <c r="V163">
        <f>IFERROR(INDEX('Prix PRO CA'!$1:$1048576,MATCH(E163,'Prix PRO BTE'!D:D,0),10),"")</f>
        <v>124.28</v>
      </c>
      <c r="W163">
        <f>+IFERROR(INDEX('Prix PRO PCS'!$1:$1048576,MATCH(E163,'Prix PRO PCS'!D:D,0),10),"")</f>
        <v>7.2</v>
      </c>
      <c r="X163" t="str">
        <f>IF(B163="OPPORTUNITE",AA163,IF(AA163&lt;=0,"Non",IF(AA163&gt;10,"Oui","Inf à 10")))</f>
        <v>Oui</v>
      </c>
      <c r="Y163" t="str">
        <f>IFERROR(INDEX(LigneAchat!$1:$1048576,MATCH(E163,LigneAchat!D:D,0),5),"")</f>
        <v/>
      </c>
      <c r="Z163">
        <f>INDEX(Articles!$1:$1048576,MATCH(E163,Articles!D:D,0),21)</f>
        <v>1013</v>
      </c>
      <c r="AA163">
        <f>+Z163-AB163</f>
        <v>1013</v>
      </c>
      <c r="AB163">
        <f>+INDEX(Articles!$1:$1048576,MATCH(E163,Articles!D:D,0),23)</f>
        <v>0</v>
      </c>
    </row>
    <row r="164">
      <c r="B164" t="str">
        <f>INDEX(Articles!$1:$1048576,MATCH(E164,Articles!D:D,0),6)</f>
        <v>1</v>
      </c>
      <c r="C164" t="str">
        <f>INDEX(Articles!$1:$1048576,MATCH(E164,Articles!D:D,0),7)</f>
        <v/>
      </c>
      <c r="D164" t="str">
        <f>HYPERLINK(INDEX(Articles!$1:$1048576,MATCH(E164,Articles!D:D,0),24),"Lien")</f>
        <v>Lien</v>
      </c>
      <c r="E164" t="str">
        <v>92175-06</v>
      </c>
      <c r="F164" t="str">
        <f>INDEX(Articles!$1:$1048576,MATCH(E164,Articles!D:D,0),5)</f>
        <v>BBE Ø75 MI ROUGE MI BLEUE + TC ARGENT</v>
      </c>
      <c r="G164" t="str">
        <f>INDEX(Articles!$1:$1048576,MATCH(E164,Articles!D:D,0),8)</f>
        <v>BOMBE</v>
      </c>
      <c r="H164" t="str">
        <f>INDEX(Articles!$1:$1048576,MATCH(E164,Articles!D:D,0),9)</f>
        <v>SPHERIQUE</v>
      </c>
      <c r="I164">
        <f>INDEX(Articles!$1:$1048576,MATCH(E164,Articles!D:D,0),10)</f>
        <v>75</v>
      </c>
      <c r="J164" t="str">
        <f>INDEX(Articles!$1:$1048576,MATCH(E164,Articles!D:D,0),11)</f>
        <v>MI / MI</v>
      </c>
      <c r="K164" t="str">
        <f>INDEX(Articles!$1:$1048576,MATCH(E164,Articles!D:D,0),12)</f>
        <v>TRICOLORE</v>
      </c>
      <c r="L164" t="str">
        <f>INDEX(Articles!$1:$1048576,MATCH(E164,Articles!D:D,0),13)</f>
        <v>CN</v>
      </c>
      <c r="M164" t="str">
        <f>INDEX(Articles!$1:$1048576,MATCH(E164,Articles!D:D,0),14)</f>
        <v>F4</v>
      </c>
      <c r="N164" t="str">
        <f>INDEX(Articles!$1:$1048576,MATCH(E164,Articles!D:D,0),15)</f>
        <v>1.3G</v>
      </c>
      <c r="O164" t="str">
        <f>INDEX(Articles!$1:$1048576,MATCH(E164,Articles!D:D,0),16)</f>
        <v>1008-F4-69252667</v>
      </c>
      <c r="P164">
        <f>INDEX(Articles!$1:$1048576,MATCH(E164,Articles!D:D,0),17)*1000</f>
        <v>146</v>
      </c>
      <c r="Q164" t="str">
        <f>INDEX(Articles!$1:$1048576,MATCH(E164,Articles!D:D,0),18)</f>
        <v>3</v>
      </c>
      <c r="R164">
        <f>INDEX(Articles!$1:$1048576,MATCH(E164,Articles!D:D,0),19)</f>
        <v>75</v>
      </c>
      <c r="S164" t="str">
        <f>IF(INDEX('Unités CA'!$1:$1048576,MATCH(E164,'Unités CA'!D:D,0),5)=0,"",INDEX('Unités CA'!$1:$1048576,MATCH(E164,'Unités CA'!D:D,0),5))</f>
        <v>0060/CA</v>
      </c>
      <c r="T164" t="str">
        <f>IF(INDEX('Unités BTE'!$1:$1048576,MATCH(E164,'Unités CA'!D:D,0),5)=0,"",INDEX('Unités BTE'!$1:$1048576,MATCH(E164,'Unités CA'!D:D,0),5))</f>
        <v/>
      </c>
      <c r="U164">
        <f>IFERROR(INDEX('Prix PRO CA'!$1:$1048576,MATCH(E164,'Prix PRO CA'!D:D,0),10),"")</f>
        <v>247.95</v>
      </c>
      <c r="V164">
        <f>IFERROR(INDEX('Prix PRO CA'!$1:$1048576,MATCH(E164,'Prix PRO BTE'!D:D,0),10),"")</f>
        <v>124.28</v>
      </c>
      <c r="W164">
        <f>+IFERROR(INDEX('Prix PRO PCS'!$1:$1048576,MATCH(E164,'Prix PRO PCS'!D:D,0),10),"")</f>
        <v>7.3</v>
      </c>
      <c r="X164" t="str">
        <f>IF(B164="OPPORTUNITE",AA164,IF(AA164&lt;=0,"Non",IF(AA164&gt;10,"Oui","Inf à 10")))</f>
        <v>Oui</v>
      </c>
      <c r="Y164" t="str">
        <f>IFERROR(INDEX(LigneAchat!$1:$1048576,MATCH(E164,LigneAchat!D:D,0),5),"")</f>
        <v/>
      </c>
      <c r="Z164">
        <f>INDEX(Articles!$1:$1048576,MATCH(E164,Articles!D:D,0),21)</f>
        <v>2324</v>
      </c>
      <c r="AA164">
        <f>+Z164-AB164</f>
        <v>2324</v>
      </c>
      <c r="AB164">
        <f>+INDEX(Articles!$1:$1048576,MATCH(E164,Articles!D:D,0),23)</f>
        <v>0</v>
      </c>
    </row>
    <row r="165">
      <c r="B165" t="str">
        <f>INDEX(Articles!$1:$1048576,MATCH(E165,Articles!D:D,0),6)</f>
        <v>1</v>
      </c>
      <c r="C165" t="str">
        <f>INDEX(Articles!$1:$1048576,MATCH(E165,Articles!D:D,0),7)</f>
        <v/>
      </c>
      <c r="D165" t="str">
        <f>HYPERLINK(INDEX(Articles!$1:$1048576,MATCH(E165,Articles!D:D,0),24),"Lien")</f>
        <v>Lien</v>
      </c>
      <c r="E165" t="str">
        <v>77275-32CE</v>
      </c>
      <c r="F165" t="str">
        <f>INDEX(Articles!$1:$1048576,MATCH(E165,Articles!D:D,0),5)</f>
        <v>BBE Ø75 PIVOINE BLEUE PISTIL ARGENT + TC BLEU</v>
      </c>
      <c r="G165" t="str">
        <f>INDEX(Articles!$1:$1048576,MATCH(E165,Articles!D:D,0),8)</f>
        <v>BOMBE</v>
      </c>
      <c r="H165" t="str">
        <f>INDEX(Articles!$1:$1048576,MATCH(E165,Articles!D:D,0),9)</f>
        <v>SPHERIQUE</v>
      </c>
      <c r="I165">
        <f>INDEX(Articles!$1:$1048576,MATCH(E165,Articles!D:D,0),10)</f>
        <v>75</v>
      </c>
      <c r="J165" t="str">
        <f>INDEX(Articles!$1:$1048576,MATCH(E165,Articles!D:D,0),11)</f>
        <v>PIVOINE</v>
      </c>
      <c r="K165" t="str">
        <f>INDEX(Articles!$1:$1048576,MATCH(E165,Articles!D:D,0),12)</f>
        <v>BLEU</v>
      </c>
      <c r="L165" t="str">
        <f>INDEX(Articles!$1:$1048576,MATCH(E165,Articles!D:D,0),13)</f>
        <v>CN</v>
      </c>
      <c r="M165" t="str">
        <f>INDEX(Articles!$1:$1048576,MATCH(E165,Articles!D:D,0),14)</f>
        <v>F4</v>
      </c>
      <c r="N165" t="str">
        <f>INDEX(Articles!$1:$1048576,MATCH(E165,Articles!D:D,0),15)</f>
        <v>1.3G</v>
      </c>
      <c r="O165" t="str">
        <f>INDEX(Articles!$1:$1048576,MATCH(E165,Articles!D:D,0),16)</f>
        <v>1008-F4-69245223</v>
      </c>
      <c r="P165">
        <f>INDEX(Articles!$1:$1048576,MATCH(E165,Articles!D:D,0),17)*1000</f>
        <v>157</v>
      </c>
      <c r="Q165" t="str">
        <f>INDEX(Articles!$1:$1048576,MATCH(E165,Articles!D:D,0),18)</f>
        <v>3</v>
      </c>
      <c r="R165">
        <f>INDEX(Articles!$1:$1048576,MATCH(E165,Articles!D:D,0),19)</f>
        <v>75</v>
      </c>
      <c r="S165" t="str">
        <f>IF(INDEX('Unités CA'!$1:$1048576,MATCH(E165,'Unités CA'!D:D,0),5)=0,"",INDEX('Unités CA'!$1:$1048576,MATCH(E165,'Unités CA'!D:D,0),5))</f>
        <v>0060/CA</v>
      </c>
      <c r="T165" t="str">
        <f>IF(INDEX('Unités BTE'!$1:$1048576,MATCH(E165,'Unités CA'!D:D,0),5)=0,"",INDEX('Unités BTE'!$1:$1048576,MATCH(E165,'Unités CA'!D:D,0),5))</f>
        <v/>
      </c>
      <c r="U165">
        <f>IFERROR(INDEX('Prix PRO CA'!$1:$1048576,MATCH(E165,'Prix PRO CA'!D:D,0),10),"")</f>
        <v>296.56</v>
      </c>
      <c r="V165">
        <f>IFERROR(INDEX('Prix PRO CA'!$1:$1048576,MATCH(E165,'Prix PRO BTE'!D:D,0),10),"")</f>
        <v>131.3</v>
      </c>
      <c r="W165">
        <f>+IFERROR(INDEX('Prix PRO PCS'!$1:$1048576,MATCH(E165,'Prix PRO PCS'!D:D,0),10),"")</f>
        <v>7.2</v>
      </c>
      <c r="X165" t="str">
        <f>IF(B165="OPPORTUNITE",AA165,IF(AA165&lt;=0,"Non",IF(AA165&gt;10,"Oui","Inf à 10")))</f>
        <v>Oui</v>
      </c>
      <c r="Y165" t="str">
        <f>IFERROR(INDEX(LigneAchat!$1:$1048576,MATCH(E165,LigneAchat!D:D,0),5),"")</f>
        <v/>
      </c>
      <c r="Z165">
        <f>INDEX(Articles!$1:$1048576,MATCH(E165,Articles!D:D,0),21)</f>
        <v>1415</v>
      </c>
      <c r="AA165">
        <f>+Z165-AB165</f>
        <v>819</v>
      </c>
      <c r="AB165">
        <f>+INDEX(Articles!$1:$1048576,MATCH(E165,Articles!D:D,0),23)</f>
        <v>596</v>
      </c>
    </row>
    <row r="166">
      <c r="B166" t="str">
        <f>INDEX(Articles!$1:$1048576,MATCH(E166,Articles!D:D,0),6)</f>
        <v>1</v>
      </c>
      <c r="C166" t="str">
        <f>INDEX(Articles!$1:$1048576,MATCH(E166,Articles!D:D,0),7)</f>
        <v/>
      </c>
      <c r="D166" t="str">
        <f>HYPERLINK(INDEX(Articles!$1:$1048576,MATCH(E166,Articles!D:D,0),24),"Lien")</f>
        <v>Lien</v>
      </c>
      <c r="E166" t="str">
        <v>91975-22</v>
      </c>
      <c r="F166" t="str">
        <f>INDEX(Articles!$1:$1048576,MATCH(E166,Articles!D:D,0),5)</f>
        <v>BBE Ø75 ROUGE CENTRE BLEU + TC ARGENT</v>
      </c>
      <c r="G166" t="str">
        <f>INDEX(Articles!$1:$1048576,MATCH(E166,Articles!D:D,0),8)</f>
        <v>BOMBE</v>
      </c>
      <c r="H166" t="str">
        <f>INDEX(Articles!$1:$1048576,MATCH(E166,Articles!D:D,0),9)</f>
        <v>SPHERIQUE</v>
      </c>
      <c r="I166">
        <f>INDEX(Articles!$1:$1048576,MATCH(E166,Articles!D:D,0),10)</f>
        <v>75</v>
      </c>
      <c r="J166" t="str">
        <f>INDEX(Articles!$1:$1048576,MATCH(E166,Articles!D:D,0),11)</f>
        <v>PIVOINE</v>
      </c>
      <c r="K166" t="str">
        <f>INDEX(Articles!$1:$1048576,MATCH(E166,Articles!D:D,0),12)</f>
        <v>TRICOLORE</v>
      </c>
      <c r="L166" t="str">
        <f>INDEX(Articles!$1:$1048576,MATCH(E166,Articles!D:D,0),13)</f>
        <v>CN</v>
      </c>
      <c r="M166" t="str">
        <f>INDEX(Articles!$1:$1048576,MATCH(E166,Articles!D:D,0),14)</f>
        <v>F4</v>
      </c>
      <c r="N166" t="str">
        <f>INDEX(Articles!$1:$1048576,MATCH(E166,Articles!D:D,0),15)</f>
        <v>1.3G</v>
      </c>
      <c r="O166" t="str">
        <f>INDEX(Articles!$1:$1048576,MATCH(E166,Articles!D:D,0),16)</f>
        <v>1008-F4-69252667</v>
      </c>
      <c r="P166">
        <f>INDEX(Articles!$1:$1048576,MATCH(E166,Articles!D:D,0),17)*1000</f>
        <v>156</v>
      </c>
      <c r="Q166" t="str">
        <f>INDEX(Articles!$1:$1048576,MATCH(E166,Articles!D:D,0),18)</f>
        <v>3</v>
      </c>
      <c r="R166">
        <f>INDEX(Articles!$1:$1048576,MATCH(E166,Articles!D:D,0),19)</f>
        <v>75</v>
      </c>
      <c r="S166" t="str">
        <f>IF(INDEX('Unités CA'!$1:$1048576,MATCH(E166,'Unités CA'!D:D,0),5)=0,"",INDEX('Unités CA'!$1:$1048576,MATCH(E166,'Unités CA'!D:D,0),5))</f>
        <v>0060/CA</v>
      </c>
      <c r="T166" t="str">
        <f>IF(INDEX('Unités BTE'!$1:$1048576,MATCH(E166,'Unités CA'!D:D,0),5)=0,"",INDEX('Unités BTE'!$1:$1048576,MATCH(E166,'Unités CA'!D:D,0),5))</f>
        <v/>
      </c>
      <c r="U166">
        <f>IFERROR(INDEX('Prix PRO CA'!$1:$1048576,MATCH(E166,'Prix PRO CA'!D:D,0),10),"")</f>
        <v>247.95</v>
      </c>
      <c r="V166">
        <f>IFERROR(INDEX('Prix PRO CA'!$1:$1048576,MATCH(E166,'Prix PRO BTE'!D:D,0),10),"")</f>
        <v>124.28</v>
      </c>
      <c r="W166">
        <f>+IFERROR(INDEX('Prix PRO PCS'!$1:$1048576,MATCH(E166,'Prix PRO PCS'!D:D,0),10),"")</f>
        <v>6.13</v>
      </c>
      <c r="X166" t="str">
        <f>IF(B166="OPPORTUNITE",AA166,IF(AA166&lt;=0,"Non",IF(AA166&gt;10,"Oui","Inf à 10")))</f>
        <v>Oui</v>
      </c>
      <c r="Y166" t="str">
        <f>IFERROR(INDEX(LigneAchat!$1:$1048576,MATCH(E166,LigneAchat!D:D,0),5),"")</f>
        <v/>
      </c>
      <c r="Z166">
        <f>INDEX(Articles!$1:$1048576,MATCH(E166,Articles!D:D,0),21)</f>
        <v>1955</v>
      </c>
      <c r="AA166">
        <f>+Z166-AB166</f>
        <v>1955</v>
      </c>
      <c r="AB166">
        <f>+INDEX(Articles!$1:$1048576,MATCH(E166,Articles!D:D,0),23)</f>
        <v>0</v>
      </c>
    </row>
    <row r="167">
      <c r="B167" t="str">
        <f>INDEX(Articles!$1:$1048576,MATCH(E167,Articles!D:D,0),6)</f>
        <v>1</v>
      </c>
      <c r="C167" t="str">
        <f>INDEX(Articles!$1:$1048576,MATCH(E167,Articles!D:D,0),7)</f>
        <v/>
      </c>
      <c r="D167" t="str">
        <f>HYPERLINK(INDEX(Articles!$1:$1048576,MATCH(E167,Articles!D:D,0),24),"Lien")</f>
        <v>Lien</v>
      </c>
      <c r="E167" t="str">
        <v>77275-20CE</v>
      </c>
      <c r="F167" t="str">
        <f>INDEX(Articles!$1:$1048576,MATCH(E167,Articles!D:D,0),5)</f>
        <v>BBE Ø75 PIVOINE ROSE + TC ROSE TRAÎNÉE OR</v>
      </c>
      <c r="G167" t="str">
        <f>INDEX(Articles!$1:$1048576,MATCH(E167,Articles!D:D,0),8)</f>
        <v>BOMBE</v>
      </c>
      <c r="H167" t="str">
        <f>INDEX(Articles!$1:$1048576,MATCH(E167,Articles!D:D,0),9)</f>
        <v>SPHERIQUE</v>
      </c>
      <c r="I167">
        <f>INDEX(Articles!$1:$1048576,MATCH(E167,Articles!D:D,0),10)</f>
        <v>75</v>
      </c>
      <c r="J167" t="str">
        <f>INDEX(Articles!$1:$1048576,MATCH(E167,Articles!D:D,0),11)</f>
        <v>PIVOINE</v>
      </c>
      <c r="K167" t="str">
        <f>INDEX(Articles!$1:$1048576,MATCH(E167,Articles!D:D,0),12)</f>
        <v>ROSE</v>
      </c>
      <c r="L167" t="str">
        <f>INDEX(Articles!$1:$1048576,MATCH(E167,Articles!D:D,0),13)</f>
        <v>CN</v>
      </c>
      <c r="M167" t="str">
        <f>INDEX(Articles!$1:$1048576,MATCH(E167,Articles!D:D,0),14)</f>
        <v>F4</v>
      </c>
      <c r="N167" t="str">
        <f>INDEX(Articles!$1:$1048576,MATCH(E167,Articles!D:D,0),15)</f>
        <v>1.3G</v>
      </c>
      <c r="O167" t="str">
        <f>INDEX(Articles!$1:$1048576,MATCH(E167,Articles!D:D,0),16)</f>
        <v>1008-F4-69245223</v>
      </c>
      <c r="P167">
        <f>INDEX(Articles!$1:$1048576,MATCH(E167,Articles!D:D,0),17)*1000</f>
        <v>154</v>
      </c>
      <c r="Q167" t="str">
        <f>INDEX(Articles!$1:$1048576,MATCH(E167,Articles!D:D,0),18)</f>
        <v>3</v>
      </c>
      <c r="R167">
        <f>INDEX(Articles!$1:$1048576,MATCH(E167,Articles!D:D,0),19)</f>
        <v>75</v>
      </c>
      <c r="S167" t="str">
        <f>IF(INDEX('Unités CA'!$1:$1048576,MATCH(E167,'Unités CA'!D:D,0),5)=0,"",INDEX('Unités CA'!$1:$1048576,MATCH(E167,'Unités CA'!D:D,0),5))</f>
        <v>0060/CA</v>
      </c>
      <c r="T167" t="str">
        <f>IF(INDEX('Unités BTE'!$1:$1048576,MATCH(E167,'Unités CA'!D:D,0),5)=0,"",INDEX('Unités BTE'!$1:$1048576,MATCH(E167,'Unités CA'!D:D,0),5))</f>
        <v/>
      </c>
      <c r="U167">
        <f>IFERROR(INDEX('Prix PRO CA'!$1:$1048576,MATCH(E167,'Prix PRO CA'!D:D,0),10),"")</f>
        <v>302.4</v>
      </c>
      <c r="V167">
        <f>IFERROR(INDEX('Prix PRO CA'!$1:$1048576,MATCH(E167,'Prix PRO BTE'!D:D,0),10),"")</f>
        <v>131.28</v>
      </c>
      <c r="W167">
        <f>+IFERROR(INDEX('Prix PRO PCS'!$1:$1048576,MATCH(E167,'Prix PRO PCS'!D:D,0),10),"")</f>
        <v>7.3</v>
      </c>
      <c r="X167" t="str">
        <f>IF(B167="OPPORTUNITE",AA167,IF(AA167&lt;=0,"Non",IF(AA167&gt;10,"Oui","Inf à 10")))</f>
        <v>Oui</v>
      </c>
      <c r="Y167" t="str">
        <f>IFERROR(INDEX(LigneAchat!$1:$1048576,MATCH(E167,LigneAchat!D:D,0),5),"")</f>
        <v/>
      </c>
      <c r="Z167">
        <f>INDEX(Articles!$1:$1048576,MATCH(E167,Articles!D:D,0),21)</f>
        <v>978</v>
      </c>
      <c r="AA167">
        <f>+Z167-AB167</f>
        <v>978</v>
      </c>
      <c r="AB167">
        <f>+INDEX(Articles!$1:$1048576,MATCH(E167,Articles!D:D,0),23)</f>
        <v>0</v>
      </c>
    </row>
    <row r="168">
      <c r="B168" t="str">
        <f>INDEX(Articles!$1:$1048576,MATCH(E168,Articles!D:D,0),6)</f>
        <v>1</v>
      </c>
      <c r="C168" t="str">
        <f>INDEX(Articles!$1:$1048576,MATCH(E168,Articles!D:D,0),7)</f>
        <v/>
      </c>
      <c r="D168" t="str">
        <f>HYPERLINK(INDEX(Articles!$1:$1048576,MATCH(E168,Articles!D:D,0),24),"Lien")</f>
        <v>Lien</v>
      </c>
      <c r="E168" t="str">
        <v>77275-24CE</v>
      </c>
      <c r="F168" t="str">
        <f>INDEX(Articles!$1:$1048576,MATCH(E168,Articles!D:D,0),5)</f>
        <v>BBE Ø75 PIVOINE CITRON + TC CITRON TRAÎNÉE ARGENT</v>
      </c>
      <c r="G168" t="str">
        <f>INDEX(Articles!$1:$1048576,MATCH(E168,Articles!D:D,0),8)</f>
        <v>BOMBE</v>
      </c>
      <c r="H168" t="str">
        <f>INDEX(Articles!$1:$1048576,MATCH(E168,Articles!D:D,0),9)</f>
        <v>SPHERIQUE</v>
      </c>
      <c r="I168">
        <f>INDEX(Articles!$1:$1048576,MATCH(E168,Articles!D:D,0),10)</f>
        <v>75</v>
      </c>
      <c r="J168" t="str">
        <f>INDEX(Articles!$1:$1048576,MATCH(E168,Articles!D:D,0),11)</f>
        <v>PIVOINE</v>
      </c>
      <c r="K168" t="str">
        <f>INDEX(Articles!$1:$1048576,MATCH(E168,Articles!D:D,0),12)</f>
        <v>CITRON</v>
      </c>
      <c r="L168" t="str">
        <f>INDEX(Articles!$1:$1048576,MATCH(E168,Articles!D:D,0),13)</f>
        <v>CN</v>
      </c>
      <c r="M168" t="str">
        <f>INDEX(Articles!$1:$1048576,MATCH(E168,Articles!D:D,0),14)</f>
        <v>F4</v>
      </c>
      <c r="N168" t="str">
        <f>INDEX(Articles!$1:$1048576,MATCH(E168,Articles!D:D,0),15)</f>
        <v>1.3G</v>
      </c>
      <c r="O168" t="str">
        <f>INDEX(Articles!$1:$1048576,MATCH(E168,Articles!D:D,0),16)</f>
        <v>1008-F4-69245223</v>
      </c>
      <c r="P168">
        <f>INDEX(Articles!$1:$1048576,MATCH(E168,Articles!D:D,0),17)*1000</f>
        <v>154</v>
      </c>
      <c r="Q168" t="str">
        <f>INDEX(Articles!$1:$1048576,MATCH(E168,Articles!D:D,0),18)</f>
        <v>3</v>
      </c>
      <c r="R168">
        <f>INDEX(Articles!$1:$1048576,MATCH(E168,Articles!D:D,0),19)</f>
        <v>75</v>
      </c>
      <c r="S168" t="str">
        <f>IF(INDEX('Unités CA'!$1:$1048576,MATCH(E168,'Unités CA'!D:D,0),5)=0,"",INDEX('Unités CA'!$1:$1048576,MATCH(E168,'Unités CA'!D:D,0),5))</f>
        <v>0060/CA</v>
      </c>
      <c r="T168" t="str">
        <f>IF(INDEX('Unités BTE'!$1:$1048576,MATCH(E168,'Unités CA'!D:D,0),5)=0,"",INDEX('Unités BTE'!$1:$1048576,MATCH(E168,'Unités CA'!D:D,0),5))</f>
        <v/>
      </c>
      <c r="U168">
        <f>IFERROR(INDEX('Prix PRO CA'!$1:$1048576,MATCH(E168,'Prix PRO CA'!D:D,0),10),"")</f>
        <v>302.4</v>
      </c>
      <c r="V168">
        <f>IFERROR(INDEX('Prix PRO CA'!$1:$1048576,MATCH(E168,'Prix PRO BTE'!D:D,0),10),"")</f>
        <v>131.3</v>
      </c>
      <c r="W168">
        <f>+IFERROR(INDEX('Prix PRO PCS'!$1:$1048576,MATCH(E168,'Prix PRO PCS'!D:D,0),10),"")</f>
        <v>7.3</v>
      </c>
      <c r="X168" t="str">
        <f>IF(B168="OPPORTUNITE",AA168,IF(AA168&lt;=0,"Non",IF(AA168&gt;10,"Oui","Inf à 10")))</f>
        <v>Oui</v>
      </c>
      <c r="Y168" t="str">
        <f>IFERROR(INDEX(LigneAchat!$1:$1048576,MATCH(E168,LigneAchat!D:D,0),5),"")</f>
        <v/>
      </c>
      <c r="Z168">
        <f>INDEX(Articles!$1:$1048576,MATCH(E168,Articles!D:D,0),21)</f>
        <v>1149</v>
      </c>
      <c r="AA168">
        <f>+Z168-AB168</f>
        <v>1149</v>
      </c>
      <c r="AB168">
        <f>+INDEX(Articles!$1:$1048576,MATCH(E168,Articles!D:D,0),23)</f>
        <v>0</v>
      </c>
    </row>
    <row r="169">
      <c r="B169" t="str">
        <f>INDEX(Articles!$1:$1048576,MATCH(E169,Articles!D:D,0),6)</f>
        <v>1</v>
      </c>
      <c r="C169" t="str">
        <f>INDEX(Articles!$1:$1048576,MATCH(E169,Articles!D:D,0),7)</f>
        <v/>
      </c>
      <c r="D169" t="str">
        <f>HYPERLINK(INDEX(Articles!$1:$1048576,MATCH(E169,Articles!D:D,0),24),"Lien")</f>
        <v>Lien</v>
      </c>
      <c r="E169" t="str">
        <v>99275-04</v>
      </c>
      <c r="F169" t="str">
        <f>INDEX(Articles!$1:$1048576,MATCH(E169,Articles!D:D,0),5)</f>
        <v>BBE Ø75 FEUILLES JAUNES</v>
      </c>
      <c r="G169" t="str">
        <f>INDEX(Articles!$1:$1048576,MATCH(E169,Articles!D:D,0),8)</f>
        <v>BOMBE</v>
      </c>
      <c r="H169" t="str">
        <f>INDEX(Articles!$1:$1048576,MATCH(E169,Articles!D:D,0),9)</f>
        <v>SPHERIQUE</v>
      </c>
      <c r="I169">
        <f>INDEX(Articles!$1:$1048576,MATCH(E169,Articles!D:D,0),10)</f>
        <v>75</v>
      </c>
      <c r="J169" t="str">
        <f>INDEX(Articles!$1:$1048576,MATCH(E169,Articles!D:D,0),11)</f>
        <v>PLEUREUR</v>
      </c>
      <c r="K169" t="str">
        <f>INDEX(Articles!$1:$1048576,MATCH(E169,Articles!D:D,0),12)</f>
        <v>JAUNE</v>
      </c>
      <c r="L169" t="str">
        <f>INDEX(Articles!$1:$1048576,MATCH(E169,Articles!D:D,0),13)</f>
        <v>CN</v>
      </c>
      <c r="M169" t="str">
        <f>INDEX(Articles!$1:$1048576,MATCH(E169,Articles!D:D,0),14)</f>
        <v>F4</v>
      </c>
      <c r="N169" t="str">
        <f>INDEX(Articles!$1:$1048576,MATCH(E169,Articles!D:D,0),15)</f>
        <v>1.3G</v>
      </c>
      <c r="O169" t="str">
        <f>INDEX(Articles!$1:$1048576,MATCH(E169,Articles!D:D,0),16)</f>
        <v>1008-F4-69252666</v>
      </c>
      <c r="P169">
        <f>INDEX(Articles!$1:$1048576,MATCH(E169,Articles!D:D,0),17)*1000</f>
        <v>125</v>
      </c>
      <c r="Q169" t="str">
        <f>INDEX(Articles!$1:$1048576,MATCH(E169,Articles!D:D,0),18)</f>
        <v>3</v>
      </c>
      <c r="R169">
        <f>INDEX(Articles!$1:$1048576,MATCH(E169,Articles!D:D,0),19)</f>
        <v>75</v>
      </c>
      <c r="S169" t="str">
        <f>IF(INDEX('Unités CA'!$1:$1048576,MATCH(E169,'Unités CA'!D:D,0),5)=0,"",INDEX('Unités CA'!$1:$1048576,MATCH(E169,'Unités CA'!D:D,0),5))</f>
        <v>0060/CA</v>
      </c>
      <c r="T169" t="str">
        <f>IF(INDEX('Unités BTE'!$1:$1048576,MATCH(E169,'Unités CA'!D:D,0),5)=0,"",INDEX('Unités BTE'!$1:$1048576,MATCH(E169,'Unités CA'!D:D,0),5))</f>
        <v/>
      </c>
      <c r="U169">
        <f>IFERROR(INDEX('Prix PRO CA'!$1:$1048576,MATCH(E169,'Prix PRO CA'!D:D,0),10),"")</f>
        <v>307.97</v>
      </c>
      <c r="V169">
        <f>IFERROR(INDEX('Prix PRO CA'!$1:$1048576,MATCH(E169,'Prix PRO BTE'!D:D,0),10),"")</f>
        <v>143.55</v>
      </c>
      <c r="W169">
        <f>+IFERROR(INDEX('Prix PRO PCS'!$1:$1048576,MATCH(E169,'Prix PRO PCS'!D:D,0),10),"")</f>
        <v>7.53</v>
      </c>
      <c r="X169" t="str">
        <f>IF(B169="OPPORTUNITE",AA169,IF(AA169&lt;=0,"Non",IF(AA169&gt;10,"Oui","Inf à 10")))</f>
        <v>Oui</v>
      </c>
      <c r="Y169">
        <f>IFERROR(INDEX(LigneAchat!$1:$1048576,MATCH(E169,LigneAchat!D:D,0),5),"")</f>
        <v>44287</v>
      </c>
      <c r="Z169">
        <f>INDEX(Articles!$1:$1048576,MATCH(E169,Articles!D:D,0),21)</f>
        <v>362</v>
      </c>
      <c r="AA169">
        <f>+Z169-AB169</f>
        <v>362</v>
      </c>
      <c r="AB169">
        <f>+INDEX(Articles!$1:$1048576,MATCH(E169,Articles!D:D,0),23)</f>
        <v>0</v>
      </c>
    </row>
    <row r="170">
      <c r="B170" t="str">
        <f>INDEX(Articles!$1:$1048576,MATCH(E170,Articles!D:D,0),6)</f>
        <v>1</v>
      </c>
      <c r="C170" t="str">
        <f>INDEX(Articles!$1:$1048576,MATCH(E170,Articles!D:D,0),7)</f>
        <v/>
      </c>
      <c r="D170" t="str">
        <f>HYPERLINK(INDEX(Articles!$1:$1048576,MATCH(E170,Articles!D:D,0),24),"Lien")</f>
        <v>Lien</v>
      </c>
      <c r="E170" t="str">
        <v>99275-05</v>
      </c>
      <c r="F170" t="str">
        <f>INDEX(Articles!$1:$1048576,MATCH(E170,Articles!D:D,0),5)</f>
        <v>BBE Ø75 FEUILLES VERTES</v>
      </c>
      <c r="G170" t="str">
        <f>INDEX(Articles!$1:$1048576,MATCH(E170,Articles!D:D,0),8)</f>
        <v>BOMBE</v>
      </c>
      <c r="H170" t="str">
        <f>INDEX(Articles!$1:$1048576,MATCH(E170,Articles!D:D,0),9)</f>
        <v>SPHERIQUE</v>
      </c>
      <c r="I170">
        <f>INDEX(Articles!$1:$1048576,MATCH(E170,Articles!D:D,0),10)</f>
        <v>75</v>
      </c>
      <c r="J170" t="str">
        <f>INDEX(Articles!$1:$1048576,MATCH(E170,Articles!D:D,0),11)</f>
        <v>PLEUREUR</v>
      </c>
      <c r="K170" t="str">
        <f>INDEX(Articles!$1:$1048576,MATCH(E170,Articles!D:D,0),12)</f>
        <v>VERT</v>
      </c>
      <c r="L170" t="str">
        <f>INDEX(Articles!$1:$1048576,MATCH(E170,Articles!D:D,0),13)</f>
        <v>CN</v>
      </c>
      <c r="M170" t="str">
        <f>INDEX(Articles!$1:$1048576,MATCH(E170,Articles!D:D,0),14)</f>
        <v>F4</v>
      </c>
      <c r="N170" t="str">
        <f>INDEX(Articles!$1:$1048576,MATCH(E170,Articles!D:D,0),15)</f>
        <v>1.3G</v>
      </c>
      <c r="O170" t="str">
        <f>INDEX(Articles!$1:$1048576,MATCH(E170,Articles!D:D,0),16)</f>
        <v>1008-F4-69252666</v>
      </c>
      <c r="P170">
        <f>INDEX(Articles!$1:$1048576,MATCH(E170,Articles!D:D,0),17)*1000</f>
        <v>125</v>
      </c>
      <c r="Q170" t="str">
        <f>INDEX(Articles!$1:$1048576,MATCH(E170,Articles!D:D,0),18)</f>
        <v>3</v>
      </c>
      <c r="R170">
        <f>INDEX(Articles!$1:$1048576,MATCH(E170,Articles!D:D,0),19)</f>
        <v>75</v>
      </c>
      <c r="S170" t="str">
        <f>IF(INDEX('Unités CA'!$1:$1048576,MATCH(E170,'Unités CA'!D:D,0),5)=0,"",INDEX('Unités CA'!$1:$1048576,MATCH(E170,'Unités CA'!D:D,0),5))</f>
        <v>0060/CA</v>
      </c>
      <c r="T170" t="str">
        <f>IF(INDEX('Unités BTE'!$1:$1048576,MATCH(E170,'Unités CA'!D:D,0),5)=0,"",INDEX('Unités BTE'!$1:$1048576,MATCH(E170,'Unités CA'!D:D,0),5))</f>
        <v/>
      </c>
      <c r="U170">
        <f>IFERROR(INDEX('Prix PRO CA'!$1:$1048576,MATCH(E170,'Prix PRO CA'!D:D,0),10),"")</f>
        <v>307.97</v>
      </c>
      <c r="V170">
        <f>IFERROR(INDEX('Prix PRO CA'!$1:$1048576,MATCH(E170,'Prix PRO BTE'!D:D,0),10),"")</f>
        <v>143.55</v>
      </c>
      <c r="W170">
        <f>+IFERROR(INDEX('Prix PRO PCS'!$1:$1048576,MATCH(E170,'Prix PRO PCS'!D:D,0),10),"")</f>
        <v>7.53</v>
      </c>
      <c r="X170" t="str">
        <f>IF(B170="OPPORTUNITE",AA170,IF(AA170&lt;=0,"Non",IF(AA170&gt;10,"Oui","Inf à 10")))</f>
        <v>Oui</v>
      </c>
      <c r="Y170" t="str">
        <f>IFERROR(INDEX(LigneAchat!$1:$1048576,MATCH(E170,LigneAchat!D:D,0),5),"")</f>
        <v/>
      </c>
      <c r="Z170">
        <f>INDEX(Articles!$1:$1048576,MATCH(E170,Articles!D:D,0),21)</f>
        <v>927</v>
      </c>
      <c r="AA170">
        <f>+Z170-AB170</f>
        <v>927</v>
      </c>
      <c r="AB170">
        <f>+INDEX(Articles!$1:$1048576,MATCH(E170,Articles!D:D,0),23)</f>
        <v>0</v>
      </c>
    </row>
    <row r="171">
      <c r="B171" t="str">
        <f>INDEX(Articles!$1:$1048576,MATCH(E171,Articles!D:D,0),6)</f>
        <v>1</v>
      </c>
      <c r="C171" t="str">
        <f>INDEX(Articles!$1:$1048576,MATCH(E171,Articles!D:D,0),7)</f>
        <v/>
      </c>
      <c r="D171" t="str">
        <f>HYPERLINK(INDEX(Articles!$1:$1048576,MATCH(E171,Articles!D:D,0),24),"Lien")</f>
        <v>Lien</v>
      </c>
      <c r="E171" t="str">
        <v>99275-08</v>
      </c>
      <c r="F171" t="str">
        <f>INDEX(Articles!$1:$1048576,MATCH(E171,Articles!D:D,0),5)</f>
        <v>BBE Ø75 FEUILLES MULTICOLORE</v>
      </c>
      <c r="G171" t="str">
        <f>INDEX(Articles!$1:$1048576,MATCH(E171,Articles!D:D,0),8)</f>
        <v>BOMBE</v>
      </c>
      <c r="H171" t="str">
        <f>INDEX(Articles!$1:$1048576,MATCH(E171,Articles!D:D,0),9)</f>
        <v>SPHERIQUE</v>
      </c>
      <c r="I171">
        <f>INDEX(Articles!$1:$1048576,MATCH(E171,Articles!D:D,0),10)</f>
        <v>75</v>
      </c>
      <c r="J171" t="str">
        <f>INDEX(Articles!$1:$1048576,MATCH(E171,Articles!D:D,0),11)</f>
        <v>PLEUREUR</v>
      </c>
      <c r="K171" t="str">
        <f>INDEX(Articles!$1:$1048576,MATCH(E171,Articles!D:D,0),12)</f>
        <v>MULTICOLORE</v>
      </c>
      <c r="L171" t="str">
        <f>INDEX(Articles!$1:$1048576,MATCH(E171,Articles!D:D,0),13)</f>
        <v>CN</v>
      </c>
      <c r="M171" t="str">
        <f>INDEX(Articles!$1:$1048576,MATCH(E171,Articles!D:D,0),14)</f>
        <v>F4</v>
      </c>
      <c r="N171" t="str">
        <f>INDEX(Articles!$1:$1048576,MATCH(E171,Articles!D:D,0),15)</f>
        <v>1.3G</v>
      </c>
      <c r="O171" t="str">
        <f>INDEX(Articles!$1:$1048576,MATCH(E171,Articles!D:D,0),16)</f>
        <v>1008-F4-69252666</v>
      </c>
      <c r="P171">
        <f>INDEX(Articles!$1:$1048576,MATCH(E171,Articles!D:D,0),17)*1000</f>
        <v>125</v>
      </c>
      <c r="Q171" t="str">
        <f>INDEX(Articles!$1:$1048576,MATCH(E171,Articles!D:D,0),18)</f>
        <v>3</v>
      </c>
      <c r="R171">
        <f>INDEX(Articles!$1:$1048576,MATCH(E171,Articles!D:D,0),19)</f>
        <v>75</v>
      </c>
      <c r="S171" t="str">
        <f>IF(INDEX('Unités CA'!$1:$1048576,MATCH(E171,'Unités CA'!D:D,0),5)=0,"",INDEX('Unités CA'!$1:$1048576,MATCH(E171,'Unités CA'!D:D,0),5))</f>
        <v>0060/CA</v>
      </c>
      <c r="T171" t="str">
        <f>IF(INDEX('Unités BTE'!$1:$1048576,MATCH(E171,'Unités CA'!D:D,0),5)=0,"",INDEX('Unités BTE'!$1:$1048576,MATCH(E171,'Unités CA'!D:D,0),5))</f>
        <v/>
      </c>
      <c r="U171">
        <f>IFERROR(INDEX('Prix PRO CA'!$1:$1048576,MATCH(E171,'Prix PRO CA'!D:D,0),10),"")</f>
        <v>307.97</v>
      </c>
      <c r="V171">
        <f>IFERROR(INDEX('Prix PRO CA'!$1:$1048576,MATCH(E171,'Prix PRO BTE'!D:D,0),10),"")</f>
        <v>108.63</v>
      </c>
      <c r="W171">
        <f>+IFERROR(INDEX('Prix PRO PCS'!$1:$1048576,MATCH(E171,'Prix PRO PCS'!D:D,0),10),"")</f>
        <v>7.53</v>
      </c>
      <c r="X171" t="str">
        <f>IF(B171="OPPORTUNITE",AA171,IF(AA171&lt;=0,"Non",IF(AA171&gt;10,"Oui","Inf à 10")))</f>
        <v>Oui</v>
      </c>
      <c r="Y171" t="str">
        <f>IFERROR(INDEX(LigneAchat!$1:$1048576,MATCH(E171,LigneAchat!D:D,0),5),"")</f>
        <v/>
      </c>
      <c r="Z171">
        <f>INDEX(Articles!$1:$1048576,MATCH(E171,Articles!D:D,0),21)</f>
        <v>2637</v>
      </c>
      <c r="AA171">
        <f>+Z171-AB171</f>
        <v>2637</v>
      </c>
      <c r="AB171">
        <f>+INDEX(Articles!$1:$1048576,MATCH(E171,Articles!D:D,0),23)</f>
        <v>0</v>
      </c>
    </row>
    <row r="172">
      <c r="B172" t="str">
        <f>INDEX(Articles!$1:$1048576,MATCH(E172,Articles!D:D,0),6)</f>
        <v>1</v>
      </c>
      <c r="C172" t="str">
        <f>INDEX(Articles!$1:$1048576,MATCH(E172,Articles!D:D,0),7)</f>
        <v/>
      </c>
      <c r="D172" t="str">
        <f>HYPERLINK(INDEX(Articles!$1:$1048576,MATCH(E172,Articles!D:D,0),24),"Lien")</f>
        <v>Lien</v>
      </c>
      <c r="E172" t="str">
        <v>440381</v>
      </c>
      <c r="F172" t="str">
        <f>INDEX(Articles!$1:$1048576,MATCH(E172,Articles!D:D,0),5)</f>
        <v>BBE NAUTIQUE Ø75 FILET D'OR + TC FILET D'OR</v>
      </c>
      <c r="G172" t="str">
        <f>INDEX(Articles!$1:$1048576,MATCH(E172,Articles!D:D,0),8)</f>
        <v>BOMBE</v>
      </c>
      <c r="H172" t="str">
        <f>INDEX(Articles!$1:$1048576,MATCH(E172,Articles!D:D,0),9)</f>
        <v>NAUTIQUE</v>
      </c>
      <c r="I172">
        <f>INDEX(Articles!$1:$1048576,MATCH(E172,Articles!D:D,0),10)</f>
        <v>75</v>
      </c>
      <c r="J172" t="str">
        <f>INDEX(Articles!$1:$1048576,MATCH(E172,Articles!D:D,0),11)</f>
        <v>NAUTIQUE</v>
      </c>
      <c r="K172" t="str">
        <f>INDEX(Articles!$1:$1048576,MATCH(E172,Articles!D:D,0),12)</f>
        <v>KAMURO</v>
      </c>
      <c r="L172" t="str">
        <f>INDEX(Articles!$1:$1048576,MATCH(E172,Articles!D:D,0),13)</f>
        <v>CN</v>
      </c>
      <c r="M172" t="str">
        <f>INDEX(Articles!$1:$1048576,MATCH(E172,Articles!D:D,0),14)</f>
        <v>F4</v>
      </c>
      <c r="N172" t="str">
        <f>INDEX(Articles!$1:$1048576,MATCH(E172,Articles!D:D,0),15)</f>
        <v>1.3G</v>
      </c>
      <c r="O172" t="str">
        <f>INDEX(Articles!$1:$1048576,MATCH(E172,Articles!D:D,0),16)</f>
        <v>1170-F4-02748</v>
      </c>
      <c r="P172">
        <f>INDEX(Articles!$1:$1048576,MATCH(E172,Articles!D:D,0),17)*1000</f>
        <v>124</v>
      </c>
      <c r="Q172" t="str">
        <f>INDEX(Articles!$1:$1048576,MATCH(E172,Articles!D:D,0),18)</f>
        <v>3,5</v>
      </c>
      <c r="R172">
        <f>INDEX(Articles!$1:$1048576,MATCH(E172,Articles!D:D,0),19)</f>
        <v>230</v>
      </c>
      <c r="S172" t="str">
        <f>IF(INDEX('Unités CA'!$1:$1048576,MATCH(E172,'Unités CA'!D:D,0),5)=0,"",INDEX('Unités CA'!$1:$1048576,MATCH(E172,'Unités CA'!D:D,0),5))</f>
        <v>0060/CA</v>
      </c>
      <c r="T172" t="str">
        <f>IF(INDEX('Unités BTE'!$1:$1048576,MATCH(E172,'Unités CA'!D:D,0),5)=0,"",INDEX('Unités BTE'!$1:$1048576,MATCH(E172,'Unités CA'!D:D,0),5))</f>
        <v/>
      </c>
      <c r="U172">
        <f>IFERROR(INDEX('Prix PRO CA'!$1:$1048576,MATCH(E172,'Prix PRO CA'!D:D,0),10),"")</f>
        <v>542.13</v>
      </c>
      <c r="V172" t="str">
        <f>IFERROR(INDEX('Prix PRO CA'!$1:$1048576,MATCH(E172,'Prix PRO BTE'!D:D,0),10),"")</f>
        <v/>
      </c>
      <c r="W172">
        <f>+IFERROR(INDEX('Prix PRO PCS'!$1:$1048576,MATCH(E172,'Prix PRO PCS'!D:D,0),10),"")</f>
        <v>11.2</v>
      </c>
      <c r="X172" t="str">
        <f>IF(B172="OPPORTUNITE",AA172,IF(AA172&lt;=0,"Non",IF(AA172&gt;10,"Oui","Inf à 10")))</f>
        <v>Non</v>
      </c>
      <c r="Y172">
        <f>IFERROR(INDEX(LigneAchat!$1:$1048576,MATCH(E172,LigneAchat!D:D,0),5),"")</f>
        <v>44287</v>
      </c>
      <c r="Z172">
        <f>INDEX(Articles!$1:$1048576,MATCH(E172,Articles!D:D,0),21)</f>
        <v>0</v>
      </c>
      <c r="AA172">
        <f>+Z172-AB172</f>
        <v>0</v>
      </c>
      <c r="AB172">
        <f>+INDEX(Articles!$1:$1048576,MATCH(E172,Articles!D:D,0),23)</f>
        <v>0</v>
      </c>
    </row>
    <row r="173">
      <c r="B173" t="str">
        <f>INDEX(Articles!$1:$1048576,MATCH(E173,Articles!D:D,0),6)</f>
        <v>1</v>
      </c>
      <c r="C173" t="str">
        <f>INDEX(Articles!$1:$1048576,MATCH(E173,Articles!D:D,0),7)</f>
        <v/>
      </c>
      <c r="D173" t="str">
        <f>HYPERLINK(INDEX(Articles!$1:$1048576,MATCH(E173,Articles!D:D,0),24),"Lien")</f>
        <v>Lien</v>
      </c>
      <c r="E173" t="str">
        <v>440389</v>
      </c>
      <c r="F173" t="str">
        <f>INDEX(Articles!$1:$1048576,MATCH(E173,Articles!D:D,0),5)</f>
        <v>BBE NAUTIQUE Ø75 FILET D'ARGENT + TC ARGENT</v>
      </c>
      <c r="G173" t="str">
        <f>INDEX(Articles!$1:$1048576,MATCH(E173,Articles!D:D,0),8)</f>
        <v>BOMBE</v>
      </c>
      <c r="H173" t="str">
        <f>INDEX(Articles!$1:$1048576,MATCH(E173,Articles!D:D,0),9)</f>
        <v>NAUTIQUE</v>
      </c>
      <c r="I173">
        <f>INDEX(Articles!$1:$1048576,MATCH(E173,Articles!D:D,0),10)</f>
        <v>75</v>
      </c>
      <c r="J173" t="str">
        <f>INDEX(Articles!$1:$1048576,MATCH(E173,Articles!D:D,0),11)</f>
        <v>NAUTIQUE</v>
      </c>
      <c r="K173" t="str">
        <f>INDEX(Articles!$1:$1048576,MATCH(E173,Articles!D:D,0),12)</f>
        <v>ARGENT</v>
      </c>
      <c r="L173" t="str">
        <f>INDEX(Articles!$1:$1048576,MATCH(E173,Articles!D:D,0),13)</f>
        <v>CN</v>
      </c>
      <c r="M173" t="str">
        <f>INDEX(Articles!$1:$1048576,MATCH(E173,Articles!D:D,0),14)</f>
        <v>F4</v>
      </c>
      <c r="N173" t="str">
        <f>INDEX(Articles!$1:$1048576,MATCH(E173,Articles!D:D,0),15)</f>
        <v>1.3G</v>
      </c>
      <c r="O173" t="str">
        <f>INDEX(Articles!$1:$1048576,MATCH(E173,Articles!D:D,0),16)</f>
        <v>1170-F4-02748</v>
      </c>
      <c r="P173">
        <f>INDEX(Articles!$1:$1048576,MATCH(E173,Articles!D:D,0),17)*1000</f>
        <v>124</v>
      </c>
      <c r="Q173" t="str">
        <f>INDEX(Articles!$1:$1048576,MATCH(E173,Articles!D:D,0),18)</f>
        <v>3,5</v>
      </c>
      <c r="R173">
        <f>INDEX(Articles!$1:$1048576,MATCH(E173,Articles!D:D,0),19)</f>
        <v>230</v>
      </c>
      <c r="S173" t="str">
        <f>IF(INDEX('Unités CA'!$1:$1048576,MATCH(E173,'Unités CA'!D:D,0),5)=0,"",INDEX('Unités CA'!$1:$1048576,MATCH(E173,'Unités CA'!D:D,0),5))</f>
        <v>0060/CA</v>
      </c>
      <c r="T173" t="str">
        <f>IF(INDEX('Unités BTE'!$1:$1048576,MATCH(E173,'Unités CA'!D:D,0),5)=0,"",INDEX('Unités BTE'!$1:$1048576,MATCH(E173,'Unités CA'!D:D,0),5))</f>
        <v/>
      </c>
      <c r="U173">
        <f>IFERROR(INDEX('Prix PRO CA'!$1:$1048576,MATCH(E173,'Prix PRO CA'!D:D,0),10),"")</f>
        <v>542.13</v>
      </c>
      <c r="V173" t="str">
        <f>IFERROR(INDEX('Prix PRO CA'!$1:$1048576,MATCH(E173,'Prix PRO BTE'!D:D,0),10),"")</f>
        <v/>
      </c>
      <c r="W173">
        <f>+IFERROR(INDEX('Prix PRO PCS'!$1:$1048576,MATCH(E173,'Prix PRO PCS'!D:D,0),10),"")</f>
        <v>11.2</v>
      </c>
      <c r="X173" t="str">
        <f>IF(B173="OPPORTUNITE",AA173,IF(AA173&lt;=0,"Non",IF(AA173&gt;10,"Oui","Inf à 10")))</f>
        <v>Non</v>
      </c>
      <c r="Y173">
        <f>IFERROR(INDEX(LigneAchat!$1:$1048576,MATCH(E173,LigneAchat!D:D,0),5),"")</f>
        <v>44287</v>
      </c>
      <c r="Z173">
        <f>INDEX(Articles!$1:$1048576,MATCH(E173,Articles!D:D,0),21)</f>
        <v>0</v>
      </c>
      <c r="AA173">
        <f>+Z173-AB173</f>
        <v>0</v>
      </c>
      <c r="AB173">
        <f>+INDEX(Articles!$1:$1048576,MATCH(E173,Articles!D:D,0),23)</f>
        <v>0</v>
      </c>
    </row>
    <row r="174">
      <c r="B174" t="str">
        <f>INDEX(Articles!$1:$1048576,MATCH(E174,Articles!D:D,0),6)</f>
        <v>1</v>
      </c>
      <c r="C174" t="str">
        <f>INDEX(Articles!$1:$1048576,MATCH(E174,Articles!D:D,0),7)</f>
        <v/>
      </c>
      <c r="D174" t="str">
        <f>HYPERLINK(INDEX(Articles!$1:$1048576,MATCH(E174,Articles!D:D,0),24),"Lien")</f>
        <v>Lien</v>
      </c>
      <c r="E174" t="str">
        <v>440308</v>
      </c>
      <c r="F174" t="str">
        <f>INDEX(Articles!$1:$1048576,MATCH(E174,Articles!D:D,0),5)</f>
        <v>BBE NAUTIQUE Ø75 MULTICOLORE</v>
      </c>
      <c r="G174" t="str">
        <f>INDEX(Articles!$1:$1048576,MATCH(E174,Articles!D:D,0),8)</f>
        <v>BOMBE</v>
      </c>
      <c r="H174" t="str">
        <f>INDEX(Articles!$1:$1048576,MATCH(E174,Articles!D:D,0),9)</f>
        <v>NAUTIQUE</v>
      </c>
      <c r="I174">
        <f>INDEX(Articles!$1:$1048576,MATCH(E174,Articles!D:D,0),10)</f>
        <v>75</v>
      </c>
      <c r="J174" t="str">
        <f>INDEX(Articles!$1:$1048576,MATCH(E174,Articles!D:D,0),11)</f>
        <v>NAUTIQUE</v>
      </c>
      <c r="K174" t="str">
        <f>INDEX(Articles!$1:$1048576,MATCH(E174,Articles!D:D,0),12)</f>
        <v>MULTICOLORE</v>
      </c>
      <c r="L174" t="str">
        <f>INDEX(Articles!$1:$1048576,MATCH(E174,Articles!D:D,0),13)</f>
        <v>CN</v>
      </c>
      <c r="M174" t="str">
        <f>INDEX(Articles!$1:$1048576,MATCH(E174,Articles!D:D,0),14)</f>
        <v>F4</v>
      </c>
      <c r="N174" t="str">
        <f>INDEX(Articles!$1:$1048576,MATCH(E174,Articles!D:D,0),15)</f>
        <v>1.3G</v>
      </c>
      <c r="O174" t="str">
        <f>INDEX(Articles!$1:$1048576,MATCH(E174,Articles!D:D,0),16)</f>
        <v>1170-F4-02748</v>
      </c>
      <c r="P174">
        <f>INDEX(Articles!$1:$1048576,MATCH(E174,Articles!D:D,0),17)*1000</f>
        <v>124</v>
      </c>
      <c r="Q174" t="str">
        <f>INDEX(Articles!$1:$1048576,MATCH(E174,Articles!D:D,0),18)</f>
        <v>3,5</v>
      </c>
      <c r="R174">
        <f>INDEX(Articles!$1:$1048576,MATCH(E174,Articles!D:D,0),19)</f>
        <v>230</v>
      </c>
      <c r="S174" t="str">
        <f>IF(INDEX('Unités CA'!$1:$1048576,MATCH(E174,'Unités CA'!D:D,0),5)=0,"",INDEX('Unités CA'!$1:$1048576,MATCH(E174,'Unités CA'!D:D,0),5))</f>
        <v>0060/CA</v>
      </c>
      <c r="T174" t="str">
        <f>IF(INDEX('Unités BTE'!$1:$1048576,MATCH(E174,'Unités CA'!D:D,0),5)=0,"",INDEX('Unités BTE'!$1:$1048576,MATCH(E174,'Unités CA'!D:D,0),5))</f>
        <v/>
      </c>
      <c r="U174">
        <f>IFERROR(INDEX('Prix PRO CA'!$1:$1048576,MATCH(E174,'Prix PRO CA'!D:D,0),10),"")</f>
        <v>518.03</v>
      </c>
      <c r="V174" t="str">
        <f>IFERROR(INDEX('Prix PRO CA'!$1:$1048576,MATCH(E174,'Prix PRO BTE'!D:D,0),10),"")</f>
        <v/>
      </c>
      <c r="W174">
        <f>+IFERROR(INDEX('Prix PRO PCS'!$1:$1048576,MATCH(E174,'Prix PRO PCS'!D:D,0),10),"")</f>
        <v>10.64</v>
      </c>
      <c r="X174" t="str">
        <f>IF(B174="OPPORTUNITE",AA174,IF(AA174&lt;=0,"Non",IF(AA174&gt;10,"Oui","Inf à 10")))</f>
        <v>Non</v>
      </c>
      <c r="Y174">
        <f>IFERROR(INDEX(LigneAchat!$1:$1048576,MATCH(E174,LigneAchat!D:D,0),5),"")</f>
        <v>44287</v>
      </c>
      <c r="Z174">
        <f>INDEX(Articles!$1:$1048576,MATCH(E174,Articles!D:D,0),21)</f>
        <v>0</v>
      </c>
      <c r="AA174">
        <f>+Z174-AB174</f>
        <v>0</v>
      </c>
      <c r="AB174">
        <f>+INDEX(Articles!$1:$1048576,MATCH(E174,Articles!D:D,0),23)</f>
        <v>0</v>
      </c>
    </row>
    <row r="175">
      <c r="B175" t="str">
        <f>INDEX(Articles!$1:$1048576,MATCH(E175,Articles!D:D,0),6)</f>
        <v>1</v>
      </c>
      <c r="C175" t="str">
        <f>INDEX(Articles!$1:$1048576,MATCH(E175,Articles!D:D,0),7)</f>
        <v/>
      </c>
      <c r="D175" t="str">
        <f>HYPERLINK(INDEX(Articles!$1:$1048576,MATCH(E175,Articles!D:D,0),24),"Lien")</f>
        <v>Lien</v>
      </c>
      <c r="E175" t="str">
        <v>73775SO</v>
      </c>
      <c r="F175" t="str">
        <f>INDEX(Articles!$1:$1048576,MATCH(E175,Articles!D:D,0),5)</f>
        <v>PAF Ø75 SCINTILLANT OR</v>
      </c>
      <c r="G175" t="str">
        <f>INDEX(Articles!$1:$1048576,MATCH(E175,Articles!D:D,0),8)</f>
        <v>BOMBE</v>
      </c>
      <c r="H175" t="str">
        <f>INDEX(Articles!$1:$1048576,MATCH(E175,Articles!D:D,0),9)</f>
        <v>POT A FEU</v>
      </c>
      <c r="I175">
        <f>INDEX(Articles!$1:$1048576,MATCH(E175,Articles!D:D,0),10)</f>
        <v>75</v>
      </c>
      <c r="J175" t="str">
        <f>INDEX(Articles!$1:$1048576,MATCH(E175,Articles!D:D,0),11)</f>
        <v>CLIGNO</v>
      </c>
      <c r="K175" t="str">
        <f>INDEX(Articles!$1:$1048576,MATCH(E175,Articles!D:D,0),12)</f>
        <v>OR</v>
      </c>
      <c r="L175" t="str">
        <f>INDEX(Articles!$1:$1048576,MATCH(E175,Articles!D:D,0),13)</f>
        <v>EU</v>
      </c>
      <c r="M175" t="str">
        <f>INDEX(Articles!$1:$1048576,MATCH(E175,Articles!D:D,0),14)</f>
        <v>F4</v>
      </c>
      <c r="N175" t="str">
        <f>INDEX(Articles!$1:$1048576,MATCH(E175,Articles!D:D,0),15)</f>
        <v>1.3G</v>
      </c>
      <c r="O175" t="str">
        <f>INDEX(Articles!$1:$1048576,MATCH(E175,Articles!D:D,0),16)</f>
        <v>0589-F4-0060</v>
      </c>
      <c r="P175">
        <f>INDEX(Articles!$1:$1048576,MATCH(E175,Articles!D:D,0),17)*1000</f>
        <v>175</v>
      </c>
      <c r="Q175" t="str">
        <f>INDEX(Articles!$1:$1048576,MATCH(E175,Articles!D:D,0),18)</f>
        <v>2</v>
      </c>
      <c r="R175">
        <f>INDEX(Articles!$1:$1048576,MATCH(E175,Articles!D:D,0),19)</f>
        <v>75</v>
      </c>
      <c r="S175" t="str">
        <f>IF(INDEX('Unités CA'!$1:$1048576,MATCH(E175,'Unités CA'!D:D,0),5)=0,"",INDEX('Unités CA'!$1:$1048576,MATCH(E175,'Unités CA'!D:D,0),5))</f>
        <v>0060/CA</v>
      </c>
      <c r="T175" t="str">
        <f>IF(INDEX('Unités BTE'!$1:$1048576,MATCH(E175,'Unités CA'!D:D,0),5)=0,"",INDEX('Unités BTE'!$1:$1048576,MATCH(E175,'Unités CA'!D:D,0),5))</f>
        <v/>
      </c>
      <c r="U175">
        <f>IFERROR(INDEX('Prix PRO CA'!$1:$1048576,MATCH(E175,'Prix PRO CA'!D:D,0),10),"")</f>
        <v>517.8</v>
      </c>
      <c r="V175" t="str">
        <f>IFERROR(INDEX('Prix PRO CA'!$1:$1048576,MATCH(E175,'Prix PRO BTE'!D:D,0),10),"")</f>
        <v/>
      </c>
      <c r="W175">
        <f>+IFERROR(INDEX('Prix PRO PCS'!$1:$1048576,MATCH(E175,'Prix PRO PCS'!D:D,0),10),"")</f>
        <v>9.53</v>
      </c>
      <c r="X175" t="str">
        <f>IF(B175="OPPORTUNITE",AA175,IF(AA175&lt;=0,"Non",IF(AA175&gt;10,"Oui","Inf à 10")))</f>
        <v>Oui</v>
      </c>
      <c r="Y175">
        <f>IFERROR(INDEX(LigneAchat!$1:$1048576,MATCH(E175,LigneAchat!D:D,0),5),"")</f>
        <v>44301</v>
      </c>
      <c r="Z175">
        <f>INDEX(Articles!$1:$1048576,MATCH(E175,Articles!D:D,0),21)</f>
        <v>23</v>
      </c>
      <c r="AA175">
        <f>+Z175-AB175</f>
        <v>23</v>
      </c>
      <c r="AB175">
        <f>+INDEX(Articles!$1:$1048576,MATCH(E175,Articles!D:D,0),23)</f>
        <v>0</v>
      </c>
    </row>
    <row r="176">
      <c r="B176" t="str">
        <f>INDEX(Articles!$1:$1048576,MATCH(E176,Articles!D:D,0),6)</f>
        <v>1</v>
      </c>
      <c r="C176" t="str">
        <f>INDEX(Articles!$1:$1048576,MATCH(E176,Articles!D:D,0),7)</f>
        <v>2019</v>
      </c>
      <c r="D176" t="str">
        <f>HYPERLINK(INDEX(Articles!$1:$1048576,MATCH(E176,Articles!D:D,0),24),"Lien")</f>
        <v>Lien</v>
      </c>
      <c r="E176" t="str">
        <v>73775B</v>
      </c>
      <c r="F176" t="str">
        <f>INDEX(Articles!$1:$1048576,MATCH(E176,Articles!D:D,0),5)</f>
        <v>PAF Ø75 BLEU</v>
      </c>
      <c r="G176" t="str">
        <f>INDEX(Articles!$1:$1048576,MATCH(E176,Articles!D:D,0),8)</f>
        <v>BOMBE</v>
      </c>
      <c r="H176" t="str">
        <f>INDEX(Articles!$1:$1048576,MATCH(E176,Articles!D:D,0),9)</f>
        <v>POT A FEU</v>
      </c>
      <c r="I176">
        <f>INDEX(Articles!$1:$1048576,MATCH(E176,Articles!D:D,0),10)</f>
        <v>75</v>
      </c>
      <c r="J176" t="str">
        <f>INDEX(Articles!$1:$1048576,MATCH(E176,Articles!D:D,0),11)</f>
        <v>POT A FEU</v>
      </c>
      <c r="K176" t="str">
        <f>INDEX(Articles!$1:$1048576,MATCH(E176,Articles!D:D,0),12)</f>
        <v>BLEU</v>
      </c>
      <c r="L176" t="str">
        <f>INDEX(Articles!$1:$1048576,MATCH(E176,Articles!D:D,0),13)</f>
        <v>EU</v>
      </c>
      <c r="M176" t="str">
        <f>INDEX(Articles!$1:$1048576,MATCH(E176,Articles!D:D,0),14)</f>
        <v>F4</v>
      </c>
      <c r="N176" t="str">
        <f>INDEX(Articles!$1:$1048576,MATCH(E176,Articles!D:D,0),15)</f>
        <v>1.3G</v>
      </c>
      <c r="O176" t="str">
        <f>INDEX(Articles!$1:$1048576,MATCH(E176,Articles!D:D,0),16)</f>
        <v>0589-F4-0060</v>
      </c>
      <c r="P176">
        <f>INDEX(Articles!$1:$1048576,MATCH(E176,Articles!D:D,0),17)*1000</f>
        <v>175</v>
      </c>
      <c r="Q176" t="str">
        <f>INDEX(Articles!$1:$1048576,MATCH(E176,Articles!D:D,0),18)</f>
        <v>2</v>
      </c>
      <c r="R176">
        <f>INDEX(Articles!$1:$1048576,MATCH(E176,Articles!D:D,0),19)</f>
        <v>75</v>
      </c>
      <c r="S176" t="str">
        <f>IF(INDEX('Unités CA'!$1:$1048576,MATCH(E176,'Unités CA'!D:D,0),5)=0,"",INDEX('Unités CA'!$1:$1048576,MATCH(E176,'Unités CA'!D:D,0),5))</f>
        <v>0060/CA</v>
      </c>
      <c r="T176" t="str">
        <f>IF(INDEX('Unités BTE'!$1:$1048576,MATCH(E176,'Unités CA'!D:D,0),5)=0,"",INDEX('Unités BTE'!$1:$1048576,MATCH(E176,'Unités CA'!D:D,0),5))</f>
        <v/>
      </c>
      <c r="U176">
        <f>IFERROR(INDEX('Prix PRO CA'!$1:$1048576,MATCH(E176,'Prix PRO CA'!D:D,0),10),"")</f>
        <v>517.8</v>
      </c>
      <c r="V176" t="str">
        <f>IFERROR(INDEX('Prix PRO CA'!$1:$1048576,MATCH(E176,'Prix PRO BTE'!D:D,0),10),"")</f>
        <v/>
      </c>
      <c r="W176">
        <f>+IFERROR(INDEX('Prix PRO PCS'!$1:$1048576,MATCH(E176,'Prix PRO PCS'!D:D,0),10),"")</f>
        <v>9.53</v>
      </c>
      <c r="X176" t="str">
        <f>IF(B176="OPPORTUNITE",AA176,IF(AA176&lt;=0,"Non",IF(AA176&gt;10,"Oui","Inf à 10")))</f>
        <v>Oui</v>
      </c>
      <c r="Y176">
        <f>IFERROR(INDEX(LigneAchat!$1:$1048576,MATCH(E176,LigneAchat!D:D,0),5),"")</f>
        <v>44301</v>
      </c>
      <c r="Z176">
        <f>INDEX(Articles!$1:$1048576,MATCH(E176,Articles!D:D,0),21)</f>
        <v>37</v>
      </c>
      <c r="AA176">
        <f>+Z176-AB176</f>
        <v>37</v>
      </c>
      <c r="AB176">
        <f>+INDEX(Articles!$1:$1048576,MATCH(E176,Articles!D:D,0),23)</f>
        <v>0</v>
      </c>
    </row>
    <row r="177">
      <c r="B177" t="str">
        <f>INDEX(Articles!$1:$1048576,MATCH(E177,Articles!D:D,0),6)</f>
        <v>1</v>
      </c>
      <c r="C177" t="str">
        <f>INDEX(Articles!$1:$1048576,MATCH(E177,Articles!D:D,0),7)</f>
        <v/>
      </c>
      <c r="D177" t="str">
        <f>HYPERLINK(INDEX(Articles!$1:$1048576,MATCH(E177,Articles!D:D,0),24),"Lien")</f>
        <v>Lien</v>
      </c>
      <c r="E177" t="str">
        <v>73775BC</v>
      </c>
      <c r="F177" t="str">
        <f>INDEX(Articles!$1:$1048576,MATCH(E177,Articles!D:D,0),5)</f>
        <v>PAF Ø75 BLANC</v>
      </c>
      <c r="G177" t="str">
        <f>INDEX(Articles!$1:$1048576,MATCH(E177,Articles!D:D,0),8)</f>
        <v>BOMBE</v>
      </c>
      <c r="H177" t="str">
        <f>INDEX(Articles!$1:$1048576,MATCH(E177,Articles!D:D,0),9)</f>
        <v>POT A FEU</v>
      </c>
      <c r="I177">
        <f>INDEX(Articles!$1:$1048576,MATCH(E177,Articles!D:D,0),10)</f>
        <v>75</v>
      </c>
      <c r="J177" t="str">
        <f>INDEX(Articles!$1:$1048576,MATCH(E177,Articles!D:D,0),11)</f>
        <v>POT A FEU</v>
      </c>
      <c r="K177" t="str">
        <f>INDEX(Articles!$1:$1048576,MATCH(E177,Articles!D:D,0),12)</f>
        <v>BLANC</v>
      </c>
      <c r="L177" t="str">
        <f>INDEX(Articles!$1:$1048576,MATCH(E177,Articles!D:D,0),13)</f>
        <v>EU</v>
      </c>
      <c r="M177" t="str">
        <f>INDEX(Articles!$1:$1048576,MATCH(E177,Articles!D:D,0),14)</f>
        <v>F4</v>
      </c>
      <c r="N177" t="str">
        <f>INDEX(Articles!$1:$1048576,MATCH(E177,Articles!D:D,0),15)</f>
        <v>1.3G</v>
      </c>
      <c r="O177" t="str">
        <f>INDEX(Articles!$1:$1048576,MATCH(E177,Articles!D:D,0),16)</f>
        <v>0589-F4-0060</v>
      </c>
      <c r="P177">
        <f>INDEX(Articles!$1:$1048576,MATCH(E177,Articles!D:D,0),17)*1000</f>
        <v>175</v>
      </c>
      <c r="Q177" t="str">
        <f>INDEX(Articles!$1:$1048576,MATCH(E177,Articles!D:D,0),18)</f>
        <v>2</v>
      </c>
      <c r="R177">
        <f>INDEX(Articles!$1:$1048576,MATCH(E177,Articles!D:D,0),19)</f>
        <v>75</v>
      </c>
      <c r="S177" t="str">
        <f>IF(INDEX('Unités CA'!$1:$1048576,MATCH(E177,'Unités CA'!D:D,0),5)=0,"",INDEX('Unités CA'!$1:$1048576,MATCH(E177,'Unités CA'!D:D,0),5))</f>
        <v>0060/CA</v>
      </c>
      <c r="T177" t="str">
        <f>IF(INDEX('Unités BTE'!$1:$1048576,MATCH(E177,'Unités CA'!D:D,0),5)=0,"",INDEX('Unités BTE'!$1:$1048576,MATCH(E177,'Unités CA'!D:D,0),5))</f>
        <v/>
      </c>
      <c r="U177">
        <f>IFERROR(INDEX('Prix PRO CA'!$1:$1048576,MATCH(E177,'Prix PRO CA'!D:D,0),10),"")</f>
        <v>517.8</v>
      </c>
      <c r="V177" t="str">
        <f>IFERROR(INDEX('Prix PRO CA'!$1:$1048576,MATCH(E177,'Prix PRO BTE'!D:D,0),10),"")</f>
        <v/>
      </c>
      <c r="W177">
        <f>+IFERROR(INDEX('Prix PRO PCS'!$1:$1048576,MATCH(E177,'Prix PRO PCS'!D:D,0),10),"")</f>
        <v>9.53</v>
      </c>
      <c r="X177" t="str">
        <f>IF(B177="OPPORTUNITE",AA177,IF(AA177&lt;=0,"Non",IF(AA177&gt;10,"Oui","Inf à 10")))</f>
        <v>Non</v>
      </c>
      <c r="Y177">
        <f>IFERROR(INDEX(LigneAchat!$1:$1048576,MATCH(E177,LigneAchat!D:D,0),5),"")</f>
        <v>44301</v>
      </c>
      <c r="Z177">
        <f>INDEX(Articles!$1:$1048576,MATCH(E177,Articles!D:D,0),21)</f>
        <v>0</v>
      </c>
      <c r="AA177">
        <f>+Z177-AB177</f>
        <v>0</v>
      </c>
      <c r="AB177">
        <f>+INDEX(Articles!$1:$1048576,MATCH(E177,Articles!D:D,0),23)</f>
        <v>0</v>
      </c>
    </row>
    <row r="178">
      <c r="B178" t="str">
        <f>INDEX(Articles!$1:$1048576,MATCH(E178,Articles!D:D,0),6)</f>
        <v>1</v>
      </c>
      <c r="C178" t="str">
        <f>INDEX(Articles!$1:$1048576,MATCH(E178,Articles!D:D,0),7)</f>
        <v/>
      </c>
      <c r="D178" t="str">
        <f>HYPERLINK(INDEX(Articles!$1:$1048576,MATCH(E178,Articles!D:D,0),24),"Lien")</f>
        <v>Lien</v>
      </c>
      <c r="E178" t="str">
        <v>73775R</v>
      </c>
      <c r="F178" t="str">
        <f>INDEX(Articles!$1:$1048576,MATCH(E178,Articles!D:D,0),5)</f>
        <v>PAF Ø75 ROUGE</v>
      </c>
      <c r="G178" t="str">
        <f>INDEX(Articles!$1:$1048576,MATCH(E178,Articles!D:D,0),8)</f>
        <v>BOMBE</v>
      </c>
      <c r="H178" t="str">
        <f>INDEX(Articles!$1:$1048576,MATCH(E178,Articles!D:D,0),9)</f>
        <v>POT A FEU</v>
      </c>
      <c r="I178">
        <f>INDEX(Articles!$1:$1048576,MATCH(E178,Articles!D:D,0),10)</f>
        <v>75</v>
      </c>
      <c r="J178" t="str">
        <f>INDEX(Articles!$1:$1048576,MATCH(E178,Articles!D:D,0),11)</f>
        <v>POT A FEU</v>
      </c>
      <c r="K178" t="str">
        <f>INDEX(Articles!$1:$1048576,MATCH(E178,Articles!D:D,0),12)</f>
        <v>ROUGE</v>
      </c>
      <c r="L178" t="str">
        <f>INDEX(Articles!$1:$1048576,MATCH(E178,Articles!D:D,0),13)</f>
        <v>EU</v>
      </c>
      <c r="M178" t="str">
        <f>INDEX(Articles!$1:$1048576,MATCH(E178,Articles!D:D,0),14)</f>
        <v>F4</v>
      </c>
      <c r="N178" t="str">
        <f>INDEX(Articles!$1:$1048576,MATCH(E178,Articles!D:D,0),15)</f>
        <v>1.3G</v>
      </c>
      <c r="O178" t="str">
        <f>INDEX(Articles!$1:$1048576,MATCH(E178,Articles!D:D,0),16)</f>
        <v>0589-F4-0060</v>
      </c>
      <c r="P178">
        <f>INDEX(Articles!$1:$1048576,MATCH(E178,Articles!D:D,0),17)*1000</f>
        <v>175</v>
      </c>
      <c r="Q178" t="str">
        <f>INDEX(Articles!$1:$1048576,MATCH(E178,Articles!D:D,0),18)</f>
        <v>2</v>
      </c>
      <c r="R178">
        <f>INDEX(Articles!$1:$1048576,MATCH(E178,Articles!D:D,0),19)</f>
        <v>75</v>
      </c>
      <c r="S178" t="str">
        <f>IF(INDEX('Unités CA'!$1:$1048576,MATCH(E178,'Unités CA'!D:D,0),5)=0,"",INDEX('Unités CA'!$1:$1048576,MATCH(E178,'Unités CA'!D:D,0),5))</f>
        <v>0060/CA</v>
      </c>
      <c r="T178" t="str">
        <f>IF(INDEX('Unités BTE'!$1:$1048576,MATCH(E178,'Unités CA'!D:D,0),5)=0,"",INDEX('Unités BTE'!$1:$1048576,MATCH(E178,'Unités CA'!D:D,0),5))</f>
        <v/>
      </c>
      <c r="U178">
        <f>IFERROR(INDEX('Prix PRO CA'!$1:$1048576,MATCH(E178,'Prix PRO CA'!D:D,0),10),"")</f>
        <v>517.8</v>
      </c>
      <c r="V178" t="str">
        <f>IFERROR(INDEX('Prix PRO CA'!$1:$1048576,MATCH(E178,'Prix PRO BTE'!D:D,0),10),"")</f>
        <v/>
      </c>
      <c r="W178">
        <f>+IFERROR(INDEX('Prix PRO PCS'!$1:$1048576,MATCH(E178,'Prix PRO PCS'!D:D,0),10),"")</f>
        <v>9.53</v>
      </c>
      <c r="X178" t="str">
        <f>IF(B178="OPPORTUNITE",AA178,IF(AA178&lt;=0,"Non",IF(AA178&gt;10,"Oui","Inf à 10")))</f>
        <v>Inf à 10</v>
      </c>
      <c r="Y178">
        <f>IFERROR(INDEX(LigneAchat!$1:$1048576,MATCH(E178,LigneAchat!D:D,0),5),"")</f>
        <v>44301</v>
      </c>
      <c r="Z178">
        <f>INDEX(Articles!$1:$1048576,MATCH(E178,Articles!D:D,0),21)</f>
        <v>10</v>
      </c>
      <c r="AA178">
        <f>+Z178-AB178</f>
        <v>10</v>
      </c>
      <c r="AB178">
        <f>+INDEX(Articles!$1:$1048576,MATCH(E178,Articles!D:D,0),23)</f>
        <v>0</v>
      </c>
    </row>
    <row r="179">
      <c r="B179" t="str">
        <f>INDEX(Articles!$1:$1048576,MATCH(E179,Articles!D:D,0),6)</f>
        <v>1</v>
      </c>
      <c r="C179" t="str">
        <f>INDEX(Articles!$1:$1048576,MATCH(E179,Articles!D:D,0),7)</f>
        <v/>
      </c>
      <c r="D179" t="str">
        <f>HYPERLINK(INDEX(Articles!$1:$1048576,MATCH(E179,Articles!D:D,0),24),"Lien")</f>
        <v>Lien</v>
      </c>
      <c r="E179" t="str">
        <v>73775M</v>
      </c>
      <c r="F179" t="str">
        <f>INDEX(Articles!$1:$1048576,MATCH(E179,Articles!D:D,0),5)</f>
        <v>PAF Ø75 MULTICOLORE</v>
      </c>
      <c r="G179" t="str">
        <f>INDEX(Articles!$1:$1048576,MATCH(E179,Articles!D:D,0),8)</f>
        <v>BOMBE</v>
      </c>
      <c r="H179" t="str">
        <f>INDEX(Articles!$1:$1048576,MATCH(E179,Articles!D:D,0),9)</f>
        <v>POT A FEU</v>
      </c>
      <c r="I179">
        <f>INDEX(Articles!$1:$1048576,MATCH(E179,Articles!D:D,0),10)</f>
        <v>75</v>
      </c>
      <c r="J179" t="str">
        <f>INDEX(Articles!$1:$1048576,MATCH(E179,Articles!D:D,0),11)</f>
        <v>POT A FEU</v>
      </c>
      <c r="K179" t="str">
        <f>INDEX(Articles!$1:$1048576,MATCH(E179,Articles!D:D,0),12)</f>
        <v>MULTICOLORE</v>
      </c>
      <c r="L179" t="str">
        <f>INDEX(Articles!$1:$1048576,MATCH(E179,Articles!D:D,0),13)</f>
        <v>EU</v>
      </c>
      <c r="M179" t="str">
        <f>INDEX(Articles!$1:$1048576,MATCH(E179,Articles!D:D,0),14)</f>
        <v>F4</v>
      </c>
      <c r="N179" t="str">
        <f>INDEX(Articles!$1:$1048576,MATCH(E179,Articles!D:D,0),15)</f>
        <v>1.3G</v>
      </c>
      <c r="O179" t="str">
        <f>INDEX(Articles!$1:$1048576,MATCH(E179,Articles!D:D,0),16)</f>
        <v>0589-F4-0060</v>
      </c>
      <c r="P179">
        <f>INDEX(Articles!$1:$1048576,MATCH(E179,Articles!D:D,0),17)*1000</f>
        <v>175</v>
      </c>
      <c r="Q179" t="str">
        <f>INDEX(Articles!$1:$1048576,MATCH(E179,Articles!D:D,0),18)</f>
        <v>2</v>
      </c>
      <c r="R179">
        <f>INDEX(Articles!$1:$1048576,MATCH(E179,Articles!D:D,0),19)</f>
        <v>75</v>
      </c>
      <c r="S179" t="str">
        <f>IF(INDEX('Unités CA'!$1:$1048576,MATCH(E179,'Unités CA'!D:D,0),5)=0,"",INDEX('Unités CA'!$1:$1048576,MATCH(E179,'Unités CA'!D:D,0),5))</f>
        <v>0060/CA</v>
      </c>
      <c r="T179" t="str">
        <f>IF(INDEX('Unités BTE'!$1:$1048576,MATCH(E179,'Unités CA'!D:D,0),5)=0,"",INDEX('Unités BTE'!$1:$1048576,MATCH(E179,'Unités CA'!D:D,0),5))</f>
        <v/>
      </c>
      <c r="U179">
        <f>IFERROR(INDEX('Prix PRO CA'!$1:$1048576,MATCH(E179,'Prix PRO CA'!D:D,0),10),"")</f>
        <v>517.8</v>
      </c>
      <c r="V179" t="str">
        <f>IFERROR(INDEX('Prix PRO CA'!$1:$1048576,MATCH(E179,'Prix PRO BTE'!D:D,0),10),"")</f>
        <v/>
      </c>
      <c r="W179">
        <f>+IFERROR(INDEX('Prix PRO PCS'!$1:$1048576,MATCH(E179,'Prix PRO PCS'!D:D,0),10),"")</f>
        <v>9.53</v>
      </c>
      <c r="X179" t="str">
        <f>IF(B179="OPPORTUNITE",AA179,IF(AA179&lt;=0,"Non",IF(AA179&gt;10,"Oui","Inf à 10")))</f>
        <v>Inf à 10</v>
      </c>
      <c r="Y179">
        <f>IFERROR(INDEX(LigneAchat!$1:$1048576,MATCH(E179,LigneAchat!D:D,0),5),"")</f>
        <v>44301</v>
      </c>
      <c r="Z179">
        <f>INDEX(Articles!$1:$1048576,MATCH(E179,Articles!D:D,0),21)</f>
        <v>3</v>
      </c>
      <c r="AA179">
        <f>+Z179-AB179</f>
        <v>3</v>
      </c>
      <c r="AB179">
        <f>+INDEX(Articles!$1:$1048576,MATCH(E179,Articles!D:D,0),23)</f>
        <v>0</v>
      </c>
    </row>
    <row r="180">
      <c r="B180" t="str">
        <f>INDEX(Articles!$1:$1048576,MATCH(E180,Articles!D:D,0),6)</f>
        <v>1</v>
      </c>
      <c r="C180" t="str">
        <f>INDEX(Articles!$1:$1048576,MATCH(E180,Articles!D:D,0),7)</f>
        <v/>
      </c>
      <c r="D180" t="str">
        <f>HYPERLINK(INDEX(Articles!$1:$1048576,MATCH(E180,Articles!D:D,0),24),"Lien")</f>
        <v>Lien</v>
      </c>
      <c r="E180" t="str">
        <v>71575-18CE</v>
      </c>
      <c r="F180" t="str">
        <f>INDEX(Articles!$1:$1048576,MATCH(E180,Articles!D:D,0),5)</f>
        <v>PAF Ø75 MOSAÏQUE FILET D'OR</v>
      </c>
      <c r="G180" t="str">
        <f>INDEX(Articles!$1:$1048576,MATCH(E180,Articles!D:D,0),8)</f>
        <v>BOMBE</v>
      </c>
      <c r="H180" t="str">
        <f>INDEX(Articles!$1:$1048576,MATCH(E180,Articles!D:D,0),9)</f>
        <v>POT A FEU</v>
      </c>
      <c r="I180">
        <f>INDEX(Articles!$1:$1048576,MATCH(E180,Articles!D:D,0),10)</f>
        <v>75</v>
      </c>
      <c r="J180" t="str">
        <f>INDEX(Articles!$1:$1048576,MATCH(E180,Articles!D:D,0),11)</f>
        <v>MOSAIQUE</v>
      </c>
      <c r="K180" t="str">
        <f>INDEX(Articles!$1:$1048576,MATCH(E180,Articles!D:D,0),12)</f>
        <v>KAMURO</v>
      </c>
      <c r="L180" t="str">
        <f>INDEX(Articles!$1:$1048576,MATCH(E180,Articles!D:D,0),13)</f>
        <v>CN</v>
      </c>
      <c r="M180" t="str">
        <f>INDEX(Articles!$1:$1048576,MATCH(E180,Articles!D:D,0),14)</f>
        <v>F4</v>
      </c>
      <c r="N180" t="str">
        <f>INDEX(Articles!$1:$1048576,MATCH(E180,Articles!D:D,0),15)</f>
        <v>1.3G</v>
      </c>
      <c r="O180" t="str">
        <f>INDEX(Articles!$1:$1048576,MATCH(E180,Articles!D:D,0),16)</f>
        <v>1008-F4-69245222</v>
      </c>
      <c r="P180">
        <f>INDEX(Articles!$1:$1048576,MATCH(E180,Articles!D:D,0),17)*1000</f>
        <v>111</v>
      </c>
      <c r="Q180" t="str">
        <f>INDEX(Articles!$1:$1048576,MATCH(E180,Articles!D:D,0),18)</f>
        <v>2</v>
      </c>
      <c r="R180">
        <f>INDEX(Articles!$1:$1048576,MATCH(E180,Articles!D:D,0),19)</f>
        <v>75</v>
      </c>
      <c r="S180" t="str">
        <f>IF(INDEX('Unités CA'!$1:$1048576,MATCH(E180,'Unités CA'!D:D,0),5)=0,"",INDEX('Unités CA'!$1:$1048576,MATCH(E180,'Unités CA'!D:D,0),5))</f>
        <v>0060/CA</v>
      </c>
      <c r="T180" t="str">
        <f>IF(INDEX('Unités BTE'!$1:$1048576,MATCH(E180,'Unités CA'!D:D,0),5)=0,"",INDEX('Unités BTE'!$1:$1048576,MATCH(E180,'Unités CA'!D:D,0),5))</f>
        <v/>
      </c>
      <c r="U180">
        <f>IFERROR(INDEX('Prix PRO CA'!$1:$1048576,MATCH(E180,'Prix PRO CA'!D:D,0),10),"")</f>
        <v>340.65</v>
      </c>
      <c r="V180">
        <f>IFERROR(INDEX('Prix PRO CA'!$1:$1048576,MATCH(E180,'Prix PRO BTE'!D:D,0),10),"")</f>
        <v>121.3</v>
      </c>
      <c r="W180">
        <f>+IFERROR(INDEX('Prix PRO PCS'!$1:$1048576,MATCH(E180,'Prix PRO PCS'!D:D,0),10),"")</f>
        <v>7.38</v>
      </c>
      <c r="X180" t="str">
        <f>IF(B180="OPPORTUNITE",AA180,IF(AA180&lt;=0,"Non",IF(AA180&gt;10,"Oui","Inf à 10")))</f>
        <v>Oui</v>
      </c>
      <c r="Y180" t="str">
        <f>IFERROR(INDEX(LigneAchat!$1:$1048576,MATCH(E180,LigneAchat!D:D,0),5),"")</f>
        <v/>
      </c>
      <c r="Z180">
        <f>INDEX(Articles!$1:$1048576,MATCH(E180,Articles!D:D,0),21)</f>
        <v>544</v>
      </c>
      <c r="AA180">
        <f>+Z180-AB180</f>
        <v>544</v>
      </c>
      <c r="AB180">
        <f>+INDEX(Articles!$1:$1048576,MATCH(E180,Articles!D:D,0),23)</f>
        <v>0</v>
      </c>
    </row>
    <row r="181">
      <c r="B181" t="str">
        <f>INDEX(Articles!$1:$1048576,MATCH(E181,Articles!D:D,0),6)</f>
        <v>1</v>
      </c>
      <c r="C181" t="str">
        <f>INDEX(Articles!$1:$1048576,MATCH(E181,Articles!D:D,0),7)</f>
        <v/>
      </c>
      <c r="D181" t="str">
        <f>HYPERLINK(INDEX(Articles!$1:$1048576,MATCH(E181,Articles!D:D,0),24),"Lien")</f>
        <v>Lien</v>
      </c>
      <c r="E181" t="str">
        <v>71575-20CE</v>
      </c>
      <c r="F181" t="str">
        <f>INDEX(Articles!$1:$1048576,MATCH(E181,Articles!D:D,0),5)</f>
        <v>PAF Ø75 MOSAÏQUE ROSE</v>
      </c>
      <c r="G181" t="str">
        <f>INDEX(Articles!$1:$1048576,MATCH(E181,Articles!D:D,0),8)</f>
        <v>BOMBE</v>
      </c>
      <c r="H181" t="str">
        <f>INDEX(Articles!$1:$1048576,MATCH(E181,Articles!D:D,0),9)</f>
        <v>POT A FEU</v>
      </c>
      <c r="I181">
        <f>INDEX(Articles!$1:$1048576,MATCH(E181,Articles!D:D,0),10)</f>
        <v>75</v>
      </c>
      <c r="J181" t="str">
        <f>INDEX(Articles!$1:$1048576,MATCH(E181,Articles!D:D,0),11)</f>
        <v>MOSAIQUE</v>
      </c>
      <c r="K181" t="str">
        <f>INDEX(Articles!$1:$1048576,MATCH(E181,Articles!D:D,0),12)</f>
        <v>ROSE</v>
      </c>
      <c r="L181" t="str">
        <f>INDEX(Articles!$1:$1048576,MATCH(E181,Articles!D:D,0),13)</f>
        <v>CN</v>
      </c>
      <c r="M181" t="str">
        <f>INDEX(Articles!$1:$1048576,MATCH(E181,Articles!D:D,0),14)</f>
        <v>F4</v>
      </c>
      <c r="N181" t="str">
        <f>INDEX(Articles!$1:$1048576,MATCH(E181,Articles!D:D,0),15)</f>
        <v>1.3G</v>
      </c>
      <c r="O181" t="str">
        <f>INDEX(Articles!$1:$1048576,MATCH(E181,Articles!D:D,0),16)</f>
        <v>1008-F4-69245222</v>
      </c>
      <c r="P181">
        <f>INDEX(Articles!$1:$1048576,MATCH(E181,Articles!D:D,0),17)*1000</f>
        <v>119</v>
      </c>
      <c r="Q181" t="str">
        <f>INDEX(Articles!$1:$1048576,MATCH(E181,Articles!D:D,0),18)</f>
        <v>2</v>
      </c>
      <c r="R181">
        <f>INDEX(Articles!$1:$1048576,MATCH(E181,Articles!D:D,0),19)</f>
        <v>75</v>
      </c>
      <c r="S181" t="str">
        <f>IF(INDEX('Unités CA'!$1:$1048576,MATCH(E181,'Unités CA'!D:D,0),5)=0,"",INDEX('Unités CA'!$1:$1048576,MATCH(E181,'Unités CA'!D:D,0),5))</f>
        <v>0060/CA</v>
      </c>
      <c r="T181" t="str">
        <f>IF(INDEX('Unités BTE'!$1:$1048576,MATCH(E181,'Unités CA'!D:D,0),5)=0,"",INDEX('Unités BTE'!$1:$1048576,MATCH(E181,'Unités CA'!D:D,0),5))</f>
        <v/>
      </c>
      <c r="U181">
        <f>IFERROR(INDEX('Prix PRO CA'!$1:$1048576,MATCH(E181,'Prix PRO CA'!D:D,0),10),"")</f>
        <v>340.65</v>
      </c>
      <c r="V181">
        <f>IFERROR(INDEX('Prix PRO CA'!$1:$1048576,MATCH(E181,'Prix PRO BTE'!D:D,0),10),"")</f>
        <v>142.7</v>
      </c>
      <c r="W181">
        <f>+IFERROR(INDEX('Prix PRO PCS'!$1:$1048576,MATCH(E181,'Prix PRO PCS'!D:D,0),10),"")</f>
        <v>7.38</v>
      </c>
      <c r="X181" t="str">
        <f>IF(B181="OPPORTUNITE",AA181,IF(AA181&lt;=0,"Non",IF(AA181&gt;10,"Oui","Inf à 10")))</f>
        <v>Oui</v>
      </c>
      <c r="Y181" t="str">
        <f>IFERROR(INDEX(LigneAchat!$1:$1048576,MATCH(E181,LigneAchat!D:D,0),5),"")</f>
        <v/>
      </c>
      <c r="Z181">
        <f>INDEX(Articles!$1:$1048576,MATCH(E181,Articles!D:D,0),21)</f>
        <v>161</v>
      </c>
      <c r="AA181">
        <f>+Z181-AB181</f>
        <v>161</v>
      </c>
      <c r="AB181">
        <f>+INDEX(Articles!$1:$1048576,MATCH(E181,Articles!D:D,0),23)</f>
        <v>0</v>
      </c>
    </row>
    <row r="182">
      <c r="B182" t="str">
        <v>BOMBES Ø100</v>
      </c>
    </row>
    <row r="183">
      <c r="B183" t="str">
        <f>INDEX(Articles!$1:$1048576,MATCH(E183,Articles!D:D,0),6)</f>
        <v>1</v>
      </c>
      <c r="C183" t="str">
        <f>INDEX(Articles!$1:$1048576,MATCH(E183,Articles!D:D,0),7)</f>
        <v/>
      </c>
      <c r="D183" t="str">
        <f>HYPERLINK(INDEX(Articles!$1:$1048576,MATCH(E183,Articles!D:D,0),24),"Lien")</f>
        <v>Lien</v>
      </c>
      <c r="E183" t="str">
        <v>78210-00</v>
      </c>
      <c r="F183" t="str">
        <f>INDEX(Articles!$1:$1048576,MATCH(E183,Articles!D:D,0),5)</f>
        <v>BBE Ø100 ASSORTIES</v>
      </c>
      <c r="G183" t="str">
        <f>INDEX(Articles!$1:$1048576,MATCH(E183,Articles!D:D,0),8)</f>
        <v>BOMBE</v>
      </c>
      <c r="H183" t="str">
        <f>INDEX(Articles!$1:$1048576,MATCH(E183,Articles!D:D,0),9)</f>
        <v>ASSORTIE</v>
      </c>
      <c r="I183">
        <f>INDEX(Articles!$1:$1048576,MATCH(E183,Articles!D:D,0),10)</f>
        <v>100</v>
      </c>
      <c r="J183" t="str">
        <f>INDEX(Articles!$1:$1048576,MATCH(E183,Articles!D:D,0),11)</f>
        <v>MULTI EFFETS</v>
      </c>
      <c r="K183" t="str">
        <f>INDEX(Articles!$1:$1048576,MATCH(E183,Articles!D:D,0),12)</f>
        <v>ASSORTI</v>
      </c>
      <c r="L183" t="str">
        <f>INDEX(Articles!$1:$1048576,MATCH(E183,Articles!D:D,0),13)</f>
        <v>CN</v>
      </c>
      <c r="M183" t="str">
        <f>INDEX(Articles!$1:$1048576,MATCH(E183,Articles!D:D,0),14)</f>
        <v>F4</v>
      </c>
      <c r="N183" t="str">
        <f>INDEX(Articles!$1:$1048576,MATCH(E183,Articles!D:D,0),15)</f>
        <v>1.3G</v>
      </c>
      <c r="O183" t="str">
        <f>INDEX(Articles!$1:$1048576,MATCH(E183,Articles!D:D,0),16)</f>
        <v>1008-F4-69252665</v>
      </c>
      <c r="P183">
        <f>INDEX(Articles!$1:$1048576,MATCH(E183,Articles!D:D,0),17)*1000</f>
        <v>320</v>
      </c>
      <c r="Q183" t="str">
        <f>INDEX(Articles!$1:$1048576,MATCH(E183,Articles!D:D,0),18)</f>
        <v>3,5</v>
      </c>
      <c r="R183">
        <f>INDEX(Articles!$1:$1048576,MATCH(E183,Articles!D:D,0),19)</f>
        <v>100</v>
      </c>
      <c r="S183" t="str">
        <f>IF(INDEX('Unités CA'!$1:$1048576,MATCH(E183,'Unités CA'!D:D,0),5)=0,"",INDEX('Unités CA'!$1:$1048576,MATCH(E183,'Unités CA'!D:D,0),5))</f>
        <v>0030/CA</v>
      </c>
      <c r="T183" t="str">
        <f>IF(INDEX('Unités BTE'!$1:$1048576,MATCH(E183,'Unités CA'!D:D,0),5)=0,"",INDEX('Unités BTE'!$1:$1048576,MATCH(E183,'Unités CA'!D:D,0),5))</f>
        <v/>
      </c>
      <c r="U183">
        <f>IFERROR(INDEX('Prix PRO CA'!$1:$1048576,MATCH(E183,'Prix PRO CA'!D:D,0),10),"")</f>
        <v>260.28</v>
      </c>
      <c r="V183" t="str">
        <f>IFERROR(INDEX('Prix PRO CA'!$1:$1048576,MATCH(E183,'Prix PRO BTE'!D:D,0),10),"")</f>
        <v/>
      </c>
      <c r="W183" t="str">
        <f>+IFERROR(INDEX('Prix PRO PCS'!$1:$1048576,MATCH(E183,'Prix PRO PCS'!D:D,0),10),"")</f>
        <v/>
      </c>
      <c r="X183" t="str">
        <f>IF(B183="OPPORTUNITE",AA183,IF(AA183&lt;=0,"Non",IF(AA183&gt;10,"Oui","Inf à 10")))</f>
        <v>Oui</v>
      </c>
      <c r="Y183">
        <f>IFERROR(INDEX(LigneAchat!$1:$1048576,MATCH(E183,LigneAchat!D:D,0),5),"")</f>
        <v>44287</v>
      </c>
      <c r="Z183">
        <f>INDEX(Articles!$1:$1048576,MATCH(E183,Articles!D:D,0),21)</f>
        <v>897</v>
      </c>
      <c r="AA183">
        <f>+Z183-AB183</f>
        <v>897</v>
      </c>
      <c r="AB183">
        <f>+INDEX(Articles!$1:$1048576,MATCH(E183,Articles!D:D,0),23)</f>
        <v>0</v>
      </c>
    </row>
    <row r="184">
      <c r="B184" t="str">
        <f>INDEX(Articles!$1:$1048576,MATCH(E184,Articles!D:D,0),6)</f>
        <v>1</v>
      </c>
      <c r="C184" t="str">
        <f>INDEX(Articles!$1:$1048576,MATCH(E184,Articles!D:D,0),7)</f>
        <v/>
      </c>
      <c r="D184" t="str">
        <f>HYPERLINK(INDEX(Articles!$1:$1048576,MATCH(E184,Articles!D:D,0),24),"Lien")</f>
        <v>Lien</v>
      </c>
      <c r="E184" t="str">
        <v>78210-M1</v>
      </c>
      <c r="F184" t="str">
        <f>INDEX(Articles!$1:$1048576,MATCH(E184,Articles!D:D,0),5)</f>
        <v>BBE Ø100 ASSORTIES M1</v>
      </c>
      <c r="G184" t="str">
        <f>INDEX(Articles!$1:$1048576,MATCH(E184,Articles!D:D,0),8)</f>
        <v>BOMBE</v>
      </c>
      <c r="H184" t="str">
        <f>INDEX(Articles!$1:$1048576,MATCH(E184,Articles!D:D,0),9)</f>
        <v>ASSORTIE</v>
      </c>
      <c r="I184">
        <f>INDEX(Articles!$1:$1048576,MATCH(E184,Articles!D:D,0),10)</f>
        <v>100</v>
      </c>
      <c r="J184" t="str">
        <f>INDEX(Articles!$1:$1048576,MATCH(E184,Articles!D:D,0),11)</f>
        <v>MULTI EFFETS</v>
      </c>
      <c r="K184" t="str">
        <f>INDEX(Articles!$1:$1048576,MATCH(E184,Articles!D:D,0),12)</f>
        <v>ASSORTI</v>
      </c>
      <c r="L184" t="str">
        <f>INDEX(Articles!$1:$1048576,MATCH(E184,Articles!D:D,0),13)</f>
        <v>CN</v>
      </c>
      <c r="M184" t="str">
        <f>INDEX(Articles!$1:$1048576,MATCH(E184,Articles!D:D,0),14)</f>
        <v>F4</v>
      </c>
      <c r="N184" t="str">
        <f>INDEX(Articles!$1:$1048576,MATCH(E184,Articles!D:D,0),15)</f>
        <v>1.3G</v>
      </c>
      <c r="O184" t="str">
        <f>INDEX(Articles!$1:$1048576,MATCH(E184,Articles!D:D,0),16)</f>
        <v>1008-F4-69252665</v>
      </c>
      <c r="P184">
        <f>INDEX(Articles!$1:$1048576,MATCH(E184,Articles!D:D,0),17)*1000</f>
        <v>320</v>
      </c>
      <c r="Q184" t="str">
        <f>INDEX(Articles!$1:$1048576,MATCH(E184,Articles!D:D,0),18)</f>
        <v>3,5</v>
      </c>
      <c r="R184">
        <f>INDEX(Articles!$1:$1048576,MATCH(E184,Articles!D:D,0),19)</f>
        <v>100</v>
      </c>
      <c r="S184" t="str">
        <f>IF(INDEX('Unités CA'!$1:$1048576,MATCH(E184,'Unités CA'!D:D,0),5)=0,"",INDEX('Unités CA'!$1:$1048576,MATCH(E184,'Unités CA'!D:D,0),5))</f>
        <v>0030/CA</v>
      </c>
      <c r="T184" t="str">
        <f>IF(INDEX('Unités BTE'!$1:$1048576,MATCH(E184,'Unités CA'!D:D,0),5)=0,"",INDEX('Unités BTE'!$1:$1048576,MATCH(E184,'Unités CA'!D:D,0),5))</f>
        <v/>
      </c>
      <c r="U184">
        <f>IFERROR(INDEX('Prix PRO CA'!$1:$1048576,MATCH(E184,'Prix PRO CA'!D:D,0),10),"")</f>
        <v>216.85</v>
      </c>
      <c r="V184" t="str">
        <f>IFERROR(INDEX('Prix PRO CA'!$1:$1048576,MATCH(E184,'Prix PRO BTE'!D:D,0),10),"")</f>
        <v/>
      </c>
      <c r="W184" t="str">
        <f>+IFERROR(INDEX('Prix PRO PCS'!$1:$1048576,MATCH(E184,'Prix PRO PCS'!D:D,0),10),"")</f>
        <v/>
      </c>
      <c r="X184" t="str">
        <f>IF(B184="OPPORTUNITE",AA184,IF(AA184&lt;=0,"Non",IF(AA184&gt;10,"Oui","Inf à 10")))</f>
        <v>Oui</v>
      </c>
      <c r="Y184">
        <f>IFERROR(INDEX(LigneAchat!$1:$1048576,MATCH(E184,LigneAchat!D:D,0),5),"")</f>
        <v>44287</v>
      </c>
      <c r="Z184">
        <f>INDEX(Articles!$1:$1048576,MATCH(E184,Articles!D:D,0),21)</f>
        <v>1211</v>
      </c>
      <c r="AA184">
        <f>+Z184-AB184</f>
        <v>1211</v>
      </c>
      <c r="AB184">
        <f>+INDEX(Articles!$1:$1048576,MATCH(E184,Articles!D:D,0),23)</f>
        <v>0</v>
      </c>
    </row>
    <row r="185">
      <c r="B185" t="str">
        <f>INDEX(Articles!$1:$1048576,MATCH(E185,Articles!D:D,0),6)</f>
        <v>1</v>
      </c>
      <c r="C185" t="str">
        <f>INDEX(Articles!$1:$1048576,MATCH(E185,Articles!D:D,0),7)</f>
        <v/>
      </c>
      <c r="D185" t="str">
        <f>HYPERLINK(INDEX(Articles!$1:$1048576,MATCH(E185,Articles!D:D,0),24),"Lien")</f>
        <v>Lien</v>
      </c>
      <c r="E185" t="str">
        <v>78210-R1</v>
      </c>
      <c r="F185" t="str">
        <f>INDEX(Articles!$1:$1048576,MATCH(E185,Articles!D:D,0),5)</f>
        <v>BBE Ø100 ASSORTIES R1</v>
      </c>
      <c r="G185" t="str">
        <f>INDEX(Articles!$1:$1048576,MATCH(E185,Articles!D:D,0),8)</f>
        <v>BOMBE</v>
      </c>
      <c r="H185" t="str">
        <f>INDEX(Articles!$1:$1048576,MATCH(E185,Articles!D:D,0),9)</f>
        <v>ASSORTIE</v>
      </c>
      <c r="I185">
        <f>INDEX(Articles!$1:$1048576,MATCH(E185,Articles!D:D,0),10)</f>
        <v>100</v>
      </c>
      <c r="J185" t="str">
        <f>INDEX(Articles!$1:$1048576,MATCH(E185,Articles!D:D,0),11)</f>
        <v>MULTI EFFETS</v>
      </c>
      <c r="K185" t="str">
        <f>INDEX(Articles!$1:$1048576,MATCH(E185,Articles!D:D,0),12)</f>
        <v>ASSORTI</v>
      </c>
      <c r="L185" t="str">
        <f>INDEX(Articles!$1:$1048576,MATCH(E185,Articles!D:D,0),13)</f>
        <v>CN</v>
      </c>
      <c r="M185" t="str">
        <f>INDEX(Articles!$1:$1048576,MATCH(E185,Articles!D:D,0),14)</f>
        <v>F4</v>
      </c>
      <c r="N185" t="str">
        <f>INDEX(Articles!$1:$1048576,MATCH(E185,Articles!D:D,0),15)</f>
        <v>1.3G</v>
      </c>
      <c r="O185" t="str">
        <f>INDEX(Articles!$1:$1048576,MATCH(E185,Articles!D:D,0),16)</f>
        <v>1008-F4-69252665</v>
      </c>
      <c r="P185">
        <f>INDEX(Articles!$1:$1048576,MATCH(E185,Articles!D:D,0),17)*1000</f>
        <v>320</v>
      </c>
      <c r="Q185" t="str">
        <f>INDEX(Articles!$1:$1048576,MATCH(E185,Articles!D:D,0),18)</f>
        <v>3,5</v>
      </c>
      <c r="R185">
        <f>INDEX(Articles!$1:$1048576,MATCH(E185,Articles!D:D,0),19)</f>
        <v>100</v>
      </c>
      <c r="S185" t="str">
        <f>IF(INDEX('Unités CA'!$1:$1048576,MATCH(E185,'Unités CA'!D:D,0),5)=0,"",INDEX('Unités CA'!$1:$1048576,MATCH(E185,'Unités CA'!D:D,0),5))</f>
        <v>0030/CA</v>
      </c>
      <c r="T185" t="str">
        <f>IF(INDEX('Unités BTE'!$1:$1048576,MATCH(E185,'Unités CA'!D:D,0),5)=0,"",INDEX('Unités BTE'!$1:$1048576,MATCH(E185,'Unités CA'!D:D,0),5))</f>
        <v/>
      </c>
      <c r="U185">
        <f>IFERROR(INDEX('Prix PRO CA'!$1:$1048576,MATCH(E185,'Prix PRO CA'!D:D,0),10),"")</f>
        <v>216.85</v>
      </c>
      <c r="V185" t="str">
        <f>IFERROR(INDEX('Prix PRO CA'!$1:$1048576,MATCH(E185,'Prix PRO BTE'!D:D,0),10),"")</f>
        <v/>
      </c>
      <c r="W185" t="str">
        <f>+IFERROR(INDEX('Prix PRO PCS'!$1:$1048576,MATCH(E185,'Prix PRO PCS'!D:D,0),10),"")</f>
        <v/>
      </c>
      <c r="X185" t="str">
        <f>IF(B185="OPPORTUNITE",AA185,IF(AA185&lt;=0,"Non",IF(AA185&gt;10,"Oui","Inf à 10")))</f>
        <v>Oui</v>
      </c>
      <c r="Y185" t="str">
        <f>IFERROR(INDEX(LigneAchat!$1:$1048576,MATCH(E185,LigneAchat!D:D,0),5),"")</f>
        <v/>
      </c>
      <c r="Z185">
        <f>INDEX(Articles!$1:$1048576,MATCH(E185,Articles!D:D,0),21)</f>
        <v>2280</v>
      </c>
      <c r="AA185">
        <f>+Z185-AB185</f>
        <v>2280</v>
      </c>
      <c r="AB185">
        <f>+INDEX(Articles!$1:$1048576,MATCH(E185,Articles!D:D,0),23)</f>
        <v>0</v>
      </c>
    </row>
    <row r="186">
      <c r="B186" t="str">
        <f>INDEX(Articles!$1:$1048576,MATCH(E186,Articles!D:D,0),6)</f>
        <v>1</v>
      </c>
      <c r="C186" t="str">
        <f>INDEX(Articles!$1:$1048576,MATCH(E186,Articles!D:D,0),7)</f>
        <v/>
      </c>
      <c r="D186" t="str">
        <f>HYPERLINK(INDEX(Articles!$1:$1048576,MATCH(E186,Articles!D:D,0),24),"Lien")</f>
        <v>Lien</v>
      </c>
      <c r="E186" t="str">
        <v>703400A</v>
      </c>
      <c r="F186" t="str">
        <f>INDEX(Articles!$1:$1048576,MATCH(E186,Articles!D:D,0),5)</f>
        <v>BBE Ø100 PIVOINES ASSORTIES</v>
      </c>
      <c r="G186" t="str">
        <f>INDEX(Articles!$1:$1048576,MATCH(E186,Articles!D:D,0),8)</f>
        <v>BOMBE</v>
      </c>
      <c r="H186" t="str">
        <f>INDEX(Articles!$1:$1048576,MATCH(E186,Articles!D:D,0),9)</f>
        <v>ASSORTIE</v>
      </c>
      <c r="I186">
        <f>INDEX(Articles!$1:$1048576,MATCH(E186,Articles!D:D,0),10)</f>
        <v>100</v>
      </c>
      <c r="J186" t="str">
        <f>INDEX(Articles!$1:$1048576,MATCH(E186,Articles!D:D,0),11)</f>
        <v>PIVOINE</v>
      </c>
      <c r="K186" t="str">
        <f>INDEX(Articles!$1:$1048576,MATCH(E186,Articles!D:D,0),12)</f>
        <v>ASSORTI</v>
      </c>
      <c r="L186" t="str">
        <f>INDEX(Articles!$1:$1048576,MATCH(E186,Articles!D:D,0),13)</f>
        <v>CN</v>
      </c>
      <c r="M186" t="str">
        <f>INDEX(Articles!$1:$1048576,MATCH(E186,Articles!D:D,0),14)</f>
        <v>F4</v>
      </c>
      <c r="N186" t="str">
        <f>INDEX(Articles!$1:$1048576,MATCH(E186,Articles!D:D,0),15)</f>
        <v>1.3G</v>
      </c>
      <c r="O186" t="str">
        <f>INDEX(Articles!$1:$1048576,MATCH(E186,Articles!D:D,0),16)</f>
        <v>1008-F4-69252665</v>
      </c>
      <c r="P186">
        <f>INDEX(Articles!$1:$1048576,MATCH(E186,Articles!D:D,0),17)*1000</f>
        <v>320</v>
      </c>
      <c r="Q186" t="str">
        <f>INDEX(Articles!$1:$1048576,MATCH(E186,Articles!D:D,0),18)</f>
        <v>3,5</v>
      </c>
      <c r="R186">
        <f>INDEX(Articles!$1:$1048576,MATCH(E186,Articles!D:D,0),19)</f>
        <v>100</v>
      </c>
      <c r="S186" t="str">
        <f>IF(INDEX('Unités CA'!$1:$1048576,MATCH(E186,'Unités CA'!D:D,0),5)=0,"",INDEX('Unités CA'!$1:$1048576,MATCH(E186,'Unités CA'!D:D,0),5))</f>
        <v>0036/CA</v>
      </c>
      <c r="T186" t="str">
        <f>IF(INDEX('Unités BTE'!$1:$1048576,MATCH(E186,'Unités CA'!D:D,0),5)=0,"",INDEX('Unités BTE'!$1:$1048576,MATCH(E186,'Unités CA'!D:D,0),5))</f>
        <v/>
      </c>
      <c r="U186">
        <f>IFERROR(INDEX('Prix PRO CA'!$1:$1048576,MATCH(E186,'Prix PRO CA'!D:D,0),10),"")</f>
        <v>257.16</v>
      </c>
      <c r="V186" t="str">
        <f>IFERROR(INDEX('Prix PRO CA'!$1:$1048576,MATCH(E186,'Prix PRO BTE'!D:D,0),10),"")</f>
        <v/>
      </c>
      <c r="W186" t="str">
        <f>+IFERROR(INDEX('Prix PRO PCS'!$1:$1048576,MATCH(E186,'Prix PRO PCS'!D:D,0),10),"")</f>
        <v/>
      </c>
      <c r="X186" t="str">
        <f>IF(B186="OPPORTUNITE",AA186,IF(AA186&lt;=0,"Non",IF(AA186&gt;10,"Oui","Inf à 10")))</f>
        <v>Oui</v>
      </c>
      <c r="Y186">
        <f>IFERROR(INDEX(LigneAchat!$1:$1048576,MATCH(E186,LigneAchat!D:D,0),5),"")</f>
        <v>44287</v>
      </c>
      <c r="Z186">
        <f>INDEX(Articles!$1:$1048576,MATCH(E186,Articles!D:D,0),21)</f>
        <v>2962</v>
      </c>
      <c r="AA186">
        <f>+Z186-AB186</f>
        <v>2962</v>
      </c>
      <c r="AB186">
        <f>+INDEX(Articles!$1:$1048576,MATCH(E186,Articles!D:D,0),23)</f>
        <v>0</v>
      </c>
    </row>
    <row r="187">
      <c r="B187" t="str">
        <f>INDEX(Articles!$1:$1048576,MATCH(E187,Articles!D:D,0),6)</f>
        <v>1</v>
      </c>
      <c r="C187" t="str">
        <f>INDEX(Articles!$1:$1048576,MATCH(E187,Articles!D:D,0),7)</f>
        <v/>
      </c>
      <c r="D187" t="str">
        <f>HYPERLINK(INDEX(Articles!$1:$1048576,MATCH(E187,Articles!D:D,0),24),"Lien")</f>
        <v>Lien</v>
      </c>
      <c r="E187" t="str">
        <v>GR10A5</v>
      </c>
      <c r="F187" t="str">
        <f>INDEX(Articles!$1:$1048576,MATCH(E187,Articles!D:D,0),5)</f>
        <v>GRAPPE Ø100 R5 ARGENT</v>
      </c>
      <c r="G187" t="str">
        <f>INDEX(Articles!$1:$1048576,MATCH(E187,Articles!D:D,0),8)</f>
        <v>BOMBE</v>
      </c>
      <c r="H187" t="str">
        <f>INDEX(Articles!$1:$1048576,MATCH(E187,Articles!D:D,0),9)</f>
        <v>GRAPPEE</v>
      </c>
      <c r="I187">
        <f>INDEX(Articles!$1:$1048576,MATCH(E187,Articles!D:D,0),10)</f>
        <v>100</v>
      </c>
      <c r="J187" t="str">
        <f>INDEX(Articles!$1:$1048576,MATCH(E187,Articles!D:D,0),11)</f>
        <v>MULTI EFFETS</v>
      </c>
      <c r="K187" t="str">
        <f>INDEX(Articles!$1:$1048576,MATCH(E187,Articles!D:D,0),12)</f>
        <v>ARGENT</v>
      </c>
      <c r="L187" t="str">
        <f>INDEX(Articles!$1:$1048576,MATCH(E187,Articles!D:D,0),13)</f>
        <v>CN</v>
      </c>
      <c r="M187" t="str">
        <f>INDEX(Articles!$1:$1048576,MATCH(E187,Articles!D:D,0),14)</f>
        <v>F4</v>
      </c>
      <c r="N187" t="str">
        <f>INDEX(Articles!$1:$1048576,MATCH(E187,Articles!D:D,0),15)</f>
        <v>1.3G</v>
      </c>
      <c r="O187" t="str">
        <f>INDEX(Articles!$1:$1048576,MATCH(E187,Articles!D:D,0),16)</f>
        <v>1008-F4-69252665</v>
      </c>
      <c r="P187">
        <f>INDEX(Articles!$1:$1048576,MATCH(E187,Articles!D:D,0),17)*1000</f>
        <v>1600</v>
      </c>
      <c r="Q187" t="str">
        <f>INDEX(Articles!$1:$1048576,MATCH(E187,Articles!D:D,0),18)</f>
        <v>25</v>
      </c>
      <c r="R187">
        <f>INDEX(Articles!$1:$1048576,MATCH(E187,Articles!D:D,0),19)</f>
        <v>100</v>
      </c>
      <c r="S187" t="str">
        <f>IF(INDEX('Unités CA'!$1:$1048576,MATCH(E187,'Unités CA'!D:D,0),5)=0,"",INDEX('Unités CA'!$1:$1048576,MATCH(E187,'Unités CA'!D:D,0),5))</f>
        <v>0006/CA</v>
      </c>
      <c r="T187" t="str">
        <f>IF(INDEX('Unités BTE'!$1:$1048576,MATCH(E187,'Unités CA'!D:D,0),5)=0,"",INDEX('Unités BTE'!$1:$1048576,MATCH(E187,'Unités CA'!D:D,0),5))</f>
        <v/>
      </c>
      <c r="U187">
        <f>IFERROR(INDEX('Prix PRO CA'!$1:$1048576,MATCH(E187,'Prix PRO CA'!D:D,0),10),"")</f>
        <v>226.86</v>
      </c>
      <c r="V187" t="str">
        <f>IFERROR(INDEX('Prix PRO CA'!$1:$1048576,MATCH(E187,'Prix PRO BTE'!D:D,0),10),"")</f>
        <v/>
      </c>
      <c r="W187">
        <f>+IFERROR(INDEX('Prix PRO PCS'!$1:$1048576,MATCH(E187,'Prix PRO PCS'!D:D,0),10),"")</f>
        <v>42.25</v>
      </c>
      <c r="X187" t="str">
        <f>IF(B187="OPPORTUNITE",AA187,IF(AA187&lt;=0,"Non",IF(AA187&gt;10,"Oui","Inf à 10")))</f>
        <v>Oui</v>
      </c>
      <c r="Y187" t="str">
        <f>IFERROR(INDEX(LigneAchat!$1:$1048576,MATCH(E187,LigneAchat!D:D,0),5),"")</f>
        <v/>
      </c>
      <c r="Z187">
        <f>INDEX(Articles!$1:$1048576,MATCH(E187,Articles!D:D,0),21)</f>
        <v>117</v>
      </c>
      <c r="AA187">
        <f>+Z187-AB187</f>
        <v>117</v>
      </c>
      <c r="AB187">
        <f>+INDEX(Articles!$1:$1048576,MATCH(E187,Articles!D:D,0),23)</f>
        <v>0</v>
      </c>
    </row>
    <row r="188">
      <c r="B188" t="str">
        <f>INDEX(Articles!$1:$1048576,MATCH(E188,Articles!D:D,0),6)</f>
        <v>1</v>
      </c>
      <c r="C188" t="str">
        <f>INDEX(Articles!$1:$1048576,MATCH(E188,Articles!D:D,0),7)</f>
        <v/>
      </c>
      <c r="D188" t="str">
        <f>HYPERLINK(INDEX(Articles!$1:$1048576,MATCH(E188,Articles!D:D,0),24),"Lien")</f>
        <v>Lien</v>
      </c>
      <c r="E188" t="str">
        <v>GR10B5</v>
      </c>
      <c r="F188" t="str">
        <f>INDEX(Articles!$1:$1048576,MATCH(E188,Articles!D:D,0),5)</f>
        <v>GRAPPE Ø100 R5 BLEU</v>
      </c>
      <c r="G188" t="str">
        <f>INDEX(Articles!$1:$1048576,MATCH(E188,Articles!D:D,0),8)</f>
        <v>BOMBE</v>
      </c>
      <c r="H188" t="str">
        <f>INDEX(Articles!$1:$1048576,MATCH(E188,Articles!D:D,0),9)</f>
        <v>GRAPPEE</v>
      </c>
      <c r="I188">
        <f>INDEX(Articles!$1:$1048576,MATCH(E188,Articles!D:D,0),10)</f>
        <v>100</v>
      </c>
      <c r="J188" t="str">
        <f>INDEX(Articles!$1:$1048576,MATCH(E188,Articles!D:D,0),11)</f>
        <v>MULTI EFFETS</v>
      </c>
      <c r="K188" t="str">
        <f>INDEX(Articles!$1:$1048576,MATCH(E188,Articles!D:D,0),12)</f>
        <v>BLEU</v>
      </c>
      <c r="L188" t="str">
        <f>INDEX(Articles!$1:$1048576,MATCH(E188,Articles!D:D,0),13)</f>
        <v>CN</v>
      </c>
      <c r="M188" t="str">
        <f>INDEX(Articles!$1:$1048576,MATCH(E188,Articles!D:D,0),14)</f>
        <v>F4</v>
      </c>
      <c r="N188" t="str">
        <f>INDEX(Articles!$1:$1048576,MATCH(E188,Articles!D:D,0),15)</f>
        <v>1.3G</v>
      </c>
      <c r="O188" t="str">
        <f>INDEX(Articles!$1:$1048576,MATCH(E188,Articles!D:D,0),16)</f>
        <v>1008-F4-69252665</v>
      </c>
      <c r="P188">
        <f>INDEX(Articles!$1:$1048576,MATCH(E188,Articles!D:D,0),17)*1000</f>
        <v>1600</v>
      </c>
      <c r="Q188" t="str">
        <f>INDEX(Articles!$1:$1048576,MATCH(E188,Articles!D:D,0),18)</f>
        <v>25</v>
      </c>
      <c r="R188">
        <f>INDEX(Articles!$1:$1048576,MATCH(E188,Articles!D:D,0),19)</f>
        <v>100</v>
      </c>
      <c r="S188" t="str">
        <f>IF(INDEX('Unités CA'!$1:$1048576,MATCH(E188,'Unités CA'!D:D,0),5)=0,"",INDEX('Unités CA'!$1:$1048576,MATCH(E188,'Unités CA'!D:D,0),5))</f>
        <v>0006/CA</v>
      </c>
      <c r="T188" t="str">
        <f>IF(INDEX('Unités BTE'!$1:$1048576,MATCH(E188,'Unités CA'!D:D,0),5)=0,"",INDEX('Unités BTE'!$1:$1048576,MATCH(E188,'Unités CA'!D:D,0),5))</f>
        <v/>
      </c>
      <c r="U188">
        <f>IFERROR(INDEX('Prix PRO CA'!$1:$1048576,MATCH(E188,'Prix PRO CA'!D:D,0),10),"")</f>
        <v>226.86</v>
      </c>
      <c r="V188" t="str">
        <f>IFERROR(INDEX('Prix PRO CA'!$1:$1048576,MATCH(E188,'Prix PRO BTE'!D:D,0),10),"")</f>
        <v/>
      </c>
      <c r="W188">
        <f>+IFERROR(INDEX('Prix PRO PCS'!$1:$1048576,MATCH(E188,'Prix PRO PCS'!D:D,0),10),"")</f>
        <v>42.25</v>
      </c>
      <c r="X188" t="str">
        <f>IF(B188="OPPORTUNITE",AA188,IF(AA188&lt;=0,"Non",IF(AA188&gt;10,"Oui","Inf à 10")))</f>
        <v>Oui</v>
      </c>
      <c r="Y188" t="str">
        <f>IFERROR(INDEX(LigneAchat!$1:$1048576,MATCH(E188,LigneAchat!D:D,0),5),"")</f>
        <v/>
      </c>
      <c r="Z188">
        <f>INDEX(Articles!$1:$1048576,MATCH(E188,Articles!D:D,0),21)</f>
        <v>75</v>
      </c>
      <c r="AA188">
        <f>+Z188-AB188</f>
        <v>75</v>
      </c>
      <c r="AB188">
        <f>+INDEX(Articles!$1:$1048576,MATCH(E188,Articles!D:D,0),23)</f>
        <v>0</v>
      </c>
    </row>
    <row r="189">
      <c r="B189" t="str">
        <f>INDEX(Articles!$1:$1048576,MATCH(E189,Articles!D:D,0),6)</f>
        <v>1</v>
      </c>
      <c r="C189" t="str">
        <f>INDEX(Articles!$1:$1048576,MATCH(E189,Articles!D:D,0),7)</f>
        <v/>
      </c>
      <c r="D189" t="str">
        <f>HYPERLINK(INDEX(Articles!$1:$1048576,MATCH(E189,Articles!D:D,0),24),"Lien")</f>
        <v>Lien</v>
      </c>
      <c r="E189" t="str">
        <v>GR10OR5</v>
      </c>
      <c r="F189" t="str">
        <f>INDEX(Articles!$1:$1048576,MATCH(E189,Articles!D:D,0),5)</f>
        <v>GRAPPE Ø100 R5 OR</v>
      </c>
      <c r="G189" t="str">
        <f>INDEX(Articles!$1:$1048576,MATCH(E189,Articles!D:D,0),8)</f>
        <v>BOMBE</v>
      </c>
      <c r="H189" t="str">
        <f>INDEX(Articles!$1:$1048576,MATCH(E189,Articles!D:D,0),9)</f>
        <v>GRAPPEE</v>
      </c>
      <c r="I189">
        <f>INDEX(Articles!$1:$1048576,MATCH(E189,Articles!D:D,0),10)</f>
        <v>100</v>
      </c>
      <c r="J189" t="str">
        <f>INDEX(Articles!$1:$1048576,MATCH(E189,Articles!D:D,0),11)</f>
        <v>MULTI EFFETS</v>
      </c>
      <c r="K189" t="str">
        <f>INDEX(Articles!$1:$1048576,MATCH(E189,Articles!D:D,0),12)</f>
        <v>OR</v>
      </c>
      <c r="L189" t="str">
        <f>INDEX(Articles!$1:$1048576,MATCH(E189,Articles!D:D,0),13)</f>
        <v>CN</v>
      </c>
      <c r="M189" t="str">
        <f>INDEX(Articles!$1:$1048576,MATCH(E189,Articles!D:D,0),14)</f>
        <v>F4</v>
      </c>
      <c r="N189" t="str">
        <f>INDEX(Articles!$1:$1048576,MATCH(E189,Articles!D:D,0),15)</f>
        <v>1.3G</v>
      </c>
      <c r="O189" t="str">
        <f>INDEX(Articles!$1:$1048576,MATCH(E189,Articles!D:D,0),16)</f>
        <v>1008-F4-69250665</v>
      </c>
      <c r="P189">
        <f>INDEX(Articles!$1:$1048576,MATCH(E189,Articles!D:D,0),17)*1000</f>
        <v>1600</v>
      </c>
      <c r="Q189" t="str">
        <f>INDEX(Articles!$1:$1048576,MATCH(E189,Articles!D:D,0),18)</f>
        <v>25</v>
      </c>
      <c r="R189">
        <f>INDEX(Articles!$1:$1048576,MATCH(E189,Articles!D:D,0),19)</f>
        <v>100</v>
      </c>
      <c r="S189" t="str">
        <f>IF(INDEX('Unités CA'!$1:$1048576,MATCH(E189,'Unités CA'!D:D,0),5)=0,"",INDEX('Unités CA'!$1:$1048576,MATCH(E189,'Unités CA'!D:D,0),5))</f>
        <v>0006/CA</v>
      </c>
      <c r="T189" t="str">
        <f>IF(INDEX('Unités BTE'!$1:$1048576,MATCH(E189,'Unités CA'!D:D,0),5)=0,"",INDEX('Unités BTE'!$1:$1048576,MATCH(E189,'Unités CA'!D:D,0),5))</f>
        <v/>
      </c>
      <c r="U189">
        <f>IFERROR(INDEX('Prix PRO CA'!$1:$1048576,MATCH(E189,'Prix PRO CA'!D:D,0),10),"")</f>
        <v>226.86</v>
      </c>
      <c r="V189" t="str">
        <f>IFERROR(INDEX('Prix PRO CA'!$1:$1048576,MATCH(E189,'Prix PRO BTE'!D:D,0),10),"")</f>
        <v/>
      </c>
      <c r="W189">
        <f>+IFERROR(INDEX('Prix PRO PCS'!$1:$1048576,MATCH(E189,'Prix PRO PCS'!D:D,0),10),"")</f>
        <v>42.25</v>
      </c>
      <c r="X189" t="str">
        <f>IF(B189="OPPORTUNITE",AA189,IF(AA189&lt;=0,"Non",IF(AA189&gt;10,"Oui","Inf à 10")))</f>
        <v>Oui</v>
      </c>
      <c r="Y189" t="str">
        <f>IFERROR(INDEX(LigneAchat!$1:$1048576,MATCH(E189,LigneAchat!D:D,0),5),"")</f>
        <v/>
      </c>
      <c r="Z189">
        <f>INDEX(Articles!$1:$1048576,MATCH(E189,Articles!D:D,0),21)</f>
        <v>260</v>
      </c>
      <c r="AA189">
        <f>+Z189-AB189</f>
        <v>260</v>
      </c>
      <c r="AB189">
        <f>+INDEX(Articles!$1:$1048576,MATCH(E189,Articles!D:D,0),23)</f>
        <v>0</v>
      </c>
    </row>
    <row r="190">
      <c r="B190" t="str">
        <f>INDEX(Articles!$1:$1048576,MATCH(E190,Articles!D:D,0),6)</f>
        <v>1</v>
      </c>
      <c r="C190" t="str">
        <f>INDEX(Articles!$1:$1048576,MATCH(E190,Articles!D:D,0),7)</f>
        <v/>
      </c>
      <c r="D190" t="str">
        <f>HYPERLINK(INDEX(Articles!$1:$1048576,MATCH(E190,Articles!D:D,0),24),"Lien")</f>
        <v>Lien</v>
      </c>
      <c r="E190" t="str">
        <v>GR10R5</v>
      </c>
      <c r="F190" t="str">
        <f>INDEX(Articles!$1:$1048576,MATCH(E190,Articles!D:D,0),5)</f>
        <v>GRAPPE Ø100 R5  ROUGE</v>
      </c>
      <c r="G190" t="str">
        <f>INDEX(Articles!$1:$1048576,MATCH(E190,Articles!D:D,0),8)</f>
        <v>BOMBE</v>
      </c>
      <c r="H190" t="str">
        <f>INDEX(Articles!$1:$1048576,MATCH(E190,Articles!D:D,0),9)</f>
        <v>GRAPPEE</v>
      </c>
      <c r="I190">
        <f>INDEX(Articles!$1:$1048576,MATCH(E190,Articles!D:D,0),10)</f>
        <v>100</v>
      </c>
      <c r="J190" t="str">
        <f>INDEX(Articles!$1:$1048576,MATCH(E190,Articles!D:D,0),11)</f>
        <v>MULTI EFFETS</v>
      </c>
      <c r="K190" t="str">
        <f>INDEX(Articles!$1:$1048576,MATCH(E190,Articles!D:D,0),12)</f>
        <v>ROUGE</v>
      </c>
      <c r="L190" t="str">
        <f>INDEX(Articles!$1:$1048576,MATCH(E190,Articles!D:D,0),13)</f>
        <v>CN</v>
      </c>
      <c r="M190" t="str">
        <f>INDEX(Articles!$1:$1048576,MATCH(E190,Articles!D:D,0),14)</f>
        <v>F4</v>
      </c>
      <c r="N190" t="str">
        <f>INDEX(Articles!$1:$1048576,MATCH(E190,Articles!D:D,0),15)</f>
        <v>1.3G</v>
      </c>
      <c r="O190" t="str">
        <f>INDEX(Articles!$1:$1048576,MATCH(E190,Articles!D:D,0),16)</f>
        <v>1008-F4-69250665</v>
      </c>
      <c r="P190">
        <f>INDEX(Articles!$1:$1048576,MATCH(E190,Articles!D:D,0),17)*1000</f>
        <v>1600</v>
      </c>
      <c r="Q190" t="str">
        <f>INDEX(Articles!$1:$1048576,MATCH(E190,Articles!D:D,0),18)</f>
        <v>25</v>
      </c>
      <c r="R190">
        <f>INDEX(Articles!$1:$1048576,MATCH(E190,Articles!D:D,0),19)</f>
        <v>100</v>
      </c>
      <c r="S190" t="str">
        <f>IF(INDEX('Unités CA'!$1:$1048576,MATCH(E190,'Unités CA'!D:D,0),5)=0,"",INDEX('Unités CA'!$1:$1048576,MATCH(E190,'Unités CA'!D:D,0),5))</f>
        <v>0006/CA</v>
      </c>
      <c r="T190" t="str">
        <f>IF(INDEX('Unités BTE'!$1:$1048576,MATCH(E190,'Unités CA'!D:D,0),5)=0,"",INDEX('Unités BTE'!$1:$1048576,MATCH(E190,'Unités CA'!D:D,0),5))</f>
        <v/>
      </c>
      <c r="U190">
        <f>IFERROR(INDEX('Prix PRO CA'!$1:$1048576,MATCH(E190,'Prix PRO CA'!D:D,0),10),"")</f>
        <v>226.86</v>
      </c>
      <c r="V190" t="str">
        <f>IFERROR(INDEX('Prix PRO CA'!$1:$1048576,MATCH(E190,'Prix PRO BTE'!D:D,0),10),"")</f>
        <v/>
      </c>
      <c r="W190">
        <f>+IFERROR(INDEX('Prix PRO PCS'!$1:$1048576,MATCH(E190,'Prix PRO PCS'!D:D,0),10),"")</f>
        <v>42.25</v>
      </c>
      <c r="X190" t="str">
        <f>IF(B190="OPPORTUNITE",AA190,IF(AA190&lt;=0,"Non",IF(AA190&gt;10,"Oui","Inf à 10")))</f>
        <v>Oui</v>
      </c>
      <c r="Y190" t="str">
        <f>IFERROR(INDEX(LigneAchat!$1:$1048576,MATCH(E190,LigneAchat!D:D,0),5),"")</f>
        <v/>
      </c>
      <c r="Z190">
        <f>INDEX(Articles!$1:$1048576,MATCH(E190,Articles!D:D,0),21)</f>
        <v>96</v>
      </c>
      <c r="AA190">
        <f>+Z190-AB190</f>
        <v>96</v>
      </c>
      <c r="AB190">
        <f>+INDEX(Articles!$1:$1048576,MATCH(E190,Articles!D:D,0),23)</f>
        <v>0</v>
      </c>
    </row>
    <row r="191">
      <c r="B191" t="str">
        <f>INDEX(Articles!$1:$1048576,MATCH(E191,Articles!D:D,0),6)</f>
        <v>1</v>
      </c>
      <c r="C191" t="str">
        <f>INDEX(Articles!$1:$1048576,MATCH(E191,Articles!D:D,0),7)</f>
        <v/>
      </c>
      <c r="D191" t="str">
        <f>HYPERLINK(INDEX(Articles!$1:$1048576,MATCH(E191,Articles!D:D,0),24),"Lien")</f>
        <v>Lien</v>
      </c>
      <c r="E191" t="str">
        <v>GR10VE5</v>
      </c>
      <c r="F191" t="str">
        <f>INDEX(Articles!$1:$1048576,MATCH(E191,Articles!D:D,0),5)</f>
        <v>GRAPPE Ø100 R5  VERT</v>
      </c>
      <c r="G191" t="str">
        <f>INDEX(Articles!$1:$1048576,MATCH(E191,Articles!D:D,0),8)</f>
        <v>BOMBE</v>
      </c>
      <c r="H191" t="str">
        <f>INDEX(Articles!$1:$1048576,MATCH(E191,Articles!D:D,0),9)</f>
        <v>GRAPPEE</v>
      </c>
      <c r="I191">
        <f>INDEX(Articles!$1:$1048576,MATCH(E191,Articles!D:D,0),10)</f>
        <v>100</v>
      </c>
      <c r="J191" t="str">
        <f>INDEX(Articles!$1:$1048576,MATCH(E191,Articles!D:D,0),11)</f>
        <v>MULTI EFFETS</v>
      </c>
      <c r="K191" t="str">
        <f>INDEX(Articles!$1:$1048576,MATCH(E191,Articles!D:D,0),12)</f>
        <v>VERT</v>
      </c>
      <c r="L191" t="str">
        <f>INDEX(Articles!$1:$1048576,MATCH(E191,Articles!D:D,0),13)</f>
        <v>CN</v>
      </c>
      <c r="M191" t="str">
        <f>INDEX(Articles!$1:$1048576,MATCH(E191,Articles!D:D,0),14)</f>
        <v>F4</v>
      </c>
      <c r="N191" t="str">
        <f>INDEX(Articles!$1:$1048576,MATCH(E191,Articles!D:D,0),15)</f>
        <v>1.3G</v>
      </c>
      <c r="O191" t="str">
        <f>INDEX(Articles!$1:$1048576,MATCH(E191,Articles!D:D,0),16)</f>
        <v>1008-F4-69250665</v>
      </c>
      <c r="P191">
        <f>INDEX(Articles!$1:$1048576,MATCH(E191,Articles!D:D,0),17)*1000</f>
        <v>1600</v>
      </c>
      <c r="Q191" t="str">
        <f>INDEX(Articles!$1:$1048576,MATCH(E191,Articles!D:D,0),18)</f>
        <v>25</v>
      </c>
      <c r="R191">
        <f>INDEX(Articles!$1:$1048576,MATCH(E191,Articles!D:D,0),19)</f>
        <v>100</v>
      </c>
      <c r="S191" t="str">
        <f>IF(INDEX('Unités CA'!$1:$1048576,MATCH(E191,'Unités CA'!D:D,0),5)=0,"",INDEX('Unités CA'!$1:$1048576,MATCH(E191,'Unités CA'!D:D,0),5))</f>
        <v>0006/CA</v>
      </c>
      <c r="T191" t="str">
        <f>IF(INDEX('Unités BTE'!$1:$1048576,MATCH(E191,'Unités CA'!D:D,0),5)=0,"",INDEX('Unités BTE'!$1:$1048576,MATCH(E191,'Unités CA'!D:D,0),5))</f>
        <v/>
      </c>
      <c r="U191">
        <f>IFERROR(INDEX('Prix PRO CA'!$1:$1048576,MATCH(E191,'Prix PRO CA'!D:D,0),10),"")</f>
        <v>226.86</v>
      </c>
      <c r="V191" t="str">
        <f>IFERROR(INDEX('Prix PRO CA'!$1:$1048576,MATCH(E191,'Prix PRO BTE'!D:D,0),10),"")</f>
        <v/>
      </c>
      <c r="W191">
        <f>+IFERROR(INDEX('Prix PRO PCS'!$1:$1048576,MATCH(E191,'Prix PRO PCS'!D:D,0),10),"")</f>
        <v>42.25</v>
      </c>
      <c r="X191" t="str">
        <f>IF(B191="OPPORTUNITE",AA191,IF(AA191&lt;=0,"Non",IF(AA191&gt;10,"Oui","Inf à 10")))</f>
        <v>Oui</v>
      </c>
      <c r="Y191" t="str">
        <f>IFERROR(INDEX(LigneAchat!$1:$1048576,MATCH(E191,LigneAchat!D:D,0),5),"")</f>
        <v/>
      </c>
      <c r="Z191">
        <f>INDEX(Articles!$1:$1048576,MATCH(E191,Articles!D:D,0),21)</f>
        <v>127</v>
      </c>
      <c r="AA191">
        <f>+Z191-AB191</f>
        <v>127</v>
      </c>
      <c r="AB191">
        <f>+INDEX(Articles!$1:$1048576,MATCH(E191,Articles!D:D,0),23)</f>
        <v>0</v>
      </c>
    </row>
    <row r="192">
      <c r="B192" t="str">
        <f>INDEX(Articles!$1:$1048576,MATCH(E192,Articles!D:D,0),6)</f>
        <v>1</v>
      </c>
      <c r="C192" t="str">
        <f>INDEX(Articles!$1:$1048576,MATCH(E192,Articles!D:D,0),7)</f>
        <v/>
      </c>
      <c r="D192" t="str">
        <f>HYPERLINK(INDEX(Articles!$1:$1048576,MATCH(E192,Articles!D:D,0),24),"Lien")</f>
        <v>Lien</v>
      </c>
      <c r="E192" t="str">
        <v>GR10VI5</v>
      </c>
      <c r="F192" t="str">
        <f>INDEX(Articles!$1:$1048576,MATCH(E192,Articles!D:D,0),5)</f>
        <v>GRAPPE Ø100 R5  VIOLET</v>
      </c>
      <c r="G192" t="str">
        <f>INDEX(Articles!$1:$1048576,MATCH(E192,Articles!D:D,0),8)</f>
        <v>BOMBE</v>
      </c>
      <c r="H192" t="str">
        <f>INDEX(Articles!$1:$1048576,MATCH(E192,Articles!D:D,0),9)</f>
        <v>GRAPPEE</v>
      </c>
      <c r="I192">
        <f>INDEX(Articles!$1:$1048576,MATCH(E192,Articles!D:D,0),10)</f>
        <v>100</v>
      </c>
      <c r="J192" t="str">
        <f>INDEX(Articles!$1:$1048576,MATCH(E192,Articles!D:D,0),11)</f>
        <v>MULTI EFFETS</v>
      </c>
      <c r="K192" t="str">
        <f>INDEX(Articles!$1:$1048576,MATCH(E192,Articles!D:D,0),12)</f>
        <v>VIOLET</v>
      </c>
      <c r="L192" t="str">
        <f>INDEX(Articles!$1:$1048576,MATCH(E192,Articles!D:D,0),13)</f>
        <v>CN</v>
      </c>
      <c r="M192" t="str">
        <f>INDEX(Articles!$1:$1048576,MATCH(E192,Articles!D:D,0),14)</f>
        <v>F4</v>
      </c>
      <c r="N192" t="str">
        <f>INDEX(Articles!$1:$1048576,MATCH(E192,Articles!D:D,0),15)</f>
        <v>1.3G</v>
      </c>
      <c r="O192" t="str">
        <f>INDEX(Articles!$1:$1048576,MATCH(E192,Articles!D:D,0),16)</f>
        <v>1008-F4-69250665</v>
      </c>
      <c r="P192">
        <f>INDEX(Articles!$1:$1048576,MATCH(E192,Articles!D:D,0),17)*1000</f>
        <v>1600</v>
      </c>
      <c r="Q192" t="str">
        <f>INDEX(Articles!$1:$1048576,MATCH(E192,Articles!D:D,0),18)</f>
        <v>25</v>
      </c>
      <c r="R192">
        <f>INDEX(Articles!$1:$1048576,MATCH(E192,Articles!D:D,0),19)</f>
        <v>100</v>
      </c>
      <c r="S192" t="str">
        <f>IF(INDEX('Unités CA'!$1:$1048576,MATCH(E192,'Unités CA'!D:D,0),5)=0,"",INDEX('Unités CA'!$1:$1048576,MATCH(E192,'Unités CA'!D:D,0),5))</f>
        <v>0006/CA</v>
      </c>
      <c r="T192" t="str">
        <f>IF(INDEX('Unités BTE'!$1:$1048576,MATCH(E192,'Unités CA'!D:D,0),5)=0,"",INDEX('Unités BTE'!$1:$1048576,MATCH(E192,'Unités CA'!D:D,0),5))</f>
        <v/>
      </c>
      <c r="U192">
        <f>IFERROR(INDEX('Prix PRO CA'!$1:$1048576,MATCH(E192,'Prix PRO CA'!D:D,0),10),"")</f>
        <v>226.86</v>
      </c>
      <c r="V192" t="str">
        <f>IFERROR(INDEX('Prix PRO CA'!$1:$1048576,MATCH(E192,'Prix PRO BTE'!D:D,0),10),"")</f>
        <v/>
      </c>
      <c r="W192">
        <f>+IFERROR(INDEX('Prix PRO PCS'!$1:$1048576,MATCH(E192,'Prix PRO PCS'!D:D,0),10),"")</f>
        <v>42.25</v>
      </c>
      <c r="X192" t="str">
        <f>IF(B192="OPPORTUNITE",AA192,IF(AA192&lt;=0,"Non",IF(AA192&gt;10,"Oui","Inf à 10")))</f>
        <v>Oui</v>
      </c>
      <c r="Y192" t="str">
        <f>IFERROR(INDEX(LigneAchat!$1:$1048576,MATCH(E192,LigneAchat!D:D,0),5),"")</f>
        <v/>
      </c>
      <c r="Z192">
        <f>INDEX(Articles!$1:$1048576,MATCH(E192,Articles!D:D,0),21)</f>
        <v>121</v>
      </c>
      <c r="AA192">
        <f>+Z192-AB192</f>
        <v>121</v>
      </c>
      <c r="AB192">
        <f>+INDEX(Articles!$1:$1048576,MATCH(E192,Articles!D:D,0),23)</f>
        <v>0</v>
      </c>
    </row>
    <row r="193">
      <c r="B193" t="str">
        <f>INDEX(Articles!$1:$1048576,MATCH(E193,Articles!D:D,0),6)</f>
        <v>1</v>
      </c>
      <c r="C193" t="str">
        <f>INDEX(Articles!$1:$1048576,MATCH(E193,Articles!D:D,0),7)</f>
        <v/>
      </c>
      <c r="D193" t="str">
        <f>HYPERLINK(INDEX(Articles!$1:$1048576,MATCH(E193,Articles!D:D,0),24),"Lien")</f>
        <v>Lien</v>
      </c>
      <c r="E193" t="str">
        <v>GR10W5</v>
      </c>
      <c r="F193" t="str">
        <f>INDEX(Articles!$1:$1048576,MATCH(E193,Articles!D:D,0),5)</f>
        <v>GRAPPE Ø100 R5 ASSORTIES 1</v>
      </c>
      <c r="G193" t="str">
        <f>INDEX(Articles!$1:$1048576,MATCH(E193,Articles!D:D,0),8)</f>
        <v>BOMBE</v>
      </c>
      <c r="H193" t="str">
        <f>INDEX(Articles!$1:$1048576,MATCH(E193,Articles!D:D,0),9)</f>
        <v>GRAPPEE</v>
      </c>
      <c r="I193">
        <f>INDEX(Articles!$1:$1048576,MATCH(E193,Articles!D:D,0),10)</f>
        <v>100</v>
      </c>
      <c r="J193" t="str">
        <f>INDEX(Articles!$1:$1048576,MATCH(E193,Articles!D:D,0),11)</f>
        <v>MULTI EFFETS</v>
      </c>
      <c r="K193" t="str">
        <f>INDEX(Articles!$1:$1048576,MATCH(E193,Articles!D:D,0),12)</f>
        <v>ASSORTI</v>
      </c>
      <c r="L193" t="str">
        <f>INDEX(Articles!$1:$1048576,MATCH(E193,Articles!D:D,0),13)</f>
        <v>CN</v>
      </c>
      <c r="M193" t="str">
        <f>INDEX(Articles!$1:$1048576,MATCH(E193,Articles!D:D,0),14)</f>
        <v>F4</v>
      </c>
      <c r="N193" t="str">
        <f>INDEX(Articles!$1:$1048576,MATCH(E193,Articles!D:D,0),15)</f>
        <v>1.3G</v>
      </c>
      <c r="O193" t="str">
        <f>INDEX(Articles!$1:$1048576,MATCH(E193,Articles!D:D,0),16)</f>
        <v>1008-F4-69250665</v>
      </c>
      <c r="P193">
        <f>INDEX(Articles!$1:$1048576,MATCH(E193,Articles!D:D,0),17)*1000</f>
        <v>1600</v>
      </c>
      <c r="Q193" t="str">
        <f>INDEX(Articles!$1:$1048576,MATCH(E193,Articles!D:D,0),18)</f>
        <v>25</v>
      </c>
      <c r="R193">
        <f>INDEX(Articles!$1:$1048576,MATCH(E193,Articles!D:D,0),19)</f>
        <v>100</v>
      </c>
      <c r="S193" t="str">
        <f>IF(INDEX('Unités CA'!$1:$1048576,MATCH(E193,'Unités CA'!D:D,0),5)=0,"",INDEX('Unités CA'!$1:$1048576,MATCH(E193,'Unités CA'!D:D,0),5))</f>
        <v>0006/CA</v>
      </c>
      <c r="T193" t="str">
        <f>IF(INDEX('Unités BTE'!$1:$1048576,MATCH(E193,'Unités CA'!D:D,0),5)=0,"",INDEX('Unités BTE'!$1:$1048576,MATCH(E193,'Unités CA'!D:D,0),5))</f>
        <v/>
      </c>
      <c r="U193">
        <f>IFERROR(INDEX('Prix PRO CA'!$1:$1048576,MATCH(E193,'Prix PRO CA'!D:D,0),10),"")</f>
        <v>226.86</v>
      </c>
      <c r="V193" t="str">
        <f>IFERROR(INDEX('Prix PRO CA'!$1:$1048576,MATCH(E193,'Prix PRO BTE'!D:D,0),10),"")</f>
        <v/>
      </c>
      <c r="W193">
        <f>+IFERROR(INDEX('Prix PRO PCS'!$1:$1048576,MATCH(E193,'Prix PRO PCS'!D:D,0),10),"")</f>
        <v>42.25</v>
      </c>
      <c r="X193" t="str">
        <f>IF(B193="OPPORTUNITE",AA193,IF(AA193&lt;=0,"Non",IF(AA193&gt;10,"Oui","Inf à 10")))</f>
        <v>Oui</v>
      </c>
      <c r="Y193" t="str">
        <f>IFERROR(INDEX(LigneAchat!$1:$1048576,MATCH(E193,LigneAchat!D:D,0),5),"")</f>
        <v/>
      </c>
      <c r="Z193">
        <f>INDEX(Articles!$1:$1048576,MATCH(E193,Articles!D:D,0),21)</f>
        <v>145</v>
      </c>
      <c r="AA193">
        <f>+Z193-AB193</f>
        <v>145</v>
      </c>
      <c r="AB193">
        <f>+INDEX(Articles!$1:$1048576,MATCH(E193,Articles!D:D,0),23)</f>
        <v>0</v>
      </c>
    </row>
    <row r="194">
      <c r="B194" t="str">
        <f>INDEX(Articles!$1:$1048576,MATCH(E194,Articles!D:D,0),6)</f>
        <v>1</v>
      </c>
      <c r="C194" t="str">
        <f>INDEX(Articles!$1:$1048576,MATCH(E194,Articles!D:D,0),7)</f>
        <v/>
      </c>
      <c r="D194" t="str">
        <f>HYPERLINK(INDEX(Articles!$1:$1048576,MATCH(E194,Articles!D:D,0),24),"Lien")</f>
        <v>Lien</v>
      </c>
      <c r="E194" t="str">
        <v>GR10X5</v>
      </c>
      <c r="F194" t="str">
        <f>INDEX(Articles!$1:$1048576,MATCH(E194,Articles!D:D,0),5)</f>
        <v>GRAPPE Ø100  R5 ASSORTIES 2</v>
      </c>
      <c r="G194" t="str">
        <f>INDEX(Articles!$1:$1048576,MATCH(E194,Articles!D:D,0),8)</f>
        <v>BOMBE</v>
      </c>
      <c r="H194" t="str">
        <f>INDEX(Articles!$1:$1048576,MATCH(E194,Articles!D:D,0),9)</f>
        <v>GRAPPEE</v>
      </c>
      <c r="I194">
        <f>INDEX(Articles!$1:$1048576,MATCH(E194,Articles!D:D,0),10)</f>
        <v>100</v>
      </c>
      <c r="J194" t="str">
        <f>INDEX(Articles!$1:$1048576,MATCH(E194,Articles!D:D,0),11)</f>
        <v>MULTI EFFETS</v>
      </c>
      <c r="K194" t="str">
        <f>INDEX(Articles!$1:$1048576,MATCH(E194,Articles!D:D,0),12)</f>
        <v>ASSORTI</v>
      </c>
      <c r="L194" t="str">
        <f>INDEX(Articles!$1:$1048576,MATCH(E194,Articles!D:D,0),13)</f>
        <v>CN</v>
      </c>
      <c r="M194" t="str">
        <f>INDEX(Articles!$1:$1048576,MATCH(E194,Articles!D:D,0),14)</f>
        <v>F4</v>
      </c>
      <c r="N194" t="str">
        <f>INDEX(Articles!$1:$1048576,MATCH(E194,Articles!D:D,0),15)</f>
        <v>1.3G</v>
      </c>
      <c r="O194" t="str">
        <f>INDEX(Articles!$1:$1048576,MATCH(E194,Articles!D:D,0),16)</f>
        <v>1170-F4-02742</v>
      </c>
      <c r="P194">
        <f>INDEX(Articles!$1:$1048576,MATCH(E194,Articles!D:D,0),17)*1000</f>
        <v>1600</v>
      </c>
      <c r="Q194" t="str">
        <f>INDEX(Articles!$1:$1048576,MATCH(E194,Articles!D:D,0),18)</f>
        <v>25</v>
      </c>
      <c r="R194">
        <f>INDEX(Articles!$1:$1048576,MATCH(E194,Articles!D:D,0),19)</f>
        <v>100</v>
      </c>
      <c r="S194" t="str">
        <f>IF(INDEX('Unités CA'!$1:$1048576,MATCH(E194,'Unités CA'!D:D,0),5)=0,"",INDEX('Unités CA'!$1:$1048576,MATCH(E194,'Unités CA'!D:D,0),5))</f>
        <v>0006/CA</v>
      </c>
      <c r="T194" t="str">
        <f>IF(INDEX('Unités BTE'!$1:$1048576,MATCH(E194,'Unités CA'!D:D,0),5)=0,"",INDEX('Unités BTE'!$1:$1048576,MATCH(E194,'Unités CA'!D:D,0),5))</f>
        <v/>
      </c>
      <c r="U194">
        <f>IFERROR(INDEX('Prix PRO CA'!$1:$1048576,MATCH(E194,'Prix PRO CA'!D:D,0),10),"")</f>
        <v>226.86</v>
      </c>
      <c r="V194" t="str">
        <f>IFERROR(INDEX('Prix PRO CA'!$1:$1048576,MATCH(E194,'Prix PRO BTE'!D:D,0),10),"")</f>
        <v/>
      </c>
      <c r="W194">
        <f>+IFERROR(INDEX('Prix PRO PCS'!$1:$1048576,MATCH(E194,'Prix PRO PCS'!D:D,0),10),"")</f>
        <v>42.25</v>
      </c>
      <c r="X194" t="str">
        <f>IF(B194="OPPORTUNITE",AA194,IF(AA194&lt;=0,"Non",IF(AA194&gt;10,"Oui","Inf à 10")))</f>
        <v>Oui</v>
      </c>
      <c r="Y194" t="str">
        <f>IFERROR(INDEX(LigneAchat!$1:$1048576,MATCH(E194,LigneAchat!D:D,0),5),"")</f>
        <v/>
      </c>
      <c r="Z194">
        <f>INDEX(Articles!$1:$1048576,MATCH(E194,Articles!D:D,0),21)</f>
        <v>143</v>
      </c>
      <c r="AA194">
        <f>+Z194-AB194</f>
        <v>142</v>
      </c>
      <c r="AB194">
        <f>+INDEX(Articles!$1:$1048576,MATCH(E194,Articles!D:D,0),23)</f>
        <v>1</v>
      </c>
    </row>
    <row r="195">
      <c r="B195" t="str">
        <f>INDEX(Articles!$1:$1048576,MATCH(E195,Articles!D:D,0),6)</f>
        <v>1</v>
      </c>
      <c r="C195" t="str">
        <f>INDEX(Articles!$1:$1048576,MATCH(E195,Articles!D:D,0),7)</f>
        <v/>
      </c>
      <c r="D195" t="str">
        <f>HYPERLINK(INDEX(Articles!$1:$1048576,MATCH(E195,Articles!D:D,0),24),"Lien")</f>
        <v>Lien</v>
      </c>
      <c r="E195" t="str">
        <v>GR10Y5</v>
      </c>
      <c r="F195" t="str">
        <f>INDEX(Articles!$1:$1048576,MATCH(E195,Articles!D:D,0),5)</f>
        <v>GRAPPE Ø100  R5 ASSORTIES 3</v>
      </c>
      <c r="G195" t="str">
        <f>INDEX(Articles!$1:$1048576,MATCH(E195,Articles!D:D,0),8)</f>
        <v>BOMBE</v>
      </c>
      <c r="H195" t="str">
        <f>INDEX(Articles!$1:$1048576,MATCH(E195,Articles!D:D,0),9)</f>
        <v>GRAPPEE</v>
      </c>
      <c r="I195">
        <f>INDEX(Articles!$1:$1048576,MATCH(E195,Articles!D:D,0),10)</f>
        <v>100</v>
      </c>
      <c r="J195" t="str">
        <f>INDEX(Articles!$1:$1048576,MATCH(E195,Articles!D:D,0),11)</f>
        <v>MULTI EFFETS</v>
      </c>
      <c r="K195" t="str">
        <f>INDEX(Articles!$1:$1048576,MATCH(E195,Articles!D:D,0),12)</f>
        <v>ASSORTI</v>
      </c>
      <c r="L195" t="str">
        <f>INDEX(Articles!$1:$1048576,MATCH(E195,Articles!D:D,0),13)</f>
        <v>CN</v>
      </c>
      <c r="M195" t="str">
        <f>INDEX(Articles!$1:$1048576,MATCH(E195,Articles!D:D,0),14)</f>
        <v>F4</v>
      </c>
      <c r="N195" t="str">
        <f>INDEX(Articles!$1:$1048576,MATCH(E195,Articles!D:D,0),15)</f>
        <v>1.3G</v>
      </c>
      <c r="O195" t="str">
        <f>INDEX(Articles!$1:$1048576,MATCH(E195,Articles!D:D,0),16)</f>
        <v>1170-F4-02742</v>
      </c>
      <c r="P195">
        <f>INDEX(Articles!$1:$1048576,MATCH(E195,Articles!D:D,0),17)*1000</f>
        <v>1600</v>
      </c>
      <c r="Q195" t="str">
        <f>INDEX(Articles!$1:$1048576,MATCH(E195,Articles!D:D,0),18)</f>
        <v>25</v>
      </c>
      <c r="R195">
        <f>INDEX(Articles!$1:$1048576,MATCH(E195,Articles!D:D,0),19)</f>
        <v>100</v>
      </c>
      <c r="S195" t="str">
        <f>IF(INDEX('Unités CA'!$1:$1048576,MATCH(E195,'Unités CA'!D:D,0),5)=0,"",INDEX('Unités CA'!$1:$1048576,MATCH(E195,'Unités CA'!D:D,0),5))</f>
        <v>0006/CA</v>
      </c>
      <c r="T195" t="str">
        <f>IF(INDEX('Unités BTE'!$1:$1048576,MATCH(E195,'Unités CA'!D:D,0),5)=0,"",INDEX('Unités BTE'!$1:$1048576,MATCH(E195,'Unités CA'!D:D,0),5))</f>
        <v/>
      </c>
      <c r="U195">
        <f>IFERROR(INDEX('Prix PRO CA'!$1:$1048576,MATCH(E195,'Prix PRO CA'!D:D,0),10),"")</f>
        <v>226.86</v>
      </c>
      <c r="V195" t="str">
        <f>IFERROR(INDEX('Prix PRO CA'!$1:$1048576,MATCH(E195,'Prix PRO BTE'!D:D,0),10),"")</f>
        <v/>
      </c>
      <c r="W195">
        <f>+IFERROR(INDEX('Prix PRO PCS'!$1:$1048576,MATCH(E195,'Prix PRO PCS'!D:D,0),10),"")</f>
        <v>42.25</v>
      </c>
      <c r="X195" t="str">
        <f>IF(B195="OPPORTUNITE",AA195,IF(AA195&lt;=0,"Non",IF(AA195&gt;10,"Oui","Inf à 10")))</f>
        <v>Oui</v>
      </c>
      <c r="Y195" t="str">
        <f>IFERROR(INDEX(LigneAchat!$1:$1048576,MATCH(E195,LigneAchat!D:D,0),5),"")</f>
        <v/>
      </c>
      <c r="Z195">
        <f>INDEX(Articles!$1:$1048576,MATCH(E195,Articles!D:D,0),21)</f>
        <v>172</v>
      </c>
      <c r="AA195">
        <f>+Z195-AB195</f>
        <v>171</v>
      </c>
      <c r="AB195">
        <f>+INDEX(Articles!$1:$1048576,MATCH(E195,Articles!D:D,0),23)</f>
        <v>1</v>
      </c>
    </row>
    <row r="196">
      <c r="B196" t="str">
        <f>INDEX(Articles!$1:$1048576,MATCH(E196,Articles!D:D,0),6)</f>
        <v>1</v>
      </c>
      <c r="C196" t="str">
        <f>INDEX(Articles!$1:$1048576,MATCH(E196,Articles!D:D,0),7)</f>
        <v/>
      </c>
      <c r="D196" t="str">
        <f>HYPERLINK(INDEX(Articles!$1:$1048576,MATCH(E196,Articles!D:D,0),24),"Lien")</f>
        <v>Lien</v>
      </c>
      <c r="E196" t="str">
        <v>GR10Z5</v>
      </c>
      <c r="F196" t="str">
        <f>INDEX(Articles!$1:$1048576,MATCH(E196,Articles!D:D,0),5)</f>
        <v>GRAPPE Ø100 R5 ASSORTIES 4</v>
      </c>
      <c r="G196" t="str">
        <f>INDEX(Articles!$1:$1048576,MATCH(E196,Articles!D:D,0),8)</f>
        <v>BOMBE</v>
      </c>
      <c r="H196" t="str">
        <f>INDEX(Articles!$1:$1048576,MATCH(E196,Articles!D:D,0),9)</f>
        <v>GRAPPEE</v>
      </c>
      <c r="I196">
        <f>INDEX(Articles!$1:$1048576,MATCH(E196,Articles!D:D,0),10)</f>
        <v>100</v>
      </c>
      <c r="J196" t="str">
        <f>INDEX(Articles!$1:$1048576,MATCH(E196,Articles!D:D,0),11)</f>
        <v>MULTI EFFETS</v>
      </c>
      <c r="K196" t="str">
        <f>INDEX(Articles!$1:$1048576,MATCH(E196,Articles!D:D,0),12)</f>
        <v>ASSORTI</v>
      </c>
      <c r="L196" t="str">
        <f>INDEX(Articles!$1:$1048576,MATCH(E196,Articles!D:D,0),13)</f>
        <v>CN</v>
      </c>
      <c r="M196" t="str">
        <f>INDEX(Articles!$1:$1048576,MATCH(E196,Articles!D:D,0),14)</f>
        <v>F4</v>
      </c>
      <c r="N196" t="str">
        <f>INDEX(Articles!$1:$1048576,MATCH(E196,Articles!D:D,0),15)</f>
        <v>1.3G</v>
      </c>
      <c r="O196" t="str">
        <f>INDEX(Articles!$1:$1048576,MATCH(E196,Articles!D:D,0),16)</f>
        <v>1008-F4-69250665</v>
      </c>
      <c r="P196">
        <f>INDEX(Articles!$1:$1048576,MATCH(E196,Articles!D:D,0),17)*1000</f>
        <v>1600</v>
      </c>
      <c r="Q196" t="str">
        <f>INDEX(Articles!$1:$1048576,MATCH(E196,Articles!D:D,0),18)</f>
        <v>25</v>
      </c>
      <c r="R196">
        <f>INDEX(Articles!$1:$1048576,MATCH(E196,Articles!D:D,0),19)</f>
        <v>100</v>
      </c>
      <c r="S196" t="str">
        <f>IF(INDEX('Unités CA'!$1:$1048576,MATCH(E196,'Unités CA'!D:D,0),5)=0,"",INDEX('Unités CA'!$1:$1048576,MATCH(E196,'Unités CA'!D:D,0),5))</f>
        <v>0006/CA</v>
      </c>
      <c r="T196" t="str">
        <f>IF(INDEX('Unités BTE'!$1:$1048576,MATCH(E196,'Unités CA'!D:D,0),5)=0,"",INDEX('Unités BTE'!$1:$1048576,MATCH(E196,'Unités CA'!D:D,0),5))</f>
        <v/>
      </c>
      <c r="U196">
        <f>IFERROR(INDEX('Prix PRO CA'!$1:$1048576,MATCH(E196,'Prix PRO CA'!D:D,0),10),"")</f>
        <v>226.86</v>
      </c>
      <c r="V196" t="str">
        <f>IFERROR(INDEX('Prix PRO CA'!$1:$1048576,MATCH(E196,'Prix PRO BTE'!D:D,0),10),"")</f>
        <v/>
      </c>
      <c r="W196">
        <f>+IFERROR(INDEX('Prix PRO PCS'!$1:$1048576,MATCH(E196,'Prix PRO PCS'!D:D,0),10),"")</f>
        <v>42.25</v>
      </c>
      <c r="X196" t="str">
        <f>IF(B196="OPPORTUNITE",AA196,IF(AA196&lt;=0,"Non",IF(AA196&gt;10,"Oui","Inf à 10")))</f>
        <v>Oui</v>
      </c>
      <c r="Y196" t="str">
        <f>IFERROR(INDEX(LigneAchat!$1:$1048576,MATCH(E196,LigneAchat!D:D,0),5),"")</f>
        <v/>
      </c>
      <c r="Z196">
        <f>INDEX(Articles!$1:$1048576,MATCH(E196,Articles!D:D,0),21)</f>
        <v>156</v>
      </c>
      <c r="AA196">
        <f>+Z196-AB196</f>
        <v>156</v>
      </c>
      <c r="AB196">
        <f>+INDEX(Articles!$1:$1048576,MATCH(E196,Articles!D:D,0),23)</f>
        <v>0</v>
      </c>
    </row>
    <row r="197">
      <c r="B197" t="str">
        <f>INDEX(Articles!$1:$1048576,MATCH(E197,Articles!D:D,0),6)</f>
        <v>1</v>
      </c>
      <c r="C197" t="str">
        <f>INDEX(Articles!$1:$1048576,MATCH(E197,Articles!D:D,0),7)</f>
        <v/>
      </c>
      <c r="D197" t="str">
        <f>HYPERLINK(INDEX(Articles!$1:$1048576,MATCH(E197,Articles!D:D,0),24),"Lien")</f>
        <v>Lien</v>
      </c>
      <c r="E197" t="str">
        <v>GR10B3</v>
      </c>
      <c r="F197" t="str">
        <f>INDEX(Articles!$1:$1048576,MATCH(E197,Articles!D:D,0),5)</f>
        <v>GRAPPE Ø100 R3 ASSORTI</v>
      </c>
      <c r="G197" t="str">
        <f>INDEX(Articles!$1:$1048576,MATCH(E197,Articles!D:D,0),8)</f>
        <v>BOMBE</v>
      </c>
      <c r="H197" t="str">
        <f>INDEX(Articles!$1:$1048576,MATCH(E197,Articles!D:D,0),9)</f>
        <v>GRAPPEE</v>
      </c>
      <c r="I197">
        <f>INDEX(Articles!$1:$1048576,MATCH(E197,Articles!D:D,0),10)</f>
        <v>100</v>
      </c>
      <c r="J197" t="str">
        <f>INDEX(Articles!$1:$1048576,MATCH(E197,Articles!D:D,0),11)</f>
        <v>MULTI EFFETS</v>
      </c>
      <c r="K197" t="str">
        <f>INDEX(Articles!$1:$1048576,MATCH(E197,Articles!D:D,0),12)</f>
        <v>ASSORTI</v>
      </c>
      <c r="L197" t="str">
        <f>INDEX(Articles!$1:$1048576,MATCH(E197,Articles!D:D,0),13)</f>
        <v>CN</v>
      </c>
      <c r="M197" t="str">
        <f>INDEX(Articles!$1:$1048576,MATCH(E197,Articles!D:D,0),14)</f>
        <v>F4</v>
      </c>
      <c r="N197" t="str">
        <f>INDEX(Articles!$1:$1048576,MATCH(E197,Articles!D:D,0),15)</f>
        <v>1.3G</v>
      </c>
      <c r="O197" t="str">
        <f>INDEX(Articles!$1:$1048576,MATCH(E197,Articles!D:D,0),16)</f>
        <v>1008-F4-69252665</v>
      </c>
      <c r="P197">
        <f>INDEX(Articles!$1:$1048576,MATCH(E197,Articles!D:D,0),17)*1000</f>
        <v>1600</v>
      </c>
      <c r="Q197" t="str">
        <f>INDEX(Articles!$1:$1048576,MATCH(E197,Articles!D:D,0),18)</f>
        <v>15</v>
      </c>
      <c r="R197">
        <f>INDEX(Articles!$1:$1048576,MATCH(E197,Articles!D:D,0),19)</f>
        <v>100</v>
      </c>
      <c r="S197" t="str">
        <f>IF(INDEX('Unités CA'!$1:$1048576,MATCH(E197,'Unités CA'!D:D,0),5)=0,"",INDEX('Unités CA'!$1:$1048576,MATCH(E197,'Unités CA'!D:D,0),5))</f>
        <v>0006/CA</v>
      </c>
      <c r="T197" t="str">
        <f>IF(INDEX('Unités BTE'!$1:$1048576,MATCH(E197,'Unités CA'!D:D,0),5)=0,"",INDEX('Unités BTE'!$1:$1048576,MATCH(E197,'Unités CA'!D:D,0),5))</f>
        <v/>
      </c>
      <c r="U197">
        <f>IFERROR(INDEX('Prix PRO CA'!$1:$1048576,MATCH(E197,'Prix PRO CA'!D:D,0),10),"")</f>
        <v>226.86</v>
      </c>
      <c r="V197" t="str">
        <f>IFERROR(INDEX('Prix PRO CA'!$1:$1048576,MATCH(E197,'Prix PRO BTE'!D:D,0),10),"")</f>
        <v/>
      </c>
      <c r="W197">
        <f>+IFERROR(INDEX('Prix PRO PCS'!$1:$1048576,MATCH(E197,'Prix PRO PCS'!D:D,0),10),"")</f>
        <v>42.25</v>
      </c>
      <c r="X197" t="str">
        <f>IF(B197="OPPORTUNITE",AA197,IF(AA197&lt;=0,"Non",IF(AA197&gt;10,"Oui","Inf à 10")))</f>
        <v>Oui</v>
      </c>
      <c r="Y197">
        <f>IFERROR(INDEX(LigneAchat!$1:$1048576,MATCH(E197,LigneAchat!D:D,0),5),"")</f>
        <v>44287</v>
      </c>
      <c r="Z197">
        <f>INDEX(Articles!$1:$1048576,MATCH(E197,Articles!D:D,0),21)</f>
        <v>356</v>
      </c>
      <c r="AA197">
        <f>+Z197-AB197</f>
        <v>355</v>
      </c>
      <c r="AB197">
        <f>+INDEX(Articles!$1:$1048576,MATCH(E197,Articles!D:D,0),23)</f>
        <v>1</v>
      </c>
    </row>
    <row r="198">
      <c r="B198" t="str">
        <f>INDEX(Articles!$1:$1048576,MATCH(E198,Articles!D:D,0),6)</f>
        <v>1</v>
      </c>
      <c r="C198" t="str">
        <f>INDEX(Articles!$1:$1048576,MATCH(E198,Articles!D:D,0),7)</f>
        <v/>
      </c>
      <c r="D198" t="str">
        <f>HYPERLINK(INDEX(Articles!$1:$1048576,MATCH(E198,Articles!D:D,0),24),"Lien")</f>
        <v>Lien</v>
      </c>
      <c r="E198" t="str">
        <v>GR10Q2</v>
      </c>
      <c r="F198" t="str">
        <f>INDEX(Articles!$1:$1048576,MATCH(E198,Articles!D:D,0),5)</f>
        <v>GRAPPE Ø100 R2 ASSORTI</v>
      </c>
      <c r="G198" t="str">
        <f>INDEX(Articles!$1:$1048576,MATCH(E198,Articles!D:D,0),8)</f>
        <v>BOMBE</v>
      </c>
      <c r="H198" t="str">
        <f>INDEX(Articles!$1:$1048576,MATCH(E198,Articles!D:D,0),9)</f>
        <v>GRAPPEE</v>
      </c>
      <c r="I198">
        <f>INDEX(Articles!$1:$1048576,MATCH(E198,Articles!D:D,0),10)</f>
        <v>100</v>
      </c>
      <c r="J198" t="str">
        <f>INDEX(Articles!$1:$1048576,MATCH(E198,Articles!D:D,0),11)</f>
        <v>MULTI EFFETS</v>
      </c>
      <c r="K198" t="str">
        <f>INDEX(Articles!$1:$1048576,MATCH(E198,Articles!D:D,0),12)</f>
        <v>ASSORTI</v>
      </c>
      <c r="L198" t="str">
        <f>INDEX(Articles!$1:$1048576,MATCH(E198,Articles!D:D,0),13)</f>
        <v>CN</v>
      </c>
      <c r="M198" t="str">
        <f>INDEX(Articles!$1:$1048576,MATCH(E198,Articles!D:D,0),14)</f>
        <v>F4</v>
      </c>
      <c r="N198" t="str">
        <f>INDEX(Articles!$1:$1048576,MATCH(E198,Articles!D:D,0),15)</f>
        <v>1.3G</v>
      </c>
      <c r="O198" t="str">
        <f>INDEX(Articles!$1:$1048576,MATCH(E198,Articles!D:D,0),16)</f>
        <v>1008-F4-69250665</v>
      </c>
      <c r="P198">
        <f>INDEX(Articles!$1:$1048576,MATCH(E198,Articles!D:D,0),17)*1000</f>
        <v>1600</v>
      </c>
      <c r="Q198" t="str">
        <f>INDEX(Articles!$1:$1048576,MATCH(E198,Articles!D:D,0),18)</f>
        <v>10</v>
      </c>
      <c r="R198">
        <f>INDEX(Articles!$1:$1048576,MATCH(E198,Articles!D:D,0),19)</f>
        <v>100</v>
      </c>
      <c r="S198" t="str">
        <f>IF(INDEX('Unités CA'!$1:$1048576,MATCH(E198,'Unités CA'!D:D,0),5)=0,"",INDEX('Unités CA'!$1:$1048576,MATCH(E198,'Unités CA'!D:D,0),5))</f>
        <v>0006/CA</v>
      </c>
      <c r="T198" t="str">
        <f>IF(INDEX('Unités BTE'!$1:$1048576,MATCH(E198,'Unités CA'!D:D,0),5)=0,"",INDEX('Unités BTE'!$1:$1048576,MATCH(E198,'Unités CA'!D:D,0),5))</f>
        <v/>
      </c>
      <c r="U198">
        <f>IFERROR(INDEX('Prix PRO CA'!$1:$1048576,MATCH(E198,'Prix PRO CA'!D:D,0),10),"")</f>
        <v>226.86</v>
      </c>
      <c r="V198" t="str">
        <f>IFERROR(INDEX('Prix PRO CA'!$1:$1048576,MATCH(E198,'Prix PRO BTE'!D:D,0),10),"")</f>
        <v/>
      </c>
      <c r="W198">
        <f>+IFERROR(INDEX('Prix PRO PCS'!$1:$1048576,MATCH(E198,'Prix PRO PCS'!D:D,0),10),"")</f>
        <v>42.25</v>
      </c>
      <c r="X198" t="str">
        <f>IF(B198="OPPORTUNITE",AA198,IF(AA198&lt;=0,"Non",IF(AA198&gt;10,"Oui","Inf à 10")))</f>
        <v>Oui</v>
      </c>
      <c r="Y198">
        <f>IFERROR(INDEX(LigneAchat!$1:$1048576,MATCH(E198,LigneAchat!D:D,0),5),"")</f>
        <v>44287</v>
      </c>
      <c r="Z198">
        <f>INDEX(Articles!$1:$1048576,MATCH(E198,Articles!D:D,0),21)</f>
        <v>227</v>
      </c>
      <c r="AA198">
        <f>+Z198-AB198</f>
        <v>226</v>
      </c>
      <c r="AB198">
        <f>+INDEX(Articles!$1:$1048576,MATCH(E198,Articles!D:D,0),23)</f>
        <v>1</v>
      </c>
    </row>
    <row r="199">
      <c r="B199" t="str">
        <f>INDEX(Articles!$1:$1048576,MATCH(E199,Articles!D:D,0),6)</f>
        <v>1</v>
      </c>
      <c r="C199" t="str">
        <f>INDEX(Articles!$1:$1048576,MATCH(E199,Articles!D:D,0),7)</f>
        <v/>
      </c>
      <c r="D199" t="str">
        <f>HYPERLINK(INDEX(Articles!$1:$1048576,MATCH(E199,Articles!D:D,0),24),"Lien")</f>
        <v>Lien</v>
      </c>
      <c r="E199" t="str">
        <v>78110-81G5</v>
      </c>
      <c r="F199" t="str">
        <f>INDEX(Articles!$1:$1048576,MATCH(E199,Articles!D:D,0),5)</f>
        <v>GRAPPE 5 BBES Ø100 R5 FILET D'OR</v>
      </c>
      <c r="G199" t="str">
        <f>INDEX(Articles!$1:$1048576,MATCH(E199,Articles!D:D,0),8)</f>
        <v>BOMBE</v>
      </c>
      <c r="H199" t="str">
        <f>INDEX(Articles!$1:$1048576,MATCH(E199,Articles!D:D,0),9)</f>
        <v>GRAPPEE</v>
      </c>
      <c r="I199">
        <f>INDEX(Articles!$1:$1048576,MATCH(E199,Articles!D:D,0),10)</f>
        <v>100</v>
      </c>
      <c r="J199" t="str">
        <f>INDEX(Articles!$1:$1048576,MATCH(E199,Articles!D:D,0),11)</f>
        <v>PLEUREUR</v>
      </c>
      <c r="K199" t="str">
        <f>INDEX(Articles!$1:$1048576,MATCH(E199,Articles!D:D,0),12)</f>
        <v>KAMURO</v>
      </c>
      <c r="L199" t="str">
        <f>INDEX(Articles!$1:$1048576,MATCH(E199,Articles!D:D,0),13)</f>
        <v>CN</v>
      </c>
      <c r="M199" t="str">
        <f>INDEX(Articles!$1:$1048576,MATCH(E199,Articles!D:D,0),14)</f>
        <v>F4</v>
      </c>
      <c r="N199" t="str">
        <f>INDEX(Articles!$1:$1048576,MATCH(E199,Articles!D:D,0),15)</f>
        <v>1.3G</v>
      </c>
      <c r="O199" t="str">
        <f>INDEX(Articles!$1:$1048576,MATCH(E199,Articles!D:D,0),16)</f>
        <v>1008-F4-69252665</v>
      </c>
      <c r="P199">
        <f>INDEX(Articles!$1:$1048576,MATCH(E199,Articles!D:D,0),17)*1000</f>
        <v>1600</v>
      </c>
      <c r="Q199" t="str">
        <f>INDEX(Articles!$1:$1048576,MATCH(E199,Articles!D:D,0),18)</f>
        <v>25</v>
      </c>
      <c r="R199">
        <f>INDEX(Articles!$1:$1048576,MATCH(E199,Articles!D:D,0),19)</f>
        <v>100</v>
      </c>
      <c r="S199" t="str">
        <f>IF(INDEX('Unités CA'!$1:$1048576,MATCH(E199,'Unités CA'!D:D,0),5)=0,"",INDEX('Unités CA'!$1:$1048576,MATCH(E199,'Unités CA'!D:D,0),5))</f>
        <v>0006/CA</v>
      </c>
      <c r="T199" t="str">
        <f>IF(INDEX('Unités BTE'!$1:$1048576,MATCH(E199,'Unités CA'!D:D,0),5)=0,"",INDEX('Unités BTE'!$1:$1048576,MATCH(E199,'Unités CA'!D:D,0),5))</f>
        <v/>
      </c>
      <c r="U199">
        <f>IFERROR(INDEX('Prix PRO CA'!$1:$1048576,MATCH(E199,'Prix PRO CA'!D:D,0),10),"")</f>
        <v>226.87</v>
      </c>
      <c r="V199" t="str">
        <f>IFERROR(INDEX('Prix PRO CA'!$1:$1048576,MATCH(E199,'Prix PRO BTE'!D:D,0),10),"")</f>
        <v/>
      </c>
      <c r="W199">
        <f>+IFERROR(INDEX('Prix PRO PCS'!$1:$1048576,MATCH(E199,'Prix PRO PCS'!D:D,0),10),"")</f>
        <v>42.24</v>
      </c>
      <c r="X199" t="str">
        <f>IF(B199="OPPORTUNITE",AA199,IF(AA199&lt;=0,"Non",IF(AA199&gt;10,"Oui","Inf à 10")))</f>
        <v>Oui</v>
      </c>
      <c r="Y199" t="str">
        <f>IFERROR(INDEX(LigneAchat!$1:$1048576,MATCH(E199,LigneAchat!D:D,0),5),"")</f>
        <v/>
      </c>
      <c r="Z199">
        <f>INDEX(Articles!$1:$1048576,MATCH(E199,Articles!D:D,0),21)</f>
        <v>237</v>
      </c>
      <c r="AA199">
        <f>+Z199-AB199</f>
        <v>237</v>
      </c>
      <c r="AB199">
        <f>+INDEX(Articles!$1:$1048576,MATCH(E199,Articles!D:D,0),23)</f>
        <v>0</v>
      </c>
    </row>
    <row r="200">
      <c r="B200" t="str">
        <f>INDEX(Articles!$1:$1048576,MATCH(E200,Articles!D:D,0),6)</f>
        <v>1</v>
      </c>
      <c r="C200" t="str">
        <f>INDEX(Articles!$1:$1048576,MATCH(E200,Articles!D:D,0),7)</f>
        <v/>
      </c>
      <c r="D200" t="str">
        <f>HYPERLINK(INDEX(Articles!$1:$1048576,MATCH(E200,Articles!D:D,0),24),"Lien")</f>
        <v>Lien</v>
      </c>
      <c r="E200" t="str">
        <v>78110-89G5</v>
      </c>
      <c r="F200" t="str">
        <f>INDEX(Articles!$1:$1048576,MATCH(E200,Articles!D:D,0),5)</f>
        <v>GRAPPE 5 BBES Ø100 R5 FILET D'ARGENT</v>
      </c>
      <c r="G200" t="str">
        <f>INDEX(Articles!$1:$1048576,MATCH(E200,Articles!D:D,0),8)</f>
        <v>BOMBE</v>
      </c>
      <c r="H200" t="str">
        <f>INDEX(Articles!$1:$1048576,MATCH(E200,Articles!D:D,0),9)</f>
        <v>GRAPPEE</v>
      </c>
      <c r="I200">
        <f>INDEX(Articles!$1:$1048576,MATCH(E200,Articles!D:D,0),10)</f>
        <v>100</v>
      </c>
      <c r="J200" t="str">
        <f>INDEX(Articles!$1:$1048576,MATCH(E200,Articles!D:D,0),11)</f>
        <v>PLEUREUR</v>
      </c>
      <c r="K200" t="str">
        <f>INDEX(Articles!$1:$1048576,MATCH(E200,Articles!D:D,0),12)</f>
        <v>ARGENT</v>
      </c>
      <c r="L200" t="str">
        <f>INDEX(Articles!$1:$1048576,MATCH(E200,Articles!D:D,0),13)</f>
        <v>CN</v>
      </c>
      <c r="M200" t="str">
        <f>INDEX(Articles!$1:$1048576,MATCH(E200,Articles!D:D,0),14)</f>
        <v>F4</v>
      </c>
      <c r="N200" t="str">
        <f>INDEX(Articles!$1:$1048576,MATCH(E200,Articles!D:D,0),15)</f>
        <v>1.3G</v>
      </c>
      <c r="O200" t="str">
        <f>INDEX(Articles!$1:$1048576,MATCH(E200,Articles!D:D,0),16)</f>
        <v>1008-F4-69252665</v>
      </c>
      <c r="P200">
        <f>INDEX(Articles!$1:$1048576,MATCH(E200,Articles!D:D,0),17)*1000</f>
        <v>1600</v>
      </c>
      <c r="Q200" t="str">
        <f>INDEX(Articles!$1:$1048576,MATCH(E200,Articles!D:D,0),18)</f>
        <v>25</v>
      </c>
      <c r="R200">
        <f>INDEX(Articles!$1:$1048576,MATCH(E200,Articles!D:D,0),19)</f>
        <v>100</v>
      </c>
      <c r="S200" t="str">
        <f>IF(INDEX('Unités CA'!$1:$1048576,MATCH(E200,'Unités CA'!D:D,0),5)=0,"",INDEX('Unités CA'!$1:$1048576,MATCH(E200,'Unités CA'!D:D,0),5))</f>
        <v>0006/CA</v>
      </c>
      <c r="T200" t="str">
        <f>IF(INDEX('Unités BTE'!$1:$1048576,MATCH(E200,'Unités CA'!D:D,0),5)=0,"",INDEX('Unités BTE'!$1:$1048576,MATCH(E200,'Unités CA'!D:D,0),5))</f>
        <v/>
      </c>
      <c r="U200">
        <f>IFERROR(INDEX('Prix PRO CA'!$1:$1048576,MATCH(E200,'Prix PRO CA'!D:D,0),10),"")</f>
        <v>226.87</v>
      </c>
      <c r="V200" t="str">
        <f>IFERROR(INDEX('Prix PRO CA'!$1:$1048576,MATCH(E200,'Prix PRO BTE'!D:D,0),10),"")</f>
        <v/>
      </c>
      <c r="W200">
        <f>+IFERROR(INDEX('Prix PRO PCS'!$1:$1048576,MATCH(E200,'Prix PRO PCS'!D:D,0),10),"")</f>
        <v>42.24</v>
      </c>
      <c r="X200" t="str">
        <f>IF(B200="OPPORTUNITE",AA200,IF(AA200&lt;=0,"Non",IF(AA200&gt;10,"Oui","Inf à 10")))</f>
        <v>Oui</v>
      </c>
      <c r="Y200" t="str">
        <f>IFERROR(INDEX(LigneAchat!$1:$1048576,MATCH(E200,LigneAchat!D:D,0),5),"")</f>
        <v/>
      </c>
      <c r="Z200">
        <f>INDEX(Articles!$1:$1048576,MATCH(E200,Articles!D:D,0),21)</f>
        <v>269</v>
      </c>
      <c r="AA200">
        <f>+Z200-AB200</f>
        <v>269</v>
      </c>
      <c r="AB200">
        <f>+INDEX(Articles!$1:$1048576,MATCH(E200,Articles!D:D,0),23)</f>
        <v>0</v>
      </c>
    </row>
    <row r="201">
      <c r="B201" t="str">
        <f>INDEX(Articles!$1:$1048576,MATCH(E201,Articles!D:D,0),6)</f>
        <v>1</v>
      </c>
      <c r="C201" t="str">
        <f>INDEX(Articles!$1:$1048576,MATCH(E201,Articles!D:D,0),7)</f>
        <v/>
      </c>
      <c r="D201" t="str">
        <f>HYPERLINK(INDEX(Articles!$1:$1048576,MATCH(E201,Articles!D:D,0),24),"Lien")</f>
        <v>Lien</v>
      </c>
      <c r="E201" t="str">
        <v>73410B</v>
      </c>
      <c r="F201" t="str">
        <f>INDEX(Articles!$1:$1048576,MATCH(E201,Articles!D:D,0),5)</f>
        <v>BBE Ø100 PIVOINE BLEUE</v>
      </c>
      <c r="G201" t="str">
        <f>INDEX(Articles!$1:$1048576,MATCH(E201,Articles!D:D,0),8)</f>
        <v>BOMBE</v>
      </c>
      <c r="H201" t="str">
        <f>INDEX(Articles!$1:$1048576,MATCH(E201,Articles!D:D,0),9)</f>
        <v>SPHERIQUE</v>
      </c>
      <c r="I201">
        <f>INDEX(Articles!$1:$1048576,MATCH(E201,Articles!D:D,0),10)</f>
        <v>100</v>
      </c>
      <c r="J201" t="str">
        <f>INDEX(Articles!$1:$1048576,MATCH(E201,Articles!D:D,0),11)</f>
        <v>PIVOINE</v>
      </c>
      <c r="K201" t="str">
        <f>INDEX(Articles!$1:$1048576,MATCH(E201,Articles!D:D,0),12)</f>
        <v>BLEU</v>
      </c>
      <c r="L201" t="str">
        <f>INDEX(Articles!$1:$1048576,MATCH(E201,Articles!D:D,0),13)</f>
        <v>EU</v>
      </c>
      <c r="M201" t="str">
        <f>INDEX(Articles!$1:$1048576,MATCH(E201,Articles!D:D,0),14)</f>
        <v>F4</v>
      </c>
      <c r="N201" t="str">
        <f>INDEX(Articles!$1:$1048576,MATCH(E201,Articles!D:D,0),15)</f>
        <v>1.3G</v>
      </c>
      <c r="O201" t="str">
        <f>INDEX(Articles!$1:$1048576,MATCH(E201,Articles!D:D,0),16)</f>
        <v>0589-F4-0068</v>
      </c>
      <c r="P201">
        <f>INDEX(Articles!$1:$1048576,MATCH(E201,Articles!D:D,0),17)*1000</f>
        <v>313</v>
      </c>
      <c r="Q201" t="str">
        <f>INDEX(Articles!$1:$1048576,MATCH(E201,Articles!D:D,0),18)</f>
        <v>2,5</v>
      </c>
      <c r="R201">
        <f>INDEX(Articles!$1:$1048576,MATCH(E201,Articles!D:D,0),19)</f>
        <v>100</v>
      </c>
      <c r="S201" t="str">
        <f>IF(INDEX('Unités CA'!$1:$1048576,MATCH(E201,'Unités CA'!D:D,0),5)=0,"",INDEX('Unités CA'!$1:$1048576,MATCH(E201,'Unités CA'!D:D,0),5))</f>
        <v>0035/CA</v>
      </c>
      <c r="T201" t="str">
        <f>IF(INDEX('Unités BTE'!$1:$1048576,MATCH(E201,'Unités CA'!D:D,0),5)=0,"",INDEX('Unités BTE'!$1:$1048576,MATCH(E201,'Unités CA'!D:D,0),5))</f>
        <v/>
      </c>
      <c r="U201">
        <f>IFERROR(INDEX('Prix PRO CA'!$1:$1048576,MATCH(E201,'Prix PRO CA'!D:D,0),10),"")</f>
        <v>603.05</v>
      </c>
      <c r="V201" t="str">
        <f>IFERROR(INDEX('Prix PRO CA'!$1:$1048576,MATCH(E201,'Prix PRO BTE'!D:D,0),10),"")</f>
        <v/>
      </c>
      <c r="W201">
        <f>+IFERROR(INDEX('Prix PRO PCS'!$1:$1048576,MATCH(E201,'Prix PRO PCS'!D:D,0),10),"")</f>
        <v>17.23</v>
      </c>
      <c r="X201" t="str">
        <f>IF(B201="OPPORTUNITE",AA201,IF(AA201&lt;=0,"Non",IF(AA201&gt;10,"Oui","Inf à 10")))</f>
        <v>Oui</v>
      </c>
      <c r="Y201" t="str">
        <f>IFERROR(INDEX(LigneAchat!$1:$1048576,MATCH(E201,LigneAchat!D:D,0),5),"")</f>
        <v/>
      </c>
      <c r="Z201">
        <f>INDEX(Articles!$1:$1048576,MATCH(E201,Articles!D:D,0),21)</f>
        <v>44</v>
      </c>
      <c r="AA201">
        <f>+Z201-AB201</f>
        <v>44</v>
      </c>
      <c r="AB201">
        <f>+INDEX(Articles!$1:$1048576,MATCH(E201,Articles!D:D,0),23)</f>
        <v>0</v>
      </c>
    </row>
    <row r="202">
      <c r="B202" t="str">
        <f>INDEX(Articles!$1:$1048576,MATCH(E202,Articles!D:D,0),6)</f>
        <v>1</v>
      </c>
      <c r="C202" t="str">
        <f>INDEX(Articles!$1:$1048576,MATCH(E202,Articles!D:D,0),7)</f>
        <v/>
      </c>
      <c r="D202" t="str">
        <f>HYPERLINK(INDEX(Articles!$1:$1048576,MATCH(E202,Articles!D:D,0),24),"Lien")</f>
        <v>Lien</v>
      </c>
      <c r="E202" t="str">
        <v>73410BC</v>
      </c>
      <c r="F202" t="str">
        <f>INDEX(Articles!$1:$1048576,MATCH(E202,Articles!D:D,0),5)</f>
        <v>BBE Ø100 PIVOINE BLANCHE</v>
      </c>
      <c r="G202" t="str">
        <f>INDEX(Articles!$1:$1048576,MATCH(E202,Articles!D:D,0),8)</f>
        <v>BOMBE</v>
      </c>
      <c r="H202" t="str">
        <f>INDEX(Articles!$1:$1048576,MATCH(E202,Articles!D:D,0),9)</f>
        <v>SPHERIQUE</v>
      </c>
      <c r="I202">
        <f>INDEX(Articles!$1:$1048576,MATCH(E202,Articles!D:D,0),10)</f>
        <v>100</v>
      </c>
      <c r="J202" t="str">
        <f>INDEX(Articles!$1:$1048576,MATCH(E202,Articles!D:D,0),11)</f>
        <v>PIVOINE</v>
      </c>
      <c r="K202" t="str">
        <f>INDEX(Articles!$1:$1048576,MATCH(E202,Articles!D:D,0),12)</f>
        <v>BLANC</v>
      </c>
      <c r="L202" t="str">
        <f>INDEX(Articles!$1:$1048576,MATCH(E202,Articles!D:D,0),13)</f>
        <v>EU</v>
      </c>
      <c r="M202" t="str">
        <f>INDEX(Articles!$1:$1048576,MATCH(E202,Articles!D:D,0),14)</f>
        <v>F4</v>
      </c>
      <c r="N202" t="str">
        <f>INDEX(Articles!$1:$1048576,MATCH(E202,Articles!D:D,0),15)</f>
        <v>1.3G</v>
      </c>
      <c r="O202" t="str">
        <f>INDEX(Articles!$1:$1048576,MATCH(E202,Articles!D:D,0),16)</f>
        <v>0589-F4-0068</v>
      </c>
      <c r="P202">
        <f>INDEX(Articles!$1:$1048576,MATCH(E202,Articles!D:D,0),17)*1000</f>
        <v>313</v>
      </c>
      <c r="Q202" t="str">
        <f>INDEX(Articles!$1:$1048576,MATCH(E202,Articles!D:D,0),18)</f>
        <v>2,5</v>
      </c>
      <c r="R202">
        <f>INDEX(Articles!$1:$1048576,MATCH(E202,Articles!D:D,0),19)</f>
        <v>100</v>
      </c>
      <c r="S202" t="str">
        <f>IF(INDEX('Unités CA'!$1:$1048576,MATCH(E202,'Unités CA'!D:D,0),5)=0,"",INDEX('Unités CA'!$1:$1048576,MATCH(E202,'Unités CA'!D:D,0),5))</f>
        <v>0035/CA</v>
      </c>
      <c r="T202" t="str">
        <f>IF(INDEX('Unités BTE'!$1:$1048576,MATCH(E202,'Unités CA'!D:D,0),5)=0,"",INDEX('Unités BTE'!$1:$1048576,MATCH(E202,'Unités CA'!D:D,0),5))</f>
        <v/>
      </c>
      <c r="U202">
        <f>IFERROR(INDEX('Prix PRO CA'!$1:$1048576,MATCH(E202,'Prix PRO CA'!D:D,0),10),"")</f>
        <v>603.05</v>
      </c>
      <c r="V202" t="str">
        <f>IFERROR(INDEX('Prix PRO CA'!$1:$1048576,MATCH(E202,'Prix PRO BTE'!D:D,0),10),"")</f>
        <v/>
      </c>
      <c r="W202">
        <f>+IFERROR(INDEX('Prix PRO PCS'!$1:$1048576,MATCH(E202,'Prix PRO PCS'!D:D,0),10),"")</f>
        <v>17.23</v>
      </c>
      <c r="X202" t="str">
        <f>IF(B202="OPPORTUNITE",AA202,IF(AA202&lt;=0,"Non",IF(AA202&gt;10,"Oui","Inf à 10")))</f>
        <v>Oui</v>
      </c>
      <c r="Y202" t="str">
        <f>IFERROR(INDEX(LigneAchat!$1:$1048576,MATCH(E202,LigneAchat!D:D,0),5),"")</f>
        <v/>
      </c>
      <c r="Z202">
        <f>INDEX(Articles!$1:$1048576,MATCH(E202,Articles!D:D,0),21)</f>
        <v>39</v>
      </c>
      <c r="AA202">
        <f>+Z202-AB202</f>
        <v>39</v>
      </c>
      <c r="AB202">
        <f>+INDEX(Articles!$1:$1048576,MATCH(E202,Articles!D:D,0),23)</f>
        <v>0</v>
      </c>
    </row>
    <row r="203">
      <c r="B203" t="str">
        <f>INDEX(Articles!$1:$1048576,MATCH(E203,Articles!D:D,0),6)</f>
        <v>1</v>
      </c>
      <c r="C203" t="str">
        <f>INDEX(Articles!$1:$1048576,MATCH(E203,Articles!D:D,0),7)</f>
        <v/>
      </c>
      <c r="D203" t="str">
        <f>HYPERLINK(INDEX(Articles!$1:$1048576,MATCH(E203,Articles!D:D,0),24),"Lien")</f>
        <v>Lien</v>
      </c>
      <c r="E203" t="str">
        <v>73410J</v>
      </c>
      <c r="F203" t="str">
        <f>INDEX(Articles!$1:$1048576,MATCH(E203,Articles!D:D,0),5)</f>
        <v>BBE Ø100 PIVOINE JAUNE</v>
      </c>
      <c r="G203" t="str">
        <f>INDEX(Articles!$1:$1048576,MATCH(E203,Articles!D:D,0),8)</f>
        <v>BOMBE</v>
      </c>
      <c r="H203" t="str">
        <f>INDEX(Articles!$1:$1048576,MATCH(E203,Articles!D:D,0),9)</f>
        <v>SPHERIQUE</v>
      </c>
      <c r="I203">
        <f>INDEX(Articles!$1:$1048576,MATCH(E203,Articles!D:D,0),10)</f>
        <v>100</v>
      </c>
      <c r="J203" t="str">
        <f>INDEX(Articles!$1:$1048576,MATCH(E203,Articles!D:D,0),11)</f>
        <v>PIVOINE</v>
      </c>
      <c r="K203" t="str">
        <f>INDEX(Articles!$1:$1048576,MATCH(E203,Articles!D:D,0),12)</f>
        <v>JAUNE</v>
      </c>
      <c r="L203" t="str">
        <f>INDEX(Articles!$1:$1048576,MATCH(E203,Articles!D:D,0),13)</f>
        <v>EU</v>
      </c>
      <c r="M203" t="str">
        <f>INDEX(Articles!$1:$1048576,MATCH(E203,Articles!D:D,0),14)</f>
        <v>F4</v>
      </c>
      <c r="N203" t="str">
        <f>INDEX(Articles!$1:$1048576,MATCH(E203,Articles!D:D,0),15)</f>
        <v>1.3G</v>
      </c>
      <c r="O203" t="str">
        <f>INDEX(Articles!$1:$1048576,MATCH(E203,Articles!D:D,0),16)</f>
        <v>0589-F4-0068</v>
      </c>
      <c r="P203">
        <f>INDEX(Articles!$1:$1048576,MATCH(E203,Articles!D:D,0),17)*1000</f>
        <v>313</v>
      </c>
      <c r="Q203" t="str">
        <f>INDEX(Articles!$1:$1048576,MATCH(E203,Articles!D:D,0),18)</f>
        <v>2,5</v>
      </c>
      <c r="R203">
        <f>INDEX(Articles!$1:$1048576,MATCH(E203,Articles!D:D,0),19)</f>
        <v>100</v>
      </c>
      <c r="S203" t="str">
        <f>IF(INDEX('Unités CA'!$1:$1048576,MATCH(E203,'Unités CA'!D:D,0),5)=0,"",INDEX('Unités CA'!$1:$1048576,MATCH(E203,'Unités CA'!D:D,0),5))</f>
        <v>0035/CA</v>
      </c>
      <c r="T203" t="str">
        <f>IF(INDEX('Unités BTE'!$1:$1048576,MATCH(E203,'Unités CA'!D:D,0),5)=0,"",INDEX('Unités BTE'!$1:$1048576,MATCH(E203,'Unités CA'!D:D,0),5))</f>
        <v/>
      </c>
      <c r="U203">
        <f>IFERROR(INDEX('Prix PRO CA'!$1:$1048576,MATCH(E203,'Prix PRO CA'!D:D,0),10),"")</f>
        <v>603.05</v>
      </c>
      <c r="V203" t="str">
        <f>IFERROR(INDEX('Prix PRO CA'!$1:$1048576,MATCH(E203,'Prix PRO BTE'!D:D,0),10),"")</f>
        <v/>
      </c>
      <c r="W203">
        <f>+IFERROR(INDEX('Prix PRO PCS'!$1:$1048576,MATCH(E203,'Prix PRO PCS'!D:D,0),10),"")</f>
        <v>17.23</v>
      </c>
      <c r="X203" t="str">
        <f>IF(B203="OPPORTUNITE",AA203,IF(AA203&lt;=0,"Non",IF(AA203&gt;10,"Oui","Inf à 10")))</f>
        <v>Oui</v>
      </c>
      <c r="Y203">
        <f>IFERROR(INDEX(LigneAchat!$1:$1048576,MATCH(E203,LigneAchat!D:D,0),5),"")</f>
        <v>44301</v>
      </c>
      <c r="Z203">
        <f>INDEX(Articles!$1:$1048576,MATCH(E203,Articles!D:D,0),21)</f>
        <v>16</v>
      </c>
      <c r="AA203">
        <f>+Z203-AB203</f>
        <v>16</v>
      </c>
      <c r="AB203">
        <f>+INDEX(Articles!$1:$1048576,MATCH(E203,Articles!D:D,0),23)</f>
        <v>0</v>
      </c>
    </row>
    <row r="204">
      <c r="B204" t="str">
        <f>INDEX(Articles!$1:$1048576,MATCH(E204,Articles!D:D,0),6)</f>
        <v>1</v>
      </c>
      <c r="C204" t="str">
        <f>INDEX(Articles!$1:$1048576,MATCH(E204,Articles!D:D,0),7)</f>
        <v/>
      </c>
      <c r="D204" t="str">
        <f>HYPERLINK(INDEX(Articles!$1:$1048576,MATCH(E204,Articles!D:D,0),24),"Lien")</f>
        <v>Lien</v>
      </c>
      <c r="E204" t="str">
        <v>73410M</v>
      </c>
      <c r="F204" t="str">
        <f>INDEX(Articles!$1:$1048576,MATCH(E204,Articles!D:D,0),5)</f>
        <v>BBE Ø100 PIVOINE MULTICOLORE</v>
      </c>
      <c r="G204" t="str">
        <f>INDEX(Articles!$1:$1048576,MATCH(E204,Articles!D:D,0),8)</f>
        <v>BOMBE</v>
      </c>
      <c r="H204" t="str">
        <f>INDEX(Articles!$1:$1048576,MATCH(E204,Articles!D:D,0),9)</f>
        <v>SPHERIQUE</v>
      </c>
      <c r="I204">
        <f>INDEX(Articles!$1:$1048576,MATCH(E204,Articles!D:D,0),10)</f>
        <v>100</v>
      </c>
      <c r="J204" t="str">
        <f>INDEX(Articles!$1:$1048576,MATCH(E204,Articles!D:D,0),11)</f>
        <v>PIVOINE</v>
      </c>
      <c r="K204" t="str">
        <f>INDEX(Articles!$1:$1048576,MATCH(E204,Articles!D:D,0),12)</f>
        <v>MULTICOLORE</v>
      </c>
      <c r="L204" t="str">
        <f>INDEX(Articles!$1:$1048576,MATCH(E204,Articles!D:D,0),13)</f>
        <v>EU</v>
      </c>
      <c r="M204" t="str">
        <f>INDEX(Articles!$1:$1048576,MATCH(E204,Articles!D:D,0),14)</f>
        <v>F4</v>
      </c>
      <c r="N204" t="str">
        <f>INDEX(Articles!$1:$1048576,MATCH(E204,Articles!D:D,0),15)</f>
        <v>1.3G</v>
      </c>
      <c r="O204" t="str">
        <f>INDEX(Articles!$1:$1048576,MATCH(E204,Articles!D:D,0),16)</f>
        <v>0589-F4-0068</v>
      </c>
      <c r="P204">
        <f>INDEX(Articles!$1:$1048576,MATCH(E204,Articles!D:D,0),17)*1000</f>
        <v>313</v>
      </c>
      <c r="Q204" t="str">
        <f>INDEX(Articles!$1:$1048576,MATCH(E204,Articles!D:D,0),18)</f>
        <v>2,5</v>
      </c>
      <c r="R204">
        <f>INDEX(Articles!$1:$1048576,MATCH(E204,Articles!D:D,0),19)</f>
        <v>100</v>
      </c>
      <c r="S204" t="str">
        <f>IF(INDEX('Unités CA'!$1:$1048576,MATCH(E204,'Unités CA'!D:D,0),5)=0,"",INDEX('Unités CA'!$1:$1048576,MATCH(E204,'Unités CA'!D:D,0),5))</f>
        <v>0035/CA</v>
      </c>
      <c r="T204" t="str">
        <f>IF(INDEX('Unités BTE'!$1:$1048576,MATCH(E204,'Unités CA'!D:D,0),5)=0,"",INDEX('Unités BTE'!$1:$1048576,MATCH(E204,'Unités CA'!D:D,0),5))</f>
        <v/>
      </c>
      <c r="U204">
        <f>IFERROR(INDEX('Prix PRO CA'!$1:$1048576,MATCH(E204,'Prix PRO CA'!D:D,0),10),"")</f>
        <v>603.05</v>
      </c>
      <c r="V204" t="str">
        <f>IFERROR(INDEX('Prix PRO CA'!$1:$1048576,MATCH(E204,'Prix PRO BTE'!D:D,0),10),"")</f>
        <v/>
      </c>
      <c r="W204">
        <f>+IFERROR(INDEX('Prix PRO PCS'!$1:$1048576,MATCH(E204,'Prix PRO PCS'!D:D,0),10),"")</f>
        <v>17.23</v>
      </c>
      <c r="X204" t="str">
        <f>IF(B204="OPPORTUNITE",AA204,IF(AA204&lt;=0,"Non",IF(AA204&gt;10,"Oui","Inf à 10")))</f>
        <v>Oui</v>
      </c>
      <c r="Y204" t="str">
        <f>IFERROR(INDEX(LigneAchat!$1:$1048576,MATCH(E204,LigneAchat!D:D,0),5),"")</f>
        <v/>
      </c>
      <c r="Z204">
        <f>INDEX(Articles!$1:$1048576,MATCH(E204,Articles!D:D,0),21)</f>
        <v>15</v>
      </c>
      <c r="AA204">
        <f>+Z204-AB204</f>
        <v>15</v>
      </c>
      <c r="AB204">
        <f>+INDEX(Articles!$1:$1048576,MATCH(E204,Articles!D:D,0),23)</f>
        <v>0</v>
      </c>
    </row>
    <row r="205">
      <c r="B205" t="str">
        <f>INDEX(Articles!$1:$1048576,MATCH(E205,Articles!D:D,0),6)</f>
        <v>1</v>
      </c>
      <c r="C205" t="str">
        <f>INDEX(Articles!$1:$1048576,MATCH(E205,Articles!D:D,0),7)</f>
        <v/>
      </c>
      <c r="D205" t="str">
        <f>HYPERLINK(INDEX(Articles!$1:$1048576,MATCH(E205,Articles!D:D,0),24),"Lien")</f>
        <v>Lien</v>
      </c>
      <c r="E205" t="str">
        <v>73410R</v>
      </c>
      <c r="F205" t="str">
        <f>INDEX(Articles!$1:$1048576,MATCH(E205,Articles!D:D,0),5)</f>
        <v>BBE Ø100 PIVOINE ROUGE</v>
      </c>
      <c r="G205" t="str">
        <f>INDEX(Articles!$1:$1048576,MATCH(E205,Articles!D:D,0),8)</f>
        <v>BOMBE</v>
      </c>
      <c r="H205" t="str">
        <f>INDEX(Articles!$1:$1048576,MATCH(E205,Articles!D:D,0),9)</f>
        <v>SPHERIQUE</v>
      </c>
      <c r="I205">
        <f>INDEX(Articles!$1:$1048576,MATCH(E205,Articles!D:D,0),10)</f>
        <v>100</v>
      </c>
      <c r="J205" t="str">
        <f>INDEX(Articles!$1:$1048576,MATCH(E205,Articles!D:D,0),11)</f>
        <v>PIVOINE</v>
      </c>
      <c r="K205" t="str">
        <f>INDEX(Articles!$1:$1048576,MATCH(E205,Articles!D:D,0),12)</f>
        <v>ROUGE</v>
      </c>
      <c r="L205" t="str">
        <f>INDEX(Articles!$1:$1048576,MATCH(E205,Articles!D:D,0),13)</f>
        <v>EU</v>
      </c>
      <c r="M205" t="str">
        <f>INDEX(Articles!$1:$1048576,MATCH(E205,Articles!D:D,0),14)</f>
        <v>F4</v>
      </c>
      <c r="N205" t="str">
        <f>INDEX(Articles!$1:$1048576,MATCH(E205,Articles!D:D,0),15)</f>
        <v>1.3G</v>
      </c>
      <c r="O205" t="str">
        <f>INDEX(Articles!$1:$1048576,MATCH(E205,Articles!D:D,0),16)</f>
        <v>0589-F4-0068</v>
      </c>
      <c r="P205">
        <f>INDEX(Articles!$1:$1048576,MATCH(E205,Articles!D:D,0),17)*1000</f>
        <v>313</v>
      </c>
      <c r="Q205" t="str">
        <f>INDEX(Articles!$1:$1048576,MATCH(E205,Articles!D:D,0),18)</f>
        <v>2,5</v>
      </c>
      <c r="R205">
        <f>INDEX(Articles!$1:$1048576,MATCH(E205,Articles!D:D,0),19)</f>
        <v>100</v>
      </c>
      <c r="S205" t="str">
        <f>IF(INDEX('Unités CA'!$1:$1048576,MATCH(E205,'Unités CA'!D:D,0),5)=0,"",INDEX('Unités CA'!$1:$1048576,MATCH(E205,'Unités CA'!D:D,0),5))</f>
        <v>0035/CA</v>
      </c>
      <c r="T205" t="str">
        <f>IF(INDEX('Unités BTE'!$1:$1048576,MATCH(E205,'Unités CA'!D:D,0),5)=0,"",INDEX('Unités BTE'!$1:$1048576,MATCH(E205,'Unités CA'!D:D,0),5))</f>
        <v/>
      </c>
      <c r="U205">
        <f>IFERROR(INDEX('Prix PRO CA'!$1:$1048576,MATCH(E205,'Prix PRO CA'!D:D,0),10),"")</f>
        <v>603.05</v>
      </c>
      <c r="V205" t="str">
        <f>IFERROR(INDEX('Prix PRO CA'!$1:$1048576,MATCH(E205,'Prix PRO BTE'!D:D,0),10),"")</f>
        <v/>
      </c>
      <c r="W205">
        <f>+IFERROR(INDEX('Prix PRO PCS'!$1:$1048576,MATCH(E205,'Prix PRO PCS'!D:D,0),10),"")</f>
        <v>17.23</v>
      </c>
      <c r="X205" t="str">
        <f>IF(B205="OPPORTUNITE",AA205,IF(AA205&lt;=0,"Non",IF(AA205&gt;10,"Oui","Inf à 10")))</f>
        <v>Oui</v>
      </c>
      <c r="Y205" t="str">
        <f>IFERROR(INDEX(LigneAchat!$1:$1048576,MATCH(E205,LigneAchat!D:D,0),5),"")</f>
        <v/>
      </c>
      <c r="Z205">
        <f>INDEX(Articles!$1:$1048576,MATCH(E205,Articles!D:D,0),21)</f>
        <v>42</v>
      </c>
      <c r="AA205">
        <f>+Z205-AB205</f>
        <v>42</v>
      </c>
      <c r="AB205">
        <f>+INDEX(Articles!$1:$1048576,MATCH(E205,Articles!D:D,0),23)</f>
        <v>0</v>
      </c>
    </row>
    <row r="206">
      <c r="B206" t="str">
        <f>INDEX(Articles!$1:$1048576,MATCH(E206,Articles!D:D,0),6)</f>
        <v>1</v>
      </c>
      <c r="C206" t="str">
        <f>INDEX(Articles!$1:$1048576,MATCH(E206,Articles!D:D,0),7)</f>
        <v/>
      </c>
      <c r="D206" t="str">
        <f>HYPERLINK(INDEX(Articles!$1:$1048576,MATCH(E206,Articles!D:D,0),24),"Lien")</f>
        <v>Lien</v>
      </c>
      <c r="E206" t="str">
        <v>73410V</v>
      </c>
      <c r="F206" t="str">
        <f>INDEX(Articles!$1:$1048576,MATCH(E206,Articles!D:D,0),5)</f>
        <v>BBE Ø100 PIVOINE VERTE</v>
      </c>
      <c r="G206" t="str">
        <f>INDEX(Articles!$1:$1048576,MATCH(E206,Articles!D:D,0),8)</f>
        <v>BOMBE</v>
      </c>
      <c r="H206" t="str">
        <f>INDEX(Articles!$1:$1048576,MATCH(E206,Articles!D:D,0),9)</f>
        <v>SPHERIQUE</v>
      </c>
      <c r="I206">
        <f>INDEX(Articles!$1:$1048576,MATCH(E206,Articles!D:D,0),10)</f>
        <v>100</v>
      </c>
      <c r="J206" t="str">
        <f>INDEX(Articles!$1:$1048576,MATCH(E206,Articles!D:D,0),11)</f>
        <v>PIVOINE</v>
      </c>
      <c r="K206" t="str">
        <f>INDEX(Articles!$1:$1048576,MATCH(E206,Articles!D:D,0),12)</f>
        <v>VERT</v>
      </c>
      <c r="L206" t="str">
        <f>INDEX(Articles!$1:$1048576,MATCH(E206,Articles!D:D,0),13)</f>
        <v>EU</v>
      </c>
      <c r="M206" t="str">
        <f>INDEX(Articles!$1:$1048576,MATCH(E206,Articles!D:D,0),14)</f>
        <v>F4</v>
      </c>
      <c r="N206" t="str">
        <f>INDEX(Articles!$1:$1048576,MATCH(E206,Articles!D:D,0),15)</f>
        <v>1.3G</v>
      </c>
      <c r="O206" t="str">
        <f>INDEX(Articles!$1:$1048576,MATCH(E206,Articles!D:D,0),16)</f>
        <v>0589-F4-0068</v>
      </c>
      <c r="P206">
        <f>INDEX(Articles!$1:$1048576,MATCH(E206,Articles!D:D,0),17)*1000</f>
        <v>313</v>
      </c>
      <c r="Q206" t="str">
        <f>INDEX(Articles!$1:$1048576,MATCH(E206,Articles!D:D,0),18)</f>
        <v>2,5</v>
      </c>
      <c r="R206">
        <f>INDEX(Articles!$1:$1048576,MATCH(E206,Articles!D:D,0),19)</f>
        <v>100</v>
      </c>
      <c r="S206" t="str">
        <f>IF(INDEX('Unités CA'!$1:$1048576,MATCH(E206,'Unités CA'!D:D,0),5)=0,"",INDEX('Unités CA'!$1:$1048576,MATCH(E206,'Unités CA'!D:D,0),5))</f>
        <v>0035/CA</v>
      </c>
      <c r="T206" t="str">
        <f>IF(INDEX('Unités BTE'!$1:$1048576,MATCH(E206,'Unités CA'!D:D,0),5)=0,"",INDEX('Unités BTE'!$1:$1048576,MATCH(E206,'Unités CA'!D:D,0),5))</f>
        <v/>
      </c>
      <c r="U206">
        <f>IFERROR(INDEX('Prix PRO CA'!$1:$1048576,MATCH(E206,'Prix PRO CA'!D:D,0),10),"")</f>
        <v>603.05</v>
      </c>
      <c r="V206" t="str">
        <f>IFERROR(INDEX('Prix PRO CA'!$1:$1048576,MATCH(E206,'Prix PRO BTE'!D:D,0),10),"")</f>
        <v/>
      </c>
      <c r="W206">
        <f>+IFERROR(INDEX('Prix PRO PCS'!$1:$1048576,MATCH(E206,'Prix PRO PCS'!D:D,0),10),"")</f>
        <v>17.23</v>
      </c>
      <c r="X206" t="str">
        <f>IF(B206="OPPORTUNITE",AA206,IF(AA206&lt;=0,"Non",IF(AA206&gt;10,"Oui","Inf à 10")))</f>
        <v>Oui</v>
      </c>
      <c r="Y206" t="str">
        <f>IFERROR(INDEX(LigneAchat!$1:$1048576,MATCH(E206,LigneAchat!D:D,0),5),"")</f>
        <v/>
      </c>
      <c r="Z206">
        <f>INDEX(Articles!$1:$1048576,MATCH(E206,Articles!D:D,0),21)</f>
        <v>42</v>
      </c>
      <c r="AA206">
        <f>+Z206-AB206</f>
        <v>42</v>
      </c>
      <c r="AB206">
        <f>+INDEX(Articles!$1:$1048576,MATCH(E206,Articles!D:D,0),23)</f>
        <v>0</v>
      </c>
    </row>
    <row r="207">
      <c r="B207" t="str">
        <f>INDEX(Articles!$1:$1048576,MATCH(E207,Articles!D:D,0),6)</f>
        <v>1</v>
      </c>
      <c r="C207" t="str">
        <f>INDEX(Articles!$1:$1048576,MATCH(E207,Articles!D:D,0),7)</f>
        <v/>
      </c>
      <c r="D207" t="str">
        <f>HYPERLINK(INDEX(Articles!$1:$1048576,MATCH(E207,Articles!D:D,0),24),"Lien")</f>
        <v>Lien</v>
      </c>
      <c r="E207" t="str">
        <v>73410VI</v>
      </c>
      <c r="F207" t="str">
        <f>INDEX(Articles!$1:$1048576,MATCH(E207,Articles!D:D,0),5)</f>
        <v>BBE Ø100 PIVOINE VIOLETTE</v>
      </c>
      <c r="G207" t="str">
        <f>INDEX(Articles!$1:$1048576,MATCH(E207,Articles!D:D,0),8)</f>
        <v>BOMBE</v>
      </c>
      <c r="H207" t="str">
        <f>INDEX(Articles!$1:$1048576,MATCH(E207,Articles!D:D,0),9)</f>
        <v>SPHERIQUE</v>
      </c>
      <c r="I207">
        <f>INDEX(Articles!$1:$1048576,MATCH(E207,Articles!D:D,0),10)</f>
        <v>100</v>
      </c>
      <c r="J207" t="str">
        <f>INDEX(Articles!$1:$1048576,MATCH(E207,Articles!D:D,0),11)</f>
        <v>PIVOINE</v>
      </c>
      <c r="K207" t="str">
        <f>INDEX(Articles!$1:$1048576,MATCH(E207,Articles!D:D,0),12)</f>
        <v>VIOLET</v>
      </c>
      <c r="L207" t="str">
        <f>INDEX(Articles!$1:$1048576,MATCH(E207,Articles!D:D,0),13)</f>
        <v>EU</v>
      </c>
      <c r="M207" t="str">
        <f>INDEX(Articles!$1:$1048576,MATCH(E207,Articles!D:D,0),14)</f>
        <v>F4</v>
      </c>
      <c r="N207" t="str">
        <f>INDEX(Articles!$1:$1048576,MATCH(E207,Articles!D:D,0),15)</f>
        <v>1.3G</v>
      </c>
      <c r="O207" t="str">
        <f>INDEX(Articles!$1:$1048576,MATCH(E207,Articles!D:D,0),16)</f>
        <v>0589-F4-0068</v>
      </c>
      <c r="P207">
        <f>INDEX(Articles!$1:$1048576,MATCH(E207,Articles!D:D,0),17)*1000</f>
        <v>313</v>
      </c>
      <c r="Q207" t="str">
        <f>INDEX(Articles!$1:$1048576,MATCH(E207,Articles!D:D,0),18)</f>
        <v>2,5</v>
      </c>
      <c r="R207">
        <f>INDEX(Articles!$1:$1048576,MATCH(E207,Articles!D:D,0),19)</f>
        <v>100</v>
      </c>
      <c r="S207" t="str">
        <f>IF(INDEX('Unités CA'!$1:$1048576,MATCH(E207,'Unités CA'!D:D,0),5)=0,"",INDEX('Unités CA'!$1:$1048576,MATCH(E207,'Unités CA'!D:D,0),5))</f>
        <v>0035/CA</v>
      </c>
      <c r="T207" t="str">
        <f>IF(INDEX('Unités BTE'!$1:$1048576,MATCH(E207,'Unités CA'!D:D,0),5)=0,"",INDEX('Unités BTE'!$1:$1048576,MATCH(E207,'Unités CA'!D:D,0),5))</f>
        <v/>
      </c>
      <c r="U207">
        <f>IFERROR(INDEX('Prix PRO CA'!$1:$1048576,MATCH(E207,'Prix PRO CA'!D:D,0),10),"")</f>
        <v>603.05</v>
      </c>
      <c r="V207" t="str">
        <f>IFERROR(INDEX('Prix PRO CA'!$1:$1048576,MATCH(E207,'Prix PRO BTE'!D:D,0),10),"")</f>
        <v/>
      </c>
      <c r="W207">
        <f>+IFERROR(INDEX('Prix PRO PCS'!$1:$1048576,MATCH(E207,'Prix PRO PCS'!D:D,0),10),"")</f>
        <v>17.23</v>
      </c>
      <c r="X207" t="str">
        <f>IF(B207="OPPORTUNITE",AA207,IF(AA207&lt;=0,"Non",IF(AA207&gt;10,"Oui","Inf à 10")))</f>
        <v>Oui</v>
      </c>
      <c r="Y207">
        <f>IFERROR(INDEX(LigneAchat!$1:$1048576,MATCH(E207,LigneAchat!D:D,0),5),"")</f>
        <v>44301</v>
      </c>
      <c r="Z207">
        <f>INDEX(Articles!$1:$1048576,MATCH(E207,Articles!D:D,0),21)</f>
        <v>16</v>
      </c>
      <c r="AA207">
        <f>+Z207-AB207</f>
        <v>16</v>
      </c>
      <c r="AB207">
        <f>+INDEX(Articles!$1:$1048576,MATCH(E207,Articles!D:D,0),23)</f>
        <v>0</v>
      </c>
    </row>
    <row r="208">
      <c r="B208" t="str">
        <f>INDEX(Articles!$1:$1048576,MATCH(E208,Articles!D:D,0),6)</f>
        <v>1</v>
      </c>
      <c r="C208" t="str">
        <f>INDEX(Articles!$1:$1048576,MATCH(E208,Articles!D:D,0),7)</f>
        <v/>
      </c>
      <c r="D208" t="str">
        <f>HYPERLINK(INDEX(Articles!$1:$1048576,MATCH(E208,Articles!D:D,0),24),"Lien")</f>
        <v>Lien</v>
      </c>
      <c r="E208" t="str">
        <v>64910</v>
      </c>
      <c r="F208" t="str">
        <f>INDEX(Articles!$1:$1048576,MATCH(E208,Articles!D:D,0),5)</f>
        <v>BBE Ø100 SAULE PLEUREUR + TC OR</v>
      </c>
      <c r="G208" t="str">
        <f>INDEX(Articles!$1:$1048576,MATCH(E208,Articles!D:D,0),8)</f>
        <v>BOMBE</v>
      </c>
      <c r="H208" t="str">
        <f>INDEX(Articles!$1:$1048576,MATCH(E208,Articles!D:D,0),9)</f>
        <v>SPHERIQUE</v>
      </c>
      <c r="I208">
        <f>INDEX(Articles!$1:$1048576,MATCH(E208,Articles!D:D,0),10)</f>
        <v>100</v>
      </c>
      <c r="J208" t="str">
        <f>INDEX(Articles!$1:$1048576,MATCH(E208,Articles!D:D,0),11)</f>
        <v>PLEUREUR</v>
      </c>
      <c r="K208" t="str">
        <f>INDEX(Articles!$1:$1048576,MATCH(E208,Articles!D:D,0),12)</f>
        <v>OR</v>
      </c>
      <c r="L208" t="str">
        <f>INDEX(Articles!$1:$1048576,MATCH(E208,Articles!D:D,0),13)</f>
        <v>EU</v>
      </c>
      <c r="M208" t="str">
        <f>INDEX(Articles!$1:$1048576,MATCH(E208,Articles!D:D,0),14)</f>
        <v>F4</v>
      </c>
      <c r="N208" t="str">
        <f>INDEX(Articles!$1:$1048576,MATCH(E208,Articles!D:D,0),15)</f>
        <v>1.3G</v>
      </c>
      <c r="O208" t="str">
        <f>INDEX(Articles!$1:$1048576,MATCH(E208,Articles!D:D,0),16)</f>
        <v>0163-F4-1223</v>
      </c>
      <c r="P208">
        <f>INDEX(Articles!$1:$1048576,MATCH(E208,Articles!D:D,0),17)*1000</f>
        <v>650</v>
      </c>
      <c r="Q208" t="str">
        <f>INDEX(Articles!$1:$1048576,MATCH(E208,Articles!D:D,0),18)</f>
        <v>3,6</v>
      </c>
      <c r="R208">
        <f>INDEX(Articles!$1:$1048576,MATCH(E208,Articles!D:D,0),19)</f>
        <v>100</v>
      </c>
      <c r="S208" t="str">
        <f>IF(INDEX('Unités CA'!$1:$1048576,MATCH(E208,'Unités CA'!D:D,0),5)=0,"",INDEX('Unités CA'!$1:$1048576,MATCH(E208,'Unités CA'!D:D,0),5))</f>
        <v>0015/CA</v>
      </c>
      <c r="T208" t="str">
        <f>IF(INDEX('Unités BTE'!$1:$1048576,MATCH(E208,'Unités CA'!D:D,0),5)=0,"",INDEX('Unités BTE'!$1:$1048576,MATCH(E208,'Unités CA'!D:D,0),5))</f>
        <v/>
      </c>
      <c r="U208">
        <f>IFERROR(INDEX('Prix PRO CA'!$1:$1048576,MATCH(E208,'Prix PRO CA'!D:D,0),10),"")</f>
        <v>680.85</v>
      </c>
      <c r="V208" t="str">
        <f>IFERROR(INDEX('Prix PRO CA'!$1:$1048576,MATCH(E208,'Prix PRO BTE'!D:D,0),10),"")</f>
        <v/>
      </c>
      <c r="W208">
        <f>+IFERROR(INDEX('Prix PRO PCS'!$1:$1048576,MATCH(E208,'Prix PRO PCS'!D:D,0),10),"")</f>
        <v>45.39</v>
      </c>
      <c r="X208" t="str">
        <f>IF(B208="OPPORTUNITE",AA208,IF(AA208&lt;=0,"Non",IF(AA208&gt;10,"Oui","Inf à 10")))</f>
        <v>Inf à 10</v>
      </c>
      <c r="Y208">
        <f>IFERROR(INDEX(LigneAchat!$1:$1048576,MATCH(E208,LigneAchat!D:D,0),5),"")</f>
        <v>44301</v>
      </c>
      <c r="Z208">
        <f>INDEX(Articles!$1:$1048576,MATCH(E208,Articles!D:D,0),21)</f>
        <v>10</v>
      </c>
      <c r="AA208">
        <f>+Z208-AB208</f>
        <v>10</v>
      </c>
      <c r="AB208">
        <f>+INDEX(Articles!$1:$1048576,MATCH(E208,Articles!D:D,0),23)</f>
        <v>0</v>
      </c>
    </row>
    <row r="209">
      <c r="B209" t="str">
        <f>INDEX(Articles!$1:$1048576,MATCH(E209,Articles!D:D,0),6)</f>
        <v>1</v>
      </c>
      <c r="C209" t="str">
        <f>INDEX(Articles!$1:$1048576,MATCH(E209,Articles!D:D,0),7)</f>
        <v/>
      </c>
      <c r="D209" t="str">
        <f>HYPERLINK(INDEX(Articles!$1:$1048576,MATCH(E209,Articles!D:D,0),24),"Lien")</f>
        <v>Lien</v>
      </c>
      <c r="E209" t="str">
        <v>65110</v>
      </c>
      <c r="F209" t="str">
        <f>INDEX(Articles!$1:$1048576,MATCH(E209,Articles!D:D,0),5)</f>
        <v>BBE Ø100 KAMURO + TC KAMURO</v>
      </c>
      <c r="G209" t="str">
        <f>INDEX(Articles!$1:$1048576,MATCH(E209,Articles!D:D,0),8)</f>
        <v>BOMBE</v>
      </c>
      <c r="H209" t="str">
        <f>INDEX(Articles!$1:$1048576,MATCH(E209,Articles!D:D,0),9)</f>
        <v>SPHERIQUE</v>
      </c>
      <c r="I209">
        <f>INDEX(Articles!$1:$1048576,MATCH(E209,Articles!D:D,0),10)</f>
        <v>100</v>
      </c>
      <c r="J209" t="str">
        <f>INDEX(Articles!$1:$1048576,MATCH(E209,Articles!D:D,0),11)</f>
        <v>PLEUREUR</v>
      </c>
      <c r="K209" t="str">
        <f>INDEX(Articles!$1:$1048576,MATCH(E209,Articles!D:D,0),12)</f>
        <v>KAMURO</v>
      </c>
      <c r="L209" t="str">
        <f>INDEX(Articles!$1:$1048576,MATCH(E209,Articles!D:D,0),13)</f>
        <v>EU</v>
      </c>
      <c r="M209" t="str">
        <f>INDEX(Articles!$1:$1048576,MATCH(E209,Articles!D:D,0),14)</f>
        <v>F4</v>
      </c>
      <c r="N209" t="str">
        <f>INDEX(Articles!$1:$1048576,MATCH(E209,Articles!D:D,0),15)</f>
        <v>1.3G</v>
      </c>
      <c r="O209" t="str">
        <f>INDEX(Articles!$1:$1048576,MATCH(E209,Articles!D:D,0),16)</f>
        <v>0163-F4-1223</v>
      </c>
      <c r="P209">
        <f>INDEX(Articles!$1:$1048576,MATCH(E209,Articles!D:D,0),17)*1000</f>
        <v>650</v>
      </c>
      <c r="Q209" t="str">
        <f>INDEX(Articles!$1:$1048576,MATCH(E209,Articles!D:D,0),18)</f>
        <v>3,6</v>
      </c>
      <c r="R209">
        <f>INDEX(Articles!$1:$1048576,MATCH(E209,Articles!D:D,0),19)</f>
        <v>100</v>
      </c>
      <c r="S209" t="str">
        <f>IF(INDEX('Unités CA'!$1:$1048576,MATCH(E209,'Unités CA'!D:D,0),5)=0,"",INDEX('Unités CA'!$1:$1048576,MATCH(E209,'Unités CA'!D:D,0),5))</f>
        <v>0015/CA</v>
      </c>
      <c r="T209" t="str">
        <f>IF(INDEX('Unités BTE'!$1:$1048576,MATCH(E209,'Unités CA'!D:D,0),5)=0,"",INDEX('Unités BTE'!$1:$1048576,MATCH(E209,'Unités CA'!D:D,0),5))</f>
        <v/>
      </c>
      <c r="U209">
        <f>IFERROR(INDEX('Prix PRO CA'!$1:$1048576,MATCH(E209,'Prix PRO CA'!D:D,0),10),"")</f>
        <v>680.85</v>
      </c>
      <c r="V209" t="str">
        <f>IFERROR(INDEX('Prix PRO CA'!$1:$1048576,MATCH(E209,'Prix PRO BTE'!D:D,0),10),"")</f>
        <v/>
      </c>
      <c r="W209">
        <f>+IFERROR(INDEX('Prix PRO PCS'!$1:$1048576,MATCH(E209,'Prix PRO PCS'!D:D,0),10),"")</f>
        <v>45.39</v>
      </c>
      <c r="X209" t="str">
        <f>IF(B209="OPPORTUNITE",AA209,IF(AA209&lt;=0,"Non",IF(AA209&gt;10,"Oui","Inf à 10")))</f>
        <v>Oui</v>
      </c>
      <c r="Y209" t="str">
        <f>IFERROR(INDEX(LigneAchat!$1:$1048576,MATCH(E209,LigneAchat!D:D,0),5),"")</f>
        <v/>
      </c>
      <c r="Z209">
        <f>INDEX(Articles!$1:$1048576,MATCH(E209,Articles!D:D,0),21)</f>
        <v>99</v>
      </c>
      <c r="AA209">
        <f>+Z209-AB209</f>
        <v>99</v>
      </c>
      <c r="AB209">
        <f>+INDEX(Articles!$1:$1048576,MATCH(E209,Articles!D:D,0),23)</f>
        <v>0</v>
      </c>
    </row>
    <row r="210">
      <c r="B210" t="str">
        <f>INDEX(Articles!$1:$1048576,MATCH(E210,Articles!D:D,0),6)</f>
        <v>1</v>
      </c>
      <c r="C210" t="str">
        <f>INDEX(Articles!$1:$1048576,MATCH(E210,Articles!D:D,0),7)</f>
        <v/>
      </c>
      <c r="D210" t="str">
        <f>HYPERLINK(INDEX(Articles!$1:$1048576,MATCH(E210,Articles!D:D,0),24),"Lien")</f>
        <v>Lien</v>
      </c>
      <c r="E210" t="str">
        <v>68110</v>
      </c>
      <c r="F210" t="str">
        <f>INDEX(Articles!$1:$1048576,MATCH(E210,Articles!D:D,0),5)</f>
        <v>BBE Ø100 KAMURO</v>
      </c>
      <c r="G210" t="str">
        <f>INDEX(Articles!$1:$1048576,MATCH(E210,Articles!D:D,0),8)</f>
        <v>BOMBE</v>
      </c>
      <c r="H210" t="str">
        <f>INDEX(Articles!$1:$1048576,MATCH(E210,Articles!D:D,0),9)</f>
        <v>SPHERIQUE</v>
      </c>
      <c r="I210">
        <f>INDEX(Articles!$1:$1048576,MATCH(E210,Articles!D:D,0),10)</f>
        <v>100</v>
      </c>
      <c r="J210" t="str">
        <f>INDEX(Articles!$1:$1048576,MATCH(E210,Articles!D:D,0),11)</f>
        <v>PLEUREUR</v>
      </c>
      <c r="K210" t="str">
        <f>INDEX(Articles!$1:$1048576,MATCH(E210,Articles!D:D,0),12)</f>
        <v>KAMURO</v>
      </c>
      <c r="L210" t="str">
        <f>INDEX(Articles!$1:$1048576,MATCH(E210,Articles!D:D,0),13)</f>
        <v>EU</v>
      </c>
      <c r="M210" t="str">
        <f>INDEX(Articles!$1:$1048576,MATCH(E210,Articles!D:D,0),14)</f>
        <v>F4</v>
      </c>
      <c r="N210" t="str">
        <f>INDEX(Articles!$1:$1048576,MATCH(E210,Articles!D:D,0),15)</f>
        <v>1.3G</v>
      </c>
      <c r="O210" t="str">
        <f>INDEX(Articles!$1:$1048576,MATCH(E210,Articles!D:D,0),16)</f>
        <v>0163-F4-1223</v>
      </c>
      <c r="P210">
        <f>INDEX(Articles!$1:$1048576,MATCH(E210,Articles!D:D,0),17)*1000</f>
        <v>359</v>
      </c>
      <c r="Q210" t="str">
        <f>INDEX(Articles!$1:$1048576,MATCH(E210,Articles!D:D,0),18)</f>
        <v>3,6</v>
      </c>
      <c r="R210">
        <f>INDEX(Articles!$1:$1048576,MATCH(E210,Articles!D:D,0),19)</f>
        <v>100</v>
      </c>
      <c r="S210" t="str">
        <f>IF(INDEX('Unités CA'!$1:$1048576,MATCH(E210,'Unités CA'!D:D,0),5)=0,"",INDEX('Unités CA'!$1:$1048576,MATCH(E210,'Unités CA'!D:D,0),5))</f>
        <v>0030/CA</v>
      </c>
      <c r="T210" t="str">
        <f>IF(INDEX('Unités BTE'!$1:$1048576,MATCH(E210,'Unités CA'!D:D,0),5)=0,"",INDEX('Unités BTE'!$1:$1048576,MATCH(E210,'Unités CA'!D:D,0),5))</f>
        <v/>
      </c>
      <c r="U210">
        <f>IFERROR(INDEX('Prix PRO CA'!$1:$1048576,MATCH(E210,'Prix PRO CA'!D:D,0),10),"")</f>
        <v>605.01</v>
      </c>
      <c r="V210" t="str">
        <f>IFERROR(INDEX('Prix PRO CA'!$1:$1048576,MATCH(E210,'Prix PRO BTE'!D:D,0),10),"")</f>
        <v/>
      </c>
      <c r="W210">
        <f>+IFERROR(INDEX('Prix PRO PCS'!$1:$1048576,MATCH(E210,'Prix PRO PCS'!D:D,0),10),"")</f>
        <v>20.17</v>
      </c>
      <c r="X210" t="str">
        <f>IF(B210="OPPORTUNITE",AA210,IF(AA210&lt;=0,"Non",IF(AA210&gt;10,"Oui","Inf à 10")))</f>
        <v>Oui</v>
      </c>
      <c r="Y210" t="str">
        <f>IFERROR(INDEX(LigneAchat!$1:$1048576,MATCH(E210,LigneAchat!D:D,0),5),"")</f>
        <v/>
      </c>
      <c r="Z210">
        <f>INDEX(Articles!$1:$1048576,MATCH(E210,Articles!D:D,0),21)</f>
        <v>104</v>
      </c>
      <c r="AA210">
        <f>+Z210-AB210</f>
        <v>104</v>
      </c>
      <c r="AB210">
        <f>+INDEX(Articles!$1:$1048576,MATCH(E210,Articles!D:D,0),23)</f>
        <v>0</v>
      </c>
    </row>
    <row r="211">
      <c r="B211" t="str">
        <f>INDEX(Articles!$1:$1048576,MATCH(E211,Articles!D:D,0),6)</f>
        <v>1</v>
      </c>
      <c r="C211" t="str">
        <f>INDEX(Articles!$1:$1048576,MATCH(E211,Articles!D:D,0),7)</f>
        <v/>
      </c>
      <c r="D211" t="str">
        <f>HYPERLINK(INDEX(Articles!$1:$1048576,MATCH(E211,Articles!D:D,0),24),"Lien")</f>
        <v>Lien</v>
      </c>
      <c r="E211" t="str">
        <v>72710A</v>
      </c>
      <c r="F211" t="str">
        <f>INDEX(Articles!$1:$1048576,MATCH(E211,Articles!D:D,0),5)</f>
        <v>BBE Ø100 PLUIE ARGENT (PREMIUM)</v>
      </c>
      <c r="G211" t="str">
        <f>INDEX(Articles!$1:$1048576,MATCH(E211,Articles!D:D,0),8)</f>
        <v>BOMBE</v>
      </c>
      <c r="H211" t="str">
        <f>INDEX(Articles!$1:$1048576,MATCH(E211,Articles!D:D,0),9)</f>
        <v>SPHERIQUE</v>
      </c>
      <c r="I211">
        <f>INDEX(Articles!$1:$1048576,MATCH(E211,Articles!D:D,0),10)</f>
        <v>100</v>
      </c>
      <c r="J211" t="str">
        <f>INDEX(Articles!$1:$1048576,MATCH(E211,Articles!D:D,0),11)</f>
        <v>PLEUREUR</v>
      </c>
      <c r="K211" t="str">
        <f>INDEX(Articles!$1:$1048576,MATCH(E211,Articles!D:D,0),12)</f>
        <v>ARGENT</v>
      </c>
      <c r="L211" t="str">
        <f>INDEX(Articles!$1:$1048576,MATCH(E211,Articles!D:D,0),13)</f>
        <v>EU</v>
      </c>
      <c r="M211" t="str">
        <f>INDEX(Articles!$1:$1048576,MATCH(E211,Articles!D:D,0),14)</f>
        <v>F4</v>
      </c>
      <c r="N211" t="str">
        <f>INDEX(Articles!$1:$1048576,MATCH(E211,Articles!D:D,0),15)</f>
        <v>1.3G</v>
      </c>
      <c r="O211" t="str">
        <f>INDEX(Articles!$1:$1048576,MATCH(E211,Articles!D:D,0),16)</f>
        <v>1395-F4-0612/2013</v>
      </c>
      <c r="P211">
        <f>INDEX(Articles!$1:$1048576,MATCH(E211,Articles!D:D,0),17)*1000</f>
        <v>303</v>
      </c>
      <c r="Q211" t="str">
        <f>INDEX(Articles!$1:$1048576,MATCH(E211,Articles!D:D,0),18)</f>
        <v>4</v>
      </c>
      <c r="R211">
        <f>INDEX(Articles!$1:$1048576,MATCH(E211,Articles!D:D,0),19)</f>
        <v>100</v>
      </c>
      <c r="S211" t="str">
        <f>IF(INDEX('Unités CA'!$1:$1048576,MATCH(E211,'Unités CA'!D:D,0),5)=0,"",INDEX('Unités CA'!$1:$1048576,MATCH(E211,'Unités CA'!D:D,0),5))</f>
        <v>0030/CA</v>
      </c>
      <c r="T211" t="str">
        <f>IF(INDEX('Unités BTE'!$1:$1048576,MATCH(E211,'Unités CA'!D:D,0),5)=0,"",INDEX('Unités BTE'!$1:$1048576,MATCH(E211,'Unités CA'!D:D,0),5))</f>
        <v/>
      </c>
      <c r="U211" t="str">
        <f>IFERROR(INDEX('Prix PRO CA'!$1:$1048576,MATCH(E211,'Prix PRO CA'!D:D,0),10),"")</f>
        <v/>
      </c>
      <c r="V211" t="str">
        <f>IFERROR(INDEX('Prix PRO CA'!$1:$1048576,MATCH(E211,'Prix PRO BTE'!D:D,0),10),"")</f>
        <v/>
      </c>
      <c r="W211">
        <f>+IFERROR(INDEX('Prix PRO PCS'!$1:$1048576,MATCH(E211,'Prix PRO PCS'!D:D,0),10),"")</f>
        <v>26.93</v>
      </c>
      <c r="X211" t="str">
        <f>IF(B211="OPPORTUNITE",AA211,IF(AA211&lt;=0,"Non",IF(AA211&gt;10,"Oui","Inf à 10")))</f>
        <v>Oui</v>
      </c>
      <c r="Y211" t="str">
        <f>IFERROR(INDEX(LigneAchat!$1:$1048576,MATCH(E211,LigneAchat!D:D,0),5),"")</f>
        <v/>
      </c>
      <c r="Z211">
        <f>INDEX(Articles!$1:$1048576,MATCH(E211,Articles!D:D,0),21)</f>
        <v>99</v>
      </c>
      <c r="AA211">
        <f>+Z211-AB211</f>
        <v>84</v>
      </c>
      <c r="AB211">
        <f>+INDEX(Articles!$1:$1048576,MATCH(E211,Articles!D:D,0),23)</f>
        <v>15</v>
      </c>
    </row>
    <row r="212">
      <c r="B212" t="str">
        <f>INDEX(Articles!$1:$1048576,MATCH(E212,Articles!D:D,0),6)</f>
        <v>1</v>
      </c>
      <c r="C212" t="str">
        <f>INDEX(Articles!$1:$1048576,MATCH(E212,Articles!D:D,0),7)</f>
        <v/>
      </c>
      <c r="D212" t="str">
        <f>HYPERLINK(INDEX(Articles!$1:$1048576,MATCH(E212,Articles!D:D,0),24),"Lien")</f>
        <v>Lien</v>
      </c>
      <c r="E212" t="str">
        <v>73410KAT</v>
      </c>
      <c r="F212" t="str">
        <f>INDEX(Articles!$1:$1048576,MATCH(E212,Articles!D:D,0),5)</f>
        <v>BBE Ø100 SAULE PLEUREUR PLATINE</v>
      </c>
      <c r="G212" t="str">
        <f>INDEX(Articles!$1:$1048576,MATCH(E212,Articles!D:D,0),8)</f>
        <v>BOMBE</v>
      </c>
      <c r="H212" t="str">
        <f>INDEX(Articles!$1:$1048576,MATCH(E212,Articles!D:D,0),9)</f>
        <v>SPHERIQUE</v>
      </c>
      <c r="I212">
        <f>INDEX(Articles!$1:$1048576,MATCH(E212,Articles!D:D,0),10)</f>
        <v>100</v>
      </c>
      <c r="J212" t="str">
        <f>INDEX(Articles!$1:$1048576,MATCH(E212,Articles!D:D,0),11)</f>
        <v>PLEUREUR</v>
      </c>
      <c r="K212" t="str">
        <f>INDEX(Articles!$1:$1048576,MATCH(E212,Articles!D:D,0),12)</f>
        <v>KAMURO</v>
      </c>
      <c r="L212" t="str">
        <f>INDEX(Articles!$1:$1048576,MATCH(E212,Articles!D:D,0),13)</f>
        <v>EU</v>
      </c>
      <c r="M212" t="str">
        <f>INDEX(Articles!$1:$1048576,MATCH(E212,Articles!D:D,0),14)</f>
        <v>F4</v>
      </c>
      <c r="N212" t="str">
        <f>INDEX(Articles!$1:$1048576,MATCH(E212,Articles!D:D,0),15)</f>
        <v>1.3G</v>
      </c>
      <c r="O212" t="str">
        <f>INDEX(Articles!$1:$1048576,MATCH(E212,Articles!D:D,0),16)</f>
        <v>0589-F4-0068</v>
      </c>
      <c r="P212">
        <f>INDEX(Articles!$1:$1048576,MATCH(E212,Articles!D:D,0),17)*1000</f>
        <v>308</v>
      </c>
      <c r="Q212" t="str">
        <f>INDEX(Articles!$1:$1048576,MATCH(E212,Articles!D:D,0),18)</f>
        <v>2,5</v>
      </c>
      <c r="R212">
        <f>INDEX(Articles!$1:$1048576,MATCH(E212,Articles!D:D,0),19)</f>
        <v>100</v>
      </c>
      <c r="S212" t="str">
        <f>IF(INDEX('Unités CA'!$1:$1048576,MATCH(E212,'Unités CA'!D:D,0),5)=0,"",INDEX('Unités CA'!$1:$1048576,MATCH(E212,'Unités CA'!D:D,0),5))</f>
        <v>0035/CA</v>
      </c>
      <c r="T212" t="str">
        <f>IF(INDEX('Unités BTE'!$1:$1048576,MATCH(E212,'Unités CA'!D:D,0),5)=0,"",INDEX('Unités BTE'!$1:$1048576,MATCH(E212,'Unités CA'!D:D,0),5))</f>
        <v/>
      </c>
      <c r="U212">
        <f>IFERROR(INDEX('Prix PRO CA'!$1:$1048576,MATCH(E212,'Prix PRO CA'!D:D,0),10),"")</f>
        <v>603.05</v>
      </c>
      <c r="V212" t="str">
        <f>IFERROR(INDEX('Prix PRO CA'!$1:$1048576,MATCH(E212,'Prix PRO BTE'!D:D,0),10),"")</f>
        <v/>
      </c>
      <c r="W212">
        <f>+IFERROR(INDEX('Prix PRO PCS'!$1:$1048576,MATCH(E212,'Prix PRO PCS'!D:D,0),10),"")</f>
        <v>17.23</v>
      </c>
      <c r="X212" t="str">
        <f>IF(B212="OPPORTUNITE",AA212,IF(AA212&lt;=0,"Non",IF(AA212&gt;10,"Oui","Inf à 10")))</f>
        <v>Oui</v>
      </c>
      <c r="Y212" t="str">
        <f>IFERROR(INDEX(LigneAchat!$1:$1048576,MATCH(E212,LigneAchat!D:D,0),5),"")</f>
        <v/>
      </c>
      <c r="Z212">
        <f>INDEX(Articles!$1:$1048576,MATCH(E212,Articles!D:D,0),21)</f>
        <v>40</v>
      </c>
      <c r="AA212">
        <f>+Z212-AB212</f>
        <v>40</v>
      </c>
      <c r="AB212">
        <f>+INDEX(Articles!$1:$1048576,MATCH(E212,Articles!D:D,0),23)</f>
        <v>0</v>
      </c>
    </row>
    <row r="213">
      <c r="B213" t="str">
        <f>INDEX(Articles!$1:$1048576,MATCH(E213,Articles!D:D,0),6)</f>
        <v>1</v>
      </c>
      <c r="C213" t="str">
        <f>INDEX(Articles!$1:$1048576,MATCH(E213,Articles!D:D,0),7)</f>
        <v/>
      </c>
      <c r="D213" t="str">
        <f>HYPERLINK(INDEX(Articles!$1:$1048576,MATCH(E213,Articles!D:D,0),24),"Lien")</f>
        <v>Lien</v>
      </c>
      <c r="E213" t="str">
        <v>73410PA</v>
      </c>
      <c r="F213" t="str">
        <f>INDEX(Articles!$1:$1048576,MATCH(E213,Articles!D:D,0),5)</f>
        <v>BBE Ø100 PLUIE ARGENT</v>
      </c>
      <c r="G213" t="str">
        <f>INDEX(Articles!$1:$1048576,MATCH(E213,Articles!D:D,0),8)</f>
        <v>BOMBE</v>
      </c>
      <c r="H213" t="str">
        <f>INDEX(Articles!$1:$1048576,MATCH(E213,Articles!D:D,0),9)</f>
        <v>SPHERIQUE</v>
      </c>
      <c r="I213">
        <f>INDEX(Articles!$1:$1048576,MATCH(E213,Articles!D:D,0),10)</f>
        <v>100</v>
      </c>
      <c r="J213" t="str">
        <f>INDEX(Articles!$1:$1048576,MATCH(E213,Articles!D:D,0),11)</f>
        <v>PLEUREUR</v>
      </c>
      <c r="K213" t="str">
        <f>INDEX(Articles!$1:$1048576,MATCH(E213,Articles!D:D,0),12)</f>
        <v>ARGENT</v>
      </c>
      <c r="L213" t="str">
        <f>INDEX(Articles!$1:$1048576,MATCH(E213,Articles!D:D,0),13)</f>
        <v>EU</v>
      </c>
      <c r="M213" t="str">
        <f>INDEX(Articles!$1:$1048576,MATCH(E213,Articles!D:D,0),14)</f>
        <v>F4</v>
      </c>
      <c r="N213" t="str">
        <f>INDEX(Articles!$1:$1048576,MATCH(E213,Articles!D:D,0),15)</f>
        <v>1.3G</v>
      </c>
      <c r="O213" t="str">
        <f>INDEX(Articles!$1:$1048576,MATCH(E213,Articles!D:D,0),16)</f>
        <v>0589-F4-0068</v>
      </c>
      <c r="P213">
        <f>INDEX(Articles!$1:$1048576,MATCH(E213,Articles!D:D,0),17)*1000</f>
        <v>323</v>
      </c>
      <c r="Q213" t="str">
        <f>INDEX(Articles!$1:$1048576,MATCH(E213,Articles!D:D,0),18)</f>
        <v>2,5</v>
      </c>
      <c r="R213">
        <f>INDEX(Articles!$1:$1048576,MATCH(E213,Articles!D:D,0),19)</f>
        <v>100</v>
      </c>
      <c r="S213" t="str">
        <f>IF(INDEX('Unités CA'!$1:$1048576,MATCH(E213,'Unités CA'!D:D,0),5)=0,"",INDEX('Unités CA'!$1:$1048576,MATCH(E213,'Unités CA'!D:D,0),5))</f>
        <v>0035/CA</v>
      </c>
      <c r="T213" t="str">
        <f>IF(INDEX('Unités BTE'!$1:$1048576,MATCH(E213,'Unités CA'!D:D,0),5)=0,"",INDEX('Unités BTE'!$1:$1048576,MATCH(E213,'Unités CA'!D:D,0),5))</f>
        <v/>
      </c>
      <c r="U213">
        <f>IFERROR(INDEX('Prix PRO CA'!$1:$1048576,MATCH(E213,'Prix PRO CA'!D:D,0),10),"")</f>
        <v>603.05</v>
      </c>
      <c r="V213" t="str">
        <f>IFERROR(INDEX('Prix PRO CA'!$1:$1048576,MATCH(E213,'Prix PRO BTE'!D:D,0),10),"")</f>
        <v/>
      </c>
      <c r="W213">
        <f>+IFERROR(INDEX('Prix PRO PCS'!$1:$1048576,MATCH(E213,'Prix PRO PCS'!D:D,0),10),"")</f>
        <v>17.23</v>
      </c>
      <c r="X213" t="str">
        <f>IF(B213="OPPORTUNITE",AA213,IF(AA213&lt;=0,"Non",IF(AA213&gt;10,"Oui","Inf à 10")))</f>
        <v>Non</v>
      </c>
      <c r="Y213">
        <f>IFERROR(INDEX(LigneAchat!$1:$1048576,MATCH(E213,LigneAchat!D:D,0),5),"")</f>
        <v>44301</v>
      </c>
      <c r="Z213">
        <f>INDEX(Articles!$1:$1048576,MATCH(E213,Articles!D:D,0),21)</f>
        <v>0</v>
      </c>
      <c r="AA213">
        <f>+Z213-AB213</f>
        <v>0</v>
      </c>
      <c r="AB213">
        <f>+INDEX(Articles!$1:$1048576,MATCH(E213,Articles!D:D,0),23)</f>
        <v>0</v>
      </c>
    </row>
    <row r="214">
      <c r="B214" t="str">
        <f>INDEX(Articles!$1:$1048576,MATCH(E214,Articles!D:D,0),6)</f>
        <v>1</v>
      </c>
      <c r="C214" t="str">
        <f>INDEX(Articles!$1:$1048576,MATCH(E214,Articles!D:D,0),7)</f>
        <v/>
      </c>
      <c r="D214" t="str">
        <f>HYPERLINK(INDEX(Articles!$1:$1048576,MATCH(E214,Articles!D:D,0),24),"Lien")</f>
        <v>Lien</v>
      </c>
      <c r="E214" t="str">
        <v>73610B</v>
      </c>
      <c r="F214" t="str">
        <f>INDEX(Articles!$1:$1048576,MATCH(E214,Articles!D:D,0),5)</f>
        <v>BBE Ø100 ARAIGNÉE BLEUE TRAÎNÉE ARGENT</v>
      </c>
      <c r="G214" t="str">
        <f>INDEX(Articles!$1:$1048576,MATCH(E214,Articles!D:D,0),8)</f>
        <v>BOMBE</v>
      </c>
      <c r="H214" t="str">
        <f>INDEX(Articles!$1:$1048576,MATCH(E214,Articles!D:D,0),9)</f>
        <v>SPHERIQUE</v>
      </c>
      <c r="I214">
        <f>INDEX(Articles!$1:$1048576,MATCH(E214,Articles!D:D,0),10)</f>
        <v>100</v>
      </c>
      <c r="J214" t="str">
        <f>INDEX(Articles!$1:$1048576,MATCH(E214,Articles!D:D,0),11)</f>
        <v>PLEUREUR</v>
      </c>
      <c r="K214" t="str">
        <f>INDEX(Articles!$1:$1048576,MATCH(E214,Articles!D:D,0),12)</f>
        <v>BLEU</v>
      </c>
      <c r="L214" t="str">
        <f>INDEX(Articles!$1:$1048576,MATCH(E214,Articles!D:D,0),13)</f>
        <v>EU</v>
      </c>
      <c r="M214" t="str">
        <f>INDEX(Articles!$1:$1048576,MATCH(E214,Articles!D:D,0),14)</f>
        <v>F4</v>
      </c>
      <c r="N214" t="str">
        <f>INDEX(Articles!$1:$1048576,MATCH(E214,Articles!D:D,0),15)</f>
        <v>1.3G</v>
      </c>
      <c r="O214" t="str">
        <f>INDEX(Articles!$1:$1048576,MATCH(E214,Articles!D:D,0),16)</f>
        <v>0589-F4-0068</v>
      </c>
      <c r="P214">
        <f>INDEX(Articles!$1:$1048576,MATCH(E214,Articles!D:D,0),17)*1000</f>
        <v>323</v>
      </c>
      <c r="Q214" t="str">
        <f>INDEX(Articles!$1:$1048576,MATCH(E214,Articles!D:D,0),18)</f>
        <v>2,5</v>
      </c>
      <c r="R214">
        <f>INDEX(Articles!$1:$1048576,MATCH(E214,Articles!D:D,0),19)</f>
        <v>100</v>
      </c>
      <c r="S214" t="str">
        <f>IF(INDEX('Unités CA'!$1:$1048576,MATCH(E214,'Unités CA'!D:D,0),5)=0,"",INDEX('Unités CA'!$1:$1048576,MATCH(E214,'Unités CA'!D:D,0),5))</f>
        <v>0035/CA</v>
      </c>
      <c r="T214" t="str">
        <f>IF(INDEX('Unités BTE'!$1:$1048576,MATCH(E214,'Unités CA'!D:D,0),5)=0,"",INDEX('Unités BTE'!$1:$1048576,MATCH(E214,'Unités CA'!D:D,0),5))</f>
        <v/>
      </c>
      <c r="U214">
        <f>IFERROR(INDEX('Prix PRO CA'!$1:$1048576,MATCH(E214,'Prix PRO CA'!D:D,0),10),"")</f>
        <v>648.55</v>
      </c>
      <c r="V214" t="str">
        <f>IFERROR(INDEX('Prix PRO CA'!$1:$1048576,MATCH(E214,'Prix PRO BTE'!D:D,0),10),"")</f>
        <v/>
      </c>
      <c r="W214">
        <f>+IFERROR(INDEX('Prix PRO PCS'!$1:$1048576,MATCH(E214,'Prix PRO PCS'!D:D,0),10),"")</f>
        <v>18.53</v>
      </c>
      <c r="X214" t="str">
        <f>IF(B214="OPPORTUNITE",AA214,IF(AA214&lt;=0,"Non",IF(AA214&gt;10,"Oui","Inf à 10")))</f>
        <v>Inf à 10</v>
      </c>
      <c r="Y214">
        <f>IFERROR(INDEX(LigneAchat!$1:$1048576,MATCH(E214,LigneAchat!D:D,0),5),"")</f>
        <v>44301</v>
      </c>
      <c r="Z214">
        <f>INDEX(Articles!$1:$1048576,MATCH(E214,Articles!D:D,0),21)</f>
        <v>7</v>
      </c>
      <c r="AA214">
        <f>+Z214-AB214</f>
        <v>7</v>
      </c>
      <c r="AB214">
        <f>+INDEX(Articles!$1:$1048576,MATCH(E214,Articles!D:D,0),23)</f>
        <v>0</v>
      </c>
    </row>
    <row r="215">
      <c r="B215" t="str">
        <f>INDEX(Articles!$1:$1048576,MATCH(E215,Articles!D:D,0),6)</f>
        <v>1</v>
      </c>
      <c r="C215" t="str">
        <f>INDEX(Articles!$1:$1048576,MATCH(E215,Articles!D:D,0),7)</f>
        <v/>
      </c>
      <c r="D215" t="str">
        <f>HYPERLINK(INDEX(Articles!$1:$1048576,MATCH(E215,Articles!D:D,0),24),"Lien")</f>
        <v>Lien</v>
      </c>
      <c r="E215" t="str">
        <v>73610BC</v>
      </c>
      <c r="F215" t="str">
        <f>INDEX(Articles!$1:$1048576,MATCH(E215,Articles!D:D,0),5)</f>
        <v>BBE Ø100 ARAIGNÉE BLANC TRAÎNÉE ARGENT</v>
      </c>
      <c r="G215" t="str">
        <f>INDEX(Articles!$1:$1048576,MATCH(E215,Articles!D:D,0),8)</f>
        <v>BOMBE</v>
      </c>
      <c r="H215" t="str">
        <f>INDEX(Articles!$1:$1048576,MATCH(E215,Articles!D:D,0),9)</f>
        <v>SPHERIQUE</v>
      </c>
      <c r="I215">
        <f>INDEX(Articles!$1:$1048576,MATCH(E215,Articles!D:D,0),10)</f>
        <v>100</v>
      </c>
      <c r="J215" t="str">
        <f>INDEX(Articles!$1:$1048576,MATCH(E215,Articles!D:D,0),11)</f>
        <v>PLEUREUR</v>
      </c>
      <c r="K215" t="str">
        <f>INDEX(Articles!$1:$1048576,MATCH(E215,Articles!D:D,0),12)</f>
        <v>BLANC</v>
      </c>
      <c r="L215" t="str">
        <f>INDEX(Articles!$1:$1048576,MATCH(E215,Articles!D:D,0),13)</f>
        <v>EU</v>
      </c>
      <c r="M215" t="str">
        <f>INDEX(Articles!$1:$1048576,MATCH(E215,Articles!D:D,0),14)</f>
        <v>F4</v>
      </c>
      <c r="N215" t="str">
        <f>INDEX(Articles!$1:$1048576,MATCH(E215,Articles!D:D,0),15)</f>
        <v>1.3G</v>
      </c>
      <c r="O215" t="str">
        <f>INDEX(Articles!$1:$1048576,MATCH(E215,Articles!D:D,0),16)</f>
        <v>0589-F4-0068</v>
      </c>
      <c r="P215">
        <f>INDEX(Articles!$1:$1048576,MATCH(E215,Articles!D:D,0),17)*1000</f>
        <v>338</v>
      </c>
      <c r="Q215" t="str">
        <f>INDEX(Articles!$1:$1048576,MATCH(E215,Articles!D:D,0),18)</f>
        <v>2,5</v>
      </c>
      <c r="R215">
        <f>INDEX(Articles!$1:$1048576,MATCH(E215,Articles!D:D,0),19)</f>
        <v>100</v>
      </c>
      <c r="S215" t="str">
        <f>IF(INDEX('Unités CA'!$1:$1048576,MATCH(E215,'Unités CA'!D:D,0),5)=0,"",INDEX('Unités CA'!$1:$1048576,MATCH(E215,'Unités CA'!D:D,0),5))</f>
        <v>0035/CA</v>
      </c>
      <c r="T215" t="str">
        <f>IF(INDEX('Unités BTE'!$1:$1048576,MATCH(E215,'Unités CA'!D:D,0),5)=0,"",INDEX('Unités BTE'!$1:$1048576,MATCH(E215,'Unités CA'!D:D,0),5))</f>
        <v/>
      </c>
      <c r="U215">
        <f>IFERROR(INDEX('Prix PRO CA'!$1:$1048576,MATCH(E215,'Prix PRO CA'!D:D,0),10),"")</f>
        <v>648.55</v>
      </c>
      <c r="V215" t="str">
        <f>IFERROR(INDEX('Prix PRO CA'!$1:$1048576,MATCH(E215,'Prix PRO BTE'!D:D,0),10),"")</f>
        <v/>
      </c>
      <c r="W215">
        <f>+IFERROR(INDEX('Prix PRO PCS'!$1:$1048576,MATCH(E215,'Prix PRO PCS'!D:D,0),10),"")</f>
        <v>18.53</v>
      </c>
      <c r="X215" t="str">
        <f>IF(B215="OPPORTUNITE",AA215,IF(AA215&lt;=0,"Non",IF(AA215&gt;10,"Oui","Inf à 10")))</f>
        <v>Inf à 10</v>
      </c>
      <c r="Y215">
        <f>IFERROR(INDEX(LigneAchat!$1:$1048576,MATCH(E215,LigneAchat!D:D,0),5),"")</f>
        <v>44301</v>
      </c>
      <c r="Z215">
        <f>INDEX(Articles!$1:$1048576,MATCH(E215,Articles!D:D,0),21)</f>
        <v>2</v>
      </c>
      <c r="AA215">
        <f>+Z215-AB215</f>
        <v>2</v>
      </c>
      <c r="AB215">
        <f>+INDEX(Articles!$1:$1048576,MATCH(E215,Articles!D:D,0),23)</f>
        <v>0</v>
      </c>
    </row>
    <row r="216">
      <c r="B216" t="str">
        <f>INDEX(Articles!$1:$1048576,MATCH(E216,Articles!D:D,0),6)</f>
        <v>1</v>
      </c>
      <c r="C216" t="str">
        <f>INDEX(Articles!$1:$1048576,MATCH(E216,Articles!D:D,0),7)</f>
        <v/>
      </c>
      <c r="D216" t="str">
        <f>HYPERLINK(INDEX(Articles!$1:$1048576,MATCH(E216,Articles!D:D,0),24),"Lien")</f>
        <v>Lien</v>
      </c>
      <c r="E216" t="str">
        <v>73610R</v>
      </c>
      <c r="F216" t="str">
        <f>INDEX(Articles!$1:$1048576,MATCH(E216,Articles!D:D,0),5)</f>
        <v>BBE Ø100 ARAIGNÉE ROUGE TRAÎNÉE ARGENT</v>
      </c>
      <c r="G216" t="str">
        <f>INDEX(Articles!$1:$1048576,MATCH(E216,Articles!D:D,0),8)</f>
        <v>BOMBE</v>
      </c>
      <c r="H216" t="str">
        <f>INDEX(Articles!$1:$1048576,MATCH(E216,Articles!D:D,0),9)</f>
        <v>SPHERIQUE</v>
      </c>
      <c r="I216">
        <f>INDEX(Articles!$1:$1048576,MATCH(E216,Articles!D:D,0),10)</f>
        <v>100</v>
      </c>
      <c r="J216" t="str">
        <f>INDEX(Articles!$1:$1048576,MATCH(E216,Articles!D:D,0),11)</f>
        <v>PLEUREUR</v>
      </c>
      <c r="K216" t="str">
        <f>INDEX(Articles!$1:$1048576,MATCH(E216,Articles!D:D,0),12)</f>
        <v>ROUGE</v>
      </c>
      <c r="L216" t="str">
        <f>INDEX(Articles!$1:$1048576,MATCH(E216,Articles!D:D,0),13)</f>
        <v>EU</v>
      </c>
      <c r="M216" t="str">
        <f>INDEX(Articles!$1:$1048576,MATCH(E216,Articles!D:D,0),14)</f>
        <v>F4</v>
      </c>
      <c r="N216" t="str">
        <f>INDEX(Articles!$1:$1048576,MATCH(E216,Articles!D:D,0),15)</f>
        <v>1.3G</v>
      </c>
      <c r="O216" t="str">
        <f>INDEX(Articles!$1:$1048576,MATCH(E216,Articles!D:D,0),16)</f>
        <v>0589-F4-0068</v>
      </c>
      <c r="P216">
        <f>INDEX(Articles!$1:$1048576,MATCH(E216,Articles!D:D,0),17)*1000</f>
        <v>312</v>
      </c>
      <c r="Q216" t="str">
        <f>INDEX(Articles!$1:$1048576,MATCH(E216,Articles!D:D,0),18)</f>
        <v>2,5</v>
      </c>
      <c r="R216">
        <f>INDEX(Articles!$1:$1048576,MATCH(E216,Articles!D:D,0),19)</f>
        <v>100</v>
      </c>
      <c r="S216" t="str">
        <f>IF(INDEX('Unités CA'!$1:$1048576,MATCH(E216,'Unités CA'!D:D,0),5)=0,"",INDEX('Unités CA'!$1:$1048576,MATCH(E216,'Unités CA'!D:D,0),5))</f>
        <v>0035/CA</v>
      </c>
      <c r="T216" t="str">
        <f>IF(INDEX('Unités BTE'!$1:$1048576,MATCH(E216,'Unités CA'!D:D,0),5)=0,"",INDEX('Unités BTE'!$1:$1048576,MATCH(E216,'Unités CA'!D:D,0),5))</f>
        <v/>
      </c>
      <c r="U216">
        <f>IFERROR(INDEX('Prix PRO CA'!$1:$1048576,MATCH(E216,'Prix PRO CA'!D:D,0),10),"")</f>
        <v>648.55</v>
      </c>
      <c r="V216" t="str">
        <f>IFERROR(INDEX('Prix PRO CA'!$1:$1048576,MATCH(E216,'Prix PRO BTE'!D:D,0),10),"")</f>
        <v/>
      </c>
      <c r="W216">
        <f>+IFERROR(INDEX('Prix PRO PCS'!$1:$1048576,MATCH(E216,'Prix PRO PCS'!D:D,0),10),"")</f>
        <v>18.53</v>
      </c>
      <c r="X216" t="str">
        <f>IF(B216="OPPORTUNITE",AA216,IF(AA216&lt;=0,"Non",IF(AA216&gt;10,"Oui","Inf à 10")))</f>
        <v>Inf à 10</v>
      </c>
      <c r="Y216">
        <f>IFERROR(INDEX(LigneAchat!$1:$1048576,MATCH(E216,LigneAchat!D:D,0),5),"")</f>
        <v>44301</v>
      </c>
      <c r="Z216">
        <f>INDEX(Articles!$1:$1048576,MATCH(E216,Articles!D:D,0),21)</f>
        <v>4</v>
      </c>
      <c r="AA216">
        <f>+Z216-AB216</f>
        <v>4</v>
      </c>
      <c r="AB216">
        <f>+INDEX(Articles!$1:$1048576,MATCH(E216,Articles!D:D,0),23)</f>
        <v>0</v>
      </c>
    </row>
    <row r="217">
      <c r="B217" t="str">
        <f>INDEX(Articles!$1:$1048576,MATCH(E217,Articles!D:D,0),6)</f>
        <v>1</v>
      </c>
      <c r="C217" t="str">
        <f>INDEX(Articles!$1:$1048576,MATCH(E217,Articles!D:D,0),7)</f>
        <v/>
      </c>
      <c r="D217" t="str">
        <f>HYPERLINK(INDEX(Articles!$1:$1048576,MATCH(E217,Articles!D:D,0),24),"Lien")</f>
        <v>Lien</v>
      </c>
      <c r="E217" t="str">
        <v>73610V</v>
      </c>
      <c r="F217" t="str">
        <f>INDEX(Articles!$1:$1048576,MATCH(E217,Articles!D:D,0),5)</f>
        <v>BBE Ø100 ARAIGNÉE VIOLETTE TRAÎNÉE ARGENT</v>
      </c>
      <c r="G217" t="str">
        <f>INDEX(Articles!$1:$1048576,MATCH(E217,Articles!D:D,0),8)</f>
        <v>BOMBE</v>
      </c>
      <c r="H217" t="str">
        <f>INDEX(Articles!$1:$1048576,MATCH(E217,Articles!D:D,0),9)</f>
        <v>SPHERIQUE</v>
      </c>
      <c r="I217">
        <f>INDEX(Articles!$1:$1048576,MATCH(E217,Articles!D:D,0),10)</f>
        <v>100</v>
      </c>
      <c r="J217" t="str">
        <f>INDEX(Articles!$1:$1048576,MATCH(E217,Articles!D:D,0),11)</f>
        <v>PLEUREUR</v>
      </c>
      <c r="K217" t="str">
        <f>INDEX(Articles!$1:$1048576,MATCH(E217,Articles!D:D,0),12)</f>
        <v>VIOLET</v>
      </c>
      <c r="L217" t="str">
        <f>INDEX(Articles!$1:$1048576,MATCH(E217,Articles!D:D,0),13)</f>
        <v>EU</v>
      </c>
      <c r="M217" t="str">
        <f>INDEX(Articles!$1:$1048576,MATCH(E217,Articles!D:D,0),14)</f>
        <v>F4</v>
      </c>
      <c r="N217" t="str">
        <f>INDEX(Articles!$1:$1048576,MATCH(E217,Articles!D:D,0),15)</f>
        <v>1.3G</v>
      </c>
      <c r="O217" t="str">
        <f>INDEX(Articles!$1:$1048576,MATCH(E217,Articles!D:D,0),16)</f>
        <v>0589-F4-0068</v>
      </c>
      <c r="P217">
        <f>INDEX(Articles!$1:$1048576,MATCH(E217,Articles!D:D,0),17)*1000</f>
        <v>279</v>
      </c>
      <c r="Q217" t="str">
        <f>INDEX(Articles!$1:$1048576,MATCH(E217,Articles!D:D,0),18)</f>
        <v>2,5</v>
      </c>
      <c r="R217">
        <f>INDEX(Articles!$1:$1048576,MATCH(E217,Articles!D:D,0),19)</f>
        <v>100</v>
      </c>
      <c r="S217" t="str">
        <f>IF(INDEX('Unités CA'!$1:$1048576,MATCH(E217,'Unités CA'!D:D,0),5)=0,"",INDEX('Unités CA'!$1:$1048576,MATCH(E217,'Unités CA'!D:D,0),5))</f>
        <v>0035/CA</v>
      </c>
      <c r="T217" t="str">
        <f>IF(INDEX('Unités BTE'!$1:$1048576,MATCH(E217,'Unités CA'!D:D,0),5)=0,"",INDEX('Unités BTE'!$1:$1048576,MATCH(E217,'Unités CA'!D:D,0),5))</f>
        <v/>
      </c>
      <c r="U217">
        <f>IFERROR(INDEX('Prix PRO CA'!$1:$1048576,MATCH(E217,'Prix PRO CA'!D:D,0),10),"")</f>
        <v>648.55</v>
      </c>
      <c r="V217" t="str">
        <f>IFERROR(INDEX('Prix PRO CA'!$1:$1048576,MATCH(E217,'Prix PRO BTE'!D:D,0),10),"")</f>
        <v/>
      </c>
      <c r="W217">
        <f>+IFERROR(INDEX('Prix PRO PCS'!$1:$1048576,MATCH(E217,'Prix PRO PCS'!D:D,0),10),"")</f>
        <v>18.53</v>
      </c>
      <c r="X217" t="str">
        <f>IF(B217="OPPORTUNITE",AA217,IF(AA217&lt;=0,"Non",IF(AA217&gt;10,"Oui","Inf à 10")))</f>
        <v>Oui</v>
      </c>
      <c r="Y217" t="str">
        <f>IFERROR(INDEX(LigneAchat!$1:$1048576,MATCH(E217,LigneAchat!D:D,0),5),"")</f>
        <v/>
      </c>
      <c r="Z217">
        <f>INDEX(Articles!$1:$1048576,MATCH(E217,Articles!D:D,0),21)</f>
        <v>40</v>
      </c>
      <c r="AA217">
        <f>+Z217-AB217</f>
        <v>37</v>
      </c>
      <c r="AB217">
        <f>+INDEX(Articles!$1:$1048576,MATCH(E217,Articles!D:D,0),23)</f>
        <v>3</v>
      </c>
    </row>
    <row r="218">
      <c r="B218" t="str">
        <f>INDEX(Articles!$1:$1048576,MATCH(E218,Articles!D:D,0),6)</f>
        <v>1</v>
      </c>
      <c r="C218" t="str">
        <f>INDEX(Articles!$1:$1048576,MATCH(E218,Articles!D:D,0),7)</f>
        <v/>
      </c>
      <c r="D218" t="str">
        <f>HYPERLINK(INDEX(Articles!$1:$1048576,MATCH(E218,Articles!D:D,0),24),"Lien")</f>
        <v>Lien</v>
      </c>
      <c r="E218" t="str">
        <v>73410CA</v>
      </c>
      <c r="F218" t="str">
        <f>INDEX(Articles!$1:$1048576,MATCH(E218,Articles!D:D,0),5)</f>
        <v>BBE Ø100 CLIGNO BLANC</v>
      </c>
      <c r="G218" t="str">
        <f>INDEX(Articles!$1:$1048576,MATCH(E218,Articles!D:D,0),8)</f>
        <v>BOMBE</v>
      </c>
      <c r="H218" t="str">
        <f>INDEX(Articles!$1:$1048576,MATCH(E218,Articles!D:D,0),9)</f>
        <v>SPHERIQUE</v>
      </c>
      <c r="I218">
        <f>INDEX(Articles!$1:$1048576,MATCH(E218,Articles!D:D,0),10)</f>
        <v>100</v>
      </c>
      <c r="J218" t="str">
        <f>INDEX(Articles!$1:$1048576,MATCH(E218,Articles!D:D,0),11)</f>
        <v>CLIGNO</v>
      </c>
      <c r="K218" t="str">
        <f>INDEX(Articles!$1:$1048576,MATCH(E218,Articles!D:D,0),12)</f>
        <v>BLANC</v>
      </c>
      <c r="L218" t="str">
        <f>INDEX(Articles!$1:$1048576,MATCH(E218,Articles!D:D,0),13)</f>
        <v>EU</v>
      </c>
      <c r="M218" t="str">
        <f>INDEX(Articles!$1:$1048576,MATCH(E218,Articles!D:D,0),14)</f>
        <v>F4</v>
      </c>
      <c r="N218" t="str">
        <f>INDEX(Articles!$1:$1048576,MATCH(E218,Articles!D:D,0),15)</f>
        <v>1.3G</v>
      </c>
      <c r="O218" t="str">
        <f>INDEX(Articles!$1:$1048576,MATCH(E218,Articles!D:D,0),16)</f>
        <v>0589-F4-0068</v>
      </c>
      <c r="P218">
        <f>INDEX(Articles!$1:$1048576,MATCH(E218,Articles!D:D,0),17)*1000</f>
        <v>308</v>
      </c>
      <c r="Q218" t="str">
        <f>INDEX(Articles!$1:$1048576,MATCH(E218,Articles!D:D,0),18)</f>
        <v>2,5</v>
      </c>
      <c r="R218">
        <f>INDEX(Articles!$1:$1048576,MATCH(E218,Articles!D:D,0),19)</f>
        <v>100</v>
      </c>
      <c r="S218" t="str">
        <f>IF(INDEX('Unités CA'!$1:$1048576,MATCH(E218,'Unités CA'!D:D,0),5)=0,"",INDEX('Unités CA'!$1:$1048576,MATCH(E218,'Unités CA'!D:D,0),5))</f>
        <v>0035/CA</v>
      </c>
      <c r="T218" t="str">
        <f>IF(INDEX('Unités BTE'!$1:$1048576,MATCH(E218,'Unités CA'!D:D,0),5)=0,"",INDEX('Unités BTE'!$1:$1048576,MATCH(E218,'Unités CA'!D:D,0),5))</f>
        <v/>
      </c>
      <c r="U218">
        <f>IFERROR(INDEX('Prix PRO CA'!$1:$1048576,MATCH(E218,'Prix PRO CA'!D:D,0),10),"")</f>
        <v>706.3</v>
      </c>
      <c r="V218" t="str">
        <f>IFERROR(INDEX('Prix PRO CA'!$1:$1048576,MATCH(E218,'Prix PRO BTE'!D:D,0),10),"")</f>
        <v/>
      </c>
      <c r="W218">
        <f>+IFERROR(INDEX('Prix PRO PCS'!$1:$1048576,MATCH(E218,'Prix PRO PCS'!D:D,0),10),"")</f>
        <v>20.18</v>
      </c>
      <c r="X218" t="str">
        <f>IF(B218="OPPORTUNITE",AA218,IF(AA218&lt;=0,"Non",IF(AA218&gt;10,"Oui","Inf à 10")))</f>
        <v>Inf à 10</v>
      </c>
      <c r="Y218">
        <f>IFERROR(INDEX(LigneAchat!$1:$1048576,MATCH(E218,LigneAchat!D:D,0),5),"")</f>
        <v>44301</v>
      </c>
      <c r="Z218">
        <f>INDEX(Articles!$1:$1048576,MATCH(E218,Articles!D:D,0),21)</f>
        <v>17</v>
      </c>
      <c r="AA218">
        <f>+Z218-AB218</f>
        <v>3</v>
      </c>
      <c r="AB218">
        <f>+INDEX(Articles!$1:$1048576,MATCH(E218,Articles!D:D,0),23)</f>
        <v>14</v>
      </c>
    </row>
    <row r="219">
      <c r="B219" t="str">
        <f>INDEX(Articles!$1:$1048576,MATCH(E219,Articles!D:D,0),6)</f>
        <v>1</v>
      </c>
      <c r="C219" t="str">
        <f>INDEX(Articles!$1:$1048576,MATCH(E219,Articles!D:D,0),7)</f>
        <v/>
      </c>
      <c r="D219" t="str">
        <f>HYPERLINK(INDEX(Articles!$1:$1048576,MATCH(E219,Articles!D:D,0),24),"Lien")</f>
        <v>Lien</v>
      </c>
      <c r="E219" t="str">
        <v>64710</v>
      </c>
      <c r="F219" t="str">
        <f>INDEX(Articles!$1:$1048576,MATCH(E219,Articles!D:D,0),5)</f>
        <v>BBE Ø100 PAILLETTES ARGENT + TC ARGENT</v>
      </c>
      <c r="G219" t="str">
        <f>INDEX(Articles!$1:$1048576,MATCH(E219,Articles!D:D,0),8)</f>
        <v>BOMBE</v>
      </c>
      <c r="H219" t="str">
        <f>INDEX(Articles!$1:$1048576,MATCH(E219,Articles!D:D,0),9)</f>
        <v>SPHERIQUE</v>
      </c>
      <c r="I219">
        <f>INDEX(Articles!$1:$1048576,MATCH(E219,Articles!D:D,0),10)</f>
        <v>100</v>
      </c>
      <c r="J219" t="str">
        <f>INDEX(Articles!$1:$1048576,MATCH(E219,Articles!D:D,0),11)</f>
        <v>CLIGNO</v>
      </c>
      <c r="K219" t="str">
        <f>INDEX(Articles!$1:$1048576,MATCH(E219,Articles!D:D,0),12)</f>
        <v>ARGENT</v>
      </c>
      <c r="L219" t="str">
        <f>INDEX(Articles!$1:$1048576,MATCH(E219,Articles!D:D,0),13)</f>
        <v>EU</v>
      </c>
      <c r="M219" t="str">
        <f>INDEX(Articles!$1:$1048576,MATCH(E219,Articles!D:D,0),14)</f>
        <v>F4</v>
      </c>
      <c r="N219" t="str">
        <f>INDEX(Articles!$1:$1048576,MATCH(E219,Articles!D:D,0),15)</f>
        <v>1.3G</v>
      </c>
      <c r="O219" t="str">
        <f>INDEX(Articles!$1:$1048576,MATCH(E219,Articles!D:D,0),16)</f>
        <v>0163-F4-1223</v>
      </c>
      <c r="P219">
        <f>INDEX(Articles!$1:$1048576,MATCH(E219,Articles!D:D,0),17)*1000</f>
        <v>650</v>
      </c>
      <c r="Q219" t="str">
        <f>INDEX(Articles!$1:$1048576,MATCH(E219,Articles!D:D,0),18)</f>
        <v>3,6</v>
      </c>
      <c r="R219">
        <f>INDEX(Articles!$1:$1048576,MATCH(E219,Articles!D:D,0),19)</f>
        <v>100</v>
      </c>
      <c r="S219" t="str">
        <f>IF(INDEX('Unités CA'!$1:$1048576,MATCH(E219,'Unités CA'!D:D,0),5)=0,"",INDEX('Unités CA'!$1:$1048576,MATCH(E219,'Unités CA'!D:D,0),5))</f>
        <v>0015/CA</v>
      </c>
      <c r="T219" t="str">
        <f>IF(INDEX('Unités BTE'!$1:$1048576,MATCH(E219,'Unités CA'!D:D,0),5)=0,"",INDEX('Unités BTE'!$1:$1048576,MATCH(E219,'Unités CA'!D:D,0),5))</f>
        <v/>
      </c>
      <c r="U219">
        <f>IFERROR(INDEX('Prix PRO CA'!$1:$1048576,MATCH(E219,'Prix PRO CA'!D:D,0),10),"")</f>
        <v>680.85</v>
      </c>
      <c r="V219" t="str">
        <f>IFERROR(INDEX('Prix PRO CA'!$1:$1048576,MATCH(E219,'Prix PRO BTE'!D:D,0),10),"")</f>
        <v/>
      </c>
      <c r="W219">
        <f>+IFERROR(INDEX('Prix PRO PCS'!$1:$1048576,MATCH(E219,'Prix PRO PCS'!D:D,0),10),"")</f>
        <v>45.39</v>
      </c>
      <c r="X219" t="str">
        <f>IF(B219="OPPORTUNITE",AA219,IF(AA219&lt;=0,"Non",IF(AA219&gt;10,"Oui","Inf à 10")))</f>
        <v>Oui</v>
      </c>
      <c r="Y219" t="str">
        <f>IFERROR(INDEX(LigneAchat!$1:$1048576,MATCH(E219,LigneAchat!D:D,0),5),"")</f>
        <v/>
      </c>
      <c r="Z219">
        <f>INDEX(Articles!$1:$1048576,MATCH(E219,Articles!D:D,0),21)</f>
        <v>36</v>
      </c>
      <c r="AA219">
        <f>+Z219-AB219</f>
        <v>36</v>
      </c>
      <c r="AB219">
        <f>+INDEX(Articles!$1:$1048576,MATCH(E219,Articles!D:D,0),23)</f>
        <v>0</v>
      </c>
    </row>
    <row r="220">
      <c r="B220" t="str">
        <f>INDEX(Articles!$1:$1048576,MATCH(E220,Articles!D:D,0),6)</f>
        <v>1</v>
      </c>
      <c r="C220" t="str">
        <f>INDEX(Articles!$1:$1048576,MATCH(E220,Articles!D:D,0),7)</f>
        <v>2020</v>
      </c>
      <c r="D220" t="str">
        <f>HYPERLINK(INDEX(Articles!$1:$1048576,MATCH(E220,Articles!D:D,0),24),"Lien")</f>
        <v>Lien</v>
      </c>
      <c r="E220" t="str">
        <v>62010</v>
      </c>
      <c r="F220" t="str">
        <f>INDEX(Articles!$1:$1048576,MATCH(E220,Articles!D:D,0),5)</f>
        <v>BBE Ø100 PAILLETTES OR À CLIGNO ROSE</v>
      </c>
      <c r="G220" t="str">
        <f>INDEX(Articles!$1:$1048576,MATCH(E220,Articles!D:D,0),8)</f>
        <v>BOMBE</v>
      </c>
      <c r="H220" t="str">
        <f>INDEX(Articles!$1:$1048576,MATCH(E220,Articles!D:D,0),9)</f>
        <v>SPHERIQUE</v>
      </c>
      <c r="I220">
        <f>INDEX(Articles!$1:$1048576,MATCH(E220,Articles!D:D,0),10)</f>
        <v>100</v>
      </c>
      <c r="J220" t="str">
        <f>INDEX(Articles!$1:$1048576,MATCH(E220,Articles!D:D,0),11)</f>
        <v>CLIGNO</v>
      </c>
      <c r="K220" t="str">
        <f>INDEX(Articles!$1:$1048576,MATCH(E220,Articles!D:D,0),12)</f>
        <v>ROSE</v>
      </c>
      <c r="L220" t="str">
        <f>INDEX(Articles!$1:$1048576,MATCH(E220,Articles!D:D,0),13)</f>
        <v>EU</v>
      </c>
      <c r="M220" t="str">
        <f>INDEX(Articles!$1:$1048576,MATCH(E220,Articles!D:D,0),14)</f>
        <v>F4</v>
      </c>
      <c r="N220" t="str">
        <f>INDEX(Articles!$1:$1048576,MATCH(E220,Articles!D:D,0),15)</f>
        <v>1.3G</v>
      </c>
      <c r="O220" t="str">
        <f>INDEX(Articles!$1:$1048576,MATCH(E220,Articles!D:D,0),16)</f>
        <v>0163-F4-1215</v>
      </c>
      <c r="P220">
        <f>INDEX(Articles!$1:$1048576,MATCH(E220,Articles!D:D,0),17)*1000</f>
        <v>308</v>
      </c>
      <c r="Q220" t="str">
        <f>INDEX(Articles!$1:$1048576,MATCH(E220,Articles!D:D,0),18)</f>
        <v>3,6</v>
      </c>
      <c r="R220">
        <f>INDEX(Articles!$1:$1048576,MATCH(E220,Articles!D:D,0),19)</f>
        <v>100</v>
      </c>
      <c r="S220" t="str">
        <f>IF(INDEX('Unités CA'!$1:$1048576,MATCH(E220,'Unités CA'!D:D,0),5)=0,"",INDEX('Unités CA'!$1:$1048576,MATCH(E220,'Unités CA'!D:D,0),5))</f>
        <v>0015/CA</v>
      </c>
      <c r="T220" t="str">
        <f>IF(INDEX('Unités BTE'!$1:$1048576,MATCH(E220,'Unités CA'!D:D,0),5)=0,"",INDEX('Unités BTE'!$1:$1048576,MATCH(E220,'Unités CA'!D:D,0),5))</f>
        <v/>
      </c>
      <c r="U220" t="str">
        <f>IFERROR(INDEX('Prix PRO CA'!$1:$1048576,MATCH(E220,'Prix PRO CA'!D:D,0),10),"")</f>
        <v/>
      </c>
      <c r="V220" t="str">
        <f>IFERROR(INDEX('Prix PRO CA'!$1:$1048576,MATCH(E220,'Prix PRO BTE'!D:D,0),10),"")</f>
        <v/>
      </c>
      <c r="W220">
        <f>+IFERROR(INDEX('Prix PRO PCS'!$1:$1048576,MATCH(E220,'Prix PRO PCS'!D:D,0),10),"")</f>
        <v>22.8</v>
      </c>
      <c r="X220" t="str">
        <f>IF(B220="OPPORTUNITE",AA220,IF(AA220&lt;=0,"Non",IF(AA220&gt;10,"Oui","Inf à 10")))</f>
        <v>Non</v>
      </c>
      <c r="Y220">
        <f>IFERROR(INDEX(LigneAchat!$1:$1048576,MATCH(E220,LigneAchat!D:D,0),5),"")</f>
        <v>44301</v>
      </c>
      <c r="Z220">
        <f>INDEX(Articles!$1:$1048576,MATCH(E220,Articles!D:D,0),21)</f>
        <v>0</v>
      </c>
      <c r="AA220">
        <f>+Z220-AB220</f>
        <v>-24</v>
      </c>
      <c r="AB220">
        <f>+INDEX(Articles!$1:$1048576,MATCH(E220,Articles!D:D,0),23)</f>
        <v>24</v>
      </c>
    </row>
    <row r="221">
      <c r="B221" t="str">
        <f>INDEX(Articles!$1:$1048576,MATCH(E221,Articles!D:D,0),6)</f>
        <v>1</v>
      </c>
      <c r="C221" t="str">
        <f>INDEX(Articles!$1:$1048576,MATCH(E221,Articles!D:D,0),7)</f>
        <v/>
      </c>
      <c r="D221" t="str">
        <f>HYPERLINK(INDEX(Articles!$1:$1048576,MATCH(E221,Articles!D:D,0),24),"Lien")</f>
        <v>Lien</v>
      </c>
      <c r="E221" t="str">
        <v>73410SO</v>
      </c>
      <c r="F221" t="str">
        <f>INDEX(Articles!$1:$1048576,MATCH(E221,Articles!D:D,0),5)</f>
        <v>BBE Ø100 SCINTILLANT OR</v>
      </c>
      <c r="G221" t="str">
        <f>INDEX(Articles!$1:$1048576,MATCH(E221,Articles!D:D,0),8)</f>
        <v>BOMBE</v>
      </c>
      <c r="H221" t="str">
        <f>INDEX(Articles!$1:$1048576,MATCH(E221,Articles!D:D,0),9)</f>
        <v>SPHERIQUE</v>
      </c>
      <c r="I221">
        <f>INDEX(Articles!$1:$1048576,MATCH(E221,Articles!D:D,0),10)</f>
        <v>100</v>
      </c>
      <c r="J221" t="str">
        <f>INDEX(Articles!$1:$1048576,MATCH(E221,Articles!D:D,0),11)</f>
        <v>CLIGNO</v>
      </c>
      <c r="K221" t="str">
        <f>INDEX(Articles!$1:$1048576,MATCH(E221,Articles!D:D,0),12)</f>
        <v>OR</v>
      </c>
      <c r="L221" t="str">
        <f>INDEX(Articles!$1:$1048576,MATCH(E221,Articles!D:D,0),13)</f>
        <v>EU</v>
      </c>
      <c r="M221" t="str">
        <f>INDEX(Articles!$1:$1048576,MATCH(E221,Articles!D:D,0),14)</f>
        <v>F4</v>
      </c>
      <c r="N221" t="str">
        <f>INDEX(Articles!$1:$1048576,MATCH(E221,Articles!D:D,0),15)</f>
        <v>1.3G</v>
      </c>
      <c r="O221" t="str">
        <f>INDEX(Articles!$1:$1048576,MATCH(E221,Articles!D:D,0),16)</f>
        <v>0589-F4-0068</v>
      </c>
      <c r="P221">
        <f>INDEX(Articles!$1:$1048576,MATCH(E221,Articles!D:D,0),17)*1000</f>
        <v>308</v>
      </c>
      <c r="Q221" t="str">
        <f>INDEX(Articles!$1:$1048576,MATCH(E221,Articles!D:D,0),18)</f>
        <v>2,5</v>
      </c>
      <c r="R221">
        <f>INDEX(Articles!$1:$1048576,MATCH(E221,Articles!D:D,0),19)</f>
        <v>100</v>
      </c>
      <c r="S221" t="str">
        <f>IF(INDEX('Unités CA'!$1:$1048576,MATCH(E221,'Unités CA'!D:D,0),5)=0,"",INDEX('Unités CA'!$1:$1048576,MATCH(E221,'Unités CA'!D:D,0),5))</f>
        <v>0030/CA</v>
      </c>
      <c r="T221" t="str">
        <f>IF(INDEX('Unités BTE'!$1:$1048576,MATCH(E221,'Unités CA'!D:D,0),5)=0,"",INDEX('Unités BTE'!$1:$1048576,MATCH(E221,'Unités CA'!D:D,0),5))</f>
        <v/>
      </c>
      <c r="U221">
        <f>IFERROR(INDEX('Prix PRO CA'!$1:$1048576,MATCH(E221,'Prix PRO CA'!D:D,0),10),"")</f>
        <v>516.9</v>
      </c>
      <c r="V221" t="str">
        <f>IFERROR(INDEX('Prix PRO CA'!$1:$1048576,MATCH(E221,'Prix PRO BTE'!D:D,0),10),"")</f>
        <v/>
      </c>
      <c r="W221">
        <f>+IFERROR(INDEX('Prix PRO PCS'!$1:$1048576,MATCH(E221,'Prix PRO PCS'!D:D,0),10),"")</f>
        <v>17.23</v>
      </c>
      <c r="X221" t="str">
        <f>IF(B221="OPPORTUNITE",AA221,IF(AA221&lt;=0,"Non",IF(AA221&gt;10,"Oui","Inf à 10")))</f>
        <v>Oui</v>
      </c>
      <c r="Y221" t="str">
        <f>IFERROR(INDEX(LigneAchat!$1:$1048576,MATCH(E221,LigneAchat!D:D,0),5),"")</f>
        <v/>
      </c>
      <c r="Z221">
        <f>INDEX(Articles!$1:$1048576,MATCH(E221,Articles!D:D,0),21)</f>
        <v>90</v>
      </c>
      <c r="AA221">
        <f>+Z221-AB221</f>
        <v>86</v>
      </c>
      <c r="AB221">
        <f>+INDEX(Articles!$1:$1048576,MATCH(E221,Articles!D:D,0),23)</f>
        <v>4</v>
      </c>
    </row>
    <row r="222">
      <c r="B222" t="str">
        <f>INDEX(Articles!$1:$1048576,MATCH(E222,Articles!D:D,0),6)</f>
        <v>1</v>
      </c>
      <c r="C222" t="str">
        <f>INDEX(Articles!$1:$1048576,MATCH(E222,Articles!D:D,0),7)</f>
        <v/>
      </c>
      <c r="D222" t="str">
        <f>HYPERLINK(INDEX(Articles!$1:$1048576,MATCH(E222,Articles!D:D,0),24),"Lien")</f>
        <v>Lien</v>
      </c>
      <c r="E222" t="str">
        <v>73610SO</v>
      </c>
      <c r="F222" t="str">
        <f>INDEX(Articles!$1:$1048576,MATCH(E222,Articles!D:D,0),5)</f>
        <v>BBE Ø100 SCINTILLANT OR</v>
      </c>
      <c r="G222" t="str">
        <f>INDEX(Articles!$1:$1048576,MATCH(E222,Articles!D:D,0),8)</f>
        <v>BOMBE</v>
      </c>
      <c r="H222" t="str">
        <f>INDEX(Articles!$1:$1048576,MATCH(E222,Articles!D:D,0),9)</f>
        <v>SPHERIQUE</v>
      </c>
      <c r="I222">
        <f>INDEX(Articles!$1:$1048576,MATCH(E222,Articles!D:D,0),10)</f>
        <v>100</v>
      </c>
      <c r="J222" t="str">
        <f>INDEX(Articles!$1:$1048576,MATCH(E222,Articles!D:D,0),11)</f>
        <v>CLIGNO</v>
      </c>
      <c r="K222" t="str">
        <f>INDEX(Articles!$1:$1048576,MATCH(E222,Articles!D:D,0),12)</f>
        <v>OR</v>
      </c>
      <c r="L222" t="str">
        <f>INDEX(Articles!$1:$1048576,MATCH(E222,Articles!D:D,0),13)</f>
        <v>EU</v>
      </c>
      <c r="M222" t="str">
        <f>INDEX(Articles!$1:$1048576,MATCH(E222,Articles!D:D,0),14)</f>
        <v>F4</v>
      </c>
      <c r="N222" t="str">
        <f>INDEX(Articles!$1:$1048576,MATCH(E222,Articles!D:D,0),15)</f>
        <v>1.3G</v>
      </c>
      <c r="O222" t="str">
        <f>INDEX(Articles!$1:$1048576,MATCH(E222,Articles!D:D,0),16)</f>
        <v>0589-F4-0068</v>
      </c>
      <c r="P222">
        <f>INDEX(Articles!$1:$1048576,MATCH(E222,Articles!D:D,0),17)*1000</f>
        <v>349</v>
      </c>
      <c r="Q222" t="str">
        <f>INDEX(Articles!$1:$1048576,MATCH(E222,Articles!D:D,0),18)</f>
        <v>2,5</v>
      </c>
      <c r="R222">
        <f>INDEX(Articles!$1:$1048576,MATCH(E222,Articles!D:D,0),19)</f>
        <v>100</v>
      </c>
      <c r="S222" t="str">
        <f>IF(INDEX('Unités CA'!$1:$1048576,MATCH(E222,'Unités CA'!D:D,0),5)=0,"",INDEX('Unités CA'!$1:$1048576,MATCH(E222,'Unités CA'!D:D,0),5))</f>
        <v>0035/CA</v>
      </c>
      <c r="T222" t="str">
        <f>IF(INDEX('Unités BTE'!$1:$1048576,MATCH(E222,'Unités CA'!D:D,0),5)=0,"",INDEX('Unités BTE'!$1:$1048576,MATCH(E222,'Unités CA'!D:D,0),5))</f>
        <v/>
      </c>
      <c r="U222">
        <f>IFERROR(INDEX('Prix PRO CA'!$1:$1048576,MATCH(E222,'Prix PRO CA'!D:D,0),10),"")</f>
        <v>648.55</v>
      </c>
      <c r="V222" t="str">
        <f>IFERROR(INDEX('Prix PRO CA'!$1:$1048576,MATCH(E222,'Prix PRO BTE'!D:D,0),10),"")</f>
        <v/>
      </c>
      <c r="W222">
        <f>+IFERROR(INDEX('Prix PRO PCS'!$1:$1048576,MATCH(E222,'Prix PRO PCS'!D:D,0),10),"")</f>
        <v>18.53</v>
      </c>
      <c r="X222" t="str">
        <f>IF(B222="OPPORTUNITE",AA222,IF(AA222&lt;=0,"Non",IF(AA222&gt;10,"Oui","Inf à 10")))</f>
        <v>Oui</v>
      </c>
      <c r="Y222" t="str">
        <f>IFERROR(INDEX(LigneAchat!$1:$1048576,MATCH(E222,LigneAchat!D:D,0),5),"")</f>
        <v/>
      </c>
      <c r="Z222">
        <f>INDEX(Articles!$1:$1048576,MATCH(E222,Articles!D:D,0),21)</f>
        <v>34</v>
      </c>
      <c r="AA222">
        <f>+Z222-AB222</f>
        <v>34</v>
      </c>
      <c r="AB222">
        <f>+INDEX(Articles!$1:$1048576,MATCH(E222,Articles!D:D,0),23)</f>
        <v>0</v>
      </c>
    </row>
    <row r="223">
      <c r="B223" t="str">
        <f>INDEX(Articles!$1:$1048576,MATCH(E223,Articles!D:D,0),6)</f>
        <v>1</v>
      </c>
      <c r="C223" t="str">
        <f>INDEX(Articles!$1:$1048576,MATCH(E223,Articles!D:D,0),7)</f>
        <v/>
      </c>
      <c r="D223" t="str">
        <f>HYPERLINK(INDEX(Articles!$1:$1048576,MATCH(E223,Articles!D:D,0),24),"Lien")</f>
        <v>Lien</v>
      </c>
      <c r="E223" t="str">
        <v>73410SOB</v>
      </c>
      <c r="F223" t="str">
        <f>INDEX(Articles!$1:$1048576,MATCH(E223,Articles!D:D,0),5)</f>
        <v>BBE Ø100 SCINTILLANT OR CENTRE BLEU</v>
      </c>
      <c r="G223" t="str">
        <f>INDEX(Articles!$1:$1048576,MATCH(E223,Articles!D:D,0),8)</f>
        <v>BOMBE</v>
      </c>
      <c r="H223" t="str">
        <f>INDEX(Articles!$1:$1048576,MATCH(E223,Articles!D:D,0),9)</f>
        <v>SPHERIQUE</v>
      </c>
      <c r="I223">
        <f>INDEX(Articles!$1:$1048576,MATCH(E223,Articles!D:D,0),10)</f>
        <v>100</v>
      </c>
      <c r="J223" t="str">
        <f>INDEX(Articles!$1:$1048576,MATCH(E223,Articles!D:D,0),11)</f>
        <v>CLIGNO</v>
      </c>
      <c r="K223" t="str">
        <f>INDEX(Articles!$1:$1048576,MATCH(E223,Articles!D:D,0),12)</f>
        <v>OR</v>
      </c>
      <c r="L223" t="str">
        <f>INDEX(Articles!$1:$1048576,MATCH(E223,Articles!D:D,0),13)</f>
        <v>EU</v>
      </c>
      <c r="M223" t="str">
        <f>INDEX(Articles!$1:$1048576,MATCH(E223,Articles!D:D,0),14)</f>
        <v>F4</v>
      </c>
      <c r="N223" t="str">
        <f>INDEX(Articles!$1:$1048576,MATCH(E223,Articles!D:D,0),15)</f>
        <v>1.3G</v>
      </c>
      <c r="O223" t="str">
        <f>INDEX(Articles!$1:$1048576,MATCH(E223,Articles!D:D,0),16)</f>
        <v>0589-F4-0068</v>
      </c>
      <c r="P223">
        <f>INDEX(Articles!$1:$1048576,MATCH(E223,Articles!D:D,0),17)*1000</f>
        <v>341</v>
      </c>
      <c r="Q223" t="str">
        <f>INDEX(Articles!$1:$1048576,MATCH(E223,Articles!D:D,0),18)</f>
        <v>2,5</v>
      </c>
      <c r="R223">
        <f>INDEX(Articles!$1:$1048576,MATCH(E223,Articles!D:D,0),19)</f>
        <v>100</v>
      </c>
      <c r="S223" t="str">
        <f>IF(INDEX('Unités CA'!$1:$1048576,MATCH(E223,'Unités CA'!D:D,0),5)=0,"",INDEX('Unités CA'!$1:$1048576,MATCH(E223,'Unités CA'!D:D,0),5))</f>
        <v>0030/CA</v>
      </c>
      <c r="T223" t="str">
        <f>IF(INDEX('Unités BTE'!$1:$1048576,MATCH(E223,'Unités CA'!D:D,0),5)=0,"",INDEX('Unités BTE'!$1:$1048576,MATCH(E223,'Unités CA'!D:D,0),5))</f>
        <v/>
      </c>
      <c r="U223">
        <f>IFERROR(INDEX('Prix PRO CA'!$1:$1048576,MATCH(E223,'Prix PRO CA'!D:D,0),10),"")</f>
        <v>605.4</v>
      </c>
      <c r="V223" t="str">
        <f>IFERROR(INDEX('Prix PRO CA'!$1:$1048576,MATCH(E223,'Prix PRO BTE'!D:D,0),10),"")</f>
        <v/>
      </c>
      <c r="W223">
        <f>+IFERROR(INDEX('Prix PRO PCS'!$1:$1048576,MATCH(E223,'Prix PRO PCS'!D:D,0),10),"")</f>
        <v>20.18</v>
      </c>
      <c r="X223" t="str">
        <f>IF(B223="OPPORTUNITE",AA223,IF(AA223&lt;=0,"Non",IF(AA223&gt;10,"Oui","Inf à 10")))</f>
        <v>Oui</v>
      </c>
      <c r="Y223" t="str">
        <f>IFERROR(INDEX(LigneAchat!$1:$1048576,MATCH(E223,LigneAchat!D:D,0),5),"")</f>
        <v/>
      </c>
      <c r="Z223">
        <f>INDEX(Articles!$1:$1048576,MATCH(E223,Articles!D:D,0),21)</f>
        <v>80</v>
      </c>
      <c r="AA223">
        <f>+Z223-AB223</f>
        <v>80</v>
      </c>
      <c r="AB223">
        <f>+INDEX(Articles!$1:$1048576,MATCH(E223,Articles!D:D,0),23)</f>
        <v>0</v>
      </c>
    </row>
    <row r="224">
      <c r="B224" t="str">
        <f>INDEX(Articles!$1:$1048576,MATCH(E224,Articles!D:D,0),6)</f>
        <v>1</v>
      </c>
      <c r="C224" t="str">
        <f>INDEX(Articles!$1:$1048576,MATCH(E224,Articles!D:D,0),7)</f>
        <v/>
      </c>
      <c r="D224" t="str">
        <f>HYPERLINK(INDEX(Articles!$1:$1048576,MATCH(E224,Articles!D:D,0),24),"Lien")</f>
        <v>Lien</v>
      </c>
      <c r="E224" t="str">
        <v>73310BC</v>
      </c>
      <c r="F224" t="str">
        <f>INDEX(Articles!$1:$1048576,MATCH(E224,Articles!D:D,0),5)</f>
        <v>BBE Ø100 CYL 20 FLASH BLANC</v>
      </c>
      <c r="G224" t="str">
        <f>INDEX(Articles!$1:$1048576,MATCH(E224,Articles!D:D,0),8)</f>
        <v>BOMBE</v>
      </c>
      <c r="H224" t="str">
        <f>INDEX(Articles!$1:$1048576,MATCH(E224,Articles!D:D,0),9)</f>
        <v>CYLIND</v>
      </c>
      <c r="I224">
        <f>INDEX(Articles!$1:$1048576,MATCH(E224,Articles!D:D,0),10)</f>
        <v>100</v>
      </c>
      <c r="J224" t="str">
        <f>INDEX(Articles!$1:$1048576,MATCH(E224,Articles!D:D,0),11)</f>
        <v>DETONATION</v>
      </c>
      <c r="K224" t="str">
        <f>INDEX(Articles!$1:$1048576,MATCH(E224,Articles!D:D,0),12)</f>
        <v>BLANC</v>
      </c>
      <c r="L224" t="str">
        <f>INDEX(Articles!$1:$1048576,MATCH(E224,Articles!D:D,0),13)</f>
        <v>EU</v>
      </c>
      <c r="M224" t="str">
        <f>INDEX(Articles!$1:$1048576,MATCH(E224,Articles!D:D,0),14)</f>
        <v>F4</v>
      </c>
      <c r="N224" t="str">
        <f>INDEX(Articles!$1:$1048576,MATCH(E224,Articles!D:D,0),15)</f>
        <v>1.3G</v>
      </c>
      <c r="O224" t="str">
        <f>INDEX(Articles!$1:$1048576,MATCH(E224,Articles!D:D,0),16)</f>
        <v>0589-F4-0063</v>
      </c>
      <c r="P224">
        <f>INDEX(Articles!$1:$1048576,MATCH(E224,Articles!D:D,0),17)*1000</f>
        <v>112</v>
      </c>
      <c r="Q224" t="str">
        <f>INDEX(Articles!$1:$1048576,MATCH(E224,Articles!D:D,0),18)</f>
        <v>2,2</v>
      </c>
      <c r="R224">
        <f>INDEX(Articles!$1:$1048576,MATCH(E224,Articles!D:D,0),19)</f>
        <v>100</v>
      </c>
      <c r="S224" t="str">
        <f>IF(INDEX('Unités CA'!$1:$1048576,MATCH(E224,'Unités CA'!D:D,0),5)=0,"",INDEX('Unités CA'!$1:$1048576,MATCH(E224,'Unités CA'!D:D,0),5))</f>
        <v>0025/CA</v>
      </c>
      <c r="T224" t="str">
        <f>IF(INDEX('Unités BTE'!$1:$1048576,MATCH(E224,'Unités CA'!D:D,0),5)=0,"",INDEX('Unités BTE'!$1:$1048576,MATCH(E224,'Unités CA'!D:D,0),5))</f>
        <v/>
      </c>
      <c r="U224" t="str">
        <f>IFERROR(INDEX('Prix PRO CA'!$1:$1048576,MATCH(E224,'Prix PRO CA'!D:D,0),10),"")</f>
        <v/>
      </c>
      <c r="V224" t="str">
        <f>IFERROR(INDEX('Prix PRO CA'!$1:$1048576,MATCH(E224,'Prix PRO BTE'!D:D,0),10),"")</f>
        <v/>
      </c>
      <c r="W224">
        <f>+IFERROR(INDEX('Prix PRO PCS'!$1:$1048576,MATCH(E224,'Prix PRO PCS'!D:D,0),10),"")</f>
        <v>29.89</v>
      </c>
      <c r="X224" t="str">
        <f>IF(B224="OPPORTUNITE",AA224,IF(AA224&lt;=0,"Non",IF(AA224&gt;10,"Oui","Inf à 10")))</f>
        <v>Oui</v>
      </c>
      <c r="Y224">
        <f>IFERROR(INDEX(LigneAchat!$1:$1048576,MATCH(E224,LigneAchat!D:D,0),5),"")</f>
        <v>44301</v>
      </c>
      <c r="Z224">
        <f>INDEX(Articles!$1:$1048576,MATCH(E224,Articles!D:D,0),21)</f>
        <v>38</v>
      </c>
      <c r="AA224">
        <f>+Z224-AB224</f>
        <v>38</v>
      </c>
      <c r="AB224">
        <f>+INDEX(Articles!$1:$1048576,MATCH(E224,Articles!D:D,0),23)</f>
        <v>0</v>
      </c>
    </row>
    <row r="225">
      <c r="B225" t="str">
        <f>INDEX(Articles!$1:$1048576,MATCH(E225,Articles!D:D,0),6)</f>
        <v>1</v>
      </c>
      <c r="C225" t="str">
        <f>INDEX(Articles!$1:$1048576,MATCH(E225,Articles!D:D,0),7)</f>
        <v/>
      </c>
      <c r="D225" t="str">
        <f>HYPERLINK(INDEX(Articles!$1:$1048576,MATCH(E225,Articles!D:D,0),24),"Lien")</f>
        <v>Lien</v>
      </c>
      <c r="E225" t="str">
        <v>73310R</v>
      </c>
      <c r="F225" t="str">
        <f>INDEX(Articles!$1:$1048576,MATCH(E225,Articles!D:D,0),5)</f>
        <v>BBE Ø100 CYL 20 FLASH ROUGE</v>
      </c>
      <c r="G225" t="str">
        <f>INDEX(Articles!$1:$1048576,MATCH(E225,Articles!D:D,0),8)</f>
        <v>BOMBE</v>
      </c>
      <c r="H225" t="str">
        <f>INDEX(Articles!$1:$1048576,MATCH(E225,Articles!D:D,0),9)</f>
        <v>CYLIND</v>
      </c>
      <c r="I225">
        <f>INDEX(Articles!$1:$1048576,MATCH(E225,Articles!D:D,0),10)</f>
        <v>100</v>
      </c>
      <c r="J225" t="str">
        <f>INDEX(Articles!$1:$1048576,MATCH(E225,Articles!D:D,0),11)</f>
        <v>DETONATION</v>
      </c>
      <c r="K225" t="str">
        <f>INDEX(Articles!$1:$1048576,MATCH(E225,Articles!D:D,0),12)</f>
        <v>ROUGE</v>
      </c>
      <c r="L225" t="str">
        <f>INDEX(Articles!$1:$1048576,MATCH(E225,Articles!D:D,0),13)</f>
        <v>EU</v>
      </c>
      <c r="M225" t="str">
        <f>INDEX(Articles!$1:$1048576,MATCH(E225,Articles!D:D,0),14)</f>
        <v>F4</v>
      </c>
      <c r="N225" t="str">
        <f>INDEX(Articles!$1:$1048576,MATCH(E225,Articles!D:D,0),15)</f>
        <v>1.3G</v>
      </c>
      <c r="O225" t="str">
        <f>INDEX(Articles!$1:$1048576,MATCH(E225,Articles!D:D,0),16)</f>
        <v>0589-F4-0063</v>
      </c>
      <c r="P225">
        <f>INDEX(Articles!$1:$1048576,MATCH(E225,Articles!D:D,0),17)*1000</f>
        <v>118</v>
      </c>
      <c r="Q225" t="str">
        <f>INDEX(Articles!$1:$1048576,MATCH(E225,Articles!D:D,0),18)</f>
        <v>2,2</v>
      </c>
      <c r="R225">
        <f>INDEX(Articles!$1:$1048576,MATCH(E225,Articles!D:D,0),19)</f>
        <v>100</v>
      </c>
      <c r="S225" t="str">
        <f>IF(INDEX('Unités CA'!$1:$1048576,MATCH(E225,'Unités CA'!D:D,0),5)=0,"",INDEX('Unités CA'!$1:$1048576,MATCH(E225,'Unités CA'!D:D,0),5))</f>
        <v>0025/CA</v>
      </c>
      <c r="T225" t="str">
        <f>IF(INDEX('Unités BTE'!$1:$1048576,MATCH(E225,'Unités CA'!D:D,0),5)=0,"",INDEX('Unités BTE'!$1:$1048576,MATCH(E225,'Unités CA'!D:D,0),5))</f>
        <v/>
      </c>
      <c r="U225" t="str">
        <f>IFERROR(INDEX('Prix PRO CA'!$1:$1048576,MATCH(E225,'Prix PRO CA'!D:D,0),10),"")</f>
        <v/>
      </c>
      <c r="V225" t="str">
        <f>IFERROR(INDEX('Prix PRO CA'!$1:$1048576,MATCH(E225,'Prix PRO BTE'!D:D,0),10),"")</f>
        <v/>
      </c>
      <c r="W225">
        <f>+IFERROR(INDEX('Prix PRO PCS'!$1:$1048576,MATCH(E225,'Prix PRO PCS'!D:D,0),10),"")</f>
        <v>29.89</v>
      </c>
      <c r="X225" t="str">
        <f>IF(B225="OPPORTUNITE",AA225,IF(AA225&lt;=0,"Non",IF(AA225&gt;10,"Oui","Inf à 10")))</f>
        <v>Non</v>
      </c>
      <c r="Y225">
        <f>IFERROR(INDEX(LigneAchat!$1:$1048576,MATCH(E225,LigneAchat!D:D,0),5),"")</f>
        <v>44301</v>
      </c>
      <c r="Z225">
        <f>INDEX(Articles!$1:$1048576,MATCH(E225,Articles!D:D,0),21)</f>
        <v>0</v>
      </c>
      <c r="AA225">
        <f>+Z225-AB225</f>
        <v>-21</v>
      </c>
      <c r="AB225">
        <f>+INDEX(Articles!$1:$1048576,MATCH(E225,Articles!D:D,0),23)</f>
        <v>21</v>
      </c>
    </row>
    <row r="226">
      <c r="B226" t="str">
        <f>INDEX(Articles!$1:$1048576,MATCH(E226,Articles!D:D,0),6)</f>
        <v>1</v>
      </c>
      <c r="C226" t="str">
        <f>INDEX(Articles!$1:$1048576,MATCH(E226,Articles!D:D,0),7)</f>
        <v/>
      </c>
      <c r="D226" t="str">
        <f>HYPERLINK(INDEX(Articles!$1:$1048576,MATCH(E226,Articles!D:D,0),24),"Lien")</f>
        <v>Lien</v>
      </c>
      <c r="E226" t="str">
        <v>02210SR</v>
      </c>
      <c r="F226" t="str">
        <f>INDEX(Articles!$1:$1048576,MATCH(E226,Articles!D:D,0),5)</f>
        <v>BBE Ø100 CYL SERPENTEAUX</v>
      </c>
      <c r="G226" t="str">
        <f>INDEX(Articles!$1:$1048576,MATCH(E226,Articles!D:D,0),8)</f>
        <v>BOMBE</v>
      </c>
      <c r="H226" t="str">
        <f>INDEX(Articles!$1:$1048576,MATCH(E226,Articles!D:D,0),9)</f>
        <v>CYLIND</v>
      </c>
      <c r="I226">
        <f>INDEX(Articles!$1:$1048576,MATCH(E226,Articles!D:D,0),10)</f>
        <v>100</v>
      </c>
      <c r="J226" t="str">
        <f>INDEX(Articles!$1:$1048576,MATCH(E226,Articles!D:D,0),11)</f>
        <v>SERPENTEAUX</v>
      </c>
      <c r="K226" t="str">
        <f>INDEX(Articles!$1:$1048576,MATCH(E226,Articles!D:D,0),12)</f>
        <v>ARGENT</v>
      </c>
      <c r="L226" t="str">
        <f>INDEX(Articles!$1:$1048576,MATCH(E226,Articles!D:D,0),13)</f>
        <v>EU</v>
      </c>
      <c r="M226" t="str">
        <f>INDEX(Articles!$1:$1048576,MATCH(E226,Articles!D:D,0),14)</f>
        <v>F4</v>
      </c>
      <c r="N226" t="str">
        <f>INDEX(Articles!$1:$1048576,MATCH(E226,Articles!D:D,0),15)</f>
        <v>1.3G</v>
      </c>
      <c r="O226" t="str">
        <f>INDEX(Articles!$1:$1048576,MATCH(E226,Articles!D:D,0),16)</f>
        <v>1395-F4-0603/2013</v>
      </c>
      <c r="P226">
        <f>INDEX(Articles!$1:$1048576,MATCH(E226,Articles!D:D,0),17)*1000</f>
        <v>288</v>
      </c>
      <c r="Q226" t="str">
        <f>INDEX(Articles!$1:$1048576,MATCH(E226,Articles!D:D,0),18)</f>
        <v>2,5</v>
      </c>
      <c r="R226">
        <f>INDEX(Articles!$1:$1048576,MATCH(E226,Articles!D:D,0),19)</f>
        <v>100</v>
      </c>
      <c r="S226" t="str">
        <f>IF(INDEX('Unités CA'!$1:$1048576,MATCH(E226,'Unités CA'!D:D,0),5)=0,"",INDEX('Unités CA'!$1:$1048576,MATCH(E226,'Unités CA'!D:D,0),5))</f>
        <v>0030/CA</v>
      </c>
      <c r="T226" t="str">
        <f>IF(INDEX('Unités BTE'!$1:$1048576,MATCH(E226,'Unités CA'!D:D,0),5)=0,"",INDEX('Unités BTE'!$1:$1048576,MATCH(E226,'Unités CA'!D:D,0),5))</f>
        <v/>
      </c>
      <c r="U226" t="str">
        <f>IFERROR(INDEX('Prix PRO CA'!$1:$1048576,MATCH(E226,'Prix PRO CA'!D:D,0),10),"")</f>
        <v/>
      </c>
      <c r="V226" t="str">
        <f>IFERROR(INDEX('Prix PRO CA'!$1:$1048576,MATCH(E226,'Prix PRO BTE'!D:D,0),10),"")</f>
        <v/>
      </c>
      <c r="W226">
        <f>+IFERROR(INDEX('Prix PRO PCS'!$1:$1048576,MATCH(E226,'Prix PRO PCS'!D:D,0),10),"")</f>
        <v>34.07</v>
      </c>
      <c r="X226" t="str">
        <f>IF(B226="OPPORTUNITE",AA226,IF(AA226&lt;=0,"Non",IF(AA226&gt;10,"Oui","Inf à 10")))</f>
        <v>Oui</v>
      </c>
      <c r="Y226" t="str">
        <f>IFERROR(INDEX(LigneAchat!$1:$1048576,MATCH(E226,LigneAchat!D:D,0),5),"")</f>
        <v/>
      </c>
      <c r="Z226">
        <f>INDEX(Articles!$1:$1048576,MATCH(E226,Articles!D:D,0),21)</f>
        <v>82</v>
      </c>
      <c r="AA226">
        <f>+Z226-AB226</f>
        <v>82</v>
      </c>
      <c r="AB226">
        <f>+INDEX(Articles!$1:$1048576,MATCH(E226,Articles!D:D,0),23)</f>
        <v>0</v>
      </c>
    </row>
    <row r="227">
      <c r="B227" t="str">
        <f>INDEX(Articles!$1:$1048576,MATCH(E227,Articles!D:D,0),6)</f>
        <v>1</v>
      </c>
      <c r="C227" t="str">
        <f>INDEX(Articles!$1:$1048576,MATCH(E227,Articles!D:D,0),7)</f>
        <v/>
      </c>
      <c r="D227" t="str">
        <f>HYPERLINK(INDEX(Articles!$1:$1048576,MATCH(E227,Articles!D:D,0),24),"Lien")</f>
        <v>Lien</v>
      </c>
      <c r="E227" t="str">
        <v>73810AQ/CB-TB</v>
      </c>
      <c r="F227" t="str">
        <f>INDEX(Articles!$1:$1048576,MATCH(E227,Articles!D:D,0),5)</f>
        <v>BBE  Ø100 CYL. AQUA CENTRE CLIGNO &amp; PAPILLONS</v>
      </c>
      <c r="G227" t="str">
        <f>INDEX(Articles!$1:$1048576,MATCH(E227,Articles!D:D,0),8)</f>
        <v>BOMBE</v>
      </c>
      <c r="H227" t="str">
        <f>INDEX(Articles!$1:$1048576,MATCH(E227,Articles!D:D,0),9)</f>
        <v>CYLIND</v>
      </c>
      <c r="I227">
        <f>INDEX(Articles!$1:$1048576,MATCH(E227,Articles!D:D,0),10)</f>
        <v>100</v>
      </c>
      <c r="J227" t="str">
        <f>INDEX(Articles!$1:$1048576,MATCH(E227,Articles!D:D,0),11)</f>
        <v>SERPENTEAUX</v>
      </c>
      <c r="K227" t="str">
        <f>INDEX(Articles!$1:$1048576,MATCH(E227,Articles!D:D,0),12)</f>
        <v>AQUA</v>
      </c>
      <c r="L227" t="str">
        <f>INDEX(Articles!$1:$1048576,MATCH(E227,Articles!D:D,0),13)</f>
        <v>EU</v>
      </c>
      <c r="M227" t="str">
        <f>INDEX(Articles!$1:$1048576,MATCH(E227,Articles!D:D,0),14)</f>
        <v>F4</v>
      </c>
      <c r="N227" t="str">
        <f>INDEX(Articles!$1:$1048576,MATCH(E227,Articles!D:D,0),15)</f>
        <v>1.3G</v>
      </c>
      <c r="O227" t="str">
        <f>INDEX(Articles!$1:$1048576,MATCH(E227,Articles!D:D,0),16)</f>
        <v>1008-F4-692246581</v>
      </c>
      <c r="P227">
        <f>INDEX(Articles!$1:$1048576,MATCH(E227,Articles!D:D,0),17)*1000</f>
        <v>450</v>
      </c>
      <c r="Q227" t="str">
        <f>INDEX(Articles!$1:$1048576,MATCH(E227,Articles!D:D,0),18)</f>
        <v>3</v>
      </c>
      <c r="R227">
        <f>INDEX(Articles!$1:$1048576,MATCH(E227,Articles!D:D,0),19)</f>
        <v>100</v>
      </c>
      <c r="S227" t="str">
        <f>IF(INDEX('Unités CA'!$1:$1048576,MATCH(E227,'Unités CA'!D:D,0),5)=0,"",INDEX('Unités CA'!$1:$1048576,MATCH(E227,'Unités CA'!D:D,0),5))</f>
        <v>0020/CA</v>
      </c>
      <c r="T227" t="str">
        <f>IF(INDEX('Unités BTE'!$1:$1048576,MATCH(E227,'Unités CA'!D:D,0),5)=0,"",INDEX('Unités BTE'!$1:$1048576,MATCH(E227,'Unités CA'!D:D,0),5))</f>
        <v/>
      </c>
      <c r="U227" t="str">
        <f>IFERROR(INDEX('Prix PRO CA'!$1:$1048576,MATCH(E227,'Prix PRO CA'!D:D,0),10),"")</f>
        <v/>
      </c>
      <c r="V227" t="str">
        <f>IFERROR(INDEX('Prix PRO CA'!$1:$1048576,MATCH(E227,'Prix PRO BTE'!D:D,0),10),"")</f>
        <v/>
      </c>
      <c r="W227">
        <f>+IFERROR(INDEX('Prix PRO PCS'!$1:$1048576,MATCH(E227,'Prix PRO PCS'!D:D,0),10),"")</f>
        <v>28.69</v>
      </c>
      <c r="X227" t="str">
        <f>IF(B227="OPPORTUNITE",AA227,IF(AA227&lt;=0,"Non",IF(AA227&gt;10,"Oui","Inf à 10")))</f>
        <v>Oui</v>
      </c>
      <c r="Y227" t="str">
        <f>IFERROR(INDEX(LigneAchat!$1:$1048576,MATCH(E227,LigneAchat!D:D,0),5),"")</f>
        <v/>
      </c>
      <c r="Z227">
        <f>INDEX(Articles!$1:$1048576,MATCH(E227,Articles!D:D,0),21)</f>
        <v>63</v>
      </c>
      <c r="AA227">
        <f>+Z227-AB227</f>
        <v>63</v>
      </c>
      <c r="AB227">
        <f>+INDEX(Articles!$1:$1048576,MATCH(E227,Articles!D:D,0),23)</f>
        <v>0</v>
      </c>
    </row>
    <row r="228">
      <c r="B228" t="str">
        <f>INDEX(Articles!$1:$1048576,MATCH(E228,Articles!D:D,0),6)</f>
        <v>1</v>
      </c>
      <c r="C228" t="str">
        <f>INDEX(Articles!$1:$1048576,MATCH(E228,Articles!D:D,0),7)</f>
        <v/>
      </c>
      <c r="D228" t="str">
        <f>HYPERLINK(INDEX(Articles!$1:$1048576,MATCH(E228,Articles!D:D,0),24),"Lien")</f>
        <v>Lien</v>
      </c>
      <c r="E228" t="str">
        <v>73810FR-ST</v>
      </c>
      <c r="F228" t="str">
        <f>INDEX(Articles!$1:$1048576,MATCH(E228,Articles!D:D,0),5)</f>
        <v>BBE  Ø100  STUTATA 8 BBETTES FILET OR FRISSON</v>
      </c>
      <c r="G228" t="str">
        <f>INDEX(Articles!$1:$1048576,MATCH(E228,Articles!D:D,0),8)</f>
        <v>BOMBE</v>
      </c>
      <c r="H228" t="str">
        <f>INDEX(Articles!$1:$1048576,MATCH(E228,Articles!D:D,0),9)</f>
        <v>CYLIND</v>
      </c>
      <c r="I228">
        <f>INDEX(Articles!$1:$1048576,MATCH(E228,Articles!D:D,0),10)</f>
        <v>100</v>
      </c>
      <c r="J228" t="str">
        <f>INDEX(Articles!$1:$1048576,MATCH(E228,Articles!D:D,0),11)</f>
        <v>CREPITANT</v>
      </c>
      <c r="K228" t="str">
        <f>INDEX(Articles!$1:$1048576,MATCH(E228,Articles!D:D,0),12)</f>
        <v>KAMURO</v>
      </c>
      <c r="L228" t="str">
        <f>INDEX(Articles!$1:$1048576,MATCH(E228,Articles!D:D,0),13)</f>
        <v>EU</v>
      </c>
      <c r="M228" t="str">
        <f>INDEX(Articles!$1:$1048576,MATCH(E228,Articles!D:D,0),14)</f>
        <v>F4</v>
      </c>
      <c r="N228" t="str">
        <f>INDEX(Articles!$1:$1048576,MATCH(E228,Articles!D:D,0),15)</f>
        <v>1.3G</v>
      </c>
      <c r="O228" t="str">
        <f>INDEX(Articles!$1:$1048576,MATCH(E228,Articles!D:D,0),16)</f>
        <v>1008-F4-692246579</v>
      </c>
      <c r="P228">
        <f>INDEX(Articles!$1:$1048576,MATCH(E228,Articles!D:D,0),17)*1000</f>
        <v>860</v>
      </c>
      <c r="Q228" t="str">
        <f>INDEX(Articles!$1:$1048576,MATCH(E228,Articles!D:D,0),18)</f>
        <v>4,5</v>
      </c>
      <c r="R228">
        <f>INDEX(Articles!$1:$1048576,MATCH(E228,Articles!D:D,0),19)</f>
        <v>100</v>
      </c>
      <c r="S228" t="str">
        <f>IF(INDEX('Unités CA'!$1:$1048576,MATCH(E228,'Unités CA'!D:D,0),5)=0,"",INDEX('Unités CA'!$1:$1048576,MATCH(E228,'Unités CA'!D:D,0),5))</f>
        <v>0015/CA</v>
      </c>
      <c r="T228" t="str">
        <f>IF(INDEX('Unités BTE'!$1:$1048576,MATCH(E228,'Unités CA'!D:D,0),5)=0,"",INDEX('Unités BTE'!$1:$1048576,MATCH(E228,'Unités CA'!D:D,0),5))</f>
        <v/>
      </c>
      <c r="U228" t="str">
        <f>IFERROR(INDEX('Prix PRO CA'!$1:$1048576,MATCH(E228,'Prix PRO CA'!D:D,0),10),"")</f>
        <v/>
      </c>
      <c r="V228" t="str">
        <f>IFERROR(INDEX('Prix PRO CA'!$1:$1048576,MATCH(E228,'Prix PRO BTE'!D:D,0),10),"")</f>
        <v/>
      </c>
      <c r="W228">
        <f>+IFERROR(INDEX('Prix PRO PCS'!$1:$1048576,MATCH(E228,'Prix PRO PCS'!D:D,0),10),"")</f>
        <v>60.1</v>
      </c>
      <c r="X228" t="str">
        <f>IF(B228="OPPORTUNITE",AA228,IF(AA228&lt;=0,"Non",IF(AA228&gt;10,"Oui","Inf à 10")))</f>
        <v>Oui</v>
      </c>
      <c r="Y228" t="str">
        <f>IFERROR(INDEX(LigneAchat!$1:$1048576,MATCH(E228,LigneAchat!D:D,0),5),"")</f>
        <v/>
      </c>
      <c r="Z228">
        <f>INDEX(Articles!$1:$1048576,MATCH(E228,Articles!D:D,0),21)</f>
        <v>84</v>
      </c>
      <c r="AA228">
        <f>+Z228-AB228</f>
        <v>84</v>
      </c>
      <c r="AB228">
        <f>+INDEX(Articles!$1:$1048576,MATCH(E228,Articles!D:D,0),23)</f>
        <v>0</v>
      </c>
    </row>
    <row r="229">
      <c r="B229" t="str">
        <f>INDEX(Articles!$1:$1048576,MATCH(E229,Articles!D:D,0),6)</f>
        <v>1</v>
      </c>
      <c r="C229" t="str">
        <f>INDEX(Articles!$1:$1048576,MATCH(E229,Articles!D:D,0),7)</f>
        <v/>
      </c>
      <c r="D229" t="str">
        <f>HYPERLINK(INDEX(Articles!$1:$1048576,MATCH(E229,Articles!D:D,0),24),"Lien")</f>
        <v>Lien</v>
      </c>
      <c r="E229" t="str">
        <v>73810FO-ST</v>
      </c>
      <c r="F229" t="str">
        <f>INDEX(Articles!$1:$1048576,MATCH(E229,Articles!D:D,0),5)</f>
        <v>BBE  Ø100  STUTATA 8 BBETTES FILET OR</v>
      </c>
      <c r="G229" t="str">
        <f>INDEX(Articles!$1:$1048576,MATCH(E229,Articles!D:D,0),8)</f>
        <v>BOMBE</v>
      </c>
      <c r="H229" t="str">
        <f>INDEX(Articles!$1:$1048576,MATCH(E229,Articles!D:D,0),9)</f>
        <v>CYLIND</v>
      </c>
      <c r="I229">
        <f>INDEX(Articles!$1:$1048576,MATCH(E229,Articles!D:D,0),10)</f>
        <v>100</v>
      </c>
      <c r="J229" t="str">
        <f>INDEX(Articles!$1:$1048576,MATCH(E229,Articles!D:D,0),11)</f>
        <v>PLEUREUR</v>
      </c>
      <c r="K229" t="str">
        <f>INDEX(Articles!$1:$1048576,MATCH(E229,Articles!D:D,0),12)</f>
        <v>KAMURO</v>
      </c>
      <c r="L229" t="str">
        <f>INDEX(Articles!$1:$1048576,MATCH(E229,Articles!D:D,0),13)</f>
        <v>EU</v>
      </c>
      <c r="M229" t="str">
        <f>INDEX(Articles!$1:$1048576,MATCH(E229,Articles!D:D,0),14)</f>
        <v>F4</v>
      </c>
      <c r="N229" t="str">
        <f>INDEX(Articles!$1:$1048576,MATCH(E229,Articles!D:D,0),15)</f>
        <v>1.3G</v>
      </c>
      <c r="O229" t="str">
        <f>INDEX(Articles!$1:$1048576,MATCH(E229,Articles!D:D,0),16)</f>
        <v>1008-F4-692246579</v>
      </c>
      <c r="P229">
        <f>INDEX(Articles!$1:$1048576,MATCH(E229,Articles!D:D,0),17)*1000</f>
        <v>860</v>
      </c>
      <c r="Q229" t="str">
        <f>INDEX(Articles!$1:$1048576,MATCH(E229,Articles!D:D,0),18)</f>
        <v>4,5</v>
      </c>
      <c r="R229">
        <f>INDEX(Articles!$1:$1048576,MATCH(E229,Articles!D:D,0),19)</f>
        <v>100</v>
      </c>
      <c r="S229" t="str">
        <f>IF(INDEX('Unités CA'!$1:$1048576,MATCH(E229,'Unités CA'!D:D,0),5)=0,"",INDEX('Unités CA'!$1:$1048576,MATCH(E229,'Unités CA'!D:D,0),5))</f>
        <v>0015/CA</v>
      </c>
      <c r="T229" t="str">
        <f>IF(INDEX('Unités BTE'!$1:$1048576,MATCH(E229,'Unités CA'!D:D,0),5)=0,"",INDEX('Unités BTE'!$1:$1048576,MATCH(E229,'Unités CA'!D:D,0),5))</f>
        <v/>
      </c>
      <c r="U229" t="str">
        <f>IFERROR(INDEX('Prix PRO CA'!$1:$1048576,MATCH(E229,'Prix PRO CA'!D:D,0),10),"")</f>
        <v/>
      </c>
      <c r="V229" t="str">
        <f>IFERROR(INDEX('Prix PRO CA'!$1:$1048576,MATCH(E229,'Prix PRO BTE'!D:D,0),10),"")</f>
        <v/>
      </c>
      <c r="W229">
        <f>+IFERROR(INDEX('Prix PRO PCS'!$1:$1048576,MATCH(E229,'Prix PRO PCS'!D:D,0),10),"")</f>
        <v>60.1</v>
      </c>
      <c r="X229" t="str">
        <f>IF(B229="OPPORTUNITE",AA229,IF(AA229&lt;=0,"Non",IF(AA229&gt;10,"Oui","Inf à 10")))</f>
        <v>Oui</v>
      </c>
      <c r="Y229" t="str">
        <f>IFERROR(INDEX(LigneAchat!$1:$1048576,MATCH(E229,LigneAchat!D:D,0),5),"")</f>
        <v/>
      </c>
      <c r="Z229">
        <f>INDEX(Articles!$1:$1048576,MATCH(E229,Articles!D:D,0),21)</f>
        <v>105</v>
      </c>
      <c r="AA229">
        <f>+Z229-AB229</f>
        <v>105</v>
      </c>
      <c r="AB229">
        <f>+INDEX(Articles!$1:$1048576,MATCH(E229,Articles!D:D,0),23)</f>
        <v>0</v>
      </c>
    </row>
    <row r="230">
      <c r="B230" t="str">
        <f>INDEX(Articles!$1:$1048576,MATCH(E230,Articles!D:D,0),6)</f>
        <v>1</v>
      </c>
      <c r="C230" t="str">
        <f>INDEX(Articles!$1:$1048576,MATCH(E230,Articles!D:D,0),7)</f>
        <v/>
      </c>
      <c r="D230" t="str">
        <f>HYPERLINK(INDEX(Articles!$1:$1048576,MATCH(E230,Articles!D:D,0),24),"Lien")</f>
        <v>Lien</v>
      </c>
      <c r="E230" t="str">
        <v>91010-02</v>
      </c>
      <c r="F230" t="str">
        <f>INDEX(Articles!$1:$1048576,MATCH(E230,Articles!D:D,0),5)</f>
        <v>BBE Ø100 PIVOINE BLEUE</v>
      </c>
      <c r="G230" t="str">
        <f>INDEX(Articles!$1:$1048576,MATCH(E230,Articles!D:D,0),8)</f>
        <v>BOMBE</v>
      </c>
      <c r="H230" t="str">
        <f>INDEX(Articles!$1:$1048576,MATCH(E230,Articles!D:D,0),9)</f>
        <v>SPHERIQUE</v>
      </c>
      <c r="I230">
        <f>INDEX(Articles!$1:$1048576,MATCH(E230,Articles!D:D,0),10)</f>
        <v>100</v>
      </c>
      <c r="J230" t="str">
        <f>INDEX(Articles!$1:$1048576,MATCH(E230,Articles!D:D,0),11)</f>
        <v>PIVOINE</v>
      </c>
      <c r="K230" t="str">
        <f>INDEX(Articles!$1:$1048576,MATCH(E230,Articles!D:D,0),12)</f>
        <v>BLEU</v>
      </c>
      <c r="L230" t="str">
        <f>INDEX(Articles!$1:$1048576,MATCH(E230,Articles!D:D,0),13)</f>
        <v>CN</v>
      </c>
      <c r="M230" t="str">
        <f>INDEX(Articles!$1:$1048576,MATCH(E230,Articles!D:D,0),14)</f>
        <v>F4</v>
      </c>
      <c r="N230" t="str">
        <f>INDEX(Articles!$1:$1048576,MATCH(E230,Articles!D:D,0),15)</f>
        <v>1.3G</v>
      </c>
      <c r="O230" t="str">
        <f>INDEX(Articles!$1:$1048576,MATCH(E230,Articles!D:D,0),16)</f>
        <v>1008-F4-69252665</v>
      </c>
      <c r="P230">
        <f>INDEX(Articles!$1:$1048576,MATCH(E230,Articles!D:D,0),17)*1000</f>
        <v>320</v>
      </c>
      <c r="Q230" t="str">
        <f>INDEX(Articles!$1:$1048576,MATCH(E230,Articles!D:D,0),18)</f>
        <v>3,5</v>
      </c>
      <c r="R230">
        <f>INDEX(Articles!$1:$1048576,MATCH(E230,Articles!D:D,0),19)</f>
        <v>100</v>
      </c>
      <c r="S230" t="str">
        <f>IF(INDEX('Unités CA'!$1:$1048576,MATCH(E230,'Unités CA'!D:D,0),5)=0,"",INDEX('Unités CA'!$1:$1048576,MATCH(E230,'Unités CA'!D:D,0),5))</f>
        <v>0030/CA</v>
      </c>
      <c r="T230" t="str">
        <f>IF(INDEX('Unités BTE'!$1:$1048576,MATCH(E230,'Unités CA'!D:D,0),5)=0,"",INDEX('Unités BTE'!$1:$1048576,MATCH(E230,'Unités CA'!D:D,0),5))</f>
        <v/>
      </c>
      <c r="U230">
        <f>IFERROR(INDEX('Prix PRO CA'!$1:$1048576,MATCH(E230,'Prix PRO CA'!D:D,0),10),"")</f>
        <v>199.19</v>
      </c>
      <c r="V230" t="str">
        <f>IFERROR(INDEX('Prix PRO CA'!$1:$1048576,MATCH(E230,'Prix PRO BTE'!D:D,0),10),"")</f>
        <v/>
      </c>
      <c r="W230">
        <f>+IFERROR(INDEX('Prix PRO PCS'!$1:$1048576,MATCH(E230,'Prix PRO PCS'!D:D,0),10),"")</f>
        <v>9.46</v>
      </c>
      <c r="X230" t="str">
        <f>IF(B230="OPPORTUNITE",AA230,IF(AA230&lt;=0,"Non",IF(AA230&gt;10,"Oui","Inf à 10")))</f>
        <v>Oui</v>
      </c>
      <c r="Y230" t="str">
        <f>IFERROR(INDEX(LigneAchat!$1:$1048576,MATCH(E230,LigneAchat!D:D,0),5),"")</f>
        <v/>
      </c>
      <c r="Z230">
        <f>INDEX(Articles!$1:$1048576,MATCH(E230,Articles!D:D,0),21)</f>
        <v>1296</v>
      </c>
      <c r="AA230">
        <f>+Z230-AB230</f>
        <v>1279</v>
      </c>
      <c r="AB230">
        <f>+INDEX(Articles!$1:$1048576,MATCH(E230,Articles!D:D,0),23)</f>
        <v>17</v>
      </c>
    </row>
    <row r="231">
      <c r="B231" t="str">
        <f>INDEX(Articles!$1:$1048576,MATCH(E231,Articles!D:D,0),6)</f>
        <v>1</v>
      </c>
      <c r="C231" t="str">
        <f>INDEX(Articles!$1:$1048576,MATCH(E231,Articles!D:D,0),7)</f>
        <v/>
      </c>
      <c r="D231" t="str">
        <f>HYPERLINK(INDEX(Articles!$1:$1048576,MATCH(E231,Articles!D:D,0),24),"Lien")</f>
        <v>Lien</v>
      </c>
      <c r="E231" t="str">
        <v>91010-04</v>
      </c>
      <c r="F231" t="str">
        <f>INDEX(Articles!$1:$1048576,MATCH(E231,Articles!D:D,0),5)</f>
        <v>BBE Ø100 PIVOINE JAUNE</v>
      </c>
      <c r="G231" t="str">
        <f>INDEX(Articles!$1:$1048576,MATCH(E231,Articles!D:D,0),8)</f>
        <v>BOMBE</v>
      </c>
      <c r="H231" t="str">
        <f>INDEX(Articles!$1:$1048576,MATCH(E231,Articles!D:D,0),9)</f>
        <v>SPHERIQUE</v>
      </c>
      <c r="I231">
        <f>INDEX(Articles!$1:$1048576,MATCH(E231,Articles!D:D,0),10)</f>
        <v>100</v>
      </c>
      <c r="J231" t="str">
        <f>INDEX(Articles!$1:$1048576,MATCH(E231,Articles!D:D,0),11)</f>
        <v>PIVOINE</v>
      </c>
      <c r="K231" t="str">
        <f>INDEX(Articles!$1:$1048576,MATCH(E231,Articles!D:D,0),12)</f>
        <v>JAUNE</v>
      </c>
      <c r="L231" t="str">
        <f>INDEX(Articles!$1:$1048576,MATCH(E231,Articles!D:D,0),13)</f>
        <v>CN</v>
      </c>
      <c r="M231" t="str">
        <f>INDEX(Articles!$1:$1048576,MATCH(E231,Articles!D:D,0),14)</f>
        <v>F4</v>
      </c>
      <c r="N231" t="str">
        <f>INDEX(Articles!$1:$1048576,MATCH(E231,Articles!D:D,0),15)</f>
        <v>1.3G</v>
      </c>
      <c r="O231" t="str">
        <f>INDEX(Articles!$1:$1048576,MATCH(E231,Articles!D:D,0),16)</f>
        <v>1008-F4-69252665</v>
      </c>
      <c r="P231">
        <f>INDEX(Articles!$1:$1048576,MATCH(E231,Articles!D:D,0),17)*1000</f>
        <v>320</v>
      </c>
      <c r="Q231" t="str">
        <f>INDEX(Articles!$1:$1048576,MATCH(E231,Articles!D:D,0),18)</f>
        <v>3,5</v>
      </c>
      <c r="R231">
        <f>INDEX(Articles!$1:$1048576,MATCH(E231,Articles!D:D,0),19)</f>
        <v>100</v>
      </c>
      <c r="S231" t="str">
        <f>IF(INDEX('Unités CA'!$1:$1048576,MATCH(E231,'Unités CA'!D:D,0),5)=0,"",INDEX('Unités CA'!$1:$1048576,MATCH(E231,'Unités CA'!D:D,0),5))</f>
        <v>0030/CA</v>
      </c>
      <c r="T231" t="str">
        <f>IF(INDEX('Unités BTE'!$1:$1048576,MATCH(E231,'Unités CA'!D:D,0),5)=0,"",INDEX('Unités BTE'!$1:$1048576,MATCH(E231,'Unités CA'!D:D,0),5))</f>
        <v/>
      </c>
      <c r="U231">
        <f>IFERROR(INDEX('Prix PRO CA'!$1:$1048576,MATCH(E231,'Prix PRO CA'!D:D,0),10),"")</f>
        <v>199.19</v>
      </c>
      <c r="V231" t="str">
        <f>IFERROR(INDEX('Prix PRO CA'!$1:$1048576,MATCH(E231,'Prix PRO BTE'!D:D,0),10),"")</f>
        <v/>
      </c>
      <c r="W231">
        <f>+IFERROR(INDEX('Prix PRO PCS'!$1:$1048576,MATCH(E231,'Prix PRO PCS'!D:D,0),10),"")</f>
        <v>9.46</v>
      </c>
      <c r="X231" t="str">
        <f>IF(B231="OPPORTUNITE",AA231,IF(AA231&lt;=0,"Non",IF(AA231&gt;10,"Oui","Inf à 10")))</f>
        <v>Oui</v>
      </c>
      <c r="Y231" t="str">
        <f>IFERROR(INDEX(LigneAchat!$1:$1048576,MATCH(E231,LigneAchat!D:D,0),5),"")</f>
        <v/>
      </c>
      <c r="Z231">
        <f>INDEX(Articles!$1:$1048576,MATCH(E231,Articles!D:D,0),21)</f>
        <v>1206</v>
      </c>
      <c r="AA231">
        <f>+Z231-AB231</f>
        <v>1206</v>
      </c>
      <c r="AB231">
        <f>+INDEX(Articles!$1:$1048576,MATCH(E231,Articles!D:D,0),23)</f>
        <v>0</v>
      </c>
    </row>
    <row r="232">
      <c r="B232" t="str">
        <f>INDEX(Articles!$1:$1048576,MATCH(E232,Articles!D:D,0),6)</f>
        <v>1</v>
      </c>
      <c r="C232" t="str">
        <f>INDEX(Articles!$1:$1048576,MATCH(E232,Articles!D:D,0),7)</f>
        <v/>
      </c>
      <c r="D232" t="str">
        <f>HYPERLINK(INDEX(Articles!$1:$1048576,MATCH(E232,Articles!D:D,0),24),"Lien")</f>
        <v>Lien</v>
      </c>
      <c r="E232" t="str">
        <v>91010-05</v>
      </c>
      <c r="F232" t="str">
        <f>INDEX(Articles!$1:$1048576,MATCH(E232,Articles!D:D,0),5)</f>
        <v>BBE Ø100 PIVOINE VERTE</v>
      </c>
      <c r="G232" t="str">
        <f>INDEX(Articles!$1:$1048576,MATCH(E232,Articles!D:D,0),8)</f>
        <v>BOMBE</v>
      </c>
      <c r="H232" t="str">
        <f>INDEX(Articles!$1:$1048576,MATCH(E232,Articles!D:D,0),9)</f>
        <v>SPHERIQUE</v>
      </c>
      <c r="I232">
        <f>INDEX(Articles!$1:$1048576,MATCH(E232,Articles!D:D,0),10)</f>
        <v>100</v>
      </c>
      <c r="J232" t="str">
        <f>INDEX(Articles!$1:$1048576,MATCH(E232,Articles!D:D,0),11)</f>
        <v>PIVOINE</v>
      </c>
      <c r="K232" t="str">
        <f>INDEX(Articles!$1:$1048576,MATCH(E232,Articles!D:D,0),12)</f>
        <v>VERT</v>
      </c>
      <c r="L232" t="str">
        <f>INDEX(Articles!$1:$1048576,MATCH(E232,Articles!D:D,0),13)</f>
        <v>CN</v>
      </c>
      <c r="M232" t="str">
        <f>INDEX(Articles!$1:$1048576,MATCH(E232,Articles!D:D,0),14)</f>
        <v>F4</v>
      </c>
      <c r="N232" t="str">
        <f>INDEX(Articles!$1:$1048576,MATCH(E232,Articles!D:D,0),15)</f>
        <v>1.3G</v>
      </c>
      <c r="O232" t="str">
        <f>INDEX(Articles!$1:$1048576,MATCH(E232,Articles!D:D,0),16)</f>
        <v>1008-F4-69252665</v>
      </c>
      <c r="P232">
        <f>INDEX(Articles!$1:$1048576,MATCH(E232,Articles!D:D,0),17)*1000</f>
        <v>320</v>
      </c>
      <c r="Q232" t="str">
        <f>INDEX(Articles!$1:$1048576,MATCH(E232,Articles!D:D,0),18)</f>
        <v>3,5</v>
      </c>
      <c r="R232">
        <f>INDEX(Articles!$1:$1048576,MATCH(E232,Articles!D:D,0),19)</f>
        <v>100</v>
      </c>
      <c r="S232" t="str">
        <f>IF(INDEX('Unités CA'!$1:$1048576,MATCH(E232,'Unités CA'!D:D,0),5)=0,"",INDEX('Unités CA'!$1:$1048576,MATCH(E232,'Unités CA'!D:D,0),5))</f>
        <v>0030/CA</v>
      </c>
      <c r="T232" t="str">
        <f>IF(INDEX('Unités BTE'!$1:$1048576,MATCH(E232,'Unités CA'!D:D,0),5)=0,"",INDEX('Unités BTE'!$1:$1048576,MATCH(E232,'Unités CA'!D:D,0),5))</f>
        <v/>
      </c>
      <c r="U232">
        <f>IFERROR(INDEX('Prix PRO CA'!$1:$1048576,MATCH(E232,'Prix PRO CA'!D:D,0),10),"")</f>
        <v>199.19</v>
      </c>
      <c r="V232" t="str">
        <f>IFERROR(INDEX('Prix PRO CA'!$1:$1048576,MATCH(E232,'Prix PRO BTE'!D:D,0),10),"")</f>
        <v/>
      </c>
      <c r="W232">
        <f>+IFERROR(INDEX('Prix PRO PCS'!$1:$1048576,MATCH(E232,'Prix PRO PCS'!D:D,0),10),"")</f>
        <v>9.46</v>
      </c>
      <c r="X232" t="str">
        <f>IF(B232="OPPORTUNITE",AA232,IF(AA232&lt;=0,"Non",IF(AA232&gt;10,"Oui","Inf à 10")))</f>
        <v>Non</v>
      </c>
      <c r="Y232">
        <f>IFERROR(INDEX(LigneAchat!$1:$1048576,MATCH(E232,LigneAchat!D:D,0),5),"")</f>
        <v>44287</v>
      </c>
      <c r="Z232">
        <f>INDEX(Articles!$1:$1048576,MATCH(E232,Articles!D:D,0),21)</f>
        <v>101</v>
      </c>
      <c r="AA232">
        <f>+Z232-AB232</f>
        <v>-146</v>
      </c>
      <c r="AB232">
        <f>+INDEX(Articles!$1:$1048576,MATCH(E232,Articles!D:D,0),23)</f>
        <v>247</v>
      </c>
    </row>
    <row r="233">
      <c r="B233" t="str">
        <f>INDEX(Articles!$1:$1048576,MATCH(E233,Articles!D:D,0),6)</f>
        <v>1</v>
      </c>
      <c r="C233" t="str">
        <f>INDEX(Articles!$1:$1048576,MATCH(E233,Articles!D:D,0),7)</f>
        <v/>
      </c>
      <c r="D233" t="str">
        <f>HYPERLINK(INDEX(Articles!$1:$1048576,MATCH(E233,Articles!D:D,0),24),"Lien")</f>
        <v>Lien</v>
      </c>
      <c r="E233" t="str">
        <v>91010-06</v>
      </c>
      <c r="F233" t="str">
        <f>INDEX(Articles!$1:$1048576,MATCH(E233,Articles!D:D,0),5)</f>
        <v>BBE Ø100 PIVOINE ROUGE</v>
      </c>
      <c r="G233" t="str">
        <f>INDEX(Articles!$1:$1048576,MATCH(E233,Articles!D:D,0),8)</f>
        <v>BOMBE</v>
      </c>
      <c r="H233" t="str">
        <f>INDEX(Articles!$1:$1048576,MATCH(E233,Articles!D:D,0),9)</f>
        <v>SPHERIQUE</v>
      </c>
      <c r="I233">
        <f>INDEX(Articles!$1:$1048576,MATCH(E233,Articles!D:D,0),10)</f>
        <v>100</v>
      </c>
      <c r="J233" t="str">
        <f>INDEX(Articles!$1:$1048576,MATCH(E233,Articles!D:D,0),11)</f>
        <v>PIVOINE</v>
      </c>
      <c r="K233" t="str">
        <f>INDEX(Articles!$1:$1048576,MATCH(E233,Articles!D:D,0),12)</f>
        <v>ROUGE</v>
      </c>
      <c r="L233" t="str">
        <f>INDEX(Articles!$1:$1048576,MATCH(E233,Articles!D:D,0),13)</f>
        <v>CN</v>
      </c>
      <c r="M233" t="str">
        <f>INDEX(Articles!$1:$1048576,MATCH(E233,Articles!D:D,0),14)</f>
        <v>F4</v>
      </c>
      <c r="N233" t="str">
        <f>INDEX(Articles!$1:$1048576,MATCH(E233,Articles!D:D,0),15)</f>
        <v>1.3G</v>
      </c>
      <c r="O233" t="str">
        <f>INDEX(Articles!$1:$1048576,MATCH(E233,Articles!D:D,0),16)</f>
        <v>1008-F4-69252665</v>
      </c>
      <c r="P233">
        <f>INDEX(Articles!$1:$1048576,MATCH(E233,Articles!D:D,0),17)*1000</f>
        <v>320</v>
      </c>
      <c r="Q233" t="str">
        <f>INDEX(Articles!$1:$1048576,MATCH(E233,Articles!D:D,0),18)</f>
        <v>3,5</v>
      </c>
      <c r="R233">
        <f>INDEX(Articles!$1:$1048576,MATCH(E233,Articles!D:D,0),19)</f>
        <v>100</v>
      </c>
      <c r="S233" t="str">
        <f>IF(INDEX('Unités CA'!$1:$1048576,MATCH(E233,'Unités CA'!D:D,0),5)=0,"",INDEX('Unités CA'!$1:$1048576,MATCH(E233,'Unités CA'!D:D,0),5))</f>
        <v>0030/CA</v>
      </c>
      <c r="T233" t="str">
        <f>IF(INDEX('Unités BTE'!$1:$1048576,MATCH(E233,'Unités CA'!D:D,0),5)=0,"",INDEX('Unités BTE'!$1:$1048576,MATCH(E233,'Unités CA'!D:D,0),5))</f>
        <v/>
      </c>
      <c r="U233">
        <f>IFERROR(INDEX('Prix PRO CA'!$1:$1048576,MATCH(E233,'Prix PRO CA'!D:D,0),10),"")</f>
        <v>199.19</v>
      </c>
      <c r="V233" t="str">
        <f>IFERROR(INDEX('Prix PRO CA'!$1:$1048576,MATCH(E233,'Prix PRO BTE'!D:D,0),10),"")</f>
        <v/>
      </c>
      <c r="W233">
        <f>+IFERROR(INDEX('Prix PRO PCS'!$1:$1048576,MATCH(E233,'Prix PRO PCS'!D:D,0),10),"")</f>
        <v>9.46</v>
      </c>
      <c r="X233" t="str">
        <f>IF(B233="OPPORTUNITE",AA233,IF(AA233&lt;=0,"Non",IF(AA233&gt;10,"Oui","Inf à 10")))</f>
        <v>Oui</v>
      </c>
      <c r="Y233">
        <f>IFERROR(INDEX(LigneAchat!$1:$1048576,MATCH(E233,LigneAchat!D:D,0),5),"")</f>
        <v>44287</v>
      </c>
      <c r="Z233">
        <f>INDEX(Articles!$1:$1048576,MATCH(E233,Articles!D:D,0),21)</f>
        <v>365</v>
      </c>
      <c r="AA233">
        <f>+Z233-AB233</f>
        <v>350</v>
      </c>
      <c r="AB233">
        <f>+INDEX(Articles!$1:$1048576,MATCH(E233,Articles!D:D,0),23)</f>
        <v>15</v>
      </c>
    </row>
    <row r="234">
      <c r="B234" t="str">
        <f>INDEX(Articles!$1:$1048576,MATCH(E234,Articles!D:D,0),6)</f>
        <v>1</v>
      </c>
      <c r="C234" t="str">
        <f>INDEX(Articles!$1:$1048576,MATCH(E234,Articles!D:D,0),7)</f>
        <v>2019</v>
      </c>
      <c r="D234" t="str">
        <f>HYPERLINK(INDEX(Articles!$1:$1048576,MATCH(E234,Articles!D:D,0),24),"Lien")</f>
        <v>Lien</v>
      </c>
      <c r="E234" t="str">
        <v>91010-23</v>
      </c>
      <c r="F234" t="str">
        <f>INDEX(Articles!$1:$1048576,MATCH(E234,Articles!D:D,0),5)</f>
        <v>BBE Ø100 PIVOINE ORANGE</v>
      </c>
      <c r="G234" t="str">
        <f>INDEX(Articles!$1:$1048576,MATCH(E234,Articles!D:D,0),8)</f>
        <v>BOMBE</v>
      </c>
      <c r="H234" t="str">
        <f>INDEX(Articles!$1:$1048576,MATCH(E234,Articles!D:D,0),9)</f>
        <v>SPHERIQUE</v>
      </c>
      <c r="I234">
        <f>INDEX(Articles!$1:$1048576,MATCH(E234,Articles!D:D,0),10)</f>
        <v>100</v>
      </c>
      <c r="J234" t="str">
        <f>INDEX(Articles!$1:$1048576,MATCH(E234,Articles!D:D,0),11)</f>
        <v>PIVOINE</v>
      </c>
      <c r="K234" t="str">
        <f>INDEX(Articles!$1:$1048576,MATCH(E234,Articles!D:D,0),12)</f>
        <v>ORANGE</v>
      </c>
      <c r="L234" t="str">
        <f>INDEX(Articles!$1:$1048576,MATCH(E234,Articles!D:D,0),13)</f>
        <v>CN</v>
      </c>
      <c r="M234" t="str">
        <f>INDEX(Articles!$1:$1048576,MATCH(E234,Articles!D:D,0),14)</f>
        <v>F4</v>
      </c>
      <c r="N234" t="str">
        <f>INDEX(Articles!$1:$1048576,MATCH(E234,Articles!D:D,0),15)</f>
        <v>1.3G</v>
      </c>
      <c r="O234" t="str">
        <f>INDEX(Articles!$1:$1048576,MATCH(E234,Articles!D:D,0),16)</f>
        <v>1008-F4-69252665</v>
      </c>
      <c r="P234">
        <f>INDEX(Articles!$1:$1048576,MATCH(E234,Articles!D:D,0),17)*1000</f>
        <v>320</v>
      </c>
      <c r="Q234" t="str">
        <f>INDEX(Articles!$1:$1048576,MATCH(E234,Articles!D:D,0),18)</f>
        <v>3,5</v>
      </c>
      <c r="R234">
        <f>INDEX(Articles!$1:$1048576,MATCH(E234,Articles!D:D,0),19)</f>
        <v>100</v>
      </c>
      <c r="S234" t="str">
        <f>IF(INDEX('Unités CA'!$1:$1048576,MATCH(E234,'Unités CA'!D:D,0),5)=0,"",INDEX('Unités CA'!$1:$1048576,MATCH(E234,'Unités CA'!D:D,0),5))</f>
        <v>0030/CA</v>
      </c>
      <c r="T234" t="str">
        <f>IF(INDEX('Unités BTE'!$1:$1048576,MATCH(E234,'Unités CA'!D:D,0),5)=0,"",INDEX('Unités BTE'!$1:$1048576,MATCH(E234,'Unités CA'!D:D,0),5))</f>
        <v/>
      </c>
      <c r="U234">
        <f>IFERROR(INDEX('Prix PRO CA'!$1:$1048576,MATCH(E234,'Prix PRO CA'!D:D,0),10),"")</f>
        <v>199.19</v>
      </c>
      <c r="V234" t="str">
        <f>IFERROR(INDEX('Prix PRO CA'!$1:$1048576,MATCH(E234,'Prix PRO BTE'!D:D,0),10),"")</f>
        <v/>
      </c>
      <c r="W234">
        <f>+IFERROR(INDEX('Prix PRO PCS'!$1:$1048576,MATCH(E234,'Prix PRO PCS'!D:D,0),10),"")</f>
        <v>9.46</v>
      </c>
      <c r="X234" t="str">
        <f>IF(B234="OPPORTUNITE",AA234,IF(AA234&lt;=0,"Non",IF(AA234&gt;10,"Oui","Inf à 10")))</f>
        <v>Oui</v>
      </c>
      <c r="Y234">
        <f>IFERROR(INDEX(LigneAchat!$1:$1048576,MATCH(E234,LigneAchat!D:D,0),5),"")</f>
        <v>44287</v>
      </c>
      <c r="Z234">
        <f>INDEX(Articles!$1:$1048576,MATCH(E234,Articles!D:D,0),21)</f>
        <v>365</v>
      </c>
      <c r="AA234">
        <f>+Z234-AB234</f>
        <v>344</v>
      </c>
      <c r="AB234">
        <f>+INDEX(Articles!$1:$1048576,MATCH(E234,Articles!D:D,0),23)</f>
        <v>21</v>
      </c>
    </row>
    <row r="235">
      <c r="B235" t="str">
        <f>INDEX(Articles!$1:$1048576,MATCH(E235,Articles!D:D,0),6)</f>
        <v>1</v>
      </c>
      <c r="C235" t="str">
        <f>INDEX(Articles!$1:$1048576,MATCH(E235,Articles!D:D,0),7)</f>
        <v/>
      </c>
      <c r="D235" t="str">
        <f>HYPERLINK(INDEX(Articles!$1:$1048576,MATCH(E235,Articles!D:D,0),24),"Lien")</f>
        <v>Lien</v>
      </c>
      <c r="E235" t="str">
        <v>91010-08</v>
      </c>
      <c r="F235" t="str">
        <f>INDEX(Articles!$1:$1048576,MATCH(E235,Articles!D:D,0),5)</f>
        <v>BBE Ø100 PIVOINE MULTICOLORE</v>
      </c>
      <c r="G235" t="str">
        <f>INDEX(Articles!$1:$1048576,MATCH(E235,Articles!D:D,0),8)</f>
        <v>BOMBE</v>
      </c>
      <c r="H235" t="str">
        <f>INDEX(Articles!$1:$1048576,MATCH(E235,Articles!D:D,0),9)</f>
        <v>SPHERIQUE</v>
      </c>
      <c r="I235">
        <f>INDEX(Articles!$1:$1048576,MATCH(E235,Articles!D:D,0),10)</f>
        <v>100</v>
      </c>
      <c r="J235" t="str">
        <f>INDEX(Articles!$1:$1048576,MATCH(E235,Articles!D:D,0),11)</f>
        <v>PIVOINE</v>
      </c>
      <c r="K235" t="str">
        <f>INDEX(Articles!$1:$1048576,MATCH(E235,Articles!D:D,0),12)</f>
        <v>MULTICOLORE</v>
      </c>
      <c r="L235" t="str">
        <f>INDEX(Articles!$1:$1048576,MATCH(E235,Articles!D:D,0),13)</f>
        <v>CN</v>
      </c>
      <c r="M235" t="str">
        <f>INDEX(Articles!$1:$1048576,MATCH(E235,Articles!D:D,0),14)</f>
        <v>F4</v>
      </c>
      <c r="N235" t="str">
        <f>INDEX(Articles!$1:$1048576,MATCH(E235,Articles!D:D,0),15)</f>
        <v>1.3G</v>
      </c>
      <c r="O235" t="str">
        <f>INDEX(Articles!$1:$1048576,MATCH(E235,Articles!D:D,0),16)</f>
        <v>1008-F4-69252665</v>
      </c>
      <c r="P235">
        <f>INDEX(Articles!$1:$1048576,MATCH(E235,Articles!D:D,0),17)*1000</f>
        <v>320</v>
      </c>
      <c r="Q235" t="str">
        <f>INDEX(Articles!$1:$1048576,MATCH(E235,Articles!D:D,0),18)</f>
        <v>3,5</v>
      </c>
      <c r="R235">
        <f>INDEX(Articles!$1:$1048576,MATCH(E235,Articles!D:D,0),19)</f>
        <v>100</v>
      </c>
      <c r="S235" t="str">
        <f>IF(INDEX('Unités CA'!$1:$1048576,MATCH(E235,'Unités CA'!D:D,0),5)=0,"",INDEX('Unités CA'!$1:$1048576,MATCH(E235,'Unités CA'!D:D,0),5))</f>
        <v>0030/CA</v>
      </c>
      <c r="T235" t="str">
        <f>IF(INDEX('Unités BTE'!$1:$1048576,MATCH(E235,'Unités CA'!D:D,0),5)=0,"",INDEX('Unités BTE'!$1:$1048576,MATCH(E235,'Unités CA'!D:D,0),5))</f>
        <v/>
      </c>
      <c r="U235">
        <f>IFERROR(INDEX('Prix PRO CA'!$1:$1048576,MATCH(E235,'Prix PRO CA'!D:D,0),10),"")</f>
        <v>199.19</v>
      </c>
      <c r="V235" t="str">
        <f>IFERROR(INDEX('Prix PRO CA'!$1:$1048576,MATCH(E235,'Prix PRO BTE'!D:D,0),10),"")</f>
        <v/>
      </c>
      <c r="W235">
        <f>+IFERROR(INDEX('Prix PRO PCS'!$1:$1048576,MATCH(E235,'Prix PRO PCS'!D:D,0),10),"")</f>
        <v>9.46</v>
      </c>
      <c r="X235" t="str">
        <f>IF(B235="OPPORTUNITE",AA235,IF(AA235&lt;=0,"Non",IF(AA235&gt;10,"Oui","Inf à 10")))</f>
        <v>Oui</v>
      </c>
      <c r="Y235">
        <f>IFERROR(INDEX(LigneAchat!$1:$1048576,MATCH(E235,LigneAchat!D:D,0),5),"")</f>
        <v>44287</v>
      </c>
      <c r="Z235">
        <f>INDEX(Articles!$1:$1048576,MATCH(E235,Articles!D:D,0),21)</f>
        <v>385</v>
      </c>
      <c r="AA235">
        <f>+Z235-AB235</f>
        <v>384</v>
      </c>
      <c r="AB235">
        <f>+INDEX(Articles!$1:$1048576,MATCH(E235,Articles!D:D,0),23)</f>
        <v>1</v>
      </c>
    </row>
    <row r="236">
      <c r="B236" t="str">
        <f>INDEX(Articles!$1:$1048576,MATCH(E236,Articles!D:D,0),6)</f>
        <v>1</v>
      </c>
      <c r="C236" t="str">
        <f>INDEX(Articles!$1:$1048576,MATCH(E236,Articles!D:D,0),7)</f>
        <v/>
      </c>
      <c r="D236" t="str">
        <f>HYPERLINK(INDEX(Articles!$1:$1048576,MATCH(E236,Articles!D:D,0),24),"Lien")</f>
        <v>Lien</v>
      </c>
      <c r="E236" t="str">
        <v>91010-09</v>
      </c>
      <c r="F236" t="str">
        <f>INDEX(Articles!$1:$1048576,MATCH(E236,Articles!D:D,0),5)</f>
        <v>BBE Ø100 PIVOINE ARGENT</v>
      </c>
      <c r="G236" t="str">
        <f>INDEX(Articles!$1:$1048576,MATCH(E236,Articles!D:D,0),8)</f>
        <v>BOMBE</v>
      </c>
      <c r="H236" t="str">
        <f>INDEX(Articles!$1:$1048576,MATCH(E236,Articles!D:D,0),9)</f>
        <v>SPHERIQUE</v>
      </c>
      <c r="I236">
        <f>INDEX(Articles!$1:$1048576,MATCH(E236,Articles!D:D,0),10)</f>
        <v>100</v>
      </c>
      <c r="J236" t="str">
        <f>INDEX(Articles!$1:$1048576,MATCH(E236,Articles!D:D,0),11)</f>
        <v>PIVOINE</v>
      </c>
      <c r="K236" t="str">
        <f>INDEX(Articles!$1:$1048576,MATCH(E236,Articles!D:D,0),12)</f>
        <v>ARGENT</v>
      </c>
      <c r="L236" t="str">
        <f>INDEX(Articles!$1:$1048576,MATCH(E236,Articles!D:D,0),13)</f>
        <v>CN</v>
      </c>
      <c r="M236" t="str">
        <f>INDEX(Articles!$1:$1048576,MATCH(E236,Articles!D:D,0),14)</f>
        <v>F4</v>
      </c>
      <c r="N236" t="str">
        <f>INDEX(Articles!$1:$1048576,MATCH(E236,Articles!D:D,0),15)</f>
        <v>1.3G</v>
      </c>
      <c r="O236" t="str">
        <f>INDEX(Articles!$1:$1048576,MATCH(E236,Articles!D:D,0),16)</f>
        <v>1008-F4-69252665</v>
      </c>
      <c r="P236">
        <f>INDEX(Articles!$1:$1048576,MATCH(E236,Articles!D:D,0),17)*1000</f>
        <v>320</v>
      </c>
      <c r="Q236" t="str">
        <f>INDEX(Articles!$1:$1048576,MATCH(E236,Articles!D:D,0),18)</f>
        <v>3,5</v>
      </c>
      <c r="R236">
        <f>INDEX(Articles!$1:$1048576,MATCH(E236,Articles!D:D,0),19)</f>
        <v>100</v>
      </c>
      <c r="S236" t="str">
        <f>IF(INDEX('Unités CA'!$1:$1048576,MATCH(E236,'Unités CA'!D:D,0),5)=0,"",INDEX('Unités CA'!$1:$1048576,MATCH(E236,'Unités CA'!D:D,0),5))</f>
        <v>0030/CA</v>
      </c>
      <c r="T236" t="str">
        <f>IF(INDEX('Unités BTE'!$1:$1048576,MATCH(E236,'Unités CA'!D:D,0),5)=0,"",INDEX('Unités BTE'!$1:$1048576,MATCH(E236,'Unités CA'!D:D,0),5))</f>
        <v/>
      </c>
      <c r="U236">
        <f>IFERROR(INDEX('Prix PRO CA'!$1:$1048576,MATCH(E236,'Prix PRO CA'!D:D,0),10),"")</f>
        <v>199.19</v>
      </c>
      <c r="V236" t="str">
        <f>IFERROR(INDEX('Prix PRO CA'!$1:$1048576,MATCH(E236,'Prix PRO BTE'!D:D,0),10),"")</f>
        <v/>
      </c>
      <c r="W236">
        <f>+IFERROR(INDEX('Prix PRO PCS'!$1:$1048576,MATCH(E236,'Prix PRO PCS'!D:D,0),10),"")</f>
        <v>9.46</v>
      </c>
      <c r="X236" t="str">
        <f>IF(B236="OPPORTUNITE",AA236,IF(AA236&lt;=0,"Non",IF(AA236&gt;10,"Oui","Inf à 10")))</f>
        <v>Oui</v>
      </c>
      <c r="Y236" t="str">
        <f>IFERROR(INDEX(LigneAchat!$1:$1048576,MATCH(E236,LigneAchat!D:D,0),5),"")</f>
        <v/>
      </c>
      <c r="Z236">
        <f>INDEX(Articles!$1:$1048576,MATCH(E236,Articles!D:D,0),21)</f>
        <v>621</v>
      </c>
      <c r="AA236">
        <f>+Z236-AB236</f>
        <v>621</v>
      </c>
      <c r="AB236">
        <f>+INDEX(Articles!$1:$1048576,MATCH(E236,Articles!D:D,0),23)</f>
        <v>0</v>
      </c>
    </row>
    <row r="237">
      <c r="B237" t="str">
        <f>INDEX(Articles!$1:$1048576,MATCH(E237,Articles!D:D,0),6)</f>
        <v>1</v>
      </c>
      <c r="C237" t="str">
        <f>INDEX(Articles!$1:$1048576,MATCH(E237,Articles!D:D,0),7)</f>
        <v/>
      </c>
      <c r="D237" t="str">
        <f>HYPERLINK(INDEX(Articles!$1:$1048576,MATCH(E237,Articles!D:D,0),24),"Lien")</f>
        <v>Lien</v>
      </c>
      <c r="E237" t="str">
        <v>91010-10</v>
      </c>
      <c r="F237" t="str">
        <f>INDEX(Articles!$1:$1048576,MATCH(E237,Articles!D:D,0),5)</f>
        <v>BBE Ø100 PIVOINE VIOLETTE</v>
      </c>
      <c r="G237" t="str">
        <f>INDEX(Articles!$1:$1048576,MATCH(E237,Articles!D:D,0),8)</f>
        <v>BOMBE</v>
      </c>
      <c r="H237" t="str">
        <f>INDEX(Articles!$1:$1048576,MATCH(E237,Articles!D:D,0),9)</f>
        <v>SPHERIQUE</v>
      </c>
      <c r="I237">
        <f>INDEX(Articles!$1:$1048576,MATCH(E237,Articles!D:D,0),10)</f>
        <v>100</v>
      </c>
      <c r="J237" t="str">
        <f>INDEX(Articles!$1:$1048576,MATCH(E237,Articles!D:D,0),11)</f>
        <v>PIVOINE</v>
      </c>
      <c r="K237" t="str">
        <f>INDEX(Articles!$1:$1048576,MATCH(E237,Articles!D:D,0),12)</f>
        <v>VIOLET</v>
      </c>
      <c r="L237" t="str">
        <f>INDEX(Articles!$1:$1048576,MATCH(E237,Articles!D:D,0),13)</f>
        <v>CN</v>
      </c>
      <c r="M237" t="str">
        <f>INDEX(Articles!$1:$1048576,MATCH(E237,Articles!D:D,0),14)</f>
        <v>F4</v>
      </c>
      <c r="N237" t="str">
        <f>INDEX(Articles!$1:$1048576,MATCH(E237,Articles!D:D,0),15)</f>
        <v>1.3G</v>
      </c>
      <c r="O237" t="str">
        <f>INDEX(Articles!$1:$1048576,MATCH(E237,Articles!D:D,0),16)</f>
        <v>1008-F4-69252665</v>
      </c>
      <c r="P237">
        <f>INDEX(Articles!$1:$1048576,MATCH(E237,Articles!D:D,0),17)*1000</f>
        <v>320</v>
      </c>
      <c r="Q237" t="str">
        <f>INDEX(Articles!$1:$1048576,MATCH(E237,Articles!D:D,0),18)</f>
        <v>3,5</v>
      </c>
      <c r="R237">
        <f>INDEX(Articles!$1:$1048576,MATCH(E237,Articles!D:D,0),19)</f>
        <v>100</v>
      </c>
      <c r="S237" t="str">
        <f>IF(INDEX('Unités CA'!$1:$1048576,MATCH(E237,'Unités CA'!D:D,0),5)=0,"",INDEX('Unités CA'!$1:$1048576,MATCH(E237,'Unités CA'!D:D,0),5))</f>
        <v>0030/CA</v>
      </c>
      <c r="T237" t="str">
        <f>IF(INDEX('Unités BTE'!$1:$1048576,MATCH(E237,'Unités CA'!D:D,0),5)=0,"",INDEX('Unités BTE'!$1:$1048576,MATCH(E237,'Unités CA'!D:D,0),5))</f>
        <v/>
      </c>
      <c r="U237">
        <f>IFERROR(INDEX('Prix PRO CA'!$1:$1048576,MATCH(E237,'Prix PRO CA'!D:D,0),10),"")</f>
        <v>199.19</v>
      </c>
      <c r="V237" t="str">
        <f>IFERROR(INDEX('Prix PRO CA'!$1:$1048576,MATCH(E237,'Prix PRO BTE'!D:D,0),10),"")</f>
        <v/>
      </c>
      <c r="W237">
        <f>+IFERROR(INDEX('Prix PRO PCS'!$1:$1048576,MATCH(E237,'Prix PRO PCS'!D:D,0),10),"")</f>
        <v>9.46</v>
      </c>
      <c r="X237" t="str">
        <f>IF(B237="OPPORTUNITE",AA237,IF(AA237&lt;=0,"Non",IF(AA237&gt;10,"Oui","Inf à 10")))</f>
        <v>Oui</v>
      </c>
      <c r="Y237">
        <f>IFERROR(INDEX(LigneAchat!$1:$1048576,MATCH(E237,LigneAchat!D:D,0),5),"")</f>
        <v>44287</v>
      </c>
      <c r="Z237">
        <f>INDEX(Articles!$1:$1048576,MATCH(E237,Articles!D:D,0),21)</f>
        <v>305</v>
      </c>
      <c r="AA237">
        <f>+Z237-AB237</f>
        <v>287</v>
      </c>
      <c r="AB237">
        <f>+INDEX(Articles!$1:$1048576,MATCH(E237,Articles!D:D,0),23)</f>
        <v>18</v>
      </c>
    </row>
    <row r="238">
      <c r="B238" t="str">
        <f>INDEX(Articles!$1:$1048576,MATCH(E238,Articles!D:D,0),6)</f>
        <v>1</v>
      </c>
      <c r="C238" t="str">
        <f>INDEX(Articles!$1:$1048576,MATCH(E238,Articles!D:D,0),7)</f>
        <v/>
      </c>
      <c r="D238" t="str">
        <f>HYPERLINK(INDEX(Articles!$1:$1048576,MATCH(E238,Articles!D:D,0),24),"Lien")</f>
        <v>Lien</v>
      </c>
      <c r="E238" t="str">
        <v>91010-20</v>
      </c>
      <c r="F238" t="str">
        <f>INDEX(Articles!$1:$1048576,MATCH(E238,Articles!D:D,0),5)</f>
        <v>BBE Ø100 PIVOINE ROSE</v>
      </c>
      <c r="G238" t="str">
        <f>INDEX(Articles!$1:$1048576,MATCH(E238,Articles!D:D,0),8)</f>
        <v>BOMBE</v>
      </c>
      <c r="H238" t="str">
        <f>INDEX(Articles!$1:$1048576,MATCH(E238,Articles!D:D,0),9)</f>
        <v>SPHERIQUE</v>
      </c>
      <c r="I238">
        <f>INDEX(Articles!$1:$1048576,MATCH(E238,Articles!D:D,0),10)</f>
        <v>100</v>
      </c>
      <c r="J238" t="str">
        <f>INDEX(Articles!$1:$1048576,MATCH(E238,Articles!D:D,0),11)</f>
        <v>PIVOINE</v>
      </c>
      <c r="K238" t="str">
        <f>INDEX(Articles!$1:$1048576,MATCH(E238,Articles!D:D,0),12)</f>
        <v>ROSE</v>
      </c>
      <c r="L238" t="str">
        <f>INDEX(Articles!$1:$1048576,MATCH(E238,Articles!D:D,0),13)</f>
        <v>CN</v>
      </c>
      <c r="M238" t="str">
        <f>INDEX(Articles!$1:$1048576,MATCH(E238,Articles!D:D,0),14)</f>
        <v>F4</v>
      </c>
      <c r="N238" t="str">
        <f>INDEX(Articles!$1:$1048576,MATCH(E238,Articles!D:D,0),15)</f>
        <v>1.3G</v>
      </c>
      <c r="O238" t="str">
        <f>INDEX(Articles!$1:$1048576,MATCH(E238,Articles!D:D,0),16)</f>
        <v>1008-F4-69252665</v>
      </c>
      <c r="P238">
        <f>INDEX(Articles!$1:$1048576,MATCH(E238,Articles!D:D,0),17)*1000</f>
        <v>320</v>
      </c>
      <c r="Q238" t="str">
        <f>INDEX(Articles!$1:$1048576,MATCH(E238,Articles!D:D,0),18)</f>
        <v>3,5</v>
      </c>
      <c r="R238">
        <f>INDEX(Articles!$1:$1048576,MATCH(E238,Articles!D:D,0),19)</f>
        <v>100</v>
      </c>
      <c r="S238" t="str">
        <f>IF(INDEX('Unités CA'!$1:$1048576,MATCH(E238,'Unités CA'!D:D,0),5)=0,"",INDEX('Unités CA'!$1:$1048576,MATCH(E238,'Unités CA'!D:D,0),5))</f>
        <v>0030/CA</v>
      </c>
      <c r="T238" t="str">
        <f>IF(INDEX('Unités BTE'!$1:$1048576,MATCH(E238,'Unités CA'!D:D,0),5)=0,"",INDEX('Unités BTE'!$1:$1048576,MATCH(E238,'Unités CA'!D:D,0),5))</f>
        <v/>
      </c>
      <c r="U238">
        <f>IFERROR(INDEX('Prix PRO CA'!$1:$1048576,MATCH(E238,'Prix PRO CA'!D:D,0),10),"")</f>
        <v>199.19</v>
      </c>
      <c r="V238" t="str">
        <f>IFERROR(INDEX('Prix PRO CA'!$1:$1048576,MATCH(E238,'Prix PRO BTE'!D:D,0),10),"")</f>
        <v/>
      </c>
      <c r="W238">
        <f>+IFERROR(INDEX('Prix PRO PCS'!$1:$1048576,MATCH(E238,'Prix PRO PCS'!D:D,0),10),"")</f>
        <v>9.46</v>
      </c>
      <c r="X238" t="str">
        <f>IF(B238="OPPORTUNITE",AA238,IF(AA238&lt;=0,"Non",IF(AA238&gt;10,"Oui","Inf à 10")))</f>
        <v>Oui</v>
      </c>
      <c r="Y238" t="str">
        <f>IFERROR(INDEX(LigneAchat!$1:$1048576,MATCH(E238,LigneAchat!D:D,0),5),"")</f>
        <v/>
      </c>
      <c r="Z238">
        <f>INDEX(Articles!$1:$1048576,MATCH(E238,Articles!D:D,0),21)</f>
        <v>473</v>
      </c>
      <c r="AA238">
        <f>+Z238-AB238</f>
        <v>473</v>
      </c>
      <c r="AB238">
        <f>+INDEX(Articles!$1:$1048576,MATCH(E238,Articles!D:D,0),23)</f>
        <v>0</v>
      </c>
    </row>
    <row r="239">
      <c r="B239" t="str">
        <f>INDEX(Articles!$1:$1048576,MATCH(E239,Articles!D:D,0),6)</f>
        <v>1</v>
      </c>
      <c r="C239" t="str">
        <f>INDEX(Articles!$1:$1048576,MATCH(E239,Articles!D:D,0),7)</f>
        <v/>
      </c>
      <c r="D239" t="str">
        <f>HYPERLINK(INDEX(Articles!$1:$1048576,MATCH(E239,Articles!D:D,0),24),"Lien")</f>
        <v>Lien</v>
      </c>
      <c r="E239" t="str">
        <v>77010-81CE</v>
      </c>
      <c r="F239" t="str">
        <f>INDEX(Articles!$1:$1048576,MATCH(E239,Articles!D:D,0),5)</f>
        <v>BBE Ø100 FILET D'OR (PREMIUM)</v>
      </c>
      <c r="G239" t="str">
        <f>INDEX(Articles!$1:$1048576,MATCH(E239,Articles!D:D,0),8)</f>
        <v>BOMBE</v>
      </c>
      <c r="H239" t="str">
        <f>INDEX(Articles!$1:$1048576,MATCH(E239,Articles!D:D,0),9)</f>
        <v>SPHERIQUE</v>
      </c>
      <c r="I239">
        <f>INDEX(Articles!$1:$1048576,MATCH(E239,Articles!D:D,0),10)</f>
        <v>100</v>
      </c>
      <c r="J239" t="str">
        <f>INDEX(Articles!$1:$1048576,MATCH(E239,Articles!D:D,0),11)</f>
        <v>PLEUREUR</v>
      </c>
      <c r="K239" t="str">
        <f>INDEX(Articles!$1:$1048576,MATCH(E239,Articles!D:D,0),12)</f>
        <v>KAMURO</v>
      </c>
      <c r="L239" t="str">
        <f>INDEX(Articles!$1:$1048576,MATCH(E239,Articles!D:D,0),13)</f>
        <v>CN</v>
      </c>
      <c r="M239" t="str">
        <f>INDEX(Articles!$1:$1048576,MATCH(E239,Articles!D:D,0),14)</f>
        <v>F4</v>
      </c>
      <c r="N239" t="str">
        <f>INDEX(Articles!$1:$1048576,MATCH(E239,Articles!D:D,0),15)</f>
        <v>1.3G</v>
      </c>
      <c r="O239" t="str">
        <f>INDEX(Articles!$1:$1048576,MATCH(E239,Articles!D:D,0),16)</f>
        <v>1008-F4-69245226</v>
      </c>
      <c r="P239">
        <f>INDEX(Articles!$1:$1048576,MATCH(E239,Articles!D:D,0),17)*1000</f>
        <v>304</v>
      </c>
      <c r="Q239" t="str">
        <f>INDEX(Articles!$1:$1048576,MATCH(E239,Articles!D:D,0),18)</f>
        <v>3,5</v>
      </c>
      <c r="R239">
        <f>INDEX(Articles!$1:$1048576,MATCH(E239,Articles!D:D,0),19)</f>
        <v>100</v>
      </c>
      <c r="S239" t="str">
        <f>IF(INDEX('Unités CA'!$1:$1048576,MATCH(E239,'Unités CA'!D:D,0),5)=0,"",INDEX('Unités CA'!$1:$1048576,MATCH(E239,'Unités CA'!D:D,0),5))</f>
        <v>0030/CA</v>
      </c>
      <c r="T239" t="str">
        <f>IF(INDEX('Unités BTE'!$1:$1048576,MATCH(E239,'Unités CA'!D:D,0),5)=0,"",INDEX('Unités BTE'!$1:$1048576,MATCH(E239,'Unités CA'!D:D,0),5))</f>
        <v/>
      </c>
      <c r="U239">
        <f>IFERROR(INDEX('Prix PRO CA'!$1:$1048576,MATCH(E239,'Prix PRO CA'!D:D,0),10),"")</f>
        <v>256.93</v>
      </c>
      <c r="V239" t="str">
        <f>IFERROR(INDEX('Prix PRO CA'!$1:$1048576,MATCH(E239,'Prix PRO BTE'!D:D,0),10),"")</f>
        <v/>
      </c>
      <c r="W239">
        <f>+IFERROR(INDEX('Prix PRO PCS'!$1:$1048576,MATCH(E239,'Prix PRO PCS'!D:D,0),10),"")</f>
        <v>11.92</v>
      </c>
      <c r="X239" t="str">
        <f>IF(B239="OPPORTUNITE",AA239,IF(AA239&lt;=0,"Non",IF(AA239&gt;10,"Oui","Inf à 10")))</f>
        <v>Oui</v>
      </c>
      <c r="Y239">
        <f>IFERROR(INDEX(LigneAchat!$1:$1048576,MATCH(E239,LigneAchat!D:D,0),5),"")</f>
        <v>44326</v>
      </c>
      <c r="Z239">
        <f>INDEX(Articles!$1:$1048576,MATCH(E239,Articles!D:D,0),21)</f>
        <v>578</v>
      </c>
      <c r="AA239">
        <f>+Z239-AB239</f>
        <v>578</v>
      </c>
      <c r="AB239">
        <f>+INDEX(Articles!$1:$1048576,MATCH(E239,Articles!D:D,0),23)</f>
        <v>0</v>
      </c>
    </row>
    <row r="240">
      <c r="B240" t="str">
        <f>INDEX(Articles!$1:$1048576,MATCH(E240,Articles!D:D,0),6)</f>
        <v>1</v>
      </c>
      <c r="C240" t="str">
        <f>INDEX(Articles!$1:$1048576,MATCH(E240,Articles!D:D,0),7)</f>
        <v/>
      </c>
      <c r="D240" t="str">
        <f>HYPERLINK(INDEX(Articles!$1:$1048576,MATCH(E240,Articles!D:D,0),24),"Lien")</f>
        <v>Lien</v>
      </c>
      <c r="E240" t="str">
        <v>91010-18</v>
      </c>
      <c r="F240" t="str">
        <f>INDEX(Articles!$1:$1048576,MATCH(E240,Articles!D:D,0),5)</f>
        <v>BBE Ø100 FILET D'OR</v>
      </c>
      <c r="G240" t="str">
        <f>INDEX(Articles!$1:$1048576,MATCH(E240,Articles!D:D,0),8)</f>
        <v>BOMBE</v>
      </c>
      <c r="H240" t="str">
        <f>INDEX(Articles!$1:$1048576,MATCH(E240,Articles!D:D,0),9)</f>
        <v>SPHERIQUE</v>
      </c>
      <c r="I240">
        <f>INDEX(Articles!$1:$1048576,MATCH(E240,Articles!D:D,0),10)</f>
        <v>100</v>
      </c>
      <c r="J240" t="str">
        <f>INDEX(Articles!$1:$1048576,MATCH(E240,Articles!D:D,0),11)</f>
        <v>PLEUREUR</v>
      </c>
      <c r="K240" t="str">
        <f>INDEX(Articles!$1:$1048576,MATCH(E240,Articles!D:D,0),12)</f>
        <v>KAMURO</v>
      </c>
      <c r="L240" t="str">
        <f>INDEX(Articles!$1:$1048576,MATCH(E240,Articles!D:D,0),13)</f>
        <v>CN</v>
      </c>
      <c r="M240" t="str">
        <f>INDEX(Articles!$1:$1048576,MATCH(E240,Articles!D:D,0),14)</f>
        <v>F4</v>
      </c>
      <c r="N240" t="str">
        <f>INDEX(Articles!$1:$1048576,MATCH(E240,Articles!D:D,0),15)</f>
        <v>1.3G</v>
      </c>
      <c r="O240" t="str">
        <f>INDEX(Articles!$1:$1048576,MATCH(E240,Articles!D:D,0),16)</f>
        <v>1008-F4-69252665</v>
      </c>
      <c r="P240">
        <f>INDEX(Articles!$1:$1048576,MATCH(E240,Articles!D:D,0),17)*1000</f>
        <v>320</v>
      </c>
      <c r="Q240" t="str">
        <f>INDEX(Articles!$1:$1048576,MATCH(E240,Articles!D:D,0),18)</f>
        <v>3,5</v>
      </c>
      <c r="R240">
        <f>INDEX(Articles!$1:$1048576,MATCH(E240,Articles!D:D,0),19)</f>
        <v>100</v>
      </c>
      <c r="S240" t="str">
        <f>IF(INDEX('Unités CA'!$1:$1048576,MATCH(E240,'Unités CA'!D:D,0),5)=0,"",INDEX('Unités CA'!$1:$1048576,MATCH(E240,'Unités CA'!D:D,0),5))</f>
        <v>0030/CA</v>
      </c>
      <c r="T240" t="str">
        <f>IF(INDEX('Unités BTE'!$1:$1048576,MATCH(E240,'Unités CA'!D:D,0),5)=0,"",INDEX('Unités BTE'!$1:$1048576,MATCH(E240,'Unités CA'!D:D,0),5))</f>
        <v/>
      </c>
      <c r="U240">
        <f>IFERROR(INDEX('Prix PRO CA'!$1:$1048576,MATCH(E240,'Prix PRO CA'!D:D,0),10),"")</f>
        <v>256.93</v>
      </c>
      <c r="V240" t="str">
        <f>IFERROR(INDEX('Prix PRO CA'!$1:$1048576,MATCH(E240,'Prix PRO BTE'!D:D,0),10),"")</f>
        <v/>
      </c>
      <c r="W240">
        <f>+IFERROR(INDEX('Prix PRO PCS'!$1:$1048576,MATCH(E240,'Prix PRO PCS'!D:D,0),10),"")</f>
        <v>11.92</v>
      </c>
      <c r="X240" t="str">
        <f>IF(B240="OPPORTUNITE",AA240,IF(AA240&lt;=0,"Non",IF(AA240&gt;10,"Oui","Inf à 10")))</f>
        <v>Oui</v>
      </c>
      <c r="Y240" t="str">
        <f>IFERROR(INDEX(LigneAchat!$1:$1048576,MATCH(E240,LigneAchat!D:D,0),5),"")</f>
        <v/>
      </c>
      <c r="Z240">
        <f>INDEX(Articles!$1:$1048576,MATCH(E240,Articles!D:D,0),21)</f>
        <v>2119</v>
      </c>
      <c r="AA240">
        <f>+Z240-AB240</f>
        <v>2118</v>
      </c>
      <c r="AB240">
        <f>+INDEX(Articles!$1:$1048576,MATCH(E240,Articles!D:D,0),23)</f>
        <v>1</v>
      </c>
    </row>
    <row r="241">
      <c r="B241" t="str">
        <f>INDEX(Articles!$1:$1048576,MATCH(E241,Articles!D:D,0),6)</f>
        <v>1</v>
      </c>
      <c r="C241" t="str">
        <f>INDEX(Articles!$1:$1048576,MATCH(E241,Articles!D:D,0),7)</f>
        <v/>
      </c>
      <c r="D241" t="str">
        <f>HYPERLINK(INDEX(Articles!$1:$1048576,MATCH(E241,Articles!D:D,0),24),"Lien")</f>
        <v>Lien</v>
      </c>
      <c r="E241" t="str">
        <v>91010-19</v>
      </c>
      <c r="F241" t="str">
        <f>INDEX(Articles!$1:$1048576,MATCH(E241,Articles!D:D,0),5)</f>
        <v>BBE Ø100 FILET D'ARGENT</v>
      </c>
      <c r="G241" t="str">
        <f>INDEX(Articles!$1:$1048576,MATCH(E241,Articles!D:D,0),8)</f>
        <v>BOMBE</v>
      </c>
      <c r="H241" t="str">
        <f>INDEX(Articles!$1:$1048576,MATCH(E241,Articles!D:D,0),9)</f>
        <v>SPHERIQUE</v>
      </c>
      <c r="I241">
        <f>INDEX(Articles!$1:$1048576,MATCH(E241,Articles!D:D,0),10)</f>
        <v>100</v>
      </c>
      <c r="J241" t="str">
        <f>INDEX(Articles!$1:$1048576,MATCH(E241,Articles!D:D,0),11)</f>
        <v>PLEUREUR</v>
      </c>
      <c r="K241" t="str">
        <f>INDEX(Articles!$1:$1048576,MATCH(E241,Articles!D:D,0),12)</f>
        <v>ARGENT</v>
      </c>
      <c r="L241" t="str">
        <f>INDEX(Articles!$1:$1048576,MATCH(E241,Articles!D:D,0),13)</f>
        <v>CN</v>
      </c>
      <c r="M241" t="str">
        <f>INDEX(Articles!$1:$1048576,MATCH(E241,Articles!D:D,0),14)</f>
        <v>F4</v>
      </c>
      <c r="N241" t="str">
        <f>INDEX(Articles!$1:$1048576,MATCH(E241,Articles!D:D,0),15)</f>
        <v>1.3G</v>
      </c>
      <c r="O241" t="str">
        <f>INDEX(Articles!$1:$1048576,MATCH(E241,Articles!D:D,0),16)</f>
        <v>1008-F4-69252665</v>
      </c>
      <c r="P241">
        <f>INDEX(Articles!$1:$1048576,MATCH(E241,Articles!D:D,0),17)*1000</f>
        <v>320</v>
      </c>
      <c r="Q241" t="str">
        <f>INDEX(Articles!$1:$1048576,MATCH(E241,Articles!D:D,0),18)</f>
        <v>3,5</v>
      </c>
      <c r="R241">
        <f>INDEX(Articles!$1:$1048576,MATCH(E241,Articles!D:D,0),19)</f>
        <v>100</v>
      </c>
      <c r="S241" t="str">
        <f>IF(INDEX('Unités CA'!$1:$1048576,MATCH(E241,'Unités CA'!D:D,0),5)=0,"",INDEX('Unités CA'!$1:$1048576,MATCH(E241,'Unités CA'!D:D,0),5))</f>
        <v>0030/CA</v>
      </c>
      <c r="T241" t="str">
        <f>IF(INDEX('Unités BTE'!$1:$1048576,MATCH(E241,'Unités CA'!D:D,0),5)=0,"",INDEX('Unités BTE'!$1:$1048576,MATCH(E241,'Unités CA'!D:D,0),5))</f>
        <v/>
      </c>
      <c r="U241">
        <f>IFERROR(INDEX('Prix PRO CA'!$1:$1048576,MATCH(E241,'Prix PRO CA'!D:D,0),10),"")</f>
        <v>256.93</v>
      </c>
      <c r="V241" t="str">
        <f>IFERROR(INDEX('Prix PRO CA'!$1:$1048576,MATCH(E241,'Prix PRO BTE'!D:D,0),10),"")</f>
        <v/>
      </c>
      <c r="W241">
        <f>+IFERROR(INDEX('Prix PRO PCS'!$1:$1048576,MATCH(E241,'Prix PRO PCS'!D:D,0),10),"")</f>
        <v>11.92</v>
      </c>
      <c r="X241" t="str">
        <f>IF(B241="OPPORTUNITE",AA241,IF(AA241&lt;=0,"Non",IF(AA241&gt;10,"Oui","Inf à 10")))</f>
        <v>Oui</v>
      </c>
      <c r="Y241" t="str">
        <f>IFERROR(INDEX(LigneAchat!$1:$1048576,MATCH(E241,LigneAchat!D:D,0),5),"")</f>
        <v/>
      </c>
      <c r="Z241">
        <f>INDEX(Articles!$1:$1048576,MATCH(E241,Articles!D:D,0),21)</f>
        <v>1497</v>
      </c>
      <c r="AA241">
        <f>+Z241-AB241</f>
        <v>1491</v>
      </c>
      <c r="AB241">
        <f>+INDEX(Articles!$1:$1048576,MATCH(E241,Articles!D:D,0),23)</f>
        <v>6</v>
      </c>
    </row>
    <row r="242">
      <c r="B242" t="str">
        <f>INDEX(Articles!$1:$1048576,MATCH(E242,Articles!D:D,0),6)</f>
        <v>1</v>
      </c>
      <c r="C242" t="str">
        <f>INDEX(Articles!$1:$1048576,MATCH(E242,Articles!D:D,0),7)</f>
        <v/>
      </c>
      <c r="D242" t="str">
        <f>HYPERLINK(INDEX(Articles!$1:$1048576,MATCH(E242,Articles!D:D,0),24),"Lien")</f>
        <v>Lien</v>
      </c>
      <c r="E242" t="str">
        <v>81210-18</v>
      </c>
      <c r="F242" t="str">
        <f>INDEX(Articles!$1:$1048576,MATCH(E242,Articles!D:D,0),5)</f>
        <v>BBE Ø100 FILET D'OR + TC FILET D'OR</v>
      </c>
      <c r="G242" t="str">
        <f>INDEX(Articles!$1:$1048576,MATCH(E242,Articles!D:D,0),8)</f>
        <v>BOMBE</v>
      </c>
      <c r="H242" t="str">
        <f>INDEX(Articles!$1:$1048576,MATCH(E242,Articles!D:D,0),9)</f>
        <v>SPHERIQUE</v>
      </c>
      <c r="I242">
        <f>INDEX(Articles!$1:$1048576,MATCH(E242,Articles!D:D,0),10)</f>
        <v>100</v>
      </c>
      <c r="J242" t="str">
        <f>INDEX(Articles!$1:$1048576,MATCH(E242,Articles!D:D,0),11)</f>
        <v>PLEUREUR</v>
      </c>
      <c r="K242" t="str">
        <f>INDEX(Articles!$1:$1048576,MATCH(E242,Articles!D:D,0),12)</f>
        <v>KAMURO</v>
      </c>
      <c r="L242" t="str">
        <f>INDEX(Articles!$1:$1048576,MATCH(E242,Articles!D:D,0),13)</f>
        <v>CN</v>
      </c>
      <c r="M242" t="str">
        <f>INDEX(Articles!$1:$1048576,MATCH(E242,Articles!D:D,0),14)</f>
        <v>F4</v>
      </c>
      <c r="N242" t="str">
        <f>INDEX(Articles!$1:$1048576,MATCH(E242,Articles!D:D,0),15)</f>
        <v>1.3G</v>
      </c>
      <c r="O242" t="str">
        <f>INDEX(Articles!$1:$1048576,MATCH(E242,Articles!D:D,0),16)</f>
        <v>1008-F4-69252665</v>
      </c>
      <c r="P242">
        <f>INDEX(Articles!$1:$1048576,MATCH(E242,Articles!D:D,0),17)*1000</f>
        <v>320</v>
      </c>
      <c r="Q242" t="str">
        <f>INDEX(Articles!$1:$1048576,MATCH(E242,Articles!D:D,0),18)</f>
        <v>3,5</v>
      </c>
      <c r="R242">
        <f>INDEX(Articles!$1:$1048576,MATCH(E242,Articles!D:D,0),19)</f>
        <v>100</v>
      </c>
      <c r="S242" t="str">
        <f>IF(INDEX('Unités CA'!$1:$1048576,MATCH(E242,'Unités CA'!D:D,0),5)=0,"",INDEX('Unités CA'!$1:$1048576,MATCH(E242,'Unités CA'!D:D,0),5))</f>
        <v>0030/CA</v>
      </c>
      <c r="T242" t="str">
        <f>IF(INDEX('Unités BTE'!$1:$1048576,MATCH(E242,'Unités CA'!D:D,0),5)=0,"",INDEX('Unités BTE'!$1:$1048576,MATCH(E242,'Unités CA'!D:D,0),5))</f>
        <v/>
      </c>
      <c r="U242">
        <f>IFERROR(INDEX('Prix PRO CA'!$1:$1048576,MATCH(E242,'Prix PRO CA'!D:D,0),10),"")</f>
        <v>294.82</v>
      </c>
      <c r="V242" t="str">
        <f>IFERROR(INDEX('Prix PRO CA'!$1:$1048576,MATCH(E242,'Prix PRO BTE'!D:D,0),10),"")</f>
        <v/>
      </c>
      <c r="W242">
        <f>+IFERROR(INDEX('Prix PRO PCS'!$1:$1048576,MATCH(E242,'Prix PRO PCS'!D:D,0),10),"")</f>
        <v>12.33</v>
      </c>
      <c r="X242" t="str">
        <f>IF(B242="OPPORTUNITE",AA242,IF(AA242&lt;=0,"Non",IF(AA242&gt;10,"Oui","Inf à 10")))</f>
        <v>Non</v>
      </c>
      <c r="Y242">
        <f>IFERROR(INDEX(LigneAchat!$1:$1048576,MATCH(E242,LigneAchat!D:D,0),5),"")</f>
        <v>44287</v>
      </c>
      <c r="Z242">
        <f>INDEX(Articles!$1:$1048576,MATCH(E242,Articles!D:D,0),21)</f>
        <v>1</v>
      </c>
      <c r="AA242">
        <f>+Z242-AB242</f>
        <v>-86</v>
      </c>
      <c r="AB242">
        <f>+INDEX(Articles!$1:$1048576,MATCH(E242,Articles!D:D,0),23)</f>
        <v>87</v>
      </c>
    </row>
    <row r="243">
      <c r="B243" t="str">
        <f>INDEX(Articles!$1:$1048576,MATCH(E243,Articles!D:D,0),6)</f>
        <v>1</v>
      </c>
      <c r="C243" t="str">
        <f>INDEX(Articles!$1:$1048576,MATCH(E243,Articles!D:D,0),7)</f>
        <v/>
      </c>
      <c r="D243" t="str">
        <f>HYPERLINK(INDEX(Articles!$1:$1048576,MATCH(E243,Articles!D:D,0),24),"Lien")</f>
        <v>Lien</v>
      </c>
      <c r="E243" t="str">
        <v>91210-18</v>
      </c>
      <c r="F243" t="str">
        <f>INDEX(Articles!$1:$1048576,MATCH(E243,Articles!D:D,0),5)</f>
        <v>BBE Ø100 FILET D'OR + TC FILET D'OR</v>
      </c>
      <c r="G243" t="str">
        <f>INDEX(Articles!$1:$1048576,MATCH(E243,Articles!D:D,0),8)</f>
        <v>BOMBE</v>
      </c>
      <c r="H243" t="str">
        <f>INDEX(Articles!$1:$1048576,MATCH(E243,Articles!D:D,0),9)</f>
        <v>SPHERIQUE</v>
      </c>
      <c r="I243">
        <f>INDEX(Articles!$1:$1048576,MATCH(E243,Articles!D:D,0),10)</f>
        <v>100</v>
      </c>
      <c r="J243" t="str">
        <f>INDEX(Articles!$1:$1048576,MATCH(E243,Articles!D:D,0),11)</f>
        <v>PLEUREUR</v>
      </c>
      <c r="K243" t="str">
        <f>INDEX(Articles!$1:$1048576,MATCH(E243,Articles!D:D,0),12)</f>
        <v>KAMURO</v>
      </c>
      <c r="L243" t="str">
        <f>INDEX(Articles!$1:$1048576,MATCH(E243,Articles!D:D,0),13)</f>
        <v>CN</v>
      </c>
      <c r="M243" t="str">
        <f>INDEX(Articles!$1:$1048576,MATCH(E243,Articles!D:D,0),14)</f>
        <v>F4</v>
      </c>
      <c r="N243" t="str">
        <f>INDEX(Articles!$1:$1048576,MATCH(E243,Articles!D:D,0),15)</f>
        <v>1.3G</v>
      </c>
      <c r="O243" t="str">
        <f>INDEX(Articles!$1:$1048576,MATCH(E243,Articles!D:D,0),16)</f>
        <v>1008-F4-69252665</v>
      </c>
      <c r="P243">
        <f>INDEX(Articles!$1:$1048576,MATCH(E243,Articles!D:D,0),17)*1000</f>
        <v>350</v>
      </c>
      <c r="Q243" t="str">
        <f>INDEX(Articles!$1:$1048576,MATCH(E243,Articles!D:D,0),18)</f>
        <v>3,5</v>
      </c>
      <c r="R243">
        <f>INDEX(Articles!$1:$1048576,MATCH(E243,Articles!D:D,0),19)</f>
        <v>100</v>
      </c>
      <c r="S243" t="str">
        <f>IF(INDEX('Unités CA'!$1:$1048576,MATCH(E243,'Unités CA'!D:D,0),5)=0,"",INDEX('Unités CA'!$1:$1048576,MATCH(E243,'Unités CA'!D:D,0),5))</f>
        <v>0030/CA</v>
      </c>
      <c r="T243" t="str">
        <f>IF(INDEX('Unités BTE'!$1:$1048576,MATCH(E243,'Unités CA'!D:D,0),5)=0,"",INDEX('Unités BTE'!$1:$1048576,MATCH(E243,'Unités CA'!D:D,0),5))</f>
        <v/>
      </c>
      <c r="U243">
        <f>IFERROR(INDEX('Prix PRO CA'!$1:$1048576,MATCH(E243,'Prix PRO CA'!D:D,0),10),"")</f>
        <v>294.9</v>
      </c>
      <c r="V243" t="str">
        <f>IFERROR(INDEX('Prix PRO CA'!$1:$1048576,MATCH(E243,'Prix PRO BTE'!D:D,0),10),"")</f>
        <v/>
      </c>
      <c r="W243">
        <f>+IFERROR(INDEX('Prix PRO PCS'!$1:$1048576,MATCH(E243,'Prix PRO PCS'!D:D,0),10),"")</f>
        <v>12.33</v>
      </c>
      <c r="X243" t="str">
        <f>IF(B243="OPPORTUNITE",AA243,IF(AA243&lt;=0,"Non",IF(AA243&gt;10,"Oui","Inf à 10")))</f>
        <v>Oui</v>
      </c>
      <c r="Y243">
        <f>IFERROR(INDEX(LigneAchat!$1:$1048576,MATCH(E243,LigneAchat!D:D,0),5),"")</f>
        <v>44287</v>
      </c>
      <c r="Z243">
        <f>INDEX(Articles!$1:$1048576,MATCH(E243,Articles!D:D,0),21)</f>
        <v>32</v>
      </c>
      <c r="AA243">
        <f>+Z243-AB243</f>
        <v>27</v>
      </c>
      <c r="AB243">
        <f>+INDEX(Articles!$1:$1048576,MATCH(E243,Articles!D:D,0),23)</f>
        <v>5</v>
      </c>
    </row>
    <row r="244">
      <c r="B244" t="str">
        <f>INDEX(Articles!$1:$1048576,MATCH(E244,Articles!D:D,0),6)</f>
        <v>1</v>
      </c>
      <c r="C244" t="str">
        <f>INDEX(Articles!$1:$1048576,MATCH(E244,Articles!D:D,0),7)</f>
        <v/>
      </c>
      <c r="D244" t="str">
        <f>HYPERLINK(INDEX(Articles!$1:$1048576,MATCH(E244,Articles!D:D,0),24),"Lien")</f>
        <v>Lien</v>
      </c>
      <c r="E244" t="str">
        <v>91210-18/B</v>
      </c>
      <c r="F244" t="str">
        <f>INDEX(Articles!$1:$1048576,MATCH(E244,Articles!D:D,0),5)</f>
        <v>BBE Ø100 FILET D'OR À BLEU + TC FILET D'OR</v>
      </c>
      <c r="G244" t="str">
        <f>INDEX(Articles!$1:$1048576,MATCH(E244,Articles!D:D,0),8)</f>
        <v>BOMBE</v>
      </c>
      <c r="H244" t="str">
        <f>INDEX(Articles!$1:$1048576,MATCH(E244,Articles!D:D,0),9)</f>
        <v>SPHERIQUE</v>
      </c>
      <c r="I244">
        <f>INDEX(Articles!$1:$1048576,MATCH(E244,Articles!D:D,0),10)</f>
        <v>100</v>
      </c>
      <c r="J244" t="str">
        <f>INDEX(Articles!$1:$1048576,MATCH(E244,Articles!D:D,0),11)</f>
        <v>PLEUREUR</v>
      </c>
      <c r="K244" t="str">
        <f>INDEX(Articles!$1:$1048576,MATCH(E244,Articles!D:D,0),12)</f>
        <v>KAMURO</v>
      </c>
      <c r="L244" t="str">
        <f>INDEX(Articles!$1:$1048576,MATCH(E244,Articles!D:D,0),13)</f>
        <v>CN</v>
      </c>
      <c r="M244" t="str">
        <f>INDEX(Articles!$1:$1048576,MATCH(E244,Articles!D:D,0),14)</f>
        <v>F4</v>
      </c>
      <c r="N244" t="str">
        <f>INDEX(Articles!$1:$1048576,MATCH(E244,Articles!D:D,0),15)</f>
        <v>1.3G</v>
      </c>
      <c r="O244" t="str">
        <f>INDEX(Articles!$1:$1048576,MATCH(E244,Articles!D:D,0),16)</f>
        <v>1008-F4-69252665</v>
      </c>
      <c r="P244">
        <f>INDEX(Articles!$1:$1048576,MATCH(E244,Articles!D:D,0),17)*1000</f>
        <v>320</v>
      </c>
      <c r="Q244" t="str">
        <f>INDEX(Articles!$1:$1048576,MATCH(E244,Articles!D:D,0),18)</f>
        <v>3,5</v>
      </c>
      <c r="R244">
        <f>INDEX(Articles!$1:$1048576,MATCH(E244,Articles!D:D,0),19)</f>
        <v>100</v>
      </c>
      <c r="S244" t="str">
        <f>IF(INDEX('Unités CA'!$1:$1048576,MATCH(E244,'Unités CA'!D:D,0),5)=0,"",INDEX('Unités CA'!$1:$1048576,MATCH(E244,'Unités CA'!D:D,0),5))</f>
        <v>0030/CA</v>
      </c>
      <c r="T244" t="str">
        <f>IF(INDEX('Unités BTE'!$1:$1048576,MATCH(E244,'Unités CA'!D:D,0),5)=0,"",INDEX('Unités BTE'!$1:$1048576,MATCH(E244,'Unités CA'!D:D,0),5))</f>
        <v/>
      </c>
      <c r="U244">
        <f>IFERROR(INDEX('Prix PRO CA'!$1:$1048576,MATCH(E244,'Prix PRO CA'!D:D,0),10),"")</f>
        <v>353.78</v>
      </c>
      <c r="V244" t="str">
        <f>IFERROR(INDEX('Prix PRO CA'!$1:$1048576,MATCH(E244,'Prix PRO BTE'!D:D,0),10),"")</f>
        <v/>
      </c>
      <c r="W244">
        <f>+IFERROR(INDEX('Prix PRO PCS'!$1:$1048576,MATCH(E244,'Prix PRO PCS'!D:D,0),10),"")</f>
        <v>12.33</v>
      </c>
      <c r="X244" t="str">
        <f>IF(B244="OPPORTUNITE",AA244,IF(AA244&lt;=0,"Non",IF(AA244&gt;10,"Oui","Inf à 10")))</f>
        <v>Non</v>
      </c>
      <c r="Y244">
        <f>IFERROR(INDEX(LigneAchat!$1:$1048576,MATCH(E244,LigneAchat!D:D,0),5),"")</f>
        <v>44287</v>
      </c>
      <c r="Z244">
        <f>INDEX(Articles!$1:$1048576,MATCH(E244,Articles!D:D,0),21)</f>
        <v>0</v>
      </c>
      <c r="AA244">
        <f>+Z244-AB244</f>
        <v>-24</v>
      </c>
      <c r="AB244">
        <f>+INDEX(Articles!$1:$1048576,MATCH(E244,Articles!D:D,0),23)</f>
        <v>24</v>
      </c>
    </row>
    <row r="245">
      <c r="B245" t="str">
        <f>INDEX(Articles!$1:$1048576,MATCH(E245,Articles!D:D,0),6)</f>
        <v>1</v>
      </c>
      <c r="C245" t="str">
        <f>INDEX(Articles!$1:$1048576,MATCH(E245,Articles!D:D,0),7)</f>
        <v/>
      </c>
      <c r="D245" t="str">
        <f>HYPERLINK(INDEX(Articles!$1:$1048576,MATCH(E245,Articles!D:D,0),24),"Lien")</f>
        <v>Lien</v>
      </c>
      <c r="E245" t="str">
        <v>83510-18</v>
      </c>
      <c r="F245" t="str">
        <f>INDEX(Articles!$1:$1048576,MATCH(E245,Articles!D:D,0),5)</f>
        <v>BBE Ø100 FILET D'OR PISTIL FRISSON + TC FILET D'OR</v>
      </c>
      <c r="G245" t="str">
        <f>INDEX(Articles!$1:$1048576,MATCH(E245,Articles!D:D,0),8)</f>
        <v>BOMBE</v>
      </c>
      <c r="H245" t="str">
        <f>INDEX(Articles!$1:$1048576,MATCH(E245,Articles!D:D,0),9)</f>
        <v>SPHERIQUE</v>
      </c>
      <c r="I245">
        <f>INDEX(Articles!$1:$1048576,MATCH(E245,Articles!D:D,0),10)</f>
        <v>100</v>
      </c>
      <c r="J245" t="str">
        <f>INDEX(Articles!$1:$1048576,MATCH(E245,Articles!D:D,0),11)</f>
        <v>CREPITANT</v>
      </c>
      <c r="K245" t="str">
        <f>INDEX(Articles!$1:$1048576,MATCH(E245,Articles!D:D,0),12)</f>
        <v>KAMURO</v>
      </c>
      <c r="L245" t="str">
        <f>INDEX(Articles!$1:$1048576,MATCH(E245,Articles!D:D,0),13)</f>
        <v>CN</v>
      </c>
      <c r="M245" t="str">
        <f>INDEX(Articles!$1:$1048576,MATCH(E245,Articles!D:D,0),14)</f>
        <v>F4</v>
      </c>
      <c r="N245" t="str">
        <f>INDEX(Articles!$1:$1048576,MATCH(E245,Articles!D:D,0),15)</f>
        <v>1.3G</v>
      </c>
      <c r="O245" t="str">
        <f>INDEX(Articles!$1:$1048576,MATCH(E245,Articles!D:D,0),16)</f>
        <v>1008-F4-69252665</v>
      </c>
      <c r="P245">
        <f>INDEX(Articles!$1:$1048576,MATCH(E245,Articles!D:D,0),17)*1000</f>
        <v>345</v>
      </c>
      <c r="Q245" t="str">
        <f>INDEX(Articles!$1:$1048576,MATCH(E245,Articles!D:D,0),18)</f>
        <v>3,5</v>
      </c>
      <c r="R245">
        <f>INDEX(Articles!$1:$1048576,MATCH(E245,Articles!D:D,0),19)</f>
        <v>100</v>
      </c>
      <c r="S245" t="str">
        <f>IF(INDEX('Unités CA'!$1:$1048576,MATCH(E245,'Unités CA'!D:D,0),5)=0,"",INDEX('Unités CA'!$1:$1048576,MATCH(E245,'Unités CA'!D:D,0),5))</f>
        <v>0030/CA</v>
      </c>
      <c r="T245" t="str">
        <f>IF(INDEX('Unités BTE'!$1:$1048576,MATCH(E245,'Unités CA'!D:D,0),5)=0,"",INDEX('Unités BTE'!$1:$1048576,MATCH(E245,'Unités CA'!D:D,0),5))</f>
        <v/>
      </c>
      <c r="U245">
        <f>IFERROR(INDEX('Prix PRO CA'!$1:$1048576,MATCH(E245,'Prix PRO CA'!D:D,0),10),"")</f>
        <v>304.49</v>
      </c>
      <c r="V245" t="str">
        <f>IFERROR(INDEX('Prix PRO CA'!$1:$1048576,MATCH(E245,'Prix PRO BTE'!D:D,0),10),"")</f>
        <v/>
      </c>
      <c r="W245">
        <f>+IFERROR(INDEX('Prix PRO PCS'!$1:$1048576,MATCH(E245,'Prix PRO PCS'!D:D,0),10),"")</f>
        <v>13.27</v>
      </c>
      <c r="X245" t="str">
        <f>IF(B245="OPPORTUNITE",AA245,IF(AA245&lt;=0,"Non",IF(AA245&gt;10,"Oui","Inf à 10")))</f>
        <v>Oui</v>
      </c>
      <c r="Y245" t="str">
        <f>IFERROR(INDEX(LigneAchat!$1:$1048576,MATCH(E245,LigneAchat!D:D,0),5),"")</f>
        <v/>
      </c>
      <c r="Z245">
        <f>INDEX(Articles!$1:$1048576,MATCH(E245,Articles!D:D,0),21)</f>
        <v>642</v>
      </c>
      <c r="AA245">
        <f>+Z245-AB245</f>
        <v>642</v>
      </c>
      <c r="AB245">
        <f>+INDEX(Articles!$1:$1048576,MATCH(E245,Articles!D:D,0),23)</f>
        <v>0</v>
      </c>
    </row>
    <row r="246">
      <c r="B246" t="str">
        <f>INDEX(Articles!$1:$1048576,MATCH(E246,Articles!D:D,0),6)</f>
        <v>1</v>
      </c>
      <c r="C246" t="str">
        <f>INDEX(Articles!$1:$1048576,MATCH(E246,Articles!D:D,0),7)</f>
        <v/>
      </c>
      <c r="D246" t="str">
        <f>HYPERLINK(INDEX(Articles!$1:$1048576,MATCH(E246,Articles!D:D,0),24),"Lien")</f>
        <v>Lien</v>
      </c>
      <c r="E246" t="str">
        <v>76110-31CE</v>
      </c>
      <c r="F246" t="str">
        <f>INDEX(Articles!$1:$1048576,MATCH(E246,Articles!D:D,0),5)</f>
        <v>BBE Ø100 ARAIGNÉE FILET D'OR</v>
      </c>
      <c r="G246" t="str">
        <f>INDEX(Articles!$1:$1048576,MATCH(E246,Articles!D:D,0),8)</f>
        <v>BOMBE</v>
      </c>
      <c r="H246" t="str">
        <f>INDEX(Articles!$1:$1048576,MATCH(E246,Articles!D:D,0),9)</f>
        <v>SPHERIQUE</v>
      </c>
      <c r="I246">
        <f>INDEX(Articles!$1:$1048576,MATCH(E246,Articles!D:D,0),10)</f>
        <v>100</v>
      </c>
      <c r="J246" t="str">
        <f>INDEX(Articles!$1:$1048576,MATCH(E246,Articles!D:D,0),11)</f>
        <v>PLEUREUR</v>
      </c>
      <c r="K246" t="str">
        <f>INDEX(Articles!$1:$1048576,MATCH(E246,Articles!D:D,0),12)</f>
        <v>KAMURO</v>
      </c>
      <c r="L246" t="str">
        <f>INDEX(Articles!$1:$1048576,MATCH(E246,Articles!D:D,0),13)</f>
        <v>CN</v>
      </c>
      <c r="M246" t="str">
        <f>INDEX(Articles!$1:$1048576,MATCH(E246,Articles!D:D,0),14)</f>
        <v>F4</v>
      </c>
      <c r="N246" t="str">
        <f>INDEX(Articles!$1:$1048576,MATCH(E246,Articles!D:D,0),15)</f>
        <v>1.3G</v>
      </c>
      <c r="O246" t="str">
        <f>INDEX(Articles!$1:$1048576,MATCH(E246,Articles!D:D,0),16)</f>
        <v>1008-F4-69246117</v>
      </c>
      <c r="P246">
        <f>INDEX(Articles!$1:$1048576,MATCH(E246,Articles!D:D,0),17)*1000</f>
        <v>190</v>
      </c>
      <c r="Q246" t="str">
        <f>INDEX(Articles!$1:$1048576,MATCH(E246,Articles!D:D,0),18)</f>
        <v>3,5</v>
      </c>
      <c r="R246">
        <f>INDEX(Articles!$1:$1048576,MATCH(E246,Articles!D:D,0),19)</f>
        <v>100</v>
      </c>
      <c r="S246" t="str">
        <f>IF(INDEX('Unités CA'!$1:$1048576,MATCH(E246,'Unités CA'!D:D,0),5)=0,"",INDEX('Unités CA'!$1:$1048576,MATCH(E246,'Unités CA'!D:D,0),5))</f>
        <v>0030/CA</v>
      </c>
      <c r="T246" t="str">
        <f>IF(INDEX('Unités BTE'!$1:$1048576,MATCH(E246,'Unités CA'!D:D,0),5)=0,"",INDEX('Unités BTE'!$1:$1048576,MATCH(E246,'Unités CA'!D:D,0),5))</f>
        <v/>
      </c>
      <c r="U246">
        <f>IFERROR(INDEX('Prix PRO CA'!$1:$1048576,MATCH(E246,'Prix PRO CA'!D:D,0),10),"")</f>
        <v>238.6</v>
      </c>
      <c r="V246" t="str">
        <f>IFERROR(INDEX('Prix PRO CA'!$1:$1048576,MATCH(E246,'Prix PRO BTE'!D:D,0),10),"")</f>
        <v/>
      </c>
      <c r="W246">
        <f>+IFERROR(INDEX('Prix PRO PCS'!$1:$1048576,MATCH(E246,'Prix PRO PCS'!D:D,0),10),"")</f>
        <v>11.65</v>
      </c>
      <c r="X246" t="str">
        <f>IF(B246="OPPORTUNITE",AA246,IF(AA246&lt;=0,"Non",IF(AA246&gt;10,"Oui","Inf à 10")))</f>
        <v>Oui</v>
      </c>
      <c r="Y246" t="str">
        <f>IFERROR(INDEX(LigneAchat!$1:$1048576,MATCH(E246,LigneAchat!D:D,0),5),"")</f>
        <v/>
      </c>
      <c r="Z246">
        <f>INDEX(Articles!$1:$1048576,MATCH(E246,Articles!D:D,0),21)</f>
        <v>115</v>
      </c>
      <c r="AA246">
        <f>+Z246-AB246</f>
        <v>114</v>
      </c>
      <c r="AB246">
        <f>+INDEX(Articles!$1:$1048576,MATCH(E246,Articles!D:D,0),23)</f>
        <v>1</v>
      </c>
    </row>
    <row r="247">
      <c r="B247" t="str">
        <f>INDEX(Articles!$1:$1048576,MATCH(E247,Articles!D:D,0),6)</f>
        <v>1</v>
      </c>
      <c r="C247" t="str">
        <f>INDEX(Articles!$1:$1048576,MATCH(E247,Articles!D:D,0),7)</f>
        <v/>
      </c>
      <c r="D247" t="str">
        <f>HYPERLINK(INDEX(Articles!$1:$1048576,MATCH(E247,Articles!D:D,0),24),"Lien")</f>
        <v>Lien</v>
      </c>
      <c r="E247" t="str">
        <v>76410-19CE</v>
      </c>
      <c r="F247" t="str">
        <f>INDEX(Articles!$1:$1048576,MATCH(E247,Articles!D:D,0),5)</f>
        <v>BBE Ø100 ARAIGNÉE FILET OR</v>
      </c>
      <c r="G247" t="str">
        <f>INDEX(Articles!$1:$1048576,MATCH(E247,Articles!D:D,0),8)</f>
        <v>BOMBE</v>
      </c>
      <c r="H247" t="str">
        <f>INDEX(Articles!$1:$1048576,MATCH(E247,Articles!D:D,0),9)</f>
        <v>SPHERIQUE</v>
      </c>
      <c r="I247">
        <f>INDEX(Articles!$1:$1048576,MATCH(E247,Articles!D:D,0),10)</f>
        <v>100</v>
      </c>
      <c r="J247" t="str">
        <f>INDEX(Articles!$1:$1048576,MATCH(E247,Articles!D:D,0),11)</f>
        <v>PLEUREUR</v>
      </c>
      <c r="K247" t="str">
        <f>INDEX(Articles!$1:$1048576,MATCH(E247,Articles!D:D,0),12)</f>
        <v>KAMURO</v>
      </c>
      <c r="L247" t="str">
        <f>INDEX(Articles!$1:$1048576,MATCH(E247,Articles!D:D,0),13)</f>
        <v>CN</v>
      </c>
      <c r="M247" t="str">
        <f>INDEX(Articles!$1:$1048576,MATCH(E247,Articles!D:D,0),14)</f>
        <v>F4</v>
      </c>
      <c r="N247" t="str">
        <f>INDEX(Articles!$1:$1048576,MATCH(E247,Articles!D:D,0),15)</f>
        <v>1.3G</v>
      </c>
      <c r="O247" t="str">
        <f>INDEX(Articles!$1:$1048576,MATCH(E247,Articles!D:D,0),16)</f>
        <v>1008-F4-69245227</v>
      </c>
      <c r="P247">
        <f>INDEX(Articles!$1:$1048576,MATCH(E247,Articles!D:D,0),17)*1000</f>
        <v>304</v>
      </c>
      <c r="Q247" t="str">
        <f>INDEX(Articles!$1:$1048576,MATCH(E247,Articles!D:D,0),18)</f>
        <v>3,5</v>
      </c>
      <c r="R247">
        <f>INDEX(Articles!$1:$1048576,MATCH(E247,Articles!D:D,0),19)</f>
        <v>100</v>
      </c>
      <c r="S247" t="str">
        <f>IF(INDEX('Unités CA'!$1:$1048576,MATCH(E247,'Unités CA'!D:D,0),5)=0,"",INDEX('Unités CA'!$1:$1048576,MATCH(E247,'Unités CA'!D:D,0),5))</f>
        <v>0030/CA</v>
      </c>
      <c r="T247" t="str">
        <f>IF(INDEX('Unités BTE'!$1:$1048576,MATCH(E247,'Unités CA'!D:D,0),5)=0,"",INDEX('Unités BTE'!$1:$1048576,MATCH(E247,'Unités CA'!D:D,0),5))</f>
        <v/>
      </c>
      <c r="U247">
        <f>IFERROR(INDEX('Prix PRO CA'!$1:$1048576,MATCH(E247,'Prix PRO CA'!D:D,0),10),"")</f>
        <v>238.6</v>
      </c>
      <c r="V247" t="str">
        <f>IFERROR(INDEX('Prix PRO CA'!$1:$1048576,MATCH(E247,'Prix PRO BTE'!D:D,0),10),"")</f>
        <v/>
      </c>
      <c r="W247">
        <f>+IFERROR(INDEX('Prix PRO PCS'!$1:$1048576,MATCH(E247,'Prix PRO PCS'!D:D,0),10),"")</f>
        <v>11.65</v>
      </c>
      <c r="X247" t="str">
        <f>IF(B247="OPPORTUNITE",AA247,IF(AA247&lt;=0,"Non",IF(AA247&gt;10,"Oui","Inf à 10")))</f>
        <v>Oui</v>
      </c>
      <c r="Y247">
        <f>IFERROR(INDEX(LigneAchat!$1:$1048576,MATCH(E247,LigneAchat!D:D,0),5),"")</f>
        <v>44326</v>
      </c>
      <c r="Z247">
        <f>INDEX(Articles!$1:$1048576,MATCH(E247,Articles!D:D,0),21)</f>
        <v>78</v>
      </c>
      <c r="AA247">
        <f>+Z247-AB247</f>
        <v>78</v>
      </c>
      <c r="AB247">
        <f>+INDEX(Articles!$1:$1048576,MATCH(E247,Articles!D:D,0),23)</f>
        <v>0</v>
      </c>
    </row>
    <row r="248">
      <c r="B248" t="str">
        <f>INDEX(Articles!$1:$1048576,MATCH(E248,Articles!D:D,0),6)</f>
        <v>1</v>
      </c>
      <c r="C248" t="str">
        <f>INDEX(Articles!$1:$1048576,MATCH(E248,Articles!D:D,0),7)</f>
        <v/>
      </c>
      <c r="D248" t="str">
        <f>HYPERLINK(INDEX(Articles!$1:$1048576,MATCH(E248,Articles!D:D,0),24),"Lien")</f>
        <v>Lien</v>
      </c>
      <c r="E248" t="str">
        <v>84010-19</v>
      </c>
      <c r="F248" t="str">
        <f>INDEX(Articles!$1:$1048576,MATCH(E248,Articles!D:D,0),5)</f>
        <v>BBE Ø100 CASCADE FILET D'ARGENT</v>
      </c>
      <c r="G248" t="str">
        <f>INDEX(Articles!$1:$1048576,MATCH(E248,Articles!D:D,0),8)</f>
        <v>BOMBE</v>
      </c>
      <c r="H248" t="str">
        <f>INDEX(Articles!$1:$1048576,MATCH(E248,Articles!D:D,0),9)</f>
        <v>SPHERIQUE</v>
      </c>
      <c r="I248">
        <f>INDEX(Articles!$1:$1048576,MATCH(E248,Articles!D:D,0),10)</f>
        <v>100</v>
      </c>
      <c r="J248" t="str">
        <f>INDEX(Articles!$1:$1048576,MATCH(E248,Articles!D:D,0),11)</f>
        <v>PLEUREUR</v>
      </c>
      <c r="K248" t="str">
        <f>INDEX(Articles!$1:$1048576,MATCH(E248,Articles!D:D,0),12)</f>
        <v>ARGENT</v>
      </c>
      <c r="L248" t="str">
        <f>INDEX(Articles!$1:$1048576,MATCH(E248,Articles!D:D,0),13)</f>
        <v>CN</v>
      </c>
      <c r="M248" t="str">
        <f>INDEX(Articles!$1:$1048576,MATCH(E248,Articles!D:D,0),14)</f>
        <v>F4</v>
      </c>
      <c r="N248" t="str">
        <f>INDEX(Articles!$1:$1048576,MATCH(E248,Articles!D:D,0),15)</f>
        <v>1.3G</v>
      </c>
      <c r="O248" t="str">
        <f>INDEX(Articles!$1:$1048576,MATCH(E248,Articles!D:D,0),16)</f>
        <v>1008-F4-69252664</v>
      </c>
      <c r="P248">
        <f>INDEX(Articles!$1:$1048576,MATCH(E248,Articles!D:D,0),17)*1000</f>
        <v>320</v>
      </c>
      <c r="Q248" t="str">
        <f>INDEX(Articles!$1:$1048576,MATCH(E248,Articles!D:D,0),18)</f>
        <v>3,5</v>
      </c>
      <c r="R248">
        <f>INDEX(Articles!$1:$1048576,MATCH(E248,Articles!D:D,0),19)</f>
        <v>100</v>
      </c>
      <c r="S248" t="str">
        <f>IF(INDEX('Unités CA'!$1:$1048576,MATCH(E248,'Unités CA'!D:D,0),5)=0,"",INDEX('Unités CA'!$1:$1048576,MATCH(E248,'Unités CA'!D:D,0),5))</f>
        <v>0030/CA</v>
      </c>
      <c r="T248" t="str">
        <f>IF(INDEX('Unités BTE'!$1:$1048576,MATCH(E248,'Unités CA'!D:D,0),5)=0,"",INDEX('Unités BTE'!$1:$1048576,MATCH(E248,'Unités CA'!D:D,0),5))</f>
        <v/>
      </c>
      <c r="U248">
        <f>IFERROR(INDEX('Prix PRO CA'!$1:$1048576,MATCH(E248,'Prix PRO CA'!D:D,0),10),"")</f>
        <v>278.34</v>
      </c>
      <c r="V248" t="str">
        <f>IFERROR(INDEX('Prix PRO CA'!$1:$1048576,MATCH(E248,'Prix PRO BTE'!D:D,0),10),"")</f>
        <v/>
      </c>
      <c r="W248">
        <f>+IFERROR(INDEX('Prix PRO PCS'!$1:$1048576,MATCH(E248,'Prix PRO PCS'!D:D,0),10),"")</f>
        <v>12.9</v>
      </c>
      <c r="X248" t="str">
        <f>IF(B248="OPPORTUNITE",AA248,IF(AA248&lt;=0,"Non",IF(AA248&gt;10,"Oui","Inf à 10")))</f>
        <v>Oui</v>
      </c>
      <c r="Y248" t="str">
        <f>IFERROR(INDEX(LigneAchat!$1:$1048576,MATCH(E248,LigneAchat!D:D,0),5),"")</f>
        <v/>
      </c>
      <c r="Z248">
        <f>INDEX(Articles!$1:$1048576,MATCH(E248,Articles!D:D,0),21)</f>
        <v>416</v>
      </c>
      <c r="AA248">
        <f>+Z248-AB248</f>
        <v>410</v>
      </c>
      <c r="AB248">
        <f>+INDEX(Articles!$1:$1048576,MATCH(E248,Articles!D:D,0),23)</f>
        <v>6</v>
      </c>
    </row>
    <row r="249">
      <c r="B249" t="str">
        <f>INDEX(Articles!$1:$1048576,MATCH(E249,Articles!D:D,0),6)</f>
        <v>1</v>
      </c>
      <c r="C249" t="str">
        <f>INDEX(Articles!$1:$1048576,MATCH(E249,Articles!D:D,0),7)</f>
        <v/>
      </c>
      <c r="D249" t="str">
        <f>HYPERLINK(INDEX(Articles!$1:$1048576,MATCH(E249,Articles!D:D,0),24),"Lien")</f>
        <v>Lien</v>
      </c>
      <c r="E249" t="str">
        <v>94010-20</v>
      </c>
      <c r="F249" t="str">
        <f>INDEX(Articles!$1:$1048576,MATCH(E249,Articles!D:D,0),5)</f>
        <v>BBE Ø100 CASCADE FILET D'OR</v>
      </c>
      <c r="G249" t="str">
        <f>INDEX(Articles!$1:$1048576,MATCH(E249,Articles!D:D,0),8)</f>
        <v>BOMBE</v>
      </c>
      <c r="H249" t="str">
        <f>INDEX(Articles!$1:$1048576,MATCH(E249,Articles!D:D,0),9)</f>
        <v>SPHERIQUE</v>
      </c>
      <c r="I249">
        <f>INDEX(Articles!$1:$1048576,MATCH(E249,Articles!D:D,0),10)</f>
        <v>100</v>
      </c>
      <c r="J249" t="str">
        <f>INDEX(Articles!$1:$1048576,MATCH(E249,Articles!D:D,0),11)</f>
        <v>PLEUREUR</v>
      </c>
      <c r="K249" t="str">
        <f>INDEX(Articles!$1:$1048576,MATCH(E249,Articles!D:D,0),12)</f>
        <v>KAMURO</v>
      </c>
      <c r="L249" t="str">
        <f>INDEX(Articles!$1:$1048576,MATCH(E249,Articles!D:D,0),13)</f>
        <v>CN</v>
      </c>
      <c r="M249" t="str">
        <f>INDEX(Articles!$1:$1048576,MATCH(E249,Articles!D:D,0),14)</f>
        <v>F4</v>
      </c>
      <c r="N249" t="str">
        <f>INDEX(Articles!$1:$1048576,MATCH(E249,Articles!D:D,0),15)</f>
        <v>1.3G</v>
      </c>
      <c r="O249" t="str">
        <f>INDEX(Articles!$1:$1048576,MATCH(E249,Articles!D:D,0),16)</f>
        <v>1008-F4-69252664</v>
      </c>
      <c r="P249">
        <f>INDEX(Articles!$1:$1048576,MATCH(E249,Articles!D:D,0),17)*1000</f>
        <v>320</v>
      </c>
      <c r="Q249" t="str">
        <f>INDEX(Articles!$1:$1048576,MATCH(E249,Articles!D:D,0),18)</f>
        <v>3,5</v>
      </c>
      <c r="R249">
        <f>INDEX(Articles!$1:$1048576,MATCH(E249,Articles!D:D,0),19)</f>
        <v>100</v>
      </c>
      <c r="S249" t="str">
        <f>IF(INDEX('Unités CA'!$1:$1048576,MATCH(E249,'Unités CA'!D:D,0),5)=0,"",INDEX('Unités CA'!$1:$1048576,MATCH(E249,'Unités CA'!D:D,0),5))</f>
        <v>0030/CA</v>
      </c>
      <c r="T249" t="str">
        <f>IF(INDEX('Unités BTE'!$1:$1048576,MATCH(E249,'Unités CA'!D:D,0),5)=0,"",INDEX('Unités BTE'!$1:$1048576,MATCH(E249,'Unités CA'!D:D,0),5))</f>
        <v/>
      </c>
      <c r="U249">
        <f>IFERROR(INDEX('Prix PRO CA'!$1:$1048576,MATCH(E249,'Prix PRO CA'!D:D,0),10),"")</f>
        <v>278.4</v>
      </c>
      <c r="V249" t="str">
        <f>IFERROR(INDEX('Prix PRO CA'!$1:$1048576,MATCH(E249,'Prix PRO BTE'!D:D,0),10),"")</f>
        <v/>
      </c>
      <c r="W249">
        <f>+IFERROR(INDEX('Prix PRO PCS'!$1:$1048576,MATCH(E249,'Prix PRO PCS'!D:D,0),10),"")</f>
        <v>12.9</v>
      </c>
      <c r="X249" t="str">
        <f>IF(B249="OPPORTUNITE",AA249,IF(AA249&lt;=0,"Non",IF(AA249&gt;10,"Oui","Inf à 10")))</f>
        <v>Oui</v>
      </c>
      <c r="Y249" t="str">
        <f>IFERROR(INDEX(LigneAchat!$1:$1048576,MATCH(E249,LigneAchat!D:D,0),5),"")</f>
        <v/>
      </c>
      <c r="Z249">
        <f>INDEX(Articles!$1:$1048576,MATCH(E249,Articles!D:D,0),21)</f>
        <v>801</v>
      </c>
      <c r="AA249">
        <f>+Z249-AB249</f>
        <v>766</v>
      </c>
      <c r="AB249">
        <f>+INDEX(Articles!$1:$1048576,MATCH(E249,Articles!D:D,0),23)</f>
        <v>35</v>
      </c>
    </row>
    <row r="250">
      <c r="B250" t="str">
        <f>INDEX(Articles!$1:$1048576,MATCH(E250,Articles!D:D,0),6)</f>
        <v>1</v>
      </c>
      <c r="C250" t="str">
        <f>INDEX(Articles!$1:$1048576,MATCH(E250,Articles!D:D,0),7)</f>
        <v>2020</v>
      </c>
      <c r="D250" t="str">
        <f>HYPERLINK(INDEX(Articles!$1:$1048576,MATCH(E250,Articles!D:D,0),24),"Lien")</f>
        <v>Lien</v>
      </c>
      <c r="E250" t="str">
        <v>94010-15CB</v>
      </c>
      <c r="F250" t="str">
        <f>INDEX(Articles!$1:$1048576,MATCH(E250,Articles!D:D,0),5)</f>
        <v>BBE Ø100 CASCADE FILET D'OR À CLIGNO BLANC</v>
      </c>
      <c r="G250" t="str">
        <f>INDEX(Articles!$1:$1048576,MATCH(E250,Articles!D:D,0),8)</f>
        <v>BOMBE</v>
      </c>
      <c r="H250" t="str">
        <f>INDEX(Articles!$1:$1048576,MATCH(E250,Articles!D:D,0),9)</f>
        <v>SPHERIQUE</v>
      </c>
      <c r="I250">
        <f>INDEX(Articles!$1:$1048576,MATCH(E250,Articles!D:D,0),10)</f>
        <v>100</v>
      </c>
      <c r="J250" t="str">
        <f>INDEX(Articles!$1:$1048576,MATCH(E250,Articles!D:D,0),11)</f>
        <v>PLEUREUR</v>
      </c>
      <c r="K250" t="str">
        <f>INDEX(Articles!$1:$1048576,MATCH(E250,Articles!D:D,0),12)</f>
        <v>KAMURO</v>
      </c>
      <c r="L250" t="str">
        <f>INDEX(Articles!$1:$1048576,MATCH(E250,Articles!D:D,0),13)</f>
        <v>CN</v>
      </c>
      <c r="M250" t="str">
        <f>INDEX(Articles!$1:$1048576,MATCH(E250,Articles!D:D,0),14)</f>
        <v>F4</v>
      </c>
      <c r="N250" t="str">
        <f>INDEX(Articles!$1:$1048576,MATCH(E250,Articles!D:D,0),15)</f>
        <v>1.3G</v>
      </c>
      <c r="O250" t="str">
        <f>INDEX(Articles!$1:$1048576,MATCH(E250,Articles!D:D,0),16)</f>
        <v>1008-F4-69252664</v>
      </c>
      <c r="P250">
        <f>INDEX(Articles!$1:$1048576,MATCH(E250,Articles!D:D,0),17)*1000</f>
        <v>320</v>
      </c>
      <c r="Q250" t="str">
        <f>INDEX(Articles!$1:$1048576,MATCH(E250,Articles!D:D,0),18)</f>
        <v>3,5</v>
      </c>
      <c r="R250">
        <f>INDEX(Articles!$1:$1048576,MATCH(E250,Articles!D:D,0),19)</f>
        <v>100</v>
      </c>
      <c r="S250" t="str">
        <f>IF(INDEX('Unités CA'!$1:$1048576,MATCH(E250,'Unités CA'!D:D,0),5)=0,"",INDEX('Unités CA'!$1:$1048576,MATCH(E250,'Unités CA'!D:D,0),5))</f>
        <v>0030/CA</v>
      </c>
      <c r="T250" t="str">
        <f>IF(INDEX('Unités BTE'!$1:$1048576,MATCH(E250,'Unités CA'!D:D,0),5)=0,"",INDEX('Unités BTE'!$1:$1048576,MATCH(E250,'Unités CA'!D:D,0),5))</f>
        <v/>
      </c>
      <c r="U250">
        <f>IFERROR(INDEX('Prix PRO CA'!$1:$1048576,MATCH(E250,'Prix PRO CA'!D:D,0),10),"")</f>
        <v>278.4</v>
      </c>
      <c r="V250" t="str">
        <f>IFERROR(INDEX('Prix PRO CA'!$1:$1048576,MATCH(E250,'Prix PRO BTE'!D:D,0),10),"")</f>
        <v/>
      </c>
      <c r="W250">
        <f>+IFERROR(INDEX('Prix PRO PCS'!$1:$1048576,MATCH(E250,'Prix PRO PCS'!D:D,0),10),"")</f>
        <v>12.9</v>
      </c>
      <c r="X250" t="str">
        <f>IF(B250="OPPORTUNITE",AA250,IF(AA250&lt;=0,"Non",IF(AA250&gt;10,"Oui","Inf à 10")))</f>
        <v>Non</v>
      </c>
      <c r="Y250">
        <f>IFERROR(INDEX(LigneAchat!$1:$1048576,MATCH(E250,LigneAchat!D:D,0),5),"")</f>
        <v>44287</v>
      </c>
      <c r="Z250">
        <f>INDEX(Articles!$1:$1048576,MATCH(E250,Articles!D:D,0),21)</f>
        <v>0</v>
      </c>
      <c r="AA250">
        <f>+Z250-AB250</f>
        <v>-25</v>
      </c>
      <c r="AB250">
        <f>+INDEX(Articles!$1:$1048576,MATCH(E250,Articles!D:D,0),23)</f>
        <v>25</v>
      </c>
    </row>
    <row r="251">
      <c r="B251" t="str">
        <f>INDEX(Articles!$1:$1048576,MATCH(E251,Articles!D:D,0),6)</f>
        <v>1</v>
      </c>
      <c r="C251" t="str">
        <f>INDEX(Articles!$1:$1048576,MATCH(E251,Articles!D:D,0),7)</f>
        <v/>
      </c>
      <c r="D251" t="str">
        <f>HYPERLINK(INDEX(Articles!$1:$1048576,MATCH(E251,Articles!D:D,0),24),"Lien")</f>
        <v>Lien</v>
      </c>
      <c r="E251" t="str">
        <v>76210-21CE</v>
      </c>
      <c r="F251" t="str">
        <f>INDEX(Articles!$1:$1048576,MATCH(E251,Articles!D:D,0),5)</f>
        <v>BBE Ø100 ARAIGNÉE MAGENTA</v>
      </c>
      <c r="G251" t="str">
        <f>INDEX(Articles!$1:$1048576,MATCH(E251,Articles!D:D,0),8)</f>
        <v>BOMBE</v>
      </c>
      <c r="H251" t="str">
        <f>INDEX(Articles!$1:$1048576,MATCH(E251,Articles!D:D,0),9)</f>
        <v>SPHERIQUE</v>
      </c>
      <c r="I251">
        <f>INDEX(Articles!$1:$1048576,MATCH(E251,Articles!D:D,0),10)</f>
        <v>100</v>
      </c>
      <c r="J251" t="str">
        <f>INDEX(Articles!$1:$1048576,MATCH(E251,Articles!D:D,0),11)</f>
        <v>PLEUREUR</v>
      </c>
      <c r="K251" t="str">
        <f>INDEX(Articles!$1:$1048576,MATCH(E251,Articles!D:D,0),12)</f>
        <v>MAGENTA</v>
      </c>
      <c r="L251" t="str">
        <f>INDEX(Articles!$1:$1048576,MATCH(E251,Articles!D:D,0),13)</f>
        <v>CN</v>
      </c>
      <c r="M251" t="str">
        <f>INDEX(Articles!$1:$1048576,MATCH(E251,Articles!D:D,0),14)</f>
        <v>F4</v>
      </c>
      <c r="N251" t="str">
        <f>INDEX(Articles!$1:$1048576,MATCH(E251,Articles!D:D,0),15)</f>
        <v>1.3G</v>
      </c>
      <c r="O251" t="str">
        <f>INDEX(Articles!$1:$1048576,MATCH(E251,Articles!D:D,0),16)</f>
        <v>0163-F4-4244</v>
      </c>
      <c r="P251">
        <f>INDEX(Articles!$1:$1048576,MATCH(E251,Articles!D:D,0),17)*1000</f>
        <v>368</v>
      </c>
      <c r="Q251" t="str">
        <f>INDEX(Articles!$1:$1048576,MATCH(E251,Articles!D:D,0),18)</f>
        <v>3,5</v>
      </c>
      <c r="R251">
        <f>INDEX(Articles!$1:$1048576,MATCH(E251,Articles!D:D,0),19)</f>
        <v>100</v>
      </c>
      <c r="S251" t="str">
        <f>IF(INDEX('Unités CA'!$1:$1048576,MATCH(E251,'Unités CA'!D:D,0),5)=0,"",INDEX('Unités CA'!$1:$1048576,MATCH(E251,'Unités CA'!D:D,0),5))</f>
        <v>0030/CA</v>
      </c>
      <c r="T251" t="str">
        <f>IF(INDEX('Unités BTE'!$1:$1048576,MATCH(E251,'Unités CA'!D:D,0),5)=0,"",INDEX('Unités BTE'!$1:$1048576,MATCH(E251,'Unités CA'!D:D,0),5))</f>
        <v/>
      </c>
      <c r="U251">
        <f>IFERROR(INDEX('Prix PRO CA'!$1:$1048576,MATCH(E251,'Prix PRO CA'!D:D,0),10),"")</f>
        <v>315.9</v>
      </c>
      <c r="V251" t="str">
        <f>IFERROR(INDEX('Prix PRO CA'!$1:$1048576,MATCH(E251,'Prix PRO BTE'!D:D,0),10),"")</f>
        <v/>
      </c>
      <c r="W251">
        <f>+IFERROR(INDEX('Prix PRO PCS'!$1:$1048576,MATCH(E251,'Prix PRO PCS'!D:D,0),10),"")</f>
        <v>13.17</v>
      </c>
      <c r="X251" t="str">
        <f>IF(B251="OPPORTUNITE",AA251,IF(AA251&lt;=0,"Non",IF(AA251&gt;10,"Oui","Inf à 10")))</f>
        <v>Oui</v>
      </c>
      <c r="Y251" t="str">
        <f>IFERROR(INDEX(LigneAchat!$1:$1048576,MATCH(E251,LigneAchat!D:D,0),5),"")</f>
        <v/>
      </c>
      <c r="Z251">
        <f>INDEX(Articles!$1:$1048576,MATCH(E251,Articles!D:D,0),21)</f>
        <v>172</v>
      </c>
      <c r="AA251">
        <f>+Z251-AB251</f>
        <v>172</v>
      </c>
      <c r="AB251">
        <f>+INDEX(Articles!$1:$1048576,MATCH(E251,Articles!D:D,0),23)</f>
        <v>0</v>
      </c>
    </row>
    <row r="252">
      <c r="B252" t="str">
        <f>INDEX(Articles!$1:$1048576,MATCH(E252,Articles!D:D,0),6)</f>
        <v>1</v>
      </c>
      <c r="C252" t="str">
        <f>INDEX(Articles!$1:$1048576,MATCH(E252,Articles!D:D,0),7)</f>
        <v/>
      </c>
      <c r="D252" t="str">
        <f>HYPERLINK(INDEX(Articles!$1:$1048576,MATCH(E252,Articles!D:D,0),24),"Lien")</f>
        <v>Lien</v>
      </c>
      <c r="E252" t="str">
        <v>76210-23CE</v>
      </c>
      <c r="F252" t="str">
        <f>INDEX(Articles!$1:$1048576,MATCH(E252,Articles!D:D,0),5)</f>
        <v>BBE Ø100 ARAIGNÉE MULTIPASTEL</v>
      </c>
      <c r="G252" t="str">
        <f>INDEX(Articles!$1:$1048576,MATCH(E252,Articles!D:D,0),8)</f>
        <v>BOMBE</v>
      </c>
      <c r="H252" t="str">
        <f>INDEX(Articles!$1:$1048576,MATCH(E252,Articles!D:D,0),9)</f>
        <v>SPHERIQUE</v>
      </c>
      <c r="I252">
        <f>INDEX(Articles!$1:$1048576,MATCH(E252,Articles!D:D,0),10)</f>
        <v>100</v>
      </c>
      <c r="J252" t="str">
        <f>INDEX(Articles!$1:$1048576,MATCH(E252,Articles!D:D,0),11)</f>
        <v>PLEUREUR</v>
      </c>
      <c r="K252" t="str">
        <f>INDEX(Articles!$1:$1048576,MATCH(E252,Articles!D:D,0),12)</f>
        <v>MULTIPASTEL</v>
      </c>
      <c r="L252" t="str">
        <f>INDEX(Articles!$1:$1048576,MATCH(E252,Articles!D:D,0),13)</f>
        <v>CN</v>
      </c>
      <c r="M252" t="str">
        <f>INDEX(Articles!$1:$1048576,MATCH(E252,Articles!D:D,0),14)</f>
        <v>F4</v>
      </c>
      <c r="N252" t="str">
        <f>INDEX(Articles!$1:$1048576,MATCH(E252,Articles!D:D,0),15)</f>
        <v>1.3G</v>
      </c>
      <c r="O252" t="str">
        <f>INDEX(Articles!$1:$1048576,MATCH(E252,Articles!D:D,0),16)</f>
        <v>0163-F4-4244</v>
      </c>
      <c r="P252">
        <f>INDEX(Articles!$1:$1048576,MATCH(E252,Articles!D:D,0),17)*1000</f>
        <v>368</v>
      </c>
      <c r="Q252" t="str">
        <f>INDEX(Articles!$1:$1048576,MATCH(E252,Articles!D:D,0),18)</f>
        <v>3,5</v>
      </c>
      <c r="R252">
        <f>INDEX(Articles!$1:$1048576,MATCH(E252,Articles!D:D,0),19)</f>
        <v>100</v>
      </c>
      <c r="S252" t="str">
        <f>IF(INDEX('Unités CA'!$1:$1048576,MATCH(E252,'Unités CA'!D:D,0),5)=0,"",INDEX('Unités CA'!$1:$1048576,MATCH(E252,'Unités CA'!D:D,0),5))</f>
        <v>0030/CA</v>
      </c>
      <c r="T252" t="str">
        <f>IF(INDEX('Unités BTE'!$1:$1048576,MATCH(E252,'Unités CA'!D:D,0),5)=0,"",INDEX('Unités BTE'!$1:$1048576,MATCH(E252,'Unités CA'!D:D,0),5))</f>
        <v/>
      </c>
      <c r="U252">
        <f>IFERROR(INDEX('Prix PRO CA'!$1:$1048576,MATCH(E252,'Prix PRO CA'!D:D,0),10),"")</f>
        <v>315.9</v>
      </c>
      <c r="V252" t="str">
        <f>IFERROR(INDEX('Prix PRO CA'!$1:$1048576,MATCH(E252,'Prix PRO BTE'!D:D,0),10),"")</f>
        <v/>
      </c>
      <c r="W252">
        <f>+IFERROR(INDEX('Prix PRO PCS'!$1:$1048576,MATCH(E252,'Prix PRO PCS'!D:D,0),10),"")</f>
        <v>13.17</v>
      </c>
      <c r="X252" t="str">
        <f>IF(B252="OPPORTUNITE",AA252,IF(AA252&lt;=0,"Non",IF(AA252&gt;10,"Oui","Inf à 10")))</f>
        <v>Oui</v>
      </c>
      <c r="Y252" t="str">
        <f>IFERROR(INDEX(LigneAchat!$1:$1048576,MATCH(E252,LigneAchat!D:D,0),5),"")</f>
        <v/>
      </c>
      <c r="Z252">
        <f>INDEX(Articles!$1:$1048576,MATCH(E252,Articles!D:D,0),21)</f>
        <v>949</v>
      </c>
      <c r="AA252">
        <f>+Z252-AB252</f>
        <v>939</v>
      </c>
      <c r="AB252">
        <f>+INDEX(Articles!$1:$1048576,MATCH(E252,Articles!D:D,0),23)</f>
        <v>10</v>
      </c>
    </row>
    <row r="253">
      <c r="B253" t="str">
        <f>INDEX(Articles!$1:$1048576,MATCH(E253,Articles!D:D,0),6)</f>
        <v>1</v>
      </c>
      <c r="C253" t="str">
        <f>INDEX(Articles!$1:$1048576,MATCH(E253,Articles!D:D,0),7)</f>
        <v/>
      </c>
      <c r="D253" t="str">
        <f>HYPERLINK(INDEX(Articles!$1:$1048576,MATCH(E253,Articles!D:D,0),24),"Lien")</f>
        <v>Lien</v>
      </c>
      <c r="E253" t="str">
        <v>76210-25CE</v>
      </c>
      <c r="F253" t="str">
        <f>INDEX(Articles!$1:$1048576,MATCH(E253,Articles!D:D,0),5)</f>
        <v>BBE Ø100 ARAIGNÉE CITRON VERT</v>
      </c>
      <c r="G253" t="str">
        <f>INDEX(Articles!$1:$1048576,MATCH(E253,Articles!D:D,0),8)</f>
        <v>BOMBE</v>
      </c>
      <c r="H253" t="str">
        <f>INDEX(Articles!$1:$1048576,MATCH(E253,Articles!D:D,0),9)</f>
        <v>SPHERIQUE</v>
      </c>
      <c r="I253">
        <f>INDEX(Articles!$1:$1048576,MATCH(E253,Articles!D:D,0),10)</f>
        <v>100</v>
      </c>
      <c r="J253" t="str">
        <f>INDEX(Articles!$1:$1048576,MATCH(E253,Articles!D:D,0),11)</f>
        <v>PLEUREUR</v>
      </c>
      <c r="K253" t="str">
        <f>INDEX(Articles!$1:$1048576,MATCH(E253,Articles!D:D,0),12)</f>
        <v>CITRON VERT</v>
      </c>
      <c r="L253" t="str">
        <f>INDEX(Articles!$1:$1048576,MATCH(E253,Articles!D:D,0),13)</f>
        <v>CN</v>
      </c>
      <c r="M253" t="str">
        <f>INDEX(Articles!$1:$1048576,MATCH(E253,Articles!D:D,0),14)</f>
        <v>F4</v>
      </c>
      <c r="N253" t="str">
        <f>INDEX(Articles!$1:$1048576,MATCH(E253,Articles!D:D,0),15)</f>
        <v>1.3G</v>
      </c>
      <c r="O253" t="str">
        <f>INDEX(Articles!$1:$1048576,MATCH(E253,Articles!D:D,0),16)</f>
        <v>0163-F4-4244</v>
      </c>
      <c r="P253">
        <f>INDEX(Articles!$1:$1048576,MATCH(E253,Articles!D:D,0),17)*1000</f>
        <v>368</v>
      </c>
      <c r="Q253" t="str">
        <f>INDEX(Articles!$1:$1048576,MATCH(E253,Articles!D:D,0),18)</f>
        <v>3,5</v>
      </c>
      <c r="R253">
        <f>INDEX(Articles!$1:$1048576,MATCH(E253,Articles!D:D,0),19)</f>
        <v>100</v>
      </c>
      <c r="S253" t="str">
        <f>IF(INDEX('Unités CA'!$1:$1048576,MATCH(E253,'Unités CA'!D:D,0),5)=0,"",INDEX('Unités CA'!$1:$1048576,MATCH(E253,'Unités CA'!D:D,0),5))</f>
        <v>0030/CA</v>
      </c>
      <c r="T253" t="str">
        <f>IF(INDEX('Unités BTE'!$1:$1048576,MATCH(E253,'Unités CA'!D:D,0),5)=0,"",INDEX('Unités BTE'!$1:$1048576,MATCH(E253,'Unités CA'!D:D,0),5))</f>
        <v/>
      </c>
      <c r="U253">
        <f>IFERROR(INDEX('Prix PRO CA'!$1:$1048576,MATCH(E253,'Prix PRO CA'!D:D,0),10),"")</f>
        <v>315.9</v>
      </c>
      <c r="V253" t="str">
        <f>IFERROR(INDEX('Prix PRO CA'!$1:$1048576,MATCH(E253,'Prix PRO BTE'!D:D,0),10),"")</f>
        <v/>
      </c>
      <c r="W253">
        <f>+IFERROR(INDEX('Prix PRO PCS'!$1:$1048576,MATCH(E253,'Prix PRO PCS'!D:D,0),10),"")</f>
        <v>13.17</v>
      </c>
      <c r="X253" t="str">
        <f>IF(B253="OPPORTUNITE",AA253,IF(AA253&lt;=0,"Non",IF(AA253&gt;10,"Oui","Inf à 10")))</f>
        <v>Oui</v>
      </c>
      <c r="Y253" t="str">
        <f>IFERROR(INDEX(LigneAchat!$1:$1048576,MATCH(E253,LigneAchat!D:D,0),5),"")</f>
        <v/>
      </c>
      <c r="Z253">
        <f>INDEX(Articles!$1:$1048576,MATCH(E253,Articles!D:D,0),21)</f>
        <v>228</v>
      </c>
      <c r="AA253">
        <f>+Z253-AB253</f>
        <v>228</v>
      </c>
      <c r="AB253">
        <f>+INDEX(Articles!$1:$1048576,MATCH(E253,Articles!D:D,0),23)</f>
        <v>0</v>
      </c>
    </row>
    <row r="254">
      <c r="B254" t="str">
        <f>INDEX(Articles!$1:$1048576,MATCH(E254,Articles!D:D,0),6)</f>
        <v>1</v>
      </c>
      <c r="C254" t="str">
        <f>INDEX(Articles!$1:$1048576,MATCH(E254,Articles!D:D,0),7)</f>
        <v/>
      </c>
      <c r="D254" t="str">
        <f>HYPERLINK(INDEX(Articles!$1:$1048576,MATCH(E254,Articles!D:D,0),24),"Lien")</f>
        <v>Lien</v>
      </c>
      <c r="E254" t="str">
        <v>76210-26CE</v>
      </c>
      <c r="F254" t="str">
        <f>INDEX(Articles!$1:$1048576,MATCH(E254,Articles!D:D,0),5)</f>
        <v>BBE Ø100 ARAIGNÉE MANDARINE</v>
      </c>
      <c r="G254" t="str">
        <f>INDEX(Articles!$1:$1048576,MATCH(E254,Articles!D:D,0),8)</f>
        <v>BOMBE</v>
      </c>
      <c r="H254" t="str">
        <f>INDEX(Articles!$1:$1048576,MATCH(E254,Articles!D:D,0),9)</f>
        <v>SPHERIQUE</v>
      </c>
      <c r="I254">
        <f>INDEX(Articles!$1:$1048576,MATCH(E254,Articles!D:D,0),10)</f>
        <v>100</v>
      </c>
      <c r="J254" t="str">
        <f>INDEX(Articles!$1:$1048576,MATCH(E254,Articles!D:D,0),11)</f>
        <v>PLEUREUR</v>
      </c>
      <c r="K254" t="str">
        <f>INDEX(Articles!$1:$1048576,MATCH(E254,Articles!D:D,0),12)</f>
        <v>ORANGE</v>
      </c>
      <c r="L254" t="str">
        <f>INDEX(Articles!$1:$1048576,MATCH(E254,Articles!D:D,0),13)</f>
        <v>CN</v>
      </c>
      <c r="M254" t="str">
        <f>INDEX(Articles!$1:$1048576,MATCH(E254,Articles!D:D,0),14)</f>
        <v>F4</v>
      </c>
      <c r="N254" t="str">
        <f>INDEX(Articles!$1:$1048576,MATCH(E254,Articles!D:D,0),15)</f>
        <v>1.3G</v>
      </c>
      <c r="O254" t="str">
        <f>INDEX(Articles!$1:$1048576,MATCH(E254,Articles!D:D,0),16)</f>
        <v>0163-F4-4244</v>
      </c>
      <c r="P254">
        <f>INDEX(Articles!$1:$1048576,MATCH(E254,Articles!D:D,0),17)*1000</f>
        <v>368</v>
      </c>
      <c r="Q254" t="str">
        <f>INDEX(Articles!$1:$1048576,MATCH(E254,Articles!D:D,0),18)</f>
        <v>3,5</v>
      </c>
      <c r="R254">
        <f>INDEX(Articles!$1:$1048576,MATCH(E254,Articles!D:D,0),19)</f>
        <v>100</v>
      </c>
      <c r="S254" t="str">
        <f>IF(INDEX('Unités CA'!$1:$1048576,MATCH(E254,'Unités CA'!D:D,0),5)=0,"",INDEX('Unités CA'!$1:$1048576,MATCH(E254,'Unités CA'!D:D,0),5))</f>
        <v>0030/CA</v>
      </c>
      <c r="T254" t="str">
        <f>IF(INDEX('Unités BTE'!$1:$1048576,MATCH(E254,'Unités CA'!D:D,0),5)=0,"",INDEX('Unités BTE'!$1:$1048576,MATCH(E254,'Unités CA'!D:D,0),5))</f>
        <v/>
      </c>
      <c r="U254">
        <f>IFERROR(INDEX('Prix PRO CA'!$1:$1048576,MATCH(E254,'Prix PRO CA'!D:D,0),10),"")</f>
        <v>315.9</v>
      </c>
      <c r="V254" t="str">
        <f>IFERROR(INDEX('Prix PRO CA'!$1:$1048576,MATCH(E254,'Prix PRO BTE'!D:D,0),10),"")</f>
        <v/>
      </c>
      <c r="W254">
        <f>+IFERROR(INDEX('Prix PRO PCS'!$1:$1048576,MATCH(E254,'Prix PRO PCS'!D:D,0),10),"")</f>
        <v>13.17</v>
      </c>
      <c r="X254" t="str">
        <f>IF(B254="OPPORTUNITE",AA254,IF(AA254&lt;=0,"Non",IF(AA254&gt;10,"Oui","Inf à 10")))</f>
        <v>Oui</v>
      </c>
      <c r="Y254" t="str">
        <f>IFERROR(INDEX(LigneAchat!$1:$1048576,MATCH(E254,LigneAchat!D:D,0),5),"")</f>
        <v/>
      </c>
      <c r="Z254">
        <f>INDEX(Articles!$1:$1048576,MATCH(E254,Articles!D:D,0),21)</f>
        <v>72</v>
      </c>
      <c r="AA254">
        <f>+Z254-AB254</f>
        <v>62</v>
      </c>
      <c r="AB254">
        <f>+INDEX(Articles!$1:$1048576,MATCH(E254,Articles!D:D,0),23)</f>
        <v>10</v>
      </c>
    </row>
    <row r="255">
      <c r="B255" t="str">
        <f>INDEX(Articles!$1:$1048576,MATCH(E255,Articles!D:D,0),6)</f>
        <v>1</v>
      </c>
      <c r="C255" t="str">
        <f>INDEX(Articles!$1:$1048576,MATCH(E255,Articles!D:D,0),7)</f>
        <v/>
      </c>
      <c r="D255" t="str">
        <f>HYPERLINK(INDEX(Articles!$1:$1048576,MATCH(E255,Articles!D:D,0),24),"Lien")</f>
        <v>Lien</v>
      </c>
      <c r="E255" t="str">
        <v>76410-20CE</v>
      </c>
      <c r="F255" t="str">
        <f>INDEX(Articles!$1:$1048576,MATCH(E255,Articles!D:D,0),5)</f>
        <v>BBE Ø100 ARAIGNÉE ROSE</v>
      </c>
      <c r="G255" t="str">
        <f>INDEX(Articles!$1:$1048576,MATCH(E255,Articles!D:D,0),8)</f>
        <v>BOMBE</v>
      </c>
      <c r="H255" t="str">
        <f>INDEX(Articles!$1:$1048576,MATCH(E255,Articles!D:D,0),9)</f>
        <v>SPHERIQUE</v>
      </c>
      <c r="I255">
        <f>INDEX(Articles!$1:$1048576,MATCH(E255,Articles!D:D,0),10)</f>
        <v>100</v>
      </c>
      <c r="J255" t="str">
        <f>INDEX(Articles!$1:$1048576,MATCH(E255,Articles!D:D,0),11)</f>
        <v>PLEUREUR</v>
      </c>
      <c r="K255" t="str">
        <f>INDEX(Articles!$1:$1048576,MATCH(E255,Articles!D:D,0),12)</f>
        <v>ROSE</v>
      </c>
      <c r="L255" t="str">
        <f>INDEX(Articles!$1:$1048576,MATCH(E255,Articles!D:D,0),13)</f>
        <v>CN</v>
      </c>
      <c r="M255" t="str">
        <f>INDEX(Articles!$1:$1048576,MATCH(E255,Articles!D:D,0),14)</f>
        <v>F4</v>
      </c>
      <c r="N255" t="str">
        <f>INDEX(Articles!$1:$1048576,MATCH(E255,Articles!D:D,0),15)</f>
        <v>1.3G</v>
      </c>
      <c r="O255" t="str">
        <f>INDEX(Articles!$1:$1048576,MATCH(E255,Articles!D:D,0),16)</f>
        <v>1008-F4-69245227</v>
      </c>
      <c r="P255">
        <f>INDEX(Articles!$1:$1048576,MATCH(E255,Articles!D:D,0),17)*1000</f>
        <v>373</v>
      </c>
      <c r="Q255" t="str">
        <f>INDEX(Articles!$1:$1048576,MATCH(E255,Articles!D:D,0),18)</f>
        <v>3,5</v>
      </c>
      <c r="R255">
        <f>INDEX(Articles!$1:$1048576,MATCH(E255,Articles!D:D,0),19)</f>
        <v>100</v>
      </c>
      <c r="S255" t="str">
        <f>IF(INDEX('Unités CA'!$1:$1048576,MATCH(E255,'Unités CA'!D:D,0),5)=0,"",INDEX('Unités CA'!$1:$1048576,MATCH(E255,'Unités CA'!D:D,0),5))</f>
        <v>0030/CA</v>
      </c>
      <c r="T255" t="str">
        <f>IF(INDEX('Unités BTE'!$1:$1048576,MATCH(E255,'Unités CA'!D:D,0),5)=0,"",INDEX('Unités BTE'!$1:$1048576,MATCH(E255,'Unités CA'!D:D,0),5))</f>
        <v/>
      </c>
      <c r="U255">
        <f>IFERROR(INDEX('Prix PRO CA'!$1:$1048576,MATCH(E255,'Prix PRO CA'!D:D,0),10),"")</f>
        <v>238.6</v>
      </c>
      <c r="V255" t="str">
        <f>IFERROR(INDEX('Prix PRO CA'!$1:$1048576,MATCH(E255,'Prix PRO BTE'!D:D,0),10),"")</f>
        <v/>
      </c>
      <c r="W255">
        <f>+IFERROR(INDEX('Prix PRO PCS'!$1:$1048576,MATCH(E255,'Prix PRO PCS'!D:D,0),10),"")</f>
        <v>11.65</v>
      </c>
      <c r="X255" t="str">
        <f>IF(B255="OPPORTUNITE",AA255,IF(AA255&lt;=0,"Non",IF(AA255&gt;10,"Oui","Inf à 10")))</f>
        <v>Oui</v>
      </c>
      <c r="Y255" t="str">
        <f>IFERROR(INDEX(LigneAchat!$1:$1048576,MATCH(E255,LigneAchat!D:D,0),5),"")</f>
        <v/>
      </c>
      <c r="Z255">
        <f>INDEX(Articles!$1:$1048576,MATCH(E255,Articles!D:D,0),21)</f>
        <v>420</v>
      </c>
      <c r="AA255">
        <f>+Z255-AB255</f>
        <v>408</v>
      </c>
      <c r="AB255">
        <f>+INDEX(Articles!$1:$1048576,MATCH(E255,Articles!D:D,0),23)</f>
        <v>12</v>
      </c>
    </row>
    <row r="256">
      <c r="B256" t="str">
        <f>INDEX(Articles!$1:$1048576,MATCH(E256,Articles!D:D,0),6)</f>
        <v>1</v>
      </c>
      <c r="C256" t="str">
        <f>INDEX(Articles!$1:$1048576,MATCH(E256,Articles!D:D,0),7)</f>
        <v/>
      </c>
      <c r="D256" t="str">
        <f>HYPERLINK(INDEX(Articles!$1:$1048576,MATCH(E256,Articles!D:D,0),24),"Lien")</f>
        <v>Lien</v>
      </c>
      <c r="E256" t="str">
        <v>77010-72CE</v>
      </c>
      <c r="F256" t="str">
        <f>INDEX(Articles!$1:$1048576,MATCH(E256,Articles!D:D,0),5)</f>
        <v>BBE Ø100 ARAIGNÉE BLEU TR. ARGT + TC BLEU TR. ARGT</v>
      </c>
      <c r="G256" t="str">
        <f>INDEX(Articles!$1:$1048576,MATCH(E256,Articles!D:D,0),8)</f>
        <v>BOMBE</v>
      </c>
      <c r="H256" t="str">
        <f>INDEX(Articles!$1:$1048576,MATCH(E256,Articles!D:D,0),9)</f>
        <v>SPHERIQUE</v>
      </c>
      <c r="I256">
        <f>INDEX(Articles!$1:$1048576,MATCH(E256,Articles!D:D,0),10)</f>
        <v>100</v>
      </c>
      <c r="J256" t="str">
        <f>INDEX(Articles!$1:$1048576,MATCH(E256,Articles!D:D,0),11)</f>
        <v>PLEUREUR</v>
      </c>
      <c r="K256" t="str">
        <f>INDEX(Articles!$1:$1048576,MATCH(E256,Articles!D:D,0),12)</f>
        <v>BLEU</v>
      </c>
      <c r="L256" t="str">
        <f>INDEX(Articles!$1:$1048576,MATCH(E256,Articles!D:D,0),13)</f>
        <v>CN</v>
      </c>
      <c r="M256" t="str">
        <f>INDEX(Articles!$1:$1048576,MATCH(E256,Articles!D:D,0),14)</f>
        <v>F4</v>
      </c>
      <c r="N256" t="str">
        <f>INDEX(Articles!$1:$1048576,MATCH(E256,Articles!D:D,0),15)</f>
        <v>1.3G</v>
      </c>
      <c r="O256" t="str">
        <f>INDEX(Articles!$1:$1048576,MATCH(E256,Articles!D:D,0),16)</f>
        <v>1008-F4-69245227</v>
      </c>
      <c r="P256">
        <f>INDEX(Articles!$1:$1048576,MATCH(E256,Articles!D:D,0),17)*1000</f>
        <v>383</v>
      </c>
      <c r="Q256" t="str">
        <f>INDEX(Articles!$1:$1048576,MATCH(E256,Articles!D:D,0),18)</f>
        <v>3,5</v>
      </c>
      <c r="R256">
        <f>INDEX(Articles!$1:$1048576,MATCH(E256,Articles!D:D,0),19)</f>
        <v>100</v>
      </c>
      <c r="S256" t="str">
        <f>IF(INDEX('Unités CA'!$1:$1048576,MATCH(E256,'Unités CA'!D:D,0),5)=0,"",INDEX('Unités CA'!$1:$1048576,MATCH(E256,'Unités CA'!D:D,0),5))</f>
        <v>0030/CA</v>
      </c>
      <c r="T256" t="str">
        <f>IF(INDEX('Unités BTE'!$1:$1048576,MATCH(E256,'Unités CA'!D:D,0),5)=0,"",INDEX('Unités BTE'!$1:$1048576,MATCH(E256,'Unités CA'!D:D,0),5))</f>
        <v/>
      </c>
      <c r="U256">
        <f>IFERROR(INDEX('Prix PRO CA'!$1:$1048576,MATCH(E256,'Prix PRO CA'!D:D,0),10),"")</f>
        <v>238.6</v>
      </c>
      <c r="V256" t="str">
        <f>IFERROR(INDEX('Prix PRO CA'!$1:$1048576,MATCH(E256,'Prix PRO BTE'!D:D,0),10),"")</f>
        <v/>
      </c>
      <c r="W256">
        <f>+IFERROR(INDEX('Prix PRO PCS'!$1:$1048576,MATCH(E256,'Prix PRO PCS'!D:D,0),10),"")</f>
        <v>11.65</v>
      </c>
      <c r="X256" t="str">
        <f>IF(B256="OPPORTUNITE",AA256,IF(AA256&lt;=0,"Non",IF(AA256&gt;10,"Oui","Inf à 10")))</f>
        <v>Oui</v>
      </c>
      <c r="Y256">
        <f>IFERROR(INDEX(LigneAchat!$1:$1048576,MATCH(E256,LigneAchat!D:D,0),5),"")</f>
        <v>44326</v>
      </c>
      <c r="Z256">
        <f>INDEX(Articles!$1:$1048576,MATCH(E256,Articles!D:D,0),21)</f>
        <v>27</v>
      </c>
      <c r="AA256">
        <f>+Z256-AB256</f>
        <v>12</v>
      </c>
      <c r="AB256">
        <f>+INDEX(Articles!$1:$1048576,MATCH(E256,Articles!D:D,0),23)</f>
        <v>15</v>
      </c>
    </row>
    <row r="257">
      <c r="B257" t="str">
        <f>INDEX(Articles!$1:$1048576,MATCH(E257,Articles!D:D,0),6)</f>
        <v>1</v>
      </c>
      <c r="C257" t="str">
        <f>INDEX(Articles!$1:$1048576,MATCH(E257,Articles!D:D,0),7)</f>
        <v/>
      </c>
      <c r="D257" t="str">
        <f>HYPERLINK(INDEX(Articles!$1:$1048576,MATCH(E257,Articles!D:D,0),24),"Lien")</f>
        <v>Lien</v>
      </c>
      <c r="E257" t="str">
        <v>77010-75CE</v>
      </c>
      <c r="F257" t="str">
        <f>INDEX(Articles!$1:$1048576,MATCH(E257,Articles!D:D,0),5)</f>
        <v>BBE Ø100 ARAIGNÉE VERT TR. ARGT + TC VERT TR. ARGT</v>
      </c>
      <c r="G257" t="str">
        <f>INDEX(Articles!$1:$1048576,MATCH(E257,Articles!D:D,0),8)</f>
        <v>BOMBE</v>
      </c>
      <c r="H257" t="str">
        <f>INDEX(Articles!$1:$1048576,MATCH(E257,Articles!D:D,0),9)</f>
        <v>SPHERIQUE</v>
      </c>
      <c r="I257">
        <f>INDEX(Articles!$1:$1048576,MATCH(E257,Articles!D:D,0),10)</f>
        <v>100</v>
      </c>
      <c r="J257" t="str">
        <f>INDEX(Articles!$1:$1048576,MATCH(E257,Articles!D:D,0),11)</f>
        <v>PLEUREUR</v>
      </c>
      <c r="K257" t="str">
        <f>INDEX(Articles!$1:$1048576,MATCH(E257,Articles!D:D,0),12)</f>
        <v>VERT</v>
      </c>
      <c r="L257" t="str">
        <f>INDEX(Articles!$1:$1048576,MATCH(E257,Articles!D:D,0),13)</f>
        <v>CN</v>
      </c>
      <c r="M257" t="str">
        <f>INDEX(Articles!$1:$1048576,MATCH(E257,Articles!D:D,0),14)</f>
        <v>F4</v>
      </c>
      <c r="N257" t="str">
        <f>INDEX(Articles!$1:$1048576,MATCH(E257,Articles!D:D,0),15)</f>
        <v>1.3G</v>
      </c>
      <c r="O257" t="str">
        <f>INDEX(Articles!$1:$1048576,MATCH(E257,Articles!D:D,0),16)</f>
        <v>1008-F4-69245227</v>
      </c>
      <c r="P257">
        <f>INDEX(Articles!$1:$1048576,MATCH(E257,Articles!D:D,0),17)*1000</f>
        <v>383</v>
      </c>
      <c r="Q257" t="str">
        <f>INDEX(Articles!$1:$1048576,MATCH(E257,Articles!D:D,0),18)</f>
        <v>3,5</v>
      </c>
      <c r="R257">
        <f>INDEX(Articles!$1:$1048576,MATCH(E257,Articles!D:D,0),19)</f>
        <v>100</v>
      </c>
      <c r="S257" t="str">
        <f>IF(INDEX('Unités CA'!$1:$1048576,MATCH(E257,'Unités CA'!D:D,0),5)=0,"",INDEX('Unités CA'!$1:$1048576,MATCH(E257,'Unités CA'!D:D,0),5))</f>
        <v>0030/CA</v>
      </c>
      <c r="T257" t="str">
        <f>IF(INDEX('Unités BTE'!$1:$1048576,MATCH(E257,'Unités CA'!D:D,0),5)=0,"",INDEX('Unités BTE'!$1:$1048576,MATCH(E257,'Unités CA'!D:D,0),5))</f>
        <v/>
      </c>
      <c r="U257">
        <f>IFERROR(INDEX('Prix PRO CA'!$1:$1048576,MATCH(E257,'Prix PRO CA'!D:D,0),10),"")</f>
        <v>238.6</v>
      </c>
      <c r="V257" t="str">
        <f>IFERROR(INDEX('Prix PRO CA'!$1:$1048576,MATCH(E257,'Prix PRO BTE'!D:D,0),10),"")</f>
        <v/>
      </c>
      <c r="W257">
        <f>+IFERROR(INDEX('Prix PRO PCS'!$1:$1048576,MATCH(E257,'Prix PRO PCS'!D:D,0),10),"")</f>
        <v>11.65</v>
      </c>
      <c r="X257" t="str">
        <f>IF(B257="OPPORTUNITE",AA257,IF(AA257&lt;=0,"Non",IF(AA257&gt;10,"Oui","Inf à 10")))</f>
        <v>Inf à 10</v>
      </c>
      <c r="Y257">
        <f>IFERROR(INDEX(LigneAchat!$1:$1048576,MATCH(E257,LigneAchat!D:D,0),5),"")</f>
        <v>44326</v>
      </c>
      <c r="Z257">
        <f>INDEX(Articles!$1:$1048576,MATCH(E257,Articles!D:D,0),21)</f>
        <v>9</v>
      </c>
      <c r="AA257">
        <f>+Z257-AB257</f>
        <v>9</v>
      </c>
      <c r="AB257">
        <f>+INDEX(Articles!$1:$1048576,MATCH(E257,Articles!D:D,0),23)</f>
        <v>0</v>
      </c>
    </row>
    <row r="258">
      <c r="B258" t="str">
        <f>INDEX(Articles!$1:$1048576,MATCH(E258,Articles!D:D,0),6)</f>
        <v>1</v>
      </c>
      <c r="C258" t="str">
        <f>INDEX(Articles!$1:$1048576,MATCH(E258,Articles!D:D,0),7)</f>
        <v/>
      </c>
      <c r="D258" t="str">
        <f>HYPERLINK(INDEX(Articles!$1:$1048576,MATCH(E258,Articles!D:D,0),24),"Lien")</f>
        <v>Lien</v>
      </c>
      <c r="E258" t="str">
        <v>77010-76CE</v>
      </c>
      <c r="F258" t="str">
        <f>INDEX(Articles!$1:$1048576,MATCH(E258,Articles!D:D,0),5)</f>
        <v>BBE Ø100 ARAIGNÉE ROUGE TR. ARGT + TC RGE TR. ARGT</v>
      </c>
      <c r="G258" t="str">
        <f>INDEX(Articles!$1:$1048576,MATCH(E258,Articles!D:D,0),8)</f>
        <v>BOMBE</v>
      </c>
      <c r="H258" t="str">
        <f>INDEX(Articles!$1:$1048576,MATCH(E258,Articles!D:D,0),9)</f>
        <v>SPHERIQUE</v>
      </c>
      <c r="I258">
        <f>INDEX(Articles!$1:$1048576,MATCH(E258,Articles!D:D,0),10)</f>
        <v>100</v>
      </c>
      <c r="J258" t="str">
        <f>INDEX(Articles!$1:$1048576,MATCH(E258,Articles!D:D,0),11)</f>
        <v>PLEUREUR</v>
      </c>
      <c r="K258" t="str">
        <f>INDEX(Articles!$1:$1048576,MATCH(E258,Articles!D:D,0),12)</f>
        <v>ROUGE</v>
      </c>
      <c r="L258" t="str">
        <f>INDEX(Articles!$1:$1048576,MATCH(E258,Articles!D:D,0),13)</f>
        <v>CN</v>
      </c>
      <c r="M258" t="str">
        <f>INDEX(Articles!$1:$1048576,MATCH(E258,Articles!D:D,0),14)</f>
        <v>F4</v>
      </c>
      <c r="N258" t="str">
        <f>INDEX(Articles!$1:$1048576,MATCH(E258,Articles!D:D,0),15)</f>
        <v>1.3G</v>
      </c>
      <c r="O258" t="str">
        <f>INDEX(Articles!$1:$1048576,MATCH(E258,Articles!D:D,0),16)</f>
        <v>1008-F4-69245227</v>
      </c>
      <c r="P258">
        <f>INDEX(Articles!$1:$1048576,MATCH(E258,Articles!D:D,0),17)*1000</f>
        <v>383</v>
      </c>
      <c r="Q258" t="str">
        <f>INDEX(Articles!$1:$1048576,MATCH(E258,Articles!D:D,0),18)</f>
        <v>3,5</v>
      </c>
      <c r="R258">
        <f>INDEX(Articles!$1:$1048576,MATCH(E258,Articles!D:D,0),19)</f>
        <v>100</v>
      </c>
      <c r="S258" t="str">
        <f>IF(INDEX('Unités CA'!$1:$1048576,MATCH(E258,'Unités CA'!D:D,0),5)=0,"",INDEX('Unités CA'!$1:$1048576,MATCH(E258,'Unités CA'!D:D,0),5))</f>
        <v>0030/CA</v>
      </c>
      <c r="T258" t="str">
        <f>IF(INDEX('Unités BTE'!$1:$1048576,MATCH(E258,'Unités CA'!D:D,0),5)=0,"",INDEX('Unités BTE'!$1:$1048576,MATCH(E258,'Unités CA'!D:D,0),5))</f>
        <v/>
      </c>
      <c r="U258">
        <f>IFERROR(INDEX('Prix PRO CA'!$1:$1048576,MATCH(E258,'Prix PRO CA'!D:D,0),10),"")</f>
        <v>238.6</v>
      </c>
      <c r="V258" t="str">
        <f>IFERROR(INDEX('Prix PRO CA'!$1:$1048576,MATCH(E258,'Prix PRO BTE'!D:D,0),10),"")</f>
        <v/>
      </c>
      <c r="W258">
        <f>+IFERROR(INDEX('Prix PRO PCS'!$1:$1048576,MATCH(E258,'Prix PRO PCS'!D:D,0),10),"")</f>
        <v>11.65</v>
      </c>
      <c r="X258" t="str">
        <f>IF(B258="OPPORTUNITE",AA258,IF(AA258&lt;=0,"Non",IF(AA258&gt;10,"Oui","Inf à 10")))</f>
        <v>Oui</v>
      </c>
      <c r="Y258" t="str">
        <f>IFERROR(INDEX(LigneAchat!$1:$1048576,MATCH(E258,LigneAchat!D:D,0),5),"")</f>
        <v/>
      </c>
      <c r="Z258">
        <f>INDEX(Articles!$1:$1048576,MATCH(E258,Articles!D:D,0),21)</f>
        <v>167</v>
      </c>
      <c r="AA258">
        <f>+Z258-AB258</f>
        <v>161</v>
      </c>
      <c r="AB258">
        <f>+INDEX(Articles!$1:$1048576,MATCH(E258,Articles!D:D,0),23)</f>
        <v>6</v>
      </c>
    </row>
    <row r="259">
      <c r="B259" t="str">
        <f>INDEX(Articles!$1:$1048576,MATCH(E259,Articles!D:D,0),6)</f>
        <v>1</v>
      </c>
      <c r="C259" t="str">
        <f>INDEX(Articles!$1:$1048576,MATCH(E259,Articles!D:D,0),7)</f>
        <v/>
      </c>
      <c r="D259" t="str">
        <f>HYPERLINK(INDEX(Articles!$1:$1048576,MATCH(E259,Articles!D:D,0),24),"Lien")</f>
        <v>Lien</v>
      </c>
      <c r="E259" t="str">
        <v>99610-07</v>
      </c>
      <c r="F259" t="str">
        <f>INDEX(Articles!$1:$1048576,MATCH(E259,Articles!D:D,0),5)</f>
        <v>BBE Ø100 DAHLIA OR</v>
      </c>
      <c r="G259" t="str">
        <f>INDEX(Articles!$1:$1048576,MATCH(E259,Articles!D:D,0),8)</f>
        <v>BOMBE</v>
      </c>
      <c r="H259" t="str">
        <f>INDEX(Articles!$1:$1048576,MATCH(E259,Articles!D:D,0),9)</f>
        <v>SPHERIQUE</v>
      </c>
      <c r="I259">
        <f>INDEX(Articles!$1:$1048576,MATCH(E259,Articles!D:D,0),10)</f>
        <v>100</v>
      </c>
      <c r="J259" t="str">
        <f>INDEX(Articles!$1:$1048576,MATCH(E259,Articles!D:D,0),11)</f>
        <v>DAHLIA</v>
      </c>
      <c r="K259" t="str">
        <f>INDEX(Articles!$1:$1048576,MATCH(E259,Articles!D:D,0),12)</f>
        <v>OR</v>
      </c>
      <c r="L259" t="str">
        <f>INDEX(Articles!$1:$1048576,MATCH(E259,Articles!D:D,0),13)</f>
        <v>CN</v>
      </c>
      <c r="M259" t="str">
        <f>INDEX(Articles!$1:$1048576,MATCH(E259,Articles!D:D,0),14)</f>
        <v>F4</v>
      </c>
      <c r="N259" t="str">
        <f>INDEX(Articles!$1:$1048576,MATCH(E259,Articles!D:D,0),15)</f>
        <v>1.3G</v>
      </c>
      <c r="O259" t="str">
        <f>INDEX(Articles!$1:$1048576,MATCH(E259,Articles!D:D,0),16)</f>
        <v>1008-F4-69252665</v>
      </c>
      <c r="P259">
        <f>INDEX(Articles!$1:$1048576,MATCH(E259,Articles!D:D,0),17)*1000</f>
        <v>320</v>
      </c>
      <c r="Q259" t="str">
        <f>INDEX(Articles!$1:$1048576,MATCH(E259,Articles!D:D,0),18)</f>
        <v>3,5</v>
      </c>
      <c r="R259">
        <f>INDEX(Articles!$1:$1048576,MATCH(E259,Articles!D:D,0),19)</f>
        <v>100</v>
      </c>
      <c r="S259" t="str">
        <f>IF(INDEX('Unités CA'!$1:$1048576,MATCH(E259,'Unités CA'!D:D,0),5)=0,"",INDEX('Unités CA'!$1:$1048576,MATCH(E259,'Unités CA'!D:D,0),5))</f>
        <v>0030/CA</v>
      </c>
      <c r="T259" t="str">
        <f>IF(INDEX('Unités BTE'!$1:$1048576,MATCH(E259,'Unités CA'!D:D,0),5)=0,"",INDEX('Unités BTE'!$1:$1048576,MATCH(E259,'Unités CA'!D:D,0),5))</f>
        <v/>
      </c>
      <c r="U259">
        <f>IFERROR(INDEX('Prix PRO CA'!$1:$1048576,MATCH(E259,'Prix PRO CA'!D:D,0),10),"")</f>
        <v>208.97</v>
      </c>
      <c r="V259" t="str">
        <f>IFERROR(INDEX('Prix PRO CA'!$1:$1048576,MATCH(E259,'Prix PRO BTE'!D:D,0),10),"")</f>
        <v/>
      </c>
      <c r="W259">
        <f>+IFERROR(INDEX('Prix PRO PCS'!$1:$1048576,MATCH(E259,'Prix PRO PCS'!D:D,0),10),"")</f>
        <v>9.91</v>
      </c>
      <c r="X259" t="str">
        <f>IF(B259="OPPORTUNITE",AA259,IF(AA259&lt;=0,"Non",IF(AA259&gt;10,"Oui","Inf à 10")))</f>
        <v>Oui</v>
      </c>
      <c r="Y259" t="str">
        <f>IFERROR(INDEX(LigneAchat!$1:$1048576,MATCH(E259,LigneAchat!D:D,0),5),"")</f>
        <v/>
      </c>
      <c r="Z259">
        <f>INDEX(Articles!$1:$1048576,MATCH(E259,Articles!D:D,0),21)</f>
        <v>499</v>
      </c>
      <c r="AA259">
        <f>+Z259-AB259</f>
        <v>499</v>
      </c>
      <c r="AB259">
        <f>+INDEX(Articles!$1:$1048576,MATCH(E259,Articles!D:D,0),23)</f>
        <v>0</v>
      </c>
    </row>
    <row r="260">
      <c r="B260" t="str">
        <f>INDEX(Articles!$1:$1048576,MATCH(E260,Articles!D:D,0),6)</f>
        <v>1</v>
      </c>
      <c r="C260" t="str">
        <f>INDEX(Articles!$1:$1048576,MATCH(E260,Articles!D:D,0),7)</f>
        <v/>
      </c>
      <c r="D260" t="str">
        <f>HYPERLINK(INDEX(Articles!$1:$1048576,MATCH(E260,Articles!D:D,0),24),"Lien")</f>
        <v>Lien</v>
      </c>
      <c r="E260" t="str">
        <v>76110-43CE</v>
      </c>
      <c r="F260" t="str">
        <f>INDEX(Articles!$1:$1048576,MATCH(E260,Articles!D:D,0),5)</f>
        <v>BBE Ø100 ARAIGNÉE  ROSE + DÉTO</v>
      </c>
      <c r="G260" t="str">
        <f>INDEX(Articles!$1:$1048576,MATCH(E260,Articles!D:D,0),8)</f>
        <v>BOMBE</v>
      </c>
      <c r="H260" t="str">
        <f>INDEX(Articles!$1:$1048576,MATCH(E260,Articles!D:D,0),9)</f>
        <v>SPHERIQUE</v>
      </c>
      <c r="I260">
        <f>INDEX(Articles!$1:$1048576,MATCH(E260,Articles!D:D,0),10)</f>
        <v>100</v>
      </c>
      <c r="J260" t="str">
        <f>INDEX(Articles!$1:$1048576,MATCH(E260,Articles!D:D,0),11)</f>
        <v>DETONATION</v>
      </c>
      <c r="K260" t="str">
        <f>INDEX(Articles!$1:$1048576,MATCH(E260,Articles!D:D,0),12)</f>
        <v>ROSE</v>
      </c>
      <c r="L260" t="str">
        <f>INDEX(Articles!$1:$1048576,MATCH(E260,Articles!D:D,0),13)</f>
        <v>CN</v>
      </c>
      <c r="M260" t="str">
        <f>INDEX(Articles!$1:$1048576,MATCH(E260,Articles!D:D,0),14)</f>
        <v>F4</v>
      </c>
      <c r="N260" t="str">
        <f>INDEX(Articles!$1:$1048576,MATCH(E260,Articles!D:D,0),15)</f>
        <v>1.3G</v>
      </c>
      <c r="O260" t="str">
        <f>INDEX(Articles!$1:$1048576,MATCH(E260,Articles!D:D,0),16)</f>
        <v>1008-F4-69246117</v>
      </c>
      <c r="P260">
        <f>INDEX(Articles!$1:$1048576,MATCH(E260,Articles!D:D,0),17)*1000</f>
        <v>195</v>
      </c>
      <c r="Q260" t="str">
        <f>INDEX(Articles!$1:$1048576,MATCH(E260,Articles!D:D,0),18)</f>
        <v>3,5</v>
      </c>
      <c r="R260">
        <f>INDEX(Articles!$1:$1048576,MATCH(E260,Articles!D:D,0),19)</f>
        <v>100</v>
      </c>
      <c r="S260" t="str">
        <f>IF(INDEX('Unités CA'!$1:$1048576,MATCH(E260,'Unités CA'!D:D,0),5)=0,"",INDEX('Unités CA'!$1:$1048576,MATCH(E260,'Unités CA'!D:D,0),5))</f>
        <v>0030/CA</v>
      </c>
      <c r="T260" t="str">
        <f>IF(INDEX('Unités BTE'!$1:$1048576,MATCH(E260,'Unités CA'!D:D,0),5)=0,"",INDEX('Unités BTE'!$1:$1048576,MATCH(E260,'Unités CA'!D:D,0),5))</f>
        <v/>
      </c>
      <c r="U260">
        <f>IFERROR(INDEX('Prix PRO CA'!$1:$1048576,MATCH(E260,'Prix PRO CA'!D:D,0),10),"")</f>
        <v>238.6</v>
      </c>
      <c r="V260" t="str">
        <f>IFERROR(INDEX('Prix PRO CA'!$1:$1048576,MATCH(E260,'Prix PRO BTE'!D:D,0),10),"")</f>
        <v/>
      </c>
      <c r="W260">
        <f>+IFERROR(INDEX('Prix PRO PCS'!$1:$1048576,MATCH(E260,'Prix PRO PCS'!D:D,0),10),"")</f>
        <v>11.65</v>
      </c>
      <c r="X260" t="str">
        <f>IF(B260="OPPORTUNITE",AA260,IF(AA260&lt;=0,"Non",IF(AA260&gt;10,"Oui","Inf à 10")))</f>
        <v>Oui</v>
      </c>
      <c r="Y260" t="str">
        <f>IFERROR(INDEX(LigneAchat!$1:$1048576,MATCH(E260,LigneAchat!D:D,0),5),"")</f>
        <v/>
      </c>
      <c r="Z260">
        <f>INDEX(Articles!$1:$1048576,MATCH(E260,Articles!D:D,0),21)</f>
        <v>247</v>
      </c>
      <c r="AA260">
        <f>+Z260-AB260</f>
        <v>247</v>
      </c>
      <c r="AB260">
        <f>+INDEX(Articles!$1:$1048576,MATCH(E260,Articles!D:D,0),23)</f>
        <v>0</v>
      </c>
    </row>
    <row r="261">
      <c r="B261" t="str">
        <f>INDEX(Articles!$1:$1048576,MATCH(E261,Articles!D:D,0),6)</f>
        <v>1</v>
      </c>
      <c r="C261" t="str">
        <f>INDEX(Articles!$1:$1048576,MATCH(E261,Articles!D:D,0),7)</f>
        <v/>
      </c>
      <c r="D261" t="str">
        <f>HYPERLINK(INDEX(Articles!$1:$1048576,MATCH(E261,Articles!D:D,0),24),"Lien")</f>
        <v>Lien</v>
      </c>
      <c r="E261" t="str">
        <v>99610-35</v>
      </c>
      <c r="F261" t="str">
        <f>INDEX(Articles!$1:$1048576,MATCH(E261,Articles!D:D,0),5)</f>
        <v>BBE Ø100 ARAIGNÉE CLIGNO VERT</v>
      </c>
      <c r="G261" t="str">
        <f>INDEX(Articles!$1:$1048576,MATCH(E261,Articles!D:D,0),8)</f>
        <v>BOMBE</v>
      </c>
      <c r="H261" t="str">
        <f>INDEX(Articles!$1:$1048576,MATCH(E261,Articles!D:D,0),9)</f>
        <v>SPHERIQUE</v>
      </c>
      <c r="I261">
        <f>INDEX(Articles!$1:$1048576,MATCH(E261,Articles!D:D,0),10)</f>
        <v>100</v>
      </c>
      <c r="J261" t="str">
        <f>INDEX(Articles!$1:$1048576,MATCH(E261,Articles!D:D,0),11)</f>
        <v>CLIGNO</v>
      </c>
      <c r="K261" t="str">
        <f>INDEX(Articles!$1:$1048576,MATCH(E261,Articles!D:D,0),12)</f>
        <v>VERT</v>
      </c>
      <c r="L261" t="str">
        <f>INDEX(Articles!$1:$1048576,MATCH(E261,Articles!D:D,0),13)</f>
        <v>CN</v>
      </c>
      <c r="M261" t="str">
        <f>INDEX(Articles!$1:$1048576,MATCH(E261,Articles!D:D,0),14)</f>
        <v>F4</v>
      </c>
      <c r="N261" t="str">
        <f>INDEX(Articles!$1:$1048576,MATCH(E261,Articles!D:D,0),15)</f>
        <v>1.3G</v>
      </c>
      <c r="O261" t="str">
        <f>INDEX(Articles!$1:$1048576,MATCH(E261,Articles!D:D,0),16)</f>
        <v>1008-F4-69252665</v>
      </c>
      <c r="P261">
        <f>INDEX(Articles!$1:$1048576,MATCH(E261,Articles!D:D,0),17)*1000</f>
        <v>320</v>
      </c>
      <c r="Q261" t="str">
        <f>INDEX(Articles!$1:$1048576,MATCH(E261,Articles!D:D,0),18)</f>
        <v>3,5</v>
      </c>
      <c r="R261">
        <f>INDEX(Articles!$1:$1048576,MATCH(E261,Articles!D:D,0),19)</f>
        <v>100</v>
      </c>
      <c r="S261" t="str">
        <f>IF(INDEX('Unités CA'!$1:$1048576,MATCH(E261,'Unités CA'!D:D,0),5)=0,"",INDEX('Unités CA'!$1:$1048576,MATCH(E261,'Unités CA'!D:D,0),5))</f>
        <v>0030/CA</v>
      </c>
      <c r="T261" t="str">
        <f>IF(INDEX('Unités BTE'!$1:$1048576,MATCH(E261,'Unités CA'!D:D,0),5)=0,"",INDEX('Unités BTE'!$1:$1048576,MATCH(E261,'Unités CA'!D:D,0),5))</f>
        <v/>
      </c>
      <c r="U261">
        <f>IFERROR(INDEX('Prix PRO CA'!$1:$1048576,MATCH(E261,'Prix PRO CA'!D:D,0),10),"")</f>
        <v>208.97</v>
      </c>
      <c r="V261" t="str">
        <f>IFERROR(INDEX('Prix PRO CA'!$1:$1048576,MATCH(E261,'Prix PRO BTE'!D:D,0),10),"")</f>
        <v/>
      </c>
      <c r="W261">
        <f>+IFERROR(INDEX('Prix PRO PCS'!$1:$1048576,MATCH(E261,'Prix PRO PCS'!D:D,0),10),"")</f>
        <v>9.91</v>
      </c>
      <c r="X261" t="str">
        <f>IF(B261="OPPORTUNITE",AA261,IF(AA261&lt;=0,"Non",IF(AA261&gt;10,"Oui","Inf à 10")))</f>
        <v>Oui</v>
      </c>
      <c r="Y261" t="str">
        <f>IFERROR(INDEX(LigneAchat!$1:$1048576,MATCH(E261,LigneAchat!D:D,0),5),"")</f>
        <v/>
      </c>
      <c r="Z261">
        <f>INDEX(Articles!$1:$1048576,MATCH(E261,Articles!D:D,0),21)</f>
        <v>570</v>
      </c>
      <c r="AA261">
        <f>+Z261-AB261</f>
        <v>570</v>
      </c>
      <c r="AB261">
        <f>+INDEX(Articles!$1:$1048576,MATCH(E261,Articles!D:D,0),23)</f>
        <v>0</v>
      </c>
    </row>
    <row r="262">
      <c r="B262" t="str">
        <f>INDEX(Articles!$1:$1048576,MATCH(E262,Articles!D:D,0),6)</f>
        <v>1</v>
      </c>
      <c r="C262" t="str">
        <f>INDEX(Articles!$1:$1048576,MATCH(E262,Articles!D:D,0),7)</f>
        <v/>
      </c>
      <c r="D262" t="str">
        <f>HYPERLINK(INDEX(Articles!$1:$1048576,MATCH(E262,Articles!D:D,0),24),"Lien")</f>
        <v>Lien</v>
      </c>
      <c r="E262" t="str">
        <v>99610-37</v>
      </c>
      <c r="F262" t="str">
        <f>INDEX(Articles!$1:$1048576,MATCH(E262,Articles!D:D,0),5)</f>
        <v>BBE Ø100 ARAIGNÉE CLIGNO OR</v>
      </c>
      <c r="G262" t="str">
        <f>INDEX(Articles!$1:$1048576,MATCH(E262,Articles!D:D,0),8)</f>
        <v>BOMBE</v>
      </c>
      <c r="H262" t="str">
        <f>INDEX(Articles!$1:$1048576,MATCH(E262,Articles!D:D,0),9)</f>
        <v>SPHERIQUE</v>
      </c>
      <c r="I262">
        <f>INDEX(Articles!$1:$1048576,MATCH(E262,Articles!D:D,0),10)</f>
        <v>100</v>
      </c>
      <c r="J262" t="str">
        <f>INDEX(Articles!$1:$1048576,MATCH(E262,Articles!D:D,0),11)</f>
        <v>CLIGNO</v>
      </c>
      <c r="K262" t="str">
        <f>INDEX(Articles!$1:$1048576,MATCH(E262,Articles!D:D,0),12)</f>
        <v>OR</v>
      </c>
      <c r="L262" t="str">
        <f>INDEX(Articles!$1:$1048576,MATCH(E262,Articles!D:D,0),13)</f>
        <v>CN</v>
      </c>
      <c r="M262" t="str">
        <f>INDEX(Articles!$1:$1048576,MATCH(E262,Articles!D:D,0),14)</f>
        <v>F4</v>
      </c>
      <c r="N262" t="str">
        <f>INDEX(Articles!$1:$1048576,MATCH(E262,Articles!D:D,0),15)</f>
        <v>1.3G</v>
      </c>
      <c r="O262" t="str">
        <f>INDEX(Articles!$1:$1048576,MATCH(E262,Articles!D:D,0),16)</f>
        <v>1008-F4-69252665</v>
      </c>
      <c r="P262">
        <f>INDEX(Articles!$1:$1048576,MATCH(E262,Articles!D:D,0),17)*1000</f>
        <v>320</v>
      </c>
      <c r="Q262" t="str">
        <f>INDEX(Articles!$1:$1048576,MATCH(E262,Articles!D:D,0),18)</f>
        <v>3,5</v>
      </c>
      <c r="R262">
        <f>INDEX(Articles!$1:$1048576,MATCH(E262,Articles!D:D,0),19)</f>
        <v>100</v>
      </c>
      <c r="S262" t="str">
        <f>IF(INDEX('Unités CA'!$1:$1048576,MATCH(E262,'Unités CA'!D:D,0),5)=0,"",INDEX('Unités CA'!$1:$1048576,MATCH(E262,'Unités CA'!D:D,0),5))</f>
        <v>0030/CA</v>
      </c>
      <c r="T262" t="str">
        <f>IF(INDEX('Unités BTE'!$1:$1048576,MATCH(E262,'Unités CA'!D:D,0),5)=0,"",INDEX('Unités BTE'!$1:$1048576,MATCH(E262,'Unités CA'!D:D,0),5))</f>
        <v/>
      </c>
      <c r="U262">
        <f>IFERROR(INDEX('Prix PRO CA'!$1:$1048576,MATCH(E262,'Prix PRO CA'!D:D,0),10),"")</f>
        <v>208.97</v>
      </c>
      <c r="V262" t="str">
        <f>IFERROR(INDEX('Prix PRO CA'!$1:$1048576,MATCH(E262,'Prix PRO BTE'!D:D,0),10),"")</f>
        <v/>
      </c>
      <c r="W262">
        <f>+IFERROR(INDEX('Prix PRO PCS'!$1:$1048576,MATCH(E262,'Prix PRO PCS'!D:D,0),10),"")</f>
        <v>9.91</v>
      </c>
      <c r="X262" t="str">
        <f>IF(B262="OPPORTUNITE",AA262,IF(AA262&lt;=0,"Non",IF(AA262&gt;10,"Oui","Inf à 10")))</f>
        <v>Oui</v>
      </c>
      <c r="Y262" t="str">
        <f>IFERROR(INDEX(LigneAchat!$1:$1048576,MATCH(E262,LigneAchat!D:D,0),5),"")</f>
        <v/>
      </c>
      <c r="Z262">
        <f>INDEX(Articles!$1:$1048576,MATCH(E262,Articles!D:D,0),21)</f>
        <v>682</v>
      </c>
      <c r="AA262">
        <f>+Z262-AB262</f>
        <v>668</v>
      </c>
      <c r="AB262">
        <f>+INDEX(Articles!$1:$1048576,MATCH(E262,Articles!D:D,0),23)</f>
        <v>14</v>
      </c>
    </row>
    <row r="263">
      <c r="B263" t="str">
        <f>INDEX(Articles!$1:$1048576,MATCH(E263,Articles!D:D,0),6)</f>
        <v>1</v>
      </c>
      <c r="C263" t="str">
        <f>INDEX(Articles!$1:$1048576,MATCH(E263,Articles!D:D,0),7)</f>
        <v/>
      </c>
      <c r="D263" t="str">
        <f>HYPERLINK(INDEX(Articles!$1:$1048576,MATCH(E263,Articles!D:D,0),24),"Lien")</f>
        <v>Lien</v>
      </c>
      <c r="E263" t="str">
        <v>99610-39</v>
      </c>
      <c r="F263" t="str">
        <f>INDEX(Articles!$1:$1048576,MATCH(E263,Articles!D:D,0),5)</f>
        <v>BBE Ø100 ARAIGNÉE CLIGNO BLANC</v>
      </c>
      <c r="G263" t="str">
        <f>INDEX(Articles!$1:$1048576,MATCH(E263,Articles!D:D,0),8)</f>
        <v>BOMBE</v>
      </c>
      <c r="H263" t="str">
        <f>INDEX(Articles!$1:$1048576,MATCH(E263,Articles!D:D,0),9)</f>
        <v>SPHERIQUE</v>
      </c>
      <c r="I263">
        <f>INDEX(Articles!$1:$1048576,MATCH(E263,Articles!D:D,0),10)</f>
        <v>100</v>
      </c>
      <c r="J263" t="str">
        <f>INDEX(Articles!$1:$1048576,MATCH(E263,Articles!D:D,0),11)</f>
        <v>CLIGNO</v>
      </c>
      <c r="K263" t="str">
        <f>INDEX(Articles!$1:$1048576,MATCH(E263,Articles!D:D,0),12)</f>
        <v>BLANC</v>
      </c>
      <c r="L263" t="str">
        <f>INDEX(Articles!$1:$1048576,MATCH(E263,Articles!D:D,0),13)</f>
        <v>CN</v>
      </c>
      <c r="M263" t="str">
        <f>INDEX(Articles!$1:$1048576,MATCH(E263,Articles!D:D,0),14)</f>
        <v>F4</v>
      </c>
      <c r="N263" t="str">
        <f>INDEX(Articles!$1:$1048576,MATCH(E263,Articles!D:D,0),15)</f>
        <v>1.3G</v>
      </c>
      <c r="O263" t="str">
        <f>INDEX(Articles!$1:$1048576,MATCH(E263,Articles!D:D,0),16)</f>
        <v>1008-F4-69252665</v>
      </c>
      <c r="P263">
        <f>INDEX(Articles!$1:$1048576,MATCH(E263,Articles!D:D,0),17)*1000</f>
        <v>320</v>
      </c>
      <c r="Q263" t="str">
        <f>INDEX(Articles!$1:$1048576,MATCH(E263,Articles!D:D,0),18)</f>
        <v>3,5</v>
      </c>
      <c r="R263">
        <f>INDEX(Articles!$1:$1048576,MATCH(E263,Articles!D:D,0),19)</f>
        <v>100</v>
      </c>
      <c r="S263" t="str">
        <f>IF(INDEX('Unités CA'!$1:$1048576,MATCH(E263,'Unités CA'!D:D,0),5)=0,"",INDEX('Unités CA'!$1:$1048576,MATCH(E263,'Unités CA'!D:D,0),5))</f>
        <v>0030/CA</v>
      </c>
      <c r="T263" t="str">
        <f>IF(INDEX('Unités BTE'!$1:$1048576,MATCH(E263,'Unités CA'!D:D,0),5)=0,"",INDEX('Unités BTE'!$1:$1048576,MATCH(E263,'Unités CA'!D:D,0),5))</f>
        <v/>
      </c>
      <c r="U263">
        <f>IFERROR(INDEX('Prix PRO CA'!$1:$1048576,MATCH(E263,'Prix PRO CA'!D:D,0),10),"")</f>
        <v>208.97</v>
      </c>
      <c r="V263" t="str">
        <f>IFERROR(INDEX('Prix PRO CA'!$1:$1048576,MATCH(E263,'Prix PRO BTE'!D:D,0),10),"")</f>
        <v/>
      </c>
      <c r="W263">
        <f>+IFERROR(INDEX('Prix PRO PCS'!$1:$1048576,MATCH(E263,'Prix PRO PCS'!D:D,0),10),"")</f>
        <v>9.91</v>
      </c>
      <c r="X263" t="str">
        <f>IF(B263="OPPORTUNITE",AA263,IF(AA263&lt;=0,"Non",IF(AA263&gt;10,"Oui","Inf à 10")))</f>
        <v>Oui</v>
      </c>
      <c r="Y263">
        <f>IFERROR(INDEX(LigneAchat!$1:$1048576,MATCH(E263,LigneAchat!D:D,0),5),"")</f>
        <v>44287</v>
      </c>
      <c r="Z263">
        <f>INDEX(Articles!$1:$1048576,MATCH(E263,Articles!D:D,0),21)</f>
        <v>62</v>
      </c>
      <c r="AA263">
        <f>+Z263-AB263</f>
        <v>50</v>
      </c>
      <c r="AB263">
        <f>+INDEX(Articles!$1:$1048576,MATCH(E263,Articles!D:D,0),23)</f>
        <v>12</v>
      </c>
    </row>
    <row r="264">
      <c r="B264" t="str">
        <f>INDEX(Articles!$1:$1048576,MATCH(E264,Articles!D:D,0),6)</f>
        <v>1</v>
      </c>
      <c r="C264" t="str">
        <f>INDEX(Articles!$1:$1048576,MATCH(E264,Articles!D:D,0),7)</f>
        <v/>
      </c>
      <c r="D264" t="str">
        <f>HYPERLINK(INDEX(Articles!$1:$1048576,MATCH(E264,Articles!D:D,0),24),"Lien")</f>
        <v>Lien</v>
      </c>
      <c r="E264" t="str">
        <v>76010-53CE</v>
      </c>
      <c r="F264" t="str">
        <f>INDEX(Articles!$1:$1048576,MATCH(E264,Articles!D:D,0),5)</f>
        <v>BBE Ø100 SAULE PLEUREUR CLIGNO BLANC</v>
      </c>
      <c r="G264" t="str">
        <f>INDEX(Articles!$1:$1048576,MATCH(E264,Articles!D:D,0),8)</f>
        <v>BOMBE</v>
      </c>
      <c r="H264" t="str">
        <f>INDEX(Articles!$1:$1048576,MATCH(E264,Articles!D:D,0),9)</f>
        <v>SPHERIQUE</v>
      </c>
      <c r="I264">
        <f>INDEX(Articles!$1:$1048576,MATCH(E264,Articles!D:D,0),10)</f>
        <v>100</v>
      </c>
      <c r="J264" t="str">
        <f>INDEX(Articles!$1:$1048576,MATCH(E264,Articles!D:D,0),11)</f>
        <v>CLIGNO</v>
      </c>
      <c r="K264" t="str">
        <f>INDEX(Articles!$1:$1048576,MATCH(E264,Articles!D:D,0),12)</f>
        <v>BLANC</v>
      </c>
      <c r="L264" t="str">
        <f>INDEX(Articles!$1:$1048576,MATCH(E264,Articles!D:D,0),13)</f>
        <v>CN</v>
      </c>
      <c r="M264" t="str">
        <f>INDEX(Articles!$1:$1048576,MATCH(E264,Articles!D:D,0),14)</f>
        <v>F4</v>
      </c>
      <c r="N264" t="str">
        <f>INDEX(Articles!$1:$1048576,MATCH(E264,Articles!D:D,0),15)</f>
        <v>1.3G</v>
      </c>
      <c r="O264" t="str">
        <f>INDEX(Articles!$1:$1048576,MATCH(E264,Articles!D:D,0),16)</f>
        <v>1008-F4-69245227</v>
      </c>
      <c r="P264">
        <f>INDEX(Articles!$1:$1048576,MATCH(E264,Articles!D:D,0),17)*1000</f>
        <v>295</v>
      </c>
      <c r="Q264" t="str">
        <f>INDEX(Articles!$1:$1048576,MATCH(E264,Articles!D:D,0),18)</f>
        <v>3,5</v>
      </c>
      <c r="R264">
        <f>INDEX(Articles!$1:$1048576,MATCH(E264,Articles!D:D,0),19)</f>
        <v>100</v>
      </c>
      <c r="S264" t="str">
        <f>IF(INDEX('Unités CA'!$1:$1048576,MATCH(E264,'Unités CA'!D:D,0),5)=0,"",INDEX('Unités CA'!$1:$1048576,MATCH(E264,'Unités CA'!D:D,0),5))</f>
        <v>0030/CA</v>
      </c>
      <c r="T264" t="str">
        <f>IF(INDEX('Unités BTE'!$1:$1048576,MATCH(E264,'Unités CA'!D:D,0),5)=0,"",INDEX('Unités BTE'!$1:$1048576,MATCH(E264,'Unités CA'!D:D,0),5))</f>
        <v/>
      </c>
      <c r="U264">
        <f>IFERROR(INDEX('Prix PRO CA'!$1:$1048576,MATCH(E264,'Prix PRO CA'!D:D,0),10),"")</f>
        <v>297</v>
      </c>
      <c r="V264" t="str">
        <f>IFERROR(INDEX('Prix PRO CA'!$1:$1048576,MATCH(E264,'Prix PRO BTE'!D:D,0),10),"")</f>
        <v/>
      </c>
      <c r="W264">
        <f>+IFERROR(INDEX('Prix PRO PCS'!$1:$1048576,MATCH(E264,'Prix PRO PCS'!D:D,0),10),"")</f>
        <v>13.17</v>
      </c>
      <c r="X264" t="str">
        <f>IF(B264="OPPORTUNITE",AA264,IF(AA264&lt;=0,"Non",IF(AA264&gt;10,"Oui","Inf à 10")))</f>
        <v>Inf à 10</v>
      </c>
      <c r="Y264">
        <f>IFERROR(INDEX(LigneAchat!$1:$1048576,MATCH(E264,LigneAchat!D:D,0),5),"")</f>
        <v>44326</v>
      </c>
      <c r="Z264">
        <f>INDEX(Articles!$1:$1048576,MATCH(E264,Articles!D:D,0),21)</f>
        <v>2</v>
      </c>
      <c r="AA264">
        <f>+Z264-AB264</f>
        <v>2</v>
      </c>
      <c r="AB264">
        <f>+INDEX(Articles!$1:$1048576,MATCH(E264,Articles!D:D,0),23)</f>
        <v>0</v>
      </c>
    </row>
    <row r="265">
      <c r="B265" t="str">
        <f>INDEX(Articles!$1:$1048576,MATCH(E265,Articles!D:D,0),6)</f>
        <v>1</v>
      </c>
      <c r="C265" t="str">
        <f>INDEX(Articles!$1:$1048576,MATCH(E265,Articles!D:D,0),7)</f>
        <v/>
      </c>
      <c r="D265" t="str">
        <f>HYPERLINK(INDEX(Articles!$1:$1048576,MATCH(E265,Articles!D:D,0),24),"Lien")</f>
        <v>Lien</v>
      </c>
      <c r="E265" t="str">
        <v>76010-63CE</v>
      </c>
      <c r="F265" t="str">
        <f>INDEX(Articles!$1:$1048576,MATCH(E265,Articles!D:D,0),5)</f>
        <v>BBE Ø100 PÉTILLANTE BLANC</v>
      </c>
      <c r="G265" t="str">
        <f>INDEX(Articles!$1:$1048576,MATCH(E265,Articles!D:D,0),8)</f>
        <v>BOMBE</v>
      </c>
      <c r="H265" t="str">
        <f>INDEX(Articles!$1:$1048576,MATCH(E265,Articles!D:D,0),9)</f>
        <v>SPHERIQUE</v>
      </c>
      <c r="I265">
        <f>INDEX(Articles!$1:$1048576,MATCH(E265,Articles!D:D,0),10)</f>
        <v>100</v>
      </c>
      <c r="J265" t="str">
        <f>INDEX(Articles!$1:$1048576,MATCH(E265,Articles!D:D,0),11)</f>
        <v>CLIGNO</v>
      </c>
      <c r="K265" t="str">
        <f>INDEX(Articles!$1:$1048576,MATCH(E265,Articles!D:D,0),12)</f>
        <v>BLANC</v>
      </c>
      <c r="L265" t="str">
        <f>INDEX(Articles!$1:$1048576,MATCH(E265,Articles!D:D,0),13)</f>
        <v>CN</v>
      </c>
      <c r="M265" t="str">
        <f>INDEX(Articles!$1:$1048576,MATCH(E265,Articles!D:D,0),14)</f>
        <v>F4</v>
      </c>
      <c r="N265" t="str">
        <f>INDEX(Articles!$1:$1048576,MATCH(E265,Articles!D:D,0),15)</f>
        <v>1.3G</v>
      </c>
      <c r="O265" t="str">
        <f>INDEX(Articles!$1:$1048576,MATCH(E265,Articles!D:D,0),16)</f>
        <v>0163-F4-4244</v>
      </c>
      <c r="P265">
        <f>INDEX(Articles!$1:$1048576,MATCH(E265,Articles!D:D,0),17)*1000</f>
        <v>348</v>
      </c>
      <c r="Q265" t="str">
        <f>INDEX(Articles!$1:$1048576,MATCH(E265,Articles!D:D,0),18)</f>
        <v>3,5</v>
      </c>
      <c r="R265">
        <f>INDEX(Articles!$1:$1048576,MATCH(E265,Articles!D:D,0),19)</f>
        <v>100</v>
      </c>
      <c r="S265" t="str">
        <f>IF(INDEX('Unités CA'!$1:$1048576,MATCH(E265,'Unités CA'!D:D,0),5)=0,"",INDEX('Unités CA'!$1:$1048576,MATCH(E265,'Unités CA'!D:D,0),5))</f>
        <v>0030/CA</v>
      </c>
      <c r="T265" t="str">
        <f>IF(INDEX('Unités BTE'!$1:$1048576,MATCH(E265,'Unités CA'!D:D,0),5)=0,"",INDEX('Unités BTE'!$1:$1048576,MATCH(E265,'Unités CA'!D:D,0),5))</f>
        <v/>
      </c>
      <c r="U265">
        <f>IFERROR(INDEX('Prix PRO CA'!$1:$1048576,MATCH(E265,'Prix PRO CA'!D:D,0),10),"")</f>
        <v>297</v>
      </c>
      <c r="V265" t="str">
        <f>IFERROR(INDEX('Prix PRO CA'!$1:$1048576,MATCH(E265,'Prix PRO BTE'!D:D,0),10),"")</f>
        <v/>
      </c>
      <c r="W265">
        <f>+IFERROR(INDEX('Prix PRO PCS'!$1:$1048576,MATCH(E265,'Prix PRO PCS'!D:D,0),10),"")</f>
        <v>13.17</v>
      </c>
      <c r="X265" t="str">
        <f>IF(B265="OPPORTUNITE",AA265,IF(AA265&lt;=0,"Non",IF(AA265&gt;10,"Oui","Inf à 10")))</f>
        <v>Oui</v>
      </c>
      <c r="Y265" t="str">
        <f>IFERROR(INDEX(LigneAchat!$1:$1048576,MATCH(E265,LigneAchat!D:D,0),5),"")</f>
        <v/>
      </c>
      <c r="Z265">
        <f>INDEX(Articles!$1:$1048576,MATCH(E265,Articles!D:D,0),21)</f>
        <v>872</v>
      </c>
      <c r="AA265">
        <f>+Z265-AB265</f>
        <v>864</v>
      </c>
      <c r="AB265">
        <f>+INDEX(Articles!$1:$1048576,MATCH(E265,Articles!D:D,0),23)</f>
        <v>8</v>
      </c>
    </row>
    <row r="266">
      <c r="B266" t="str">
        <f>INDEX(Articles!$1:$1048576,MATCH(E266,Articles!D:D,0),6)</f>
        <v>1</v>
      </c>
      <c r="C266" t="str">
        <f>INDEX(Articles!$1:$1048576,MATCH(E266,Articles!D:D,0),7)</f>
        <v/>
      </c>
      <c r="D266" t="str">
        <f>HYPERLINK(INDEX(Articles!$1:$1048576,MATCH(E266,Articles!D:D,0),24),"Lien")</f>
        <v>Lien</v>
      </c>
      <c r="E266" t="str">
        <v>76010-64CE</v>
      </c>
      <c r="F266" t="str">
        <f>INDEX(Articles!$1:$1048576,MATCH(E266,Articles!D:D,0),5)</f>
        <v>BBE Ø100 PÉTILLANTE CITRON</v>
      </c>
      <c r="G266" t="str">
        <f>INDEX(Articles!$1:$1048576,MATCH(E266,Articles!D:D,0),8)</f>
        <v>BOMBE</v>
      </c>
      <c r="H266" t="str">
        <f>INDEX(Articles!$1:$1048576,MATCH(E266,Articles!D:D,0),9)</f>
        <v>SPHERIQUE</v>
      </c>
      <c r="I266">
        <f>INDEX(Articles!$1:$1048576,MATCH(E266,Articles!D:D,0),10)</f>
        <v>100</v>
      </c>
      <c r="J266" t="str">
        <f>INDEX(Articles!$1:$1048576,MATCH(E266,Articles!D:D,0),11)</f>
        <v>CLIGNO</v>
      </c>
      <c r="K266" t="str">
        <f>INDEX(Articles!$1:$1048576,MATCH(E266,Articles!D:D,0),12)</f>
        <v>CITRON</v>
      </c>
      <c r="L266" t="str">
        <f>INDEX(Articles!$1:$1048576,MATCH(E266,Articles!D:D,0),13)</f>
        <v>CN</v>
      </c>
      <c r="M266" t="str">
        <f>INDEX(Articles!$1:$1048576,MATCH(E266,Articles!D:D,0),14)</f>
        <v>F4</v>
      </c>
      <c r="N266" t="str">
        <f>INDEX(Articles!$1:$1048576,MATCH(E266,Articles!D:D,0),15)</f>
        <v>1.3G</v>
      </c>
      <c r="O266" t="str">
        <f>INDEX(Articles!$1:$1048576,MATCH(E266,Articles!D:D,0),16)</f>
        <v>0163-F4-4244</v>
      </c>
      <c r="P266">
        <f>INDEX(Articles!$1:$1048576,MATCH(E266,Articles!D:D,0),17)*1000</f>
        <v>348</v>
      </c>
      <c r="Q266" t="str">
        <f>INDEX(Articles!$1:$1048576,MATCH(E266,Articles!D:D,0),18)</f>
        <v>3,5</v>
      </c>
      <c r="R266">
        <f>INDEX(Articles!$1:$1048576,MATCH(E266,Articles!D:D,0),19)</f>
        <v>100</v>
      </c>
      <c r="S266" t="str">
        <f>IF(INDEX('Unités CA'!$1:$1048576,MATCH(E266,'Unités CA'!D:D,0),5)=0,"",INDEX('Unités CA'!$1:$1048576,MATCH(E266,'Unités CA'!D:D,0),5))</f>
        <v>0030/CA</v>
      </c>
      <c r="T266" t="str">
        <f>IF(INDEX('Unités BTE'!$1:$1048576,MATCH(E266,'Unités CA'!D:D,0),5)=0,"",INDEX('Unités BTE'!$1:$1048576,MATCH(E266,'Unités CA'!D:D,0),5))</f>
        <v/>
      </c>
      <c r="U266">
        <f>IFERROR(INDEX('Prix PRO CA'!$1:$1048576,MATCH(E266,'Prix PRO CA'!D:D,0),10),"")</f>
        <v>297</v>
      </c>
      <c r="V266" t="str">
        <f>IFERROR(INDEX('Prix PRO CA'!$1:$1048576,MATCH(E266,'Prix PRO BTE'!D:D,0),10),"")</f>
        <v/>
      </c>
      <c r="W266">
        <f>+IFERROR(INDEX('Prix PRO PCS'!$1:$1048576,MATCH(E266,'Prix PRO PCS'!D:D,0),10),"")</f>
        <v>13.17</v>
      </c>
      <c r="X266" t="str">
        <f>IF(B266="OPPORTUNITE",AA266,IF(AA266&lt;=0,"Non",IF(AA266&gt;10,"Oui","Inf à 10")))</f>
        <v>Oui</v>
      </c>
      <c r="Y266" t="str">
        <f>IFERROR(INDEX(LigneAchat!$1:$1048576,MATCH(E266,LigneAchat!D:D,0),5),"")</f>
        <v/>
      </c>
      <c r="Z266">
        <f>INDEX(Articles!$1:$1048576,MATCH(E266,Articles!D:D,0),21)</f>
        <v>178</v>
      </c>
      <c r="AA266">
        <f>+Z266-AB266</f>
        <v>156</v>
      </c>
      <c r="AB266">
        <f>+INDEX(Articles!$1:$1048576,MATCH(E266,Articles!D:D,0),23)</f>
        <v>22</v>
      </c>
    </row>
    <row r="267">
      <c r="B267" t="str">
        <f>INDEX(Articles!$1:$1048576,MATCH(E267,Articles!D:D,0),6)</f>
        <v>1</v>
      </c>
      <c r="C267" t="str">
        <f>INDEX(Articles!$1:$1048576,MATCH(E267,Articles!D:D,0),7)</f>
        <v/>
      </c>
      <c r="D267" t="str">
        <f>HYPERLINK(INDEX(Articles!$1:$1048576,MATCH(E267,Articles!D:D,0),24),"Lien")</f>
        <v>Lien</v>
      </c>
      <c r="E267" t="str">
        <v>76010-65CE</v>
      </c>
      <c r="F267" t="str">
        <f>INDEX(Articles!$1:$1048576,MATCH(E267,Articles!D:D,0),5)</f>
        <v>BBE Ø100 PÉTILLANTE VERTE</v>
      </c>
      <c r="G267" t="str">
        <f>INDEX(Articles!$1:$1048576,MATCH(E267,Articles!D:D,0),8)</f>
        <v>BOMBE</v>
      </c>
      <c r="H267" t="str">
        <f>INDEX(Articles!$1:$1048576,MATCH(E267,Articles!D:D,0),9)</f>
        <v>SPHERIQUE</v>
      </c>
      <c r="I267">
        <f>INDEX(Articles!$1:$1048576,MATCH(E267,Articles!D:D,0),10)</f>
        <v>100</v>
      </c>
      <c r="J267" t="str">
        <f>INDEX(Articles!$1:$1048576,MATCH(E267,Articles!D:D,0),11)</f>
        <v>CLIGNO</v>
      </c>
      <c r="K267" t="str">
        <f>INDEX(Articles!$1:$1048576,MATCH(E267,Articles!D:D,0),12)</f>
        <v>VERT</v>
      </c>
      <c r="L267" t="str">
        <f>INDEX(Articles!$1:$1048576,MATCH(E267,Articles!D:D,0),13)</f>
        <v>CN</v>
      </c>
      <c r="M267" t="str">
        <f>INDEX(Articles!$1:$1048576,MATCH(E267,Articles!D:D,0),14)</f>
        <v>F4</v>
      </c>
      <c r="N267" t="str">
        <f>INDEX(Articles!$1:$1048576,MATCH(E267,Articles!D:D,0),15)</f>
        <v>1.3G</v>
      </c>
      <c r="O267" t="str">
        <f>INDEX(Articles!$1:$1048576,MATCH(E267,Articles!D:D,0),16)</f>
        <v>0163-F4-4244</v>
      </c>
      <c r="P267">
        <f>INDEX(Articles!$1:$1048576,MATCH(E267,Articles!D:D,0),17)*1000</f>
        <v>348</v>
      </c>
      <c r="Q267" t="str">
        <f>INDEX(Articles!$1:$1048576,MATCH(E267,Articles!D:D,0),18)</f>
        <v>3,5</v>
      </c>
      <c r="R267">
        <f>INDEX(Articles!$1:$1048576,MATCH(E267,Articles!D:D,0),19)</f>
        <v>100</v>
      </c>
      <c r="S267" t="str">
        <f>IF(INDEX('Unités CA'!$1:$1048576,MATCH(E267,'Unités CA'!D:D,0),5)=0,"",INDEX('Unités CA'!$1:$1048576,MATCH(E267,'Unités CA'!D:D,0),5))</f>
        <v>0030/CA</v>
      </c>
      <c r="T267" t="str">
        <f>IF(INDEX('Unités BTE'!$1:$1048576,MATCH(E267,'Unités CA'!D:D,0),5)=0,"",INDEX('Unités BTE'!$1:$1048576,MATCH(E267,'Unités CA'!D:D,0),5))</f>
        <v/>
      </c>
      <c r="U267">
        <f>IFERROR(INDEX('Prix PRO CA'!$1:$1048576,MATCH(E267,'Prix PRO CA'!D:D,0),10),"")</f>
        <v>297</v>
      </c>
      <c r="V267" t="str">
        <f>IFERROR(INDEX('Prix PRO CA'!$1:$1048576,MATCH(E267,'Prix PRO BTE'!D:D,0),10),"")</f>
        <v/>
      </c>
      <c r="W267">
        <f>+IFERROR(INDEX('Prix PRO PCS'!$1:$1048576,MATCH(E267,'Prix PRO PCS'!D:D,0),10),"")</f>
        <v>13.17</v>
      </c>
      <c r="X267" t="str">
        <f>IF(B267="OPPORTUNITE",AA267,IF(AA267&lt;=0,"Non",IF(AA267&gt;10,"Oui","Inf à 10")))</f>
        <v>Oui</v>
      </c>
      <c r="Y267" t="str">
        <f>IFERROR(INDEX(LigneAchat!$1:$1048576,MATCH(E267,LigneAchat!D:D,0),5),"")</f>
        <v/>
      </c>
      <c r="Z267">
        <f>INDEX(Articles!$1:$1048576,MATCH(E267,Articles!D:D,0),21)</f>
        <v>366</v>
      </c>
      <c r="AA267">
        <f>+Z267-AB267</f>
        <v>366</v>
      </c>
      <c r="AB267">
        <f>+INDEX(Articles!$1:$1048576,MATCH(E267,Articles!D:D,0),23)</f>
        <v>0</v>
      </c>
    </row>
    <row r="268">
      <c r="B268" t="str">
        <f>INDEX(Articles!$1:$1048576,MATCH(E268,Articles!D:D,0),6)</f>
        <v>1</v>
      </c>
      <c r="C268" t="str">
        <f>INDEX(Articles!$1:$1048576,MATCH(E268,Articles!D:D,0),7)</f>
        <v/>
      </c>
      <c r="D268" t="str">
        <f>HYPERLINK(INDEX(Articles!$1:$1048576,MATCH(E268,Articles!D:D,0),24),"Lien")</f>
        <v>Lien</v>
      </c>
      <c r="E268" t="str">
        <v>76010-66CE</v>
      </c>
      <c r="F268" t="str">
        <f>INDEX(Articles!$1:$1048576,MATCH(E268,Articles!D:D,0),5)</f>
        <v>BBE Ø100 PÉTILLANTE ROUGE</v>
      </c>
      <c r="G268" t="str">
        <f>INDEX(Articles!$1:$1048576,MATCH(E268,Articles!D:D,0),8)</f>
        <v>BOMBE</v>
      </c>
      <c r="H268" t="str">
        <f>INDEX(Articles!$1:$1048576,MATCH(E268,Articles!D:D,0),9)</f>
        <v>SPHERIQUE</v>
      </c>
      <c r="I268">
        <f>INDEX(Articles!$1:$1048576,MATCH(E268,Articles!D:D,0),10)</f>
        <v>100</v>
      </c>
      <c r="J268" t="str">
        <f>INDEX(Articles!$1:$1048576,MATCH(E268,Articles!D:D,0),11)</f>
        <v>CLIGNO</v>
      </c>
      <c r="K268" t="str">
        <f>INDEX(Articles!$1:$1048576,MATCH(E268,Articles!D:D,0),12)</f>
        <v>ROUGE</v>
      </c>
      <c r="L268" t="str">
        <f>INDEX(Articles!$1:$1048576,MATCH(E268,Articles!D:D,0),13)</f>
        <v>CN</v>
      </c>
      <c r="M268" t="str">
        <f>INDEX(Articles!$1:$1048576,MATCH(E268,Articles!D:D,0),14)</f>
        <v>F4</v>
      </c>
      <c r="N268" t="str">
        <f>INDEX(Articles!$1:$1048576,MATCH(E268,Articles!D:D,0),15)</f>
        <v>1.3G</v>
      </c>
      <c r="O268" t="str">
        <f>INDEX(Articles!$1:$1048576,MATCH(E268,Articles!D:D,0),16)</f>
        <v>0163-F4-4244</v>
      </c>
      <c r="P268">
        <f>INDEX(Articles!$1:$1048576,MATCH(E268,Articles!D:D,0),17)*1000</f>
        <v>348</v>
      </c>
      <c r="Q268" t="str">
        <f>INDEX(Articles!$1:$1048576,MATCH(E268,Articles!D:D,0),18)</f>
        <v>3,5</v>
      </c>
      <c r="R268">
        <f>INDEX(Articles!$1:$1048576,MATCH(E268,Articles!D:D,0),19)</f>
        <v>100</v>
      </c>
      <c r="S268" t="str">
        <f>IF(INDEX('Unités CA'!$1:$1048576,MATCH(E268,'Unités CA'!D:D,0),5)=0,"",INDEX('Unités CA'!$1:$1048576,MATCH(E268,'Unités CA'!D:D,0),5))</f>
        <v>0030/CA</v>
      </c>
      <c r="T268" t="str">
        <f>IF(INDEX('Unités BTE'!$1:$1048576,MATCH(E268,'Unités CA'!D:D,0),5)=0,"",INDEX('Unités BTE'!$1:$1048576,MATCH(E268,'Unités CA'!D:D,0),5))</f>
        <v/>
      </c>
      <c r="U268">
        <f>IFERROR(INDEX('Prix PRO CA'!$1:$1048576,MATCH(E268,'Prix PRO CA'!D:D,0),10),"")</f>
        <v>297</v>
      </c>
      <c r="V268" t="str">
        <f>IFERROR(INDEX('Prix PRO CA'!$1:$1048576,MATCH(E268,'Prix PRO BTE'!D:D,0),10),"")</f>
        <v/>
      </c>
      <c r="W268">
        <f>+IFERROR(INDEX('Prix PRO PCS'!$1:$1048576,MATCH(E268,'Prix PRO PCS'!D:D,0),10),"")</f>
        <v>13.17</v>
      </c>
      <c r="X268" t="str">
        <f>IF(B268="OPPORTUNITE",AA268,IF(AA268&lt;=0,"Non",IF(AA268&gt;10,"Oui","Inf à 10")))</f>
        <v>Oui</v>
      </c>
      <c r="Y268" t="str">
        <f>IFERROR(INDEX(LigneAchat!$1:$1048576,MATCH(E268,LigneAchat!D:D,0),5),"")</f>
        <v/>
      </c>
      <c r="Z268">
        <f>INDEX(Articles!$1:$1048576,MATCH(E268,Articles!D:D,0),21)</f>
        <v>437</v>
      </c>
      <c r="AA268">
        <f>+Z268-AB268</f>
        <v>412</v>
      </c>
      <c r="AB268">
        <f>+INDEX(Articles!$1:$1048576,MATCH(E268,Articles!D:D,0),23)</f>
        <v>25</v>
      </c>
    </row>
    <row r="269">
      <c r="B269" t="str">
        <f>INDEX(Articles!$1:$1048576,MATCH(E269,Articles!D:D,0),6)</f>
        <v>1</v>
      </c>
      <c r="C269" t="str">
        <f>INDEX(Articles!$1:$1048576,MATCH(E269,Articles!D:D,0),7)</f>
        <v/>
      </c>
      <c r="D269" t="str">
        <f>HYPERLINK(INDEX(Articles!$1:$1048576,MATCH(E269,Articles!D:D,0),24),"Lien")</f>
        <v>Lien</v>
      </c>
      <c r="E269" t="str">
        <v>76010-67CE</v>
      </c>
      <c r="F269" t="str">
        <f>INDEX(Articles!$1:$1048576,MATCH(E269,Articles!D:D,0),5)</f>
        <v>BBE Ø100 PÉTILLANTE ORANGE</v>
      </c>
      <c r="G269" t="str">
        <f>INDEX(Articles!$1:$1048576,MATCH(E269,Articles!D:D,0),8)</f>
        <v>BOMBE</v>
      </c>
      <c r="H269" t="str">
        <f>INDEX(Articles!$1:$1048576,MATCH(E269,Articles!D:D,0),9)</f>
        <v>SPHERIQUE</v>
      </c>
      <c r="I269">
        <f>INDEX(Articles!$1:$1048576,MATCH(E269,Articles!D:D,0),10)</f>
        <v>100</v>
      </c>
      <c r="J269" t="str">
        <f>INDEX(Articles!$1:$1048576,MATCH(E269,Articles!D:D,0),11)</f>
        <v>CLIGNO</v>
      </c>
      <c r="K269" t="str">
        <f>INDEX(Articles!$1:$1048576,MATCH(E269,Articles!D:D,0),12)</f>
        <v>ORANGE</v>
      </c>
      <c r="L269" t="str">
        <f>INDEX(Articles!$1:$1048576,MATCH(E269,Articles!D:D,0),13)</f>
        <v>CN</v>
      </c>
      <c r="M269" t="str">
        <f>INDEX(Articles!$1:$1048576,MATCH(E269,Articles!D:D,0),14)</f>
        <v>F4</v>
      </c>
      <c r="N269" t="str">
        <f>INDEX(Articles!$1:$1048576,MATCH(E269,Articles!D:D,0),15)</f>
        <v>1.3G</v>
      </c>
      <c r="O269" t="str">
        <f>INDEX(Articles!$1:$1048576,MATCH(E269,Articles!D:D,0),16)</f>
        <v>0163-F4-4244</v>
      </c>
      <c r="P269">
        <f>INDEX(Articles!$1:$1048576,MATCH(E269,Articles!D:D,0),17)*1000</f>
        <v>348</v>
      </c>
      <c r="Q269" t="str">
        <f>INDEX(Articles!$1:$1048576,MATCH(E269,Articles!D:D,0),18)</f>
        <v>3,5</v>
      </c>
      <c r="R269">
        <f>INDEX(Articles!$1:$1048576,MATCH(E269,Articles!D:D,0),19)</f>
        <v>100</v>
      </c>
      <c r="S269" t="str">
        <f>IF(INDEX('Unités CA'!$1:$1048576,MATCH(E269,'Unités CA'!D:D,0),5)=0,"",INDEX('Unités CA'!$1:$1048576,MATCH(E269,'Unités CA'!D:D,0),5))</f>
        <v>0030/CA</v>
      </c>
      <c r="T269" t="str">
        <f>IF(INDEX('Unités BTE'!$1:$1048576,MATCH(E269,'Unités CA'!D:D,0),5)=0,"",INDEX('Unités BTE'!$1:$1048576,MATCH(E269,'Unités CA'!D:D,0),5))</f>
        <v/>
      </c>
      <c r="U269">
        <f>IFERROR(INDEX('Prix PRO CA'!$1:$1048576,MATCH(E269,'Prix PRO CA'!D:D,0),10),"")</f>
        <v>297</v>
      </c>
      <c r="V269" t="str">
        <f>IFERROR(INDEX('Prix PRO CA'!$1:$1048576,MATCH(E269,'Prix PRO BTE'!D:D,0),10),"")</f>
        <v/>
      </c>
      <c r="W269">
        <f>+IFERROR(INDEX('Prix PRO PCS'!$1:$1048576,MATCH(E269,'Prix PRO PCS'!D:D,0),10),"")</f>
        <v>13.17</v>
      </c>
      <c r="X269" t="str">
        <f>IF(B269="OPPORTUNITE",AA269,IF(AA269&lt;=0,"Non",IF(AA269&gt;10,"Oui","Inf à 10")))</f>
        <v>Oui</v>
      </c>
      <c r="Y269" t="str">
        <f>IFERROR(INDEX(LigneAchat!$1:$1048576,MATCH(E269,LigneAchat!D:D,0),5),"")</f>
        <v/>
      </c>
      <c r="Z269">
        <f>INDEX(Articles!$1:$1048576,MATCH(E269,Articles!D:D,0),21)</f>
        <v>368</v>
      </c>
      <c r="AA269">
        <f>+Z269-AB269</f>
        <v>364</v>
      </c>
      <c r="AB269">
        <f>+INDEX(Articles!$1:$1048576,MATCH(E269,Articles!D:D,0),23)</f>
        <v>4</v>
      </c>
    </row>
    <row r="270">
      <c r="B270" t="str">
        <f>INDEX(Articles!$1:$1048576,MATCH(E270,Articles!D:D,0),6)</f>
        <v>1</v>
      </c>
      <c r="C270" t="str">
        <f>INDEX(Articles!$1:$1048576,MATCH(E270,Articles!D:D,0),7)</f>
        <v/>
      </c>
      <c r="D270" t="str">
        <f>HYPERLINK(INDEX(Articles!$1:$1048576,MATCH(E270,Articles!D:D,0),24),"Lien")</f>
        <v>Lien</v>
      </c>
      <c r="E270" t="str">
        <v>91010-16</v>
      </c>
      <c r="F270" t="str">
        <f>INDEX(Articles!$1:$1048576,MATCH(E270,Articles!D:D,0),5)</f>
        <v>BBE Ø100 CLIGNO OR</v>
      </c>
      <c r="G270" t="str">
        <f>INDEX(Articles!$1:$1048576,MATCH(E270,Articles!D:D,0),8)</f>
        <v>BOMBE</v>
      </c>
      <c r="H270" t="str">
        <f>INDEX(Articles!$1:$1048576,MATCH(E270,Articles!D:D,0),9)</f>
        <v>SPHERIQUE</v>
      </c>
      <c r="I270">
        <f>INDEX(Articles!$1:$1048576,MATCH(E270,Articles!D:D,0),10)</f>
        <v>100</v>
      </c>
      <c r="J270" t="str">
        <f>INDEX(Articles!$1:$1048576,MATCH(E270,Articles!D:D,0),11)</f>
        <v>CLIGNO</v>
      </c>
      <c r="K270" t="str">
        <f>INDEX(Articles!$1:$1048576,MATCH(E270,Articles!D:D,0),12)</f>
        <v>OR</v>
      </c>
      <c r="L270" t="str">
        <f>INDEX(Articles!$1:$1048576,MATCH(E270,Articles!D:D,0),13)</f>
        <v>CN</v>
      </c>
      <c r="M270" t="str">
        <f>INDEX(Articles!$1:$1048576,MATCH(E270,Articles!D:D,0),14)</f>
        <v>F4</v>
      </c>
      <c r="N270" t="str">
        <f>INDEX(Articles!$1:$1048576,MATCH(E270,Articles!D:D,0),15)</f>
        <v>1.3G</v>
      </c>
      <c r="O270" t="str">
        <f>INDEX(Articles!$1:$1048576,MATCH(E270,Articles!D:D,0),16)</f>
        <v>1008-F4-69252665</v>
      </c>
      <c r="P270">
        <f>INDEX(Articles!$1:$1048576,MATCH(E270,Articles!D:D,0),17)*1000</f>
        <v>320</v>
      </c>
      <c r="Q270" t="str">
        <f>INDEX(Articles!$1:$1048576,MATCH(E270,Articles!D:D,0),18)</f>
        <v>3,5</v>
      </c>
      <c r="R270">
        <f>INDEX(Articles!$1:$1048576,MATCH(E270,Articles!D:D,0),19)</f>
        <v>100</v>
      </c>
      <c r="S270" t="str">
        <f>IF(INDEX('Unités CA'!$1:$1048576,MATCH(E270,'Unités CA'!D:D,0),5)=0,"",INDEX('Unités CA'!$1:$1048576,MATCH(E270,'Unités CA'!D:D,0),5))</f>
        <v>0030/CA</v>
      </c>
      <c r="T270" t="str">
        <f>IF(INDEX('Unités BTE'!$1:$1048576,MATCH(E270,'Unités CA'!D:D,0),5)=0,"",INDEX('Unités BTE'!$1:$1048576,MATCH(E270,'Unités CA'!D:D,0),5))</f>
        <v/>
      </c>
      <c r="U270">
        <f>IFERROR(INDEX('Prix PRO CA'!$1:$1048576,MATCH(E270,'Prix PRO CA'!D:D,0),10),"")</f>
        <v>256.93</v>
      </c>
      <c r="V270" t="str">
        <f>IFERROR(INDEX('Prix PRO CA'!$1:$1048576,MATCH(E270,'Prix PRO BTE'!D:D,0),10),"")</f>
        <v/>
      </c>
      <c r="W270">
        <f>+IFERROR(INDEX('Prix PRO PCS'!$1:$1048576,MATCH(E270,'Prix PRO PCS'!D:D,0),10),"")</f>
        <v>11.92</v>
      </c>
      <c r="X270" t="str">
        <f>IF(B270="OPPORTUNITE",AA270,IF(AA270&lt;=0,"Non",IF(AA270&gt;10,"Oui","Inf à 10")))</f>
        <v>Oui</v>
      </c>
      <c r="Y270" t="str">
        <f>IFERROR(INDEX(LigneAchat!$1:$1048576,MATCH(E270,LigneAchat!D:D,0),5),"")</f>
        <v/>
      </c>
      <c r="Z270">
        <f>INDEX(Articles!$1:$1048576,MATCH(E270,Articles!D:D,0),21)</f>
        <v>350</v>
      </c>
      <c r="AA270">
        <f>+Z270-AB270</f>
        <v>350</v>
      </c>
      <c r="AB270">
        <f>+INDEX(Articles!$1:$1048576,MATCH(E270,Articles!D:D,0),23)</f>
        <v>0</v>
      </c>
    </row>
    <row r="271">
      <c r="B271" t="str">
        <f>INDEX(Articles!$1:$1048576,MATCH(E271,Articles!D:D,0),6)</f>
        <v>1</v>
      </c>
      <c r="C271" t="str">
        <f>INDEX(Articles!$1:$1048576,MATCH(E271,Articles!D:D,0),7)</f>
        <v/>
      </c>
      <c r="D271" t="str">
        <f>HYPERLINK(INDEX(Articles!$1:$1048576,MATCH(E271,Articles!D:D,0),24),"Lien")</f>
        <v>Lien</v>
      </c>
      <c r="E271" t="str">
        <v>93610-09</v>
      </c>
      <c r="F271" t="str">
        <f>INDEX(Articles!$1:$1048576,MATCH(E271,Articles!D:D,0),5)</f>
        <v>BBE Ø100 PAILLETTES ARGENT</v>
      </c>
      <c r="G271" t="str">
        <f>INDEX(Articles!$1:$1048576,MATCH(E271,Articles!D:D,0),8)</f>
        <v>BOMBE</v>
      </c>
      <c r="H271" t="str">
        <f>INDEX(Articles!$1:$1048576,MATCH(E271,Articles!D:D,0),9)</f>
        <v>SPHERIQUE</v>
      </c>
      <c r="I271">
        <f>INDEX(Articles!$1:$1048576,MATCH(E271,Articles!D:D,0),10)</f>
        <v>100</v>
      </c>
      <c r="J271" t="str">
        <f>INDEX(Articles!$1:$1048576,MATCH(E271,Articles!D:D,0),11)</f>
        <v>CLIGNO</v>
      </c>
      <c r="K271" t="str">
        <f>INDEX(Articles!$1:$1048576,MATCH(E271,Articles!D:D,0),12)</f>
        <v>ARGENT</v>
      </c>
      <c r="L271" t="str">
        <f>INDEX(Articles!$1:$1048576,MATCH(E271,Articles!D:D,0),13)</f>
        <v>CN</v>
      </c>
      <c r="M271" t="str">
        <f>INDEX(Articles!$1:$1048576,MATCH(E271,Articles!D:D,0),14)</f>
        <v>F4</v>
      </c>
      <c r="N271" t="str">
        <f>INDEX(Articles!$1:$1048576,MATCH(E271,Articles!D:D,0),15)</f>
        <v>1.3G</v>
      </c>
      <c r="O271" t="str">
        <f>INDEX(Articles!$1:$1048576,MATCH(E271,Articles!D:D,0),16)</f>
        <v>1008-F4-69252665</v>
      </c>
      <c r="P271">
        <f>INDEX(Articles!$1:$1048576,MATCH(E271,Articles!D:D,0),17)*1000</f>
        <v>320</v>
      </c>
      <c r="Q271" t="str">
        <f>INDEX(Articles!$1:$1048576,MATCH(E271,Articles!D:D,0),18)</f>
        <v>3,5</v>
      </c>
      <c r="R271">
        <f>INDEX(Articles!$1:$1048576,MATCH(E271,Articles!D:D,0),19)</f>
        <v>100</v>
      </c>
      <c r="S271" t="str">
        <f>IF(INDEX('Unités CA'!$1:$1048576,MATCH(E271,'Unités CA'!D:D,0),5)=0,"",INDEX('Unités CA'!$1:$1048576,MATCH(E271,'Unités CA'!D:D,0),5))</f>
        <v>0030/CA</v>
      </c>
      <c r="T271" t="str">
        <f>IF(INDEX('Unités BTE'!$1:$1048576,MATCH(E271,'Unités CA'!D:D,0),5)=0,"",INDEX('Unités BTE'!$1:$1048576,MATCH(E271,'Unités CA'!D:D,0),5))</f>
        <v/>
      </c>
      <c r="U271">
        <f>IFERROR(INDEX('Prix PRO CA'!$1:$1048576,MATCH(E271,'Prix PRO CA'!D:D,0),10),"")</f>
        <v>238.6</v>
      </c>
      <c r="V271" t="str">
        <f>IFERROR(INDEX('Prix PRO CA'!$1:$1048576,MATCH(E271,'Prix PRO BTE'!D:D,0),10),"")</f>
        <v/>
      </c>
      <c r="W271">
        <f>+IFERROR(INDEX('Prix PRO PCS'!$1:$1048576,MATCH(E271,'Prix PRO PCS'!D:D,0),10),"")</f>
        <v>11.65</v>
      </c>
      <c r="X271" t="str">
        <f>IF(B271="OPPORTUNITE",AA271,IF(AA271&lt;=0,"Non",IF(AA271&gt;10,"Oui","Inf à 10")))</f>
        <v>Oui</v>
      </c>
      <c r="Y271" t="str">
        <f>IFERROR(INDEX(LigneAchat!$1:$1048576,MATCH(E271,LigneAchat!D:D,0),5),"")</f>
        <v/>
      </c>
      <c r="Z271">
        <f>INDEX(Articles!$1:$1048576,MATCH(E271,Articles!D:D,0),21)</f>
        <v>587</v>
      </c>
      <c r="AA271">
        <f>+Z271-AB271</f>
        <v>577</v>
      </c>
      <c r="AB271">
        <f>+INDEX(Articles!$1:$1048576,MATCH(E271,Articles!D:D,0),23)</f>
        <v>10</v>
      </c>
    </row>
    <row r="272">
      <c r="B272" t="str">
        <f>INDEX(Articles!$1:$1048576,MATCH(E272,Articles!D:D,0),6)</f>
        <v>1</v>
      </c>
      <c r="C272" t="str">
        <f>INDEX(Articles!$1:$1048576,MATCH(E272,Articles!D:D,0),7)</f>
        <v/>
      </c>
      <c r="D272" t="str">
        <f>HYPERLINK(INDEX(Articles!$1:$1048576,MATCH(E272,Articles!D:D,0),24),"Lien")</f>
        <v>Lien</v>
      </c>
      <c r="E272" t="str">
        <v>91010-01</v>
      </c>
      <c r="F272" t="str">
        <f>INDEX(Articles!$1:$1048576,MATCH(E272,Articles!D:D,0),5)</f>
        <v>BBE Ø100 OEUFS DE DRAGON</v>
      </c>
      <c r="G272" t="str">
        <f>INDEX(Articles!$1:$1048576,MATCH(E272,Articles!D:D,0),8)</f>
        <v>BOMBE</v>
      </c>
      <c r="H272" t="str">
        <f>INDEX(Articles!$1:$1048576,MATCH(E272,Articles!D:D,0),9)</f>
        <v>SPHERIQUE</v>
      </c>
      <c r="I272">
        <f>INDEX(Articles!$1:$1048576,MATCH(E272,Articles!D:D,0),10)</f>
        <v>100</v>
      </c>
      <c r="J272" t="str">
        <f>INDEX(Articles!$1:$1048576,MATCH(E272,Articles!D:D,0),11)</f>
        <v>CREPITANT</v>
      </c>
      <c r="K272" t="str">
        <f>INDEX(Articles!$1:$1048576,MATCH(E272,Articles!D:D,0),12)</f>
        <v>ARGENT</v>
      </c>
      <c r="L272" t="str">
        <f>INDEX(Articles!$1:$1048576,MATCH(E272,Articles!D:D,0),13)</f>
        <v>CN</v>
      </c>
      <c r="M272" t="str">
        <f>INDEX(Articles!$1:$1048576,MATCH(E272,Articles!D:D,0),14)</f>
        <v>F4</v>
      </c>
      <c r="N272" t="str">
        <f>INDEX(Articles!$1:$1048576,MATCH(E272,Articles!D:D,0),15)</f>
        <v>1.3G</v>
      </c>
      <c r="O272" t="str">
        <f>INDEX(Articles!$1:$1048576,MATCH(E272,Articles!D:D,0),16)</f>
        <v>1008-F4-69252665</v>
      </c>
      <c r="P272">
        <f>INDEX(Articles!$1:$1048576,MATCH(E272,Articles!D:D,0),17)*1000</f>
        <v>320</v>
      </c>
      <c r="Q272" t="str">
        <f>INDEX(Articles!$1:$1048576,MATCH(E272,Articles!D:D,0),18)</f>
        <v>3,5</v>
      </c>
      <c r="R272">
        <f>INDEX(Articles!$1:$1048576,MATCH(E272,Articles!D:D,0),19)</f>
        <v>100</v>
      </c>
      <c r="S272" t="str">
        <f>IF(INDEX('Unités CA'!$1:$1048576,MATCH(E272,'Unités CA'!D:D,0),5)=0,"",INDEX('Unités CA'!$1:$1048576,MATCH(E272,'Unités CA'!D:D,0),5))</f>
        <v>0030/CA</v>
      </c>
      <c r="T272" t="str">
        <f>IF(INDEX('Unités BTE'!$1:$1048576,MATCH(E272,'Unités CA'!D:D,0),5)=0,"",INDEX('Unités BTE'!$1:$1048576,MATCH(E272,'Unités CA'!D:D,0),5))</f>
        <v/>
      </c>
      <c r="U272">
        <f>IFERROR(INDEX('Prix PRO CA'!$1:$1048576,MATCH(E272,'Prix PRO CA'!D:D,0),10),"")</f>
        <v>199.19</v>
      </c>
      <c r="V272" t="str">
        <f>IFERROR(INDEX('Prix PRO CA'!$1:$1048576,MATCH(E272,'Prix PRO BTE'!D:D,0),10),"")</f>
        <v/>
      </c>
      <c r="W272">
        <f>+IFERROR(INDEX('Prix PRO PCS'!$1:$1048576,MATCH(E272,'Prix PRO PCS'!D:D,0),10),"")</f>
        <v>9.46</v>
      </c>
      <c r="X272" t="str">
        <f>IF(B272="OPPORTUNITE",AA272,IF(AA272&lt;=0,"Non",IF(AA272&gt;10,"Oui","Inf à 10")))</f>
        <v>Oui</v>
      </c>
      <c r="Y272">
        <f>IFERROR(INDEX(LigneAchat!$1:$1048576,MATCH(E272,LigneAchat!D:D,0),5),"")</f>
        <v>44287</v>
      </c>
      <c r="Z272">
        <f>INDEX(Articles!$1:$1048576,MATCH(E272,Articles!D:D,0),21)</f>
        <v>657</v>
      </c>
      <c r="AA272">
        <f>+Z272-AB272</f>
        <v>657</v>
      </c>
      <c r="AB272">
        <f>+INDEX(Articles!$1:$1048576,MATCH(E272,Articles!D:D,0),23)</f>
        <v>0</v>
      </c>
    </row>
    <row r="273">
      <c r="B273" t="str">
        <f>INDEX(Articles!$1:$1048576,MATCH(E273,Articles!D:D,0),6)</f>
        <v>1</v>
      </c>
      <c r="C273" t="str">
        <f>INDEX(Articles!$1:$1048576,MATCH(E273,Articles!D:D,0),7)</f>
        <v/>
      </c>
      <c r="D273" t="str">
        <f>HYPERLINK(INDEX(Articles!$1:$1048576,MATCH(E273,Articles!D:D,0),24),"Lien")</f>
        <v>Lien</v>
      </c>
      <c r="E273" t="str">
        <v>77010-82CE</v>
      </c>
      <c r="F273" t="str">
        <f>INDEX(Articles!$1:$1048576,MATCH(E273,Articles!D:D,0),5)</f>
        <v>BBE Ø100 FILET FRISSON</v>
      </c>
      <c r="G273" t="str">
        <f>INDEX(Articles!$1:$1048576,MATCH(E273,Articles!D:D,0),8)</f>
        <v>BOMBE</v>
      </c>
      <c r="H273" t="str">
        <f>INDEX(Articles!$1:$1048576,MATCH(E273,Articles!D:D,0),9)</f>
        <v>SPHERIQUE</v>
      </c>
      <c r="I273">
        <f>INDEX(Articles!$1:$1048576,MATCH(E273,Articles!D:D,0),10)</f>
        <v>100</v>
      </c>
      <c r="J273" t="str">
        <f>INDEX(Articles!$1:$1048576,MATCH(E273,Articles!D:D,0),11)</f>
        <v>CREPITANT</v>
      </c>
      <c r="K273" t="str">
        <f>INDEX(Articles!$1:$1048576,MATCH(E273,Articles!D:D,0),12)</f>
        <v>ARGENT</v>
      </c>
      <c r="L273" t="str">
        <f>INDEX(Articles!$1:$1048576,MATCH(E273,Articles!D:D,0),13)</f>
        <v>CN</v>
      </c>
      <c r="M273" t="str">
        <f>INDEX(Articles!$1:$1048576,MATCH(E273,Articles!D:D,0),14)</f>
        <v>F4</v>
      </c>
      <c r="N273" t="str">
        <f>INDEX(Articles!$1:$1048576,MATCH(E273,Articles!D:D,0),15)</f>
        <v>1.3G</v>
      </c>
      <c r="O273" t="str">
        <f>INDEX(Articles!$1:$1048576,MATCH(E273,Articles!D:D,0),16)</f>
        <v>1008-F4-69245227</v>
      </c>
      <c r="P273">
        <f>INDEX(Articles!$1:$1048576,MATCH(E273,Articles!D:D,0),17)*1000</f>
        <v>305</v>
      </c>
      <c r="Q273" t="str">
        <f>INDEX(Articles!$1:$1048576,MATCH(E273,Articles!D:D,0),18)</f>
        <v>3,5</v>
      </c>
      <c r="R273">
        <f>INDEX(Articles!$1:$1048576,MATCH(E273,Articles!D:D,0),19)</f>
        <v>100</v>
      </c>
      <c r="S273" t="str">
        <f>IF(INDEX('Unités CA'!$1:$1048576,MATCH(E273,'Unités CA'!D:D,0),5)=0,"",INDEX('Unités CA'!$1:$1048576,MATCH(E273,'Unités CA'!D:D,0),5))</f>
        <v>0030/CA</v>
      </c>
      <c r="T273" t="str">
        <f>IF(INDEX('Unités BTE'!$1:$1048576,MATCH(E273,'Unités CA'!D:D,0),5)=0,"",INDEX('Unités BTE'!$1:$1048576,MATCH(E273,'Unités CA'!D:D,0),5))</f>
        <v/>
      </c>
      <c r="U273">
        <f>IFERROR(INDEX('Prix PRO CA'!$1:$1048576,MATCH(E273,'Prix PRO CA'!D:D,0),10),"")</f>
        <v>256.93</v>
      </c>
      <c r="V273" t="str">
        <f>IFERROR(INDEX('Prix PRO CA'!$1:$1048576,MATCH(E273,'Prix PRO BTE'!D:D,0),10),"")</f>
        <v/>
      </c>
      <c r="W273">
        <f>+IFERROR(INDEX('Prix PRO PCS'!$1:$1048576,MATCH(E273,'Prix PRO PCS'!D:D,0),10),"")</f>
        <v>11.92</v>
      </c>
      <c r="X273" t="str">
        <f>IF(B273="OPPORTUNITE",AA273,IF(AA273&lt;=0,"Non",IF(AA273&gt;10,"Oui","Inf à 10")))</f>
        <v>Oui</v>
      </c>
      <c r="Y273" t="str">
        <f>IFERROR(INDEX(LigneAchat!$1:$1048576,MATCH(E273,LigneAchat!D:D,0),5),"")</f>
        <v/>
      </c>
      <c r="Z273">
        <f>INDEX(Articles!$1:$1048576,MATCH(E273,Articles!D:D,0),21)</f>
        <v>65</v>
      </c>
      <c r="AA273">
        <f>+Z273-AB273</f>
        <v>57</v>
      </c>
      <c r="AB273">
        <f>+INDEX(Articles!$1:$1048576,MATCH(E273,Articles!D:D,0),23)</f>
        <v>8</v>
      </c>
    </row>
    <row r="274">
      <c r="B274" t="str">
        <f>INDEX(Articles!$1:$1048576,MATCH(E274,Articles!D:D,0),6)</f>
        <v>1</v>
      </c>
      <c r="C274" t="str">
        <f>INDEX(Articles!$1:$1048576,MATCH(E274,Articles!D:D,0),7)</f>
        <v/>
      </c>
      <c r="D274" t="str">
        <f>HYPERLINK(INDEX(Articles!$1:$1048576,MATCH(E274,Articles!D:D,0),24),"Lien")</f>
        <v>Lien</v>
      </c>
      <c r="E274" t="str">
        <v>91610-01</v>
      </c>
      <c r="F274" t="str">
        <f>INDEX(Articles!$1:$1048576,MATCH(E274,Articles!D:D,0),5)</f>
        <v>BBE Ø100 ROSE À OEUFS DRAGON CENTRE OEUFS DRAGON</v>
      </c>
      <c r="G274" t="str">
        <f>INDEX(Articles!$1:$1048576,MATCH(E274,Articles!D:D,0),8)</f>
        <v>BOMBE</v>
      </c>
      <c r="H274" t="str">
        <f>INDEX(Articles!$1:$1048576,MATCH(E274,Articles!D:D,0),9)</f>
        <v>SPHERIQUE</v>
      </c>
      <c r="I274">
        <f>INDEX(Articles!$1:$1048576,MATCH(E274,Articles!D:D,0),10)</f>
        <v>100</v>
      </c>
      <c r="J274" t="str">
        <f>INDEX(Articles!$1:$1048576,MATCH(E274,Articles!D:D,0),11)</f>
        <v>CREPITANT</v>
      </c>
      <c r="K274" t="str">
        <f>INDEX(Articles!$1:$1048576,MATCH(E274,Articles!D:D,0),12)</f>
        <v>ROSE</v>
      </c>
      <c r="L274" t="str">
        <f>INDEX(Articles!$1:$1048576,MATCH(E274,Articles!D:D,0),13)</f>
        <v>CN</v>
      </c>
      <c r="M274" t="str">
        <f>INDEX(Articles!$1:$1048576,MATCH(E274,Articles!D:D,0),14)</f>
        <v>F4</v>
      </c>
      <c r="N274" t="str">
        <f>INDEX(Articles!$1:$1048576,MATCH(E274,Articles!D:D,0),15)</f>
        <v>1.3G</v>
      </c>
      <c r="O274" t="str">
        <f>INDEX(Articles!$1:$1048576,MATCH(E274,Articles!D:D,0),16)</f>
        <v>1008-F4-69252665</v>
      </c>
      <c r="P274">
        <f>INDEX(Articles!$1:$1048576,MATCH(E274,Articles!D:D,0),17)*1000</f>
        <v>345</v>
      </c>
      <c r="Q274" t="str">
        <f>INDEX(Articles!$1:$1048576,MATCH(E274,Articles!D:D,0),18)</f>
        <v>3,5</v>
      </c>
      <c r="R274">
        <f>INDEX(Articles!$1:$1048576,MATCH(E274,Articles!D:D,0),19)</f>
        <v>100</v>
      </c>
      <c r="S274" t="str">
        <f>IF(INDEX('Unités CA'!$1:$1048576,MATCH(E274,'Unités CA'!D:D,0),5)=0,"",INDEX('Unités CA'!$1:$1048576,MATCH(E274,'Unités CA'!D:D,0),5))</f>
        <v>0030/CA</v>
      </c>
      <c r="T274" t="str">
        <f>IF(INDEX('Unités BTE'!$1:$1048576,MATCH(E274,'Unités CA'!D:D,0),5)=0,"",INDEX('Unités BTE'!$1:$1048576,MATCH(E274,'Unités CA'!D:D,0),5))</f>
        <v/>
      </c>
      <c r="U274">
        <f>IFERROR(INDEX('Prix PRO CA'!$1:$1048576,MATCH(E274,'Prix PRO CA'!D:D,0),10),"")</f>
        <v>208.97</v>
      </c>
      <c r="V274" t="str">
        <f>IFERROR(INDEX('Prix PRO CA'!$1:$1048576,MATCH(E274,'Prix PRO BTE'!D:D,0),10),"")</f>
        <v/>
      </c>
      <c r="W274">
        <f>+IFERROR(INDEX('Prix PRO PCS'!$1:$1048576,MATCH(E274,'Prix PRO PCS'!D:D,0),10),"")</f>
        <v>9.91</v>
      </c>
      <c r="X274" t="str">
        <f>IF(B274="OPPORTUNITE",AA274,IF(AA274&lt;=0,"Non",IF(AA274&gt;10,"Oui","Inf à 10")))</f>
        <v>Oui</v>
      </c>
      <c r="Y274" t="str">
        <f>IFERROR(INDEX(LigneAchat!$1:$1048576,MATCH(E274,LigneAchat!D:D,0),5),"")</f>
        <v/>
      </c>
      <c r="Z274">
        <f>INDEX(Articles!$1:$1048576,MATCH(E274,Articles!D:D,0),21)</f>
        <v>512</v>
      </c>
      <c r="AA274">
        <f>+Z274-AB274</f>
        <v>488</v>
      </c>
      <c r="AB274">
        <f>+INDEX(Articles!$1:$1048576,MATCH(E274,Articles!D:D,0),23)</f>
        <v>24</v>
      </c>
    </row>
    <row r="275">
      <c r="B275" t="str">
        <f>INDEX(Articles!$1:$1048576,MATCH(E275,Articles!D:D,0),6)</f>
        <v>1</v>
      </c>
      <c r="C275" t="str">
        <f>INDEX(Articles!$1:$1048576,MATCH(E275,Articles!D:D,0),7)</f>
        <v/>
      </c>
      <c r="D275" t="str">
        <f>HYPERLINK(INDEX(Articles!$1:$1048576,MATCH(E275,Articles!D:D,0),24),"Lien")</f>
        <v>Lien</v>
      </c>
      <c r="E275" t="str">
        <v>91610-03</v>
      </c>
      <c r="F275" t="str">
        <f>INDEX(Articles!$1:$1048576,MATCH(E275,Articles!D:D,0),5)</f>
        <v>BBE Ø100 BLANC À OEUFS DRAGON CENTRE OEUFS DRAGON</v>
      </c>
      <c r="G275" t="str">
        <f>INDEX(Articles!$1:$1048576,MATCH(E275,Articles!D:D,0),8)</f>
        <v>BOMBE</v>
      </c>
      <c r="H275" t="str">
        <f>INDEX(Articles!$1:$1048576,MATCH(E275,Articles!D:D,0),9)</f>
        <v>SPHERIQUE</v>
      </c>
      <c r="I275">
        <f>INDEX(Articles!$1:$1048576,MATCH(E275,Articles!D:D,0),10)</f>
        <v>100</v>
      </c>
      <c r="J275" t="str">
        <f>INDEX(Articles!$1:$1048576,MATCH(E275,Articles!D:D,0),11)</f>
        <v>CREPITANT</v>
      </c>
      <c r="K275" t="str">
        <f>INDEX(Articles!$1:$1048576,MATCH(E275,Articles!D:D,0),12)</f>
        <v>BLANC</v>
      </c>
      <c r="L275" t="str">
        <f>INDEX(Articles!$1:$1048576,MATCH(E275,Articles!D:D,0),13)</f>
        <v>CN</v>
      </c>
      <c r="M275" t="str">
        <f>INDEX(Articles!$1:$1048576,MATCH(E275,Articles!D:D,0),14)</f>
        <v>F4</v>
      </c>
      <c r="N275" t="str">
        <f>INDEX(Articles!$1:$1048576,MATCH(E275,Articles!D:D,0),15)</f>
        <v>1.3G</v>
      </c>
      <c r="O275" t="str">
        <f>INDEX(Articles!$1:$1048576,MATCH(E275,Articles!D:D,0),16)</f>
        <v>1008-F4-69252665</v>
      </c>
      <c r="P275">
        <f>INDEX(Articles!$1:$1048576,MATCH(E275,Articles!D:D,0),17)*1000</f>
        <v>345</v>
      </c>
      <c r="Q275" t="str">
        <f>INDEX(Articles!$1:$1048576,MATCH(E275,Articles!D:D,0),18)</f>
        <v>3,5</v>
      </c>
      <c r="R275">
        <f>INDEX(Articles!$1:$1048576,MATCH(E275,Articles!D:D,0),19)</f>
        <v>100</v>
      </c>
      <c r="S275" t="str">
        <f>IF(INDEX('Unités CA'!$1:$1048576,MATCH(E275,'Unités CA'!D:D,0),5)=0,"",INDEX('Unités CA'!$1:$1048576,MATCH(E275,'Unités CA'!D:D,0),5))</f>
        <v>0030/CA</v>
      </c>
      <c r="T275" t="str">
        <f>IF(INDEX('Unités BTE'!$1:$1048576,MATCH(E275,'Unités CA'!D:D,0),5)=0,"",INDEX('Unités BTE'!$1:$1048576,MATCH(E275,'Unités CA'!D:D,0),5))</f>
        <v/>
      </c>
      <c r="U275">
        <f>IFERROR(INDEX('Prix PRO CA'!$1:$1048576,MATCH(E275,'Prix PRO CA'!D:D,0),10),"")</f>
        <v>208.97</v>
      </c>
      <c r="V275" t="str">
        <f>IFERROR(INDEX('Prix PRO CA'!$1:$1048576,MATCH(E275,'Prix PRO BTE'!D:D,0),10),"")</f>
        <v/>
      </c>
      <c r="W275">
        <f>+IFERROR(INDEX('Prix PRO PCS'!$1:$1048576,MATCH(E275,'Prix PRO PCS'!D:D,0),10),"")</f>
        <v>9.91</v>
      </c>
      <c r="X275" t="str">
        <f>IF(B275="OPPORTUNITE",AA275,IF(AA275&lt;=0,"Non",IF(AA275&gt;10,"Oui","Inf à 10")))</f>
        <v>Oui</v>
      </c>
      <c r="Y275" t="str">
        <f>IFERROR(INDEX(LigneAchat!$1:$1048576,MATCH(E275,LigneAchat!D:D,0),5),"")</f>
        <v/>
      </c>
      <c r="Z275">
        <f>INDEX(Articles!$1:$1048576,MATCH(E275,Articles!D:D,0),21)</f>
        <v>81</v>
      </c>
      <c r="AA275">
        <f>+Z275-AB275</f>
        <v>80</v>
      </c>
      <c r="AB275">
        <f>+INDEX(Articles!$1:$1048576,MATCH(E275,Articles!D:D,0),23)</f>
        <v>1</v>
      </c>
    </row>
    <row r="276">
      <c r="B276" t="str">
        <f>INDEX(Articles!$1:$1048576,MATCH(E276,Articles!D:D,0),6)</f>
        <v>1</v>
      </c>
      <c r="C276" t="str">
        <f>INDEX(Articles!$1:$1048576,MATCH(E276,Articles!D:D,0),7)</f>
        <v/>
      </c>
      <c r="D276" t="str">
        <f>HYPERLINK(INDEX(Articles!$1:$1048576,MATCH(E276,Articles!D:D,0),24),"Lien")</f>
        <v>Lien</v>
      </c>
      <c r="E276" t="str">
        <v>91610-05</v>
      </c>
      <c r="F276" t="str">
        <f>INDEX(Articles!$1:$1048576,MATCH(E276,Articles!D:D,0),5)</f>
        <v>BBE Ø100 VERT À OEUFS DRAGON CENTRE OEUFS DRAGON</v>
      </c>
      <c r="G276" t="str">
        <f>INDEX(Articles!$1:$1048576,MATCH(E276,Articles!D:D,0),8)</f>
        <v>BOMBE</v>
      </c>
      <c r="H276" t="str">
        <f>INDEX(Articles!$1:$1048576,MATCH(E276,Articles!D:D,0),9)</f>
        <v>SPHERIQUE</v>
      </c>
      <c r="I276">
        <f>INDEX(Articles!$1:$1048576,MATCH(E276,Articles!D:D,0),10)</f>
        <v>100</v>
      </c>
      <c r="J276" t="str">
        <f>INDEX(Articles!$1:$1048576,MATCH(E276,Articles!D:D,0),11)</f>
        <v>CREPITANT</v>
      </c>
      <c r="K276" t="str">
        <f>INDEX(Articles!$1:$1048576,MATCH(E276,Articles!D:D,0),12)</f>
        <v>VERT</v>
      </c>
      <c r="L276" t="str">
        <f>INDEX(Articles!$1:$1048576,MATCH(E276,Articles!D:D,0),13)</f>
        <v>CN</v>
      </c>
      <c r="M276" t="str">
        <f>INDEX(Articles!$1:$1048576,MATCH(E276,Articles!D:D,0),14)</f>
        <v>F4</v>
      </c>
      <c r="N276" t="str">
        <f>INDEX(Articles!$1:$1048576,MATCH(E276,Articles!D:D,0),15)</f>
        <v>1.3G</v>
      </c>
      <c r="O276" t="str">
        <f>INDEX(Articles!$1:$1048576,MATCH(E276,Articles!D:D,0),16)</f>
        <v>1008-F4-69252665</v>
      </c>
      <c r="P276">
        <f>INDEX(Articles!$1:$1048576,MATCH(E276,Articles!D:D,0),17)*1000</f>
        <v>345</v>
      </c>
      <c r="Q276" t="str">
        <f>INDEX(Articles!$1:$1048576,MATCH(E276,Articles!D:D,0),18)</f>
        <v>3,5</v>
      </c>
      <c r="R276">
        <f>INDEX(Articles!$1:$1048576,MATCH(E276,Articles!D:D,0),19)</f>
        <v>100</v>
      </c>
      <c r="S276" t="str">
        <f>IF(INDEX('Unités CA'!$1:$1048576,MATCH(E276,'Unités CA'!D:D,0),5)=0,"",INDEX('Unités CA'!$1:$1048576,MATCH(E276,'Unités CA'!D:D,0),5))</f>
        <v>0030/CA</v>
      </c>
      <c r="T276" t="str">
        <f>IF(INDEX('Unités BTE'!$1:$1048576,MATCH(E276,'Unités CA'!D:D,0),5)=0,"",INDEX('Unités BTE'!$1:$1048576,MATCH(E276,'Unités CA'!D:D,0),5))</f>
        <v/>
      </c>
      <c r="U276">
        <f>IFERROR(INDEX('Prix PRO CA'!$1:$1048576,MATCH(E276,'Prix PRO CA'!D:D,0),10),"")</f>
        <v>208.97</v>
      </c>
      <c r="V276" t="str">
        <f>IFERROR(INDEX('Prix PRO CA'!$1:$1048576,MATCH(E276,'Prix PRO BTE'!D:D,0),10),"")</f>
        <v/>
      </c>
      <c r="W276">
        <f>+IFERROR(INDEX('Prix PRO PCS'!$1:$1048576,MATCH(E276,'Prix PRO PCS'!D:D,0),10),"")</f>
        <v>9.91</v>
      </c>
      <c r="X276" t="str">
        <f>IF(B276="OPPORTUNITE",AA276,IF(AA276&lt;=0,"Non",IF(AA276&gt;10,"Oui","Inf à 10")))</f>
        <v>Inf à 10</v>
      </c>
      <c r="Y276" t="str">
        <f>IFERROR(INDEX(LigneAchat!$1:$1048576,MATCH(E276,LigneAchat!D:D,0),5),"")</f>
        <v/>
      </c>
      <c r="Z276">
        <f>INDEX(Articles!$1:$1048576,MATCH(E276,Articles!D:D,0),21)</f>
        <v>8</v>
      </c>
      <c r="AA276">
        <f>+Z276-AB276</f>
        <v>7</v>
      </c>
      <c r="AB276">
        <f>+INDEX(Articles!$1:$1048576,MATCH(E276,Articles!D:D,0),23)</f>
        <v>1</v>
      </c>
    </row>
    <row r="277">
      <c r="B277" t="str">
        <f>INDEX(Articles!$1:$1048576,MATCH(E277,Articles!D:D,0),6)</f>
        <v>1</v>
      </c>
      <c r="C277" t="str">
        <f>INDEX(Articles!$1:$1048576,MATCH(E277,Articles!D:D,0),7)</f>
        <v/>
      </c>
      <c r="D277" t="str">
        <f>HYPERLINK(INDEX(Articles!$1:$1048576,MATCH(E277,Articles!D:D,0),24),"Lien")</f>
        <v>Lien</v>
      </c>
      <c r="E277" t="str">
        <v>91610-06</v>
      </c>
      <c r="F277" t="str">
        <f>INDEX(Articles!$1:$1048576,MATCH(E277,Articles!D:D,0),5)</f>
        <v>BBE Ø100 ROUGE À OEUFS DRAGON CENTRE OEUFS DRAGON</v>
      </c>
      <c r="G277" t="str">
        <f>INDEX(Articles!$1:$1048576,MATCH(E277,Articles!D:D,0),8)</f>
        <v>BOMBE</v>
      </c>
      <c r="H277" t="str">
        <f>INDEX(Articles!$1:$1048576,MATCH(E277,Articles!D:D,0),9)</f>
        <v>SPHERIQUE</v>
      </c>
      <c r="I277">
        <f>INDEX(Articles!$1:$1048576,MATCH(E277,Articles!D:D,0),10)</f>
        <v>100</v>
      </c>
      <c r="J277" t="str">
        <f>INDEX(Articles!$1:$1048576,MATCH(E277,Articles!D:D,0),11)</f>
        <v>CREPITANT</v>
      </c>
      <c r="K277" t="str">
        <f>INDEX(Articles!$1:$1048576,MATCH(E277,Articles!D:D,0),12)</f>
        <v>ROUGE</v>
      </c>
      <c r="L277" t="str">
        <f>INDEX(Articles!$1:$1048576,MATCH(E277,Articles!D:D,0),13)</f>
        <v>CN</v>
      </c>
      <c r="M277" t="str">
        <f>INDEX(Articles!$1:$1048576,MATCH(E277,Articles!D:D,0),14)</f>
        <v>F4</v>
      </c>
      <c r="N277" t="str">
        <f>INDEX(Articles!$1:$1048576,MATCH(E277,Articles!D:D,0),15)</f>
        <v>1.3G</v>
      </c>
      <c r="O277" t="str">
        <f>INDEX(Articles!$1:$1048576,MATCH(E277,Articles!D:D,0),16)</f>
        <v>1008-F4-69252665</v>
      </c>
      <c r="P277">
        <f>INDEX(Articles!$1:$1048576,MATCH(E277,Articles!D:D,0),17)*1000</f>
        <v>345</v>
      </c>
      <c r="Q277" t="str">
        <f>INDEX(Articles!$1:$1048576,MATCH(E277,Articles!D:D,0),18)</f>
        <v>3,5</v>
      </c>
      <c r="R277">
        <f>INDEX(Articles!$1:$1048576,MATCH(E277,Articles!D:D,0),19)</f>
        <v>100</v>
      </c>
      <c r="S277" t="str">
        <f>IF(INDEX('Unités CA'!$1:$1048576,MATCH(E277,'Unités CA'!D:D,0),5)=0,"",INDEX('Unités CA'!$1:$1048576,MATCH(E277,'Unités CA'!D:D,0),5))</f>
        <v>0030/CA</v>
      </c>
      <c r="T277" t="str">
        <f>IF(INDEX('Unités BTE'!$1:$1048576,MATCH(E277,'Unités CA'!D:D,0),5)=0,"",INDEX('Unités BTE'!$1:$1048576,MATCH(E277,'Unités CA'!D:D,0),5))</f>
        <v/>
      </c>
      <c r="U277">
        <f>IFERROR(INDEX('Prix PRO CA'!$1:$1048576,MATCH(E277,'Prix PRO CA'!D:D,0),10),"")</f>
        <v>208.97</v>
      </c>
      <c r="V277" t="str">
        <f>IFERROR(INDEX('Prix PRO CA'!$1:$1048576,MATCH(E277,'Prix PRO BTE'!D:D,0),10),"")</f>
        <v/>
      </c>
      <c r="W277">
        <f>+IFERROR(INDEX('Prix PRO PCS'!$1:$1048576,MATCH(E277,'Prix PRO PCS'!D:D,0),10),"")</f>
        <v>9.91</v>
      </c>
      <c r="X277" t="str">
        <f>IF(B277="OPPORTUNITE",AA277,IF(AA277&lt;=0,"Non",IF(AA277&gt;10,"Oui","Inf à 10")))</f>
        <v>Oui</v>
      </c>
      <c r="Y277" t="str">
        <f>IFERROR(INDEX(LigneAchat!$1:$1048576,MATCH(E277,LigneAchat!D:D,0),5),"")</f>
        <v/>
      </c>
      <c r="Z277">
        <f>INDEX(Articles!$1:$1048576,MATCH(E277,Articles!D:D,0),21)</f>
        <v>721</v>
      </c>
      <c r="AA277">
        <f>+Z277-AB277</f>
        <v>677</v>
      </c>
      <c r="AB277">
        <f>+INDEX(Articles!$1:$1048576,MATCH(E277,Articles!D:D,0),23)</f>
        <v>44</v>
      </c>
    </row>
    <row r="278">
      <c r="B278" t="str">
        <f>INDEX(Articles!$1:$1048576,MATCH(E278,Articles!D:D,0),6)</f>
        <v>1</v>
      </c>
      <c r="C278" t="str">
        <f>INDEX(Articles!$1:$1048576,MATCH(E278,Articles!D:D,0),7)</f>
        <v/>
      </c>
      <c r="D278" t="str">
        <f>HYPERLINK(INDEX(Articles!$1:$1048576,MATCH(E278,Articles!D:D,0),24),"Lien")</f>
        <v>Lien</v>
      </c>
      <c r="E278" t="str">
        <v>91710-02</v>
      </c>
      <c r="F278" t="str">
        <f>INDEX(Articles!$1:$1048576,MATCH(E278,Articles!D:D,0),5)</f>
        <v>BBE Ø100 BLEU À OEUFS DRAGON CENTRE OEUFS DRAGON</v>
      </c>
      <c r="G278" t="str">
        <f>INDEX(Articles!$1:$1048576,MATCH(E278,Articles!D:D,0),8)</f>
        <v>BOMBE</v>
      </c>
      <c r="H278" t="str">
        <f>INDEX(Articles!$1:$1048576,MATCH(E278,Articles!D:D,0),9)</f>
        <v>SPHERIQUE</v>
      </c>
      <c r="I278">
        <f>INDEX(Articles!$1:$1048576,MATCH(E278,Articles!D:D,0),10)</f>
        <v>100</v>
      </c>
      <c r="J278" t="str">
        <f>INDEX(Articles!$1:$1048576,MATCH(E278,Articles!D:D,0),11)</f>
        <v>CREPITANT</v>
      </c>
      <c r="K278" t="str">
        <f>INDEX(Articles!$1:$1048576,MATCH(E278,Articles!D:D,0),12)</f>
        <v>BLEU</v>
      </c>
      <c r="L278" t="str">
        <f>INDEX(Articles!$1:$1048576,MATCH(E278,Articles!D:D,0),13)</f>
        <v>CN</v>
      </c>
      <c r="M278" t="str">
        <f>INDEX(Articles!$1:$1048576,MATCH(E278,Articles!D:D,0),14)</f>
        <v>F4</v>
      </c>
      <c r="N278" t="str">
        <f>INDEX(Articles!$1:$1048576,MATCH(E278,Articles!D:D,0),15)</f>
        <v>1.3G</v>
      </c>
      <c r="O278" t="str">
        <f>INDEX(Articles!$1:$1048576,MATCH(E278,Articles!D:D,0),16)</f>
        <v>1008-F4-69252665</v>
      </c>
      <c r="P278">
        <f>INDEX(Articles!$1:$1048576,MATCH(E278,Articles!D:D,0),17)*1000</f>
        <v>345</v>
      </c>
      <c r="Q278" t="str">
        <f>INDEX(Articles!$1:$1048576,MATCH(E278,Articles!D:D,0),18)</f>
        <v>3,5</v>
      </c>
      <c r="R278">
        <f>INDEX(Articles!$1:$1048576,MATCH(E278,Articles!D:D,0),19)</f>
        <v>100</v>
      </c>
      <c r="S278" t="str">
        <f>IF(INDEX('Unités CA'!$1:$1048576,MATCH(E278,'Unités CA'!D:D,0),5)=0,"",INDEX('Unités CA'!$1:$1048576,MATCH(E278,'Unités CA'!D:D,0),5))</f>
        <v>0030/CA</v>
      </c>
      <c r="T278" t="str">
        <f>IF(INDEX('Unités BTE'!$1:$1048576,MATCH(E278,'Unités CA'!D:D,0),5)=0,"",INDEX('Unités BTE'!$1:$1048576,MATCH(E278,'Unités CA'!D:D,0),5))</f>
        <v/>
      </c>
      <c r="U278">
        <f>IFERROR(INDEX('Prix PRO CA'!$1:$1048576,MATCH(E278,'Prix PRO CA'!D:D,0),10),"")</f>
        <v>208.97</v>
      </c>
      <c r="V278" t="str">
        <f>IFERROR(INDEX('Prix PRO CA'!$1:$1048576,MATCH(E278,'Prix PRO BTE'!D:D,0),10),"")</f>
        <v/>
      </c>
      <c r="W278">
        <f>+IFERROR(INDEX('Prix PRO PCS'!$1:$1048576,MATCH(E278,'Prix PRO PCS'!D:D,0),10),"")</f>
        <v>9.91</v>
      </c>
      <c r="X278" t="str">
        <f>IF(B278="OPPORTUNITE",AA278,IF(AA278&lt;=0,"Non",IF(AA278&gt;10,"Oui","Inf à 10")))</f>
        <v>Oui</v>
      </c>
      <c r="Y278" t="str">
        <f>IFERROR(INDEX(LigneAchat!$1:$1048576,MATCH(E278,LigneAchat!D:D,0),5),"")</f>
        <v/>
      </c>
      <c r="Z278">
        <f>INDEX(Articles!$1:$1048576,MATCH(E278,Articles!D:D,0),21)</f>
        <v>233</v>
      </c>
      <c r="AA278">
        <f>+Z278-AB278</f>
        <v>151</v>
      </c>
      <c r="AB278">
        <f>+INDEX(Articles!$1:$1048576,MATCH(E278,Articles!D:D,0),23)</f>
        <v>82</v>
      </c>
    </row>
    <row r="279">
      <c r="B279" t="str">
        <f>INDEX(Articles!$1:$1048576,MATCH(E279,Articles!D:D,0),6)</f>
        <v>1</v>
      </c>
      <c r="C279" t="str">
        <f>INDEX(Articles!$1:$1048576,MATCH(E279,Articles!D:D,0),7)</f>
        <v/>
      </c>
      <c r="D279" t="str">
        <f>HYPERLINK(INDEX(Articles!$1:$1048576,MATCH(E279,Articles!D:D,0),24),"Lien")</f>
        <v>Lien</v>
      </c>
      <c r="E279" t="str">
        <v>81210-12</v>
      </c>
      <c r="F279" t="str">
        <f>INDEX(Articles!$1:$1048576,MATCH(E279,Articles!D:D,0),5)</f>
        <v>BBE Ø100 ARAIGNÉE FRISSON BLANC + TC FRISSON BLANC</v>
      </c>
      <c r="G279" t="str">
        <f>INDEX(Articles!$1:$1048576,MATCH(E279,Articles!D:D,0),8)</f>
        <v>BOMBE</v>
      </c>
      <c r="H279" t="str">
        <f>INDEX(Articles!$1:$1048576,MATCH(E279,Articles!D:D,0),9)</f>
        <v>SPHERIQUE</v>
      </c>
      <c r="I279">
        <f>INDEX(Articles!$1:$1048576,MATCH(E279,Articles!D:D,0),10)</f>
        <v>100</v>
      </c>
      <c r="J279" t="str">
        <f>INDEX(Articles!$1:$1048576,MATCH(E279,Articles!D:D,0),11)</f>
        <v>CREPITANT</v>
      </c>
      <c r="K279" t="str">
        <f>INDEX(Articles!$1:$1048576,MATCH(E279,Articles!D:D,0),12)</f>
        <v>ARGENT</v>
      </c>
      <c r="L279" t="str">
        <f>INDEX(Articles!$1:$1048576,MATCH(E279,Articles!D:D,0),13)</f>
        <v>CN</v>
      </c>
      <c r="M279" t="str">
        <f>INDEX(Articles!$1:$1048576,MATCH(E279,Articles!D:D,0),14)</f>
        <v>F4</v>
      </c>
      <c r="N279" t="str">
        <f>INDEX(Articles!$1:$1048576,MATCH(E279,Articles!D:D,0),15)</f>
        <v>1.3G</v>
      </c>
      <c r="O279" t="str">
        <f>INDEX(Articles!$1:$1048576,MATCH(E279,Articles!D:D,0),16)</f>
        <v>1008-F4-69252665</v>
      </c>
      <c r="P279">
        <f>INDEX(Articles!$1:$1048576,MATCH(E279,Articles!D:D,0),17)*1000</f>
        <v>320</v>
      </c>
      <c r="Q279" t="str">
        <f>INDEX(Articles!$1:$1048576,MATCH(E279,Articles!D:D,0),18)</f>
        <v>3,5</v>
      </c>
      <c r="R279">
        <f>INDEX(Articles!$1:$1048576,MATCH(E279,Articles!D:D,0),19)</f>
        <v>100</v>
      </c>
      <c r="S279" t="str">
        <f>IF(INDEX('Unités CA'!$1:$1048576,MATCH(E279,'Unités CA'!D:D,0),5)=0,"",INDEX('Unités CA'!$1:$1048576,MATCH(E279,'Unités CA'!D:D,0),5))</f>
        <v>0030/CA</v>
      </c>
      <c r="T279" t="str">
        <f>IF(INDEX('Unités BTE'!$1:$1048576,MATCH(E279,'Unités CA'!D:D,0),5)=0,"",INDEX('Unités BTE'!$1:$1048576,MATCH(E279,'Unités CA'!D:D,0),5))</f>
        <v/>
      </c>
      <c r="U279">
        <f>IFERROR(INDEX('Prix PRO CA'!$1:$1048576,MATCH(E279,'Prix PRO CA'!D:D,0),10),"")</f>
        <v>294.82</v>
      </c>
      <c r="V279" t="str">
        <f>IFERROR(INDEX('Prix PRO CA'!$1:$1048576,MATCH(E279,'Prix PRO BTE'!D:D,0),10),"")</f>
        <v/>
      </c>
      <c r="W279">
        <f>+IFERROR(INDEX('Prix PRO PCS'!$1:$1048576,MATCH(E279,'Prix PRO PCS'!D:D,0),10),"")</f>
        <v>12.33</v>
      </c>
      <c r="X279" t="str">
        <f>IF(B279="OPPORTUNITE",AA279,IF(AA279&lt;=0,"Non",IF(AA279&gt;10,"Oui","Inf à 10")))</f>
        <v>Oui</v>
      </c>
      <c r="Y279" t="str">
        <f>IFERROR(INDEX(LigneAchat!$1:$1048576,MATCH(E279,LigneAchat!D:D,0),5),"")</f>
        <v/>
      </c>
      <c r="Z279">
        <f>INDEX(Articles!$1:$1048576,MATCH(E279,Articles!D:D,0),21)</f>
        <v>373</v>
      </c>
      <c r="AA279">
        <f>+Z279-AB279</f>
        <v>350</v>
      </c>
      <c r="AB279">
        <f>+INDEX(Articles!$1:$1048576,MATCH(E279,Articles!D:D,0),23)</f>
        <v>23</v>
      </c>
    </row>
    <row r="280">
      <c r="B280" t="str">
        <f>INDEX(Articles!$1:$1048576,MATCH(E280,Articles!D:D,0),6)</f>
        <v>1</v>
      </c>
      <c r="C280" t="str">
        <f>INDEX(Articles!$1:$1048576,MATCH(E280,Articles!D:D,0),7)</f>
        <v/>
      </c>
      <c r="D280" t="str">
        <f>HYPERLINK(INDEX(Articles!$1:$1048576,MATCH(E280,Articles!D:D,0),24),"Lien")</f>
        <v>Lien</v>
      </c>
      <c r="E280" t="str">
        <v>76110-75CE</v>
      </c>
      <c r="F280" t="str">
        <f>INDEX(Articles!$1:$1048576,MATCH(E280,Articles!D:D,0),5)</f>
        <v>BBE Ø100 ARAIGNÉE RGE &amp; FRISSON + TC RGE. TR. ARGT</v>
      </c>
      <c r="G280" t="str">
        <f>INDEX(Articles!$1:$1048576,MATCH(E280,Articles!D:D,0),8)</f>
        <v>BOMBE</v>
      </c>
      <c r="H280" t="str">
        <f>INDEX(Articles!$1:$1048576,MATCH(E280,Articles!D:D,0),9)</f>
        <v>SPHERIQUE</v>
      </c>
      <c r="I280">
        <f>INDEX(Articles!$1:$1048576,MATCH(E280,Articles!D:D,0),10)</f>
        <v>100</v>
      </c>
      <c r="J280" t="str">
        <f>INDEX(Articles!$1:$1048576,MATCH(E280,Articles!D:D,0),11)</f>
        <v>CREPITANT</v>
      </c>
      <c r="K280" t="str">
        <f>INDEX(Articles!$1:$1048576,MATCH(E280,Articles!D:D,0),12)</f>
        <v>ROUGE</v>
      </c>
      <c r="L280" t="str">
        <f>INDEX(Articles!$1:$1048576,MATCH(E280,Articles!D:D,0),13)</f>
        <v>CN</v>
      </c>
      <c r="M280" t="str">
        <f>INDEX(Articles!$1:$1048576,MATCH(E280,Articles!D:D,0),14)</f>
        <v>F4</v>
      </c>
      <c r="N280" t="str">
        <f>INDEX(Articles!$1:$1048576,MATCH(E280,Articles!D:D,0),15)</f>
        <v>1.3G</v>
      </c>
      <c r="O280" t="str">
        <f>INDEX(Articles!$1:$1048576,MATCH(E280,Articles!D:D,0),16)</f>
        <v>1008-F4-69245227</v>
      </c>
      <c r="P280">
        <f>INDEX(Articles!$1:$1048576,MATCH(E280,Articles!D:D,0),17)*1000</f>
        <v>393</v>
      </c>
      <c r="Q280" t="str">
        <f>INDEX(Articles!$1:$1048576,MATCH(E280,Articles!D:D,0),18)</f>
        <v>3,5</v>
      </c>
      <c r="R280">
        <f>INDEX(Articles!$1:$1048576,MATCH(E280,Articles!D:D,0),19)</f>
        <v>100</v>
      </c>
      <c r="S280" t="str">
        <f>IF(INDEX('Unités CA'!$1:$1048576,MATCH(E280,'Unités CA'!D:D,0),5)=0,"",INDEX('Unités CA'!$1:$1048576,MATCH(E280,'Unités CA'!D:D,0),5))</f>
        <v>0030/CA</v>
      </c>
      <c r="T280" t="str">
        <f>IF(INDEX('Unités BTE'!$1:$1048576,MATCH(E280,'Unités CA'!D:D,0),5)=0,"",INDEX('Unités BTE'!$1:$1048576,MATCH(E280,'Unités CA'!D:D,0),5))</f>
        <v/>
      </c>
      <c r="U280">
        <f>IFERROR(INDEX('Prix PRO CA'!$1:$1048576,MATCH(E280,'Prix PRO CA'!D:D,0),10),"")</f>
        <v>238.6</v>
      </c>
      <c r="V280" t="str">
        <f>IFERROR(INDEX('Prix PRO CA'!$1:$1048576,MATCH(E280,'Prix PRO BTE'!D:D,0),10),"")</f>
        <v/>
      </c>
      <c r="W280">
        <f>+IFERROR(INDEX('Prix PRO PCS'!$1:$1048576,MATCH(E280,'Prix PRO PCS'!D:D,0),10),"")</f>
        <v>11.65</v>
      </c>
      <c r="X280" t="str">
        <f>IF(B280="OPPORTUNITE",AA280,IF(AA280&lt;=0,"Non",IF(AA280&gt;10,"Oui","Inf à 10")))</f>
        <v>Oui</v>
      </c>
      <c r="Y280" t="str">
        <f>IFERROR(INDEX(LigneAchat!$1:$1048576,MATCH(E280,LigneAchat!D:D,0),5),"")</f>
        <v/>
      </c>
      <c r="Z280">
        <f>INDEX(Articles!$1:$1048576,MATCH(E280,Articles!D:D,0),21)</f>
        <v>78</v>
      </c>
      <c r="AA280">
        <f>+Z280-AB280</f>
        <v>70</v>
      </c>
      <c r="AB280">
        <f>+INDEX(Articles!$1:$1048576,MATCH(E280,Articles!D:D,0),23)</f>
        <v>8</v>
      </c>
    </row>
    <row r="281">
      <c r="B281" t="str">
        <f>INDEX(Articles!$1:$1048576,MATCH(E281,Articles!D:D,0),6)</f>
        <v>1</v>
      </c>
      <c r="C281" t="str">
        <f>INDEX(Articles!$1:$1048576,MATCH(E281,Articles!D:D,0),7)</f>
        <v/>
      </c>
      <c r="D281" t="str">
        <f>HYPERLINK(INDEX(Articles!$1:$1048576,MATCH(E281,Articles!D:D,0),24),"Lien")</f>
        <v>Lien</v>
      </c>
      <c r="E281" t="str">
        <v>76410-17CE</v>
      </c>
      <c r="F281" t="str">
        <f>INDEX(Articles!$1:$1048576,MATCH(E281,Articles!D:D,0),5)</f>
        <v>BBE Ø100 PALMIER FRISSON BLANC</v>
      </c>
      <c r="G281" t="str">
        <f>INDEX(Articles!$1:$1048576,MATCH(E281,Articles!D:D,0),8)</f>
        <v>BOMBE</v>
      </c>
      <c r="H281" t="str">
        <f>INDEX(Articles!$1:$1048576,MATCH(E281,Articles!D:D,0),9)</f>
        <v>SPHERIQUE</v>
      </c>
      <c r="I281">
        <f>INDEX(Articles!$1:$1048576,MATCH(E281,Articles!D:D,0),10)</f>
        <v>100</v>
      </c>
      <c r="J281" t="str">
        <f>INDEX(Articles!$1:$1048576,MATCH(E281,Articles!D:D,0),11)</f>
        <v>CREPITANT</v>
      </c>
      <c r="K281" t="str">
        <f>INDEX(Articles!$1:$1048576,MATCH(E281,Articles!D:D,0),12)</f>
        <v>ARGENT</v>
      </c>
      <c r="L281" t="str">
        <f>INDEX(Articles!$1:$1048576,MATCH(E281,Articles!D:D,0),13)</f>
        <v>CN</v>
      </c>
      <c r="M281" t="str">
        <f>INDEX(Articles!$1:$1048576,MATCH(E281,Articles!D:D,0),14)</f>
        <v>F4</v>
      </c>
      <c r="N281" t="str">
        <f>INDEX(Articles!$1:$1048576,MATCH(E281,Articles!D:D,0),15)</f>
        <v>1.3G</v>
      </c>
      <c r="O281" t="str">
        <f>INDEX(Articles!$1:$1048576,MATCH(E281,Articles!D:D,0),16)</f>
        <v>1008-F4-69245227</v>
      </c>
      <c r="P281">
        <f>INDEX(Articles!$1:$1048576,MATCH(E281,Articles!D:D,0),17)*1000</f>
        <v>299</v>
      </c>
      <c r="Q281" t="str">
        <f>INDEX(Articles!$1:$1048576,MATCH(E281,Articles!D:D,0),18)</f>
        <v>3,5</v>
      </c>
      <c r="R281">
        <f>INDEX(Articles!$1:$1048576,MATCH(E281,Articles!D:D,0),19)</f>
        <v>100</v>
      </c>
      <c r="S281" t="str">
        <f>IF(INDEX('Unités CA'!$1:$1048576,MATCH(E281,'Unités CA'!D:D,0),5)=0,"",INDEX('Unités CA'!$1:$1048576,MATCH(E281,'Unités CA'!D:D,0),5))</f>
        <v>0030/CA</v>
      </c>
      <c r="T281" t="str">
        <f>IF(INDEX('Unités BTE'!$1:$1048576,MATCH(E281,'Unités CA'!D:D,0),5)=0,"",INDEX('Unités BTE'!$1:$1048576,MATCH(E281,'Unités CA'!D:D,0),5))</f>
        <v/>
      </c>
      <c r="U281">
        <f>IFERROR(INDEX('Prix PRO CA'!$1:$1048576,MATCH(E281,'Prix PRO CA'!D:D,0),10),"")</f>
        <v>238.6</v>
      </c>
      <c r="V281" t="str">
        <f>IFERROR(INDEX('Prix PRO CA'!$1:$1048576,MATCH(E281,'Prix PRO BTE'!D:D,0),10),"")</f>
        <v/>
      </c>
      <c r="W281">
        <f>+IFERROR(INDEX('Prix PRO PCS'!$1:$1048576,MATCH(E281,'Prix PRO PCS'!D:D,0),10),"")</f>
        <v>11.65</v>
      </c>
      <c r="X281" t="str">
        <f>IF(B281="OPPORTUNITE",AA281,IF(AA281&lt;=0,"Non",IF(AA281&gt;10,"Oui","Inf à 10")))</f>
        <v>Oui</v>
      </c>
      <c r="Y281">
        <f>IFERROR(INDEX(LigneAchat!$1:$1048576,MATCH(E281,LigneAchat!D:D,0),5),"")</f>
        <v>44326</v>
      </c>
      <c r="Z281">
        <f>INDEX(Articles!$1:$1048576,MATCH(E281,Articles!D:D,0),21)</f>
        <v>89</v>
      </c>
      <c r="AA281">
        <f>+Z281-AB281</f>
        <v>89</v>
      </c>
      <c r="AB281">
        <f>+INDEX(Articles!$1:$1048576,MATCH(E281,Articles!D:D,0),23)</f>
        <v>0</v>
      </c>
    </row>
    <row r="282">
      <c r="B282" t="str">
        <f>INDEX(Articles!$1:$1048576,MATCH(E282,Articles!D:D,0),6)</f>
        <v>1</v>
      </c>
      <c r="C282" t="str">
        <f>INDEX(Articles!$1:$1048576,MATCH(E282,Articles!D:D,0),7)</f>
        <v/>
      </c>
      <c r="D282" t="str">
        <f>HYPERLINK(INDEX(Articles!$1:$1048576,MATCH(E282,Articles!D:D,0),24),"Lien")</f>
        <v>Lien</v>
      </c>
      <c r="E282" t="str">
        <v>76110-79CE</v>
      </c>
      <c r="F282" t="str">
        <f>INDEX(Articles!$1:$1048576,MATCH(E282,Articles!D:D,0),5)</f>
        <v>BBE Ø100 PALMIER FRISSON BLANC + TC FRISSON BLANC</v>
      </c>
      <c r="G282" t="str">
        <f>INDEX(Articles!$1:$1048576,MATCH(E282,Articles!D:D,0),8)</f>
        <v>BOMBE</v>
      </c>
      <c r="H282" t="str">
        <f>INDEX(Articles!$1:$1048576,MATCH(E282,Articles!D:D,0),9)</f>
        <v>SPHERIQUE</v>
      </c>
      <c r="I282">
        <f>INDEX(Articles!$1:$1048576,MATCH(E282,Articles!D:D,0),10)</f>
        <v>100</v>
      </c>
      <c r="J282" t="str">
        <f>INDEX(Articles!$1:$1048576,MATCH(E282,Articles!D:D,0),11)</f>
        <v>CREPITANT</v>
      </c>
      <c r="K282" t="str">
        <f>INDEX(Articles!$1:$1048576,MATCH(E282,Articles!D:D,0),12)</f>
        <v>ARGENT</v>
      </c>
      <c r="L282" t="str">
        <f>INDEX(Articles!$1:$1048576,MATCH(E282,Articles!D:D,0),13)</f>
        <v>CN</v>
      </c>
      <c r="M282" t="str">
        <f>INDEX(Articles!$1:$1048576,MATCH(E282,Articles!D:D,0),14)</f>
        <v>F4</v>
      </c>
      <c r="N282" t="str">
        <f>INDEX(Articles!$1:$1048576,MATCH(E282,Articles!D:D,0),15)</f>
        <v>1.3G</v>
      </c>
      <c r="O282" t="str">
        <f>INDEX(Articles!$1:$1048576,MATCH(E282,Articles!D:D,0),16)</f>
        <v>1008-F4-69245226</v>
      </c>
      <c r="P282">
        <f>INDEX(Articles!$1:$1048576,MATCH(E282,Articles!D:D,0),17)*1000</f>
        <v>339</v>
      </c>
      <c r="Q282" t="str">
        <f>INDEX(Articles!$1:$1048576,MATCH(E282,Articles!D:D,0),18)</f>
        <v>3,5</v>
      </c>
      <c r="R282">
        <f>INDEX(Articles!$1:$1048576,MATCH(E282,Articles!D:D,0),19)</f>
        <v>100</v>
      </c>
      <c r="S282" t="str">
        <f>IF(INDEX('Unités CA'!$1:$1048576,MATCH(E282,'Unités CA'!D:D,0),5)=0,"",INDEX('Unités CA'!$1:$1048576,MATCH(E282,'Unités CA'!D:D,0),5))</f>
        <v>0030/CA</v>
      </c>
      <c r="T282" t="str">
        <f>IF(INDEX('Unités BTE'!$1:$1048576,MATCH(E282,'Unités CA'!D:D,0),5)=0,"",INDEX('Unités BTE'!$1:$1048576,MATCH(E282,'Unités CA'!D:D,0),5))</f>
        <v/>
      </c>
      <c r="U282">
        <f>IFERROR(INDEX('Prix PRO CA'!$1:$1048576,MATCH(E282,'Prix PRO CA'!D:D,0),10),"")</f>
        <v>238.6</v>
      </c>
      <c r="V282" t="str">
        <f>IFERROR(INDEX('Prix PRO CA'!$1:$1048576,MATCH(E282,'Prix PRO BTE'!D:D,0),10),"")</f>
        <v/>
      </c>
      <c r="W282">
        <f>+IFERROR(INDEX('Prix PRO PCS'!$1:$1048576,MATCH(E282,'Prix PRO PCS'!D:D,0),10),"")</f>
        <v>11.65</v>
      </c>
      <c r="X282" t="str">
        <f>IF(B282="OPPORTUNITE",AA282,IF(AA282&lt;=0,"Non",IF(AA282&gt;10,"Oui","Inf à 10")))</f>
        <v>Oui</v>
      </c>
      <c r="Y282" t="str">
        <f>IFERROR(INDEX(LigneAchat!$1:$1048576,MATCH(E282,LigneAchat!D:D,0),5),"")</f>
        <v/>
      </c>
      <c r="Z282">
        <f>INDEX(Articles!$1:$1048576,MATCH(E282,Articles!D:D,0),21)</f>
        <v>103</v>
      </c>
      <c r="AA282">
        <f>+Z282-AB282</f>
        <v>103</v>
      </c>
      <c r="AB282">
        <f>+INDEX(Articles!$1:$1048576,MATCH(E282,Articles!D:D,0),23)</f>
        <v>0</v>
      </c>
    </row>
    <row r="283">
      <c r="B283" t="str">
        <f>INDEX(Articles!$1:$1048576,MATCH(E283,Articles!D:D,0),6)</f>
        <v>1</v>
      </c>
      <c r="C283" t="str">
        <f>INDEX(Articles!$1:$1048576,MATCH(E283,Articles!D:D,0),7)</f>
        <v/>
      </c>
      <c r="D283" t="str">
        <f>HYPERLINK(INDEX(Articles!$1:$1048576,MATCH(E283,Articles!D:D,0),24),"Lien")</f>
        <v>Lien</v>
      </c>
      <c r="E283" t="str">
        <v>76910-17CE</v>
      </c>
      <c r="F283" t="str">
        <f>INDEX(Articles!$1:$1048576,MATCH(E283,Articles!D:D,0),5)</f>
        <v>BBE Ø100 MOSAÏQUE FRISSON BLANC</v>
      </c>
      <c r="G283" t="str">
        <f>INDEX(Articles!$1:$1048576,MATCH(E283,Articles!D:D,0),8)</f>
        <v>BOMBE</v>
      </c>
      <c r="H283" t="str">
        <f>INDEX(Articles!$1:$1048576,MATCH(E283,Articles!D:D,0),9)</f>
        <v>SPHERIQUE</v>
      </c>
      <c r="I283">
        <f>INDEX(Articles!$1:$1048576,MATCH(E283,Articles!D:D,0),10)</f>
        <v>100</v>
      </c>
      <c r="J283" t="str">
        <f>INDEX(Articles!$1:$1048576,MATCH(E283,Articles!D:D,0),11)</f>
        <v>CREPITANT</v>
      </c>
      <c r="K283" t="str">
        <f>INDEX(Articles!$1:$1048576,MATCH(E283,Articles!D:D,0),12)</f>
        <v>ARGENT</v>
      </c>
      <c r="L283" t="str">
        <f>INDEX(Articles!$1:$1048576,MATCH(E283,Articles!D:D,0),13)</f>
        <v>CN</v>
      </c>
      <c r="M283" t="str">
        <f>INDEX(Articles!$1:$1048576,MATCH(E283,Articles!D:D,0),14)</f>
        <v>F4</v>
      </c>
      <c r="N283" t="str">
        <f>INDEX(Articles!$1:$1048576,MATCH(E283,Articles!D:D,0),15)</f>
        <v>1.3G</v>
      </c>
      <c r="O283" t="str">
        <f>INDEX(Articles!$1:$1048576,MATCH(E283,Articles!D:D,0),16)</f>
        <v>1008-F4-69245225</v>
      </c>
      <c r="P283">
        <f>INDEX(Articles!$1:$1048576,MATCH(E283,Articles!D:D,0),17)*1000</f>
        <v>309</v>
      </c>
      <c r="Q283" t="str">
        <f>INDEX(Articles!$1:$1048576,MATCH(E283,Articles!D:D,0),18)</f>
        <v>3,5</v>
      </c>
      <c r="R283">
        <f>INDEX(Articles!$1:$1048576,MATCH(E283,Articles!D:D,0),19)</f>
        <v>100</v>
      </c>
      <c r="S283" t="str">
        <f>IF(INDEX('Unités CA'!$1:$1048576,MATCH(E283,'Unités CA'!D:D,0),5)=0,"",INDEX('Unités CA'!$1:$1048576,MATCH(E283,'Unités CA'!D:D,0),5))</f>
        <v>0030/CA</v>
      </c>
      <c r="T283" t="str">
        <f>IF(INDEX('Unités BTE'!$1:$1048576,MATCH(E283,'Unités CA'!D:D,0),5)=0,"",INDEX('Unités BTE'!$1:$1048576,MATCH(E283,'Unités CA'!D:D,0),5))</f>
        <v/>
      </c>
      <c r="U283">
        <f>IFERROR(INDEX('Prix PRO CA'!$1:$1048576,MATCH(E283,'Prix PRO CA'!D:D,0),10),"")</f>
        <v>256.93</v>
      </c>
      <c r="V283" t="str">
        <f>IFERROR(INDEX('Prix PRO CA'!$1:$1048576,MATCH(E283,'Prix PRO BTE'!D:D,0),10),"")</f>
        <v/>
      </c>
      <c r="W283">
        <f>+IFERROR(INDEX('Prix PRO PCS'!$1:$1048576,MATCH(E283,'Prix PRO PCS'!D:D,0),10),"")</f>
        <v>11.92</v>
      </c>
      <c r="X283" t="str">
        <f>IF(B283="OPPORTUNITE",AA283,IF(AA283&lt;=0,"Non",IF(AA283&gt;10,"Oui","Inf à 10")))</f>
        <v>Oui</v>
      </c>
      <c r="Y283">
        <f>IFERROR(INDEX(LigneAchat!$1:$1048576,MATCH(E283,LigneAchat!D:D,0),5),"")</f>
        <v>44326</v>
      </c>
      <c r="Z283">
        <f>INDEX(Articles!$1:$1048576,MATCH(E283,Articles!D:D,0),21)</f>
        <v>300</v>
      </c>
      <c r="AA283">
        <f>+Z283-AB283</f>
        <v>209</v>
      </c>
      <c r="AB283">
        <f>+INDEX(Articles!$1:$1048576,MATCH(E283,Articles!D:D,0),23)</f>
        <v>91</v>
      </c>
    </row>
    <row r="284">
      <c r="B284" t="str">
        <f>INDEX(Articles!$1:$1048576,MATCH(E284,Articles!D:D,0),6)</f>
        <v>1</v>
      </c>
      <c r="C284" t="str">
        <f>INDEX(Articles!$1:$1048576,MATCH(E284,Articles!D:D,0),7)</f>
        <v/>
      </c>
      <c r="D284" t="str">
        <f>HYPERLINK(INDEX(Articles!$1:$1048576,MATCH(E284,Articles!D:D,0),24),"Lien")</f>
        <v>Lien</v>
      </c>
      <c r="E284" t="str">
        <v>76910-08CE</v>
      </c>
      <c r="F284" t="str">
        <f>INDEX(Articles!$1:$1048576,MATCH(E284,Articles!D:D,0),5)</f>
        <v>BBE Ø100 MOSAÏQUE MULTIPASTEL</v>
      </c>
      <c r="G284" t="str">
        <f>INDEX(Articles!$1:$1048576,MATCH(E284,Articles!D:D,0),8)</f>
        <v>BOMBE</v>
      </c>
      <c r="H284" t="str">
        <f>INDEX(Articles!$1:$1048576,MATCH(E284,Articles!D:D,0),9)</f>
        <v>SPHERIQUE</v>
      </c>
      <c r="I284">
        <f>INDEX(Articles!$1:$1048576,MATCH(E284,Articles!D:D,0),10)</f>
        <v>100</v>
      </c>
      <c r="J284" t="str">
        <f>INDEX(Articles!$1:$1048576,MATCH(E284,Articles!D:D,0),11)</f>
        <v>MOSAIQUE</v>
      </c>
      <c r="K284" t="str">
        <f>INDEX(Articles!$1:$1048576,MATCH(E284,Articles!D:D,0),12)</f>
        <v>MULTIPASTEL</v>
      </c>
      <c r="L284" t="str">
        <f>INDEX(Articles!$1:$1048576,MATCH(E284,Articles!D:D,0),13)</f>
        <v>CN</v>
      </c>
      <c r="M284" t="str">
        <f>INDEX(Articles!$1:$1048576,MATCH(E284,Articles!D:D,0),14)</f>
        <v>F4</v>
      </c>
      <c r="N284" t="str">
        <f>INDEX(Articles!$1:$1048576,MATCH(E284,Articles!D:D,0),15)</f>
        <v>1.3G</v>
      </c>
      <c r="O284" t="str">
        <f>INDEX(Articles!$1:$1048576,MATCH(E284,Articles!D:D,0),16)</f>
        <v>1008-F4-69245225</v>
      </c>
      <c r="P284">
        <f>INDEX(Articles!$1:$1048576,MATCH(E284,Articles!D:D,0),17)*1000</f>
        <v>323</v>
      </c>
      <c r="Q284" t="str">
        <f>INDEX(Articles!$1:$1048576,MATCH(E284,Articles!D:D,0),18)</f>
        <v>3,5</v>
      </c>
      <c r="R284">
        <f>INDEX(Articles!$1:$1048576,MATCH(E284,Articles!D:D,0),19)</f>
        <v>100</v>
      </c>
      <c r="S284" t="str">
        <f>IF(INDEX('Unités CA'!$1:$1048576,MATCH(E284,'Unités CA'!D:D,0),5)=0,"",INDEX('Unités CA'!$1:$1048576,MATCH(E284,'Unités CA'!D:D,0),5))</f>
        <v>0030/CA</v>
      </c>
      <c r="T284" t="str">
        <f>IF(INDEX('Unités BTE'!$1:$1048576,MATCH(E284,'Unités CA'!D:D,0),5)=0,"",INDEX('Unités BTE'!$1:$1048576,MATCH(E284,'Unités CA'!D:D,0),5))</f>
        <v/>
      </c>
      <c r="U284">
        <f>IFERROR(INDEX('Prix PRO CA'!$1:$1048576,MATCH(E284,'Prix PRO CA'!D:D,0),10),"")</f>
        <v>256.93</v>
      </c>
      <c r="V284" t="str">
        <f>IFERROR(INDEX('Prix PRO CA'!$1:$1048576,MATCH(E284,'Prix PRO BTE'!D:D,0),10),"")</f>
        <v/>
      </c>
      <c r="W284">
        <f>+IFERROR(INDEX('Prix PRO PCS'!$1:$1048576,MATCH(E284,'Prix PRO PCS'!D:D,0),10),"")</f>
        <v>11.92</v>
      </c>
      <c r="X284" t="str">
        <f>IF(B284="OPPORTUNITE",AA284,IF(AA284&lt;=0,"Non",IF(AA284&gt;10,"Oui","Inf à 10")))</f>
        <v>Oui</v>
      </c>
      <c r="Y284">
        <f>IFERROR(INDEX(LigneAchat!$1:$1048576,MATCH(E284,LigneAchat!D:D,0),5),"")</f>
        <v>44326</v>
      </c>
      <c r="Z284">
        <f>INDEX(Articles!$1:$1048576,MATCH(E284,Articles!D:D,0),21)</f>
        <v>184</v>
      </c>
      <c r="AA284">
        <f>+Z284-AB284</f>
        <v>150</v>
      </c>
      <c r="AB284">
        <f>+INDEX(Articles!$1:$1048576,MATCH(E284,Articles!D:D,0),23)</f>
        <v>34</v>
      </c>
    </row>
    <row r="285">
      <c r="B285" t="str">
        <f>INDEX(Articles!$1:$1048576,MATCH(E285,Articles!D:D,0),6)</f>
        <v>1</v>
      </c>
      <c r="C285" t="str">
        <f>INDEX(Articles!$1:$1048576,MATCH(E285,Articles!D:D,0),7)</f>
        <v/>
      </c>
      <c r="D285" t="str">
        <f>HYPERLINK(INDEX(Articles!$1:$1048576,MATCH(E285,Articles!D:D,0),24),"Lien")</f>
        <v>Lien</v>
      </c>
      <c r="E285" t="str">
        <v>76910-09CE</v>
      </c>
      <c r="F285" t="str">
        <f>INDEX(Articles!$1:$1048576,MATCH(E285,Articles!D:D,0),5)</f>
        <v>BBE Ø100 MOSAÏQUE ARGENT</v>
      </c>
      <c r="G285" t="str">
        <f>INDEX(Articles!$1:$1048576,MATCH(E285,Articles!D:D,0),8)</f>
        <v>BOMBE</v>
      </c>
      <c r="H285" t="str">
        <f>INDEX(Articles!$1:$1048576,MATCH(E285,Articles!D:D,0),9)</f>
        <v>SPHERIQUE</v>
      </c>
      <c r="I285">
        <f>INDEX(Articles!$1:$1048576,MATCH(E285,Articles!D:D,0),10)</f>
        <v>100</v>
      </c>
      <c r="J285" t="str">
        <f>INDEX(Articles!$1:$1048576,MATCH(E285,Articles!D:D,0),11)</f>
        <v>MOSAIQUE</v>
      </c>
      <c r="K285" t="str">
        <f>INDEX(Articles!$1:$1048576,MATCH(E285,Articles!D:D,0),12)</f>
        <v>ARGENT</v>
      </c>
      <c r="L285" t="str">
        <f>INDEX(Articles!$1:$1048576,MATCH(E285,Articles!D:D,0),13)</f>
        <v>CN</v>
      </c>
      <c r="M285" t="str">
        <f>INDEX(Articles!$1:$1048576,MATCH(E285,Articles!D:D,0),14)</f>
        <v>F4</v>
      </c>
      <c r="N285" t="str">
        <f>INDEX(Articles!$1:$1048576,MATCH(E285,Articles!D:D,0),15)</f>
        <v>1.3G</v>
      </c>
      <c r="O285" t="str">
        <f>INDEX(Articles!$1:$1048576,MATCH(E285,Articles!D:D,0),16)</f>
        <v>1008-F4-39245225</v>
      </c>
      <c r="P285">
        <f>INDEX(Articles!$1:$1048576,MATCH(E285,Articles!D:D,0),17)*1000</f>
        <v>323</v>
      </c>
      <c r="Q285" t="str">
        <f>INDEX(Articles!$1:$1048576,MATCH(E285,Articles!D:D,0),18)</f>
        <v>3,5</v>
      </c>
      <c r="R285">
        <f>INDEX(Articles!$1:$1048576,MATCH(E285,Articles!D:D,0),19)</f>
        <v>100</v>
      </c>
      <c r="S285" t="str">
        <f>IF(INDEX('Unités CA'!$1:$1048576,MATCH(E285,'Unités CA'!D:D,0),5)=0,"",INDEX('Unités CA'!$1:$1048576,MATCH(E285,'Unités CA'!D:D,0),5))</f>
        <v>0030/CA</v>
      </c>
      <c r="T285" t="str">
        <f>IF(INDEX('Unités BTE'!$1:$1048576,MATCH(E285,'Unités CA'!D:D,0),5)=0,"",INDEX('Unités BTE'!$1:$1048576,MATCH(E285,'Unités CA'!D:D,0),5))</f>
        <v/>
      </c>
      <c r="U285">
        <f>IFERROR(INDEX('Prix PRO CA'!$1:$1048576,MATCH(E285,'Prix PRO CA'!D:D,0),10),"")</f>
        <v>256.93</v>
      </c>
      <c r="V285" t="str">
        <f>IFERROR(INDEX('Prix PRO CA'!$1:$1048576,MATCH(E285,'Prix PRO BTE'!D:D,0),10),"")</f>
        <v/>
      </c>
      <c r="W285">
        <f>+IFERROR(INDEX('Prix PRO PCS'!$1:$1048576,MATCH(E285,'Prix PRO PCS'!D:D,0),10),"")</f>
        <v>11.92</v>
      </c>
      <c r="X285" t="str">
        <f>IF(B285="OPPORTUNITE",AA285,IF(AA285&lt;=0,"Non",IF(AA285&gt;10,"Oui","Inf à 10")))</f>
        <v>Oui</v>
      </c>
      <c r="Y285">
        <f>IFERROR(INDEX(LigneAchat!$1:$1048576,MATCH(E285,LigneAchat!D:D,0),5),"")</f>
        <v>44326</v>
      </c>
      <c r="Z285">
        <f>INDEX(Articles!$1:$1048576,MATCH(E285,Articles!D:D,0),21)</f>
        <v>166</v>
      </c>
      <c r="AA285">
        <f>+Z285-AB285</f>
        <v>145</v>
      </c>
      <c r="AB285">
        <f>+INDEX(Articles!$1:$1048576,MATCH(E285,Articles!D:D,0),23)</f>
        <v>21</v>
      </c>
    </row>
    <row r="286">
      <c r="B286" t="str">
        <f>INDEX(Articles!$1:$1048576,MATCH(E286,Articles!D:D,0),6)</f>
        <v>1</v>
      </c>
      <c r="C286" t="str">
        <f>INDEX(Articles!$1:$1048576,MATCH(E286,Articles!D:D,0),7)</f>
        <v/>
      </c>
      <c r="D286" t="str">
        <f>HYPERLINK(INDEX(Articles!$1:$1048576,MATCH(E286,Articles!D:D,0),24),"Lien")</f>
        <v>Lien</v>
      </c>
      <c r="E286" t="str">
        <v>76910-18CE</v>
      </c>
      <c r="F286" t="str">
        <f>INDEX(Articles!$1:$1048576,MATCH(E286,Articles!D:D,0),5)</f>
        <v>BBE Ø100 MOSAÏQUE FILET D'OR</v>
      </c>
      <c r="G286" t="str">
        <f>INDEX(Articles!$1:$1048576,MATCH(E286,Articles!D:D,0),8)</f>
        <v>BOMBE</v>
      </c>
      <c r="H286" t="str">
        <f>INDEX(Articles!$1:$1048576,MATCH(E286,Articles!D:D,0),9)</f>
        <v>SPHERIQUE</v>
      </c>
      <c r="I286">
        <f>INDEX(Articles!$1:$1048576,MATCH(E286,Articles!D:D,0),10)</f>
        <v>100</v>
      </c>
      <c r="J286" t="str">
        <f>INDEX(Articles!$1:$1048576,MATCH(E286,Articles!D:D,0),11)</f>
        <v>MOSAIQUE</v>
      </c>
      <c r="K286" t="str">
        <f>INDEX(Articles!$1:$1048576,MATCH(E286,Articles!D:D,0),12)</f>
        <v>KAMURO</v>
      </c>
      <c r="L286" t="str">
        <f>INDEX(Articles!$1:$1048576,MATCH(E286,Articles!D:D,0),13)</f>
        <v>CN</v>
      </c>
      <c r="M286" t="str">
        <f>INDEX(Articles!$1:$1048576,MATCH(E286,Articles!D:D,0),14)</f>
        <v>F4</v>
      </c>
      <c r="N286" t="str">
        <f>INDEX(Articles!$1:$1048576,MATCH(E286,Articles!D:D,0),15)</f>
        <v>1.3G</v>
      </c>
      <c r="O286" t="str">
        <f>INDEX(Articles!$1:$1048576,MATCH(E286,Articles!D:D,0),16)</f>
        <v>1008-F4-69245225</v>
      </c>
      <c r="P286">
        <f>INDEX(Articles!$1:$1048576,MATCH(E286,Articles!D:D,0),17)*1000</f>
        <v>274</v>
      </c>
      <c r="Q286" t="str">
        <f>INDEX(Articles!$1:$1048576,MATCH(E286,Articles!D:D,0),18)</f>
        <v>3,5</v>
      </c>
      <c r="R286">
        <f>INDEX(Articles!$1:$1048576,MATCH(E286,Articles!D:D,0),19)</f>
        <v>100</v>
      </c>
      <c r="S286" t="str">
        <f>IF(INDEX('Unités CA'!$1:$1048576,MATCH(E286,'Unités CA'!D:D,0),5)=0,"",INDEX('Unités CA'!$1:$1048576,MATCH(E286,'Unités CA'!D:D,0),5))</f>
        <v>0030/CA</v>
      </c>
      <c r="T286" t="str">
        <f>IF(INDEX('Unités BTE'!$1:$1048576,MATCH(E286,'Unités CA'!D:D,0),5)=0,"",INDEX('Unités BTE'!$1:$1048576,MATCH(E286,'Unités CA'!D:D,0),5))</f>
        <v/>
      </c>
      <c r="U286">
        <f>IFERROR(INDEX('Prix PRO CA'!$1:$1048576,MATCH(E286,'Prix PRO CA'!D:D,0),10),"")</f>
        <v>256.93</v>
      </c>
      <c r="V286" t="str">
        <f>IFERROR(INDEX('Prix PRO CA'!$1:$1048576,MATCH(E286,'Prix PRO BTE'!D:D,0),10),"")</f>
        <v/>
      </c>
      <c r="W286">
        <f>+IFERROR(INDEX('Prix PRO PCS'!$1:$1048576,MATCH(E286,'Prix PRO PCS'!D:D,0),10),"")</f>
        <v>11.92</v>
      </c>
      <c r="X286" t="str">
        <f>IF(B286="OPPORTUNITE",AA286,IF(AA286&lt;=0,"Non",IF(AA286&gt;10,"Oui","Inf à 10")))</f>
        <v>Oui</v>
      </c>
      <c r="Y286">
        <f>IFERROR(INDEX(LigneAchat!$1:$1048576,MATCH(E286,LigneAchat!D:D,0),5),"")</f>
        <v>44326</v>
      </c>
      <c r="Z286">
        <f>INDEX(Articles!$1:$1048576,MATCH(E286,Articles!D:D,0),21)</f>
        <v>280</v>
      </c>
      <c r="AA286">
        <f>+Z286-AB286</f>
        <v>269</v>
      </c>
      <c r="AB286">
        <f>+INDEX(Articles!$1:$1048576,MATCH(E286,Articles!D:D,0),23)</f>
        <v>11</v>
      </c>
    </row>
    <row r="287">
      <c r="B287" t="str">
        <f>INDEX(Articles!$1:$1048576,MATCH(E287,Articles!D:D,0),6)</f>
        <v>1</v>
      </c>
      <c r="C287" t="str">
        <f>INDEX(Articles!$1:$1048576,MATCH(E287,Articles!D:D,0),7)</f>
        <v/>
      </c>
      <c r="D287" t="str">
        <f>HYPERLINK(INDEX(Articles!$1:$1048576,MATCH(E287,Articles!D:D,0),24),"Lien")</f>
        <v>Lien</v>
      </c>
      <c r="E287" t="str">
        <v>76910-20CE</v>
      </c>
      <c r="F287" t="str">
        <f>INDEX(Articles!$1:$1048576,MATCH(E287,Articles!D:D,0),5)</f>
        <v>BBE Ø100 MOSAÏQUE ROSE</v>
      </c>
      <c r="G287" t="str">
        <f>INDEX(Articles!$1:$1048576,MATCH(E287,Articles!D:D,0),8)</f>
        <v>BOMBE</v>
      </c>
      <c r="H287" t="str">
        <f>INDEX(Articles!$1:$1048576,MATCH(E287,Articles!D:D,0),9)</f>
        <v>SPHERIQUE</v>
      </c>
      <c r="I287">
        <f>INDEX(Articles!$1:$1048576,MATCH(E287,Articles!D:D,0),10)</f>
        <v>100</v>
      </c>
      <c r="J287" t="str">
        <f>INDEX(Articles!$1:$1048576,MATCH(E287,Articles!D:D,0),11)</f>
        <v>MOSAIQUE</v>
      </c>
      <c r="K287" t="str">
        <f>INDEX(Articles!$1:$1048576,MATCH(E287,Articles!D:D,0),12)</f>
        <v>ROSE</v>
      </c>
      <c r="L287" t="str">
        <f>INDEX(Articles!$1:$1048576,MATCH(E287,Articles!D:D,0),13)</f>
        <v>CN</v>
      </c>
      <c r="M287" t="str">
        <f>INDEX(Articles!$1:$1048576,MATCH(E287,Articles!D:D,0),14)</f>
        <v>F4</v>
      </c>
      <c r="N287" t="str">
        <f>INDEX(Articles!$1:$1048576,MATCH(E287,Articles!D:D,0),15)</f>
        <v>1.3G</v>
      </c>
      <c r="O287" t="str">
        <f>INDEX(Articles!$1:$1048576,MATCH(E287,Articles!D:D,0),16)</f>
        <v>1008-F4-69245225</v>
      </c>
      <c r="P287">
        <f>INDEX(Articles!$1:$1048576,MATCH(E287,Articles!D:D,0),17)*1000</f>
        <v>323</v>
      </c>
      <c r="Q287" t="str">
        <f>INDEX(Articles!$1:$1048576,MATCH(E287,Articles!D:D,0),18)</f>
        <v>3,5</v>
      </c>
      <c r="R287">
        <f>INDEX(Articles!$1:$1048576,MATCH(E287,Articles!D:D,0),19)</f>
        <v>100</v>
      </c>
      <c r="S287" t="str">
        <f>IF(INDEX('Unités CA'!$1:$1048576,MATCH(E287,'Unités CA'!D:D,0),5)=0,"",INDEX('Unités CA'!$1:$1048576,MATCH(E287,'Unités CA'!D:D,0),5))</f>
        <v>0030/CA</v>
      </c>
      <c r="T287" t="str">
        <f>IF(INDEX('Unités BTE'!$1:$1048576,MATCH(E287,'Unités CA'!D:D,0),5)=0,"",INDEX('Unités BTE'!$1:$1048576,MATCH(E287,'Unités CA'!D:D,0),5))</f>
        <v/>
      </c>
      <c r="U287">
        <f>IFERROR(INDEX('Prix PRO CA'!$1:$1048576,MATCH(E287,'Prix PRO CA'!D:D,0),10),"")</f>
        <v>256.93</v>
      </c>
      <c r="V287" t="str">
        <f>IFERROR(INDEX('Prix PRO CA'!$1:$1048576,MATCH(E287,'Prix PRO BTE'!D:D,0),10),"")</f>
        <v/>
      </c>
      <c r="W287">
        <f>+IFERROR(INDEX('Prix PRO PCS'!$1:$1048576,MATCH(E287,'Prix PRO PCS'!D:D,0),10),"")</f>
        <v>11.92</v>
      </c>
      <c r="X287" t="str">
        <f>IF(B287="OPPORTUNITE",AA287,IF(AA287&lt;=0,"Non",IF(AA287&gt;10,"Oui","Inf à 10")))</f>
        <v>Oui</v>
      </c>
      <c r="Y287">
        <f>IFERROR(INDEX(LigneAchat!$1:$1048576,MATCH(E287,LigneAchat!D:D,0),5),"")</f>
        <v>44326</v>
      </c>
      <c r="Z287">
        <f>INDEX(Articles!$1:$1048576,MATCH(E287,Articles!D:D,0),21)</f>
        <v>614</v>
      </c>
      <c r="AA287">
        <f>+Z287-AB287</f>
        <v>609</v>
      </c>
      <c r="AB287">
        <f>+INDEX(Articles!$1:$1048576,MATCH(E287,Articles!D:D,0),23)</f>
        <v>5</v>
      </c>
    </row>
    <row r="288">
      <c r="B288" t="str">
        <f>INDEX(Articles!$1:$1048576,MATCH(E288,Articles!D:D,0),6)</f>
        <v>1</v>
      </c>
      <c r="C288" t="str">
        <f>INDEX(Articles!$1:$1048576,MATCH(E288,Articles!D:D,0),7)</f>
        <v/>
      </c>
      <c r="D288" t="str">
        <f>HYPERLINK(INDEX(Articles!$1:$1048576,MATCH(E288,Articles!D:D,0),24),"Lien")</f>
        <v>Lien</v>
      </c>
      <c r="E288" t="str">
        <v>88010-99</v>
      </c>
      <c r="F288" t="str">
        <f>INDEX(Articles!$1:$1048576,MATCH(E288,Articles!D:D,0),5)</f>
        <v>BBE Ø100 MOSAÏQUE TRICOLORE</v>
      </c>
      <c r="G288" t="str">
        <f>INDEX(Articles!$1:$1048576,MATCH(E288,Articles!D:D,0),8)</f>
        <v>BOMBE</v>
      </c>
      <c r="H288" t="str">
        <f>INDEX(Articles!$1:$1048576,MATCH(E288,Articles!D:D,0),9)</f>
        <v>SPHERIQUE</v>
      </c>
      <c r="I288">
        <f>INDEX(Articles!$1:$1048576,MATCH(E288,Articles!D:D,0),10)</f>
        <v>100</v>
      </c>
      <c r="J288" t="str">
        <f>INDEX(Articles!$1:$1048576,MATCH(E288,Articles!D:D,0),11)</f>
        <v>MOSAIQUE</v>
      </c>
      <c r="K288" t="str">
        <f>INDEX(Articles!$1:$1048576,MATCH(E288,Articles!D:D,0),12)</f>
        <v>TRICOLORE</v>
      </c>
      <c r="L288" t="str">
        <f>INDEX(Articles!$1:$1048576,MATCH(E288,Articles!D:D,0),13)</f>
        <v>CN</v>
      </c>
      <c r="M288" t="str">
        <f>INDEX(Articles!$1:$1048576,MATCH(E288,Articles!D:D,0),14)</f>
        <v>F4</v>
      </c>
      <c r="N288" t="str">
        <f>INDEX(Articles!$1:$1048576,MATCH(E288,Articles!D:D,0),15)</f>
        <v>1.3G</v>
      </c>
      <c r="O288" t="str">
        <f>INDEX(Articles!$1:$1048576,MATCH(E288,Articles!D:D,0),16)</f>
        <v>1008-F4-69252665</v>
      </c>
      <c r="P288">
        <f>INDEX(Articles!$1:$1048576,MATCH(E288,Articles!D:D,0),17)*1000</f>
        <v>320</v>
      </c>
      <c r="Q288" t="str">
        <f>INDEX(Articles!$1:$1048576,MATCH(E288,Articles!D:D,0),18)</f>
        <v>3,5</v>
      </c>
      <c r="R288">
        <f>INDEX(Articles!$1:$1048576,MATCH(E288,Articles!D:D,0),19)</f>
        <v>100</v>
      </c>
      <c r="S288" t="str">
        <f>IF(INDEX('Unités CA'!$1:$1048576,MATCH(E288,'Unités CA'!D:D,0),5)=0,"",INDEX('Unités CA'!$1:$1048576,MATCH(E288,'Unités CA'!D:D,0),5))</f>
        <v>0030/CA</v>
      </c>
      <c r="T288" t="str">
        <f>IF(INDEX('Unités BTE'!$1:$1048576,MATCH(E288,'Unités CA'!D:D,0),5)=0,"",INDEX('Unités BTE'!$1:$1048576,MATCH(E288,'Unités CA'!D:D,0),5))</f>
        <v/>
      </c>
      <c r="U288">
        <f>IFERROR(INDEX('Prix PRO CA'!$1:$1048576,MATCH(E288,'Prix PRO CA'!D:D,0),10),"")</f>
        <v>256.93</v>
      </c>
      <c r="V288" t="str">
        <f>IFERROR(INDEX('Prix PRO CA'!$1:$1048576,MATCH(E288,'Prix PRO BTE'!D:D,0),10),"")</f>
        <v/>
      </c>
      <c r="W288">
        <f>+IFERROR(INDEX('Prix PRO PCS'!$1:$1048576,MATCH(E288,'Prix PRO PCS'!D:D,0),10),"")</f>
        <v>11.92</v>
      </c>
      <c r="X288" t="str">
        <f>IF(B288="OPPORTUNITE",AA288,IF(AA288&lt;=0,"Non",IF(AA288&gt;10,"Oui","Inf à 10")))</f>
        <v>Oui</v>
      </c>
      <c r="Y288" t="str">
        <f>IFERROR(INDEX(LigneAchat!$1:$1048576,MATCH(E288,LigneAchat!D:D,0),5),"")</f>
        <v/>
      </c>
      <c r="Z288">
        <f>INDEX(Articles!$1:$1048576,MATCH(E288,Articles!D:D,0),21)</f>
        <v>263</v>
      </c>
      <c r="AA288">
        <f>+Z288-AB288</f>
        <v>263</v>
      </c>
      <c r="AB288">
        <f>+INDEX(Articles!$1:$1048576,MATCH(E288,Articles!D:D,0),23)</f>
        <v>0</v>
      </c>
    </row>
    <row r="289">
      <c r="B289" t="str">
        <f>INDEX(Articles!$1:$1048576,MATCH(E289,Articles!D:D,0),6)</f>
        <v>1</v>
      </c>
      <c r="C289" t="str">
        <f>INDEX(Articles!$1:$1048576,MATCH(E289,Articles!D:D,0),7)</f>
        <v/>
      </c>
      <c r="D289" t="str">
        <f>HYPERLINK(INDEX(Articles!$1:$1048576,MATCH(E289,Articles!D:D,0),24),"Lien")</f>
        <v>Lien</v>
      </c>
      <c r="E289" t="str">
        <v>98010-10</v>
      </c>
      <c r="F289" t="str">
        <f>INDEX(Articles!$1:$1048576,MATCH(E289,Articles!D:D,0),5)</f>
        <v>BBE Ø100 MOSAÏQUE FUCHSIA</v>
      </c>
      <c r="G289" t="str">
        <f>INDEX(Articles!$1:$1048576,MATCH(E289,Articles!D:D,0),8)</f>
        <v>BOMBE</v>
      </c>
      <c r="H289" t="str">
        <f>INDEX(Articles!$1:$1048576,MATCH(E289,Articles!D:D,0),9)</f>
        <v>SPHERIQUE</v>
      </c>
      <c r="I289">
        <f>INDEX(Articles!$1:$1048576,MATCH(E289,Articles!D:D,0),10)</f>
        <v>100</v>
      </c>
      <c r="J289" t="str">
        <f>INDEX(Articles!$1:$1048576,MATCH(E289,Articles!D:D,0),11)</f>
        <v>MOSAIQUE</v>
      </c>
      <c r="K289" t="str">
        <f>INDEX(Articles!$1:$1048576,MATCH(E289,Articles!D:D,0),12)</f>
        <v>VIOLET</v>
      </c>
      <c r="L289" t="str">
        <f>INDEX(Articles!$1:$1048576,MATCH(E289,Articles!D:D,0),13)</f>
        <v>CN</v>
      </c>
      <c r="M289" t="str">
        <f>INDEX(Articles!$1:$1048576,MATCH(E289,Articles!D:D,0),14)</f>
        <v>F4</v>
      </c>
      <c r="N289" t="str">
        <f>INDEX(Articles!$1:$1048576,MATCH(E289,Articles!D:D,0),15)</f>
        <v>1.3G</v>
      </c>
      <c r="O289" t="str">
        <f>INDEX(Articles!$1:$1048576,MATCH(E289,Articles!D:D,0),16)</f>
        <v>1008-F4-69252665</v>
      </c>
      <c r="P289">
        <f>INDEX(Articles!$1:$1048576,MATCH(E289,Articles!D:D,0),17)*1000</f>
        <v>320</v>
      </c>
      <c r="Q289" t="str">
        <f>INDEX(Articles!$1:$1048576,MATCH(E289,Articles!D:D,0),18)</f>
        <v>3,5</v>
      </c>
      <c r="R289">
        <f>INDEX(Articles!$1:$1048576,MATCH(E289,Articles!D:D,0),19)</f>
        <v>100</v>
      </c>
      <c r="S289" t="str">
        <f>IF(INDEX('Unités CA'!$1:$1048576,MATCH(E289,'Unités CA'!D:D,0),5)=0,"",INDEX('Unités CA'!$1:$1048576,MATCH(E289,'Unités CA'!D:D,0),5))</f>
        <v>0030/CA</v>
      </c>
      <c r="T289" t="str">
        <f>IF(INDEX('Unités BTE'!$1:$1048576,MATCH(E289,'Unités CA'!D:D,0),5)=0,"",INDEX('Unités BTE'!$1:$1048576,MATCH(E289,'Unités CA'!D:D,0),5))</f>
        <v/>
      </c>
      <c r="U289">
        <f>IFERROR(INDEX('Prix PRO CA'!$1:$1048576,MATCH(E289,'Prix PRO CA'!D:D,0),10),"")</f>
        <v>256.93</v>
      </c>
      <c r="V289" t="str">
        <f>IFERROR(INDEX('Prix PRO CA'!$1:$1048576,MATCH(E289,'Prix PRO BTE'!D:D,0),10),"")</f>
        <v/>
      </c>
      <c r="W289">
        <f>+IFERROR(INDEX('Prix PRO PCS'!$1:$1048576,MATCH(E289,'Prix PRO PCS'!D:D,0),10),"")</f>
        <v>11.92</v>
      </c>
      <c r="X289" t="str">
        <f>IF(B289="OPPORTUNITE",AA289,IF(AA289&lt;=0,"Non",IF(AA289&gt;10,"Oui","Inf à 10")))</f>
        <v>Oui</v>
      </c>
      <c r="Y289">
        <f>IFERROR(INDEX(LigneAchat!$1:$1048576,MATCH(E289,LigneAchat!D:D,0),5),"")</f>
        <v>44287</v>
      </c>
      <c r="Z289">
        <f>INDEX(Articles!$1:$1048576,MATCH(E289,Articles!D:D,0),21)</f>
        <v>87</v>
      </c>
      <c r="AA289">
        <f>+Z289-AB289</f>
        <v>77</v>
      </c>
      <c r="AB289">
        <f>+INDEX(Articles!$1:$1048576,MATCH(E289,Articles!D:D,0),23)</f>
        <v>10</v>
      </c>
    </row>
    <row r="290">
      <c r="B290" t="str">
        <f>INDEX(Articles!$1:$1048576,MATCH(E290,Articles!D:D,0),6)</f>
        <v>1</v>
      </c>
      <c r="C290" t="str">
        <f>INDEX(Articles!$1:$1048576,MATCH(E290,Articles!D:D,0),7)</f>
        <v/>
      </c>
      <c r="D290" t="str">
        <f>HYPERLINK(INDEX(Articles!$1:$1048576,MATCH(E290,Articles!D:D,0),24),"Lien")</f>
        <v>Lien</v>
      </c>
      <c r="E290" t="str">
        <v>91410-12</v>
      </c>
      <c r="F290" t="str">
        <f>INDEX(Articles!$1:$1048576,MATCH(E290,Articles!D:D,0),5)</f>
        <v>BBE Ø100 ARGENT À BLEU</v>
      </c>
      <c r="G290" t="str">
        <f>INDEX(Articles!$1:$1048576,MATCH(E290,Articles!D:D,0),8)</f>
        <v>BOMBE</v>
      </c>
      <c r="H290" t="str">
        <f>INDEX(Articles!$1:$1048576,MATCH(E290,Articles!D:D,0),9)</f>
        <v>SPHERIQUE</v>
      </c>
      <c r="I290">
        <f>INDEX(Articles!$1:$1048576,MATCH(E290,Articles!D:D,0),10)</f>
        <v>100</v>
      </c>
      <c r="J290" t="str">
        <f>INDEX(Articles!$1:$1048576,MATCH(E290,Articles!D:D,0),11)</f>
        <v>CHANGEMENT</v>
      </c>
      <c r="K290" t="str">
        <f>INDEX(Articles!$1:$1048576,MATCH(E290,Articles!D:D,0),12)</f>
        <v>BLEU</v>
      </c>
      <c r="L290" t="str">
        <f>INDEX(Articles!$1:$1048576,MATCH(E290,Articles!D:D,0),13)</f>
        <v>CN</v>
      </c>
      <c r="M290" t="str">
        <f>INDEX(Articles!$1:$1048576,MATCH(E290,Articles!D:D,0),14)</f>
        <v>F4</v>
      </c>
      <c r="N290" t="str">
        <f>INDEX(Articles!$1:$1048576,MATCH(E290,Articles!D:D,0),15)</f>
        <v>1.3G</v>
      </c>
      <c r="O290" t="str">
        <f>INDEX(Articles!$1:$1048576,MATCH(E290,Articles!D:D,0),16)</f>
        <v>1008-F4-69252665</v>
      </c>
      <c r="P290">
        <f>INDEX(Articles!$1:$1048576,MATCH(E290,Articles!D:D,0),17)*1000</f>
        <v>320</v>
      </c>
      <c r="Q290" t="str">
        <f>INDEX(Articles!$1:$1048576,MATCH(E290,Articles!D:D,0),18)</f>
        <v>3,5</v>
      </c>
      <c r="R290">
        <f>INDEX(Articles!$1:$1048576,MATCH(E290,Articles!D:D,0),19)</f>
        <v>100</v>
      </c>
      <c r="S290" t="str">
        <f>IF(INDEX('Unités CA'!$1:$1048576,MATCH(E290,'Unités CA'!D:D,0),5)=0,"",INDEX('Unités CA'!$1:$1048576,MATCH(E290,'Unités CA'!D:D,0),5))</f>
        <v>0030/CA</v>
      </c>
      <c r="T290" t="str">
        <f>IF(INDEX('Unités BTE'!$1:$1048576,MATCH(E290,'Unités CA'!D:D,0),5)=0,"",INDEX('Unités BTE'!$1:$1048576,MATCH(E290,'Unités CA'!D:D,0),5))</f>
        <v/>
      </c>
      <c r="U290">
        <f>IFERROR(INDEX('Prix PRO CA'!$1:$1048576,MATCH(E290,'Prix PRO CA'!D:D,0),10),"")</f>
        <v>236.16</v>
      </c>
      <c r="V290" t="str">
        <f>IFERROR(INDEX('Prix PRO CA'!$1:$1048576,MATCH(E290,'Prix PRO BTE'!D:D,0),10),"")</f>
        <v/>
      </c>
      <c r="W290">
        <f>+IFERROR(INDEX('Prix PRO PCS'!$1:$1048576,MATCH(E290,'Prix PRO PCS'!D:D,0),10),"")</f>
        <v>11.53</v>
      </c>
      <c r="X290" t="str">
        <f>IF(B290="OPPORTUNITE",AA290,IF(AA290&lt;=0,"Non",IF(AA290&gt;10,"Oui","Inf à 10")))</f>
        <v>Oui</v>
      </c>
      <c r="Y290" t="str">
        <f>IFERROR(INDEX(LigneAchat!$1:$1048576,MATCH(E290,LigneAchat!D:D,0),5),"")</f>
        <v/>
      </c>
      <c r="Z290">
        <f>INDEX(Articles!$1:$1048576,MATCH(E290,Articles!D:D,0),21)</f>
        <v>502</v>
      </c>
      <c r="AA290">
        <f>+Z290-AB290</f>
        <v>489</v>
      </c>
      <c r="AB290">
        <f>+INDEX(Articles!$1:$1048576,MATCH(E290,Articles!D:D,0),23)</f>
        <v>13</v>
      </c>
    </row>
    <row r="291">
      <c r="B291" t="str">
        <f>INDEX(Articles!$1:$1048576,MATCH(E291,Articles!D:D,0),6)</f>
        <v>1</v>
      </c>
      <c r="C291" t="str">
        <f>INDEX(Articles!$1:$1048576,MATCH(E291,Articles!D:D,0),7)</f>
        <v/>
      </c>
      <c r="D291" t="str">
        <f>HYPERLINK(INDEX(Articles!$1:$1048576,MATCH(E291,Articles!D:D,0),24),"Lien")</f>
        <v>Lien</v>
      </c>
      <c r="E291" t="str">
        <v>91410-21</v>
      </c>
      <c r="F291" t="str">
        <f>INDEX(Articles!$1:$1048576,MATCH(E291,Articles!D:D,0),5)</f>
        <v>BBE Ø100 ARGENT À JAUNE</v>
      </c>
      <c r="G291" t="str">
        <f>INDEX(Articles!$1:$1048576,MATCH(E291,Articles!D:D,0),8)</f>
        <v>BOMBE</v>
      </c>
      <c r="H291" t="str">
        <f>INDEX(Articles!$1:$1048576,MATCH(E291,Articles!D:D,0),9)</f>
        <v>SPHERIQUE</v>
      </c>
      <c r="I291">
        <f>INDEX(Articles!$1:$1048576,MATCH(E291,Articles!D:D,0),10)</f>
        <v>100</v>
      </c>
      <c r="J291" t="str">
        <f>INDEX(Articles!$1:$1048576,MATCH(E291,Articles!D:D,0),11)</f>
        <v>CHANGEMENT</v>
      </c>
      <c r="K291" t="str">
        <f>INDEX(Articles!$1:$1048576,MATCH(E291,Articles!D:D,0),12)</f>
        <v>JAUNE</v>
      </c>
      <c r="L291" t="str">
        <f>INDEX(Articles!$1:$1048576,MATCH(E291,Articles!D:D,0),13)</f>
        <v>CN</v>
      </c>
      <c r="M291" t="str">
        <f>INDEX(Articles!$1:$1048576,MATCH(E291,Articles!D:D,0),14)</f>
        <v>F4</v>
      </c>
      <c r="N291" t="str">
        <f>INDEX(Articles!$1:$1048576,MATCH(E291,Articles!D:D,0),15)</f>
        <v>1.3G</v>
      </c>
      <c r="O291" t="str">
        <f>INDEX(Articles!$1:$1048576,MATCH(E291,Articles!D:D,0),16)</f>
        <v>1008-F4-69252665</v>
      </c>
      <c r="P291">
        <f>INDEX(Articles!$1:$1048576,MATCH(E291,Articles!D:D,0),17)*1000</f>
        <v>320</v>
      </c>
      <c r="Q291" t="str">
        <f>INDEX(Articles!$1:$1048576,MATCH(E291,Articles!D:D,0),18)</f>
        <v>3,5</v>
      </c>
      <c r="R291">
        <f>INDEX(Articles!$1:$1048576,MATCH(E291,Articles!D:D,0),19)</f>
        <v>100</v>
      </c>
      <c r="S291" t="str">
        <f>IF(INDEX('Unités CA'!$1:$1048576,MATCH(E291,'Unités CA'!D:D,0),5)=0,"",INDEX('Unités CA'!$1:$1048576,MATCH(E291,'Unités CA'!D:D,0),5))</f>
        <v>0030/CA</v>
      </c>
      <c r="T291" t="str">
        <f>IF(INDEX('Unités BTE'!$1:$1048576,MATCH(E291,'Unités CA'!D:D,0),5)=0,"",INDEX('Unités BTE'!$1:$1048576,MATCH(E291,'Unités CA'!D:D,0),5))</f>
        <v/>
      </c>
      <c r="U291">
        <f>IFERROR(INDEX('Prix PRO CA'!$1:$1048576,MATCH(E291,'Prix PRO CA'!D:D,0),10),"")</f>
        <v>236.16</v>
      </c>
      <c r="V291" t="str">
        <f>IFERROR(INDEX('Prix PRO CA'!$1:$1048576,MATCH(E291,'Prix PRO BTE'!D:D,0),10),"")</f>
        <v/>
      </c>
      <c r="W291">
        <f>+IFERROR(INDEX('Prix PRO PCS'!$1:$1048576,MATCH(E291,'Prix PRO PCS'!D:D,0),10),"")</f>
        <v>11.53</v>
      </c>
      <c r="X291" t="str">
        <f>IF(B291="OPPORTUNITE",AA291,IF(AA291&lt;=0,"Non",IF(AA291&gt;10,"Oui","Inf à 10")))</f>
        <v>Oui</v>
      </c>
      <c r="Y291" t="str">
        <f>IFERROR(INDEX(LigneAchat!$1:$1048576,MATCH(E291,LigneAchat!D:D,0),5),"")</f>
        <v/>
      </c>
      <c r="Z291">
        <f>INDEX(Articles!$1:$1048576,MATCH(E291,Articles!D:D,0),21)</f>
        <v>183</v>
      </c>
      <c r="AA291">
        <f>+Z291-AB291</f>
        <v>182</v>
      </c>
      <c r="AB291">
        <f>+INDEX(Articles!$1:$1048576,MATCH(E291,Articles!D:D,0),23)</f>
        <v>1</v>
      </c>
    </row>
    <row r="292">
      <c r="B292" t="str">
        <f>INDEX(Articles!$1:$1048576,MATCH(E292,Articles!D:D,0),6)</f>
        <v>1</v>
      </c>
      <c r="C292" t="str">
        <f>INDEX(Articles!$1:$1048576,MATCH(E292,Articles!D:D,0),7)</f>
        <v/>
      </c>
      <c r="D292" t="str">
        <f>HYPERLINK(INDEX(Articles!$1:$1048576,MATCH(E292,Articles!D:D,0),24),"Lien")</f>
        <v>Lien</v>
      </c>
      <c r="E292" t="str">
        <v>91410-33</v>
      </c>
      <c r="F292" t="str">
        <f>INDEX(Articles!$1:$1048576,MATCH(E292,Articles!D:D,0),5)</f>
        <v>BBE Ø100 ARGENT À VERT</v>
      </c>
      <c r="G292" t="str">
        <f>INDEX(Articles!$1:$1048576,MATCH(E292,Articles!D:D,0),8)</f>
        <v>BOMBE</v>
      </c>
      <c r="H292" t="str">
        <f>INDEX(Articles!$1:$1048576,MATCH(E292,Articles!D:D,0),9)</f>
        <v>SPHERIQUE</v>
      </c>
      <c r="I292">
        <f>INDEX(Articles!$1:$1048576,MATCH(E292,Articles!D:D,0),10)</f>
        <v>100</v>
      </c>
      <c r="J292" t="str">
        <f>INDEX(Articles!$1:$1048576,MATCH(E292,Articles!D:D,0),11)</f>
        <v>CHANGEMENT</v>
      </c>
      <c r="K292" t="str">
        <f>INDEX(Articles!$1:$1048576,MATCH(E292,Articles!D:D,0),12)</f>
        <v>VERT</v>
      </c>
      <c r="L292" t="str">
        <f>INDEX(Articles!$1:$1048576,MATCH(E292,Articles!D:D,0),13)</f>
        <v>CN</v>
      </c>
      <c r="M292" t="str">
        <f>INDEX(Articles!$1:$1048576,MATCH(E292,Articles!D:D,0),14)</f>
        <v>F4</v>
      </c>
      <c r="N292" t="str">
        <f>INDEX(Articles!$1:$1048576,MATCH(E292,Articles!D:D,0),15)</f>
        <v>1.3G</v>
      </c>
      <c r="O292" t="str">
        <f>INDEX(Articles!$1:$1048576,MATCH(E292,Articles!D:D,0),16)</f>
        <v>1008-F4-69252665</v>
      </c>
      <c r="P292">
        <f>INDEX(Articles!$1:$1048576,MATCH(E292,Articles!D:D,0),17)*1000</f>
        <v>320</v>
      </c>
      <c r="Q292" t="str">
        <f>INDEX(Articles!$1:$1048576,MATCH(E292,Articles!D:D,0),18)</f>
        <v>3,5</v>
      </c>
      <c r="R292">
        <f>INDEX(Articles!$1:$1048576,MATCH(E292,Articles!D:D,0),19)</f>
        <v>100</v>
      </c>
      <c r="S292" t="str">
        <f>IF(INDEX('Unités CA'!$1:$1048576,MATCH(E292,'Unités CA'!D:D,0),5)=0,"",INDEX('Unités CA'!$1:$1048576,MATCH(E292,'Unités CA'!D:D,0),5))</f>
        <v>0030/CA</v>
      </c>
      <c r="T292" t="str">
        <f>IF(INDEX('Unités BTE'!$1:$1048576,MATCH(E292,'Unités CA'!D:D,0),5)=0,"",INDEX('Unités BTE'!$1:$1048576,MATCH(E292,'Unités CA'!D:D,0),5))</f>
        <v/>
      </c>
      <c r="U292">
        <f>IFERROR(INDEX('Prix PRO CA'!$1:$1048576,MATCH(E292,'Prix PRO CA'!D:D,0),10),"")</f>
        <v>236.16</v>
      </c>
      <c r="V292" t="str">
        <f>IFERROR(INDEX('Prix PRO CA'!$1:$1048576,MATCH(E292,'Prix PRO BTE'!D:D,0),10),"")</f>
        <v/>
      </c>
      <c r="W292">
        <f>+IFERROR(INDEX('Prix PRO PCS'!$1:$1048576,MATCH(E292,'Prix PRO PCS'!D:D,0),10),"")</f>
        <v>11.53</v>
      </c>
      <c r="X292" t="str">
        <f>IF(B292="OPPORTUNITE",AA292,IF(AA292&lt;=0,"Non",IF(AA292&gt;10,"Oui","Inf à 10")))</f>
        <v>Oui</v>
      </c>
      <c r="Y292" t="str">
        <f>IFERROR(INDEX(LigneAchat!$1:$1048576,MATCH(E292,LigneAchat!D:D,0),5),"")</f>
        <v/>
      </c>
      <c r="Z292">
        <f>INDEX(Articles!$1:$1048576,MATCH(E292,Articles!D:D,0),21)</f>
        <v>403</v>
      </c>
      <c r="AA292">
        <f>+Z292-AB292</f>
        <v>400</v>
      </c>
      <c r="AB292">
        <f>+INDEX(Articles!$1:$1048576,MATCH(E292,Articles!D:D,0),23)</f>
        <v>3</v>
      </c>
    </row>
    <row r="293">
      <c r="B293" t="str">
        <f>INDEX(Articles!$1:$1048576,MATCH(E293,Articles!D:D,0),6)</f>
        <v>1</v>
      </c>
      <c r="C293" t="str">
        <f>INDEX(Articles!$1:$1048576,MATCH(E293,Articles!D:D,0),7)</f>
        <v/>
      </c>
      <c r="D293" t="str">
        <f>HYPERLINK(INDEX(Articles!$1:$1048576,MATCH(E293,Articles!D:D,0),24),"Lien")</f>
        <v>Lien</v>
      </c>
      <c r="E293" t="str">
        <v>91410-42</v>
      </c>
      <c r="F293" t="str">
        <f>INDEX(Articles!$1:$1048576,MATCH(E293,Articles!D:D,0),5)</f>
        <v>BBE Ø100 ARGENT À ROUGE</v>
      </c>
      <c r="G293" t="str">
        <f>INDEX(Articles!$1:$1048576,MATCH(E293,Articles!D:D,0),8)</f>
        <v>BOMBE</v>
      </c>
      <c r="H293" t="str">
        <f>INDEX(Articles!$1:$1048576,MATCH(E293,Articles!D:D,0),9)</f>
        <v>SPHERIQUE</v>
      </c>
      <c r="I293">
        <f>INDEX(Articles!$1:$1048576,MATCH(E293,Articles!D:D,0),10)</f>
        <v>100</v>
      </c>
      <c r="J293" t="str">
        <f>INDEX(Articles!$1:$1048576,MATCH(E293,Articles!D:D,0),11)</f>
        <v>CHANGEMENT</v>
      </c>
      <c r="K293" t="str">
        <f>INDEX(Articles!$1:$1048576,MATCH(E293,Articles!D:D,0),12)</f>
        <v>ROUGE</v>
      </c>
      <c r="L293" t="str">
        <f>INDEX(Articles!$1:$1048576,MATCH(E293,Articles!D:D,0),13)</f>
        <v>CN</v>
      </c>
      <c r="M293" t="str">
        <f>INDEX(Articles!$1:$1048576,MATCH(E293,Articles!D:D,0),14)</f>
        <v>F4</v>
      </c>
      <c r="N293" t="str">
        <f>INDEX(Articles!$1:$1048576,MATCH(E293,Articles!D:D,0),15)</f>
        <v>1.3G</v>
      </c>
      <c r="O293" t="str">
        <f>INDEX(Articles!$1:$1048576,MATCH(E293,Articles!D:D,0),16)</f>
        <v>1008-F4-69252665</v>
      </c>
      <c r="P293">
        <f>INDEX(Articles!$1:$1048576,MATCH(E293,Articles!D:D,0),17)*1000</f>
        <v>320</v>
      </c>
      <c r="Q293" t="str">
        <f>INDEX(Articles!$1:$1048576,MATCH(E293,Articles!D:D,0),18)</f>
        <v>3,5</v>
      </c>
      <c r="R293">
        <f>INDEX(Articles!$1:$1048576,MATCH(E293,Articles!D:D,0),19)</f>
        <v>100</v>
      </c>
      <c r="S293" t="str">
        <f>IF(INDEX('Unités CA'!$1:$1048576,MATCH(E293,'Unités CA'!D:D,0),5)=0,"",INDEX('Unités CA'!$1:$1048576,MATCH(E293,'Unités CA'!D:D,0),5))</f>
        <v>0030/CA</v>
      </c>
      <c r="T293" t="str">
        <f>IF(INDEX('Unités BTE'!$1:$1048576,MATCH(E293,'Unités CA'!D:D,0),5)=0,"",INDEX('Unités BTE'!$1:$1048576,MATCH(E293,'Unités CA'!D:D,0),5))</f>
        <v/>
      </c>
      <c r="U293">
        <f>IFERROR(INDEX('Prix PRO CA'!$1:$1048576,MATCH(E293,'Prix PRO CA'!D:D,0),10),"")</f>
        <v>236.16</v>
      </c>
      <c r="V293" t="str">
        <f>IFERROR(INDEX('Prix PRO CA'!$1:$1048576,MATCH(E293,'Prix PRO BTE'!D:D,0),10),"")</f>
        <v/>
      </c>
      <c r="W293">
        <f>+IFERROR(INDEX('Prix PRO PCS'!$1:$1048576,MATCH(E293,'Prix PRO PCS'!D:D,0),10),"")</f>
        <v>11.53</v>
      </c>
      <c r="X293" t="str">
        <f>IF(B293="OPPORTUNITE",AA293,IF(AA293&lt;=0,"Non",IF(AA293&gt;10,"Oui","Inf à 10")))</f>
        <v>Oui</v>
      </c>
      <c r="Y293" t="str">
        <f>IFERROR(INDEX(LigneAchat!$1:$1048576,MATCH(E293,LigneAchat!D:D,0),5),"")</f>
        <v/>
      </c>
      <c r="Z293">
        <f>INDEX(Articles!$1:$1048576,MATCH(E293,Articles!D:D,0),21)</f>
        <v>380</v>
      </c>
      <c r="AA293">
        <f>+Z293-AB293</f>
        <v>380</v>
      </c>
      <c r="AB293">
        <f>+INDEX(Articles!$1:$1048576,MATCH(E293,Articles!D:D,0),23)</f>
        <v>0</v>
      </c>
    </row>
    <row r="294">
      <c r="B294" t="str">
        <f>INDEX(Articles!$1:$1048576,MATCH(E294,Articles!D:D,0),6)</f>
        <v>1</v>
      </c>
      <c r="C294" t="str">
        <f>INDEX(Articles!$1:$1048576,MATCH(E294,Articles!D:D,0),7)</f>
        <v/>
      </c>
      <c r="D294" t="str">
        <f>HYPERLINK(INDEX(Articles!$1:$1048576,MATCH(E294,Articles!D:D,0),24),"Lien")</f>
        <v>Lien</v>
      </c>
      <c r="E294" t="str">
        <v>91410-51</v>
      </c>
      <c r="F294" t="str">
        <f>INDEX(Articles!$1:$1048576,MATCH(E294,Articles!D:D,0),5)</f>
        <v>BBE Ø100 ARGENT À AMBRE</v>
      </c>
      <c r="G294" t="str">
        <f>INDEX(Articles!$1:$1048576,MATCH(E294,Articles!D:D,0),8)</f>
        <v>BOMBE</v>
      </c>
      <c r="H294" t="str">
        <f>INDEX(Articles!$1:$1048576,MATCH(E294,Articles!D:D,0),9)</f>
        <v>SPHERIQUE</v>
      </c>
      <c r="I294">
        <f>INDEX(Articles!$1:$1048576,MATCH(E294,Articles!D:D,0),10)</f>
        <v>100</v>
      </c>
      <c r="J294" t="str">
        <f>INDEX(Articles!$1:$1048576,MATCH(E294,Articles!D:D,0),11)</f>
        <v>CHANGEMENT</v>
      </c>
      <c r="K294" t="str">
        <f>INDEX(Articles!$1:$1048576,MATCH(E294,Articles!D:D,0),12)</f>
        <v>JAUNE</v>
      </c>
      <c r="L294" t="str">
        <f>INDEX(Articles!$1:$1048576,MATCH(E294,Articles!D:D,0),13)</f>
        <v>CN</v>
      </c>
      <c r="M294" t="str">
        <f>INDEX(Articles!$1:$1048576,MATCH(E294,Articles!D:D,0),14)</f>
        <v>F4</v>
      </c>
      <c r="N294" t="str">
        <f>INDEX(Articles!$1:$1048576,MATCH(E294,Articles!D:D,0),15)</f>
        <v>1.3G</v>
      </c>
      <c r="O294" t="str">
        <f>INDEX(Articles!$1:$1048576,MATCH(E294,Articles!D:D,0),16)</f>
        <v>1008-F4-69252665</v>
      </c>
      <c r="P294">
        <f>INDEX(Articles!$1:$1048576,MATCH(E294,Articles!D:D,0),17)*1000</f>
        <v>320</v>
      </c>
      <c r="Q294" t="str">
        <f>INDEX(Articles!$1:$1048576,MATCH(E294,Articles!D:D,0),18)</f>
        <v>3,5</v>
      </c>
      <c r="R294">
        <f>INDEX(Articles!$1:$1048576,MATCH(E294,Articles!D:D,0),19)</f>
        <v>100</v>
      </c>
      <c r="S294" t="str">
        <f>IF(INDEX('Unités CA'!$1:$1048576,MATCH(E294,'Unités CA'!D:D,0),5)=0,"",INDEX('Unités CA'!$1:$1048576,MATCH(E294,'Unités CA'!D:D,0),5))</f>
        <v>0030/CA</v>
      </c>
      <c r="T294" t="str">
        <f>IF(INDEX('Unités BTE'!$1:$1048576,MATCH(E294,'Unités CA'!D:D,0),5)=0,"",INDEX('Unités BTE'!$1:$1048576,MATCH(E294,'Unités CA'!D:D,0),5))</f>
        <v/>
      </c>
      <c r="U294">
        <f>IFERROR(INDEX('Prix PRO CA'!$1:$1048576,MATCH(E294,'Prix PRO CA'!D:D,0),10),"")</f>
        <v>236.16</v>
      </c>
      <c r="V294" t="str">
        <f>IFERROR(INDEX('Prix PRO CA'!$1:$1048576,MATCH(E294,'Prix PRO BTE'!D:D,0),10),"")</f>
        <v/>
      </c>
      <c r="W294">
        <f>+IFERROR(INDEX('Prix PRO PCS'!$1:$1048576,MATCH(E294,'Prix PRO PCS'!D:D,0),10),"")</f>
        <v>11.53</v>
      </c>
      <c r="X294" t="str">
        <f>IF(B294="OPPORTUNITE",AA294,IF(AA294&lt;=0,"Non",IF(AA294&gt;10,"Oui","Inf à 10")))</f>
        <v>Oui</v>
      </c>
      <c r="Y294" t="str">
        <f>IFERROR(INDEX(LigneAchat!$1:$1048576,MATCH(E294,LigneAchat!D:D,0),5),"")</f>
        <v/>
      </c>
      <c r="Z294">
        <f>INDEX(Articles!$1:$1048576,MATCH(E294,Articles!D:D,0),21)</f>
        <v>486</v>
      </c>
      <c r="AA294">
        <f>+Z294-AB294</f>
        <v>485</v>
      </c>
      <c r="AB294">
        <f>+INDEX(Articles!$1:$1048576,MATCH(E294,Articles!D:D,0),23)</f>
        <v>1</v>
      </c>
    </row>
    <row r="295">
      <c r="B295" t="str">
        <f>INDEX(Articles!$1:$1048576,MATCH(E295,Articles!D:D,0),6)</f>
        <v>1</v>
      </c>
      <c r="C295" t="str">
        <f>INDEX(Articles!$1:$1048576,MATCH(E295,Articles!D:D,0),7)</f>
        <v/>
      </c>
      <c r="D295" t="str">
        <f>HYPERLINK(INDEX(Articles!$1:$1048576,MATCH(E295,Articles!D:D,0),24),"Lien")</f>
        <v>Lien</v>
      </c>
      <c r="E295" t="str">
        <v>91410-62</v>
      </c>
      <c r="F295" t="str">
        <f>INDEX(Articles!$1:$1048576,MATCH(E295,Articles!D:D,0),5)</f>
        <v>BBE Ø100 ARGENT À MULTICOLORE</v>
      </c>
      <c r="G295" t="str">
        <f>INDEX(Articles!$1:$1048576,MATCH(E295,Articles!D:D,0),8)</f>
        <v>BOMBE</v>
      </c>
      <c r="H295" t="str">
        <f>INDEX(Articles!$1:$1048576,MATCH(E295,Articles!D:D,0),9)</f>
        <v>SPHERIQUE</v>
      </c>
      <c r="I295">
        <f>INDEX(Articles!$1:$1048576,MATCH(E295,Articles!D:D,0),10)</f>
        <v>100</v>
      </c>
      <c r="J295" t="str">
        <f>INDEX(Articles!$1:$1048576,MATCH(E295,Articles!D:D,0),11)</f>
        <v>CHANGEMENT</v>
      </c>
      <c r="K295" t="str">
        <f>INDEX(Articles!$1:$1048576,MATCH(E295,Articles!D:D,0),12)</f>
        <v>MULTICOLORE</v>
      </c>
      <c r="L295" t="str">
        <f>INDEX(Articles!$1:$1048576,MATCH(E295,Articles!D:D,0),13)</f>
        <v>CN</v>
      </c>
      <c r="M295" t="str">
        <f>INDEX(Articles!$1:$1048576,MATCH(E295,Articles!D:D,0),14)</f>
        <v>F4</v>
      </c>
      <c r="N295" t="str">
        <f>INDEX(Articles!$1:$1048576,MATCH(E295,Articles!D:D,0),15)</f>
        <v>1.3G</v>
      </c>
      <c r="O295" t="str">
        <f>INDEX(Articles!$1:$1048576,MATCH(E295,Articles!D:D,0),16)</f>
        <v>1008-F4-69252665</v>
      </c>
      <c r="P295">
        <f>INDEX(Articles!$1:$1048576,MATCH(E295,Articles!D:D,0),17)*1000</f>
        <v>320</v>
      </c>
      <c r="Q295" t="str">
        <f>INDEX(Articles!$1:$1048576,MATCH(E295,Articles!D:D,0),18)</f>
        <v>3,5</v>
      </c>
      <c r="R295">
        <f>INDEX(Articles!$1:$1048576,MATCH(E295,Articles!D:D,0),19)</f>
        <v>100</v>
      </c>
      <c r="S295" t="str">
        <f>IF(INDEX('Unités CA'!$1:$1048576,MATCH(E295,'Unités CA'!D:D,0),5)=0,"",INDEX('Unités CA'!$1:$1048576,MATCH(E295,'Unités CA'!D:D,0),5))</f>
        <v>0030/CA</v>
      </c>
      <c r="T295" t="str">
        <f>IF(INDEX('Unités BTE'!$1:$1048576,MATCH(E295,'Unités CA'!D:D,0),5)=0,"",INDEX('Unités BTE'!$1:$1048576,MATCH(E295,'Unités CA'!D:D,0),5))</f>
        <v/>
      </c>
      <c r="U295">
        <f>IFERROR(INDEX('Prix PRO CA'!$1:$1048576,MATCH(E295,'Prix PRO CA'!D:D,0),10),"")</f>
        <v>236.16</v>
      </c>
      <c r="V295" t="str">
        <f>IFERROR(INDEX('Prix PRO CA'!$1:$1048576,MATCH(E295,'Prix PRO BTE'!D:D,0),10),"")</f>
        <v/>
      </c>
      <c r="W295">
        <f>+IFERROR(INDEX('Prix PRO PCS'!$1:$1048576,MATCH(E295,'Prix PRO PCS'!D:D,0),10),"")</f>
        <v>11.53</v>
      </c>
      <c r="X295" t="str">
        <f>IF(B295="OPPORTUNITE",AA295,IF(AA295&lt;=0,"Non",IF(AA295&gt;10,"Oui","Inf à 10")))</f>
        <v>Oui</v>
      </c>
      <c r="Y295">
        <f>IFERROR(INDEX(LigneAchat!$1:$1048576,MATCH(E295,LigneAchat!D:D,0),5),"")</f>
        <v>44287</v>
      </c>
      <c r="Z295">
        <f>INDEX(Articles!$1:$1048576,MATCH(E295,Articles!D:D,0),21)</f>
        <v>180</v>
      </c>
      <c r="AA295">
        <f>+Z295-AB295</f>
        <v>180</v>
      </c>
      <c r="AB295">
        <f>+INDEX(Articles!$1:$1048576,MATCH(E295,Articles!D:D,0),23)</f>
        <v>0</v>
      </c>
    </row>
    <row r="296">
      <c r="B296" t="str">
        <f>INDEX(Articles!$1:$1048576,MATCH(E296,Articles!D:D,0),6)</f>
        <v>1</v>
      </c>
      <c r="C296" t="str">
        <f>INDEX(Articles!$1:$1048576,MATCH(E296,Articles!D:D,0),7)</f>
        <v/>
      </c>
      <c r="D296" t="str">
        <f>HYPERLINK(INDEX(Articles!$1:$1048576,MATCH(E296,Articles!D:D,0),24),"Lien")</f>
        <v>Lien</v>
      </c>
      <c r="E296" t="str">
        <v>91410-63</v>
      </c>
      <c r="F296" t="str">
        <f>INDEX(Articles!$1:$1048576,MATCH(E296,Articles!D:D,0),5)</f>
        <v>BBE Ø100 ARGENT À BLANC</v>
      </c>
      <c r="G296" t="str">
        <f>INDEX(Articles!$1:$1048576,MATCH(E296,Articles!D:D,0),8)</f>
        <v>BOMBE</v>
      </c>
      <c r="H296" t="str">
        <f>INDEX(Articles!$1:$1048576,MATCH(E296,Articles!D:D,0),9)</f>
        <v>SPHERIQUE</v>
      </c>
      <c r="I296">
        <f>INDEX(Articles!$1:$1048576,MATCH(E296,Articles!D:D,0),10)</f>
        <v>100</v>
      </c>
      <c r="J296" t="str">
        <f>INDEX(Articles!$1:$1048576,MATCH(E296,Articles!D:D,0),11)</f>
        <v>CHANGEMENT</v>
      </c>
      <c r="K296" t="str">
        <f>INDEX(Articles!$1:$1048576,MATCH(E296,Articles!D:D,0),12)</f>
        <v>ARGENT</v>
      </c>
      <c r="L296" t="str">
        <f>INDEX(Articles!$1:$1048576,MATCH(E296,Articles!D:D,0),13)</f>
        <v>CN</v>
      </c>
      <c r="M296" t="str">
        <f>INDEX(Articles!$1:$1048576,MATCH(E296,Articles!D:D,0),14)</f>
        <v>F4</v>
      </c>
      <c r="N296" t="str">
        <f>INDEX(Articles!$1:$1048576,MATCH(E296,Articles!D:D,0),15)</f>
        <v>1.3G</v>
      </c>
      <c r="O296" t="str">
        <f>INDEX(Articles!$1:$1048576,MATCH(E296,Articles!D:D,0),16)</f>
        <v>1008-F4-69252665</v>
      </c>
      <c r="P296">
        <f>INDEX(Articles!$1:$1048576,MATCH(E296,Articles!D:D,0),17)*1000</f>
        <v>320</v>
      </c>
      <c r="Q296" t="str">
        <f>INDEX(Articles!$1:$1048576,MATCH(E296,Articles!D:D,0),18)</f>
        <v>3,5</v>
      </c>
      <c r="R296">
        <f>INDEX(Articles!$1:$1048576,MATCH(E296,Articles!D:D,0),19)</f>
        <v>100</v>
      </c>
      <c r="S296" t="str">
        <f>IF(INDEX('Unités CA'!$1:$1048576,MATCH(E296,'Unités CA'!D:D,0),5)=0,"",INDEX('Unités CA'!$1:$1048576,MATCH(E296,'Unités CA'!D:D,0),5))</f>
        <v>0030/CA</v>
      </c>
      <c r="T296" t="str">
        <f>IF(INDEX('Unités BTE'!$1:$1048576,MATCH(E296,'Unités CA'!D:D,0),5)=0,"",INDEX('Unités BTE'!$1:$1048576,MATCH(E296,'Unités CA'!D:D,0),5))</f>
        <v/>
      </c>
      <c r="U296">
        <f>IFERROR(INDEX('Prix PRO CA'!$1:$1048576,MATCH(E296,'Prix PRO CA'!D:D,0),10),"")</f>
        <v>236.16</v>
      </c>
      <c r="V296" t="str">
        <f>IFERROR(INDEX('Prix PRO CA'!$1:$1048576,MATCH(E296,'Prix PRO BTE'!D:D,0),10),"")</f>
        <v/>
      </c>
      <c r="W296">
        <f>+IFERROR(INDEX('Prix PRO PCS'!$1:$1048576,MATCH(E296,'Prix PRO PCS'!D:D,0),10),"")</f>
        <v>11.53</v>
      </c>
      <c r="X296" t="str">
        <f>IF(B296="OPPORTUNITE",AA296,IF(AA296&lt;=0,"Non",IF(AA296&gt;10,"Oui","Inf à 10")))</f>
        <v>Oui</v>
      </c>
      <c r="Y296" t="str">
        <f>IFERROR(INDEX(LigneAchat!$1:$1048576,MATCH(E296,LigneAchat!D:D,0),5),"")</f>
        <v/>
      </c>
      <c r="Z296">
        <f>INDEX(Articles!$1:$1048576,MATCH(E296,Articles!D:D,0),21)</f>
        <v>793</v>
      </c>
      <c r="AA296">
        <f>+Z296-AB296</f>
        <v>793</v>
      </c>
      <c r="AB296">
        <f>+INDEX(Articles!$1:$1048576,MATCH(E296,Articles!D:D,0),23)</f>
        <v>0</v>
      </c>
    </row>
    <row r="297">
      <c r="B297" t="str">
        <f>INDEX(Articles!$1:$1048576,MATCH(E297,Articles!D:D,0),6)</f>
        <v>1</v>
      </c>
      <c r="C297" t="str">
        <f>INDEX(Articles!$1:$1048576,MATCH(E297,Articles!D:D,0),7)</f>
        <v/>
      </c>
      <c r="D297" t="str">
        <f>HYPERLINK(INDEX(Articles!$1:$1048576,MATCH(E297,Articles!D:D,0),24),"Lien")</f>
        <v>Lien</v>
      </c>
      <c r="E297" t="str">
        <v>91410-72</v>
      </c>
      <c r="F297" t="str">
        <f>INDEX(Articles!$1:$1048576,MATCH(E297,Articles!D:D,0),5)</f>
        <v>BBE Ø100 ARGENT À VIOLET</v>
      </c>
      <c r="G297" t="str">
        <f>INDEX(Articles!$1:$1048576,MATCH(E297,Articles!D:D,0),8)</f>
        <v>BOMBE</v>
      </c>
      <c r="H297" t="str">
        <f>INDEX(Articles!$1:$1048576,MATCH(E297,Articles!D:D,0),9)</f>
        <v>SPHERIQUE</v>
      </c>
      <c r="I297">
        <f>INDEX(Articles!$1:$1048576,MATCH(E297,Articles!D:D,0),10)</f>
        <v>100</v>
      </c>
      <c r="J297" t="str">
        <f>INDEX(Articles!$1:$1048576,MATCH(E297,Articles!D:D,0),11)</f>
        <v>CHANGEMENT</v>
      </c>
      <c r="K297" t="str">
        <f>INDEX(Articles!$1:$1048576,MATCH(E297,Articles!D:D,0),12)</f>
        <v>VIOLET</v>
      </c>
      <c r="L297" t="str">
        <f>INDEX(Articles!$1:$1048576,MATCH(E297,Articles!D:D,0),13)</f>
        <v>CN</v>
      </c>
      <c r="M297" t="str">
        <f>INDEX(Articles!$1:$1048576,MATCH(E297,Articles!D:D,0),14)</f>
        <v>F4</v>
      </c>
      <c r="N297" t="str">
        <f>INDEX(Articles!$1:$1048576,MATCH(E297,Articles!D:D,0),15)</f>
        <v>1.3G</v>
      </c>
      <c r="O297" t="str">
        <f>INDEX(Articles!$1:$1048576,MATCH(E297,Articles!D:D,0),16)</f>
        <v>1008-F4-69252665</v>
      </c>
      <c r="P297">
        <f>INDEX(Articles!$1:$1048576,MATCH(E297,Articles!D:D,0),17)*1000</f>
        <v>320</v>
      </c>
      <c r="Q297" t="str">
        <f>INDEX(Articles!$1:$1048576,MATCH(E297,Articles!D:D,0),18)</f>
        <v>3,5</v>
      </c>
      <c r="R297">
        <f>INDEX(Articles!$1:$1048576,MATCH(E297,Articles!D:D,0),19)</f>
        <v>100</v>
      </c>
      <c r="S297" t="str">
        <f>IF(INDEX('Unités CA'!$1:$1048576,MATCH(E297,'Unités CA'!D:D,0),5)=0,"",INDEX('Unités CA'!$1:$1048576,MATCH(E297,'Unités CA'!D:D,0),5))</f>
        <v>0030/CA</v>
      </c>
      <c r="T297" t="str">
        <f>IF(INDEX('Unités BTE'!$1:$1048576,MATCH(E297,'Unités CA'!D:D,0),5)=0,"",INDEX('Unités BTE'!$1:$1048576,MATCH(E297,'Unités CA'!D:D,0),5))</f>
        <v/>
      </c>
      <c r="U297">
        <f>IFERROR(INDEX('Prix PRO CA'!$1:$1048576,MATCH(E297,'Prix PRO CA'!D:D,0),10),"")</f>
        <v>236.16</v>
      </c>
      <c r="V297" t="str">
        <f>IFERROR(INDEX('Prix PRO CA'!$1:$1048576,MATCH(E297,'Prix PRO BTE'!D:D,0),10),"")</f>
        <v/>
      </c>
      <c r="W297">
        <f>+IFERROR(INDEX('Prix PRO PCS'!$1:$1048576,MATCH(E297,'Prix PRO PCS'!D:D,0),10),"")</f>
        <v>11.53</v>
      </c>
      <c r="X297" t="str">
        <f>IF(B297="OPPORTUNITE",AA297,IF(AA297&lt;=0,"Non",IF(AA297&gt;10,"Oui","Inf à 10")))</f>
        <v>Oui</v>
      </c>
      <c r="Y297" t="str">
        <f>IFERROR(INDEX(LigneAchat!$1:$1048576,MATCH(E297,LigneAchat!D:D,0),5),"")</f>
        <v/>
      </c>
      <c r="Z297">
        <f>INDEX(Articles!$1:$1048576,MATCH(E297,Articles!D:D,0),21)</f>
        <v>684</v>
      </c>
      <c r="AA297">
        <f>+Z297-AB297</f>
        <v>684</v>
      </c>
      <c r="AB297">
        <f>+INDEX(Articles!$1:$1048576,MATCH(E297,Articles!D:D,0),23)</f>
        <v>0</v>
      </c>
    </row>
    <row r="298">
      <c r="B298" t="str">
        <f>INDEX(Articles!$1:$1048576,MATCH(E298,Articles!D:D,0),6)</f>
        <v>1</v>
      </c>
      <c r="C298" t="str">
        <f>INDEX(Articles!$1:$1048576,MATCH(E298,Articles!D:D,0),7)</f>
        <v/>
      </c>
      <c r="D298" t="str">
        <f>HYPERLINK(INDEX(Articles!$1:$1048576,MATCH(E298,Articles!D:D,0),24),"Lien")</f>
        <v>Lien</v>
      </c>
      <c r="E298" t="str">
        <v>91510-72</v>
      </c>
      <c r="F298" t="str">
        <f>INDEX(Articles!$1:$1048576,MATCH(E298,Articles!D:D,0),5)</f>
        <v>BBE Ø100 ARGENT À ROUGE À BLEU</v>
      </c>
      <c r="G298" t="str">
        <f>INDEX(Articles!$1:$1048576,MATCH(E298,Articles!D:D,0),8)</f>
        <v>BOMBE</v>
      </c>
      <c r="H298" t="str">
        <f>INDEX(Articles!$1:$1048576,MATCH(E298,Articles!D:D,0),9)</f>
        <v>SPHERIQUE</v>
      </c>
      <c r="I298">
        <f>INDEX(Articles!$1:$1048576,MATCH(E298,Articles!D:D,0),10)</f>
        <v>100</v>
      </c>
      <c r="J298" t="str">
        <f>INDEX(Articles!$1:$1048576,MATCH(E298,Articles!D:D,0),11)</f>
        <v>CHANGEMENT</v>
      </c>
      <c r="K298" t="str">
        <f>INDEX(Articles!$1:$1048576,MATCH(E298,Articles!D:D,0),12)</f>
        <v>TRICOLORE</v>
      </c>
      <c r="L298" t="str">
        <f>INDEX(Articles!$1:$1048576,MATCH(E298,Articles!D:D,0),13)</f>
        <v>CN</v>
      </c>
      <c r="M298" t="str">
        <f>INDEX(Articles!$1:$1048576,MATCH(E298,Articles!D:D,0),14)</f>
        <v>F4</v>
      </c>
      <c r="N298" t="str">
        <f>INDEX(Articles!$1:$1048576,MATCH(E298,Articles!D:D,0),15)</f>
        <v>1.3G</v>
      </c>
      <c r="O298" t="str">
        <f>INDEX(Articles!$1:$1048576,MATCH(E298,Articles!D:D,0),16)</f>
        <v>1008-F4-69252665</v>
      </c>
      <c r="P298">
        <f>INDEX(Articles!$1:$1048576,MATCH(E298,Articles!D:D,0),17)*1000</f>
        <v>330</v>
      </c>
      <c r="Q298" t="str">
        <f>INDEX(Articles!$1:$1048576,MATCH(E298,Articles!D:D,0),18)</f>
        <v>3,5</v>
      </c>
      <c r="R298">
        <f>INDEX(Articles!$1:$1048576,MATCH(E298,Articles!D:D,0),19)</f>
        <v>100</v>
      </c>
      <c r="S298" t="str">
        <f>IF(INDEX('Unités CA'!$1:$1048576,MATCH(E298,'Unités CA'!D:D,0),5)=0,"",INDEX('Unités CA'!$1:$1048576,MATCH(E298,'Unités CA'!D:D,0),5))</f>
        <v>0030/CA</v>
      </c>
      <c r="T298" t="str">
        <f>IF(INDEX('Unités BTE'!$1:$1048576,MATCH(E298,'Unités CA'!D:D,0),5)=0,"",INDEX('Unités BTE'!$1:$1048576,MATCH(E298,'Unités CA'!D:D,0),5))</f>
        <v/>
      </c>
      <c r="U298">
        <f>IFERROR(INDEX('Prix PRO CA'!$1:$1048576,MATCH(E298,'Prix PRO CA'!D:D,0),10),"")</f>
        <v>208.97</v>
      </c>
      <c r="V298" t="str">
        <f>IFERROR(INDEX('Prix PRO CA'!$1:$1048576,MATCH(E298,'Prix PRO BTE'!D:D,0),10),"")</f>
        <v/>
      </c>
      <c r="W298">
        <f>+IFERROR(INDEX('Prix PRO PCS'!$1:$1048576,MATCH(E298,'Prix PRO PCS'!D:D,0),10),"")</f>
        <v>9.91</v>
      </c>
      <c r="X298" t="str">
        <f>IF(B298="OPPORTUNITE",AA298,IF(AA298&lt;=0,"Non",IF(AA298&gt;10,"Oui","Inf à 10")))</f>
        <v>Oui</v>
      </c>
      <c r="Y298" t="str">
        <f>IFERROR(INDEX(LigneAchat!$1:$1048576,MATCH(E298,LigneAchat!D:D,0),5),"")</f>
        <v/>
      </c>
      <c r="Z298">
        <f>INDEX(Articles!$1:$1048576,MATCH(E298,Articles!D:D,0),21)</f>
        <v>350</v>
      </c>
      <c r="AA298">
        <f>+Z298-AB298</f>
        <v>350</v>
      </c>
      <c r="AB298">
        <f>+INDEX(Articles!$1:$1048576,MATCH(E298,Articles!D:D,0),23)</f>
        <v>0</v>
      </c>
    </row>
    <row r="299">
      <c r="B299" t="str">
        <f>INDEX(Articles!$1:$1048576,MATCH(E299,Articles!D:D,0),6)</f>
        <v>1</v>
      </c>
      <c r="C299" t="str">
        <f>INDEX(Articles!$1:$1048576,MATCH(E299,Articles!D:D,0),7)</f>
        <v/>
      </c>
      <c r="D299" t="str">
        <f>HYPERLINK(INDEX(Articles!$1:$1048576,MATCH(E299,Articles!D:D,0),24),"Lien")</f>
        <v>Lien</v>
      </c>
      <c r="E299" t="str">
        <v>91610-62</v>
      </c>
      <c r="F299" t="str">
        <f>INDEX(Articles!$1:$1048576,MATCH(E299,Articles!D:D,0),5)</f>
        <v>BBE Ø100 BLEU À ARGENT CTRE CLI ROUGE + TC ARGENT</v>
      </c>
      <c r="G299" t="str">
        <f>INDEX(Articles!$1:$1048576,MATCH(E299,Articles!D:D,0),8)</f>
        <v>BOMBE</v>
      </c>
      <c r="H299" t="str">
        <f>INDEX(Articles!$1:$1048576,MATCH(E299,Articles!D:D,0),9)</f>
        <v>SPHERIQUE</v>
      </c>
      <c r="I299">
        <f>INDEX(Articles!$1:$1048576,MATCH(E299,Articles!D:D,0),10)</f>
        <v>100</v>
      </c>
      <c r="J299" t="str">
        <f>INDEX(Articles!$1:$1048576,MATCH(E299,Articles!D:D,0),11)</f>
        <v>CHANGEMENT</v>
      </c>
      <c r="K299" t="str">
        <f>INDEX(Articles!$1:$1048576,MATCH(E299,Articles!D:D,0),12)</f>
        <v>TRICOLORE</v>
      </c>
      <c r="L299" t="str">
        <f>INDEX(Articles!$1:$1048576,MATCH(E299,Articles!D:D,0),13)</f>
        <v>CN</v>
      </c>
      <c r="M299" t="str">
        <f>INDEX(Articles!$1:$1048576,MATCH(E299,Articles!D:D,0),14)</f>
        <v>F4</v>
      </c>
      <c r="N299" t="str">
        <f>INDEX(Articles!$1:$1048576,MATCH(E299,Articles!D:D,0),15)</f>
        <v>1.3G</v>
      </c>
      <c r="O299" t="str">
        <f>INDEX(Articles!$1:$1048576,MATCH(E299,Articles!D:D,0),16)</f>
        <v>1008-F4-69252665</v>
      </c>
      <c r="P299">
        <f>INDEX(Articles!$1:$1048576,MATCH(E299,Articles!D:D,0),17)*1000</f>
        <v>352</v>
      </c>
      <c r="Q299" t="str">
        <f>INDEX(Articles!$1:$1048576,MATCH(E299,Articles!D:D,0),18)</f>
        <v>3,5</v>
      </c>
      <c r="R299">
        <f>INDEX(Articles!$1:$1048576,MATCH(E299,Articles!D:D,0),19)</f>
        <v>100</v>
      </c>
      <c r="S299" t="str">
        <f>IF(INDEX('Unités CA'!$1:$1048576,MATCH(E299,'Unités CA'!D:D,0),5)=0,"",INDEX('Unités CA'!$1:$1048576,MATCH(E299,'Unités CA'!D:D,0),5))</f>
        <v>0030/CA</v>
      </c>
      <c r="T299" t="str">
        <f>IF(INDEX('Unités BTE'!$1:$1048576,MATCH(E299,'Unités CA'!D:D,0),5)=0,"",INDEX('Unités BTE'!$1:$1048576,MATCH(E299,'Unités CA'!D:D,0),5))</f>
        <v/>
      </c>
      <c r="U299">
        <f>IFERROR(INDEX('Prix PRO CA'!$1:$1048576,MATCH(E299,'Prix PRO CA'!D:D,0),10),"")</f>
        <v>208.97</v>
      </c>
      <c r="V299" t="str">
        <f>IFERROR(INDEX('Prix PRO CA'!$1:$1048576,MATCH(E299,'Prix PRO BTE'!D:D,0),10),"")</f>
        <v/>
      </c>
      <c r="W299">
        <f>+IFERROR(INDEX('Prix PRO PCS'!$1:$1048576,MATCH(E299,'Prix PRO PCS'!D:D,0),10),"")</f>
        <v>9.91</v>
      </c>
      <c r="X299" t="str">
        <f>IF(B299="OPPORTUNITE",AA299,IF(AA299&lt;=0,"Non",IF(AA299&gt;10,"Oui","Inf à 10")))</f>
        <v>Oui</v>
      </c>
      <c r="Y299" t="str">
        <f>IFERROR(INDEX(LigneAchat!$1:$1048576,MATCH(E299,LigneAchat!D:D,0),5),"")</f>
        <v/>
      </c>
      <c r="Z299">
        <f>INDEX(Articles!$1:$1048576,MATCH(E299,Articles!D:D,0),21)</f>
        <v>655</v>
      </c>
      <c r="AA299">
        <f>+Z299-AB299</f>
        <v>655</v>
      </c>
      <c r="AB299">
        <f>+INDEX(Articles!$1:$1048576,MATCH(E299,Articles!D:D,0),23)</f>
        <v>0</v>
      </c>
    </row>
    <row r="300">
      <c r="B300" t="str">
        <f>INDEX(Articles!$1:$1048576,MATCH(E300,Articles!D:D,0),6)</f>
        <v>1</v>
      </c>
      <c r="C300" t="str">
        <f>INDEX(Articles!$1:$1048576,MATCH(E300,Articles!D:D,0),7)</f>
        <v/>
      </c>
      <c r="D300" t="str">
        <f>HYPERLINK(INDEX(Articles!$1:$1048576,MATCH(E300,Articles!D:D,0),24),"Lien")</f>
        <v>Lien</v>
      </c>
      <c r="E300" t="str">
        <v>99610-02</v>
      </c>
      <c r="F300" t="str">
        <f>INDEX(Articles!$1:$1048576,MATCH(E300,Articles!D:D,0),5)</f>
        <v>BBE Ø100 OR À BLEU</v>
      </c>
      <c r="G300" t="str">
        <f>INDEX(Articles!$1:$1048576,MATCH(E300,Articles!D:D,0),8)</f>
        <v>BOMBE</v>
      </c>
      <c r="H300" t="str">
        <f>INDEX(Articles!$1:$1048576,MATCH(E300,Articles!D:D,0),9)</f>
        <v>SPHERIQUE</v>
      </c>
      <c r="I300">
        <f>INDEX(Articles!$1:$1048576,MATCH(E300,Articles!D:D,0),10)</f>
        <v>100</v>
      </c>
      <c r="J300" t="str">
        <f>INDEX(Articles!$1:$1048576,MATCH(E300,Articles!D:D,0),11)</f>
        <v>CHANGEMENT</v>
      </c>
      <c r="K300" t="str">
        <f>INDEX(Articles!$1:$1048576,MATCH(E300,Articles!D:D,0),12)</f>
        <v>BLEU</v>
      </c>
      <c r="L300" t="str">
        <f>INDEX(Articles!$1:$1048576,MATCH(E300,Articles!D:D,0),13)</f>
        <v>CN</v>
      </c>
      <c r="M300" t="str">
        <f>INDEX(Articles!$1:$1048576,MATCH(E300,Articles!D:D,0),14)</f>
        <v>F4</v>
      </c>
      <c r="N300" t="str">
        <f>INDEX(Articles!$1:$1048576,MATCH(E300,Articles!D:D,0),15)</f>
        <v>1.3G</v>
      </c>
      <c r="O300" t="str">
        <f>INDEX(Articles!$1:$1048576,MATCH(E300,Articles!D:D,0),16)</f>
        <v>1008-F4-69252665</v>
      </c>
      <c r="P300">
        <f>INDEX(Articles!$1:$1048576,MATCH(E300,Articles!D:D,0),17)*1000</f>
        <v>320</v>
      </c>
      <c r="Q300" t="str">
        <f>INDEX(Articles!$1:$1048576,MATCH(E300,Articles!D:D,0),18)</f>
        <v>3,5</v>
      </c>
      <c r="R300">
        <f>INDEX(Articles!$1:$1048576,MATCH(E300,Articles!D:D,0),19)</f>
        <v>100</v>
      </c>
      <c r="S300" t="str">
        <f>IF(INDEX('Unités CA'!$1:$1048576,MATCH(E300,'Unités CA'!D:D,0),5)=0,"",INDEX('Unités CA'!$1:$1048576,MATCH(E300,'Unités CA'!D:D,0),5))</f>
        <v>0030/CA</v>
      </c>
      <c r="T300" t="str">
        <f>IF(INDEX('Unités BTE'!$1:$1048576,MATCH(E300,'Unités CA'!D:D,0),5)=0,"",INDEX('Unités BTE'!$1:$1048576,MATCH(E300,'Unités CA'!D:D,0),5))</f>
        <v/>
      </c>
      <c r="U300">
        <f>IFERROR(INDEX('Prix PRO CA'!$1:$1048576,MATCH(E300,'Prix PRO CA'!D:D,0),10),"")</f>
        <v>208.97</v>
      </c>
      <c r="V300" t="str">
        <f>IFERROR(INDEX('Prix PRO CA'!$1:$1048576,MATCH(E300,'Prix PRO BTE'!D:D,0),10),"")</f>
        <v/>
      </c>
      <c r="W300">
        <f>+IFERROR(INDEX('Prix PRO PCS'!$1:$1048576,MATCH(E300,'Prix PRO PCS'!D:D,0),10),"")</f>
        <v>9.91</v>
      </c>
      <c r="X300" t="str">
        <f>IF(B300="OPPORTUNITE",AA300,IF(AA300&lt;=0,"Non",IF(AA300&gt;10,"Oui","Inf à 10")))</f>
        <v>Oui</v>
      </c>
      <c r="Y300" t="str">
        <f>IFERROR(INDEX(LigneAchat!$1:$1048576,MATCH(E300,LigneAchat!D:D,0),5),"")</f>
        <v/>
      </c>
      <c r="Z300">
        <f>INDEX(Articles!$1:$1048576,MATCH(E300,Articles!D:D,0),21)</f>
        <v>685</v>
      </c>
      <c r="AA300">
        <f>+Z300-AB300</f>
        <v>679</v>
      </c>
      <c r="AB300">
        <f>+INDEX(Articles!$1:$1048576,MATCH(E300,Articles!D:D,0),23)</f>
        <v>6</v>
      </c>
    </row>
    <row r="301">
      <c r="B301" t="str">
        <f>INDEX(Articles!$1:$1048576,MATCH(E301,Articles!D:D,0),6)</f>
        <v>1</v>
      </c>
      <c r="C301" t="str">
        <f>INDEX(Articles!$1:$1048576,MATCH(E301,Articles!D:D,0),7)</f>
        <v/>
      </c>
      <c r="D301" t="str">
        <f>HYPERLINK(INDEX(Articles!$1:$1048576,MATCH(E301,Articles!D:D,0),24),"Lien")</f>
        <v>Lien</v>
      </c>
      <c r="E301" t="str">
        <v>92310-87</v>
      </c>
      <c r="F301" t="str">
        <f>INDEX(Articles!$1:$1048576,MATCH(E301,Articles!D:D,0),5)</f>
        <v>BBE Ø100 TROIS CERCLES CROISÉS B/B/R CTRE FRISSON</v>
      </c>
      <c r="G301" t="str">
        <f>INDEX(Articles!$1:$1048576,MATCH(E301,Articles!D:D,0),8)</f>
        <v>BOMBE</v>
      </c>
      <c r="H301" t="str">
        <f>INDEX(Articles!$1:$1048576,MATCH(E301,Articles!D:D,0),9)</f>
        <v>SPHERIQUE</v>
      </c>
      <c r="I301">
        <f>INDEX(Articles!$1:$1048576,MATCH(E301,Articles!D:D,0),10)</f>
        <v>100</v>
      </c>
      <c r="J301" t="str">
        <f>INDEX(Articles!$1:$1048576,MATCH(E301,Articles!D:D,0),11)</f>
        <v>FORME</v>
      </c>
      <c r="K301" t="str">
        <f>INDEX(Articles!$1:$1048576,MATCH(E301,Articles!D:D,0),12)</f>
        <v>TRICOLORE</v>
      </c>
      <c r="L301" t="str">
        <f>INDEX(Articles!$1:$1048576,MATCH(E301,Articles!D:D,0),13)</f>
        <v>CN</v>
      </c>
      <c r="M301" t="str">
        <f>INDEX(Articles!$1:$1048576,MATCH(E301,Articles!D:D,0),14)</f>
        <v>F4</v>
      </c>
      <c r="N301" t="str">
        <f>INDEX(Articles!$1:$1048576,MATCH(E301,Articles!D:D,0),15)</f>
        <v>1.3G</v>
      </c>
      <c r="O301" t="str">
        <f>INDEX(Articles!$1:$1048576,MATCH(E301,Articles!D:D,0),16)</f>
        <v>1008-F4-69252665</v>
      </c>
      <c r="P301">
        <f>INDEX(Articles!$1:$1048576,MATCH(E301,Articles!D:D,0),17)*1000</f>
        <v>345</v>
      </c>
      <c r="Q301" t="str">
        <f>INDEX(Articles!$1:$1048576,MATCH(E301,Articles!D:D,0),18)</f>
        <v>3,5</v>
      </c>
      <c r="R301">
        <f>INDEX(Articles!$1:$1048576,MATCH(E301,Articles!D:D,0),19)</f>
        <v>100</v>
      </c>
      <c r="S301" t="str">
        <f>IF(INDEX('Unités CA'!$1:$1048576,MATCH(E301,'Unités CA'!D:D,0),5)=0,"",INDEX('Unités CA'!$1:$1048576,MATCH(E301,'Unités CA'!D:D,0),5))</f>
        <v>0030/CA</v>
      </c>
      <c r="T301" t="str">
        <f>IF(INDEX('Unités BTE'!$1:$1048576,MATCH(E301,'Unités CA'!D:D,0),5)=0,"",INDEX('Unités BTE'!$1:$1048576,MATCH(E301,'Unités CA'!D:D,0),5))</f>
        <v/>
      </c>
      <c r="U301">
        <f>IFERROR(INDEX('Prix PRO CA'!$1:$1048576,MATCH(E301,'Prix PRO CA'!D:D,0),10),"")</f>
        <v>256.93</v>
      </c>
      <c r="V301" t="str">
        <f>IFERROR(INDEX('Prix PRO CA'!$1:$1048576,MATCH(E301,'Prix PRO BTE'!D:D,0),10),"")</f>
        <v/>
      </c>
      <c r="W301">
        <f>+IFERROR(INDEX('Prix PRO PCS'!$1:$1048576,MATCH(E301,'Prix PRO PCS'!D:D,0),10),"")</f>
        <v>11.92</v>
      </c>
      <c r="X301" t="str">
        <f>IF(B301="OPPORTUNITE",AA301,IF(AA301&lt;=0,"Non",IF(AA301&gt;10,"Oui","Inf à 10")))</f>
        <v>Oui</v>
      </c>
      <c r="Y301" t="str">
        <f>IFERROR(INDEX(LigneAchat!$1:$1048576,MATCH(E301,LigneAchat!D:D,0),5),"")</f>
        <v/>
      </c>
      <c r="Z301">
        <f>INDEX(Articles!$1:$1048576,MATCH(E301,Articles!D:D,0),21)</f>
        <v>673</v>
      </c>
      <c r="AA301">
        <f>+Z301-AB301</f>
        <v>670</v>
      </c>
      <c r="AB301">
        <f>+INDEX(Articles!$1:$1048576,MATCH(E301,Articles!D:D,0),23)</f>
        <v>3</v>
      </c>
    </row>
    <row r="302">
      <c r="B302" t="str">
        <f>INDEX(Articles!$1:$1048576,MATCH(E302,Articles!D:D,0),6)</f>
        <v>1</v>
      </c>
      <c r="C302" t="str">
        <f>INDEX(Articles!$1:$1048576,MATCH(E302,Articles!D:D,0),7)</f>
        <v/>
      </c>
      <c r="D302" t="str">
        <f>HYPERLINK(INDEX(Articles!$1:$1048576,MATCH(E302,Articles!D:D,0),24),"Lien")</f>
        <v>Lien</v>
      </c>
      <c r="E302" t="str">
        <v>95010-02</v>
      </c>
      <c r="F302" t="str">
        <f>INDEX(Articles!$1:$1048576,MATCH(E302,Articles!D:D,0),5)</f>
        <v>BBE Ø100 CERCLE BLEU</v>
      </c>
      <c r="G302" t="str">
        <f>INDEX(Articles!$1:$1048576,MATCH(E302,Articles!D:D,0),8)</f>
        <v>BOMBE</v>
      </c>
      <c r="H302" t="str">
        <f>INDEX(Articles!$1:$1048576,MATCH(E302,Articles!D:D,0),9)</f>
        <v>SPHERIQUE</v>
      </c>
      <c r="I302">
        <f>INDEX(Articles!$1:$1048576,MATCH(E302,Articles!D:D,0),10)</f>
        <v>100</v>
      </c>
      <c r="J302" t="str">
        <f>INDEX(Articles!$1:$1048576,MATCH(E302,Articles!D:D,0),11)</f>
        <v>FORME</v>
      </c>
      <c r="K302" t="str">
        <f>INDEX(Articles!$1:$1048576,MATCH(E302,Articles!D:D,0),12)</f>
        <v>BLEU</v>
      </c>
      <c r="L302" t="str">
        <f>INDEX(Articles!$1:$1048576,MATCH(E302,Articles!D:D,0),13)</f>
        <v>CN</v>
      </c>
      <c r="M302" t="str">
        <f>INDEX(Articles!$1:$1048576,MATCH(E302,Articles!D:D,0),14)</f>
        <v>F4</v>
      </c>
      <c r="N302" t="str">
        <f>INDEX(Articles!$1:$1048576,MATCH(E302,Articles!D:D,0),15)</f>
        <v>1.3G</v>
      </c>
      <c r="O302" t="str">
        <f>INDEX(Articles!$1:$1048576,MATCH(E302,Articles!D:D,0),16)</f>
        <v>1008-F4-69252665</v>
      </c>
      <c r="P302">
        <f>INDEX(Articles!$1:$1048576,MATCH(E302,Articles!D:D,0),17)*1000</f>
        <v>320</v>
      </c>
      <c r="Q302" t="str">
        <f>INDEX(Articles!$1:$1048576,MATCH(E302,Articles!D:D,0),18)</f>
        <v>3,5</v>
      </c>
      <c r="R302">
        <f>INDEX(Articles!$1:$1048576,MATCH(E302,Articles!D:D,0),19)</f>
        <v>100</v>
      </c>
      <c r="S302" t="str">
        <f>IF(INDEX('Unités CA'!$1:$1048576,MATCH(E302,'Unités CA'!D:D,0),5)=0,"",INDEX('Unités CA'!$1:$1048576,MATCH(E302,'Unités CA'!D:D,0),5))</f>
        <v>0030/CA</v>
      </c>
      <c r="T302" t="str">
        <f>IF(INDEX('Unités BTE'!$1:$1048576,MATCH(E302,'Unités CA'!D:D,0),5)=0,"",INDEX('Unités BTE'!$1:$1048576,MATCH(E302,'Unités CA'!D:D,0),5))</f>
        <v/>
      </c>
      <c r="U302">
        <f>IFERROR(INDEX('Prix PRO CA'!$1:$1048576,MATCH(E302,'Prix PRO CA'!D:D,0),10),"")</f>
        <v>256.93</v>
      </c>
      <c r="V302" t="str">
        <f>IFERROR(INDEX('Prix PRO CA'!$1:$1048576,MATCH(E302,'Prix PRO BTE'!D:D,0),10),"")</f>
        <v/>
      </c>
      <c r="W302">
        <f>+IFERROR(INDEX('Prix PRO PCS'!$1:$1048576,MATCH(E302,'Prix PRO PCS'!D:D,0),10),"")</f>
        <v>11.92</v>
      </c>
      <c r="X302" t="str">
        <f>IF(B302="OPPORTUNITE",AA302,IF(AA302&lt;=0,"Non",IF(AA302&gt;10,"Oui","Inf à 10")))</f>
        <v>Oui</v>
      </c>
      <c r="Y302" t="str">
        <f>IFERROR(INDEX(LigneAchat!$1:$1048576,MATCH(E302,LigneAchat!D:D,0),5),"")</f>
        <v/>
      </c>
      <c r="Z302">
        <f>INDEX(Articles!$1:$1048576,MATCH(E302,Articles!D:D,0),21)</f>
        <v>443</v>
      </c>
      <c r="AA302">
        <f>+Z302-AB302</f>
        <v>443</v>
      </c>
      <c r="AB302">
        <f>+INDEX(Articles!$1:$1048576,MATCH(E302,Articles!D:D,0),23)</f>
        <v>0</v>
      </c>
    </row>
    <row r="303">
      <c r="B303" t="str">
        <f>INDEX(Articles!$1:$1048576,MATCH(E303,Articles!D:D,0),6)</f>
        <v>1</v>
      </c>
      <c r="C303" t="str">
        <f>INDEX(Articles!$1:$1048576,MATCH(E303,Articles!D:D,0),7)</f>
        <v>2019</v>
      </c>
      <c r="D303" t="str">
        <f>HYPERLINK(INDEX(Articles!$1:$1048576,MATCH(E303,Articles!D:D,0),24),"Lien")</f>
        <v>Lien</v>
      </c>
      <c r="E303" t="str">
        <v>95010-06</v>
      </c>
      <c r="F303" t="str">
        <f>INDEX(Articles!$1:$1048576,MATCH(E303,Articles!D:D,0),5)</f>
        <v>BBE Ø100 CERCLE ROUGE</v>
      </c>
      <c r="G303" t="str">
        <f>INDEX(Articles!$1:$1048576,MATCH(E303,Articles!D:D,0),8)</f>
        <v>BOMBE</v>
      </c>
      <c r="H303" t="str">
        <f>INDEX(Articles!$1:$1048576,MATCH(E303,Articles!D:D,0),9)</f>
        <v>SPHERIQUE</v>
      </c>
      <c r="I303">
        <f>INDEX(Articles!$1:$1048576,MATCH(E303,Articles!D:D,0),10)</f>
        <v>100</v>
      </c>
      <c r="J303" t="str">
        <f>INDEX(Articles!$1:$1048576,MATCH(E303,Articles!D:D,0),11)</f>
        <v>FORME</v>
      </c>
      <c r="K303" t="str">
        <f>INDEX(Articles!$1:$1048576,MATCH(E303,Articles!D:D,0),12)</f>
        <v>ROUGE</v>
      </c>
      <c r="L303" t="str">
        <f>INDEX(Articles!$1:$1048576,MATCH(E303,Articles!D:D,0),13)</f>
        <v>CN</v>
      </c>
      <c r="M303" t="str">
        <f>INDEX(Articles!$1:$1048576,MATCH(E303,Articles!D:D,0),14)</f>
        <v>F4</v>
      </c>
      <c r="N303" t="str">
        <f>INDEX(Articles!$1:$1048576,MATCH(E303,Articles!D:D,0),15)</f>
        <v>1.3G</v>
      </c>
      <c r="O303" t="str">
        <f>INDEX(Articles!$1:$1048576,MATCH(E303,Articles!D:D,0),16)</f>
        <v>1008-F4-69252665</v>
      </c>
      <c r="P303">
        <f>INDEX(Articles!$1:$1048576,MATCH(E303,Articles!D:D,0),17)*1000</f>
        <v>320</v>
      </c>
      <c r="Q303" t="str">
        <f>INDEX(Articles!$1:$1048576,MATCH(E303,Articles!D:D,0),18)</f>
        <v>3,5</v>
      </c>
      <c r="R303">
        <f>INDEX(Articles!$1:$1048576,MATCH(E303,Articles!D:D,0),19)</f>
        <v>100</v>
      </c>
      <c r="S303" t="str">
        <f>IF(INDEX('Unités CA'!$1:$1048576,MATCH(E303,'Unités CA'!D:D,0),5)=0,"",INDEX('Unités CA'!$1:$1048576,MATCH(E303,'Unités CA'!D:D,0),5))</f>
        <v>0030/CA</v>
      </c>
      <c r="T303" t="str">
        <f>IF(INDEX('Unités BTE'!$1:$1048576,MATCH(E303,'Unités CA'!D:D,0),5)=0,"",INDEX('Unités BTE'!$1:$1048576,MATCH(E303,'Unités CA'!D:D,0),5))</f>
        <v/>
      </c>
      <c r="U303">
        <f>IFERROR(INDEX('Prix PRO CA'!$1:$1048576,MATCH(E303,'Prix PRO CA'!D:D,0),10),"")</f>
        <v>256.93</v>
      </c>
      <c r="V303" t="str">
        <f>IFERROR(INDEX('Prix PRO CA'!$1:$1048576,MATCH(E303,'Prix PRO BTE'!D:D,0),10),"")</f>
        <v/>
      </c>
      <c r="W303">
        <f>+IFERROR(INDEX('Prix PRO PCS'!$1:$1048576,MATCH(E303,'Prix PRO PCS'!D:D,0),10),"")</f>
        <v>11.92</v>
      </c>
      <c r="X303" t="str">
        <f>IF(B303="OPPORTUNITE",AA303,IF(AA303&lt;=0,"Non",IF(AA303&gt;10,"Oui","Inf à 10")))</f>
        <v>Oui</v>
      </c>
      <c r="Y303" t="str">
        <f>IFERROR(INDEX(LigneAchat!$1:$1048576,MATCH(E303,LigneAchat!D:D,0),5),"")</f>
        <v/>
      </c>
      <c r="Z303">
        <f>INDEX(Articles!$1:$1048576,MATCH(E303,Articles!D:D,0),21)</f>
        <v>478</v>
      </c>
      <c r="AA303">
        <f>+Z303-AB303</f>
        <v>478</v>
      </c>
      <c r="AB303">
        <f>+INDEX(Articles!$1:$1048576,MATCH(E303,Articles!D:D,0),23)</f>
        <v>0</v>
      </c>
    </row>
    <row r="304">
      <c r="B304" t="str">
        <f>INDEX(Articles!$1:$1048576,MATCH(E304,Articles!D:D,0),6)</f>
        <v>1</v>
      </c>
      <c r="C304" t="str">
        <f>INDEX(Articles!$1:$1048576,MATCH(E304,Articles!D:D,0),7)</f>
        <v/>
      </c>
      <c r="D304" t="str">
        <f>HYPERLINK(INDEX(Articles!$1:$1048576,MATCH(E304,Articles!D:D,0),24),"Lien")</f>
        <v>Lien</v>
      </c>
      <c r="E304" t="str">
        <v>95010-09</v>
      </c>
      <c r="F304" t="str">
        <f>INDEX(Articles!$1:$1048576,MATCH(E304,Articles!D:D,0),5)</f>
        <v>BBE Ø100 CERCLE ARGENT</v>
      </c>
      <c r="G304" t="str">
        <f>INDEX(Articles!$1:$1048576,MATCH(E304,Articles!D:D,0),8)</f>
        <v>BOMBE</v>
      </c>
      <c r="H304" t="str">
        <f>INDEX(Articles!$1:$1048576,MATCH(E304,Articles!D:D,0),9)</f>
        <v>SPHERIQUE</v>
      </c>
      <c r="I304">
        <f>INDEX(Articles!$1:$1048576,MATCH(E304,Articles!D:D,0),10)</f>
        <v>100</v>
      </c>
      <c r="J304" t="str">
        <f>INDEX(Articles!$1:$1048576,MATCH(E304,Articles!D:D,0),11)</f>
        <v>FORME</v>
      </c>
      <c r="K304" t="str">
        <f>INDEX(Articles!$1:$1048576,MATCH(E304,Articles!D:D,0),12)</f>
        <v>ARGENT</v>
      </c>
      <c r="L304" t="str">
        <f>INDEX(Articles!$1:$1048576,MATCH(E304,Articles!D:D,0),13)</f>
        <v>CN</v>
      </c>
      <c r="M304" t="str">
        <f>INDEX(Articles!$1:$1048576,MATCH(E304,Articles!D:D,0),14)</f>
        <v>F4</v>
      </c>
      <c r="N304" t="str">
        <f>INDEX(Articles!$1:$1048576,MATCH(E304,Articles!D:D,0),15)</f>
        <v>1.3G</v>
      </c>
      <c r="O304" t="str">
        <f>INDEX(Articles!$1:$1048576,MATCH(E304,Articles!D:D,0),16)</f>
        <v>1008-F4-69252665</v>
      </c>
      <c r="P304">
        <f>INDEX(Articles!$1:$1048576,MATCH(E304,Articles!D:D,0),17)*1000</f>
        <v>320</v>
      </c>
      <c r="Q304" t="str">
        <f>INDEX(Articles!$1:$1048576,MATCH(E304,Articles!D:D,0),18)</f>
        <v>3,5</v>
      </c>
      <c r="R304">
        <f>INDEX(Articles!$1:$1048576,MATCH(E304,Articles!D:D,0),19)</f>
        <v>100</v>
      </c>
      <c r="S304" t="str">
        <f>IF(INDEX('Unités CA'!$1:$1048576,MATCH(E304,'Unités CA'!D:D,0),5)=0,"",INDEX('Unités CA'!$1:$1048576,MATCH(E304,'Unités CA'!D:D,0),5))</f>
        <v>0030/CA</v>
      </c>
      <c r="T304" t="str">
        <f>IF(INDEX('Unités BTE'!$1:$1048576,MATCH(E304,'Unités CA'!D:D,0),5)=0,"",INDEX('Unités BTE'!$1:$1048576,MATCH(E304,'Unités CA'!D:D,0),5))</f>
        <v/>
      </c>
      <c r="U304">
        <f>IFERROR(INDEX('Prix PRO CA'!$1:$1048576,MATCH(E304,'Prix PRO CA'!D:D,0),10),"")</f>
        <v>256.93</v>
      </c>
      <c r="V304" t="str">
        <f>IFERROR(INDEX('Prix PRO CA'!$1:$1048576,MATCH(E304,'Prix PRO BTE'!D:D,0),10),"")</f>
        <v/>
      </c>
      <c r="W304">
        <f>+IFERROR(INDEX('Prix PRO PCS'!$1:$1048576,MATCH(E304,'Prix PRO PCS'!D:D,0),10),"")</f>
        <v>11.92</v>
      </c>
      <c r="X304" t="str">
        <f>IF(B304="OPPORTUNITE",AA304,IF(AA304&lt;=0,"Non",IF(AA304&gt;10,"Oui","Inf à 10")))</f>
        <v>Oui</v>
      </c>
      <c r="Y304" t="str">
        <f>IFERROR(INDEX(LigneAchat!$1:$1048576,MATCH(E304,LigneAchat!D:D,0),5),"")</f>
        <v/>
      </c>
      <c r="Z304">
        <f>INDEX(Articles!$1:$1048576,MATCH(E304,Articles!D:D,0),21)</f>
        <v>512</v>
      </c>
      <c r="AA304">
        <f>+Z304-AB304</f>
        <v>512</v>
      </c>
      <c r="AB304">
        <f>+INDEX(Articles!$1:$1048576,MATCH(E304,Articles!D:D,0),23)</f>
        <v>0</v>
      </c>
    </row>
    <row r="305">
      <c r="B305" t="str">
        <f>INDEX(Articles!$1:$1048576,MATCH(E305,Articles!D:D,0),6)</f>
        <v>1</v>
      </c>
      <c r="C305" t="str">
        <f>INDEX(Articles!$1:$1048576,MATCH(E305,Articles!D:D,0),7)</f>
        <v/>
      </c>
      <c r="D305" t="str">
        <f>HYPERLINK(INDEX(Articles!$1:$1048576,MATCH(E305,Articles!D:D,0),24),"Lien")</f>
        <v>Lien</v>
      </c>
      <c r="E305" t="str">
        <v>76310-56CE</v>
      </c>
      <c r="F305" t="str">
        <f>INDEX(Articles!$1:$1048576,MATCH(E305,Articles!D:D,0),5)</f>
        <v>BBE Ø100 COEUR ROUGE</v>
      </c>
      <c r="G305" t="str">
        <f>INDEX(Articles!$1:$1048576,MATCH(E305,Articles!D:D,0),8)</f>
        <v>BOMBE</v>
      </c>
      <c r="H305" t="str">
        <f>INDEX(Articles!$1:$1048576,MATCH(E305,Articles!D:D,0),9)</f>
        <v>SPHERIQUE</v>
      </c>
      <c r="I305">
        <f>INDEX(Articles!$1:$1048576,MATCH(E305,Articles!D:D,0),10)</f>
        <v>100</v>
      </c>
      <c r="J305" t="str">
        <f>INDEX(Articles!$1:$1048576,MATCH(E305,Articles!D:D,0),11)</f>
        <v>FORME</v>
      </c>
      <c r="K305" t="str">
        <f>INDEX(Articles!$1:$1048576,MATCH(E305,Articles!D:D,0),12)</f>
        <v>ROUGE</v>
      </c>
      <c r="L305" t="str">
        <f>INDEX(Articles!$1:$1048576,MATCH(E305,Articles!D:D,0),13)</f>
        <v>CN</v>
      </c>
      <c r="M305" t="str">
        <f>INDEX(Articles!$1:$1048576,MATCH(E305,Articles!D:D,0),14)</f>
        <v>F4</v>
      </c>
      <c r="N305" t="str">
        <f>INDEX(Articles!$1:$1048576,MATCH(E305,Articles!D:D,0),15)</f>
        <v>1.3G</v>
      </c>
      <c r="O305" t="str">
        <f>INDEX(Articles!$1:$1048576,MATCH(E305,Articles!D:D,0),16)</f>
        <v>1008-F4-69246116</v>
      </c>
      <c r="P305">
        <f>INDEX(Articles!$1:$1048576,MATCH(E305,Articles!D:D,0),17)*1000</f>
        <v>238</v>
      </c>
      <c r="Q305" t="str">
        <f>INDEX(Articles!$1:$1048576,MATCH(E305,Articles!D:D,0),18)</f>
        <v>3,5</v>
      </c>
      <c r="R305">
        <f>INDEX(Articles!$1:$1048576,MATCH(E305,Articles!D:D,0),19)</f>
        <v>100</v>
      </c>
      <c r="S305" t="str">
        <f>IF(INDEX('Unités CA'!$1:$1048576,MATCH(E305,'Unités CA'!D:D,0),5)=0,"",INDEX('Unités CA'!$1:$1048576,MATCH(E305,'Unités CA'!D:D,0),5))</f>
        <v>0030/CA</v>
      </c>
      <c r="T305" t="str">
        <f>IF(INDEX('Unités BTE'!$1:$1048576,MATCH(E305,'Unités CA'!D:D,0),5)=0,"",INDEX('Unités BTE'!$1:$1048576,MATCH(E305,'Unités CA'!D:D,0),5))</f>
        <v/>
      </c>
      <c r="U305">
        <f>IFERROR(INDEX('Prix PRO CA'!$1:$1048576,MATCH(E305,'Prix PRO CA'!D:D,0),10),"")</f>
        <v>256.93</v>
      </c>
      <c r="V305" t="str">
        <f>IFERROR(INDEX('Prix PRO CA'!$1:$1048576,MATCH(E305,'Prix PRO BTE'!D:D,0),10),"")</f>
        <v/>
      </c>
      <c r="W305">
        <f>+IFERROR(INDEX('Prix PRO PCS'!$1:$1048576,MATCH(E305,'Prix PRO PCS'!D:D,0),10),"")</f>
        <v>11.92</v>
      </c>
      <c r="X305" t="str">
        <f>IF(B305="OPPORTUNITE",AA305,IF(AA305&lt;=0,"Non",IF(AA305&gt;10,"Oui","Inf à 10")))</f>
        <v>Oui</v>
      </c>
      <c r="Y305" t="str">
        <f>IFERROR(INDEX(LigneAchat!$1:$1048576,MATCH(E305,LigneAchat!D:D,0),5),"")</f>
        <v/>
      </c>
      <c r="Z305">
        <f>INDEX(Articles!$1:$1048576,MATCH(E305,Articles!D:D,0),21)</f>
        <v>423</v>
      </c>
      <c r="AA305">
        <f>+Z305-AB305</f>
        <v>415</v>
      </c>
      <c r="AB305">
        <f>+INDEX(Articles!$1:$1048576,MATCH(E305,Articles!D:D,0),23)</f>
        <v>8</v>
      </c>
    </row>
    <row r="306">
      <c r="B306" t="str">
        <f>INDEX(Articles!$1:$1048576,MATCH(E306,Articles!D:D,0),6)</f>
        <v>1</v>
      </c>
      <c r="C306" t="str">
        <f>INDEX(Articles!$1:$1048576,MATCH(E306,Articles!D:D,0),7)</f>
        <v/>
      </c>
      <c r="D306" t="str">
        <f>HYPERLINK(INDEX(Articles!$1:$1048576,MATCH(E306,Articles!D:D,0),24),"Lien")</f>
        <v>Lien</v>
      </c>
      <c r="E306" t="str">
        <v>76310-42CE</v>
      </c>
      <c r="F306" t="str">
        <f>INDEX(Articles!$1:$1048576,MATCH(E306,Articles!D:D,0),5)</f>
        <v>BBE Ø100 SABLIER OR CERCLE BLEU</v>
      </c>
      <c r="G306" t="str">
        <f>INDEX(Articles!$1:$1048576,MATCH(E306,Articles!D:D,0),8)</f>
        <v>BOMBE</v>
      </c>
      <c r="H306" t="str">
        <f>INDEX(Articles!$1:$1048576,MATCH(E306,Articles!D:D,0),9)</f>
        <v>SPHERIQUE</v>
      </c>
      <c r="I306">
        <f>INDEX(Articles!$1:$1048576,MATCH(E306,Articles!D:D,0),10)</f>
        <v>100</v>
      </c>
      <c r="J306" t="str">
        <f>INDEX(Articles!$1:$1048576,MATCH(E306,Articles!D:D,0),11)</f>
        <v>FORME</v>
      </c>
      <c r="K306" t="str">
        <f>INDEX(Articles!$1:$1048576,MATCH(E306,Articles!D:D,0),12)</f>
        <v>OR</v>
      </c>
      <c r="L306" t="str">
        <f>INDEX(Articles!$1:$1048576,MATCH(E306,Articles!D:D,0),13)</f>
        <v>CN</v>
      </c>
      <c r="M306" t="str">
        <f>INDEX(Articles!$1:$1048576,MATCH(E306,Articles!D:D,0),14)</f>
        <v>F4</v>
      </c>
      <c r="N306" t="str">
        <f>INDEX(Articles!$1:$1048576,MATCH(E306,Articles!D:D,0),15)</f>
        <v>1.3G</v>
      </c>
      <c r="O306" t="str">
        <f>INDEX(Articles!$1:$1048576,MATCH(E306,Articles!D:D,0),16)</f>
        <v>1008-F4-69246116</v>
      </c>
      <c r="P306">
        <f>INDEX(Articles!$1:$1048576,MATCH(E306,Articles!D:D,0),17)*1000</f>
        <v>267</v>
      </c>
      <c r="Q306" t="str">
        <f>INDEX(Articles!$1:$1048576,MATCH(E306,Articles!D:D,0),18)</f>
        <v>3,5</v>
      </c>
      <c r="R306">
        <f>INDEX(Articles!$1:$1048576,MATCH(E306,Articles!D:D,0),19)</f>
        <v>100</v>
      </c>
      <c r="S306" t="str">
        <f>IF(INDEX('Unités CA'!$1:$1048576,MATCH(E306,'Unités CA'!D:D,0),5)=0,"",INDEX('Unités CA'!$1:$1048576,MATCH(E306,'Unités CA'!D:D,0),5))</f>
        <v>0030/CA</v>
      </c>
      <c r="T306" t="str">
        <f>IF(INDEX('Unités BTE'!$1:$1048576,MATCH(E306,'Unités CA'!D:D,0),5)=0,"",INDEX('Unités BTE'!$1:$1048576,MATCH(E306,'Unités CA'!D:D,0),5))</f>
        <v/>
      </c>
      <c r="U306">
        <f>IFERROR(INDEX('Prix PRO CA'!$1:$1048576,MATCH(E306,'Prix PRO CA'!D:D,0),10),"")</f>
        <v>256.93</v>
      </c>
      <c r="V306" t="str">
        <f>IFERROR(INDEX('Prix PRO CA'!$1:$1048576,MATCH(E306,'Prix PRO BTE'!D:D,0),10),"")</f>
        <v/>
      </c>
      <c r="W306">
        <f>+IFERROR(INDEX('Prix PRO PCS'!$1:$1048576,MATCH(E306,'Prix PRO PCS'!D:D,0),10),"")</f>
        <v>11.92</v>
      </c>
      <c r="X306" t="str">
        <f>IF(B306="OPPORTUNITE",AA306,IF(AA306&lt;=0,"Non",IF(AA306&gt;10,"Oui","Inf à 10")))</f>
        <v>Oui</v>
      </c>
      <c r="Y306">
        <f>IFERROR(INDEX(LigneAchat!$1:$1048576,MATCH(E306,LigneAchat!D:D,0),5),"")</f>
        <v>44326</v>
      </c>
      <c r="Z306">
        <f>INDEX(Articles!$1:$1048576,MATCH(E306,Articles!D:D,0),21)</f>
        <v>129</v>
      </c>
      <c r="AA306">
        <f>+Z306-AB306</f>
        <v>71</v>
      </c>
      <c r="AB306">
        <f>+INDEX(Articles!$1:$1048576,MATCH(E306,Articles!D:D,0),23)</f>
        <v>58</v>
      </c>
    </row>
    <row r="307">
      <c r="B307" t="str">
        <f>INDEX(Articles!$1:$1048576,MATCH(E307,Articles!D:D,0),6)</f>
        <v>1</v>
      </c>
      <c r="C307" t="str">
        <f>INDEX(Articles!$1:$1048576,MATCH(E307,Articles!D:D,0),7)</f>
        <v/>
      </c>
      <c r="D307" t="str">
        <f>HYPERLINK(INDEX(Articles!$1:$1048576,MATCH(E307,Articles!D:D,0),24),"Lien")</f>
        <v>Lien</v>
      </c>
      <c r="E307" t="str">
        <v>93710-02</v>
      </c>
      <c r="F307" t="str">
        <f>INDEX(Articles!$1:$1048576,MATCH(E307,Articles!D:D,0),5)</f>
        <v>BBE Ø100 MÉDUSE BLEUE</v>
      </c>
      <c r="G307" t="str">
        <f>INDEX(Articles!$1:$1048576,MATCH(E307,Articles!D:D,0),8)</f>
        <v>BOMBE</v>
      </c>
      <c r="H307" t="str">
        <f>INDEX(Articles!$1:$1048576,MATCH(E307,Articles!D:D,0),9)</f>
        <v>SPHERIQUE</v>
      </c>
      <c r="I307">
        <f>INDEX(Articles!$1:$1048576,MATCH(E307,Articles!D:D,0),10)</f>
        <v>100</v>
      </c>
      <c r="J307" t="str">
        <f>INDEX(Articles!$1:$1048576,MATCH(E307,Articles!D:D,0),11)</f>
        <v>FORME</v>
      </c>
      <c r="K307" t="str">
        <f>INDEX(Articles!$1:$1048576,MATCH(E307,Articles!D:D,0),12)</f>
        <v>BLEU</v>
      </c>
      <c r="L307" t="str">
        <f>INDEX(Articles!$1:$1048576,MATCH(E307,Articles!D:D,0),13)</f>
        <v>CN</v>
      </c>
      <c r="M307" t="str">
        <f>INDEX(Articles!$1:$1048576,MATCH(E307,Articles!D:D,0),14)</f>
        <v>F4</v>
      </c>
      <c r="N307" t="str">
        <f>INDEX(Articles!$1:$1048576,MATCH(E307,Articles!D:D,0),15)</f>
        <v>1.3G</v>
      </c>
      <c r="O307" t="str">
        <f>INDEX(Articles!$1:$1048576,MATCH(E307,Articles!D:D,0),16)</f>
        <v>1008-F4-69252665</v>
      </c>
      <c r="P307">
        <f>INDEX(Articles!$1:$1048576,MATCH(E307,Articles!D:D,0),17)*1000</f>
        <v>320</v>
      </c>
      <c r="Q307" t="str">
        <f>INDEX(Articles!$1:$1048576,MATCH(E307,Articles!D:D,0),18)</f>
        <v>3,5</v>
      </c>
      <c r="R307">
        <f>INDEX(Articles!$1:$1048576,MATCH(E307,Articles!D:D,0),19)</f>
        <v>100</v>
      </c>
      <c r="S307" t="str">
        <f>IF(INDEX('Unités CA'!$1:$1048576,MATCH(E307,'Unités CA'!D:D,0),5)=0,"",INDEX('Unités CA'!$1:$1048576,MATCH(E307,'Unités CA'!D:D,0),5))</f>
        <v>0030/CA</v>
      </c>
      <c r="T307" t="str">
        <f>IF(INDEX('Unités BTE'!$1:$1048576,MATCH(E307,'Unités CA'!D:D,0),5)=0,"",INDEX('Unités BTE'!$1:$1048576,MATCH(E307,'Unités CA'!D:D,0),5))</f>
        <v/>
      </c>
      <c r="U307">
        <f>IFERROR(INDEX('Prix PRO CA'!$1:$1048576,MATCH(E307,'Prix PRO CA'!D:D,0),10),"")</f>
        <v>259.99</v>
      </c>
      <c r="V307" t="str">
        <f>IFERROR(INDEX('Prix PRO CA'!$1:$1048576,MATCH(E307,'Prix PRO BTE'!D:D,0),10),"")</f>
        <v/>
      </c>
      <c r="W307">
        <f>+IFERROR(INDEX('Prix PRO PCS'!$1:$1048576,MATCH(E307,'Prix PRO PCS'!D:D,0),10),"")</f>
        <v>12.26</v>
      </c>
      <c r="X307" t="str">
        <f>IF(B307="OPPORTUNITE",AA307,IF(AA307&lt;=0,"Non",IF(AA307&gt;10,"Oui","Inf à 10")))</f>
        <v>Oui</v>
      </c>
      <c r="Y307" t="str">
        <f>IFERROR(INDEX(LigneAchat!$1:$1048576,MATCH(E307,LigneAchat!D:D,0),5),"")</f>
        <v/>
      </c>
      <c r="Z307">
        <f>INDEX(Articles!$1:$1048576,MATCH(E307,Articles!D:D,0),21)</f>
        <v>428</v>
      </c>
      <c r="AA307">
        <f>+Z307-AB307</f>
        <v>422</v>
      </c>
      <c r="AB307">
        <f>+INDEX(Articles!$1:$1048576,MATCH(E307,Articles!D:D,0),23)</f>
        <v>6</v>
      </c>
    </row>
    <row r="308">
      <c r="B308" t="str">
        <f>INDEX(Articles!$1:$1048576,MATCH(E308,Articles!D:D,0),6)</f>
        <v>1</v>
      </c>
      <c r="C308" t="str">
        <f>INDEX(Articles!$1:$1048576,MATCH(E308,Articles!D:D,0),7)</f>
        <v/>
      </c>
      <c r="D308" t="str">
        <f>HYPERLINK(INDEX(Articles!$1:$1048576,MATCH(E308,Articles!D:D,0),24),"Lien")</f>
        <v>Lien</v>
      </c>
      <c r="E308" t="str">
        <v>93710-06</v>
      </c>
      <c r="F308" t="str">
        <f>INDEX(Articles!$1:$1048576,MATCH(E308,Articles!D:D,0),5)</f>
        <v>BBE Ø100 MÉDUSE ROUGE</v>
      </c>
      <c r="G308" t="str">
        <f>INDEX(Articles!$1:$1048576,MATCH(E308,Articles!D:D,0),8)</f>
        <v>BOMBE</v>
      </c>
      <c r="H308" t="str">
        <f>INDEX(Articles!$1:$1048576,MATCH(E308,Articles!D:D,0),9)</f>
        <v>SPHERIQUE</v>
      </c>
      <c r="I308">
        <f>INDEX(Articles!$1:$1048576,MATCH(E308,Articles!D:D,0),10)</f>
        <v>100</v>
      </c>
      <c r="J308" t="str">
        <f>INDEX(Articles!$1:$1048576,MATCH(E308,Articles!D:D,0),11)</f>
        <v>FORME</v>
      </c>
      <c r="K308" t="str">
        <f>INDEX(Articles!$1:$1048576,MATCH(E308,Articles!D:D,0),12)</f>
        <v>ROUGE</v>
      </c>
      <c r="L308" t="str">
        <f>INDEX(Articles!$1:$1048576,MATCH(E308,Articles!D:D,0),13)</f>
        <v>CN</v>
      </c>
      <c r="M308" t="str">
        <f>INDEX(Articles!$1:$1048576,MATCH(E308,Articles!D:D,0),14)</f>
        <v>F4</v>
      </c>
      <c r="N308" t="str">
        <f>INDEX(Articles!$1:$1048576,MATCH(E308,Articles!D:D,0),15)</f>
        <v>1.3G</v>
      </c>
      <c r="O308" t="str">
        <f>INDEX(Articles!$1:$1048576,MATCH(E308,Articles!D:D,0),16)</f>
        <v>1008-F4-69252665</v>
      </c>
      <c r="P308">
        <f>INDEX(Articles!$1:$1048576,MATCH(E308,Articles!D:D,0),17)*1000</f>
        <v>320</v>
      </c>
      <c r="Q308" t="str">
        <f>INDEX(Articles!$1:$1048576,MATCH(E308,Articles!D:D,0),18)</f>
        <v>3,5</v>
      </c>
      <c r="R308">
        <f>INDEX(Articles!$1:$1048576,MATCH(E308,Articles!D:D,0),19)</f>
        <v>100</v>
      </c>
      <c r="S308" t="str">
        <f>IF(INDEX('Unités CA'!$1:$1048576,MATCH(E308,'Unités CA'!D:D,0),5)=0,"",INDEX('Unités CA'!$1:$1048576,MATCH(E308,'Unités CA'!D:D,0),5))</f>
        <v>0030/CA</v>
      </c>
      <c r="T308" t="str">
        <f>IF(INDEX('Unités BTE'!$1:$1048576,MATCH(E308,'Unités CA'!D:D,0),5)=0,"",INDEX('Unités BTE'!$1:$1048576,MATCH(E308,'Unités CA'!D:D,0),5))</f>
        <v/>
      </c>
      <c r="U308">
        <f>IFERROR(INDEX('Prix PRO CA'!$1:$1048576,MATCH(E308,'Prix PRO CA'!D:D,0),10),"")</f>
        <v>259.99</v>
      </c>
      <c r="V308" t="str">
        <f>IFERROR(INDEX('Prix PRO CA'!$1:$1048576,MATCH(E308,'Prix PRO BTE'!D:D,0),10),"")</f>
        <v/>
      </c>
      <c r="W308">
        <f>+IFERROR(INDEX('Prix PRO PCS'!$1:$1048576,MATCH(E308,'Prix PRO PCS'!D:D,0),10),"")</f>
        <v>12.26</v>
      </c>
      <c r="X308" t="str">
        <f>IF(B308="OPPORTUNITE",AA308,IF(AA308&lt;=0,"Non",IF(AA308&gt;10,"Oui","Inf à 10")))</f>
        <v>Oui</v>
      </c>
      <c r="Y308" t="str">
        <f>IFERROR(INDEX(LigneAchat!$1:$1048576,MATCH(E308,LigneAchat!D:D,0),5),"")</f>
        <v/>
      </c>
      <c r="Z308">
        <f>INDEX(Articles!$1:$1048576,MATCH(E308,Articles!D:D,0),21)</f>
        <v>231</v>
      </c>
      <c r="AA308">
        <f>+Z308-AB308</f>
        <v>231</v>
      </c>
      <c r="AB308">
        <f>+INDEX(Articles!$1:$1048576,MATCH(E308,Articles!D:D,0),23)</f>
        <v>0</v>
      </c>
    </row>
    <row r="309">
      <c r="B309" t="str">
        <f>INDEX(Articles!$1:$1048576,MATCH(E309,Articles!D:D,0),6)</f>
        <v>1</v>
      </c>
      <c r="C309" t="str">
        <f>INDEX(Articles!$1:$1048576,MATCH(E309,Articles!D:D,0),7)</f>
        <v/>
      </c>
      <c r="D309" t="str">
        <f>HYPERLINK(INDEX(Articles!$1:$1048576,MATCH(E309,Articles!D:D,0),24),"Lien")</f>
        <v>Lien</v>
      </c>
      <c r="E309" t="str">
        <v>99910-61</v>
      </c>
      <c r="F309" t="str">
        <f>INDEX(Articles!$1:$1048576,MATCH(E309,Articles!D:D,0),5)</f>
        <v>BBE Ø100 SOURIRE</v>
      </c>
      <c r="G309" t="str">
        <f>INDEX(Articles!$1:$1048576,MATCH(E309,Articles!D:D,0),8)</f>
        <v>BOMBE</v>
      </c>
      <c r="H309" t="str">
        <f>INDEX(Articles!$1:$1048576,MATCH(E309,Articles!D:D,0),9)</f>
        <v>SPHERIQUE</v>
      </c>
      <c r="I309">
        <f>INDEX(Articles!$1:$1048576,MATCH(E309,Articles!D:D,0),10)</f>
        <v>100</v>
      </c>
      <c r="J309" t="str">
        <f>INDEX(Articles!$1:$1048576,MATCH(E309,Articles!D:D,0),11)</f>
        <v>FORME</v>
      </c>
      <c r="K309" t="str">
        <f>INDEX(Articles!$1:$1048576,MATCH(E309,Articles!D:D,0),12)</f>
        <v>MULTICOLORE</v>
      </c>
      <c r="L309" t="str">
        <f>INDEX(Articles!$1:$1048576,MATCH(E309,Articles!D:D,0),13)</f>
        <v>CN</v>
      </c>
      <c r="M309" t="str">
        <f>INDEX(Articles!$1:$1048576,MATCH(E309,Articles!D:D,0),14)</f>
        <v>F4</v>
      </c>
      <c r="N309" t="str">
        <f>INDEX(Articles!$1:$1048576,MATCH(E309,Articles!D:D,0),15)</f>
        <v>1.3G</v>
      </c>
      <c r="O309" t="str">
        <f>INDEX(Articles!$1:$1048576,MATCH(E309,Articles!D:D,0),16)</f>
        <v>1008-F4-69252665</v>
      </c>
      <c r="P309">
        <f>INDEX(Articles!$1:$1048576,MATCH(E309,Articles!D:D,0),17)*1000</f>
        <v>320</v>
      </c>
      <c r="Q309" t="str">
        <f>INDEX(Articles!$1:$1048576,MATCH(E309,Articles!D:D,0),18)</f>
        <v>3,5</v>
      </c>
      <c r="R309">
        <f>INDEX(Articles!$1:$1048576,MATCH(E309,Articles!D:D,0),19)</f>
        <v>100</v>
      </c>
      <c r="S309" t="str">
        <f>IF(INDEX('Unités CA'!$1:$1048576,MATCH(E309,'Unités CA'!D:D,0),5)=0,"",INDEX('Unités CA'!$1:$1048576,MATCH(E309,'Unités CA'!D:D,0),5))</f>
        <v>0030/CA</v>
      </c>
      <c r="T309" t="str">
        <f>IF(INDEX('Unités BTE'!$1:$1048576,MATCH(E309,'Unités CA'!D:D,0),5)=0,"",INDEX('Unités BTE'!$1:$1048576,MATCH(E309,'Unités CA'!D:D,0),5))</f>
        <v/>
      </c>
      <c r="U309">
        <f>IFERROR(INDEX('Prix PRO CA'!$1:$1048576,MATCH(E309,'Prix PRO CA'!D:D,0),10),"")</f>
        <v>199.19</v>
      </c>
      <c r="V309" t="str">
        <f>IFERROR(INDEX('Prix PRO CA'!$1:$1048576,MATCH(E309,'Prix PRO BTE'!D:D,0),10),"")</f>
        <v/>
      </c>
      <c r="W309">
        <f>+IFERROR(INDEX('Prix PRO PCS'!$1:$1048576,MATCH(E309,'Prix PRO PCS'!D:D,0),10),"")</f>
        <v>9.46</v>
      </c>
      <c r="X309" t="str">
        <f>IF(B309="OPPORTUNITE",AA309,IF(AA309&lt;=0,"Non",IF(AA309&gt;10,"Oui","Inf à 10")))</f>
        <v>Oui</v>
      </c>
      <c r="Y309" t="str">
        <f>IFERROR(INDEX(LigneAchat!$1:$1048576,MATCH(E309,LigneAchat!D:D,0),5),"")</f>
        <v/>
      </c>
      <c r="Z309">
        <f>INDEX(Articles!$1:$1048576,MATCH(E309,Articles!D:D,0),21)</f>
        <v>798</v>
      </c>
      <c r="AA309">
        <f>+Z309-AB309</f>
        <v>798</v>
      </c>
      <c r="AB309">
        <f>+INDEX(Articles!$1:$1048576,MATCH(E309,Articles!D:D,0),23)</f>
        <v>0</v>
      </c>
    </row>
    <row r="310">
      <c r="B310" t="str">
        <f>INDEX(Articles!$1:$1048576,MATCH(E310,Articles!D:D,0),6)</f>
        <v>1</v>
      </c>
      <c r="C310" t="str">
        <f>INDEX(Articles!$1:$1048576,MATCH(E310,Articles!D:D,0),7)</f>
        <v/>
      </c>
      <c r="D310" t="str">
        <f>HYPERLINK(INDEX(Articles!$1:$1048576,MATCH(E310,Articles!D:D,0),24),"Lien")</f>
        <v>Lien</v>
      </c>
      <c r="E310" t="str">
        <v>95610-10</v>
      </c>
      <c r="F310" t="str">
        <f>INDEX(Articles!$1:$1048576,MATCH(E310,Articles!D:D,0),5)</f>
        <v>BBE Ø100 DRAPEAU BLEU/BLANC/ROUGE</v>
      </c>
      <c r="G310" t="str">
        <f>INDEX(Articles!$1:$1048576,MATCH(E310,Articles!D:D,0),8)</f>
        <v>BOMBE</v>
      </c>
      <c r="H310" t="str">
        <f>INDEX(Articles!$1:$1048576,MATCH(E310,Articles!D:D,0),9)</f>
        <v>SPHERIQUE</v>
      </c>
      <c r="I310">
        <f>INDEX(Articles!$1:$1048576,MATCH(E310,Articles!D:D,0),10)</f>
        <v>100</v>
      </c>
      <c r="J310" t="str">
        <f>INDEX(Articles!$1:$1048576,MATCH(E310,Articles!D:D,0),11)</f>
        <v>FORME</v>
      </c>
      <c r="K310" t="str">
        <f>INDEX(Articles!$1:$1048576,MATCH(E310,Articles!D:D,0),12)</f>
        <v>TRICOLORE</v>
      </c>
      <c r="L310" t="str">
        <f>INDEX(Articles!$1:$1048576,MATCH(E310,Articles!D:D,0),13)</f>
        <v>CN</v>
      </c>
      <c r="M310" t="str">
        <f>INDEX(Articles!$1:$1048576,MATCH(E310,Articles!D:D,0),14)</f>
        <v>F4</v>
      </c>
      <c r="N310" t="str">
        <f>INDEX(Articles!$1:$1048576,MATCH(E310,Articles!D:D,0),15)</f>
        <v>1.3G</v>
      </c>
      <c r="O310" t="str">
        <f>INDEX(Articles!$1:$1048576,MATCH(E310,Articles!D:D,0),16)</f>
        <v>1008-F4-69252665</v>
      </c>
      <c r="P310">
        <f>INDEX(Articles!$1:$1048576,MATCH(E310,Articles!D:D,0),17)*1000</f>
        <v>320</v>
      </c>
      <c r="Q310" t="str">
        <f>INDEX(Articles!$1:$1048576,MATCH(E310,Articles!D:D,0),18)</f>
        <v>3,5</v>
      </c>
      <c r="R310">
        <f>INDEX(Articles!$1:$1048576,MATCH(E310,Articles!D:D,0),19)</f>
        <v>100</v>
      </c>
      <c r="S310" t="str">
        <f>IF(INDEX('Unités CA'!$1:$1048576,MATCH(E310,'Unités CA'!D:D,0),5)=0,"",INDEX('Unités CA'!$1:$1048576,MATCH(E310,'Unités CA'!D:D,0),5))</f>
        <v>0030/CA</v>
      </c>
      <c r="T310" t="str">
        <f>IF(INDEX('Unités BTE'!$1:$1048576,MATCH(E310,'Unités CA'!D:D,0),5)=0,"",INDEX('Unités BTE'!$1:$1048576,MATCH(E310,'Unités CA'!D:D,0),5))</f>
        <v/>
      </c>
      <c r="U310">
        <f>IFERROR(INDEX('Prix PRO CA'!$1:$1048576,MATCH(E310,'Prix PRO CA'!D:D,0),10),"")</f>
        <v>297</v>
      </c>
      <c r="V310" t="str">
        <f>IFERROR(INDEX('Prix PRO CA'!$1:$1048576,MATCH(E310,'Prix PRO BTE'!D:D,0),10),"")</f>
        <v/>
      </c>
      <c r="W310">
        <f>+IFERROR(INDEX('Prix PRO PCS'!$1:$1048576,MATCH(E310,'Prix PRO PCS'!D:D,0),10),"")</f>
        <v>13.17</v>
      </c>
      <c r="X310" t="str">
        <f>IF(B310="OPPORTUNITE",AA310,IF(AA310&lt;=0,"Non",IF(AA310&gt;10,"Oui","Inf à 10")))</f>
        <v>Oui</v>
      </c>
      <c r="Y310" t="str">
        <f>IFERROR(INDEX(LigneAchat!$1:$1048576,MATCH(E310,LigneAchat!D:D,0),5),"")</f>
        <v/>
      </c>
      <c r="Z310">
        <f>INDEX(Articles!$1:$1048576,MATCH(E310,Articles!D:D,0),21)</f>
        <v>970</v>
      </c>
      <c r="AA310">
        <f>+Z310-AB310</f>
        <v>970</v>
      </c>
      <c r="AB310">
        <f>+INDEX(Articles!$1:$1048576,MATCH(E310,Articles!D:D,0),23)</f>
        <v>0</v>
      </c>
    </row>
    <row r="311">
      <c r="B311" t="str">
        <f>INDEX(Articles!$1:$1048576,MATCH(E311,Articles!D:D,0),6)</f>
        <v>1</v>
      </c>
      <c r="C311" t="str">
        <f>INDEX(Articles!$1:$1048576,MATCH(E311,Articles!D:D,0),7)</f>
        <v/>
      </c>
      <c r="D311" t="str">
        <f>HYPERLINK(INDEX(Articles!$1:$1048576,MATCH(E311,Articles!D:D,0),24),"Lien")</f>
        <v>Lien</v>
      </c>
      <c r="E311" t="str">
        <v>92110-06</v>
      </c>
      <c r="F311" t="str">
        <f>INDEX(Articles!$1:$1048576,MATCH(E311,Articles!D:D,0),5)</f>
        <v>BBE Ø100 MI ROUGE MI BLEU + TC ARGENT</v>
      </c>
      <c r="G311" t="str">
        <f>INDEX(Articles!$1:$1048576,MATCH(E311,Articles!D:D,0),8)</f>
        <v>BOMBE</v>
      </c>
      <c r="H311" t="str">
        <f>INDEX(Articles!$1:$1048576,MATCH(E311,Articles!D:D,0),9)</f>
        <v>SPHERIQUE</v>
      </c>
      <c r="I311">
        <f>INDEX(Articles!$1:$1048576,MATCH(E311,Articles!D:D,0),10)</f>
        <v>100</v>
      </c>
      <c r="J311" t="str">
        <f>INDEX(Articles!$1:$1048576,MATCH(E311,Articles!D:D,0),11)</f>
        <v>FORME</v>
      </c>
      <c r="K311" t="str">
        <f>INDEX(Articles!$1:$1048576,MATCH(E311,Articles!D:D,0),12)</f>
        <v>TRICOLORE</v>
      </c>
      <c r="L311" t="str">
        <f>INDEX(Articles!$1:$1048576,MATCH(E311,Articles!D:D,0),13)</f>
        <v>CN</v>
      </c>
      <c r="M311" t="str">
        <f>INDEX(Articles!$1:$1048576,MATCH(E311,Articles!D:D,0),14)</f>
        <v>F4</v>
      </c>
      <c r="N311" t="str">
        <f>INDEX(Articles!$1:$1048576,MATCH(E311,Articles!D:D,0),15)</f>
        <v>1.3G</v>
      </c>
      <c r="O311" t="str">
        <f>INDEX(Articles!$1:$1048576,MATCH(E311,Articles!D:D,0),16)</f>
        <v>1008-F4-69252665</v>
      </c>
      <c r="P311">
        <f>INDEX(Articles!$1:$1048576,MATCH(E311,Articles!D:D,0),17)*1000</f>
        <v>327</v>
      </c>
      <c r="Q311" t="str">
        <f>INDEX(Articles!$1:$1048576,MATCH(E311,Articles!D:D,0),18)</f>
        <v>3,5</v>
      </c>
      <c r="R311">
        <f>INDEX(Articles!$1:$1048576,MATCH(E311,Articles!D:D,0),19)</f>
        <v>100</v>
      </c>
      <c r="S311" t="str">
        <f>IF(INDEX('Unités CA'!$1:$1048576,MATCH(E311,'Unités CA'!D:D,0),5)=0,"",INDEX('Unités CA'!$1:$1048576,MATCH(E311,'Unités CA'!D:D,0),5))</f>
        <v>0030/CA</v>
      </c>
      <c r="T311" t="str">
        <f>IF(INDEX('Unités BTE'!$1:$1048576,MATCH(E311,'Unités CA'!D:D,0),5)=0,"",INDEX('Unités BTE'!$1:$1048576,MATCH(E311,'Unités CA'!D:D,0),5))</f>
        <v/>
      </c>
      <c r="U311">
        <f>IFERROR(INDEX('Prix PRO CA'!$1:$1048576,MATCH(E311,'Prix PRO CA'!D:D,0),10),"")</f>
        <v>294.82</v>
      </c>
      <c r="V311" t="str">
        <f>IFERROR(INDEX('Prix PRO CA'!$1:$1048576,MATCH(E311,'Prix PRO BTE'!D:D,0),10),"")</f>
        <v/>
      </c>
      <c r="W311">
        <f>+IFERROR(INDEX('Prix PRO PCS'!$1:$1048576,MATCH(E311,'Prix PRO PCS'!D:D,0),10),"")</f>
        <v>12.33</v>
      </c>
      <c r="X311" t="str">
        <f>IF(B311="OPPORTUNITE",AA311,IF(AA311&lt;=0,"Non",IF(AA311&gt;10,"Oui","Inf à 10")))</f>
        <v>Oui</v>
      </c>
      <c r="Y311" t="str">
        <f>IFERROR(INDEX(LigneAchat!$1:$1048576,MATCH(E311,LigneAchat!D:D,0),5),"")</f>
        <v/>
      </c>
      <c r="Z311">
        <f>INDEX(Articles!$1:$1048576,MATCH(E311,Articles!D:D,0),21)</f>
        <v>375</v>
      </c>
      <c r="AA311">
        <f>+Z311-AB311</f>
        <v>375</v>
      </c>
      <c r="AB311">
        <f>+INDEX(Articles!$1:$1048576,MATCH(E311,Articles!D:D,0),23)</f>
        <v>0</v>
      </c>
    </row>
    <row r="312">
      <c r="B312" t="str">
        <f>INDEX(Articles!$1:$1048576,MATCH(E312,Articles!D:D,0),6)</f>
        <v>1</v>
      </c>
      <c r="C312" t="str">
        <f>INDEX(Articles!$1:$1048576,MATCH(E312,Articles!D:D,0),7)</f>
        <v/>
      </c>
      <c r="D312" t="str">
        <f>HYPERLINK(INDEX(Articles!$1:$1048576,MATCH(E312,Articles!D:D,0),24),"Lien")</f>
        <v>Lien</v>
      </c>
      <c r="E312" t="str">
        <v>81210-82</v>
      </c>
      <c r="F312" t="str">
        <f>INDEX(Articles!$1:$1048576,MATCH(E312,Articles!D:D,0),5)</f>
        <v>BBE Ø100 PIVOINE BLEUE PISTIL ARGENT + TC BLEU</v>
      </c>
      <c r="G312" t="str">
        <f>INDEX(Articles!$1:$1048576,MATCH(E312,Articles!D:D,0),8)</f>
        <v>BOMBE</v>
      </c>
      <c r="H312" t="str">
        <f>INDEX(Articles!$1:$1048576,MATCH(E312,Articles!D:D,0),9)</f>
        <v>SPHERIQUE</v>
      </c>
      <c r="I312">
        <f>INDEX(Articles!$1:$1048576,MATCH(E312,Articles!D:D,0),10)</f>
        <v>100</v>
      </c>
      <c r="J312" t="str">
        <f>INDEX(Articles!$1:$1048576,MATCH(E312,Articles!D:D,0),11)</f>
        <v>PIVOINE</v>
      </c>
      <c r="K312" t="str">
        <f>INDEX(Articles!$1:$1048576,MATCH(E312,Articles!D:D,0),12)</f>
        <v>BLEU</v>
      </c>
      <c r="L312" t="str">
        <f>INDEX(Articles!$1:$1048576,MATCH(E312,Articles!D:D,0),13)</f>
        <v>CN</v>
      </c>
      <c r="M312" t="str">
        <f>INDEX(Articles!$1:$1048576,MATCH(E312,Articles!D:D,0),14)</f>
        <v>F4</v>
      </c>
      <c r="N312" t="str">
        <f>INDEX(Articles!$1:$1048576,MATCH(E312,Articles!D:D,0),15)</f>
        <v>1.3G</v>
      </c>
      <c r="O312" t="str">
        <f>INDEX(Articles!$1:$1048576,MATCH(E312,Articles!D:D,0),16)</f>
        <v>1008-F4-69252665</v>
      </c>
      <c r="P312">
        <f>INDEX(Articles!$1:$1048576,MATCH(E312,Articles!D:D,0),17)*1000</f>
        <v>320</v>
      </c>
      <c r="Q312" t="str">
        <f>INDEX(Articles!$1:$1048576,MATCH(E312,Articles!D:D,0),18)</f>
        <v>3,5</v>
      </c>
      <c r="R312">
        <f>INDEX(Articles!$1:$1048576,MATCH(E312,Articles!D:D,0),19)</f>
        <v>100</v>
      </c>
      <c r="S312" t="str">
        <f>IF(INDEX('Unités CA'!$1:$1048576,MATCH(E312,'Unités CA'!D:D,0),5)=0,"",INDEX('Unités CA'!$1:$1048576,MATCH(E312,'Unités CA'!D:D,0),5))</f>
        <v>0030/CA</v>
      </c>
      <c r="T312" t="str">
        <f>IF(INDEX('Unités BTE'!$1:$1048576,MATCH(E312,'Unités CA'!D:D,0),5)=0,"",INDEX('Unités BTE'!$1:$1048576,MATCH(E312,'Unités CA'!D:D,0),5))</f>
        <v/>
      </c>
      <c r="U312">
        <f>IFERROR(INDEX('Prix PRO CA'!$1:$1048576,MATCH(E312,'Prix PRO CA'!D:D,0),10),"")</f>
        <v>259.99</v>
      </c>
      <c r="V312" t="str">
        <f>IFERROR(INDEX('Prix PRO CA'!$1:$1048576,MATCH(E312,'Prix PRO BTE'!D:D,0),10),"")</f>
        <v/>
      </c>
      <c r="W312">
        <f>+IFERROR(INDEX('Prix PRO PCS'!$1:$1048576,MATCH(E312,'Prix PRO PCS'!D:D,0),10),"")</f>
        <v>12.26</v>
      </c>
      <c r="X312" t="str">
        <f>IF(B312="OPPORTUNITE",AA312,IF(AA312&lt;=0,"Non",IF(AA312&gt;10,"Oui","Inf à 10")))</f>
        <v>Oui</v>
      </c>
      <c r="Y312" t="str">
        <f>IFERROR(INDEX(LigneAchat!$1:$1048576,MATCH(E312,LigneAchat!D:D,0),5),"")</f>
        <v/>
      </c>
      <c r="Z312">
        <f>INDEX(Articles!$1:$1048576,MATCH(E312,Articles!D:D,0),21)</f>
        <v>305</v>
      </c>
      <c r="AA312">
        <f>+Z312-AB312</f>
        <v>99</v>
      </c>
      <c r="AB312">
        <f>+INDEX(Articles!$1:$1048576,MATCH(E312,Articles!D:D,0),23)</f>
        <v>206</v>
      </c>
    </row>
    <row r="313">
      <c r="B313" t="str">
        <f>INDEX(Articles!$1:$1048576,MATCH(E313,Articles!D:D,0),6)</f>
        <v>1</v>
      </c>
      <c r="C313" t="str">
        <f>INDEX(Articles!$1:$1048576,MATCH(E313,Articles!D:D,0),7)</f>
        <v/>
      </c>
      <c r="D313" t="str">
        <f>HYPERLINK(INDEX(Articles!$1:$1048576,MATCH(E313,Articles!D:D,0),24),"Lien")</f>
        <v>Lien</v>
      </c>
      <c r="E313" t="str">
        <v>81210-20</v>
      </c>
      <c r="F313" t="str">
        <f>INDEX(Articles!$1:$1048576,MATCH(E313,Articles!D:D,0),5)</f>
        <v>BBE Ø100 PIVOINE ROSE + TC ROSE</v>
      </c>
      <c r="G313" t="str">
        <f>INDEX(Articles!$1:$1048576,MATCH(E313,Articles!D:D,0),8)</f>
        <v>BOMBE</v>
      </c>
      <c r="H313" t="str">
        <f>INDEX(Articles!$1:$1048576,MATCH(E313,Articles!D:D,0),9)</f>
        <v>SPHERIQUE</v>
      </c>
      <c r="I313">
        <f>INDEX(Articles!$1:$1048576,MATCH(E313,Articles!D:D,0),10)</f>
        <v>100</v>
      </c>
      <c r="J313" t="str">
        <f>INDEX(Articles!$1:$1048576,MATCH(E313,Articles!D:D,0),11)</f>
        <v>PIVOINE</v>
      </c>
      <c r="K313" t="str">
        <f>INDEX(Articles!$1:$1048576,MATCH(E313,Articles!D:D,0),12)</f>
        <v>ROSE</v>
      </c>
      <c r="L313" t="str">
        <f>INDEX(Articles!$1:$1048576,MATCH(E313,Articles!D:D,0),13)</f>
        <v>CN</v>
      </c>
      <c r="M313" t="str">
        <f>INDEX(Articles!$1:$1048576,MATCH(E313,Articles!D:D,0),14)</f>
        <v>F4</v>
      </c>
      <c r="N313" t="str">
        <f>INDEX(Articles!$1:$1048576,MATCH(E313,Articles!D:D,0),15)</f>
        <v>1.3G</v>
      </c>
      <c r="O313" t="str">
        <f>INDEX(Articles!$1:$1048576,MATCH(E313,Articles!D:D,0),16)</f>
        <v>1008-F4-69252665</v>
      </c>
      <c r="P313">
        <f>INDEX(Articles!$1:$1048576,MATCH(E313,Articles!D:D,0),17)*1000</f>
        <v>320</v>
      </c>
      <c r="Q313" t="str">
        <f>INDEX(Articles!$1:$1048576,MATCH(E313,Articles!D:D,0),18)</f>
        <v>3,5</v>
      </c>
      <c r="R313">
        <f>INDEX(Articles!$1:$1048576,MATCH(E313,Articles!D:D,0),19)</f>
        <v>100</v>
      </c>
      <c r="S313" t="str">
        <f>IF(INDEX('Unités CA'!$1:$1048576,MATCH(E313,'Unités CA'!D:D,0),5)=0,"",INDEX('Unités CA'!$1:$1048576,MATCH(E313,'Unités CA'!D:D,0),5))</f>
        <v>0030/CA</v>
      </c>
      <c r="T313" t="str">
        <f>IF(INDEX('Unités BTE'!$1:$1048576,MATCH(E313,'Unités CA'!D:D,0),5)=0,"",INDEX('Unités BTE'!$1:$1048576,MATCH(E313,'Unités CA'!D:D,0),5))</f>
        <v/>
      </c>
      <c r="U313">
        <f>IFERROR(INDEX('Prix PRO CA'!$1:$1048576,MATCH(E313,'Prix PRO CA'!D:D,0),10),"")</f>
        <v>294.82</v>
      </c>
      <c r="V313" t="str">
        <f>IFERROR(INDEX('Prix PRO CA'!$1:$1048576,MATCH(E313,'Prix PRO BTE'!D:D,0),10),"")</f>
        <v/>
      </c>
      <c r="W313">
        <f>+IFERROR(INDEX('Prix PRO PCS'!$1:$1048576,MATCH(E313,'Prix PRO PCS'!D:D,0),10),"")</f>
        <v>12.33</v>
      </c>
      <c r="X313" t="str">
        <f>IF(B313="OPPORTUNITE",AA313,IF(AA313&lt;=0,"Non",IF(AA313&gt;10,"Oui","Inf à 10")))</f>
        <v>Oui</v>
      </c>
      <c r="Y313" t="str">
        <f>IFERROR(INDEX(LigneAchat!$1:$1048576,MATCH(E313,LigneAchat!D:D,0),5),"")</f>
        <v/>
      </c>
      <c r="Z313">
        <f>INDEX(Articles!$1:$1048576,MATCH(E313,Articles!D:D,0),21)</f>
        <v>587</v>
      </c>
      <c r="AA313">
        <f>+Z313-AB313</f>
        <v>586</v>
      </c>
      <c r="AB313">
        <f>+INDEX(Articles!$1:$1048576,MATCH(E313,Articles!D:D,0),23)</f>
        <v>1</v>
      </c>
    </row>
    <row r="314">
      <c r="B314" t="str">
        <f>INDEX(Articles!$1:$1048576,MATCH(E314,Articles!D:D,0),6)</f>
        <v>1</v>
      </c>
      <c r="C314" t="str">
        <f>INDEX(Articles!$1:$1048576,MATCH(E314,Articles!D:D,0),7)</f>
        <v/>
      </c>
      <c r="D314" t="str">
        <f>HYPERLINK(INDEX(Articles!$1:$1048576,MATCH(E314,Articles!D:D,0),24),"Lien")</f>
        <v>Lien</v>
      </c>
      <c r="E314" t="str">
        <v>81210-21</v>
      </c>
      <c r="F314" t="str">
        <f>INDEX(Articles!$1:$1048576,MATCH(E314,Articles!D:D,0),5)</f>
        <v>BBE Ø100 PIVOINE CITRON + TC CITRON</v>
      </c>
      <c r="G314" t="str">
        <f>INDEX(Articles!$1:$1048576,MATCH(E314,Articles!D:D,0),8)</f>
        <v>BOMBE</v>
      </c>
      <c r="H314" t="str">
        <f>INDEX(Articles!$1:$1048576,MATCH(E314,Articles!D:D,0),9)</f>
        <v>SPHERIQUE</v>
      </c>
      <c r="I314">
        <f>INDEX(Articles!$1:$1048576,MATCH(E314,Articles!D:D,0),10)</f>
        <v>100</v>
      </c>
      <c r="J314" t="str">
        <f>INDEX(Articles!$1:$1048576,MATCH(E314,Articles!D:D,0),11)</f>
        <v>PIVOINE</v>
      </c>
      <c r="K314" t="str">
        <f>INDEX(Articles!$1:$1048576,MATCH(E314,Articles!D:D,0),12)</f>
        <v>CITRON</v>
      </c>
      <c r="L314" t="str">
        <f>INDEX(Articles!$1:$1048576,MATCH(E314,Articles!D:D,0),13)</f>
        <v>CN</v>
      </c>
      <c r="M314" t="str">
        <f>INDEX(Articles!$1:$1048576,MATCH(E314,Articles!D:D,0),14)</f>
        <v>F4</v>
      </c>
      <c r="N314" t="str">
        <f>INDEX(Articles!$1:$1048576,MATCH(E314,Articles!D:D,0),15)</f>
        <v>1.3G</v>
      </c>
      <c r="O314" t="str">
        <f>INDEX(Articles!$1:$1048576,MATCH(E314,Articles!D:D,0),16)</f>
        <v>1008-F4-69252665</v>
      </c>
      <c r="P314">
        <f>INDEX(Articles!$1:$1048576,MATCH(E314,Articles!D:D,0),17)*1000</f>
        <v>320</v>
      </c>
      <c r="Q314" t="str">
        <f>INDEX(Articles!$1:$1048576,MATCH(E314,Articles!D:D,0),18)</f>
        <v>3,5</v>
      </c>
      <c r="R314">
        <f>INDEX(Articles!$1:$1048576,MATCH(E314,Articles!D:D,0),19)</f>
        <v>100</v>
      </c>
      <c r="S314" t="str">
        <f>IF(INDEX('Unités CA'!$1:$1048576,MATCH(E314,'Unités CA'!D:D,0),5)=0,"",INDEX('Unités CA'!$1:$1048576,MATCH(E314,'Unités CA'!D:D,0),5))</f>
        <v>0030/CA</v>
      </c>
      <c r="T314" t="str">
        <f>IF(INDEX('Unités BTE'!$1:$1048576,MATCH(E314,'Unités CA'!D:D,0),5)=0,"",INDEX('Unités BTE'!$1:$1048576,MATCH(E314,'Unités CA'!D:D,0),5))</f>
        <v/>
      </c>
      <c r="U314">
        <f>IFERROR(INDEX('Prix PRO CA'!$1:$1048576,MATCH(E314,'Prix PRO CA'!D:D,0),10),"")</f>
        <v>294.82</v>
      </c>
      <c r="V314" t="str">
        <f>IFERROR(INDEX('Prix PRO CA'!$1:$1048576,MATCH(E314,'Prix PRO BTE'!D:D,0),10),"")</f>
        <v/>
      </c>
      <c r="W314">
        <f>+IFERROR(INDEX('Prix PRO PCS'!$1:$1048576,MATCH(E314,'Prix PRO PCS'!D:D,0),10),"")</f>
        <v>12.33</v>
      </c>
      <c r="X314" t="str">
        <f>IF(B314="OPPORTUNITE",AA314,IF(AA314&lt;=0,"Non",IF(AA314&gt;10,"Oui","Inf à 10")))</f>
        <v>Oui</v>
      </c>
      <c r="Y314" t="str">
        <f>IFERROR(INDEX(LigneAchat!$1:$1048576,MATCH(E314,LigneAchat!D:D,0),5),"")</f>
        <v/>
      </c>
      <c r="Z314">
        <f>INDEX(Articles!$1:$1048576,MATCH(E314,Articles!D:D,0),21)</f>
        <v>83</v>
      </c>
      <c r="AA314">
        <f>+Z314-AB314</f>
        <v>77</v>
      </c>
      <c r="AB314">
        <f>+INDEX(Articles!$1:$1048576,MATCH(E314,Articles!D:D,0),23)</f>
        <v>6</v>
      </c>
    </row>
    <row r="315">
      <c r="B315" t="str">
        <f>INDEX(Articles!$1:$1048576,MATCH(E315,Articles!D:D,0),6)</f>
        <v>1</v>
      </c>
      <c r="C315" t="str">
        <f>INDEX(Articles!$1:$1048576,MATCH(E315,Articles!D:D,0),7)</f>
        <v/>
      </c>
      <c r="D315" t="str">
        <f>HYPERLINK(INDEX(Articles!$1:$1048576,MATCH(E315,Articles!D:D,0),24),"Lien")</f>
        <v>Lien</v>
      </c>
      <c r="E315" t="str">
        <v>99010-02</v>
      </c>
      <c r="F315" t="str">
        <f>INDEX(Articles!$1:$1048576,MATCH(E315,Articles!D:D,0),5)</f>
        <v>BBE Ø100 ÉTOILES FILANTES BLEUES</v>
      </c>
      <c r="G315" t="str">
        <f>INDEX(Articles!$1:$1048576,MATCH(E315,Articles!D:D,0),8)</f>
        <v>BOMBE</v>
      </c>
      <c r="H315" t="str">
        <f>INDEX(Articles!$1:$1048576,MATCH(E315,Articles!D:D,0),9)</f>
        <v>SPHERIQUE</v>
      </c>
      <c r="I315">
        <f>INDEX(Articles!$1:$1048576,MATCH(E315,Articles!D:D,0),10)</f>
        <v>100</v>
      </c>
      <c r="J315" t="str">
        <f>INDEX(Articles!$1:$1048576,MATCH(E315,Articles!D:D,0),11)</f>
        <v>SERPENTEAUX</v>
      </c>
      <c r="K315" t="str">
        <f>INDEX(Articles!$1:$1048576,MATCH(E315,Articles!D:D,0),12)</f>
        <v>BLEU</v>
      </c>
      <c r="L315" t="str">
        <f>INDEX(Articles!$1:$1048576,MATCH(E315,Articles!D:D,0),13)</f>
        <v>CN</v>
      </c>
      <c r="M315" t="str">
        <f>INDEX(Articles!$1:$1048576,MATCH(E315,Articles!D:D,0),14)</f>
        <v>F4</v>
      </c>
      <c r="N315" t="str">
        <f>INDEX(Articles!$1:$1048576,MATCH(E315,Articles!D:D,0),15)</f>
        <v>1.3G</v>
      </c>
      <c r="O315" t="str">
        <f>INDEX(Articles!$1:$1048576,MATCH(E315,Articles!D:D,0),16)</f>
        <v>1008-F4-69252665</v>
      </c>
      <c r="P315">
        <f>INDEX(Articles!$1:$1048576,MATCH(E315,Articles!D:D,0),17)*1000</f>
        <v>320</v>
      </c>
      <c r="Q315" t="str">
        <f>INDEX(Articles!$1:$1048576,MATCH(E315,Articles!D:D,0),18)</f>
        <v>3,5</v>
      </c>
      <c r="R315">
        <f>INDEX(Articles!$1:$1048576,MATCH(E315,Articles!D:D,0),19)</f>
        <v>100</v>
      </c>
      <c r="S315" t="str">
        <f>IF(INDEX('Unités CA'!$1:$1048576,MATCH(E315,'Unités CA'!D:D,0),5)=0,"",INDEX('Unités CA'!$1:$1048576,MATCH(E315,'Unités CA'!D:D,0),5))</f>
        <v>0030/CA</v>
      </c>
      <c r="T315" t="str">
        <f>IF(INDEX('Unités BTE'!$1:$1048576,MATCH(E315,'Unités CA'!D:D,0),5)=0,"",INDEX('Unités BTE'!$1:$1048576,MATCH(E315,'Unités CA'!D:D,0),5))</f>
        <v/>
      </c>
      <c r="U315">
        <f>IFERROR(INDEX('Prix PRO CA'!$1:$1048576,MATCH(E315,'Prix PRO CA'!D:D,0),10),"")</f>
        <v>256.93</v>
      </c>
      <c r="V315" t="str">
        <f>IFERROR(INDEX('Prix PRO CA'!$1:$1048576,MATCH(E315,'Prix PRO BTE'!D:D,0),10),"")</f>
        <v/>
      </c>
      <c r="W315">
        <f>+IFERROR(INDEX('Prix PRO PCS'!$1:$1048576,MATCH(E315,'Prix PRO PCS'!D:D,0),10),"")</f>
        <v>11.92</v>
      </c>
      <c r="X315" t="str">
        <f>IF(B315="OPPORTUNITE",AA315,IF(AA315&lt;=0,"Non",IF(AA315&gt;10,"Oui","Inf à 10")))</f>
        <v>Oui</v>
      </c>
      <c r="Y315" t="str">
        <f>IFERROR(INDEX(LigneAchat!$1:$1048576,MATCH(E315,LigneAchat!D:D,0),5),"")</f>
        <v/>
      </c>
      <c r="Z315">
        <f>INDEX(Articles!$1:$1048576,MATCH(E315,Articles!D:D,0),21)</f>
        <v>396</v>
      </c>
      <c r="AA315">
        <f>+Z315-AB315</f>
        <v>396</v>
      </c>
      <c r="AB315">
        <f>+INDEX(Articles!$1:$1048576,MATCH(E315,Articles!D:D,0),23)</f>
        <v>0</v>
      </c>
    </row>
    <row r="316">
      <c r="B316" t="str">
        <f>INDEX(Articles!$1:$1048576,MATCH(E316,Articles!D:D,0),6)</f>
        <v>1</v>
      </c>
      <c r="C316" t="str">
        <f>INDEX(Articles!$1:$1048576,MATCH(E316,Articles!D:D,0),7)</f>
        <v/>
      </c>
      <c r="D316" t="str">
        <f>HYPERLINK(INDEX(Articles!$1:$1048576,MATCH(E316,Articles!D:D,0),24),"Lien")</f>
        <v>Lien</v>
      </c>
      <c r="E316" t="str">
        <v>99010-05</v>
      </c>
      <c r="F316" t="str">
        <f>INDEX(Articles!$1:$1048576,MATCH(E316,Articles!D:D,0),5)</f>
        <v>BBE Ø100 ÉTOILES FILANTES VERTES</v>
      </c>
      <c r="G316" t="str">
        <f>INDEX(Articles!$1:$1048576,MATCH(E316,Articles!D:D,0),8)</f>
        <v>BOMBE</v>
      </c>
      <c r="H316" t="str">
        <f>INDEX(Articles!$1:$1048576,MATCH(E316,Articles!D:D,0),9)</f>
        <v>SPHERIQUE</v>
      </c>
      <c r="I316">
        <f>INDEX(Articles!$1:$1048576,MATCH(E316,Articles!D:D,0),10)</f>
        <v>100</v>
      </c>
      <c r="J316" t="str">
        <f>INDEX(Articles!$1:$1048576,MATCH(E316,Articles!D:D,0),11)</f>
        <v>SERPENTEAUX</v>
      </c>
      <c r="K316" t="str">
        <f>INDEX(Articles!$1:$1048576,MATCH(E316,Articles!D:D,0),12)</f>
        <v>VERT</v>
      </c>
      <c r="L316" t="str">
        <f>INDEX(Articles!$1:$1048576,MATCH(E316,Articles!D:D,0),13)</f>
        <v>CN</v>
      </c>
      <c r="M316" t="str">
        <f>INDEX(Articles!$1:$1048576,MATCH(E316,Articles!D:D,0),14)</f>
        <v>F4</v>
      </c>
      <c r="N316" t="str">
        <f>INDEX(Articles!$1:$1048576,MATCH(E316,Articles!D:D,0),15)</f>
        <v>1.3G</v>
      </c>
      <c r="O316" t="str">
        <f>INDEX(Articles!$1:$1048576,MATCH(E316,Articles!D:D,0),16)</f>
        <v>1008-F4-69252665</v>
      </c>
      <c r="P316">
        <f>INDEX(Articles!$1:$1048576,MATCH(E316,Articles!D:D,0),17)*1000</f>
        <v>320</v>
      </c>
      <c r="Q316" t="str">
        <f>INDEX(Articles!$1:$1048576,MATCH(E316,Articles!D:D,0),18)</f>
        <v>3,5</v>
      </c>
      <c r="R316">
        <f>INDEX(Articles!$1:$1048576,MATCH(E316,Articles!D:D,0),19)</f>
        <v>100</v>
      </c>
      <c r="S316" t="str">
        <f>IF(INDEX('Unités CA'!$1:$1048576,MATCH(E316,'Unités CA'!D:D,0),5)=0,"",INDEX('Unités CA'!$1:$1048576,MATCH(E316,'Unités CA'!D:D,0),5))</f>
        <v>0030/CA</v>
      </c>
      <c r="T316" t="str">
        <f>IF(INDEX('Unités BTE'!$1:$1048576,MATCH(E316,'Unités CA'!D:D,0),5)=0,"",INDEX('Unités BTE'!$1:$1048576,MATCH(E316,'Unités CA'!D:D,0),5))</f>
        <v/>
      </c>
      <c r="U316">
        <f>IFERROR(INDEX('Prix PRO CA'!$1:$1048576,MATCH(E316,'Prix PRO CA'!D:D,0),10),"")</f>
        <v>256.93</v>
      </c>
      <c r="V316" t="str">
        <f>IFERROR(INDEX('Prix PRO CA'!$1:$1048576,MATCH(E316,'Prix PRO BTE'!D:D,0),10),"")</f>
        <v/>
      </c>
      <c r="W316">
        <f>+IFERROR(INDEX('Prix PRO PCS'!$1:$1048576,MATCH(E316,'Prix PRO PCS'!D:D,0),10),"")</f>
        <v>11.92</v>
      </c>
      <c r="X316" t="str">
        <f>IF(B316="OPPORTUNITE",AA316,IF(AA316&lt;=0,"Non",IF(AA316&gt;10,"Oui","Inf à 10")))</f>
        <v>Oui</v>
      </c>
      <c r="Y316" t="str">
        <f>IFERROR(INDEX(LigneAchat!$1:$1048576,MATCH(E316,LigneAchat!D:D,0),5),"")</f>
        <v/>
      </c>
      <c r="Z316">
        <f>INDEX(Articles!$1:$1048576,MATCH(E316,Articles!D:D,0),21)</f>
        <v>418</v>
      </c>
      <c r="AA316">
        <f>+Z316-AB316</f>
        <v>417</v>
      </c>
      <c r="AB316">
        <f>+INDEX(Articles!$1:$1048576,MATCH(E316,Articles!D:D,0),23)</f>
        <v>1</v>
      </c>
    </row>
    <row r="317">
      <c r="B317" t="str">
        <f>INDEX(Articles!$1:$1048576,MATCH(E317,Articles!D:D,0),6)</f>
        <v>1</v>
      </c>
      <c r="C317" t="str">
        <f>INDEX(Articles!$1:$1048576,MATCH(E317,Articles!D:D,0),7)</f>
        <v/>
      </c>
      <c r="D317" t="str">
        <f>HYPERLINK(INDEX(Articles!$1:$1048576,MATCH(E317,Articles!D:D,0),24),"Lien")</f>
        <v>Lien</v>
      </c>
      <c r="E317" t="str">
        <v>99010-06</v>
      </c>
      <c r="F317" t="str">
        <f>INDEX(Articles!$1:$1048576,MATCH(E317,Articles!D:D,0),5)</f>
        <v>BBE Ø100 ÉTOILES FILANTES ROUGES</v>
      </c>
      <c r="G317" t="str">
        <f>INDEX(Articles!$1:$1048576,MATCH(E317,Articles!D:D,0),8)</f>
        <v>BOMBE</v>
      </c>
      <c r="H317" t="str">
        <f>INDEX(Articles!$1:$1048576,MATCH(E317,Articles!D:D,0),9)</f>
        <v>SPHERIQUE</v>
      </c>
      <c r="I317">
        <f>INDEX(Articles!$1:$1048576,MATCH(E317,Articles!D:D,0),10)</f>
        <v>100</v>
      </c>
      <c r="J317" t="str">
        <f>INDEX(Articles!$1:$1048576,MATCH(E317,Articles!D:D,0),11)</f>
        <v>SERPENTEAUX</v>
      </c>
      <c r="K317" t="str">
        <f>INDEX(Articles!$1:$1048576,MATCH(E317,Articles!D:D,0),12)</f>
        <v>ROUGE</v>
      </c>
      <c r="L317" t="str">
        <f>INDEX(Articles!$1:$1048576,MATCH(E317,Articles!D:D,0),13)</f>
        <v>CN</v>
      </c>
      <c r="M317" t="str">
        <f>INDEX(Articles!$1:$1048576,MATCH(E317,Articles!D:D,0),14)</f>
        <v>F4</v>
      </c>
      <c r="N317" t="str">
        <f>INDEX(Articles!$1:$1048576,MATCH(E317,Articles!D:D,0),15)</f>
        <v>1.3G</v>
      </c>
      <c r="O317" t="str">
        <f>INDEX(Articles!$1:$1048576,MATCH(E317,Articles!D:D,0),16)</f>
        <v>1008-F4-69252665</v>
      </c>
      <c r="P317">
        <f>INDEX(Articles!$1:$1048576,MATCH(E317,Articles!D:D,0),17)*1000</f>
        <v>320</v>
      </c>
      <c r="Q317" t="str">
        <f>INDEX(Articles!$1:$1048576,MATCH(E317,Articles!D:D,0),18)</f>
        <v>3,5</v>
      </c>
      <c r="R317">
        <f>INDEX(Articles!$1:$1048576,MATCH(E317,Articles!D:D,0),19)</f>
        <v>100</v>
      </c>
      <c r="S317" t="str">
        <f>IF(INDEX('Unités CA'!$1:$1048576,MATCH(E317,'Unités CA'!D:D,0),5)=0,"",INDEX('Unités CA'!$1:$1048576,MATCH(E317,'Unités CA'!D:D,0),5))</f>
        <v>0030/CA</v>
      </c>
      <c r="T317" t="str">
        <f>IF(INDEX('Unités BTE'!$1:$1048576,MATCH(E317,'Unités CA'!D:D,0),5)=0,"",INDEX('Unités BTE'!$1:$1048576,MATCH(E317,'Unités CA'!D:D,0),5))</f>
        <v/>
      </c>
      <c r="U317">
        <f>IFERROR(INDEX('Prix PRO CA'!$1:$1048576,MATCH(E317,'Prix PRO CA'!D:D,0),10),"")</f>
        <v>256.93</v>
      </c>
      <c r="V317" t="str">
        <f>IFERROR(INDEX('Prix PRO CA'!$1:$1048576,MATCH(E317,'Prix PRO BTE'!D:D,0),10),"")</f>
        <v/>
      </c>
      <c r="W317">
        <f>+IFERROR(INDEX('Prix PRO PCS'!$1:$1048576,MATCH(E317,'Prix PRO PCS'!D:D,0),10),"")</f>
        <v>11.92</v>
      </c>
      <c r="X317" t="str">
        <f>IF(B317="OPPORTUNITE",AA317,IF(AA317&lt;=0,"Non",IF(AA317&gt;10,"Oui","Inf à 10")))</f>
        <v>Oui</v>
      </c>
      <c r="Y317" t="str">
        <f>IFERROR(INDEX(LigneAchat!$1:$1048576,MATCH(E317,LigneAchat!D:D,0),5),"")</f>
        <v/>
      </c>
      <c r="Z317">
        <f>INDEX(Articles!$1:$1048576,MATCH(E317,Articles!D:D,0),21)</f>
        <v>297</v>
      </c>
      <c r="AA317">
        <f>+Z317-AB317</f>
        <v>259</v>
      </c>
      <c r="AB317">
        <f>+INDEX(Articles!$1:$1048576,MATCH(E317,Articles!D:D,0),23)</f>
        <v>38</v>
      </c>
    </row>
    <row r="318">
      <c r="B318" t="str">
        <f>INDEX(Articles!$1:$1048576,MATCH(E318,Articles!D:D,0),6)</f>
        <v>1</v>
      </c>
      <c r="C318" t="str">
        <f>INDEX(Articles!$1:$1048576,MATCH(E318,Articles!D:D,0),7)</f>
        <v/>
      </c>
      <c r="D318" t="str">
        <f>HYPERLINK(INDEX(Articles!$1:$1048576,MATCH(E318,Articles!D:D,0),24),"Lien")</f>
        <v>Lien</v>
      </c>
      <c r="E318" t="str">
        <v>99010-09</v>
      </c>
      <c r="F318" t="str">
        <f>INDEX(Articles!$1:$1048576,MATCH(E318,Articles!D:D,0),5)</f>
        <v>BBE Ø100 ÉTOILES FILANTES BLANCHES</v>
      </c>
      <c r="G318" t="str">
        <f>INDEX(Articles!$1:$1048576,MATCH(E318,Articles!D:D,0),8)</f>
        <v>BOMBE</v>
      </c>
      <c r="H318" t="str">
        <f>INDEX(Articles!$1:$1048576,MATCH(E318,Articles!D:D,0),9)</f>
        <v>SPHERIQUE</v>
      </c>
      <c r="I318">
        <f>INDEX(Articles!$1:$1048576,MATCH(E318,Articles!D:D,0),10)</f>
        <v>100</v>
      </c>
      <c r="J318" t="str">
        <f>INDEX(Articles!$1:$1048576,MATCH(E318,Articles!D:D,0),11)</f>
        <v>SERPENTEAUX</v>
      </c>
      <c r="K318" t="str">
        <f>INDEX(Articles!$1:$1048576,MATCH(E318,Articles!D:D,0),12)</f>
        <v>BLANC</v>
      </c>
      <c r="L318" t="str">
        <f>INDEX(Articles!$1:$1048576,MATCH(E318,Articles!D:D,0),13)</f>
        <v>CN</v>
      </c>
      <c r="M318" t="str">
        <f>INDEX(Articles!$1:$1048576,MATCH(E318,Articles!D:D,0),14)</f>
        <v>F4</v>
      </c>
      <c r="N318" t="str">
        <f>INDEX(Articles!$1:$1048576,MATCH(E318,Articles!D:D,0),15)</f>
        <v>1.3G</v>
      </c>
      <c r="O318" t="str">
        <f>INDEX(Articles!$1:$1048576,MATCH(E318,Articles!D:D,0),16)</f>
        <v>1008-F4-69252665</v>
      </c>
      <c r="P318">
        <f>INDEX(Articles!$1:$1048576,MATCH(E318,Articles!D:D,0),17)*1000</f>
        <v>320</v>
      </c>
      <c r="Q318" t="str">
        <f>INDEX(Articles!$1:$1048576,MATCH(E318,Articles!D:D,0),18)</f>
        <v>3,5</v>
      </c>
      <c r="R318">
        <f>INDEX(Articles!$1:$1048576,MATCH(E318,Articles!D:D,0),19)</f>
        <v>100</v>
      </c>
      <c r="S318" t="str">
        <f>IF(INDEX('Unités CA'!$1:$1048576,MATCH(E318,'Unités CA'!D:D,0),5)=0,"",INDEX('Unités CA'!$1:$1048576,MATCH(E318,'Unités CA'!D:D,0),5))</f>
        <v>0030/CA</v>
      </c>
      <c r="T318" t="str">
        <f>IF(INDEX('Unités BTE'!$1:$1048576,MATCH(E318,'Unités CA'!D:D,0),5)=0,"",INDEX('Unités BTE'!$1:$1048576,MATCH(E318,'Unités CA'!D:D,0),5))</f>
        <v/>
      </c>
      <c r="U318">
        <f>IFERROR(INDEX('Prix PRO CA'!$1:$1048576,MATCH(E318,'Prix PRO CA'!D:D,0),10),"")</f>
        <v>256.93</v>
      </c>
      <c r="V318" t="str">
        <f>IFERROR(INDEX('Prix PRO CA'!$1:$1048576,MATCH(E318,'Prix PRO BTE'!D:D,0),10),"")</f>
        <v/>
      </c>
      <c r="W318">
        <f>+IFERROR(INDEX('Prix PRO PCS'!$1:$1048576,MATCH(E318,'Prix PRO PCS'!D:D,0),10),"")</f>
        <v>11.92</v>
      </c>
      <c r="X318" t="str">
        <f>IF(B318="OPPORTUNITE",AA318,IF(AA318&lt;=0,"Non",IF(AA318&gt;10,"Oui","Inf à 10")))</f>
        <v>Oui</v>
      </c>
      <c r="Y318" t="str">
        <f>IFERROR(INDEX(LigneAchat!$1:$1048576,MATCH(E318,LigneAchat!D:D,0),5),"")</f>
        <v/>
      </c>
      <c r="Z318">
        <f>INDEX(Articles!$1:$1048576,MATCH(E318,Articles!D:D,0),21)</f>
        <v>269</v>
      </c>
      <c r="AA318">
        <f>+Z318-AB318</f>
        <v>260</v>
      </c>
      <c r="AB318">
        <f>+INDEX(Articles!$1:$1048576,MATCH(E318,Articles!D:D,0),23)</f>
        <v>9</v>
      </c>
    </row>
    <row r="319">
      <c r="B319" t="str">
        <f>INDEX(Articles!$1:$1048576,MATCH(E319,Articles!D:D,0),6)</f>
        <v>1</v>
      </c>
      <c r="C319" t="str">
        <f>INDEX(Articles!$1:$1048576,MATCH(E319,Articles!D:D,0),7)</f>
        <v/>
      </c>
      <c r="D319" t="str">
        <f>HYPERLINK(INDEX(Articles!$1:$1048576,MATCH(E319,Articles!D:D,0),24),"Lien")</f>
        <v>Lien</v>
      </c>
      <c r="E319" t="str">
        <v>92310-02</v>
      </c>
      <c r="F319" t="str">
        <f>INDEX(Articles!$1:$1048576,MATCH(E319,Articles!D:D,0),5)</f>
        <v>BBE Ø100 PAPILLONS CENTRE BLEU</v>
      </c>
      <c r="G319" t="str">
        <f>INDEX(Articles!$1:$1048576,MATCH(E319,Articles!D:D,0),8)</f>
        <v>BOMBE</v>
      </c>
      <c r="H319" t="str">
        <f>INDEX(Articles!$1:$1048576,MATCH(E319,Articles!D:D,0),9)</f>
        <v>SPHERIQUE</v>
      </c>
      <c r="I319">
        <f>INDEX(Articles!$1:$1048576,MATCH(E319,Articles!D:D,0),10)</f>
        <v>100</v>
      </c>
      <c r="J319" t="str">
        <f>INDEX(Articles!$1:$1048576,MATCH(E319,Articles!D:D,0),11)</f>
        <v>SERPENTEAUX</v>
      </c>
      <c r="K319" t="str">
        <f>INDEX(Articles!$1:$1048576,MATCH(E319,Articles!D:D,0),12)</f>
        <v>BLEU</v>
      </c>
      <c r="L319" t="str">
        <f>INDEX(Articles!$1:$1048576,MATCH(E319,Articles!D:D,0),13)</f>
        <v>CN</v>
      </c>
      <c r="M319" t="str">
        <f>INDEX(Articles!$1:$1048576,MATCH(E319,Articles!D:D,0),14)</f>
        <v>F4</v>
      </c>
      <c r="N319" t="str">
        <f>INDEX(Articles!$1:$1048576,MATCH(E319,Articles!D:D,0),15)</f>
        <v>1.3G</v>
      </c>
      <c r="O319" t="str">
        <f>INDEX(Articles!$1:$1048576,MATCH(E319,Articles!D:D,0),16)</f>
        <v>1008-F4-69252665</v>
      </c>
      <c r="P319">
        <f>INDEX(Articles!$1:$1048576,MATCH(E319,Articles!D:D,0),17)*1000</f>
        <v>345</v>
      </c>
      <c r="Q319" t="str">
        <f>INDEX(Articles!$1:$1048576,MATCH(E319,Articles!D:D,0),18)</f>
        <v>3,5</v>
      </c>
      <c r="R319">
        <f>INDEX(Articles!$1:$1048576,MATCH(E319,Articles!D:D,0),19)</f>
        <v>100</v>
      </c>
      <c r="S319" t="str">
        <f>IF(INDEX('Unités CA'!$1:$1048576,MATCH(E319,'Unités CA'!D:D,0),5)=0,"",INDEX('Unités CA'!$1:$1048576,MATCH(E319,'Unités CA'!D:D,0),5))</f>
        <v>0030/CA</v>
      </c>
      <c r="T319" t="str">
        <f>IF(INDEX('Unités BTE'!$1:$1048576,MATCH(E319,'Unités CA'!D:D,0),5)=0,"",INDEX('Unités BTE'!$1:$1048576,MATCH(E319,'Unités CA'!D:D,0),5))</f>
        <v/>
      </c>
      <c r="U319">
        <f>IFERROR(INDEX('Prix PRO CA'!$1:$1048576,MATCH(E319,'Prix PRO CA'!D:D,0),10),"")</f>
        <v>256.93</v>
      </c>
      <c r="V319" t="str">
        <f>IFERROR(INDEX('Prix PRO CA'!$1:$1048576,MATCH(E319,'Prix PRO BTE'!D:D,0),10),"")</f>
        <v/>
      </c>
      <c r="W319">
        <f>+IFERROR(INDEX('Prix PRO PCS'!$1:$1048576,MATCH(E319,'Prix PRO PCS'!D:D,0),10),"")</f>
        <v>11.92</v>
      </c>
      <c r="X319" t="str">
        <f>IF(B319="OPPORTUNITE",AA319,IF(AA319&lt;=0,"Non",IF(AA319&gt;10,"Oui","Inf à 10")))</f>
        <v>Oui</v>
      </c>
      <c r="Y319" t="str">
        <f>IFERROR(INDEX(LigneAchat!$1:$1048576,MATCH(E319,LigneAchat!D:D,0),5),"")</f>
        <v/>
      </c>
      <c r="Z319">
        <f>INDEX(Articles!$1:$1048576,MATCH(E319,Articles!D:D,0),21)</f>
        <v>125</v>
      </c>
      <c r="AA319">
        <f>+Z319-AB319</f>
        <v>119</v>
      </c>
      <c r="AB319">
        <f>+INDEX(Articles!$1:$1048576,MATCH(E319,Articles!D:D,0),23)</f>
        <v>6</v>
      </c>
    </row>
    <row r="320">
      <c r="B320" t="str">
        <f>INDEX(Articles!$1:$1048576,MATCH(E320,Articles!D:D,0),6)</f>
        <v>1</v>
      </c>
      <c r="C320" t="str">
        <f>INDEX(Articles!$1:$1048576,MATCH(E320,Articles!D:D,0),7)</f>
        <v/>
      </c>
      <c r="D320" t="str">
        <f>HYPERLINK(INDEX(Articles!$1:$1048576,MATCH(E320,Articles!D:D,0),24),"Lien")</f>
        <v>Lien</v>
      </c>
      <c r="E320" t="str">
        <v>92310-06</v>
      </c>
      <c r="F320" t="str">
        <f>INDEX(Articles!$1:$1048576,MATCH(E320,Articles!D:D,0),5)</f>
        <v>BBE Ø100 PAPILLONS CENTRE ROUGE</v>
      </c>
      <c r="G320" t="str">
        <f>INDEX(Articles!$1:$1048576,MATCH(E320,Articles!D:D,0),8)</f>
        <v>BOMBE</v>
      </c>
      <c r="H320" t="str">
        <f>INDEX(Articles!$1:$1048576,MATCH(E320,Articles!D:D,0),9)</f>
        <v>SPHERIQUE</v>
      </c>
      <c r="I320">
        <f>INDEX(Articles!$1:$1048576,MATCH(E320,Articles!D:D,0),10)</f>
        <v>100</v>
      </c>
      <c r="J320" t="str">
        <f>INDEX(Articles!$1:$1048576,MATCH(E320,Articles!D:D,0),11)</f>
        <v>SERPENTEAUX</v>
      </c>
      <c r="K320" t="str">
        <f>INDEX(Articles!$1:$1048576,MATCH(E320,Articles!D:D,0),12)</f>
        <v>ROUGE</v>
      </c>
      <c r="L320" t="str">
        <f>INDEX(Articles!$1:$1048576,MATCH(E320,Articles!D:D,0),13)</f>
        <v>CN</v>
      </c>
      <c r="M320" t="str">
        <f>INDEX(Articles!$1:$1048576,MATCH(E320,Articles!D:D,0),14)</f>
        <v>F4</v>
      </c>
      <c r="N320" t="str">
        <f>INDEX(Articles!$1:$1048576,MATCH(E320,Articles!D:D,0),15)</f>
        <v>1.3G</v>
      </c>
      <c r="O320" t="str">
        <f>INDEX(Articles!$1:$1048576,MATCH(E320,Articles!D:D,0),16)</f>
        <v>1008-F4-69252665</v>
      </c>
      <c r="P320">
        <f>INDEX(Articles!$1:$1048576,MATCH(E320,Articles!D:D,0),17)*1000</f>
        <v>345</v>
      </c>
      <c r="Q320" t="str">
        <f>INDEX(Articles!$1:$1048576,MATCH(E320,Articles!D:D,0),18)</f>
        <v>3,5</v>
      </c>
      <c r="R320">
        <f>INDEX(Articles!$1:$1048576,MATCH(E320,Articles!D:D,0),19)</f>
        <v>100</v>
      </c>
      <c r="S320" t="str">
        <f>IF(INDEX('Unités CA'!$1:$1048576,MATCH(E320,'Unités CA'!D:D,0),5)=0,"",INDEX('Unités CA'!$1:$1048576,MATCH(E320,'Unités CA'!D:D,0),5))</f>
        <v>0030/CA</v>
      </c>
      <c r="T320" t="str">
        <f>IF(INDEX('Unités BTE'!$1:$1048576,MATCH(E320,'Unités CA'!D:D,0),5)=0,"",INDEX('Unités BTE'!$1:$1048576,MATCH(E320,'Unités CA'!D:D,0),5))</f>
        <v/>
      </c>
      <c r="U320">
        <f>IFERROR(INDEX('Prix PRO CA'!$1:$1048576,MATCH(E320,'Prix PRO CA'!D:D,0),10),"")</f>
        <v>256.93</v>
      </c>
      <c r="V320" t="str">
        <f>IFERROR(INDEX('Prix PRO CA'!$1:$1048576,MATCH(E320,'Prix PRO BTE'!D:D,0),10),"")</f>
        <v/>
      </c>
      <c r="W320">
        <f>+IFERROR(INDEX('Prix PRO PCS'!$1:$1048576,MATCH(E320,'Prix PRO PCS'!D:D,0),10),"")</f>
        <v>11.92</v>
      </c>
      <c r="X320" t="str">
        <f>IF(B320="OPPORTUNITE",AA320,IF(AA320&lt;=0,"Non",IF(AA320&gt;10,"Oui","Inf à 10")))</f>
        <v>Oui</v>
      </c>
      <c r="Y320" t="str">
        <f>IFERROR(INDEX(LigneAchat!$1:$1048576,MATCH(E320,LigneAchat!D:D,0),5),"")</f>
        <v/>
      </c>
      <c r="Z320">
        <f>INDEX(Articles!$1:$1048576,MATCH(E320,Articles!D:D,0),21)</f>
        <v>440</v>
      </c>
      <c r="AA320">
        <f>+Z320-AB320</f>
        <v>424</v>
      </c>
      <c r="AB320">
        <f>+INDEX(Articles!$1:$1048576,MATCH(E320,Articles!D:D,0),23)</f>
        <v>16</v>
      </c>
    </row>
    <row r="321">
      <c r="B321" t="str">
        <f>INDEX(Articles!$1:$1048576,MATCH(E321,Articles!D:D,0),6)</f>
        <v>1</v>
      </c>
      <c r="C321" t="str">
        <f>INDEX(Articles!$1:$1048576,MATCH(E321,Articles!D:D,0),7)</f>
        <v/>
      </c>
      <c r="D321" t="str">
        <f>HYPERLINK(INDEX(Articles!$1:$1048576,MATCH(E321,Articles!D:D,0),24),"Lien")</f>
        <v>Lien</v>
      </c>
      <c r="E321" t="str">
        <v>99210-02</v>
      </c>
      <c r="F321" t="str">
        <f>INDEX(Articles!$1:$1048576,MATCH(E321,Articles!D:D,0),5)</f>
        <v>BBE Ø100 FEUILLES BLEUES</v>
      </c>
      <c r="G321" t="str">
        <f>INDEX(Articles!$1:$1048576,MATCH(E321,Articles!D:D,0),8)</f>
        <v>BOMBE</v>
      </c>
      <c r="H321" t="str">
        <f>INDEX(Articles!$1:$1048576,MATCH(E321,Articles!D:D,0),9)</f>
        <v>SPHERIQUE</v>
      </c>
      <c r="I321">
        <f>INDEX(Articles!$1:$1048576,MATCH(E321,Articles!D:D,0),10)</f>
        <v>100</v>
      </c>
      <c r="J321" t="str">
        <f>INDEX(Articles!$1:$1048576,MATCH(E321,Articles!D:D,0),11)</f>
        <v>PLEUREUR</v>
      </c>
      <c r="K321" t="str">
        <f>INDEX(Articles!$1:$1048576,MATCH(E321,Articles!D:D,0),12)</f>
        <v>BLEU</v>
      </c>
      <c r="L321" t="str">
        <f>INDEX(Articles!$1:$1048576,MATCH(E321,Articles!D:D,0),13)</f>
        <v>CN</v>
      </c>
      <c r="M321" t="str">
        <f>INDEX(Articles!$1:$1048576,MATCH(E321,Articles!D:D,0),14)</f>
        <v>F4</v>
      </c>
      <c r="N321" t="str">
        <f>INDEX(Articles!$1:$1048576,MATCH(E321,Articles!D:D,0),15)</f>
        <v>1.3G</v>
      </c>
      <c r="O321" t="str">
        <f>INDEX(Articles!$1:$1048576,MATCH(E321,Articles!D:D,0),16)</f>
        <v>1008-F4-69252664</v>
      </c>
      <c r="P321">
        <f>INDEX(Articles!$1:$1048576,MATCH(E321,Articles!D:D,0),17)*1000</f>
        <v>280</v>
      </c>
      <c r="Q321" t="str">
        <f>INDEX(Articles!$1:$1048576,MATCH(E321,Articles!D:D,0),18)</f>
        <v>3,5</v>
      </c>
      <c r="R321">
        <f>INDEX(Articles!$1:$1048576,MATCH(E321,Articles!D:D,0),19)</f>
        <v>100</v>
      </c>
      <c r="S321" t="str">
        <f>IF(INDEX('Unités CA'!$1:$1048576,MATCH(E321,'Unités CA'!D:D,0),5)=0,"",INDEX('Unités CA'!$1:$1048576,MATCH(E321,'Unités CA'!D:D,0),5))</f>
        <v>0030/CA</v>
      </c>
      <c r="T321" t="str">
        <f>IF(INDEX('Unités BTE'!$1:$1048576,MATCH(E321,'Unités CA'!D:D,0),5)=0,"",INDEX('Unités BTE'!$1:$1048576,MATCH(E321,'Unités CA'!D:D,0),5))</f>
        <v/>
      </c>
      <c r="U321">
        <f>IFERROR(INDEX('Prix PRO CA'!$1:$1048576,MATCH(E321,'Prix PRO CA'!D:D,0),10),"")</f>
        <v>256.93</v>
      </c>
      <c r="V321" t="str">
        <f>IFERROR(INDEX('Prix PRO CA'!$1:$1048576,MATCH(E321,'Prix PRO BTE'!D:D,0),10),"")</f>
        <v/>
      </c>
      <c r="W321">
        <f>+IFERROR(INDEX('Prix PRO PCS'!$1:$1048576,MATCH(E321,'Prix PRO PCS'!D:D,0),10),"")</f>
        <v>11.92</v>
      </c>
      <c r="X321" t="str">
        <f>IF(B321="OPPORTUNITE",AA321,IF(AA321&lt;=0,"Non",IF(AA321&gt;10,"Oui","Inf à 10")))</f>
        <v>Oui</v>
      </c>
      <c r="Y321" t="str">
        <f>IFERROR(INDEX(LigneAchat!$1:$1048576,MATCH(E321,LigneAchat!D:D,0),5),"")</f>
        <v/>
      </c>
      <c r="Z321">
        <f>INDEX(Articles!$1:$1048576,MATCH(E321,Articles!D:D,0),21)</f>
        <v>475</v>
      </c>
      <c r="AA321">
        <f>+Z321-AB321</f>
        <v>475</v>
      </c>
      <c r="AB321">
        <f>+INDEX(Articles!$1:$1048576,MATCH(E321,Articles!D:D,0),23)</f>
        <v>0</v>
      </c>
    </row>
    <row r="322">
      <c r="B322" t="str">
        <f>INDEX(Articles!$1:$1048576,MATCH(E322,Articles!D:D,0),6)</f>
        <v>1</v>
      </c>
      <c r="C322" t="str">
        <f>INDEX(Articles!$1:$1048576,MATCH(E322,Articles!D:D,0),7)</f>
        <v/>
      </c>
      <c r="D322" t="str">
        <f>HYPERLINK(INDEX(Articles!$1:$1048576,MATCH(E322,Articles!D:D,0),24),"Lien")</f>
        <v>Lien</v>
      </c>
      <c r="E322" t="str">
        <v>99210-05</v>
      </c>
      <c r="F322" t="str">
        <f>INDEX(Articles!$1:$1048576,MATCH(E322,Articles!D:D,0),5)</f>
        <v>BBE Ø100 FEUILLES VERTES</v>
      </c>
      <c r="G322" t="str">
        <f>INDEX(Articles!$1:$1048576,MATCH(E322,Articles!D:D,0),8)</f>
        <v>BOMBE</v>
      </c>
      <c r="H322" t="str">
        <f>INDEX(Articles!$1:$1048576,MATCH(E322,Articles!D:D,0),9)</f>
        <v>SPHERIQUE</v>
      </c>
      <c r="I322">
        <f>INDEX(Articles!$1:$1048576,MATCH(E322,Articles!D:D,0),10)</f>
        <v>100</v>
      </c>
      <c r="J322" t="str">
        <f>INDEX(Articles!$1:$1048576,MATCH(E322,Articles!D:D,0),11)</f>
        <v>PLEUREUR</v>
      </c>
      <c r="K322" t="str">
        <f>INDEX(Articles!$1:$1048576,MATCH(E322,Articles!D:D,0),12)</f>
        <v>VERT</v>
      </c>
      <c r="L322" t="str">
        <f>INDEX(Articles!$1:$1048576,MATCH(E322,Articles!D:D,0),13)</f>
        <v>CN</v>
      </c>
      <c r="M322" t="str">
        <f>INDEX(Articles!$1:$1048576,MATCH(E322,Articles!D:D,0),14)</f>
        <v>F4</v>
      </c>
      <c r="N322" t="str">
        <f>INDEX(Articles!$1:$1048576,MATCH(E322,Articles!D:D,0),15)</f>
        <v>1.3G</v>
      </c>
      <c r="O322" t="str">
        <f>INDEX(Articles!$1:$1048576,MATCH(E322,Articles!D:D,0),16)</f>
        <v>1008-F4-69252664</v>
      </c>
      <c r="P322">
        <f>INDEX(Articles!$1:$1048576,MATCH(E322,Articles!D:D,0),17)*1000</f>
        <v>280</v>
      </c>
      <c r="Q322" t="str">
        <f>INDEX(Articles!$1:$1048576,MATCH(E322,Articles!D:D,0),18)</f>
        <v>3,5</v>
      </c>
      <c r="R322">
        <f>INDEX(Articles!$1:$1048576,MATCH(E322,Articles!D:D,0),19)</f>
        <v>100</v>
      </c>
      <c r="S322" t="str">
        <f>IF(INDEX('Unités CA'!$1:$1048576,MATCH(E322,'Unités CA'!D:D,0),5)=0,"",INDEX('Unités CA'!$1:$1048576,MATCH(E322,'Unités CA'!D:D,0),5))</f>
        <v>0030/CA</v>
      </c>
      <c r="T322" t="str">
        <f>IF(INDEX('Unités BTE'!$1:$1048576,MATCH(E322,'Unités CA'!D:D,0),5)=0,"",INDEX('Unités BTE'!$1:$1048576,MATCH(E322,'Unités CA'!D:D,0),5))</f>
        <v/>
      </c>
      <c r="U322">
        <f>IFERROR(INDEX('Prix PRO CA'!$1:$1048576,MATCH(E322,'Prix PRO CA'!D:D,0),10),"")</f>
        <v>256.93</v>
      </c>
      <c r="V322" t="str">
        <f>IFERROR(INDEX('Prix PRO CA'!$1:$1048576,MATCH(E322,'Prix PRO BTE'!D:D,0),10),"")</f>
        <v/>
      </c>
      <c r="W322">
        <f>+IFERROR(INDEX('Prix PRO PCS'!$1:$1048576,MATCH(E322,'Prix PRO PCS'!D:D,0),10),"")</f>
        <v>11.92</v>
      </c>
      <c r="X322" t="str">
        <f>IF(B322="OPPORTUNITE",AA322,IF(AA322&lt;=0,"Non",IF(AA322&gt;10,"Oui","Inf à 10")))</f>
        <v>Oui</v>
      </c>
      <c r="Y322" t="str">
        <f>IFERROR(INDEX(LigneAchat!$1:$1048576,MATCH(E322,LigneAchat!D:D,0),5),"")</f>
        <v/>
      </c>
      <c r="Z322">
        <f>INDEX(Articles!$1:$1048576,MATCH(E322,Articles!D:D,0),21)</f>
        <v>240</v>
      </c>
      <c r="AA322">
        <f>+Z322-AB322</f>
        <v>240</v>
      </c>
      <c r="AB322">
        <f>+INDEX(Articles!$1:$1048576,MATCH(E322,Articles!D:D,0),23)</f>
        <v>0</v>
      </c>
    </row>
    <row r="323">
      <c r="B323" t="str">
        <f>INDEX(Articles!$1:$1048576,MATCH(E323,Articles!D:D,0),6)</f>
        <v>1</v>
      </c>
      <c r="C323" t="str">
        <f>INDEX(Articles!$1:$1048576,MATCH(E323,Articles!D:D,0),7)</f>
        <v/>
      </c>
      <c r="D323" t="str">
        <f>HYPERLINK(INDEX(Articles!$1:$1048576,MATCH(E323,Articles!D:D,0),24),"Lien")</f>
        <v>Lien</v>
      </c>
      <c r="E323" t="str">
        <v>99210-06</v>
      </c>
      <c r="F323" t="str">
        <f>INDEX(Articles!$1:$1048576,MATCH(E323,Articles!D:D,0),5)</f>
        <v>BBE Ø100 FEUILLES ROUGES</v>
      </c>
      <c r="G323" t="str">
        <f>INDEX(Articles!$1:$1048576,MATCH(E323,Articles!D:D,0),8)</f>
        <v>BOMBE</v>
      </c>
      <c r="H323" t="str">
        <f>INDEX(Articles!$1:$1048576,MATCH(E323,Articles!D:D,0),9)</f>
        <v>SPHERIQUE</v>
      </c>
      <c r="I323">
        <f>INDEX(Articles!$1:$1048576,MATCH(E323,Articles!D:D,0),10)</f>
        <v>100</v>
      </c>
      <c r="J323" t="str">
        <f>INDEX(Articles!$1:$1048576,MATCH(E323,Articles!D:D,0),11)</f>
        <v>PLEUREUR</v>
      </c>
      <c r="K323" t="str">
        <f>INDEX(Articles!$1:$1048576,MATCH(E323,Articles!D:D,0),12)</f>
        <v>ROUGE</v>
      </c>
      <c r="L323" t="str">
        <f>INDEX(Articles!$1:$1048576,MATCH(E323,Articles!D:D,0),13)</f>
        <v>CN</v>
      </c>
      <c r="M323" t="str">
        <f>INDEX(Articles!$1:$1048576,MATCH(E323,Articles!D:D,0),14)</f>
        <v>F4</v>
      </c>
      <c r="N323" t="str">
        <f>INDEX(Articles!$1:$1048576,MATCH(E323,Articles!D:D,0),15)</f>
        <v>1.3G</v>
      </c>
      <c r="O323" t="str">
        <f>INDEX(Articles!$1:$1048576,MATCH(E323,Articles!D:D,0),16)</f>
        <v>1008-F4-69252664</v>
      </c>
      <c r="P323">
        <f>INDEX(Articles!$1:$1048576,MATCH(E323,Articles!D:D,0),17)*1000</f>
        <v>280</v>
      </c>
      <c r="Q323" t="str">
        <f>INDEX(Articles!$1:$1048576,MATCH(E323,Articles!D:D,0),18)</f>
        <v>3,5</v>
      </c>
      <c r="R323">
        <f>INDEX(Articles!$1:$1048576,MATCH(E323,Articles!D:D,0),19)</f>
        <v>100</v>
      </c>
      <c r="S323" t="str">
        <f>IF(INDEX('Unités CA'!$1:$1048576,MATCH(E323,'Unités CA'!D:D,0),5)=0,"",INDEX('Unités CA'!$1:$1048576,MATCH(E323,'Unités CA'!D:D,0),5))</f>
        <v>0030/CA</v>
      </c>
      <c r="T323" t="str">
        <f>IF(INDEX('Unités BTE'!$1:$1048576,MATCH(E323,'Unités CA'!D:D,0),5)=0,"",INDEX('Unités BTE'!$1:$1048576,MATCH(E323,'Unités CA'!D:D,0),5))</f>
        <v/>
      </c>
      <c r="U323">
        <f>IFERROR(INDEX('Prix PRO CA'!$1:$1048576,MATCH(E323,'Prix PRO CA'!D:D,0),10),"")</f>
        <v>256.93</v>
      </c>
      <c r="V323" t="str">
        <f>IFERROR(INDEX('Prix PRO CA'!$1:$1048576,MATCH(E323,'Prix PRO BTE'!D:D,0),10),"")</f>
        <v/>
      </c>
      <c r="W323">
        <f>+IFERROR(INDEX('Prix PRO PCS'!$1:$1048576,MATCH(E323,'Prix PRO PCS'!D:D,0),10),"")</f>
        <v>11.92</v>
      </c>
      <c r="X323" t="str">
        <f>IF(B323="OPPORTUNITE",AA323,IF(AA323&lt;=0,"Non",IF(AA323&gt;10,"Oui","Inf à 10")))</f>
        <v>Oui</v>
      </c>
      <c r="Y323" t="str">
        <f>IFERROR(INDEX(LigneAchat!$1:$1048576,MATCH(E323,LigneAchat!D:D,0),5),"")</f>
        <v/>
      </c>
      <c r="Z323">
        <f>INDEX(Articles!$1:$1048576,MATCH(E323,Articles!D:D,0),21)</f>
        <v>455</v>
      </c>
      <c r="AA323">
        <f>+Z323-AB323</f>
        <v>455</v>
      </c>
      <c r="AB323">
        <f>+INDEX(Articles!$1:$1048576,MATCH(E323,Articles!D:D,0),23)</f>
        <v>0</v>
      </c>
    </row>
    <row r="324">
      <c r="B324" t="str">
        <f>INDEX(Articles!$1:$1048576,MATCH(E324,Articles!D:D,0),6)</f>
        <v>1</v>
      </c>
      <c r="C324" t="str">
        <f>INDEX(Articles!$1:$1048576,MATCH(E324,Articles!D:D,0),7)</f>
        <v/>
      </c>
      <c r="D324" t="str">
        <f>HYPERLINK(INDEX(Articles!$1:$1048576,MATCH(E324,Articles!D:D,0),24),"Lien")</f>
        <v>Lien</v>
      </c>
      <c r="E324" t="str">
        <v>99210-08</v>
      </c>
      <c r="F324" t="str">
        <f>INDEX(Articles!$1:$1048576,MATCH(E324,Articles!D:D,0),5)</f>
        <v>BBE Ø100 FEUILLES MULTICOLORES</v>
      </c>
      <c r="G324" t="str">
        <f>INDEX(Articles!$1:$1048576,MATCH(E324,Articles!D:D,0),8)</f>
        <v>BOMBE</v>
      </c>
      <c r="H324" t="str">
        <f>INDEX(Articles!$1:$1048576,MATCH(E324,Articles!D:D,0),9)</f>
        <v>SPHERIQUE</v>
      </c>
      <c r="I324">
        <f>INDEX(Articles!$1:$1048576,MATCH(E324,Articles!D:D,0),10)</f>
        <v>100</v>
      </c>
      <c r="J324" t="str">
        <f>INDEX(Articles!$1:$1048576,MATCH(E324,Articles!D:D,0),11)</f>
        <v>PLEUREUR</v>
      </c>
      <c r="K324" t="str">
        <f>INDEX(Articles!$1:$1048576,MATCH(E324,Articles!D:D,0),12)</f>
        <v>MULTICOLORE</v>
      </c>
      <c r="L324" t="str">
        <f>INDEX(Articles!$1:$1048576,MATCH(E324,Articles!D:D,0),13)</f>
        <v>CN</v>
      </c>
      <c r="M324" t="str">
        <f>INDEX(Articles!$1:$1048576,MATCH(E324,Articles!D:D,0),14)</f>
        <v>F4</v>
      </c>
      <c r="N324" t="str">
        <f>INDEX(Articles!$1:$1048576,MATCH(E324,Articles!D:D,0),15)</f>
        <v>1.3G</v>
      </c>
      <c r="O324" t="str">
        <f>INDEX(Articles!$1:$1048576,MATCH(E324,Articles!D:D,0),16)</f>
        <v>1008-F4-69252664</v>
      </c>
      <c r="P324">
        <f>INDEX(Articles!$1:$1048576,MATCH(E324,Articles!D:D,0),17)*1000</f>
        <v>280</v>
      </c>
      <c r="Q324" t="str">
        <f>INDEX(Articles!$1:$1048576,MATCH(E324,Articles!D:D,0),18)</f>
        <v>3,5</v>
      </c>
      <c r="R324">
        <f>INDEX(Articles!$1:$1048576,MATCH(E324,Articles!D:D,0),19)</f>
        <v>100</v>
      </c>
      <c r="S324" t="str">
        <f>IF(INDEX('Unités CA'!$1:$1048576,MATCH(E324,'Unités CA'!D:D,0),5)=0,"",INDEX('Unités CA'!$1:$1048576,MATCH(E324,'Unités CA'!D:D,0),5))</f>
        <v>0030/CA</v>
      </c>
      <c r="T324" t="str">
        <f>IF(INDEX('Unités BTE'!$1:$1048576,MATCH(E324,'Unités CA'!D:D,0),5)=0,"",INDEX('Unités BTE'!$1:$1048576,MATCH(E324,'Unités CA'!D:D,0),5))</f>
        <v/>
      </c>
      <c r="U324">
        <f>IFERROR(INDEX('Prix PRO CA'!$1:$1048576,MATCH(E324,'Prix PRO CA'!D:D,0),10),"")</f>
        <v>256.93</v>
      </c>
      <c r="V324" t="str">
        <f>IFERROR(INDEX('Prix PRO CA'!$1:$1048576,MATCH(E324,'Prix PRO BTE'!D:D,0),10),"")</f>
        <v/>
      </c>
      <c r="W324">
        <f>+IFERROR(INDEX('Prix PRO PCS'!$1:$1048576,MATCH(E324,'Prix PRO PCS'!D:D,0),10),"")</f>
        <v>11.92</v>
      </c>
      <c r="X324" t="str">
        <f>IF(B324="OPPORTUNITE",AA324,IF(AA324&lt;=0,"Non",IF(AA324&gt;10,"Oui","Inf à 10")))</f>
        <v>Oui</v>
      </c>
      <c r="Y324" t="str">
        <f>IFERROR(INDEX(LigneAchat!$1:$1048576,MATCH(E324,LigneAchat!D:D,0),5),"")</f>
        <v/>
      </c>
      <c r="Z324">
        <f>INDEX(Articles!$1:$1048576,MATCH(E324,Articles!D:D,0),21)</f>
        <v>171</v>
      </c>
      <c r="AA324">
        <f>+Z324-AB324</f>
        <v>171</v>
      </c>
      <c r="AB324">
        <f>+INDEX(Articles!$1:$1048576,MATCH(E324,Articles!D:D,0),23)</f>
        <v>0</v>
      </c>
    </row>
    <row r="325">
      <c r="B325" t="str">
        <f>INDEX(Articles!$1:$1048576,MATCH(E325,Articles!D:D,0),6)</f>
        <v>1</v>
      </c>
      <c r="C325" t="str">
        <f>INDEX(Articles!$1:$1048576,MATCH(E325,Articles!D:D,0),7)</f>
        <v/>
      </c>
      <c r="D325" t="str">
        <f>HYPERLINK(INDEX(Articles!$1:$1048576,MATCH(E325,Articles!D:D,0),24),"Lien")</f>
        <v>Lien</v>
      </c>
      <c r="E325" t="str">
        <v>99210-09</v>
      </c>
      <c r="F325" t="str">
        <f>INDEX(Articles!$1:$1048576,MATCH(E325,Articles!D:D,0),5)</f>
        <v>BBE Ø100 FEUILLES ARGENT</v>
      </c>
      <c r="G325" t="str">
        <f>INDEX(Articles!$1:$1048576,MATCH(E325,Articles!D:D,0),8)</f>
        <v>BOMBE</v>
      </c>
      <c r="H325" t="str">
        <f>INDEX(Articles!$1:$1048576,MATCH(E325,Articles!D:D,0),9)</f>
        <v>SPHERIQUE</v>
      </c>
      <c r="I325">
        <f>INDEX(Articles!$1:$1048576,MATCH(E325,Articles!D:D,0),10)</f>
        <v>100</v>
      </c>
      <c r="J325" t="str">
        <f>INDEX(Articles!$1:$1048576,MATCH(E325,Articles!D:D,0),11)</f>
        <v>PLEUREUR</v>
      </c>
      <c r="K325" t="str">
        <f>INDEX(Articles!$1:$1048576,MATCH(E325,Articles!D:D,0),12)</f>
        <v>ARGENT</v>
      </c>
      <c r="L325" t="str">
        <f>INDEX(Articles!$1:$1048576,MATCH(E325,Articles!D:D,0),13)</f>
        <v>CN</v>
      </c>
      <c r="M325" t="str">
        <f>INDEX(Articles!$1:$1048576,MATCH(E325,Articles!D:D,0),14)</f>
        <v>F4</v>
      </c>
      <c r="N325" t="str">
        <f>INDEX(Articles!$1:$1048576,MATCH(E325,Articles!D:D,0),15)</f>
        <v>1.3G</v>
      </c>
      <c r="O325" t="str">
        <f>INDEX(Articles!$1:$1048576,MATCH(E325,Articles!D:D,0),16)</f>
        <v>1008-F4-69252664</v>
      </c>
      <c r="P325">
        <f>INDEX(Articles!$1:$1048576,MATCH(E325,Articles!D:D,0),17)*1000</f>
        <v>280</v>
      </c>
      <c r="Q325" t="str">
        <f>INDEX(Articles!$1:$1048576,MATCH(E325,Articles!D:D,0),18)</f>
        <v>3,5</v>
      </c>
      <c r="R325">
        <f>INDEX(Articles!$1:$1048576,MATCH(E325,Articles!D:D,0),19)</f>
        <v>100</v>
      </c>
      <c r="S325" t="str">
        <f>IF(INDEX('Unités CA'!$1:$1048576,MATCH(E325,'Unités CA'!D:D,0),5)=0,"",INDEX('Unités CA'!$1:$1048576,MATCH(E325,'Unités CA'!D:D,0),5))</f>
        <v>0030/CA</v>
      </c>
      <c r="T325" t="str">
        <f>IF(INDEX('Unités BTE'!$1:$1048576,MATCH(E325,'Unités CA'!D:D,0),5)=0,"",INDEX('Unités BTE'!$1:$1048576,MATCH(E325,'Unités CA'!D:D,0),5))</f>
        <v/>
      </c>
      <c r="U325">
        <f>IFERROR(INDEX('Prix PRO CA'!$1:$1048576,MATCH(E325,'Prix PRO CA'!D:D,0),10),"")</f>
        <v>256.93</v>
      </c>
      <c r="V325" t="str">
        <f>IFERROR(INDEX('Prix PRO CA'!$1:$1048576,MATCH(E325,'Prix PRO BTE'!D:D,0),10),"")</f>
        <v/>
      </c>
      <c r="W325">
        <f>+IFERROR(INDEX('Prix PRO PCS'!$1:$1048576,MATCH(E325,'Prix PRO PCS'!D:D,0),10),"")</f>
        <v>11.92</v>
      </c>
      <c r="X325" t="str">
        <f>IF(B325="OPPORTUNITE",AA325,IF(AA325&lt;=0,"Non",IF(AA325&gt;10,"Oui","Inf à 10")))</f>
        <v>Oui</v>
      </c>
      <c r="Y325" t="str">
        <f>IFERROR(INDEX(LigneAchat!$1:$1048576,MATCH(E325,LigneAchat!D:D,0),5),"")</f>
        <v/>
      </c>
      <c r="Z325">
        <f>INDEX(Articles!$1:$1048576,MATCH(E325,Articles!D:D,0),21)</f>
        <v>216</v>
      </c>
      <c r="AA325">
        <f>+Z325-AB325</f>
        <v>216</v>
      </c>
      <c r="AB325">
        <f>+INDEX(Articles!$1:$1048576,MATCH(E325,Articles!D:D,0),23)</f>
        <v>0</v>
      </c>
    </row>
    <row r="326">
      <c r="B326" t="str">
        <f>INDEX(Articles!$1:$1048576,MATCH(E326,Articles!D:D,0),6)</f>
        <v>1</v>
      </c>
      <c r="C326" t="str">
        <f>INDEX(Articles!$1:$1048576,MATCH(E326,Articles!D:D,0),7)</f>
        <v/>
      </c>
      <c r="D326" t="str">
        <f>HYPERLINK(INDEX(Articles!$1:$1048576,MATCH(E326,Articles!D:D,0),24),"Lien")</f>
        <v>Lien</v>
      </c>
      <c r="E326" t="str">
        <v>73710SO</v>
      </c>
      <c r="F326" t="str">
        <f>INDEX(Articles!$1:$1048576,MATCH(E326,Articles!D:D,0),5)</f>
        <v>PAF Ø100 SCINTILLANT OR</v>
      </c>
      <c r="G326" t="str">
        <f>INDEX(Articles!$1:$1048576,MATCH(E326,Articles!D:D,0),8)</f>
        <v>BOMBE</v>
      </c>
      <c r="H326" t="str">
        <f>INDEX(Articles!$1:$1048576,MATCH(E326,Articles!D:D,0),9)</f>
        <v>POT A FEU</v>
      </c>
      <c r="I326">
        <f>INDEX(Articles!$1:$1048576,MATCH(E326,Articles!D:D,0),10)</f>
        <v>100</v>
      </c>
      <c r="J326" t="str">
        <f>INDEX(Articles!$1:$1048576,MATCH(E326,Articles!D:D,0),11)</f>
        <v>CLIGNO</v>
      </c>
      <c r="K326" t="str">
        <f>INDEX(Articles!$1:$1048576,MATCH(E326,Articles!D:D,0),12)</f>
        <v>OR</v>
      </c>
      <c r="L326" t="str">
        <f>INDEX(Articles!$1:$1048576,MATCH(E326,Articles!D:D,0),13)</f>
        <v>EU</v>
      </c>
      <c r="M326" t="str">
        <f>INDEX(Articles!$1:$1048576,MATCH(E326,Articles!D:D,0),14)</f>
        <v>F4</v>
      </c>
      <c r="N326" t="str">
        <f>INDEX(Articles!$1:$1048576,MATCH(E326,Articles!D:D,0),15)</f>
        <v>1.3G</v>
      </c>
      <c r="O326" t="str">
        <f>INDEX(Articles!$1:$1048576,MATCH(E326,Articles!D:D,0),16)</f>
        <v>0589-F4-0061</v>
      </c>
      <c r="P326">
        <f>INDEX(Articles!$1:$1048576,MATCH(E326,Articles!D:D,0),17)*1000</f>
        <v>355</v>
      </c>
      <c r="Q326" t="str">
        <f>INDEX(Articles!$1:$1048576,MATCH(E326,Articles!D:D,0),18)</f>
        <v>2</v>
      </c>
      <c r="R326">
        <f>INDEX(Articles!$1:$1048576,MATCH(E326,Articles!D:D,0),19)</f>
        <v>100</v>
      </c>
      <c r="S326" t="str">
        <f>IF(INDEX('Unités CA'!$1:$1048576,MATCH(E326,'Unités CA'!D:D,0),5)=0,"",INDEX('Unités CA'!$1:$1048576,MATCH(E326,'Unités CA'!D:D,0),5))</f>
        <v>0027/CA</v>
      </c>
      <c r="T326" t="str">
        <f>IF(INDEX('Unités BTE'!$1:$1048576,MATCH(E326,'Unités CA'!D:D,0),5)=0,"",INDEX('Unités BTE'!$1:$1048576,MATCH(E326,'Unités CA'!D:D,0),5))</f>
        <v/>
      </c>
      <c r="U326">
        <f>IFERROR(INDEX('Prix PRO CA'!$1:$1048576,MATCH(E326,'Prix PRO CA'!D:D,0),10),"")</f>
        <v>459.28</v>
      </c>
      <c r="V326" t="str">
        <f>IFERROR(INDEX('Prix PRO CA'!$1:$1048576,MATCH(E326,'Prix PRO BTE'!D:D,0),10),"")</f>
        <v/>
      </c>
      <c r="W326">
        <f>+IFERROR(INDEX('Prix PRO PCS'!$1:$1048576,MATCH(E326,'Prix PRO PCS'!D:D,0),10),"")</f>
        <v>20.8</v>
      </c>
      <c r="X326" t="str">
        <f>IF(B326="OPPORTUNITE",AA326,IF(AA326&lt;=0,"Non",IF(AA326&gt;10,"Oui","Inf à 10")))</f>
        <v>Oui</v>
      </c>
      <c r="Y326" t="str">
        <f>IFERROR(INDEX(LigneAchat!$1:$1048576,MATCH(E326,LigneAchat!D:D,0),5),"")</f>
        <v/>
      </c>
      <c r="Z326">
        <f>INDEX(Articles!$1:$1048576,MATCH(E326,Articles!D:D,0),21)</f>
        <v>90</v>
      </c>
      <c r="AA326">
        <f>+Z326-AB326</f>
        <v>90</v>
      </c>
      <c r="AB326">
        <f>+INDEX(Articles!$1:$1048576,MATCH(E326,Articles!D:D,0),23)</f>
        <v>0</v>
      </c>
    </row>
    <row r="327">
      <c r="B327" t="str">
        <f>INDEX(Articles!$1:$1048576,MATCH(E327,Articles!D:D,0),6)</f>
        <v>1</v>
      </c>
      <c r="C327" t="str">
        <f>INDEX(Articles!$1:$1048576,MATCH(E327,Articles!D:D,0),7)</f>
        <v/>
      </c>
      <c r="D327" t="str">
        <f>HYPERLINK(INDEX(Articles!$1:$1048576,MATCH(E327,Articles!D:D,0),24),"Lien")</f>
        <v>Lien</v>
      </c>
      <c r="E327" t="str">
        <v>73710PA</v>
      </c>
      <c r="F327" t="str">
        <f>INDEX(Articles!$1:$1048576,MATCH(E327,Articles!D:D,0),5)</f>
        <v>PAF Ø100 PLUIE ARGENT</v>
      </c>
      <c r="G327" t="str">
        <f>INDEX(Articles!$1:$1048576,MATCH(E327,Articles!D:D,0),8)</f>
        <v>BOMBE</v>
      </c>
      <c r="H327" t="str">
        <f>INDEX(Articles!$1:$1048576,MATCH(E327,Articles!D:D,0),9)</f>
        <v>POT A FEU</v>
      </c>
      <c r="I327">
        <f>INDEX(Articles!$1:$1048576,MATCH(E327,Articles!D:D,0),10)</f>
        <v>100</v>
      </c>
      <c r="J327" t="str">
        <f>INDEX(Articles!$1:$1048576,MATCH(E327,Articles!D:D,0),11)</f>
        <v>PLEUREUR</v>
      </c>
      <c r="K327" t="str">
        <f>INDEX(Articles!$1:$1048576,MATCH(E327,Articles!D:D,0),12)</f>
        <v>ARGENT</v>
      </c>
      <c r="L327" t="str">
        <f>INDEX(Articles!$1:$1048576,MATCH(E327,Articles!D:D,0),13)</f>
        <v>EU</v>
      </c>
      <c r="M327" t="str">
        <f>INDEX(Articles!$1:$1048576,MATCH(E327,Articles!D:D,0),14)</f>
        <v>F4</v>
      </c>
      <c r="N327" t="str">
        <f>INDEX(Articles!$1:$1048576,MATCH(E327,Articles!D:D,0),15)</f>
        <v>1.3G</v>
      </c>
      <c r="O327" t="str">
        <f>INDEX(Articles!$1:$1048576,MATCH(E327,Articles!D:D,0),16)</f>
        <v>0589-F4-0061</v>
      </c>
      <c r="P327">
        <f>INDEX(Articles!$1:$1048576,MATCH(E327,Articles!D:D,0),17)*1000</f>
        <v>355</v>
      </c>
      <c r="Q327" t="str">
        <f>INDEX(Articles!$1:$1048576,MATCH(E327,Articles!D:D,0),18)</f>
        <v>2</v>
      </c>
      <c r="R327">
        <f>INDEX(Articles!$1:$1048576,MATCH(E327,Articles!D:D,0),19)</f>
        <v>100</v>
      </c>
      <c r="S327" t="str">
        <f>IF(INDEX('Unités CA'!$1:$1048576,MATCH(E327,'Unités CA'!D:D,0),5)=0,"",INDEX('Unités CA'!$1:$1048576,MATCH(E327,'Unités CA'!D:D,0),5))</f>
        <v>0027/CA</v>
      </c>
      <c r="T327" t="str">
        <f>IF(INDEX('Unités BTE'!$1:$1048576,MATCH(E327,'Unités CA'!D:D,0),5)=0,"",INDEX('Unités BTE'!$1:$1048576,MATCH(E327,'Unités CA'!D:D,0),5))</f>
        <v/>
      </c>
      <c r="U327">
        <f>IFERROR(INDEX('Prix PRO CA'!$1:$1048576,MATCH(E327,'Prix PRO CA'!D:D,0),10),"")</f>
        <v>459.28</v>
      </c>
      <c r="V327" t="str">
        <f>IFERROR(INDEX('Prix PRO CA'!$1:$1048576,MATCH(E327,'Prix PRO BTE'!D:D,0),10),"")</f>
        <v/>
      </c>
      <c r="W327">
        <f>+IFERROR(INDEX('Prix PRO PCS'!$1:$1048576,MATCH(E327,'Prix PRO PCS'!D:D,0),10),"")</f>
        <v>20.8</v>
      </c>
      <c r="X327" t="str">
        <f>IF(B327="OPPORTUNITE",AA327,IF(AA327&lt;=0,"Non",IF(AA327&gt;10,"Oui","Inf à 10")))</f>
        <v>Oui</v>
      </c>
      <c r="Y327">
        <f>IFERROR(INDEX(LigneAchat!$1:$1048576,MATCH(E327,LigneAchat!D:D,0),5),"")</f>
        <v>44301</v>
      </c>
      <c r="Z327">
        <f>INDEX(Articles!$1:$1048576,MATCH(E327,Articles!D:D,0),21)</f>
        <v>22</v>
      </c>
      <c r="AA327">
        <f>+Z327-AB327</f>
        <v>22</v>
      </c>
      <c r="AB327">
        <f>+INDEX(Articles!$1:$1048576,MATCH(E327,Articles!D:D,0),23)</f>
        <v>0</v>
      </c>
    </row>
    <row r="328">
      <c r="B328" t="str">
        <f>INDEX(Articles!$1:$1048576,MATCH(E328,Articles!D:D,0),6)</f>
        <v>1</v>
      </c>
      <c r="C328" t="str">
        <f>INDEX(Articles!$1:$1048576,MATCH(E328,Articles!D:D,0),7)</f>
        <v/>
      </c>
      <c r="D328" t="str">
        <f>HYPERLINK(INDEX(Articles!$1:$1048576,MATCH(E328,Articles!D:D,0),24),"Lien")</f>
        <v>Lien</v>
      </c>
      <c r="E328" t="str">
        <v>73710B</v>
      </c>
      <c r="F328" t="str">
        <f>INDEX(Articles!$1:$1048576,MATCH(E328,Articles!D:D,0),5)</f>
        <v>PAF Ø100 BLEU</v>
      </c>
      <c r="G328" t="str">
        <f>INDEX(Articles!$1:$1048576,MATCH(E328,Articles!D:D,0),8)</f>
        <v>BOMBE</v>
      </c>
      <c r="H328" t="str">
        <f>INDEX(Articles!$1:$1048576,MATCH(E328,Articles!D:D,0),9)</f>
        <v>POT A FEU</v>
      </c>
      <c r="I328">
        <f>INDEX(Articles!$1:$1048576,MATCH(E328,Articles!D:D,0),10)</f>
        <v>100</v>
      </c>
      <c r="J328" t="str">
        <f>INDEX(Articles!$1:$1048576,MATCH(E328,Articles!D:D,0),11)</f>
        <v>POT A FEU</v>
      </c>
      <c r="K328" t="str">
        <f>INDEX(Articles!$1:$1048576,MATCH(E328,Articles!D:D,0),12)</f>
        <v>BLEU</v>
      </c>
      <c r="L328" t="str">
        <f>INDEX(Articles!$1:$1048576,MATCH(E328,Articles!D:D,0),13)</f>
        <v>EU</v>
      </c>
      <c r="M328" t="str">
        <f>INDEX(Articles!$1:$1048576,MATCH(E328,Articles!D:D,0),14)</f>
        <v>F4</v>
      </c>
      <c r="N328" t="str">
        <f>INDEX(Articles!$1:$1048576,MATCH(E328,Articles!D:D,0),15)</f>
        <v>1.3G</v>
      </c>
      <c r="O328" t="str">
        <f>INDEX(Articles!$1:$1048576,MATCH(E328,Articles!D:D,0),16)</f>
        <v>0589-F4-0061</v>
      </c>
      <c r="P328">
        <f>INDEX(Articles!$1:$1048576,MATCH(E328,Articles!D:D,0),17)*1000</f>
        <v>355</v>
      </c>
      <c r="Q328" t="str">
        <f>INDEX(Articles!$1:$1048576,MATCH(E328,Articles!D:D,0),18)</f>
        <v>2</v>
      </c>
      <c r="R328">
        <f>INDEX(Articles!$1:$1048576,MATCH(E328,Articles!D:D,0),19)</f>
        <v>100</v>
      </c>
      <c r="S328" t="str">
        <f>IF(INDEX('Unités CA'!$1:$1048576,MATCH(E328,'Unités CA'!D:D,0),5)=0,"",INDEX('Unités CA'!$1:$1048576,MATCH(E328,'Unités CA'!D:D,0),5))</f>
        <v>0027/CA</v>
      </c>
      <c r="T328" t="str">
        <f>IF(INDEX('Unités BTE'!$1:$1048576,MATCH(E328,'Unités CA'!D:D,0),5)=0,"",INDEX('Unités BTE'!$1:$1048576,MATCH(E328,'Unités CA'!D:D,0),5))</f>
        <v/>
      </c>
      <c r="U328">
        <f>IFERROR(INDEX('Prix PRO CA'!$1:$1048576,MATCH(E328,'Prix PRO CA'!D:D,0),10),"")</f>
        <v>459.28</v>
      </c>
      <c r="V328" t="str">
        <f>IFERROR(INDEX('Prix PRO CA'!$1:$1048576,MATCH(E328,'Prix PRO BTE'!D:D,0),10),"")</f>
        <v/>
      </c>
      <c r="W328">
        <f>+IFERROR(INDEX('Prix PRO PCS'!$1:$1048576,MATCH(E328,'Prix PRO PCS'!D:D,0),10),"")</f>
        <v>20.8</v>
      </c>
      <c r="X328" t="str">
        <f>IF(B328="OPPORTUNITE",AA328,IF(AA328&lt;=0,"Non",IF(AA328&gt;10,"Oui","Inf à 10")))</f>
        <v>Oui</v>
      </c>
      <c r="Y328" t="str">
        <f>IFERROR(INDEX(LigneAchat!$1:$1048576,MATCH(E328,LigneAchat!D:D,0),5),"")</f>
        <v/>
      </c>
      <c r="Z328">
        <f>INDEX(Articles!$1:$1048576,MATCH(E328,Articles!D:D,0),21)</f>
        <v>118</v>
      </c>
      <c r="AA328">
        <f>+Z328-AB328</f>
        <v>117</v>
      </c>
      <c r="AB328">
        <f>+INDEX(Articles!$1:$1048576,MATCH(E328,Articles!D:D,0),23)</f>
        <v>1</v>
      </c>
    </row>
    <row r="329">
      <c r="B329" t="str">
        <f>INDEX(Articles!$1:$1048576,MATCH(E329,Articles!D:D,0),6)</f>
        <v>1</v>
      </c>
      <c r="C329" t="str">
        <f>INDEX(Articles!$1:$1048576,MATCH(E329,Articles!D:D,0),7)</f>
        <v/>
      </c>
      <c r="D329" t="str">
        <f>HYPERLINK(INDEX(Articles!$1:$1048576,MATCH(E329,Articles!D:D,0),24),"Lien")</f>
        <v>Lien</v>
      </c>
      <c r="E329" t="str">
        <v>73710BC</v>
      </c>
      <c r="F329" t="str">
        <f>INDEX(Articles!$1:$1048576,MATCH(E329,Articles!D:D,0),5)</f>
        <v>PAF Ø100 BLANC</v>
      </c>
      <c r="G329" t="str">
        <f>INDEX(Articles!$1:$1048576,MATCH(E329,Articles!D:D,0),8)</f>
        <v>BOMBE</v>
      </c>
      <c r="H329" t="str">
        <f>INDEX(Articles!$1:$1048576,MATCH(E329,Articles!D:D,0),9)</f>
        <v>POT A FEU</v>
      </c>
      <c r="I329">
        <f>INDEX(Articles!$1:$1048576,MATCH(E329,Articles!D:D,0),10)</f>
        <v>100</v>
      </c>
      <c r="J329" t="str">
        <f>INDEX(Articles!$1:$1048576,MATCH(E329,Articles!D:D,0),11)</f>
        <v>POT A FEU</v>
      </c>
      <c r="K329" t="str">
        <f>INDEX(Articles!$1:$1048576,MATCH(E329,Articles!D:D,0),12)</f>
        <v>BLANC</v>
      </c>
      <c r="L329" t="str">
        <f>INDEX(Articles!$1:$1048576,MATCH(E329,Articles!D:D,0),13)</f>
        <v>EU</v>
      </c>
      <c r="M329" t="str">
        <f>INDEX(Articles!$1:$1048576,MATCH(E329,Articles!D:D,0),14)</f>
        <v>F4</v>
      </c>
      <c r="N329" t="str">
        <f>INDEX(Articles!$1:$1048576,MATCH(E329,Articles!D:D,0),15)</f>
        <v>1.3G</v>
      </c>
      <c r="O329" t="str">
        <f>INDEX(Articles!$1:$1048576,MATCH(E329,Articles!D:D,0),16)</f>
        <v>0589-F4-0061</v>
      </c>
      <c r="P329">
        <f>INDEX(Articles!$1:$1048576,MATCH(E329,Articles!D:D,0),17)*1000</f>
        <v>355</v>
      </c>
      <c r="Q329" t="str">
        <f>INDEX(Articles!$1:$1048576,MATCH(E329,Articles!D:D,0),18)</f>
        <v>2</v>
      </c>
      <c r="R329">
        <f>INDEX(Articles!$1:$1048576,MATCH(E329,Articles!D:D,0),19)</f>
        <v>100</v>
      </c>
      <c r="S329" t="str">
        <f>IF(INDEX('Unités CA'!$1:$1048576,MATCH(E329,'Unités CA'!D:D,0),5)=0,"",INDEX('Unités CA'!$1:$1048576,MATCH(E329,'Unités CA'!D:D,0),5))</f>
        <v>0027/CA</v>
      </c>
      <c r="T329" t="str">
        <f>IF(INDEX('Unités BTE'!$1:$1048576,MATCH(E329,'Unités CA'!D:D,0),5)=0,"",INDEX('Unités BTE'!$1:$1048576,MATCH(E329,'Unités CA'!D:D,0),5))</f>
        <v/>
      </c>
      <c r="U329">
        <f>IFERROR(INDEX('Prix PRO CA'!$1:$1048576,MATCH(E329,'Prix PRO CA'!D:D,0),10),"")</f>
        <v>459.28</v>
      </c>
      <c r="V329" t="str">
        <f>IFERROR(INDEX('Prix PRO CA'!$1:$1048576,MATCH(E329,'Prix PRO BTE'!D:D,0),10),"")</f>
        <v/>
      </c>
      <c r="W329">
        <f>+IFERROR(INDEX('Prix PRO PCS'!$1:$1048576,MATCH(E329,'Prix PRO PCS'!D:D,0),10),"")</f>
        <v>20.8</v>
      </c>
      <c r="X329" t="str">
        <f>IF(B329="OPPORTUNITE",AA329,IF(AA329&lt;=0,"Non",IF(AA329&gt;10,"Oui","Inf à 10")))</f>
        <v>Oui</v>
      </c>
      <c r="Y329" t="str">
        <f>IFERROR(INDEX(LigneAchat!$1:$1048576,MATCH(E329,LigneAchat!D:D,0),5),"")</f>
        <v/>
      </c>
      <c r="Z329">
        <f>INDEX(Articles!$1:$1048576,MATCH(E329,Articles!D:D,0),21)</f>
        <v>76</v>
      </c>
      <c r="AA329">
        <f>+Z329-AB329</f>
        <v>76</v>
      </c>
      <c r="AB329">
        <f>+INDEX(Articles!$1:$1048576,MATCH(E329,Articles!D:D,0),23)</f>
        <v>0</v>
      </c>
    </row>
    <row r="330">
      <c r="B330" t="str">
        <f>INDEX(Articles!$1:$1048576,MATCH(E330,Articles!D:D,0),6)</f>
        <v>1</v>
      </c>
      <c r="C330" t="str">
        <f>INDEX(Articles!$1:$1048576,MATCH(E330,Articles!D:D,0),7)</f>
        <v/>
      </c>
      <c r="D330" t="str">
        <f>HYPERLINK(INDEX(Articles!$1:$1048576,MATCH(E330,Articles!D:D,0),24),"Lien")</f>
        <v>Lien</v>
      </c>
      <c r="E330" t="str">
        <v>73710R</v>
      </c>
      <c r="F330" t="str">
        <f>INDEX(Articles!$1:$1048576,MATCH(E330,Articles!D:D,0),5)</f>
        <v>PAF Ø100 ROUGE</v>
      </c>
      <c r="G330" t="str">
        <f>INDEX(Articles!$1:$1048576,MATCH(E330,Articles!D:D,0),8)</f>
        <v>BOMBE</v>
      </c>
      <c r="H330" t="str">
        <f>INDEX(Articles!$1:$1048576,MATCH(E330,Articles!D:D,0),9)</f>
        <v>POT A FEU</v>
      </c>
      <c r="I330">
        <f>INDEX(Articles!$1:$1048576,MATCH(E330,Articles!D:D,0),10)</f>
        <v>100</v>
      </c>
      <c r="J330" t="str">
        <f>INDEX(Articles!$1:$1048576,MATCH(E330,Articles!D:D,0),11)</f>
        <v>POT A FEU</v>
      </c>
      <c r="K330" t="str">
        <f>INDEX(Articles!$1:$1048576,MATCH(E330,Articles!D:D,0),12)</f>
        <v>ROUGE</v>
      </c>
      <c r="L330" t="str">
        <f>INDEX(Articles!$1:$1048576,MATCH(E330,Articles!D:D,0),13)</f>
        <v>EU</v>
      </c>
      <c r="M330" t="str">
        <f>INDEX(Articles!$1:$1048576,MATCH(E330,Articles!D:D,0),14)</f>
        <v>F4</v>
      </c>
      <c r="N330" t="str">
        <f>INDEX(Articles!$1:$1048576,MATCH(E330,Articles!D:D,0),15)</f>
        <v>1.3G</v>
      </c>
      <c r="O330" t="str">
        <f>INDEX(Articles!$1:$1048576,MATCH(E330,Articles!D:D,0),16)</f>
        <v>0589-F4-0061</v>
      </c>
      <c r="P330">
        <f>INDEX(Articles!$1:$1048576,MATCH(E330,Articles!D:D,0),17)*1000</f>
        <v>355</v>
      </c>
      <c r="Q330" t="str">
        <f>INDEX(Articles!$1:$1048576,MATCH(E330,Articles!D:D,0),18)</f>
        <v>2</v>
      </c>
      <c r="R330">
        <f>INDEX(Articles!$1:$1048576,MATCH(E330,Articles!D:D,0),19)</f>
        <v>100</v>
      </c>
      <c r="S330" t="str">
        <f>IF(INDEX('Unités CA'!$1:$1048576,MATCH(E330,'Unités CA'!D:D,0),5)=0,"",INDEX('Unités CA'!$1:$1048576,MATCH(E330,'Unités CA'!D:D,0),5))</f>
        <v>0027/CA</v>
      </c>
      <c r="T330" t="str">
        <f>IF(INDEX('Unités BTE'!$1:$1048576,MATCH(E330,'Unités CA'!D:D,0),5)=0,"",INDEX('Unités BTE'!$1:$1048576,MATCH(E330,'Unités CA'!D:D,0),5))</f>
        <v/>
      </c>
      <c r="U330">
        <f>IFERROR(INDEX('Prix PRO CA'!$1:$1048576,MATCH(E330,'Prix PRO CA'!D:D,0),10),"")</f>
        <v>459.28</v>
      </c>
      <c r="V330" t="str">
        <f>IFERROR(INDEX('Prix PRO CA'!$1:$1048576,MATCH(E330,'Prix PRO BTE'!D:D,0),10),"")</f>
        <v/>
      </c>
      <c r="W330">
        <f>+IFERROR(INDEX('Prix PRO PCS'!$1:$1048576,MATCH(E330,'Prix PRO PCS'!D:D,0),10),"")</f>
        <v>20.8</v>
      </c>
      <c r="X330" t="str">
        <f>IF(B330="OPPORTUNITE",AA330,IF(AA330&lt;=0,"Non",IF(AA330&gt;10,"Oui","Inf à 10")))</f>
        <v>Oui</v>
      </c>
      <c r="Y330" t="str">
        <f>IFERROR(INDEX(LigneAchat!$1:$1048576,MATCH(E330,LigneAchat!D:D,0),5),"")</f>
        <v/>
      </c>
      <c r="Z330">
        <f>INDEX(Articles!$1:$1048576,MATCH(E330,Articles!D:D,0),21)</f>
        <v>102</v>
      </c>
      <c r="AA330">
        <f>+Z330-AB330</f>
        <v>102</v>
      </c>
      <c r="AB330">
        <f>+INDEX(Articles!$1:$1048576,MATCH(E330,Articles!D:D,0),23)</f>
        <v>0</v>
      </c>
    </row>
    <row r="331">
      <c r="B331" t="str">
        <f>INDEX(Articles!$1:$1048576,MATCH(E331,Articles!D:D,0),6)</f>
        <v>1</v>
      </c>
      <c r="C331" t="str">
        <f>INDEX(Articles!$1:$1048576,MATCH(E331,Articles!D:D,0),7)</f>
        <v/>
      </c>
      <c r="D331" t="str">
        <f>HYPERLINK(INDEX(Articles!$1:$1048576,MATCH(E331,Articles!D:D,0),24),"Lien")</f>
        <v>Lien</v>
      </c>
      <c r="E331" t="str">
        <v>71510-18CE</v>
      </c>
      <c r="F331" t="str">
        <f>INDEX(Articles!$1:$1048576,MATCH(E331,Articles!D:D,0),5)</f>
        <v>PAF Ø100 MOSAÏQUE FILET D'OR</v>
      </c>
      <c r="G331" t="str">
        <f>INDEX(Articles!$1:$1048576,MATCH(E331,Articles!D:D,0),8)</f>
        <v>BOMBE</v>
      </c>
      <c r="H331" t="str">
        <f>INDEX(Articles!$1:$1048576,MATCH(E331,Articles!D:D,0),9)</f>
        <v>POT A FEU</v>
      </c>
      <c r="I331">
        <f>INDEX(Articles!$1:$1048576,MATCH(E331,Articles!D:D,0),10)</f>
        <v>100</v>
      </c>
      <c r="J331" t="str">
        <f>INDEX(Articles!$1:$1048576,MATCH(E331,Articles!D:D,0),11)</f>
        <v>MOSAIQUE</v>
      </c>
      <c r="K331" t="str">
        <f>INDEX(Articles!$1:$1048576,MATCH(E331,Articles!D:D,0),12)</f>
        <v>KAMURO</v>
      </c>
      <c r="L331" t="str">
        <f>INDEX(Articles!$1:$1048576,MATCH(E331,Articles!D:D,0),13)</f>
        <v>CN</v>
      </c>
      <c r="M331" t="str">
        <f>INDEX(Articles!$1:$1048576,MATCH(E331,Articles!D:D,0),14)</f>
        <v>F4</v>
      </c>
      <c r="N331" t="str">
        <f>INDEX(Articles!$1:$1048576,MATCH(E331,Articles!D:D,0),15)</f>
        <v>1.3G</v>
      </c>
      <c r="O331" t="str">
        <f>INDEX(Articles!$1:$1048576,MATCH(E331,Articles!D:D,0),16)</f>
        <v>1008-F4-69245225</v>
      </c>
      <c r="P331">
        <f>INDEX(Articles!$1:$1048576,MATCH(E331,Articles!D:D,0),17)*1000</f>
        <v>264</v>
      </c>
      <c r="Q331" t="str">
        <f>INDEX(Articles!$1:$1048576,MATCH(E331,Articles!D:D,0),18)</f>
        <v>2</v>
      </c>
      <c r="R331">
        <f>INDEX(Articles!$1:$1048576,MATCH(E331,Articles!D:D,0),19)</f>
        <v>100</v>
      </c>
      <c r="S331" t="str">
        <f>IF(INDEX('Unités CA'!$1:$1048576,MATCH(E331,'Unités CA'!D:D,0),5)=0,"",INDEX('Unités CA'!$1:$1048576,MATCH(E331,'Unités CA'!D:D,0),5))</f>
        <v>0030/CA</v>
      </c>
      <c r="T331" t="str">
        <f>IF(INDEX('Unités BTE'!$1:$1048576,MATCH(E331,'Unités CA'!D:D,0),5)=0,"",INDEX('Unités BTE'!$1:$1048576,MATCH(E331,'Unités CA'!D:D,0),5))</f>
        <v/>
      </c>
      <c r="U331">
        <f>IFERROR(INDEX('Prix PRO CA'!$1:$1048576,MATCH(E331,'Prix PRO CA'!D:D,0),10),"")</f>
        <v>394.18</v>
      </c>
      <c r="V331" t="str">
        <f>IFERROR(INDEX('Prix PRO CA'!$1:$1048576,MATCH(E331,'Prix PRO BTE'!D:D,0),10),"")</f>
        <v/>
      </c>
      <c r="W331">
        <f>+IFERROR(INDEX('Prix PRO PCS'!$1:$1048576,MATCH(E331,'Prix PRO PCS'!D:D,0),10),"")</f>
        <v>17.14</v>
      </c>
      <c r="X331" t="str">
        <f>IF(B331="OPPORTUNITE",AA331,IF(AA331&lt;=0,"Non",IF(AA331&gt;10,"Oui","Inf à 10")))</f>
        <v>Oui</v>
      </c>
      <c r="Y331" t="str">
        <f>IFERROR(INDEX(LigneAchat!$1:$1048576,MATCH(E331,LigneAchat!D:D,0),5),"")</f>
        <v/>
      </c>
      <c r="Z331">
        <f>INDEX(Articles!$1:$1048576,MATCH(E331,Articles!D:D,0),21)</f>
        <v>103</v>
      </c>
      <c r="AA331">
        <f>+Z331-AB331</f>
        <v>102</v>
      </c>
      <c r="AB331">
        <f>+INDEX(Articles!$1:$1048576,MATCH(E331,Articles!D:D,0),23)</f>
        <v>1</v>
      </c>
    </row>
    <row r="332">
      <c r="B332" t="str">
        <f>INDEX(Articles!$1:$1048576,MATCH(E332,Articles!D:D,0),6)</f>
        <v>1</v>
      </c>
      <c r="C332" t="str">
        <f>INDEX(Articles!$1:$1048576,MATCH(E332,Articles!D:D,0),7)</f>
        <v/>
      </c>
      <c r="D332" t="str">
        <f>HYPERLINK(INDEX(Articles!$1:$1048576,MATCH(E332,Articles!D:D,0),24),"Lien")</f>
        <v>Lien</v>
      </c>
      <c r="E332" t="str">
        <v>71510-20CE</v>
      </c>
      <c r="F332" t="str">
        <f>INDEX(Articles!$1:$1048576,MATCH(E332,Articles!D:D,0),5)</f>
        <v>PAF Ø100 MOSAÏQUE ROSE</v>
      </c>
      <c r="G332" t="str">
        <f>INDEX(Articles!$1:$1048576,MATCH(E332,Articles!D:D,0),8)</f>
        <v>BOMBE</v>
      </c>
      <c r="H332" t="str">
        <f>INDEX(Articles!$1:$1048576,MATCH(E332,Articles!D:D,0),9)</f>
        <v>POT A FEU</v>
      </c>
      <c r="I332">
        <f>INDEX(Articles!$1:$1048576,MATCH(E332,Articles!D:D,0),10)</f>
        <v>100</v>
      </c>
      <c r="J332" t="str">
        <f>INDEX(Articles!$1:$1048576,MATCH(E332,Articles!D:D,0),11)</f>
        <v>MOSAIQUE</v>
      </c>
      <c r="K332" t="str">
        <f>INDEX(Articles!$1:$1048576,MATCH(E332,Articles!D:D,0),12)</f>
        <v>ROSE</v>
      </c>
      <c r="L332" t="str">
        <f>INDEX(Articles!$1:$1048576,MATCH(E332,Articles!D:D,0),13)</f>
        <v>CN</v>
      </c>
      <c r="M332" t="str">
        <f>INDEX(Articles!$1:$1048576,MATCH(E332,Articles!D:D,0),14)</f>
        <v>F4</v>
      </c>
      <c r="N332" t="str">
        <f>INDEX(Articles!$1:$1048576,MATCH(E332,Articles!D:D,0),15)</f>
        <v>1.3G</v>
      </c>
      <c r="O332" t="str">
        <f>INDEX(Articles!$1:$1048576,MATCH(E332,Articles!D:D,0),16)</f>
        <v>1008-F4-69245225</v>
      </c>
      <c r="P332">
        <f>INDEX(Articles!$1:$1048576,MATCH(E332,Articles!D:D,0),17)*1000</f>
        <v>315</v>
      </c>
      <c r="Q332" t="str">
        <f>INDEX(Articles!$1:$1048576,MATCH(E332,Articles!D:D,0),18)</f>
        <v>2</v>
      </c>
      <c r="R332">
        <f>INDEX(Articles!$1:$1048576,MATCH(E332,Articles!D:D,0),19)</f>
        <v>100</v>
      </c>
      <c r="S332" t="str">
        <f>IF(INDEX('Unités CA'!$1:$1048576,MATCH(E332,'Unités CA'!D:D,0),5)=0,"",INDEX('Unités CA'!$1:$1048576,MATCH(E332,'Unités CA'!D:D,0),5))</f>
        <v>0030/CA</v>
      </c>
      <c r="T332" t="str">
        <f>IF(INDEX('Unités BTE'!$1:$1048576,MATCH(E332,'Unités CA'!D:D,0),5)=0,"",INDEX('Unités BTE'!$1:$1048576,MATCH(E332,'Unités CA'!D:D,0),5))</f>
        <v/>
      </c>
      <c r="U332">
        <f>IFERROR(INDEX('Prix PRO CA'!$1:$1048576,MATCH(E332,'Prix PRO CA'!D:D,0),10),"")</f>
        <v>394.18</v>
      </c>
      <c r="V332" t="str">
        <f>IFERROR(INDEX('Prix PRO CA'!$1:$1048576,MATCH(E332,'Prix PRO BTE'!D:D,0),10),"")</f>
        <v/>
      </c>
      <c r="W332">
        <f>+IFERROR(INDEX('Prix PRO PCS'!$1:$1048576,MATCH(E332,'Prix PRO PCS'!D:D,0),10),"")</f>
        <v>17.14</v>
      </c>
      <c r="X332" t="str">
        <f>IF(B332="OPPORTUNITE",AA332,IF(AA332&lt;=0,"Non",IF(AA332&gt;10,"Oui","Inf à 10")))</f>
        <v>Oui</v>
      </c>
      <c r="Y332" t="str">
        <f>IFERROR(INDEX(LigneAchat!$1:$1048576,MATCH(E332,LigneAchat!D:D,0),5),"")</f>
        <v/>
      </c>
      <c r="Z332">
        <f>INDEX(Articles!$1:$1048576,MATCH(E332,Articles!D:D,0),21)</f>
        <v>95</v>
      </c>
      <c r="AA332">
        <f>+Z332-AB332</f>
        <v>95</v>
      </c>
      <c r="AB332">
        <f>+INDEX(Articles!$1:$1048576,MATCH(E332,Articles!D:D,0),23)</f>
        <v>0</v>
      </c>
    </row>
    <row r="333">
      <c r="B333" t="str">
        <v>BOMBES Ø125</v>
      </c>
    </row>
    <row r="334">
      <c r="B334" t="str">
        <f>INDEX(Articles!$1:$1048576,MATCH(E334,Articles!D:D,0),6)</f>
        <v>1</v>
      </c>
      <c r="C334" t="str">
        <f>INDEX(Articles!$1:$1048576,MATCH(E334,Articles!D:D,0),7)</f>
        <v/>
      </c>
      <c r="D334" t="str">
        <f>HYPERLINK(INDEX(Articles!$1:$1048576,MATCH(E334,Articles!D:D,0),24),"Lien")</f>
        <v>Lien</v>
      </c>
      <c r="E334" t="str">
        <v>78212-00</v>
      </c>
      <c r="F334" t="str">
        <f>INDEX(Articles!$1:$1048576,MATCH(E334,Articles!D:D,0),5)</f>
        <v>BBE Ø125 ASSORTIES</v>
      </c>
      <c r="G334" t="str">
        <f>INDEX(Articles!$1:$1048576,MATCH(E334,Articles!D:D,0),8)</f>
        <v>BOMBE</v>
      </c>
      <c r="H334" t="str">
        <f>INDEX(Articles!$1:$1048576,MATCH(E334,Articles!D:D,0),9)</f>
        <v>ASSORTIE</v>
      </c>
      <c r="I334">
        <f>INDEX(Articles!$1:$1048576,MATCH(E334,Articles!D:D,0),10)</f>
        <v>125</v>
      </c>
      <c r="J334" t="str">
        <f>INDEX(Articles!$1:$1048576,MATCH(E334,Articles!D:D,0),11)</f>
        <v>MULTI EFFETS</v>
      </c>
      <c r="K334" t="str">
        <f>INDEX(Articles!$1:$1048576,MATCH(E334,Articles!D:D,0),12)</f>
        <v>ASSORTI</v>
      </c>
      <c r="L334" t="str">
        <f>INDEX(Articles!$1:$1048576,MATCH(E334,Articles!D:D,0),13)</f>
        <v>CN</v>
      </c>
      <c r="M334" t="str">
        <f>INDEX(Articles!$1:$1048576,MATCH(E334,Articles!D:D,0),14)</f>
        <v>F4</v>
      </c>
      <c r="N334" t="str">
        <f>INDEX(Articles!$1:$1048576,MATCH(E334,Articles!D:D,0),15)</f>
        <v>1.3G</v>
      </c>
      <c r="O334" t="str">
        <f>INDEX(Articles!$1:$1048576,MATCH(E334,Articles!D:D,0),16)</f>
        <v>1008-F4-69253205</v>
      </c>
      <c r="P334">
        <f>INDEX(Articles!$1:$1048576,MATCH(E334,Articles!D:D,0),17)*1000</f>
        <v>700</v>
      </c>
      <c r="Q334" t="str">
        <f>INDEX(Articles!$1:$1048576,MATCH(E334,Articles!D:D,0),18)</f>
        <v>3,8</v>
      </c>
      <c r="R334">
        <f>INDEX(Articles!$1:$1048576,MATCH(E334,Articles!D:D,0),19)</f>
        <v>125</v>
      </c>
      <c r="S334" t="str">
        <f>IF(INDEX('Unités CA'!$1:$1048576,MATCH(E334,'Unités CA'!D:D,0),5)=0,"",INDEX('Unités CA'!$1:$1048576,MATCH(E334,'Unités CA'!D:D,0),5))</f>
        <v>0024/CA</v>
      </c>
      <c r="T334" t="str">
        <f>IF(INDEX('Unités BTE'!$1:$1048576,MATCH(E334,'Unités CA'!D:D,0),5)=0,"",INDEX('Unités BTE'!$1:$1048576,MATCH(E334,'Unités CA'!D:D,0),5))</f>
        <v/>
      </c>
      <c r="U334">
        <f>IFERROR(INDEX('Prix PRO CA'!$1:$1048576,MATCH(E334,'Prix PRO CA'!D:D,0),10),"")</f>
        <v>302.61</v>
      </c>
      <c r="V334" t="str">
        <f>IFERROR(INDEX('Prix PRO CA'!$1:$1048576,MATCH(E334,'Prix PRO BTE'!D:D,0),10),"")</f>
        <v/>
      </c>
      <c r="W334">
        <f>+IFERROR(INDEX('Prix PRO PCS'!$1:$1048576,MATCH(E334,'Prix PRO PCS'!D:D,0),10),"")</f>
        <v>13.41</v>
      </c>
      <c r="X334" t="str">
        <f>IF(B334="OPPORTUNITE",AA334,IF(AA334&lt;=0,"Non",IF(AA334&gt;10,"Oui","Inf à 10")))</f>
        <v>Oui</v>
      </c>
      <c r="Y334" t="str">
        <f>IFERROR(INDEX(LigneAchat!$1:$1048576,MATCH(E334,LigneAchat!D:D,0),5),"")</f>
        <v/>
      </c>
      <c r="Z334">
        <f>INDEX(Articles!$1:$1048576,MATCH(E334,Articles!D:D,0),21)</f>
        <v>535</v>
      </c>
      <c r="AA334">
        <f>+Z334-AB334</f>
        <v>535</v>
      </c>
      <c r="AB334">
        <f>+INDEX(Articles!$1:$1048576,MATCH(E334,Articles!D:D,0),23)</f>
        <v>0</v>
      </c>
    </row>
    <row r="335">
      <c r="B335" t="str">
        <f>INDEX(Articles!$1:$1048576,MATCH(E335,Articles!D:D,0),6)</f>
        <v>1</v>
      </c>
      <c r="C335" t="str">
        <f>INDEX(Articles!$1:$1048576,MATCH(E335,Articles!D:D,0),7)</f>
        <v/>
      </c>
      <c r="D335" t="str">
        <f>HYPERLINK(INDEX(Articles!$1:$1048576,MATCH(E335,Articles!D:D,0),24),"Lien")</f>
        <v>Lien</v>
      </c>
      <c r="E335" t="str">
        <v>78212-M</v>
      </c>
      <c r="F335" t="str">
        <f>INDEX(Articles!$1:$1048576,MATCH(E335,Articles!D:D,0),5)</f>
        <v>BBE Ø125 ASSORTIES M</v>
      </c>
      <c r="G335" t="str">
        <f>INDEX(Articles!$1:$1048576,MATCH(E335,Articles!D:D,0),8)</f>
        <v>BOMBE</v>
      </c>
      <c r="H335" t="str">
        <f>INDEX(Articles!$1:$1048576,MATCH(E335,Articles!D:D,0),9)</f>
        <v>ASSORTIE</v>
      </c>
      <c r="I335">
        <f>INDEX(Articles!$1:$1048576,MATCH(E335,Articles!D:D,0),10)</f>
        <v>125</v>
      </c>
      <c r="J335" t="str">
        <f>INDEX(Articles!$1:$1048576,MATCH(E335,Articles!D:D,0),11)</f>
        <v>MULTI EFFETS</v>
      </c>
      <c r="K335" t="str">
        <f>INDEX(Articles!$1:$1048576,MATCH(E335,Articles!D:D,0),12)</f>
        <v>ASSORTI</v>
      </c>
      <c r="L335" t="str">
        <f>INDEX(Articles!$1:$1048576,MATCH(E335,Articles!D:D,0),13)</f>
        <v>CN</v>
      </c>
      <c r="M335" t="str">
        <f>INDEX(Articles!$1:$1048576,MATCH(E335,Articles!D:D,0),14)</f>
        <v>F4</v>
      </c>
      <c r="N335" t="str">
        <f>INDEX(Articles!$1:$1048576,MATCH(E335,Articles!D:D,0),15)</f>
        <v>1.3G</v>
      </c>
      <c r="O335" t="str">
        <f>INDEX(Articles!$1:$1048576,MATCH(E335,Articles!D:D,0),16)</f>
        <v>1008-F4-69253205</v>
      </c>
      <c r="P335">
        <f>INDEX(Articles!$1:$1048576,MATCH(E335,Articles!D:D,0),17)*1000</f>
        <v>700</v>
      </c>
      <c r="Q335" t="str">
        <f>INDEX(Articles!$1:$1048576,MATCH(E335,Articles!D:D,0),18)</f>
        <v>3,8</v>
      </c>
      <c r="R335">
        <f>INDEX(Articles!$1:$1048576,MATCH(E335,Articles!D:D,0),19)</f>
        <v>125</v>
      </c>
      <c r="S335" t="str">
        <f>IF(INDEX('Unités CA'!$1:$1048576,MATCH(E335,'Unités CA'!D:D,0),5)=0,"",INDEX('Unités CA'!$1:$1048576,MATCH(E335,'Unités CA'!D:D,0),5))</f>
        <v>0024/CA</v>
      </c>
      <c r="T335" t="str">
        <f>IF(INDEX('Unités BTE'!$1:$1048576,MATCH(E335,'Unités CA'!D:D,0),5)=0,"",INDEX('Unités BTE'!$1:$1048576,MATCH(E335,'Unités CA'!D:D,0),5))</f>
        <v/>
      </c>
      <c r="U335">
        <f>IFERROR(INDEX('Prix PRO CA'!$1:$1048576,MATCH(E335,'Prix PRO CA'!D:D,0),10),"")</f>
        <v>302.61</v>
      </c>
      <c r="V335" t="str">
        <f>IFERROR(INDEX('Prix PRO CA'!$1:$1048576,MATCH(E335,'Prix PRO BTE'!D:D,0),10),"")</f>
        <v/>
      </c>
      <c r="W335">
        <f>+IFERROR(INDEX('Prix PRO PCS'!$1:$1048576,MATCH(E335,'Prix PRO PCS'!D:D,0),10),"")</f>
        <v>13.41</v>
      </c>
      <c r="X335" t="str">
        <f>IF(B335="OPPORTUNITE",AA335,IF(AA335&lt;=0,"Non",IF(AA335&gt;10,"Oui","Inf à 10")))</f>
        <v>Oui</v>
      </c>
      <c r="Y335" t="str">
        <f>IFERROR(INDEX(LigneAchat!$1:$1048576,MATCH(E335,LigneAchat!D:D,0),5),"")</f>
        <v/>
      </c>
      <c r="Z335">
        <f>INDEX(Articles!$1:$1048576,MATCH(E335,Articles!D:D,0),21)</f>
        <v>902</v>
      </c>
      <c r="AA335">
        <f>+Z335-AB335</f>
        <v>902</v>
      </c>
      <c r="AB335">
        <f>+INDEX(Articles!$1:$1048576,MATCH(E335,Articles!D:D,0),23)</f>
        <v>0</v>
      </c>
    </row>
    <row r="336">
      <c r="B336" t="str">
        <f>INDEX(Articles!$1:$1048576,MATCH(E336,Articles!D:D,0),6)</f>
        <v>1</v>
      </c>
      <c r="C336" t="str">
        <f>INDEX(Articles!$1:$1048576,MATCH(E336,Articles!D:D,0),7)</f>
        <v/>
      </c>
      <c r="D336" t="str">
        <f>HYPERLINK(INDEX(Articles!$1:$1048576,MATCH(E336,Articles!D:D,0),24),"Lien")</f>
        <v>Lien</v>
      </c>
      <c r="E336" t="str">
        <v>703500A</v>
      </c>
      <c r="F336" t="str">
        <f>INDEX(Articles!$1:$1048576,MATCH(E336,Articles!D:D,0),5)</f>
        <v>BBE Ø125 PIVOINES ASSORTIES</v>
      </c>
      <c r="G336" t="str">
        <f>INDEX(Articles!$1:$1048576,MATCH(E336,Articles!D:D,0),8)</f>
        <v>BOMBE</v>
      </c>
      <c r="H336" t="str">
        <f>INDEX(Articles!$1:$1048576,MATCH(E336,Articles!D:D,0),9)</f>
        <v>ASSORTIE</v>
      </c>
      <c r="I336">
        <f>INDEX(Articles!$1:$1048576,MATCH(E336,Articles!D:D,0),10)</f>
        <v>125</v>
      </c>
      <c r="J336" t="str">
        <f>INDEX(Articles!$1:$1048576,MATCH(E336,Articles!D:D,0),11)</f>
        <v>PIVOINE</v>
      </c>
      <c r="K336" t="str">
        <f>INDEX(Articles!$1:$1048576,MATCH(E336,Articles!D:D,0),12)</f>
        <v>ASSORTI</v>
      </c>
      <c r="L336" t="str">
        <f>INDEX(Articles!$1:$1048576,MATCH(E336,Articles!D:D,0),13)</f>
        <v>CN</v>
      </c>
      <c r="M336" t="str">
        <f>INDEX(Articles!$1:$1048576,MATCH(E336,Articles!D:D,0),14)</f>
        <v>F4</v>
      </c>
      <c r="N336" t="str">
        <f>INDEX(Articles!$1:$1048576,MATCH(E336,Articles!D:D,0),15)</f>
        <v>1.3G</v>
      </c>
      <c r="O336" t="str">
        <f>INDEX(Articles!$1:$1048576,MATCH(E336,Articles!D:D,0),16)</f>
        <v>1008-F4-69253205</v>
      </c>
      <c r="P336">
        <f>INDEX(Articles!$1:$1048576,MATCH(E336,Articles!D:D,0),17)*1000</f>
        <v>700</v>
      </c>
      <c r="Q336" t="str">
        <f>INDEX(Articles!$1:$1048576,MATCH(E336,Articles!D:D,0),18)</f>
        <v>3,8</v>
      </c>
      <c r="R336">
        <f>INDEX(Articles!$1:$1048576,MATCH(E336,Articles!D:D,0),19)</f>
        <v>125</v>
      </c>
      <c r="S336" t="str">
        <f>IF(INDEX('Unités CA'!$1:$1048576,MATCH(E336,'Unités CA'!D:D,0),5)=0,"",INDEX('Unités CA'!$1:$1048576,MATCH(E336,'Unités CA'!D:D,0),5))</f>
        <v>0024/CA</v>
      </c>
      <c r="T336" t="str">
        <f>IF(INDEX('Unités BTE'!$1:$1048576,MATCH(E336,'Unités CA'!D:D,0),5)=0,"",INDEX('Unités BTE'!$1:$1048576,MATCH(E336,'Unités CA'!D:D,0),5))</f>
        <v/>
      </c>
      <c r="U336">
        <f>IFERROR(INDEX('Prix PRO CA'!$1:$1048576,MATCH(E336,'Prix PRO CA'!D:D,0),10),"")</f>
        <v>302.61</v>
      </c>
      <c r="V336" t="str">
        <f>IFERROR(INDEX('Prix PRO CA'!$1:$1048576,MATCH(E336,'Prix PRO BTE'!D:D,0),10),"")</f>
        <v/>
      </c>
      <c r="W336">
        <f>+IFERROR(INDEX('Prix PRO PCS'!$1:$1048576,MATCH(E336,'Prix PRO PCS'!D:D,0),10),"")</f>
        <v>13.41</v>
      </c>
      <c r="X336" t="str">
        <f>IF(B336="OPPORTUNITE",AA336,IF(AA336&lt;=0,"Non",IF(AA336&gt;10,"Oui","Inf à 10")))</f>
        <v>Oui</v>
      </c>
      <c r="Y336" t="str">
        <f>IFERROR(INDEX(LigneAchat!$1:$1048576,MATCH(E336,LigneAchat!D:D,0),5),"")</f>
        <v/>
      </c>
      <c r="Z336">
        <f>INDEX(Articles!$1:$1048576,MATCH(E336,Articles!D:D,0),21)</f>
        <v>597</v>
      </c>
      <c r="AA336">
        <f>+Z336-AB336</f>
        <v>597</v>
      </c>
      <c r="AB336">
        <f>+INDEX(Articles!$1:$1048576,MATCH(E336,Articles!D:D,0),23)</f>
        <v>0</v>
      </c>
    </row>
    <row r="337">
      <c r="B337" t="str">
        <f>INDEX(Articles!$1:$1048576,MATCH(E337,Articles!D:D,0),6)</f>
        <v>1</v>
      </c>
      <c r="C337" t="str">
        <f>INDEX(Articles!$1:$1048576,MATCH(E337,Articles!D:D,0),7)</f>
        <v/>
      </c>
      <c r="D337" t="str">
        <f>HYPERLINK(INDEX(Articles!$1:$1048576,MATCH(E337,Articles!D:D,0),24),"Lien")</f>
        <v>Lien</v>
      </c>
      <c r="E337" t="str">
        <v>73412B</v>
      </c>
      <c r="F337" t="str">
        <f>INDEX(Articles!$1:$1048576,MATCH(E337,Articles!D:D,0),5)</f>
        <v>BBE Ø125 PIVOINE BLEUE</v>
      </c>
      <c r="G337" t="str">
        <f>INDEX(Articles!$1:$1048576,MATCH(E337,Articles!D:D,0),8)</f>
        <v>BOMBE</v>
      </c>
      <c r="H337" t="str">
        <f>INDEX(Articles!$1:$1048576,MATCH(E337,Articles!D:D,0),9)</f>
        <v>SPHERIQUE</v>
      </c>
      <c r="I337">
        <f>INDEX(Articles!$1:$1048576,MATCH(E337,Articles!D:D,0),10)</f>
        <v>125</v>
      </c>
      <c r="J337" t="str">
        <f>INDEX(Articles!$1:$1048576,MATCH(E337,Articles!D:D,0),11)</f>
        <v>PIVOINE</v>
      </c>
      <c r="K337" t="str">
        <f>INDEX(Articles!$1:$1048576,MATCH(E337,Articles!D:D,0),12)</f>
        <v>BLEU</v>
      </c>
      <c r="L337" t="str">
        <f>INDEX(Articles!$1:$1048576,MATCH(E337,Articles!D:D,0),13)</f>
        <v>EU</v>
      </c>
      <c r="M337" t="str">
        <f>INDEX(Articles!$1:$1048576,MATCH(E337,Articles!D:D,0),14)</f>
        <v>F4</v>
      </c>
      <c r="N337" t="str">
        <f>INDEX(Articles!$1:$1048576,MATCH(E337,Articles!D:D,0),15)</f>
        <v>1.3G</v>
      </c>
      <c r="O337" t="str">
        <f>INDEX(Articles!$1:$1048576,MATCH(E337,Articles!D:D,0),16)</f>
        <v>0589-F4-0067</v>
      </c>
      <c r="P337">
        <f>INDEX(Articles!$1:$1048576,MATCH(E337,Articles!D:D,0),17)*1000</f>
        <v>640</v>
      </c>
      <c r="Q337" t="str">
        <f>INDEX(Articles!$1:$1048576,MATCH(E337,Articles!D:D,0),18)</f>
        <v>3</v>
      </c>
      <c r="R337">
        <f>INDEX(Articles!$1:$1048576,MATCH(E337,Articles!D:D,0),19)</f>
        <v>125</v>
      </c>
      <c r="S337" t="str">
        <f>IF(INDEX('Unités CA'!$1:$1048576,MATCH(E337,'Unités CA'!D:D,0),5)=0,"",INDEX('Unités CA'!$1:$1048576,MATCH(E337,'Unités CA'!D:D,0),5))</f>
        <v>0020/CA</v>
      </c>
      <c r="T337" t="str">
        <f>IF(INDEX('Unités BTE'!$1:$1048576,MATCH(E337,'Unités CA'!D:D,0),5)=0,"",INDEX('Unités BTE'!$1:$1048576,MATCH(E337,'Unités CA'!D:D,0),5))</f>
        <v/>
      </c>
      <c r="U337">
        <f>IFERROR(INDEX('Prix PRO CA'!$1:$1048576,MATCH(E337,'Prix PRO CA'!D:D,0),10),"")</f>
        <v>566.4</v>
      </c>
      <c r="V337" t="str">
        <f>IFERROR(INDEX('Prix PRO CA'!$1:$1048576,MATCH(E337,'Prix PRO BTE'!D:D,0),10),"")</f>
        <v/>
      </c>
      <c r="W337">
        <f>+IFERROR(INDEX('Prix PRO PCS'!$1:$1048576,MATCH(E337,'Prix PRO PCS'!D:D,0),10),"")</f>
        <v>28.32</v>
      </c>
      <c r="X337" t="str">
        <f>IF(B337="OPPORTUNITE",AA337,IF(AA337&lt;=0,"Non",IF(AA337&gt;10,"Oui","Inf à 10")))</f>
        <v>Oui</v>
      </c>
      <c r="Y337" t="str">
        <f>IFERROR(INDEX(LigneAchat!$1:$1048576,MATCH(E337,LigneAchat!D:D,0),5),"")</f>
        <v/>
      </c>
      <c r="Z337">
        <f>INDEX(Articles!$1:$1048576,MATCH(E337,Articles!D:D,0),21)</f>
        <v>25</v>
      </c>
      <c r="AA337">
        <f>+Z337-AB337</f>
        <v>25</v>
      </c>
      <c r="AB337">
        <f>+INDEX(Articles!$1:$1048576,MATCH(E337,Articles!D:D,0),23)</f>
        <v>0</v>
      </c>
    </row>
    <row r="338">
      <c r="B338" t="str">
        <f>INDEX(Articles!$1:$1048576,MATCH(E338,Articles!D:D,0),6)</f>
        <v>1</v>
      </c>
      <c r="C338" t="str">
        <f>INDEX(Articles!$1:$1048576,MATCH(E338,Articles!D:D,0),7)</f>
        <v/>
      </c>
      <c r="D338" t="str">
        <f>HYPERLINK(INDEX(Articles!$1:$1048576,MATCH(E338,Articles!D:D,0),24),"Lien")</f>
        <v>Lien</v>
      </c>
      <c r="E338" t="str">
        <v>73412BC</v>
      </c>
      <c r="F338" t="str">
        <f>INDEX(Articles!$1:$1048576,MATCH(E338,Articles!D:D,0),5)</f>
        <v>BBE Ø125 PIVOINE BLANC</v>
      </c>
      <c r="G338" t="str">
        <f>INDEX(Articles!$1:$1048576,MATCH(E338,Articles!D:D,0),8)</f>
        <v>BOMBE</v>
      </c>
      <c r="H338" t="str">
        <f>INDEX(Articles!$1:$1048576,MATCH(E338,Articles!D:D,0),9)</f>
        <v>SPHERIQUE</v>
      </c>
      <c r="I338">
        <f>INDEX(Articles!$1:$1048576,MATCH(E338,Articles!D:D,0),10)</f>
        <v>125</v>
      </c>
      <c r="J338" t="str">
        <f>INDEX(Articles!$1:$1048576,MATCH(E338,Articles!D:D,0),11)</f>
        <v>PIVOINE</v>
      </c>
      <c r="K338" t="str">
        <f>INDEX(Articles!$1:$1048576,MATCH(E338,Articles!D:D,0),12)</f>
        <v>BLANC</v>
      </c>
      <c r="L338" t="str">
        <f>INDEX(Articles!$1:$1048576,MATCH(E338,Articles!D:D,0),13)</f>
        <v>EU</v>
      </c>
      <c r="M338" t="str">
        <f>INDEX(Articles!$1:$1048576,MATCH(E338,Articles!D:D,0),14)</f>
        <v>F4</v>
      </c>
      <c r="N338" t="str">
        <f>INDEX(Articles!$1:$1048576,MATCH(E338,Articles!D:D,0),15)</f>
        <v>1.3G</v>
      </c>
      <c r="O338" t="str">
        <f>INDEX(Articles!$1:$1048576,MATCH(E338,Articles!D:D,0),16)</f>
        <v>0589-F4-0067</v>
      </c>
      <c r="P338">
        <f>INDEX(Articles!$1:$1048576,MATCH(E338,Articles!D:D,0),17)*1000</f>
        <v>640</v>
      </c>
      <c r="Q338" t="str">
        <f>INDEX(Articles!$1:$1048576,MATCH(E338,Articles!D:D,0),18)</f>
        <v>3</v>
      </c>
      <c r="R338">
        <f>INDEX(Articles!$1:$1048576,MATCH(E338,Articles!D:D,0),19)</f>
        <v>125</v>
      </c>
      <c r="S338" t="str">
        <f>IF(INDEX('Unités CA'!$1:$1048576,MATCH(E338,'Unités CA'!D:D,0),5)=0,"",INDEX('Unités CA'!$1:$1048576,MATCH(E338,'Unités CA'!D:D,0),5))</f>
        <v>0020/CA</v>
      </c>
      <c r="T338" t="str">
        <f>IF(INDEX('Unités BTE'!$1:$1048576,MATCH(E338,'Unités CA'!D:D,0),5)=0,"",INDEX('Unités BTE'!$1:$1048576,MATCH(E338,'Unités CA'!D:D,0),5))</f>
        <v/>
      </c>
      <c r="U338">
        <f>IFERROR(INDEX('Prix PRO CA'!$1:$1048576,MATCH(E338,'Prix PRO CA'!D:D,0),10),"")</f>
        <v>566.4</v>
      </c>
      <c r="V338" t="str">
        <f>IFERROR(INDEX('Prix PRO CA'!$1:$1048576,MATCH(E338,'Prix PRO BTE'!D:D,0),10),"")</f>
        <v/>
      </c>
      <c r="W338">
        <f>+IFERROR(INDEX('Prix PRO PCS'!$1:$1048576,MATCH(E338,'Prix PRO PCS'!D:D,0),10),"")</f>
        <v>28.32</v>
      </c>
      <c r="X338" t="str">
        <f>IF(B338="OPPORTUNITE",AA338,IF(AA338&lt;=0,"Non",IF(AA338&gt;10,"Oui","Inf à 10")))</f>
        <v>Oui</v>
      </c>
      <c r="Y338" t="str">
        <f>IFERROR(INDEX(LigneAchat!$1:$1048576,MATCH(E338,LigneAchat!D:D,0),5),"")</f>
        <v/>
      </c>
      <c r="Z338">
        <f>INDEX(Articles!$1:$1048576,MATCH(E338,Articles!D:D,0),21)</f>
        <v>22</v>
      </c>
      <c r="AA338">
        <f>+Z338-AB338</f>
        <v>22</v>
      </c>
      <c r="AB338">
        <f>+INDEX(Articles!$1:$1048576,MATCH(E338,Articles!D:D,0),23)</f>
        <v>0</v>
      </c>
    </row>
    <row r="339">
      <c r="B339" t="str">
        <f>INDEX(Articles!$1:$1048576,MATCH(E339,Articles!D:D,0),6)</f>
        <v>1</v>
      </c>
      <c r="C339" t="str">
        <f>INDEX(Articles!$1:$1048576,MATCH(E339,Articles!D:D,0),7)</f>
        <v/>
      </c>
      <c r="D339" t="str">
        <f>HYPERLINK(INDEX(Articles!$1:$1048576,MATCH(E339,Articles!D:D,0),24),"Lien")</f>
        <v>Lien</v>
      </c>
      <c r="E339" t="str">
        <v>73412O</v>
      </c>
      <c r="F339" t="str">
        <f>INDEX(Articles!$1:$1048576,MATCH(E339,Articles!D:D,0),5)</f>
        <v>BBE Ø125 PIVOINE ORANGE</v>
      </c>
      <c r="G339" t="str">
        <f>INDEX(Articles!$1:$1048576,MATCH(E339,Articles!D:D,0),8)</f>
        <v>BOMBE</v>
      </c>
      <c r="H339" t="str">
        <f>INDEX(Articles!$1:$1048576,MATCH(E339,Articles!D:D,0),9)</f>
        <v>SPHERIQUE</v>
      </c>
      <c r="I339">
        <f>INDEX(Articles!$1:$1048576,MATCH(E339,Articles!D:D,0),10)</f>
        <v>125</v>
      </c>
      <c r="J339" t="str">
        <f>INDEX(Articles!$1:$1048576,MATCH(E339,Articles!D:D,0),11)</f>
        <v>PIVOINE</v>
      </c>
      <c r="K339" t="str">
        <f>INDEX(Articles!$1:$1048576,MATCH(E339,Articles!D:D,0),12)</f>
        <v>ORANGE</v>
      </c>
      <c r="L339" t="str">
        <f>INDEX(Articles!$1:$1048576,MATCH(E339,Articles!D:D,0),13)</f>
        <v>EU</v>
      </c>
      <c r="M339" t="str">
        <f>INDEX(Articles!$1:$1048576,MATCH(E339,Articles!D:D,0),14)</f>
        <v>F4</v>
      </c>
      <c r="N339" t="str">
        <f>INDEX(Articles!$1:$1048576,MATCH(E339,Articles!D:D,0),15)</f>
        <v>1.3G</v>
      </c>
      <c r="O339" t="str">
        <f>INDEX(Articles!$1:$1048576,MATCH(E339,Articles!D:D,0),16)</f>
        <v>0589-F4-0067</v>
      </c>
      <c r="P339">
        <f>INDEX(Articles!$1:$1048576,MATCH(E339,Articles!D:D,0),17)*1000</f>
        <v>640</v>
      </c>
      <c r="Q339" t="str">
        <f>INDEX(Articles!$1:$1048576,MATCH(E339,Articles!D:D,0),18)</f>
        <v>3</v>
      </c>
      <c r="R339">
        <f>INDEX(Articles!$1:$1048576,MATCH(E339,Articles!D:D,0),19)</f>
        <v>125</v>
      </c>
      <c r="S339" t="str">
        <f>IF(INDEX('Unités CA'!$1:$1048576,MATCH(E339,'Unités CA'!D:D,0),5)=0,"",INDEX('Unités CA'!$1:$1048576,MATCH(E339,'Unités CA'!D:D,0),5))</f>
        <v>0020/CA</v>
      </c>
      <c r="T339" t="str">
        <f>IF(INDEX('Unités BTE'!$1:$1048576,MATCH(E339,'Unités CA'!D:D,0),5)=0,"",INDEX('Unités BTE'!$1:$1048576,MATCH(E339,'Unités CA'!D:D,0),5))</f>
        <v/>
      </c>
      <c r="U339">
        <f>IFERROR(INDEX('Prix PRO CA'!$1:$1048576,MATCH(E339,'Prix PRO CA'!D:D,0),10),"")</f>
        <v>566.4</v>
      </c>
      <c r="V339" t="str">
        <f>IFERROR(INDEX('Prix PRO CA'!$1:$1048576,MATCH(E339,'Prix PRO BTE'!D:D,0),10),"")</f>
        <v/>
      </c>
      <c r="W339">
        <f>+IFERROR(INDEX('Prix PRO PCS'!$1:$1048576,MATCH(E339,'Prix PRO PCS'!D:D,0),10),"")</f>
        <v>28.32</v>
      </c>
      <c r="X339" t="str">
        <f>IF(B339="OPPORTUNITE",AA339,IF(AA339&lt;=0,"Non",IF(AA339&gt;10,"Oui","Inf à 10")))</f>
        <v>Oui</v>
      </c>
      <c r="Y339" t="str">
        <f>IFERROR(INDEX(LigneAchat!$1:$1048576,MATCH(E339,LigneAchat!D:D,0),5),"")</f>
        <v/>
      </c>
      <c r="Z339">
        <f>INDEX(Articles!$1:$1048576,MATCH(E339,Articles!D:D,0),21)</f>
        <v>45</v>
      </c>
      <c r="AA339">
        <f>+Z339-AB339</f>
        <v>45</v>
      </c>
      <c r="AB339">
        <f>+INDEX(Articles!$1:$1048576,MATCH(E339,Articles!D:D,0),23)</f>
        <v>0</v>
      </c>
    </row>
    <row r="340">
      <c r="B340" t="str">
        <f>INDEX(Articles!$1:$1048576,MATCH(E340,Articles!D:D,0),6)</f>
        <v>1</v>
      </c>
      <c r="C340" t="str">
        <f>INDEX(Articles!$1:$1048576,MATCH(E340,Articles!D:D,0),7)</f>
        <v/>
      </c>
      <c r="D340" t="str">
        <f>HYPERLINK(INDEX(Articles!$1:$1048576,MATCH(E340,Articles!D:D,0),24),"Lien")</f>
        <v>Lien</v>
      </c>
      <c r="E340" t="str">
        <v>73412R</v>
      </c>
      <c r="F340" t="str">
        <f>INDEX(Articles!$1:$1048576,MATCH(E340,Articles!D:D,0),5)</f>
        <v>BBE Ø125 PIVOINE ROUGE</v>
      </c>
      <c r="G340" t="str">
        <f>INDEX(Articles!$1:$1048576,MATCH(E340,Articles!D:D,0),8)</f>
        <v>BOMBE</v>
      </c>
      <c r="H340" t="str">
        <f>INDEX(Articles!$1:$1048576,MATCH(E340,Articles!D:D,0),9)</f>
        <v>SPHERIQUE</v>
      </c>
      <c r="I340">
        <f>INDEX(Articles!$1:$1048576,MATCH(E340,Articles!D:D,0),10)</f>
        <v>125</v>
      </c>
      <c r="J340" t="str">
        <f>INDEX(Articles!$1:$1048576,MATCH(E340,Articles!D:D,0),11)</f>
        <v>PIVOINE</v>
      </c>
      <c r="K340" t="str">
        <f>INDEX(Articles!$1:$1048576,MATCH(E340,Articles!D:D,0),12)</f>
        <v>ROUGE</v>
      </c>
      <c r="L340" t="str">
        <f>INDEX(Articles!$1:$1048576,MATCH(E340,Articles!D:D,0),13)</f>
        <v>EU</v>
      </c>
      <c r="M340" t="str">
        <f>INDEX(Articles!$1:$1048576,MATCH(E340,Articles!D:D,0),14)</f>
        <v>F4</v>
      </c>
      <c r="N340" t="str">
        <f>INDEX(Articles!$1:$1048576,MATCH(E340,Articles!D:D,0),15)</f>
        <v>1.3G</v>
      </c>
      <c r="O340" t="str">
        <f>INDEX(Articles!$1:$1048576,MATCH(E340,Articles!D:D,0),16)</f>
        <v>0589-F4-0067</v>
      </c>
      <c r="P340">
        <f>INDEX(Articles!$1:$1048576,MATCH(E340,Articles!D:D,0),17)*1000</f>
        <v>640</v>
      </c>
      <c r="Q340" t="str">
        <f>INDEX(Articles!$1:$1048576,MATCH(E340,Articles!D:D,0),18)</f>
        <v>3</v>
      </c>
      <c r="R340">
        <f>INDEX(Articles!$1:$1048576,MATCH(E340,Articles!D:D,0),19)</f>
        <v>125</v>
      </c>
      <c r="S340" t="str">
        <f>IF(INDEX('Unités CA'!$1:$1048576,MATCH(E340,'Unités CA'!D:D,0),5)=0,"",INDEX('Unités CA'!$1:$1048576,MATCH(E340,'Unités CA'!D:D,0),5))</f>
        <v>0020/CA</v>
      </c>
      <c r="T340" t="str">
        <f>IF(INDEX('Unités BTE'!$1:$1048576,MATCH(E340,'Unités CA'!D:D,0),5)=0,"",INDEX('Unités BTE'!$1:$1048576,MATCH(E340,'Unités CA'!D:D,0),5))</f>
        <v/>
      </c>
      <c r="U340">
        <f>IFERROR(INDEX('Prix PRO CA'!$1:$1048576,MATCH(E340,'Prix PRO CA'!D:D,0),10),"")</f>
        <v>566.4</v>
      </c>
      <c r="V340" t="str">
        <f>IFERROR(INDEX('Prix PRO CA'!$1:$1048576,MATCH(E340,'Prix PRO BTE'!D:D,0),10),"")</f>
        <v/>
      </c>
      <c r="W340">
        <f>+IFERROR(INDEX('Prix PRO PCS'!$1:$1048576,MATCH(E340,'Prix PRO PCS'!D:D,0),10),"")</f>
        <v>28.32</v>
      </c>
      <c r="X340" t="str">
        <f>IF(B340="OPPORTUNITE",AA340,IF(AA340&lt;=0,"Non",IF(AA340&gt;10,"Oui","Inf à 10")))</f>
        <v>Oui</v>
      </c>
      <c r="Y340" t="str">
        <f>IFERROR(INDEX(LigneAchat!$1:$1048576,MATCH(E340,LigneAchat!D:D,0),5),"")</f>
        <v/>
      </c>
      <c r="Z340">
        <f>INDEX(Articles!$1:$1048576,MATCH(E340,Articles!D:D,0),21)</f>
        <v>40</v>
      </c>
      <c r="AA340">
        <f>+Z340-AB340</f>
        <v>40</v>
      </c>
      <c r="AB340">
        <f>+INDEX(Articles!$1:$1048576,MATCH(E340,Articles!D:D,0),23)</f>
        <v>0</v>
      </c>
    </row>
    <row r="341">
      <c r="B341" t="str">
        <f>INDEX(Articles!$1:$1048576,MATCH(E341,Articles!D:D,0),6)</f>
        <v>1</v>
      </c>
      <c r="C341" t="str">
        <f>INDEX(Articles!$1:$1048576,MATCH(E341,Articles!D:D,0),7)</f>
        <v/>
      </c>
      <c r="D341" t="str">
        <f>HYPERLINK(INDEX(Articles!$1:$1048576,MATCH(E341,Articles!D:D,0),24),"Lien")</f>
        <v>Lien</v>
      </c>
      <c r="E341" t="str">
        <v>65112</v>
      </c>
      <c r="F341" t="str">
        <f>INDEX(Articles!$1:$1048576,MATCH(E341,Articles!D:D,0),5)</f>
        <v>BBE Ø125 KAMURO + TC KAMURO</v>
      </c>
      <c r="G341" t="str">
        <f>INDEX(Articles!$1:$1048576,MATCH(E341,Articles!D:D,0),8)</f>
        <v>BOMBE</v>
      </c>
      <c r="H341" t="str">
        <f>INDEX(Articles!$1:$1048576,MATCH(E341,Articles!D:D,0),9)</f>
        <v>SPHERIQUE</v>
      </c>
      <c r="I341">
        <f>INDEX(Articles!$1:$1048576,MATCH(E341,Articles!D:D,0),10)</f>
        <v>125</v>
      </c>
      <c r="J341" t="str">
        <f>INDEX(Articles!$1:$1048576,MATCH(E341,Articles!D:D,0),11)</f>
        <v>PLEUREUR</v>
      </c>
      <c r="K341" t="str">
        <f>INDEX(Articles!$1:$1048576,MATCH(E341,Articles!D:D,0),12)</f>
        <v>KAMURO</v>
      </c>
      <c r="L341" t="str">
        <f>INDEX(Articles!$1:$1048576,MATCH(E341,Articles!D:D,0),13)</f>
        <v>EU</v>
      </c>
      <c r="M341" t="str">
        <f>INDEX(Articles!$1:$1048576,MATCH(E341,Articles!D:D,0),14)</f>
        <v>F4</v>
      </c>
      <c r="N341" t="str">
        <f>INDEX(Articles!$1:$1048576,MATCH(E341,Articles!D:D,0),15)</f>
        <v>1.3G</v>
      </c>
      <c r="O341" t="str">
        <f>INDEX(Articles!$1:$1048576,MATCH(E341,Articles!D:D,0),16)</f>
        <v>0163-F4-2221</v>
      </c>
      <c r="P341">
        <f>INDEX(Articles!$1:$1048576,MATCH(E341,Articles!D:D,0),17)*1000</f>
        <v>919</v>
      </c>
      <c r="Q341" t="str">
        <f>INDEX(Articles!$1:$1048576,MATCH(E341,Articles!D:D,0),18)</f>
        <v>4</v>
      </c>
      <c r="R341">
        <f>INDEX(Articles!$1:$1048576,MATCH(E341,Articles!D:D,0),19)</f>
        <v>125</v>
      </c>
      <c r="S341" t="str">
        <f>IF(INDEX('Unités CA'!$1:$1048576,MATCH(E341,'Unités CA'!D:D,0),5)=0,"",INDEX('Unités CA'!$1:$1048576,MATCH(E341,'Unités CA'!D:D,0),5))</f>
        <v>0012/CA</v>
      </c>
      <c r="T341" t="str">
        <f>IF(INDEX('Unités BTE'!$1:$1048576,MATCH(E341,'Unités CA'!D:D,0),5)=0,"",INDEX('Unités BTE'!$1:$1048576,MATCH(E341,'Unités CA'!D:D,0),5))</f>
        <v/>
      </c>
      <c r="U341" t="str">
        <f>IFERROR(INDEX('Prix PRO CA'!$1:$1048576,MATCH(E341,'Prix PRO CA'!D:D,0),10),"")</f>
        <v/>
      </c>
      <c r="V341" t="str">
        <f>IFERROR(INDEX('Prix PRO CA'!$1:$1048576,MATCH(E341,'Prix PRO BTE'!D:D,0),10),"")</f>
        <v/>
      </c>
      <c r="W341">
        <f>+IFERROR(INDEX('Prix PRO PCS'!$1:$1048576,MATCH(E341,'Prix PRO PCS'!D:D,0),10),"")</f>
        <v>54.49</v>
      </c>
      <c r="X341" t="str">
        <f>IF(B341="OPPORTUNITE",AA341,IF(AA341&lt;=0,"Non",IF(AA341&gt;10,"Oui","Inf à 10")))</f>
        <v>Oui</v>
      </c>
      <c r="Y341">
        <f>IFERROR(INDEX(LigneAchat!$1:$1048576,MATCH(E341,LigneAchat!D:D,0),5),"")</f>
        <v>44301</v>
      </c>
      <c r="Z341">
        <f>INDEX(Articles!$1:$1048576,MATCH(E341,Articles!D:D,0),21)</f>
        <v>28</v>
      </c>
      <c r="AA341">
        <f>+Z341-AB341</f>
        <v>28</v>
      </c>
      <c r="AB341">
        <f>+INDEX(Articles!$1:$1048576,MATCH(E341,Articles!D:D,0),23)</f>
        <v>0</v>
      </c>
    </row>
    <row r="342">
      <c r="B342" t="str">
        <f>INDEX(Articles!$1:$1048576,MATCH(E342,Articles!D:D,0),6)</f>
        <v>1</v>
      </c>
      <c r="C342" t="str">
        <f>INDEX(Articles!$1:$1048576,MATCH(E342,Articles!D:D,0),7)</f>
        <v/>
      </c>
      <c r="D342" t="str">
        <f>HYPERLINK(INDEX(Articles!$1:$1048576,MATCH(E342,Articles!D:D,0),24),"Lien")</f>
        <v>Lien</v>
      </c>
      <c r="E342" t="str">
        <v>65112KA/VI</v>
      </c>
      <c r="F342" t="str">
        <f>INDEX(Articles!$1:$1048576,MATCH(E342,Articles!D:D,0),5)</f>
        <v>BBE Ø125 KAMURO À VIOLET + TC KAMURO</v>
      </c>
      <c r="G342" t="str">
        <f>INDEX(Articles!$1:$1048576,MATCH(E342,Articles!D:D,0),8)</f>
        <v>BOMBE</v>
      </c>
      <c r="H342" t="str">
        <f>INDEX(Articles!$1:$1048576,MATCH(E342,Articles!D:D,0),9)</f>
        <v>SPHERIQUE</v>
      </c>
      <c r="I342">
        <f>INDEX(Articles!$1:$1048576,MATCH(E342,Articles!D:D,0),10)</f>
        <v>125</v>
      </c>
      <c r="J342" t="str">
        <f>INDEX(Articles!$1:$1048576,MATCH(E342,Articles!D:D,0),11)</f>
        <v>PLEUREUR</v>
      </c>
      <c r="K342" t="str">
        <f>INDEX(Articles!$1:$1048576,MATCH(E342,Articles!D:D,0),12)</f>
        <v>KAMURO</v>
      </c>
      <c r="L342" t="str">
        <f>INDEX(Articles!$1:$1048576,MATCH(E342,Articles!D:D,0),13)</f>
        <v>EU</v>
      </c>
      <c r="M342" t="str">
        <f>INDEX(Articles!$1:$1048576,MATCH(E342,Articles!D:D,0),14)</f>
        <v>F4</v>
      </c>
      <c r="N342" t="str">
        <f>INDEX(Articles!$1:$1048576,MATCH(E342,Articles!D:D,0),15)</f>
        <v>1.3G</v>
      </c>
      <c r="O342" t="str">
        <f>INDEX(Articles!$1:$1048576,MATCH(E342,Articles!D:D,0),16)</f>
        <v>0163-F4-2221</v>
      </c>
      <c r="P342">
        <f>INDEX(Articles!$1:$1048576,MATCH(E342,Articles!D:D,0),17)*1000</f>
        <v>919</v>
      </c>
      <c r="Q342" t="str">
        <f>INDEX(Articles!$1:$1048576,MATCH(E342,Articles!D:D,0),18)</f>
        <v>4</v>
      </c>
      <c r="R342">
        <f>INDEX(Articles!$1:$1048576,MATCH(E342,Articles!D:D,0),19)</f>
        <v>125</v>
      </c>
      <c r="S342" t="str">
        <f>IF(INDEX('Unités CA'!$1:$1048576,MATCH(E342,'Unités CA'!D:D,0),5)=0,"",INDEX('Unités CA'!$1:$1048576,MATCH(E342,'Unités CA'!D:D,0),5))</f>
        <v>0012/CA</v>
      </c>
      <c r="T342" t="str">
        <f>IF(INDEX('Unités BTE'!$1:$1048576,MATCH(E342,'Unités CA'!D:D,0),5)=0,"",INDEX('Unités BTE'!$1:$1048576,MATCH(E342,'Unités CA'!D:D,0),5))</f>
        <v/>
      </c>
      <c r="U342" t="str">
        <f>IFERROR(INDEX('Prix PRO CA'!$1:$1048576,MATCH(E342,'Prix PRO CA'!D:D,0),10),"")</f>
        <v/>
      </c>
      <c r="V342" t="str">
        <f>IFERROR(INDEX('Prix PRO CA'!$1:$1048576,MATCH(E342,'Prix PRO BTE'!D:D,0),10),"")</f>
        <v/>
      </c>
      <c r="W342">
        <f>+IFERROR(INDEX('Prix PRO PCS'!$1:$1048576,MATCH(E342,'Prix PRO PCS'!D:D,0),10),"")</f>
        <v>54.49</v>
      </c>
      <c r="X342" t="str">
        <f>IF(B342="OPPORTUNITE",AA342,IF(AA342&lt;=0,"Non",IF(AA342&gt;10,"Oui","Inf à 10")))</f>
        <v>Inf à 10</v>
      </c>
      <c r="Y342" t="str">
        <f>IFERROR(INDEX(LigneAchat!$1:$1048576,MATCH(E342,LigneAchat!D:D,0),5),"")</f>
        <v/>
      </c>
      <c r="Z342">
        <f>INDEX(Articles!$1:$1048576,MATCH(E342,Articles!D:D,0),21)</f>
        <v>13</v>
      </c>
      <c r="AA342">
        <f>+Z342-AB342</f>
        <v>9</v>
      </c>
      <c r="AB342">
        <f>+INDEX(Articles!$1:$1048576,MATCH(E342,Articles!D:D,0),23)</f>
        <v>4</v>
      </c>
    </row>
    <row r="343">
      <c r="B343" t="str">
        <f>INDEX(Articles!$1:$1048576,MATCH(E343,Articles!D:D,0),6)</f>
        <v>1</v>
      </c>
      <c r="C343" t="str">
        <f>INDEX(Articles!$1:$1048576,MATCH(E343,Articles!D:D,0),7)</f>
        <v/>
      </c>
      <c r="D343" t="str">
        <f>HYPERLINK(INDEX(Articles!$1:$1048576,MATCH(E343,Articles!D:D,0),24),"Lien")</f>
        <v>Lien</v>
      </c>
      <c r="E343" t="str">
        <v>72712A</v>
      </c>
      <c r="F343" t="str">
        <f>INDEX(Articles!$1:$1048576,MATCH(E343,Articles!D:D,0),5)</f>
        <v>BBE Ø125 PLUIE ARGENT (PREMIUM)</v>
      </c>
      <c r="G343" t="str">
        <f>INDEX(Articles!$1:$1048576,MATCH(E343,Articles!D:D,0),8)</f>
        <v>BOMBE</v>
      </c>
      <c r="H343" t="str">
        <f>INDEX(Articles!$1:$1048576,MATCH(E343,Articles!D:D,0),9)</f>
        <v>SPHERIQUE</v>
      </c>
      <c r="I343">
        <f>INDEX(Articles!$1:$1048576,MATCH(E343,Articles!D:D,0),10)</f>
        <v>125</v>
      </c>
      <c r="J343" t="str">
        <f>INDEX(Articles!$1:$1048576,MATCH(E343,Articles!D:D,0),11)</f>
        <v>PLEUREUR</v>
      </c>
      <c r="K343" t="str">
        <f>INDEX(Articles!$1:$1048576,MATCH(E343,Articles!D:D,0),12)</f>
        <v>ARGENT</v>
      </c>
      <c r="L343" t="str">
        <f>INDEX(Articles!$1:$1048576,MATCH(E343,Articles!D:D,0),13)</f>
        <v>EU</v>
      </c>
      <c r="M343" t="str">
        <f>INDEX(Articles!$1:$1048576,MATCH(E343,Articles!D:D,0),14)</f>
        <v>F4</v>
      </c>
      <c r="N343" t="str">
        <f>INDEX(Articles!$1:$1048576,MATCH(E343,Articles!D:D,0),15)</f>
        <v>1.3G</v>
      </c>
      <c r="O343" t="str">
        <f>INDEX(Articles!$1:$1048576,MATCH(E343,Articles!D:D,0),16)</f>
        <v>1395-F4-0614/2013</v>
      </c>
      <c r="P343">
        <f>INDEX(Articles!$1:$1048576,MATCH(E343,Articles!D:D,0),17)*1000</f>
        <v>721</v>
      </c>
      <c r="Q343" t="str">
        <f>INDEX(Articles!$1:$1048576,MATCH(E343,Articles!D:D,0),18)</f>
        <v>3</v>
      </c>
      <c r="R343">
        <f>INDEX(Articles!$1:$1048576,MATCH(E343,Articles!D:D,0),19)</f>
        <v>125</v>
      </c>
      <c r="S343" t="str">
        <f>IF(INDEX('Unités CA'!$1:$1048576,MATCH(E343,'Unités CA'!D:D,0),5)=0,"",INDEX('Unités CA'!$1:$1048576,MATCH(E343,'Unités CA'!D:D,0),5))</f>
        <v>0030/CA</v>
      </c>
      <c r="T343" t="str">
        <f>IF(INDEX('Unités BTE'!$1:$1048576,MATCH(E343,'Unités CA'!D:D,0),5)=0,"",INDEX('Unités BTE'!$1:$1048576,MATCH(E343,'Unités CA'!D:D,0),5))</f>
        <v/>
      </c>
      <c r="U343">
        <f>IFERROR(INDEX('Prix PRO CA'!$1:$1048576,MATCH(E343,'Prix PRO CA'!D:D,0),10),"")</f>
        <v>1158.6</v>
      </c>
      <c r="V343" t="str">
        <f>IFERROR(INDEX('Prix PRO CA'!$1:$1048576,MATCH(E343,'Prix PRO BTE'!D:D,0),10),"")</f>
        <v/>
      </c>
      <c r="W343">
        <f>+IFERROR(INDEX('Prix PRO PCS'!$1:$1048576,MATCH(E343,'Prix PRO PCS'!D:D,0),10),"")</f>
        <v>38.62</v>
      </c>
      <c r="X343" t="str">
        <f>IF(B343="OPPORTUNITE",AA343,IF(AA343&lt;=0,"Non",IF(AA343&gt;10,"Oui","Inf à 10")))</f>
        <v>Non</v>
      </c>
      <c r="Y343">
        <f>IFERROR(INDEX(LigneAchat!$1:$1048576,MATCH(E343,LigneAchat!D:D,0),5),"")</f>
        <v>44287</v>
      </c>
      <c r="Z343">
        <f>INDEX(Articles!$1:$1048576,MATCH(E343,Articles!D:D,0),21)</f>
        <v>330</v>
      </c>
      <c r="AA343">
        <f>+Z343-AB343</f>
        <v>0</v>
      </c>
      <c r="AB343">
        <f>+INDEX(Articles!$1:$1048576,MATCH(E343,Articles!D:D,0),23)</f>
        <v>330</v>
      </c>
    </row>
    <row r="344">
      <c r="B344" t="str">
        <f>INDEX(Articles!$1:$1048576,MATCH(E344,Articles!D:D,0),6)</f>
        <v>1</v>
      </c>
      <c r="C344" t="str">
        <f>INDEX(Articles!$1:$1048576,MATCH(E344,Articles!D:D,0),7)</f>
        <v/>
      </c>
      <c r="D344" t="str">
        <f>HYPERLINK(INDEX(Articles!$1:$1048576,MATCH(E344,Articles!D:D,0),24),"Lien")</f>
        <v>Lien</v>
      </c>
      <c r="E344" t="str">
        <v>72712AB</v>
      </c>
      <c r="F344" t="str">
        <f>INDEX(Articles!$1:$1048576,MATCH(E344,Articles!D:D,0),5)</f>
        <v>BBE Ø125 PLUIE ARGENT CENTRE CLIGNO BLANC(PREMIUM)</v>
      </c>
      <c r="G344" t="str">
        <f>INDEX(Articles!$1:$1048576,MATCH(E344,Articles!D:D,0),8)</f>
        <v>BOMBE</v>
      </c>
      <c r="H344" t="str">
        <f>INDEX(Articles!$1:$1048576,MATCH(E344,Articles!D:D,0),9)</f>
        <v>SPHERIQUE</v>
      </c>
      <c r="I344">
        <f>INDEX(Articles!$1:$1048576,MATCH(E344,Articles!D:D,0),10)</f>
        <v>125</v>
      </c>
      <c r="J344" t="str">
        <f>INDEX(Articles!$1:$1048576,MATCH(E344,Articles!D:D,0),11)</f>
        <v>PLEUREUR</v>
      </c>
      <c r="K344" t="str">
        <f>INDEX(Articles!$1:$1048576,MATCH(E344,Articles!D:D,0),12)</f>
        <v>ARGENT</v>
      </c>
      <c r="L344" t="str">
        <f>INDEX(Articles!$1:$1048576,MATCH(E344,Articles!D:D,0),13)</f>
        <v>EU</v>
      </c>
      <c r="M344" t="str">
        <f>INDEX(Articles!$1:$1048576,MATCH(E344,Articles!D:D,0),14)</f>
        <v>F4</v>
      </c>
      <c r="N344" t="str">
        <f>INDEX(Articles!$1:$1048576,MATCH(E344,Articles!D:D,0),15)</f>
        <v>1.3G</v>
      </c>
      <c r="O344" t="str">
        <f>INDEX(Articles!$1:$1048576,MATCH(E344,Articles!D:D,0),16)</f>
        <v>1395-F4-0614/2013</v>
      </c>
      <c r="P344">
        <f>INDEX(Articles!$1:$1048576,MATCH(E344,Articles!D:D,0),17)*1000</f>
        <v>735</v>
      </c>
      <c r="Q344" t="str">
        <f>INDEX(Articles!$1:$1048576,MATCH(E344,Articles!D:D,0),18)</f>
        <v>3</v>
      </c>
      <c r="R344">
        <f>INDEX(Articles!$1:$1048576,MATCH(E344,Articles!D:D,0),19)</f>
        <v>125</v>
      </c>
      <c r="S344" t="str">
        <f>IF(INDEX('Unités CA'!$1:$1048576,MATCH(E344,'Unités CA'!D:D,0),5)=0,"",INDEX('Unités CA'!$1:$1048576,MATCH(E344,'Unités CA'!D:D,0),5))</f>
        <v>0030/CA</v>
      </c>
      <c r="T344" t="str">
        <f>IF(INDEX('Unités BTE'!$1:$1048576,MATCH(E344,'Unités CA'!D:D,0),5)=0,"",INDEX('Unités BTE'!$1:$1048576,MATCH(E344,'Unités CA'!D:D,0),5))</f>
        <v/>
      </c>
      <c r="U344">
        <f>IFERROR(INDEX('Prix PRO CA'!$1:$1048576,MATCH(E344,'Prix PRO CA'!D:D,0),10),"")</f>
        <v>1328.7</v>
      </c>
      <c r="V344" t="str">
        <f>IFERROR(INDEX('Prix PRO CA'!$1:$1048576,MATCH(E344,'Prix PRO BTE'!D:D,0),10),"")</f>
        <v/>
      </c>
      <c r="W344">
        <f>+IFERROR(INDEX('Prix PRO PCS'!$1:$1048576,MATCH(E344,'Prix PRO PCS'!D:D,0),10),"")</f>
        <v>44.29</v>
      </c>
      <c r="X344" t="str">
        <f>IF(B344="OPPORTUNITE",AA344,IF(AA344&lt;=0,"Non",IF(AA344&gt;10,"Oui","Inf à 10")))</f>
        <v>Oui</v>
      </c>
      <c r="Y344" t="str">
        <f>IFERROR(INDEX(LigneAchat!$1:$1048576,MATCH(E344,LigneAchat!D:D,0),5),"")</f>
        <v/>
      </c>
      <c r="Z344">
        <f>INDEX(Articles!$1:$1048576,MATCH(E344,Articles!D:D,0),21)</f>
        <v>50</v>
      </c>
      <c r="AA344">
        <f>+Z344-AB344</f>
        <v>50</v>
      </c>
      <c r="AB344">
        <f>+INDEX(Articles!$1:$1048576,MATCH(E344,Articles!D:D,0),23)</f>
        <v>0</v>
      </c>
    </row>
    <row r="345">
      <c r="B345" t="str">
        <f>INDEX(Articles!$1:$1048576,MATCH(E345,Articles!D:D,0),6)</f>
        <v>1</v>
      </c>
      <c r="C345" t="str">
        <f>INDEX(Articles!$1:$1048576,MATCH(E345,Articles!D:D,0),7)</f>
        <v/>
      </c>
      <c r="D345" t="str">
        <f>HYPERLINK(INDEX(Articles!$1:$1048576,MATCH(E345,Articles!D:D,0),24),"Lien")</f>
        <v>Lien</v>
      </c>
      <c r="E345" t="str">
        <v>73412PA</v>
      </c>
      <c r="F345" t="str">
        <f>INDEX(Articles!$1:$1048576,MATCH(E345,Articles!D:D,0),5)</f>
        <v>BBE Ø125 PLUIE ARGENT</v>
      </c>
      <c r="G345" t="str">
        <f>INDEX(Articles!$1:$1048576,MATCH(E345,Articles!D:D,0),8)</f>
        <v>BOMBE</v>
      </c>
      <c r="H345" t="str">
        <f>INDEX(Articles!$1:$1048576,MATCH(E345,Articles!D:D,0),9)</f>
        <v>SPHERIQUE</v>
      </c>
      <c r="I345">
        <f>INDEX(Articles!$1:$1048576,MATCH(E345,Articles!D:D,0),10)</f>
        <v>125</v>
      </c>
      <c r="J345" t="str">
        <f>INDEX(Articles!$1:$1048576,MATCH(E345,Articles!D:D,0),11)</f>
        <v>PLEUREUR</v>
      </c>
      <c r="K345" t="str">
        <f>INDEX(Articles!$1:$1048576,MATCH(E345,Articles!D:D,0),12)</f>
        <v>ARGENT</v>
      </c>
      <c r="L345" t="str">
        <f>INDEX(Articles!$1:$1048576,MATCH(E345,Articles!D:D,0),13)</f>
        <v>EU</v>
      </c>
      <c r="M345" t="str">
        <f>INDEX(Articles!$1:$1048576,MATCH(E345,Articles!D:D,0),14)</f>
        <v>F4</v>
      </c>
      <c r="N345" t="str">
        <f>INDEX(Articles!$1:$1048576,MATCH(E345,Articles!D:D,0),15)</f>
        <v>1.3G</v>
      </c>
      <c r="O345" t="str">
        <f>INDEX(Articles!$1:$1048576,MATCH(E345,Articles!D:D,0),16)</f>
        <v>0589-F4-0067</v>
      </c>
      <c r="P345">
        <f>INDEX(Articles!$1:$1048576,MATCH(E345,Articles!D:D,0),17)*1000</f>
        <v>655</v>
      </c>
      <c r="Q345" t="str">
        <f>INDEX(Articles!$1:$1048576,MATCH(E345,Articles!D:D,0),18)</f>
        <v>3</v>
      </c>
      <c r="R345">
        <f>INDEX(Articles!$1:$1048576,MATCH(E345,Articles!D:D,0),19)</f>
        <v>125</v>
      </c>
      <c r="S345" t="str">
        <f>IF(INDEX('Unités CA'!$1:$1048576,MATCH(E345,'Unités CA'!D:D,0),5)=0,"",INDEX('Unités CA'!$1:$1048576,MATCH(E345,'Unités CA'!D:D,0),5))</f>
        <v>0020/CA</v>
      </c>
      <c r="T345" t="str">
        <f>IF(INDEX('Unités BTE'!$1:$1048576,MATCH(E345,'Unités CA'!D:D,0),5)=0,"",INDEX('Unités BTE'!$1:$1048576,MATCH(E345,'Unités CA'!D:D,0),5))</f>
        <v/>
      </c>
      <c r="U345">
        <f>IFERROR(INDEX('Prix PRO CA'!$1:$1048576,MATCH(E345,'Prix PRO CA'!D:D,0),10),"")</f>
        <v>566.4</v>
      </c>
      <c r="V345" t="str">
        <f>IFERROR(INDEX('Prix PRO CA'!$1:$1048576,MATCH(E345,'Prix PRO BTE'!D:D,0),10),"")</f>
        <v/>
      </c>
      <c r="W345">
        <f>+IFERROR(INDEX('Prix PRO PCS'!$1:$1048576,MATCH(E345,'Prix PRO PCS'!D:D,0),10),"")</f>
        <v>28.32</v>
      </c>
      <c r="X345" t="str">
        <f>IF(B345="OPPORTUNITE",AA345,IF(AA345&lt;=0,"Non",IF(AA345&gt;10,"Oui","Inf à 10")))</f>
        <v>Inf à 10</v>
      </c>
      <c r="Y345">
        <f>IFERROR(INDEX(LigneAchat!$1:$1048576,MATCH(E345,LigneAchat!D:D,0),5),"")</f>
        <v>44301</v>
      </c>
      <c r="Z345">
        <f>INDEX(Articles!$1:$1048576,MATCH(E345,Articles!D:D,0),21)</f>
        <v>1</v>
      </c>
      <c r="AA345">
        <f>+Z345-AB345</f>
        <v>1</v>
      </c>
      <c r="AB345">
        <f>+INDEX(Articles!$1:$1048576,MATCH(E345,Articles!D:D,0),23)</f>
        <v>0</v>
      </c>
    </row>
    <row r="346">
      <c r="B346" t="str">
        <f>INDEX(Articles!$1:$1048576,MATCH(E346,Articles!D:D,0),6)</f>
        <v>1</v>
      </c>
      <c r="C346" t="str">
        <f>INDEX(Articles!$1:$1048576,MATCH(E346,Articles!D:D,0),7)</f>
        <v/>
      </c>
      <c r="D346" t="str">
        <f>HYPERLINK(INDEX(Articles!$1:$1048576,MATCH(E346,Articles!D:D,0),24),"Lien")</f>
        <v>Lien</v>
      </c>
      <c r="E346" t="str">
        <v>73412KAT</v>
      </c>
      <c r="F346" t="str">
        <f>INDEX(Articles!$1:$1048576,MATCH(E346,Articles!D:D,0),5)</f>
        <v>BBE Ø125 SAULE PLEUREUR PLATINE</v>
      </c>
      <c r="G346" t="str">
        <f>INDEX(Articles!$1:$1048576,MATCH(E346,Articles!D:D,0),8)</f>
        <v>BOMBE</v>
      </c>
      <c r="H346" t="str">
        <f>INDEX(Articles!$1:$1048576,MATCH(E346,Articles!D:D,0),9)</f>
        <v>SPHERIQUE</v>
      </c>
      <c r="I346">
        <f>INDEX(Articles!$1:$1048576,MATCH(E346,Articles!D:D,0),10)</f>
        <v>125</v>
      </c>
      <c r="J346" t="str">
        <f>INDEX(Articles!$1:$1048576,MATCH(E346,Articles!D:D,0),11)</f>
        <v>PLEUREUR</v>
      </c>
      <c r="K346" t="str">
        <f>INDEX(Articles!$1:$1048576,MATCH(E346,Articles!D:D,0),12)</f>
        <v>KAMURO</v>
      </c>
      <c r="L346" t="str">
        <f>INDEX(Articles!$1:$1048576,MATCH(E346,Articles!D:D,0),13)</f>
        <v>EU</v>
      </c>
      <c r="M346" t="str">
        <f>INDEX(Articles!$1:$1048576,MATCH(E346,Articles!D:D,0),14)</f>
        <v>F4</v>
      </c>
      <c r="N346" t="str">
        <f>INDEX(Articles!$1:$1048576,MATCH(E346,Articles!D:D,0),15)</f>
        <v>1.3G</v>
      </c>
      <c r="O346" t="str">
        <f>INDEX(Articles!$1:$1048576,MATCH(E346,Articles!D:D,0),16)</f>
        <v>0589-F4-0067</v>
      </c>
      <c r="P346">
        <f>INDEX(Articles!$1:$1048576,MATCH(E346,Articles!D:D,0),17)*1000</f>
        <v>628</v>
      </c>
      <c r="Q346" t="str">
        <f>INDEX(Articles!$1:$1048576,MATCH(E346,Articles!D:D,0),18)</f>
        <v>3</v>
      </c>
      <c r="R346">
        <f>INDEX(Articles!$1:$1048576,MATCH(E346,Articles!D:D,0),19)</f>
        <v>125</v>
      </c>
      <c r="S346" t="str">
        <f>IF(INDEX('Unités CA'!$1:$1048576,MATCH(E346,'Unités CA'!D:D,0),5)=0,"",INDEX('Unités CA'!$1:$1048576,MATCH(E346,'Unités CA'!D:D,0),5))</f>
        <v>0020/CA</v>
      </c>
      <c r="T346" t="str">
        <f>IF(INDEX('Unités BTE'!$1:$1048576,MATCH(E346,'Unités CA'!D:D,0),5)=0,"",INDEX('Unités BTE'!$1:$1048576,MATCH(E346,'Unités CA'!D:D,0),5))</f>
        <v/>
      </c>
      <c r="U346">
        <f>IFERROR(INDEX('Prix PRO CA'!$1:$1048576,MATCH(E346,'Prix PRO CA'!D:D,0),10),"")</f>
        <v>566.4</v>
      </c>
      <c r="V346" t="str">
        <f>IFERROR(INDEX('Prix PRO CA'!$1:$1048576,MATCH(E346,'Prix PRO BTE'!D:D,0),10),"")</f>
        <v/>
      </c>
      <c r="W346">
        <f>+IFERROR(INDEX('Prix PRO PCS'!$1:$1048576,MATCH(E346,'Prix PRO PCS'!D:D,0),10),"")</f>
        <v>28.32</v>
      </c>
      <c r="X346" t="str">
        <f>IF(B346="OPPORTUNITE",AA346,IF(AA346&lt;=0,"Non",IF(AA346&gt;10,"Oui","Inf à 10")))</f>
        <v>Oui</v>
      </c>
      <c r="Y346" t="str">
        <f>IFERROR(INDEX(LigneAchat!$1:$1048576,MATCH(E346,LigneAchat!D:D,0),5),"")</f>
        <v/>
      </c>
      <c r="Z346">
        <f>INDEX(Articles!$1:$1048576,MATCH(E346,Articles!D:D,0),21)</f>
        <v>15</v>
      </c>
      <c r="AA346">
        <f>+Z346-AB346</f>
        <v>15</v>
      </c>
      <c r="AB346">
        <f>+INDEX(Articles!$1:$1048576,MATCH(E346,Articles!D:D,0),23)</f>
        <v>0</v>
      </c>
    </row>
    <row r="347">
      <c r="B347" t="str">
        <f>INDEX(Articles!$1:$1048576,MATCH(E347,Articles!D:D,0),6)</f>
        <v>1</v>
      </c>
      <c r="C347" t="str">
        <f>INDEX(Articles!$1:$1048576,MATCH(E347,Articles!D:D,0),7)</f>
        <v>2019</v>
      </c>
      <c r="D347" t="str">
        <f>HYPERLINK(INDEX(Articles!$1:$1048576,MATCH(E347,Articles!D:D,0),24),"Lien")</f>
        <v>Lien</v>
      </c>
      <c r="E347" t="str">
        <v>72712CA</v>
      </c>
      <c r="F347" t="str">
        <f>INDEX(Articles!$1:$1048576,MATCH(E347,Articles!D:D,0),5)</f>
        <v>BBE Ø125 CLIGNO BLANC</v>
      </c>
      <c r="G347" t="str">
        <f>INDEX(Articles!$1:$1048576,MATCH(E347,Articles!D:D,0),8)</f>
        <v>BOMBE</v>
      </c>
      <c r="H347" t="str">
        <f>INDEX(Articles!$1:$1048576,MATCH(E347,Articles!D:D,0),9)</f>
        <v>SPHERIQUE</v>
      </c>
      <c r="I347">
        <f>INDEX(Articles!$1:$1048576,MATCH(E347,Articles!D:D,0),10)</f>
        <v>125</v>
      </c>
      <c r="J347" t="str">
        <f>INDEX(Articles!$1:$1048576,MATCH(E347,Articles!D:D,0),11)</f>
        <v>CLIGNO</v>
      </c>
      <c r="K347" t="str">
        <f>INDEX(Articles!$1:$1048576,MATCH(E347,Articles!D:D,0),12)</f>
        <v>BLANC</v>
      </c>
      <c r="L347" t="str">
        <f>INDEX(Articles!$1:$1048576,MATCH(E347,Articles!D:D,0),13)</f>
        <v>EU</v>
      </c>
      <c r="M347" t="str">
        <f>INDEX(Articles!$1:$1048576,MATCH(E347,Articles!D:D,0),14)</f>
        <v>F4</v>
      </c>
      <c r="N347" t="str">
        <f>INDEX(Articles!$1:$1048576,MATCH(E347,Articles!D:D,0),15)</f>
        <v>1.3G</v>
      </c>
      <c r="O347" t="str">
        <f>INDEX(Articles!$1:$1048576,MATCH(E347,Articles!D:D,0),16)</f>
        <v>1395-F4-0614/2013</v>
      </c>
      <c r="P347">
        <f>INDEX(Articles!$1:$1048576,MATCH(E347,Articles!D:D,0),17)*1000</f>
        <v>721</v>
      </c>
      <c r="Q347" t="str">
        <f>INDEX(Articles!$1:$1048576,MATCH(E347,Articles!D:D,0),18)</f>
        <v>3</v>
      </c>
      <c r="R347">
        <f>INDEX(Articles!$1:$1048576,MATCH(E347,Articles!D:D,0),19)</f>
        <v>125</v>
      </c>
      <c r="S347" t="str">
        <f>IF(INDEX('Unités CA'!$1:$1048576,MATCH(E347,'Unités CA'!D:D,0),5)=0,"",INDEX('Unités CA'!$1:$1048576,MATCH(E347,'Unités CA'!D:D,0),5))</f>
        <v>0030/CA</v>
      </c>
      <c r="T347" t="str">
        <f>IF(INDEX('Unités BTE'!$1:$1048576,MATCH(E347,'Unités CA'!D:D,0),5)=0,"",INDEX('Unités BTE'!$1:$1048576,MATCH(E347,'Unités CA'!D:D,0),5))</f>
        <v/>
      </c>
      <c r="U347">
        <f>IFERROR(INDEX('Prix PRO CA'!$1:$1048576,MATCH(E347,'Prix PRO CA'!D:D,0),10),"")</f>
        <v>1328.7</v>
      </c>
      <c r="V347" t="str">
        <f>IFERROR(INDEX('Prix PRO CA'!$1:$1048576,MATCH(E347,'Prix PRO BTE'!D:D,0),10),"")</f>
        <v/>
      </c>
      <c r="W347">
        <f>+IFERROR(INDEX('Prix PRO PCS'!$1:$1048576,MATCH(E347,'Prix PRO PCS'!D:D,0),10),"")</f>
        <v>44.29</v>
      </c>
      <c r="X347" t="str">
        <f>IF(B347="OPPORTUNITE",AA347,IF(AA347&lt;=0,"Non",IF(AA347&gt;10,"Oui","Inf à 10")))</f>
        <v>Non</v>
      </c>
      <c r="Y347">
        <f>IFERROR(INDEX(LigneAchat!$1:$1048576,MATCH(E347,LigneAchat!D:D,0),5),"")</f>
        <v>44287</v>
      </c>
      <c r="Z347">
        <f>INDEX(Articles!$1:$1048576,MATCH(E347,Articles!D:D,0),21)</f>
        <v>117</v>
      </c>
      <c r="AA347">
        <f>+Z347-AB347</f>
        <v>0</v>
      </c>
      <c r="AB347">
        <f>+INDEX(Articles!$1:$1048576,MATCH(E347,Articles!D:D,0),23)</f>
        <v>117</v>
      </c>
    </row>
    <row r="348">
      <c r="B348" t="str">
        <f>INDEX(Articles!$1:$1048576,MATCH(E348,Articles!D:D,0),6)</f>
        <v>1</v>
      </c>
      <c r="C348" t="str">
        <f>INDEX(Articles!$1:$1048576,MATCH(E348,Articles!D:D,0),7)</f>
        <v/>
      </c>
      <c r="D348" t="str">
        <f>HYPERLINK(INDEX(Articles!$1:$1048576,MATCH(E348,Articles!D:D,0),24),"Lien")</f>
        <v>Lien</v>
      </c>
      <c r="E348" t="str">
        <v>64712</v>
      </c>
      <c r="F348" t="str">
        <f>INDEX(Articles!$1:$1048576,MATCH(E348,Articles!D:D,0),5)</f>
        <v>BBE Ø125 PAILLETTES ARGENT + TC ARGENT</v>
      </c>
      <c r="G348" t="str">
        <f>INDEX(Articles!$1:$1048576,MATCH(E348,Articles!D:D,0),8)</f>
        <v>BOMBE</v>
      </c>
      <c r="H348" t="str">
        <f>INDEX(Articles!$1:$1048576,MATCH(E348,Articles!D:D,0),9)</f>
        <v>SPHERIQUE</v>
      </c>
      <c r="I348">
        <f>INDEX(Articles!$1:$1048576,MATCH(E348,Articles!D:D,0),10)</f>
        <v>125</v>
      </c>
      <c r="J348" t="str">
        <f>INDEX(Articles!$1:$1048576,MATCH(E348,Articles!D:D,0),11)</f>
        <v>CLIGNO</v>
      </c>
      <c r="K348" t="str">
        <f>INDEX(Articles!$1:$1048576,MATCH(E348,Articles!D:D,0),12)</f>
        <v>ARGENT</v>
      </c>
      <c r="L348" t="str">
        <f>INDEX(Articles!$1:$1048576,MATCH(E348,Articles!D:D,0),13)</f>
        <v>EU</v>
      </c>
      <c r="M348" t="str">
        <f>INDEX(Articles!$1:$1048576,MATCH(E348,Articles!D:D,0),14)</f>
        <v>F4</v>
      </c>
      <c r="N348" t="str">
        <f>INDEX(Articles!$1:$1048576,MATCH(E348,Articles!D:D,0),15)</f>
        <v>1.3G</v>
      </c>
      <c r="O348" t="str">
        <f>INDEX(Articles!$1:$1048576,MATCH(E348,Articles!D:D,0),16)</f>
        <v>0163-F4-2221</v>
      </c>
      <c r="P348">
        <f>INDEX(Articles!$1:$1048576,MATCH(E348,Articles!D:D,0),17)*1000</f>
        <v>919</v>
      </c>
      <c r="Q348" t="str">
        <f>INDEX(Articles!$1:$1048576,MATCH(E348,Articles!D:D,0),18)</f>
        <v>4</v>
      </c>
      <c r="R348">
        <f>INDEX(Articles!$1:$1048576,MATCH(E348,Articles!D:D,0),19)</f>
        <v>125</v>
      </c>
      <c r="S348" t="str">
        <f>IF(INDEX('Unités CA'!$1:$1048576,MATCH(E348,'Unités CA'!D:D,0),5)=0,"",INDEX('Unités CA'!$1:$1048576,MATCH(E348,'Unités CA'!D:D,0),5))</f>
        <v>0012/CA</v>
      </c>
      <c r="T348" t="str">
        <f>IF(INDEX('Unités BTE'!$1:$1048576,MATCH(E348,'Unités CA'!D:D,0),5)=0,"",INDEX('Unités BTE'!$1:$1048576,MATCH(E348,'Unités CA'!D:D,0),5))</f>
        <v/>
      </c>
      <c r="U348">
        <f>IFERROR(INDEX('Prix PRO CA'!$1:$1048576,MATCH(E348,'Prix PRO CA'!D:D,0),10),"")</f>
        <v>108.98</v>
      </c>
      <c r="V348" t="str">
        <f>IFERROR(INDEX('Prix PRO CA'!$1:$1048576,MATCH(E348,'Prix PRO BTE'!D:D,0),10),"")</f>
        <v/>
      </c>
      <c r="W348">
        <f>+IFERROR(INDEX('Prix PRO PCS'!$1:$1048576,MATCH(E348,'Prix PRO PCS'!D:D,0),10),"")</f>
        <v>54.49</v>
      </c>
      <c r="X348" t="str">
        <f>IF(B348="OPPORTUNITE",AA348,IF(AA348&lt;=0,"Non",IF(AA348&gt;10,"Oui","Inf à 10")))</f>
        <v>Inf à 10</v>
      </c>
      <c r="Y348" t="str">
        <f>IFERROR(INDEX(LigneAchat!$1:$1048576,MATCH(E348,LigneAchat!D:D,0),5),"")</f>
        <v/>
      </c>
      <c r="Z348">
        <f>INDEX(Articles!$1:$1048576,MATCH(E348,Articles!D:D,0),21)</f>
        <v>8</v>
      </c>
      <c r="AA348">
        <f>+Z348-AB348</f>
        <v>8</v>
      </c>
      <c r="AB348">
        <f>+INDEX(Articles!$1:$1048576,MATCH(E348,Articles!D:D,0),23)</f>
        <v>0</v>
      </c>
    </row>
    <row r="349">
      <c r="B349" t="str">
        <f>INDEX(Articles!$1:$1048576,MATCH(E349,Articles!D:D,0),6)</f>
        <v>1</v>
      </c>
      <c r="C349" t="str">
        <f>INDEX(Articles!$1:$1048576,MATCH(E349,Articles!D:D,0),7)</f>
        <v/>
      </c>
      <c r="D349" t="str">
        <f>HYPERLINK(INDEX(Articles!$1:$1048576,MATCH(E349,Articles!D:D,0),24),"Lien")</f>
        <v>Lien</v>
      </c>
      <c r="E349" t="str">
        <v>73412SO</v>
      </c>
      <c r="F349" t="str">
        <f>INDEX(Articles!$1:$1048576,MATCH(E349,Articles!D:D,0),5)</f>
        <v>BBE Ø125 SCINTILLANT OR</v>
      </c>
      <c r="G349" t="str">
        <f>INDEX(Articles!$1:$1048576,MATCH(E349,Articles!D:D,0),8)</f>
        <v>BOMBE</v>
      </c>
      <c r="H349" t="str">
        <f>INDEX(Articles!$1:$1048576,MATCH(E349,Articles!D:D,0),9)</f>
        <v>SPHERIQUE</v>
      </c>
      <c r="I349">
        <f>INDEX(Articles!$1:$1048576,MATCH(E349,Articles!D:D,0),10)</f>
        <v>125</v>
      </c>
      <c r="J349" t="str">
        <f>INDEX(Articles!$1:$1048576,MATCH(E349,Articles!D:D,0),11)</f>
        <v>CLIGNO</v>
      </c>
      <c r="K349" t="str">
        <f>INDEX(Articles!$1:$1048576,MATCH(E349,Articles!D:D,0),12)</f>
        <v>OR</v>
      </c>
      <c r="L349" t="str">
        <f>INDEX(Articles!$1:$1048576,MATCH(E349,Articles!D:D,0),13)</f>
        <v>EU</v>
      </c>
      <c r="M349" t="str">
        <f>INDEX(Articles!$1:$1048576,MATCH(E349,Articles!D:D,0),14)</f>
        <v>F4</v>
      </c>
      <c r="N349" t="str">
        <f>INDEX(Articles!$1:$1048576,MATCH(E349,Articles!D:D,0),15)</f>
        <v>1.3G</v>
      </c>
      <c r="O349" t="str">
        <f>INDEX(Articles!$1:$1048576,MATCH(E349,Articles!D:D,0),16)</f>
        <v>0589-F4-0067</v>
      </c>
      <c r="P349">
        <f>INDEX(Articles!$1:$1048576,MATCH(E349,Articles!D:D,0),17)*1000</f>
        <v>665</v>
      </c>
      <c r="Q349" t="str">
        <f>INDEX(Articles!$1:$1048576,MATCH(E349,Articles!D:D,0),18)</f>
        <v>3</v>
      </c>
      <c r="R349">
        <f>INDEX(Articles!$1:$1048576,MATCH(E349,Articles!D:D,0),19)</f>
        <v>125</v>
      </c>
      <c r="S349" t="str">
        <f>IF(INDEX('Unités CA'!$1:$1048576,MATCH(E349,'Unités CA'!D:D,0),5)=0,"",INDEX('Unités CA'!$1:$1048576,MATCH(E349,'Unités CA'!D:D,0),5))</f>
        <v>0020/CA</v>
      </c>
      <c r="T349" t="str">
        <f>IF(INDEX('Unités BTE'!$1:$1048576,MATCH(E349,'Unités CA'!D:D,0),5)=0,"",INDEX('Unités BTE'!$1:$1048576,MATCH(E349,'Unités CA'!D:D,0),5))</f>
        <v/>
      </c>
      <c r="U349">
        <f>IFERROR(INDEX('Prix PRO CA'!$1:$1048576,MATCH(E349,'Prix PRO CA'!D:D,0),10),"")</f>
        <v>921</v>
      </c>
      <c r="V349" t="str">
        <f>IFERROR(INDEX('Prix PRO CA'!$1:$1048576,MATCH(E349,'Prix PRO BTE'!D:D,0),10),"")</f>
        <v/>
      </c>
      <c r="W349">
        <f>+IFERROR(INDEX('Prix PRO PCS'!$1:$1048576,MATCH(E349,'Prix PRO PCS'!D:D,0),10),"")</f>
        <v>30.7</v>
      </c>
      <c r="X349" t="str">
        <f>IF(B349="OPPORTUNITE",AA349,IF(AA349&lt;=0,"Non",IF(AA349&gt;10,"Oui","Inf à 10")))</f>
        <v>Oui</v>
      </c>
      <c r="Y349" t="str">
        <f>IFERROR(INDEX(LigneAchat!$1:$1048576,MATCH(E349,LigneAchat!D:D,0),5),"")</f>
        <v/>
      </c>
      <c r="Z349">
        <f>INDEX(Articles!$1:$1048576,MATCH(E349,Articles!D:D,0),21)</f>
        <v>35</v>
      </c>
      <c r="AA349">
        <f>+Z349-AB349</f>
        <v>35</v>
      </c>
      <c r="AB349">
        <f>+INDEX(Articles!$1:$1048576,MATCH(E349,Articles!D:D,0),23)</f>
        <v>0</v>
      </c>
    </row>
    <row r="350">
      <c r="B350" t="str">
        <f>INDEX(Articles!$1:$1048576,MATCH(E350,Articles!D:D,0),6)</f>
        <v>1</v>
      </c>
      <c r="C350" t="str">
        <f>INDEX(Articles!$1:$1048576,MATCH(E350,Articles!D:D,0),7)</f>
        <v/>
      </c>
      <c r="D350" t="str">
        <f>HYPERLINK(INDEX(Articles!$1:$1048576,MATCH(E350,Articles!D:D,0),24),"Lien")</f>
        <v>Lien</v>
      </c>
      <c r="E350" t="str">
        <v>73412SOB</v>
      </c>
      <c r="F350" t="str">
        <f>INDEX(Articles!$1:$1048576,MATCH(E350,Articles!D:D,0),5)</f>
        <v>BBE Ø125 SCINTILLANT OR CENTRE BLEU</v>
      </c>
      <c r="G350" t="str">
        <f>INDEX(Articles!$1:$1048576,MATCH(E350,Articles!D:D,0),8)</f>
        <v>BOMBE</v>
      </c>
      <c r="H350" t="str">
        <f>INDEX(Articles!$1:$1048576,MATCH(E350,Articles!D:D,0),9)</f>
        <v>SPHERIQUE</v>
      </c>
      <c r="I350">
        <f>INDEX(Articles!$1:$1048576,MATCH(E350,Articles!D:D,0),10)</f>
        <v>125</v>
      </c>
      <c r="J350" t="str">
        <f>INDEX(Articles!$1:$1048576,MATCH(E350,Articles!D:D,0),11)</f>
        <v>CLIGNO</v>
      </c>
      <c r="K350" t="str">
        <f>INDEX(Articles!$1:$1048576,MATCH(E350,Articles!D:D,0),12)</f>
        <v>OR</v>
      </c>
      <c r="L350" t="str">
        <f>INDEX(Articles!$1:$1048576,MATCH(E350,Articles!D:D,0),13)</f>
        <v>EU</v>
      </c>
      <c r="M350" t="str">
        <f>INDEX(Articles!$1:$1048576,MATCH(E350,Articles!D:D,0),14)</f>
        <v>F4</v>
      </c>
      <c r="N350" t="str">
        <f>INDEX(Articles!$1:$1048576,MATCH(E350,Articles!D:D,0),15)</f>
        <v>1.3G</v>
      </c>
      <c r="O350" t="str">
        <f>INDEX(Articles!$1:$1048576,MATCH(E350,Articles!D:D,0),16)</f>
        <v>0589-F4-0067</v>
      </c>
      <c r="P350">
        <f>INDEX(Articles!$1:$1048576,MATCH(E350,Articles!D:D,0),17)*1000</f>
        <v>685</v>
      </c>
      <c r="Q350" t="str">
        <f>INDEX(Articles!$1:$1048576,MATCH(E350,Articles!D:D,0),18)</f>
        <v>3</v>
      </c>
      <c r="R350">
        <f>INDEX(Articles!$1:$1048576,MATCH(E350,Articles!D:D,0),19)</f>
        <v>125</v>
      </c>
      <c r="S350" t="str">
        <f>IF(INDEX('Unités CA'!$1:$1048576,MATCH(E350,'Unités CA'!D:D,0),5)=0,"",INDEX('Unités CA'!$1:$1048576,MATCH(E350,'Unités CA'!D:D,0),5))</f>
        <v>0020/CA</v>
      </c>
      <c r="T350" t="str">
        <f>IF(INDEX('Unités BTE'!$1:$1048576,MATCH(E350,'Unités CA'!D:D,0),5)=0,"",INDEX('Unités BTE'!$1:$1048576,MATCH(E350,'Unités CA'!D:D,0),5))</f>
        <v/>
      </c>
      <c r="U350">
        <f>IFERROR(INDEX('Prix PRO CA'!$1:$1048576,MATCH(E350,'Prix PRO CA'!D:D,0),10),"")</f>
        <v>921</v>
      </c>
      <c r="V350" t="str">
        <f>IFERROR(INDEX('Prix PRO CA'!$1:$1048576,MATCH(E350,'Prix PRO BTE'!D:D,0),10),"")</f>
        <v/>
      </c>
      <c r="W350">
        <f>+IFERROR(INDEX('Prix PRO PCS'!$1:$1048576,MATCH(E350,'Prix PRO PCS'!D:D,0),10),"")</f>
        <v>30.7</v>
      </c>
      <c r="X350" t="str">
        <f>IF(B350="OPPORTUNITE",AA350,IF(AA350&lt;=0,"Non",IF(AA350&gt;10,"Oui","Inf à 10")))</f>
        <v>Oui</v>
      </c>
      <c r="Y350" t="str">
        <f>IFERROR(INDEX(LigneAchat!$1:$1048576,MATCH(E350,LigneAchat!D:D,0),5),"")</f>
        <v/>
      </c>
      <c r="Z350">
        <f>INDEX(Articles!$1:$1048576,MATCH(E350,Articles!D:D,0),21)</f>
        <v>80</v>
      </c>
      <c r="AA350">
        <f>+Z350-AB350</f>
        <v>76</v>
      </c>
      <c r="AB350">
        <f>+INDEX(Articles!$1:$1048576,MATCH(E350,Articles!D:D,0),23)</f>
        <v>4</v>
      </c>
    </row>
    <row r="351">
      <c r="B351" t="str">
        <f>INDEX(Articles!$1:$1048576,MATCH(E351,Articles!D:D,0),6)</f>
        <v>1</v>
      </c>
      <c r="C351" t="str">
        <f>INDEX(Articles!$1:$1048576,MATCH(E351,Articles!D:D,0),7)</f>
        <v/>
      </c>
      <c r="D351" t="str">
        <f>HYPERLINK(INDEX(Articles!$1:$1048576,MATCH(E351,Articles!D:D,0),24),"Lien")</f>
        <v>Lien</v>
      </c>
      <c r="E351" t="str">
        <v>72712SOB</v>
      </c>
      <c r="F351" t="str">
        <f>INDEX(Articles!$1:$1048576,MATCH(E351,Articles!D:D,0),5)</f>
        <v>BBE Ø125 SCINTILLANT OR À BLEU CENTRE BLEU</v>
      </c>
      <c r="G351" t="str">
        <f>INDEX(Articles!$1:$1048576,MATCH(E351,Articles!D:D,0),8)</f>
        <v>BOMBE</v>
      </c>
      <c r="H351" t="str">
        <f>INDEX(Articles!$1:$1048576,MATCH(E351,Articles!D:D,0),9)</f>
        <v>SPHERIQUE</v>
      </c>
      <c r="I351">
        <f>INDEX(Articles!$1:$1048576,MATCH(E351,Articles!D:D,0),10)</f>
        <v>125</v>
      </c>
      <c r="J351" t="str">
        <f>INDEX(Articles!$1:$1048576,MATCH(E351,Articles!D:D,0),11)</f>
        <v>CLIGNO</v>
      </c>
      <c r="K351" t="str">
        <f>INDEX(Articles!$1:$1048576,MATCH(E351,Articles!D:D,0),12)</f>
        <v>OR</v>
      </c>
      <c r="L351" t="str">
        <f>INDEX(Articles!$1:$1048576,MATCH(E351,Articles!D:D,0),13)</f>
        <v>EU</v>
      </c>
      <c r="M351" t="str">
        <f>INDEX(Articles!$1:$1048576,MATCH(E351,Articles!D:D,0),14)</f>
        <v>F4</v>
      </c>
      <c r="N351" t="str">
        <f>INDEX(Articles!$1:$1048576,MATCH(E351,Articles!D:D,0),15)</f>
        <v>1.3G</v>
      </c>
      <c r="O351" t="str">
        <f>INDEX(Articles!$1:$1048576,MATCH(E351,Articles!D:D,0),16)</f>
        <v>1395-F4-0614/2013</v>
      </c>
      <c r="P351">
        <f>INDEX(Articles!$1:$1048576,MATCH(E351,Articles!D:D,0),17)*1000</f>
        <v>735</v>
      </c>
      <c r="Q351" t="str">
        <f>INDEX(Articles!$1:$1048576,MATCH(E351,Articles!D:D,0),18)</f>
        <v>3</v>
      </c>
      <c r="R351">
        <f>INDEX(Articles!$1:$1048576,MATCH(E351,Articles!D:D,0),19)</f>
        <v>125</v>
      </c>
      <c r="S351" t="str">
        <f>IF(INDEX('Unités CA'!$1:$1048576,MATCH(E351,'Unités CA'!D:D,0),5)=0,"",INDEX('Unités CA'!$1:$1048576,MATCH(E351,'Unités CA'!D:D,0),5))</f>
        <v>0030/CA</v>
      </c>
      <c r="T351" t="str">
        <f>IF(INDEX('Unités BTE'!$1:$1048576,MATCH(E351,'Unités CA'!D:D,0),5)=0,"",INDEX('Unités BTE'!$1:$1048576,MATCH(E351,'Unités CA'!D:D,0),5))</f>
        <v/>
      </c>
      <c r="U351">
        <f>IFERROR(INDEX('Prix PRO CA'!$1:$1048576,MATCH(E351,'Prix PRO CA'!D:D,0),10),"")</f>
        <v>1328.7</v>
      </c>
      <c r="V351" t="str">
        <f>IFERROR(INDEX('Prix PRO CA'!$1:$1048576,MATCH(E351,'Prix PRO BTE'!D:D,0),10),"")</f>
        <v/>
      </c>
      <c r="W351">
        <f>+IFERROR(INDEX('Prix PRO PCS'!$1:$1048576,MATCH(E351,'Prix PRO PCS'!D:D,0),10),"")</f>
        <v>44.29</v>
      </c>
      <c r="X351" t="str">
        <f>IF(B351="OPPORTUNITE",AA351,IF(AA351&lt;=0,"Non",IF(AA351&gt;10,"Oui","Inf à 10")))</f>
        <v>Oui</v>
      </c>
      <c r="Y351" t="str">
        <f>IFERROR(INDEX(LigneAchat!$1:$1048576,MATCH(E351,LigneAchat!D:D,0),5),"")</f>
        <v/>
      </c>
      <c r="Z351">
        <f>INDEX(Articles!$1:$1048576,MATCH(E351,Articles!D:D,0),21)</f>
        <v>51</v>
      </c>
      <c r="AA351">
        <f>+Z351-AB351</f>
        <v>51</v>
      </c>
      <c r="AB351">
        <f>+INDEX(Articles!$1:$1048576,MATCH(E351,Articles!D:D,0),23)</f>
        <v>0</v>
      </c>
    </row>
    <row r="352">
      <c r="B352" t="str">
        <f>INDEX(Articles!$1:$1048576,MATCH(E352,Articles!D:D,0),6)</f>
        <v>1</v>
      </c>
      <c r="C352" t="str">
        <f>INDEX(Articles!$1:$1048576,MATCH(E352,Articles!D:D,0),7)</f>
        <v/>
      </c>
      <c r="D352" t="str">
        <f>HYPERLINK(INDEX(Articles!$1:$1048576,MATCH(E352,Articles!D:D,0),24),"Lien")</f>
        <v>Lien</v>
      </c>
      <c r="E352" t="str">
        <v>73112BC</v>
      </c>
      <c r="F352" t="str">
        <f>INDEX(Articles!$1:$1048576,MATCH(E352,Articles!D:D,0),5)</f>
        <v>BBE Ø125 FEUILLE BLANC</v>
      </c>
      <c r="G352" t="str">
        <f>INDEX(Articles!$1:$1048576,MATCH(E352,Articles!D:D,0),8)</f>
        <v>BOMBE</v>
      </c>
      <c r="H352" t="str">
        <f>INDEX(Articles!$1:$1048576,MATCH(E352,Articles!D:D,0),9)</f>
        <v>SPHERIQUE</v>
      </c>
      <c r="I352">
        <f>INDEX(Articles!$1:$1048576,MATCH(E352,Articles!D:D,0),10)</f>
        <v>125</v>
      </c>
      <c r="J352" t="str">
        <f>INDEX(Articles!$1:$1048576,MATCH(E352,Articles!D:D,0),11)</f>
        <v>FEUILLE</v>
      </c>
      <c r="K352" t="str">
        <f>INDEX(Articles!$1:$1048576,MATCH(E352,Articles!D:D,0),12)</f>
        <v>BLANC</v>
      </c>
      <c r="L352" t="str">
        <f>INDEX(Articles!$1:$1048576,MATCH(E352,Articles!D:D,0),13)</f>
        <v>EU</v>
      </c>
      <c r="M352" t="str">
        <f>INDEX(Articles!$1:$1048576,MATCH(E352,Articles!D:D,0),14)</f>
        <v>F4</v>
      </c>
      <c r="N352" t="str">
        <f>INDEX(Articles!$1:$1048576,MATCH(E352,Articles!D:D,0),15)</f>
        <v>1.3G</v>
      </c>
      <c r="O352" t="str">
        <f>INDEX(Articles!$1:$1048576,MATCH(E352,Articles!D:D,0),16)</f>
        <v>0589-F4-0064</v>
      </c>
      <c r="P352">
        <f>INDEX(Articles!$1:$1048576,MATCH(E352,Articles!D:D,0),17)*1000</f>
        <v>210</v>
      </c>
      <c r="Q352" t="str">
        <f>INDEX(Articles!$1:$1048576,MATCH(E352,Articles!D:D,0),18)</f>
        <v>2,6</v>
      </c>
      <c r="R352">
        <f>INDEX(Articles!$1:$1048576,MATCH(E352,Articles!D:D,0),19)</f>
        <v>125</v>
      </c>
      <c r="S352" t="str">
        <f>IF(INDEX('Unités CA'!$1:$1048576,MATCH(E352,'Unités CA'!D:D,0),5)=0,"",INDEX('Unités CA'!$1:$1048576,MATCH(E352,'Unités CA'!D:D,0),5))</f>
        <v>0020/CA</v>
      </c>
      <c r="T352" t="str">
        <f>IF(INDEX('Unités BTE'!$1:$1048576,MATCH(E352,'Unités CA'!D:D,0),5)=0,"",INDEX('Unités BTE'!$1:$1048576,MATCH(E352,'Unités CA'!D:D,0),5))</f>
        <v/>
      </c>
      <c r="U352" t="str">
        <f>IFERROR(INDEX('Prix PRO CA'!$1:$1048576,MATCH(E352,'Prix PRO CA'!D:D,0),10),"")</f>
        <v/>
      </c>
      <c r="V352" t="str">
        <f>IFERROR(INDEX('Prix PRO CA'!$1:$1048576,MATCH(E352,'Prix PRO BTE'!D:D,0),10),"")</f>
        <v/>
      </c>
      <c r="W352">
        <f>+IFERROR(INDEX('Prix PRO PCS'!$1:$1048576,MATCH(E352,'Prix PRO PCS'!D:D,0),10),"")</f>
        <v>38.62</v>
      </c>
      <c r="X352" t="str">
        <f>IF(B352="OPPORTUNITE",AA352,IF(AA352&lt;=0,"Non",IF(AA352&gt;10,"Oui","Inf à 10")))</f>
        <v>Oui</v>
      </c>
      <c r="Y352" t="str">
        <f>IFERROR(INDEX(LigneAchat!$1:$1048576,MATCH(E352,LigneAchat!D:D,0),5),"")</f>
        <v/>
      </c>
      <c r="Z352">
        <f>INDEX(Articles!$1:$1048576,MATCH(E352,Articles!D:D,0),21)</f>
        <v>57</v>
      </c>
      <c r="AA352">
        <f>+Z352-AB352</f>
        <v>57</v>
      </c>
      <c r="AB352">
        <f>+INDEX(Articles!$1:$1048576,MATCH(E352,Articles!D:D,0),23)</f>
        <v>0</v>
      </c>
    </row>
    <row r="353">
      <c r="B353" t="str">
        <f>INDEX(Articles!$1:$1048576,MATCH(E353,Articles!D:D,0),6)</f>
        <v>1</v>
      </c>
      <c r="C353" t="str">
        <f>INDEX(Articles!$1:$1048576,MATCH(E353,Articles!D:D,0),7)</f>
        <v/>
      </c>
      <c r="D353" t="str">
        <f>HYPERLINK(INDEX(Articles!$1:$1048576,MATCH(E353,Articles!D:D,0),24),"Lien")</f>
        <v>Lien</v>
      </c>
      <c r="E353" t="str">
        <v>73112B</v>
      </c>
      <c r="F353" t="str">
        <f>INDEX(Articles!$1:$1048576,MATCH(E353,Articles!D:D,0),5)</f>
        <v>BBE Ø125 FEUILLE BLEUE</v>
      </c>
      <c r="G353" t="str">
        <f>INDEX(Articles!$1:$1048576,MATCH(E353,Articles!D:D,0),8)</f>
        <v>BOMBE</v>
      </c>
      <c r="H353" t="str">
        <f>INDEX(Articles!$1:$1048576,MATCH(E353,Articles!D:D,0),9)</f>
        <v>SPHERIQUE</v>
      </c>
      <c r="I353">
        <f>INDEX(Articles!$1:$1048576,MATCH(E353,Articles!D:D,0),10)</f>
        <v>125</v>
      </c>
      <c r="J353" t="str">
        <f>INDEX(Articles!$1:$1048576,MATCH(E353,Articles!D:D,0),11)</f>
        <v>FEUILLE</v>
      </c>
      <c r="K353" t="str">
        <f>INDEX(Articles!$1:$1048576,MATCH(E353,Articles!D:D,0),12)</f>
        <v>BLEU</v>
      </c>
      <c r="L353" t="str">
        <f>INDEX(Articles!$1:$1048576,MATCH(E353,Articles!D:D,0),13)</f>
        <v>EU</v>
      </c>
      <c r="M353" t="str">
        <f>INDEX(Articles!$1:$1048576,MATCH(E353,Articles!D:D,0),14)</f>
        <v>F4</v>
      </c>
      <c r="N353" t="str">
        <f>INDEX(Articles!$1:$1048576,MATCH(E353,Articles!D:D,0),15)</f>
        <v>1.3G</v>
      </c>
      <c r="O353" t="str">
        <f>INDEX(Articles!$1:$1048576,MATCH(E353,Articles!D:D,0),16)</f>
        <v>0589-F4-0064</v>
      </c>
      <c r="P353">
        <f>INDEX(Articles!$1:$1048576,MATCH(E353,Articles!D:D,0),17)*1000</f>
        <v>210</v>
      </c>
      <c r="Q353" t="str">
        <f>INDEX(Articles!$1:$1048576,MATCH(E353,Articles!D:D,0),18)</f>
        <v>2,6</v>
      </c>
      <c r="R353">
        <f>INDEX(Articles!$1:$1048576,MATCH(E353,Articles!D:D,0),19)</f>
        <v>125</v>
      </c>
      <c r="S353" t="str">
        <f>IF(INDEX('Unités CA'!$1:$1048576,MATCH(E353,'Unités CA'!D:D,0),5)=0,"",INDEX('Unités CA'!$1:$1048576,MATCH(E353,'Unités CA'!D:D,0),5))</f>
        <v>0020/CA</v>
      </c>
      <c r="T353" t="str">
        <f>IF(INDEX('Unités BTE'!$1:$1048576,MATCH(E353,'Unités CA'!D:D,0),5)=0,"",INDEX('Unités BTE'!$1:$1048576,MATCH(E353,'Unités CA'!D:D,0),5))</f>
        <v/>
      </c>
      <c r="U353" t="str">
        <f>IFERROR(INDEX('Prix PRO CA'!$1:$1048576,MATCH(E353,'Prix PRO CA'!D:D,0),10),"")</f>
        <v/>
      </c>
      <c r="V353" t="str">
        <f>IFERROR(INDEX('Prix PRO CA'!$1:$1048576,MATCH(E353,'Prix PRO BTE'!D:D,0),10),"")</f>
        <v/>
      </c>
      <c r="W353">
        <f>+IFERROR(INDEX('Prix PRO PCS'!$1:$1048576,MATCH(E353,'Prix PRO PCS'!D:D,0),10),"")</f>
        <v>38.62</v>
      </c>
      <c r="X353" t="str">
        <f>IF(B353="OPPORTUNITE",AA353,IF(AA353&lt;=0,"Non",IF(AA353&gt;10,"Oui","Inf à 10")))</f>
        <v>Oui</v>
      </c>
      <c r="Y353" t="str">
        <f>IFERROR(INDEX(LigneAchat!$1:$1048576,MATCH(E353,LigneAchat!D:D,0),5),"")</f>
        <v/>
      </c>
      <c r="Z353">
        <f>INDEX(Articles!$1:$1048576,MATCH(E353,Articles!D:D,0),21)</f>
        <v>59</v>
      </c>
      <c r="AA353">
        <f>+Z353-AB353</f>
        <v>59</v>
      </c>
      <c r="AB353">
        <f>+INDEX(Articles!$1:$1048576,MATCH(E353,Articles!D:D,0),23)</f>
        <v>0</v>
      </c>
    </row>
    <row r="354">
      <c r="B354" t="str">
        <f>INDEX(Articles!$1:$1048576,MATCH(E354,Articles!D:D,0),6)</f>
        <v>1</v>
      </c>
      <c r="C354" t="str">
        <f>INDEX(Articles!$1:$1048576,MATCH(E354,Articles!D:D,0),7)</f>
        <v/>
      </c>
      <c r="D354" t="str">
        <f>HYPERLINK(INDEX(Articles!$1:$1048576,MATCH(E354,Articles!D:D,0),24),"Lien")</f>
        <v>Lien</v>
      </c>
      <c r="E354" t="str">
        <v>73112R</v>
      </c>
      <c r="F354" t="str">
        <f>INDEX(Articles!$1:$1048576,MATCH(E354,Articles!D:D,0),5)</f>
        <v>BBE Ø125 FEUILLE ROUGE</v>
      </c>
      <c r="G354" t="str">
        <f>INDEX(Articles!$1:$1048576,MATCH(E354,Articles!D:D,0),8)</f>
        <v>BOMBE</v>
      </c>
      <c r="H354" t="str">
        <f>INDEX(Articles!$1:$1048576,MATCH(E354,Articles!D:D,0),9)</f>
        <v>SPHERIQUE</v>
      </c>
      <c r="I354">
        <f>INDEX(Articles!$1:$1048576,MATCH(E354,Articles!D:D,0),10)</f>
        <v>125</v>
      </c>
      <c r="J354" t="str">
        <f>INDEX(Articles!$1:$1048576,MATCH(E354,Articles!D:D,0),11)</f>
        <v>FEUILLE</v>
      </c>
      <c r="K354" t="str">
        <f>INDEX(Articles!$1:$1048576,MATCH(E354,Articles!D:D,0),12)</f>
        <v>ROUGE</v>
      </c>
      <c r="L354" t="str">
        <f>INDEX(Articles!$1:$1048576,MATCH(E354,Articles!D:D,0),13)</f>
        <v>EU</v>
      </c>
      <c r="M354" t="str">
        <f>INDEX(Articles!$1:$1048576,MATCH(E354,Articles!D:D,0),14)</f>
        <v>F4</v>
      </c>
      <c r="N354" t="str">
        <f>INDEX(Articles!$1:$1048576,MATCH(E354,Articles!D:D,0),15)</f>
        <v>1.3G</v>
      </c>
      <c r="O354" t="str">
        <f>INDEX(Articles!$1:$1048576,MATCH(E354,Articles!D:D,0),16)</f>
        <v>0589-F4-0064</v>
      </c>
      <c r="P354">
        <f>INDEX(Articles!$1:$1048576,MATCH(E354,Articles!D:D,0),17)*1000</f>
        <v>210</v>
      </c>
      <c r="Q354" t="str">
        <f>INDEX(Articles!$1:$1048576,MATCH(E354,Articles!D:D,0),18)</f>
        <v>2,6</v>
      </c>
      <c r="R354">
        <f>INDEX(Articles!$1:$1048576,MATCH(E354,Articles!D:D,0),19)</f>
        <v>125</v>
      </c>
      <c r="S354" t="str">
        <f>IF(INDEX('Unités CA'!$1:$1048576,MATCH(E354,'Unités CA'!D:D,0),5)=0,"",INDEX('Unités CA'!$1:$1048576,MATCH(E354,'Unités CA'!D:D,0),5))</f>
        <v>0020/CA</v>
      </c>
      <c r="T354" t="str">
        <f>IF(INDEX('Unités BTE'!$1:$1048576,MATCH(E354,'Unités CA'!D:D,0),5)=0,"",INDEX('Unités BTE'!$1:$1048576,MATCH(E354,'Unités CA'!D:D,0),5))</f>
        <v/>
      </c>
      <c r="U354" t="str">
        <f>IFERROR(INDEX('Prix PRO CA'!$1:$1048576,MATCH(E354,'Prix PRO CA'!D:D,0),10),"")</f>
        <v/>
      </c>
      <c r="V354" t="str">
        <f>IFERROR(INDEX('Prix PRO CA'!$1:$1048576,MATCH(E354,'Prix PRO BTE'!D:D,0),10),"")</f>
        <v/>
      </c>
      <c r="W354">
        <f>+IFERROR(INDEX('Prix PRO PCS'!$1:$1048576,MATCH(E354,'Prix PRO PCS'!D:D,0),10),"")</f>
        <v>38.62</v>
      </c>
      <c r="X354" t="str">
        <f>IF(B354="OPPORTUNITE",AA354,IF(AA354&lt;=0,"Non",IF(AA354&gt;10,"Oui","Inf à 10")))</f>
        <v>Oui</v>
      </c>
      <c r="Y354" t="str">
        <f>IFERROR(INDEX(LigneAchat!$1:$1048576,MATCH(E354,LigneAchat!D:D,0),5),"")</f>
        <v/>
      </c>
      <c r="Z354">
        <f>INDEX(Articles!$1:$1048576,MATCH(E354,Articles!D:D,0),21)</f>
        <v>59</v>
      </c>
      <c r="AA354">
        <f>+Z354-AB354</f>
        <v>59</v>
      </c>
      <c r="AB354">
        <f>+INDEX(Articles!$1:$1048576,MATCH(E354,Articles!D:D,0),23)</f>
        <v>0</v>
      </c>
    </row>
    <row r="355">
      <c r="B355" t="str">
        <f>INDEX(Articles!$1:$1048576,MATCH(E355,Articles!D:D,0),6)</f>
        <v>1</v>
      </c>
      <c r="C355" t="str">
        <f>INDEX(Articles!$1:$1048576,MATCH(E355,Articles!D:D,0),7)</f>
        <v/>
      </c>
      <c r="D355" t="str">
        <f>HYPERLINK(INDEX(Articles!$1:$1048576,MATCH(E355,Articles!D:D,0),24),"Lien")</f>
        <v>Lien</v>
      </c>
      <c r="E355" t="str">
        <v>73812FR-RP</v>
      </c>
      <c r="F355" t="str">
        <f>INDEX(Articles!$1:$1048576,MATCH(E355,Articles!D:D,0),5)</f>
        <v>BBE  Ø125 SCALA 8 REPETITIONS FILET OR FRISSON</v>
      </c>
      <c r="G355" t="str">
        <f>INDEX(Articles!$1:$1048576,MATCH(E355,Articles!D:D,0),8)</f>
        <v>BOMBE</v>
      </c>
      <c r="H355" t="str">
        <f>INDEX(Articles!$1:$1048576,MATCH(E355,Articles!D:D,0),9)</f>
        <v>CYLIND</v>
      </c>
      <c r="I355">
        <f>INDEX(Articles!$1:$1048576,MATCH(E355,Articles!D:D,0),10)</f>
        <v>125</v>
      </c>
      <c r="J355" t="str">
        <f>INDEX(Articles!$1:$1048576,MATCH(E355,Articles!D:D,0),11)</f>
        <v>CREPITANT</v>
      </c>
      <c r="K355" t="str">
        <f>INDEX(Articles!$1:$1048576,MATCH(E355,Articles!D:D,0),12)</f>
        <v>KAMURO</v>
      </c>
      <c r="L355" t="str">
        <f>INDEX(Articles!$1:$1048576,MATCH(E355,Articles!D:D,0),13)</f>
        <v>EU</v>
      </c>
      <c r="M355" t="str">
        <f>INDEX(Articles!$1:$1048576,MATCH(E355,Articles!D:D,0),14)</f>
        <v>F4</v>
      </c>
      <c r="N355" t="str">
        <f>INDEX(Articles!$1:$1048576,MATCH(E355,Articles!D:D,0),15)</f>
        <v>1.3G</v>
      </c>
      <c r="O355" t="str">
        <f>INDEX(Articles!$1:$1048576,MATCH(E355,Articles!D:D,0),16)</f>
        <v>1008-F4-692246584</v>
      </c>
      <c r="P355">
        <f>INDEX(Articles!$1:$1048576,MATCH(E355,Articles!D:D,0),17)*1000</f>
        <v>1360</v>
      </c>
      <c r="Q355" t="str">
        <f>INDEX(Articles!$1:$1048576,MATCH(E355,Articles!D:D,0),18)</f>
        <v>2,5</v>
      </c>
      <c r="R355">
        <f>INDEX(Articles!$1:$1048576,MATCH(E355,Articles!D:D,0),19)</f>
        <v>125</v>
      </c>
      <c r="S355" t="str">
        <f>IF(INDEX('Unités CA'!$1:$1048576,MATCH(E355,'Unités CA'!D:D,0),5)=0,"",INDEX('Unités CA'!$1:$1048576,MATCH(E355,'Unités CA'!D:D,0),5))</f>
        <v>0008/CA</v>
      </c>
      <c r="T355" t="str">
        <f>IF(INDEX('Unités BTE'!$1:$1048576,MATCH(E355,'Unités CA'!D:D,0),5)=0,"",INDEX('Unités BTE'!$1:$1048576,MATCH(E355,'Unités CA'!D:D,0),5))</f>
        <v/>
      </c>
      <c r="U355" t="str">
        <f>IFERROR(INDEX('Prix PRO CA'!$1:$1048576,MATCH(E355,'Prix PRO CA'!D:D,0),10),"")</f>
        <v/>
      </c>
      <c r="V355" t="str">
        <f>IFERROR(INDEX('Prix PRO CA'!$1:$1048576,MATCH(E355,'Prix PRO BTE'!D:D,0),10),"")</f>
        <v/>
      </c>
      <c r="W355">
        <f>+IFERROR(INDEX('Prix PRO PCS'!$1:$1048576,MATCH(E355,'Prix PRO PCS'!D:D,0),10),"")</f>
        <v>81.43</v>
      </c>
      <c r="X355" t="str">
        <f>IF(B355="OPPORTUNITE",AA355,IF(AA355&lt;=0,"Non",IF(AA355&gt;10,"Oui","Inf à 10")))</f>
        <v>Oui</v>
      </c>
      <c r="Y355" t="str">
        <f>IFERROR(INDEX(LigneAchat!$1:$1048576,MATCH(E355,LigneAchat!D:D,0),5),"")</f>
        <v/>
      </c>
      <c r="Z355">
        <f>INDEX(Articles!$1:$1048576,MATCH(E355,Articles!D:D,0),21)</f>
        <v>42</v>
      </c>
      <c r="AA355">
        <f>+Z355-AB355</f>
        <v>33</v>
      </c>
      <c r="AB355">
        <f>+INDEX(Articles!$1:$1048576,MATCH(E355,Articles!D:D,0),23)</f>
        <v>9</v>
      </c>
    </row>
    <row r="356">
      <c r="B356" t="str">
        <f>INDEX(Articles!$1:$1048576,MATCH(E356,Articles!D:D,0),6)</f>
        <v>1</v>
      </c>
      <c r="C356" t="str">
        <f>INDEX(Articles!$1:$1048576,MATCH(E356,Articles!D:D,0),7)</f>
        <v/>
      </c>
      <c r="D356" t="str">
        <f>HYPERLINK(INDEX(Articles!$1:$1048576,MATCH(E356,Articles!D:D,0),24),"Lien")</f>
        <v>Lien</v>
      </c>
      <c r="E356" t="str">
        <v>703508</v>
      </c>
      <c r="F356" t="str">
        <f>INDEX(Articles!$1:$1048576,MATCH(E356,Articles!D:D,0),5)</f>
        <v>BBE Ø125 PIVOINE MULTICOLORE</v>
      </c>
      <c r="G356" t="str">
        <f>INDEX(Articles!$1:$1048576,MATCH(E356,Articles!D:D,0),8)</f>
        <v>BOMBE</v>
      </c>
      <c r="H356" t="str">
        <f>INDEX(Articles!$1:$1048576,MATCH(E356,Articles!D:D,0),9)</f>
        <v>SPHERIQUE</v>
      </c>
      <c r="I356">
        <f>INDEX(Articles!$1:$1048576,MATCH(E356,Articles!D:D,0),10)</f>
        <v>125</v>
      </c>
      <c r="J356" t="str">
        <f>INDEX(Articles!$1:$1048576,MATCH(E356,Articles!D:D,0),11)</f>
        <v>PIVOINE</v>
      </c>
      <c r="K356" t="str">
        <f>INDEX(Articles!$1:$1048576,MATCH(E356,Articles!D:D,0),12)</f>
        <v>MULTICOLORE</v>
      </c>
      <c r="L356" t="str">
        <f>INDEX(Articles!$1:$1048576,MATCH(E356,Articles!D:D,0),13)</f>
        <v>CN</v>
      </c>
      <c r="M356" t="str">
        <f>INDEX(Articles!$1:$1048576,MATCH(E356,Articles!D:D,0),14)</f>
        <v>F4</v>
      </c>
      <c r="N356" t="str">
        <f>INDEX(Articles!$1:$1048576,MATCH(E356,Articles!D:D,0),15)</f>
        <v>1.3G</v>
      </c>
      <c r="O356" t="str">
        <f>INDEX(Articles!$1:$1048576,MATCH(E356,Articles!D:D,0),16)</f>
        <v>1170-F4-02744</v>
      </c>
      <c r="P356">
        <f>INDEX(Articles!$1:$1048576,MATCH(E356,Articles!D:D,0),17)*1000</f>
        <v>660</v>
      </c>
      <c r="Q356" t="str">
        <f>INDEX(Articles!$1:$1048576,MATCH(E356,Articles!D:D,0),18)</f>
        <v>3,8</v>
      </c>
      <c r="R356">
        <f>INDEX(Articles!$1:$1048576,MATCH(E356,Articles!D:D,0),19)</f>
        <v>125</v>
      </c>
      <c r="S356" t="str">
        <f>IF(INDEX('Unités CA'!$1:$1048576,MATCH(E356,'Unités CA'!D:D,0),5)=0,"",INDEX('Unités CA'!$1:$1048576,MATCH(E356,'Unités CA'!D:D,0),5))</f>
        <v>0024/CA</v>
      </c>
      <c r="T356" t="str">
        <f>IF(INDEX('Unités BTE'!$1:$1048576,MATCH(E356,'Unités CA'!D:D,0),5)=0,"",INDEX('Unités BTE'!$1:$1048576,MATCH(E356,'Unités CA'!D:D,0),5))</f>
        <v/>
      </c>
      <c r="U356">
        <f>IFERROR(INDEX('Prix PRO CA'!$1:$1048576,MATCH(E356,'Prix PRO CA'!D:D,0),10),"")</f>
        <v>301.28</v>
      </c>
      <c r="V356" t="str">
        <f>IFERROR(INDEX('Prix PRO CA'!$1:$1048576,MATCH(E356,'Prix PRO BTE'!D:D,0),10),"")</f>
        <v/>
      </c>
      <c r="W356">
        <f>+IFERROR(INDEX('Prix PRO PCS'!$1:$1048576,MATCH(E356,'Prix PRO PCS'!D:D,0),10),"")</f>
        <v>15.53</v>
      </c>
      <c r="X356" t="str">
        <f>IF(B356="OPPORTUNITE",AA356,IF(AA356&lt;=0,"Non",IF(AA356&gt;10,"Oui","Inf à 10")))</f>
        <v>Oui</v>
      </c>
      <c r="Y356" t="str">
        <f>IFERROR(INDEX(LigneAchat!$1:$1048576,MATCH(E356,LigneAchat!D:D,0),5),"")</f>
        <v/>
      </c>
      <c r="Z356">
        <f>INDEX(Articles!$1:$1048576,MATCH(E356,Articles!D:D,0),21)</f>
        <v>101</v>
      </c>
      <c r="AA356">
        <f>+Z356-AB356</f>
        <v>101</v>
      </c>
      <c r="AB356">
        <f>+INDEX(Articles!$1:$1048576,MATCH(E356,Articles!D:D,0),23)</f>
        <v>0</v>
      </c>
    </row>
    <row r="357">
      <c r="B357" t="str">
        <f>INDEX(Articles!$1:$1048576,MATCH(E357,Articles!D:D,0),6)</f>
        <v>1</v>
      </c>
      <c r="C357" t="str">
        <f>INDEX(Articles!$1:$1048576,MATCH(E357,Articles!D:D,0),7)</f>
        <v/>
      </c>
      <c r="D357" t="str">
        <f>HYPERLINK(INDEX(Articles!$1:$1048576,MATCH(E357,Articles!D:D,0),24),"Lien")</f>
        <v>Lien</v>
      </c>
      <c r="E357" t="str">
        <v>76012-81CE</v>
      </c>
      <c r="F357" t="str">
        <f>INDEX(Articles!$1:$1048576,MATCH(E357,Articles!D:D,0),5)</f>
        <v>BBE Ø125 FILET D'OR (PREMIUM)</v>
      </c>
      <c r="G357" t="str">
        <f>INDEX(Articles!$1:$1048576,MATCH(E357,Articles!D:D,0),8)</f>
        <v>BOMBE</v>
      </c>
      <c r="H357" t="str">
        <f>INDEX(Articles!$1:$1048576,MATCH(E357,Articles!D:D,0),9)</f>
        <v>SPHERIQUE</v>
      </c>
      <c r="I357">
        <f>INDEX(Articles!$1:$1048576,MATCH(E357,Articles!D:D,0),10)</f>
        <v>125</v>
      </c>
      <c r="J357" t="str">
        <f>INDEX(Articles!$1:$1048576,MATCH(E357,Articles!D:D,0),11)</f>
        <v>PLEUREUR</v>
      </c>
      <c r="K357" t="str">
        <f>INDEX(Articles!$1:$1048576,MATCH(E357,Articles!D:D,0),12)</f>
        <v>KAMURO</v>
      </c>
      <c r="L357" t="str">
        <f>INDEX(Articles!$1:$1048576,MATCH(E357,Articles!D:D,0),13)</f>
        <v>CN</v>
      </c>
      <c r="M357" t="str">
        <f>INDEX(Articles!$1:$1048576,MATCH(E357,Articles!D:D,0),14)</f>
        <v>F4</v>
      </c>
      <c r="N357" t="str">
        <f>INDEX(Articles!$1:$1048576,MATCH(E357,Articles!D:D,0),15)</f>
        <v>1.3G</v>
      </c>
      <c r="O357" t="str">
        <f>INDEX(Articles!$1:$1048576,MATCH(E357,Articles!D:D,0),16)</f>
        <v>1008-F4-69245229</v>
      </c>
      <c r="P357">
        <f>INDEX(Articles!$1:$1048576,MATCH(E357,Articles!D:D,0),17)*1000</f>
        <v>568</v>
      </c>
      <c r="Q357" t="str">
        <f>INDEX(Articles!$1:$1048576,MATCH(E357,Articles!D:D,0),18)</f>
        <v>3,8</v>
      </c>
      <c r="R357">
        <f>INDEX(Articles!$1:$1048576,MATCH(E357,Articles!D:D,0),19)</f>
        <v>125</v>
      </c>
      <c r="S357" t="str">
        <f>IF(INDEX('Unités CA'!$1:$1048576,MATCH(E357,'Unités CA'!D:D,0),5)=0,"",INDEX('Unités CA'!$1:$1048576,MATCH(E357,'Unités CA'!D:D,0),5))</f>
        <v>0024/CA</v>
      </c>
      <c r="T357" t="str">
        <f>IF(INDEX('Unités BTE'!$1:$1048576,MATCH(E357,'Unités CA'!D:D,0),5)=0,"",INDEX('Unités BTE'!$1:$1048576,MATCH(E357,'Unités CA'!D:D,0),5))</f>
        <v/>
      </c>
      <c r="U357">
        <f>IFERROR(INDEX('Prix PRO CA'!$1:$1048576,MATCH(E357,'Prix PRO CA'!D:D,0),10),"")</f>
        <v>399.02</v>
      </c>
      <c r="V357" t="str">
        <f>IFERROR(INDEX('Prix PRO CA'!$1:$1048576,MATCH(E357,'Prix PRO BTE'!D:D,0),10),"")</f>
        <v/>
      </c>
      <c r="W357">
        <f>+IFERROR(INDEX('Prix PRO PCS'!$1:$1048576,MATCH(E357,'Prix PRO PCS'!D:D,0),10),"")</f>
        <v>20.75</v>
      </c>
      <c r="X357" t="str">
        <f>IF(B357="OPPORTUNITE",AA357,IF(AA357&lt;=0,"Non",IF(AA357&gt;10,"Oui","Inf à 10")))</f>
        <v>Oui</v>
      </c>
      <c r="Y357" t="str">
        <f>IFERROR(INDEX(LigneAchat!$1:$1048576,MATCH(E357,LigneAchat!D:D,0),5),"")</f>
        <v/>
      </c>
      <c r="Z357">
        <f>INDEX(Articles!$1:$1048576,MATCH(E357,Articles!D:D,0),21)</f>
        <v>157</v>
      </c>
      <c r="AA357">
        <f>+Z357-AB357</f>
        <v>157</v>
      </c>
      <c r="AB357">
        <f>+INDEX(Articles!$1:$1048576,MATCH(E357,Articles!D:D,0),23)</f>
        <v>0</v>
      </c>
    </row>
    <row r="358">
      <c r="B358" t="str">
        <f>INDEX(Articles!$1:$1048576,MATCH(E358,Articles!D:D,0),6)</f>
        <v>1</v>
      </c>
      <c r="C358" t="str">
        <f>INDEX(Articles!$1:$1048576,MATCH(E358,Articles!D:D,0),7)</f>
        <v/>
      </c>
      <c r="D358" t="str">
        <f>HYPERLINK(INDEX(Articles!$1:$1048576,MATCH(E358,Articles!D:D,0),24),"Lien")</f>
        <v>Lien</v>
      </c>
      <c r="E358" t="str">
        <v>91212-19</v>
      </c>
      <c r="F358" t="str">
        <f>INDEX(Articles!$1:$1048576,MATCH(E358,Articles!D:D,0),5)</f>
        <v>BBE Ø125 FILET D'ARGENT + TC ARGENT</v>
      </c>
      <c r="G358" t="str">
        <f>INDEX(Articles!$1:$1048576,MATCH(E358,Articles!D:D,0),8)</f>
        <v>BOMBE</v>
      </c>
      <c r="H358" t="str">
        <f>INDEX(Articles!$1:$1048576,MATCH(E358,Articles!D:D,0),9)</f>
        <v>SPHERIQUE</v>
      </c>
      <c r="I358">
        <f>INDEX(Articles!$1:$1048576,MATCH(E358,Articles!D:D,0),10)</f>
        <v>125</v>
      </c>
      <c r="J358" t="str">
        <f>INDEX(Articles!$1:$1048576,MATCH(E358,Articles!D:D,0),11)</f>
        <v>PLEUREUR</v>
      </c>
      <c r="K358" t="str">
        <f>INDEX(Articles!$1:$1048576,MATCH(E358,Articles!D:D,0),12)</f>
        <v>ARGENT</v>
      </c>
      <c r="L358" t="str">
        <f>INDEX(Articles!$1:$1048576,MATCH(E358,Articles!D:D,0),13)</f>
        <v>CN</v>
      </c>
      <c r="M358" t="str">
        <f>INDEX(Articles!$1:$1048576,MATCH(E358,Articles!D:D,0),14)</f>
        <v>F4</v>
      </c>
      <c r="N358" t="str">
        <f>INDEX(Articles!$1:$1048576,MATCH(E358,Articles!D:D,0),15)</f>
        <v>1.3G</v>
      </c>
      <c r="O358" t="str">
        <f>INDEX(Articles!$1:$1048576,MATCH(E358,Articles!D:D,0),16)</f>
        <v>1008-F4-69253205</v>
      </c>
      <c r="P358">
        <f>INDEX(Articles!$1:$1048576,MATCH(E358,Articles!D:D,0),17)*1000</f>
        <v>678</v>
      </c>
      <c r="Q358" t="str">
        <f>INDEX(Articles!$1:$1048576,MATCH(E358,Articles!D:D,0),18)</f>
        <v>3,8</v>
      </c>
      <c r="R358">
        <f>INDEX(Articles!$1:$1048576,MATCH(E358,Articles!D:D,0),19)</f>
        <v>125</v>
      </c>
      <c r="S358" t="str">
        <f>IF(INDEX('Unités CA'!$1:$1048576,MATCH(E358,'Unités CA'!D:D,0),5)=0,"",INDEX('Unités CA'!$1:$1048576,MATCH(E358,'Unités CA'!D:D,0),5))</f>
        <v>0024/CA</v>
      </c>
      <c r="T358" t="str">
        <f>IF(INDEX('Unités BTE'!$1:$1048576,MATCH(E358,'Unités CA'!D:D,0),5)=0,"",INDEX('Unités BTE'!$1:$1048576,MATCH(E358,'Unités CA'!D:D,0),5))</f>
        <v/>
      </c>
      <c r="U358">
        <f>IFERROR(INDEX('Prix PRO CA'!$1:$1048576,MATCH(E358,'Prix PRO CA'!D:D,0),10),"")</f>
        <v>405.9</v>
      </c>
      <c r="V358" t="str">
        <f>IFERROR(INDEX('Prix PRO CA'!$1:$1048576,MATCH(E358,'Prix PRO BTE'!D:D,0),10),"")</f>
        <v/>
      </c>
      <c r="W358">
        <f>+IFERROR(INDEX('Prix PRO PCS'!$1:$1048576,MATCH(E358,'Prix PRO PCS'!D:D,0),10),"")</f>
        <v>21.09</v>
      </c>
      <c r="X358" t="str">
        <f>IF(B358="OPPORTUNITE",AA358,IF(AA358&lt;=0,"Non",IF(AA358&gt;10,"Oui","Inf à 10")))</f>
        <v>Oui</v>
      </c>
      <c r="Y358" t="str">
        <f>IFERROR(INDEX(LigneAchat!$1:$1048576,MATCH(E358,LigneAchat!D:D,0),5),"")</f>
        <v/>
      </c>
      <c r="Z358">
        <f>INDEX(Articles!$1:$1048576,MATCH(E358,Articles!D:D,0),21)</f>
        <v>460</v>
      </c>
      <c r="AA358">
        <f>+Z358-AB358</f>
        <v>436</v>
      </c>
      <c r="AB358">
        <f>+INDEX(Articles!$1:$1048576,MATCH(E358,Articles!D:D,0),23)</f>
        <v>24</v>
      </c>
    </row>
    <row r="359">
      <c r="B359" t="str">
        <f>INDEX(Articles!$1:$1048576,MATCH(E359,Articles!D:D,0),6)</f>
        <v>1</v>
      </c>
      <c r="C359" t="str">
        <f>INDEX(Articles!$1:$1048576,MATCH(E359,Articles!D:D,0),7)</f>
        <v/>
      </c>
      <c r="D359" t="str">
        <f>HYPERLINK(INDEX(Articles!$1:$1048576,MATCH(E359,Articles!D:D,0),24),"Lien")</f>
        <v>Lien</v>
      </c>
      <c r="E359" t="str">
        <v>93512-18</v>
      </c>
      <c r="F359" t="str">
        <f>INDEX(Articles!$1:$1048576,MATCH(E359,Articles!D:D,0),5)</f>
        <v>BBE Ø125 FILET D'OR + TC FILET D'OR</v>
      </c>
      <c r="G359" t="str">
        <f>INDEX(Articles!$1:$1048576,MATCH(E359,Articles!D:D,0),8)</f>
        <v>BOMBE</v>
      </c>
      <c r="H359" t="str">
        <f>INDEX(Articles!$1:$1048576,MATCH(E359,Articles!D:D,0),9)</f>
        <v>SPHERIQUE</v>
      </c>
      <c r="I359">
        <f>INDEX(Articles!$1:$1048576,MATCH(E359,Articles!D:D,0),10)</f>
        <v>125</v>
      </c>
      <c r="J359" t="str">
        <f>INDEX(Articles!$1:$1048576,MATCH(E359,Articles!D:D,0),11)</f>
        <v>PLEUREUR</v>
      </c>
      <c r="K359" t="str">
        <f>INDEX(Articles!$1:$1048576,MATCH(E359,Articles!D:D,0),12)</f>
        <v>KAMURO</v>
      </c>
      <c r="L359" t="str">
        <f>INDEX(Articles!$1:$1048576,MATCH(E359,Articles!D:D,0),13)</f>
        <v>CN</v>
      </c>
      <c r="M359" t="str">
        <f>INDEX(Articles!$1:$1048576,MATCH(E359,Articles!D:D,0),14)</f>
        <v>F4</v>
      </c>
      <c r="N359" t="str">
        <f>INDEX(Articles!$1:$1048576,MATCH(E359,Articles!D:D,0),15)</f>
        <v>1.3G</v>
      </c>
      <c r="O359" t="str">
        <f>INDEX(Articles!$1:$1048576,MATCH(E359,Articles!D:D,0),16)</f>
        <v>1008-F4-69253205</v>
      </c>
      <c r="P359">
        <f>INDEX(Articles!$1:$1048576,MATCH(E359,Articles!D:D,0),17)*1000</f>
        <v>660</v>
      </c>
      <c r="Q359" t="str">
        <f>INDEX(Articles!$1:$1048576,MATCH(E359,Articles!D:D,0),18)</f>
        <v>3,8</v>
      </c>
      <c r="R359">
        <f>INDEX(Articles!$1:$1048576,MATCH(E359,Articles!D:D,0),19)</f>
        <v>125</v>
      </c>
      <c r="S359" t="str">
        <f>IF(INDEX('Unités CA'!$1:$1048576,MATCH(E359,'Unités CA'!D:D,0),5)=0,"",INDEX('Unités CA'!$1:$1048576,MATCH(E359,'Unités CA'!D:D,0),5))</f>
        <v>0024/CA</v>
      </c>
      <c r="T359" t="str">
        <f>IF(INDEX('Unités BTE'!$1:$1048576,MATCH(E359,'Unités CA'!D:D,0),5)=0,"",INDEX('Unités BTE'!$1:$1048576,MATCH(E359,'Unités CA'!D:D,0),5))</f>
        <v/>
      </c>
      <c r="U359">
        <f>IFERROR(INDEX('Prix PRO CA'!$1:$1048576,MATCH(E359,'Prix PRO CA'!D:D,0),10),"")</f>
        <v>405.9</v>
      </c>
      <c r="V359" t="str">
        <f>IFERROR(INDEX('Prix PRO CA'!$1:$1048576,MATCH(E359,'Prix PRO BTE'!D:D,0),10),"")</f>
        <v/>
      </c>
      <c r="W359">
        <f>+IFERROR(INDEX('Prix PRO PCS'!$1:$1048576,MATCH(E359,'Prix PRO PCS'!D:D,0),10),"")</f>
        <v>21.09</v>
      </c>
      <c r="X359" t="str">
        <f>IF(B359="OPPORTUNITE",AA359,IF(AA359&lt;=0,"Non",IF(AA359&gt;10,"Oui","Inf à 10")))</f>
        <v>Oui</v>
      </c>
      <c r="Y359" t="str">
        <f>IFERROR(INDEX(LigneAchat!$1:$1048576,MATCH(E359,LigneAchat!D:D,0),5),"")</f>
        <v/>
      </c>
      <c r="Z359">
        <f>INDEX(Articles!$1:$1048576,MATCH(E359,Articles!D:D,0),21)</f>
        <v>443</v>
      </c>
      <c r="AA359">
        <f>+Z359-AB359</f>
        <v>416</v>
      </c>
      <c r="AB359">
        <f>+INDEX(Articles!$1:$1048576,MATCH(E359,Articles!D:D,0),23)</f>
        <v>27</v>
      </c>
    </row>
    <row r="360">
      <c r="B360" t="str">
        <f>INDEX(Articles!$1:$1048576,MATCH(E360,Articles!D:D,0),6)</f>
        <v>1</v>
      </c>
      <c r="C360" t="str">
        <f>INDEX(Articles!$1:$1048576,MATCH(E360,Articles!D:D,0),7)</f>
        <v/>
      </c>
      <c r="D360" t="str">
        <f>HYPERLINK(INDEX(Articles!$1:$1048576,MATCH(E360,Articles!D:D,0),24),"Lien")</f>
        <v>Lien</v>
      </c>
      <c r="E360" t="str">
        <v>99612-57</v>
      </c>
      <c r="F360" t="str">
        <f>INDEX(Articles!$1:$1048576,MATCH(E360,Articles!D:D,0),5)</f>
        <v>BBE Ø125 SAULE PLEUREUR PLATINE + TC PLATINE</v>
      </c>
      <c r="G360" t="str">
        <f>INDEX(Articles!$1:$1048576,MATCH(E360,Articles!D:D,0),8)</f>
        <v>BOMBE</v>
      </c>
      <c r="H360" t="str">
        <f>INDEX(Articles!$1:$1048576,MATCH(E360,Articles!D:D,0),9)</f>
        <v>SPHERIQUE</v>
      </c>
      <c r="I360">
        <f>INDEX(Articles!$1:$1048576,MATCH(E360,Articles!D:D,0),10)</f>
        <v>125</v>
      </c>
      <c r="J360" t="str">
        <f>INDEX(Articles!$1:$1048576,MATCH(E360,Articles!D:D,0),11)</f>
        <v>PLEUREUR</v>
      </c>
      <c r="K360" t="str">
        <f>INDEX(Articles!$1:$1048576,MATCH(E360,Articles!D:D,0),12)</f>
        <v>KAMURO</v>
      </c>
      <c r="L360" t="str">
        <f>INDEX(Articles!$1:$1048576,MATCH(E360,Articles!D:D,0),13)</f>
        <v>CN</v>
      </c>
      <c r="M360" t="str">
        <f>INDEX(Articles!$1:$1048576,MATCH(E360,Articles!D:D,0),14)</f>
        <v>F4</v>
      </c>
      <c r="N360" t="str">
        <f>INDEX(Articles!$1:$1048576,MATCH(E360,Articles!D:D,0),15)</f>
        <v>1.3G</v>
      </c>
      <c r="O360" t="str">
        <f>INDEX(Articles!$1:$1048576,MATCH(E360,Articles!D:D,0),16)</f>
        <v>1008-F4-69253205</v>
      </c>
      <c r="P360">
        <f>INDEX(Articles!$1:$1048576,MATCH(E360,Articles!D:D,0),17)*1000</f>
        <v>660</v>
      </c>
      <c r="Q360" t="str">
        <f>INDEX(Articles!$1:$1048576,MATCH(E360,Articles!D:D,0),18)</f>
        <v>3,8</v>
      </c>
      <c r="R360">
        <f>INDEX(Articles!$1:$1048576,MATCH(E360,Articles!D:D,0),19)</f>
        <v>125</v>
      </c>
      <c r="S360" t="str">
        <f>IF(INDEX('Unités CA'!$1:$1048576,MATCH(E360,'Unités CA'!D:D,0),5)=0,"",INDEX('Unités CA'!$1:$1048576,MATCH(E360,'Unités CA'!D:D,0),5))</f>
        <v>0024/CA</v>
      </c>
      <c r="T360" t="str">
        <f>IF(INDEX('Unités BTE'!$1:$1048576,MATCH(E360,'Unités CA'!D:D,0),5)=0,"",INDEX('Unités BTE'!$1:$1048576,MATCH(E360,'Unités CA'!D:D,0),5))</f>
        <v/>
      </c>
      <c r="U360">
        <f>IFERROR(INDEX('Prix PRO CA'!$1:$1048576,MATCH(E360,'Prix PRO CA'!D:D,0),10),"")</f>
        <v>405.9</v>
      </c>
      <c r="V360" t="str">
        <f>IFERROR(INDEX('Prix PRO CA'!$1:$1048576,MATCH(E360,'Prix PRO BTE'!D:D,0),10),"")</f>
        <v/>
      </c>
      <c r="W360">
        <f>+IFERROR(INDEX('Prix PRO PCS'!$1:$1048576,MATCH(E360,'Prix PRO PCS'!D:D,0),10),"")</f>
        <v>21.09</v>
      </c>
      <c r="X360" t="str">
        <f>IF(B360="OPPORTUNITE",AA360,IF(AA360&lt;=0,"Non",IF(AA360&gt;10,"Oui","Inf à 10")))</f>
        <v>Oui</v>
      </c>
      <c r="Y360" t="str">
        <f>IFERROR(INDEX(LigneAchat!$1:$1048576,MATCH(E360,LigneAchat!D:D,0),5),"")</f>
        <v/>
      </c>
      <c r="Z360">
        <f>INDEX(Articles!$1:$1048576,MATCH(E360,Articles!D:D,0),21)</f>
        <v>366</v>
      </c>
      <c r="AA360">
        <f>+Z360-AB360</f>
        <v>366</v>
      </c>
      <c r="AB360">
        <f>+INDEX(Articles!$1:$1048576,MATCH(E360,Articles!D:D,0),23)</f>
        <v>0</v>
      </c>
    </row>
    <row r="361">
      <c r="B361" t="str">
        <f>INDEX(Articles!$1:$1048576,MATCH(E361,Articles!D:D,0),6)</f>
        <v>1</v>
      </c>
      <c r="C361" t="str">
        <f>INDEX(Articles!$1:$1048576,MATCH(E361,Articles!D:D,0),7)</f>
        <v/>
      </c>
      <c r="D361" t="str">
        <f>HYPERLINK(INDEX(Articles!$1:$1048576,MATCH(E361,Articles!D:D,0),24),"Lien")</f>
        <v>Lien</v>
      </c>
      <c r="E361" t="str">
        <v>91512-60</v>
      </c>
      <c r="F361" t="str">
        <f>INDEX(Articles!$1:$1048576,MATCH(E361,Articles!D:D,0),5)</f>
        <v>BBE Ø125 FILET D'OR À ROSE + TC FILET D'OR</v>
      </c>
      <c r="G361" t="str">
        <f>INDEX(Articles!$1:$1048576,MATCH(E361,Articles!D:D,0),8)</f>
        <v>BOMBE</v>
      </c>
      <c r="H361" t="str">
        <f>INDEX(Articles!$1:$1048576,MATCH(E361,Articles!D:D,0),9)</f>
        <v>SPHERIQUE</v>
      </c>
      <c r="I361">
        <f>INDEX(Articles!$1:$1048576,MATCH(E361,Articles!D:D,0),10)</f>
        <v>125</v>
      </c>
      <c r="J361" t="str">
        <f>INDEX(Articles!$1:$1048576,MATCH(E361,Articles!D:D,0),11)</f>
        <v>PLEUREUR</v>
      </c>
      <c r="K361" t="str">
        <f>INDEX(Articles!$1:$1048576,MATCH(E361,Articles!D:D,0),12)</f>
        <v>KAMURO</v>
      </c>
      <c r="L361" t="str">
        <f>INDEX(Articles!$1:$1048576,MATCH(E361,Articles!D:D,0),13)</f>
        <v>CN</v>
      </c>
      <c r="M361" t="str">
        <f>INDEX(Articles!$1:$1048576,MATCH(E361,Articles!D:D,0),14)</f>
        <v>F4</v>
      </c>
      <c r="N361" t="str">
        <f>INDEX(Articles!$1:$1048576,MATCH(E361,Articles!D:D,0),15)</f>
        <v>1.3G</v>
      </c>
      <c r="O361" t="str">
        <f>INDEX(Articles!$1:$1048576,MATCH(E361,Articles!D:D,0),16)</f>
        <v>1008-F4-69253205</v>
      </c>
      <c r="P361">
        <f>INDEX(Articles!$1:$1048576,MATCH(E361,Articles!D:D,0),17)*1000</f>
        <v>678</v>
      </c>
      <c r="Q361" t="str">
        <f>INDEX(Articles!$1:$1048576,MATCH(E361,Articles!D:D,0),18)</f>
        <v>3,8</v>
      </c>
      <c r="R361">
        <f>INDEX(Articles!$1:$1048576,MATCH(E361,Articles!D:D,0),19)</f>
        <v>125</v>
      </c>
      <c r="S361" t="str">
        <f>IF(INDEX('Unités CA'!$1:$1048576,MATCH(E361,'Unités CA'!D:D,0),5)=0,"",INDEX('Unités CA'!$1:$1048576,MATCH(E361,'Unités CA'!D:D,0),5))</f>
        <v>0024/CA</v>
      </c>
      <c r="T361" t="str">
        <f>IF(INDEX('Unités BTE'!$1:$1048576,MATCH(E361,'Unités CA'!D:D,0),5)=0,"",INDEX('Unités BTE'!$1:$1048576,MATCH(E361,'Unités CA'!D:D,0),5))</f>
        <v/>
      </c>
      <c r="U361">
        <f>IFERROR(INDEX('Prix PRO CA'!$1:$1048576,MATCH(E361,'Prix PRO CA'!D:D,0),10),"")</f>
        <v>300.25</v>
      </c>
      <c r="V361" t="str">
        <f>IFERROR(INDEX('Prix PRO CA'!$1:$1048576,MATCH(E361,'Prix PRO BTE'!D:D,0),10),"")</f>
        <v/>
      </c>
      <c r="W361">
        <f>+IFERROR(INDEX('Prix PRO PCS'!$1:$1048576,MATCH(E361,'Prix PRO PCS'!D:D,0),10),"")</f>
        <v>15.31</v>
      </c>
      <c r="X361" t="str">
        <f>IF(B361="OPPORTUNITE",AA361,IF(AA361&lt;=0,"Non",IF(AA361&gt;10,"Oui","Inf à 10")))</f>
        <v>Oui</v>
      </c>
      <c r="Y361" t="str">
        <f>IFERROR(INDEX(LigneAchat!$1:$1048576,MATCH(E361,LigneAchat!D:D,0),5),"")</f>
        <v/>
      </c>
      <c r="Z361">
        <f>INDEX(Articles!$1:$1048576,MATCH(E361,Articles!D:D,0),21)</f>
        <v>65</v>
      </c>
      <c r="AA361">
        <f>+Z361-AB361</f>
        <v>63</v>
      </c>
      <c r="AB361">
        <f>+INDEX(Articles!$1:$1048576,MATCH(E361,Articles!D:D,0),23)</f>
        <v>2</v>
      </c>
    </row>
    <row r="362">
      <c r="B362" t="str">
        <f>INDEX(Articles!$1:$1048576,MATCH(E362,Articles!D:D,0),6)</f>
        <v>1</v>
      </c>
      <c r="C362" t="str">
        <f>INDEX(Articles!$1:$1048576,MATCH(E362,Articles!D:D,0),7)</f>
        <v/>
      </c>
      <c r="D362" t="str">
        <f>HYPERLINK(INDEX(Articles!$1:$1048576,MATCH(E362,Articles!D:D,0),24),"Lien")</f>
        <v>Lien</v>
      </c>
      <c r="E362" t="str">
        <v>91512-62</v>
      </c>
      <c r="F362" t="str">
        <f>INDEX(Articles!$1:$1048576,MATCH(E362,Articles!D:D,0),5)</f>
        <v>BBE Ø125 FILET D'OR À BLEU + TC FILET D'OR</v>
      </c>
      <c r="G362" t="str">
        <f>INDEX(Articles!$1:$1048576,MATCH(E362,Articles!D:D,0),8)</f>
        <v>BOMBE</v>
      </c>
      <c r="H362" t="str">
        <f>INDEX(Articles!$1:$1048576,MATCH(E362,Articles!D:D,0),9)</f>
        <v>SPHERIQUE</v>
      </c>
      <c r="I362">
        <f>INDEX(Articles!$1:$1048576,MATCH(E362,Articles!D:D,0),10)</f>
        <v>125</v>
      </c>
      <c r="J362" t="str">
        <f>INDEX(Articles!$1:$1048576,MATCH(E362,Articles!D:D,0),11)</f>
        <v>PLEUREUR</v>
      </c>
      <c r="K362" t="str">
        <f>INDEX(Articles!$1:$1048576,MATCH(E362,Articles!D:D,0),12)</f>
        <v>KAMURO</v>
      </c>
      <c r="L362" t="str">
        <f>INDEX(Articles!$1:$1048576,MATCH(E362,Articles!D:D,0),13)</f>
        <v>CN</v>
      </c>
      <c r="M362" t="str">
        <f>INDEX(Articles!$1:$1048576,MATCH(E362,Articles!D:D,0),14)</f>
        <v>F4</v>
      </c>
      <c r="N362" t="str">
        <f>INDEX(Articles!$1:$1048576,MATCH(E362,Articles!D:D,0),15)</f>
        <v>1.3G</v>
      </c>
      <c r="O362" t="str">
        <f>INDEX(Articles!$1:$1048576,MATCH(E362,Articles!D:D,0),16)</f>
        <v>1008-F4-69253205</v>
      </c>
      <c r="P362">
        <f>INDEX(Articles!$1:$1048576,MATCH(E362,Articles!D:D,0),17)*1000</f>
        <v>678</v>
      </c>
      <c r="Q362" t="str">
        <f>INDEX(Articles!$1:$1048576,MATCH(E362,Articles!D:D,0),18)</f>
        <v>3,8</v>
      </c>
      <c r="R362">
        <f>INDEX(Articles!$1:$1048576,MATCH(E362,Articles!D:D,0),19)</f>
        <v>125</v>
      </c>
      <c r="S362" t="str">
        <f>IF(INDEX('Unités CA'!$1:$1048576,MATCH(E362,'Unités CA'!D:D,0),5)=0,"",INDEX('Unités CA'!$1:$1048576,MATCH(E362,'Unités CA'!D:D,0),5))</f>
        <v>0024/CA</v>
      </c>
      <c r="T362" t="str">
        <f>IF(INDEX('Unités BTE'!$1:$1048576,MATCH(E362,'Unités CA'!D:D,0),5)=0,"",INDEX('Unités BTE'!$1:$1048576,MATCH(E362,'Unités CA'!D:D,0),5))</f>
        <v/>
      </c>
      <c r="U362">
        <f>IFERROR(INDEX('Prix PRO CA'!$1:$1048576,MATCH(E362,'Prix PRO CA'!D:D,0),10),"")</f>
        <v>300.25</v>
      </c>
      <c r="V362" t="str">
        <f>IFERROR(INDEX('Prix PRO CA'!$1:$1048576,MATCH(E362,'Prix PRO BTE'!D:D,0),10),"")</f>
        <v/>
      </c>
      <c r="W362">
        <f>+IFERROR(INDEX('Prix PRO PCS'!$1:$1048576,MATCH(E362,'Prix PRO PCS'!D:D,0),10),"")</f>
        <v>15.31</v>
      </c>
      <c r="X362" t="str">
        <f>IF(B362="OPPORTUNITE",AA362,IF(AA362&lt;=0,"Non",IF(AA362&gt;10,"Oui","Inf à 10")))</f>
        <v>Oui</v>
      </c>
      <c r="Y362" t="str">
        <f>IFERROR(INDEX(LigneAchat!$1:$1048576,MATCH(E362,LigneAchat!D:D,0),5),"")</f>
        <v/>
      </c>
      <c r="Z362">
        <f>INDEX(Articles!$1:$1048576,MATCH(E362,Articles!D:D,0),21)</f>
        <v>312</v>
      </c>
      <c r="AA362">
        <f>+Z362-AB362</f>
        <v>300</v>
      </c>
      <c r="AB362">
        <f>+INDEX(Articles!$1:$1048576,MATCH(E362,Articles!D:D,0),23)</f>
        <v>12</v>
      </c>
    </row>
    <row r="363">
      <c r="B363" t="str">
        <f>INDEX(Articles!$1:$1048576,MATCH(E363,Articles!D:D,0),6)</f>
        <v>1</v>
      </c>
      <c r="C363" t="str">
        <f>INDEX(Articles!$1:$1048576,MATCH(E363,Articles!D:D,0),7)</f>
        <v/>
      </c>
      <c r="D363" t="str">
        <f>HYPERLINK(INDEX(Articles!$1:$1048576,MATCH(E363,Articles!D:D,0),24),"Lien")</f>
        <v>Lien</v>
      </c>
      <c r="E363" t="str">
        <v>91912-90</v>
      </c>
      <c r="F363" t="str">
        <f>INDEX(Articles!$1:$1048576,MATCH(E363,Articles!D:D,0),5)</f>
        <v>BBE Ø125 PLUIE D'OR À VIOLET + TC PLUIE D'OR</v>
      </c>
      <c r="G363" t="str">
        <f>INDEX(Articles!$1:$1048576,MATCH(E363,Articles!D:D,0),8)</f>
        <v>BOMBE</v>
      </c>
      <c r="H363" t="str">
        <f>INDEX(Articles!$1:$1048576,MATCH(E363,Articles!D:D,0),9)</f>
        <v>SPHERIQUE</v>
      </c>
      <c r="I363">
        <f>INDEX(Articles!$1:$1048576,MATCH(E363,Articles!D:D,0),10)</f>
        <v>125</v>
      </c>
      <c r="J363" t="str">
        <f>INDEX(Articles!$1:$1048576,MATCH(E363,Articles!D:D,0),11)</f>
        <v>PLEUREUR</v>
      </c>
      <c r="K363" t="str">
        <f>INDEX(Articles!$1:$1048576,MATCH(E363,Articles!D:D,0),12)</f>
        <v>KAMURO</v>
      </c>
      <c r="L363" t="str">
        <f>INDEX(Articles!$1:$1048576,MATCH(E363,Articles!D:D,0),13)</f>
        <v>CN</v>
      </c>
      <c r="M363" t="str">
        <f>INDEX(Articles!$1:$1048576,MATCH(E363,Articles!D:D,0),14)</f>
        <v>F4</v>
      </c>
      <c r="N363" t="str">
        <f>INDEX(Articles!$1:$1048576,MATCH(E363,Articles!D:D,0),15)</f>
        <v>1.3G</v>
      </c>
      <c r="O363" t="str">
        <f>INDEX(Articles!$1:$1048576,MATCH(E363,Articles!D:D,0),16)</f>
        <v>1008-F4-69253205</v>
      </c>
      <c r="P363">
        <f>INDEX(Articles!$1:$1048576,MATCH(E363,Articles!D:D,0),17)*1000</f>
        <v>713</v>
      </c>
      <c r="Q363" t="str">
        <f>INDEX(Articles!$1:$1048576,MATCH(E363,Articles!D:D,0),18)</f>
        <v>3,8</v>
      </c>
      <c r="R363">
        <f>INDEX(Articles!$1:$1048576,MATCH(E363,Articles!D:D,0),19)</f>
        <v>125</v>
      </c>
      <c r="S363" t="str">
        <f>IF(INDEX('Unités CA'!$1:$1048576,MATCH(E363,'Unités CA'!D:D,0),5)=0,"",INDEX('Unités CA'!$1:$1048576,MATCH(E363,'Unités CA'!D:D,0),5))</f>
        <v>0024/CA</v>
      </c>
      <c r="T363" t="str">
        <f>IF(INDEX('Unités BTE'!$1:$1048576,MATCH(E363,'Unités CA'!D:D,0),5)=0,"",INDEX('Unités BTE'!$1:$1048576,MATCH(E363,'Unités CA'!D:D,0),5))</f>
        <v/>
      </c>
      <c r="U363">
        <f>IFERROR(INDEX('Prix PRO CA'!$1:$1048576,MATCH(E363,'Prix PRO CA'!D:D,0),10),"")</f>
        <v>405.9</v>
      </c>
      <c r="V363" t="str">
        <f>IFERROR(INDEX('Prix PRO CA'!$1:$1048576,MATCH(E363,'Prix PRO BTE'!D:D,0),10),"")</f>
        <v/>
      </c>
      <c r="W363">
        <f>+IFERROR(INDEX('Prix PRO PCS'!$1:$1048576,MATCH(E363,'Prix PRO PCS'!D:D,0),10),"")</f>
        <v>21.09</v>
      </c>
      <c r="X363" t="str">
        <f>IF(B363="OPPORTUNITE",AA363,IF(AA363&lt;=0,"Non",IF(AA363&gt;10,"Oui","Inf à 10")))</f>
        <v>Oui</v>
      </c>
      <c r="Y363" t="str">
        <f>IFERROR(INDEX(LigneAchat!$1:$1048576,MATCH(E363,LigneAchat!D:D,0),5),"")</f>
        <v/>
      </c>
      <c r="Z363">
        <f>INDEX(Articles!$1:$1048576,MATCH(E363,Articles!D:D,0),21)</f>
        <v>244</v>
      </c>
      <c r="AA363">
        <f>+Z363-AB363</f>
        <v>239</v>
      </c>
      <c r="AB363">
        <f>+INDEX(Articles!$1:$1048576,MATCH(E363,Articles!D:D,0),23)</f>
        <v>5</v>
      </c>
    </row>
    <row r="364">
      <c r="B364" t="str">
        <f>INDEX(Articles!$1:$1048576,MATCH(E364,Articles!D:D,0),6)</f>
        <v>1</v>
      </c>
      <c r="C364" t="str">
        <f>INDEX(Articles!$1:$1048576,MATCH(E364,Articles!D:D,0),7)</f>
        <v>2020</v>
      </c>
      <c r="D364" t="str">
        <f>HYPERLINK(INDEX(Articles!$1:$1048576,MATCH(E364,Articles!D:D,0),24),"Lien")</f>
        <v>Lien</v>
      </c>
      <c r="E364" t="str">
        <v>91512-63</v>
      </c>
      <c r="F364" t="str">
        <f>INDEX(Articles!$1:$1048576,MATCH(E364,Articles!D:D,0),5)</f>
        <v>BBE Ø125 FILET D'OR À CLIGNO BLANC + TC FILET D'OR</v>
      </c>
      <c r="G364" t="str">
        <f>INDEX(Articles!$1:$1048576,MATCH(E364,Articles!D:D,0),8)</f>
        <v>BOMBE</v>
      </c>
      <c r="H364" t="str">
        <f>INDEX(Articles!$1:$1048576,MATCH(E364,Articles!D:D,0),9)</f>
        <v>SPHERIQUE</v>
      </c>
      <c r="I364">
        <f>INDEX(Articles!$1:$1048576,MATCH(E364,Articles!D:D,0),10)</f>
        <v>125</v>
      </c>
      <c r="J364" t="str">
        <f>INDEX(Articles!$1:$1048576,MATCH(E364,Articles!D:D,0),11)</f>
        <v>CLIGNO</v>
      </c>
      <c r="K364" t="str">
        <f>INDEX(Articles!$1:$1048576,MATCH(E364,Articles!D:D,0),12)</f>
        <v>KAMURO</v>
      </c>
      <c r="L364" t="str">
        <f>INDEX(Articles!$1:$1048576,MATCH(E364,Articles!D:D,0),13)</f>
        <v>CN</v>
      </c>
      <c r="M364" t="str">
        <f>INDEX(Articles!$1:$1048576,MATCH(E364,Articles!D:D,0),14)</f>
        <v>F4</v>
      </c>
      <c r="N364" t="str">
        <f>INDEX(Articles!$1:$1048576,MATCH(E364,Articles!D:D,0),15)</f>
        <v>1.3G</v>
      </c>
      <c r="O364" t="str">
        <f>INDEX(Articles!$1:$1048576,MATCH(E364,Articles!D:D,0),16)</f>
        <v>1008-F4-69253205</v>
      </c>
      <c r="P364">
        <f>INDEX(Articles!$1:$1048576,MATCH(E364,Articles!D:D,0),17)*1000</f>
        <v>678</v>
      </c>
      <c r="Q364" t="str">
        <f>INDEX(Articles!$1:$1048576,MATCH(E364,Articles!D:D,0),18)</f>
        <v>3,8</v>
      </c>
      <c r="R364">
        <f>INDEX(Articles!$1:$1048576,MATCH(E364,Articles!D:D,0),19)</f>
        <v>125</v>
      </c>
      <c r="S364" t="str">
        <f>IF(INDEX('Unités CA'!$1:$1048576,MATCH(E364,'Unités CA'!D:D,0),5)=0,"",INDEX('Unités CA'!$1:$1048576,MATCH(E364,'Unités CA'!D:D,0),5))</f>
        <v>0024/CA</v>
      </c>
      <c r="T364" t="str">
        <f>IF(INDEX('Unités BTE'!$1:$1048576,MATCH(E364,'Unités CA'!D:D,0),5)=0,"",INDEX('Unités BTE'!$1:$1048576,MATCH(E364,'Unités CA'!D:D,0),5))</f>
        <v/>
      </c>
      <c r="U364">
        <f>IFERROR(INDEX('Prix PRO CA'!$1:$1048576,MATCH(E364,'Prix PRO CA'!D:D,0),10),"")</f>
        <v>300.24</v>
      </c>
      <c r="V364" t="str">
        <f>IFERROR(INDEX('Prix PRO CA'!$1:$1048576,MATCH(E364,'Prix PRO BTE'!D:D,0),10),"")</f>
        <v/>
      </c>
      <c r="W364">
        <f>+IFERROR(INDEX('Prix PRO PCS'!$1:$1048576,MATCH(E364,'Prix PRO PCS'!D:D,0),10),"")</f>
        <v>15.31</v>
      </c>
      <c r="X364" t="str">
        <f>IF(B364="OPPORTUNITE",AA364,IF(AA364&lt;=0,"Non",IF(AA364&gt;10,"Oui","Inf à 10")))</f>
        <v>Non</v>
      </c>
      <c r="Y364">
        <f>IFERROR(INDEX(LigneAchat!$1:$1048576,MATCH(E364,LigneAchat!D:D,0),5),"")</f>
        <v>44287</v>
      </c>
      <c r="Z364">
        <f>INDEX(Articles!$1:$1048576,MATCH(E364,Articles!D:D,0),21)</f>
        <v>0</v>
      </c>
      <c r="AA364">
        <f>+Z364-AB364</f>
        <v>0</v>
      </c>
      <c r="AB364">
        <f>+INDEX(Articles!$1:$1048576,MATCH(E364,Articles!D:D,0),23)</f>
        <v>0</v>
      </c>
    </row>
    <row r="365">
      <c r="B365" t="str">
        <f>INDEX(Articles!$1:$1048576,MATCH(E365,Articles!D:D,0),6)</f>
        <v>1</v>
      </c>
      <c r="C365" t="str">
        <f>INDEX(Articles!$1:$1048576,MATCH(E365,Articles!D:D,0),7)</f>
        <v/>
      </c>
      <c r="D365" t="str">
        <f>HYPERLINK(INDEX(Articles!$1:$1048576,MATCH(E365,Articles!D:D,0),24),"Lien")</f>
        <v>Lien</v>
      </c>
      <c r="E365" t="str">
        <v>94012-18</v>
      </c>
      <c r="F365" t="str">
        <f>INDEX(Articles!$1:$1048576,MATCH(E365,Articles!D:D,0),5)</f>
        <v>BBE Ø125 CASCADE FILET D'OR</v>
      </c>
      <c r="G365" t="str">
        <f>INDEX(Articles!$1:$1048576,MATCH(E365,Articles!D:D,0),8)</f>
        <v>BOMBE</v>
      </c>
      <c r="H365" t="str">
        <f>INDEX(Articles!$1:$1048576,MATCH(E365,Articles!D:D,0),9)</f>
        <v>SPHERIQUE</v>
      </c>
      <c r="I365">
        <f>INDEX(Articles!$1:$1048576,MATCH(E365,Articles!D:D,0),10)</f>
        <v>125</v>
      </c>
      <c r="J365" t="str">
        <f>INDEX(Articles!$1:$1048576,MATCH(E365,Articles!D:D,0),11)</f>
        <v>PLEUREUR</v>
      </c>
      <c r="K365" t="str">
        <f>INDEX(Articles!$1:$1048576,MATCH(E365,Articles!D:D,0),12)</f>
        <v>KAMURO</v>
      </c>
      <c r="L365" t="str">
        <f>INDEX(Articles!$1:$1048576,MATCH(E365,Articles!D:D,0),13)</f>
        <v>CN</v>
      </c>
      <c r="M365" t="str">
        <f>INDEX(Articles!$1:$1048576,MATCH(E365,Articles!D:D,0),14)</f>
        <v>F4</v>
      </c>
      <c r="N365" t="str">
        <f>INDEX(Articles!$1:$1048576,MATCH(E365,Articles!D:D,0),15)</f>
        <v>1.3G</v>
      </c>
      <c r="O365" t="str">
        <f>INDEX(Articles!$1:$1048576,MATCH(E365,Articles!D:D,0),16)</f>
        <v>1008-F4-69253204</v>
      </c>
      <c r="P365">
        <f>INDEX(Articles!$1:$1048576,MATCH(E365,Articles!D:D,0),17)*1000</f>
        <v>660</v>
      </c>
      <c r="Q365" t="str">
        <f>INDEX(Articles!$1:$1048576,MATCH(E365,Articles!D:D,0),18)</f>
        <v>3,8</v>
      </c>
      <c r="R365">
        <f>INDEX(Articles!$1:$1048576,MATCH(E365,Articles!D:D,0),19)</f>
        <v>125</v>
      </c>
      <c r="S365" t="str">
        <f>IF(INDEX('Unités CA'!$1:$1048576,MATCH(E365,'Unités CA'!D:D,0),5)=0,"",INDEX('Unités CA'!$1:$1048576,MATCH(E365,'Unités CA'!D:D,0),5))</f>
        <v>0024/CA</v>
      </c>
      <c r="T365" t="str">
        <f>IF(INDEX('Unités BTE'!$1:$1048576,MATCH(E365,'Unités CA'!D:D,0),5)=0,"",INDEX('Unités BTE'!$1:$1048576,MATCH(E365,'Unités CA'!D:D,0),5))</f>
        <v/>
      </c>
      <c r="U365">
        <f>IFERROR(INDEX('Prix PRO CA'!$1:$1048576,MATCH(E365,'Prix PRO CA'!D:D,0),10),"")</f>
        <v>436.94</v>
      </c>
      <c r="V365" t="str">
        <f>IFERROR(INDEX('Prix PRO CA'!$1:$1048576,MATCH(E365,'Prix PRO BTE'!D:D,0),10),"")</f>
        <v/>
      </c>
      <c r="W365">
        <f>+IFERROR(INDEX('Prix PRO PCS'!$1:$1048576,MATCH(E365,'Prix PRO PCS'!D:D,0),10),"")</f>
        <v>22.85</v>
      </c>
      <c r="X365" t="str">
        <f>IF(B365="OPPORTUNITE",AA365,IF(AA365&lt;=0,"Non",IF(AA365&gt;10,"Oui","Inf à 10")))</f>
        <v>Oui</v>
      </c>
      <c r="Y365" t="str">
        <f>IFERROR(INDEX(LigneAchat!$1:$1048576,MATCH(E365,LigneAchat!D:D,0),5),"")</f>
        <v/>
      </c>
      <c r="Z365">
        <f>INDEX(Articles!$1:$1048576,MATCH(E365,Articles!D:D,0),21)</f>
        <v>2249</v>
      </c>
      <c r="AA365">
        <f>+Z365-AB365</f>
        <v>1193</v>
      </c>
      <c r="AB365">
        <f>+INDEX(Articles!$1:$1048576,MATCH(E365,Articles!D:D,0),23)</f>
        <v>1056</v>
      </c>
    </row>
    <row r="366">
      <c r="B366" t="str">
        <f>INDEX(Articles!$1:$1048576,MATCH(E366,Articles!D:D,0),6)</f>
        <v>1</v>
      </c>
      <c r="C366" t="str">
        <f>INDEX(Articles!$1:$1048576,MATCH(E366,Articles!D:D,0),7)</f>
        <v/>
      </c>
      <c r="D366" t="str">
        <f>HYPERLINK(INDEX(Articles!$1:$1048576,MATCH(E366,Articles!D:D,0),24),"Lien")</f>
        <v>Lien</v>
      </c>
      <c r="E366" t="str">
        <v>76212-02CE</v>
      </c>
      <c r="F366" t="str">
        <f>INDEX(Articles!$1:$1048576,MATCH(E366,Articles!D:D,0),5)</f>
        <v>BBE Ø125 ARAIGNÉE CYAN</v>
      </c>
      <c r="G366" t="str">
        <f>INDEX(Articles!$1:$1048576,MATCH(E366,Articles!D:D,0),8)</f>
        <v>BOMBE</v>
      </c>
      <c r="H366" t="str">
        <f>INDEX(Articles!$1:$1048576,MATCH(E366,Articles!D:D,0),9)</f>
        <v>SPHERIQUE</v>
      </c>
      <c r="I366">
        <f>INDEX(Articles!$1:$1048576,MATCH(E366,Articles!D:D,0),10)</f>
        <v>125</v>
      </c>
      <c r="J366" t="str">
        <f>INDEX(Articles!$1:$1048576,MATCH(E366,Articles!D:D,0),11)</f>
        <v>PLEUREUR</v>
      </c>
      <c r="K366" t="str">
        <f>INDEX(Articles!$1:$1048576,MATCH(E366,Articles!D:D,0),12)</f>
        <v>CYAN</v>
      </c>
      <c r="L366" t="str">
        <f>INDEX(Articles!$1:$1048576,MATCH(E366,Articles!D:D,0),13)</f>
        <v>CN</v>
      </c>
      <c r="M366" t="str">
        <f>INDEX(Articles!$1:$1048576,MATCH(E366,Articles!D:D,0),14)</f>
        <v>F4</v>
      </c>
      <c r="N366" t="str">
        <f>INDEX(Articles!$1:$1048576,MATCH(E366,Articles!D:D,0),15)</f>
        <v>1.3G</v>
      </c>
      <c r="O366" t="str">
        <f>INDEX(Articles!$1:$1048576,MATCH(E366,Articles!D:D,0),16)</f>
        <v>0163-F4-4245</v>
      </c>
      <c r="P366">
        <f>INDEX(Articles!$1:$1048576,MATCH(E366,Articles!D:D,0),17)*1000</f>
        <v>718</v>
      </c>
      <c r="Q366" t="str">
        <f>INDEX(Articles!$1:$1048576,MATCH(E366,Articles!D:D,0),18)</f>
        <v>3,8</v>
      </c>
      <c r="R366">
        <f>INDEX(Articles!$1:$1048576,MATCH(E366,Articles!D:D,0),19)</f>
        <v>125</v>
      </c>
      <c r="S366" t="str">
        <f>IF(INDEX('Unités CA'!$1:$1048576,MATCH(E366,'Unités CA'!D:D,0),5)=0,"",INDEX('Unités CA'!$1:$1048576,MATCH(E366,'Unités CA'!D:D,0),5))</f>
        <v>0024/CA</v>
      </c>
      <c r="T366" t="str">
        <f>IF(INDEX('Unités BTE'!$1:$1048576,MATCH(E366,'Unités CA'!D:D,0),5)=0,"",INDEX('Unités BTE'!$1:$1048576,MATCH(E366,'Unités CA'!D:D,0),5))</f>
        <v/>
      </c>
      <c r="U366">
        <f>IFERROR(INDEX('Prix PRO CA'!$1:$1048576,MATCH(E366,'Prix PRO CA'!D:D,0),10),"")</f>
        <v>413.68</v>
      </c>
      <c r="V366" t="str">
        <f>IFERROR(INDEX('Prix PRO CA'!$1:$1048576,MATCH(E366,'Prix PRO BTE'!D:D,0),10),"")</f>
        <v/>
      </c>
      <c r="W366">
        <f>+IFERROR(INDEX('Prix PRO PCS'!$1:$1048576,MATCH(E366,'Prix PRO PCS'!D:D,0),10),"")</f>
        <v>21.49</v>
      </c>
      <c r="X366" t="str">
        <f>IF(B366="OPPORTUNITE",AA366,IF(AA366&lt;=0,"Non",IF(AA366&gt;10,"Oui","Inf à 10")))</f>
        <v>Oui</v>
      </c>
      <c r="Y366" t="str">
        <f>IFERROR(INDEX(LigneAchat!$1:$1048576,MATCH(E366,LigneAchat!D:D,0),5),"")</f>
        <v/>
      </c>
      <c r="Z366">
        <f>INDEX(Articles!$1:$1048576,MATCH(E366,Articles!D:D,0),21)</f>
        <v>405</v>
      </c>
      <c r="AA366">
        <f>+Z366-AB366</f>
        <v>393</v>
      </c>
      <c r="AB366">
        <f>+INDEX(Articles!$1:$1048576,MATCH(E366,Articles!D:D,0),23)</f>
        <v>12</v>
      </c>
    </row>
    <row r="367">
      <c r="B367" t="str">
        <f>INDEX(Articles!$1:$1048576,MATCH(E367,Articles!D:D,0),6)</f>
        <v>1</v>
      </c>
      <c r="C367" t="str">
        <f>INDEX(Articles!$1:$1048576,MATCH(E367,Articles!D:D,0),7)</f>
        <v/>
      </c>
      <c r="D367" t="str">
        <f>HYPERLINK(INDEX(Articles!$1:$1048576,MATCH(E367,Articles!D:D,0),24),"Lien")</f>
        <v>Lien</v>
      </c>
      <c r="E367" t="str">
        <v>76212-21CE</v>
      </c>
      <c r="F367" t="str">
        <f>INDEX(Articles!$1:$1048576,MATCH(E367,Articles!D:D,0),5)</f>
        <v>BBE Ø125 ARAIGNÉE MAGENTA</v>
      </c>
      <c r="G367" t="str">
        <f>INDEX(Articles!$1:$1048576,MATCH(E367,Articles!D:D,0),8)</f>
        <v>BOMBE</v>
      </c>
      <c r="H367" t="str">
        <f>INDEX(Articles!$1:$1048576,MATCH(E367,Articles!D:D,0),9)</f>
        <v>SPHERIQUE</v>
      </c>
      <c r="I367">
        <f>INDEX(Articles!$1:$1048576,MATCH(E367,Articles!D:D,0),10)</f>
        <v>125</v>
      </c>
      <c r="J367" t="str">
        <f>INDEX(Articles!$1:$1048576,MATCH(E367,Articles!D:D,0),11)</f>
        <v>PLEUREUR</v>
      </c>
      <c r="K367" t="str">
        <f>INDEX(Articles!$1:$1048576,MATCH(E367,Articles!D:D,0),12)</f>
        <v>MAGENTA</v>
      </c>
      <c r="L367" t="str">
        <f>INDEX(Articles!$1:$1048576,MATCH(E367,Articles!D:D,0),13)</f>
        <v>CN</v>
      </c>
      <c r="M367" t="str">
        <f>INDEX(Articles!$1:$1048576,MATCH(E367,Articles!D:D,0),14)</f>
        <v>F4</v>
      </c>
      <c r="N367" t="str">
        <f>INDEX(Articles!$1:$1048576,MATCH(E367,Articles!D:D,0),15)</f>
        <v>1.3G</v>
      </c>
      <c r="O367" t="str">
        <f>INDEX(Articles!$1:$1048576,MATCH(E367,Articles!D:D,0),16)</f>
        <v>0163-F4-4245</v>
      </c>
      <c r="P367">
        <f>INDEX(Articles!$1:$1048576,MATCH(E367,Articles!D:D,0),17)*1000</f>
        <v>718</v>
      </c>
      <c r="Q367" t="str">
        <f>INDEX(Articles!$1:$1048576,MATCH(E367,Articles!D:D,0),18)</f>
        <v>3,8</v>
      </c>
      <c r="R367">
        <f>INDEX(Articles!$1:$1048576,MATCH(E367,Articles!D:D,0),19)</f>
        <v>125</v>
      </c>
      <c r="S367" t="str">
        <f>IF(INDEX('Unités CA'!$1:$1048576,MATCH(E367,'Unités CA'!D:D,0),5)=0,"",INDEX('Unités CA'!$1:$1048576,MATCH(E367,'Unités CA'!D:D,0),5))</f>
        <v>0024/CA</v>
      </c>
      <c r="T367" t="str">
        <f>IF(INDEX('Unités BTE'!$1:$1048576,MATCH(E367,'Unités CA'!D:D,0),5)=0,"",INDEX('Unités BTE'!$1:$1048576,MATCH(E367,'Unités CA'!D:D,0),5))</f>
        <v/>
      </c>
      <c r="U367">
        <f>IFERROR(INDEX('Prix PRO CA'!$1:$1048576,MATCH(E367,'Prix PRO CA'!D:D,0),10),"")</f>
        <v>413.68</v>
      </c>
      <c r="V367" t="str">
        <f>IFERROR(INDEX('Prix PRO CA'!$1:$1048576,MATCH(E367,'Prix PRO BTE'!D:D,0),10),"")</f>
        <v/>
      </c>
      <c r="W367">
        <f>+IFERROR(INDEX('Prix PRO PCS'!$1:$1048576,MATCH(E367,'Prix PRO PCS'!D:D,0),10),"")</f>
        <v>21.49</v>
      </c>
      <c r="X367" t="str">
        <f>IF(B367="OPPORTUNITE",AA367,IF(AA367&lt;=0,"Non",IF(AA367&gt;10,"Oui","Inf à 10")))</f>
        <v>Oui</v>
      </c>
      <c r="Y367" t="str">
        <f>IFERROR(INDEX(LigneAchat!$1:$1048576,MATCH(E367,LigneAchat!D:D,0),5),"")</f>
        <v/>
      </c>
      <c r="Z367">
        <f>INDEX(Articles!$1:$1048576,MATCH(E367,Articles!D:D,0),21)</f>
        <v>50</v>
      </c>
      <c r="AA367">
        <f>+Z367-AB367</f>
        <v>42</v>
      </c>
      <c r="AB367">
        <f>+INDEX(Articles!$1:$1048576,MATCH(E367,Articles!D:D,0),23)</f>
        <v>8</v>
      </c>
    </row>
    <row r="368">
      <c r="B368" t="str">
        <f>INDEX(Articles!$1:$1048576,MATCH(E368,Articles!D:D,0),6)</f>
        <v>1</v>
      </c>
      <c r="C368" t="str">
        <f>INDEX(Articles!$1:$1048576,MATCH(E368,Articles!D:D,0),7)</f>
        <v/>
      </c>
      <c r="D368" t="str">
        <f>HYPERLINK(INDEX(Articles!$1:$1048576,MATCH(E368,Articles!D:D,0),24),"Lien")</f>
        <v>Lien</v>
      </c>
      <c r="E368" t="str">
        <v>76212-23CE</v>
      </c>
      <c r="F368" t="str">
        <f>INDEX(Articles!$1:$1048576,MATCH(E368,Articles!D:D,0),5)</f>
        <v>BBE Ø125 ARAIGNÉE MULTIPASTEL</v>
      </c>
      <c r="G368" t="str">
        <f>INDEX(Articles!$1:$1048576,MATCH(E368,Articles!D:D,0),8)</f>
        <v>BOMBE</v>
      </c>
      <c r="H368" t="str">
        <f>INDEX(Articles!$1:$1048576,MATCH(E368,Articles!D:D,0),9)</f>
        <v>SPHERIQUE</v>
      </c>
      <c r="I368">
        <f>INDEX(Articles!$1:$1048576,MATCH(E368,Articles!D:D,0),10)</f>
        <v>125</v>
      </c>
      <c r="J368" t="str">
        <f>INDEX(Articles!$1:$1048576,MATCH(E368,Articles!D:D,0),11)</f>
        <v>PLEUREUR</v>
      </c>
      <c r="K368" t="str">
        <f>INDEX(Articles!$1:$1048576,MATCH(E368,Articles!D:D,0),12)</f>
        <v>MULTIPASTEL</v>
      </c>
      <c r="L368" t="str">
        <f>INDEX(Articles!$1:$1048576,MATCH(E368,Articles!D:D,0),13)</f>
        <v>CN</v>
      </c>
      <c r="M368" t="str">
        <f>INDEX(Articles!$1:$1048576,MATCH(E368,Articles!D:D,0),14)</f>
        <v>F4</v>
      </c>
      <c r="N368" t="str">
        <f>INDEX(Articles!$1:$1048576,MATCH(E368,Articles!D:D,0),15)</f>
        <v>1.3G</v>
      </c>
      <c r="O368" t="str">
        <f>INDEX(Articles!$1:$1048576,MATCH(E368,Articles!D:D,0),16)</f>
        <v>0163-F4-4245</v>
      </c>
      <c r="P368">
        <f>INDEX(Articles!$1:$1048576,MATCH(E368,Articles!D:D,0),17)*1000</f>
        <v>718</v>
      </c>
      <c r="Q368" t="str">
        <f>INDEX(Articles!$1:$1048576,MATCH(E368,Articles!D:D,0),18)</f>
        <v>3,8</v>
      </c>
      <c r="R368">
        <f>INDEX(Articles!$1:$1048576,MATCH(E368,Articles!D:D,0),19)</f>
        <v>125</v>
      </c>
      <c r="S368" t="str">
        <f>IF(INDEX('Unités CA'!$1:$1048576,MATCH(E368,'Unités CA'!D:D,0),5)=0,"",INDEX('Unités CA'!$1:$1048576,MATCH(E368,'Unités CA'!D:D,0),5))</f>
        <v>0024/CA</v>
      </c>
      <c r="T368" t="str">
        <f>IF(INDEX('Unités BTE'!$1:$1048576,MATCH(E368,'Unités CA'!D:D,0),5)=0,"",INDEX('Unités BTE'!$1:$1048576,MATCH(E368,'Unités CA'!D:D,0),5))</f>
        <v/>
      </c>
      <c r="U368">
        <f>IFERROR(INDEX('Prix PRO CA'!$1:$1048576,MATCH(E368,'Prix PRO CA'!D:D,0),10),"")</f>
        <v>413.68</v>
      </c>
      <c r="V368" t="str">
        <f>IFERROR(INDEX('Prix PRO CA'!$1:$1048576,MATCH(E368,'Prix PRO BTE'!D:D,0),10),"")</f>
        <v/>
      </c>
      <c r="W368">
        <f>+IFERROR(INDEX('Prix PRO PCS'!$1:$1048576,MATCH(E368,'Prix PRO PCS'!D:D,0),10),"")</f>
        <v>21.49</v>
      </c>
      <c r="X368" t="str">
        <f>IF(B368="OPPORTUNITE",AA368,IF(AA368&lt;=0,"Non",IF(AA368&gt;10,"Oui","Inf à 10")))</f>
        <v>Oui</v>
      </c>
      <c r="Y368" t="str">
        <f>IFERROR(INDEX(LigneAchat!$1:$1048576,MATCH(E368,LigneAchat!D:D,0),5),"")</f>
        <v/>
      </c>
      <c r="Z368">
        <f>INDEX(Articles!$1:$1048576,MATCH(E368,Articles!D:D,0),21)</f>
        <v>120</v>
      </c>
      <c r="AA368">
        <f>+Z368-AB368</f>
        <v>114</v>
      </c>
      <c r="AB368">
        <f>+INDEX(Articles!$1:$1048576,MATCH(E368,Articles!D:D,0),23)</f>
        <v>6</v>
      </c>
    </row>
    <row r="369">
      <c r="B369" t="str">
        <f>INDEX(Articles!$1:$1048576,MATCH(E369,Articles!D:D,0),6)</f>
        <v>1</v>
      </c>
      <c r="C369" t="str">
        <f>INDEX(Articles!$1:$1048576,MATCH(E369,Articles!D:D,0),7)</f>
        <v/>
      </c>
      <c r="D369" t="str">
        <f>HYPERLINK(INDEX(Articles!$1:$1048576,MATCH(E369,Articles!D:D,0),24),"Lien")</f>
        <v>Lien</v>
      </c>
      <c r="E369" t="str">
        <v>99612-39</v>
      </c>
      <c r="F369" t="str">
        <f>INDEX(Articles!$1:$1048576,MATCH(E369,Articles!D:D,0),5)</f>
        <v>BBE Ø125 ARAIGNÉE CLIGNO BLANC</v>
      </c>
      <c r="G369" t="str">
        <f>INDEX(Articles!$1:$1048576,MATCH(E369,Articles!D:D,0),8)</f>
        <v>BOMBE</v>
      </c>
      <c r="H369" t="str">
        <f>INDEX(Articles!$1:$1048576,MATCH(E369,Articles!D:D,0),9)</f>
        <v>SPHERIQUE</v>
      </c>
      <c r="I369">
        <f>INDEX(Articles!$1:$1048576,MATCH(E369,Articles!D:D,0),10)</f>
        <v>125</v>
      </c>
      <c r="J369" t="str">
        <f>INDEX(Articles!$1:$1048576,MATCH(E369,Articles!D:D,0),11)</f>
        <v>CLIGNO</v>
      </c>
      <c r="K369" t="str">
        <f>INDEX(Articles!$1:$1048576,MATCH(E369,Articles!D:D,0),12)</f>
        <v>BLANC</v>
      </c>
      <c r="L369" t="str">
        <f>INDEX(Articles!$1:$1048576,MATCH(E369,Articles!D:D,0),13)</f>
        <v>CN</v>
      </c>
      <c r="M369" t="str">
        <f>INDEX(Articles!$1:$1048576,MATCH(E369,Articles!D:D,0),14)</f>
        <v>F4</v>
      </c>
      <c r="N369" t="str">
        <f>INDEX(Articles!$1:$1048576,MATCH(E369,Articles!D:D,0),15)</f>
        <v>1.3G</v>
      </c>
      <c r="O369" t="str">
        <f>INDEX(Articles!$1:$1048576,MATCH(E369,Articles!D:D,0),16)</f>
        <v>1008-F4-69253205</v>
      </c>
      <c r="P369">
        <f>INDEX(Articles!$1:$1048576,MATCH(E369,Articles!D:D,0),17)*1000</f>
        <v>660</v>
      </c>
      <c r="Q369" t="str">
        <f>INDEX(Articles!$1:$1048576,MATCH(E369,Articles!D:D,0),18)</f>
        <v>3,8</v>
      </c>
      <c r="R369">
        <f>INDEX(Articles!$1:$1048576,MATCH(E369,Articles!D:D,0),19)</f>
        <v>125</v>
      </c>
      <c r="S369" t="str">
        <f>IF(INDEX('Unités CA'!$1:$1048576,MATCH(E369,'Unités CA'!D:D,0),5)=0,"",INDEX('Unités CA'!$1:$1048576,MATCH(E369,'Unités CA'!D:D,0),5))</f>
        <v>0024/CA</v>
      </c>
      <c r="T369" t="str">
        <f>IF(INDEX('Unités BTE'!$1:$1048576,MATCH(E369,'Unités CA'!D:D,0),5)=0,"",INDEX('Unités BTE'!$1:$1048576,MATCH(E369,'Unités CA'!D:D,0),5))</f>
        <v/>
      </c>
      <c r="U369">
        <f>IFERROR(INDEX('Prix PRO CA'!$1:$1048576,MATCH(E369,'Prix PRO CA'!D:D,0),10),"")</f>
        <v>301.16</v>
      </c>
      <c r="V369" t="str">
        <f>IFERROR(INDEX('Prix PRO CA'!$1:$1048576,MATCH(E369,'Prix PRO BTE'!D:D,0),10),"")</f>
        <v/>
      </c>
      <c r="W369">
        <f>+IFERROR(INDEX('Prix PRO PCS'!$1:$1048576,MATCH(E369,'Prix PRO PCS'!D:D,0),10),"")</f>
        <v>15.53</v>
      </c>
      <c r="X369" t="str">
        <f>IF(B369="OPPORTUNITE",AA369,IF(AA369&lt;=0,"Non",IF(AA369&gt;10,"Oui","Inf à 10")))</f>
        <v>Oui</v>
      </c>
      <c r="Y369" t="str">
        <f>IFERROR(INDEX(LigneAchat!$1:$1048576,MATCH(E369,LigneAchat!D:D,0),5),"")</f>
        <v/>
      </c>
      <c r="Z369">
        <f>INDEX(Articles!$1:$1048576,MATCH(E369,Articles!D:D,0),21)</f>
        <v>151</v>
      </c>
      <c r="AA369">
        <f>+Z369-AB369</f>
        <v>149</v>
      </c>
      <c r="AB369">
        <f>+INDEX(Articles!$1:$1048576,MATCH(E369,Articles!D:D,0),23)</f>
        <v>2</v>
      </c>
    </row>
    <row r="370">
      <c r="B370" t="str">
        <f>INDEX(Articles!$1:$1048576,MATCH(E370,Articles!D:D,0),6)</f>
        <v>1</v>
      </c>
      <c r="C370" t="str">
        <f>INDEX(Articles!$1:$1048576,MATCH(E370,Articles!D:D,0),7)</f>
        <v/>
      </c>
      <c r="D370" t="str">
        <f>HYPERLINK(INDEX(Articles!$1:$1048576,MATCH(E370,Articles!D:D,0),24),"Lien")</f>
        <v>Lien</v>
      </c>
      <c r="E370" t="str">
        <v>76012-63CE</v>
      </c>
      <c r="F370" t="str">
        <f>INDEX(Articles!$1:$1048576,MATCH(E370,Articles!D:D,0),5)</f>
        <v>BBE Ø125 PÉTILLANTE BLANCHE</v>
      </c>
      <c r="G370" t="str">
        <f>INDEX(Articles!$1:$1048576,MATCH(E370,Articles!D:D,0),8)</f>
        <v>BOMBE</v>
      </c>
      <c r="H370" t="str">
        <f>INDEX(Articles!$1:$1048576,MATCH(E370,Articles!D:D,0),9)</f>
        <v>SPHERIQUE</v>
      </c>
      <c r="I370">
        <f>INDEX(Articles!$1:$1048576,MATCH(E370,Articles!D:D,0),10)</f>
        <v>125</v>
      </c>
      <c r="J370" t="str">
        <f>INDEX(Articles!$1:$1048576,MATCH(E370,Articles!D:D,0),11)</f>
        <v>CLIGNO</v>
      </c>
      <c r="K370" t="str">
        <f>INDEX(Articles!$1:$1048576,MATCH(E370,Articles!D:D,0),12)</f>
        <v>BLANC</v>
      </c>
      <c r="L370" t="str">
        <f>INDEX(Articles!$1:$1048576,MATCH(E370,Articles!D:D,0),13)</f>
        <v>CN</v>
      </c>
      <c r="M370" t="str">
        <f>INDEX(Articles!$1:$1048576,MATCH(E370,Articles!D:D,0),14)</f>
        <v>F4</v>
      </c>
      <c r="N370" t="str">
        <f>INDEX(Articles!$1:$1048576,MATCH(E370,Articles!D:D,0),15)</f>
        <v>1.3G</v>
      </c>
      <c r="O370" t="str">
        <f>INDEX(Articles!$1:$1048576,MATCH(E370,Articles!D:D,0),16)</f>
        <v>0163-F4-4245</v>
      </c>
      <c r="P370">
        <f>INDEX(Articles!$1:$1048576,MATCH(E370,Articles!D:D,0),17)*1000</f>
        <v>587</v>
      </c>
      <c r="Q370" t="str">
        <f>INDEX(Articles!$1:$1048576,MATCH(E370,Articles!D:D,0),18)</f>
        <v>3,8</v>
      </c>
      <c r="R370">
        <f>INDEX(Articles!$1:$1048576,MATCH(E370,Articles!D:D,0),19)</f>
        <v>125</v>
      </c>
      <c r="S370" t="str">
        <f>IF(INDEX('Unités CA'!$1:$1048576,MATCH(E370,'Unités CA'!D:D,0),5)=0,"",INDEX('Unités CA'!$1:$1048576,MATCH(E370,'Unités CA'!D:D,0),5))</f>
        <v>0024/CA</v>
      </c>
      <c r="T370" t="str">
        <f>IF(INDEX('Unités BTE'!$1:$1048576,MATCH(E370,'Unités CA'!D:D,0),5)=0,"",INDEX('Unités BTE'!$1:$1048576,MATCH(E370,'Unités CA'!D:D,0),5))</f>
        <v/>
      </c>
      <c r="U370">
        <f>IFERROR(INDEX('Prix PRO CA'!$1:$1048576,MATCH(E370,'Prix PRO CA'!D:D,0),10),"")</f>
        <v>413.68</v>
      </c>
      <c r="V370" t="str">
        <f>IFERROR(INDEX('Prix PRO CA'!$1:$1048576,MATCH(E370,'Prix PRO BTE'!D:D,0),10),"")</f>
        <v/>
      </c>
      <c r="W370">
        <f>+IFERROR(INDEX('Prix PRO PCS'!$1:$1048576,MATCH(E370,'Prix PRO PCS'!D:D,0),10),"")</f>
        <v>21.49</v>
      </c>
      <c r="X370" t="str">
        <f>IF(B370="OPPORTUNITE",AA370,IF(AA370&lt;=0,"Non",IF(AA370&gt;10,"Oui","Inf à 10")))</f>
        <v>Oui</v>
      </c>
      <c r="Y370" t="str">
        <f>IFERROR(INDEX(LigneAchat!$1:$1048576,MATCH(E370,LigneAchat!D:D,0),5),"")</f>
        <v/>
      </c>
      <c r="Z370">
        <f>INDEX(Articles!$1:$1048576,MATCH(E370,Articles!D:D,0),21)</f>
        <v>52</v>
      </c>
      <c r="AA370">
        <f>+Z370-AB370</f>
        <v>49</v>
      </c>
      <c r="AB370">
        <f>+INDEX(Articles!$1:$1048576,MATCH(E370,Articles!D:D,0),23)</f>
        <v>3</v>
      </c>
    </row>
    <row r="371">
      <c r="B371" t="str">
        <f>INDEX(Articles!$1:$1048576,MATCH(E371,Articles!D:D,0),6)</f>
        <v>1</v>
      </c>
      <c r="C371" t="str">
        <f>INDEX(Articles!$1:$1048576,MATCH(E371,Articles!D:D,0),7)</f>
        <v/>
      </c>
      <c r="D371" t="str">
        <f>HYPERLINK(INDEX(Articles!$1:$1048576,MATCH(E371,Articles!D:D,0),24),"Lien")</f>
        <v>Lien</v>
      </c>
      <c r="E371" t="str">
        <v>76012-65CE</v>
      </c>
      <c r="F371" t="str">
        <f>INDEX(Articles!$1:$1048576,MATCH(E371,Articles!D:D,0),5)</f>
        <v>BBE Ø125 PÉTILLANTE VERTE</v>
      </c>
      <c r="G371" t="str">
        <f>INDEX(Articles!$1:$1048576,MATCH(E371,Articles!D:D,0),8)</f>
        <v>BOMBE</v>
      </c>
      <c r="H371" t="str">
        <f>INDEX(Articles!$1:$1048576,MATCH(E371,Articles!D:D,0),9)</f>
        <v>SPHERIQUE</v>
      </c>
      <c r="I371">
        <f>INDEX(Articles!$1:$1048576,MATCH(E371,Articles!D:D,0),10)</f>
        <v>125</v>
      </c>
      <c r="J371" t="str">
        <f>INDEX(Articles!$1:$1048576,MATCH(E371,Articles!D:D,0),11)</f>
        <v>CLIGNO</v>
      </c>
      <c r="K371" t="str">
        <f>INDEX(Articles!$1:$1048576,MATCH(E371,Articles!D:D,0),12)</f>
        <v>VERT</v>
      </c>
      <c r="L371" t="str">
        <f>INDEX(Articles!$1:$1048576,MATCH(E371,Articles!D:D,0),13)</f>
        <v>CN</v>
      </c>
      <c r="M371" t="str">
        <f>INDEX(Articles!$1:$1048576,MATCH(E371,Articles!D:D,0),14)</f>
        <v>F4</v>
      </c>
      <c r="N371" t="str">
        <f>INDEX(Articles!$1:$1048576,MATCH(E371,Articles!D:D,0),15)</f>
        <v>1.3G</v>
      </c>
      <c r="O371" t="str">
        <f>INDEX(Articles!$1:$1048576,MATCH(E371,Articles!D:D,0),16)</f>
        <v>0163-F4-4245</v>
      </c>
      <c r="P371">
        <f>INDEX(Articles!$1:$1048576,MATCH(E371,Articles!D:D,0),17)*1000</f>
        <v>587</v>
      </c>
      <c r="Q371" t="str">
        <f>INDEX(Articles!$1:$1048576,MATCH(E371,Articles!D:D,0),18)</f>
        <v>3,8</v>
      </c>
      <c r="R371">
        <f>INDEX(Articles!$1:$1048576,MATCH(E371,Articles!D:D,0),19)</f>
        <v>125</v>
      </c>
      <c r="S371" t="str">
        <f>IF(INDEX('Unités CA'!$1:$1048576,MATCH(E371,'Unités CA'!D:D,0),5)=0,"",INDEX('Unités CA'!$1:$1048576,MATCH(E371,'Unités CA'!D:D,0),5))</f>
        <v>0024/CA</v>
      </c>
      <c r="T371" t="str">
        <f>IF(INDEX('Unités BTE'!$1:$1048576,MATCH(E371,'Unités CA'!D:D,0),5)=0,"",INDEX('Unités BTE'!$1:$1048576,MATCH(E371,'Unités CA'!D:D,0),5))</f>
        <v/>
      </c>
      <c r="U371">
        <f>IFERROR(INDEX('Prix PRO CA'!$1:$1048576,MATCH(E371,'Prix PRO CA'!D:D,0),10),"")</f>
        <v>413.68</v>
      </c>
      <c r="V371" t="str">
        <f>IFERROR(INDEX('Prix PRO CA'!$1:$1048576,MATCH(E371,'Prix PRO BTE'!D:D,0),10),"")</f>
        <v/>
      </c>
      <c r="W371">
        <f>+IFERROR(INDEX('Prix PRO PCS'!$1:$1048576,MATCH(E371,'Prix PRO PCS'!D:D,0),10),"")</f>
        <v>21.49</v>
      </c>
      <c r="X371" t="str">
        <f>IF(B371="OPPORTUNITE",AA371,IF(AA371&lt;=0,"Non",IF(AA371&gt;10,"Oui","Inf à 10")))</f>
        <v>Oui</v>
      </c>
      <c r="Y371" t="str">
        <f>IFERROR(INDEX(LigneAchat!$1:$1048576,MATCH(E371,LigneAchat!D:D,0),5),"")</f>
        <v/>
      </c>
      <c r="Z371">
        <f>INDEX(Articles!$1:$1048576,MATCH(E371,Articles!D:D,0),21)</f>
        <v>64</v>
      </c>
      <c r="AA371">
        <f>+Z371-AB371</f>
        <v>64</v>
      </c>
      <c r="AB371">
        <f>+INDEX(Articles!$1:$1048576,MATCH(E371,Articles!D:D,0),23)</f>
        <v>0</v>
      </c>
    </row>
    <row r="372">
      <c r="B372" t="str">
        <f>INDEX(Articles!$1:$1048576,MATCH(E372,Articles!D:D,0),6)</f>
        <v>1</v>
      </c>
      <c r="C372" t="str">
        <f>INDEX(Articles!$1:$1048576,MATCH(E372,Articles!D:D,0),7)</f>
        <v/>
      </c>
      <c r="D372" t="str">
        <f>HYPERLINK(INDEX(Articles!$1:$1048576,MATCH(E372,Articles!D:D,0),24),"Lien")</f>
        <v>Lien</v>
      </c>
      <c r="E372" t="str">
        <v>76012-66CE</v>
      </c>
      <c r="F372" t="str">
        <f>INDEX(Articles!$1:$1048576,MATCH(E372,Articles!D:D,0),5)</f>
        <v>BBE Ø125 PÉTILLANTE ROUGE</v>
      </c>
      <c r="G372" t="str">
        <f>INDEX(Articles!$1:$1048576,MATCH(E372,Articles!D:D,0),8)</f>
        <v>BOMBE</v>
      </c>
      <c r="H372" t="str">
        <f>INDEX(Articles!$1:$1048576,MATCH(E372,Articles!D:D,0),9)</f>
        <v>SPHERIQUE</v>
      </c>
      <c r="I372">
        <f>INDEX(Articles!$1:$1048576,MATCH(E372,Articles!D:D,0),10)</f>
        <v>125</v>
      </c>
      <c r="J372" t="str">
        <f>INDEX(Articles!$1:$1048576,MATCH(E372,Articles!D:D,0),11)</f>
        <v>CLIGNO</v>
      </c>
      <c r="K372" t="str">
        <f>INDEX(Articles!$1:$1048576,MATCH(E372,Articles!D:D,0),12)</f>
        <v>ROUGE</v>
      </c>
      <c r="L372" t="str">
        <f>INDEX(Articles!$1:$1048576,MATCH(E372,Articles!D:D,0),13)</f>
        <v>CN</v>
      </c>
      <c r="M372" t="str">
        <f>INDEX(Articles!$1:$1048576,MATCH(E372,Articles!D:D,0),14)</f>
        <v>F4</v>
      </c>
      <c r="N372" t="str">
        <f>INDEX(Articles!$1:$1048576,MATCH(E372,Articles!D:D,0),15)</f>
        <v>1.3G</v>
      </c>
      <c r="O372" t="str">
        <f>INDEX(Articles!$1:$1048576,MATCH(E372,Articles!D:D,0),16)</f>
        <v>0163-F4-4245</v>
      </c>
      <c r="P372">
        <f>INDEX(Articles!$1:$1048576,MATCH(E372,Articles!D:D,0),17)*1000</f>
        <v>587</v>
      </c>
      <c r="Q372" t="str">
        <f>INDEX(Articles!$1:$1048576,MATCH(E372,Articles!D:D,0),18)</f>
        <v>3,8</v>
      </c>
      <c r="R372">
        <f>INDEX(Articles!$1:$1048576,MATCH(E372,Articles!D:D,0),19)</f>
        <v>125</v>
      </c>
      <c r="S372" t="str">
        <f>IF(INDEX('Unités CA'!$1:$1048576,MATCH(E372,'Unités CA'!D:D,0),5)=0,"",INDEX('Unités CA'!$1:$1048576,MATCH(E372,'Unités CA'!D:D,0),5))</f>
        <v>0024/CA</v>
      </c>
      <c r="T372" t="str">
        <f>IF(INDEX('Unités BTE'!$1:$1048576,MATCH(E372,'Unités CA'!D:D,0),5)=0,"",INDEX('Unités BTE'!$1:$1048576,MATCH(E372,'Unités CA'!D:D,0),5))</f>
        <v/>
      </c>
      <c r="U372">
        <f>IFERROR(INDEX('Prix PRO CA'!$1:$1048576,MATCH(E372,'Prix PRO CA'!D:D,0),10),"")</f>
        <v>413.68</v>
      </c>
      <c r="V372" t="str">
        <f>IFERROR(INDEX('Prix PRO CA'!$1:$1048576,MATCH(E372,'Prix PRO BTE'!D:D,0),10),"")</f>
        <v/>
      </c>
      <c r="W372">
        <f>+IFERROR(INDEX('Prix PRO PCS'!$1:$1048576,MATCH(E372,'Prix PRO PCS'!D:D,0),10),"")</f>
        <v>21.49</v>
      </c>
      <c r="X372" t="str">
        <f>IF(B372="OPPORTUNITE",AA372,IF(AA372&lt;=0,"Non",IF(AA372&gt;10,"Oui","Inf à 10")))</f>
        <v>Oui</v>
      </c>
      <c r="Y372" t="str">
        <f>IFERROR(INDEX(LigneAchat!$1:$1048576,MATCH(E372,LigneAchat!D:D,0),5),"")</f>
        <v/>
      </c>
      <c r="Z372">
        <f>INDEX(Articles!$1:$1048576,MATCH(E372,Articles!D:D,0),21)</f>
        <v>206</v>
      </c>
      <c r="AA372">
        <f>+Z372-AB372</f>
        <v>206</v>
      </c>
      <c r="AB372">
        <f>+INDEX(Articles!$1:$1048576,MATCH(E372,Articles!D:D,0),23)</f>
        <v>0</v>
      </c>
    </row>
    <row r="373">
      <c r="B373" t="str">
        <f>INDEX(Articles!$1:$1048576,MATCH(E373,Articles!D:D,0),6)</f>
        <v>1</v>
      </c>
      <c r="C373" t="str">
        <f>INDEX(Articles!$1:$1048576,MATCH(E373,Articles!D:D,0),7)</f>
        <v/>
      </c>
      <c r="D373" t="str">
        <f>HYPERLINK(INDEX(Articles!$1:$1048576,MATCH(E373,Articles!D:D,0),24),"Lien")</f>
        <v>Lien</v>
      </c>
      <c r="E373" t="str">
        <v>76012-67CE</v>
      </c>
      <c r="F373" t="str">
        <f>INDEX(Articles!$1:$1048576,MATCH(E373,Articles!D:D,0),5)</f>
        <v>BBE Ø125 PÉTILLANTE ORANGE</v>
      </c>
      <c r="G373" t="str">
        <f>INDEX(Articles!$1:$1048576,MATCH(E373,Articles!D:D,0),8)</f>
        <v>BOMBE</v>
      </c>
      <c r="H373" t="str">
        <f>INDEX(Articles!$1:$1048576,MATCH(E373,Articles!D:D,0),9)</f>
        <v>SPHERIQUE</v>
      </c>
      <c r="I373">
        <f>INDEX(Articles!$1:$1048576,MATCH(E373,Articles!D:D,0),10)</f>
        <v>125</v>
      </c>
      <c r="J373" t="str">
        <f>INDEX(Articles!$1:$1048576,MATCH(E373,Articles!D:D,0),11)</f>
        <v>CLIGNO</v>
      </c>
      <c r="K373" t="str">
        <f>INDEX(Articles!$1:$1048576,MATCH(E373,Articles!D:D,0),12)</f>
        <v>ORANGE</v>
      </c>
      <c r="L373" t="str">
        <f>INDEX(Articles!$1:$1048576,MATCH(E373,Articles!D:D,0),13)</f>
        <v>CN</v>
      </c>
      <c r="M373" t="str">
        <f>INDEX(Articles!$1:$1048576,MATCH(E373,Articles!D:D,0),14)</f>
        <v>F4</v>
      </c>
      <c r="N373" t="str">
        <f>INDEX(Articles!$1:$1048576,MATCH(E373,Articles!D:D,0),15)</f>
        <v>1.3G</v>
      </c>
      <c r="O373" t="str">
        <f>INDEX(Articles!$1:$1048576,MATCH(E373,Articles!D:D,0),16)</f>
        <v>0163-F4-4245</v>
      </c>
      <c r="P373">
        <f>INDEX(Articles!$1:$1048576,MATCH(E373,Articles!D:D,0),17)*1000</f>
        <v>587</v>
      </c>
      <c r="Q373" t="str">
        <f>INDEX(Articles!$1:$1048576,MATCH(E373,Articles!D:D,0),18)</f>
        <v>3,8</v>
      </c>
      <c r="R373">
        <f>INDEX(Articles!$1:$1048576,MATCH(E373,Articles!D:D,0),19)</f>
        <v>125</v>
      </c>
      <c r="S373" t="str">
        <f>IF(INDEX('Unités CA'!$1:$1048576,MATCH(E373,'Unités CA'!D:D,0),5)=0,"",INDEX('Unités CA'!$1:$1048576,MATCH(E373,'Unités CA'!D:D,0),5))</f>
        <v>0024/CA</v>
      </c>
      <c r="T373" t="str">
        <f>IF(INDEX('Unités BTE'!$1:$1048576,MATCH(E373,'Unités CA'!D:D,0),5)=0,"",INDEX('Unités BTE'!$1:$1048576,MATCH(E373,'Unités CA'!D:D,0),5))</f>
        <v/>
      </c>
      <c r="U373">
        <f>IFERROR(INDEX('Prix PRO CA'!$1:$1048576,MATCH(E373,'Prix PRO CA'!D:D,0),10),"")</f>
        <v>413.68</v>
      </c>
      <c r="V373" t="str">
        <f>IFERROR(INDEX('Prix PRO CA'!$1:$1048576,MATCH(E373,'Prix PRO BTE'!D:D,0),10),"")</f>
        <v/>
      </c>
      <c r="W373">
        <f>+IFERROR(INDEX('Prix PRO PCS'!$1:$1048576,MATCH(E373,'Prix PRO PCS'!D:D,0),10),"")</f>
        <v>21.49</v>
      </c>
      <c r="X373" t="str">
        <f>IF(B373="OPPORTUNITE",AA373,IF(AA373&lt;=0,"Non",IF(AA373&gt;10,"Oui","Inf à 10")))</f>
        <v>Oui</v>
      </c>
      <c r="Y373" t="str">
        <f>IFERROR(INDEX(LigneAchat!$1:$1048576,MATCH(E373,LigneAchat!D:D,0),5),"")</f>
        <v/>
      </c>
      <c r="Z373">
        <f>INDEX(Articles!$1:$1048576,MATCH(E373,Articles!D:D,0),21)</f>
        <v>141</v>
      </c>
      <c r="AA373">
        <f>+Z373-AB373</f>
        <v>141</v>
      </c>
      <c r="AB373">
        <f>+INDEX(Articles!$1:$1048576,MATCH(E373,Articles!D:D,0),23)</f>
        <v>0</v>
      </c>
    </row>
    <row r="374">
      <c r="B374" t="str">
        <f>INDEX(Articles!$1:$1048576,MATCH(E374,Articles!D:D,0),6)</f>
        <v>1</v>
      </c>
      <c r="C374" t="str">
        <f>INDEX(Articles!$1:$1048576,MATCH(E374,Articles!D:D,0),7)</f>
        <v/>
      </c>
      <c r="D374" t="str">
        <f>HYPERLINK(INDEX(Articles!$1:$1048576,MATCH(E374,Articles!D:D,0),24),"Lien")</f>
        <v>Lien</v>
      </c>
      <c r="E374" t="str">
        <v>91012-12FR</v>
      </c>
      <c r="F374" t="str">
        <f>INDEX(Articles!$1:$1048576,MATCH(E374,Articles!D:D,0),5)</f>
        <v>BBE Ø125 OEUFS DE DRAGON</v>
      </c>
      <c r="G374" t="str">
        <f>INDEX(Articles!$1:$1048576,MATCH(E374,Articles!D:D,0),8)</f>
        <v>BOMBE</v>
      </c>
      <c r="H374" t="str">
        <f>INDEX(Articles!$1:$1048576,MATCH(E374,Articles!D:D,0),9)</f>
        <v>SPHERIQUE</v>
      </c>
      <c r="I374">
        <f>INDEX(Articles!$1:$1048576,MATCH(E374,Articles!D:D,0),10)</f>
        <v>125</v>
      </c>
      <c r="J374" t="str">
        <f>INDEX(Articles!$1:$1048576,MATCH(E374,Articles!D:D,0),11)</f>
        <v>CREPITANT</v>
      </c>
      <c r="K374" t="str">
        <f>INDEX(Articles!$1:$1048576,MATCH(E374,Articles!D:D,0),12)</f>
        <v>ARGENT</v>
      </c>
      <c r="L374" t="str">
        <f>INDEX(Articles!$1:$1048576,MATCH(E374,Articles!D:D,0),13)</f>
        <v>CN</v>
      </c>
      <c r="M374" t="str">
        <f>INDEX(Articles!$1:$1048576,MATCH(E374,Articles!D:D,0),14)</f>
        <v>F4</v>
      </c>
      <c r="N374" t="str">
        <f>INDEX(Articles!$1:$1048576,MATCH(E374,Articles!D:D,0),15)</f>
        <v>1.3G</v>
      </c>
      <c r="O374" t="str">
        <f>INDEX(Articles!$1:$1048576,MATCH(E374,Articles!D:D,0),16)</f>
        <v>1008-F4-69253205</v>
      </c>
      <c r="P374">
        <f>INDEX(Articles!$1:$1048576,MATCH(E374,Articles!D:D,0),17)*1000</f>
        <v>660</v>
      </c>
      <c r="Q374" t="str">
        <f>INDEX(Articles!$1:$1048576,MATCH(E374,Articles!D:D,0),18)</f>
        <v>3,8</v>
      </c>
      <c r="R374">
        <f>INDEX(Articles!$1:$1048576,MATCH(E374,Articles!D:D,0),19)</f>
        <v>125</v>
      </c>
      <c r="S374" t="str">
        <f>IF(INDEX('Unités CA'!$1:$1048576,MATCH(E374,'Unités CA'!D:D,0),5)=0,"",INDEX('Unités CA'!$1:$1048576,MATCH(E374,'Unités CA'!D:D,0),5))</f>
        <v>0024/CA</v>
      </c>
      <c r="T374" t="str">
        <f>IF(INDEX('Unités BTE'!$1:$1048576,MATCH(E374,'Unités CA'!D:D,0),5)=0,"",INDEX('Unités BTE'!$1:$1048576,MATCH(E374,'Unités CA'!D:D,0),5))</f>
        <v/>
      </c>
      <c r="U374">
        <f>IFERROR(INDEX('Prix PRO CA'!$1:$1048576,MATCH(E374,'Prix PRO CA'!D:D,0),10),"")</f>
        <v>301.28</v>
      </c>
      <c r="V374" t="str">
        <f>IFERROR(INDEX('Prix PRO CA'!$1:$1048576,MATCH(E374,'Prix PRO BTE'!D:D,0),10),"")</f>
        <v/>
      </c>
      <c r="W374">
        <f>+IFERROR(INDEX('Prix PRO PCS'!$1:$1048576,MATCH(E374,'Prix PRO PCS'!D:D,0),10),"")</f>
        <v>15.53</v>
      </c>
      <c r="X374" t="str">
        <f>IF(B374="OPPORTUNITE",AA374,IF(AA374&lt;=0,"Non",IF(AA374&gt;10,"Oui","Inf à 10")))</f>
        <v>Oui</v>
      </c>
      <c r="Y374" t="str">
        <f>IFERROR(INDEX(LigneAchat!$1:$1048576,MATCH(E374,LigneAchat!D:D,0),5),"")</f>
        <v/>
      </c>
      <c r="Z374">
        <f>INDEX(Articles!$1:$1048576,MATCH(E374,Articles!D:D,0),21)</f>
        <v>138</v>
      </c>
      <c r="AA374">
        <f>+Z374-AB374</f>
        <v>138</v>
      </c>
      <c r="AB374">
        <f>+INDEX(Articles!$1:$1048576,MATCH(E374,Articles!D:D,0),23)</f>
        <v>0</v>
      </c>
    </row>
    <row r="375">
      <c r="B375" t="str">
        <f>INDEX(Articles!$1:$1048576,MATCH(E375,Articles!D:D,0),6)</f>
        <v>1</v>
      </c>
      <c r="C375" t="str">
        <f>INDEX(Articles!$1:$1048576,MATCH(E375,Articles!D:D,0),7)</f>
        <v/>
      </c>
      <c r="D375" t="str">
        <f>HYPERLINK(INDEX(Articles!$1:$1048576,MATCH(E375,Articles!D:D,0),24),"Lien")</f>
        <v>Lien</v>
      </c>
      <c r="E375" t="str">
        <v>76112-79CE</v>
      </c>
      <c r="F375" t="str">
        <f>INDEX(Articles!$1:$1048576,MATCH(E375,Articles!D:D,0),5)</f>
        <v>BBE Ø125 ARAIGNÉE FRISSON BLANC + TC FRISSON BLANC</v>
      </c>
      <c r="G375" t="str">
        <f>INDEX(Articles!$1:$1048576,MATCH(E375,Articles!D:D,0),8)</f>
        <v>BOMBE</v>
      </c>
      <c r="H375" t="str">
        <f>INDEX(Articles!$1:$1048576,MATCH(E375,Articles!D:D,0),9)</f>
        <v>SPHERIQUE</v>
      </c>
      <c r="I375">
        <f>INDEX(Articles!$1:$1048576,MATCH(E375,Articles!D:D,0),10)</f>
        <v>125</v>
      </c>
      <c r="J375" t="str">
        <f>INDEX(Articles!$1:$1048576,MATCH(E375,Articles!D:D,0),11)</f>
        <v>CREPITANT</v>
      </c>
      <c r="K375" t="str">
        <f>INDEX(Articles!$1:$1048576,MATCH(E375,Articles!D:D,0),12)</f>
        <v>ARGENT</v>
      </c>
      <c r="L375" t="str">
        <f>INDEX(Articles!$1:$1048576,MATCH(E375,Articles!D:D,0),13)</f>
        <v>CN</v>
      </c>
      <c r="M375" t="str">
        <f>INDEX(Articles!$1:$1048576,MATCH(E375,Articles!D:D,0),14)</f>
        <v>F4</v>
      </c>
      <c r="N375" t="str">
        <f>INDEX(Articles!$1:$1048576,MATCH(E375,Articles!D:D,0),15)</f>
        <v>1.3G</v>
      </c>
      <c r="O375" t="str">
        <f>INDEX(Articles!$1:$1048576,MATCH(E375,Articles!D:D,0),16)</f>
        <v>1008-F4-69246119</v>
      </c>
      <c r="P375">
        <f>INDEX(Articles!$1:$1048576,MATCH(E375,Articles!D:D,0),17)*1000</f>
        <v>725</v>
      </c>
      <c r="Q375" t="str">
        <f>INDEX(Articles!$1:$1048576,MATCH(E375,Articles!D:D,0),18)</f>
        <v>3,8</v>
      </c>
      <c r="R375">
        <f>INDEX(Articles!$1:$1048576,MATCH(E375,Articles!D:D,0),19)</f>
        <v>125</v>
      </c>
      <c r="S375" t="str">
        <f>IF(INDEX('Unités CA'!$1:$1048576,MATCH(E375,'Unités CA'!D:D,0),5)=0,"",INDEX('Unités CA'!$1:$1048576,MATCH(E375,'Unités CA'!D:D,0),5))</f>
        <v>0024/CA</v>
      </c>
      <c r="T375" t="str">
        <f>IF(INDEX('Unités BTE'!$1:$1048576,MATCH(E375,'Unités CA'!D:D,0),5)=0,"",INDEX('Unités BTE'!$1:$1048576,MATCH(E375,'Unités CA'!D:D,0),5))</f>
        <v/>
      </c>
      <c r="U375">
        <f>IFERROR(INDEX('Prix PRO CA'!$1:$1048576,MATCH(E375,'Prix PRO CA'!D:D,0),10),"")</f>
        <v>413.68</v>
      </c>
      <c r="V375" t="str">
        <f>IFERROR(INDEX('Prix PRO CA'!$1:$1048576,MATCH(E375,'Prix PRO BTE'!D:D,0),10),"")</f>
        <v/>
      </c>
      <c r="W375">
        <f>+IFERROR(INDEX('Prix PRO PCS'!$1:$1048576,MATCH(E375,'Prix PRO PCS'!D:D,0),10),"")</f>
        <v>21.49</v>
      </c>
      <c r="X375" t="str">
        <f>IF(B375="OPPORTUNITE",AA375,IF(AA375&lt;=0,"Non",IF(AA375&gt;10,"Oui","Inf à 10")))</f>
        <v>Oui</v>
      </c>
      <c r="Y375" t="str">
        <f>IFERROR(INDEX(LigneAchat!$1:$1048576,MATCH(E375,LigneAchat!D:D,0),5),"")</f>
        <v/>
      </c>
      <c r="Z375">
        <f>INDEX(Articles!$1:$1048576,MATCH(E375,Articles!D:D,0),21)</f>
        <v>101</v>
      </c>
      <c r="AA375">
        <f>+Z375-AB375</f>
        <v>52</v>
      </c>
      <c r="AB375">
        <f>+INDEX(Articles!$1:$1048576,MATCH(E375,Articles!D:D,0),23)</f>
        <v>49</v>
      </c>
    </row>
    <row r="376">
      <c r="B376" t="str">
        <f>INDEX(Articles!$1:$1048576,MATCH(E376,Articles!D:D,0),6)</f>
        <v>1</v>
      </c>
      <c r="C376" t="str">
        <f>INDEX(Articles!$1:$1048576,MATCH(E376,Articles!D:D,0),7)</f>
        <v/>
      </c>
      <c r="D376" t="str">
        <f>HYPERLINK(INDEX(Articles!$1:$1048576,MATCH(E376,Articles!D:D,0),24),"Lien")</f>
        <v>Lien</v>
      </c>
      <c r="E376" t="str">
        <v>76913-01CE</v>
      </c>
      <c r="F376" t="str">
        <f>INDEX(Articles!$1:$1048576,MATCH(E376,Articles!D:D,0),5)</f>
        <v>BBE Ø125 MOSAÏQUE FRISSON BLANC</v>
      </c>
      <c r="G376" t="str">
        <f>INDEX(Articles!$1:$1048576,MATCH(E376,Articles!D:D,0),8)</f>
        <v>BOMBE</v>
      </c>
      <c r="H376" t="str">
        <f>INDEX(Articles!$1:$1048576,MATCH(E376,Articles!D:D,0),9)</f>
        <v>SPHERIQUE</v>
      </c>
      <c r="I376">
        <f>INDEX(Articles!$1:$1048576,MATCH(E376,Articles!D:D,0),10)</f>
        <v>125</v>
      </c>
      <c r="J376" t="str">
        <f>INDEX(Articles!$1:$1048576,MATCH(E376,Articles!D:D,0),11)</f>
        <v>CREPITANT</v>
      </c>
      <c r="K376" t="str">
        <f>INDEX(Articles!$1:$1048576,MATCH(E376,Articles!D:D,0),12)</f>
        <v>ARGENT</v>
      </c>
      <c r="L376" t="str">
        <f>INDEX(Articles!$1:$1048576,MATCH(E376,Articles!D:D,0),13)</f>
        <v>CN</v>
      </c>
      <c r="M376" t="str">
        <f>INDEX(Articles!$1:$1048576,MATCH(E376,Articles!D:D,0),14)</f>
        <v>F4</v>
      </c>
      <c r="N376" t="str">
        <f>INDEX(Articles!$1:$1048576,MATCH(E376,Articles!D:D,0),15)</f>
        <v>1.3G</v>
      </c>
      <c r="O376" t="str">
        <f>INDEX(Articles!$1:$1048576,MATCH(E376,Articles!D:D,0),16)</f>
        <v>1008-F4-69245228</v>
      </c>
      <c r="P376">
        <f>INDEX(Articles!$1:$1048576,MATCH(E376,Articles!D:D,0),17)*1000</f>
        <v>596</v>
      </c>
      <c r="Q376" t="str">
        <f>INDEX(Articles!$1:$1048576,MATCH(E376,Articles!D:D,0),18)</f>
        <v>3,8</v>
      </c>
      <c r="R376">
        <f>INDEX(Articles!$1:$1048576,MATCH(E376,Articles!D:D,0),19)</f>
        <v>125</v>
      </c>
      <c r="S376" t="str">
        <f>IF(INDEX('Unités CA'!$1:$1048576,MATCH(E376,'Unités CA'!D:D,0),5)=0,"",INDEX('Unités CA'!$1:$1048576,MATCH(E376,'Unités CA'!D:D,0),5))</f>
        <v>0024/CA</v>
      </c>
      <c r="T376" t="str">
        <f>IF(INDEX('Unités BTE'!$1:$1048576,MATCH(E376,'Unités CA'!D:D,0),5)=0,"",INDEX('Unités BTE'!$1:$1048576,MATCH(E376,'Unités CA'!D:D,0),5))</f>
        <v/>
      </c>
      <c r="U376">
        <f>IFERROR(INDEX('Prix PRO CA'!$1:$1048576,MATCH(E376,'Prix PRO CA'!D:D,0),10),"")</f>
        <v>399.02</v>
      </c>
      <c r="V376" t="str">
        <f>IFERROR(INDEX('Prix PRO CA'!$1:$1048576,MATCH(E376,'Prix PRO BTE'!D:D,0),10),"")</f>
        <v/>
      </c>
      <c r="W376">
        <f>+IFERROR(INDEX('Prix PRO PCS'!$1:$1048576,MATCH(E376,'Prix PRO PCS'!D:D,0),10),"")</f>
        <v>20.75</v>
      </c>
      <c r="X376" t="str">
        <f>IF(B376="OPPORTUNITE",AA376,IF(AA376&lt;=0,"Non",IF(AA376&gt;10,"Oui","Inf à 10")))</f>
        <v>Oui</v>
      </c>
      <c r="Y376" t="str">
        <f>IFERROR(INDEX(LigneAchat!$1:$1048576,MATCH(E376,LigneAchat!D:D,0),5),"")</f>
        <v/>
      </c>
      <c r="Z376">
        <f>INDEX(Articles!$1:$1048576,MATCH(E376,Articles!D:D,0),21)</f>
        <v>72</v>
      </c>
      <c r="AA376">
        <f>+Z376-AB376</f>
        <v>72</v>
      </c>
      <c r="AB376">
        <f>+INDEX(Articles!$1:$1048576,MATCH(E376,Articles!D:D,0),23)</f>
        <v>0</v>
      </c>
    </row>
    <row r="377">
      <c r="B377" t="str">
        <f>INDEX(Articles!$1:$1048576,MATCH(E377,Articles!D:D,0),6)</f>
        <v>1</v>
      </c>
      <c r="C377" t="str">
        <f>INDEX(Articles!$1:$1048576,MATCH(E377,Articles!D:D,0),7)</f>
        <v/>
      </c>
      <c r="D377" t="str">
        <f>HYPERLINK(INDEX(Articles!$1:$1048576,MATCH(E377,Articles!D:D,0),24),"Lien")</f>
        <v>Lien</v>
      </c>
      <c r="E377" t="str">
        <v>76913-08CE</v>
      </c>
      <c r="F377" t="str">
        <f>INDEX(Articles!$1:$1048576,MATCH(E377,Articles!D:D,0),5)</f>
        <v>BBE Ø125 MOSAÏQUE MULTIPASTEL</v>
      </c>
      <c r="G377" t="str">
        <f>INDEX(Articles!$1:$1048576,MATCH(E377,Articles!D:D,0),8)</f>
        <v>BOMBE</v>
      </c>
      <c r="H377" t="str">
        <f>INDEX(Articles!$1:$1048576,MATCH(E377,Articles!D:D,0),9)</f>
        <v>SPHERIQUE</v>
      </c>
      <c r="I377">
        <f>INDEX(Articles!$1:$1048576,MATCH(E377,Articles!D:D,0),10)</f>
        <v>125</v>
      </c>
      <c r="J377" t="str">
        <f>INDEX(Articles!$1:$1048576,MATCH(E377,Articles!D:D,0),11)</f>
        <v>MOSAIQUE</v>
      </c>
      <c r="K377" t="str">
        <f>INDEX(Articles!$1:$1048576,MATCH(E377,Articles!D:D,0),12)</f>
        <v>MULTICOLORE</v>
      </c>
      <c r="L377" t="str">
        <f>INDEX(Articles!$1:$1048576,MATCH(E377,Articles!D:D,0),13)</f>
        <v>CN</v>
      </c>
      <c r="M377" t="str">
        <f>INDEX(Articles!$1:$1048576,MATCH(E377,Articles!D:D,0),14)</f>
        <v>F4</v>
      </c>
      <c r="N377" t="str">
        <f>INDEX(Articles!$1:$1048576,MATCH(E377,Articles!D:D,0),15)</f>
        <v>1.3G</v>
      </c>
      <c r="O377" t="str">
        <f>INDEX(Articles!$1:$1048576,MATCH(E377,Articles!D:D,0),16)</f>
        <v>1008-F4-69245228</v>
      </c>
      <c r="P377">
        <f>INDEX(Articles!$1:$1048576,MATCH(E377,Articles!D:D,0),17)*1000</f>
        <v>635</v>
      </c>
      <c r="Q377" t="str">
        <f>INDEX(Articles!$1:$1048576,MATCH(E377,Articles!D:D,0),18)</f>
        <v>3,8</v>
      </c>
      <c r="R377">
        <f>INDEX(Articles!$1:$1048576,MATCH(E377,Articles!D:D,0),19)</f>
        <v>125</v>
      </c>
      <c r="S377" t="str">
        <f>IF(INDEX('Unités CA'!$1:$1048576,MATCH(E377,'Unités CA'!D:D,0),5)=0,"",INDEX('Unités CA'!$1:$1048576,MATCH(E377,'Unités CA'!D:D,0),5))</f>
        <v>0024/CA</v>
      </c>
      <c r="T377" t="str">
        <f>IF(INDEX('Unités BTE'!$1:$1048576,MATCH(E377,'Unités CA'!D:D,0),5)=0,"",INDEX('Unités BTE'!$1:$1048576,MATCH(E377,'Unités CA'!D:D,0),5))</f>
        <v/>
      </c>
      <c r="U377">
        <f>IFERROR(INDEX('Prix PRO CA'!$1:$1048576,MATCH(E377,'Prix PRO CA'!D:D,0),10),"")</f>
        <v>399.02</v>
      </c>
      <c r="V377" t="str">
        <f>IFERROR(INDEX('Prix PRO CA'!$1:$1048576,MATCH(E377,'Prix PRO BTE'!D:D,0),10),"")</f>
        <v/>
      </c>
      <c r="W377">
        <f>+IFERROR(INDEX('Prix PRO PCS'!$1:$1048576,MATCH(E377,'Prix PRO PCS'!D:D,0),10),"")</f>
        <v>20.75</v>
      </c>
      <c r="X377" t="str">
        <f>IF(B377="OPPORTUNITE",AA377,IF(AA377&lt;=0,"Non",IF(AA377&gt;10,"Oui","Inf à 10")))</f>
        <v>Oui</v>
      </c>
      <c r="Y377" t="str">
        <f>IFERROR(INDEX(LigneAchat!$1:$1048576,MATCH(E377,LigneAchat!D:D,0),5),"")</f>
        <v/>
      </c>
      <c r="Z377">
        <f>INDEX(Articles!$1:$1048576,MATCH(E377,Articles!D:D,0),21)</f>
        <v>88</v>
      </c>
      <c r="AA377">
        <f>+Z377-AB377</f>
        <v>83</v>
      </c>
      <c r="AB377">
        <f>+INDEX(Articles!$1:$1048576,MATCH(E377,Articles!D:D,0),23)</f>
        <v>5</v>
      </c>
    </row>
    <row r="378">
      <c r="B378" t="str">
        <f>INDEX(Articles!$1:$1048576,MATCH(E378,Articles!D:D,0),6)</f>
        <v>1</v>
      </c>
      <c r="C378" t="str">
        <f>INDEX(Articles!$1:$1048576,MATCH(E378,Articles!D:D,0),7)</f>
        <v/>
      </c>
      <c r="D378" t="str">
        <f>HYPERLINK(INDEX(Articles!$1:$1048576,MATCH(E378,Articles!D:D,0),24),"Lien")</f>
        <v>Lien</v>
      </c>
      <c r="E378" t="str">
        <v>76913-18CE</v>
      </c>
      <c r="F378" t="str">
        <f>INDEX(Articles!$1:$1048576,MATCH(E378,Articles!D:D,0),5)</f>
        <v>BBE Ø125 MOSAÏQUE FILET D'OR</v>
      </c>
      <c r="G378" t="str">
        <f>INDEX(Articles!$1:$1048576,MATCH(E378,Articles!D:D,0),8)</f>
        <v>BOMBE</v>
      </c>
      <c r="H378" t="str">
        <f>INDEX(Articles!$1:$1048576,MATCH(E378,Articles!D:D,0),9)</f>
        <v>SPHERIQUE</v>
      </c>
      <c r="I378">
        <f>INDEX(Articles!$1:$1048576,MATCH(E378,Articles!D:D,0),10)</f>
        <v>125</v>
      </c>
      <c r="J378" t="str">
        <f>INDEX(Articles!$1:$1048576,MATCH(E378,Articles!D:D,0),11)</f>
        <v>MOSAIQUE</v>
      </c>
      <c r="K378" t="str">
        <f>INDEX(Articles!$1:$1048576,MATCH(E378,Articles!D:D,0),12)</f>
        <v>KAMURO</v>
      </c>
      <c r="L378" t="str">
        <f>INDEX(Articles!$1:$1048576,MATCH(E378,Articles!D:D,0),13)</f>
        <v>CN</v>
      </c>
      <c r="M378" t="str">
        <f>INDEX(Articles!$1:$1048576,MATCH(E378,Articles!D:D,0),14)</f>
        <v>F4</v>
      </c>
      <c r="N378" t="str">
        <f>INDEX(Articles!$1:$1048576,MATCH(E378,Articles!D:D,0),15)</f>
        <v>1.3G</v>
      </c>
      <c r="O378" t="str">
        <f>INDEX(Articles!$1:$1048576,MATCH(E378,Articles!D:D,0),16)</f>
        <v>1008-F4-69245228</v>
      </c>
      <c r="P378">
        <f>INDEX(Articles!$1:$1048576,MATCH(E378,Articles!D:D,0),17)*1000</f>
        <v>526</v>
      </c>
      <c r="Q378" t="str">
        <f>INDEX(Articles!$1:$1048576,MATCH(E378,Articles!D:D,0),18)</f>
        <v>3,8</v>
      </c>
      <c r="R378">
        <f>INDEX(Articles!$1:$1048576,MATCH(E378,Articles!D:D,0),19)</f>
        <v>125</v>
      </c>
      <c r="S378" t="str">
        <f>IF(INDEX('Unités CA'!$1:$1048576,MATCH(E378,'Unités CA'!D:D,0),5)=0,"",INDEX('Unités CA'!$1:$1048576,MATCH(E378,'Unités CA'!D:D,0),5))</f>
        <v>0024/CA</v>
      </c>
      <c r="T378" t="str">
        <f>IF(INDEX('Unités BTE'!$1:$1048576,MATCH(E378,'Unités CA'!D:D,0),5)=0,"",INDEX('Unités BTE'!$1:$1048576,MATCH(E378,'Unités CA'!D:D,0),5))</f>
        <v/>
      </c>
      <c r="U378">
        <f>IFERROR(INDEX('Prix PRO CA'!$1:$1048576,MATCH(E378,'Prix PRO CA'!D:D,0),10),"")</f>
        <v>399.02</v>
      </c>
      <c r="V378" t="str">
        <f>IFERROR(INDEX('Prix PRO CA'!$1:$1048576,MATCH(E378,'Prix PRO BTE'!D:D,0),10),"")</f>
        <v/>
      </c>
      <c r="W378">
        <f>+IFERROR(INDEX('Prix PRO PCS'!$1:$1048576,MATCH(E378,'Prix PRO PCS'!D:D,0),10),"")</f>
        <v>20.75</v>
      </c>
      <c r="X378" t="str">
        <f>IF(B378="OPPORTUNITE",AA378,IF(AA378&lt;=0,"Non",IF(AA378&gt;10,"Oui","Inf à 10")))</f>
        <v>Oui</v>
      </c>
      <c r="Y378" t="str">
        <f>IFERROR(INDEX(LigneAchat!$1:$1048576,MATCH(E378,LigneAchat!D:D,0),5),"")</f>
        <v/>
      </c>
      <c r="Z378">
        <f>INDEX(Articles!$1:$1048576,MATCH(E378,Articles!D:D,0),21)</f>
        <v>216</v>
      </c>
      <c r="AA378">
        <f>+Z378-AB378</f>
        <v>210</v>
      </c>
      <c r="AB378">
        <f>+INDEX(Articles!$1:$1048576,MATCH(E378,Articles!D:D,0),23)</f>
        <v>6</v>
      </c>
    </row>
    <row r="379">
      <c r="B379" t="str">
        <f>INDEX(Articles!$1:$1048576,MATCH(E379,Articles!D:D,0),6)</f>
        <v>1</v>
      </c>
      <c r="C379" t="str">
        <f>INDEX(Articles!$1:$1048576,MATCH(E379,Articles!D:D,0),7)</f>
        <v/>
      </c>
      <c r="D379" t="str">
        <f>HYPERLINK(INDEX(Articles!$1:$1048576,MATCH(E379,Articles!D:D,0),24),"Lien")</f>
        <v>Lien</v>
      </c>
      <c r="E379" t="str">
        <v>76913-26CE</v>
      </c>
      <c r="F379" t="str">
        <f>INDEX(Articles!$1:$1048576,MATCH(E379,Articles!D:D,0),5)</f>
        <v>BBE Ø125 MOSAÏQUE MANDARINE</v>
      </c>
      <c r="G379" t="str">
        <f>INDEX(Articles!$1:$1048576,MATCH(E379,Articles!D:D,0),8)</f>
        <v>BOMBE</v>
      </c>
      <c r="H379" t="str">
        <f>INDEX(Articles!$1:$1048576,MATCH(E379,Articles!D:D,0),9)</f>
        <v>SPHERIQUE</v>
      </c>
      <c r="I379">
        <f>INDEX(Articles!$1:$1048576,MATCH(E379,Articles!D:D,0),10)</f>
        <v>125</v>
      </c>
      <c r="J379" t="str">
        <f>INDEX(Articles!$1:$1048576,MATCH(E379,Articles!D:D,0),11)</f>
        <v>MOSAIQUE</v>
      </c>
      <c r="K379" t="str">
        <f>INDEX(Articles!$1:$1048576,MATCH(E379,Articles!D:D,0),12)</f>
        <v>ORANGE</v>
      </c>
      <c r="L379" t="str">
        <f>INDEX(Articles!$1:$1048576,MATCH(E379,Articles!D:D,0),13)</f>
        <v>CN</v>
      </c>
      <c r="M379" t="str">
        <f>INDEX(Articles!$1:$1048576,MATCH(E379,Articles!D:D,0),14)</f>
        <v>F4</v>
      </c>
      <c r="N379" t="str">
        <f>INDEX(Articles!$1:$1048576,MATCH(E379,Articles!D:D,0),15)</f>
        <v>1.3G</v>
      </c>
      <c r="O379" t="str">
        <f>INDEX(Articles!$1:$1048576,MATCH(E379,Articles!D:D,0),16)</f>
        <v>1008-F4-69245228</v>
      </c>
      <c r="P379">
        <f>INDEX(Articles!$1:$1048576,MATCH(E379,Articles!D:D,0),17)*1000</f>
        <v>635</v>
      </c>
      <c r="Q379" t="str">
        <f>INDEX(Articles!$1:$1048576,MATCH(E379,Articles!D:D,0),18)</f>
        <v>3,8</v>
      </c>
      <c r="R379">
        <f>INDEX(Articles!$1:$1048576,MATCH(E379,Articles!D:D,0),19)</f>
        <v>125</v>
      </c>
      <c r="S379" t="str">
        <f>IF(INDEX('Unités CA'!$1:$1048576,MATCH(E379,'Unités CA'!D:D,0),5)=0,"",INDEX('Unités CA'!$1:$1048576,MATCH(E379,'Unités CA'!D:D,0),5))</f>
        <v>0024/CA</v>
      </c>
      <c r="T379" t="str">
        <f>IF(INDEX('Unités BTE'!$1:$1048576,MATCH(E379,'Unités CA'!D:D,0),5)=0,"",INDEX('Unités BTE'!$1:$1048576,MATCH(E379,'Unités CA'!D:D,0),5))</f>
        <v/>
      </c>
      <c r="U379">
        <f>IFERROR(INDEX('Prix PRO CA'!$1:$1048576,MATCH(E379,'Prix PRO CA'!D:D,0),10),"")</f>
        <v>399.02</v>
      </c>
      <c r="V379" t="str">
        <f>IFERROR(INDEX('Prix PRO CA'!$1:$1048576,MATCH(E379,'Prix PRO BTE'!D:D,0),10),"")</f>
        <v/>
      </c>
      <c r="W379">
        <f>+IFERROR(INDEX('Prix PRO PCS'!$1:$1048576,MATCH(E379,'Prix PRO PCS'!D:D,0),10),"")</f>
        <v>20.75</v>
      </c>
      <c r="X379" t="str">
        <f>IF(B379="OPPORTUNITE",AA379,IF(AA379&lt;=0,"Non",IF(AA379&gt;10,"Oui","Inf à 10")))</f>
        <v>Oui</v>
      </c>
      <c r="Y379" t="str">
        <f>IFERROR(INDEX(LigneAchat!$1:$1048576,MATCH(E379,LigneAchat!D:D,0),5),"")</f>
        <v/>
      </c>
      <c r="Z379">
        <f>INDEX(Articles!$1:$1048576,MATCH(E379,Articles!D:D,0),21)</f>
        <v>41</v>
      </c>
      <c r="AA379">
        <f>+Z379-AB379</f>
        <v>15</v>
      </c>
      <c r="AB379">
        <f>+INDEX(Articles!$1:$1048576,MATCH(E379,Articles!D:D,0),23)</f>
        <v>26</v>
      </c>
    </row>
    <row r="380">
      <c r="B380" t="str">
        <f>INDEX(Articles!$1:$1048576,MATCH(E380,Articles!D:D,0),6)</f>
        <v>1</v>
      </c>
      <c r="C380" t="str">
        <f>INDEX(Articles!$1:$1048576,MATCH(E380,Articles!D:D,0),7)</f>
        <v/>
      </c>
      <c r="D380" t="str">
        <f>HYPERLINK(INDEX(Articles!$1:$1048576,MATCH(E380,Articles!D:D,0),24),"Lien")</f>
        <v>Lien</v>
      </c>
      <c r="E380" t="str">
        <v>98012-05</v>
      </c>
      <c r="F380" t="str">
        <f>INDEX(Articles!$1:$1048576,MATCH(E380,Articles!D:D,0),5)</f>
        <v>BBE Ø125 MOSAÏQUE VERTE</v>
      </c>
      <c r="G380" t="str">
        <f>INDEX(Articles!$1:$1048576,MATCH(E380,Articles!D:D,0),8)</f>
        <v>BOMBE</v>
      </c>
      <c r="H380" t="str">
        <f>INDEX(Articles!$1:$1048576,MATCH(E380,Articles!D:D,0),9)</f>
        <v>SPHERIQUE</v>
      </c>
      <c r="I380">
        <f>INDEX(Articles!$1:$1048576,MATCH(E380,Articles!D:D,0),10)</f>
        <v>125</v>
      </c>
      <c r="J380" t="str">
        <f>INDEX(Articles!$1:$1048576,MATCH(E380,Articles!D:D,0),11)</f>
        <v>MOSAIQUE</v>
      </c>
      <c r="K380" t="str">
        <f>INDEX(Articles!$1:$1048576,MATCH(E380,Articles!D:D,0),12)</f>
        <v>VERT</v>
      </c>
      <c r="L380" t="str">
        <f>INDEX(Articles!$1:$1048576,MATCH(E380,Articles!D:D,0),13)</f>
        <v>CN</v>
      </c>
      <c r="M380" t="str">
        <f>INDEX(Articles!$1:$1048576,MATCH(E380,Articles!D:D,0),14)</f>
        <v>F4</v>
      </c>
      <c r="N380" t="str">
        <f>INDEX(Articles!$1:$1048576,MATCH(E380,Articles!D:D,0),15)</f>
        <v>1.3G</v>
      </c>
      <c r="O380" t="str">
        <f>INDEX(Articles!$1:$1048576,MATCH(E380,Articles!D:D,0),16)</f>
        <v>1008-F4-69253205</v>
      </c>
      <c r="P380">
        <f>INDEX(Articles!$1:$1048576,MATCH(E380,Articles!D:D,0),17)*1000</f>
        <v>660</v>
      </c>
      <c r="Q380" t="str">
        <f>INDEX(Articles!$1:$1048576,MATCH(E380,Articles!D:D,0),18)</f>
        <v>3,8</v>
      </c>
      <c r="R380">
        <f>INDEX(Articles!$1:$1048576,MATCH(E380,Articles!D:D,0),19)</f>
        <v>125</v>
      </c>
      <c r="S380" t="str">
        <f>IF(INDEX('Unités CA'!$1:$1048576,MATCH(E380,'Unités CA'!D:D,0),5)=0,"",INDEX('Unités CA'!$1:$1048576,MATCH(E380,'Unités CA'!D:D,0),5))</f>
        <v>0024/CA</v>
      </c>
      <c r="T380" t="str">
        <f>IF(INDEX('Unités BTE'!$1:$1048576,MATCH(E380,'Unités CA'!D:D,0),5)=0,"",INDEX('Unités BTE'!$1:$1048576,MATCH(E380,'Unités CA'!D:D,0),5))</f>
        <v/>
      </c>
      <c r="U380">
        <f>IFERROR(INDEX('Prix PRO CA'!$1:$1048576,MATCH(E380,'Prix PRO CA'!D:D,0),10),"")</f>
        <v>399.02</v>
      </c>
      <c r="V380" t="str">
        <f>IFERROR(INDEX('Prix PRO CA'!$1:$1048576,MATCH(E380,'Prix PRO BTE'!D:D,0),10),"")</f>
        <v/>
      </c>
      <c r="W380">
        <f>+IFERROR(INDEX('Prix PRO PCS'!$1:$1048576,MATCH(E380,'Prix PRO PCS'!D:D,0),10),"")</f>
        <v>20.75</v>
      </c>
      <c r="X380" t="str">
        <f>IF(B380="OPPORTUNITE",AA380,IF(AA380&lt;=0,"Non",IF(AA380&gt;10,"Oui","Inf à 10")))</f>
        <v>Oui</v>
      </c>
      <c r="Y380" t="str">
        <f>IFERROR(INDEX(LigneAchat!$1:$1048576,MATCH(E380,LigneAchat!D:D,0),5),"")</f>
        <v/>
      </c>
      <c r="Z380">
        <f>INDEX(Articles!$1:$1048576,MATCH(E380,Articles!D:D,0),21)</f>
        <v>334</v>
      </c>
      <c r="AA380">
        <f>+Z380-AB380</f>
        <v>316</v>
      </c>
      <c r="AB380">
        <f>+INDEX(Articles!$1:$1048576,MATCH(E380,Articles!D:D,0),23)</f>
        <v>18</v>
      </c>
    </row>
    <row r="381">
      <c r="B381" t="str">
        <f>INDEX(Articles!$1:$1048576,MATCH(E381,Articles!D:D,0),6)</f>
        <v>1</v>
      </c>
      <c r="C381" t="str">
        <f>INDEX(Articles!$1:$1048576,MATCH(E381,Articles!D:D,0),7)</f>
        <v/>
      </c>
      <c r="D381" t="str">
        <f>HYPERLINK(INDEX(Articles!$1:$1048576,MATCH(E381,Articles!D:D,0),24),"Lien")</f>
        <v>Lien</v>
      </c>
      <c r="E381" t="str">
        <v>98012-06</v>
      </c>
      <c r="F381" t="str">
        <f>INDEX(Articles!$1:$1048576,MATCH(E381,Articles!D:D,0),5)</f>
        <v>BBE Ø125 MOSAÏQUE ROUGE</v>
      </c>
      <c r="G381" t="str">
        <f>INDEX(Articles!$1:$1048576,MATCH(E381,Articles!D:D,0),8)</f>
        <v>BOMBE</v>
      </c>
      <c r="H381" t="str">
        <f>INDEX(Articles!$1:$1048576,MATCH(E381,Articles!D:D,0),9)</f>
        <v>SPHERIQUE</v>
      </c>
      <c r="I381">
        <f>INDEX(Articles!$1:$1048576,MATCH(E381,Articles!D:D,0),10)</f>
        <v>125</v>
      </c>
      <c r="J381" t="str">
        <f>INDEX(Articles!$1:$1048576,MATCH(E381,Articles!D:D,0),11)</f>
        <v>MOSAIQUE</v>
      </c>
      <c r="K381" t="str">
        <f>INDEX(Articles!$1:$1048576,MATCH(E381,Articles!D:D,0),12)</f>
        <v>ROUGE</v>
      </c>
      <c r="L381" t="str">
        <f>INDEX(Articles!$1:$1048576,MATCH(E381,Articles!D:D,0),13)</f>
        <v>CN</v>
      </c>
      <c r="M381" t="str">
        <f>INDEX(Articles!$1:$1048576,MATCH(E381,Articles!D:D,0),14)</f>
        <v>F4</v>
      </c>
      <c r="N381" t="str">
        <f>INDEX(Articles!$1:$1048576,MATCH(E381,Articles!D:D,0),15)</f>
        <v>1.3G</v>
      </c>
      <c r="O381" t="str">
        <f>INDEX(Articles!$1:$1048576,MATCH(E381,Articles!D:D,0),16)</f>
        <v>1008-F4-69253205</v>
      </c>
      <c r="P381">
        <f>INDEX(Articles!$1:$1048576,MATCH(E381,Articles!D:D,0),17)*1000</f>
        <v>660</v>
      </c>
      <c r="Q381" t="str">
        <f>INDEX(Articles!$1:$1048576,MATCH(E381,Articles!D:D,0),18)</f>
        <v>3,8</v>
      </c>
      <c r="R381">
        <f>INDEX(Articles!$1:$1048576,MATCH(E381,Articles!D:D,0),19)</f>
        <v>125</v>
      </c>
      <c r="S381" t="str">
        <f>IF(INDEX('Unités CA'!$1:$1048576,MATCH(E381,'Unités CA'!D:D,0),5)=0,"",INDEX('Unités CA'!$1:$1048576,MATCH(E381,'Unités CA'!D:D,0),5))</f>
        <v>0024/CA</v>
      </c>
      <c r="T381" t="str">
        <f>IF(INDEX('Unités BTE'!$1:$1048576,MATCH(E381,'Unités CA'!D:D,0),5)=0,"",INDEX('Unités BTE'!$1:$1048576,MATCH(E381,'Unités CA'!D:D,0),5))</f>
        <v/>
      </c>
      <c r="U381">
        <f>IFERROR(INDEX('Prix PRO CA'!$1:$1048576,MATCH(E381,'Prix PRO CA'!D:D,0),10),"")</f>
        <v>399.02</v>
      </c>
      <c r="V381" t="str">
        <f>IFERROR(INDEX('Prix PRO CA'!$1:$1048576,MATCH(E381,'Prix PRO BTE'!D:D,0),10),"")</f>
        <v/>
      </c>
      <c r="W381">
        <f>+IFERROR(INDEX('Prix PRO PCS'!$1:$1048576,MATCH(E381,'Prix PRO PCS'!D:D,0),10),"")</f>
        <v>20.75</v>
      </c>
      <c r="X381" t="str">
        <f>IF(B381="OPPORTUNITE",AA381,IF(AA381&lt;=0,"Non",IF(AA381&gt;10,"Oui","Inf à 10")))</f>
        <v>Oui</v>
      </c>
      <c r="Y381" t="str">
        <f>IFERROR(INDEX(LigneAchat!$1:$1048576,MATCH(E381,LigneAchat!D:D,0),5),"")</f>
        <v/>
      </c>
      <c r="Z381">
        <f>INDEX(Articles!$1:$1048576,MATCH(E381,Articles!D:D,0),21)</f>
        <v>133</v>
      </c>
      <c r="AA381">
        <f>+Z381-AB381</f>
        <v>115</v>
      </c>
      <c r="AB381">
        <f>+INDEX(Articles!$1:$1048576,MATCH(E381,Articles!D:D,0),23)</f>
        <v>18</v>
      </c>
    </row>
    <row r="382">
      <c r="B382" t="str">
        <f>INDEX(Articles!$1:$1048576,MATCH(E382,Articles!D:D,0),6)</f>
        <v>1</v>
      </c>
      <c r="C382" t="str">
        <f>INDEX(Articles!$1:$1048576,MATCH(E382,Articles!D:D,0),7)</f>
        <v/>
      </c>
      <c r="D382" t="str">
        <f>HYPERLINK(INDEX(Articles!$1:$1048576,MATCH(E382,Articles!D:D,0),24),"Lien")</f>
        <v>Lien</v>
      </c>
      <c r="E382" t="str">
        <v>98012-10</v>
      </c>
      <c r="F382" t="str">
        <f>INDEX(Articles!$1:$1048576,MATCH(E382,Articles!D:D,0),5)</f>
        <v>BBE Ø125 MOSAÏQUE VIOLETTE</v>
      </c>
      <c r="G382" t="str">
        <f>INDEX(Articles!$1:$1048576,MATCH(E382,Articles!D:D,0),8)</f>
        <v>BOMBE</v>
      </c>
      <c r="H382" t="str">
        <f>INDEX(Articles!$1:$1048576,MATCH(E382,Articles!D:D,0),9)</f>
        <v>SPHERIQUE</v>
      </c>
      <c r="I382">
        <f>INDEX(Articles!$1:$1048576,MATCH(E382,Articles!D:D,0),10)</f>
        <v>125</v>
      </c>
      <c r="J382" t="str">
        <f>INDEX(Articles!$1:$1048576,MATCH(E382,Articles!D:D,0),11)</f>
        <v>MOSAIQUE</v>
      </c>
      <c r="K382" t="str">
        <f>INDEX(Articles!$1:$1048576,MATCH(E382,Articles!D:D,0),12)</f>
        <v>VIOLET</v>
      </c>
      <c r="L382" t="str">
        <f>INDEX(Articles!$1:$1048576,MATCH(E382,Articles!D:D,0),13)</f>
        <v>CN</v>
      </c>
      <c r="M382" t="str">
        <f>INDEX(Articles!$1:$1048576,MATCH(E382,Articles!D:D,0),14)</f>
        <v>F4</v>
      </c>
      <c r="N382" t="str">
        <f>INDEX(Articles!$1:$1048576,MATCH(E382,Articles!D:D,0),15)</f>
        <v>1.3G</v>
      </c>
      <c r="O382" t="str">
        <f>INDEX(Articles!$1:$1048576,MATCH(E382,Articles!D:D,0),16)</f>
        <v>1008-F4-69253205</v>
      </c>
      <c r="P382">
        <f>INDEX(Articles!$1:$1048576,MATCH(E382,Articles!D:D,0),17)*1000</f>
        <v>660</v>
      </c>
      <c r="Q382" t="str">
        <f>INDEX(Articles!$1:$1048576,MATCH(E382,Articles!D:D,0),18)</f>
        <v>3,8</v>
      </c>
      <c r="R382">
        <f>INDEX(Articles!$1:$1048576,MATCH(E382,Articles!D:D,0),19)</f>
        <v>125</v>
      </c>
      <c r="S382" t="str">
        <f>IF(INDEX('Unités CA'!$1:$1048576,MATCH(E382,'Unités CA'!D:D,0),5)=0,"",INDEX('Unités CA'!$1:$1048576,MATCH(E382,'Unités CA'!D:D,0),5))</f>
        <v>0024/CA</v>
      </c>
      <c r="T382" t="str">
        <f>IF(INDEX('Unités BTE'!$1:$1048576,MATCH(E382,'Unités CA'!D:D,0),5)=0,"",INDEX('Unités BTE'!$1:$1048576,MATCH(E382,'Unités CA'!D:D,0),5))</f>
        <v/>
      </c>
      <c r="U382">
        <f>IFERROR(INDEX('Prix PRO CA'!$1:$1048576,MATCH(E382,'Prix PRO CA'!D:D,0),10),"")</f>
        <v>399.02</v>
      </c>
      <c r="V382" t="str">
        <f>IFERROR(INDEX('Prix PRO CA'!$1:$1048576,MATCH(E382,'Prix PRO BTE'!D:D,0),10),"")</f>
        <v/>
      </c>
      <c r="W382">
        <f>+IFERROR(INDEX('Prix PRO PCS'!$1:$1048576,MATCH(E382,'Prix PRO PCS'!D:D,0),10),"")</f>
        <v>20.75</v>
      </c>
      <c r="X382" t="str">
        <f>IF(B382="OPPORTUNITE",AA382,IF(AA382&lt;=0,"Non",IF(AA382&gt;10,"Oui","Inf à 10")))</f>
        <v>Oui</v>
      </c>
      <c r="Y382" t="str">
        <f>IFERROR(INDEX(LigneAchat!$1:$1048576,MATCH(E382,LigneAchat!D:D,0),5),"")</f>
        <v/>
      </c>
      <c r="Z382">
        <f>INDEX(Articles!$1:$1048576,MATCH(E382,Articles!D:D,0),21)</f>
        <v>267</v>
      </c>
      <c r="AA382">
        <f>+Z382-AB382</f>
        <v>234</v>
      </c>
      <c r="AB382">
        <f>+INDEX(Articles!$1:$1048576,MATCH(E382,Articles!D:D,0),23)</f>
        <v>33</v>
      </c>
    </row>
    <row r="383">
      <c r="B383" t="str">
        <f>INDEX(Articles!$1:$1048576,MATCH(E383,Articles!D:D,0),6)</f>
        <v>1</v>
      </c>
      <c r="C383" t="str">
        <f>INDEX(Articles!$1:$1048576,MATCH(E383,Articles!D:D,0),7)</f>
        <v/>
      </c>
      <c r="D383" t="str">
        <f>HYPERLINK(INDEX(Articles!$1:$1048576,MATCH(E383,Articles!D:D,0),24),"Lien")</f>
        <v>Lien</v>
      </c>
      <c r="E383" t="str">
        <v>91412-12</v>
      </c>
      <c r="F383" t="str">
        <f>INDEX(Articles!$1:$1048576,MATCH(E383,Articles!D:D,0),5)</f>
        <v>BBE Ø125 ARGENT À BLEU</v>
      </c>
      <c r="G383" t="str">
        <f>INDEX(Articles!$1:$1048576,MATCH(E383,Articles!D:D,0),8)</f>
        <v>BOMBE</v>
      </c>
      <c r="H383" t="str">
        <f>INDEX(Articles!$1:$1048576,MATCH(E383,Articles!D:D,0),9)</f>
        <v>SPHERIQUE</v>
      </c>
      <c r="I383">
        <f>INDEX(Articles!$1:$1048576,MATCH(E383,Articles!D:D,0),10)</f>
        <v>125</v>
      </c>
      <c r="J383" t="str">
        <f>INDEX(Articles!$1:$1048576,MATCH(E383,Articles!D:D,0),11)</f>
        <v>CHANGEMENT</v>
      </c>
      <c r="K383" t="str">
        <f>INDEX(Articles!$1:$1048576,MATCH(E383,Articles!D:D,0),12)</f>
        <v>BLEU</v>
      </c>
      <c r="L383" t="str">
        <f>INDEX(Articles!$1:$1048576,MATCH(E383,Articles!D:D,0),13)</f>
        <v>CN</v>
      </c>
      <c r="M383" t="str">
        <f>INDEX(Articles!$1:$1048576,MATCH(E383,Articles!D:D,0),14)</f>
        <v>F4</v>
      </c>
      <c r="N383" t="str">
        <f>INDEX(Articles!$1:$1048576,MATCH(E383,Articles!D:D,0),15)</f>
        <v>1.3G</v>
      </c>
      <c r="O383" t="str">
        <f>INDEX(Articles!$1:$1048576,MATCH(E383,Articles!D:D,0),16)</f>
        <v>1008-F4-69253205</v>
      </c>
      <c r="P383">
        <f>INDEX(Articles!$1:$1048576,MATCH(E383,Articles!D:D,0),17)*1000</f>
        <v>660</v>
      </c>
      <c r="Q383" t="str">
        <f>INDEX(Articles!$1:$1048576,MATCH(E383,Articles!D:D,0),18)</f>
        <v>3,8</v>
      </c>
      <c r="R383">
        <f>INDEX(Articles!$1:$1048576,MATCH(E383,Articles!D:D,0),19)</f>
        <v>125</v>
      </c>
      <c r="S383" t="str">
        <f>IF(INDEX('Unités CA'!$1:$1048576,MATCH(E383,'Unités CA'!D:D,0),5)=0,"",INDEX('Unités CA'!$1:$1048576,MATCH(E383,'Unités CA'!D:D,0),5))</f>
        <v>0024/CA</v>
      </c>
      <c r="T383" t="str">
        <f>IF(INDEX('Unités BTE'!$1:$1048576,MATCH(E383,'Unités CA'!D:D,0),5)=0,"",INDEX('Unités BTE'!$1:$1048576,MATCH(E383,'Unités CA'!D:D,0),5))</f>
        <v/>
      </c>
      <c r="U383">
        <f>IFERROR(INDEX('Prix PRO CA'!$1:$1048576,MATCH(E383,'Prix PRO CA'!D:D,0),10),"")</f>
        <v>343.66</v>
      </c>
      <c r="V383" t="str">
        <f>IFERROR(INDEX('Prix PRO CA'!$1:$1048576,MATCH(E383,'Prix PRO BTE'!D:D,0),10),"")</f>
        <v/>
      </c>
      <c r="W383">
        <f>+IFERROR(INDEX('Prix PRO PCS'!$1:$1048576,MATCH(E383,'Prix PRO PCS'!D:D,0),10),"")</f>
        <v>17.07</v>
      </c>
      <c r="X383" t="str">
        <f>IF(B383="OPPORTUNITE",AA383,IF(AA383&lt;=0,"Non",IF(AA383&gt;10,"Oui","Inf à 10")))</f>
        <v>Oui</v>
      </c>
      <c r="Y383" t="str">
        <f>IFERROR(INDEX(LigneAchat!$1:$1048576,MATCH(E383,LigneAchat!D:D,0),5),"")</f>
        <v/>
      </c>
      <c r="Z383">
        <f>INDEX(Articles!$1:$1048576,MATCH(E383,Articles!D:D,0),21)</f>
        <v>197</v>
      </c>
      <c r="AA383">
        <f>+Z383-AB383</f>
        <v>149</v>
      </c>
      <c r="AB383">
        <f>+INDEX(Articles!$1:$1048576,MATCH(E383,Articles!D:D,0),23)</f>
        <v>48</v>
      </c>
    </row>
    <row r="384">
      <c r="B384" t="str">
        <f>INDEX(Articles!$1:$1048576,MATCH(E384,Articles!D:D,0),6)</f>
        <v>1</v>
      </c>
      <c r="C384" t="str">
        <f>INDEX(Articles!$1:$1048576,MATCH(E384,Articles!D:D,0),7)</f>
        <v/>
      </c>
      <c r="D384" t="str">
        <f>HYPERLINK(INDEX(Articles!$1:$1048576,MATCH(E384,Articles!D:D,0),24),"Lien")</f>
        <v>Lien</v>
      </c>
      <c r="E384" t="str">
        <v>91412-33</v>
      </c>
      <c r="F384" t="str">
        <f>INDEX(Articles!$1:$1048576,MATCH(E384,Articles!D:D,0),5)</f>
        <v>BBE Ø125 ARGENT À VERT</v>
      </c>
      <c r="G384" t="str">
        <f>INDEX(Articles!$1:$1048576,MATCH(E384,Articles!D:D,0),8)</f>
        <v>BOMBE</v>
      </c>
      <c r="H384" t="str">
        <f>INDEX(Articles!$1:$1048576,MATCH(E384,Articles!D:D,0),9)</f>
        <v>SPHERIQUE</v>
      </c>
      <c r="I384">
        <f>INDEX(Articles!$1:$1048576,MATCH(E384,Articles!D:D,0),10)</f>
        <v>125</v>
      </c>
      <c r="J384" t="str">
        <f>INDEX(Articles!$1:$1048576,MATCH(E384,Articles!D:D,0),11)</f>
        <v>CHANGEMENT</v>
      </c>
      <c r="K384" t="str">
        <f>INDEX(Articles!$1:$1048576,MATCH(E384,Articles!D:D,0),12)</f>
        <v>VERT</v>
      </c>
      <c r="L384" t="str">
        <f>INDEX(Articles!$1:$1048576,MATCH(E384,Articles!D:D,0),13)</f>
        <v>CN</v>
      </c>
      <c r="M384" t="str">
        <f>INDEX(Articles!$1:$1048576,MATCH(E384,Articles!D:D,0),14)</f>
        <v>F4</v>
      </c>
      <c r="N384" t="str">
        <f>INDEX(Articles!$1:$1048576,MATCH(E384,Articles!D:D,0),15)</f>
        <v>1.3G</v>
      </c>
      <c r="O384" t="str">
        <f>INDEX(Articles!$1:$1048576,MATCH(E384,Articles!D:D,0),16)</f>
        <v>1008-F4-69253205</v>
      </c>
      <c r="P384">
        <f>INDEX(Articles!$1:$1048576,MATCH(E384,Articles!D:D,0),17)*1000</f>
        <v>660</v>
      </c>
      <c r="Q384" t="str">
        <f>INDEX(Articles!$1:$1048576,MATCH(E384,Articles!D:D,0),18)</f>
        <v>3,8</v>
      </c>
      <c r="R384">
        <f>INDEX(Articles!$1:$1048576,MATCH(E384,Articles!D:D,0),19)</f>
        <v>125</v>
      </c>
      <c r="S384" t="str">
        <f>IF(INDEX('Unités CA'!$1:$1048576,MATCH(E384,'Unités CA'!D:D,0),5)=0,"",INDEX('Unités CA'!$1:$1048576,MATCH(E384,'Unités CA'!D:D,0),5))</f>
        <v>0024/CA</v>
      </c>
      <c r="T384" t="str">
        <f>IF(INDEX('Unités BTE'!$1:$1048576,MATCH(E384,'Unités CA'!D:D,0),5)=0,"",INDEX('Unités BTE'!$1:$1048576,MATCH(E384,'Unités CA'!D:D,0),5))</f>
        <v/>
      </c>
      <c r="U384">
        <f>IFERROR(INDEX('Prix PRO CA'!$1:$1048576,MATCH(E384,'Prix PRO CA'!D:D,0),10),"")</f>
        <v>343.66</v>
      </c>
      <c r="V384" t="str">
        <f>IFERROR(INDEX('Prix PRO CA'!$1:$1048576,MATCH(E384,'Prix PRO BTE'!D:D,0),10),"")</f>
        <v/>
      </c>
      <c r="W384">
        <f>+IFERROR(INDEX('Prix PRO PCS'!$1:$1048576,MATCH(E384,'Prix PRO PCS'!D:D,0),10),"")</f>
        <v>17.07</v>
      </c>
      <c r="X384" t="str">
        <f>IF(B384="OPPORTUNITE",AA384,IF(AA384&lt;=0,"Non",IF(AA384&gt;10,"Oui","Inf à 10")))</f>
        <v>Oui</v>
      </c>
      <c r="Y384" t="str">
        <f>IFERROR(INDEX(LigneAchat!$1:$1048576,MATCH(E384,LigneAchat!D:D,0),5),"")</f>
        <v/>
      </c>
      <c r="Z384">
        <f>INDEX(Articles!$1:$1048576,MATCH(E384,Articles!D:D,0),21)</f>
        <v>113</v>
      </c>
      <c r="AA384">
        <f>+Z384-AB384</f>
        <v>113</v>
      </c>
      <c r="AB384">
        <f>+INDEX(Articles!$1:$1048576,MATCH(E384,Articles!D:D,0),23)</f>
        <v>0</v>
      </c>
    </row>
    <row r="385">
      <c r="B385" t="str">
        <f>INDEX(Articles!$1:$1048576,MATCH(E385,Articles!D:D,0),6)</f>
        <v>1</v>
      </c>
      <c r="C385" t="str">
        <f>INDEX(Articles!$1:$1048576,MATCH(E385,Articles!D:D,0),7)</f>
        <v/>
      </c>
      <c r="D385" t="str">
        <f>HYPERLINK(INDEX(Articles!$1:$1048576,MATCH(E385,Articles!D:D,0),24),"Lien")</f>
        <v>Lien</v>
      </c>
      <c r="E385" t="str">
        <v>91412-42</v>
      </c>
      <c r="F385" t="str">
        <f>INDEX(Articles!$1:$1048576,MATCH(E385,Articles!D:D,0),5)</f>
        <v>BBE Ø125 ARGENT À ROUGE</v>
      </c>
      <c r="G385" t="str">
        <f>INDEX(Articles!$1:$1048576,MATCH(E385,Articles!D:D,0),8)</f>
        <v>BOMBE</v>
      </c>
      <c r="H385" t="str">
        <f>INDEX(Articles!$1:$1048576,MATCH(E385,Articles!D:D,0),9)</f>
        <v>SPHERIQUE</v>
      </c>
      <c r="I385">
        <f>INDEX(Articles!$1:$1048576,MATCH(E385,Articles!D:D,0),10)</f>
        <v>125</v>
      </c>
      <c r="J385" t="str">
        <f>INDEX(Articles!$1:$1048576,MATCH(E385,Articles!D:D,0),11)</f>
        <v>CHANGEMENT</v>
      </c>
      <c r="K385" t="str">
        <f>INDEX(Articles!$1:$1048576,MATCH(E385,Articles!D:D,0),12)</f>
        <v>ROUGE</v>
      </c>
      <c r="L385" t="str">
        <f>INDEX(Articles!$1:$1048576,MATCH(E385,Articles!D:D,0),13)</f>
        <v>CN</v>
      </c>
      <c r="M385" t="str">
        <f>INDEX(Articles!$1:$1048576,MATCH(E385,Articles!D:D,0),14)</f>
        <v>F4</v>
      </c>
      <c r="N385" t="str">
        <f>INDEX(Articles!$1:$1048576,MATCH(E385,Articles!D:D,0),15)</f>
        <v>1.3G</v>
      </c>
      <c r="O385" t="str">
        <f>INDEX(Articles!$1:$1048576,MATCH(E385,Articles!D:D,0),16)</f>
        <v>1008-F4-69253205</v>
      </c>
      <c r="P385">
        <f>INDEX(Articles!$1:$1048576,MATCH(E385,Articles!D:D,0),17)*1000</f>
        <v>660</v>
      </c>
      <c r="Q385" t="str">
        <f>INDEX(Articles!$1:$1048576,MATCH(E385,Articles!D:D,0),18)</f>
        <v>3,8</v>
      </c>
      <c r="R385">
        <f>INDEX(Articles!$1:$1048576,MATCH(E385,Articles!D:D,0),19)</f>
        <v>125</v>
      </c>
      <c r="S385" t="str">
        <f>IF(INDEX('Unités CA'!$1:$1048576,MATCH(E385,'Unités CA'!D:D,0),5)=0,"",INDEX('Unités CA'!$1:$1048576,MATCH(E385,'Unités CA'!D:D,0),5))</f>
        <v>0024/CA</v>
      </c>
      <c r="T385" t="str">
        <f>IF(INDEX('Unités BTE'!$1:$1048576,MATCH(E385,'Unités CA'!D:D,0),5)=0,"",INDEX('Unités BTE'!$1:$1048576,MATCH(E385,'Unités CA'!D:D,0),5))</f>
        <v/>
      </c>
      <c r="U385">
        <f>IFERROR(INDEX('Prix PRO CA'!$1:$1048576,MATCH(E385,'Prix PRO CA'!D:D,0),10),"")</f>
        <v>343.66</v>
      </c>
      <c r="V385" t="str">
        <f>IFERROR(INDEX('Prix PRO CA'!$1:$1048576,MATCH(E385,'Prix PRO BTE'!D:D,0),10),"")</f>
        <v/>
      </c>
      <c r="W385">
        <f>+IFERROR(INDEX('Prix PRO PCS'!$1:$1048576,MATCH(E385,'Prix PRO PCS'!D:D,0),10),"")</f>
        <v>17.07</v>
      </c>
      <c r="X385" t="str">
        <f>IF(B385="OPPORTUNITE",AA385,IF(AA385&lt;=0,"Non",IF(AA385&gt;10,"Oui","Inf à 10")))</f>
        <v>Oui</v>
      </c>
      <c r="Y385" t="str">
        <f>IFERROR(INDEX(LigneAchat!$1:$1048576,MATCH(E385,LigneAchat!D:D,0),5),"")</f>
        <v/>
      </c>
      <c r="Z385">
        <f>INDEX(Articles!$1:$1048576,MATCH(E385,Articles!D:D,0),21)</f>
        <v>199</v>
      </c>
      <c r="AA385">
        <f>+Z385-AB385</f>
        <v>199</v>
      </c>
      <c r="AB385">
        <f>+INDEX(Articles!$1:$1048576,MATCH(E385,Articles!D:D,0),23)</f>
        <v>0</v>
      </c>
    </row>
    <row r="386">
      <c r="B386" t="str">
        <f>INDEX(Articles!$1:$1048576,MATCH(E386,Articles!D:D,0),6)</f>
        <v>1</v>
      </c>
      <c r="C386" t="str">
        <f>INDEX(Articles!$1:$1048576,MATCH(E386,Articles!D:D,0),7)</f>
        <v/>
      </c>
      <c r="D386" t="str">
        <f>HYPERLINK(INDEX(Articles!$1:$1048576,MATCH(E386,Articles!D:D,0),24),"Lien")</f>
        <v>Lien</v>
      </c>
      <c r="E386" t="str">
        <v>91412-62</v>
      </c>
      <c r="F386" t="str">
        <f>INDEX(Articles!$1:$1048576,MATCH(E386,Articles!D:D,0),5)</f>
        <v>BBE Ø125 ARGENT À MULTICOLORE</v>
      </c>
      <c r="G386" t="str">
        <f>INDEX(Articles!$1:$1048576,MATCH(E386,Articles!D:D,0),8)</f>
        <v>BOMBE</v>
      </c>
      <c r="H386" t="str">
        <f>INDEX(Articles!$1:$1048576,MATCH(E386,Articles!D:D,0),9)</f>
        <v>SPHERIQUE</v>
      </c>
      <c r="I386">
        <f>INDEX(Articles!$1:$1048576,MATCH(E386,Articles!D:D,0),10)</f>
        <v>125</v>
      </c>
      <c r="J386" t="str">
        <f>INDEX(Articles!$1:$1048576,MATCH(E386,Articles!D:D,0),11)</f>
        <v>CHANGEMENT</v>
      </c>
      <c r="K386" t="str">
        <f>INDEX(Articles!$1:$1048576,MATCH(E386,Articles!D:D,0),12)</f>
        <v>MULTICOLORE</v>
      </c>
      <c r="L386" t="str">
        <f>INDEX(Articles!$1:$1048576,MATCH(E386,Articles!D:D,0),13)</f>
        <v>CN</v>
      </c>
      <c r="M386" t="str">
        <f>INDEX(Articles!$1:$1048576,MATCH(E386,Articles!D:D,0),14)</f>
        <v>F4</v>
      </c>
      <c r="N386" t="str">
        <f>INDEX(Articles!$1:$1048576,MATCH(E386,Articles!D:D,0),15)</f>
        <v>1.3G</v>
      </c>
      <c r="O386" t="str">
        <f>INDEX(Articles!$1:$1048576,MATCH(E386,Articles!D:D,0),16)</f>
        <v>1004-F4-69253205</v>
      </c>
      <c r="P386">
        <f>INDEX(Articles!$1:$1048576,MATCH(E386,Articles!D:D,0),17)*1000</f>
        <v>660</v>
      </c>
      <c r="Q386" t="str">
        <f>INDEX(Articles!$1:$1048576,MATCH(E386,Articles!D:D,0),18)</f>
        <v>3,8</v>
      </c>
      <c r="R386">
        <f>INDEX(Articles!$1:$1048576,MATCH(E386,Articles!D:D,0),19)</f>
        <v>125</v>
      </c>
      <c r="S386" t="str">
        <f>IF(INDEX('Unités CA'!$1:$1048576,MATCH(E386,'Unités CA'!D:D,0),5)=0,"",INDEX('Unités CA'!$1:$1048576,MATCH(E386,'Unités CA'!D:D,0),5))</f>
        <v>0024/CA</v>
      </c>
      <c r="T386" t="str">
        <f>IF(INDEX('Unités BTE'!$1:$1048576,MATCH(E386,'Unités CA'!D:D,0),5)=0,"",INDEX('Unités BTE'!$1:$1048576,MATCH(E386,'Unités CA'!D:D,0),5))</f>
        <v/>
      </c>
      <c r="U386">
        <f>IFERROR(INDEX('Prix PRO CA'!$1:$1048576,MATCH(E386,'Prix PRO CA'!D:D,0),10),"")</f>
        <v>343.66</v>
      </c>
      <c r="V386" t="str">
        <f>IFERROR(INDEX('Prix PRO CA'!$1:$1048576,MATCH(E386,'Prix PRO BTE'!D:D,0),10),"")</f>
        <v/>
      </c>
      <c r="W386">
        <f>+IFERROR(INDEX('Prix PRO PCS'!$1:$1048576,MATCH(E386,'Prix PRO PCS'!D:D,0),10),"")</f>
        <v>17.07</v>
      </c>
      <c r="X386" t="str">
        <f>IF(B386="OPPORTUNITE",AA386,IF(AA386&lt;=0,"Non",IF(AA386&gt;10,"Oui","Inf à 10")))</f>
        <v>Oui</v>
      </c>
      <c r="Y386" t="str">
        <f>IFERROR(INDEX(LigneAchat!$1:$1048576,MATCH(E386,LigneAchat!D:D,0),5),"")</f>
        <v/>
      </c>
      <c r="Z386">
        <f>INDEX(Articles!$1:$1048576,MATCH(E386,Articles!D:D,0),21)</f>
        <v>217</v>
      </c>
      <c r="AA386">
        <f>+Z386-AB386</f>
        <v>217</v>
      </c>
      <c r="AB386">
        <f>+INDEX(Articles!$1:$1048576,MATCH(E386,Articles!D:D,0),23)</f>
        <v>0</v>
      </c>
    </row>
    <row r="387">
      <c r="B387" t="str">
        <f>INDEX(Articles!$1:$1048576,MATCH(E387,Articles!D:D,0),6)</f>
        <v>1</v>
      </c>
      <c r="C387" t="str">
        <f>INDEX(Articles!$1:$1048576,MATCH(E387,Articles!D:D,0),7)</f>
        <v/>
      </c>
      <c r="D387" t="str">
        <f>HYPERLINK(INDEX(Articles!$1:$1048576,MATCH(E387,Articles!D:D,0),24),"Lien")</f>
        <v>Lien</v>
      </c>
      <c r="E387" t="str">
        <v>91412-72</v>
      </c>
      <c r="F387" t="str">
        <f>INDEX(Articles!$1:$1048576,MATCH(E387,Articles!D:D,0),5)</f>
        <v>BBE Ø125 ARGENT À VIOLET</v>
      </c>
      <c r="G387" t="str">
        <f>INDEX(Articles!$1:$1048576,MATCH(E387,Articles!D:D,0),8)</f>
        <v>BOMBE</v>
      </c>
      <c r="H387" t="str">
        <f>INDEX(Articles!$1:$1048576,MATCH(E387,Articles!D:D,0),9)</f>
        <v>SPHERIQUE</v>
      </c>
      <c r="I387">
        <f>INDEX(Articles!$1:$1048576,MATCH(E387,Articles!D:D,0),10)</f>
        <v>125</v>
      </c>
      <c r="J387" t="str">
        <f>INDEX(Articles!$1:$1048576,MATCH(E387,Articles!D:D,0),11)</f>
        <v>CHANGEMENT</v>
      </c>
      <c r="K387" t="str">
        <f>INDEX(Articles!$1:$1048576,MATCH(E387,Articles!D:D,0),12)</f>
        <v>VIOLET</v>
      </c>
      <c r="L387" t="str">
        <f>INDEX(Articles!$1:$1048576,MATCH(E387,Articles!D:D,0),13)</f>
        <v>CN</v>
      </c>
      <c r="M387" t="str">
        <f>INDEX(Articles!$1:$1048576,MATCH(E387,Articles!D:D,0),14)</f>
        <v>F4</v>
      </c>
      <c r="N387" t="str">
        <f>INDEX(Articles!$1:$1048576,MATCH(E387,Articles!D:D,0),15)</f>
        <v>1.3G</v>
      </c>
      <c r="O387" t="str">
        <f>INDEX(Articles!$1:$1048576,MATCH(E387,Articles!D:D,0),16)</f>
        <v>1008-F4-69253205</v>
      </c>
      <c r="P387">
        <f>INDEX(Articles!$1:$1048576,MATCH(E387,Articles!D:D,0),17)*1000</f>
        <v>660</v>
      </c>
      <c r="Q387" t="str">
        <f>INDEX(Articles!$1:$1048576,MATCH(E387,Articles!D:D,0),18)</f>
        <v>3,8</v>
      </c>
      <c r="R387">
        <f>INDEX(Articles!$1:$1048576,MATCH(E387,Articles!D:D,0),19)</f>
        <v>125</v>
      </c>
      <c r="S387" t="str">
        <f>IF(INDEX('Unités CA'!$1:$1048576,MATCH(E387,'Unités CA'!D:D,0),5)=0,"",INDEX('Unités CA'!$1:$1048576,MATCH(E387,'Unités CA'!D:D,0),5))</f>
        <v>0024/CA</v>
      </c>
      <c r="T387" t="str">
        <f>IF(INDEX('Unités BTE'!$1:$1048576,MATCH(E387,'Unités CA'!D:D,0),5)=0,"",INDEX('Unités BTE'!$1:$1048576,MATCH(E387,'Unités CA'!D:D,0),5))</f>
        <v/>
      </c>
      <c r="U387">
        <f>IFERROR(INDEX('Prix PRO CA'!$1:$1048576,MATCH(E387,'Prix PRO CA'!D:D,0),10),"")</f>
        <v>343.66</v>
      </c>
      <c r="V387" t="str">
        <f>IFERROR(INDEX('Prix PRO CA'!$1:$1048576,MATCH(E387,'Prix PRO BTE'!D:D,0),10),"")</f>
        <v/>
      </c>
      <c r="W387">
        <f>+IFERROR(INDEX('Prix PRO PCS'!$1:$1048576,MATCH(E387,'Prix PRO PCS'!D:D,0),10),"")</f>
        <v>17.07</v>
      </c>
      <c r="X387" t="str">
        <f>IF(B387="OPPORTUNITE",AA387,IF(AA387&lt;=0,"Non",IF(AA387&gt;10,"Oui","Inf à 10")))</f>
        <v>Oui</v>
      </c>
      <c r="Y387" t="str">
        <f>IFERROR(INDEX(LigneAchat!$1:$1048576,MATCH(E387,LigneAchat!D:D,0),5),"")</f>
        <v/>
      </c>
      <c r="Z387">
        <f>INDEX(Articles!$1:$1048576,MATCH(E387,Articles!D:D,0),21)</f>
        <v>133</v>
      </c>
      <c r="AA387">
        <f>+Z387-AB387</f>
        <v>133</v>
      </c>
      <c r="AB387">
        <f>+INDEX(Articles!$1:$1048576,MATCH(E387,Articles!D:D,0),23)</f>
        <v>0</v>
      </c>
    </row>
    <row r="388">
      <c r="B388" t="str">
        <f>INDEX(Articles!$1:$1048576,MATCH(E388,Articles!D:D,0),6)</f>
        <v>1</v>
      </c>
      <c r="C388" t="str">
        <f>INDEX(Articles!$1:$1048576,MATCH(E388,Articles!D:D,0),7)</f>
        <v/>
      </c>
      <c r="D388" t="str">
        <f>HYPERLINK(INDEX(Articles!$1:$1048576,MATCH(E388,Articles!D:D,0),24),"Lien")</f>
        <v>Lien</v>
      </c>
      <c r="E388" t="str">
        <v>77212-02CE</v>
      </c>
      <c r="F388" t="str">
        <f>INDEX(Articles!$1:$1048576,MATCH(E388,Articles!D:D,0),5)</f>
        <v>BBE Ø125 CHRYS. BLEU TR. ARGENT + TC BLEU TR. ARGT</v>
      </c>
      <c r="G388" t="str">
        <f>INDEX(Articles!$1:$1048576,MATCH(E388,Articles!D:D,0),8)</f>
        <v>BOMBE</v>
      </c>
      <c r="H388" t="str">
        <f>INDEX(Articles!$1:$1048576,MATCH(E388,Articles!D:D,0),9)</f>
        <v>SPHERIQUE</v>
      </c>
      <c r="I388">
        <f>INDEX(Articles!$1:$1048576,MATCH(E388,Articles!D:D,0),10)</f>
        <v>125</v>
      </c>
      <c r="J388" t="str">
        <f>INDEX(Articles!$1:$1048576,MATCH(E388,Articles!D:D,0),11)</f>
        <v>CHRYSANTHEME</v>
      </c>
      <c r="K388" t="str">
        <f>INDEX(Articles!$1:$1048576,MATCH(E388,Articles!D:D,0),12)</f>
        <v>BLEU</v>
      </c>
      <c r="L388" t="str">
        <f>INDEX(Articles!$1:$1048576,MATCH(E388,Articles!D:D,0),13)</f>
        <v>CN</v>
      </c>
      <c r="M388" t="str">
        <f>INDEX(Articles!$1:$1048576,MATCH(E388,Articles!D:D,0),14)</f>
        <v>F4</v>
      </c>
      <c r="N388" t="str">
        <f>INDEX(Articles!$1:$1048576,MATCH(E388,Articles!D:D,0),15)</f>
        <v>1.3G</v>
      </c>
      <c r="O388" t="str">
        <f>INDEX(Articles!$1:$1048576,MATCH(E388,Articles!D:D,0),16)</f>
        <v>1008-F4-69245230</v>
      </c>
      <c r="P388">
        <f>INDEX(Articles!$1:$1048576,MATCH(E388,Articles!D:D,0),17)*1000</f>
        <v>729</v>
      </c>
      <c r="Q388" t="str">
        <f>INDEX(Articles!$1:$1048576,MATCH(E388,Articles!D:D,0),18)</f>
        <v>3,8</v>
      </c>
      <c r="R388">
        <f>INDEX(Articles!$1:$1048576,MATCH(E388,Articles!D:D,0),19)</f>
        <v>125</v>
      </c>
      <c r="S388" t="str">
        <f>IF(INDEX('Unités CA'!$1:$1048576,MATCH(E388,'Unités CA'!D:D,0),5)=0,"",INDEX('Unités CA'!$1:$1048576,MATCH(E388,'Unités CA'!D:D,0),5))</f>
        <v>0024/CA</v>
      </c>
      <c r="T388" t="str">
        <f>IF(INDEX('Unités BTE'!$1:$1048576,MATCH(E388,'Unités CA'!D:D,0),5)=0,"",INDEX('Unités BTE'!$1:$1048576,MATCH(E388,'Unités CA'!D:D,0),5))</f>
        <v/>
      </c>
      <c r="U388">
        <f>IFERROR(INDEX('Prix PRO CA'!$1:$1048576,MATCH(E388,'Prix PRO CA'!D:D,0),10),"")</f>
        <v>405.9</v>
      </c>
      <c r="V388" t="str">
        <f>IFERROR(INDEX('Prix PRO CA'!$1:$1048576,MATCH(E388,'Prix PRO BTE'!D:D,0),10),"")</f>
        <v/>
      </c>
      <c r="W388">
        <f>+IFERROR(INDEX('Prix PRO PCS'!$1:$1048576,MATCH(E388,'Prix PRO PCS'!D:D,0),10),"")</f>
        <v>21.09</v>
      </c>
      <c r="X388" t="str">
        <f>IF(B388="OPPORTUNITE",AA388,IF(AA388&lt;=0,"Non",IF(AA388&gt;10,"Oui","Inf à 10")))</f>
        <v>Oui</v>
      </c>
      <c r="Y388" t="str">
        <f>IFERROR(INDEX(LigneAchat!$1:$1048576,MATCH(E388,LigneAchat!D:D,0),5),"")</f>
        <v/>
      </c>
      <c r="Z388">
        <f>INDEX(Articles!$1:$1048576,MATCH(E388,Articles!D:D,0),21)</f>
        <v>203</v>
      </c>
      <c r="AA388">
        <f>+Z388-AB388</f>
        <v>203</v>
      </c>
      <c r="AB388">
        <f>+INDEX(Articles!$1:$1048576,MATCH(E388,Articles!D:D,0),23)</f>
        <v>0</v>
      </c>
    </row>
    <row r="389">
      <c r="B389" t="str">
        <f>INDEX(Articles!$1:$1048576,MATCH(E389,Articles!D:D,0),6)</f>
        <v>1</v>
      </c>
      <c r="C389" t="str">
        <f>INDEX(Articles!$1:$1048576,MATCH(E389,Articles!D:D,0),7)</f>
        <v/>
      </c>
      <c r="D389" t="str">
        <f>HYPERLINK(INDEX(Articles!$1:$1048576,MATCH(E389,Articles!D:D,0),24),"Lien")</f>
        <v>Lien</v>
      </c>
      <c r="E389" t="str">
        <v>77212-06CE</v>
      </c>
      <c r="F389" t="str">
        <f>INDEX(Articles!$1:$1048576,MATCH(E389,Articles!D:D,0),5)</f>
        <v>BBE Ø125 CHRYS. ROUGE TR. ARGENT + TC RGE TR. ARGT</v>
      </c>
      <c r="G389" t="str">
        <f>INDEX(Articles!$1:$1048576,MATCH(E389,Articles!D:D,0),8)</f>
        <v>BOMBE</v>
      </c>
      <c r="H389" t="str">
        <f>INDEX(Articles!$1:$1048576,MATCH(E389,Articles!D:D,0),9)</f>
        <v>SPHERIQUE</v>
      </c>
      <c r="I389">
        <f>INDEX(Articles!$1:$1048576,MATCH(E389,Articles!D:D,0),10)</f>
        <v>125</v>
      </c>
      <c r="J389" t="str">
        <f>INDEX(Articles!$1:$1048576,MATCH(E389,Articles!D:D,0),11)</f>
        <v>CHRYSANTHEME</v>
      </c>
      <c r="K389" t="str">
        <f>INDEX(Articles!$1:$1048576,MATCH(E389,Articles!D:D,0),12)</f>
        <v>ROUGE</v>
      </c>
      <c r="L389" t="str">
        <f>INDEX(Articles!$1:$1048576,MATCH(E389,Articles!D:D,0),13)</f>
        <v>CN</v>
      </c>
      <c r="M389" t="str">
        <f>INDEX(Articles!$1:$1048576,MATCH(E389,Articles!D:D,0),14)</f>
        <v>F4</v>
      </c>
      <c r="N389" t="str">
        <f>INDEX(Articles!$1:$1048576,MATCH(E389,Articles!D:D,0),15)</f>
        <v>1.3G</v>
      </c>
      <c r="O389" t="str">
        <f>INDEX(Articles!$1:$1048576,MATCH(E389,Articles!D:D,0),16)</f>
        <v>1008-F4-69245230</v>
      </c>
      <c r="P389">
        <f>INDEX(Articles!$1:$1048576,MATCH(E389,Articles!D:D,0),17)*1000</f>
        <v>729</v>
      </c>
      <c r="Q389" t="str">
        <f>INDEX(Articles!$1:$1048576,MATCH(E389,Articles!D:D,0),18)</f>
        <v>3,8</v>
      </c>
      <c r="R389">
        <f>INDEX(Articles!$1:$1048576,MATCH(E389,Articles!D:D,0),19)</f>
        <v>125</v>
      </c>
      <c r="S389" t="str">
        <f>IF(INDEX('Unités CA'!$1:$1048576,MATCH(E389,'Unités CA'!D:D,0),5)=0,"",INDEX('Unités CA'!$1:$1048576,MATCH(E389,'Unités CA'!D:D,0),5))</f>
        <v>0024/CA</v>
      </c>
      <c r="T389" t="str">
        <f>IF(INDEX('Unités BTE'!$1:$1048576,MATCH(E389,'Unités CA'!D:D,0),5)=0,"",INDEX('Unités BTE'!$1:$1048576,MATCH(E389,'Unités CA'!D:D,0),5))</f>
        <v/>
      </c>
      <c r="U389">
        <f>IFERROR(INDEX('Prix PRO CA'!$1:$1048576,MATCH(E389,'Prix PRO CA'!D:D,0),10),"")</f>
        <v>405.9</v>
      </c>
      <c r="V389" t="str">
        <f>IFERROR(INDEX('Prix PRO CA'!$1:$1048576,MATCH(E389,'Prix PRO BTE'!D:D,0),10),"")</f>
        <v/>
      </c>
      <c r="W389">
        <f>+IFERROR(INDEX('Prix PRO PCS'!$1:$1048576,MATCH(E389,'Prix PRO PCS'!D:D,0),10),"")</f>
        <v>21.09</v>
      </c>
      <c r="X389" t="str">
        <f>IF(B389="OPPORTUNITE",AA389,IF(AA389&lt;=0,"Non",IF(AA389&gt;10,"Oui","Inf à 10")))</f>
        <v>Oui</v>
      </c>
      <c r="Y389" t="str">
        <f>IFERROR(INDEX(LigneAchat!$1:$1048576,MATCH(E389,LigneAchat!D:D,0),5),"")</f>
        <v/>
      </c>
      <c r="Z389">
        <f>INDEX(Articles!$1:$1048576,MATCH(E389,Articles!D:D,0),21)</f>
        <v>169</v>
      </c>
      <c r="AA389">
        <f>+Z389-AB389</f>
        <v>169</v>
      </c>
      <c r="AB389">
        <f>+INDEX(Articles!$1:$1048576,MATCH(E389,Articles!D:D,0),23)</f>
        <v>0</v>
      </c>
    </row>
    <row r="390">
      <c r="B390" t="str">
        <f>INDEX(Articles!$1:$1048576,MATCH(E390,Articles!D:D,0),6)</f>
        <v>1</v>
      </c>
      <c r="C390" t="str">
        <f>INDEX(Articles!$1:$1048576,MATCH(E390,Articles!D:D,0),7)</f>
        <v/>
      </c>
      <c r="D390" t="str">
        <f>HYPERLINK(INDEX(Articles!$1:$1048576,MATCH(E390,Articles!D:D,0),24),"Lien")</f>
        <v>Lien</v>
      </c>
      <c r="E390" t="str">
        <v>77212-08CE</v>
      </c>
      <c r="F390" t="str">
        <f>INDEX(Articles!$1:$1048576,MATCH(E390,Articles!D:D,0),5)</f>
        <v>BBE Ø125 CHRYS. MULTI TRAÎNÉE ARGENT + TC ARGENT</v>
      </c>
      <c r="G390" t="str">
        <f>INDEX(Articles!$1:$1048576,MATCH(E390,Articles!D:D,0),8)</f>
        <v>BOMBE</v>
      </c>
      <c r="H390" t="str">
        <f>INDEX(Articles!$1:$1048576,MATCH(E390,Articles!D:D,0),9)</f>
        <v>SPHERIQUE</v>
      </c>
      <c r="I390">
        <f>INDEX(Articles!$1:$1048576,MATCH(E390,Articles!D:D,0),10)</f>
        <v>125</v>
      </c>
      <c r="J390" t="str">
        <f>INDEX(Articles!$1:$1048576,MATCH(E390,Articles!D:D,0),11)</f>
        <v>CHRYSANTHEME</v>
      </c>
      <c r="K390" t="str">
        <f>INDEX(Articles!$1:$1048576,MATCH(E390,Articles!D:D,0),12)</f>
        <v>MULTICOLORE</v>
      </c>
      <c r="L390" t="str">
        <f>INDEX(Articles!$1:$1048576,MATCH(E390,Articles!D:D,0),13)</f>
        <v>CN</v>
      </c>
      <c r="M390" t="str">
        <f>INDEX(Articles!$1:$1048576,MATCH(E390,Articles!D:D,0),14)</f>
        <v>F4</v>
      </c>
      <c r="N390" t="str">
        <f>INDEX(Articles!$1:$1048576,MATCH(E390,Articles!D:D,0),15)</f>
        <v>1.3G</v>
      </c>
      <c r="O390" t="str">
        <f>INDEX(Articles!$1:$1048576,MATCH(E390,Articles!D:D,0),16)</f>
        <v>1008-F4-69245230</v>
      </c>
      <c r="P390">
        <f>INDEX(Articles!$1:$1048576,MATCH(E390,Articles!D:D,0),17)*1000</f>
        <v>729</v>
      </c>
      <c r="Q390" t="str">
        <f>INDEX(Articles!$1:$1048576,MATCH(E390,Articles!D:D,0),18)</f>
        <v>3,8</v>
      </c>
      <c r="R390">
        <f>INDEX(Articles!$1:$1048576,MATCH(E390,Articles!D:D,0),19)</f>
        <v>125</v>
      </c>
      <c r="S390" t="str">
        <f>IF(INDEX('Unités CA'!$1:$1048576,MATCH(E390,'Unités CA'!D:D,0),5)=0,"",INDEX('Unités CA'!$1:$1048576,MATCH(E390,'Unités CA'!D:D,0),5))</f>
        <v>0024/CA</v>
      </c>
      <c r="T390" t="str">
        <f>IF(INDEX('Unités BTE'!$1:$1048576,MATCH(E390,'Unités CA'!D:D,0),5)=0,"",INDEX('Unités BTE'!$1:$1048576,MATCH(E390,'Unités CA'!D:D,0),5))</f>
        <v/>
      </c>
      <c r="U390">
        <f>IFERROR(INDEX('Prix PRO CA'!$1:$1048576,MATCH(E390,'Prix PRO CA'!D:D,0),10),"")</f>
        <v>405.9</v>
      </c>
      <c r="V390" t="str">
        <f>IFERROR(INDEX('Prix PRO CA'!$1:$1048576,MATCH(E390,'Prix PRO BTE'!D:D,0),10),"")</f>
        <v/>
      </c>
      <c r="W390">
        <f>+IFERROR(INDEX('Prix PRO PCS'!$1:$1048576,MATCH(E390,'Prix PRO PCS'!D:D,0),10),"")</f>
        <v>21.09</v>
      </c>
      <c r="X390" t="str">
        <f>IF(B390="OPPORTUNITE",AA390,IF(AA390&lt;=0,"Non",IF(AA390&gt;10,"Oui","Inf à 10")))</f>
        <v>Oui</v>
      </c>
      <c r="Y390" t="str">
        <f>IFERROR(INDEX(LigneAchat!$1:$1048576,MATCH(E390,LigneAchat!D:D,0),5),"")</f>
        <v/>
      </c>
      <c r="Z390">
        <f>INDEX(Articles!$1:$1048576,MATCH(E390,Articles!D:D,0),21)</f>
        <v>107</v>
      </c>
      <c r="AA390">
        <f>+Z390-AB390</f>
        <v>107</v>
      </c>
      <c r="AB390">
        <f>+INDEX(Articles!$1:$1048576,MATCH(E390,Articles!D:D,0),23)</f>
        <v>0</v>
      </c>
    </row>
    <row r="391">
      <c r="B391" t="str">
        <f>INDEX(Articles!$1:$1048576,MATCH(E391,Articles!D:D,0),6)</f>
        <v>1</v>
      </c>
      <c r="C391" t="str">
        <f>INDEX(Articles!$1:$1048576,MATCH(E391,Articles!D:D,0),7)</f>
        <v/>
      </c>
      <c r="D391" t="str">
        <f>HYPERLINK(INDEX(Articles!$1:$1048576,MATCH(E391,Articles!D:D,0),24),"Lien")</f>
        <v>Lien</v>
      </c>
      <c r="E391" t="str">
        <v>99912-16DTO</v>
      </c>
      <c r="F391" t="str">
        <f>INDEX(Articles!$1:$1048576,MATCH(E391,Articles!D:D,0),5)</f>
        <v>BBE Ø125 CERCLE ROUGE + DÉTO</v>
      </c>
      <c r="G391" t="str">
        <f>INDEX(Articles!$1:$1048576,MATCH(E391,Articles!D:D,0),8)</f>
        <v>BOMBE</v>
      </c>
      <c r="H391" t="str">
        <f>INDEX(Articles!$1:$1048576,MATCH(E391,Articles!D:D,0),9)</f>
        <v>SPHERIQUE</v>
      </c>
      <c r="I391">
        <f>INDEX(Articles!$1:$1048576,MATCH(E391,Articles!D:D,0),10)</f>
        <v>125</v>
      </c>
      <c r="J391" t="str">
        <f>INDEX(Articles!$1:$1048576,MATCH(E391,Articles!D:D,0),11)</f>
        <v>DETONATION</v>
      </c>
      <c r="K391" t="str">
        <f>INDEX(Articles!$1:$1048576,MATCH(E391,Articles!D:D,0),12)</f>
        <v>ROUGE</v>
      </c>
      <c r="L391" t="str">
        <f>INDEX(Articles!$1:$1048576,MATCH(E391,Articles!D:D,0),13)</f>
        <v>CN</v>
      </c>
      <c r="M391" t="str">
        <f>INDEX(Articles!$1:$1048576,MATCH(E391,Articles!D:D,0),14)</f>
        <v>F4</v>
      </c>
      <c r="N391" t="str">
        <f>INDEX(Articles!$1:$1048576,MATCH(E391,Articles!D:D,0),15)</f>
        <v>1.3G</v>
      </c>
      <c r="O391" t="str">
        <f>INDEX(Articles!$1:$1048576,MATCH(E391,Articles!D:D,0),16)</f>
        <v>1008-F4-69253205</v>
      </c>
      <c r="P391">
        <f>INDEX(Articles!$1:$1048576,MATCH(E391,Articles!D:D,0),17)*1000</f>
        <v>510</v>
      </c>
      <c r="Q391" t="str">
        <f>INDEX(Articles!$1:$1048576,MATCH(E391,Articles!D:D,0),18)</f>
        <v>3,8</v>
      </c>
      <c r="R391">
        <f>INDEX(Articles!$1:$1048576,MATCH(E391,Articles!D:D,0),19)</f>
        <v>125</v>
      </c>
      <c r="S391" t="str">
        <f>IF(INDEX('Unités CA'!$1:$1048576,MATCH(E391,'Unités CA'!D:D,0),5)=0,"",INDEX('Unités CA'!$1:$1048576,MATCH(E391,'Unités CA'!D:D,0),5))</f>
        <v>0024/CA</v>
      </c>
      <c r="T391" t="str">
        <f>IF(INDEX('Unités BTE'!$1:$1048576,MATCH(E391,'Unités CA'!D:D,0),5)=0,"",INDEX('Unités BTE'!$1:$1048576,MATCH(E391,'Unités CA'!D:D,0),5))</f>
        <v/>
      </c>
      <c r="U391">
        <f>IFERROR(INDEX('Prix PRO CA'!$1:$1048576,MATCH(E391,'Prix PRO CA'!D:D,0),10),"")</f>
        <v>383.32</v>
      </c>
      <c r="V391" t="str">
        <f>IFERROR(INDEX('Prix PRO CA'!$1:$1048576,MATCH(E391,'Prix PRO BTE'!D:D,0),10),"")</f>
        <v/>
      </c>
      <c r="W391">
        <f>+IFERROR(INDEX('Prix PRO PCS'!$1:$1048576,MATCH(E391,'Prix PRO PCS'!D:D,0),10),"")</f>
        <v>19.88</v>
      </c>
      <c r="X391" t="str">
        <f>IF(B391="OPPORTUNITE",AA391,IF(AA391&lt;=0,"Non",IF(AA391&gt;10,"Oui","Inf à 10")))</f>
        <v>Oui</v>
      </c>
      <c r="Y391" t="str">
        <f>IFERROR(INDEX(LigneAchat!$1:$1048576,MATCH(E391,LigneAchat!D:D,0),5),"")</f>
        <v/>
      </c>
      <c r="Z391">
        <f>INDEX(Articles!$1:$1048576,MATCH(E391,Articles!D:D,0),21)</f>
        <v>131</v>
      </c>
      <c r="AA391">
        <f>+Z391-AB391</f>
        <v>116</v>
      </c>
      <c r="AB391">
        <f>+INDEX(Articles!$1:$1048576,MATCH(E391,Articles!D:D,0),23)</f>
        <v>15</v>
      </c>
    </row>
    <row r="392">
      <c r="B392" t="str">
        <f>INDEX(Articles!$1:$1048576,MATCH(E392,Articles!D:D,0),6)</f>
        <v>1</v>
      </c>
      <c r="C392" t="str">
        <f>INDEX(Articles!$1:$1048576,MATCH(E392,Articles!D:D,0),7)</f>
        <v/>
      </c>
      <c r="D392" t="str">
        <f>HYPERLINK(INDEX(Articles!$1:$1048576,MATCH(E392,Articles!D:D,0),24),"Lien")</f>
        <v>Lien</v>
      </c>
      <c r="E392" t="str">
        <v>704586</v>
      </c>
      <c r="F392" t="str">
        <f>INDEX(Articles!$1:$1048576,MATCH(E392,Articles!D:D,0),5)</f>
        <v>BBE Ø125 CERCLE FANTÔME ROUGE CENTRE OEUFS DRAGON</v>
      </c>
      <c r="G392" t="str">
        <f>INDEX(Articles!$1:$1048576,MATCH(E392,Articles!D:D,0),8)</f>
        <v>BOMBE</v>
      </c>
      <c r="H392" t="str">
        <f>INDEX(Articles!$1:$1048576,MATCH(E392,Articles!D:D,0),9)</f>
        <v>SPHERIQUE</v>
      </c>
      <c r="I392">
        <f>INDEX(Articles!$1:$1048576,MATCH(E392,Articles!D:D,0),10)</f>
        <v>125</v>
      </c>
      <c r="J392" t="str">
        <f>INDEX(Articles!$1:$1048576,MATCH(E392,Articles!D:D,0),11)</f>
        <v>FORME</v>
      </c>
      <c r="K392" t="str">
        <f>INDEX(Articles!$1:$1048576,MATCH(E392,Articles!D:D,0),12)</f>
        <v>ROUGE</v>
      </c>
      <c r="L392" t="str">
        <f>INDEX(Articles!$1:$1048576,MATCH(E392,Articles!D:D,0),13)</f>
        <v>CN</v>
      </c>
      <c r="M392" t="str">
        <f>INDEX(Articles!$1:$1048576,MATCH(E392,Articles!D:D,0),14)</f>
        <v>F4</v>
      </c>
      <c r="N392" t="str">
        <f>INDEX(Articles!$1:$1048576,MATCH(E392,Articles!D:D,0),15)</f>
        <v>1.3G</v>
      </c>
      <c r="O392" t="str">
        <f>INDEX(Articles!$1:$1048576,MATCH(E392,Articles!D:D,0),16)</f>
        <v>1170-F4-02744</v>
      </c>
      <c r="P392">
        <f>INDEX(Articles!$1:$1048576,MATCH(E392,Articles!D:D,0),17)*1000</f>
        <v>695</v>
      </c>
      <c r="Q392" t="str">
        <f>INDEX(Articles!$1:$1048576,MATCH(E392,Articles!D:D,0),18)</f>
        <v>3,8</v>
      </c>
      <c r="R392">
        <f>INDEX(Articles!$1:$1048576,MATCH(E392,Articles!D:D,0),19)</f>
        <v>125</v>
      </c>
      <c r="S392" t="str">
        <f>IF(INDEX('Unités CA'!$1:$1048576,MATCH(E392,'Unités CA'!D:D,0),5)=0,"",INDEX('Unités CA'!$1:$1048576,MATCH(E392,'Unités CA'!D:D,0),5))</f>
        <v>0024/CA</v>
      </c>
      <c r="T392" t="str">
        <f>IF(INDEX('Unités BTE'!$1:$1048576,MATCH(E392,'Unités CA'!D:D,0),5)=0,"",INDEX('Unités BTE'!$1:$1048576,MATCH(E392,'Unités CA'!D:D,0),5))</f>
        <v/>
      </c>
      <c r="U392">
        <f>IFERROR(INDEX('Prix PRO CA'!$1:$1048576,MATCH(E392,'Prix PRO CA'!D:D,0),10),"")</f>
        <v>308.93</v>
      </c>
      <c r="V392" t="str">
        <f>IFERROR(INDEX('Prix PRO CA'!$1:$1048576,MATCH(E392,'Prix PRO BTE'!D:D,0),10),"")</f>
        <v/>
      </c>
      <c r="W392">
        <f>+IFERROR(INDEX('Prix PRO PCS'!$1:$1048576,MATCH(E392,'Prix PRO PCS'!D:D,0),10),"")</f>
        <v>15.53</v>
      </c>
      <c r="X392" t="str">
        <f>IF(B392="OPPORTUNITE",AA392,IF(AA392&lt;=0,"Non",IF(AA392&gt;10,"Oui","Inf à 10")))</f>
        <v>Oui</v>
      </c>
      <c r="Y392" t="str">
        <f>IFERROR(INDEX(LigneAchat!$1:$1048576,MATCH(E392,LigneAchat!D:D,0),5),"")</f>
        <v/>
      </c>
      <c r="Z392">
        <f>INDEX(Articles!$1:$1048576,MATCH(E392,Articles!D:D,0),21)</f>
        <v>54</v>
      </c>
      <c r="AA392">
        <f>+Z392-AB392</f>
        <v>54</v>
      </c>
      <c r="AB392">
        <f>+INDEX(Articles!$1:$1048576,MATCH(E392,Articles!D:D,0),23)</f>
        <v>0</v>
      </c>
    </row>
    <row r="393">
      <c r="B393" t="str">
        <f>INDEX(Articles!$1:$1048576,MATCH(E393,Articles!D:D,0),6)</f>
        <v>1</v>
      </c>
      <c r="C393" t="str">
        <f>INDEX(Articles!$1:$1048576,MATCH(E393,Articles!D:D,0),7)</f>
        <v/>
      </c>
      <c r="D393" t="str">
        <f>HYPERLINK(INDEX(Articles!$1:$1048576,MATCH(E393,Articles!D:D,0),24),"Lien")</f>
        <v>Lien</v>
      </c>
      <c r="E393" t="str">
        <v>99912-10</v>
      </c>
      <c r="F393" t="str">
        <f>INDEX(Articles!$1:$1048576,MATCH(E393,Articles!D:D,0),5)</f>
        <v>BBE Ø125 MÉDUSE VERTE</v>
      </c>
      <c r="G393" t="str">
        <f>INDEX(Articles!$1:$1048576,MATCH(E393,Articles!D:D,0),8)</f>
        <v>BOMBE</v>
      </c>
      <c r="H393" t="str">
        <f>INDEX(Articles!$1:$1048576,MATCH(E393,Articles!D:D,0),9)</f>
        <v>SPHERIQUE</v>
      </c>
      <c r="I393">
        <f>INDEX(Articles!$1:$1048576,MATCH(E393,Articles!D:D,0),10)</f>
        <v>125</v>
      </c>
      <c r="J393" t="str">
        <f>INDEX(Articles!$1:$1048576,MATCH(E393,Articles!D:D,0),11)</f>
        <v>FORME</v>
      </c>
      <c r="K393" t="str">
        <f>INDEX(Articles!$1:$1048576,MATCH(E393,Articles!D:D,0),12)</f>
        <v>VERT</v>
      </c>
      <c r="L393" t="str">
        <f>INDEX(Articles!$1:$1048576,MATCH(E393,Articles!D:D,0),13)</f>
        <v>CN</v>
      </c>
      <c r="M393" t="str">
        <f>INDEX(Articles!$1:$1048576,MATCH(E393,Articles!D:D,0),14)</f>
        <v>F4</v>
      </c>
      <c r="N393" t="str">
        <f>INDEX(Articles!$1:$1048576,MATCH(E393,Articles!D:D,0),15)</f>
        <v>1.3G</v>
      </c>
      <c r="O393" t="str">
        <f>INDEX(Articles!$1:$1048576,MATCH(E393,Articles!D:D,0),16)</f>
        <v>1008-F4-69253205</v>
      </c>
      <c r="P393">
        <f>INDEX(Articles!$1:$1048576,MATCH(E393,Articles!D:D,0),17)*1000</f>
        <v>530</v>
      </c>
      <c r="Q393" t="str">
        <f>INDEX(Articles!$1:$1048576,MATCH(E393,Articles!D:D,0),18)</f>
        <v>3,8</v>
      </c>
      <c r="R393">
        <f>INDEX(Articles!$1:$1048576,MATCH(E393,Articles!D:D,0),19)</f>
        <v>125</v>
      </c>
      <c r="S393" t="str">
        <f>IF(INDEX('Unités CA'!$1:$1048576,MATCH(E393,'Unités CA'!D:D,0),5)=0,"",INDEX('Unités CA'!$1:$1048576,MATCH(E393,'Unités CA'!D:D,0),5))</f>
        <v>0024/CA</v>
      </c>
      <c r="T393" t="str">
        <f>IF(INDEX('Unités BTE'!$1:$1048576,MATCH(E393,'Unités CA'!D:D,0),5)=0,"",INDEX('Unités BTE'!$1:$1048576,MATCH(E393,'Unités CA'!D:D,0),5))</f>
        <v/>
      </c>
      <c r="U393">
        <f>IFERROR(INDEX('Prix PRO CA'!$1:$1048576,MATCH(E393,'Prix PRO CA'!D:D,0),10),"")</f>
        <v>309.06</v>
      </c>
      <c r="V393" t="str">
        <f>IFERROR(INDEX('Prix PRO CA'!$1:$1048576,MATCH(E393,'Prix PRO BTE'!D:D,0),10),"")</f>
        <v/>
      </c>
      <c r="W393">
        <f>+IFERROR(INDEX('Prix PRO PCS'!$1:$1048576,MATCH(E393,'Prix PRO PCS'!D:D,0),10),"")</f>
        <v>15.53</v>
      </c>
      <c r="X393" t="str">
        <f>IF(B393="OPPORTUNITE",AA393,IF(AA393&lt;=0,"Non",IF(AA393&gt;10,"Oui","Inf à 10")))</f>
        <v>Oui</v>
      </c>
      <c r="Y393" t="str">
        <f>IFERROR(INDEX(LigneAchat!$1:$1048576,MATCH(E393,LigneAchat!D:D,0),5),"")</f>
        <v/>
      </c>
      <c r="Z393">
        <f>INDEX(Articles!$1:$1048576,MATCH(E393,Articles!D:D,0),21)</f>
        <v>380</v>
      </c>
      <c r="AA393">
        <f>+Z393-AB393</f>
        <v>380</v>
      </c>
      <c r="AB393">
        <f>+INDEX(Articles!$1:$1048576,MATCH(E393,Articles!D:D,0),23)</f>
        <v>0</v>
      </c>
    </row>
    <row r="394">
      <c r="B394" t="str">
        <f>INDEX(Articles!$1:$1048576,MATCH(E394,Articles!D:D,0),6)</f>
        <v>1</v>
      </c>
      <c r="C394" t="str">
        <f>INDEX(Articles!$1:$1048576,MATCH(E394,Articles!D:D,0),7)</f>
        <v/>
      </c>
      <c r="D394" t="str">
        <f>HYPERLINK(INDEX(Articles!$1:$1048576,MATCH(E394,Articles!D:D,0),24),"Lien")</f>
        <v>Lien</v>
      </c>
      <c r="E394" t="str">
        <v>99912-19BR</v>
      </c>
      <c r="F394" t="str">
        <f>INDEX(Articles!$1:$1048576,MATCH(E394,Articles!D:D,0),5)</f>
        <v>BBE Ø125 DRAPEAU BLEU/BLANC/ROUGE</v>
      </c>
      <c r="G394" t="str">
        <f>INDEX(Articles!$1:$1048576,MATCH(E394,Articles!D:D,0),8)</f>
        <v>BOMBE</v>
      </c>
      <c r="H394" t="str">
        <f>INDEX(Articles!$1:$1048576,MATCH(E394,Articles!D:D,0),9)</f>
        <v>SPHERIQUE</v>
      </c>
      <c r="I394">
        <f>INDEX(Articles!$1:$1048576,MATCH(E394,Articles!D:D,0),10)</f>
        <v>125</v>
      </c>
      <c r="J394" t="str">
        <f>INDEX(Articles!$1:$1048576,MATCH(E394,Articles!D:D,0),11)</f>
        <v>FORME</v>
      </c>
      <c r="K394" t="str">
        <f>INDEX(Articles!$1:$1048576,MATCH(E394,Articles!D:D,0),12)</f>
        <v>TRICOLORE</v>
      </c>
      <c r="L394" t="str">
        <f>INDEX(Articles!$1:$1048576,MATCH(E394,Articles!D:D,0),13)</f>
        <v>CN</v>
      </c>
      <c r="M394" t="str">
        <f>INDEX(Articles!$1:$1048576,MATCH(E394,Articles!D:D,0),14)</f>
        <v>F4</v>
      </c>
      <c r="N394" t="str">
        <f>INDEX(Articles!$1:$1048576,MATCH(E394,Articles!D:D,0),15)</f>
        <v>1.3G</v>
      </c>
      <c r="O394" t="str">
        <f>INDEX(Articles!$1:$1048576,MATCH(E394,Articles!D:D,0),16)</f>
        <v>1008-F4-69253205</v>
      </c>
      <c r="P394">
        <f>INDEX(Articles!$1:$1048576,MATCH(E394,Articles!D:D,0),17)*1000</f>
        <v>660</v>
      </c>
      <c r="Q394" t="str">
        <f>INDEX(Articles!$1:$1048576,MATCH(E394,Articles!D:D,0),18)</f>
        <v>3,8</v>
      </c>
      <c r="R394">
        <f>INDEX(Articles!$1:$1048576,MATCH(E394,Articles!D:D,0),19)</f>
        <v>125</v>
      </c>
      <c r="S394" t="str">
        <f>IF(INDEX('Unités CA'!$1:$1048576,MATCH(E394,'Unités CA'!D:D,0),5)=0,"",INDEX('Unités CA'!$1:$1048576,MATCH(E394,'Unités CA'!D:D,0),5))</f>
        <v>0024/CA</v>
      </c>
      <c r="T394" t="str">
        <f>IF(INDEX('Unités BTE'!$1:$1048576,MATCH(E394,'Unités CA'!D:D,0),5)=0,"",INDEX('Unités BTE'!$1:$1048576,MATCH(E394,'Unités CA'!D:D,0),5))</f>
        <v/>
      </c>
      <c r="U394">
        <f>IFERROR(INDEX('Prix PRO CA'!$1:$1048576,MATCH(E394,'Prix PRO CA'!D:D,0),10),"")</f>
        <v>357.98</v>
      </c>
      <c r="V394" t="str">
        <f>IFERROR(INDEX('Prix PRO CA'!$1:$1048576,MATCH(E394,'Prix PRO BTE'!D:D,0),10),"")</f>
        <v/>
      </c>
      <c r="W394">
        <f>+IFERROR(INDEX('Prix PRO PCS'!$1:$1048576,MATCH(E394,'Prix PRO PCS'!D:D,0),10),"")</f>
        <v>17.78</v>
      </c>
      <c r="X394" t="str">
        <f>IF(B394="OPPORTUNITE",AA394,IF(AA394&lt;=0,"Non",IF(AA394&gt;10,"Oui","Inf à 10")))</f>
        <v>Oui</v>
      </c>
      <c r="Y394">
        <f>IFERROR(INDEX(LigneAchat!$1:$1048576,MATCH(E394,LigneAchat!D:D,0),5),"")</f>
        <v>44287</v>
      </c>
      <c r="Z394">
        <f>INDEX(Articles!$1:$1048576,MATCH(E394,Articles!D:D,0),21)</f>
        <v>194</v>
      </c>
      <c r="AA394">
        <f>+Z394-AB394</f>
        <v>194</v>
      </c>
      <c r="AB394">
        <f>+INDEX(Articles!$1:$1048576,MATCH(E394,Articles!D:D,0),23)</f>
        <v>0</v>
      </c>
    </row>
    <row r="395">
      <c r="B395" t="str">
        <f>INDEX(Articles!$1:$1048576,MATCH(E395,Articles!D:D,0),6)</f>
        <v>1</v>
      </c>
      <c r="C395" t="str">
        <f>INDEX(Articles!$1:$1048576,MATCH(E395,Articles!D:D,0),7)</f>
        <v/>
      </c>
      <c r="D395" t="str">
        <f>HYPERLINK(INDEX(Articles!$1:$1048576,MATCH(E395,Articles!D:D,0),24),"Lien")</f>
        <v>Lien</v>
      </c>
      <c r="E395" t="str">
        <v>99912-03</v>
      </c>
      <c r="F395" t="str">
        <f>INDEX(Articles!$1:$1048576,MATCH(E395,Articles!D:D,0),5)</f>
        <v>BBE Ø125 SERPENTEAUX ARGENT CRÉPITANT CENTRE VERT</v>
      </c>
      <c r="G395" t="str">
        <f>INDEX(Articles!$1:$1048576,MATCH(E395,Articles!D:D,0),8)</f>
        <v>BOMBE</v>
      </c>
      <c r="H395" t="str">
        <f>INDEX(Articles!$1:$1048576,MATCH(E395,Articles!D:D,0),9)</f>
        <v>SPHERIQUE</v>
      </c>
      <c r="I395">
        <f>INDEX(Articles!$1:$1048576,MATCH(E395,Articles!D:D,0),10)</f>
        <v>125</v>
      </c>
      <c r="J395" t="str">
        <f>INDEX(Articles!$1:$1048576,MATCH(E395,Articles!D:D,0),11)</f>
        <v>SERPENTEAUX</v>
      </c>
      <c r="K395" t="str">
        <f>INDEX(Articles!$1:$1048576,MATCH(E395,Articles!D:D,0),12)</f>
        <v>VERT</v>
      </c>
      <c r="L395" t="str">
        <f>INDEX(Articles!$1:$1048576,MATCH(E395,Articles!D:D,0),13)</f>
        <v>CN</v>
      </c>
      <c r="M395" t="str">
        <f>INDEX(Articles!$1:$1048576,MATCH(E395,Articles!D:D,0),14)</f>
        <v>F4</v>
      </c>
      <c r="N395" t="str">
        <f>INDEX(Articles!$1:$1048576,MATCH(E395,Articles!D:D,0),15)</f>
        <v>1.3G</v>
      </c>
      <c r="O395" t="str">
        <f>INDEX(Articles!$1:$1048576,MATCH(E395,Articles!D:D,0),16)</f>
        <v>1008-F4-69253205</v>
      </c>
      <c r="P395">
        <f>INDEX(Articles!$1:$1048576,MATCH(E395,Articles!D:D,0),17)*1000</f>
        <v>660</v>
      </c>
      <c r="Q395" t="str">
        <f>INDEX(Articles!$1:$1048576,MATCH(E395,Articles!D:D,0),18)</f>
        <v>3,8</v>
      </c>
      <c r="R395">
        <f>INDEX(Articles!$1:$1048576,MATCH(E395,Articles!D:D,0),19)</f>
        <v>125</v>
      </c>
      <c r="S395" t="str">
        <f>IF(INDEX('Unités CA'!$1:$1048576,MATCH(E395,'Unités CA'!D:D,0),5)=0,"",INDEX('Unités CA'!$1:$1048576,MATCH(E395,'Unités CA'!D:D,0),5))</f>
        <v>0024/CA</v>
      </c>
      <c r="T395" t="str">
        <f>IF(INDEX('Unités BTE'!$1:$1048576,MATCH(E395,'Unités CA'!D:D,0),5)=0,"",INDEX('Unités BTE'!$1:$1048576,MATCH(E395,'Unités CA'!D:D,0),5))</f>
        <v/>
      </c>
      <c r="U395">
        <f>IFERROR(INDEX('Prix PRO CA'!$1:$1048576,MATCH(E395,'Prix PRO CA'!D:D,0),10),"")</f>
        <v>405.9</v>
      </c>
      <c r="V395" t="str">
        <f>IFERROR(INDEX('Prix PRO CA'!$1:$1048576,MATCH(E395,'Prix PRO BTE'!D:D,0),10),"")</f>
        <v/>
      </c>
      <c r="W395">
        <f>+IFERROR(INDEX('Prix PRO PCS'!$1:$1048576,MATCH(E395,'Prix PRO PCS'!D:D,0),10),"")</f>
        <v>21.09</v>
      </c>
      <c r="X395" t="str">
        <f>IF(B395="OPPORTUNITE",AA395,IF(AA395&lt;=0,"Non",IF(AA395&gt;10,"Oui","Inf à 10")))</f>
        <v>Oui</v>
      </c>
      <c r="Y395" t="str">
        <f>IFERROR(INDEX(LigneAchat!$1:$1048576,MATCH(E395,LigneAchat!D:D,0),5),"")</f>
        <v/>
      </c>
      <c r="Z395">
        <f>INDEX(Articles!$1:$1048576,MATCH(E395,Articles!D:D,0),21)</f>
        <v>78</v>
      </c>
      <c r="AA395">
        <f>+Z395-AB395</f>
        <v>78</v>
      </c>
      <c r="AB395">
        <f>+INDEX(Articles!$1:$1048576,MATCH(E395,Articles!D:D,0),23)</f>
        <v>0</v>
      </c>
    </row>
    <row r="396">
      <c r="B396" t="str">
        <v>BOMBES Ø150 &amp; Ø200</v>
      </c>
    </row>
    <row r="397">
      <c r="B397" t="str">
        <f>INDEX(Articles!$1:$1048576,MATCH(E397,Articles!D:D,0),6)</f>
        <v>1</v>
      </c>
      <c r="C397" t="str">
        <f>INDEX(Articles!$1:$1048576,MATCH(E397,Articles!D:D,0),7)</f>
        <v/>
      </c>
      <c r="D397" t="str">
        <f>HYPERLINK(INDEX(Articles!$1:$1048576,MATCH(E397,Articles!D:D,0),24),"Lien")</f>
        <v>Lien</v>
      </c>
      <c r="E397" t="str">
        <v>78215-00</v>
      </c>
      <c r="F397" t="str">
        <f>INDEX(Articles!$1:$1048576,MATCH(E397,Articles!D:D,0),5)</f>
        <v>BBE Ø150 ASSORTIES</v>
      </c>
      <c r="G397" t="str">
        <f>INDEX(Articles!$1:$1048576,MATCH(E397,Articles!D:D,0),8)</f>
        <v>BOMBE</v>
      </c>
      <c r="H397" t="str">
        <f>INDEX(Articles!$1:$1048576,MATCH(E397,Articles!D:D,0),9)</f>
        <v>ASSORTIE</v>
      </c>
      <c r="I397">
        <f>INDEX(Articles!$1:$1048576,MATCH(E397,Articles!D:D,0),10)</f>
        <v>150</v>
      </c>
      <c r="J397" t="str">
        <f>INDEX(Articles!$1:$1048576,MATCH(E397,Articles!D:D,0),11)</f>
        <v>MULTI EFFETS</v>
      </c>
      <c r="K397" t="str">
        <f>INDEX(Articles!$1:$1048576,MATCH(E397,Articles!D:D,0),12)</f>
        <v>ASSORTI</v>
      </c>
      <c r="L397" t="str">
        <f>INDEX(Articles!$1:$1048576,MATCH(E397,Articles!D:D,0),13)</f>
        <v>CN</v>
      </c>
      <c r="M397" t="str">
        <f>INDEX(Articles!$1:$1048576,MATCH(E397,Articles!D:D,0),14)</f>
        <v>F4</v>
      </c>
      <c r="N397" t="str">
        <f>INDEX(Articles!$1:$1048576,MATCH(E397,Articles!D:D,0),15)</f>
        <v>1.3G</v>
      </c>
      <c r="O397" t="str">
        <f>INDEX(Articles!$1:$1048576,MATCH(E397,Articles!D:D,0),16)</f>
        <v>1008-F4-69253207</v>
      </c>
      <c r="P397">
        <f>INDEX(Articles!$1:$1048576,MATCH(E397,Articles!D:D,0),17)*1000</f>
        <v>1050</v>
      </c>
      <c r="Q397" t="str">
        <f>INDEX(Articles!$1:$1048576,MATCH(E397,Articles!D:D,0),18)</f>
        <v>4</v>
      </c>
      <c r="R397">
        <f>INDEX(Articles!$1:$1048576,MATCH(E397,Articles!D:D,0),19)</f>
        <v>150</v>
      </c>
      <c r="S397" t="str">
        <f>IF(INDEX('Unités CA'!$1:$1048576,MATCH(E397,'Unités CA'!D:D,0),5)=0,"",INDEX('Unités CA'!$1:$1048576,MATCH(E397,'Unités CA'!D:D,0),5))</f>
        <v>0010/CA</v>
      </c>
      <c r="T397" t="str">
        <f>IF(INDEX('Unités BTE'!$1:$1048576,MATCH(E397,'Unités CA'!D:D,0),5)=0,"",INDEX('Unités BTE'!$1:$1048576,MATCH(E397,'Unités CA'!D:D,0),5))</f>
        <v/>
      </c>
      <c r="U397">
        <f>IFERROR(INDEX('Prix PRO CA'!$1:$1048576,MATCH(E397,'Prix PRO CA'!D:D,0),10),"")</f>
        <v>220.89</v>
      </c>
      <c r="V397" t="str">
        <f>IFERROR(INDEX('Prix PRO CA'!$1:$1048576,MATCH(E397,'Prix PRO BTE'!D:D,0),10),"")</f>
        <v/>
      </c>
      <c r="W397">
        <f>+IFERROR(INDEX('Prix PRO PCS'!$1:$1048576,MATCH(E397,'Prix PRO PCS'!D:D,0),10),"")</f>
        <v>23.46</v>
      </c>
      <c r="X397" t="str">
        <f>IF(B397="OPPORTUNITE",AA397,IF(AA397&lt;=0,"Non",IF(AA397&gt;10,"Oui","Inf à 10")))</f>
        <v>Oui</v>
      </c>
      <c r="Y397" t="str">
        <f>IFERROR(INDEX(LigneAchat!$1:$1048576,MATCH(E397,LigneAchat!D:D,0),5),"")</f>
        <v/>
      </c>
      <c r="Z397">
        <f>INDEX(Articles!$1:$1048576,MATCH(E397,Articles!D:D,0),21)</f>
        <v>423</v>
      </c>
      <c r="AA397">
        <f>+Z397-AB397</f>
        <v>223</v>
      </c>
      <c r="AB397">
        <f>+INDEX(Articles!$1:$1048576,MATCH(E397,Articles!D:D,0),23)</f>
        <v>200</v>
      </c>
    </row>
    <row r="398">
      <c r="B398" t="str">
        <f>INDEX(Articles!$1:$1048576,MATCH(E398,Articles!D:D,0),6)</f>
        <v>1</v>
      </c>
      <c r="C398" t="str">
        <f>INDEX(Articles!$1:$1048576,MATCH(E398,Articles!D:D,0),7)</f>
        <v/>
      </c>
      <c r="D398" t="str">
        <f>HYPERLINK(INDEX(Articles!$1:$1048576,MATCH(E398,Articles!D:D,0),24),"Lien")</f>
        <v>Lien</v>
      </c>
      <c r="E398" t="str">
        <v>78215-M</v>
      </c>
      <c r="F398" t="str">
        <f>INDEX(Articles!$1:$1048576,MATCH(E398,Articles!D:D,0),5)</f>
        <v>BBE Ø150 ASSORTIE M</v>
      </c>
      <c r="G398" t="str">
        <f>INDEX(Articles!$1:$1048576,MATCH(E398,Articles!D:D,0),8)</f>
        <v>BOMBE</v>
      </c>
      <c r="H398" t="str">
        <f>INDEX(Articles!$1:$1048576,MATCH(E398,Articles!D:D,0),9)</f>
        <v>ASSORTIE</v>
      </c>
      <c r="I398">
        <f>INDEX(Articles!$1:$1048576,MATCH(E398,Articles!D:D,0),10)</f>
        <v>150</v>
      </c>
      <c r="J398" t="str">
        <f>INDEX(Articles!$1:$1048576,MATCH(E398,Articles!D:D,0),11)</f>
        <v>MULTI EFFETS</v>
      </c>
      <c r="K398" t="str">
        <f>INDEX(Articles!$1:$1048576,MATCH(E398,Articles!D:D,0),12)</f>
        <v>ASSORTI</v>
      </c>
      <c r="L398" t="str">
        <f>INDEX(Articles!$1:$1048576,MATCH(E398,Articles!D:D,0),13)</f>
        <v>CN</v>
      </c>
      <c r="M398" t="str">
        <f>INDEX(Articles!$1:$1048576,MATCH(E398,Articles!D:D,0),14)</f>
        <v>F4</v>
      </c>
      <c r="N398" t="str">
        <f>INDEX(Articles!$1:$1048576,MATCH(E398,Articles!D:D,0),15)</f>
        <v>1.3G</v>
      </c>
      <c r="O398" t="str">
        <f>INDEX(Articles!$1:$1048576,MATCH(E398,Articles!D:D,0),16)</f>
        <v>1008-F4-69253207</v>
      </c>
      <c r="P398">
        <f>INDEX(Articles!$1:$1048576,MATCH(E398,Articles!D:D,0),17)*1000</f>
        <v>1050</v>
      </c>
      <c r="Q398" t="str">
        <f>INDEX(Articles!$1:$1048576,MATCH(E398,Articles!D:D,0),18)</f>
        <v>4</v>
      </c>
      <c r="R398">
        <f>INDEX(Articles!$1:$1048576,MATCH(E398,Articles!D:D,0),19)</f>
        <v>150</v>
      </c>
      <c r="S398" t="str">
        <f>IF(INDEX('Unités CA'!$1:$1048576,MATCH(E398,'Unités CA'!D:D,0),5)=0,"",INDEX('Unités CA'!$1:$1048576,MATCH(E398,'Unités CA'!D:D,0),5))</f>
        <v>0010/CA</v>
      </c>
      <c r="T398" t="str">
        <f>IF(INDEX('Unités BTE'!$1:$1048576,MATCH(E398,'Unités CA'!D:D,0),5)=0,"",INDEX('Unités BTE'!$1:$1048576,MATCH(E398,'Unités CA'!D:D,0),5))</f>
        <v/>
      </c>
      <c r="U398">
        <f>IFERROR(INDEX('Prix PRO CA'!$1:$1048576,MATCH(E398,'Prix PRO CA'!D:D,0),10),"")</f>
        <v>220.89</v>
      </c>
      <c r="V398" t="str">
        <f>IFERROR(INDEX('Prix PRO CA'!$1:$1048576,MATCH(E398,'Prix PRO BTE'!D:D,0),10),"")</f>
        <v/>
      </c>
      <c r="W398">
        <f>+IFERROR(INDEX('Prix PRO PCS'!$1:$1048576,MATCH(E398,'Prix PRO PCS'!D:D,0),10),"")</f>
        <v>23.46</v>
      </c>
      <c r="X398" t="str">
        <f>IF(B398="OPPORTUNITE",AA398,IF(AA398&lt;=0,"Non",IF(AA398&gt;10,"Oui","Inf à 10")))</f>
        <v>Oui</v>
      </c>
      <c r="Y398" t="str">
        <f>IFERROR(INDEX(LigneAchat!$1:$1048576,MATCH(E398,LigneAchat!D:D,0),5),"")</f>
        <v/>
      </c>
      <c r="Z398">
        <f>INDEX(Articles!$1:$1048576,MATCH(E398,Articles!D:D,0),21)</f>
        <v>669</v>
      </c>
      <c r="AA398">
        <f>+Z398-AB398</f>
        <v>189</v>
      </c>
      <c r="AB398">
        <f>+INDEX(Articles!$1:$1048576,MATCH(E398,Articles!D:D,0),23)</f>
        <v>480</v>
      </c>
    </row>
    <row r="399">
      <c r="B399" t="str">
        <f>INDEX(Articles!$1:$1048576,MATCH(E399,Articles!D:D,0),6)</f>
        <v>1</v>
      </c>
      <c r="C399" t="str">
        <f>INDEX(Articles!$1:$1048576,MATCH(E399,Articles!D:D,0),7)</f>
        <v/>
      </c>
      <c r="D399" t="str">
        <f>HYPERLINK(INDEX(Articles!$1:$1048576,MATCH(E399,Articles!D:D,0),24),"Lien")</f>
        <v>Lien</v>
      </c>
      <c r="E399" t="str">
        <v>703600A</v>
      </c>
      <c r="F399" t="str">
        <f>INDEX(Articles!$1:$1048576,MATCH(E399,Articles!D:D,0),5)</f>
        <v>BBE Ø150 PIVOINES ASSORTIES</v>
      </c>
      <c r="G399" t="str">
        <f>INDEX(Articles!$1:$1048576,MATCH(E399,Articles!D:D,0),8)</f>
        <v>BOMBE</v>
      </c>
      <c r="H399" t="str">
        <f>INDEX(Articles!$1:$1048576,MATCH(E399,Articles!D:D,0),9)</f>
        <v>ASSORTIE</v>
      </c>
      <c r="I399">
        <f>INDEX(Articles!$1:$1048576,MATCH(E399,Articles!D:D,0),10)</f>
        <v>150</v>
      </c>
      <c r="J399" t="str">
        <f>INDEX(Articles!$1:$1048576,MATCH(E399,Articles!D:D,0),11)</f>
        <v>PIVOINE</v>
      </c>
      <c r="K399" t="str">
        <f>INDEX(Articles!$1:$1048576,MATCH(E399,Articles!D:D,0),12)</f>
        <v>ASSORTI</v>
      </c>
      <c r="L399" t="str">
        <f>INDEX(Articles!$1:$1048576,MATCH(E399,Articles!D:D,0),13)</f>
        <v>CN</v>
      </c>
      <c r="M399" t="str">
        <f>INDEX(Articles!$1:$1048576,MATCH(E399,Articles!D:D,0),14)</f>
        <v>F4</v>
      </c>
      <c r="N399" t="str">
        <f>INDEX(Articles!$1:$1048576,MATCH(E399,Articles!D:D,0),15)</f>
        <v>1.3G</v>
      </c>
      <c r="O399" t="str">
        <f>INDEX(Articles!$1:$1048576,MATCH(E399,Articles!D:D,0),16)</f>
        <v>1008-F4-69253207</v>
      </c>
      <c r="P399">
        <f>INDEX(Articles!$1:$1048576,MATCH(E399,Articles!D:D,0),17)*1000</f>
        <v>1050</v>
      </c>
      <c r="Q399" t="str">
        <f>INDEX(Articles!$1:$1048576,MATCH(E399,Articles!D:D,0),18)</f>
        <v>4</v>
      </c>
      <c r="R399">
        <f>INDEX(Articles!$1:$1048576,MATCH(E399,Articles!D:D,0),19)</f>
        <v>150</v>
      </c>
      <c r="S399" t="str">
        <f>IF(INDEX('Unités CA'!$1:$1048576,MATCH(E399,'Unités CA'!D:D,0),5)=0,"",INDEX('Unités CA'!$1:$1048576,MATCH(E399,'Unités CA'!D:D,0),5))</f>
        <v>0009/CA</v>
      </c>
      <c r="T399" t="str">
        <f>IF(INDEX('Unités BTE'!$1:$1048576,MATCH(E399,'Unités CA'!D:D,0),5)=0,"",INDEX('Unités BTE'!$1:$1048576,MATCH(E399,'Unités CA'!D:D,0),5))</f>
        <v/>
      </c>
      <c r="U399">
        <f>IFERROR(INDEX('Prix PRO CA'!$1:$1048576,MATCH(E399,'Prix PRO CA'!D:D,0),10),"")</f>
        <v>198.8</v>
      </c>
      <c r="V399" t="str">
        <f>IFERROR(INDEX('Prix PRO CA'!$1:$1048576,MATCH(E399,'Prix PRO BTE'!D:D,0),10),"")</f>
        <v/>
      </c>
      <c r="W399">
        <f>+IFERROR(INDEX('Prix PRO PCS'!$1:$1048576,MATCH(E399,'Prix PRO PCS'!D:D,0),10),"")</f>
        <v>23.46</v>
      </c>
      <c r="X399" t="str">
        <f>IF(B399="OPPORTUNITE",AA399,IF(AA399&lt;=0,"Non",IF(AA399&gt;10,"Oui","Inf à 10")))</f>
        <v>Oui</v>
      </c>
      <c r="Y399" t="str">
        <f>IFERROR(INDEX(LigneAchat!$1:$1048576,MATCH(E399,LigneAchat!D:D,0),5),"")</f>
        <v/>
      </c>
      <c r="Z399">
        <f>INDEX(Articles!$1:$1048576,MATCH(E399,Articles!D:D,0),21)</f>
        <v>414</v>
      </c>
      <c r="AA399">
        <f>+Z399-AB399</f>
        <v>184</v>
      </c>
      <c r="AB399">
        <f>+INDEX(Articles!$1:$1048576,MATCH(E399,Articles!D:D,0),23)</f>
        <v>230</v>
      </c>
    </row>
    <row r="400">
      <c r="B400" t="str">
        <f>INDEX(Articles!$1:$1048576,MATCH(E400,Articles!D:D,0),6)</f>
        <v>1</v>
      </c>
      <c r="C400" t="str">
        <f>INDEX(Articles!$1:$1048576,MATCH(E400,Articles!D:D,0),7)</f>
        <v/>
      </c>
      <c r="D400" t="str">
        <f>HYPERLINK(INDEX(Articles!$1:$1048576,MATCH(E400,Articles!D:D,0),24),"Lien")</f>
        <v>Lien</v>
      </c>
      <c r="E400" t="str">
        <v>73415B</v>
      </c>
      <c r="F400" t="str">
        <f>INDEX(Articles!$1:$1048576,MATCH(E400,Articles!D:D,0),5)</f>
        <v>BBE Ø150 PIVOINE BLEUE</v>
      </c>
      <c r="G400" t="str">
        <f>INDEX(Articles!$1:$1048576,MATCH(E400,Articles!D:D,0),8)</f>
        <v>BOMBE</v>
      </c>
      <c r="H400" t="str">
        <f>INDEX(Articles!$1:$1048576,MATCH(E400,Articles!D:D,0),9)</f>
        <v>SPHERIQUE</v>
      </c>
      <c r="I400">
        <f>INDEX(Articles!$1:$1048576,MATCH(E400,Articles!D:D,0),10)</f>
        <v>150</v>
      </c>
      <c r="J400" t="str">
        <f>INDEX(Articles!$1:$1048576,MATCH(E400,Articles!D:D,0),11)</f>
        <v>PIVOINE</v>
      </c>
      <c r="K400" t="str">
        <f>INDEX(Articles!$1:$1048576,MATCH(E400,Articles!D:D,0),12)</f>
        <v>BLEU</v>
      </c>
      <c r="L400" t="str">
        <f>INDEX(Articles!$1:$1048576,MATCH(E400,Articles!D:D,0),13)</f>
        <v>EU</v>
      </c>
      <c r="M400" t="str">
        <f>INDEX(Articles!$1:$1048576,MATCH(E400,Articles!D:D,0),14)</f>
        <v>F4</v>
      </c>
      <c r="N400" t="str">
        <f>INDEX(Articles!$1:$1048576,MATCH(E400,Articles!D:D,0),15)</f>
        <v>1.3G</v>
      </c>
      <c r="O400" t="str">
        <f>INDEX(Articles!$1:$1048576,MATCH(E400,Articles!D:D,0),16)</f>
        <v>0589-F4-0066</v>
      </c>
      <c r="P400">
        <f>INDEX(Articles!$1:$1048576,MATCH(E400,Articles!D:D,0),17)*1000</f>
        <v>1091</v>
      </c>
      <c r="Q400" t="str">
        <f>INDEX(Articles!$1:$1048576,MATCH(E400,Articles!D:D,0),18)</f>
        <v>3,5</v>
      </c>
      <c r="R400">
        <f>INDEX(Articles!$1:$1048576,MATCH(E400,Articles!D:D,0),19)</f>
        <v>150</v>
      </c>
      <c r="S400" t="str">
        <f>IF(INDEX('Unités CA'!$1:$1048576,MATCH(E400,'Unités CA'!D:D,0),5)=0,"",INDEX('Unités CA'!$1:$1048576,MATCH(E400,'Unités CA'!D:D,0),5))</f>
        <v>0010/CA</v>
      </c>
      <c r="T400" t="str">
        <f>IF(INDEX('Unités BTE'!$1:$1048576,MATCH(E400,'Unités CA'!D:D,0),5)=0,"",INDEX('Unités BTE'!$1:$1048576,MATCH(E400,'Unités CA'!D:D,0),5))</f>
        <v/>
      </c>
      <c r="U400">
        <f>IFERROR(INDEX('Prix PRO CA'!$1:$1048576,MATCH(E400,'Prix PRO CA'!D:D,0),10),"")</f>
        <v>394.3</v>
      </c>
      <c r="V400" t="str">
        <f>IFERROR(INDEX('Prix PRO CA'!$1:$1048576,MATCH(E400,'Prix PRO BTE'!D:D,0),10),"")</f>
        <v/>
      </c>
      <c r="W400">
        <f>+IFERROR(INDEX('Prix PRO PCS'!$1:$1048576,MATCH(E400,'Prix PRO PCS'!D:D,0),10),"")</f>
        <v>39.43</v>
      </c>
      <c r="X400" t="str">
        <f>IF(B400="OPPORTUNITE",AA400,IF(AA400&lt;=0,"Non",IF(AA400&gt;10,"Oui","Inf à 10")))</f>
        <v>Non</v>
      </c>
      <c r="Y400">
        <f>IFERROR(INDEX(LigneAchat!$1:$1048576,MATCH(E400,LigneAchat!D:D,0),5),"")</f>
        <v>44301</v>
      </c>
      <c r="Z400">
        <f>INDEX(Articles!$1:$1048576,MATCH(E400,Articles!D:D,0),21)</f>
        <v>0</v>
      </c>
      <c r="AA400">
        <f>+Z400-AB400</f>
        <v>0</v>
      </c>
      <c r="AB400">
        <f>+INDEX(Articles!$1:$1048576,MATCH(E400,Articles!D:D,0),23)</f>
        <v>0</v>
      </c>
    </row>
    <row r="401">
      <c r="B401" t="str">
        <f>INDEX(Articles!$1:$1048576,MATCH(E401,Articles!D:D,0),6)</f>
        <v>1</v>
      </c>
      <c r="C401" t="str">
        <f>INDEX(Articles!$1:$1048576,MATCH(E401,Articles!D:D,0),7)</f>
        <v/>
      </c>
      <c r="D401" t="str">
        <f>HYPERLINK(INDEX(Articles!$1:$1048576,MATCH(E401,Articles!D:D,0),24),"Lien")</f>
        <v>Lien</v>
      </c>
      <c r="E401" t="str">
        <v>73415BC</v>
      </c>
      <c r="F401" t="str">
        <f>INDEX(Articles!$1:$1048576,MATCH(E401,Articles!D:D,0),5)</f>
        <v>BBE Ø150 PIVOINE BLANCHE</v>
      </c>
      <c r="G401" t="str">
        <f>INDEX(Articles!$1:$1048576,MATCH(E401,Articles!D:D,0),8)</f>
        <v>BOMBE</v>
      </c>
      <c r="H401" t="str">
        <f>INDEX(Articles!$1:$1048576,MATCH(E401,Articles!D:D,0),9)</f>
        <v>SPHERIQUE</v>
      </c>
      <c r="I401">
        <f>INDEX(Articles!$1:$1048576,MATCH(E401,Articles!D:D,0),10)</f>
        <v>150</v>
      </c>
      <c r="J401" t="str">
        <f>INDEX(Articles!$1:$1048576,MATCH(E401,Articles!D:D,0),11)</f>
        <v>PIVOINE</v>
      </c>
      <c r="K401" t="str">
        <f>INDEX(Articles!$1:$1048576,MATCH(E401,Articles!D:D,0),12)</f>
        <v>BLANC</v>
      </c>
      <c r="L401" t="str">
        <f>INDEX(Articles!$1:$1048576,MATCH(E401,Articles!D:D,0),13)</f>
        <v>EU</v>
      </c>
      <c r="M401" t="str">
        <f>INDEX(Articles!$1:$1048576,MATCH(E401,Articles!D:D,0),14)</f>
        <v>F4</v>
      </c>
      <c r="N401" t="str">
        <f>INDEX(Articles!$1:$1048576,MATCH(E401,Articles!D:D,0),15)</f>
        <v>1.3G</v>
      </c>
      <c r="O401" t="str">
        <f>INDEX(Articles!$1:$1048576,MATCH(E401,Articles!D:D,0),16)</f>
        <v>0589-F4-0066</v>
      </c>
      <c r="P401">
        <f>INDEX(Articles!$1:$1048576,MATCH(E401,Articles!D:D,0),17)*1000</f>
        <v>1091</v>
      </c>
      <c r="Q401" t="str">
        <f>INDEX(Articles!$1:$1048576,MATCH(E401,Articles!D:D,0),18)</f>
        <v>3,5</v>
      </c>
      <c r="R401">
        <f>INDEX(Articles!$1:$1048576,MATCH(E401,Articles!D:D,0),19)</f>
        <v>150</v>
      </c>
      <c r="S401" t="str">
        <f>IF(INDEX('Unités CA'!$1:$1048576,MATCH(E401,'Unités CA'!D:D,0),5)=0,"",INDEX('Unités CA'!$1:$1048576,MATCH(E401,'Unités CA'!D:D,0),5))</f>
        <v>0010/CA</v>
      </c>
      <c r="T401" t="str">
        <f>IF(INDEX('Unités BTE'!$1:$1048576,MATCH(E401,'Unités CA'!D:D,0),5)=0,"",INDEX('Unités BTE'!$1:$1048576,MATCH(E401,'Unités CA'!D:D,0),5))</f>
        <v/>
      </c>
      <c r="U401">
        <f>IFERROR(INDEX('Prix PRO CA'!$1:$1048576,MATCH(E401,'Prix PRO CA'!D:D,0),10),"")</f>
        <v>394.3</v>
      </c>
      <c r="V401" t="str">
        <f>IFERROR(INDEX('Prix PRO CA'!$1:$1048576,MATCH(E401,'Prix PRO BTE'!D:D,0),10),"")</f>
        <v/>
      </c>
      <c r="W401">
        <f>+IFERROR(INDEX('Prix PRO PCS'!$1:$1048576,MATCH(E401,'Prix PRO PCS'!D:D,0),10),"")</f>
        <v>39.43</v>
      </c>
      <c r="X401" t="str">
        <f>IF(B401="OPPORTUNITE",AA401,IF(AA401&lt;=0,"Non",IF(AA401&gt;10,"Oui","Inf à 10")))</f>
        <v>Oui</v>
      </c>
      <c r="Y401" t="str">
        <f>IFERROR(INDEX(LigneAchat!$1:$1048576,MATCH(E401,LigneAchat!D:D,0),5),"")</f>
        <v/>
      </c>
      <c r="Z401">
        <f>INDEX(Articles!$1:$1048576,MATCH(E401,Articles!D:D,0),21)</f>
        <v>15</v>
      </c>
      <c r="AA401">
        <f>+Z401-AB401</f>
        <v>15</v>
      </c>
      <c r="AB401">
        <f>+INDEX(Articles!$1:$1048576,MATCH(E401,Articles!D:D,0),23)</f>
        <v>0</v>
      </c>
    </row>
    <row r="402">
      <c r="B402" t="str">
        <f>INDEX(Articles!$1:$1048576,MATCH(E402,Articles!D:D,0),6)</f>
        <v>1</v>
      </c>
      <c r="C402" t="str">
        <f>INDEX(Articles!$1:$1048576,MATCH(E402,Articles!D:D,0),7)</f>
        <v/>
      </c>
      <c r="D402" t="str">
        <f>HYPERLINK(INDEX(Articles!$1:$1048576,MATCH(E402,Articles!D:D,0),24),"Lien")</f>
        <v>Lien</v>
      </c>
      <c r="E402" t="str">
        <v>73415M</v>
      </c>
      <c r="F402" t="str">
        <f>INDEX(Articles!$1:$1048576,MATCH(E402,Articles!D:D,0),5)</f>
        <v>BBE Ø150 PIVOINE MULTICOLORE</v>
      </c>
      <c r="G402" t="str">
        <f>INDEX(Articles!$1:$1048576,MATCH(E402,Articles!D:D,0),8)</f>
        <v>BOMBE</v>
      </c>
      <c r="H402" t="str">
        <f>INDEX(Articles!$1:$1048576,MATCH(E402,Articles!D:D,0),9)</f>
        <v>SPHERIQUE</v>
      </c>
      <c r="I402">
        <f>INDEX(Articles!$1:$1048576,MATCH(E402,Articles!D:D,0),10)</f>
        <v>150</v>
      </c>
      <c r="J402" t="str">
        <f>INDEX(Articles!$1:$1048576,MATCH(E402,Articles!D:D,0),11)</f>
        <v>PIVOINE</v>
      </c>
      <c r="K402" t="str">
        <f>INDEX(Articles!$1:$1048576,MATCH(E402,Articles!D:D,0),12)</f>
        <v>MULTICOLORE</v>
      </c>
      <c r="L402" t="str">
        <f>INDEX(Articles!$1:$1048576,MATCH(E402,Articles!D:D,0),13)</f>
        <v>EU</v>
      </c>
      <c r="M402" t="str">
        <f>INDEX(Articles!$1:$1048576,MATCH(E402,Articles!D:D,0),14)</f>
        <v>F4</v>
      </c>
      <c r="N402" t="str">
        <f>INDEX(Articles!$1:$1048576,MATCH(E402,Articles!D:D,0),15)</f>
        <v>1.3G</v>
      </c>
      <c r="O402" t="str">
        <f>INDEX(Articles!$1:$1048576,MATCH(E402,Articles!D:D,0),16)</f>
        <v>0589-F4-0066</v>
      </c>
      <c r="P402">
        <f>INDEX(Articles!$1:$1048576,MATCH(E402,Articles!D:D,0),17)*1000</f>
        <v>1091</v>
      </c>
      <c r="Q402" t="str">
        <f>INDEX(Articles!$1:$1048576,MATCH(E402,Articles!D:D,0),18)</f>
        <v>3,5</v>
      </c>
      <c r="R402">
        <f>INDEX(Articles!$1:$1048576,MATCH(E402,Articles!D:D,0),19)</f>
        <v>150</v>
      </c>
      <c r="S402" t="str">
        <f>IF(INDEX('Unités CA'!$1:$1048576,MATCH(E402,'Unités CA'!D:D,0),5)=0,"",INDEX('Unités CA'!$1:$1048576,MATCH(E402,'Unités CA'!D:D,0),5))</f>
        <v>0010/CA</v>
      </c>
      <c r="T402" t="str">
        <f>IF(INDEX('Unités BTE'!$1:$1048576,MATCH(E402,'Unités CA'!D:D,0),5)=0,"",INDEX('Unités BTE'!$1:$1048576,MATCH(E402,'Unités CA'!D:D,0),5))</f>
        <v/>
      </c>
      <c r="U402">
        <f>IFERROR(INDEX('Prix PRO CA'!$1:$1048576,MATCH(E402,'Prix PRO CA'!D:D,0),10),"")</f>
        <v>394.3</v>
      </c>
      <c r="V402" t="str">
        <f>IFERROR(INDEX('Prix PRO CA'!$1:$1048576,MATCH(E402,'Prix PRO BTE'!D:D,0),10),"")</f>
        <v/>
      </c>
      <c r="W402">
        <f>+IFERROR(INDEX('Prix PRO PCS'!$1:$1048576,MATCH(E402,'Prix PRO PCS'!D:D,0),10),"")</f>
        <v>39.43</v>
      </c>
      <c r="X402" t="str">
        <f>IF(B402="OPPORTUNITE",AA402,IF(AA402&lt;=0,"Non",IF(AA402&gt;10,"Oui","Inf à 10")))</f>
        <v>Inf à 10</v>
      </c>
      <c r="Y402">
        <f>IFERROR(INDEX(LigneAchat!$1:$1048576,MATCH(E402,LigneAchat!D:D,0),5),"")</f>
        <v>44301</v>
      </c>
      <c r="Z402">
        <f>INDEX(Articles!$1:$1048576,MATCH(E402,Articles!D:D,0),21)</f>
        <v>3</v>
      </c>
      <c r="AA402">
        <f>+Z402-AB402</f>
        <v>3</v>
      </c>
      <c r="AB402">
        <f>+INDEX(Articles!$1:$1048576,MATCH(E402,Articles!D:D,0),23)</f>
        <v>0</v>
      </c>
    </row>
    <row r="403">
      <c r="B403" t="str">
        <f>INDEX(Articles!$1:$1048576,MATCH(E403,Articles!D:D,0),6)</f>
        <v>1</v>
      </c>
      <c r="C403" t="str">
        <f>INDEX(Articles!$1:$1048576,MATCH(E403,Articles!D:D,0),7)</f>
        <v/>
      </c>
      <c r="D403" t="str">
        <f>HYPERLINK(INDEX(Articles!$1:$1048576,MATCH(E403,Articles!D:D,0),24),"Lien")</f>
        <v>Lien</v>
      </c>
      <c r="E403" t="str">
        <v>73415R</v>
      </c>
      <c r="F403" t="str">
        <f>INDEX(Articles!$1:$1048576,MATCH(E403,Articles!D:D,0),5)</f>
        <v>BBE Ø150 PIVOINE ROUGE</v>
      </c>
      <c r="G403" t="str">
        <f>INDEX(Articles!$1:$1048576,MATCH(E403,Articles!D:D,0),8)</f>
        <v>BOMBE</v>
      </c>
      <c r="H403" t="str">
        <f>INDEX(Articles!$1:$1048576,MATCH(E403,Articles!D:D,0),9)</f>
        <v>SPHERIQUE</v>
      </c>
      <c r="I403">
        <f>INDEX(Articles!$1:$1048576,MATCH(E403,Articles!D:D,0),10)</f>
        <v>150</v>
      </c>
      <c r="J403" t="str">
        <f>INDEX(Articles!$1:$1048576,MATCH(E403,Articles!D:D,0),11)</f>
        <v>PIVOINE</v>
      </c>
      <c r="K403" t="str">
        <f>INDEX(Articles!$1:$1048576,MATCH(E403,Articles!D:D,0),12)</f>
        <v>ROUGE</v>
      </c>
      <c r="L403" t="str">
        <f>INDEX(Articles!$1:$1048576,MATCH(E403,Articles!D:D,0),13)</f>
        <v>EU</v>
      </c>
      <c r="M403" t="str">
        <f>INDEX(Articles!$1:$1048576,MATCH(E403,Articles!D:D,0),14)</f>
        <v>F4</v>
      </c>
      <c r="N403" t="str">
        <f>INDEX(Articles!$1:$1048576,MATCH(E403,Articles!D:D,0),15)</f>
        <v>1.3G</v>
      </c>
      <c r="O403" t="str">
        <f>INDEX(Articles!$1:$1048576,MATCH(E403,Articles!D:D,0),16)</f>
        <v>0589-F4-0066</v>
      </c>
      <c r="P403">
        <f>INDEX(Articles!$1:$1048576,MATCH(E403,Articles!D:D,0),17)*1000</f>
        <v>1091</v>
      </c>
      <c r="Q403" t="str">
        <f>INDEX(Articles!$1:$1048576,MATCH(E403,Articles!D:D,0),18)</f>
        <v>3,5</v>
      </c>
      <c r="R403">
        <f>INDEX(Articles!$1:$1048576,MATCH(E403,Articles!D:D,0),19)</f>
        <v>150</v>
      </c>
      <c r="S403" t="str">
        <f>IF(INDEX('Unités CA'!$1:$1048576,MATCH(E403,'Unités CA'!D:D,0),5)=0,"",INDEX('Unités CA'!$1:$1048576,MATCH(E403,'Unités CA'!D:D,0),5))</f>
        <v>0010/CA</v>
      </c>
      <c r="T403" t="str">
        <f>IF(INDEX('Unités BTE'!$1:$1048576,MATCH(E403,'Unités CA'!D:D,0),5)=0,"",INDEX('Unités BTE'!$1:$1048576,MATCH(E403,'Unités CA'!D:D,0),5))</f>
        <v/>
      </c>
      <c r="U403">
        <f>IFERROR(INDEX('Prix PRO CA'!$1:$1048576,MATCH(E403,'Prix PRO CA'!D:D,0),10),"")</f>
        <v>427.2</v>
      </c>
      <c r="V403" t="str">
        <f>IFERROR(INDEX('Prix PRO CA'!$1:$1048576,MATCH(E403,'Prix PRO BTE'!D:D,0),10),"")</f>
        <v/>
      </c>
      <c r="W403">
        <f>+IFERROR(INDEX('Prix PRO PCS'!$1:$1048576,MATCH(E403,'Prix PRO PCS'!D:D,0),10),"")</f>
        <v>47.24</v>
      </c>
      <c r="X403" t="str">
        <f>IF(B403="OPPORTUNITE",AA403,IF(AA403&lt;=0,"Non",IF(AA403&gt;10,"Oui","Inf à 10")))</f>
        <v>Oui</v>
      </c>
      <c r="Y403" t="str">
        <f>IFERROR(INDEX(LigneAchat!$1:$1048576,MATCH(E403,LigneAchat!D:D,0),5),"")</f>
        <v/>
      </c>
      <c r="Z403">
        <f>INDEX(Articles!$1:$1048576,MATCH(E403,Articles!D:D,0),21)</f>
        <v>11</v>
      </c>
      <c r="AA403">
        <f>+Z403-AB403</f>
        <v>11</v>
      </c>
      <c r="AB403">
        <f>+INDEX(Articles!$1:$1048576,MATCH(E403,Articles!D:D,0),23)</f>
        <v>0</v>
      </c>
    </row>
    <row r="404">
      <c r="B404" t="str">
        <f>INDEX(Articles!$1:$1048576,MATCH(E404,Articles!D:D,0),6)</f>
        <v>1</v>
      </c>
      <c r="C404" t="str">
        <f>INDEX(Articles!$1:$1048576,MATCH(E404,Articles!D:D,0),7)</f>
        <v/>
      </c>
      <c r="D404" t="str">
        <f>HYPERLINK(INDEX(Articles!$1:$1048576,MATCH(E404,Articles!D:D,0),24),"Lien")</f>
        <v>Lien</v>
      </c>
      <c r="E404" t="str">
        <v>73415V</v>
      </c>
      <c r="F404" t="str">
        <f>INDEX(Articles!$1:$1048576,MATCH(E404,Articles!D:D,0),5)</f>
        <v>BBE Ø150 PIVOINE VERTE</v>
      </c>
      <c r="G404" t="str">
        <f>INDEX(Articles!$1:$1048576,MATCH(E404,Articles!D:D,0),8)</f>
        <v>BOMBE</v>
      </c>
      <c r="H404" t="str">
        <f>INDEX(Articles!$1:$1048576,MATCH(E404,Articles!D:D,0),9)</f>
        <v>SPHERIQUE</v>
      </c>
      <c r="I404">
        <f>INDEX(Articles!$1:$1048576,MATCH(E404,Articles!D:D,0),10)</f>
        <v>150</v>
      </c>
      <c r="J404" t="str">
        <f>INDEX(Articles!$1:$1048576,MATCH(E404,Articles!D:D,0),11)</f>
        <v>PIVOINE</v>
      </c>
      <c r="K404" t="str">
        <f>INDEX(Articles!$1:$1048576,MATCH(E404,Articles!D:D,0),12)</f>
        <v>VERT</v>
      </c>
      <c r="L404" t="str">
        <f>INDEX(Articles!$1:$1048576,MATCH(E404,Articles!D:D,0),13)</f>
        <v>EU</v>
      </c>
      <c r="M404" t="str">
        <f>INDEX(Articles!$1:$1048576,MATCH(E404,Articles!D:D,0),14)</f>
        <v>F4</v>
      </c>
      <c r="N404" t="str">
        <f>INDEX(Articles!$1:$1048576,MATCH(E404,Articles!D:D,0),15)</f>
        <v>1.3G</v>
      </c>
      <c r="O404" t="str">
        <f>INDEX(Articles!$1:$1048576,MATCH(E404,Articles!D:D,0),16)</f>
        <v>0589-F4-0066</v>
      </c>
      <c r="P404">
        <f>INDEX(Articles!$1:$1048576,MATCH(E404,Articles!D:D,0),17)*1000</f>
        <v>1091</v>
      </c>
      <c r="Q404" t="str">
        <f>INDEX(Articles!$1:$1048576,MATCH(E404,Articles!D:D,0),18)</f>
        <v>3,5</v>
      </c>
      <c r="R404">
        <f>INDEX(Articles!$1:$1048576,MATCH(E404,Articles!D:D,0),19)</f>
        <v>150</v>
      </c>
      <c r="S404" t="str">
        <f>IF(INDEX('Unités CA'!$1:$1048576,MATCH(E404,'Unités CA'!D:D,0),5)=0,"",INDEX('Unités CA'!$1:$1048576,MATCH(E404,'Unités CA'!D:D,0),5))</f>
        <v>0010/CA</v>
      </c>
      <c r="T404" t="str">
        <f>IF(INDEX('Unités BTE'!$1:$1048576,MATCH(E404,'Unités CA'!D:D,0),5)=0,"",INDEX('Unités BTE'!$1:$1048576,MATCH(E404,'Unités CA'!D:D,0),5))</f>
        <v/>
      </c>
      <c r="U404">
        <f>IFERROR(INDEX('Prix PRO CA'!$1:$1048576,MATCH(E404,'Prix PRO CA'!D:D,0),10),"")</f>
        <v>472.4</v>
      </c>
      <c r="V404" t="str">
        <f>IFERROR(INDEX('Prix PRO CA'!$1:$1048576,MATCH(E404,'Prix PRO BTE'!D:D,0),10),"")</f>
        <v/>
      </c>
      <c r="W404">
        <f>+IFERROR(INDEX('Prix PRO PCS'!$1:$1048576,MATCH(E404,'Prix PRO PCS'!D:D,0),10),"")</f>
        <v>47.24</v>
      </c>
      <c r="X404" t="str">
        <f>IF(B404="OPPORTUNITE",AA404,IF(AA404&lt;=0,"Non",IF(AA404&gt;10,"Oui","Inf à 10")))</f>
        <v>Inf à 10</v>
      </c>
      <c r="Y404">
        <f>IFERROR(INDEX(LigneAchat!$1:$1048576,MATCH(E404,LigneAchat!D:D,0),5),"")</f>
        <v>44301</v>
      </c>
      <c r="Z404">
        <f>INDEX(Articles!$1:$1048576,MATCH(E404,Articles!D:D,0),21)</f>
        <v>1</v>
      </c>
      <c r="AA404">
        <f>+Z404-AB404</f>
        <v>1</v>
      </c>
      <c r="AB404">
        <f>+INDEX(Articles!$1:$1048576,MATCH(E404,Articles!D:D,0),23)</f>
        <v>0</v>
      </c>
    </row>
    <row r="405">
      <c r="B405" t="str">
        <f>INDEX(Articles!$1:$1048576,MATCH(E405,Articles!D:D,0),6)</f>
        <v>1</v>
      </c>
      <c r="C405" t="str">
        <f>INDEX(Articles!$1:$1048576,MATCH(E405,Articles!D:D,0),7)</f>
        <v/>
      </c>
      <c r="D405" t="str">
        <f>HYPERLINK(INDEX(Articles!$1:$1048576,MATCH(E405,Articles!D:D,0),24),"Lien")</f>
        <v>Lien</v>
      </c>
      <c r="E405" t="str">
        <v>65115</v>
      </c>
      <c r="F405" t="str">
        <f>INDEX(Articles!$1:$1048576,MATCH(E405,Articles!D:D,0),5)</f>
        <v>BBE Ø150 KAMURO + TC KAMURO</v>
      </c>
      <c r="G405" t="str">
        <f>INDEX(Articles!$1:$1048576,MATCH(E405,Articles!D:D,0),8)</f>
        <v>BOMBE</v>
      </c>
      <c r="H405" t="str">
        <f>INDEX(Articles!$1:$1048576,MATCH(E405,Articles!D:D,0),9)</f>
        <v>SPHERIQUE</v>
      </c>
      <c r="I405">
        <f>INDEX(Articles!$1:$1048576,MATCH(E405,Articles!D:D,0),10)</f>
        <v>150</v>
      </c>
      <c r="J405" t="str">
        <f>INDEX(Articles!$1:$1048576,MATCH(E405,Articles!D:D,0),11)</f>
        <v>PLEUREUR</v>
      </c>
      <c r="K405" t="str">
        <f>INDEX(Articles!$1:$1048576,MATCH(E405,Articles!D:D,0),12)</f>
        <v>KAMURO</v>
      </c>
      <c r="L405" t="str">
        <f>INDEX(Articles!$1:$1048576,MATCH(E405,Articles!D:D,0),13)</f>
        <v>EU</v>
      </c>
      <c r="M405" t="str">
        <f>INDEX(Articles!$1:$1048576,MATCH(E405,Articles!D:D,0),14)</f>
        <v>F4</v>
      </c>
      <c r="N405" t="str">
        <f>INDEX(Articles!$1:$1048576,MATCH(E405,Articles!D:D,0),15)</f>
        <v>1.3G</v>
      </c>
      <c r="O405" t="str">
        <f>INDEX(Articles!$1:$1048576,MATCH(E405,Articles!D:D,0),16)</f>
        <v>0163-F4-1216</v>
      </c>
      <c r="P405">
        <f>INDEX(Articles!$1:$1048576,MATCH(E405,Articles!D:D,0),17)*1000</f>
        <v>1535</v>
      </c>
      <c r="Q405" t="str">
        <f>INDEX(Articles!$1:$1048576,MATCH(E405,Articles!D:D,0),18)</f>
        <v>4,3</v>
      </c>
      <c r="R405">
        <f>INDEX(Articles!$1:$1048576,MATCH(E405,Articles!D:D,0),19)</f>
        <v>150</v>
      </c>
      <c r="S405" t="str">
        <f>IF(INDEX('Unités CA'!$1:$1048576,MATCH(E405,'Unités CA'!D:D,0),5)=0,"",INDEX('Unités CA'!$1:$1048576,MATCH(E405,'Unités CA'!D:D,0),5))</f>
        <v>0006/CA</v>
      </c>
      <c r="T405" t="str">
        <f>IF(INDEX('Unités BTE'!$1:$1048576,MATCH(E405,'Unités CA'!D:D,0),5)=0,"",INDEX('Unités BTE'!$1:$1048576,MATCH(E405,'Unités CA'!D:D,0),5))</f>
        <v/>
      </c>
      <c r="U405">
        <f>IFERROR(INDEX('Prix PRO CA'!$1:$1048576,MATCH(E405,'Prix PRO CA'!D:D,0),10),"")</f>
        <v>395.4</v>
      </c>
      <c r="V405" t="str">
        <f>IFERROR(INDEX('Prix PRO CA'!$1:$1048576,MATCH(E405,'Prix PRO BTE'!D:D,0),10),"")</f>
        <v/>
      </c>
      <c r="W405">
        <f>+IFERROR(INDEX('Prix PRO PCS'!$1:$1048576,MATCH(E405,'Prix PRO PCS'!D:D,0),10),"")</f>
        <v>65.9</v>
      </c>
      <c r="X405" t="str">
        <f>IF(B405="OPPORTUNITE",AA405,IF(AA405&lt;=0,"Non",IF(AA405&gt;10,"Oui","Inf à 10")))</f>
        <v>Inf à 10</v>
      </c>
      <c r="Y405">
        <f>IFERROR(INDEX(LigneAchat!$1:$1048576,MATCH(E405,LigneAchat!D:D,0),5),"")</f>
        <v>44301</v>
      </c>
      <c r="Z405">
        <f>INDEX(Articles!$1:$1048576,MATCH(E405,Articles!D:D,0),21)</f>
        <v>11</v>
      </c>
      <c r="AA405">
        <f>+Z405-AB405</f>
        <v>5</v>
      </c>
      <c r="AB405">
        <f>+INDEX(Articles!$1:$1048576,MATCH(E405,Articles!D:D,0),23)</f>
        <v>6</v>
      </c>
    </row>
    <row r="406">
      <c r="B406" t="str">
        <f>INDEX(Articles!$1:$1048576,MATCH(E406,Articles!D:D,0),6)</f>
        <v>1</v>
      </c>
      <c r="C406" t="str">
        <f>INDEX(Articles!$1:$1048576,MATCH(E406,Articles!D:D,0),7)</f>
        <v/>
      </c>
      <c r="D406" t="str">
        <f>HYPERLINK(INDEX(Articles!$1:$1048576,MATCH(E406,Articles!D:D,0),24),"Lien")</f>
        <v>Lien</v>
      </c>
      <c r="E406" t="str">
        <v>65115KA/VI</v>
      </c>
      <c r="F406" t="str">
        <f>INDEX(Articles!$1:$1048576,MATCH(E406,Articles!D:D,0),5)</f>
        <v>BBE Ø150 KAMURO À VIOLET + TC KAMURO</v>
      </c>
      <c r="G406" t="str">
        <f>INDEX(Articles!$1:$1048576,MATCH(E406,Articles!D:D,0),8)</f>
        <v>BOMBE</v>
      </c>
      <c r="H406" t="str">
        <f>INDEX(Articles!$1:$1048576,MATCH(E406,Articles!D:D,0),9)</f>
        <v>SPHERIQUE</v>
      </c>
      <c r="I406">
        <f>INDEX(Articles!$1:$1048576,MATCH(E406,Articles!D:D,0),10)</f>
        <v>150</v>
      </c>
      <c r="J406" t="str">
        <f>INDEX(Articles!$1:$1048576,MATCH(E406,Articles!D:D,0),11)</f>
        <v>PLEUREUR</v>
      </c>
      <c r="K406" t="str">
        <f>INDEX(Articles!$1:$1048576,MATCH(E406,Articles!D:D,0),12)</f>
        <v>KAMURO</v>
      </c>
      <c r="L406" t="str">
        <f>INDEX(Articles!$1:$1048576,MATCH(E406,Articles!D:D,0),13)</f>
        <v>EU</v>
      </c>
      <c r="M406" t="str">
        <f>INDEX(Articles!$1:$1048576,MATCH(E406,Articles!D:D,0),14)</f>
        <v>F4</v>
      </c>
      <c r="N406" t="str">
        <f>INDEX(Articles!$1:$1048576,MATCH(E406,Articles!D:D,0),15)</f>
        <v>1.3G</v>
      </c>
      <c r="O406" t="str">
        <f>INDEX(Articles!$1:$1048576,MATCH(E406,Articles!D:D,0),16)</f>
        <v>0163-F4-1216</v>
      </c>
      <c r="P406">
        <f>INDEX(Articles!$1:$1048576,MATCH(E406,Articles!D:D,0),17)*1000</f>
        <v>1535</v>
      </c>
      <c r="Q406" t="str">
        <f>INDEX(Articles!$1:$1048576,MATCH(E406,Articles!D:D,0),18)</f>
        <v>4,3</v>
      </c>
      <c r="R406">
        <f>INDEX(Articles!$1:$1048576,MATCH(E406,Articles!D:D,0),19)</f>
        <v>150</v>
      </c>
      <c r="S406" t="str">
        <f>IF(INDEX('Unités CA'!$1:$1048576,MATCH(E406,'Unités CA'!D:D,0),5)=0,"",INDEX('Unités CA'!$1:$1048576,MATCH(E406,'Unités CA'!D:D,0),5))</f>
        <v>0006/CA</v>
      </c>
      <c r="T406" t="str">
        <f>IF(INDEX('Unités BTE'!$1:$1048576,MATCH(E406,'Unités CA'!D:D,0),5)=0,"",INDEX('Unités BTE'!$1:$1048576,MATCH(E406,'Unités CA'!D:D,0),5))</f>
        <v/>
      </c>
      <c r="U406" t="str">
        <f>IFERROR(INDEX('Prix PRO CA'!$1:$1048576,MATCH(E406,'Prix PRO CA'!D:D,0),10),"")</f>
        <v/>
      </c>
      <c r="V406" t="str">
        <f>IFERROR(INDEX('Prix PRO CA'!$1:$1048576,MATCH(E406,'Prix PRO BTE'!D:D,0),10),"")</f>
        <v/>
      </c>
      <c r="W406">
        <f>+IFERROR(INDEX('Prix PRO PCS'!$1:$1048576,MATCH(E406,'Prix PRO PCS'!D:D,0),10),"")</f>
        <v>72.39</v>
      </c>
      <c r="X406" t="str">
        <f>IF(B406="OPPORTUNITE",AA406,IF(AA406&lt;=0,"Non",IF(AA406&gt;10,"Oui","Inf à 10")))</f>
        <v>Oui</v>
      </c>
      <c r="Y406" t="str">
        <f>IFERROR(INDEX(LigneAchat!$1:$1048576,MATCH(E406,LigneAchat!D:D,0),5),"")</f>
        <v/>
      </c>
      <c r="Z406">
        <f>INDEX(Articles!$1:$1048576,MATCH(E406,Articles!D:D,0),21)</f>
        <v>13</v>
      </c>
      <c r="AA406">
        <f>+Z406-AB406</f>
        <v>13</v>
      </c>
      <c r="AB406">
        <f>+INDEX(Articles!$1:$1048576,MATCH(E406,Articles!D:D,0),23)</f>
        <v>0</v>
      </c>
    </row>
    <row r="407">
      <c r="B407" t="str">
        <f>INDEX(Articles!$1:$1048576,MATCH(E407,Articles!D:D,0),6)</f>
        <v>1</v>
      </c>
      <c r="C407" t="str">
        <f>INDEX(Articles!$1:$1048576,MATCH(E407,Articles!D:D,0),7)</f>
        <v/>
      </c>
      <c r="D407" t="str">
        <f>HYPERLINK(INDEX(Articles!$1:$1048576,MATCH(E407,Articles!D:D,0),24),"Lien")</f>
        <v>Lien</v>
      </c>
      <c r="E407" t="str">
        <v>72715A</v>
      </c>
      <c r="F407" t="str">
        <f>INDEX(Articles!$1:$1048576,MATCH(E407,Articles!D:D,0),5)</f>
        <v>BBE Ø150 PLUIE ARGENT</v>
      </c>
      <c r="G407" t="str">
        <f>INDEX(Articles!$1:$1048576,MATCH(E407,Articles!D:D,0),8)</f>
        <v>BOMBE</v>
      </c>
      <c r="H407" t="str">
        <f>INDEX(Articles!$1:$1048576,MATCH(E407,Articles!D:D,0),9)</f>
        <v>SPHERIQUE</v>
      </c>
      <c r="I407">
        <f>INDEX(Articles!$1:$1048576,MATCH(E407,Articles!D:D,0),10)</f>
        <v>150</v>
      </c>
      <c r="J407" t="str">
        <f>INDEX(Articles!$1:$1048576,MATCH(E407,Articles!D:D,0),11)</f>
        <v>PLEUREUR</v>
      </c>
      <c r="K407" t="str">
        <f>INDEX(Articles!$1:$1048576,MATCH(E407,Articles!D:D,0),12)</f>
        <v>ARGENT</v>
      </c>
      <c r="L407" t="str">
        <f>INDEX(Articles!$1:$1048576,MATCH(E407,Articles!D:D,0),13)</f>
        <v>EU</v>
      </c>
      <c r="M407" t="str">
        <f>INDEX(Articles!$1:$1048576,MATCH(E407,Articles!D:D,0),14)</f>
        <v>F4</v>
      </c>
      <c r="N407" t="str">
        <f>INDEX(Articles!$1:$1048576,MATCH(E407,Articles!D:D,0),15)</f>
        <v>1.3G</v>
      </c>
      <c r="O407" t="str">
        <f>INDEX(Articles!$1:$1048576,MATCH(E407,Articles!D:D,0),16)</f>
        <v>1395-F4-0617/2013</v>
      </c>
      <c r="P407">
        <f>INDEX(Articles!$1:$1048576,MATCH(E407,Articles!D:D,0),17)*1000</f>
        <v>1192</v>
      </c>
      <c r="Q407" t="str">
        <f>INDEX(Articles!$1:$1048576,MATCH(E407,Articles!D:D,0),18)</f>
        <v>3,8</v>
      </c>
      <c r="R407">
        <f>INDEX(Articles!$1:$1048576,MATCH(E407,Articles!D:D,0),19)</f>
        <v>150</v>
      </c>
      <c r="S407" t="str">
        <f>IF(INDEX('Unités CA'!$1:$1048576,MATCH(E407,'Unités CA'!D:D,0),5)=0,"",INDEX('Unités CA'!$1:$1048576,MATCH(E407,'Unités CA'!D:D,0),5))</f>
        <v>0020/CA</v>
      </c>
      <c r="T407" t="str">
        <f>IF(INDEX('Unités BTE'!$1:$1048576,MATCH(E407,'Unités CA'!D:D,0),5)=0,"",INDEX('Unités BTE'!$1:$1048576,MATCH(E407,'Unités CA'!D:D,0),5))</f>
        <v/>
      </c>
      <c r="U407">
        <f>IFERROR(INDEX('Prix PRO CA'!$1:$1048576,MATCH(E407,'Prix PRO CA'!D:D,0),10),"")</f>
        <v>1190</v>
      </c>
      <c r="V407" t="str">
        <f>IFERROR(INDEX('Prix PRO CA'!$1:$1048576,MATCH(E407,'Prix PRO BTE'!D:D,0),10),"")</f>
        <v/>
      </c>
      <c r="W407">
        <f>+IFERROR(INDEX('Prix PRO PCS'!$1:$1048576,MATCH(E407,'Prix PRO PCS'!D:D,0),10),"")</f>
        <v>59.05</v>
      </c>
      <c r="X407" t="str">
        <f>IF(B407="OPPORTUNITE",AA407,IF(AA407&lt;=0,"Non",IF(AA407&gt;10,"Oui","Inf à 10")))</f>
        <v>Non</v>
      </c>
      <c r="Y407">
        <f>IFERROR(INDEX(LigneAchat!$1:$1048576,MATCH(E407,LigneAchat!D:D,0),5),"")</f>
        <v>44287</v>
      </c>
      <c r="Z407">
        <f>INDEX(Articles!$1:$1048576,MATCH(E407,Articles!D:D,0),21)</f>
        <v>142</v>
      </c>
      <c r="AA407">
        <f>+Z407-AB407</f>
        <v>0</v>
      </c>
      <c r="AB407">
        <f>+INDEX(Articles!$1:$1048576,MATCH(E407,Articles!D:D,0),23)</f>
        <v>142</v>
      </c>
    </row>
    <row r="408">
      <c r="B408" t="str">
        <f>INDEX(Articles!$1:$1048576,MATCH(E408,Articles!D:D,0),6)</f>
        <v>1</v>
      </c>
      <c r="C408" t="str">
        <f>INDEX(Articles!$1:$1048576,MATCH(E408,Articles!D:D,0),7)</f>
        <v/>
      </c>
      <c r="D408" t="str">
        <f>HYPERLINK(INDEX(Articles!$1:$1048576,MATCH(E408,Articles!D:D,0),24),"Lien")</f>
        <v>Lien</v>
      </c>
      <c r="E408" t="str">
        <v>73415KAT</v>
      </c>
      <c r="F408" t="str">
        <f>INDEX(Articles!$1:$1048576,MATCH(E408,Articles!D:D,0),5)</f>
        <v>BBE Ø150 SAULE PLEUREUR PLATINE</v>
      </c>
      <c r="G408" t="str">
        <f>INDEX(Articles!$1:$1048576,MATCH(E408,Articles!D:D,0),8)</f>
        <v>BOMBE</v>
      </c>
      <c r="H408" t="str">
        <f>INDEX(Articles!$1:$1048576,MATCH(E408,Articles!D:D,0),9)</f>
        <v>SPHERIQUE</v>
      </c>
      <c r="I408">
        <f>INDEX(Articles!$1:$1048576,MATCH(E408,Articles!D:D,0),10)</f>
        <v>150</v>
      </c>
      <c r="J408" t="str">
        <f>INDEX(Articles!$1:$1048576,MATCH(E408,Articles!D:D,0),11)</f>
        <v>PLEUREUR</v>
      </c>
      <c r="K408" t="str">
        <f>INDEX(Articles!$1:$1048576,MATCH(E408,Articles!D:D,0),12)</f>
        <v>KAMURO</v>
      </c>
      <c r="L408" t="str">
        <f>INDEX(Articles!$1:$1048576,MATCH(E408,Articles!D:D,0),13)</f>
        <v>EU</v>
      </c>
      <c r="M408" t="str">
        <f>INDEX(Articles!$1:$1048576,MATCH(E408,Articles!D:D,0),14)</f>
        <v>F4</v>
      </c>
      <c r="N408" t="str">
        <f>INDEX(Articles!$1:$1048576,MATCH(E408,Articles!D:D,0),15)</f>
        <v>1.3G</v>
      </c>
      <c r="O408" t="str">
        <f>INDEX(Articles!$1:$1048576,MATCH(E408,Articles!D:D,0),16)</f>
        <v>0589-F4-0066</v>
      </c>
      <c r="P408">
        <f>INDEX(Articles!$1:$1048576,MATCH(E408,Articles!D:D,0),17)*1000</f>
        <v>1081</v>
      </c>
      <c r="Q408" t="str">
        <f>INDEX(Articles!$1:$1048576,MATCH(E408,Articles!D:D,0),18)</f>
        <v>3,5</v>
      </c>
      <c r="R408">
        <f>INDEX(Articles!$1:$1048576,MATCH(E408,Articles!D:D,0),19)</f>
        <v>150</v>
      </c>
      <c r="S408" t="str">
        <f>IF(INDEX('Unités CA'!$1:$1048576,MATCH(E408,'Unités CA'!D:D,0),5)=0,"",INDEX('Unités CA'!$1:$1048576,MATCH(E408,'Unités CA'!D:D,0),5))</f>
        <v>0010/CA</v>
      </c>
      <c r="T408" t="str">
        <f>IF(INDEX('Unités BTE'!$1:$1048576,MATCH(E408,'Unités CA'!D:D,0),5)=0,"",INDEX('Unités BTE'!$1:$1048576,MATCH(E408,'Unités CA'!D:D,0),5))</f>
        <v/>
      </c>
      <c r="U408" t="str">
        <f>IFERROR(INDEX('Prix PRO CA'!$1:$1048576,MATCH(E408,'Prix PRO CA'!D:D,0),10),"")</f>
        <v/>
      </c>
      <c r="V408" t="str">
        <f>IFERROR(INDEX('Prix PRO CA'!$1:$1048576,MATCH(E408,'Prix PRO BTE'!D:D,0),10),"")</f>
        <v/>
      </c>
      <c r="W408">
        <f>+IFERROR(INDEX('Prix PRO PCS'!$1:$1048576,MATCH(E408,'Prix PRO PCS'!D:D,0),10),"")</f>
        <v>39.43</v>
      </c>
      <c r="X408" t="str">
        <f>IF(B408="OPPORTUNITE",AA408,IF(AA408&lt;=0,"Non",IF(AA408&gt;10,"Oui","Inf à 10")))</f>
        <v>Oui</v>
      </c>
      <c r="Y408">
        <f>IFERROR(INDEX(LigneAchat!$1:$1048576,MATCH(E408,LigneAchat!D:D,0),5),"")</f>
        <v>44301</v>
      </c>
      <c r="Z408">
        <f>INDEX(Articles!$1:$1048576,MATCH(E408,Articles!D:D,0),21)</f>
        <v>11</v>
      </c>
      <c r="AA408">
        <f>+Z408-AB408</f>
        <v>11</v>
      </c>
      <c r="AB408">
        <f>+INDEX(Articles!$1:$1048576,MATCH(E408,Articles!D:D,0),23)</f>
        <v>0</v>
      </c>
    </row>
    <row r="409">
      <c r="B409" t="str">
        <f>INDEX(Articles!$1:$1048576,MATCH(E409,Articles!D:D,0),6)</f>
        <v>1</v>
      </c>
      <c r="C409" t="str">
        <f>INDEX(Articles!$1:$1048576,MATCH(E409,Articles!D:D,0),7)</f>
        <v/>
      </c>
      <c r="D409" t="str">
        <f>HYPERLINK(INDEX(Articles!$1:$1048576,MATCH(E409,Articles!D:D,0),24),"Lien")</f>
        <v>Lien</v>
      </c>
      <c r="E409" t="str">
        <v>73615KAT</v>
      </c>
      <c r="F409" t="str">
        <f>INDEX(Articles!$1:$1048576,MATCH(E409,Articles!D:D,0),5)</f>
        <v>BBE Ø150 ARAIGNÉE PLATINE</v>
      </c>
      <c r="G409" t="str">
        <f>INDEX(Articles!$1:$1048576,MATCH(E409,Articles!D:D,0),8)</f>
        <v>BOMBE</v>
      </c>
      <c r="H409" t="str">
        <f>INDEX(Articles!$1:$1048576,MATCH(E409,Articles!D:D,0),9)</f>
        <v>SPHERIQUE</v>
      </c>
      <c r="I409">
        <f>INDEX(Articles!$1:$1048576,MATCH(E409,Articles!D:D,0),10)</f>
        <v>150</v>
      </c>
      <c r="J409" t="str">
        <f>INDEX(Articles!$1:$1048576,MATCH(E409,Articles!D:D,0),11)</f>
        <v>PLEUREUR</v>
      </c>
      <c r="K409" t="str">
        <f>INDEX(Articles!$1:$1048576,MATCH(E409,Articles!D:D,0),12)</f>
        <v>KAMURO</v>
      </c>
      <c r="L409" t="str">
        <f>INDEX(Articles!$1:$1048576,MATCH(E409,Articles!D:D,0),13)</f>
        <v>EU</v>
      </c>
      <c r="M409" t="str">
        <f>INDEX(Articles!$1:$1048576,MATCH(E409,Articles!D:D,0),14)</f>
        <v>F4</v>
      </c>
      <c r="N409" t="str">
        <f>INDEX(Articles!$1:$1048576,MATCH(E409,Articles!D:D,0),15)</f>
        <v>1.3G</v>
      </c>
      <c r="O409" t="str">
        <f>INDEX(Articles!$1:$1048576,MATCH(E409,Articles!D:D,0),16)</f>
        <v>0589-F4-0066</v>
      </c>
      <c r="P409">
        <f>INDEX(Articles!$1:$1048576,MATCH(E409,Articles!D:D,0),17)*1000</f>
        <v>1150</v>
      </c>
      <c r="Q409" t="str">
        <f>INDEX(Articles!$1:$1048576,MATCH(E409,Articles!D:D,0),18)</f>
        <v>3,5</v>
      </c>
      <c r="R409">
        <f>INDEX(Articles!$1:$1048576,MATCH(E409,Articles!D:D,0),19)</f>
        <v>150</v>
      </c>
      <c r="S409" t="str">
        <f>IF(INDEX('Unités CA'!$1:$1048576,MATCH(E409,'Unités CA'!D:D,0),5)=0,"",INDEX('Unités CA'!$1:$1048576,MATCH(E409,'Unités CA'!D:D,0),5))</f>
        <v>0010/CA</v>
      </c>
      <c r="T409" t="str">
        <f>IF(INDEX('Unités BTE'!$1:$1048576,MATCH(E409,'Unités CA'!D:D,0),5)=0,"",INDEX('Unités BTE'!$1:$1048576,MATCH(E409,'Unités CA'!D:D,0),5))</f>
        <v/>
      </c>
      <c r="U409">
        <f>IFERROR(INDEX('Prix PRO CA'!$1:$1048576,MATCH(E409,'Prix PRO CA'!D:D,0),10),"")</f>
        <v>528.5</v>
      </c>
      <c r="V409" t="str">
        <f>IFERROR(INDEX('Prix PRO CA'!$1:$1048576,MATCH(E409,'Prix PRO BTE'!D:D,0),10),"")</f>
        <v/>
      </c>
      <c r="W409">
        <f>+IFERROR(INDEX('Prix PRO PCS'!$1:$1048576,MATCH(E409,'Prix PRO PCS'!D:D,0),10),"")</f>
        <v>52.85</v>
      </c>
      <c r="X409" t="str">
        <f>IF(B409="OPPORTUNITE",AA409,IF(AA409&lt;=0,"Non",IF(AA409&gt;10,"Oui","Inf à 10")))</f>
        <v>Inf à 10</v>
      </c>
      <c r="Y409" t="str">
        <f>IFERROR(INDEX(LigneAchat!$1:$1048576,MATCH(E409,LigneAchat!D:D,0),5),"")</f>
        <v/>
      </c>
      <c r="Z409">
        <f>INDEX(Articles!$1:$1048576,MATCH(E409,Articles!D:D,0),21)</f>
        <v>10</v>
      </c>
      <c r="AA409">
        <f>+Z409-AB409</f>
        <v>10</v>
      </c>
      <c r="AB409">
        <f>+INDEX(Articles!$1:$1048576,MATCH(E409,Articles!D:D,0),23)</f>
        <v>0</v>
      </c>
    </row>
    <row r="410">
      <c r="B410" t="str">
        <f>INDEX(Articles!$1:$1048576,MATCH(E410,Articles!D:D,0),6)</f>
        <v>1</v>
      </c>
      <c r="C410" t="str">
        <f>INDEX(Articles!$1:$1048576,MATCH(E410,Articles!D:D,0),7)</f>
        <v/>
      </c>
      <c r="D410" t="str">
        <f>HYPERLINK(INDEX(Articles!$1:$1048576,MATCH(E410,Articles!D:D,0),24),"Lien")</f>
        <v>Lien</v>
      </c>
      <c r="E410" t="str">
        <v>99615-39</v>
      </c>
      <c r="F410" t="str">
        <f>INDEX(Articles!$1:$1048576,MATCH(E410,Articles!D:D,0),5)</f>
        <v>BBE Ø150 ARAIGNÉE CLIGNO BLANC</v>
      </c>
      <c r="G410" t="str">
        <f>INDEX(Articles!$1:$1048576,MATCH(E410,Articles!D:D,0),8)</f>
        <v>BOMBE</v>
      </c>
      <c r="H410" t="str">
        <f>INDEX(Articles!$1:$1048576,MATCH(E410,Articles!D:D,0),9)</f>
        <v>SPHERIQUE</v>
      </c>
      <c r="I410">
        <f>INDEX(Articles!$1:$1048576,MATCH(E410,Articles!D:D,0),10)</f>
        <v>150</v>
      </c>
      <c r="J410" t="str">
        <f>INDEX(Articles!$1:$1048576,MATCH(E410,Articles!D:D,0),11)</f>
        <v>CLIGNO</v>
      </c>
      <c r="K410" t="str">
        <f>INDEX(Articles!$1:$1048576,MATCH(E410,Articles!D:D,0),12)</f>
        <v>BLANC</v>
      </c>
      <c r="L410" t="str">
        <f>INDEX(Articles!$1:$1048576,MATCH(E410,Articles!D:D,0),13)</f>
        <v>CN</v>
      </c>
      <c r="M410" t="str">
        <f>INDEX(Articles!$1:$1048576,MATCH(E410,Articles!D:D,0),14)</f>
        <v>F4</v>
      </c>
      <c r="N410" t="str">
        <f>INDEX(Articles!$1:$1048576,MATCH(E410,Articles!D:D,0),15)</f>
        <v>1.3G</v>
      </c>
      <c r="O410" t="str">
        <f>INDEX(Articles!$1:$1048576,MATCH(E410,Articles!D:D,0),16)</f>
        <v>1008-F4-69253207</v>
      </c>
      <c r="P410">
        <f>INDEX(Articles!$1:$1048576,MATCH(E410,Articles!D:D,0),17)*1000</f>
        <v>1050</v>
      </c>
      <c r="Q410" t="str">
        <f>INDEX(Articles!$1:$1048576,MATCH(E410,Articles!D:D,0),18)</f>
        <v>4,2</v>
      </c>
      <c r="R410">
        <f>INDEX(Articles!$1:$1048576,MATCH(E410,Articles!D:D,0),19)</f>
        <v>150</v>
      </c>
      <c r="S410" t="str">
        <f>IF(INDEX('Unités CA'!$1:$1048576,MATCH(E410,'Unités CA'!D:D,0),5)=0,"",INDEX('Unités CA'!$1:$1048576,MATCH(E410,'Unités CA'!D:D,0),5))</f>
        <v>0010/CA</v>
      </c>
      <c r="T410" t="str">
        <f>IF(INDEX('Unités BTE'!$1:$1048576,MATCH(E410,'Unités CA'!D:D,0),5)=0,"",INDEX('Unités BTE'!$1:$1048576,MATCH(E410,'Unités CA'!D:D,0),5))</f>
        <v/>
      </c>
      <c r="U410">
        <f>IFERROR(INDEX('Prix PRO CA'!$1:$1048576,MATCH(E410,'Prix PRO CA'!D:D,0),10),"")</f>
        <v>343.7</v>
      </c>
      <c r="V410" t="str">
        <f>IFERROR(INDEX('Prix PRO CA'!$1:$1048576,MATCH(E410,'Prix PRO BTE'!D:D,0),10),"")</f>
        <v/>
      </c>
      <c r="W410">
        <f>+IFERROR(INDEX('Prix PRO PCS'!$1:$1048576,MATCH(E410,'Prix PRO PCS'!D:D,0),10),"")</f>
        <v>34.37</v>
      </c>
      <c r="X410" t="str">
        <f>IF(B410="OPPORTUNITE",AA410,IF(AA410&lt;=0,"Non",IF(AA410&gt;10,"Oui","Inf à 10")))</f>
        <v>Oui</v>
      </c>
      <c r="Y410" t="str">
        <f>IFERROR(INDEX(LigneAchat!$1:$1048576,MATCH(E410,LigneAchat!D:D,0),5),"")</f>
        <v/>
      </c>
      <c r="Z410">
        <f>INDEX(Articles!$1:$1048576,MATCH(E410,Articles!D:D,0),21)</f>
        <v>90</v>
      </c>
      <c r="AA410">
        <f>+Z410-AB410</f>
        <v>89</v>
      </c>
      <c r="AB410">
        <f>+INDEX(Articles!$1:$1048576,MATCH(E410,Articles!D:D,0),23)</f>
        <v>1</v>
      </c>
    </row>
    <row r="411">
      <c r="B411" t="str">
        <f>INDEX(Articles!$1:$1048576,MATCH(E411,Articles!D:D,0),6)</f>
        <v>1</v>
      </c>
      <c r="C411" t="str">
        <f>INDEX(Articles!$1:$1048576,MATCH(E411,Articles!D:D,0),7)</f>
        <v>2019</v>
      </c>
      <c r="D411" t="str">
        <f>HYPERLINK(INDEX(Articles!$1:$1048576,MATCH(E411,Articles!D:D,0),24),"Lien")</f>
        <v>Lien</v>
      </c>
      <c r="E411" t="str">
        <v>72715CA</v>
      </c>
      <c r="F411" t="str">
        <f>INDEX(Articles!$1:$1048576,MATCH(E411,Articles!D:D,0),5)</f>
        <v>BBE Ø150 CLIGNO BLANC</v>
      </c>
      <c r="G411" t="str">
        <f>INDEX(Articles!$1:$1048576,MATCH(E411,Articles!D:D,0),8)</f>
        <v>BOMBE</v>
      </c>
      <c r="H411" t="str">
        <f>INDEX(Articles!$1:$1048576,MATCH(E411,Articles!D:D,0),9)</f>
        <v>SPHERIQUE</v>
      </c>
      <c r="I411">
        <f>INDEX(Articles!$1:$1048576,MATCH(E411,Articles!D:D,0),10)</f>
        <v>150</v>
      </c>
      <c r="J411" t="str">
        <f>INDEX(Articles!$1:$1048576,MATCH(E411,Articles!D:D,0),11)</f>
        <v>CLIGNO</v>
      </c>
      <c r="K411" t="str">
        <f>INDEX(Articles!$1:$1048576,MATCH(E411,Articles!D:D,0),12)</f>
        <v>BLANC</v>
      </c>
      <c r="L411" t="str">
        <f>INDEX(Articles!$1:$1048576,MATCH(E411,Articles!D:D,0),13)</f>
        <v>EU</v>
      </c>
      <c r="M411" t="str">
        <f>INDEX(Articles!$1:$1048576,MATCH(E411,Articles!D:D,0),14)</f>
        <v>F4</v>
      </c>
      <c r="N411" t="str">
        <f>INDEX(Articles!$1:$1048576,MATCH(E411,Articles!D:D,0),15)</f>
        <v>1.3G</v>
      </c>
      <c r="O411" t="str">
        <f>INDEX(Articles!$1:$1048576,MATCH(E411,Articles!D:D,0),16)</f>
        <v>1395-F4-0617/2013</v>
      </c>
      <c r="P411">
        <f>INDEX(Articles!$1:$1048576,MATCH(E411,Articles!D:D,0),17)*1000</f>
        <v>1192</v>
      </c>
      <c r="Q411" t="str">
        <f>INDEX(Articles!$1:$1048576,MATCH(E411,Articles!D:D,0),18)</f>
        <v>3,8</v>
      </c>
      <c r="R411">
        <f>INDEX(Articles!$1:$1048576,MATCH(E411,Articles!D:D,0),19)</f>
        <v>150</v>
      </c>
      <c r="S411" t="str">
        <f>IF(INDEX('Unités CA'!$1:$1048576,MATCH(E411,'Unités CA'!D:D,0),5)=0,"",INDEX('Unités CA'!$1:$1048576,MATCH(E411,'Unités CA'!D:D,0),5))</f>
        <v>0020/CA</v>
      </c>
      <c r="T411" t="str">
        <f>IF(INDEX('Unités BTE'!$1:$1048576,MATCH(E411,'Unités CA'!D:D,0),5)=0,"",INDEX('Unités BTE'!$1:$1048576,MATCH(E411,'Unités CA'!D:D,0),5))</f>
        <v/>
      </c>
      <c r="U411">
        <f>IFERROR(INDEX('Prix PRO CA'!$1:$1048576,MATCH(E411,'Prix PRO CA'!D:D,0),10),"")</f>
        <v>1447.8</v>
      </c>
      <c r="V411" t="str">
        <f>IFERROR(INDEX('Prix PRO CA'!$1:$1048576,MATCH(E411,'Prix PRO BTE'!D:D,0),10),"")</f>
        <v/>
      </c>
      <c r="W411">
        <f>+IFERROR(INDEX('Prix PRO PCS'!$1:$1048576,MATCH(E411,'Prix PRO PCS'!D:D,0),10),"")</f>
        <v>72.39</v>
      </c>
      <c r="X411" t="str">
        <f>IF(B411="OPPORTUNITE",AA411,IF(AA411&lt;=0,"Non",IF(AA411&gt;10,"Oui","Inf à 10")))</f>
        <v>Non</v>
      </c>
      <c r="Y411">
        <f>IFERROR(INDEX(LigneAchat!$1:$1048576,MATCH(E411,LigneAchat!D:D,0),5),"")</f>
        <v>44287</v>
      </c>
      <c r="Z411">
        <f>INDEX(Articles!$1:$1048576,MATCH(E411,Articles!D:D,0),21)</f>
        <v>138</v>
      </c>
      <c r="AA411">
        <f>+Z411-AB411</f>
        <v>-1</v>
      </c>
      <c r="AB411">
        <f>+INDEX(Articles!$1:$1048576,MATCH(E411,Articles!D:D,0),23)</f>
        <v>139</v>
      </c>
    </row>
    <row r="412">
      <c r="B412" t="str">
        <f>INDEX(Articles!$1:$1048576,MATCH(E412,Articles!D:D,0),6)</f>
        <v>1</v>
      </c>
      <c r="C412" t="str">
        <f>INDEX(Articles!$1:$1048576,MATCH(E412,Articles!D:D,0),7)</f>
        <v/>
      </c>
      <c r="D412" t="str">
        <f>HYPERLINK(INDEX(Articles!$1:$1048576,MATCH(E412,Articles!D:D,0),24),"Lien")</f>
        <v>Lien</v>
      </c>
      <c r="E412" t="str">
        <v>73415PA</v>
      </c>
      <c r="F412" t="str">
        <f>INDEX(Articles!$1:$1048576,MATCH(E412,Articles!D:D,0),5)</f>
        <v>BBE Ø150 PAILLETTES ARGENT</v>
      </c>
      <c r="G412" t="str">
        <f>INDEX(Articles!$1:$1048576,MATCH(E412,Articles!D:D,0),8)</f>
        <v>BOMBE</v>
      </c>
      <c r="H412" t="str">
        <f>INDEX(Articles!$1:$1048576,MATCH(E412,Articles!D:D,0),9)</f>
        <v>SPHERIQUE</v>
      </c>
      <c r="I412">
        <f>INDEX(Articles!$1:$1048576,MATCH(E412,Articles!D:D,0),10)</f>
        <v>150</v>
      </c>
      <c r="J412" t="str">
        <f>INDEX(Articles!$1:$1048576,MATCH(E412,Articles!D:D,0),11)</f>
        <v>CLIGNO</v>
      </c>
      <c r="K412" t="str">
        <f>INDEX(Articles!$1:$1048576,MATCH(E412,Articles!D:D,0),12)</f>
        <v>ARGENT</v>
      </c>
      <c r="L412" t="str">
        <f>INDEX(Articles!$1:$1048576,MATCH(E412,Articles!D:D,0),13)</f>
        <v>EU</v>
      </c>
      <c r="M412" t="str">
        <f>INDEX(Articles!$1:$1048576,MATCH(E412,Articles!D:D,0),14)</f>
        <v>F4</v>
      </c>
      <c r="N412" t="str">
        <f>INDEX(Articles!$1:$1048576,MATCH(E412,Articles!D:D,0),15)</f>
        <v>1.3G</v>
      </c>
      <c r="O412" t="str">
        <f>INDEX(Articles!$1:$1048576,MATCH(E412,Articles!D:D,0),16)</f>
        <v>0589-F4-0066</v>
      </c>
      <c r="P412">
        <f>INDEX(Articles!$1:$1048576,MATCH(E412,Articles!D:D,0),17)*1000</f>
        <v>1146</v>
      </c>
      <c r="Q412" t="str">
        <f>INDEX(Articles!$1:$1048576,MATCH(E412,Articles!D:D,0),18)</f>
        <v>3,5</v>
      </c>
      <c r="R412">
        <f>INDEX(Articles!$1:$1048576,MATCH(E412,Articles!D:D,0),19)</f>
        <v>150</v>
      </c>
      <c r="S412" t="str">
        <f>IF(INDEX('Unités CA'!$1:$1048576,MATCH(E412,'Unités CA'!D:D,0),5)=0,"",INDEX('Unités CA'!$1:$1048576,MATCH(E412,'Unités CA'!D:D,0),5))</f>
        <v>0010/CA</v>
      </c>
      <c r="T412" t="str">
        <f>IF(INDEX('Unités BTE'!$1:$1048576,MATCH(E412,'Unités CA'!D:D,0),5)=0,"",INDEX('Unités BTE'!$1:$1048576,MATCH(E412,'Unités CA'!D:D,0),5))</f>
        <v/>
      </c>
      <c r="U412">
        <f>IFERROR(INDEX('Prix PRO CA'!$1:$1048576,MATCH(E412,'Prix PRO CA'!D:D,0),10),"")</f>
        <v>394.3</v>
      </c>
      <c r="V412" t="str">
        <f>IFERROR(INDEX('Prix PRO CA'!$1:$1048576,MATCH(E412,'Prix PRO BTE'!D:D,0),10),"")</f>
        <v/>
      </c>
      <c r="W412">
        <f>+IFERROR(INDEX('Prix PRO PCS'!$1:$1048576,MATCH(E412,'Prix PRO PCS'!D:D,0),10),"")</f>
        <v>39.43</v>
      </c>
      <c r="X412" t="str">
        <f>IF(B412="OPPORTUNITE",AA412,IF(AA412&lt;=0,"Non",IF(AA412&gt;10,"Oui","Inf à 10")))</f>
        <v>Oui</v>
      </c>
      <c r="Y412" t="str">
        <f>IFERROR(INDEX(LigneAchat!$1:$1048576,MATCH(E412,LigneAchat!D:D,0),5),"")</f>
        <v/>
      </c>
      <c r="Z412">
        <f>INDEX(Articles!$1:$1048576,MATCH(E412,Articles!D:D,0),21)</f>
        <v>12</v>
      </c>
      <c r="AA412">
        <f>+Z412-AB412</f>
        <v>12</v>
      </c>
      <c r="AB412">
        <f>+INDEX(Articles!$1:$1048576,MATCH(E412,Articles!D:D,0),23)</f>
        <v>0</v>
      </c>
    </row>
    <row r="413">
      <c r="B413" t="str">
        <f>INDEX(Articles!$1:$1048576,MATCH(E413,Articles!D:D,0),6)</f>
        <v>1</v>
      </c>
      <c r="C413" t="str">
        <f>INDEX(Articles!$1:$1048576,MATCH(E413,Articles!D:D,0),7)</f>
        <v/>
      </c>
      <c r="D413" t="str">
        <f>HYPERLINK(INDEX(Articles!$1:$1048576,MATCH(E413,Articles!D:D,0),24),"Lien")</f>
        <v>Lien</v>
      </c>
      <c r="E413" t="str">
        <v>64715</v>
      </c>
      <c r="F413" t="str">
        <f>INDEX(Articles!$1:$1048576,MATCH(E413,Articles!D:D,0),5)</f>
        <v>BBE Ø150 PAILLETTES ARGENT + TC ARGENT</v>
      </c>
      <c r="G413" t="str">
        <f>INDEX(Articles!$1:$1048576,MATCH(E413,Articles!D:D,0),8)</f>
        <v>BOMBE</v>
      </c>
      <c r="H413" t="str">
        <f>INDEX(Articles!$1:$1048576,MATCH(E413,Articles!D:D,0),9)</f>
        <v>SPHERIQUE</v>
      </c>
      <c r="I413">
        <f>INDEX(Articles!$1:$1048576,MATCH(E413,Articles!D:D,0),10)</f>
        <v>150</v>
      </c>
      <c r="J413" t="str">
        <f>INDEX(Articles!$1:$1048576,MATCH(E413,Articles!D:D,0),11)</f>
        <v>CLIGNO</v>
      </c>
      <c r="K413" t="str">
        <f>INDEX(Articles!$1:$1048576,MATCH(E413,Articles!D:D,0),12)</f>
        <v>ARGENT</v>
      </c>
      <c r="L413" t="str">
        <f>INDEX(Articles!$1:$1048576,MATCH(E413,Articles!D:D,0),13)</f>
        <v>EU</v>
      </c>
      <c r="M413" t="str">
        <f>INDEX(Articles!$1:$1048576,MATCH(E413,Articles!D:D,0),14)</f>
        <v>F4</v>
      </c>
      <c r="N413" t="str">
        <f>INDEX(Articles!$1:$1048576,MATCH(E413,Articles!D:D,0),15)</f>
        <v>1.3G</v>
      </c>
      <c r="O413" t="str">
        <f>INDEX(Articles!$1:$1048576,MATCH(E413,Articles!D:D,0),16)</f>
        <v>0163-F4-1216</v>
      </c>
      <c r="P413">
        <f>INDEX(Articles!$1:$1048576,MATCH(E413,Articles!D:D,0),17)*1000</f>
        <v>1424</v>
      </c>
      <c r="Q413" t="str">
        <f>INDEX(Articles!$1:$1048576,MATCH(E413,Articles!D:D,0),18)</f>
        <v>4,3</v>
      </c>
      <c r="R413">
        <f>INDEX(Articles!$1:$1048576,MATCH(E413,Articles!D:D,0),19)</f>
        <v>150</v>
      </c>
      <c r="S413" t="str">
        <f>IF(INDEX('Unités CA'!$1:$1048576,MATCH(E413,'Unités CA'!D:D,0),5)=0,"",INDEX('Unités CA'!$1:$1048576,MATCH(E413,'Unités CA'!D:D,0),5))</f>
        <v>0006/CA</v>
      </c>
      <c r="T413" t="str">
        <f>IF(INDEX('Unités BTE'!$1:$1048576,MATCH(E413,'Unités CA'!D:D,0),5)=0,"",INDEX('Unités BTE'!$1:$1048576,MATCH(E413,'Unités CA'!D:D,0),5))</f>
        <v/>
      </c>
      <c r="U413">
        <f>IFERROR(INDEX('Prix PRO CA'!$1:$1048576,MATCH(E413,'Prix PRO CA'!D:D,0),10),"")</f>
        <v>461.3</v>
      </c>
      <c r="V413" t="str">
        <f>IFERROR(INDEX('Prix PRO CA'!$1:$1048576,MATCH(E413,'Prix PRO BTE'!D:D,0),10),"")</f>
        <v/>
      </c>
      <c r="W413">
        <f>+IFERROR(INDEX('Prix PRO PCS'!$1:$1048576,MATCH(E413,'Prix PRO PCS'!D:D,0),10),"")</f>
        <v>65.9</v>
      </c>
      <c r="X413" t="str">
        <f>IF(B413="OPPORTUNITE",AA413,IF(AA413&lt;=0,"Non",IF(AA413&gt;10,"Oui","Inf à 10")))</f>
        <v>Oui</v>
      </c>
      <c r="Y413" t="str">
        <f>IFERROR(INDEX(LigneAchat!$1:$1048576,MATCH(E413,LigneAchat!D:D,0),5),"")</f>
        <v/>
      </c>
      <c r="Z413">
        <f>INDEX(Articles!$1:$1048576,MATCH(E413,Articles!D:D,0),21)</f>
        <v>23</v>
      </c>
      <c r="AA413">
        <f>+Z413-AB413</f>
        <v>23</v>
      </c>
      <c r="AB413">
        <f>+INDEX(Articles!$1:$1048576,MATCH(E413,Articles!D:D,0),23)</f>
        <v>0</v>
      </c>
    </row>
    <row r="414">
      <c r="B414" t="str">
        <f>INDEX(Articles!$1:$1048576,MATCH(E414,Articles!D:D,0),6)</f>
        <v>1</v>
      </c>
      <c r="C414" t="str">
        <f>INDEX(Articles!$1:$1048576,MATCH(E414,Articles!D:D,0),7)</f>
        <v/>
      </c>
      <c r="D414" t="str">
        <f>HYPERLINK(INDEX(Articles!$1:$1048576,MATCH(E414,Articles!D:D,0),24),"Lien")</f>
        <v>Lien</v>
      </c>
      <c r="E414" t="str">
        <v>73415SO</v>
      </c>
      <c r="F414" t="str">
        <f>INDEX(Articles!$1:$1048576,MATCH(E414,Articles!D:D,0),5)</f>
        <v>BBE Ø150 SCINTILLANT OR</v>
      </c>
      <c r="G414" t="str">
        <f>INDEX(Articles!$1:$1048576,MATCH(E414,Articles!D:D,0),8)</f>
        <v>BOMBE</v>
      </c>
      <c r="H414" t="str">
        <f>INDEX(Articles!$1:$1048576,MATCH(E414,Articles!D:D,0),9)</f>
        <v>SPHERIQUE</v>
      </c>
      <c r="I414">
        <f>INDEX(Articles!$1:$1048576,MATCH(E414,Articles!D:D,0),10)</f>
        <v>150</v>
      </c>
      <c r="J414" t="str">
        <f>INDEX(Articles!$1:$1048576,MATCH(E414,Articles!D:D,0),11)</f>
        <v>CLIGNO</v>
      </c>
      <c r="K414" t="str">
        <f>INDEX(Articles!$1:$1048576,MATCH(E414,Articles!D:D,0),12)</f>
        <v>OR</v>
      </c>
      <c r="L414" t="str">
        <f>INDEX(Articles!$1:$1048576,MATCH(E414,Articles!D:D,0),13)</f>
        <v>EU</v>
      </c>
      <c r="M414" t="str">
        <f>INDEX(Articles!$1:$1048576,MATCH(E414,Articles!D:D,0),14)</f>
        <v>F4</v>
      </c>
      <c r="N414" t="str">
        <f>INDEX(Articles!$1:$1048576,MATCH(E414,Articles!D:D,0),15)</f>
        <v>1.3G</v>
      </c>
      <c r="O414" t="str">
        <f>INDEX(Articles!$1:$1048576,MATCH(E414,Articles!D:D,0),16)</f>
        <v>0589-F4-0066</v>
      </c>
      <c r="P414">
        <f>INDEX(Articles!$1:$1048576,MATCH(E414,Articles!D:D,0),17)*1000</f>
        <v>1086</v>
      </c>
      <c r="Q414" t="str">
        <f>INDEX(Articles!$1:$1048576,MATCH(E414,Articles!D:D,0),18)</f>
        <v>3,5</v>
      </c>
      <c r="R414">
        <f>INDEX(Articles!$1:$1048576,MATCH(E414,Articles!D:D,0),19)</f>
        <v>150</v>
      </c>
      <c r="S414" t="str">
        <f>IF(INDEX('Unités CA'!$1:$1048576,MATCH(E414,'Unités CA'!D:D,0),5)=0,"",INDEX('Unités CA'!$1:$1048576,MATCH(E414,'Unités CA'!D:D,0),5))</f>
        <v>0010/CA</v>
      </c>
      <c r="T414" t="str">
        <f>IF(INDEX('Unités BTE'!$1:$1048576,MATCH(E414,'Unités CA'!D:D,0),5)=0,"",INDEX('Unités BTE'!$1:$1048576,MATCH(E414,'Unités CA'!D:D,0),5))</f>
        <v/>
      </c>
      <c r="U414">
        <f>IFERROR(INDEX('Prix PRO CA'!$1:$1048576,MATCH(E414,'Prix PRO CA'!D:D,0),10),"")</f>
        <v>427.2</v>
      </c>
      <c r="V414" t="str">
        <f>IFERROR(INDEX('Prix PRO CA'!$1:$1048576,MATCH(E414,'Prix PRO BTE'!D:D,0),10),"")</f>
        <v/>
      </c>
      <c r="W414">
        <f>+IFERROR(INDEX('Prix PRO PCS'!$1:$1048576,MATCH(E414,'Prix PRO PCS'!D:D,0),10),"")</f>
        <v>47.24</v>
      </c>
      <c r="X414" t="str">
        <f>IF(B414="OPPORTUNITE",AA414,IF(AA414&lt;=0,"Non",IF(AA414&gt;10,"Oui","Inf à 10")))</f>
        <v>Oui</v>
      </c>
      <c r="Y414" t="str">
        <f>IFERROR(INDEX(LigneAchat!$1:$1048576,MATCH(E414,LigneAchat!D:D,0),5),"")</f>
        <v/>
      </c>
      <c r="Z414">
        <f>INDEX(Articles!$1:$1048576,MATCH(E414,Articles!D:D,0),21)</f>
        <v>17</v>
      </c>
      <c r="AA414">
        <f>+Z414-AB414</f>
        <v>17</v>
      </c>
      <c r="AB414">
        <f>+INDEX(Articles!$1:$1048576,MATCH(E414,Articles!D:D,0),23)</f>
        <v>0</v>
      </c>
    </row>
    <row r="415">
      <c r="B415" t="str">
        <f>INDEX(Articles!$1:$1048576,MATCH(E415,Articles!D:D,0),6)</f>
        <v>1</v>
      </c>
      <c r="C415" t="str">
        <f>INDEX(Articles!$1:$1048576,MATCH(E415,Articles!D:D,0),7)</f>
        <v/>
      </c>
      <c r="D415" t="str">
        <f>HYPERLINK(INDEX(Articles!$1:$1048576,MATCH(E415,Articles!D:D,0),24),"Lien")</f>
        <v>Lien</v>
      </c>
      <c r="E415" t="str">
        <v>73415SOB</v>
      </c>
      <c r="F415" t="str">
        <f>INDEX(Articles!$1:$1048576,MATCH(E415,Articles!D:D,0),5)</f>
        <v>BBE Ø150 SCINTILLANT OR CENTRE BLEU</v>
      </c>
      <c r="G415" t="str">
        <f>INDEX(Articles!$1:$1048576,MATCH(E415,Articles!D:D,0),8)</f>
        <v>BOMBE</v>
      </c>
      <c r="H415" t="str">
        <f>INDEX(Articles!$1:$1048576,MATCH(E415,Articles!D:D,0),9)</f>
        <v>SPHERIQUE</v>
      </c>
      <c r="I415">
        <f>INDEX(Articles!$1:$1048576,MATCH(E415,Articles!D:D,0),10)</f>
        <v>150</v>
      </c>
      <c r="J415" t="str">
        <f>INDEX(Articles!$1:$1048576,MATCH(E415,Articles!D:D,0),11)</f>
        <v>CLIGNO</v>
      </c>
      <c r="K415" t="str">
        <f>INDEX(Articles!$1:$1048576,MATCH(E415,Articles!D:D,0),12)</f>
        <v>OR</v>
      </c>
      <c r="L415" t="str">
        <f>INDEX(Articles!$1:$1048576,MATCH(E415,Articles!D:D,0),13)</f>
        <v>EU</v>
      </c>
      <c r="M415" t="str">
        <f>INDEX(Articles!$1:$1048576,MATCH(E415,Articles!D:D,0),14)</f>
        <v>F4</v>
      </c>
      <c r="N415" t="str">
        <f>INDEX(Articles!$1:$1048576,MATCH(E415,Articles!D:D,0),15)</f>
        <v>1.3G</v>
      </c>
      <c r="O415" t="str">
        <f>INDEX(Articles!$1:$1048576,MATCH(E415,Articles!D:D,0),16)</f>
        <v>0589-F4-0066</v>
      </c>
      <c r="P415">
        <f>INDEX(Articles!$1:$1048576,MATCH(E415,Articles!D:D,0),17)*1000</f>
        <v>1157</v>
      </c>
      <c r="Q415" t="str">
        <f>INDEX(Articles!$1:$1048576,MATCH(E415,Articles!D:D,0),18)</f>
        <v>3,5</v>
      </c>
      <c r="R415">
        <f>INDEX(Articles!$1:$1048576,MATCH(E415,Articles!D:D,0),19)</f>
        <v>150</v>
      </c>
      <c r="S415" t="str">
        <f>IF(INDEX('Unités CA'!$1:$1048576,MATCH(E415,'Unités CA'!D:D,0),5)=0,"",INDEX('Unités CA'!$1:$1048576,MATCH(E415,'Unités CA'!D:D,0),5))</f>
        <v>0010/CA</v>
      </c>
      <c r="T415" t="str">
        <f>IF(INDEX('Unités BTE'!$1:$1048576,MATCH(E415,'Unités CA'!D:D,0),5)=0,"",INDEX('Unités BTE'!$1:$1048576,MATCH(E415,'Unités CA'!D:D,0),5))</f>
        <v/>
      </c>
      <c r="U415">
        <f>IFERROR(INDEX('Prix PRO CA'!$1:$1048576,MATCH(E415,'Prix PRO CA'!D:D,0),10),"")</f>
        <v>528.5</v>
      </c>
      <c r="V415" t="str">
        <f>IFERROR(INDEX('Prix PRO CA'!$1:$1048576,MATCH(E415,'Prix PRO BTE'!D:D,0),10),"")</f>
        <v/>
      </c>
      <c r="W415">
        <f>+IFERROR(INDEX('Prix PRO PCS'!$1:$1048576,MATCH(E415,'Prix PRO PCS'!D:D,0),10),"")</f>
        <v>52.85</v>
      </c>
      <c r="X415" t="str">
        <f>IF(B415="OPPORTUNITE",AA415,IF(AA415&lt;=0,"Non",IF(AA415&gt;10,"Oui","Inf à 10")))</f>
        <v>Oui</v>
      </c>
      <c r="Y415" t="str">
        <f>IFERROR(INDEX(LigneAchat!$1:$1048576,MATCH(E415,LigneAchat!D:D,0),5),"")</f>
        <v/>
      </c>
      <c r="Z415">
        <f>INDEX(Articles!$1:$1048576,MATCH(E415,Articles!D:D,0),21)</f>
        <v>12</v>
      </c>
      <c r="AA415">
        <f>+Z415-AB415</f>
        <v>12</v>
      </c>
      <c r="AB415">
        <f>+INDEX(Articles!$1:$1048576,MATCH(E415,Articles!D:D,0),23)</f>
        <v>0</v>
      </c>
    </row>
    <row r="416">
      <c r="B416" t="str">
        <f>INDEX(Articles!$1:$1048576,MATCH(E416,Articles!D:D,0),6)</f>
        <v>1</v>
      </c>
      <c r="C416" t="str">
        <f>INDEX(Articles!$1:$1048576,MATCH(E416,Articles!D:D,0),7)</f>
        <v/>
      </c>
      <c r="D416" t="str">
        <f>HYPERLINK(INDEX(Articles!$1:$1048576,MATCH(E416,Articles!D:D,0),24),"Lien")</f>
        <v>Lien</v>
      </c>
      <c r="E416" t="str">
        <v>72715SOB</v>
      </c>
      <c r="F416" t="str">
        <f>INDEX(Articles!$1:$1048576,MATCH(E416,Articles!D:D,0),5)</f>
        <v>BBE Ø150 SCINTILLANT OR À BLEU CENTRE BLEU</v>
      </c>
      <c r="G416" t="str">
        <f>INDEX(Articles!$1:$1048576,MATCH(E416,Articles!D:D,0),8)</f>
        <v>BOMBE</v>
      </c>
      <c r="H416" t="str">
        <f>INDEX(Articles!$1:$1048576,MATCH(E416,Articles!D:D,0),9)</f>
        <v>SPHERIQUE</v>
      </c>
      <c r="I416">
        <f>INDEX(Articles!$1:$1048576,MATCH(E416,Articles!D:D,0),10)</f>
        <v>150</v>
      </c>
      <c r="J416" t="str">
        <f>INDEX(Articles!$1:$1048576,MATCH(E416,Articles!D:D,0),11)</f>
        <v>CLIGNO</v>
      </c>
      <c r="K416" t="str">
        <f>INDEX(Articles!$1:$1048576,MATCH(E416,Articles!D:D,0),12)</f>
        <v>OR</v>
      </c>
      <c r="L416" t="str">
        <f>INDEX(Articles!$1:$1048576,MATCH(E416,Articles!D:D,0),13)</f>
        <v>EU</v>
      </c>
      <c r="M416" t="str">
        <f>INDEX(Articles!$1:$1048576,MATCH(E416,Articles!D:D,0),14)</f>
        <v>F4</v>
      </c>
      <c r="N416" t="str">
        <f>INDEX(Articles!$1:$1048576,MATCH(E416,Articles!D:D,0),15)</f>
        <v>1.3G</v>
      </c>
      <c r="O416" t="str">
        <f>INDEX(Articles!$1:$1048576,MATCH(E416,Articles!D:D,0),16)</f>
        <v>1395-F4-0617/2013</v>
      </c>
      <c r="P416">
        <f>INDEX(Articles!$1:$1048576,MATCH(E416,Articles!D:D,0),17)*1000</f>
        <v>1243</v>
      </c>
      <c r="Q416" t="str">
        <f>INDEX(Articles!$1:$1048576,MATCH(E416,Articles!D:D,0),18)</f>
        <v>3,8</v>
      </c>
      <c r="R416">
        <f>INDEX(Articles!$1:$1048576,MATCH(E416,Articles!D:D,0),19)</f>
        <v>150</v>
      </c>
      <c r="S416" t="str">
        <f>IF(INDEX('Unités CA'!$1:$1048576,MATCH(E416,'Unités CA'!D:D,0),5)=0,"",INDEX('Unités CA'!$1:$1048576,MATCH(E416,'Unités CA'!D:D,0),5))</f>
        <v>0020/CA</v>
      </c>
      <c r="T416" t="str">
        <f>IF(INDEX('Unités BTE'!$1:$1048576,MATCH(E416,'Unités CA'!D:D,0),5)=0,"",INDEX('Unités BTE'!$1:$1048576,MATCH(E416,'Unités CA'!D:D,0),5))</f>
        <v/>
      </c>
      <c r="U416">
        <f>IFERROR(INDEX('Prix PRO CA'!$1:$1048576,MATCH(E416,'Prix PRO CA'!D:D,0),10),"")</f>
        <v>1249.2</v>
      </c>
      <c r="V416" t="str">
        <f>IFERROR(INDEX('Prix PRO CA'!$1:$1048576,MATCH(E416,'Prix PRO BTE'!D:D,0),10),"")</f>
        <v/>
      </c>
      <c r="W416">
        <f>+IFERROR(INDEX('Prix PRO PCS'!$1:$1048576,MATCH(E416,'Prix PRO PCS'!D:D,0),10),"")</f>
        <v>62.46</v>
      </c>
      <c r="X416" t="str">
        <f>IF(B416="OPPORTUNITE",AA416,IF(AA416&lt;=0,"Non",IF(AA416&gt;10,"Oui","Inf à 10")))</f>
        <v>Non</v>
      </c>
      <c r="Y416">
        <f>IFERROR(INDEX(LigneAchat!$1:$1048576,MATCH(E416,LigneAchat!D:D,0),5),"")</f>
        <v>44287</v>
      </c>
      <c r="Z416">
        <f>INDEX(Articles!$1:$1048576,MATCH(E416,Articles!D:D,0),21)</f>
        <v>98</v>
      </c>
      <c r="AA416">
        <f>+Z416-AB416</f>
        <v>0</v>
      </c>
      <c r="AB416">
        <f>+INDEX(Articles!$1:$1048576,MATCH(E416,Articles!D:D,0),23)</f>
        <v>98</v>
      </c>
    </row>
    <row r="417">
      <c r="B417" t="str">
        <f>INDEX(Articles!$1:$1048576,MATCH(E417,Articles!D:D,0),6)</f>
        <v>1</v>
      </c>
      <c r="C417" t="str">
        <f>INDEX(Articles!$1:$1048576,MATCH(E417,Articles!D:D,0),7)</f>
        <v/>
      </c>
      <c r="D417" t="str">
        <f>HYPERLINK(INDEX(Articles!$1:$1048576,MATCH(E417,Articles!D:D,0),24),"Lien")</f>
        <v>Lien</v>
      </c>
      <c r="E417" t="str">
        <v>73815A/R-ST</v>
      </c>
      <c r="F417" t="str">
        <f>INDEX(Articles!$1:$1048576,MATCH(E417,Articles!D:D,0),5)</f>
        <v>BBE  Ø150 STUTATA 10 BTTES ARGENT À ROUGE</v>
      </c>
      <c r="G417" t="str">
        <f>INDEX(Articles!$1:$1048576,MATCH(E417,Articles!D:D,0),8)</f>
        <v>BOMBE</v>
      </c>
      <c r="H417" t="str">
        <f>INDEX(Articles!$1:$1048576,MATCH(E417,Articles!D:D,0),9)</f>
        <v>CYLIND</v>
      </c>
      <c r="I417">
        <f>INDEX(Articles!$1:$1048576,MATCH(E417,Articles!D:D,0),10)</f>
        <v>150</v>
      </c>
      <c r="J417" t="str">
        <f>INDEX(Articles!$1:$1048576,MATCH(E417,Articles!D:D,0),11)</f>
        <v>CHANGEMENT</v>
      </c>
      <c r="K417" t="str">
        <f>INDEX(Articles!$1:$1048576,MATCH(E417,Articles!D:D,0),12)</f>
        <v>ARGENT</v>
      </c>
      <c r="L417" t="str">
        <f>INDEX(Articles!$1:$1048576,MATCH(E417,Articles!D:D,0),13)</f>
        <v>EU</v>
      </c>
      <c r="M417" t="str">
        <f>INDEX(Articles!$1:$1048576,MATCH(E417,Articles!D:D,0),14)</f>
        <v>F4</v>
      </c>
      <c r="N417" t="str">
        <f>INDEX(Articles!$1:$1048576,MATCH(E417,Articles!D:D,0),15)</f>
        <v>1.3G</v>
      </c>
      <c r="O417" t="str">
        <f>INDEX(Articles!$1:$1048576,MATCH(E417,Articles!D:D,0),16)</f>
        <v>1008-F4-692261473</v>
      </c>
      <c r="P417">
        <f>INDEX(Articles!$1:$1048576,MATCH(E417,Articles!D:D,0),17)*1000</f>
        <v>2000</v>
      </c>
      <c r="Q417" t="str">
        <f>INDEX(Articles!$1:$1048576,MATCH(E417,Articles!D:D,0),18)</f>
        <v>4,5</v>
      </c>
      <c r="R417">
        <f>INDEX(Articles!$1:$1048576,MATCH(E417,Articles!D:D,0),19)</f>
        <v>150</v>
      </c>
      <c r="S417" t="str">
        <f>IF(INDEX('Unités CA'!$1:$1048576,MATCH(E417,'Unités CA'!D:D,0),5)=0,"",INDEX('Unités CA'!$1:$1048576,MATCH(E417,'Unités CA'!D:D,0),5))</f>
        <v>0005/CA</v>
      </c>
      <c r="T417" t="str">
        <f>IF(INDEX('Unités BTE'!$1:$1048576,MATCH(E417,'Unités CA'!D:D,0),5)=0,"",INDEX('Unités BTE'!$1:$1048576,MATCH(E417,'Unités CA'!D:D,0),5))</f>
        <v/>
      </c>
      <c r="U417" t="str">
        <f>IFERROR(INDEX('Prix PRO CA'!$1:$1048576,MATCH(E417,'Prix PRO CA'!D:D,0),10),"")</f>
        <v/>
      </c>
      <c r="V417" t="str">
        <f>IFERROR(INDEX('Prix PRO CA'!$1:$1048576,MATCH(E417,'Prix PRO BTE'!D:D,0),10),"")</f>
        <v/>
      </c>
      <c r="W417">
        <f>+IFERROR(INDEX('Prix PRO PCS'!$1:$1048576,MATCH(E417,'Prix PRO PCS'!D:D,0),10),"")</f>
        <v>104.69</v>
      </c>
      <c r="X417" t="str">
        <f>IF(B417="OPPORTUNITE",AA417,IF(AA417&lt;=0,"Non",IF(AA417&gt;10,"Oui","Inf à 10")))</f>
        <v>Oui</v>
      </c>
      <c r="Y417" t="str">
        <f>IFERROR(INDEX(LigneAchat!$1:$1048576,MATCH(E417,LigneAchat!D:D,0),5),"")</f>
        <v/>
      </c>
      <c r="Z417">
        <f>INDEX(Articles!$1:$1048576,MATCH(E417,Articles!D:D,0),21)</f>
        <v>22</v>
      </c>
      <c r="AA417">
        <f>+Z417-AB417</f>
        <v>22</v>
      </c>
      <c r="AB417">
        <f>+INDEX(Articles!$1:$1048576,MATCH(E417,Articles!D:D,0),23)</f>
        <v>0</v>
      </c>
    </row>
    <row r="418">
      <c r="B418" t="str">
        <f>INDEX(Articles!$1:$1048576,MATCH(E418,Articles!D:D,0),6)</f>
        <v>1</v>
      </c>
      <c r="C418" t="str">
        <f>INDEX(Articles!$1:$1048576,MATCH(E418,Articles!D:D,0),7)</f>
        <v/>
      </c>
      <c r="D418" t="str">
        <f>HYPERLINK(INDEX(Articles!$1:$1048576,MATCH(E418,Articles!D:D,0),24),"Lien")</f>
        <v>Lien</v>
      </c>
      <c r="E418" t="str">
        <v>703608</v>
      </c>
      <c r="F418" t="str">
        <f>INDEX(Articles!$1:$1048576,MATCH(E418,Articles!D:D,0),5)</f>
        <v>BBE Ø150 PIVOINE MULTICOLORE</v>
      </c>
      <c r="G418" t="str">
        <f>INDEX(Articles!$1:$1048576,MATCH(E418,Articles!D:D,0),8)</f>
        <v>BOMBE</v>
      </c>
      <c r="H418" t="str">
        <f>INDEX(Articles!$1:$1048576,MATCH(E418,Articles!D:D,0),9)</f>
        <v>SPHERIQUE</v>
      </c>
      <c r="I418">
        <f>INDEX(Articles!$1:$1048576,MATCH(E418,Articles!D:D,0),10)</f>
        <v>150</v>
      </c>
      <c r="J418" t="str">
        <f>INDEX(Articles!$1:$1048576,MATCH(E418,Articles!D:D,0),11)</f>
        <v>PIVOINE</v>
      </c>
      <c r="K418" t="str">
        <f>INDEX(Articles!$1:$1048576,MATCH(E418,Articles!D:D,0),12)</f>
        <v>MULTICOLORE</v>
      </c>
      <c r="L418" t="str">
        <f>INDEX(Articles!$1:$1048576,MATCH(E418,Articles!D:D,0),13)</f>
        <v>CN</v>
      </c>
      <c r="M418" t="str">
        <f>INDEX(Articles!$1:$1048576,MATCH(E418,Articles!D:D,0),14)</f>
        <v>F4</v>
      </c>
      <c r="N418" t="str">
        <f>INDEX(Articles!$1:$1048576,MATCH(E418,Articles!D:D,0),15)</f>
        <v>1.3G</v>
      </c>
      <c r="O418" t="str">
        <f>INDEX(Articles!$1:$1048576,MATCH(E418,Articles!D:D,0),16)</f>
        <v>1170-F4-02746</v>
      </c>
      <c r="P418">
        <f>INDEX(Articles!$1:$1048576,MATCH(E418,Articles!D:D,0),17)*1000</f>
        <v>1050</v>
      </c>
      <c r="Q418" t="str">
        <f>INDEX(Articles!$1:$1048576,MATCH(E418,Articles!D:D,0),18)</f>
        <v>4</v>
      </c>
      <c r="R418">
        <f>INDEX(Articles!$1:$1048576,MATCH(E418,Articles!D:D,0),19)</f>
        <v>150</v>
      </c>
      <c r="S418" t="str">
        <f>IF(INDEX('Unités CA'!$1:$1048576,MATCH(E418,'Unités CA'!D:D,0),5)=0,"",INDEX('Unités CA'!$1:$1048576,MATCH(E418,'Unités CA'!D:D,0),5))</f>
        <v>0010/CA</v>
      </c>
      <c r="T418" t="str">
        <f>IF(INDEX('Unités BTE'!$1:$1048576,MATCH(E418,'Unités CA'!D:D,0),5)=0,"",INDEX('Unités BTE'!$1:$1048576,MATCH(E418,'Unités CA'!D:D,0),5))</f>
        <v/>
      </c>
      <c r="U418">
        <f>IFERROR(INDEX('Prix PRO CA'!$1:$1048576,MATCH(E418,'Prix PRO CA'!D:D,0),10),"")</f>
        <v>290</v>
      </c>
      <c r="V418" t="str">
        <f>IFERROR(INDEX('Prix PRO CA'!$1:$1048576,MATCH(E418,'Prix PRO BTE'!D:D,0),10),"")</f>
        <v/>
      </c>
      <c r="W418">
        <f>+IFERROR(INDEX('Prix PRO PCS'!$1:$1048576,MATCH(E418,'Prix PRO PCS'!D:D,0),10),"")</f>
        <v>34.37</v>
      </c>
      <c r="X418" t="str">
        <f>IF(B418="OPPORTUNITE",AA418,IF(AA418&lt;=0,"Non",IF(AA418&gt;10,"Oui","Inf à 10")))</f>
        <v>Inf à 10</v>
      </c>
      <c r="Y418" t="str">
        <f>IFERROR(INDEX(LigneAchat!$1:$1048576,MATCH(E418,LigneAchat!D:D,0),5),"")</f>
        <v/>
      </c>
      <c r="Z418">
        <f>INDEX(Articles!$1:$1048576,MATCH(E418,Articles!D:D,0),21)</f>
        <v>6</v>
      </c>
      <c r="AA418">
        <f>+Z418-AB418</f>
        <v>6</v>
      </c>
      <c r="AB418">
        <f>+INDEX(Articles!$1:$1048576,MATCH(E418,Articles!D:D,0),23)</f>
        <v>0</v>
      </c>
    </row>
    <row r="419">
      <c r="B419" t="str">
        <f>INDEX(Articles!$1:$1048576,MATCH(E419,Articles!D:D,0),6)</f>
        <v>1</v>
      </c>
      <c r="C419" t="str">
        <f>INDEX(Articles!$1:$1048576,MATCH(E419,Articles!D:D,0),7)</f>
        <v/>
      </c>
      <c r="D419" t="str">
        <f>HYPERLINK(INDEX(Articles!$1:$1048576,MATCH(E419,Articles!D:D,0),24),"Lien")</f>
        <v>Lien</v>
      </c>
      <c r="E419" t="str">
        <v>76015-81CE</v>
      </c>
      <c r="F419" t="str">
        <f>INDEX(Articles!$1:$1048576,MATCH(E419,Articles!D:D,0),5)</f>
        <v>BBE Ø150 FILET D'OR (PREMIUM)</v>
      </c>
      <c r="G419" t="str">
        <f>INDEX(Articles!$1:$1048576,MATCH(E419,Articles!D:D,0),8)</f>
        <v>BOMBE</v>
      </c>
      <c r="H419" t="str">
        <f>INDEX(Articles!$1:$1048576,MATCH(E419,Articles!D:D,0),9)</f>
        <v>SPHERIQUE</v>
      </c>
      <c r="I419">
        <f>INDEX(Articles!$1:$1048576,MATCH(E419,Articles!D:D,0),10)</f>
        <v>150</v>
      </c>
      <c r="J419" t="str">
        <f>INDEX(Articles!$1:$1048576,MATCH(E419,Articles!D:D,0),11)</f>
        <v>PLEUREUR</v>
      </c>
      <c r="K419" t="str">
        <f>INDEX(Articles!$1:$1048576,MATCH(E419,Articles!D:D,0),12)</f>
        <v>KAMURO</v>
      </c>
      <c r="L419" t="str">
        <f>INDEX(Articles!$1:$1048576,MATCH(E419,Articles!D:D,0),13)</f>
        <v>CN</v>
      </c>
      <c r="M419" t="str">
        <f>INDEX(Articles!$1:$1048576,MATCH(E419,Articles!D:D,0),14)</f>
        <v>F4</v>
      </c>
      <c r="N419" t="str">
        <f>INDEX(Articles!$1:$1048576,MATCH(E419,Articles!D:D,0),15)</f>
        <v>1.3G</v>
      </c>
      <c r="O419" t="str">
        <f>INDEX(Articles!$1:$1048576,MATCH(E419,Articles!D:D,0),16)</f>
        <v>1008-F4-69245233</v>
      </c>
      <c r="P419">
        <f>INDEX(Articles!$1:$1048576,MATCH(E419,Articles!D:D,0),17)*1000</f>
        <v>981</v>
      </c>
      <c r="Q419" t="str">
        <f>INDEX(Articles!$1:$1048576,MATCH(E419,Articles!D:D,0),18)</f>
        <v>4,2</v>
      </c>
      <c r="R419">
        <f>INDEX(Articles!$1:$1048576,MATCH(E419,Articles!D:D,0),19)</f>
        <v>150</v>
      </c>
      <c r="S419" t="str">
        <f>IF(INDEX('Unités CA'!$1:$1048576,MATCH(E419,'Unités CA'!D:D,0),5)=0,"",INDEX('Unités CA'!$1:$1048576,MATCH(E419,'Unités CA'!D:D,0),5))</f>
        <v>0009/CA</v>
      </c>
      <c r="T419" t="str">
        <f>IF(INDEX('Unités BTE'!$1:$1048576,MATCH(E419,'Unités CA'!D:D,0),5)=0,"",INDEX('Unités BTE'!$1:$1048576,MATCH(E419,'Unités CA'!D:D,0),5))</f>
        <v/>
      </c>
      <c r="U419">
        <f>IFERROR(INDEX('Prix PRO CA'!$1:$1048576,MATCH(E419,'Prix PRO CA'!D:D,0),10),"")</f>
        <v>309.33</v>
      </c>
      <c r="V419" t="str">
        <f>IFERROR(INDEX('Prix PRO CA'!$1:$1048576,MATCH(E419,'Prix PRO BTE'!D:D,0),10),"")</f>
        <v/>
      </c>
      <c r="W419">
        <f>+IFERROR(INDEX('Prix PRO PCS'!$1:$1048576,MATCH(E419,'Prix PRO PCS'!D:D,0),10),"")</f>
        <v>34.37</v>
      </c>
      <c r="X419" t="str">
        <f>IF(B419="OPPORTUNITE",AA419,IF(AA419&lt;=0,"Non",IF(AA419&gt;10,"Oui","Inf à 10")))</f>
        <v>Inf à 10</v>
      </c>
      <c r="Y419">
        <f>IFERROR(INDEX(LigneAchat!$1:$1048576,MATCH(E419,LigneAchat!D:D,0),5),"")</f>
        <v>44326</v>
      </c>
      <c r="Z419">
        <f>INDEX(Articles!$1:$1048576,MATCH(E419,Articles!D:D,0),21)</f>
        <v>13</v>
      </c>
      <c r="AA419">
        <f>+Z419-AB419</f>
        <v>2</v>
      </c>
      <c r="AB419">
        <f>+INDEX(Articles!$1:$1048576,MATCH(E419,Articles!D:D,0),23)</f>
        <v>11</v>
      </c>
    </row>
    <row r="420">
      <c r="B420" t="str">
        <f>INDEX(Articles!$1:$1048576,MATCH(E420,Articles!D:D,0),6)</f>
        <v>1</v>
      </c>
      <c r="C420" t="str">
        <f>INDEX(Articles!$1:$1048576,MATCH(E420,Articles!D:D,0),7)</f>
        <v/>
      </c>
      <c r="D420" t="str">
        <f>HYPERLINK(INDEX(Articles!$1:$1048576,MATCH(E420,Articles!D:D,0),24),"Lien")</f>
        <v>Lien</v>
      </c>
      <c r="E420" t="str">
        <v>76015-89CE</v>
      </c>
      <c r="F420" t="str">
        <f>INDEX(Articles!$1:$1048576,MATCH(E420,Articles!D:D,0),5)</f>
        <v>BBE Ø150 FILET D'ARGENT</v>
      </c>
      <c r="G420" t="str">
        <f>INDEX(Articles!$1:$1048576,MATCH(E420,Articles!D:D,0),8)</f>
        <v>BOMBE</v>
      </c>
      <c r="H420" t="str">
        <f>INDEX(Articles!$1:$1048576,MATCH(E420,Articles!D:D,0),9)</f>
        <v>SPHERIQUE</v>
      </c>
      <c r="I420">
        <f>INDEX(Articles!$1:$1048576,MATCH(E420,Articles!D:D,0),10)</f>
        <v>150</v>
      </c>
      <c r="J420" t="str">
        <f>INDEX(Articles!$1:$1048576,MATCH(E420,Articles!D:D,0),11)</f>
        <v>PLEUREUR</v>
      </c>
      <c r="K420" t="str">
        <f>INDEX(Articles!$1:$1048576,MATCH(E420,Articles!D:D,0),12)</f>
        <v>ARGENT</v>
      </c>
      <c r="L420" t="str">
        <f>INDEX(Articles!$1:$1048576,MATCH(E420,Articles!D:D,0),13)</f>
        <v>CN</v>
      </c>
      <c r="M420" t="str">
        <f>INDEX(Articles!$1:$1048576,MATCH(E420,Articles!D:D,0),14)</f>
        <v>F4</v>
      </c>
      <c r="N420" t="str">
        <f>INDEX(Articles!$1:$1048576,MATCH(E420,Articles!D:D,0),15)</f>
        <v>1.3G</v>
      </c>
      <c r="O420" t="str">
        <f>INDEX(Articles!$1:$1048576,MATCH(E420,Articles!D:D,0),16)</f>
        <v>1008-F4-69245233</v>
      </c>
      <c r="P420">
        <f>INDEX(Articles!$1:$1048576,MATCH(E420,Articles!D:D,0),17)*1000</f>
        <v>1111</v>
      </c>
      <c r="Q420" t="str">
        <f>INDEX(Articles!$1:$1048576,MATCH(E420,Articles!D:D,0),18)</f>
        <v>4,2</v>
      </c>
      <c r="R420">
        <f>INDEX(Articles!$1:$1048576,MATCH(E420,Articles!D:D,0),19)</f>
        <v>150</v>
      </c>
      <c r="S420" t="str">
        <f>IF(INDEX('Unités CA'!$1:$1048576,MATCH(E420,'Unités CA'!D:D,0),5)=0,"",INDEX('Unités CA'!$1:$1048576,MATCH(E420,'Unités CA'!D:D,0),5))</f>
        <v>0009/CA</v>
      </c>
      <c r="T420" t="str">
        <f>IF(INDEX('Unités BTE'!$1:$1048576,MATCH(E420,'Unités CA'!D:D,0),5)=0,"",INDEX('Unités BTE'!$1:$1048576,MATCH(E420,'Unités CA'!D:D,0),5))</f>
        <v/>
      </c>
      <c r="U420">
        <f>IFERROR(INDEX('Prix PRO CA'!$1:$1048576,MATCH(E420,'Prix PRO CA'!D:D,0),10),"")</f>
        <v>309.33</v>
      </c>
      <c r="V420" t="str">
        <f>IFERROR(INDEX('Prix PRO CA'!$1:$1048576,MATCH(E420,'Prix PRO BTE'!D:D,0),10),"")</f>
        <v/>
      </c>
      <c r="W420">
        <f>+IFERROR(INDEX('Prix PRO PCS'!$1:$1048576,MATCH(E420,'Prix PRO PCS'!D:D,0),10),"")</f>
        <v>34.37</v>
      </c>
      <c r="X420" t="str">
        <f>IF(B420="OPPORTUNITE",AA420,IF(AA420&lt;=0,"Non",IF(AA420&gt;10,"Oui","Inf à 10")))</f>
        <v>Oui</v>
      </c>
      <c r="Y420" t="str">
        <f>IFERROR(INDEX(LigneAchat!$1:$1048576,MATCH(E420,LigneAchat!D:D,0),5),"")</f>
        <v/>
      </c>
      <c r="Z420">
        <f>INDEX(Articles!$1:$1048576,MATCH(E420,Articles!D:D,0),21)</f>
        <v>120</v>
      </c>
      <c r="AA420">
        <f>+Z420-AB420</f>
        <v>120</v>
      </c>
      <c r="AB420">
        <f>+INDEX(Articles!$1:$1048576,MATCH(E420,Articles!D:D,0),23)</f>
        <v>0</v>
      </c>
    </row>
    <row r="421">
      <c r="B421" t="str">
        <f>INDEX(Articles!$1:$1048576,MATCH(E421,Articles!D:D,0),6)</f>
        <v>1</v>
      </c>
      <c r="C421" t="str">
        <f>INDEX(Articles!$1:$1048576,MATCH(E421,Articles!D:D,0),7)</f>
        <v/>
      </c>
      <c r="D421" t="str">
        <f>HYPERLINK(INDEX(Articles!$1:$1048576,MATCH(E421,Articles!D:D,0),24),"Lien")</f>
        <v>Lien</v>
      </c>
      <c r="E421" t="str">
        <v>94015-18</v>
      </c>
      <c r="F421" t="str">
        <f>INDEX(Articles!$1:$1048576,MATCH(E421,Articles!D:D,0),5)</f>
        <v>BBE Ø150 CASCADE FILET D'OR</v>
      </c>
      <c r="G421" t="str">
        <f>INDEX(Articles!$1:$1048576,MATCH(E421,Articles!D:D,0),8)</f>
        <v>BOMBE</v>
      </c>
      <c r="H421" t="str">
        <f>INDEX(Articles!$1:$1048576,MATCH(E421,Articles!D:D,0),9)</f>
        <v>SPHERIQUE</v>
      </c>
      <c r="I421">
        <f>INDEX(Articles!$1:$1048576,MATCH(E421,Articles!D:D,0),10)</f>
        <v>150</v>
      </c>
      <c r="J421" t="str">
        <f>INDEX(Articles!$1:$1048576,MATCH(E421,Articles!D:D,0),11)</f>
        <v>PLEUREUR</v>
      </c>
      <c r="K421" t="str">
        <f>INDEX(Articles!$1:$1048576,MATCH(E421,Articles!D:D,0),12)</f>
        <v>KAMURO</v>
      </c>
      <c r="L421" t="str">
        <f>INDEX(Articles!$1:$1048576,MATCH(E421,Articles!D:D,0),13)</f>
        <v>CN</v>
      </c>
      <c r="M421" t="str">
        <f>INDEX(Articles!$1:$1048576,MATCH(E421,Articles!D:D,0),14)</f>
        <v>F4</v>
      </c>
      <c r="N421" t="str">
        <f>INDEX(Articles!$1:$1048576,MATCH(E421,Articles!D:D,0),15)</f>
        <v>1.3G</v>
      </c>
      <c r="O421" t="str">
        <f>INDEX(Articles!$1:$1048576,MATCH(E421,Articles!D:D,0),16)</f>
        <v>1008-F4-69253206</v>
      </c>
      <c r="P421">
        <f>INDEX(Articles!$1:$1048576,MATCH(E421,Articles!D:D,0),17)*1000</f>
        <v>1050</v>
      </c>
      <c r="Q421" t="str">
        <f>INDEX(Articles!$1:$1048576,MATCH(E421,Articles!D:D,0),18)</f>
        <v>4</v>
      </c>
      <c r="R421">
        <f>INDEX(Articles!$1:$1048576,MATCH(E421,Articles!D:D,0),19)</f>
        <v>150</v>
      </c>
      <c r="S421" t="str">
        <f>IF(INDEX('Unités CA'!$1:$1048576,MATCH(E421,'Unités CA'!D:D,0),5)=0,"",INDEX('Unités CA'!$1:$1048576,MATCH(E421,'Unités CA'!D:D,0),5))</f>
        <v>0010/CA</v>
      </c>
      <c r="T421" t="str">
        <f>IF(INDEX('Unités BTE'!$1:$1048576,MATCH(E421,'Unités CA'!D:D,0),5)=0,"",INDEX('Unités BTE'!$1:$1048576,MATCH(E421,'Unités CA'!D:D,0),5))</f>
        <v/>
      </c>
      <c r="U421">
        <f>IFERROR(INDEX('Prix PRO CA'!$1:$1048576,MATCH(E421,'Prix PRO CA'!D:D,0),10),"")</f>
        <v>343.7</v>
      </c>
      <c r="V421" t="str">
        <f>IFERROR(INDEX('Prix PRO CA'!$1:$1048576,MATCH(E421,'Prix PRO BTE'!D:D,0),10),"")</f>
        <v/>
      </c>
      <c r="W421">
        <f>+IFERROR(INDEX('Prix PRO PCS'!$1:$1048576,MATCH(E421,'Prix PRO PCS'!D:D,0),10),"")</f>
        <v>34.37</v>
      </c>
      <c r="X421" t="str">
        <f>IF(B421="OPPORTUNITE",AA421,IF(AA421&lt;=0,"Non",IF(AA421&gt;10,"Oui","Inf à 10")))</f>
        <v>Oui</v>
      </c>
      <c r="Y421" t="str">
        <f>IFERROR(INDEX(LigneAchat!$1:$1048576,MATCH(E421,LigneAchat!D:D,0),5),"")</f>
        <v/>
      </c>
      <c r="Z421">
        <f>INDEX(Articles!$1:$1048576,MATCH(E421,Articles!D:D,0),21)</f>
        <v>35</v>
      </c>
      <c r="AA421">
        <f>+Z421-AB421</f>
        <v>35</v>
      </c>
      <c r="AB421">
        <f>+INDEX(Articles!$1:$1048576,MATCH(E421,Articles!D:D,0),23)</f>
        <v>0</v>
      </c>
    </row>
    <row r="422">
      <c r="B422" t="str">
        <f>INDEX(Articles!$1:$1048576,MATCH(E422,Articles!D:D,0),6)</f>
        <v>1</v>
      </c>
      <c r="C422" t="str">
        <f>INDEX(Articles!$1:$1048576,MATCH(E422,Articles!D:D,0),7)</f>
        <v/>
      </c>
      <c r="D422" t="str">
        <f>HYPERLINK(INDEX(Articles!$1:$1048576,MATCH(E422,Articles!D:D,0),24),"Lien")</f>
        <v>Lien</v>
      </c>
      <c r="E422" t="str">
        <v>97515-09</v>
      </c>
      <c r="F422" t="str">
        <f>INDEX(Articles!$1:$1048576,MATCH(E422,Articles!D:D,0),5)</f>
        <v>BBE Ø150 ARAIGNÉE PLATINE CENTRE CLIGNO BLANC</v>
      </c>
      <c r="G422" t="str">
        <f>INDEX(Articles!$1:$1048576,MATCH(E422,Articles!D:D,0),8)</f>
        <v>BOMBE</v>
      </c>
      <c r="H422" t="str">
        <f>INDEX(Articles!$1:$1048576,MATCH(E422,Articles!D:D,0),9)</f>
        <v>SPHERIQUE</v>
      </c>
      <c r="I422">
        <f>INDEX(Articles!$1:$1048576,MATCH(E422,Articles!D:D,0),10)</f>
        <v>150</v>
      </c>
      <c r="J422" t="str">
        <f>INDEX(Articles!$1:$1048576,MATCH(E422,Articles!D:D,0),11)</f>
        <v>PLEUREUR</v>
      </c>
      <c r="K422" t="str">
        <f>INDEX(Articles!$1:$1048576,MATCH(E422,Articles!D:D,0),12)</f>
        <v>KAMURO</v>
      </c>
      <c r="L422" t="str">
        <f>INDEX(Articles!$1:$1048576,MATCH(E422,Articles!D:D,0),13)</f>
        <v>CN</v>
      </c>
      <c r="M422" t="str">
        <f>INDEX(Articles!$1:$1048576,MATCH(E422,Articles!D:D,0),14)</f>
        <v>F4</v>
      </c>
      <c r="N422" t="str">
        <f>INDEX(Articles!$1:$1048576,MATCH(E422,Articles!D:D,0),15)</f>
        <v>1.3G</v>
      </c>
      <c r="O422" t="str">
        <f>INDEX(Articles!$1:$1048576,MATCH(E422,Articles!D:D,0),16)</f>
        <v>1008-F4-69253207</v>
      </c>
      <c r="P422">
        <f>INDEX(Articles!$1:$1048576,MATCH(E422,Articles!D:D,0),17)*1000</f>
        <v>1050</v>
      </c>
      <c r="Q422" t="str">
        <f>INDEX(Articles!$1:$1048576,MATCH(E422,Articles!D:D,0),18)</f>
        <v>4,2</v>
      </c>
      <c r="R422">
        <f>INDEX(Articles!$1:$1048576,MATCH(E422,Articles!D:D,0),19)</f>
        <v>150</v>
      </c>
      <c r="S422" t="str">
        <f>IF(INDEX('Unités CA'!$1:$1048576,MATCH(E422,'Unités CA'!D:D,0),5)=0,"",INDEX('Unités CA'!$1:$1048576,MATCH(E422,'Unités CA'!D:D,0),5))</f>
        <v>0009/CA</v>
      </c>
      <c r="T422" t="str">
        <f>IF(INDEX('Unités BTE'!$1:$1048576,MATCH(E422,'Unités CA'!D:D,0),5)=0,"",INDEX('Unités BTE'!$1:$1048576,MATCH(E422,'Unités CA'!D:D,0),5))</f>
        <v/>
      </c>
      <c r="U422" t="str">
        <f>IFERROR(INDEX('Prix PRO CA'!$1:$1048576,MATCH(E422,'Prix PRO CA'!D:D,0),10),"")</f>
        <v/>
      </c>
      <c r="V422" t="str">
        <f>IFERROR(INDEX('Prix PRO CA'!$1:$1048576,MATCH(E422,'Prix PRO BTE'!D:D,0),10),"")</f>
        <v/>
      </c>
      <c r="W422">
        <f>+IFERROR(INDEX('Prix PRO PCS'!$1:$1048576,MATCH(E422,'Prix PRO PCS'!D:D,0),10),"")</f>
        <v>34.37</v>
      </c>
      <c r="X422" t="str">
        <f>IF(B422="OPPORTUNITE",AA422,IF(AA422&lt;=0,"Non",IF(AA422&gt;10,"Oui","Inf à 10")))</f>
        <v>Oui</v>
      </c>
      <c r="Y422" t="str">
        <f>IFERROR(INDEX(LigneAchat!$1:$1048576,MATCH(E422,LigneAchat!D:D,0),5),"")</f>
        <v/>
      </c>
      <c r="Z422">
        <f>INDEX(Articles!$1:$1048576,MATCH(E422,Articles!D:D,0),21)</f>
        <v>21</v>
      </c>
      <c r="AA422">
        <f>+Z422-AB422</f>
        <v>20</v>
      </c>
      <c r="AB422">
        <f>+INDEX(Articles!$1:$1048576,MATCH(E422,Articles!D:D,0),23)</f>
        <v>1</v>
      </c>
    </row>
    <row r="423">
      <c r="B423" t="str">
        <f>INDEX(Articles!$1:$1048576,MATCH(E423,Articles!D:D,0),6)</f>
        <v>1</v>
      </c>
      <c r="C423" t="str">
        <f>INDEX(Articles!$1:$1048576,MATCH(E423,Articles!D:D,0),7)</f>
        <v/>
      </c>
      <c r="D423" t="str">
        <f>HYPERLINK(INDEX(Articles!$1:$1048576,MATCH(E423,Articles!D:D,0),24),"Lien")</f>
        <v>Lien</v>
      </c>
      <c r="E423" t="str">
        <v>77215-13CE</v>
      </c>
      <c r="F423" t="str">
        <f>INDEX(Articles!$1:$1048576,MATCH(E423,Articles!D:D,0),5)</f>
        <v>BBE Ø150 CLIGNO BLANC + TC ARGENT</v>
      </c>
      <c r="G423" t="str">
        <f>INDEX(Articles!$1:$1048576,MATCH(E423,Articles!D:D,0),8)</f>
        <v>BOMBE</v>
      </c>
      <c r="H423" t="str">
        <f>INDEX(Articles!$1:$1048576,MATCH(E423,Articles!D:D,0),9)</f>
        <v>SPHERIQUE</v>
      </c>
      <c r="I423">
        <f>INDEX(Articles!$1:$1048576,MATCH(E423,Articles!D:D,0),10)</f>
        <v>150</v>
      </c>
      <c r="J423" t="str">
        <f>INDEX(Articles!$1:$1048576,MATCH(E423,Articles!D:D,0),11)</f>
        <v>CLIGNO</v>
      </c>
      <c r="K423" t="str">
        <f>INDEX(Articles!$1:$1048576,MATCH(E423,Articles!D:D,0),12)</f>
        <v>BLANC</v>
      </c>
      <c r="L423" t="str">
        <f>INDEX(Articles!$1:$1048576,MATCH(E423,Articles!D:D,0),13)</f>
        <v>CN</v>
      </c>
      <c r="M423" t="str">
        <f>INDEX(Articles!$1:$1048576,MATCH(E423,Articles!D:D,0),14)</f>
        <v>F4</v>
      </c>
      <c r="N423" t="str">
        <f>INDEX(Articles!$1:$1048576,MATCH(E423,Articles!D:D,0),15)</f>
        <v>1.3G</v>
      </c>
      <c r="O423" t="str">
        <f>INDEX(Articles!$1:$1048576,MATCH(E423,Articles!D:D,0),16)</f>
        <v>1008-F4-69245234</v>
      </c>
      <c r="P423">
        <f>INDEX(Articles!$1:$1048576,MATCH(E423,Articles!D:D,0),17)*1000</f>
        <v>983</v>
      </c>
      <c r="Q423" t="str">
        <f>INDEX(Articles!$1:$1048576,MATCH(E423,Articles!D:D,0),18)</f>
        <v>4,2</v>
      </c>
      <c r="R423">
        <f>INDEX(Articles!$1:$1048576,MATCH(E423,Articles!D:D,0),19)</f>
        <v>150</v>
      </c>
      <c r="S423" t="str">
        <f>IF(INDEX('Unités CA'!$1:$1048576,MATCH(E423,'Unités CA'!D:D,0),5)=0,"",INDEX('Unités CA'!$1:$1048576,MATCH(E423,'Unités CA'!D:D,0),5))</f>
        <v>0009/CA</v>
      </c>
      <c r="T423" t="str">
        <f>IF(INDEX('Unités BTE'!$1:$1048576,MATCH(E423,'Unités CA'!D:D,0),5)=0,"",INDEX('Unités BTE'!$1:$1048576,MATCH(E423,'Unités CA'!D:D,0),5))</f>
        <v/>
      </c>
      <c r="U423">
        <f>IFERROR(INDEX('Prix PRO CA'!$1:$1048576,MATCH(E423,'Prix PRO CA'!D:D,0),10),"")</f>
        <v>309.33</v>
      </c>
      <c r="V423" t="str">
        <f>IFERROR(INDEX('Prix PRO CA'!$1:$1048576,MATCH(E423,'Prix PRO BTE'!D:D,0),10),"")</f>
        <v/>
      </c>
      <c r="W423">
        <f>+IFERROR(INDEX('Prix PRO PCS'!$1:$1048576,MATCH(E423,'Prix PRO PCS'!D:D,0),10),"")</f>
        <v>34.37</v>
      </c>
      <c r="X423" t="str">
        <f>IF(B423="OPPORTUNITE",AA423,IF(AA423&lt;=0,"Non",IF(AA423&gt;10,"Oui","Inf à 10")))</f>
        <v>Inf à 10</v>
      </c>
      <c r="Y423" t="str">
        <f>IFERROR(INDEX(LigneAchat!$1:$1048576,MATCH(E423,LigneAchat!D:D,0),5),"")</f>
        <v/>
      </c>
      <c r="Z423">
        <f>INDEX(Articles!$1:$1048576,MATCH(E423,Articles!D:D,0),21)</f>
        <v>12</v>
      </c>
      <c r="AA423">
        <f>+Z423-AB423</f>
        <v>10</v>
      </c>
      <c r="AB423">
        <f>+INDEX(Articles!$1:$1048576,MATCH(E423,Articles!D:D,0),23)</f>
        <v>2</v>
      </c>
    </row>
    <row r="424">
      <c r="B424" t="str">
        <f>INDEX(Articles!$1:$1048576,MATCH(E424,Articles!D:D,0),6)</f>
        <v>1</v>
      </c>
      <c r="C424" t="str">
        <f>INDEX(Articles!$1:$1048576,MATCH(E424,Articles!D:D,0),7)</f>
        <v/>
      </c>
      <c r="D424" t="str">
        <f>HYPERLINK(INDEX(Articles!$1:$1048576,MATCH(E424,Articles!D:D,0),24),"Lien")</f>
        <v>Lien</v>
      </c>
      <c r="E424" t="str">
        <v>76415-13CE</v>
      </c>
      <c r="F424" t="str">
        <f>INDEX(Articles!$1:$1048576,MATCH(E424,Articles!D:D,0),5)</f>
        <v>BBE Ø150 GUIRLANDE PARACHUTE CLIGNO BLANC</v>
      </c>
      <c r="G424" t="str">
        <f>INDEX(Articles!$1:$1048576,MATCH(E424,Articles!D:D,0),8)</f>
        <v>BOMBE</v>
      </c>
      <c r="H424" t="str">
        <f>INDEX(Articles!$1:$1048576,MATCH(E424,Articles!D:D,0),9)</f>
        <v>SPHERIQUE</v>
      </c>
      <c r="I424">
        <f>INDEX(Articles!$1:$1048576,MATCH(E424,Articles!D:D,0),10)</f>
        <v>150</v>
      </c>
      <c r="J424" t="str">
        <f>INDEX(Articles!$1:$1048576,MATCH(E424,Articles!D:D,0),11)</f>
        <v>CLIGNO</v>
      </c>
      <c r="K424" t="str">
        <f>INDEX(Articles!$1:$1048576,MATCH(E424,Articles!D:D,0),12)</f>
        <v>BLANC</v>
      </c>
      <c r="L424" t="str">
        <f>INDEX(Articles!$1:$1048576,MATCH(E424,Articles!D:D,0),13)</f>
        <v>CN</v>
      </c>
      <c r="M424" t="str">
        <f>INDEX(Articles!$1:$1048576,MATCH(E424,Articles!D:D,0),14)</f>
        <v>F4</v>
      </c>
      <c r="N424" t="str">
        <f>INDEX(Articles!$1:$1048576,MATCH(E424,Articles!D:D,0),15)</f>
        <v>1.3G</v>
      </c>
      <c r="O424" t="str">
        <f>INDEX(Articles!$1:$1048576,MATCH(E424,Articles!D:D,0),16)</f>
        <v>1008-F4-69246127</v>
      </c>
      <c r="P424">
        <f>INDEX(Articles!$1:$1048576,MATCH(E424,Articles!D:D,0),17)*1000</f>
        <v>225</v>
      </c>
      <c r="Q424" t="str">
        <f>INDEX(Articles!$1:$1048576,MATCH(E424,Articles!D:D,0),18)</f>
        <v>4</v>
      </c>
      <c r="R424">
        <f>INDEX(Articles!$1:$1048576,MATCH(E424,Articles!D:D,0),19)</f>
        <v>150</v>
      </c>
      <c r="S424" t="str">
        <f>IF(INDEX('Unités CA'!$1:$1048576,MATCH(E424,'Unités CA'!D:D,0),5)=0,"",INDEX('Unités CA'!$1:$1048576,MATCH(E424,'Unités CA'!D:D,0),5))</f>
        <v>0009/CA</v>
      </c>
      <c r="T424" t="str">
        <f>IF(INDEX('Unités BTE'!$1:$1048576,MATCH(E424,'Unités CA'!D:D,0),5)=0,"",INDEX('Unités BTE'!$1:$1048576,MATCH(E424,'Unités CA'!D:D,0),5))</f>
        <v/>
      </c>
      <c r="U424">
        <f>IFERROR(INDEX('Prix PRO CA'!$1:$1048576,MATCH(E424,'Prix PRO CA'!D:D,0),10),"")</f>
        <v>309.33</v>
      </c>
      <c r="V424" t="str">
        <f>IFERROR(INDEX('Prix PRO CA'!$1:$1048576,MATCH(E424,'Prix PRO BTE'!D:D,0),10),"")</f>
        <v/>
      </c>
      <c r="W424">
        <f>+IFERROR(INDEX('Prix PRO PCS'!$1:$1048576,MATCH(E424,'Prix PRO PCS'!D:D,0),10),"")</f>
        <v>34.37</v>
      </c>
      <c r="X424" t="str">
        <f>IF(B424="OPPORTUNITE",AA424,IF(AA424&lt;=0,"Non",IF(AA424&gt;10,"Oui","Inf à 10")))</f>
        <v>Oui</v>
      </c>
      <c r="Y424" t="str">
        <f>IFERROR(INDEX(LigneAchat!$1:$1048576,MATCH(E424,LigneAchat!D:D,0),5),"")</f>
        <v/>
      </c>
      <c r="Z424">
        <f>INDEX(Articles!$1:$1048576,MATCH(E424,Articles!D:D,0),21)</f>
        <v>60</v>
      </c>
      <c r="AA424">
        <f>+Z424-AB424</f>
        <v>54</v>
      </c>
      <c r="AB424">
        <f>+INDEX(Articles!$1:$1048576,MATCH(E424,Articles!D:D,0),23)</f>
        <v>6</v>
      </c>
    </row>
    <row r="425">
      <c r="B425" t="str">
        <f>INDEX(Articles!$1:$1048576,MATCH(E425,Articles!D:D,0),6)</f>
        <v>1</v>
      </c>
      <c r="C425" t="str">
        <f>INDEX(Articles!$1:$1048576,MATCH(E425,Articles!D:D,0),7)</f>
        <v/>
      </c>
      <c r="D425" t="str">
        <f>HYPERLINK(INDEX(Articles!$1:$1048576,MATCH(E425,Articles!D:D,0),24),"Lien")</f>
        <v>Lien</v>
      </c>
      <c r="E425" t="str">
        <v>703619</v>
      </c>
      <c r="F425" t="str">
        <f>INDEX(Articles!$1:$1048576,MATCH(E425,Articles!D:D,0),5)</f>
        <v>BBE Ø150 OEUFS DE DRAGON</v>
      </c>
      <c r="G425" t="str">
        <f>INDEX(Articles!$1:$1048576,MATCH(E425,Articles!D:D,0),8)</f>
        <v>BOMBE</v>
      </c>
      <c r="H425" t="str">
        <f>INDEX(Articles!$1:$1048576,MATCH(E425,Articles!D:D,0),9)</f>
        <v>SPHERIQUE</v>
      </c>
      <c r="I425">
        <f>INDEX(Articles!$1:$1048576,MATCH(E425,Articles!D:D,0),10)</f>
        <v>150</v>
      </c>
      <c r="J425" t="str">
        <f>INDEX(Articles!$1:$1048576,MATCH(E425,Articles!D:D,0),11)</f>
        <v>CREPITANT</v>
      </c>
      <c r="K425" t="str">
        <f>INDEX(Articles!$1:$1048576,MATCH(E425,Articles!D:D,0),12)</f>
        <v>ARGENT</v>
      </c>
      <c r="L425" t="str">
        <f>INDEX(Articles!$1:$1048576,MATCH(E425,Articles!D:D,0),13)</f>
        <v>CN</v>
      </c>
      <c r="M425" t="str">
        <f>INDEX(Articles!$1:$1048576,MATCH(E425,Articles!D:D,0),14)</f>
        <v>F4</v>
      </c>
      <c r="N425" t="str">
        <f>INDEX(Articles!$1:$1048576,MATCH(E425,Articles!D:D,0),15)</f>
        <v>1.3G</v>
      </c>
      <c r="O425" t="str">
        <f>INDEX(Articles!$1:$1048576,MATCH(E425,Articles!D:D,0),16)</f>
        <v>1170-F4-02746</v>
      </c>
      <c r="P425">
        <f>INDEX(Articles!$1:$1048576,MATCH(E425,Articles!D:D,0),17)*1000</f>
        <v>1050</v>
      </c>
      <c r="Q425" t="str">
        <f>INDEX(Articles!$1:$1048576,MATCH(E425,Articles!D:D,0),18)</f>
        <v>4</v>
      </c>
      <c r="R425">
        <f>INDEX(Articles!$1:$1048576,MATCH(E425,Articles!D:D,0),19)</f>
        <v>150</v>
      </c>
      <c r="S425" t="str">
        <f>IF(INDEX('Unités CA'!$1:$1048576,MATCH(E425,'Unités CA'!D:D,0),5)=0,"",INDEX('Unités CA'!$1:$1048576,MATCH(E425,'Unités CA'!D:D,0),5))</f>
        <v>0010/CA</v>
      </c>
      <c r="T425" t="str">
        <f>IF(INDEX('Unités BTE'!$1:$1048576,MATCH(E425,'Unités CA'!D:D,0),5)=0,"",INDEX('Unités BTE'!$1:$1048576,MATCH(E425,'Unités CA'!D:D,0),5))</f>
        <v/>
      </c>
      <c r="U425" t="str">
        <f>IFERROR(INDEX('Prix PRO CA'!$1:$1048576,MATCH(E425,'Prix PRO CA'!D:D,0),10),"")</f>
        <v/>
      </c>
      <c r="V425" t="str">
        <f>IFERROR(INDEX('Prix PRO CA'!$1:$1048576,MATCH(E425,'Prix PRO BTE'!D:D,0),10),"")</f>
        <v/>
      </c>
      <c r="W425">
        <f>+IFERROR(INDEX('Prix PRO PCS'!$1:$1048576,MATCH(E425,'Prix PRO PCS'!D:D,0),10),"")</f>
        <v>34.37</v>
      </c>
      <c r="X425" t="str">
        <f>IF(B425="OPPORTUNITE",AA425,IF(AA425&lt;=0,"Non",IF(AA425&gt;10,"Oui","Inf à 10")))</f>
        <v>Oui</v>
      </c>
      <c r="Y425" t="str">
        <f>IFERROR(INDEX(LigneAchat!$1:$1048576,MATCH(E425,LigneAchat!D:D,0),5),"")</f>
        <v/>
      </c>
      <c r="Z425">
        <f>INDEX(Articles!$1:$1048576,MATCH(E425,Articles!D:D,0),21)</f>
        <v>168</v>
      </c>
      <c r="AA425">
        <f>+Z425-AB425</f>
        <v>168</v>
      </c>
      <c r="AB425">
        <f>+INDEX(Articles!$1:$1048576,MATCH(E425,Articles!D:D,0),23)</f>
        <v>0</v>
      </c>
    </row>
    <row r="426">
      <c r="B426" t="str">
        <f>INDEX(Articles!$1:$1048576,MATCH(E426,Articles!D:D,0),6)</f>
        <v>1</v>
      </c>
      <c r="C426" t="str">
        <f>INDEX(Articles!$1:$1048576,MATCH(E426,Articles!D:D,0),7)</f>
        <v/>
      </c>
      <c r="D426" t="str">
        <f>HYPERLINK(INDEX(Articles!$1:$1048576,MATCH(E426,Articles!D:D,0),24),"Lien")</f>
        <v>Lien</v>
      </c>
      <c r="E426" t="str">
        <v>704696</v>
      </c>
      <c r="F426" t="str">
        <f>INDEX(Articles!$1:$1048576,MATCH(E426,Articles!D:D,0),5)</f>
        <v>BBE Ø150 PIVOINE ROUGE CENTRE BLEU CTRE ŒUF DRAGON</v>
      </c>
      <c r="G426" t="str">
        <f>INDEX(Articles!$1:$1048576,MATCH(E426,Articles!D:D,0),8)</f>
        <v>BOMBE</v>
      </c>
      <c r="H426" t="str">
        <f>INDEX(Articles!$1:$1048576,MATCH(E426,Articles!D:D,0),9)</f>
        <v>SPHERIQUE</v>
      </c>
      <c r="I426">
        <f>INDEX(Articles!$1:$1048576,MATCH(E426,Articles!D:D,0),10)</f>
        <v>150</v>
      </c>
      <c r="J426" t="str">
        <f>INDEX(Articles!$1:$1048576,MATCH(E426,Articles!D:D,0),11)</f>
        <v>CREPITANT</v>
      </c>
      <c r="K426" t="str">
        <f>INDEX(Articles!$1:$1048576,MATCH(E426,Articles!D:D,0),12)</f>
        <v>TRICOLORE</v>
      </c>
      <c r="L426" t="str">
        <f>INDEX(Articles!$1:$1048576,MATCH(E426,Articles!D:D,0),13)</f>
        <v>CN</v>
      </c>
      <c r="M426" t="str">
        <f>INDEX(Articles!$1:$1048576,MATCH(E426,Articles!D:D,0),14)</f>
        <v>F4</v>
      </c>
      <c r="N426" t="str">
        <f>INDEX(Articles!$1:$1048576,MATCH(E426,Articles!D:D,0),15)</f>
        <v>1.3G</v>
      </c>
      <c r="O426" t="str">
        <f>INDEX(Articles!$1:$1048576,MATCH(E426,Articles!D:D,0),16)</f>
        <v>1170-F4-02746</v>
      </c>
      <c r="P426">
        <f>INDEX(Articles!$1:$1048576,MATCH(E426,Articles!D:D,0),17)*1000</f>
        <v>1100</v>
      </c>
      <c r="Q426" t="str">
        <f>INDEX(Articles!$1:$1048576,MATCH(E426,Articles!D:D,0),18)</f>
        <v>4,2</v>
      </c>
      <c r="R426">
        <f>INDEX(Articles!$1:$1048576,MATCH(E426,Articles!D:D,0),19)</f>
        <v>150</v>
      </c>
      <c r="S426" t="str">
        <f>IF(INDEX('Unités CA'!$1:$1048576,MATCH(E426,'Unités CA'!D:D,0),5)=0,"",INDEX('Unités CA'!$1:$1048576,MATCH(E426,'Unités CA'!D:D,0),5))</f>
        <v>0010/CA</v>
      </c>
      <c r="T426" t="str">
        <f>IF(INDEX('Unités BTE'!$1:$1048576,MATCH(E426,'Unités CA'!D:D,0),5)=0,"",INDEX('Unités BTE'!$1:$1048576,MATCH(E426,'Unités CA'!D:D,0),5))</f>
        <v/>
      </c>
      <c r="U426">
        <f>IFERROR(INDEX('Prix PRO CA'!$1:$1048576,MATCH(E426,'Prix PRO CA'!D:D,0),10),"")</f>
        <v>299.7</v>
      </c>
      <c r="V426" t="str">
        <f>IFERROR(INDEX('Prix PRO CA'!$1:$1048576,MATCH(E426,'Prix PRO BTE'!D:D,0),10),"")</f>
        <v/>
      </c>
      <c r="W426">
        <f>+IFERROR(INDEX('Prix PRO PCS'!$1:$1048576,MATCH(E426,'Prix PRO PCS'!D:D,0),10),"")</f>
        <v>34.37</v>
      </c>
      <c r="X426" t="str">
        <f>IF(B426="OPPORTUNITE",AA426,IF(AA426&lt;=0,"Non",IF(AA426&gt;10,"Oui","Inf à 10")))</f>
        <v>Inf à 10</v>
      </c>
      <c r="Y426" t="str">
        <f>IFERROR(INDEX(LigneAchat!$1:$1048576,MATCH(E426,LigneAchat!D:D,0),5),"")</f>
        <v/>
      </c>
      <c r="Z426">
        <f>INDEX(Articles!$1:$1048576,MATCH(E426,Articles!D:D,0),21)</f>
        <v>1</v>
      </c>
      <c r="AA426">
        <f>+Z426-AB426</f>
        <v>1</v>
      </c>
      <c r="AB426">
        <f>+INDEX(Articles!$1:$1048576,MATCH(E426,Articles!D:D,0),23)</f>
        <v>0</v>
      </c>
    </row>
    <row r="427">
      <c r="B427" t="str">
        <f>INDEX(Articles!$1:$1048576,MATCH(E427,Articles!D:D,0),6)</f>
        <v>1</v>
      </c>
      <c r="C427" t="str">
        <f>INDEX(Articles!$1:$1048576,MATCH(E427,Articles!D:D,0),7)</f>
        <v/>
      </c>
      <c r="D427" t="str">
        <f>HYPERLINK(INDEX(Articles!$1:$1048576,MATCH(E427,Articles!D:D,0),24),"Lien")</f>
        <v>Lien</v>
      </c>
      <c r="E427" t="str">
        <v>92315-87</v>
      </c>
      <c r="F427" t="str">
        <f>INDEX(Articles!$1:$1048576,MATCH(E427,Articles!D:D,0),5)</f>
        <v>BBE Ø150 3 CERCLES RGE/BLEU/VERT + CTRE ŒUF DE D.</v>
      </c>
      <c r="G427" t="str">
        <f>INDEX(Articles!$1:$1048576,MATCH(E427,Articles!D:D,0),8)</f>
        <v>BOMBE</v>
      </c>
      <c r="H427" t="str">
        <f>INDEX(Articles!$1:$1048576,MATCH(E427,Articles!D:D,0),9)</f>
        <v>SPHERIQUE</v>
      </c>
      <c r="I427">
        <f>INDEX(Articles!$1:$1048576,MATCH(E427,Articles!D:D,0),10)</f>
        <v>150</v>
      </c>
      <c r="J427" t="str">
        <f>INDEX(Articles!$1:$1048576,MATCH(E427,Articles!D:D,0),11)</f>
        <v>FORME</v>
      </c>
      <c r="K427" t="str">
        <f>INDEX(Articles!$1:$1048576,MATCH(E427,Articles!D:D,0),12)</f>
        <v>MULTICOLORE</v>
      </c>
      <c r="L427" t="str">
        <f>INDEX(Articles!$1:$1048576,MATCH(E427,Articles!D:D,0),13)</f>
        <v>CN</v>
      </c>
      <c r="M427" t="str">
        <f>INDEX(Articles!$1:$1048576,MATCH(E427,Articles!D:D,0),14)</f>
        <v>F4</v>
      </c>
      <c r="N427" t="str">
        <f>INDEX(Articles!$1:$1048576,MATCH(E427,Articles!D:D,0),15)</f>
        <v>1.3G</v>
      </c>
      <c r="O427" t="str">
        <f>INDEX(Articles!$1:$1048576,MATCH(E427,Articles!D:D,0),16)</f>
        <v>1008-F4-69253207</v>
      </c>
      <c r="P427">
        <f>INDEX(Articles!$1:$1048576,MATCH(E427,Articles!D:D,0),17)*1000</f>
        <v>1100</v>
      </c>
      <c r="Q427" t="str">
        <f>INDEX(Articles!$1:$1048576,MATCH(E427,Articles!D:D,0),18)</f>
        <v>4</v>
      </c>
      <c r="R427">
        <f>INDEX(Articles!$1:$1048576,MATCH(E427,Articles!D:D,0),19)</f>
        <v>150</v>
      </c>
      <c r="S427" t="str">
        <f>IF(INDEX('Unités CA'!$1:$1048576,MATCH(E427,'Unités CA'!D:D,0),5)=0,"",INDEX('Unités CA'!$1:$1048576,MATCH(E427,'Unités CA'!D:D,0),5))</f>
        <v>0010/CA</v>
      </c>
      <c r="T427" t="str">
        <f>IF(INDEX('Unités BTE'!$1:$1048576,MATCH(E427,'Unités CA'!D:D,0),5)=0,"",INDEX('Unités BTE'!$1:$1048576,MATCH(E427,'Unités CA'!D:D,0),5))</f>
        <v/>
      </c>
      <c r="U427">
        <f>IFERROR(INDEX('Prix PRO CA'!$1:$1048576,MATCH(E427,'Prix PRO CA'!D:D,0),10),"")</f>
        <v>343.7</v>
      </c>
      <c r="V427" t="str">
        <f>IFERROR(INDEX('Prix PRO CA'!$1:$1048576,MATCH(E427,'Prix PRO BTE'!D:D,0),10),"")</f>
        <v/>
      </c>
      <c r="W427">
        <f>+IFERROR(INDEX('Prix PRO PCS'!$1:$1048576,MATCH(E427,'Prix PRO PCS'!D:D,0),10),"")</f>
        <v>34.37</v>
      </c>
      <c r="X427" t="str">
        <f>IF(B427="OPPORTUNITE",AA427,IF(AA427&lt;=0,"Non",IF(AA427&gt;10,"Oui","Inf à 10")))</f>
        <v>Oui</v>
      </c>
      <c r="Y427" t="str">
        <f>IFERROR(INDEX(LigneAchat!$1:$1048576,MATCH(E427,LigneAchat!D:D,0),5),"")</f>
        <v/>
      </c>
      <c r="Z427">
        <f>INDEX(Articles!$1:$1048576,MATCH(E427,Articles!D:D,0),21)</f>
        <v>14</v>
      </c>
      <c r="AA427">
        <f>+Z427-AB427</f>
        <v>14</v>
      </c>
      <c r="AB427">
        <f>+INDEX(Articles!$1:$1048576,MATCH(E427,Articles!D:D,0),23)</f>
        <v>0</v>
      </c>
    </row>
    <row r="428">
      <c r="B428" t="str">
        <f>INDEX(Articles!$1:$1048576,MATCH(E428,Articles!D:D,0),6)</f>
        <v>1</v>
      </c>
      <c r="C428" t="str">
        <f>INDEX(Articles!$1:$1048576,MATCH(E428,Articles!D:D,0),7)</f>
        <v/>
      </c>
      <c r="D428" t="str">
        <f>HYPERLINK(INDEX(Articles!$1:$1048576,MATCH(E428,Articles!D:D,0),24),"Lien")</f>
        <v>Lien</v>
      </c>
      <c r="E428" t="str">
        <v>76915-17CE</v>
      </c>
      <c r="F428" t="str">
        <f>INDEX(Articles!$1:$1048576,MATCH(E428,Articles!D:D,0),5)</f>
        <v>BBE Ø150 MOSAÏQUE FRISSON BLANC</v>
      </c>
      <c r="G428" t="str">
        <f>INDEX(Articles!$1:$1048576,MATCH(E428,Articles!D:D,0),8)</f>
        <v>BOMBE</v>
      </c>
      <c r="H428" t="str">
        <f>INDEX(Articles!$1:$1048576,MATCH(E428,Articles!D:D,0),9)</f>
        <v>SPHERIQUE</v>
      </c>
      <c r="I428">
        <f>INDEX(Articles!$1:$1048576,MATCH(E428,Articles!D:D,0),10)</f>
        <v>150</v>
      </c>
      <c r="J428" t="str">
        <f>INDEX(Articles!$1:$1048576,MATCH(E428,Articles!D:D,0),11)</f>
        <v>CREPITANT</v>
      </c>
      <c r="K428" t="str">
        <f>INDEX(Articles!$1:$1048576,MATCH(E428,Articles!D:D,0),12)</f>
        <v>ARGENT</v>
      </c>
      <c r="L428" t="str">
        <f>INDEX(Articles!$1:$1048576,MATCH(E428,Articles!D:D,0),13)</f>
        <v>CN</v>
      </c>
      <c r="M428" t="str">
        <f>INDEX(Articles!$1:$1048576,MATCH(E428,Articles!D:D,0),14)</f>
        <v>F4</v>
      </c>
      <c r="N428" t="str">
        <f>INDEX(Articles!$1:$1048576,MATCH(E428,Articles!D:D,0),15)</f>
        <v>1.3G</v>
      </c>
      <c r="O428" t="str">
        <f>INDEX(Articles!$1:$1048576,MATCH(E428,Articles!D:D,0),16)</f>
        <v>1008-F4-69245232</v>
      </c>
      <c r="P428">
        <f>INDEX(Articles!$1:$1048576,MATCH(E428,Articles!D:D,0),17)*1000</f>
        <v>990</v>
      </c>
      <c r="Q428" t="str">
        <f>INDEX(Articles!$1:$1048576,MATCH(E428,Articles!D:D,0),18)</f>
        <v>4,2</v>
      </c>
      <c r="R428">
        <f>INDEX(Articles!$1:$1048576,MATCH(E428,Articles!D:D,0),19)</f>
        <v>150</v>
      </c>
      <c r="S428" t="str">
        <f>IF(INDEX('Unités CA'!$1:$1048576,MATCH(E428,'Unités CA'!D:D,0),5)=0,"",INDEX('Unités CA'!$1:$1048576,MATCH(E428,'Unités CA'!D:D,0),5))</f>
        <v>0009/CA</v>
      </c>
      <c r="T428" t="str">
        <f>IF(INDEX('Unités BTE'!$1:$1048576,MATCH(E428,'Unités CA'!D:D,0),5)=0,"",INDEX('Unités BTE'!$1:$1048576,MATCH(E428,'Unités CA'!D:D,0),5))</f>
        <v/>
      </c>
      <c r="U428">
        <f>IFERROR(INDEX('Prix PRO CA'!$1:$1048576,MATCH(E428,'Prix PRO CA'!D:D,0),10),"")</f>
        <v>309.33</v>
      </c>
      <c r="V428" t="str">
        <f>IFERROR(INDEX('Prix PRO CA'!$1:$1048576,MATCH(E428,'Prix PRO BTE'!D:D,0),10),"")</f>
        <v/>
      </c>
      <c r="W428">
        <f>+IFERROR(INDEX('Prix PRO PCS'!$1:$1048576,MATCH(E428,'Prix PRO PCS'!D:D,0),10),"")</f>
        <v>34.37</v>
      </c>
      <c r="X428" t="str">
        <f>IF(B428="OPPORTUNITE",AA428,IF(AA428&lt;=0,"Non",IF(AA428&gt;10,"Oui","Inf à 10")))</f>
        <v>Oui</v>
      </c>
      <c r="Y428" t="str">
        <f>IFERROR(INDEX(LigneAchat!$1:$1048576,MATCH(E428,LigneAchat!D:D,0),5),"")</f>
        <v/>
      </c>
      <c r="Z428">
        <f>INDEX(Articles!$1:$1048576,MATCH(E428,Articles!D:D,0),21)</f>
        <v>47</v>
      </c>
      <c r="AA428">
        <f>+Z428-AB428</f>
        <v>47</v>
      </c>
      <c r="AB428">
        <f>+INDEX(Articles!$1:$1048576,MATCH(E428,Articles!D:D,0),23)</f>
        <v>0</v>
      </c>
    </row>
    <row r="429">
      <c r="B429" t="str">
        <f>INDEX(Articles!$1:$1048576,MATCH(E429,Articles!D:D,0),6)</f>
        <v>1</v>
      </c>
      <c r="C429" t="str">
        <f>INDEX(Articles!$1:$1048576,MATCH(E429,Articles!D:D,0),7)</f>
        <v/>
      </c>
      <c r="D429" t="str">
        <f>HYPERLINK(INDEX(Articles!$1:$1048576,MATCH(E429,Articles!D:D,0),24),"Lien")</f>
        <v>Lien</v>
      </c>
      <c r="E429" t="str">
        <v>76915-19CE</v>
      </c>
      <c r="F429" t="str">
        <f>INDEX(Articles!$1:$1048576,MATCH(E429,Articles!D:D,0),5)</f>
        <v>BBE Ø150 MOSAÏQUE FILET D'OR</v>
      </c>
      <c r="G429" t="str">
        <f>INDEX(Articles!$1:$1048576,MATCH(E429,Articles!D:D,0),8)</f>
        <v>BOMBE</v>
      </c>
      <c r="H429" t="str">
        <f>INDEX(Articles!$1:$1048576,MATCH(E429,Articles!D:D,0),9)</f>
        <v>SPHERIQUE</v>
      </c>
      <c r="I429">
        <f>INDEX(Articles!$1:$1048576,MATCH(E429,Articles!D:D,0),10)</f>
        <v>150</v>
      </c>
      <c r="J429" t="str">
        <f>INDEX(Articles!$1:$1048576,MATCH(E429,Articles!D:D,0),11)</f>
        <v>MOSAIQUE</v>
      </c>
      <c r="K429" t="str">
        <f>INDEX(Articles!$1:$1048576,MATCH(E429,Articles!D:D,0),12)</f>
        <v>KAMURO</v>
      </c>
      <c r="L429" t="str">
        <f>INDEX(Articles!$1:$1048576,MATCH(E429,Articles!D:D,0),13)</f>
        <v>CN</v>
      </c>
      <c r="M429" t="str">
        <f>INDEX(Articles!$1:$1048576,MATCH(E429,Articles!D:D,0),14)</f>
        <v>F4</v>
      </c>
      <c r="N429" t="str">
        <f>INDEX(Articles!$1:$1048576,MATCH(E429,Articles!D:D,0),15)</f>
        <v>1.3G</v>
      </c>
      <c r="O429" t="str">
        <f>INDEX(Articles!$1:$1048576,MATCH(E429,Articles!D:D,0),16)</f>
        <v>1008-F4-69245232</v>
      </c>
      <c r="P429">
        <f>INDEX(Articles!$1:$1048576,MATCH(E429,Articles!D:D,0),17)*1000</f>
        <v>897</v>
      </c>
      <c r="Q429" t="str">
        <f>INDEX(Articles!$1:$1048576,MATCH(E429,Articles!D:D,0),18)</f>
        <v>4,2</v>
      </c>
      <c r="R429">
        <f>INDEX(Articles!$1:$1048576,MATCH(E429,Articles!D:D,0),19)</f>
        <v>150</v>
      </c>
      <c r="S429" t="str">
        <f>IF(INDEX('Unités CA'!$1:$1048576,MATCH(E429,'Unités CA'!D:D,0),5)=0,"",INDEX('Unités CA'!$1:$1048576,MATCH(E429,'Unités CA'!D:D,0),5))</f>
        <v>0009/CA</v>
      </c>
      <c r="T429" t="str">
        <f>IF(INDEX('Unités BTE'!$1:$1048576,MATCH(E429,'Unités CA'!D:D,0),5)=0,"",INDEX('Unités BTE'!$1:$1048576,MATCH(E429,'Unités CA'!D:D,0),5))</f>
        <v/>
      </c>
      <c r="U429">
        <f>IFERROR(INDEX('Prix PRO CA'!$1:$1048576,MATCH(E429,'Prix PRO CA'!D:D,0),10),"")</f>
        <v>309.33</v>
      </c>
      <c r="V429" t="str">
        <f>IFERROR(INDEX('Prix PRO CA'!$1:$1048576,MATCH(E429,'Prix PRO BTE'!D:D,0),10),"")</f>
        <v/>
      </c>
      <c r="W429">
        <f>+IFERROR(INDEX('Prix PRO PCS'!$1:$1048576,MATCH(E429,'Prix PRO PCS'!D:D,0),10),"")</f>
        <v>34.37</v>
      </c>
      <c r="X429" t="str">
        <f>IF(B429="OPPORTUNITE",AA429,IF(AA429&lt;=0,"Non",IF(AA429&gt;10,"Oui","Inf à 10")))</f>
        <v>Oui</v>
      </c>
      <c r="Y429" t="str">
        <f>IFERROR(INDEX(LigneAchat!$1:$1048576,MATCH(E429,LigneAchat!D:D,0),5),"")</f>
        <v/>
      </c>
      <c r="Z429">
        <f>INDEX(Articles!$1:$1048576,MATCH(E429,Articles!D:D,0),21)</f>
        <v>84</v>
      </c>
      <c r="AA429">
        <f>+Z429-AB429</f>
        <v>81</v>
      </c>
      <c r="AB429">
        <f>+INDEX(Articles!$1:$1048576,MATCH(E429,Articles!D:D,0),23)</f>
        <v>3</v>
      </c>
    </row>
    <row r="430">
      <c r="B430" t="str">
        <f>INDEX(Articles!$1:$1048576,MATCH(E430,Articles!D:D,0),6)</f>
        <v>1</v>
      </c>
      <c r="C430" t="str">
        <f>INDEX(Articles!$1:$1048576,MATCH(E430,Articles!D:D,0),7)</f>
        <v/>
      </c>
      <c r="D430" t="str">
        <f>HYPERLINK(INDEX(Articles!$1:$1048576,MATCH(E430,Articles!D:D,0),24),"Lien")</f>
        <v>Lien</v>
      </c>
      <c r="E430" t="str">
        <v>73420B</v>
      </c>
      <c r="F430" t="str">
        <f>INDEX(Articles!$1:$1048576,MATCH(E430,Articles!D:D,0),5)</f>
        <v>BBE Ø200 PIVOINE BLEUE</v>
      </c>
      <c r="G430" t="str">
        <f>INDEX(Articles!$1:$1048576,MATCH(E430,Articles!D:D,0),8)</f>
        <v>BOMBE</v>
      </c>
      <c r="H430" t="str">
        <f>INDEX(Articles!$1:$1048576,MATCH(E430,Articles!D:D,0),9)</f>
        <v>SPHERIQUE</v>
      </c>
      <c r="I430">
        <f>INDEX(Articles!$1:$1048576,MATCH(E430,Articles!D:D,0),10)</f>
        <v>200</v>
      </c>
      <c r="J430" t="str">
        <f>INDEX(Articles!$1:$1048576,MATCH(E430,Articles!D:D,0),11)</f>
        <v>PIVOINE</v>
      </c>
      <c r="K430" t="str">
        <f>INDEX(Articles!$1:$1048576,MATCH(E430,Articles!D:D,0),12)</f>
        <v>BLEU</v>
      </c>
      <c r="L430" t="str">
        <f>INDEX(Articles!$1:$1048576,MATCH(E430,Articles!D:D,0),13)</f>
        <v>EU</v>
      </c>
      <c r="M430" t="str">
        <f>INDEX(Articles!$1:$1048576,MATCH(E430,Articles!D:D,0),14)</f>
        <v>F4</v>
      </c>
      <c r="N430" t="str">
        <f>INDEX(Articles!$1:$1048576,MATCH(E430,Articles!D:D,0),15)</f>
        <v>1.3G</v>
      </c>
      <c r="O430" t="str">
        <f>INDEX(Articles!$1:$1048576,MATCH(E430,Articles!D:D,0),16)</f>
        <v>0589-F4-0069</v>
      </c>
      <c r="P430">
        <f>INDEX(Articles!$1:$1048576,MATCH(E430,Articles!D:D,0),17)*1000</f>
        <v>2485</v>
      </c>
      <c r="Q430" t="str">
        <f>INDEX(Articles!$1:$1048576,MATCH(E430,Articles!D:D,0),18)</f>
        <v>4</v>
      </c>
      <c r="R430">
        <f>INDEX(Articles!$1:$1048576,MATCH(E430,Articles!D:D,0),19)</f>
        <v>200</v>
      </c>
      <c r="S430" t="str">
        <f>IF(INDEX('Unités CA'!$1:$1048576,MATCH(E430,'Unités CA'!D:D,0),5)=0,"",INDEX('Unités CA'!$1:$1048576,MATCH(E430,'Unités CA'!D:D,0),5))</f>
        <v>0003/CA</v>
      </c>
      <c r="T430" t="str">
        <f>IF(INDEX('Unités BTE'!$1:$1048576,MATCH(E430,'Unités CA'!D:D,0),5)=0,"",INDEX('Unités BTE'!$1:$1048576,MATCH(E430,'Unités CA'!D:D,0),5))</f>
        <v/>
      </c>
      <c r="U430">
        <f>IFERROR(INDEX('Prix PRO CA'!$1:$1048576,MATCH(E430,'Prix PRO CA'!D:D,0),10),"")</f>
        <v>337.41</v>
      </c>
      <c r="V430" t="str">
        <f>IFERROR(INDEX('Prix PRO CA'!$1:$1048576,MATCH(E430,'Prix PRO BTE'!D:D,0),10),"")</f>
        <v/>
      </c>
      <c r="W430">
        <f>+IFERROR(INDEX('Prix PRO PCS'!$1:$1048576,MATCH(E430,'Prix PRO PCS'!D:D,0),10),"")</f>
        <v>112.47</v>
      </c>
      <c r="X430" t="str">
        <f>IF(B430="OPPORTUNITE",AA430,IF(AA430&lt;=0,"Non",IF(AA430&gt;10,"Oui","Inf à 10")))</f>
        <v>Non</v>
      </c>
      <c r="Y430">
        <f>IFERROR(INDEX(LigneAchat!$1:$1048576,MATCH(E430,LigneAchat!D:D,0),5),"")</f>
        <v>44301</v>
      </c>
      <c r="Z430">
        <f>INDEX(Articles!$1:$1048576,MATCH(E430,Articles!D:D,0),21)</f>
        <v>0</v>
      </c>
      <c r="AA430">
        <f>+Z430-AB430</f>
        <v>0</v>
      </c>
      <c r="AB430">
        <f>+INDEX(Articles!$1:$1048576,MATCH(E430,Articles!D:D,0),23)</f>
        <v>0</v>
      </c>
    </row>
    <row r="431">
      <c r="B431" t="str">
        <f>INDEX(Articles!$1:$1048576,MATCH(E431,Articles!D:D,0),6)</f>
        <v>1</v>
      </c>
      <c r="C431" t="str">
        <f>INDEX(Articles!$1:$1048576,MATCH(E431,Articles!D:D,0),7)</f>
        <v/>
      </c>
      <c r="D431" t="str">
        <f>HYPERLINK(INDEX(Articles!$1:$1048576,MATCH(E431,Articles!D:D,0),24),"Lien")</f>
        <v>Lien</v>
      </c>
      <c r="E431" t="str">
        <v>73420BC</v>
      </c>
      <c r="F431" t="str">
        <f>INDEX(Articles!$1:$1048576,MATCH(E431,Articles!D:D,0),5)</f>
        <v>BBE Ø200 PIVOINE BLANC</v>
      </c>
      <c r="G431" t="str">
        <f>INDEX(Articles!$1:$1048576,MATCH(E431,Articles!D:D,0),8)</f>
        <v>BOMBE</v>
      </c>
      <c r="H431" t="str">
        <f>INDEX(Articles!$1:$1048576,MATCH(E431,Articles!D:D,0),9)</f>
        <v>SPHERIQUE</v>
      </c>
      <c r="I431">
        <f>INDEX(Articles!$1:$1048576,MATCH(E431,Articles!D:D,0),10)</f>
        <v>200</v>
      </c>
      <c r="J431" t="str">
        <f>INDEX(Articles!$1:$1048576,MATCH(E431,Articles!D:D,0),11)</f>
        <v>PIVOINE</v>
      </c>
      <c r="K431" t="str">
        <f>INDEX(Articles!$1:$1048576,MATCH(E431,Articles!D:D,0),12)</f>
        <v>BLANC</v>
      </c>
      <c r="L431" t="str">
        <f>INDEX(Articles!$1:$1048576,MATCH(E431,Articles!D:D,0),13)</f>
        <v>EU</v>
      </c>
      <c r="M431" t="str">
        <f>INDEX(Articles!$1:$1048576,MATCH(E431,Articles!D:D,0),14)</f>
        <v>F4</v>
      </c>
      <c r="N431" t="str">
        <f>INDEX(Articles!$1:$1048576,MATCH(E431,Articles!D:D,0),15)</f>
        <v>1.3G</v>
      </c>
      <c r="O431" t="str">
        <f>INDEX(Articles!$1:$1048576,MATCH(E431,Articles!D:D,0),16)</f>
        <v>0589-F4-0069</v>
      </c>
      <c r="P431">
        <f>INDEX(Articles!$1:$1048576,MATCH(E431,Articles!D:D,0),17)*1000</f>
        <v>2485</v>
      </c>
      <c r="Q431" t="str">
        <f>INDEX(Articles!$1:$1048576,MATCH(E431,Articles!D:D,0),18)</f>
        <v>4</v>
      </c>
      <c r="R431">
        <f>INDEX(Articles!$1:$1048576,MATCH(E431,Articles!D:D,0),19)</f>
        <v>200</v>
      </c>
      <c r="S431" t="str">
        <f>IF(INDEX('Unités CA'!$1:$1048576,MATCH(E431,'Unités CA'!D:D,0),5)=0,"",INDEX('Unités CA'!$1:$1048576,MATCH(E431,'Unités CA'!D:D,0),5))</f>
        <v>0003/CA</v>
      </c>
      <c r="T431" t="str">
        <f>IF(INDEX('Unités BTE'!$1:$1048576,MATCH(E431,'Unités CA'!D:D,0),5)=0,"",INDEX('Unités BTE'!$1:$1048576,MATCH(E431,'Unités CA'!D:D,0),5))</f>
        <v/>
      </c>
      <c r="U431">
        <f>IFERROR(INDEX('Prix PRO CA'!$1:$1048576,MATCH(E431,'Prix PRO CA'!D:D,0),10),"")</f>
        <v>337.41</v>
      </c>
      <c r="V431" t="str">
        <f>IFERROR(INDEX('Prix PRO CA'!$1:$1048576,MATCH(E431,'Prix PRO BTE'!D:D,0),10),"")</f>
        <v/>
      </c>
      <c r="W431">
        <f>+IFERROR(INDEX('Prix PRO PCS'!$1:$1048576,MATCH(E431,'Prix PRO PCS'!D:D,0),10),"")</f>
        <v>112.47</v>
      </c>
      <c r="X431" t="str">
        <f>IF(B431="OPPORTUNITE",AA431,IF(AA431&lt;=0,"Non",IF(AA431&gt;10,"Oui","Inf à 10")))</f>
        <v>Non</v>
      </c>
      <c r="Y431">
        <f>IFERROR(INDEX(LigneAchat!$1:$1048576,MATCH(E431,LigneAchat!D:D,0),5),"")</f>
        <v>44301</v>
      </c>
      <c r="Z431">
        <f>INDEX(Articles!$1:$1048576,MATCH(E431,Articles!D:D,0),21)</f>
        <v>0</v>
      </c>
      <c r="AA431">
        <f>+Z431-AB431</f>
        <v>0</v>
      </c>
      <c r="AB431">
        <f>+INDEX(Articles!$1:$1048576,MATCH(E431,Articles!D:D,0),23)</f>
        <v>0</v>
      </c>
    </row>
    <row r="432">
      <c r="B432" t="str">
        <f>INDEX(Articles!$1:$1048576,MATCH(E432,Articles!D:D,0),6)</f>
        <v>1</v>
      </c>
      <c r="C432" t="str">
        <f>INDEX(Articles!$1:$1048576,MATCH(E432,Articles!D:D,0),7)</f>
        <v/>
      </c>
      <c r="D432" t="str">
        <f>HYPERLINK(INDEX(Articles!$1:$1048576,MATCH(E432,Articles!D:D,0),24),"Lien")</f>
        <v>Lien</v>
      </c>
      <c r="E432" t="str">
        <v>73420M</v>
      </c>
      <c r="F432" t="str">
        <f>INDEX(Articles!$1:$1048576,MATCH(E432,Articles!D:D,0),5)</f>
        <v>BBE Ø200 PIVOINE MULTICOLORE</v>
      </c>
      <c r="G432" t="str">
        <f>INDEX(Articles!$1:$1048576,MATCH(E432,Articles!D:D,0),8)</f>
        <v>BOMBE</v>
      </c>
      <c r="H432" t="str">
        <f>INDEX(Articles!$1:$1048576,MATCH(E432,Articles!D:D,0),9)</f>
        <v>SPHERIQUE</v>
      </c>
      <c r="I432">
        <f>INDEX(Articles!$1:$1048576,MATCH(E432,Articles!D:D,0),10)</f>
        <v>200</v>
      </c>
      <c r="J432" t="str">
        <f>INDEX(Articles!$1:$1048576,MATCH(E432,Articles!D:D,0),11)</f>
        <v>PIVOINE</v>
      </c>
      <c r="K432" t="str">
        <f>INDEX(Articles!$1:$1048576,MATCH(E432,Articles!D:D,0),12)</f>
        <v>MULTICOLORE</v>
      </c>
      <c r="L432" t="str">
        <f>INDEX(Articles!$1:$1048576,MATCH(E432,Articles!D:D,0),13)</f>
        <v>EU</v>
      </c>
      <c r="M432" t="str">
        <f>INDEX(Articles!$1:$1048576,MATCH(E432,Articles!D:D,0),14)</f>
        <v>F4</v>
      </c>
      <c r="N432" t="str">
        <f>INDEX(Articles!$1:$1048576,MATCH(E432,Articles!D:D,0),15)</f>
        <v>1.3G</v>
      </c>
      <c r="O432" t="str">
        <f>INDEX(Articles!$1:$1048576,MATCH(E432,Articles!D:D,0),16)</f>
        <v>0589-F4-0069</v>
      </c>
      <c r="P432">
        <f>INDEX(Articles!$1:$1048576,MATCH(E432,Articles!D:D,0),17)*1000</f>
        <v>2485</v>
      </c>
      <c r="Q432" t="str">
        <f>INDEX(Articles!$1:$1048576,MATCH(E432,Articles!D:D,0),18)</f>
        <v>4</v>
      </c>
      <c r="R432">
        <f>INDEX(Articles!$1:$1048576,MATCH(E432,Articles!D:D,0),19)</f>
        <v>200</v>
      </c>
      <c r="S432" t="str">
        <f>IF(INDEX('Unités CA'!$1:$1048576,MATCH(E432,'Unités CA'!D:D,0),5)=0,"",INDEX('Unités CA'!$1:$1048576,MATCH(E432,'Unités CA'!D:D,0),5))</f>
        <v>0003/CA</v>
      </c>
      <c r="T432" t="str">
        <f>IF(INDEX('Unités BTE'!$1:$1048576,MATCH(E432,'Unités CA'!D:D,0),5)=0,"",INDEX('Unités BTE'!$1:$1048576,MATCH(E432,'Unités CA'!D:D,0),5))</f>
        <v/>
      </c>
      <c r="U432">
        <f>IFERROR(INDEX('Prix PRO CA'!$1:$1048576,MATCH(E432,'Prix PRO CA'!D:D,0),10),"")</f>
        <v>337.41</v>
      </c>
      <c r="V432" t="str">
        <f>IFERROR(INDEX('Prix PRO CA'!$1:$1048576,MATCH(E432,'Prix PRO BTE'!D:D,0),10),"")</f>
        <v/>
      </c>
      <c r="W432">
        <f>+IFERROR(INDEX('Prix PRO PCS'!$1:$1048576,MATCH(E432,'Prix PRO PCS'!D:D,0),10),"")</f>
        <v>112.47</v>
      </c>
      <c r="X432" t="str">
        <f>IF(B432="OPPORTUNITE",AA432,IF(AA432&lt;=0,"Non",IF(AA432&gt;10,"Oui","Inf à 10")))</f>
        <v>Inf à 10</v>
      </c>
      <c r="Y432" t="str">
        <f>IFERROR(INDEX(LigneAchat!$1:$1048576,MATCH(E432,LigneAchat!D:D,0),5),"")</f>
        <v/>
      </c>
      <c r="Z432">
        <f>INDEX(Articles!$1:$1048576,MATCH(E432,Articles!D:D,0),21)</f>
        <v>9</v>
      </c>
      <c r="AA432">
        <f>+Z432-AB432</f>
        <v>7</v>
      </c>
      <c r="AB432">
        <f>+INDEX(Articles!$1:$1048576,MATCH(E432,Articles!D:D,0),23)</f>
        <v>2</v>
      </c>
    </row>
    <row r="433">
      <c r="B433" t="str">
        <f>INDEX(Articles!$1:$1048576,MATCH(E433,Articles!D:D,0),6)</f>
        <v>1</v>
      </c>
      <c r="C433" t="str">
        <f>INDEX(Articles!$1:$1048576,MATCH(E433,Articles!D:D,0),7)</f>
        <v/>
      </c>
      <c r="D433" t="str">
        <f>HYPERLINK(INDEX(Articles!$1:$1048576,MATCH(E433,Articles!D:D,0),24),"Lien")</f>
        <v>Lien</v>
      </c>
      <c r="E433" t="str">
        <v>73420R</v>
      </c>
      <c r="F433" t="str">
        <f>INDEX(Articles!$1:$1048576,MATCH(E433,Articles!D:D,0),5)</f>
        <v>BBE Ø200 PIVOINE ROUGE</v>
      </c>
      <c r="G433" t="str">
        <f>INDEX(Articles!$1:$1048576,MATCH(E433,Articles!D:D,0),8)</f>
        <v>BOMBE</v>
      </c>
      <c r="H433" t="str">
        <f>INDEX(Articles!$1:$1048576,MATCH(E433,Articles!D:D,0),9)</f>
        <v>SPHERIQUE</v>
      </c>
      <c r="I433">
        <f>INDEX(Articles!$1:$1048576,MATCH(E433,Articles!D:D,0),10)</f>
        <v>200</v>
      </c>
      <c r="J433" t="str">
        <f>INDEX(Articles!$1:$1048576,MATCH(E433,Articles!D:D,0),11)</f>
        <v>PIVOINE</v>
      </c>
      <c r="K433" t="str">
        <f>INDEX(Articles!$1:$1048576,MATCH(E433,Articles!D:D,0),12)</f>
        <v>ROUGE</v>
      </c>
      <c r="L433" t="str">
        <f>INDEX(Articles!$1:$1048576,MATCH(E433,Articles!D:D,0),13)</f>
        <v>EU</v>
      </c>
      <c r="M433" t="str">
        <f>INDEX(Articles!$1:$1048576,MATCH(E433,Articles!D:D,0),14)</f>
        <v>F4</v>
      </c>
      <c r="N433" t="str">
        <f>INDEX(Articles!$1:$1048576,MATCH(E433,Articles!D:D,0),15)</f>
        <v>1.3G</v>
      </c>
      <c r="O433" t="str">
        <f>INDEX(Articles!$1:$1048576,MATCH(E433,Articles!D:D,0),16)</f>
        <v>0589-F4-0069</v>
      </c>
      <c r="P433">
        <f>INDEX(Articles!$1:$1048576,MATCH(E433,Articles!D:D,0),17)*1000</f>
        <v>2485</v>
      </c>
      <c r="Q433" t="str">
        <f>INDEX(Articles!$1:$1048576,MATCH(E433,Articles!D:D,0),18)</f>
        <v>4</v>
      </c>
      <c r="R433">
        <f>INDEX(Articles!$1:$1048576,MATCH(E433,Articles!D:D,0),19)</f>
        <v>200</v>
      </c>
      <c r="S433" t="str">
        <f>IF(INDEX('Unités CA'!$1:$1048576,MATCH(E433,'Unités CA'!D:D,0),5)=0,"",INDEX('Unités CA'!$1:$1048576,MATCH(E433,'Unités CA'!D:D,0),5))</f>
        <v>0003/CA</v>
      </c>
      <c r="T433" t="str">
        <f>IF(INDEX('Unités BTE'!$1:$1048576,MATCH(E433,'Unités CA'!D:D,0),5)=0,"",INDEX('Unités BTE'!$1:$1048576,MATCH(E433,'Unités CA'!D:D,0),5))</f>
        <v/>
      </c>
      <c r="U433">
        <f>IFERROR(INDEX('Prix PRO CA'!$1:$1048576,MATCH(E433,'Prix PRO CA'!D:D,0),10),"")</f>
        <v>337.41</v>
      </c>
      <c r="V433" t="str">
        <f>IFERROR(INDEX('Prix PRO CA'!$1:$1048576,MATCH(E433,'Prix PRO BTE'!D:D,0),10),"")</f>
        <v/>
      </c>
      <c r="W433">
        <f>+IFERROR(INDEX('Prix PRO PCS'!$1:$1048576,MATCH(E433,'Prix PRO PCS'!D:D,0),10),"")</f>
        <v>112.47</v>
      </c>
      <c r="X433" t="str">
        <f>IF(B433="OPPORTUNITE",AA433,IF(AA433&lt;=0,"Non",IF(AA433&gt;10,"Oui","Inf à 10")))</f>
        <v>Non</v>
      </c>
      <c r="Y433">
        <f>IFERROR(INDEX(LigneAchat!$1:$1048576,MATCH(E433,LigneAchat!D:D,0),5),"")</f>
        <v>44301</v>
      </c>
      <c r="Z433">
        <f>INDEX(Articles!$1:$1048576,MATCH(E433,Articles!D:D,0),21)</f>
        <v>0</v>
      </c>
      <c r="AA433">
        <f>+Z433-AB433</f>
        <v>-3</v>
      </c>
      <c r="AB433">
        <f>+INDEX(Articles!$1:$1048576,MATCH(E433,Articles!D:D,0),23)</f>
        <v>3</v>
      </c>
    </row>
    <row r="434">
      <c r="B434" t="str">
        <f>INDEX(Articles!$1:$1048576,MATCH(E434,Articles!D:D,0),6)</f>
        <v>1</v>
      </c>
      <c r="C434" t="str">
        <f>INDEX(Articles!$1:$1048576,MATCH(E434,Articles!D:D,0),7)</f>
        <v/>
      </c>
      <c r="D434" t="str">
        <f>HYPERLINK(INDEX(Articles!$1:$1048576,MATCH(E434,Articles!D:D,0),24),"Lien")</f>
        <v>Lien</v>
      </c>
      <c r="E434" t="str">
        <v>72720KA</v>
      </c>
      <c r="F434" t="str">
        <f>INDEX(Articles!$1:$1048576,MATCH(E434,Articles!D:D,0),5)</f>
        <v>BBE Ø200 KAMURO</v>
      </c>
      <c r="G434" t="str">
        <f>INDEX(Articles!$1:$1048576,MATCH(E434,Articles!D:D,0),8)</f>
        <v>BOMBE</v>
      </c>
      <c r="H434" t="str">
        <f>INDEX(Articles!$1:$1048576,MATCH(E434,Articles!D:D,0),9)</f>
        <v>SPHERIQUE</v>
      </c>
      <c r="I434">
        <f>INDEX(Articles!$1:$1048576,MATCH(E434,Articles!D:D,0),10)</f>
        <v>200</v>
      </c>
      <c r="J434" t="str">
        <f>INDEX(Articles!$1:$1048576,MATCH(E434,Articles!D:D,0),11)</f>
        <v>PLEUREUR</v>
      </c>
      <c r="K434" t="str">
        <f>INDEX(Articles!$1:$1048576,MATCH(E434,Articles!D:D,0),12)</f>
        <v>KAMURO</v>
      </c>
      <c r="L434" t="str">
        <f>INDEX(Articles!$1:$1048576,MATCH(E434,Articles!D:D,0),13)</f>
        <v>EU</v>
      </c>
      <c r="M434" t="str">
        <f>INDEX(Articles!$1:$1048576,MATCH(E434,Articles!D:D,0),14)</f>
        <v>F4</v>
      </c>
      <c r="N434" t="str">
        <f>INDEX(Articles!$1:$1048576,MATCH(E434,Articles!D:D,0),15)</f>
        <v>1.3G</v>
      </c>
      <c r="O434" t="str">
        <f>INDEX(Articles!$1:$1048576,MATCH(E434,Articles!D:D,0),16)</f>
        <v>1395-F4-0620/2013</v>
      </c>
      <c r="P434">
        <f>INDEX(Articles!$1:$1048576,MATCH(E434,Articles!D:D,0),17)*1000</f>
        <v>3385</v>
      </c>
      <c r="Q434" t="str">
        <f>INDEX(Articles!$1:$1048576,MATCH(E434,Articles!D:D,0),18)</f>
        <v>4,5</v>
      </c>
      <c r="R434">
        <f>INDEX(Articles!$1:$1048576,MATCH(E434,Articles!D:D,0),19)</f>
        <v>200</v>
      </c>
      <c r="S434" t="str">
        <f>IF(INDEX('Unités CA'!$1:$1048576,MATCH(E434,'Unités CA'!D:D,0),5)=0,"",INDEX('Unités CA'!$1:$1048576,MATCH(E434,'Unités CA'!D:D,0),5))</f>
        <v>0002/CA</v>
      </c>
      <c r="T434" t="str">
        <f>IF(INDEX('Unités BTE'!$1:$1048576,MATCH(E434,'Unités CA'!D:D,0),5)=0,"",INDEX('Unités BTE'!$1:$1048576,MATCH(E434,'Unités CA'!D:D,0),5))</f>
        <v/>
      </c>
      <c r="U434">
        <f>IFERROR(INDEX('Prix PRO CA'!$1:$1048576,MATCH(E434,'Prix PRO CA'!D:D,0),10),"")</f>
        <v>236.22</v>
      </c>
      <c r="V434" t="str">
        <f>IFERROR(INDEX('Prix PRO CA'!$1:$1048576,MATCH(E434,'Prix PRO BTE'!D:D,0),10),"")</f>
        <v/>
      </c>
      <c r="W434">
        <f>+IFERROR(INDEX('Prix PRO PCS'!$1:$1048576,MATCH(E434,'Prix PRO PCS'!D:D,0),10),"")</f>
        <v>118.11</v>
      </c>
      <c r="X434" t="str">
        <f>IF(B434="OPPORTUNITE",AA434,IF(AA434&lt;=0,"Non",IF(AA434&gt;10,"Oui","Inf à 10")))</f>
        <v>Non</v>
      </c>
      <c r="Y434">
        <f>IFERROR(INDEX(LigneAchat!$1:$1048576,MATCH(E434,LigneAchat!D:D,0),5),"")</f>
        <v>44287</v>
      </c>
      <c r="Z434">
        <f>INDEX(Articles!$1:$1048576,MATCH(E434,Articles!D:D,0),21)</f>
        <v>72</v>
      </c>
      <c r="AA434">
        <f>+Z434-AB434</f>
        <v>0</v>
      </c>
      <c r="AB434">
        <f>+INDEX(Articles!$1:$1048576,MATCH(E434,Articles!D:D,0),23)</f>
        <v>72</v>
      </c>
    </row>
    <row r="435">
      <c r="B435" t="str">
        <f>INDEX(Articles!$1:$1048576,MATCH(E435,Articles!D:D,0),6)</f>
        <v>1</v>
      </c>
      <c r="C435" t="str">
        <f>INDEX(Articles!$1:$1048576,MATCH(E435,Articles!D:D,0),7)</f>
        <v/>
      </c>
      <c r="D435" t="str">
        <f>HYPERLINK(INDEX(Articles!$1:$1048576,MATCH(E435,Articles!D:D,0),24),"Lien")</f>
        <v>Lien</v>
      </c>
      <c r="E435" t="str">
        <v>73821FO</v>
      </c>
      <c r="F435" t="str">
        <f>INDEX(Articles!$1:$1048576,MATCH(E435,Articles!D:D,0),5)</f>
        <v>BBE  Ø200 FILET OR + TC</v>
      </c>
      <c r="G435" t="str">
        <f>INDEX(Articles!$1:$1048576,MATCH(E435,Articles!D:D,0),8)</f>
        <v>BOMBE</v>
      </c>
      <c r="H435" t="str">
        <f>INDEX(Articles!$1:$1048576,MATCH(E435,Articles!D:D,0),9)</f>
        <v>CYLIND</v>
      </c>
      <c r="I435">
        <f>INDEX(Articles!$1:$1048576,MATCH(E435,Articles!D:D,0),10)</f>
        <v>200</v>
      </c>
      <c r="J435" t="str">
        <f>INDEX(Articles!$1:$1048576,MATCH(E435,Articles!D:D,0),11)</f>
        <v>PLEUREUR</v>
      </c>
      <c r="K435" t="str">
        <f>INDEX(Articles!$1:$1048576,MATCH(E435,Articles!D:D,0),12)</f>
        <v>KAMURO</v>
      </c>
      <c r="L435" t="str">
        <f>INDEX(Articles!$1:$1048576,MATCH(E435,Articles!D:D,0),13)</f>
        <v>EU</v>
      </c>
      <c r="M435" t="str">
        <f>INDEX(Articles!$1:$1048576,MATCH(E435,Articles!D:D,0),14)</f>
        <v>F4</v>
      </c>
      <c r="N435" t="str">
        <f>INDEX(Articles!$1:$1048576,MATCH(E435,Articles!D:D,0),15)</f>
        <v>1.3G</v>
      </c>
      <c r="O435" t="str">
        <f>INDEX(Articles!$1:$1048576,MATCH(E435,Articles!D:D,0),16)</f>
        <v>1008-F4-69255226</v>
      </c>
      <c r="P435">
        <f>INDEX(Articles!$1:$1048576,MATCH(E435,Articles!D:D,0),17)*1000</f>
        <v>2200</v>
      </c>
      <c r="Q435" t="str">
        <f>INDEX(Articles!$1:$1048576,MATCH(E435,Articles!D:D,0),18)</f>
        <v>4</v>
      </c>
      <c r="R435">
        <f>INDEX(Articles!$1:$1048576,MATCH(E435,Articles!D:D,0),19)</f>
        <v>200</v>
      </c>
      <c r="S435" t="str">
        <f>IF(INDEX('Unités CA'!$1:$1048576,MATCH(E435,'Unités CA'!D:D,0),5)=0,"",INDEX('Unités CA'!$1:$1048576,MATCH(E435,'Unités CA'!D:D,0),5))</f>
        <v>0004/CA</v>
      </c>
      <c r="T435" t="str">
        <f>IF(INDEX('Unités BTE'!$1:$1048576,MATCH(E435,'Unités CA'!D:D,0),5)=0,"",INDEX('Unités BTE'!$1:$1048576,MATCH(E435,'Unités CA'!D:D,0),5))</f>
        <v/>
      </c>
      <c r="U435" t="str">
        <f>IFERROR(INDEX('Prix PRO CA'!$1:$1048576,MATCH(E435,'Prix PRO CA'!D:D,0),10),"")</f>
        <v/>
      </c>
      <c r="V435" t="str">
        <f>IFERROR(INDEX('Prix PRO CA'!$1:$1048576,MATCH(E435,'Prix PRO BTE'!D:D,0),10),"")</f>
        <v/>
      </c>
      <c r="W435">
        <f>+IFERROR(INDEX('Prix PRO PCS'!$1:$1048576,MATCH(E435,'Prix PRO PCS'!D:D,0),10),"")</f>
        <v>112.26</v>
      </c>
      <c r="X435" t="str">
        <f>IF(B435="OPPORTUNITE",AA435,IF(AA435&lt;=0,"Non",IF(AA435&gt;10,"Oui","Inf à 10")))</f>
        <v>Oui</v>
      </c>
      <c r="Y435" t="str">
        <f>IFERROR(INDEX(LigneAchat!$1:$1048576,MATCH(E435,LigneAchat!D:D,0),5),"")</f>
        <v/>
      </c>
      <c r="Z435">
        <f>INDEX(Articles!$1:$1048576,MATCH(E435,Articles!D:D,0),21)</f>
        <v>24</v>
      </c>
      <c r="AA435">
        <f>+Z435-AB435</f>
        <v>24</v>
      </c>
      <c r="AB435">
        <f>+INDEX(Articles!$1:$1048576,MATCH(E435,Articles!D:D,0),23)</f>
        <v>0</v>
      </c>
    </row>
    <row r="436">
      <c r="B436" t="str">
        <f>INDEX(Articles!$1:$1048576,MATCH(E436,Articles!D:D,0),6)</f>
        <v>1</v>
      </c>
      <c r="C436" t="str">
        <f>INDEX(Articles!$1:$1048576,MATCH(E436,Articles!D:D,0),7)</f>
        <v>2020</v>
      </c>
      <c r="D436" t="str">
        <f>HYPERLINK(INDEX(Articles!$1:$1048576,MATCH(E436,Articles!D:D,0),24),"Lien")</f>
        <v>Lien</v>
      </c>
      <c r="E436" t="str">
        <v>73821FR</v>
      </c>
      <c r="F436" t="str">
        <f>INDEX(Articles!$1:$1048576,MATCH(E436,Articles!D:D,0),5)</f>
        <v>BBE  Ø200 FILET OR FRISSON</v>
      </c>
      <c r="G436" t="str">
        <f>INDEX(Articles!$1:$1048576,MATCH(E436,Articles!D:D,0),8)</f>
        <v>BOMBE</v>
      </c>
      <c r="H436" t="str">
        <f>INDEX(Articles!$1:$1048576,MATCH(E436,Articles!D:D,0),9)</f>
        <v>CYLIND</v>
      </c>
      <c r="I436">
        <f>INDEX(Articles!$1:$1048576,MATCH(E436,Articles!D:D,0),10)</f>
        <v>200</v>
      </c>
      <c r="J436" t="str">
        <f>INDEX(Articles!$1:$1048576,MATCH(E436,Articles!D:D,0),11)</f>
        <v>CREPITANT</v>
      </c>
      <c r="K436" t="str">
        <f>INDEX(Articles!$1:$1048576,MATCH(E436,Articles!D:D,0),12)</f>
        <v>KAMURO</v>
      </c>
      <c r="L436" t="str">
        <f>INDEX(Articles!$1:$1048576,MATCH(E436,Articles!D:D,0),13)</f>
        <v>EU</v>
      </c>
      <c r="M436" t="str">
        <f>INDEX(Articles!$1:$1048576,MATCH(E436,Articles!D:D,0),14)</f>
        <v>F4</v>
      </c>
      <c r="N436" t="str">
        <f>INDEX(Articles!$1:$1048576,MATCH(E436,Articles!D:D,0),15)</f>
        <v>1.3G</v>
      </c>
      <c r="O436" t="str">
        <f>INDEX(Articles!$1:$1048576,MATCH(E436,Articles!D:D,0),16)</f>
        <v>1008-F4-69255226</v>
      </c>
      <c r="P436">
        <f>INDEX(Articles!$1:$1048576,MATCH(E436,Articles!D:D,0),17)*1000</f>
        <v>2200</v>
      </c>
      <c r="Q436" t="str">
        <f>INDEX(Articles!$1:$1048576,MATCH(E436,Articles!D:D,0),18)</f>
        <v>4</v>
      </c>
      <c r="R436">
        <f>INDEX(Articles!$1:$1048576,MATCH(E436,Articles!D:D,0),19)</f>
        <v>200</v>
      </c>
      <c r="S436" t="str">
        <f>IF(INDEX('Unités CA'!$1:$1048576,MATCH(E436,'Unités CA'!D:D,0),5)=0,"",INDEX('Unités CA'!$1:$1048576,MATCH(E436,'Unités CA'!D:D,0),5))</f>
        <v>0004/CA</v>
      </c>
      <c r="T436" t="str">
        <f>IF(INDEX('Unités BTE'!$1:$1048576,MATCH(E436,'Unités CA'!D:D,0),5)=0,"",INDEX('Unités BTE'!$1:$1048576,MATCH(E436,'Unités CA'!D:D,0),5))</f>
        <v/>
      </c>
      <c r="U436" t="str">
        <f>IFERROR(INDEX('Prix PRO CA'!$1:$1048576,MATCH(E436,'Prix PRO CA'!D:D,0),10),"")</f>
        <v/>
      </c>
      <c r="V436" t="str">
        <f>IFERROR(INDEX('Prix PRO CA'!$1:$1048576,MATCH(E436,'Prix PRO BTE'!D:D,0),10),"")</f>
        <v/>
      </c>
      <c r="W436">
        <f>+IFERROR(INDEX('Prix PRO PCS'!$1:$1048576,MATCH(E436,'Prix PRO PCS'!D:D,0),10),"")</f>
        <v>112.26</v>
      </c>
      <c r="X436" t="str">
        <f>IF(B436="OPPORTUNITE",AA436,IF(AA436&lt;=0,"Non",IF(AA436&gt;10,"Oui","Inf à 10")))</f>
        <v>Oui</v>
      </c>
      <c r="Y436" t="str">
        <f>IFERROR(INDEX(LigneAchat!$1:$1048576,MATCH(E436,LigneAchat!D:D,0),5),"")</f>
        <v/>
      </c>
      <c r="Z436">
        <f>INDEX(Articles!$1:$1048576,MATCH(E436,Articles!D:D,0),21)</f>
        <v>16</v>
      </c>
      <c r="AA436">
        <f>+Z436-AB436</f>
        <v>14</v>
      </c>
      <c r="AB436">
        <f>+INDEX(Articles!$1:$1048576,MATCH(E436,Articles!D:D,0),23)</f>
        <v>2</v>
      </c>
    </row>
    <row r="437">
      <c r="B437" t="str">
        <f>INDEX(Articles!$1:$1048576,MATCH(E437,Articles!D:D,0),6)</f>
        <v>1</v>
      </c>
      <c r="C437" t="str">
        <f>INDEX(Articles!$1:$1048576,MATCH(E437,Articles!D:D,0),7)</f>
        <v/>
      </c>
      <c r="D437" t="str">
        <f>HYPERLINK(INDEX(Articles!$1:$1048576,MATCH(E437,Articles!D:D,0),24),"Lien")</f>
        <v>Lien</v>
      </c>
      <c r="E437" t="str">
        <v>73620M</v>
      </c>
      <c r="F437" t="str">
        <f>INDEX(Articles!$1:$1048576,MATCH(E437,Articles!D:D,0),5)</f>
        <v>BBE Ø200 ARAIGNÉE MULTIPASTEL</v>
      </c>
      <c r="G437" t="str">
        <f>INDEX(Articles!$1:$1048576,MATCH(E437,Articles!D:D,0),8)</f>
        <v>BOMBE</v>
      </c>
      <c r="H437" t="str">
        <f>INDEX(Articles!$1:$1048576,MATCH(E437,Articles!D:D,0),9)</f>
        <v>SPHERIQUE</v>
      </c>
      <c r="I437">
        <f>INDEX(Articles!$1:$1048576,MATCH(E437,Articles!D:D,0),10)</f>
        <v>200</v>
      </c>
      <c r="J437" t="str">
        <f>INDEX(Articles!$1:$1048576,MATCH(E437,Articles!D:D,0),11)</f>
        <v>PLEUREUR</v>
      </c>
      <c r="K437" t="str">
        <f>INDEX(Articles!$1:$1048576,MATCH(E437,Articles!D:D,0),12)</f>
        <v>MULTIPASTEL</v>
      </c>
      <c r="L437" t="str">
        <f>INDEX(Articles!$1:$1048576,MATCH(E437,Articles!D:D,0),13)</f>
        <v>EU</v>
      </c>
      <c r="M437" t="str">
        <f>INDEX(Articles!$1:$1048576,MATCH(E437,Articles!D:D,0),14)</f>
        <v>F4</v>
      </c>
      <c r="N437" t="str">
        <f>INDEX(Articles!$1:$1048576,MATCH(E437,Articles!D:D,0),15)</f>
        <v>1.3G</v>
      </c>
      <c r="O437" t="str">
        <f>INDEX(Articles!$1:$1048576,MATCH(E437,Articles!D:D,0),16)</f>
        <v>0589-F4-0069</v>
      </c>
      <c r="P437">
        <f>INDEX(Articles!$1:$1048576,MATCH(E437,Articles!D:D,0),17)*1000</f>
        <v>2595</v>
      </c>
      <c r="Q437" t="str">
        <f>INDEX(Articles!$1:$1048576,MATCH(E437,Articles!D:D,0),18)</f>
        <v>4</v>
      </c>
      <c r="R437">
        <f>INDEX(Articles!$1:$1048576,MATCH(E437,Articles!D:D,0),19)</f>
        <v>200</v>
      </c>
      <c r="S437" t="str">
        <f>IF(INDEX('Unités CA'!$1:$1048576,MATCH(E437,'Unités CA'!D:D,0),5)=0,"",INDEX('Unités CA'!$1:$1048576,MATCH(E437,'Unités CA'!D:D,0),5))</f>
        <v>0003/CA</v>
      </c>
      <c r="T437" t="str">
        <f>IF(INDEX('Unités BTE'!$1:$1048576,MATCH(E437,'Unités CA'!D:D,0),5)=0,"",INDEX('Unités BTE'!$1:$1048576,MATCH(E437,'Unités CA'!D:D,0),5))</f>
        <v/>
      </c>
      <c r="U437">
        <f>IFERROR(INDEX('Prix PRO CA'!$1:$1048576,MATCH(E437,'Prix PRO CA'!D:D,0),10),"")</f>
        <v>354.33</v>
      </c>
      <c r="V437" t="str">
        <f>IFERROR(INDEX('Prix PRO CA'!$1:$1048576,MATCH(E437,'Prix PRO BTE'!D:D,0),10),"")</f>
        <v/>
      </c>
      <c r="W437">
        <f>+IFERROR(INDEX('Prix PRO PCS'!$1:$1048576,MATCH(E437,'Prix PRO PCS'!D:D,0),10),"")</f>
        <v>118.11</v>
      </c>
      <c r="X437" t="str">
        <f>IF(B437="OPPORTUNITE",AA437,IF(AA437&lt;=0,"Non",IF(AA437&gt;10,"Oui","Inf à 10")))</f>
        <v>Inf à 10</v>
      </c>
      <c r="Y437">
        <f>IFERROR(INDEX(LigneAchat!$1:$1048576,MATCH(E437,LigneAchat!D:D,0),5),"")</f>
        <v>44301</v>
      </c>
      <c r="Z437">
        <f>INDEX(Articles!$1:$1048576,MATCH(E437,Articles!D:D,0),21)</f>
        <v>2</v>
      </c>
      <c r="AA437">
        <f>+Z437-AB437</f>
        <v>1</v>
      </c>
      <c r="AB437">
        <f>+INDEX(Articles!$1:$1048576,MATCH(E437,Articles!D:D,0),23)</f>
        <v>1</v>
      </c>
    </row>
    <row r="438">
      <c r="B438" t="str">
        <f>INDEX(Articles!$1:$1048576,MATCH(E438,Articles!D:D,0),6)</f>
        <v>1</v>
      </c>
      <c r="C438" t="str">
        <f>INDEX(Articles!$1:$1048576,MATCH(E438,Articles!D:D,0),7)</f>
        <v/>
      </c>
      <c r="D438" t="str">
        <f>HYPERLINK(INDEX(Articles!$1:$1048576,MATCH(E438,Articles!D:D,0),24),"Lien")</f>
        <v>Lien</v>
      </c>
      <c r="E438" t="str">
        <v>73420SO</v>
      </c>
      <c r="F438" t="str">
        <f>INDEX(Articles!$1:$1048576,MATCH(E438,Articles!D:D,0),5)</f>
        <v>BBE Ø200 SCINTILLANT OR</v>
      </c>
      <c r="G438" t="str">
        <f>INDEX(Articles!$1:$1048576,MATCH(E438,Articles!D:D,0),8)</f>
        <v>BOMBE</v>
      </c>
      <c r="H438" t="str">
        <f>INDEX(Articles!$1:$1048576,MATCH(E438,Articles!D:D,0),9)</f>
        <v>SPHERIQUE</v>
      </c>
      <c r="I438">
        <f>INDEX(Articles!$1:$1048576,MATCH(E438,Articles!D:D,0),10)</f>
        <v>200</v>
      </c>
      <c r="J438" t="str">
        <f>INDEX(Articles!$1:$1048576,MATCH(E438,Articles!D:D,0),11)</f>
        <v>CLIGNO</v>
      </c>
      <c r="K438" t="str">
        <f>INDEX(Articles!$1:$1048576,MATCH(E438,Articles!D:D,0),12)</f>
        <v>OR</v>
      </c>
      <c r="L438" t="str">
        <f>INDEX(Articles!$1:$1048576,MATCH(E438,Articles!D:D,0),13)</f>
        <v>EU</v>
      </c>
      <c r="M438" t="str">
        <f>INDEX(Articles!$1:$1048576,MATCH(E438,Articles!D:D,0),14)</f>
        <v>F4</v>
      </c>
      <c r="N438" t="str">
        <f>INDEX(Articles!$1:$1048576,MATCH(E438,Articles!D:D,0),15)</f>
        <v>1.3G</v>
      </c>
      <c r="O438" t="str">
        <f>INDEX(Articles!$1:$1048576,MATCH(E438,Articles!D:D,0),16)</f>
        <v>0589-F4-0069</v>
      </c>
      <c r="P438">
        <f>INDEX(Articles!$1:$1048576,MATCH(E438,Articles!D:D,0),17)*1000</f>
        <v>2365</v>
      </c>
      <c r="Q438" t="str">
        <f>INDEX(Articles!$1:$1048576,MATCH(E438,Articles!D:D,0),18)</f>
        <v>4</v>
      </c>
      <c r="R438">
        <f>INDEX(Articles!$1:$1048576,MATCH(E438,Articles!D:D,0),19)</f>
        <v>200</v>
      </c>
      <c r="S438" t="str">
        <f>IF(INDEX('Unités CA'!$1:$1048576,MATCH(E438,'Unités CA'!D:D,0),5)=0,"",INDEX('Unités CA'!$1:$1048576,MATCH(E438,'Unités CA'!D:D,0),5))</f>
        <v>0003/CA</v>
      </c>
      <c r="T438" t="str">
        <f>IF(INDEX('Unités BTE'!$1:$1048576,MATCH(E438,'Unités CA'!D:D,0),5)=0,"",INDEX('Unités BTE'!$1:$1048576,MATCH(E438,'Unités CA'!D:D,0),5))</f>
        <v/>
      </c>
      <c r="U438">
        <f>IFERROR(INDEX('Prix PRO CA'!$1:$1048576,MATCH(E438,'Prix PRO CA'!D:D,0),10),"")</f>
        <v>337.41</v>
      </c>
      <c r="V438" t="str">
        <f>IFERROR(INDEX('Prix PRO CA'!$1:$1048576,MATCH(E438,'Prix PRO BTE'!D:D,0),10),"")</f>
        <v/>
      </c>
      <c r="W438">
        <f>+IFERROR(INDEX('Prix PRO PCS'!$1:$1048576,MATCH(E438,'Prix PRO PCS'!D:D,0),10),"")</f>
        <v>112.47</v>
      </c>
      <c r="X438" t="str">
        <f>IF(B438="OPPORTUNITE",AA438,IF(AA438&lt;=0,"Non",IF(AA438&gt;10,"Oui","Inf à 10")))</f>
        <v>Inf à 10</v>
      </c>
      <c r="Y438">
        <f>IFERROR(INDEX(LigneAchat!$1:$1048576,MATCH(E438,LigneAchat!D:D,0),5),"")</f>
        <v>44301</v>
      </c>
      <c r="Z438">
        <f>INDEX(Articles!$1:$1048576,MATCH(E438,Articles!D:D,0),21)</f>
        <v>5</v>
      </c>
      <c r="AA438">
        <f>+Z438-AB438</f>
        <v>4</v>
      </c>
      <c r="AB438">
        <f>+INDEX(Articles!$1:$1048576,MATCH(E438,Articles!D:D,0),23)</f>
        <v>1</v>
      </c>
    </row>
    <row r="439">
      <c r="B439" t="str">
        <f>INDEX(Articles!$1:$1048576,MATCH(E439,Articles!D:D,0),6)</f>
        <v>1</v>
      </c>
      <c r="C439" t="str">
        <f>INDEX(Articles!$1:$1048576,MATCH(E439,Articles!D:D,0),7)</f>
        <v/>
      </c>
      <c r="D439" t="str">
        <f>HYPERLINK(INDEX(Articles!$1:$1048576,MATCH(E439,Articles!D:D,0),24),"Lien")</f>
        <v>Lien</v>
      </c>
      <c r="E439" t="str">
        <v>73820R/B-JP</v>
      </c>
      <c r="F439" t="str">
        <f>INDEX(Articles!$1:$1048576,MATCH(E439,Articles!D:D,0),5)</f>
        <v>BBE  Ø200 OR À ROUGE CENTRE BLEU</v>
      </c>
      <c r="G439" t="str">
        <f>INDEX(Articles!$1:$1048576,MATCH(E439,Articles!D:D,0),8)</f>
        <v>BOMBE</v>
      </c>
      <c r="H439" t="str">
        <f>INDEX(Articles!$1:$1048576,MATCH(E439,Articles!D:D,0),9)</f>
        <v>CYLIND</v>
      </c>
      <c r="I439">
        <f>INDEX(Articles!$1:$1048576,MATCH(E439,Articles!D:D,0),10)</f>
        <v>200</v>
      </c>
      <c r="J439" t="str">
        <f>INDEX(Articles!$1:$1048576,MATCH(E439,Articles!D:D,0),11)</f>
        <v>CHANGEMENT</v>
      </c>
      <c r="K439" t="str">
        <f>INDEX(Articles!$1:$1048576,MATCH(E439,Articles!D:D,0),12)</f>
        <v>ROUGE</v>
      </c>
      <c r="L439" t="str">
        <f>INDEX(Articles!$1:$1048576,MATCH(E439,Articles!D:D,0),13)</f>
        <v>EU</v>
      </c>
      <c r="M439" t="str">
        <f>INDEX(Articles!$1:$1048576,MATCH(E439,Articles!D:D,0),14)</f>
        <v>F4</v>
      </c>
      <c r="N439" t="str">
        <f>INDEX(Articles!$1:$1048576,MATCH(E439,Articles!D:D,0),15)</f>
        <v>1.3G</v>
      </c>
      <c r="O439" t="str">
        <f>INDEX(Articles!$1:$1048576,MATCH(E439,Articles!D:D,0),16)</f>
        <v>1008-F4-69255226</v>
      </c>
      <c r="P439">
        <f>INDEX(Articles!$1:$1048576,MATCH(E439,Articles!D:D,0),17)*1000</f>
        <v>2200</v>
      </c>
      <c r="Q439" t="str">
        <f>INDEX(Articles!$1:$1048576,MATCH(E439,Articles!D:D,0),18)</f>
        <v>4</v>
      </c>
      <c r="R439">
        <f>INDEX(Articles!$1:$1048576,MATCH(E439,Articles!D:D,0),19)</f>
        <v>200</v>
      </c>
      <c r="S439" t="str">
        <f>IF(INDEX('Unités CA'!$1:$1048576,MATCH(E439,'Unités CA'!D:D,0),5)=0,"",INDEX('Unités CA'!$1:$1048576,MATCH(E439,'Unités CA'!D:D,0),5))</f>
        <v>0004/CA</v>
      </c>
      <c r="T439" t="str">
        <f>IF(INDEX('Unités BTE'!$1:$1048576,MATCH(E439,'Unités CA'!D:D,0),5)=0,"",INDEX('Unités BTE'!$1:$1048576,MATCH(E439,'Unités CA'!D:D,0),5))</f>
        <v/>
      </c>
      <c r="U439" t="str">
        <f>IFERROR(INDEX('Prix PRO CA'!$1:$1048576,MATCH(E439,'Prix PRO CA'!D:D,0),10),"")</f>
        <v/>
      </c>
      <c r="V439" t="str">
        <f>IFERROR(INDEX('Prix PRO CA'!$1:$1048576,MATCH(E439,'Prix PRO BTE'!D:D,0),10),"")</f>
        <v/>
      </c>
      <c r="W439">
        <f>+IFERROR(INDEX('Prix PRO PCS'!$1:$1048576,MATCH(E439,'Prix PRO PCS'!D:D,0),10),"")</f>
        <v>207.45</v>
      </c>
      <c r="X439" t="str">
        <f>IF(B439="OPPORTUNITE",AA439,IF(AA439&lt;=0,"Non",IF(AA439&gt;10,"Oui","Inf à 10")))</f>
        <v>Oui</v>
      </c>
      <c r="Y439" t="str">
        <f>IFERROR(INDEX(LigneAchat!$1:$1048576,MATCH(E439,LigneAchat!D:D,0),5),"")</f>
        <v/>
      </c>
      <c r="Z439">
        <f>INDEX(Articles!$1:$1048576,MATCH(E439,Articles!D:D,0),21)</f>
        <v>37</v>
      </c>
      <c r="AA439">
        <f>+Z439-AB439</f>
        <v>37</v>
      </c>
      <c r="AB439">
        <f>+INDEX(Articles!$1:$1048576,MATCH(E439,Articles!D:D,0),23)</f>
        <v>0</v>
      </c>
    </row>
    <row r="440">
      <c r="B440" t="str">
        <v>CHANDELLES Ø8 &amp; Ø10 &amp; Ø20</v>
      </c>
    </row>
    <row r="441">
      <c r="B441" t="str">
        <f>INDEX(Articles!$1:$1048576,MATCH(E441,Articles!D:D,0),6)</f>
        <v>1</v>
      </c>
      <c r="C441" t="str">
        <f>INDEX(Articles!$1:$1048576,MATCH(E441,Articles!D:D,0),7)</f>
        <v/>
      </c>
      <c r="D441" t="str">
        <f>HYPERLINK(INDEX(Articles!$1:$1048576,MATCH(E441,Articles!D:D,0),24),"Lien")</f>
        <v>Lien</v>
      </c>
      <c r="E441" t="str">
        <v>400-9M</v>
      </c>
      <c r="F441" t="str">
        <f>INDEX(Articles!$1:$1048576,MATCH(E441,Articles!D:D,0),5)</f>
        <v>CH. Ø8 20 COMÈTES ASSORTIES X 9</v>
      </c>
      <c r="G441" t="str">
        <f>INDEX(Articles!$1:$1048576,MATCH(E441,Articles!D:D,0),8)</f>
        <v>CHANDELLE</v>
      </c>
      <c r="H441" t="str">
        <f>INDEX(Articles!$1:$1048576,MATCH(E441,Articles!D:D,0),9)</f>
        <v>COMETE</v>
      </c>
      <c r="I441">
        <f>INDEX(Articles!$1:$1048576,MATCH(E441,Articles!D:D,0),10)</f>
        <v>8</v>
      </c>
      <c r="J441" t="str">
        <f>INDEX(Articles!$1:$1048576,MATCH(E441,Articles!D:D,0),11)</f>
        <v>COMETE</v>
      </c>
      <c r="K441" t="str">
        <f>INDEX(Articles!$1:$1048576,MATCH(E441,Articles!D:D,0),12)</f>
        <v>ASSORTI</v>
      </c>
      <c r="L441" t="str">
        <f>INDEX(Articles!$1:$1048576,MATCH(E441,Articles!D:D,0),13)</f>
        <v>CN</v>
      </c>
      <c r="M441" t="str">
        <f>INDEX(Articles!$1:$1048576,MATCH(E441,Articles!D:D,0),14)</f>
        <v>F2</v>
      </c>
      <c r="N441" t="str">
        <f>INDEX(Articles!$1:$1048576,MATCH(E441,Articles!D:D,0),15)</f>
        <v>1.4G</v>
      </c>
      <c r="O441" t="str">
        <f>INDEX(Articles!$1:$1048576,MATCH(E441,Articles!D:D,0),16)</f>
        <v>1008-F2-69254054</v>
      </c>
      <c r="P441">
        <f>INDEX(Articles!$1:$1048576,MATCH(E441,Articles!D:D,0),17)*1000</f>
        <v>55</v>
      </c>
      <c r="Q441" t="str">
        <f>INDEX(Articles!$1:$1048576,MATCH(E441,Articles!D:D,0),18)</f>
        <v>25</v>
      </c>
      <c r="R441">
        <f>INDEX(Articles!$1:$1048576,MATCH(E441,Articles!D:D,0),19)</f>
        <v>8</v>
      </c>
      <c r="S441" t="str">
        <f>IF(INDEX('Unités CA'!$1:$1048576,MATCH(E441,'Unités CA'!D:D,0),5)=0,"",INDEX('Unités CA'!$1:$1048576,MATCH(E441,'Unités CA'!D:D,0),5))</f>
        <v>0060/CA</v>
      </c>
      <c r="T441" t="str">
        <f>IF(INDEX('Unités BTE'!$1:$1048576,MATCH(E441,'Unités CA'!D:D,0),5)=0,"",INDEX('Unités BTE'!$1:$1048576,MATCH(E441,'Unités CA'!D:D,0),5))</f>
        <v/>
      </c>
      <c r="U441">
        <f>IFERROR(INDEX('Prix PRO CA'!$1:$1048576,MATCH(E441,'Prix PRO CA'!D:D,0),10),"")</f>
        <v>203.4</v>
      </c>
      <c r="V441" t="str">
        <f>IFERROR(INDEX('Prix PRO CA'!$1:$1048576,MATCH(E441,'Prix PRO BTE'!D:D,0),10),"")</f>
        <v/>
      </c>
      <c r="W441">
        <f>+IFERROR(INDEX('Prix PRO PCS'!$1:$1048576,MATCH(E441,'Prix PRO PCS'!D:D,0),10),"")</f>
        <v>4.28</v>
      </c>
      <c r="X441" t="str">
        <f>IF(B441="OPPORTUNITE",AA441,IF(AA441&lt;=0,"Non",IF(AA441&gt;10,"Oui","Inf à 10")))</f>
        <v>Oui</v>
      </c>
      <c r="Y441" t="str">
        <f>IFERROR(INDEX(LigneAchat!$1:$1048576,MATCH(E441,LigneAchat!D:D,0),5),"")</f>
        <v/>
      </c>
      <c r="Z441">
        <f>INDEX(Articles!$1:$1048576,MATCH(E441,Articles!D:D,0),21)</f>
        <v>10810</v>
      </c>
      <c r="AA441">
        <f>+Z441-AB441</f>
        <v>10810</v>
      </c>
      <c r="AB441">
        <f>+INDEX(Articles!$1:$1048576,MATCH(E441,Articles!D:D,0),23)</f>
        <v>0</v>
      </c>
    </row>
    <row r="442">
      <c r="B442" t="str">
        <f>INDEX(Articles!$1:$1048576,MATCH(E442,Articles!D:D,0),6)</f>
        <v>1</v>
      </c>
      <c r="C442" t="str">
        <f>INDEX(Articles!$1:$1048576,MATCH(E442,Articles!D:D,0),7)</f>
        <v>2019</v>
      </c>
      <c r="D442" t="str">
        <f>HYPERLINK(INDEX(Articles!$1:$1048576,MATCH(E442,Articles!D:D,0),24),"Lien")</f>
        <v>Lien</v>
      </c>
      <c r="E442" t="str">
        <v>400-9BC</v>
      </c>
      <c r="F442" t="str">
        <f>INDEX(Articles!$1:$1048576,MATCH(E442,Articles!D:D,0),5)</f>
        <v>CH. Ø8 20 COMÈTES BLANCHES X 9</v>
      </c>
      <c r="G442" t="str">
        <f>INDEX(Articles!$1:$1048576,MATCH(E442,Articles!D:D,0),8)</f>
        <v>CHANDELLE</v>
      </c>
      <c r="H442" t="str">
        <f>INDEX(Articles!$1:$1048576,MATCH(E442,Articles!D:D,0),9)</f>
        <v>COMETE</v>
      </c>
      <c r="I442">
        <f>INDEX(Articles!$1:$1048576,MATCH(E442,Articles!D:D,0),10)</f>
        <v>8</v>
      </c>
      <c r="J442" t="str">
        <f>INDEX(Articles!$1:$1048576,MATCH(E442,Articles!D:D,0),11)</f>
        <v>COMETE</v>
      </c>
      <c r="K442" t="str">
        <f>INDEX(Articles!$1:$1048576,MATCH(E442,Articles!D:D,0),12)</f>
        <v>BLANC</v>
      </c>
      <c r="L442" t="str">
        <f>INDEX(Articles!$1:$1048576,MATCH(E442,Articles!D:D,0),13)</f>
        <v>CN</v>
      </c>
      <c r="M442" t="str">
        <f>INDEX(Articles!$1:$1048576,MATCH(E442,Articles!D:D,0),14)</f>
        <v>F2</v>
      </c>
      <c r="N442" t="str">
        <f>INDEX(Articles!$1:$1048576,MATCH(E442,Articles!D:D,0),15)</f>
        <v>1.4G</v>
      </c>
      <c r="O442" t="str">
        <f>INDEX(Articles!$1:$1048576,MATCH(E442,Articles!D:D,0),16)</f>
        <v>1008-F2-69254054</v>
      </c>
      <c r="P442">
        <f>INDEX(Articles!$1:$1048576,MATCH(E442,Articles!D:D,0),17)*1000</f>
        <v>55</v>
      </c>
      <c r="Q442" t="str">
        <f>INDEX(Articles!$1:$1048576,MATCH(E442,Articles!D:D,0),18)</f>
        <v>25</v>
      </c>
      <c r="R442">
        <f>INDEX(Articles!$1:$1048576,MATCH(E442,Articles!D:D,0),19)</f>
        <v>8</v>
      </c>
      <c r="S442" t="str">
        <f>IF(INDEX('Unités CA'!$1:$1048576,MATCH(E442,'Unités CA'!D:D,0),5)=0,"",INDEX('Unités CA'!$1:$1048576,MATCH(E442,'Unités CA'!D:D,0),5))</f>
        <v>0060/CA</v>
      </c>
      <c r="T442" t="str">
        <f>IF(INDEX('Unités BTE'!$1:$1048576,MATCH(E442,'Unités CA'!D:D,0),5)=0,"",INDEX('Unités BTE'!$1:$1048576,MATCH(E442,'Unités CA'!D:D,0),5))</f>
        <v/>
      </c>
      <c r="U442">
        <f>IFERROR(INDEX('Prix PRO CA'!$1:$1048576,MATCH(E442,'Prix PRO CA'!D:D,0),10),"")</f>
        <v>203.4</v>
      </c>
      <c r="V442" t="str">
        <f>IFERROR(INDEX('Prix PRO CA'!$1:$1048576,MATCH(E442,'Prix PRO BTE'!D:D,0),10),"")</f>
        <v/>
      </c>
      <c r="W442">
        <f>+IFERROR(INDEX('Prix PRO PCS'!$1:$1048576,MATCH(E442,'Prix PRO PCS'!D:D,0),10),"")</f>
        <v>4.28</v>
      </c>
      <c r="X442" t="str">
        <f>IF(B442="OPPORTUNITE",AA442,IF(AA442&lt;=0,"Non",IF(AA442&gt;10,"Oui","Inf à 10")))</f>
        <v>Oui</v>
      </c>
      <c r="Y442" t="str">
        <f>IFERROR(INDEX(LigneAchat!$1:$1048576,MATCH(E442,LigneAchat!D:D,0),5),"")</f>
        <v/>
      </c>
      <c r="Z442">
        <f>INDEX(Articles!$1:$1048576,MATCH(E442,Articles!D:D,0),21)</f>
        <v>2912</v>
      </c>
      <c r="AA442">
        <f>+Z442-AB442</f>
        <v>2910</v>
      </c>
      <c r="AB442">
        <f>+INDEX(Articles!$1:$1048576,MATCH(E442,Articles!D:D,0),23)</f>
        <v>2</v>
      </c>
    </row>
    <row r="443">
      <c r="B443" t="str">
        <f>INDEX(Articles!$1:$1048576,MATCH(E443,Articles!D:D,0),6)</f>
        <v>1</v>
      </c>
      <c r="C443" t="str">
        <f>INDEX(Articles!$1:$1048576,MATCH(E443,Articles!D:D,0),7)</f>
        <v>2019</v>
      </c>
      <c r="D443" t="str">
        <f>HYPERLINK(INDEX(Articles!$1:$1048576,MATCH(E443,Articles!D:D,0),24),"Lien")</f>
        <v>Lien</v>
      </c>
      <c r="E443" t="str">
        <v>400-9B</v>
      </c>
      <c r="F443" t="str">
        <f>INDEX(Articles!$1:$1048576,MATCH(E443,Articles!D:D,0),5)</f>
        <v>CH. Ø8 20 COMÈTES BLEUES X 9</v>
      </c>
      <c r="G443" t="str">
        <f>INDEX(Articles!$1:$1048576,MATCH(E443,Articles!D:D,0),8)</f>
        <v>CHANDELLE</v>
      </c>
      <c r="H443" t="str">
        <f>INDEX(Articles!$1:$1048576,MATCH(E443,Articles!D:D,0),9)</f>
        <v>COMETE</v>
      </c>
      <c r="I443">
        <f>INDEX(Articles!$1:$1048576,MATCH(E443,Articles!D:D,0),10)</f>
        <v>8</v>
      </c>
      <c r="J443" t="str">
        <f>INDEX(Articles!$1:$1048576,MATCH(E443,Articles!D:D,0),11)</f>
        <v>COMETE</v>
      </c>
      <c r="K443" t="str">
        <f>INDEX(Articles!$1:$1048576,MATCH(E443,Articles!D:D,0),12)</f>
        <v>BLEU</v>
      </c>
      <c r="L443" t="str">
        <f>INDEX(Articles!$1:$1048576,MATCH(E443,Articles!D:D,0),13)</f>
        <v>CN</v>
      </c>
      <c r="M443" t="str">
        <f>INDEX(Articles!$1:$1048576,MATCH(E443,Articles!D:D,0),14)</f>
        <v>F2</v>
      </c>
      <c r="N443" t="str">
        <f>INDEX(Articles!$1:$1048576,MATCH(E443,Articles!D:D,0),15)</f>
        <v>1.4G</v>
      </c>
      <c r="O443" t="str">
        <f>INDEX(Articles!$1:$1048576,MATCH(E443,Articles!D:D,0),16)</f>
        <v>1008-F2-69254054</v>
      </c>
      <c r="P443">
        <f>INDEX(Articles!$1:$1048576,MATCH(E443,Articles!D:D,0),17)*1000</f>
        <v>55</v>
      </c>
      <c r="Q443" t="str">
        <f>INDEX(Articles!$1:$1048576,MATCH(E443,Articles!D:D,0),18)</f>
        <v>25</v>
      </c>
      <c r="R443">
        <f>INDEX(Articles!$1:$1048576,MATCH(E443,Articles!D:D,0),19)</f>
        <v>8</v>
      </c>
      <c r="S443" t="str">
        <f>IF(INDEX('Unités CA'!$1:$1048576,MATCH(E443,'Unités CA'!D:D,0),5)=0,"",INDEX('Unités CA'!$1:$1048576,MATCH(E443,'Unités CA'!D:D,0),5))</f>
        <v>0060/CA</v>
      </c>
      <c r="T443" t="str">
        <f>IF(INDEX('Unités BTE'!$1:$1048576,MATCH(E443,'Unités CA'!D:D,0),5)=0,"",INDEX('Unités BTE'!$1:$1048576,MATCH(E443,'Unités CA'!D:D,0),5))</f>
        <v/>
      </c>
      <c r="U443">
        <f>IFERROR(INDEX('Prix PRO CA'!$1:$1048576,MATCH(E443,'Prix PRO CA'!D:D,0),10),"")</f>
        <v>203.4</v>
      </c>
      <c r="V443" t="str">
        <f>IFERROR(INDEX('Prix PRO CA'!$1:$1048576,MATCH(E443,'Prix PRO BTE'!D:D,0),10),"")</f>
        <v/>
      </c>
      <c r="W443">
        <f>+IFERROR(INDEX('Prix PRO PCS'!$1:$1048576,MATCH(E443,'Prix PRO PCS'!D:D,0),10),"")</f>
        <v>4.28</v>
      </c>
      <c r="X443" t="str">
        <f>IF(B443="OPPORTUNITE",AA443,IF(AA443&lt;=0,"Non",IF(AA443&gt;10,"Oui","Inf à 10")))</f>
        <v>Oui</v>
      </c>
      <c r="Y443" t="str">
        <f>IFERROR(INDEX(LigneAchat!$1:$1048576,MATCH(E443,LigneAchat!D:D,0),5),"")</f>
        <v/>
      </c>
      <c r="Z443">
        <f>INDEX(Articles!$1:$1048576,MATCH(E443,Articles!D:D,0),21)</f>
        <v>2542</v>
      </c>
      <c r="AA443">
        <f>+Z443-AB443</f>
        <v>2540</v>
      </c>
      <c r="AB443">
        <f>+INDEX(Articles!$1:$1048576,MATCH(E443,Articles!D:D,0),23)</f>
        <v>2</v>
      </c>
    </row>
    <row r="444">
      <c r="B444" t="str">
        <f>INDEX(Articles!$1:$1048576,MATCH(E444,Articles!D:D,0),6)</f>
        <v>1</v>
      </c>
      <c r="C444" t="str">
        <f>INDEX(Articles!$1:$1048576,MATCH(E444,Articles!D:D,0),7)</f>
        <v>2019</v>
      </c>
      <c r="D444" t="str">
        <f>HYPERLINK(INDEX(Articles!$1:$1048576,MATCH(E444,Articles!D:D,0),24),"Lien")</f>
        <v>Lien</v>
      </c>
      <c r="E444" t="str">
        <v>400-9R</v>
      </c>
      <c r="F444" t="str">
        <f>INDEX(Articles!$1:$1048576,MATCH(E444,Articles!D:D,0),5)</f>
        <v>CH. Ø8 20 COMÈTES ROUGES X 9</v>
      </c>
      <c r="G444" t="str">
        <f>INDEX(Articles!$1:$1048576,MATCH(E444,Articles!D:D,0),8)</f>
        <v>CHANDELLE</v>
      </c>
      <c r="H444" t="str">
        <f>INDEX(Articles!$1:$1048576,MATCH(E444,Articles!D:D,0),9)</f>
        <v>COMETE</v>
      </c>
      <c r="I444">
        <f>INDEX(Articles!$1:$1048576,MATCH(E444,Articles!D:D,0),10)</f>
        <v>8</v>
      </c>
      <c r="J444" t="str">
        <f>INDEX(Articles!$1:$1048576,MATCH(E444,Articles!D:D,0),11)</f>
        <v>COMETE</v>
      </c>
      <c r="K444" t="str">
        <f>INDEX(Articles!$1:$1048576,MATCH(E444,Articles!D:D,0),12)</f>
        <v>ROUGE</v>
      </c>
      <c r="L444" t="str">
        <f>INDEX(Articles!$1:$1048576,MATCH(E444,Articles!D:D,0),13)</f>
        <v>CN</v>
      </c>
      <c r="M444" t="str">
        <f>INDEX(Articles!$1:$1048576,MATCH(E444,Articles!D:D,0),14)</f>
        <v>F2</v>
      </c>
      <c r="N444" t="str">
        <f>INDEX(Articles!$1:$1048576,MATCH(E444,Articles!D:D,0),15)</f>
        <v>1.4G</v>
      </c>
      <c r="O444" t="str">
        <f>INDEX(Articles!$1:$1048576,MATCH(E444,Articles!D:D,0),16)</f>
        <v>1008-F2-69254054</v>
      </c>
      <c r="P444">
        <f>INDEX(Articles!$1:$1048576,MATCH(E444,Articles!D:D,0),17)*1000</f>
        <v>55</v>
      </c>
      <c r="Q444" t="str">
        <f>INDEX(Articles!$1:$1048576,MATCH(E444,Articles!D:D,0),18)</f>
        <v>25</v>
      </c>
      <c r="R444">
        <f>INDEX(Articles!$1:$1048576,MATCH(E444,Articles!D:D,0),19)</f>
        <v>8</v>
      </c>
      <c r="S444" t="str">
        <f>IF(INDEX('Unités CA'!$1:$1048576,MATCH(E444,'Unités CA'!D:D,0),5)=0,"",INDEX('Unités CA'!$1:$1048576,MATCH(E444,'Unités CA'!D:D,0),5))</f>
        <v>0060/CA</v>
      </c>
      <c r="T444" t="str">
        <f>IF(INDEX('Unités BTE'!$1:$1048576,MATCH(E444,'Unités CA'!D:D,0),5)=0,"",INDEX('Unités BTE'!$1:$1048576,MATCH(E444,'Unités CA'!D:D,0),5))</f>
        <v/>
      </c>
      <c r="U444">
        <f>IFERROR(INDEX('Prix PRO CA'!$1:$1048576,MATCH(E444,'Prix PRO CA'!D:D,0),10),"")</f>
        <v>203.4</v>
      </c>
      <c r="V444" t="str">
        <f>IFERROR(INDEX('Prix PRO CA'!$1:$1048576,MATCH(E444,'Prix PRO BTE'!D:D,0),10),"")</f>
        <v/>
      </c>
      <c r="W444">
        <f>+IFERROR(INDEX('Prix PRO PCS'!$1:$1048576,MATCH(E444,'Prix PRO PCS'!D:D,0),10),"")</f>
        <v>4.28</v>
      </c>
      <c r="X444" t="str">
        <f>IF(B444="OPPORTUNITE",AA444,IF(AA444&lt;=0,"Non",IF(AA444&gt;10,"Oui","Inf à 10")))</f>
        <v>Oui</v>
      </c>
      <c r="Y444" t="str">
        <f>IFERROR(INDEX(LigneAchat!$1:$1048576,MATCH(E444,LigneAchat!D:D,0),5),"")</f>
        <v/>
      </c>
      <c r="Z444">
        <f>INDEX(Articles!$1:$1048576,MATCH(E444,Articles!D:D,0),21)</f>
        <v>2655</v>
      </c>
      <c r="AA444">
        <f>+Z444-AB444</f>
        <v>2653</v>
      </c>
      <c r="AB444">
        <f>+INDEX(Articles!$1:$1048576,MATCH(E444,Articles!D:D,0),23)</f>
        <v>2</v>
      </c>
    </row>
    <row r="445">
      <c r="B445" t="str">
        <f>INDEX(Articles!$1:$1048576,MATCH(E445,Articles!D:D,0),6)</f>
        <v>1</v>
      </c>
      <c r="C445" t="str">
        <f>INDEX(Articles!$1:$1048576,MATCH(E445,Articles!D:D,0),7)</f>
        <v>2020</v>
      </c>
      <c r="D445" t="str">
        <f>HYPERLINK(INDEX(Articles!$1:$1048576,MATCH(E445,Articles!D:D,0),24),"Lien")</f>
        <v>Lien</v>
      </c>
      <c r="E445" t="str">
        <v>400-9J</v>
      </c>
      <c r="F445" t="str">
        <f>INDEX(Articles!$1:$1048576,MATCH(E445,Articles!D:D,0),5)</f>
        <v>CH. Ø8 20 COMÈTES JAUNES X 9</v>
      </c>
      <c r="G445" t="str">
        <f>INDEX(Articles!$1:$1048576,MATCH(E445,Articles!D:D,0),8)</f>
        <v>CHANDELLE</v>
      </c>
      <c r="H445" t="str">
        <f>INDEX(Articles!$1:$1048576,MATCH(E445,Articles!D:D,0),9)</f>
        <v>COMETE</v>
      </c>
      <c r="I445">
        <f>INDEX(Articles!$1:$1048576,MATCH(E445,Articles!D:D,0),10)</f>
        <v>8</v>
      </c>
      <c r="J445" t="str">
        <f>INDEX(Articles!$1:$1048576,MATCH(E445,Articles!D:D,0),11)</f>
        <v>COMETE</v>
      </c>
      <c r="K445" t="str">
        <f>INDEX(Articles!$1:$1048576,MATCH(E445,Articles!D:D,0),12)</f>
        <v>JAUNE</v>
      </c>
      <c r="L445" t="str">
        <f>INDEX(Articles!$1:$1048576,MATCH(E445,Articles!D:D,0),13)</f>
        <v>CN</v>
      </c>
      <c r="M445" t="str">
        <f>INDEX(Articles!$1:$1048576,MATCH(E445,Articles!D:D,0),14)</f>
        <v>F2</v>
      </c>
      <c r="N445" t="str">
        <f>INDEX(Articles!$1:$1048576,MATCH(E445,Articles!D:D,0),15)</f>
        <v>1.4G</v>
      </c>
      <c r="O445" t="str">
        <f>INDEX(Articles!$1:$1048576,MATCH(E445,Articles!D:D,0),16)</f>
        <v>1008-F2-69254054</v>
      </c>
      <c r="P445">
        <f>INDEX(Articles!$1:$1048576,MATCH(E445,Articles!D:D,0),17)*1000</f>
        <v>55</v>
      </c>
      <c r="Q445" t="str">
        <f>INDEX(Articles!$1:$1048576,MATCH(E445,Articles!D:D,0),18)</f>
        <v>25</v>
      </c>
      <c r="R445">
        <f>INDEX(Articles!$1:$1048576,MATCH(E445,Articles!D:D,0),19)</f>
        <v>8</v>
      </c>
      <c r="S445" t="str">
        <f>IF(INDEX('Unités CA'!$1:$1048576,MATCH(E445,'Unités CA'!D:D,0),5)=0,"",INDEX('Unités CA'!$1:$1048576,MATCH(E445,'Unités CA'!D:D,0),5))</f>
        <v>0060/CA</v>
      </c>
      <c r="T445" t="str">
        <f>IF(INDEX('Unités BTE'!$1:$1048576,MATCH(E445,'Unités CA'!D:D,0),5)=0,"",INDEX('Unités BTE'!$1:$1048576,MATCH(E445,'Unités CA'!D:D,0),5))</f>
        <v/>
      </c>
      <c r="U445">
        <f>IFERROR(INDEX('Prix PRO CA'!$1:$1048576,MATCH(E445,'Prix PRO CA'!D:D,0),10),"")</f>
        <v>203.4</v>
      </c>
      <c r="V445" t="str">
        <f>IFERROR(INDEX('Prix PRO CA'!$1:$1048576,MATCH(E445,'Prix PRO BTE'!D:D,0),10),"")</f>
        <v/>
      </c>
      <c r="W445">
        <f>+IFERROR(INDEX('Prix PRO PCS'!$1:$1048576,MATCH(E445,'Prix PRO PCS'!D:D,0),10),"")</f>
        <v>4.28</v>
      </c>
      <c r="X445" t="str">
        <f>IF(B445="OPPORTUNITE",AA445,IF(AA445&lt;=0,"Non",IF(AA445&gt;10,"Oui","Inf à 10")))</f>
        <v>Oui</v>
      </c>
      <c r="Y445" t="str">
        <f>IFERROR(INDEX(LigneAchat!$1:$1048576,MATCH(E445,LigneAchat!D:D,0),5),"")</f>
        <v/>
      </c>
      <c r="Z445">
        <f>INDEX(Articles!$1:$1048576,MATCH(E445,Articles!D:D,0),21)</f>
        <v>2998</v>
      </c>
      <c r="AA445">
        <f>+Z445-AB445</f>
        <v>2998</v>
      </c>
      <c r="AB445">
        <f>+INDEX(Articles!$1:$1048576,MATCH(E445,Articles!D:D,0),23)</f>
        <v>0</v>
      </c>
    </row>
    <row r="446">
      <c r="B446" t="str">
        <f>INDEX(Articles!$1:$1048576,MATCH(E446,Articles!D:D,0),6)</f>
        <v>1</v>
      </c>
      <c r="C446" t="str">
        <f>INDEX(Articles!$1:$1048576,MATCH(E446,Articles!D:D,0),7)</f>
        <v>2019</v>
      </c>
      <c r="D446" t="str">
        <f>HYPERLINK(INDEX(Articles!$1:$1048576,MATCH(E446,Articles!D:D,0),24),"Lien")</f>
        <v>Lien</v>
      </c>
      <c r="E446" t="str">
        <v>400-9FO</v>
      </c>
      <c r="F446" t="str">
        <f>INDEX(Articles!$1:$1048576,MATCH(E446,Articles!D:D,0),5)</f>
        <v>CH. Ø8 20 COMÈTES OR X 9</v>
      </c>
      <c r="G446" t="str">
        <f>INDEX(Articles!$1:$1048576,MATCH(E446,Articles!D:D,0),8)</f>
        <v>CHANDELLE</v>
      </c>
      <c r="H446" t="str">
        <f>INDEX(Articles!$1:$1048576,MATCH(E446,Articles!D:D,0),9)</f>
        <v>COMETE</v>
      </c>
      <c r="I446">
        <f>INDEX(Articles!$1:$1048576,MATCH(E446,Articles!D:D,0),10)</f>
        <v>8</v>
      </c>
      <c r="J446" t="str">
        <f>INDEX(Articles!$1:$1048576,MATCH(E446,Articles!D:D,0),11)</f>
        <v>COMETE</v>
      </c>
      <c r="K446" t="str">
        <f>INDEX(Articles!$1:$1048576,MATCH(E446,Articles!D:D,0),12)</f>
        <v>OR</v>
      </c>
      <c r="L446" t="str">
        <f>INDEX(Articles!$1:$1048576,MATCH(E446,Articles!D:D,0),13)</f>
        <v>CN</v>
      </c>
      <c r="M446" t="str">
        <f>INDEX(Articles!$1:$1048576,MATCH(E446,Articles!D:D,0),14)</f>
        <v>F2</v>
      </c>
      <c r="N446" t="str">
        <f>INDEX(Articles!$1:$1048576,MATCH(E446,Articles!D:D,0),15)</f>
        <v>1.4G</v>
      </c>
      <c r="O446" t="str">
        <f>INDEX(Articles!$1:$1048576,MATCH(E446,Articles!D:D,0),16)</f>
        <v>1008-F2-69254054</v>
      </c>
      <c r="P446">
        <f>INDEX(Articles!$1:$1048576,MATCH(E446,Articles!D:D,0),17)*1000</f>
        <v>55</v>
      </c>
      <c r="Q446" t="str">
        <f>INDEX(Articles!$1:$1048576,MATCH(E446,Articles!D:D,0),18)</f>
        <v>25</v>
      </c>
      <c r="R446">
        <f>INDEX(Articles!$1:$1048576,MATCH(E446,Articles!D:D,0),19)</f>
        <v>8</v>
      </c>
      <c r="S446" t="str">
        <f>IF(INDEX('Unités CA'!$1:$1048576,MATCH(E446,'Unités CA'!D:D,0),5)=0,"",INDEX('Unités CA'!$1:$1048576,MATCH(E446,'Unités CA'!D:D,0),5))</f>
        <v>0060/CA</v>
      </c>
      <c r="T446" t="str">
        <f>IF(INDEX('Unités BTE'!$1:$1048576,MATCH(E446,'Unités CA'!D:D,0),5)=0,"",INDEX('Unités BTE'!$1:$1048576,MATCH(E446,'Unités CA'!D:D,0),5))</f>
        <v/>
      </c>
      <c r="U446">
        <f>IFERROR(INDEX('Prix PRO CA'!$1:$1048576,MATCH(E446,'Prix PRO CA'!D:D,0),10),"")</f>
        <v>203.4</v>
      </c>
      <c r="V446" t="str">
        <f>IFERROR(INDEX('Prix PRO CA'!$1:$1048576,MATCH(E446,'Prix PRO BTE'!D:D,0),10),"")</f>
        <v/>
      </c>
      <c r="W446">
        <f>+IFERROR(INDEX('Prix PRO PCS'!$1:$1048576,MATCH(E446,'Prix PRO PCS'!D:D,0),10),"")</f>
        <v>4.28</v>
      </c>
      <c r="X446" t="str">
        <f>IF(B446="OPPORTUNITE",AA446,IF(AA446&lt;=0,"Non",IF(AA446&gt;10,"Oui","Inf à 10")))</f>
        <v>Non</v>
      </c>
      <c r="Y446" t="str">
        <f>IFERROR(INDEX(LigneAchat!$1:$1048576,MATCH(E446,LigneAchat!D:D,0),5),"")</f>
        <v/>
      </c>
      <c r="Z446">
        <f>INDEX(Articles!$1:$1048576,MATCH(E446,Articles!D:D,0),21)</f>
        <v>0</v>
      </c>
      <c r="AA446">
        <f>+Z446-AB446</f>
        <v>0</v>
      </c>
      <c r="AB446">
        <f>+INDEX(Articles!$1:$1048576,MATCH(E446,Articles!D:D,0),23)</f>
        <v>0</v>
      </c>
    </row>
    <row r="447">
      <c r="B447" t="str">
        <f>INDEX(Articles!$1:$1048576,MATCH(E447,Articles!D:D,0),6)</f>
        <v>1</v>
      </c>
      <c r="C447" t="str">
        <f>INDEX(Articles!$1:$1048576,MATCH(E447,Articles!D:D,0),7)</f>
        <v>2019</v>
      </c>
      <c r="D447" t="str">
        <f>HYPERLINK(INDEX(Articles!$1:$1048576,MATCH(E447,Articles!D:D,0),24),"Lien")</f>
        <v>Lien</v>
      </c>
      <c r="E447" t="str">
        <v>400-9FR</v>
      </c>
      <c r="F447" t="str">
        <f>INDEX(Articles!$1:$1048576,MATCH(E447,Articles!D:D,0),5)</f>
        <v>CH. Ø8 20 COMÈTES FRISSON X 9</v>
      </c>
      <c r="G447" t="str">
        <f>INDEX(Articles!$1:$1048576,MATCH(E447,Articles!D:D,0),8)</f>
        <v>CHANDELLE</v>
      </c>
      <c r="H447" t="str">
        <f>INDEX(Articles!$1:$1048576,MATCH(E447,Articles!D:D,0),9)</f>
        <v>COMETE</v>
      </c>
      <c r="I447">
        <f>INDEX(Articles!$1:$1048576,MATCH(E447,Articles!D:D,0),10)</f>
        <v>8</v>
      </c>
      <c r="J447" t="str">
        <f>INDEX(Articles!$1:$1048576,MATCH(E447,Articles!D:D,0),11)</f>
        <v>CREPITANT</v>
      </c>
      <c r="K447" t="str">
        <f>INDEX(Articles!$1:$1048576,MATCH(E447,Articles!D:D,0),12)</f>
        <v>OR</v>
      </c>
      <c r="L447" t="str">
        <f>INDEX(Articles!$1:$1048576,MATCH(E447,Articles!D:D,0),13)</f>
        <v>CN</v>
      </c>
      <c r="M447" t="str">
        <f>INDEX(Articles!$1:$1048576,MATCH(E447,Articles!D:D,0),14)</f>
        <v>F2</v>
      </c>
      <c r="N447" t="str">
        <f>INDEX(Articles!$1:$1048576,MATCH(E447,Articles!D:D,0),15)</f>
        <v>1.4G</v>
      </c>
      <c r="O447" t="str">
        <f>INDEX(Articles!$1:$1048576,MATCH(E447,Articles!D:D,0),16)</f>
        <v>1008-F2-69254054</v>
      </c>
      <c r="P447">
        <f>INDEX(Articles!$1:$1048576,MATCH(E447,Articles!D:D,0),17)*1000</f>
        <v>55</v>
      </c>
      <c r="Q447" t="str">
        <f>INDEX(Articles!$1:$1048576,MATCH(E447,Articles!D:D,0),18)</f>
        <v>25</v>
      </c>
      <c r="R447">
        <f>INDEX(Articles!$1:$1048576,MATCH(E447,Articles!D:D,0),19)</f>
        <v>8</v>
      </c>
      <c r="S447" t="str">
        <f>IF(INDEX('Unités CA'!$1:$1048576,MATCH(E447,'Unités CA'!D:D,0),5)=0,"",INDEX('Unités CA'!$1:$1048576,MATCH(E447,'Unités CA'!D:D,0),5))</f>
        <v>0060/CA</v>
      </c>
      <c r="T447" t="str">
        <f>IF(INDEX('Unités BTE'!$1:$1048576,MATCH(E447,'Unités CA'!D:D,0),5)=0,"",INDEX('Unités BTE'!$1:$1048576,MATCH(E447,'Unités CA'!D:D,0),5))</f>
        <v/>
      </c>
      <c r="U447">
        <f>IFERROR(INDEX('Prix PRO CA'!$1:$1048576,MATCH(E447,'Prix PRO CA'!D:D,0),10),"")</f>
        <v>203.4</v>
      </c>
      <c r="V447" t="str">
        <f>IFERROR(INDEX('Prix PRO CA'!$1:$1048576,MATCH(E447,'Prix PRO BTE'!D:D,0),10),"")</f>
        <v/>
      </c>
      <c r="W447">
        <f>+IFERROR(INDEX('Prix PRO PCS'!$1:$1048576,MATCH(E447,'Prix PRO PCS'!D:D,0),10),"")</f>
        <v>4.28</v>
      </c>
      <c r="X447" t="str">
        <f>IF(B447="OPPORTUNITE",AA447,IF(AA447&lt;=0,"Non",IF(AA447&gt;10,"Oui","Inf à 10")))</f>
        <v>Oui</v>
      </c>
      <c r="Y447" t="str">
        <f>IFERROR(INDEX(LigneAchat!$1:$1048576,MATCH(E447,LigneAchat!D:D,0),5),"")</f>
        <v/>
      </c>
      <c r="Z447">
        <f>INDEX(Articles!$1:$1048576,MATCH(E447,Articles!D:D,0),21)</f>
        <v>2751</v>
      </c>
      <c r="AA447">
        <f>+Z447-AB447</f>
        <v>2199</v>
      </c>
      <c r="AB447">
        <f>+INDEX(Articles!$1:$1048576,MATCH(E447,Articles!D:D,0),23)</f>
        <v>552</v>
      </c>
    </row>
    <row r="448">
      <c r="B448" t="str">
        <f>INDEX(Articles!$1:$1048576,MATCH(E448,Articles!D:D,0),6)</f>
        <v>1</v>
      </c>
      <c r="C448" t="str">
        <f>INDEX(Articles!$1:$1048576,MATCH(E448,Articles!D:D,0),7)</f>
        <v/>
      </c>
      <c r="D448" t="str">
        <f>HYPERLINK(INDEX(Articles!$1:$1048576,MATCH(E448,Articles!D:D,0),24),"Lien")</f>
        <v>Lien</v>
      </c>
      <c r="E448" t="str">
        <v>30210X3</v>
      </c>
      <c r="F448" t="str">
        <f>INDEX(Articles!$1:$1048576,MATCH(E448,Articles!D:D,0),5)</f>
        <v>BOTTE DE 3 CH. Ø10 20 COMÈTES BLEUES</v>
      </c>
      <c r="G448" t="str">
        <f>INDEX(Articles!$1:$1048576,MATCH(E448,Articles!D:D,0),8)</f>
        <v>CHANDELLE</v>
      </c>
      <c r="H448" t="str">
        <f>INDEX(Articles!$1:$1048576,MATCH(E448,Articles!D:D,0),9)</f>
        <v>COMETE</v>
      </c>
      <c r="I448">
        <f>INDEX(Articles!$1:$1048576,MATCH(E448,Articles!D:D,0),10)</f>
        <v>10</v>
      </c>
      <c r="J448" t="str">
        <f>INDEX(Articles!$1:$1048576,MATCH(E448,Articles!D:D,0),11)</f>
        <v>COMETE</v>
      </c>
      <c r="K448" t="str">
        <f>INDEX(Articles!$1:$1048576,MATCH(E448,Articles!D:D,0),12)</f>
        <v>BLEU</v>
      </c>
      <c r="L448" t="str">
        <f>INDEX(Articles!$1:$1048576,MATCH(E448,Articles!D:D,0),13)</f>
        <v>CN</v>
      </c>
      <c r="M448" t="str">
        <f>INDEX(Articles!$1:$1048576,MATCH(E448,Articles!D:D,0),14)</f>
        <v>F2</v>
      </c>
      <c r="N448" t="str">
        <f>INDEX(Articles!$1:$1048576,MATCH(E448,Articles!D:D,0),15)</f>
        <v>1.4G</v>
      </c>
      <c r="O448" t="str">
        <f>INDEX(Articles!$1:$1048576,MATCH(E448,Articles!D:D,0),16)</f>
        <v>1008-F2-69248743</v>
      </c>
      <c r="P448">
        <f>INDEX(Articles!$1:$1048576,MATCH(E448,Articles!D:D,0),17)*1000</f>
        <v>69.3</v>
      </c>
      <c r="Q448" t="str">
        <f>INDEX(Articles!$1:$1048576,MATCH(E448,Articles!D:D,0),18)</f>
        <v>30</v>
      </c>
      <c r="R448">
        <f>INDEX(Articles!$1:$1048576,MATCH(E448,Articles!D:D,0),19)</f>
        <v>8</v>
      </c>
      <c r="S448" t="str">
        <f>IF(INDEX('Unités CA'!$1:$1048576,MATCH(E448,'Unités CA'!D:D,0),5)=0,"",INDEX('Unités CA'!$1:$1048576,MATCH(E448,'Unités CA'!D:D,0),5))</f>
        <v>0036/CA</v>
      </c>
      <c r="T448" t="str">
        <f>IF(INDEX('Unités BTE'!$1:$1048576,MATCH(E448,'Unités CA'!D:D,0),5)=0,"",INDEX('Unités BTE'!$1:$1048576,MATCH(E448,'Unités CA'!D:D,0),5))</f>
        <v/>
      </c>
      <c r="U448">
        <f>IFERROR(INDEX('Prix PRO CA'!$1:$1048576,MATCH(E448,'Prix PRO CA'!D:D,0),10),"")</f>
        <v>115.99</v>
      </c>
      <c r="V448" t="str">
        <f>IFERROR(INDEX('Prix PRO CA'!$1:$1048576,MATCH(E448,'Prix PRO BTE'!D:D,0),10),"")</f>
        <v/>
      </c>
      <c r="W448">
        <f>+IFERROR(INDEX('Prix PRO PCS'!$1:$1048576,MATCH(E448,'Prix PRO PCS'!D:D,0),10),"")</f>
        <v>3.84</v>
      </c>
      <c r="X448" t="str">
        <f>IF(B448="OPPORTUNITE",AA448,IF(AA448&lt;=0,"Non",IF(AA448&gt;10,"Oui","Inf à 10")))</f>
        <v>Oui</v>
      </c>
      <c r="Y448" t="str">
        <f>IFERROR(INDEX(LigneAchat!$1:$1048576,MATCH(E448,LigneAchat!D:D,0),5),"")</f>
        <v/>
      </c>
      <c r="Z448">
        <f>INDEX(Articles!$1:$1048576,MATCH(E448,Articles!D:D,0),21)</f>
        <v>1531</v>
      </c>
      <c r="AA448">
        <f>+Z448-AB448</f>
        <v>1495</v>
      </c>
      <c r="AB448">
        <f>+INDEX(Articles!$1:$1048576,MATCH(E448,Articles!D:D,0),23)</f>
        <v>36</v>
      </c>
    </row>
    <row r="449">
      <c r="B449" t="str">
        <f>INDEX(Articles!$1:$1048576,MATCH(E449,Articles!D:D,0),6)</f>
        <v>1</v>
      </c>
      <c r="C449" t="str">
        <f>INDEX(Articles!$1:$1048576,MATCH(E449,Articles!D:D,0),7)</f>
        <v/>
      </c>
      <c r="D449" t="str">
        <f>HYPERLINK(INDEX(Articles!$1:$1048576,MATCH(E449,Articles!D:D,0),24),"Lien")</f>
        <v>Lien</v>
      </c>
      <c r="E449" t="str">
        <v>30310X3</v>
      </c>
      <c r="F449" t="str">
        <f>INDEX(Articles!$1:$1048576,MATCH(E449,Articles!D:D,0),5)</f>
        <v>BOTTE DE 3 CH. Ø10 20 COMÈTES BLANCHES</v>
      </c>
      <c r="G449" t="str">
        <f>INDEX(Articles!$1:$1048576,MATCH(E449,Articles!D:D,0),8)</f>
        <v>CHANDELLE</v>
      </c>
      <c r="H449" t="str">
        <f>INDEX(Articles!$1:$1048576,MATCH(E449,Articles!D:D,0),9)</f>
        <v>COMETE</v>
      </c>
      <c r="I449">
        <f>INDEX(Articles!$1:$1048576,MATCH(E449,Articles!D:D,0),10)</f>
        <v>10</v>
      </c>
      <c r="J449" t="str">
        <f>INDEX(Articles!$1:$1048576,MATCH(E449,Articles!D:D,0),11)</f>
        <v>COMETE</v>
      </c>
      <c r="K449" t="str">
        <f>INDEX(Articles!$1:$1048576,MATCH(E449,Articles!D:D,0),12)</f>
        <v>BLANC</v>
      </c>
      <c r="L449" t="str">
        <f>INDEX(Articles!$1:$1048576,MATCH(E449,Articles!D:D,0),13)</f>
        <v>CN</v>
      </c>
      <c r="M449" t="str">
        <f>INDEX(Articles!$1:$1048576,MATCH(E449,Articles!D:D,0),14)</f>
        <v>F2</v>
      </c>
      <c r="N449" t="str">
        <f>INDEX(Articles!$1:$1048576,MATCH(E449,Articles!D:D,0),15)</f>
        <v>1.4G</v>
      </c>
      <c r="O449" t="str">
        <f>INDEX(Articles!$1:$1048576,MATCH(E449,Articles!D:D,0),16)</f>
        <v>1008-F2-69248743</v>
      </c>
      <c r="P449">
        <f>INDEX(Articles!$1:$1048576,MATCH(E449,Articles!D:D,0),17)*1000</f>
        <v>69.3</v>
      </c>
      <c r="Q449" t="str">
        <f>INDEX(Articles!$1:$1048576,MATCH(E449,Articles!D:D,0),18)</f>
        <v>30</v>
      </c>
      <c r="R449">
        <f>INDEX(Articles!$1:$1048576,MATCH(E449,Articles!D:D,0),19)</f>
        <v>8</v>
      </c>
      <c r="S449" t="str">
        <f>IF(INDEX('Unités CA'!$1:$1048576,MATCH(E449,'Unités CA'!D:D,0),5)=0,"",INDEX('Unités CA'!$1:$1048576,MATCH(E449,'Unités CA'!D:D,0),5))</f>
        <v>0036/CA</v>
      </c>
      <c r="T449" t="str">
        <f>IF(INDEX('Unités BTE'!$1:$1048576,MATCH(E449,'Unités CA'!D:D,0),5)=0,"",INDEX('Unités BTE'!$1:$1048576,MATCH(E449,'Unités CA'!D:D,0),5))</f>
        <v/>
      </c>
      <c r="U449">
        <f>IFERROR(INDEX('Prix PRO CA'!$1:$1048576,MATCH(E449,'Prix PRO CA'!D:D,0),10),"")</f>
        <v>115.99</v>
      </c>
      <c r="V449" t="str">
        <f>IFERROR(INDEX('Prix PRO CA'!$1:$1048576,MATCH(E449,'Prix PRO BTE'!D:D,0),10),"")</f>
        <v/>
      </c>
      <c r="W449">
        <f>+IFERROR(INDEX('Prix PRO PCS'!$1:$1048576,MATCH(E449,'Prix PRO PCS'!D:D,0),10),"")</f>
        <v>3.84</v>
      </c>
      <c r="X449" t="str">
        <f>IF(B449="OPPORTUNITE",AA449,IF(AA449&lt;=0,"Non",IF(AA449&gt;10,"Oui","Inf à 10")))</f>
        <v>Oui</v>
      </c>
      <c r="Y449" t="str">
        <f>IFERROR(INDEX(LigneAchat!$1:$1048576,MATCH(E449,LigneAchat!D:D,0),5),"")</f>
        <v/>
      </c>
      <c r="Z449">
        <f>INDEX(Articles!$1:$1048576,MATCH(E449,Articles!D:D,0),21)</f>
        <v>3326</v>
      </c>
      <c r="AA449">
        <f>+Z449-AB449</f>
        <v>3302</v>
      </c>
      <c r="AB449">
        <f>+INDEX(Articles!$1:$1048576,MATCH(E449,Articles!D:D,0),23)</f>
        <v>24</v>
      </c>
    </row>
    <row r="450">
      <c r="B450" t="str">
        <f>INDEX(Articles!$1:$1048576,MATCH(E450,Articles!D:D,0),6)</f>
        <v>1</v>
      </c>
      <c r="C450" t="str">
        <f>INDEX(Articles!$1:$1048576,MATCH(E450,Articles!D:D,0),7)</f>
        <v/>
      </c>
      <c r="D450" t="str">
        <f>HYPERLINK(INDEX(Articles!$1:$1048576,MATCH(E450,Articles!D:D,0),24),"Lien")</f>
        <v>Lien</v>
      </c>
      <c r="E450" t="str">
        <v>30610X3</v>
      </c>
      <c r="F450" t="str">
        <f>INDEX(Articles!$1:$1048576,MATCH(E450,Articles!D:D,0),5)</f>
        <v>BOTTE DE 3 CH. Ø10 20 COMÈTES ROUGES</v>
      </c>
      <c r="G450" t="str">
        <f>INDEX(Articles!$1:$1048576,MATCH(E450,Articles!D:D,0),8)</f>
        <v>CHANDELLE</v>
      </c>
      <c r="H450" t="str">
        <f>INDEX(Articles!$1:$1048576,MATCH(E450,Articles!D:D,0),9)</f>
        <v>COMETE</v>
      </c>
      <c r="I450">
        <f>INDEX(Articles!$1:$1048576,MATCH(E450,Articles!D:D,0),10)</f>
        <v>10</v>
      </c>
      <c r="J450" t="str">
        <f>INDEX(Articles!$1:$1048576,MATCH(E450,Articles!D:D,0),11)</f>
        <v>COMETE</v>
      </c>
      <c r="K450" t="str">
        <f>INDEX(Articles!$1:$1048576,MATCH(E450,Articles!D:D,0),12)</f>
        <v>ROUGE</v>
      </c>
      <c r="L450" t="str">
        <f>INDEX(Articles!$1:$1048576,MATCH(E450,Articles!D:D,0),13)</f>
        <v>CN</v>
      </c>
      <c r="M450" t="str">
        <f>INDEX(Articles!$1:$1048576,MATCH(E450,Articles!D:D,0),14)</f>
        <v>F2</v>
      </c>
      <c r="N450" t="str">
        <f>INDEX(Articles!$1:$1048576,MATCH(E450,Articles!D:D,0),15)</f>
        <v>1.4G</v>
      </c>
      <c r="O450" t="str">
        <f>INDEX(Articles!$1:$1048576,MATCH(E450,Articles!D:D,0),16)</f>
        <v>1008-F2-69248743</v>
      </c>
      <c r="P450">
        <f>INDEX(Articles!$1:$1048576,MATCH(E450,Articles!D:D,0),17)*1000</f>
        <v>69.3</v>
      </c>
      <c r="Q450" t="str">
        <f>INDEX(Articles!$1:$1048576,MATCH(E450,Articles!D:D,0),18)</f>
        <v>30</v>
      </c>
      <c r="R450">
        <f>INDEX(Articles!$1:$1048576,MATCH(E450,Articles!D:D,0),19)</f>
        <v>8</v>
      </c>
      <c r="S450" t="str">
        <f>IF(INDEX('Unités CA'!$1:$1048576,MATCH(E450,'Unités CA'!D:D,0),5)=0,"",INDEX('Unités CA'!$1:$1048576,MATCH(E450,'Unités CA'!D:D,0),5))</f>
        <v>0036/CA</v>
      </c>
      <c r="T450" t="str">
        <f>IF(INDEX('Unités BTE'!$1:$1048576,MATCH(E450,'Unités CA'!D:D,0),5)=0,"",INDEX('Unités BTE'!$1:$1048576,MATCH(E450,'Unités CA'!D:D,0),5))</f>
        <v/>
      </c>
      <c r="U450">
        <f>IFERROR(INDEX('Prix PRO CA'!$1:$1048576,MATCH(E450,'Prix PRO CA'!D:D,0),10),"")</f>
        <v>115.99</v>
      </c>
      <c r="V450" t="str">
        <f>IFERROR(INDEX('Prix PRO CA'!$1:$1048576,MATCH(E450,'Prix PRO BTE'!D:D,0),10),"")</f>
        <v/>
      </c>
      <c r="W450">
        <f>+IFERROR(INDEX('Prix PRO PCS'!$1:$1048576,MATCH(E450,'Prix PRO PCS'!D:D,0),10),"")</f>
        <v>3.84</v>
      </c>
      <c r="X450" t="str">
        <f>IF(B450="OPPORTUNITE",AA450,IF(AA450&lt;=0,"Non",IF(AA450&gt;10,"Oui","Inf à 10")))</f>
        <v>Oui</v>
      </c>
      <c r="Y450" t="str">
        <f>IFERROR(INDEX(LigneAchat!$1:$1048576,MATCH(E450,LigneAchat!D:D,0),5),"")</f>
        <v/>
      </c>
      <c r="Z450">
        <f>INDEX(Articles!$1:$1048576,MATCH(E450,Articles!D:D,0),21)</f>
        <v>1660</v>
      </c>
      <c r="AA450">
        <f>+Z450-AB450</f>
        <v>1390</v>
      </c>
      <c r="AB450">
        <f>+INDEX(Articles!$1:$1048576,MATCH(E450,Articles!D:D,0),23)</f>
        <v>270</v>
      </c>
    </row>
    <row r="451">
      <c r="B451" t="str">
        <f>INDEX(Articles!$1:$1048576,MATCH(E451,Articles!D:D,0),6)</f>
        <v>1</v>
      </c>
      <c r="C451" t="str">
        <f>INDEX(Articles!$1:$1048576,MATCH(E451,Articles!D:D,0),7)</f>
        <v/>
      </c>
      <c r="D451" t="str">
        <f>HYPERLINK(INDEX(Articles!$1:$1048576,MATCH(E451,Articles!D:D,0),24),"Lien")</f>
        <v>Lien</v>
      </c>
      <c r="E451" t="str">
        <v>30810X3</v>
      </c>
      <c r="F451" t="str">
        <f>INDEX(Articles!$1:$1048576,MATCH(E451,Articles!D:D,0),5)</f>
        <v>BOTTE DE 3 CH. Ø10 20 COMÈTES ASSORTIES</v>
      </c>
      <c r="G451" t="str">
        <f>INDEX(Articles!$1:$1048576,MATCH(E451,Articles!D:D,0),8)</f>
        <v>CHANDELLE</v>
      </c>
      <c r="H451" t="str">
        <f>INDEX(Articles!$1:$1048576,MATCH(E451,Articles!D:D,0),9)</f>
        <v>COMETE</v>
      </c>
      <c r="I451">
        <f>INDEX(Articles!$1:$1048576,MATCH(E451,Articles!D:D,0),10)</f>
        <v>10</v>
      </c>
      <c r="J451" t="str">
        <f>INDEX(Articles!$1:$1048576,MATCH(E451,Articles!D:D,0),11)</f>
        <v>COMETE</v>
      </c>
      <c r="K451" t="str">
        <f>INDEX(Articles!$1:$1048576,MATCH(E451,Articles!D:D,0),12)</f>
        <v>ASSORTI</v>
      </c>
      <c r="L451" t="str">
        <f>INDEX(Articles!$1:$1048576,MATCH(E451,Articles!D:D,0),13)</f>
        <v>CN</v>
      </c>
      <c r="M451" t="str">
        <f>INDEX(Articles!$1:$1048576,MATCH(E451,Articles!D:D,0),14)</f>
        <v>F2</v>
      </c>
      <c r="N451" t="str">
        <f>INDEX(Articles!$1:$1048576,MATCH(E451,Articles!D:D,0),15)</f>
        <v>1.4G</v>
      </c>
      <c r="O451" t="str">
        <f>INDEX(Articles!$1:$1048576,MATCH(E451,Articles!D:D,0),16)</f>
        <v>1008-F2-69248743</v>
      </c>
      <c r="P451">
        <f>INDEX(Articles!$1:$1048576,MATCH(E451,Articles!D:D,0),17)*1000</f>
        <v>69.3</v>
      </c>
      <c r="Q451" t="str">
        <f>INDEX(Articles!$1:$1048576,MATCH(E451,Articles!D:D,0),18)</f>
        <v>30</v>
      </c>
      <c r="R451">
        <f>INDEX(Articles!$1:$1048576,MATCH(E451,Articles!D:D,0),19)</f>
        <v>8</v>
      </c>
      <c r="S451" t="str">
        <f>IF(INDEX('Unités CA'!$1:$1048576,MATCH(E451,'Unités CA'!D:D,0),5)=0,"",INDEX('Unités CA'!$1:$1048576,MATCH(E451,'Unités CA'!D:D,0),5))</f>
        <v>0036/CA</v>
      </c>
      <c r="T451" t="str">
        <f>IF(INDEX('Unités BTE'!$1:$1048576,MATCH(E451,'Unités CA'!D:D,0),5)=0,"",INDEX('Unités BTE'!$1:$1048576,MATCH(E451,'Unités CA'!D:D,0),5))</f>
        <v/>
      </c>
      <c r="U451">
        <f>IFERROR(INDEX('Prix PRO CA'!$1:$1048576,MATCH(E451,'Prix PRO CA'!D:D,0),10),"")</f>
        <v>115.99</v>
      </c>
      <c r="V451" t="str">
        <f>IFERROR(INDEX('Prix PRO CA'!$1:$1048576,MATCH(E451,'Prix PRO BTE'!D:D,0),10),"")</f>
        <v/>
      </c>
      <c r="W451">
        <f>+IFERROR(INDEX('Prix PRO PCS'!$1:$1048576,MATCH(E451,'Prix PRO PCS'!D:D,0),10),"")</f>
        <v>3.84</v>
      </c>
      <c r="X451" t="str">
        <f>IF(B451="OPPORTUNITE",AA451,IF(AA451&lt;=0,"Non",IF(AA451&gt;10,"Oui","Inf à 10")))</f>
        <v>Oui</v>
      </c>
      <c r="Y451" t="str">
        <f>IFERROR(INDEX(LigneAchat!$1:$1048576,MATCH(E451,LigneAchat!D:D,0),5),"")</f>
        <v/>
      </c>
      <c r="Z451">
        <f>INDEX(Articles!$1:$1048576,MATCH(E451,Articles!D:D,0),21)</f>
        <v>2401</v>
      </c>
      <c r="AA451">
        <f>+Z451-AB451</f>
        <v>2401</v>
      </c>
      <c r="AB451">
        <f>+INDEX(Articles!$1:$1048576,MATCH(E451,Articles!D:D,0),23)</f>
        <v>0</v>
      </c>
    </row>
    <row r="452">
      <c r="B452" t="str">
        <f>INDEX(Articles!$1:$1048576,MATCH(E452,Articles!D:D,0),6)</f>
        <v>1</v>
      </c>
      <c r="C452" t="str">
        <f>INDEX(Articles!$1:$1048576,MATCH(E452,Articles!D:D,0),7)</f>
        <v/>
      </c>
      <c r="D452" t="str">
        <f>HYPERLINK(INDEX(Articles!$1:$1048576,MATCH(E452,Articles!D:D,0),24),"Lien")</f>
        <v>Lien</v>
      </c>
      <c r="E452" t="str">
        <v>31710X7</v>
      </c>
      <c r="F452" t="str">
        <f>INDEX(Articles!$1:$1048576,MATCH(E452,Articles!D:D,0),5)</f>
        <v>BOTTE DE 7 CH. Ø10 20 COMÈTES PAILLETTES ARGT</v>
      </c>
      <c r="G452" t="str">
        <f>INDEX(Articles!$1:$1048576,MATCH(E452,Articles!D:D,0),8)</f>
        <v>CHANDELLE</v>
      </c>
      <c r="H452" t="str">
        <f>INDEX(Articles!$1:$1048576,MATCH(E452,Articles!D:D,0),9)</f>
        <v>COMETE</v>
      </c>
      <c r="I452">
        <f>INDEX(Articles!$1:$1048576,MATCH(E452,Articles!D:D,0),10)</f>
        <v>10</v>
      </c>
      <c r="J452" t="str">
        <f>INDEX(Articles!$1:$1048576,MATCH(E452,Articles!D:D,0),11)</f>
        <v>CLIGNO</v>
      </c>
      <c r="K452" t="str">
        <f>INDEX(Articles!$1:$1048576,MATCH(E452,Articles!D:D,0),12)</f>
        <v>ARGENT</v>
      </c>
      <c r="L452" t="str">
        <f>INDEX(Articles!$1:$1048576,MATCH(E452,Articles!D:D,0),13)</f>
        <v>CN</v>
      </c>
      <c r="M452" t="str">
        <f>INDEX(Articles!$1:$1048576,MATCH(E452,Articles!D:D,0),14)</f>
        <v>F2</v>
      </c>
      <c r="N452" t="str">
        <f>INDEX(Articles!$1:$1048576,MATCH(E452,Articles!D:D,0),15)</f>
        <v>1.4G</v>
      </c>
      <c r="O452" t="str">
        <f>INDEX(Articles!$1:$1048576,MATCH(E452,Articles!D:D,0),16)</f>
        <v>1008-F2-69248744</v>
      </c>
      <c r="P452">
        <f>INDEX(Articles!$1:$1048576,MATCH(E452,Articles!D:D,0),17)*1000</f>
        <v>161.70000000000002</v>
      </c>
      <c r="Q452" t="str">
        <f>INDEX(Articles!$1:$1048576,MATCH(E452,Articles!D:D,0),18)</f>
        <v>30</v>
      </c>
      <c r="R452">
        <f>INDEX(Articles!$1:$1048576,MATCH(E452,Articles!D:D,0),19)</f>
        <v>8</v>
      </c>
      <c r="S452" t="str">
        <f>IF(INDEX('Unités CA'!$1:$1048576,MATCH(E452,'Unités CA'!D:D,0),5)=0,"",INDEX('Unités CA'!$1:$1048576,MATCH(E452,'Unités CA'!D:D,0),5))</f>
        <v>0036/CA</v>
      </c>
      <c r="T452" t="str">
        <f>IF(INDEX('Unités BTE'!$1:$1048576,MATCH(E452,'Unités CA'!D:D,0),5)=0,"",INDEX('Unités BTE'!$1:$1048576,MATCH(E452,'Unités CA'!D:D,0),5))</f>
        <v/>
      </c>
      <c r="U452">
        <f>IFERROR(INDEX('Prix PRO CA'!$1:$1048576,MATCH(E452,'Prix PRO CA'!D:D,0),10),"")</f>
        <v>257.75</v>
      </c>
      <c r="V452" t="str">
        <f>IFERROR(INDEX('Prix PRO CA'!$1:$1048576,MATCH(E452,'Prix PRO BTE'!D:D,0),10),"")</f>
        <v/>
      </c>
      <c r="W452">
        <f>+IFERROR(INDEX('Prix PRO PCS'!$1:$1048576,MATCH(E452,'Prix PRO PCS'!D:D,0),10),"")</f>
        <v>8.42</v>
      </c>
      <c r="X452" t="str">
        <f>IF(B452="OPPORTUNITE",AA452,IF(AA452&lt;=0,"Non",IF(AA452&gt;10,"Oui","Inf à 10")))</f>
        <v>Oui</v>
      </c>
      <c r="Y452" t="str">
        <f>IFERROR(INDEX(LigneAchat!$1:$1048576,MATCH(E452,LigneAchat!D:D,0),5),"")</f>
        <v/>
      </c>
      <c r="Z452">
        <f>INDEX(Articles!$1:$1048576,MATCH(E452,Articles!D:D,0),21)</f>
        <v>1907</v>
      </c>
      <c r="AA452">
        <f>+Z452-AB452</f>
        <v>1873</v>
      </c>
      <c r="AB452">
        <f>+INDEX(Articles!$1:$1048576,MATCH(E452,Articles!D:D,0),23)</f>
        <v>34</v>
      </c>
    </row>
    <row r="453">
      <c r="B453" t="str">
        <f>INDEX(Articles!$1:$1048576,MATCH(E453,Articles!D:D,0),6)</f>
        <v>1</v>
      </c>
      <c r="C453" t="str">
        <f>INDEX(Articles!$1:$1048576,MATCH(E453,Articles!D:D,0),7)</f>
        <v/>
      </c>
      <c r="D453" t="str">
        <f>HYPERLINK(INDEX(Articles!$1:$1048576,MATCH(E453,Articles!D:D,0),24),"Lien")</f>
        <v>Lien</v>
      </c>
      <c r="E453" t="str">
        <v>32510X7</v>
      </c>
      <c r="F453" t="str">
        <f>INDEX(Articles!$1:$1048576,MATCH(E453,Articles!D:D,0),5)</f>
        <v>BOTTE DE 7 CH. Ø10 20 COMÈTES VIOLETTES</v>
      </c>
      <c r="G453" t="str">
        <f>INDEX(Articles!$1:$1048576,MATCH(E453,Articles!D:D,0),8)</f>
        <v>CHANDELLE</v>
      </c>
      <c r="H453" t="str">
        <f>INDEX(Articles!$1:$1048576,MATCH(E453,Articles!D:D,0),9)</f>
        <v>COMETE</v>
      </c>
      <c r="I453">
        <f>INDEX(Articles!$1:$1048576,MATCH(E453,Articles!D:D,0),10)</f>
        <v>10</v>
      </c>
      <c r="J453" t="str">
        <f>INDEX(Articles!$1:$1048576,MATCH(E453,Articles!D:D,0),11)</f>
        <v>COMETE</v>
      </c>
      <c r="K453" t="str">
        <f>INDEX(Articles!$1:$1048576,MATCH(E453,Articles!D:D,0),12)</f>
        <v>VIOLET</v>
      </c>
      <c r="L453" t="str">
        <f>INDEX(Articles!$1:$1048576,MATCH(E453,Articles!D:D,0),13)</f>
        <v>CN</v>
      </c>
      <c r="M453" t="str">
        <f>INDEX(Articles!$1:$1048576,MATCH(E453,Articles!D:D,0),14)</f>
        <v>F2</v>
      </c>
      <c r="N453" t="str">
        <f>INDEX(Articles!$1:$1048576,MATCH(E453,Articles!D:D,0),15)</f>
        <v>1.4G</v>
      </c>
      <c r="O453" t="str">
        <f>INDEX(Articles!$1:$1048576,MATCH(E453,Articles!D:D,0),16)</f>
        <v>1008-F2-69248744</v>
      </c>
      <c r="P453">
        <f>INDEX(Articles!$1:$1048576,MATCH(E453,Articles!D:D,0),17)*1000</f>
        <v>161.70000000000002</v>
      </c>
      <c r="Q453" t="str">
        <f>INDEX(Articles!$1:$1048576,MATCH(E453,Articles!D:D,0),18)</f>
        <v>30</v>
      </c>
      <c r="R453">
        <f>INDEX(Articles!$1:$1048576,MATCH(E453,Articles!D:D,0),19)</f>
        <v>8</v>
      </c>
      <c r="S453" t="str">
        <f>IF(INDEX('Unités CA'!$1:$1048576,MATCH(E453,'Unités CA'!D:D,0),5)=0,"",INDEX('Unités CA'!$1:$1048576,MATCH(E453,'Unités CA'!D:D,0),5))</f>
        <v>0036/CA</v>
      </c>
      <c r="T453" t="str">
        <f>IF(INDEX('Unités BTE'!$1:$1048576,MATCH(E453,'Unités CA'!D:D,0),5)=0,"",INDEX('Unités BTE'!$1:$1048576,MATCH(E453,'Unités CA'!D:D,0),5))</f>
        <v/>
      </c>
      <c r="U453">
        <f>IFERROR(INDEX('Prix PRO CA'!$1:$1048576,MATCH(E453,'Prix PRO CA'!D:D,0),10),"")</f>
        <v>257.75</v>
      </c>
      <c r="V453" t="str">
        <f>IFERROR(INDEX('Prix PRO CA'!$1:$1048576,MATCH(E453,'Prix PRO BTE'!D:D,0),10),"")</f>
        <v/>
      </c>
      <c r="W453">
        <f>+IFERROR(INDEX('Prix PRO PCS'!$1:$1048576,MATCH(E453,'Prix PRO PCS'!D:D,0),10),"")</f>
        <v>8.42</v>
      </c>
      <c r="X453" t="str">
        <f>IF(B453="OPPORTUNITE",AA453,IF(AA453&lt;=0,"Non",IF(AA453&gt;10,"Oui","Inf à 10")))</f>
        <v>Oui</v>
      </c>
      <c r="Y453" t="str">
        <f>IFERROR(INDEX(LigneAchat!$1:$1048576,MATCH(E453,LigneAchat!D:D,0),5),"")</f>
        <v/>
      </c>
      <c r="Z453">
        <f>INDEX(Articles!$1:$1048576,MATCH(E453,Articles!D:D,0),21)</f>
        <v>2205</v>
      </c>
      <c r="AA453">
        <f>+Z453-AB453</f>
        <v>2193</v>
      </c>
      <c r="AB453">
        <f>+INDEX(Articles!$1:$1048576,MATCH(E453,Articles!D:D,0),23)</f>
        <v>12</v>
      </c>
    </row>
    <row r="454">
      <c r="B454" t="str">
        <f>INDEX(Articles!$1:$1048576,MATCH(E454,Articles!D:D,0),6)</f>
        <v>1</v>
      </c>
      <c r="C454" t="str">
        <f>INDEX(Articles!$1:$1048576,MATCH(E454,Articles!D:D,0),7)</f>
        <v/>
      </c>
      <c r="D454" t="str">
        <f>HYPERLINK(INDEX(Articles!$1:$1048576,MATCH(E454,Articles!D:D,0),24),"Lien")</f>
        <v>Lien</v>
      </c>
      <c r="E454" t="str">
        <v>32610X7</v>
      </c>
      <c r="F454" t="str">
        <f>INDEX(Articles!$1:$1048576,MATCH(E454,Articles!D:D,0),5)</f>
        <v>BOTTE DE 7 CH. Ø10 20 COMÈTES ORANGES</v>
      </c>
      <c r="G454" t="str">
        <f>INDEX(Articles!$1:$1048576,MATCH(E454,Articles!D:D,0),8)</f>
        <v>CHANDELLE</v>
      </c>
      <c r="H454" t="str">
        <f>INDEX(Articles!$1:$1048576,MATCH(E454,Articles!D:D,0),9)</f>
        <v>COMETE</v>
      </c>
      <c r="I454">
        <f>INDEX(Articles!$1:$1048576,MATCH(E454,Articles!D:D,0),10)</f>
        <v>10</v>
      </c>
      <c r="J454" t="str">
        <f>INDEX(Articles!$1:$1048576,MATCH(E454,Articles!D:D,0),11)</f>
        <v>COMETE</v>
      </c>
      <c r="K454" t="str">
        <f>INDEX(Articles!$1:$1048576,MATCH(E454,Articles!D:D,0),12)</f>
        <v>ORANGE</v>
      </c>
      <c r="L454" t="str">
        <f>INDEX(Articles!$1:$1048576,MATCH(E454,Articles!D:D,0),13)</f>
        <v>CN</v>
      </c>
      <c r="M454" t="str">
        <f>INDEX(Articles!$1:$1048576,MATCH(E454,Articles!D:D,0),14)</f>
        <v>F2</v>
      </c>
      <c r="N454" t="str">
        <f>INDEX(Articles!$1:$1048576,MATCH(E454,Articles!D:D,0),15)</f>
        <v>1.4G</v>
      </c>
      <c r="O454" t="str">
        <f>INDEX(Articles!$1:$1048576,MATCH(E454,Articles!D:D,0),16)</f>
        <v>1008-F2-69248744</v>
      </c>
      <c r="P454">
        <f>INDEX(Articles!$1:$1048576,MATCH(E454,Articles!D:D,0),17)*1000</f>
        <v>161.70000000000002</v>
      </c>
      <c r="Q454" t="str">
        <f>INDEX(Articles!$1:$1048576,MATCH(E454,Articles!D:D,0),18)</f>
        <v>30</v>
      </c>
      <c r="R454">
        <f>INDEX(Articles!$1:$1048576,MATCH(E454,Articles!D:D,0),19)</f>
        <v>8</v>
      </c>
      <c r="S454" t="str">
        <f>IF(INDEX('Unités CA'!$1:$1048576,MATCH(E454,'Unités CA'!D:D,0),5)=0,"",INDEX('Unités CA'!$1:$1048576,MATCH(E454,'Unités CA'!D:D,0),5))</f>
        <v>0036/CA</v>
      </c>
      <c r="T454" t="str">
        <f>IF(INDEX('Unités BTE'!$1:$1048576,MATCH(E454,'Unités CA'!D:D,0),5)=0,"",INDEX('Unités BTE'!$1:$1048576,MATCH(E454,'Unités CA'!D:D,0),5))</f>
        <v/>
      </c>
      <c r="U454">
        <f>IFERROR(INDEX('Prix PRO CA'!$1:$1048576,MATCH(E454,'Prix PRO CA'!D:D,0),10),"")</f>
        <v>257.75</v>
      </c>
      <c r="V454" t="str">
        <f>IFERROR(INDEX('Prix PRO CA'!$1:$1048576,MATCH(E454,'Prix PRO BTE'!D:D,0),10),"")</f>
        <v/>
      </c>
      <c r="W454">
        <f>+IFERROR(INDEX('Prix PRO PCS'!$1:$1048576,MATCH(E454,'Prix PRO PCS'!D:D,0),10),"")</f>
        <v>8.42</v>
      </c>
      <c r="X454" t="str">
        <f>IF(B454="OPPORTUNITE",AA454,IF(AA454&lt;=0,"Non",IF(AA454&gt;10,"Oui","Inf à 10")))</f>
        <v>Oui</v>
      </c>
      <c r="Y454" t="str">
        <f>IFERROR(INDEX(LigneAchat!$1:$1048576,MATCH(E454,LigneAchat!D:D,0),5),"")</f>
        <v/>
      </c>
      <c r="Z454">
        <f>INDEX(Articles!$1:$1048576,MATCH(E454,Articles!D:D,0),21)</f>
        <v>2552</v>
      </c>
      <c r="AA454">
        <f>+Z454-AB454</f>
        <v>2372</v>
      </c>
      <c r="AB454">
        <f>+INDEX(Articles!$1:$1048576,MATCH(E454,Articles!D:D,0),23)</f>
        <v>180</v>
      </c>
    </row>
    <row r="455">
      <c r="B455" t="str">
        <f>INDEX(Articles!$1:$1048576,MATCH(E455,Articles!D:D,0),6)</f>
        <v>1</v>
      </c>
      <c r="C455" t="str">
        <f>INDEX(Articles!$1:$1048576,MATCH(E455,Articles!D:D,0),7)</f>
        <v/>
      </c>
      <c r="D455" t="str">
        <f>HYPERLINK(INDEX(Articles!$1:$1048576,MATCH(E455,Articles!D:D,0),24),"Lien")</f>
        <v>Lien</v>
      </c>
      <c r="E455" t="str">
        <v>32710X7</v>
      </c>
      <c r="F455" t="str">
        <f>INDEX(Articles!$1:$1048576,MATCH(E455,Articles!D:D,0),5)</f>
        <v>BOTTE DE 7 CH. Ø10 20 COMÈTES PAILLETTES OR</v>
      </c>
      <c r="G455" t="str">
        <f>INDEX(Articles!$1:$1048576,MATCH(E455,Articles!D:D,0),8)</f>
        <v>CHANDELLE</v>
      </c>
      <c r="H455" t="str">
        <f>INDEX(Articles!$1:$1048576,MATCH(E455,Articles!D:D,0),9)</f>
        <v>COMETE</v>
      </c>
      <c r="I455">
        <f>INDEX(Articles!$1:$1048576,MATCH(E455,Articles!D:D,0),10)</f>
        <v>10</v>
      </c>
      <c r="J455" t="str">
        <f>INDEX(Articles!$1:$1048576,MATCH(E455,Articles!D:D,0),11)</f>
        <v>CLIGNO</v>
      </c>
      <c r="K455" t="str">
        <f>INDEX(Articles!$1:$1048576,MATCH(E455,Articles!D:D,0),12)</f>
        <v>OR</v>
      </c>
      <c r="L455" t="str">
        <f>INDEX(Articles!$1:$1048576,MATCH(E455,Articles!D:D,0),13)</f>
        <v>CN</v>
      </c>
      <c r="M455" t="str">
        <f>INDEX(Articles!$1:$1048576,MATCH(E455,Articles!D:D,0),14)</f>
        <v>F2</v>
      </c>
      <c r="N455" t="str">
        <f>INDEX(Articles!$1:$1048576,MATCH(E455,Articles!D:D,0),15)</f>
        <v>1.4G</v>
      </c>
      <c r="O455" t="str">
        <f>INDEX(Articles!$1:$1048576,MATCH(E455,Articles!D:D,0),16)</f>
        <v>1008-F2-69248744</v>
      </c>
      <c r="P455">
        <f>INDEX(Articles!$1:$1048576,MATCH(E455,Articles!D:D,0),17)*1000</f>
        <v>161.70000000000002</v>
      </c>
      <c r="Q455" t="str">
        <f>INDEX(Articles!$1:$1048576,MATCH(E455,Articles!D:D,0),18)</f>
        <v>30</v>
      </c>
      <c r="R455">
        <f>INDEX(Articles!$1:$1048576,MATCH(E455,Articles!D:D,0),19)</f>
        <v>8</v>
      </c>
      <c r="S455" t="str">
        <f>IF(INDEX('Unités CA'!$1:$1048576,MATCH(E455,'Unités CA'!D:D,0),5)=0,"",INDEX('Unités CA'!$1:$1048576,MATCH(E455,'Unités CA'!D:D,0),5))</f>
        <v>0036/CA</v>
      </c>
      <c r="T455" t="str">
        <f>IF(INDEX('Unités BTE'!$1:$1048576,MATCH(E455,'Unités CA'!D:D,0),5)=0,"",INDEX('Unités BTE'!$1:$1048576,MATCH(E455,'Unités CA'!D:D,0),5))</f>
        <v/>
      </c>
      <c r="U455">
        <f>IFERROR(INDEX('Prix PRO CA'!$1:$1048576,MATCH(E455,'Prix PRO CA'!D:D,0),10),"")</f>
        <v>257.75</v>
      </c>
      <c r="V455" t="str">
        <f>IFERROR(INDEX('Prix PRO CA'!$1:$1048576,MATCH(E455,'Prix PRO BTE'!D:D,0),10),"")</f>
        <v/>
      </c>
      <c r="W455">
        <f>+IFERROR(INDEX('Prix PRO PCS'!$1:$1048576,MATCH(E455,'Prix PRO PCS'!D:D,0),10),"")</f>
        <v>8.42</v>
      </c>
      <c r="X455" t="str">
        <f>IF(B455="OPPORTUNITE",AA455,IF(AA455&lt;=0,"Non",IF(AA455&gt;10,"Oui","Inf à 10")))</f>
        <v>Oui</v>
      </c>
      <c r="Y455" t="str">
        <f>IFERROR(INDEX(LigneAchat!$1:$1048576,MATCH(E455,LigneAchat!D:D,0),5),"")</f>
        <v/>
      </c>
      <c r="Z455">
        <f>INDEX(Articles!$1:$1048576,MATCH(E455,Articles!D:D,0),21)</f>
        <v>1704</v>
      </c>
      <c r="AA455">
        <f>+Z455-AB455</f>
        <v>1704</v>
      </c>
      <c r="AB455">
        <f>+INDEX(Articles!$1:$1048576,MATCH(E455,Articles!D:D,0),23)</f>
        <v>0</v>
      </c>
    </row>
    <row r="456">
      <c r="B456" t="str">
        <f>INDEX(Articles!$1:$1048576,MATCH(E456,Articles!D:D,0),6)</f>
        <v>1</v>
      </c>
      <c r="C456" t="str">
        <f>INDEX(Articles!$1:$1048576,MATCH(E456,Articles!D:D,0),7)</f>
        <v/>
      </c>
      <c r="D456" t="str">
        <f>HYPERLINK(INDEX(Articles!$1:$1048576,MATCH(E456,Articles!D:D,0),24),"Lien")</f>
        <v>Lien</v>
      </c>
      <c r="E456" t="str">
        <v>38021-01</v>
      </c>
      <c r="F456" t="str">
        <f>INDEX(Articles!$1:$1048576,MATCH(E456,Articles!D:D,0),5)</f>
        <v>CH. Ø20 8 COMÈTES FRISSON</v>
      </c>
      <c r="G456" t="str">
        <f>INDEX(Articles!$1:$1048576,MATCH(E456,Articles!D:D,0),8)</f>
        <v>CHANDELLE</v>
      </c>
      <c r="H456" t="str">
        <f>INDEX(Articles!$1:$1048576,MATCH(E456,Articles!D:D,0),9)</f>
        <v>COMETE</v>
      </c>
      <c r="I456">
        <f>INDEX(Articles!$1:$1048576,MATCH(E456,Articles!D:D,0),10)</f>
        <v>20</v>
      </c>
      <c r="J456" t="str">
        <f>INDEX(Articles!$1:$1048576,MATCH(E456,Articles!D:D,0),11)</f>
        <v>CREPITANT</v>
      </c>
      <c r="K456" t="str">
        <f>INDEX(Articles!$1:$1048576,MATCH(E456,Articles!D:D,0),12)</f>
        <v>OR</v>
      </c>
      <c r="L456" t="str">
        <f>INDEX(Articles!$1:$1048576,MATCH(E456,Articles!D:D,0),13)</f>
        <v>CN</v>
      </c>
      <c r="M456" t="str">
        <f>INDEX(Articles!$1:$1048576,MATCH(E456,Articles!D:D,0),14)</f>
        <v>F2</v>
      </c>
      <c r="N456" t="str">
        <f>INDEX(Articles!$1:$1048576,MATCH(E456,Articles!D:D,0),15)</f>
        <v>1.4G</v>
      </c>
      <c r="O456" t="str">
        <f>INDEX(Articles!$1:$1048576,MATCH(E456,Articles!D:D,0),16)</f>
        <v>1008-F2-69242598</v>
      </c>
      <c r="P456">
        <f>INDEX(Articles!$1:$1048576,MATCH(E456,Articles!D:D,0),17)*1000</f>
        <v>47.199999999999996</v>
      </c>
      <c r="Q456" t="str">
        <f>INDEX(Articles!$1:$1048576,MATCH(E456,Articles!D:D,0),18)</f>
        <v>30</v>
      </c>
      <c r="R456">
        <f>INDEX(Articles!$1:$1048576,MATCH(E456,Articles!D:D,0),19)</f>
        <v>8</v>
      </c>
      <c r="S456" t="str">
        <f>IF(INDEX('Unités CA'!$1:$1048576,MATCH(E456,'Unités CA'!D:D,0),5)=0,"",INDEX('Unités CA'!$1:$1048576,MATCH(E456,'Unités CA'!D:D,0),5))</f>
        <v>0056/CA</v>
      </c>
      <c r="T456" t="str">
        <f>IF(INDEX('Unités BTE'!$1:$1048576,MATCH(E456,'Unités CA'!D:D,0),5)=0,"",INDEX('Unités BTE'!$1:$1048576,MATCH(E456,'Unités CA'!D:D,0),5))</f>
        <v/>
      </c>
      <c r="U456">
        <f>IFERROR(INDEX('Prix PRO CA'!$1:$1048576,MATCH(E456,'Prix PRO CA'!D:D,0),10),"")</f>
        <v>275.7</v>
      </c>
      <c r="V456" t="str">
        <f>IFERROR(INDEX('Prix PRO CA'!$1:$1048576,MATCH(E456,'Prix PRO BTE'!D:D,0),10),"")</f>
        <v/>
      </c>
      <c r="W456">
        <f>+IFERROR(INDEX('Prix PRO PCS'!$1:$1048576,MATCH(E456,'Prix PRO PCS'!D:D,0),10),"")</f>
        <v>5.5</v>
      </c>
      <c r="X456" t="str">
        <f>IF(B456="OPPORTUNITE",AA456,IF(AA456&lt;=0,"Non",IF(AA456&gt;10,"Oui","Inf à 10")))</f>
        <v>Inf à 10</v>
      </c>
      <c r="Y456" t="str">
        <f>IFERROR(INDEX(LigneAchat!$1:$1048576,MATCH(E456,LigneAchat!D:D,0),5),"")</f>
        <v/>
      </c>
      <c r="Z456">
        <f>INDEX(Articles!$1:$1048576,MATCH(E456,Articles!D:D,0),21)</f>
        <v>171</v>
      </c>
      <c r="AA456">
        <f>+Z456-AB456</f>
        <v>2</v>
      </c>
      <c r="AB456">
        <f>+INDEX(Articles!$1:$1048576,MATCH(E456,Articles!D:D,0),23)</f>
        <v>169</v>
      </c>
    </row>
    <row r="457">
      <c r="B457" t="str">
        <f>INDEX(Articles!$1:$1048576,MATCH(E457,Articles!D:D,0),6)</f>
        <v>1</v>
      </c>
      <c r="C457" t="str">
        <f>INDEX(Articles!$1:$1048576,MATCH(E457,Articles!D:D,0),7)</f>
        <v/>
      </c>
      <c r="D457" t="str">
        <f>HYPERLINK(INDEX(Articles!$1:$1048576,MATCH(E457,Articles!D:D,0),24),"Lien")</f>
        <v>Lien</v>
      </c>
      <c r="E457" t="str">
        <v>38021-02</v>
      </c>
      <c r="F457" t="str">
        <f>INDEX(Articles!$1:$1048576,MATCH(E457,Articles!D:D,0),5)</f>
        <v>CH. Ø20 8 COMÈTES BLEUES</v>
      </c>
      <c r="G457" t="str">
        <f>INDEX(Articles!$1:$1048576,MATCH(E457,Articles!D:D,0),8)</f>
        <v>CHANDELLE</v>
      </c>
      <c r="H457" t="str">
        <f>INDEX(Articles!$1:$1048576,MATCH(E457,Articles!D:D,0),9)</f>
        <v>COMETE</v>
      </c>
      <c r="I457">
        <f>INDEX(Articles!$1:$1048576,MATCH(E457,Articles!D:D,0),10)</f>
        <v>20</v>
      </c>
      <c r="J457" t="str">
        <f>INDEX(Articles!$1:$1048576,MATCH(E457,Articles!D:D,0),11)</f>
        <v>COMETE</v>
      </c>
      <c r="K457" t="str">
        <f>INDEX(Articles!$1:$1048576,MATCH(E457,Articles!D:D,0),12)</f>
        <v>BLEU</v>
      </c>
      <c r="L457" t="str">
        <f>INDEX(Articles!$1:$1048576,MATCH(E457,Articles!D:D,0),13)</f>
        <v>CN</v>
      </c>
      <c r="M457" t="str">
        <f>INDEX(Articles!$1:$1048576,MATCH(E457,Articles!D:D,0),14)</f>
        <v>F2</v>
      </c>
      <c r="N457" t="str">
        <f>INDEX(Articles!$1:$1048576,MATCH(E457,Articles!D:D,0),15)</f>
        <v>1.4G</v>
      </c>
      <c r="O457" t="str">
        <f>INDEX(Articles!$1:$1048576,MATCH(E457,Articles!D:D,0),16)</f>
        <v>1008-F2-69242598</v>
      </c>
      <c r="P457">
        <f>INDEX(Articles!$1:$1048576,MATCH(E457,Articles!D:D,0),17)*1000</f>
        <v>47.199999999999996</v>
      </c>
      <c r="Q457" t="str">
        <f>INDEX(Articles!$1:$1048576,MATCH(E457,Articles!D:D,0),18)</f>
        <v>30</v>
      </c>
      <c r="R457">
        <f>INDEX(Articles!$1:$1048576,MATCH(E457,Articles!D:D,0),19)</f>
        <v>8</v>
      </c>
      <c r="S457" t="str">
        <f>IF(INDEX('Unités CA'!$1:$1048576,MATCH(E457,'Unités CA'!D:D,0),5)=0,"",INDEX('Unités CA'!$1:$1048576,MATCH(E457,'Unités CA'!D:D,0),5))</f>
        <v>0056/CA</v>
      </c>
      <c r="T457" t="str">
        <f>IF(INDEX('Unités BTE'!$1:$1048576,MATCH(E457,'Unités CA'!D:D,0),5)=0,"",INDEX('Unités BTE'!$1:$1048576,MATCH(E457,'Unités CA'!D:D,0),5))</f>
        <v/>
      </c>
      <c r="U457">
        <f>IFERROR(INDEX('Prix PRO CA'!$1:$1048576,MATCH(E457,'Prix PRO CA'!D:D,0),10),"")</f>
        <v>275.7</v>
      </c>
      <c r="V457" t="str">
        <f>IFERROR(INDEX('Prix PRO CA'!$1:$1048576,MATCH(E457,'Prix PRO BTE'!D:D,0),10),"")</f>
        <v/>
      </c>
      <c r="W457">
        <f>+IFERROR(INDEX('Prix PRO PCS'!$1:$1048576,MATCH(E457,'Prix PRO PCS'!D:D,0),10),"")</f>
        <v>5.5</v>
      </c>
      <c r="X457" t="str">
        <f>IF(B457="OPPORTUNITE",AA457,IF(AA457&lt;=0,"Non",IF(AA457&gt;10,"Oui","Inf à 10")))</f>
        <v>Oui</v>
      </c>
      <c r="Y457" t="str">
        <f>IFERROR(INDEX(LigneAchat!$1:$1048576,MATCH(E457,LigneAchat!D:D,0),5),"")</f>
        <v/>
      </c>
      <c r="Z457">
        <f>INDEX(Articles!$1:$1048576,MATCH(E457,Articles!D:D,0),21)</f>
        <v>907</v>
      </c>
      <c r="AA457">
        <f>+Z457-AB457</f>
        <v>907</v>
      </c>
      <c r="AB457">
        <f>+INDEX(Articles!$1:$1048576,MATCH(E457,Articles!D:D,0),23)</f>
        <v>0</v>
      </c>
    </row>
    <row r="458">
      <c r="B458" t="str">
        <f>INDEX(Articles!$1:$1048576,MATCH(E458,Articles!D:D,0),6)</f>
        <v>1</v>
      </c>
      <c r="C458" t="str">
        <f>INDEX(Articles!$1:$1048576,MATCH(E458,Articles!D:D,0),7)</f>
        <v/>
      </c>
      <c r="D458" t="str">
        <f>HYPERLINK(INDEX(Articles!$1:$1048576,MATCH(E458,Articles!D:D,0),24),"Lien")</f>
        <v>Lien</v>
      </c>
      <c r="E458" t="str">
        <v>38021-06</v>
      </c>
      <c r="F458" t="str">
        <f>INDEX(Articles!$1:$1048576,MATCH(E458,Articles!D:D,0),5)</f>
        <v>CH. Ø20 8 COMÈTES ROUGES</v>
      </c>
      <c r="G458" t="str">
        <f>INDEX(Articles!$1:$1048576,MATCH(E458,Articles!D:D,0),8)</f>
        <v>CHANDELLE</v>
      </c>
      <c r="H458" t="str">
        <f>INDEX(Articles!$1:$1048576,MATCH(E458,Articles!D:D,0),9)</f>
        <v>COMETE</v>
      </c>
      <c r="I458">
        <f>INDEX(Articles!$1:$1048576,MATCH(E458,Articles!D:D,0),10)</f>
        <v>20</v>
      </c>
      <c r="J458" t="str">
        <f>INDEX(Articles!$1:$1048576,MATCH(E458,Articles!D:D,0),11)</f>
        <v>COMETE</v>
      </c>
      <c r="K458" t="str">
        <f>INDEX(Articles!$1:$1048576,MATCH(E458,Articles!D:D,0),12)</f>
        <v>ROUGE</v>
      </c>
      <c r="L458" t="str">
        <f>INDEX(Articles!$1:$1048576,MATCH(E458,Articles!D:D,0),13)</f>
        <v>CN</v>
      </c>
      <c r="M458" t="str">
        <f>INDEX(Articles!$1:$1048576,MATCH(E458,Articles!D:D,0),14)</f>
        <v>F2</v>
      </c>
      <c r="N458" t="str">
        <f>INDEX(Articles!$1:$1048576,MATCH(E458,Articles!D:D,0),15)</f>
        <v>1.4G</v>
      </c>
      <c r="O458" t="str">
        <f>INDEX(Articles!$1:$1048576,MATCH(E458,Articles!D:D,0),16)</f>
        <v>1008-F2-69242598</v>
      </c>
      <c r="P458">
        <f>INDEX(Articles!$1:$1048576,MATCH(E458,Articles!D:D,0),17)*1000</f>
        <v>47.199999999999996</v>
      </c>
      <c r="Q458" t="str">
        <f>INDEX(Articles!$1:$1048576,MATCH(E458,Articles!D:D,0),18)</f>
        <v>30</v>
      </c>
      <c r="R458">
        <f>INDEX(Articles!$1:$1048576,MATCH(E458,Articles!D:D,0),19)</f>
        <v>8</v>
      </c>
      <c r="S458" t="str">
        <f>IF(INDEX('Unités CA'!$1:$1048576,MATCH(E458,'Unités CA'!D:D,0),5)=0,"",INDEX('Unités CA'!$1:$1048576,MATCH(E458,'Unités CA'!D:D,0),5))</f>
        <v>0056/CA</v>
      </c>
      <c r="T458" t="str">
        <f>IF(INDEX('Unités BTE'!$1:$1048576,MATCH(E458,'Unités CA'!D:D,0),5)=0,"",INDEX('Unités BTE'!$1:$1048576,MATCH(E458,'Unités CA'!D:D,0),5))</f>
        <v/>
      </c>
      <c r="U458">
        <f>IFERROR(INDEX('Prix PRO CA'!$1:$1048576,MATCH(E458,'Prix PRO CA'!D:D,0),10),"")</f>
        <v>275.7</v>
      </c>
      <c r="V458" t="str">
        <f>IFERROR(INDEX('Prix PRO CA'!$1:$1048576,MATCH(E458,'Prix PRO BTE'!D:D,0),10),"")</f>
        <v/>
      </c>
      <c r="W458">
        <f>+IFERROR(INDEX('Prix PRO PCS'!$1:$1048576,MATCH(E458,'Prix PRO PCS'!D:D,0),10),"")</f>
        <v>5.5</v>
      </c>
      <c r="X458" t="str">
        <f>IF(B458="OPPORTUNITE",AA458,IF(AA458&lt;=0,"Non",IF(AA458&gt;10,"Oui","Inf à 10")))</f>
        <v>Oui</v>
      </c>
      <c r="Y458" t="str">
        <f>IFERROR(INDEX(LigneAchat!$1:$1048576,MATCH(E458,LigneAchat!D:D,0),5),"")</f>
        <v/>
      </c>
      <c r="Z458">
        <f>INDEX(Articles!$1:$1048576,MATCH(E458,Articles!D:D,0),21)</f>
        <v>785</v>
      </c>
      <c r="AA458">
        <f>+Z458-AB458</f>
        <v>785</v>
      </c>
      <c r="AB458">
        <f>+INDEX(Articles!$1:$1048576,MATCH(E458,Articles!D:D,0),23)</f>
        <v>0</v>
      </c>
    </row>
    <row r="459">
      <c r="B459" t="str">
        <f>INDEX(Articles!$1:$1048576,MATCH(E459,Articles!D:D,0),6)</f>
        <v>1</v>
      </c>
      <c r="C459" t="str">
        <f>INDEX(Articles!$1:$1048576,MATCH(E459,Articles!D:D,0),7)</f>
        <v/>
      </c>
      <c r="D459" t="str">
        <f>HYPERLINK(INDEX(Articles!$1:$1048576,MATCH(E459,Articles!D:D,0),24),"Lien")</f>
        <v>Lien</v>
      </c>
      <c r="E459" t="str">
        <v>38021-08</v>
      </c>
      <c r="F459" t="str">
        <f>INDEX(Articles!$1:$1048576,MATCH(E459,Articles!D:D,0),5)</f>
        <v>CH. Ø20 8 COMÈTES ASSORTIES</v>
      </c>
      <c r="G459" t="str">
        <f>INDEX(Articles!$1:$1048576,MATCH(E459,Articles!D:D,0),8)</f>
        <v>CHANDELLE</v>
      </c>
      <c r="H459" t="str">
        <f>INDEX(Articles!$1:$1048576,MATCH(E459,Articles!D:D,0),9)</f>
        <v>COMETE</v>
      </c>
      <c r="I459">
        <f>INDEX(Articles!$1:$1048576,MATCH(E459,Articles!D:D,0),10)</f>
        <v>20</v>
      </c>
      <c r="J459" t="str">
        <f>INDEX(Articles!$1:$1048576,MATCH(E459,Articles!D:D,0),11)</f>
        <v>COMETE</v>
      </c>
      <c r="K459" t="str">
        <f>INDEX(Articles!$1:$1048576,MATCH(E459,Articles!D:D,0),12)</f>
        <v>ASSORTI</v>
      </c>
      <c r="L459" t="str">
        <f>INDEX(Articles!$1:$1048576,MATCH(E459,Articles!D:D,0),13)</f>
        <v>CN</v>
      </c>
      <c r="M459" t="str">
        <f>INDEX(Articles!$1:$1048576,MATCH(E459,Articles!D:D,0),14)</f>
        <v>F2</v>
      </c>
      <c r="N459" t="str">
        <f>INDEX(Articles!$1:$1048576,MATCH(E459,Articles!D:D,0),15)</f>
        <v>1.4G</v>
      </c>
      <c r="O459" t="str">
        <f>INDEX(Articles!$1:$1048576,MATCH(E459,Articles!D:D,0),16)</f>
        <v>1008-F2-69242598</v>
      </c>
      <c r="P459">
        <f>INDEX(Articles!$1:$1048576,MATCH(E459,Articles!D:D,0),17)*1000</f>
        <v>47.199999999999996</v>
      </c>
      <c r="Q459" t="str">
        <f>INDEX(Articles!$1:$1048576,MATCH(E459,Articles!D:D,0),18)</f>
        <v>30</v>
      </c>
      <c r="R459">
        <f>INDEX(Articles!$1:$1048576,MATCH(E459,Articles!D:D,0),19)</f>
        <v>8</v>
      </c>
      <c r="S459" t="str">
        <f>IF(INDEX('Unités CA'!$1:$1048576,MATCH(E459,'Unités CA'!D:D,0),5)=0,"",INDEX('Unités CA'!$1:$1048576,MATCH(E459,'Unités CA'!D:D,0),5))</f>
        <v>0056/CA</v>
      </c>
      <c r="T459" t="str">
        <f>IF(INDEX('Unités BTE'!$1:$1048576,MATCH(E459,'Unités CA'!D:D,0),5)=0,"",INDEX('Unités BTE'!$1:$1048576,MATCH(E459,'Unités CA'!D:D,0),5))</f>
        <v/>
      </c>
      <c r="U459">
        <f>IFERROR(INDEX('Prix PRO CA'!$1:$1048576,MATCH(E459,'Prix PRO CA'!D:D,0),10),"")</f>
        <v>275.7</v>
      </c>
      <c r="V459" t="str">
        <f>IFERROR(INDEX('Prix PRO CA'!$1:$1048576,MATCH(E459,'Prix PRO BTE'!D:D,0),10),"")</f>
        <v/>
      </c>
      <c r="W459">
        <f>+IFERROR(INDEX('Prix PRO PCS'!$1:$1048576,MATCH(E459,'Prix PRO PCS'!D:D,0),10),"")</f>
        <v>5.5</v>
      </c>
      <c r="X459" t="str">
        <f>IF(B459="OPPORTUNITE",AA459,IF(AA459&lt;=0,"Non",IF(AA459&gt;10,"Oui","Inf à 10")))</f>
        <v>Oui</v>
      </c>
      <c r="Y459" t="str">
        <f>IFERROR(INDEX(LigneAchat!$1:$1048576,MATCH(E459,LigneAchat!D:D,0),5),"")</f>
        <v/>
      </c>
      <c r="Z459">
        <f>INDEX(Articles!$1:$1048576,MATCH(E459,Articles!D:D,0),21)</f>
        <v>730</v>
      </c>
      <c r="AA459">
        <f>+Z459-AB459</f>
        <v>730</v>
      </c>
      <c r="AB459">
        <f>+INDEX(Articles!$1:$1048576,MATCH(E459,Articles!D:D,0),23)</f>
        <v>0</v>
      </c>
    </row>
    <row r="460">
      <c r="B460" t="str">
        <f>INDEX(Articles!$1:$1048576,MATCH(E460,Articles!D:D,0),6)</f>
        <v>1</v>
      </c>
      <c r="C460" t="str">
        <f>INDEX(Articles!$1:$1048576,MATCH(E460,Articles!D:D,0),7)</f>
        <v/>
      </c>
      <c r="D460" t="str">
        <f>HYPERLINK(INDEX(Articles!$1:$1048576,MATCH(E460,Articles!D:D,0),24),"Lien")</f>
        <v>Lien</v>
      </c>
      <c r="E460" t="str">
        <v>38021-13</v>
      </c>
      <c r="F460" t="str">
        <f>INDEX(Articles!$1:$1048576,MATCH(E460,Articles!D:D,0),5)</f>
        <v>CH. Ø20 8 COMÈTES CLIGNO BLANC</v>
      </c>
      <c r="G460" t="str">
        <f>INDEX(Articles!$1:$1048576,MATCH(E460,Articles!D:D,0),8)</f>
        <v>CHANDELLE</v>
      </c>
      <c r="H460" t="str">
        <f>INDEX(Articles!$1:$1048576,MATCH(E460,Articles!D:D,0),9)</f>
        <v>COMETE</v>
      </c>
      <c r="I460">
        <f>INDEX(Articles!$1:$1048576,MATCH(E460,Articles!D:D,0),10)</f>
        <v>20</v>
      </c>
      <c r="J460" t="str">
        <f>INDEX(Articles!$1:$1048576,MATCH(E460,Articles!D:D,0),11)</f>
        <v>CLIGNO</v>
      </c>
      <c r="K460" t="str">
        <f>INDEX(Articles!$1:$1048576,MATCH(E460,Articles!D:D,0),12)</f>
        <v>BLANC</v>
      </c>
      <c r="L460" t="str">
        <f>INDEX(Articles!$1:$1048576,MATCH(E460,Articles!D:D,0),13)</f>
        <v>CN</v>
      </c>
      <c r="M460" t="str">
        <f>INDEX(Articles!$1:$1048576,MATCH(E460,Articles!D:D,0),14)</f>
        <v>F2</v>
      </c>
      <c r="N460" t="str">
        <f>INDEX(Articles!$1:$1048576,MATCH(E460,Articles!D:D,0),15)</f>
        <v>1.4G</v>
      </c>
      <c r="O460" t="str">
        <f>INDEX(Articles!$1:$1048576,MATCH(E460,Articles!D:D,0),16)</f>
        <v>1008-F2-69242598</v>
      </c>
      <c r="P460">
        <f>INDEX(Articles!$1:$1048576,MATCH(E460,Articles!D:D,0),17)*1000</f>
        <v>47.199999999999996</v>
      </c>
      <c r="Q460" t="str">
        <f>INDEX(Articles!$1:$1048576,MATCH(E460,Articles!D:D,0),18)</f>
        <v>30</v>
      </c>
      <c r="R460">
        <f>INDEX(Articles!$1:$1048576,MATCH(E460,Articles!D:D,0),19)</f>
        <v>8</v>
      </c>
      <c r="S460" t="str">
        <f>IF(INDEX('Unités CA'!$1:$1048576,MATCH(E460,'Unités CA'!D:D,0),5)=0,"",INDEX('Unités CA'!$1:$1048576,MATCH(E460,'Unités CA'!D:D,0),5))</f>
        <v>0056/CA</v>
      </c>
      <c r="T460" t="str">
        <f>IF(INDEX('Unités BTE'!$1:$1048576,MATCH(E460,'Unités CA'!D:D,0),5)=0,"",INDEX('Unités BTE'!$1:$1048576,MATCH(E460,'Unités CA'!D:D,0),5))</f>
        <v/>
      </c>
      <c r="U460">
        <f>IFERROR(INDEX('Prix PRO CA'!$1:$1048576,MATCH(E460,'Prix PRO CA'!D:D,0),10),"")</f>
        <v>275.7</v>
      </c>
      <c r="V460" t="str">
        <f>IFERROR(INDEX('Prix PRO CA'!$1:$1048576,MATCH(E460,'Prix PRO BTE'!D:D,0),10),"")</f>
        <v/>
      </c>
      <c r="W460">
        <f>+IFERROR(INDEX('Prix PRO PCS'!$1:$1048576,MATCH(E460,'Prix PRO PCS'!D:D,0),10),"")</f>
        <v>5.5</v>
      </c>
      <c r="X460" t="str">
        <f>IF(B460="OPPORTUNITE",AA460,IF(AA460&lt;=0,"Non",IF(AA460&gt;10,"Oui","Inf à 10")))</f>
        <v>Non</v>
      </c>
      <c r="Y460" t="str">
        <f>IFERROR(INDEX(LigneAchat!$1:$1048576,MATCH(E460,LigneAchat!D:D,0),5),"")</f>
        <v/>
      </c>
      <c r="Z460">
        <f>INDEX(Articles!$1:$1048576,MATCH(E460,Articles!D:D,0),21)</f>
        <v>0</v>
      </c>
      <c r="AA460">
        <f>+Z460-AB460</f>
        <v>0</v>
      </c>
      <c r="AB460">
        <f>+INDEX(Articles!$1:$1048576,MATCH(E460,Articles!D:D,0),23)</f>
        <v>0</v>
      </c>
    </row>
    <row r="461">
      <c r="B461" t="str">
        <f>INDEX(Articles!$1:$1048576,MATCH(E461,Articles!D:D,0),6)</f>
        <v>1</v>
      </c>
      <c r="C461" t="str">
        <f>INDEX(Articles!$1:$1048576,MATCH(E461,Articles!D:D,0),7)</f>
        <v/>
      </c>
      <c r="D461" t="str">
        <f>HYPERLINK(INDEX(Articles!$1:$1048576,MATCH(E461,Articles!D:D,0),24),"Lien")</f>
        <v>Lien</v>
      </c>
      <c r="E461" t="str">
        <v>38021-20</v>
      </c>
      <c r="F461" t="str">
        <f>INDEX(Articles!$1:$1048576,MATCH(E461,Articles!D:D,0),5)</f>
        <v>CH. Ø20 8 COMÈTES ROSES TRAÎNÉE ARGENT</v>
      </c>
      <c r="G461" t="str">
        <f>INDEX(Articles!$1:$1048576,MATCH(E461,Articles!D:D,0),8)</f>
        <v>CHANDELLE</v>
      </c>
      <c r="H461" t="str">
        <f>INDEX(Articles!$1:$1048576,MATCH(E461,Articles!D:D,0),9)</f>
        <v>COMETE</v>
      </c>
      <c r="I461">
        <f>INDEX(Articles!$1:$1048576,MATCH(E461,Articles!D:D,0),10)</f>
        <v>20</v>
      </c>
      <c r="J461" t="str">
        <f>INDEX(Articles!$1:$1048576,MATCH(E461,Articles!D:D,0),11)</f>
        <v>COMETE</v>
      </c>
      <c r="K461" t="str">
        <f>INDEX(Articles!$1:$1048576,MATCH(E461,Articles!D:D,0),12)</f>
        <v>ROSE</v>
      </c>
      <c r="L461" t="str">
        <f>INDEX(Articles!$1:$1048576,MATCH(E461,Articles!D:D,0),13)</f>
        <v>CN</v>
      </c>
      <c r="M461" t="str">
        <f>INDEX(Articles!$1:$1048576,MATCH(E461,Articles!D:D,0),14)</f>
        <v>F2</v>
      </c>
      <c r="N461" t="str">
        <f>INDEX(Articles!$1:$1048576,MATCH(E461,Articles!D:D,0),15)</f>
        <v>1.4G</v>
      </c>
      <c r="O461" t="str">
        <f>INDEX(Articles!$1:$1048576,MATCH(E461,Articles!D:D,0),16)</f>
        <v>1008-F2-69242598</v>
      </c>
      <c r="P461">
        <f>INDEX(Articles!$1:$1048576,MATCH(E461,Articles!D:D,0),17)*1000</f>
        <v>47.199999999999996</v>
      </c>
      <c r="Q461" t="str">
        <f>INDEX(Articles!$1:$1048576,MATCH(E461,Articles!D:D,0),18)</f>
        <v>30</v>
      </c>
      <c r="R461">
        <f>INDEX(Articles!$1:$1048576,MATCH(E461,Articles!D:D,0),19)</f>
        <v>8</v>
      </c>
      <c r="S461" t="str">
        <f>IF(INDEX('Unités CA'!$1:$1048576,MATCH(E461,'Unités CA'!D:D,0),5)=0,"",INDEX('Unités CA'!$1:$1048576,MATCH(E461,'Unités CA'!D:D,0),5))</f>
        <v>0056/CA</v>
      </c>
      <c r="T461" t="str">
        <f>IF(INDEX('Unités BTE'!$1:$1048576,MATCH(E461,'Unités CA'!D:D,0),5)=0,"",INDEX('Unités BTE'!$1:$1048576,MATCH(E461,'Unités CA'!D:D,0),5))</f>
        <v/>
      </c>
      <c r="U461">
        <f>IFERROR(INDEX('Prix PRO CA'!$1:$1048576,MATCH(E461,'Prix PRO CA'!D:D,0),10),"")</f>
        <v>275.7</v>
      </c>
      <c r="V461" t="str">
        <f>IFERROR(INDEX('Prix PRO CA'!$1:$1048576,MATCH(E461,'Prix PRO BTE'!D:D,0),10),"")</f>
        <v/>
      </c>
      <c r="W461">
        <f>+IFERROR(INDEX('Prix PRO PCS'!$1:$1048576,MATCH(E461,'Prix PRO PCS'!D:D,0),10),"")</f>
        <v>5.5</v>
      </c>
      <c r="X461" t="str">
        <f>IF(B461="OPPORTUNITE",AA461,IF(AA461&lt;=0,"Non",IF(AA461&gt;10,"Oui","Inf à 10")))</f>
        <v>Oui</v>
      </c>
      <c r="Y461" t="str">
        <f>IFERROR(INDEX(LigneAchat!$1:$1048576,MATCH(E461,LigneAchat!D:D,0),5),"")</f>
        <v/>
      </c>
      <c r="Z461">
        <f>INDEX(Articles!$1:$1048576,MATCH(E461,Articles!D:D,0),21)</f>
        <v>469</v>
      </c>
      <c r="AA461">
        <f>+Z461-AB461</f>
        <v>369</v>
      </c>
      <c r="AB461">
        <f>+INDEX(Articles!$1:$1048576,MATCH(E461,Articles!D:D,0),23)</f>
        <v>100</v>
      </c>
    </row>
    <row r="462">
      <c r="B462" t="str">
        <f>INDEX(Articles!$1:$1048576,MATCH(E462,Articles!D:D,0),6)</f>
        <v>1</v>
      </c>
      <c r="C462" t="str">
        <f>INDEX(Articles!$1:$1048576,MATCH(E462,Articles!D:D,0),7)</f>
        <v/>
      </c>
      <c r="D462" t="str">
        <f>HYPERLINK(INDEX(Articles!$1:$1048576,MATCH(E462,Articles!D:D,0),24),"Lien")</f>
        <v>Lien</v>
      </c>
      <c r="E462" t="str">
        <v>31520</v>
      </c>
      <c r="F462" t="str">
        <f>INDEX(Articles!$1:$1048576,MATCH(E462,Articles!D:D,0),5)</f>
        <v>BOTTE DE 3 CHANDELLES Ø20 7 BTTES DÉTO</v>
      </c>
      <c r="G462" t="str">
        <f>INDEX(Articles!$1:$1048576,MATCH(E462,Articles!D:D,0),8)</f>
        <v>CHANDELLE</v>
      </c>
      <c r="H462" t="str">
        <f>INDEX(Articles!$1:$1048576,MATCH(E462,Articles!D:D,0),9)</f>
        <v>BOMBETTE</v>
      </c>
      <c r="I462">
        <f>INDEX(Articles!$1:$1048576,MATCH(E462,Articles!D:D,0),10)</f>
        <v>20</v>
      </c>
      <c r="J462" t="str">
        <f>INDEX(Articles!$1:$1048576,MATCH(E462,Articles!D:D,0),11)</f>
        <v>DETONATION</v>
      </c>
      <c r="K462" t="str">
        <f>INDEX(Articles!$1:$1048576,MATCH(E462,Articles!D:D,0),12)</f>
        <v>ARGENT</v>
      </c>
      <c r="L462" t="str">
        <f>INDEX(Articles!$1:$1048576,MATCH(E462,Articles!D:D,0),13)</f>
        <v>CN</v>
      </c>
      <c r="M462" t="str">
        <f>INDEX(Articles!$1:$1048576,MATCH(E462,Articles!D:D,0),14)</f>
        <v>F3</v>
      </c>
      <c r="N462" t="str">
        <f>INDEX(Articles!$1:$1048576,MATCH(E462,Articles!D:D,0),15)</f>
        <v>1.3G</v>
      </c>
      <c r="O462" t="str">
        <f>INDEX(Articles!$1:$1048576,MATCH(E462,Articles!D:D,0),16)</f>
        <v>1008-F3-69248742</v>
      </c>
      <c r="P462">
        <f>INDEX(Articles!$1:$1048576,MATCH(E462,Articles!D:D,0),17)*1000</f>
        <v>63</v>
      </c>
      <c r="Q462" t="str">
        <f>INDEX(Articles!$1:$1048576,MATCH(E462,Articles!D:D,0),18)</f>
        <v>25</v>
      </c>
      <c r="R462">
        <f>INDEX(Articles!$1:$1048576,MATCH(E462,Articles!D:D,0),19)</f>
        <v>25</v>
      </c>
      <c r="S462" t="str">
        <f>IF(INDEX('Unités CA'!$1:$1048576,MATCH(E462,'Unités CA'!D:D,0),5)=0,"",INDEX('Unités CA'!$1:$1048576,MATCH(E462,'Unités CA'!D:D,0),5))</f>
        <v>0050/CA</v>
      </c>
      <c r="T462" t="str">
        <f>IF(INDEX('Unités BTE'!$1:$1048576,MATCH(E462,'Unités CA'!D:D,0),5)=0,"",INDEX('Unités BTE'!$1:$1048576,MATCH(E462,'Unités CA'!D:D,0),5))</f>
        <v/>
      </c>
      <c r="U462">
        <f>IFERROR(INDEX('Prix PRO CA'!$1:$1048576,MATCH(E462,'Prix PRO CA'!D:D,0),10),"")</f>
        <v>435.53</v>
      </c>
      <c r="V462" t="str">
        <f>IFERROR(INDEX('Prix PRO CA'!$1:$1048576,MATCH(E462,'Prix PRO BTE'!D:D,0),10),"")</f>
        <v/>
      </c>
      <c r="W462">
        <f>+IFERROR(INDEX('Prix PRO PCS'!$1:$1048576,MATCH(E462,'Prix PRO PCS'!D:D,0),10),"")</f>
        <v>10.3</v>
      </c>
      <c r="X462" t="str">
        <f>IF(B462="OPPORTUNITE",AA462,IF(AA462&lt;=0,"Non",IF(AA462&gt;10,"Oui","Inf à 10")))</f>
        <v>Oui</v>
      </c>
      <c r="Y462" t="str">
        <f>IFERROR(INDEX(LigneAchat!$1:$1048576,MATCH(E462,LigneAchat!D:D,0),5),"")</f>
        <v/>
      </c>
      <c r="Z462">
        <f>INDEX(Articles!$1:$1048576,MATCH(E462,Articles!D:D,0),21)</f>
        <v>1163</v>
      </c>
      <c r="AA462">
        <f>+Z462-AB462</f>
        <v>363</v>
      </c>
      <c r="AB462">
        <f>+INDEX(Articles!$1:$1048576,MATCH(E462,Articles!D:D,0),23)</f>
        <v>800</v>
      </c>
    </row>
    <row r="463">
      <c r="B463" t="str">
        <v>CHANDELLES Ø30</v>
      </c>
    </row>
    <row r="464">
      <c r="B464" t="str">
        <f>INDEX(Articles!$1:$1048576,MATCH(E464,Articles!D:D,0),6)</f>
        <v>1</v>
      </c>
      <c r="C464" t="str">
        <f>INDEX(Articles!$1:$1048576,MATCH(E464,Articles!D:D,0),7)</f>
        <v/>
      </c>
      <c r="D464" t="str">
        <f>HYPERLINK(INDEX(Articles!$1:$1048576,MATCH(E464,Articles!D:D,0),24),"Lien")</f>
        <v>Lien</v>
      </c>
      <c r="E464" t="str">
        <v>48130</v>
      </c>
      <c r="F464" t="str">
        <f>INDEX(Articles!$1:$1048576,MATCH(E464,Articles!D:D,0),5)</f>
        <v>CH. Ø30 8 BTTES KAMURO</v>
      </c>
      <c r="G464" t="str">
        <f>INDEX(Articles!$1:$1048576,MATCH(E464,Articles!D:D,0),8)</f>
        <v>CHANDELLE</v>
      </c>
      <c r="H464" t="str">
        <f>INDEX(Articles!$1:$1048576,MATCH(E464,Articles!D:D,0),9)</f>
        <v>BOMBETTE</v>
      </c>
      <c r="I464">
        <f>INDEX(Articles!$1:$1048576,MATCH(E464,Articles!D:D,0),10)</f>
        <v>30</v>
      </c>
      <c r="J464" t="str">
        <f>INDEX(Articles!$1:$1048576,MATCH(E464,Articles!D:D,0),11)</f>
        <v>PLEUREUR</v>
      </c>
      <c r="K464" t="str">
        <f>INDEX(Articles!$1:$1048576,MATCH(E464,Articles!D:D,0),12)</f>
        <v>KAMURO</v>
      </c>
      <c r="L464" t="str">
        <f>INDEX(Articles!$1:$1048576,MATCH(E464,Articles!D:D,0),13)</f>
        <v>EU</v>
      </c>
      <c r="M464" t="str">
        <f>INDEX(Articles!$1:$1048576,MATCH(E464,Articles!D:D,0),14)</f>
        <v>F4</v>
      </c>
      <c r="N464" t="str">
        <f>INDEX(Articles!$1:$1048576,MATCH(E464,Articles!D:D,0),15)</f>
        <v>1.4G</v>
      </c>
      <c r="O464" t="str">
        <f>INDEX(Articles!$1:$1048576,MATCH(E464,Articles!D:D,0),16)</f>
        <v>0163-F4-2293</v>
      </c>
      <c r="P464">
        <f>INDEX(Articles!$1:$1048576,MATCH(E464,Articles!D:D,0),17)*1000</f>
        <v>235</v>
      </c>
      <c r="Q464" t="str">
        <f>INDEX(Articles!$1:$1048576,MATCH(E464,Articles!D:D,0),18)</f>
        <v>30</v>
      </c>
      <c r="R464">
        <f>INDEX(Articles!$1:$1048576,MATCH(E464,Articles!D:D,0),19)</f>
        <v>30</v>
      </c>
      <c r="S464" t="str">
        <f>IF(INDEX('Unités CA'!$1:$1048576,MATCH(E464,'Unités CA'!D:D,0),5)=0,"",INDEX('Unités CA'!$1:$1048576,MATCH(E464,'Unités CA'!D:D,0),5))</f>
        <v>0030/CA</v>
      </c>
      <c r="T464" t="str">
        <f>IF(INDEX('Unités BTE'!$1:$1048576,MATCH(E464,'Unités CA'!D:D,0),5)=0,"",INDEX('Unités BTE'!$1:$1048576,MATCH(E464,'Unités CA'!D:D,0),5))</f>
        <v/>
      </c>
      <c r="U464">
        <f>IFERROR(INDEX('Prix PRO CA'!$1:$1048576,MATCH(E464,'Prix PRO CA'!D:D,0),10),"")</f>
        <v>793.8</v>
      </c>
      <c r="V464" t="str">
        <f>IFERROR(INDEX('Prix PRO CA'!$1:$1048576,MATCH(E464,'Prix PRO BTE'!D:D,0),10),"")</f>
        <v/>
      </c>
      <c r="W464">
        <f>+IFERROR(INDEX('Prix PRO PCS'!$1:$1048576,MATCH(E464,'Prix PRO PCS'!D:D,0),10),"")</f>
        <v>32.36</v>
      </c>
      <c r="X464" t="str">
        <f>IF(B464="OPPORTUNITE",AA464,IF(AA464&lt;=0,"Non",IF(AA464&gt;10,"Oui","Inf à 10")))</f>
        <v>Oui</v>
      </c>
      <c r="Y464">
        <f>IFERROR(INDEX(LigneAchat!$1:$1048576,MATCH(E464,LigneAchat!D:D,0),5),"")</f>
        <v>44301</v>
      </c>
      <c r="Z464">
        <f>INDEX(Articles!$1:$1048576,MATCH(E464,Articles!D:D,0),21)</f>
        <v>22</v>
      </c>
      <c r="AA464">
        <f>+Z464-AB464</f>
        <v>22</v>
      </c>
      <c r="AB464">
        <f>+INDEX(Articles!$1:$1048576,MATCH(E464,Articles!D:D,0),23)</f>
        <v>0</v>
      </c>
    </row>
    <row r="465">
      <c r="B465" t="str">
        <f>INDEX(Articles!$1:$1048576,MATCH(E465,Articles!D:D,0),6)</f>
        <v>1</v>
      </c>
      <c r="C465" t="str">
        <f>INDEX(Articles!$1:$1048576,MATCH(E465,Articles!D:D,0),7)</f>
        <v/>
      </c>
      <c r="D465" t="str">
        <f>HYPERLINK(INDEX(Articles!$1:$1048576,MATCH(E465,Articles!D:D,0),24),"Lien")</f>
        <v>Lien</v>
      </c>
      <c r="E465" t="str">
        <v>48131</v>
      </c>
      <c r="F465" t="str">
        <f>INDEX(Articles!$1:$1048576,MATCH(E465,Articles!D:D,0),5)</f>
        <v>CH. Ø30 10 COMÈTES KAMURO</v>
      </c>
      <c r="G465" t="str">
        <f>INDEX(Articles!$1:$1048576,MATCH(E465,Articles!D:D,0),8)</f>
        <v>CHANDELLE</v>
      </c>
      <c r="H465" t="str">
        <f>INDEX(Articles!$1:$1048576,MATCH(E465,Articles!D:D,0),9)</f>
        <v>COMETE</v>
      </c>
      <c r="I465">
        <f>INDEX(Articles!$1:$1048576,MATCH(E465,Articles!D:D,0),10)</f>
        <v>30</v>
      </c>
      <c r="J465" t="str">
        <f>INDEX(Articles!$1:$1048576,MATCH(E465,Articles!D:D,0),11)</f>
        <v>PLEUREUR</v>
      </c>
      <c r="K465" t="str">
        <f>INDEX(Articles!$1:$1048576,MATCH(E465,Articles!D:D,0),12)</f>
        <v>KAMURO</v>
      </c>
      <c r="L465" t="str">
        <f>INDEX(Articles!$1:$1048576,MATCH(E465,Articles!D:D,0),13)</f>
        <v>EU</v>
      </c>
      <c r="M465" t="str">
        <f>INDEX(Articles!$1:$1048576,MATCH(E465,Articles!D:D,0),14)</f>
        <v>F4</v>
      </c>
      <c r="N465" t="str">
        <f>INDEX(Articles!$1:$1048576,MATCH(E465,Articles!D:D,0),15)</f>
        <v>1.4G</v>
      </c>
      <c r="O465" t="str">
        <f>INDEX(Articles!$1:$1048576,MATCH(E465,Articles!D:D,0),16)</f>
        <v>0163-F4-1227</v>
      </c>
      <c r="P465">
        <f>INDEX(Articles!$1:$1048576,MATCH(E465,Articles!D:D,0),17)*1000</f>
        <v>243</v>
      </c>
      <c r="Q465" t="str">
        <f>INDEX(Articles!$1:$1048576,MATCH(E465,Articles!D:D,0),18)</f>
        <v>36</v>
      </c>
      <c r="R465">
        <f>INDEX(Articles!$1:$1048576,MATCH(E465,Articles!D:D,0),19)</f>
        <v>30</v>
      </c>
      <c r="S465" t="str">
        <f>IF(INDEX('Unités CA'!$1:$1048576,MATCH(E465,'Unités CA'!D:D,0),5)=0,"",INDEX('Unités CA'!$1:$1048576,MATCH(E465,'Unités CA'!D:D,0),5))</f>
        <v>0030/CA</v>
      </c>
      <c r="T465" t="str">
        <f>IF(INDEX('Unités BTE'!$1:$1048576,MATCH(E465,'Unités CA'!D:D,0),5)=0,"",INDEX('Unités BTE'!$1:$1048576,MATCH(E465,'Unités CA'!D:D,0),5))</f>
        <v/>
      </c>
      <c r="U465">
        <f>IFERROR(INDEX('Prix PRO CA'!$1:$1048576,MATCH(E465,'Prix PRO CA'!D:D,0),10),"")</f>
        <v>563.61</v>
      </c>
      <c r="V465" t="str">
        <f>IFERROR(INDEX('Prix PRO CA'!$1:$1048576,MATCH(E465,'Prix PRO BTE'!D:D,0),10),"")</f>
        <v/>
      </c>
      <c r="W465">
        <f>+IFERROR(INDEX('Prix PRO PCS'!$1:$1048576,MATCH(E465,'Prix PRO PCS'!D:D,0),10),"")</f>
        <v>22.96</v>
      </c>
      <c r="X465" t="str">
        <f>IF(B465="OPPORTUNITE",AA465,IF(AA465&lt;=0,"Non",IF(AA465&gt;10,"Oui","Inf à 10")))</f>
        <v>Oui</v>
      </c>
      <c r="Y465">
        <f>IFERROR(INDEX(LigneAchat!$1:$1048576,MATCH(E465,LigneAchat!D:D,0),5),"")</f>
        <v>44301</v>
      </c>
      <c r="Z465">
        <f>INDEX(Articles!$1:$1048576,MATCH(E465,Articles!D:D,0),21)</f>
        <v>15</v>
      </c>
      <c r="AA465">
        <f>+Z465-AB465</f>
        <v>15</v>
      </c>
      <c r="AB465">
        <f>+INDEX(Articles!$1:$1048576,MATCH(E465,Articles!D:D,0),23)</f>
        <v>0</v>
      </c>
    </row>
    <row r="466">
      <c r="B466" t="str">
        <f>INDEX(Articles!$1:$1048576,MATCH(E466,Articles!D:D,0),6)</f>
        <v>1</v>
      </c>
      <c r="C466" t="str">
        <f>INDEX(Articles!$1:$1048576,MATCH(E466,Articles!D:D,0),7)</f>
        <v/>
      </c>
      <c r="D466" t="str">
        <f>HYPERLINK(INDEX(Articles!$1:$1048576,MATCH(E466,Articles!D:D,0),24),"Lien")</f>
        <v>Lien</v>
      </c>
      <c r="E466" t="str">
        <v>43430M</v>
      </c>
      <c r="F466" t="str">
        <f>INDEX(Articles!$1:$1048576,MATCH(E466,Articles!D:D,0),5)</f>
        <v>CH. Ø30 10 COMÈTES ASSORTIES</v>
      </c>
      <c r="G466" t="str">
        <f>INDEX(Articles!$1:$1048576,MATCH(E466,Articles!D:D,0),8)</f>
        <v>CHANDELLE</v>
      </c>
      <c r="H466" t="str">
        <f>INDEX(Articles!$1:$1048576,MATCH(E466,Articles!D:D,0),9)</f>
        <v>COMETE</v>
      </c>
      <c r="I466">
        <f>INDEX(Articles!$1:$1048576,MATCH(E466,Articles!D:D,0),10)</f>
        <v>30</v>
      </c>
      <c r="J466" t="str">
        <f>INDEX(Articles!$1:$1048576,MATCH(E466,Articles!D:D,0),11)</f>
        <v>COMETE</v>
      </c>
      <c r="K466" t="str">
        <f>INDEX(Articles!$1:$1048576,MATCH(E466,Articles!D:D,0),12)</f>
        <v>ASSORTI</v>
      </c>
      <c r="L466" t="str">
        <f>INDEX(Articles!$1:$1048576,MATCH(E466,Articles!D:D,0),13)</f>
        <v>EU</v>
      </c>
      <c r="M466" t="str">
        <f>INDEX(Articles!$1:$1048576,MATCH(E466,Articles!D:D,0),14)</f>
        <v>F4</v>
      </c>
      <c r="N466" t="str">
        <f>INDEX(Articles!$1:$1048576,MATCH(E466,Articles!D:D,0),15)</f>
        <v>1.4G</v>
      </c>
      <c r="O466" t="str">
        <f>INDEX(Articles!$1:$1048576,MATCH(E466,Articles!D:D,0),16)</f>
        <v>0589-F4-0044</v>
      </c>
      <c r="P466">
        <f>INDEX(Articles!$1:$1048576,MATCH(E466,Articles!D:D,0),17)*1000</f>
        <v>207</v>
      </c>
      <c r="Q466" t="str">
        <f>INDEX(Articles!$1:$1048576,MATCH(E466,Articles!D:D,0),18)</f>
        <v>45</v>
      </c>
      <c r="R466">
        <f>INDEX(Articles!$1:$1048576,MATCH(E466,Articles!D:D,0),19)</f>
        <v>30</v>
      </c>
      <c r="S466" t="str">
        <f>IF(INDEX('Unités CA'!$1:$1048576,MATCH(E466,'Unités CA'!D:D,0),5)=0,"",INDEX('Unités CA'!$1:$1048576,MATCH(E466,'Unités CA'!D:D,0),5))</f>
        <v>0036/CA</v>
      </c>
      <c r="T466" t="str">
        <f>IF(INDEX('Unités BTE'!$1:$1048576,MATCH(E466,'Unités CA'!D:D,0),5)=0,"",INDEX('Unités BTE'!$1:$1048576,MATCH(E466,'Unités CA'!D:D,0),5))</f>
        <v/>
      </c>
      <c r="U466">
        <f>IFERROR(INDEX('Prix PRO CA'!$1:$1048576,MATCH(E466,'Prix PRO CA'!D:D,0),10),"")</f>
        <v>565.8</v>
      </c>
      <c r="V466" t="str">
        <f>IFERROR(INDEX('Prix PRO CA'!$1:$1048576,MATCH(E466,'Prix PRO BTE'!D:D,0),10),"")</f>
        <v/>
      </c>
      <c r="W466">
        <f>+IFERROR(INDEX('Prix PRO PCS'!$1:$1048576,MATCH(E466,'Prix PRO PCS'!D:D,0),10),"")</f>
        <v>19.21</v>
      </c>
      <c r="X466" t="str">
        <f>IF(B466="OPPORTUNITE",AA466,IF(AA466&lt;=0,"Non",IF(AA466&gt;10,"Oui","Inf à 10")))</f>
        <v>Non</v>
      </c>
      <c r="Y466">
        <f>IFERROR(INDEX(LigneAchat!$1:$1048576,MATCH(E466,LigneAchat!D:D,0),5),"")</f>
        <v>44301</v>
      </c>
      <c r="Z466">
        <f>INDEX(Articles!$1:$1048576,MATCH(E466,Articles!D:D,0),21)</f>
        <v>0</v>
      </c>
      <c r="AA466">
        <f>+Z466-AB466</f>
        <v>0</v>
      </c>
      <c r="AB466">
        <f>+INDEX(Articles!$1:$1048576,MATCH(E466,Articles!D:D,0),23)</f>
        <v>0</v>
      </c>
    </row>
    <row r="467">
      <c r="B467" t="str">
        <f>INDEX(Articles!$1:$1048576,MATCH(E467,Articles!D:D,0),6)</f>
        <v>1</v>
      </c>
      <c r="C467" t="str">
        <f>INDEX(Articles!$1:$1048576,MATCH(E467,Articles!D:D,0),7)</f>
        <v/>
      </c>
      <c r="D467" t="str">
        <f>HYPERLINK(INDEX(Articles!$1:$1048576,MATCH(E467,Articles!D:D,0),24),"Lien")</f>
        <v>Lien</v>
      </c>
      <c r="E467" t="str">
        <v>43430R</v>
      </c>
      <c r="F467" t="str">
        <f>INDEX(Articles!$1:$1048576,MATCH(E467,Articles!D:D,0),5)</f>
        <v>CH. Ø30 10 COMÈTES ROUGES TRAÎNÉE ARGENT</v>
      </c>
      <c r="G467" t="str">
        <f>INDEX(Articles!$1:$1048576,MATCH(E467,Articles!D:D,0),8)</f>
        <v>CHANDELLE</v>
      </c>
      <c r="H467" t="str">
        <f>INDEX(Articles!$1:$1048576,MATCH(E467,Articles!D:D,0),9)</f>
        <v>COMETE</v>
      </c>
      <c r="I467">
        <f>INDEX(Articles!$1:$1048576,MATCH(E467,Articles!D:D,0),10)</f>
        <v>30</v>
      </c>
      <c r="J467" t="str">
        <f>INDEX(Articles!$1:$1048576,MATCH(E467,Articles!D:D,0),11)</f>
        <v>COMETE</v>
      </c>
      <c r="K467" t="str">
        <f>INDEX(Articles!$1:$1048576,MATCH(E467,Articles!D:D,0),12)</f>
        <v>ROUGE</v>
      </c>
      <c r="L467" t="str">
        <f>INDEX(Articles!$1:$1048576,MATCH(E467,Articles!D:D,0),13)</f>
        <v>EU</v>
      </c>
      <c r="M467" t="str">
        <f>INDEX(Articles!$1:$1048576,MATCH(E467,Articles!D:D,0),14)</f>
        <v>F4</v>
      </c>
      <c r="N467" t="str">
        <f>INDEX(Articles!$1:$1048576,MATCH(E467,Articles!D:D,0),15)</f>
        <v>1.4G</v>
      </c>
      <c r="O467" t="str">
        <f>INDEX(Articles!$1:$1048576,MATCH(E467,Articles!D:D,0),16)</f>
        <v>0589-F4-0044</v>
      </c>
      <c r="P467">
        <f>INDEX(Articles!$1:$1048576,MATCH(E467,Articles!D:D,0),17)*1000</f>
        <v>207</v>
      </c>
      <c r="Q467" t="str">
        <f>INDEX(Articles!$1:$1048576,MATCH(E467,Articles!D:D,0),18)</f>
        <v>45</v>
      </c>
      <c r="R467">
        <f>INDEX(Articles!$1:$1048576,MATCH(E467,Articles!D:D,0),19)</f>
        <v>30</v>
      </c>
      <c r="S467" t="str">
        <f>IF(INDEX('Unités CA'!$1:$1048576,MATCH(E467,'Unités CA'!D:D,0),5)=0,"",INDEX('Unités CA'!$1:$1048576,MATCH(E467,'Unités CA'!D:D,0),5))</f>
        <v>0036/CA</v>
      </c>
      <c r="T467" t="str">
        <f>IF(INDEX('Unités BTE'!$1:$1048576,MATCH(E467,'Unités CA'!D:D,0),5)=0,"",INDEX('Unités BTE'!$1:$1048576,MATCH(E467,'Unités CA'!D:D,0),5))</f>
        <v/>
      </c>
      <c r="U467">
        <f>IFERROR(INDEX('Prix PRO CA'!$1:$1048576,MATCH(E467,'Prix PRO CA'!D:D,0),10),"")</f>
        <v>565.8</v>
      </c>
      <c r="V467" t="str">
        <f>IFERROR(INDEX('Prix PRO CA'!$1:$1048576,MATCH(E467,'Prix PRO BTE'!D:D,0),10),"")</f>
        <v/>
      </c>
      <c r="W467">
        <f>+IFERROR(INDEX('Prix PRO PCS'!$1:$1048576,MATCH(E467,'Prix PRO PCS'!D:D,0),10),"")</f>
        <v>19.21</v>
      </c>
      <c r="X467" t="str">
        <f>IF(B467="OPPORTUNITE",AA467,IF(AA467&lt;=0,"Non",IF(AA467&gt;10,"Oui","Inf à 10")))</f>
        <v>Non</v>
      </c>
      <c r="Y467">
        <f>IFERROR(INDEX(LigneAchat!$1:$1048576,MATCH(E467,LigneAchat!D:D,0),5),"")</f>
        <v>44301</v>
      </c>
      <c r="Z467">
        <f>INDEX(Articles!$1:$1048576,MATCH(E467,Articles!D:D,0),21)</f>
        <v>0</v>
      </c>
      <c r="AA467">
        <f>+Z467-AB467</f>
        <v>0</v>
      </c>
      <c r="AB467">
        <f>+INDEX(Articles!$1:$1048576,MATCH(E467,Articles!D:D,0),23)</f>
        <v>0</v>
      </c>
    </row>
    <row r="468">
      <c r="B468" t="str">
        <f>INDEX(Articles!$1:$1048576,MATCH(E468,Articles!D:D,0),6)</f>
        <v>1</v>
      </c>
      <c r="C468" t="str">
        <f>INDEX(Articles!$1:$1048576,MATCH(E468,Articles!D:D,0),7)</f>
        <v/>
      </c>
      <c r="D468" t="str">
        <f>HYPERLINK(INDEX(Articles!$1:$1048576,MATCH(E468,Articles!D:D,0),24),"Lien")</f>
        <v>Lien</v>
      </c>
      <c r="E468" t="str">
        <v>43430VI</v>
      </c>
      <c r="F468" t="str">
        <f>INDEX(Articles!$1:$1048576,MATCH(E468,Articles!D:D,0),5)</f>
        <v>CH. Ø30 10 COMÈTES VIOLETTES TRAÎNÉE ARGENT</v>
      </c>
      <c r="G468" t="str">
        <f>INDEX(Articles!$1:$1048576,MATCH(E468,Articles!D:D,0),8)</f>
        <v>CHANDELLE</v>
      </c>
      <c r="H468" t="str">
        <f>INDEX(Articles!$1:$1048576,MATCH(E468,Articles!D:D,0),9)</f>
        <v>COMETE</v>
      </c>
      <c r="I468">
        <f>INDEX(Articles!$1:$1048576,MATCH(E468,Articles!D:D,0),10)</f>
        <v>30</v>
      </c>
      <c r="J468" t="str">
        <f>INDEX(Articles!$1:$1048576,MATCH(E468,Articles!D:D,0),11)</f>
        <v>COMETE</v>
      </c>
      <c r="K468" t="str">
        <f>INDEX(Articles!$1:$1048576,MATCH(E468,Articles!D:D,0),12)</f>
        <v>VIOLET</v>
      </c>
      <c r="L468" t="str">
        <f>INDEX(Articles!$1:$1048576,MATCH(E468,Articles!D:D,0),13)</f>
        <v>EU</v>
      </c>
      <c r="M468" t="str">
        <f>INDEX(Articles!$1:$1048576,MATCH(E468,Articles!D:D,0),14)</f>
        <v>F4</v>
      </c>
      <c r="N468" t="str">
        <f>INDEX(Articles!$1:$1048576,MATCH(E468,Articles!D:D,0),15)</f>
        <v>1.4G</v>
      </c>
      <c r="O468" t="str">
        <f>INDEX(Articles!$1:$1048576,MATCH(E468,Articles!D:D,0),16)</f>
        <v>0589-F4-0044</v>
      </c>
      <c r="P468">
        <f>INDEX(Articles!$1:$1048576,MATCH(E468,Articles!D:D,0),17)*1000</f>
        <v>207</v>
      </c>
      <c r="Q468" t="str">
        <f>INDEX(Articles!$1:$1048576,MATCH(E468,Articles!D:D,0),18)</f>
        <v>45</v>
      </c>
      <c r="R468">
        <f>INDEX(Articles!$1:$1048576,MATCH(E468,Articles!D:D,0),19)</f>
        <v>30</v>
      </c>
      <c r="S468" t="str">
        <f>IF(INDEX('Unités CA'!$1:$1048576,MATCH(E468,'Unités CA'!D:D,0),5)=0,"",INDEX('Unités CA'!$1:$1048576,MATCH(E468,'Unités CA'!D:D,0),5))</f>
        <v>0036/CA</v>
      </c>
      <c r="T468" t="str">
        <f>IF(INDEX('Unités BTE'!$1:$1048576,MATCH(E468,'Unités CA'!D:D,0),5)=0,"",INDEX('Unités BTE'!$1:$1048576,MATCH(E468,'Unités CA'!D:D,0),5))</f>
        <v/>
      </c>
      <c r="U468">
        <f>IFERROR(INDEX('Prix PRO CA'!$1:$1048576,MATCH(E468,'Prix PRO CA'!D:D,0),10),"")</f>
        <v>565.8</v>
      </c>
      <c r="V468" t="str">
        <f>IFERROR(INDEX('Prix PRO CA'!$1:$1048576,MATCH(E468,'Prix PRO BTE'!D:D,0),10),"")</f>
        <v/>
      </c>
      <c r="W468">
        <f>+IFERROR(INDEX('Prix PRO PCS'!$1:$1048576,MATCH(E468,'Prix PRO PCS'!D:D,0),10),"")</f>
        <v>19.21</v>
      </c>
      <c r="X468" t="str">
        <f>IF(B468="OPPORTUNITE",AA468,IF(AA468&lt;=0,"Non",IF(AA468&gt;10,"Oui","Inf à 10")))</f>
        <v>Oui</v>
      </c>
      <c r="Y468">
        <f>IFERROR(INDEX(LigneAchat!$1:$1048576,MATCH(E468,LigneAchat!D:D,0),5),"")</f>
        <v>44301</v>
      </c>
      <c r="Z468">
        <f>INDEX(Articles!$1:$1048576,MATCH(E468,Articles!D:D,0),21)</f>
        <v>22</v>
      </c>
      <c r="AA468">
        <f>+Z468-AB468</f>
        <v>22</v>
      </c>
      <c r="AB468">
        <f>+INDEX(Articles!$1:$1048576,MATCH(E468,Articles!D:D,0),23)</f>
        <v>0</v>
      </c>
    </row>
    <row r="469">
      <c r="B469" t="str">
        <f>INDEX(Articles!$1:$1048576,MATCH(E469,Articles!D:D,0),6)</f>
        <v>1</v>
      </c>
      <c r="C469" t="str">
        <f>INDEX(Articles!$1:$1048576,MATCH(E469,Articles!D:D,0),7)</f>
        <v/>
      </c>
      <c r="D469" t="str">
        <f>HYPERLINK(INDEX(Articles!$1:$1048576,MATCH(E469,Articles!D:D,0),24),"Lien")</f>
        <v>Lien</v>
      </c>
      <c r="E469" t="str">
        <v>43430SO</v>
      </c>
      <c r="F469" t="str">
        <f>INDEX(Articles!$1:$1048576,MATCH(E469,Articles!D:D,0),5)</f>
        <v>CH. Ø30 10 COMÈTES SCINTILLANT OR</v>
      </c>
      <c r="G469" t="str">
        <f>INDEX(Articles!$1:$1048576,MATCH(E469,Articles!D:D,0),8)</f>
        <v>CHANDELLE</v>
      </c>
      <c r="H469" t="str">
        <f>INDEX(Articles!$1:$1048576,MATCH(E469,Articles!D:D,0),9)</f>
        <v>COMETE</v>
      </c>
      <c r="I469">
        <f>INDEX(Articles!$1:$1048576,MATCH(E469,Articles!D:D,0),10)</f>
        <v>30</v>
      </c>
      <c r="J469" t="str">
        <f>INDEX(Articles!$1:$1048576,MATCH(E469,Articles!D:D,0),11)</f>
        <v>CLIGNO</v>
      </c>
      <c r="K469" t="str">
        <f>INDEX(Articles!$1:$1048576,MATCH(E469,Articles!D:D,0),12)</f>
        <v>OR</v>
      </c>
      <c r="L469" t="str">
        <f>INDEX(Articles!$1:$1048576,MATCH(E469,Articles!D:D,0),13)</f>
        <v>EU</v>
      </c>
      <c r="M469" t="str">
        <f>INDEX(Articles!$1:$1048576,MATCH(E469,Articles!D:D,0),14)</f>
        <v>F4</v>
      </c>
      <c r="N469" t="str">
        <f>INDEX(Articles!$1:$1048576,MATCH(E469,Articles!D:D,0),15)</f>
        <v>1.4G</v>
      </c>
      <c r="O469" t="str">
        <f>INDEX(Articles!$1:$1048576,MATCH(E469,Articles!D:D,0),16)</f>
        <v>0589-F4-0044</v>
      </c>
      <c r="P469">
        <f>INDEX(Articles!$1:$1048576,MATCH(E469,Articles!D:D,0),17)*1000</f>
        <v>244</v>
      </c>
      <c r="Q469" t="str">
        <f>INDEX(Articles!$1:$1048576,MATCH(E469,Articles!D:D,0),18)</f>
        <v>45</v>
      </c>
      <c r="R469">
        <f>INDEX(Articles!$1:$1048576,MATCH(E469,Articles!D:D,0),19)</f>
        <v>30</v>
      </c>
      <c r="S469" t="str">
        <f>IF(INDEX('Unités CA'!$1:$1048576,MATCH(E469,'Unités CA'!D:D,0),5)=0,"",INDEX('Unités CA'!$1:$1048576,MATCH(E469,'Unités CA'!D:D,0),5))</f>
        <v>0036/CA</v>
      </c>
      <c r="T469" t="str">
        <f>IF(INDEX('Unités BTE'!$1:$1048576,MATCH(E469,'Unités CA'!D:D,0),5)=0,"",INDEX('Unités BTE'!$1:$1048576,MATCH(E469,'Unités CA'!D:D,0),5))</f>
        <v/>
      </c>
      <c r="U469">
        <f>IFERROR(INDEX('Prix PRO CA'!$1:$1048576,MATCH(E469,'Prix PRO CA'!D:D,0),10),"")</f>
        <v>565.8</v>
      </c>
      <c r="V469" t="str">
        <f>IFERROR(INDEX('Prix PRO CA'!$1:$1048576,MATCH(E469,'Prix PRO BTE'!D:D,0),10),"")</f>
        <v/>
      </c>
      <c r="W469">
        <f>+IFERROR(INDEX('Prix PRO PCS'!$1:$1048576,MATCH(E469,'Prix PRO PCS'!D:D,0),10),"")</f>
        <v>19.21</v>
      </c>
      <c r="X469" t="str">
        <f>IF(B469="OPPORTUNITE",AA469,IF(AA469&lt;=0,"Non",IF(AA469&gt;10,"Oui","Inf à 10")))</f>
        <v>Non</v>
      </c>
      <c r="Y469">
        <f>IFERROR(INDEX(LigneAchat!$1:$1048576,MATCH(E469,LigneAchat!D:D,0),5),"")</f>
        <v>44301</v>
      </c>
      <c r="Z469">
        <f>INDEX(Articles!$1:$1048576,MATCH(E469,Articles!D:D,0),21)</f>
        <v>0</v>
      </c>
      <c r="AA469">
        <f>+Z469-AB469</f>
        <v>0</v>
      </c>
      <c r="AB469">
        <f>+INDEX(Articles!$1:$1048576,MATCH(E469,Articles!D:D,0),23)</f>
        <v>0</v>
      </c>
    </row>
    <row r="470">
      <c r="B470" t="str">
        <f>INDEX(Articles!$1:$1048576,MATCH(E470,Articles!D:D,0),6)</f>
        <v>1</v>
      </c>
      <c r="C470" t="str">
        <f>INDEX(Articles!$1:$1048576,MATCH(E470,Articles!D:D,0),7)</f>
        <v/>
      </c>
      <c r="D470" t="str">
        <f>HYPERLINK(INDEX(Articles!$1:$1048576,MATCH(E470,Articles!D:D,0),24),"Lien")</f>
        <v>Lien</v>
      </c>
      <c r="E470" t="str">
        <v>43830B/BC/R</v>
      </c>
      <c r="F470" t="str">
        <f>INDEX(Articles!$1:$1048576,MATCH(E470,Articles!D:D,0),5)</f>
        <v>CH. Ø30  8 COMÈTES BLEU À BLANC À ROUGE</v>
      </c>
      <c r="G470" t="str">
        <f>INDEX(Articles!$1:$1048576,MATCH(E470,Articles!D:D,0),8)</f>
        <v>CHANDELLE</v>
      </c>
      <c r="H470" t="str">
        <f>INDEX(Articles!$1:$1048576,MATCH(E470,Articles!D:D,0),9)</f>
        <v>COMETE</v>
      </c>
      <c r="I470">
        <f>INDEX(Articles!$1:$1048576,MATCH(E470,Articles!D:D,0),10)</f>
        <v>30</v>
      </c>
      <c r="J470" t="str">
        <f>INDEX(Articles!$1:$1048576,MATCH(E470,Articles!D:D,0),11)</f>
        <v>COMETE</v>
      </c>
      <c r="K470" t="str">
        <f>INDEX(Articles!$1:$1048576,MATCH(E470,Articles!D:D,0),12)</f>
        <v>TRICOLORE</v>
      </c>
      <c r="L470" t="str">
        <f>INDEX(Articles!$1:$1048576,MATCH(E470,Articles!D:D,0),13)</f>
        <v>EU</v>
      </c>
      <c r="M470" t="str">
        <f>INDEX(Articles!$1:$1048576,MATCH(E470,Articles!D:D,0),14)</f>
        <v>F4</v>
      </c>
      <c r="N470" t="str">
        <f>INDEX(Articles!$1:$1048576,MATCH(E470,Articles!D:D,0),15)</f>
        <v>1.3G</v>
      </c>
      <c r="O470" t="str">
        <f>INDEX(Articles!$1:$1048576,MATCH(E470,Articles!D:D,0),16)</f>
        <v>1008-F4-692246598</v>
      </c>
      <c r="P470">
        <f>INDEX(Articles!$1:$1048576,MATCH(E470,Articles!D:D,0),17)*1000</f>
        <v>210</v>
      </c>
      <c r="Q470" t="str">
        <f>INDEX(Articles!$1:$1048576,MATCH(E470,Articles!D:D,0),18)</f>
        <v>25</v>
      </c>
      <c r="R470">
        <f>INDEX(Articles!$1:$1048576,MATCH(E470,Articles!D:D,0),19)</f>
        <v>30</v>
      </c>
      <c r="S470" t="str">
        <f>IF(INDEX('Unités CA'!$1:$1048576,MATCH(E470,'Unités CA'!D:D,0),5)=0,"",INDEX('Unités CA'!$1:$1048576,MATCH(E470,'Unités CA'!D:D,0),5))</f>
        <v>0030/CA</v>
      </c>
      <c r="T470" t="str">
        <f>IF(INDEX('Unités BTE'!$1:$1048576,MATCH(E470,'Unités CA'!D:D,0),5)=0,"",INDEX('Unités BTE'!$1:$1048576,MATCH(E470,'Unités CA'!D:D,0),5))</f>
        <v/>
      </c>
      <c r="U470" t="str">
        <f>IFERROR(INDEX('Prix PRO CA'!$1:$1048576,MATCH(E470,'Prix PRO CA'!D:D,0),10),"")</f>
        <v/>
      </c>
      <c r="V470" t="str">
        <f>IFERROR(INDEX('Prix PRO CA'!$1:$1048576,MATCH(E470,'Prix PRO BTE'!D:D,0),10),"")</f>
        <v/>
      </c>
      <c r="W470">
        <f>+IFERROR(INDEX('Prix PRO PCS'!$1:$1048576,MATCH(E470,'Prix PRO PCS'!D:D,0),10),"")</f>
        <v>21.43</v>
      </c>
      <c r="X470" t="str">
        <f>IF(B470="OPPORTUNITE",AA470,IF(AA470&lt;=0,"Non",IF(AA470&gt;10,"Oui","Inf à 10")))</f>
        <v>Inf à 10</v>
      </c>
      <c r="Y470" t="str">
        <f>IFERROR(INDEX(LigneAchat!$1:$1048576,MATCH(E470,LigneAchat!D:D,0),5),"")</f>
        <v/>
      </c>
      <c r="Z470">
        <f>INDEX(Articles!$1:$1048576,MATCH(E470,Articles!D:D,0),21)</f>
        <v>107</v>
      </c>
      <c r="AA470">
        <f>+Z470-AB470</f>
        <v>2</v>
      </c>
      <c r="AB470">
        <f>+INDEX(Articles!$1:$1048576,MATCH(E470,Articles!D:D,0),23)</f>
        <v>105</v>
      </c>
    </row>
    <row r="471">
      <c r="B471" t="str">
        <f>INDEX(Articles!$1:$1048576,MATCH(E471,Articles!D:D,0),6)</f>
        <v>1</v>
      </c>
      <c r="C471" t="str">
        <f>INDEX(Articles!$1:$1048576,MATCH(E471,Articles!D:D,0),7)</f>
        <v/>
      </c>
      <c r="D471" t="str">
        <f>HYPERLINK(INDEX(Articles!$1:$1048576,MATCH(E471,Articles!D:D,0),24),"Lien")</f>
        <v>Lien</v>
      </c>
      <c r="E471" t="str">
        <v>43830B/O</v>
      </c>
      <c r="F471" t="str">
        <f>INDEX(Articles!$1:$1048576,MATCH(E471,Articles!D:D,0),5)</f>
        <v>CH. Ø30  8 COMÈTES BLEU À ORANGE</v>
      </c>
      <c r="G471" t="str">
        <f>INDEX(Articles!$1:$1048576,MATCH(E471,Articles!D:D,0),8)</f>
        <v>CHANDELLE</v>
      </c>
      <c r="H471" t="str">
        <f>INDEX(Articles!$1:$1048576,MATCH(E471,Articles!D:D,0),9)</f>
        <v>COMETE</v>
      </c>
      <c r="I471">
        <f>INDEX(Articles!$1:$1048576,MATCH(E471,Articles!D:D,0),10)</f>
        <v>30</v>
      </c>
      <c r="J471" t="str">
        <f>INDEX(Articles!$1:$1048576,MATCH(E471,Articles!D:D,0),11)</f>
        <v>CHANGEMENT</v>
      </c>
      <c r="K471" t="str">
        <f>INDEX(Articles!$1:$1048576,MATCH(E471,Articles!D:D,0),12)</f>
        <v>BLEU</v>
      </c>
      <c r="L471" t="str">
        <f>INDEX(Articles!$1:$1048576,MATCH(E471,Articles!D:D,0),13)</f>
        <v>EU</v>
      </c>
      <c r="M471" t="str">
        <f>INDEX(Articles!$1:$1048576,MATCH(E471,Articles!D:D,0),14)</f>
        <v>F4</v>
      </c>
      <c r="N471" t="str">
        <f>INDEX(Articles!$1:$1048576,MATCH(E471,Articles!D:D,0),15)</f>
        <v>1.3G</v>
      </c>
      <c r="O471" t="str">
        <f>INDEX(Articles!$1:$1048576,MATCH(E471,Articles!D:D,0),16)</f>
        <v>1008-F4-692246598</v>
      </c>
      <c r="P471">
        <f>INDEX(Articles!$1:$1048576,MATCH(E471,Articles!D:D,0),17)*1000</f>
        <v>210</v>
      </c>
      <c r="Q471" t="str">
        <f>INDEX(Articles!$1:$1048576,MATCH(E471,Articles!D:D,0),18)</f>
        <v>25</v>
      </c>
      <c r="R471">
        <f>INDEX(Articles!$1:$1048576,MATCH(E471,Articles!D:D,0),19)</f>
        <v>30</v>
      </c>
      <c r="S471" t="str">
        <f>IF(INDEX('Unités CA'!$1:$1048576,MATCH(E471,'Unités CA'!D:D,0),5)=0,"",INDEX('Unités CA'!$1:$1048576,MATCH(E471,'Unités CA'!D:D,0),5))</f>
        <v>0030/CA</v>
      </c>
      <c r="T471" t="str">
        <f>IF(INDEX('Unités BTE'!$1:$1048576,MATCH(E471,'Unités CA'!D:D,0),5)=0,"",INDEX('Unités BTE'!$1:$1048576,MATCH(E471,'Unités CA'!D:D,0),5))</f>
        <v/>
      </c>
      <c r="U471" t="str">
        <f>IFERROR(INDEX('Prix PRO CA'!$1:$1048576,MATCH(E471,'Prix PRO CA'!D:D,0),10),"")</f>
        <v/>
      </c>
      <c r="V471" t="str">
        <f>IFERROR(INDEX('Prix PRO CA'!$1:$1048576,MATCH(E471,'Prix PRO BTE'!D:D,0),10),"")</f>
        <v/>
      </c>
      <c r="W471">
        <f>+IFERROR(INDEX('Prix PRO PCS'!$1:$1048576,MATCH(E471,'Prix PRO PCS'!D:D,0),10),"")</f>
        <v>21.43</v>
      </c>
      <c r="X471" t="str">
        <f>IF(B471="OPPORTUNITE",AA471,IF(AA471&lt;=0,"Non",IF(AA471&gt;10,"Oui","Inf à 10")))</f>
        <v>Oui</v>
      </c>
      <c r="Y471" t="str">
        <f>IFERROR(INDEX(LigneAchat!$1:$1048576,MATCH(E471,LigneAchat!D:D,0),5),"")</f>
        <v/>
      </c>
      <c r="Z471">
        <f>INDEX(Articles!$1:$1048576,MATCH(E471,Articles!D:D,0),21)</f>
        <v>207</v>
      </c>
      <c r="AA471">
        <f>+Z471-AB471</f>
        <v>207</v>
      </c>
      <c r="AB471">
        <f>+INDEX(Articles!$1:$1048576,MATCH(E471,Articles!D:D,0),23)</f>
        <v>0</v>
      </c>
    </row>
    <row r="472">
      <c r="B472" t="str">
        <f>INDEX(Articles!$1:$1048576,MATCH(E472,Articles!D:D,0),6)</f>
        <v>1</v>
      </c>
      <c r="C472" t="str">
        <f>INDEX(Articles!$1:$1048576,MATCH(E472,Articles!D:D,0),7)</f>
        <v/>
      </c>
      <c r="D472" t="str">
        <f>HYPERLINK(INDEX(Articles!$1:$1048576,MATCH(E472,Articles!D:D,0),24),"Lien")</f>
        <v>Lien</v>
      </c>
      <c r="E472" t="str">
        <v>41930</v>
      </c>
      <c r="F472" t="str">
        <f>INDEX(Articles!$1:$1048576,MATCH(E472,Articles!D:D,0),5)</f>
        <v>CH. Ø30 10 PAF KAMURO</v>
      </c>
      <c r="G472" t="str">
        <f>INDEX(Articles!$1:$1048576,MATCH(E472,Articles!D:D,0),8)</f>
        <v>CHANDELLE</v>
      </c>
      <c r="H472" t="str">
        <f>INDEX(Articles!$1:$1048576,MATCH(E472,Articles!D:D,0),9)</f>
        <v>POT A FEU</v>
      </c>
      <c r="I472">
        <f>INDEX(Articles!$1:$1048576,MATCH(E472,Articles!D:D,0),10)</f>
        <v>30</v>
      </c>
      <c r="J472" t="str">
        <f>INDEX(Articles!$1:$1048576,MATCH(E472,Articles!D:D,0),11)</f>
        <v>PLEUREUR</v>
      </c>
      <c r="K472" t="str">
        <f>INDEX(Articles!$1:$1048576,MATCH(E472,Articles!D:D,0),12)</f>
        <v>KAMURO</v>
      </c>
      <c r="L472" t="str">
        <f>INDEX(Articles!$1:$1048576,MATCH(E472,Articles!D:D,0),13)</f>
        <v>EU</v>
      </c>
      <c r="M472" t="str">
        <f>INDEX(Articles!$1:$1048576,MATCH(E472,Articles!D:D,0),14)</f>
        <v>F4</v>
      </c>
      <c r="N472" t="str">
        <f>INDEX(Articles!$1:$1048576,MATCH(E472,Articles!D:D,0),15)</f>
        <v>1.4G</v>
      </c>
      <c r="O472" t="str">
        <f>INDEX(Articles!$1:$1048576,MATCH(E472,Articles!D:D,0),16)</f>
        <v>0163-F4-2292</v>
      </c>
      <c r="P472">
        <f>INDEX(Articles!$1:$1048576,MATCH(E472,Articles!D:D,0),17)*1000</f>
        <v>253</v>
      </c>
      <c r="Q472" t="str">
        <f>INDEX(Articles!$1:$1048576,MATCH(E472,Articles!D:D,0),18)</f>
        <v>36</v>
      </c>
      <c r="R472">
        <f>INDEX(Articles!$1:$1048576,MATCH(E472,Articles!D:D,0),19)</f>
        <v>30</v>
      </c>
      <c r="S472" t="str">
        <f>IF(INDEX('Unités CA'!$1:$1048576,MATCH(E472,'Unités CA'!D:D,0),5)=0,"",INDEX('Unités CA'!$1:$1048576,MATCH(E472,'Unités CA'!D:D,0),5))</f>
        <v>0030/CA</v>
      </c>
      <c r="T472" t="str">
        <f>IF(INDEX('Unités BTE'!$1:$1048576,MATCH(E472,'Unités CA'!D:D,0),5)=0,"",INDEX('Unités BTE'!$1:$1048576,MATCH(E472,'Unités CA'!D:D,0),5))</f>
        <v/>
      </c>
      <c r="U472">
        <f>IFERROR(INDEX('Prix PRO CA'!$1:$1048576,MATCH(E472,'Prix PRO CA'!D:D,0),10),"")</f>
        <v>497.27</v>
      </c>
      <c r="V472" t="str">
        <f>IFERROR(INDEX('Prix PRO CA'!$1:$1048576,MATCH(E472,'Prix PRO BTE'!D:D,0),10),"")</f>
        <v/>
      </c>
      <c r="W472">
        <f>+IFERROR(INDEX('Prix PRO PCS'!$1:$1048576,MATCH(E472,'Prix PRO PCS'!D:D,0),10),"")</f>
        <v>20.27</v>
      </c>
      <c r="X472" t="str">
        <f>IF(B472="OPPORTUNITE",AA472,IF(AA472&lt;=0,"Non",IF(AA472&gt;10,"Oui","Inf à 10")))</f>
        <v>Inf à 10</v>
      </c>
      <c r="Y472">
        <f>IFERROR(INDEX(LigneAchat!$1:$1048576,MATCH(E472,LigneAchat!D:D,0),5),"")</f>
        <v>44301</v>
      </c>
      <c r="Z472">
        <f>INDEX(Articles!$1:$1048576,MATCH(E472,Articles!D:D,0),21)</f>
        <v>31</v>
      </c>
      <c r="AA472">
        <f>+Z472-AB472</f>
        <v>1</v>
      </c>
      <c r="AB472">
        <f>+INDEX(Articles!$1:$1048576,MATCH(E472,Articles!D:D,0),23)</f>
        <v>30</v>
      </c>
    </row>
    <row r="473">
      <c r="B473" t="str">
        <f>INDEX(Articles!$1:$1048576,MATCH(E473,Articles!D:D,0),6)</f>
        <v>1</v>
      </c>
      <c r="C473" t="str">
        <f>INDEX(Articles!$1:$1048576,MATCH(E473,Articles!D:D,0),7)</f>
        <v/>
      </c>
      <c r="D473" t="str">
        <f>HYPERLINK(INDEX(Articles!$1:$1048576,MATCH(E473,Articles!D:D,0),24),"Lien")</f>
        <v>Lien</v>
      </c>
      <c r="E473" t="str">
        <v>38030-02</v>
      </c>
      <c r="F473" t="str">
        <f>INDEX(Articles!$1:$1048576,MATCH(E473,Articles!D:D,0),5)</f>
        <v>CH. Ø30 8 BTTES BLEUES + TC BLEU</v>
      </c>
      <c r="G473" t="str">
        <f>INDEX(Articles!$1:$1048576,MATCH(E473,Articles!D:D,0),8)</f>
        <v>CHANDELLE</v>
      </c>
      <c r="H473" t="str">
        <f>INDEX(Articles!$1:$1048576,MATCH(E473,Articles!D:D,0),9)</f>
        <v>BOMBETTE</v>
      </c>
      <c r="I473">
        <f>INDEX(Articles!$1:$1048576,MATCH(E473,Articles!D:D,0),10)</f>
        <v>30</v>
      </c>
      <c r="J473" t="str">
        <f>INDEX(Articles!$1:$1048576,MATCH(E473,Articles!D:D,0),11)</f>
        <v>PIVOINE</v>
      </c>
      <c r="K473" t="str">
        <f>INDEX(Articles!$1:$1048576,MATCH(E473,Articles!D:D,0),12)</f>
        <v>BLEU</v>
      </c>
      <c r="L473" t="str">
        <f>INDEX(Articles!$1:$1048576,MATCH(E473,Articles!D:D,0),13)</f>
        <v>CN</v>
      </c>
      <c r="M473" t="str">
        <f>INDEX(Articles!$1:$1048576,MATCH(E473,Articles!D:D,0),14)</f>
        <v>F3</v>
      </c>
      <c r="N473" t="str">
        <f>INDEX(Articles!$1:$1048576,MATCH(E473,Articles!D:D,0),15)</f>
        <v>1.4G</v>
      </c>
      <c r="O473" t="str">
        <f>INDEX(Articles!$1:$1048576,MATCH(E473,Articles!D:D,0),16)</f>
        <v>1008-F3-69242597</v>
      </c>
      <c r="P473">
        <f>INDEX(Articles!$1:$1048576,MATCH(E473,Articles!D:D,0),17)*1000</f>
        <v>106</v>
      </c>
      <c r="Q473" t="str">
        <f>INDEX(Articles!$1:$1048576,MATCH(E473,Articles!D:D,0),18)</f>
        <v>30</v>
      </c>
      <c r="R473">
        <f>INDEX(Articles!$1:$1048576,MATCH(E473,Articles!D:D,0),19)</f>
        <v>25</v>
      </c>
      <c r="S473" t="str">
        <f>IF(INDEX('Unités CA'!$1:$1048576,MATCH(E473,'Unités CA'!D:D,0),5)=0,"",INDEX('Unités CA'!$1:$1048576,MATCH(E473,'Unités CA'!D:D,0),5))</f>
        <v>0025/CA</v>
      </c>
      <c r="T473" t="str">
        <f>IF(INDEX('Unités BTE'!$1:$1048576,MATCH(E473,'Unités CA'!D:D,0),5)=0,"",INDEX('Unités BTE'!$1:$1048576,MATCH(E473,'Unités CA'!D:D,0),5))</f>
        <v/>
      </c>
      <c r="U473">
        <f>IFERROR(INDEX('Prix PRO CA'!$1:$1048576,MATCH(E473,'Prix PRO CA'!D:D,0),10),"")</f>
        <v>276.24</v>
      </c>
      <c r="V473" t="str">
        <f>IFERROR(INDEX('Prix PRO CA'!$1:$1048576,MATCH(E473,'Prix PRO BTE'!D:D,0),10),"")</f>
        <v/>
      </c>
      <c r="W473">
        <f>+IFERROR(INDEX('Prix PRO PCS'!$1:$1048576,MATCH(E473,'Prix PRO PCS'!D:D,0),10),"")</f>
        <v>13.52</v>
      </c>
      <c r="X473" t="str">
        <f>IF(B473="OPPORTUNITE",AA473,IF(AA473&lt;=0,"Non",IF(AA473&gt;10,"Oui","Inf à 10")))</f>
        <v>Oui</v>
      </c>
      <c r="Y473" t="str">
        <f>IFERROR(INDEX(LigneAchat!$1:$1048576,MATCH(E473,LigneAchat!D:D,0),5),"")</f>
        <v/>
      </c>
      <c r="Z473">
        <f>INDEX(Articles!$1:$1048576,MATCH(E473,Articles!D:D,0),21)</f>
        <v>564</v>
      </c>
      <c r="AA473">
        <f>+Z473-AB473</f>
        <v>359</v>
      </c>
      <c r="AB473">
        <f>+INDEX(Articles!$1:$1048576,MATCH(E473,Articles!D:D,0),23)</f>
        <v>205</v>
      </c>
    </row>
    <row r="474">
      <c r="B474" t="str">
        <f>INDEX(Articles!$1:$1048576,MATCH(E474,Articles!D:D,0),6)</f>
        <v>1</v>
      </c>
      <c r="C474" t="str">
        <f>INDEX(Articles!$1:$1048576,MATCH(E474,Articles!D:D,0),7)</f>
        <v/>
      </c>
      <c r="D474" t="str">
        <f>HYPERLINK(INDEX(Articles!$1:$1048576,MATCH(E474,Articles!D:D,0),24),"Lien")</f>
        <v>Lien</v>
      </c>
      <c r="E474" t="str">
        <v>38030-05</v>
      </c>
      <c r="F474" t="str">
        <f>INDEX(Articles!$1:$1048576,MATCH(E474,Articles!D:D,0),5)</f>
        <v>CH. Ø30 8 BTTES VERTES + TC VERT</v>
      </c>
      <c r="G474" t="str">
        <f>INDEX(Articles!$1:$1048576,MATCH(E474,Articles!D:D,0),8)</f>
        <v>CHANDELLE</v>
      </c>
      <c r="H474" t="str">
        <f>INDEX(Articles!$1:$1048576,MATCH(E474,Articles!D:D,0),9)</f>
        <v>BOMBETTE</v>
      </c>
      <c r="I474">
        <f>INDEX(Articles!$1:$1048576,MATCH(E474,Articles!D:D,0),10)</f>
        <v>30</v>
      </c>
      <c r="J474" t="str">
        <f>INDEX(Articles!$1:$1048576,MATCH(E474,Articles!D:D,0),11)</f>
        <v>PIVOINE</v>
      </c>
      <c r="K474" t="str">
        <f>INDEX(Articles!$1:$1048576,MATCH(E474,Articles!D:D,0),12)</f>
        <v>VERT</v>
      </c>
      <c r="L474" t="str">
        <f>INDEX(Articles!$1:$1048576,MATCH(E474,Articles!D:D,0),13)</f>
        <v>CN</v>
      </c>
      <c r="M474" t="str">
        <f>INDEX(Articles!$1:$1048576,MATCH(E474,Articles!D:D,0),14)</f>
        <v>F3</v>
      </c>
      <c r="N474" t="str">
        <f>INDEX(Articles!$1:$1048576,MATCH(E474,Articles!D:D,0),15)</f>
        <v>1.4G</v>
      </c>
      <c r="O474" t="str">
        <f>INDEX(Articles!$1:$1048576,MATCH(E474,Articles!D:D,0),16)</f>
        <v>1008-F3-69242597</v>
      </c>
      <c r="P474">
        <f>INDEX(Articles!$1:$1048576,MATCH(E474,Articles!D:D,0),17)*1000</f>
        <v>106</v>
      </c>
      <c r="Q474" t="str">
        <f>INDEX(Articles!$1:$1048576,MATCH(E474,Articles!D:D,0),18)</f>
        <v>30</v>
      </c>
      <c r="R474">
        <f>INDEX(Articles!$1:$1048576,MATCH(E474,Articles!D:D,0),19)</f>
        <v>25</v>
      </c>
      <c r="S474" t="str">
        <f>IF(INDEX('Unités CA'!$1:$1048576,MATCH(E474,'Unités CA'!D:D,0),5)=0,"",INDEX('Unités CA'!$1:$1048576,MATCH(E474,'Unités CA'!D:D,0),5))</f>
        <v>0025/CA</v>
      </c>
      <c r="T474" t="str">
        <f>IF(INDEX('Unités BTE'!$1:$1048576,MATCH(E474,'Unités CA'!D:D,0),5)=0,"",INDEX('Unités BTE'!$1:$1048576,MATCH(E474,'Unités CA'!D:D,0),5))</f>
        <v/>
      </c>
      <c r="U474">
        <f>IFERROR(INDEX('Prix PRO CA'!$1:$1048576,MATCH(E474,'Prix PRO CA'!D:D,0),10),"")</f>
        <v>276.24</v>
      </c>
      <c r="V474" t="str">
        <f>IFERROR(INDEX('Prix PRO CA'!$1:$1048576,MATCH(E474,'Prix PRO BTE'!D:D,0),10),"")</f>
        <v/>
      </c>
      <c r="W474">
        <f>+IFERROR(INDEX('Prix PRO PCS'!$1:$1048576,MATCH(E474,'Prix PRO PCS'!D:D,0),10),"")</f>
        <v>13.52</v>
      </c>
      <c r="X474" t="str">
        <f>IF(B474="OPPORTUNITE",AA474,IF(AA474&lt;=0,"Non",IF(AA474&gt;10,"Oui","Inf à 10")))</f>
        <v>Oui</v>
      </c>
      <c r="Y474" t="str">
        <f>IFERROR(INDEX(LigneAchat!$1:$1048576,MATCH(E474,LigneAchat!D:D,0),5),"")</f>
        <v/>
      </c>
      <c r="Z474">
        <f>INDEX(Articles!$1:$1048576,MATCH(E474,Articles!D:D,0),21)</f>
        <v>888</v>
      </c>
      <c r="AA474">
        <f>+Z474-AB474</f>
        <v>878</v>
      </c>
      <c r="AB474">
        <f>+INDEX(Articles!$1:$1048576,MATCH(E474,Articles!D:D,0),23)</f>
        <v>10</v>
      </c>
    </row>
    <row r="475">
      <c r="B475" t="str">
        <f>INDEX(Articles!$1:$1048576,MATCH(E475,Articles!D:D,0),6)</f>
        <v>1</v>
      </c>
      <c r="C475" t="str">
        <f>INDEX(Articles!$1:$1048576,MATCH(E475,Articles!D:D,0),7)</f>
        <v/>
      </c>
      <c r="D475" t="str">
        <f>HYPERLINK(INDEX(Articles!$1:$1048576,MATCH(E475,Articles!D:D,0),24),"Lien")</f>
        <v>Lien</v>
      </c>
      <c r="E475" t="str">
        <v>38030-06</v>
      </c>
      <c r="F475" t="str">
        <f>INDEX(Articles!$1:$1048576,MATCH(E475,Articles!D:D,0),5)</f>
        <v>CH. Ø30 8 BTTES ROUGES + TC ROUGE</v>
      </c>
      <c r="G475" t="str">
        <f>INDEX(Articles!$1:$1048576,MATCH(E475,Articles!D:D,0),8)</f>
        <v>CHANDELLE</v>
      </c>
      <c r="H475" t="str">
        <f>INDEX(Articles!$1:$1048576,MATCH(E475,Articles!D:D,0),9)</f>
        <v>BOMBETTE</v>
      </c>
      <c r="I475">
        <f>INDEX(Articles!$1:$1048576,MATCH(E475,Articles!D:D,0),10)</f>
        <v>30</v>
      </c>
      <c r="J475" t="str">
        <f>INDEX(Articles!$1:$1048576,MATCH(E475,Articles!D:D,0),11)</f>
        <v>PIVOINE</v>
      </c>
      <c r="K475" t="str">
        <f>INDEX(Articles!$1:$1048576,MATCH(E475,Articles!D:D,0),12)</f>
        <v>ROUGE</v>
      </c>
      <c r="L475" t="str">
        <f>INDEX(Articles!$1:$1048576,MATCH(E475,Articles!D:D,0),13)</f>
        <v>CN</v>
      </c>
      <c r="M475" t="str">
        <f>INDEX(Articles!$1:$1048576,MATCH(E475,Articles!D:D,0),14)</f>
        <v>F3</v>
      </c>
      <c r="N475" t="str">
        <f>INDEX(Articles!$1:$1048576,MATCH(E475,Articles!D:D,0),15)</f>
        <v>1.4G</v>
      </c>
      <c r="O475" t="str">
        <f>INDEX(Articles!$1:$1048576,MATCH(E475,Articles!D:D,0),16)</f>
        <v>1008-F3-69242597</v>
      </c>
      <c r="P475">
        <f>INDEX(Articles!$1:$1048576,MATCH(E475,Articles!D:D,0),17)*1000</f>
        <v>106</v>
      </c>
      <c r="Q475" t="str">
        <f>INDEX(Articles!$1:$1048576,MATCH(E475,Articles!D:D,0),18)</f>
        <v>30</v>
      </c>
      <c r="R475">
        <f>INDEX(Articles!$1:$1048576,MATCH(E475,Articles!D:D,0),19)</f>
        <v>25</v>
      </c>
      <c r="S475" t="str">
        <f>IF(INDEX('Unités CA'!$1:$1048576,MATCH(E475,'Unités CA'!D:D,0),5)=0,"",INDEX('Unités CA'!$1:$1048576,MATCH(E475,'Unités CA'!D:D,0),5))</f>
        <v>0025/CA</v>
      </c>
      <c r="T475" t="str">
        <f>IF(INDEX('Unités BTE'!$1:$1048576,MATCH(E475,'Unités CA'!D:D,0),5)=0,"",INDEX('Unités BTE'!$1:$1048576,MATCH(E475,'Unités CA'!D:D,0),5))</f>
        <v/>
      </c>
      <c r="U475">
        <f>IFERROR(INDEX('Prix PRO CA'!$1:$1048576,MATCH(E475,'Prix PRO CA'!D:D,0),10),"")</f>
        <v>276.24</v>
      </c>
      <c r="V475" t="str">
        <f>IFERROR(INDEX('Prix PRO CA'!$1:$1048576,MATCH(E475,'Prix PRO BTE'!D:D,0),10),"")</f>
        <v/>
      </c>
      <c r="W475">
        <f>+IFERROR(INDEX('Prix PRO PCS'!$1:$1048576,MATCH(E475,'Prix PRO PCS'!D:D,0),10),"")</f>
        <v>13.52</v>
      </c>
      <c r="X475" t="str">
        <f>IF(B475="OPPORTUNITE",AA475,IF(AA475&lt;=0,"Non",IF(AA475&gt;10,"Oui","Inf à 10")))</f>
        <v>Oui</v>
      </c>
      <c r="Y475" t="str">
        <f>IFERROR(INDEX(LigneAchat!$1:$1048576,MATCH(E475,LigneAchat!D:D,0),5),"")</f>
        <v/>
      </c>
      <c r="Z475">
        <f>INDEX(Articles!$1:$1048576,MATCH(E475,Articles!D:D,0),21)</f>
        <v>740</v>
      </c>
      <c r="AA475">
        <f>+Z475-AB475</f>
        <v>650</v>
      </c>
      <c r="AB475">
        <f>+INDEX(Articles!$1:$1048576,MATCH(E475,Articles!D:D,0),23)</f>
        <v>90</v>
      </c>
    </row>
    <row r="476">
      <c r="B476" t="str">
        <f>INDEX(Articles!$1:$1048576,MATCH(E476,Articles!D:D,0),6)</f>
        <v>1</v>
      </c>
      <c r="C476" t="str">
        <f>INDEX(Articles!$1:$1048576,MATCH(E476,Articles!D:D,0),7)</f>
        <v/>
      </c>
      <c r="D476" t="str">
        <f>HYPERLINK(INDEX(Articles!$1:$1048576,MATCH(E476,Articles!D:D,0),24),"Lien")</f>
        <v>Lien</v>
      </c>
      <c r="E476" t="str">
        <v>38030-08</v>
      </c>
      <c r="F476" t="str">
        <f>INDEX(Articles!$1:$1048576,MATCH(E476,Articles!D:D,0),5)</f>
        <v>CH. Ø30 8 BTTES MULTICOLORES + TC ARGENT</v>
      </c>
      <c r="G476" t="str">
        <f>INDEX(Articles!$1:$1048576,MATCH(E476,Articles!D:D,0),8)</f>
        <v>CHANDELLE</v>
      </c>
      <c r="H476" t="str">
        <f>INDEX(Articles!$1:$1048576,MATCH(E476,Articles!D:D,0),9)</f>
        <v>BOMBETTE</v>
      </c>
      <c r="I476">
        <f>INDEX(Articles!$1:$1048576,MATCH(E476,Articles!D:D,0),10)</f>
        <v>30</v>
      </c>
      <c r="J476" t="str">
        <f>INDEX(Articles!$1:$1048576,MATCH(E476,Articles!D:D,0),11)</f>
        <v>PIVOINE</v>
      </c>
      <c r="K476" t="str">
        <f>INDEX(Articles!$1:$1048576,MATCH(E476,Articles!D:D,0),12)</f>
        <v>MULTICOLORE</v>
      </c>
      <c r="L476" t="str">
        <f>INDEX(Articles!$1:$1048576,MATCH(E476,Articles!D:D,0),13)</f>
        <v>CN</v>
      </c>
      <c r="M476" t="str">
        <f>INDEX(Articles!$1:$1048576,MATCH(E476,Articles!D:D,0),14)</f>
        <v>F3</v>
      </c>
      <c r="N476" t="str">
        <f>INDEX(Articles!$1:$1048576,MATCH(E476,Articles!D:D,0),15)</f>
        <v>1.4G</v>
      </c>
      <c r="O476" t="str">
        <f>INDEX(Articles!$1:$1048576,MATCH(E476,Articles!D:D,0),16)</f>
        <v>1008-F3-69242597</v>
      </c>
      <c r="P476">
        <f>INDEX(Articles!$1:$1048576,MATCH(E476,Articles!D:D,0),17)*1000</f>
        <v>106</v>
      </c>
      <c r="Q476" t="str">
        <f>INDEX(Articles!$1:$1048576,MATCH(E476,Articles!D:D,0),18)</f>
        <v>30</v>
      </c>
      <c r="R476">
        <f>INDEX(Articles!$1:$1048576,MATCH(E476,Articles!D:D,0),19)</f>
        <v>25</v>
      </c>
      <c r="S476" t="str">
        <f>IF(INDEX('Unités CA'!$1:$1048576,MATCH(E476,'Unités CA'!D:D,0),5)=0,"",INDEX('Unités CA'!$1:$1048576,MATCH(E476,'Unités CA'!D:D,0),5))</f>
        <v>0025/CA</v>
      </c>
      <c r="T476" t="str">
        <f>IF(INDEX('Unités BTE'!$1:$1048576,MATCH(E476,'Unités CA'!D:D,0),5)=0,"",INDEX('Unités BTE'!$1:$1048576,MATCH(E476,'Unités CA'!D:D,0),5))</f>
        <v/>
      </c>
      <c r="U476">
        <f>IFERROR(INDEX('Prix PRO CA'!$1:$1048576,MATCH(E476,'Prix PRO CA'!D:D,0),10),"")</f>
        <v>276.24</v>
      </c>
      <c r="V476" t="str">
        <f>IFERROR(INDEX('Prix PRO CA'!$1:$1048576,MATCH(E476,'Prix PRO BTE'!D:D,0),10),"")</f>
        <v/>
      </c>
      <c r="W476">
        <f>+IFERROR(INDEX('Prix PRO PCS'!$1:$1048576,MATCH(E476,'Prix PRO PCS'!D:D,0),10),"")</f>
        <v>13.52</v>
      </c>
      <c r="X476" t="str">
        <f>IF(B476="OPPORTUNITE",AA476,IF(AA476&lt;=0,"Non",IF(AA476&gt;10,"Oui","Inf à 10")))</f>
        <v>Oui</v>
      </c>
      <c r="Y476" t="str">
        <f>IFERROR(INDEX(LigneAchat!$1:$1048576,MATCH(E476,LigneAchat!D:D,0),5),"")</f>
        <v/>
      </c>
      <c r="Z476">
        <f>INDEX(Articles!$1:$1048576,MATCH(E476,Articles!D:D,0),21)</f>
        <v>897</v>
      </c>
      <c r="AA476">
        <f>+Z476-AB476</f>
        <v>477</v>
      </c>
      <c r="AB476">
        <f>+INDEX(Articles!$1:$1048576,MATCH(E476,Articles!D:D,0),23)</f>
        <v>420</v>
      </c>
    </row>
    <row r="477">
      <c r="B477" t="str">
        <f>INDEX(Articles!$1:$1048576,MATCH(E477,Articles!D:D,0),6)</f>
        <v>1</v>
      </c>
      <c r="C477" t="str">
        <f>INDEX(Articles!$1:$1048576,MATCH(E477,Articles!D:D,0),7)</f>
        <v/>
      </c>
      <c r="D477" t="str">
        <f>HYPERLINK(INDEX(Articles!$1:$1048576,MATCH(E477,Articles!D:D,0),24),"Lien")</f>
        <v>Lien</v>
      </c>
      <c r="E477" t="str">
        <v>38030-09</v>
      </c>
      <c r="F477" t="str">
        <f>INDEX(Articles!$1:$1048576,MATCH(E477,Articles!D:D,0),5)</f>
        <v>CH. Ø30 8 BTTES BLANCHES + TC ARGENT</v>
      </c>
      <c r="G477" t="str">
        <f>INDEX(Articles!$1:$1048576,MATCH(E477,Articles!D:D,0),8)</f>
        <v>CHANDELLE</v>
      </c>
      <c r="H477" t="str">
        <f>INDEX(Articles!$1:$1048576,MATCH(E477,Articles!D:D,0),9)</f>
        <v>BOMBETTE</v>
      </c>
      <c r="I477">
        <f>INDEX(Articles!$1:$1048576,MATCH(E477,Articles!D:D,0),10)</f>
        <v>30</v>
      </c>
      <c r="J477" t="str">
        <f>INDEX(Articles!$1:$1048576,MATCH(E477,Articles!D:D,0),11)</f>
        <v>PIVOINE</v>
      </c>
      <c r="K477" t="str">
        <f>INDEX(Articles!$1:$1048576,MATCH(E477,Articles!D:D,0),12)</f>
        <v>BLANC</v>
      </c>
      <c r="L477" t="str">
        <f>INDEX(Articles!$1:$1048576,MATCH(E477,Articles!D:D,0),13)</f>
        <v>CN</v>
      </c>
      <c r="M477" t="str">
        <f>INDEX(Articles!$1:$1048576,MATCH(E477,Articles!D:D,0),14)</f>
        <v>F3</v>
      </c>
      <c r="N477" t="str">
        <f>INDEX(Articles!$1:$1048576,MATCH(E477,Articles!D:D,0),15)</f>
        <v>1.4G</v>
      </c>
      <c r="O477" t="str">
        <f>INDEX(Articles!$1:$1048576,MATCH(E477,Articles!D:D,0),16)</f>
        <v>1008-F3-69242597</v>
      </c>
      <c r="P477">
        <f>INDEX(Articles!$1:$1048576,MATCH(E477,Articles!D:D,0),17)*1000</f>
        <v>106</v>
      </c>
      <c r="Q477" t="str">
        <f>INDEX(Articles!$1:$1048576,MATCH(E477,Articles!D:D,0),18)</f>
        <v>30</v>
      </c>
      <c r="R477">
        <f>INDEX(Articles!$1:$1048576,MATCH(E477,Articles!D:D,0),19)</f>
        <v>25</v>
      </c>
      <c r="S477" t="str">
        <f>IF(INDEX('Unités CA'!$1:$1048576,MATCH(E477,'Unités CA'!D:D,0),5)=0,"",INDEX('Unités CA'!$1:$1048576,MATCH(E477,'Unités CA'!D:D,0),5))</f>
        <v>0025/CA</v>
      </c>
      <c r="T477" t="str">
        <f>IF(INDEX('Unités BTE'!$1:$1048576,MATCH(E477,'Unités CA'!D:D,0),5)=0,"",INDEX('Unités BTE'!$1:$1048576,MATCH(E477,'Unités CA'!D:D,0),5))</f>
        <v/>
      </c>
      <c r="U477">
        <f>IFERROR(INDEX('Prix PRO CA'!$1:$1048576,MATCH(E477,'Prix PRO CA'!D:D,0),10),"")</f>
        <v>276.24</v>
      </c>
      <c r="V477" t="str">
        <f>IFERROR(INDEX('Prix PRO CA'!$1:$1048576,MATCH(E477,'Prix PRO BTE'!D:D,0),10),"")</f>
        <v/>
      </c>
      <c r="W477">
        <f>+IFERROR(INDEX('Prix PRO PCS'!$1:$1048576,MATCH(E477,'Prix PRO PCS'!D:D,0),10),"")</f>
        <v>13.52</v>
      </c>
      <c r="X477" t="str">
        <f>IF(B477="OPPORTUNITE",AA477,IF(AA477&lt;=0,"Non",IF(AA477&gt;10,"Oui","Inf à 10")))</f>
        <v>Oui</v>
      </c>
      <c r="Y477" t="str">
        <f>IFERROR(INDEX(LigneAchat!$1:$1048576,MATCH(E477,LigneAchat!D:D,0),5),"")</f>
        <v/>
      </c>
      <c r="Z477">
        <f>INDEX(Articles!$1:$1048576,MATCH(E477,Articles!D:D,0),21)</f>
        <v>178</v>
      </c>
      <c r="AA477">
        <f>+Z477-AB477</f>
        <v>178</v>
      </c>
      <c r="AB477">
        <f>+INDEX(Articles!$1:$1048576,MATCH(E477,Articles!D:D,0),23)</f>
        <v>0</v>
      </c>
    </row>
    <row r="478">
      <c r="B478" t="str">
        <f>INDEX(Articles!$1:$1048576,MATCH(E478,Articles!D:D,0),6)</f>
        <v>1</v>
      </c>
      <c r="C478" t="str">
        <f>INDEX(Articles!$1:$1048576,MATCH(E478,Articles!D:D,0),7)</f>
        <v/>
      </c>
      <c r="D478" t="str">
        <f>HYPERLINK(INDEX(Articles!$1:$1048576,MATCH(E478,Articles!D:D,0),24),"Lien")</f>
        <v>Lien</v>
      </c>
      <c r="E478" t="str">
        <v>38030-10</v>
      </c>
      <c r="F478" t="str">
        <f>INDEX(Articles!$1:$1048576,MATCH(E478,Articles!D:D,0),5)</f>
        <v>CH. Ø30 8 BTTES VIOLETTES + TC VIOLET</v>
      </c>
      <c r="G478" t="str">
        <f>INDEX(Articles!$1:$1048576,MATCH(E478,Articles!D:D,0),8)</f>
        <v>CHANDELLE</v>
      </c>
      <c r="H478" t="str">
        <f>INDEX(Articles!$1:$1048576,MATCH(E478,Articles!D:D,0),9)</f>
        <v>BOMBETTE</v>
      </c>
      <c r="I478">
        <f>INDEX(Articles!$1:$1048576,MATCH(E478,Articles!D:D,0),10)</f>
        <v>30</v>
      </c>
      <c r="J478" t="str">
        <f>INDEX(Articles!$1:$1048576,MATCH(E478,Articles!D:D,0),11)</f>
        <v>PIVOINE</v>
      </c>
      <c r="K478" t="str">
        <f>INDEX(Articles!$1:$1048576,MATCH(E478,Articles!D:D,0),12)</f>
        <v>VIOLET</v>
      </c>
      <c r="L478" t="str">
        <f>INDEX(Articles!$1:$1048576,MATCH(E478,Articles!D:D,0),13)</f>
        <v>CN</v>
      </c>
      <c r="M478" t="str">
        <f>INDEX(Articles!$1:$1048576,MATCH(E478,Articles!D:D,0),14)</f>
        <v>F3</v>
      </c>
      <c r="N478" t="str">
        <f>INDEX(Articles!$1:$1048576,MATCH(E478,Articles!D:D,0),15)</f>
        <v>1.4G</v>
      </c>
      <c r="O478" t="str">
        <f>INDEX(Articles!$1:$1048576,MATCH(E478,Articles!D:D,0),16)</f>
        <v>1008-F3-69242597</v>
      </c>
      <c r="P478">
        <f>INDEX(Articles!$1:$1048576,MATCH(E478,Articles!D:D,0),17)*1000</f>
        <v>106</v>
      </c>
      <c r="Q478" t="str">
        <f>INDEX(Articles!$1:$1048576,MATCH(E478,Articles!D:D,0),18)</f>
        <v>30</v>
      </c>
      <c r="R478">
        <f>INDEX(Articles!$1:$1048576,MATCH(E478,Articles!D:D,0),19)</f>
        <v>25</v>
      </c>
      <c r="S478" t="str">
        <f>IF(INDEX('Unités CA'!$1:$1048576,MATCH(E478,'Unités CA'!D:D,0),5)=0,"",INDEX('Unités CA'!$1:$1048576,MATCH(E478,'Unités CA'!D:D,0),5))</f>
        <v>0025/CA</v>
      </c>
      <c r="T478" t="str">
        <f>IF(INDEX('Unités BTE'!$1:$1048576,MATCH(E478,'Unités CA'!D:D,0),5)=0,"",INDEX('Unités BTE'!$1:$1048576,MATCH(E478,'Unités CA'!D:D,0),5))</f>
        <v/>
      </c>
      <c r="U478">
        <f>IFERROR(INDEX('Prix PRO CA'!$1:$1048576,MATCH(E478,'Prix PRO CA'!D:D,0),10),"")</f>
        <v>276.24</v>
      </c>
      <c r="V478" t="str">
        <f>IFERROR(INDEX('Prix PRO CA'!$1:$1048576,MATCH(E478,'Prix PRO BTE'!D:D,0),10),"")</f>
        <v/>
      </c>
      <c r="W478">
        <f>+IFERROR(INDEX('Prix PRO PCS'!$1:$1048576,MATCH(E478,'Prix PRO PCS'!D:D,0),10),"")</f>
        <v>13.52</v>
      </c>
      <c r="X478" t="str">
        <f>IF(B478="OPPORTUNITE",AA478,IF(AA478&lt;=0,"Non",IF(AA478&gt;10,"Oui","Inf à 10")))</f>
        <v>Oui</v>
      </c>
      <c r="Y478" t="str">
        <f>IFERROR(INDEX(LigneAchat!$1:$1048576,MATCH(E478,LigneAchat!D:D,0),5),"")</f>
        <v/>
      </c>
      <c r="Z478">
        <f>INDEX(Articles!$1:$1048576,MATCH(E478,Articles!D:D,0),21)</f>
        <v>146</v>
      </c>
      <c r="AA478">
        <f>+Z478-AB478</f>
        <v>56</v>
      </c>
      <c r="AB478">
        <f>+INDEX(Articles!$1:$1048576,MATCH(E478,Articles!D:D,0),23)</f>
        <v>90</v>
      </c>
    </row>
    <row r="479">
      <c r="B479" t="str">
        <f>INDEX(Articles!$1:$1048576,MATCH(E479,Articles!D:D,0),6)</f>
        <v>1</v>
      </c>
      <c r="C479" t="str">
        <f>INDEX(Articles!$1:$1048576,MATCH(E479,Articles!D:D,0),7)</f>
        <v/>
      </c>
      <c r="D479" t="str">
        <f>HYPERLINK(INDEX(Articles!$1:$1048576,MATCH(E479,Articles!D:D,0),24),"Lien")</f>
        <v>Lien</v>
      </c>
      <c r="E479" t="str">
        <v>38030-20</v>
      </c>
      <c r="F479" t="str">
        <f>INDEX(Articles!$1:$1048576,MATCH(E479,Articles!D:D,0),5)</f>
        <v>CH. Ø30 8 BTTES ROSE + TC ROSE</v>
      </c>
      <c r="G479" t="str">
        <f>INDEX(Articles!$1:$1048576,MATCH(E479,Articles!D:D,0),8)</f>
        <v>CHANDELLE</v>
      </c>
      <c r="H479" t="str">
        <f>INDEX(Articles!$1:$1048576,MATCH(E479,Articles!D:D,0),9)</f>
        <v>BOMBETTE</v>
      </c>
      <c r="I479">
        <f>INDEX(Articles!$1:$1048576,MATCH(E479,Articles!D:D,0),10)</f>
        <v>30</v>
      </c>
      <c r="J479" t="str">
        <f>INDEX(Articles!$1:$1048576,MATCH(E479,Articles!D:D,0),11)</f>
        <v>PIVOINE</v>
      </c>
      <c r="K479" t="str">
        <f>INDEX(Articles!$1:$1048576,MATCH(E479,Articles!D:D,0),12)</f>
        <v>ROSE</v>
      </c>
      <c r="L479" t="str">
        <f>INDEX(Articles!$1:$1048576,MATCH(E479,Articles!D:D,0),13)</f>
        <v>CN</v>
      </c>
      <c r="M479" t="str">
        <f>INDEX(Articles!$1:$1048576,MATCH(E479,Articles!D:D,0),14)</f>
        <v>F3</v>
      </c>
      <c r="N479" t="str">
        <f>INDEX(Articles!$1:$1048576,MATCH(E479,Articles!D:D,0),15)</f>
        <v>1.4G</v>
      </c>
      <c r="O479" t="str">
        <f>INDEX(Articles!$1:$1048576,MATCH(E479,Articles!D:D,0),16)</f>
        <v>1008-F3-69242597</v>
      </c>
      <c r="P479">
        <f>INDEX(Articles!$1:$1048576,MATCH(E479,Articles!D:D,0),17)*1000</f>
        <v>106</v>
      </c>
      <c r="Q479" t="str">
        <f>INDEX(Articles!$1:$1048576,MATCH(E479,Articles!D:D,0),18)</f>
        <v>30</v>
      </c>
      <c r="R479">
        <f>INDEX(Articles!$1:$1048576,MATCH(E479,Articles!D:D,0),19)</f>
        <v>25</v>
      </c>
      <c r="S479" t="str">
        <f>IF(INDEX('Unités CA'!$1:$1048576,MATCH(E479,'Unités CA'!D:D,0),5)=0,"",INDEX('Unités CA'!$1:$1048576,MATCH(E479,'Unités CA'!D:D,0),5))</f>
        <v>0025/CA</v>
      </c>
      <c r="T479" t="str">
        <f>IF(INDEX('Unités BTE'!$1:$1048576,MATCH(E479,'Unités CA'!D:D,0),5)=0,"",INDEX('Unités BTE'!$1:$1048576,MATCH(E479,'Unités CA'!D:D,0),5))</f>
        <v/>
      </c>
      <c r="U479">
        <f>IFERROR(INDEX('Prix PRO CA'!$1:$1048576,MATCH(E479,'Prix PRO CA'!D:D,0),10),"")</f>
        <v>276.24</v>
      </c>
      <c r="V479" t="str">
        <f>IFERROR(INDEX('Prix PRO CA'!$1:$1048576,MATCH(E479,'Prix PRO BTE'!D:D,0),10),"")</f>
        <v/>
      </c>
      <c r="W479">
        <f>+IFERROR(INDEX('Prix PRO PCS'!$1:$1048576,MATCH(E479,'Prix PRO PCS'!D:D,0),10),"")</f>
        <v>13.52</v>
      </c>
      <c r="X479" t="str">
        <f>IF(B479="OPPORTUNITE",AA479,IF(AA479&lt;=0,"Non",IF(AA479&gt;10,"Oui","Inf à 10")))</f>
        <v>Oui</v>
      </c>
      <c r="Y479" t="str">
        <f>IFERROR(INDEX(LigneAchat!$1:$1048576,MATCH(E479,LigneAchat!D:D,0),5),"")</f>
        <v/>
      </c>
      <c r="Z479">
        <f>INDEX(Articles!$1:$1048576,MATCH(E479,Articles!D:D,0),21)</f>
        <v>252</v>
      </c>
      <c r="AA479">
        <f>+Z479-AB479</f>
        <v>252</v>
      </c>
      <c r="AB479">
        <f>+INDEX(Articles!$1:$1048576,MATCH(E479,Articles!D:D,0),23)</f>
        <v>0</v>
      </c>
    </row>
    <row r="480">
      <c r="B480" t="str">
        <f>INDEX(Articles!$1:$1048576,MATCH(E480,Articles!D:D,0),6)</f>
        <v>1</v>
      </c>
      <c r="C480" t="str">
        <f>INDEX(Articles!$1:$1048576,MATCH(E480,Articles!D:D,0),7)</f>
        <v>2020</v>
      </c>
      <c r="D480" t="str">
        <f>HYPERLINK(INDEX(Articles!$1:$1048576,MATCH(E480,Articles!D:D,0),24),"Lien")</f>
        <v>Lien</v>
      </c>
      <c r="E480" t="str">
        <v>38030-23</v>
      </c>
      <c r="F480" t="str">
        <f>INDEX(Articles!$1:$1048576,MATCH(E480,Articles!D:D,0),5)</f>
        <v>CH. Ø30 8 BTTES ORANGE + TC ORANGE</v>
      </c>
      <c r="G480" t="str">
        <f>INDEX(Articles!$1:$1048576,MATCH(E480,Articles!D:D,0),8)</f>
        <v>CHANDELLE</v>
      </c>
      <c r="H480" t="str">
        <f>INDEX(Articles!$1:$1048576,MATCH(E480,Articles!D:D,0),9)</f>
        <v>BOMBETTE</v>
      </c>
      <c r="I480">
        <f>INDEX(Articles!$1:$1048576,MATCH(E480,Articles!D:D,0),10)</f>
        <v>30</v>
      </c>
      <c r="J480" t="str">
        <f>INDEX(Articles!$1:$1048576,MATCH(E480,Articles!D:D,0),11)</f>
        <v>PIVOINE</v>
      </c>
      <c r="K480" t="str">
        <f>INDEX(Articles!$1:$1048576,MATCH(E480,Articles!D:D,0),12)</f>
        <v>ORANGE</v>
      </c>
      <c r="L480" t="str">
        <f>INDEX(Articles!$1:$1048576,MATCH(E480,Articles!D:D,0),13)</f>
        <v>CN</v>
      </c>
      <c r="M480" t="str">
        <f>INDEX(Articles!$1:$1048576,MATCH(E480,Articles!D:D,0),14)</f>
        <v>F3</v>
      </c>
      <c r="N480" t="str">
        <f>INDEX(Articles!$1:$1048576,MATCH(E480,Articles!D:D,0),15)</f>
        <v>1.4G</v>
      </c>
      <c r="O480" t="str">
        <f>INDEX(Articles!$1:$1048576,MATCH(E480,Articles!D:D,0),16)</f>
        <v>2806-F3-001301</v>
      </c>
      <c r="P480">
        <f>INDEX(Articles!$1:$1048576,MATCH(E480,Articles!D:D,0),17)*1000</f>
        <v>106</v>
      </c>
      <c r="Q480" t="str">
        <f>INDEX(Articles!$1:$1048576,MATCH(E480,Articles!D:D,0),18)</f>
        <v>30</v>
      </c>
      <c r="R480">
        <f>INDEX(Articles!$1:$1048576,MATCH(E480,Articles!D:D,0),19)</f>
        <v>25</v>
      </c>
      <c r="S480" t="str">
        <f>IF(INDEX('Unités CA'!$1:$1048576,MATCH(E480,'Unités CA'!D:D,0),5)=0,"",INDEX('Unités CA'!$1:$1048576,MATCH(E480,'Unités CA'!D:D,0),5))</f>
        <v>0025/CA</v>
      </c>
      <c r="T480" t="str">
        <f>IF(INDEX('Unités BTE'!$1:$1048576,MATCH(E480,'Unités CA'!D:D,0),5)=0,"",INDEX('Unités BTE'!$1:$1048576,MATCH(E480,'Unités CA'!D:D,0),5))</f>
        <v/>
      </c>
      <c r="U480">
        <f>IFERROR(INDEX('Prix PRO CA'!$1:$1048576,MATCH(E480,'Prix PRO CA'!D:D,0),10),"")</f>
        <v>276.25</v>
      </c>
      <c r="V480" t="str">
        <f>IFERROR(INDEX('Prix PRO CA'!$1:$1048576,MATCH(E480,'Prix PRO BTE'!D:D,0),10),"")</f>
        <v/>
      </c>
      <c r="W480">
        <f>+IFERROR(INDEX('Prix PRO PCS'!$1:$1048576,MATCH(E480,'Prix PRO PCS'!D:D,0),10),"")</f>
        <v>13.52</v>
      </c>
      <c r="X480" t="str">
        <f>IF(B480="OPPORTUNITE",AA480,IF(AA480&lt;=0,"Non",IF(AA480&gt;10,"Oui","Inf à 10")))</f>
        <v>Oui</v>
      </c>
      <c r="Y480" t="str">
        <f>IFERROR(INDEX(LigneAchat!$1:$1048576,MATCH(E480,LigneAchat!D:D,0),5),"")</f>
        <v/>
      </c>
      <c r="Z480">
        <f>INDEX(Articles!$1:$1048576,MATCH(E480,Articles!D:D,0),21)</f>
        <v>464</v>
      </c>
      <c r="AA480">
        <f>+Z480-AB480</f>
        <v>462</v>
      </c>
      <c r="AB480">
        <f>+INDEX(Articles!$1:$1048576,MATCH(E480,Articles!D:D,0),23)</f>
        <v>2</v>
      </c>
    </row>
    <row r="481">
      <c r="B481" t="str">
        <f>INDEX(Articles!$1:$1048576,MATCH(E481,Articles!D:D,0),6)</f>
        <v>1</v>
      </c>
      <c r="C481" t="str">
        <f>INDEX(Articles!$1:$1048576,MATCH(E481,Articles!D:D,0),7)</f>
        <v/>
      </c>
      <c r="D481" t="str">
        <f>HYPERLINK(INDEX(Articles!$1:$1048576,MATCH(E481,Articles!D:D,0),24),"Lien")</f>
        <v>Lien</v>
      </c>
      <c r="E481" t="str">
        <v>38030-19</v>
      </c>
      <c r="F481" t="str">
        <f>INDEX(Articles!$1:$1048576,MATCH(E481,Articles!D:D,0),5)</f>
        <v>CH. Ø30 8 BTTES FILET D'OR + TC FILET D'OR</v>
      </c>
      <c r="G481" t="str">
        <f>INDEX(Articles!$1:$1048576,MATCH(E481,Articles!D:D,0),8)</f>
        <v>CHANDELLE</v>
      </c>
      <c r="H481" t="str">
        <f>INDEX(Articles!$1:$1048576,MATCH(E481,Articles!D:D,0),9)</f>
        <v>BOMBETTE</v>
      </c>
      <c r="I481">
        <f>INDEX(Articles!$1:$1048576,MATCH(E481,Articles!D:D,0),10)</f>
        <v>30</v>
      </c>
      <c r="J481" t="str">
        <f>INDEX(Articles!$1:$1048576,MATCH(E481,Articles!D:D,0),11)</f>
        <v>PLEUREUR</v>
      </c>
      <c r="K481" t="str">
        <f>INDEX(Articles!$1:$1048576,MATCH(E481,Articles!D:D,0),12)</f>
        <v>KAMURO</v>
      </c>
      <c r="L481" t="str">
        <f>INDEX(Articles!$1:$1048576,MATCH(E481,Articles!D:D,0),13)</f>
        <v>CN</v>
      </c>
      <c r="M481" t="str">
        <f>INDEX(Articles!$1:$1048576,MATCH(E481,Articles!D:D,0),14)</f>
        <v>F3</v>
      </c>
      <c r="N481" t="str">
        <f>INDEX(Articles!$1:$1048576,MATCH(E481,Articles!D:D,0),15)</f>
        <v>1.4G</v>
      </c>
      <c r="O481" t="str">
        <f>INDEX(Articles!$1:$1048576,MATCH(E481,Articles!D:D,0),16)</f>
        <v>1008-F3-69242597</v>
      </c>
      <c r="P481">
        <f>INDEX(Articles!$1:$1048576,MATCH(E481,Articles!D:D,0),17)*1000</f>
        <v>106</v>
      </c>
      <c r="Q481" t="str">
        <f>INDEX(Articles!$1:$1048576,MATCH(E481,Articles!D:D,0),18)</f>
        <v>30</v>
      </c>
      <c r="R481">
        <f>INDEX(Articles!$1:$1048576,MATCH(E481,Articles!D:D,0),19)</f>
        <v>25</v>
      </c>
      <c r="S481" t="str">
        <f>IF(INDEX('Unités CA'!$1:$1048576,MATCH(E481,'Unités CA'!D:D,0),5)=0,"",INDEX('Unités CA'!$1:$1048576,MATCH(E481,'Unités CA'!D:D,0),5))</f>
        <v>0025/CA</v>
      </c>
      <c r="T481" t="str">
        <f>IF(INDEX('Unités BTE'!$1:$1048576,MATCH(E481,'Unités CA'!D:D,0),5)=0,"",INDEX('Unités BTE'!$1:$1048576,MATCH(E481,'Unités CA'!D:D,0),5))</f>
        <v/>
      </c>
      <c r="U481">
        <f>IFERROR(INDEX('Prix PRO CA'!$1:$1048576,MATCH(E481,'Prix PRO CA'!D:D,0),10),"")</f>
        <v>276.24</v>
      </c>
      <c r="V481" t="str">
        <f>IFERROR(INDEX('Prix PRO CA'!$1:$1048576,MATCH(E481,'Prix PRO BTE'!D:D,0),10),"")</f>
        <v/>
      </c>
      <c r="W481">
        <f>+IFERROR(INDEX('Prix PRO PCS'!$1:$1048576,MATCH(E481,'Prix PRO PCS'!D:D,0),10),"")</f>
        <v>13.52</v>
      </c>
      <c r="X481" t="str">
        <f>IF(B481="OPPORTUNITE",AA481,IF(AA481&lt;=0,"Non",IF(AA481&gt;10,"Oui","Inf à 10")))</f>
        <v>Oui</v>
      </c>
      <c r="Y481" t="str">
        <f>IFERROR(INDEX(LigneAchat!$1:$1048576,MATCH(E481,LigneAchat!D:D,0),5),"")</f>
        <v/>
      </c>
      <c r="Z481">
        <f>INDEX(Articles!$1:$1048576,MATCH(E481,Articles!D:D,0),21)</f>
        <v>530</v>
      </c>
      <c r="AA481">
        <f>+Z481-AB481</f>
        <v>530</v>
      </c>
      <c r="AB481">
        <f>+INDEX(Articles!$1:$1048576,MATCH(E481,Articles!D:D,0),23)</f>
        <v>0</v>
      </c>
    </row>
    <row r="482">
      <c r="B482" t="str">
        <f>INDEX(Articles!$1:$1048576,MATCH(E482,Articles!D:D,0),6)</f>
        <v>1</v>
      </c>
      <c r="C482" t="str">
        <f>INDEX(Articles!$1:$1048576,MATCH(E482,Articles!D:D,0),7)</f>
        <v/>
      </c>
      <c r="D482" t="str">
        <f>HYPERLINK(INDEX(Articles!$1:$1048576,MATCH(E482,Articles!D:D,0),24),"Lien")</f>
        <v>Lien</v>
      </c>
      <c r="E482" t="str">
        <v>38030-07</v>
      </c>
      <c r="F482" t="str">
        <f>INDEX(Articles!$1:$1048576,MATCH(E482,Articles!D:D,0),5)</f>
        <v>CH. Ø30 8 BTTES PAILLETTES OR + TC OR</v>
      </c>
      <c r="G482" t="str">
        <f>INDEX(Articles!$1:$1048576,MATCH(E482,Articles!D:D,0),8)</f>
        <v>CHANDELLE</v>
      </c>
      <c r="H482" t="str">
        <f>INDEX(Articles!$1:$1048576,MATCH(E482,Articles!D:D,0),9)</f>
        <v>BOMBETTE</v>
      </c>
      <c r="I482">
        <f>INDEX(Articles!$1:$1048576,MATCH(E482,Articles!D:D,0),10)</f>
        <v>30</v>
      </c>
      <c r="J482" t="str">
        <f>INDEX(Articles!$1:$1048576,MATCH(E482,Articles!D:D,0),11)</f>
        <v>CLIGNO</v>
      </c>
      <c r="K482" t="str">
        <f>INDEX(Articles!$1:$1048576,MATCH(E482,Articles!D:D,0),12)</f>
        <v>OR</v>
      </c>
      <c r="L482" t="str">
        <f>INDEX(Articles!$1:$1048576,MATCH(E482,Articles!D:D,0),13)</f>
        <v>CN</v>
      </c>
      <c r="M482" t="str">
        <f>INDEX(Articles!$1:$1048576,MATCH(E482,Articles!D:D,0),14)</f>
        <v>F3</v>
      </c>
      <c r="N482" t="str">
        <f>INDEX(Articles!$1:$1048576,MATCH(E482,Articles!D:D,0),15)</f>
        <v>1.4G</v>
      </c>
      <c r="O482" t="str">
        <f>INDEX(Articles!$1:$1048576,MATCH(E482,Articles!D:D,0),16)</f>
        <v>1008-F3-69242597</v>
      </c>
      <c r="P482">
        <f>INDEX(Articles!$1:$1048576,MATCH(E482,Articles!D:D,0),17)*1000</f>
        <v>106</v>
      </c>
      <c r="Q482" t="str">
        <f>INDEX(Articles!$1:$1048576,MATCH(E482,Articles!D:D,0),18)</f>
        <v>30</v>
      </c>
      <c r="R482">
        <f>INDEX(Articles!$1:$1048576,MATCH(E482,Articles!D:D,0),19)</f>
        <v>25</v>
      </c>
      <c r="S482" t="str">
        <f>IF(INDEX('Unités CA'!$1:$1048576,MATCH(E482,'Unités CA'!D:D,0),5)=0,"",INDEX('Unités CA'!$1:$1048576,MATCH(E482,'Unités CA'!D:D,0),5))</f>
        <v>0025/CA</v>
      </c>
      <c r="T482" t="str">
        <f>IF(INDEX('Unités BTE'!$1:$1048576,MATCH(E482,'Unités CA'!D:D,0),5)=0,"",INDEX('Unités BTE'!$1:$1048576,MATCH(E482,'Unités CA'!D:D,0),5))</f>
        <v/>
      </c>
      <c r="U482">
        <f>IFERROR(INDEX('Prix PRO CA'!$1:$1048576,MATCH(E482,'Prix PRO CA'!D:D,0),10),"")</f>
        <v>276.24</v>
      </c>
      <c r="V482" t="str">
        <f>IFERROR(INDEX('Prix PRO CA'!$1:$1048576,MATCH(E482,'Prix PRO BTE'!D:D,0),10),"")</f>
        <v/>
      </c>
      <c r="W482">
        <f>+IFERROR(INDEX('Prix PRO PCS'!$1:$1048576,MATCH(E482,'Prix PRO PCS'!D:D,0),10),"")</f>
        <v>13.52</v>
      </c>
      <c r="X482" t="str">
        <f>IF(B482="OPPORTUNITE",AA482,IF(AA482&lt;=0,"Non",IF(AA482&gt;10,"Oui","Inf à 10")))</f>
        <v>Oui</v>
      </c>
      <c r="Y482" t="str">
        <f>IFERROR(INDEX(LigneAchat!$1:$1048576,MATCH(E482,LigneAchat!D:D,0),5),"")</f>
        <v/>
      </c>
      <c r="Z482">
        <f>INDEX(Articles!$1:$1048576,MATCH(E482,Articles!D:D,0),21)</f>
        <v>711</v>
      </c>
      <c r="AA482">
        <f>+Z482-AB482</f>
        <v>621</v>
      </c>
      <c r="AB482">
        <f>+INDEX(Articles!$1:$1048576,MATCH(E482,Articles!D:D,0),23)</f>
        <v>90</v>
      </c>
    </row>
    <row r="483">
      <c r="B483" t="str">
        <f>INDEX(Articles!$1:$1048576,MATCH(E483,Articles!D:D,0),6)</f>
        <v>1</v>
      </c>
      <c r="C483" t="str">
        <f>INDEX(Articles!$1:$1048576,MATCH(E483,Articles!D:D,0),7)</f>
        <v/>
      </c>
      <c r="D483" t="str">
        <f>HYPERLINK(INDEX(Articles!$1:$1048576,MATCH(E483,Articles!D:D,0),24),"Lien")</f>
        <v>Lien</v>
      </c>
      <c r="E483" t="str">
        <v>38030-16</v>
      </c>
      <c r="F483" t="str">
        <f>INDEX(Articles!$1:$1048576,MATCH(E483,Articles!D:D,0),5)</f>
        <v>CH. Ø30 8 BTTES CLIGNO ROUGE + TC CLI ROUGE</v>
      </c>
      <c r="G483" t="str">
        <f>INDEX(Articles!$1:$1048576,MATCH(E483,Articles!D:D,0),8)</f>
        <v>CHANDELLE</v>
      </c>
      <c r="H483" t="str">
        <f>INDEX(Articles!$1:$1048576,MATCH(E483,Articles!D:D,0),9)</f>
        <v>BOMBETTE</v>
      </c>
      <c r="I483">
        <f>INDEX(Articles!$1:$1048576,MATCH(E483,Articles!D:D,0),10)</f>
        <v>30</v>
      </c>
      <c r="J483" t="str">
        <f>INDEX(Articles!$1:$1048576,MATCH(E483,Articles!D:D,0),11)</f>
        <v>CLIGNO</v>
      </c>
      <c r="K483" t="str">
        <f>INDEX(Articles!$1:$1048576,MATCH(E483,Articles!D:D,0),12)</f>
        <v>ROUGE</v>
      </c>
      <c r="L483" t="str">
        <f>INDEX(Articles!$1:$1048576,MATCH(E483,Articles!D:D,0),13)</f>
        <v>CN</v>
      </c>
      <c r="M483" t="str">
        <f>INDEX(Articles!$1:$1048576,MATCH(E483,Articles!D:D,0),14)</f>
        <v>F3</v>
      </c>
      <c r="N483" t="str">
        <f>INDEX(Articles!$1:$1048576,MATCH(E483,Articles!D:D,0),15)</f>
        <v>1.4G</v>
      </c>
      <c r="O483" t="str">
        <f>INDEX(Articles!$1:$1048576,MATCH(E483,Articles!D:D,0),16)</f>
        <v>1008-F3-69242597</v>
      </c>
      <c r="P483">
        <f>INDEX(Articles!$1:$1048576,MATCH(E483,Articles!D:D,0),17)*1000</f>
        <v>106</v>
      </c>
      <c r="Q483" t="str">
        <f>INDEX(Articles!$1:$1048576,MATCH(E483,Articles!D:D,0),18)</f>
        <v>30</v>
      </c>
      <c r="R483">
        <f>INDEX(Articles!$1:$1048576,MATCH(E483,Articles!D:D,0),19)</f>
        <v>25</v>
      </c>
      <c r="S483" t="str">
        <f>IF(INDEX('Unités CA'!$1:$1048576,MATCH(E483,'Unités CA'!D:D,0),5)=0,"",INDEX('Unités CA'!$1:$1048576,MATCH(E483,'Unités CA'!D:D,0),5))</f>
        <v>0025/CA</v>
      </c>
      <c r="T483" t="str">
        <f>IF(INDEX('Unités BTE'!$1:$1048576,MATCH(E483,'Unités CA'!D:D,0),5)=0,"",INDEX('Unités BTE'!$1:$1048576,MATCH(E483,'Unités CA'!D:D,0),5))</f>
        <v/>
      </c>
      <c r="U483">
        <f>IFERROR(INDEX('Prix PRO CA'!$1:$1048576,MATCH(E483,'Prix PRO CA'!D:D,0),10),"")</f>
        <v>276.24</v>
      </c>
      <c r="V483" t="str">
        <f>IFERROR(INDEX('Prix PRO CA'!$1:$1048576,MATCH(E483,'Prix PRO BTE'!D:D,0),10),"")</f>
        <v/>
      </c>
      <c r="W483">
        <f>+IFERROR(INDEX('Prix PRO PCS'!$1:$1048576,MATCH(E483,'Prix PRO PCS'!D:D,0),10),"")</f>
        <v>13.52</v>
      </c>
      <c r="X483" t="str">
        <f>IF(B483="OPPORTUNITE",AA483,IF(AA483&lt;=0,"Non",IF(AA483&gt;10,"Oui","Inf à 10")))</f>
        <v>Oui</v>
      </c>
      <c r="Y483" t="str">
        <f>IFERROR(INDEX(LigneAchat!$1:$1048576,MATCH(E483,LigneAchat!D:D,0),5),"")</f>
        <v/>
      </c>
      <c r="Z483">
        <f>INDEX(Articles!$1:$1048576,MATCH(E483,Articles!D:D,0),21)</f>
        <v>422</v>
      </c>
      <c r="AA483">
        <f>+Z483-AB483</f>
        <v>422</v>
      </c>
      <c r="AB483">
        <f>+INDEX(Articles!$1:$1048576,MATCH(E483,Articles!D:D,0),23)</f>
        <v>0</v>
      </c>
    </row>
    <row r="484">
      <c r="B484" t="str">
        <f>INDEX(Articles!$1:$1048576,MATCH(E484,Articles!D:D,0),6)</f>
        <v>1</v>
      </c>
      <c r="C484" t="str">
        <f>INDEX(Articles!$1:$1048576,MATCH(E484,Articles!D:D,0),7)</f>
        <v/>
      </c>
      <c r="D484" t="str">
        <f>HYPERLINK(INDEX(Articles!$1:$1048576,MATCH(E484,Articles!D:D,0),24),"Lien")</f>
        <v>Lien</v>
      </c>
      <c r="E484" t="str">
        <v>38030-01</v>
      </c>
      <c r="F484" t="str">
        <f>INDEX(Articles!$1:$1048576,MATCH(E484,Articles!D:D,0),5)</f>
        <v>CH. Ø30 8 BTTES FRISSON + TC FRISSON</v>
      </c>
      <c r="G484" t="str">
        <f>INDEX(Articles!$1:$1048576,MATCH(E484,Articles!D:D,0),8)</f>
        <v>CHANDELLE</v>
      </c>
      <c r="H484" t="str">
        <f>INDEX(Articles!$1:$1048576,MATCH(E484,Articles!D:D,0),9)</f>
        <v>BOMBETTE</v>
      </c>
      <c r="I484">
        <f>INDEX(Articles!$1:$1048576,MATCH(E484,Articles!D:D,0),10)</f>
        <v>30</v>
      </c>
      <c r="J484" t="str">
        <f>INDEX(Articles!$1:$1048576,MATCH(E484,Articles!D:D,0),11)</f>
        <v>CREPITANT</v>
      </c>
      <c r="K484" t="str">
        <f>INDEX(Articles!$1:$1048576,MATCH(E484,Articles!D:D,0),12)</f>
        <v>OR</v>
      </c>
      <c r="L484" t="str">
        <f>INDEX(Articles!$1:$1048576,MATCH(E484,Articles!D:D,0),13)</f>
        <v>CN</v>
      </c>
      <c r="M484" t="str">
        <f>INDEX(Articles!$1:$1048576,MATCH(E484,Articles!D:D,0),14)</f>
        <v>F3</v>
      </c>
      <c r="N484" t="str">
        <f>INDEX(Articles!$1:$1048576,MATCH(E484,Articles!D:D,0),15)</f>
        <v>1.4G</v>
      </c>
      <c r="O484" t="str">
        <f>INDEX(Articles!$1:$1048576,MATCH(E484,Articles!D:D,0),16)</f>
        <v>1008-F3-69242597</v>
      </c>
      <c r="P484">
        <f>INDEX(Articles!$1:$1048576,MATCH(E484,Articles!D:D,0),17)*1000</f>
        <v>106</v>
      </c>
      <c r="Q484" t="str">
        <f>INDEX(Articles!$1:$1048576,MATCH(E484,Articles!D:D,0),18)</f>
        <v>30</v>
      </c>
      <c r="R484">
        <f>INDEX(Articles!$1:$1048576,MATCH(E484,Articles!D:D,0),19)</f>
        <v>25</v>
      </c>
      <c r="S484" t="str">
        <f>IF(INDEX('Unités CA'!$1:$1048576,MATCH(E484,'Unités CA'!D:D,0),5)=0,"",INDEX('Unités CA'!$1:$1048576,MATCH(E484,'Unités CA'!D:D,0),5))</f>
        <v>0025/CA</v>
      </c>
      <c r="T484" t="str">
        <f>IF(INDEX('Unités BTE'!$1:$1048576,MATCH(E484,'Unités CA'!D:D,0),5)=0,"",INDEX('Unités BTE'!$1:$1048576,MATCH(E484,'Unités CA'!D:D,0),5))</f>
        <v/>
      </c>
      <c r="U484">
        <f>IFERROR(INDEX('Prix PRO CA'!$1:$1048576,MATCH(E484,'Prix PRO CA'!D:D,0),10),"")</f>
        <v>276.24</v>
      </c>
      <c r="V484" t="str">
        <f>IFERROR(INDEX('Prix PRO CA'!$1:$1048576,MATCH(E484,'Prix PRO BTE'!D:D,0),10),"")</f>
        <v/>
      </c>
      <c r="W484">
        <f>+IFERROR(INDEX('Prix PRO PCS'!$1:$1048576,MATCH(E484,'Prix PRO PCS'!D:D,0),10),"")</f>
        <v>13.52</v>
      </c>
      <c r="X484" t="str">
        <f>IF(B484="OPPORTUNITE",AA484,IF(AA484&lt;=0,"Non",IF(AA484&gt;10,"Oui","Inf à 10")))</f>
        <v>Oui</v>
      </c>
      <c r="Y484" t="str">
        <f>IFERROR(INDEX(LigneAchat!$1:$1048576,MATCH(E484,LigneAchat!D:D,0),5),"")</f>
        <v/>
      </c>
      <c r="Z484">
        <f>INDEX(Articles!$1:$1048576,MATCH(E484,Articles!D:D,0),21)</f>
        <v>1390</v>
      </c>
      <c r="AA484">
        <f>+Z484-AB484</f>
        <v>640</v>
      </c>
      <c r="AB484">
        <f>+INDEX(Articles!$1:$1048576,MATCH(E484,Articles!D:D,0),23)</f>
        <v>750</v>
      </c>
    </row>
    <row r="485">
      <c r="B485" t="str">
        <f>INDEX(Articles!$1:$1048576,MATCH(E485,Articles!D:D,0),6)</f>
        <v>1</v>
      </c>
      <c r="C485" t="str">
        <f>INDEX(Articles!$1:$1048576,MATCH(E485,Articles!D:D,0),7)</f>
        <v/>
      </c>
      <c r="D485" t="str">
        <f>HYPERLINK(INDEX(Articles!$1:$1048576,MATCH(E485,Articles!D:D,0),24),"Lien")</f>
        <v>Lien</v>
      </c>
      <c r="E485" t="str">
        <v>38030-17</v>
      </c>
      <c r="F485" t="str">
        <f>INDEX(Articles!$1:$1048576,MATCH(E485,Articles!D:D,0),5)</f>
        <v>CH. Ø30 8 BTTES FRISSON BLANC + TC FRISSON BLC</v>
      </c>
      <c r="G485" t="str">
        <f>INDEX(Articles!$1:$1048576,MATCH(E485,Articles!D:D,0),8)</f>
        <v>CHANDELLE</v>
      </c>
      <c r="H485" t="str">
        <f>INDEX(Articles!$1:$1048576,MATCH(E485,Articles!D:D,0),9)</f>
        <v>BOMBETTE</v>
      </c>
      <c r="I485">
        <f>INDEX(Articles!$1:$1048576,MATCH(E485,Articles!D:D,0),10)</f>
        <v>30</v>
      </c>
      <c r="J485" t="str">
        <f>INDEX(Articles!$1:$1048576,MATCH(E485,Articles!D:D,0),11)</f>
        <v>CREPITANT</v>
      </c>
      <c r="K485" t="str">
        <f>INDEX(Articles!$1:$1048576,MATCH(E485,Articles!D:D,0),12)</f>
        <v>ARGENT</v>
      </c>
      <c r="L485" t="str">
        <f>INDEX(Articles!$1:$1048576,MATCH(E485,Articles!D:D,0),13)</f>
        <v>CN</v>
      </c>
      <c r="M485" t="str">
        <f>INDEX(Articles!$1:$1048576,MATCH(E485,Articles!D:D,0),14)</f>
        <v>F3</v>
      </c>
      <c r="N485" t="str">
        <f>INDEX(Articles!$1:$1048576,MATCH(E485,Articles!D:D,0),15)</f>
        <v>1.4G</v>
      </c>
      <c r="O485" t="str">
        <f>INDEX(Articles!$1:$1048576,MATCH(E485,Articles!D:D,0),16)</f>
        <v>1008-F3-69242597</v>
      </c>
      <c r="P485">
        <f>INDEX(Articles!$1:$1048576,MATCH(E485,Articles!D:D,0),17)*1000</f>
        <v>106</v>
      </c>
      <c r="Q485" t="str">
        <f>INDEX(Articles!$1:$1048576,MATCH(E485,Articles!D:D,0),18)</f>
        <v>30</v>
      </c>
      <c r="R485">
        <f>INDEX(Articles!$1:$1048576,MATCH(E485,Articles!D:D,0),19)</f>
        <v>25</v>
      </c>
      <c r="S485" t="str">
        <f>IF(INDEX('Unités CA'!$1:$1048576,MATCH(E485,'Unités CA'!D:D,0),5)=0,"",INDEX('Unités CA'!$1:$1048576,MATCH(E485,'Unités CA'!D:D,0),5))</f>
        <v>0025/CA</v>
      </c>
      <c r="T485" t="str">
        <f>IF(INDEX('Unités BTE'!$1:$1048576,MATCH(E485,'Unités CA'!D:D,0),5)=0,"",INDEX('Unités BTE'!$1:$1048576,MATCH(E485,'Unités CA'!D:D,0),5))</f>
        <v/>
      </c>
      <c r="U485">
        <f>IFERROR(INDEX('Prix PRO CA'!$1:$1048576,MATCH(E485,'Prix PRO CA'!D:D,0),10),"")</f>
        <v>276.24</v>
      </c>
      <c r="V485" t="str">
        <f>IFERROR(INDEX('Prix PRO CA'!$1:$1048576,MATCH(E485,'Prix PRO BTE'!D:D,0),10),"")</f>
        <v/>
      </c>
      <c r="W485">
        <f>+IFERROR(INDEX('Prix PRO PCS'!$1:$1048576,MATCH(E485,'Prix PRO PCS'!D:D,0),10),"")</f>
        <v>13.52</v>
      </c>
      <c r="X485" t="str">
        <f>IF(B485="OPPORTUNITE",AA485,IF(AA485&lt;=0,"Non",IF(AA485&gt;10,"Oui","Inf à 10")))</f>
        <v>Oui</v>
      </c>
      <c r="Y485" t="str">
        <f>IFERROR(INDEX(LigneAchat!$1:$1048576,MATCH(E485,LigneAchat!D:D,0),5),"")</f>
        <v/>
      </c>
      <c r="Z485">
        <f>INDEX(Articles!$1:$1048576,MATCH(E485,Articles!D:D,0),21)</f>
        <v>104</v>
      </c>
      <c r="AA485">
        <f>+Z485-AB485</f>
        <v>104</v>
      </c>
      <c r="AB485">
        <f>+INDEX(Articles!$1:$1048576,MATCH(E485,Articles!D:D,0),23)</f>
        <v>0</v>
      </c>
    </row>
    <row r="486">
      <c r="B486" t="str">
        <f>INDEX(Articles!$1:$1048576,MATCH(E486,Articles!D:D,0),6)</f>
        <v>1</v>
      </c>
      <c r="C486" t="str">
        <f>INDEX(Articles!$1:$1048576,MATCH(E486,Articles!D:D,0),7)</f>
        <v/>
      </c>
      <c r="D486" t="str">
        <f>HYPERLINK(INDEX(Articles!$1:$1048576,MATCH(E486,Articles!D:D,0),24),"Lien")</f>
        <v>Lien</v>
      </c>
      <c r="E486" t="str">
        <v>31032-02CE</v>
      </c>
      <c r="F486" t="str">
        <f>INDEX(Articles!$1:$1048576,MATCH(E486,Articles!D:D,0),5)</f>
        <v>CH. Ø30 8 COMÈTES BLEUES TRAÎNÉE ARGENT</v>
      </c>
      <c r="G486" t="str">
        <f>INDEX(Articles!$1:$1048576,MATCH(E486,Articles!D:D,0),8)</f>
        <v>CHANDELLE</v>
      </c>
      <c r="H486" t="str">
        <f>INDEX(Articles!$1:$1048576,MATCH(E486,Articles!D:D,0),9)</f>
        <v>COMETE</v>
      </c>
      <c r="I486">
        <f>INDEX(Articles!$1:$1048576,MATCH(E486,Articles!D:D,0),10)</f>
        <v>30</v>
      </c>
      <c r="J486" t="str">
        <f>INDEX(Articles!$1:$1048576,MATCH(E486,Articles!D:D,0),11)</f>
        <v>COMETE</v>
      </c>
      <c r="K486" t="str">
        <f>INDEX(Articles!$1:$1048576,MATCH(E486,Articles!D:D,0),12)</f>
        <v>BLEU</v>
      </c>
      <c r="L486" t="str">
        <f>INDEX(Articles!$1:$1048576,MATCH(E486,Articles!D:D,0),13)</f>
        <v>CN</v>
      </c>
      <c r="M486" t="str">
        <f>INDEX(Articles!$1:$1048576,MATCH(E486,Articles!D:D,0),14)</f>
        <v>F3</v>
      </c>
      <c r="N486" t="str">
        <f>INDEX(Articles!$1:$1048576,MATCH(E486,Articles!D:D,0),15)</f>
        <v>1.4G</v>
      </c>
      <c r="O486" t="str">
        <f>INDEX(Articles!$1:$1048576,MATCH(E486,Articles!D:D,0),16)</f>
        <v>1008-F3-69245822</v>
      </c>
      <c r="P486">
        <f>INDEX(Articles!$1:$1048576,MATCH(E486,Articles!D:D,0),17)*1000</f>
        <v>193</v>
      </c>
      <c r="Q486" t="str">
        <f>INDEX(Articles!$1:$1048576,MATCH(E486,Articles!D:D,0),18)</f>
        <v>30</v>
      </c>
      <c r="R486">
        <f>INDEX(Articles!$1:$1048576,MATCH(E486,Articles!D:D,0),19)</f>
        <v>25</v>
      </c>
      <c r="S486" t="str">
        <f>IF(INDEX('Unités CA'!$1:$1048576,MATCH(E486,'Unités CA'!D:D,0),5)=0,"",INDEX('Unités CA'!$1:$1048576,MATCH(E486,'Unités CA'!D:D,0),5))</f>
        <v>0025/CA</v>
      </c>
      <c r="T486" t="str">
        <f>IF(INDEX('Unités BTE'!$1:$1048576,MATCH(E486,'Unités CA'!D:D,0),5)=0,"",INDEX('Unités BTE'!$1:$1048576,MATCH(E486,'Unités CA'!D:D,0),5))</f>
        <v/>
      </c>
      <c r="U486">
        <f>IFERROR(INDEX('Prix PRO CA'!$1:$1048576,MATCH(E486,'Prix PRO CA'!D:D,0),10),"")</f>
        <v>276.24</v>
      </c>
      <c r="V486" t="str">
        <f>IFERROR(INDEX('Prix PRO CA'!$1:$1048576,MATCH(E486,'Prix PRO BTE'!D:D,0),10),"")</f>
        <v/>
      </c>
      <c r="W486">
        <f>+IFERROR(INDEX('Prix PRO PCS'!$1:$1048576,MATCH(E486,'Prix PRO PCS'!D:D,0),10),"")</f>
        <v>13.52</v>
      </c>
      <c r="X486" t="str">
        <f>IF(B486="OPPORTUNITE",AA486,IF(AA486&lt;=0,"Non",IF(AA486&gt;10,"Oui","Inf à 10")))</f>
        <v>Oui</v>
      </c>
      <c r="Y486" t="str">
        <f>IFERROR(INDEX(LigneAchat!$1:$1048576,MATCH(E486,LigneAchat!D:D,0),5),"")</f>
        <v/>
      </c>
      <c r="Z486">
        <f>INDEX(Articles!$1:$1048576,MATCH(E486,Articles!D:D,0),21)</f>
        <v>426</v>
      </c>
      <c r="AA486">
        <f>+Z486-AB486</f>
        <v>276</v>
      </c>
      <c r="AB486">
        <f>+INDEX(Articles!$1:$1048576,MATCH(E486,Articles!D:D,0),23)</f>
        <v>150</v>
      </c>
    </row>
    <row r="487">
      <c r="B487" t="str">
        <f>INDEX(Articles!$1:$1048576,MATCH(E487,Articles!D:D,0),6)</f>
        <v>1</v>
      </c>
      <c r="C487" t="str">
        <f>INDEX(Articles!$1:$1048576,MATCH(E487,Articles!D:D,0),7)</f>
        <v/>
      </c>
      <c r="D487" t="str">
        <f>HYPERLINK(INDEX(Articles!$1:$1048576,MATCH(E487,Articles!D:D,0),24),"Lien")</f>
        <v>Lien</v>
      </c>
      <c r="E487" t="str">
        <v>31032-05CE</v>
      </c>
      <c r="F487" t="str">
        <f>INDEX(Articles!$1:$1048576,MATCH(E487,Articles!D:D,0),5)</f>
        <v>CH. Ø30 8 COMÈTES VERTES TRAÎNÉE ARGENT</v>
      </c>
      <c r="G487" t="str">
        <f>INDEX(Articles!$1:$1048576,MATCH(E487,Articles!D:D,0),8)</f>
        <v>CHANDELLE</v>
      </c>
      <c r="H487" t="str">
        <f>INDEX(Articles!$1:$1048576,MATCH(E487,Articles!D:D,0),9)</f>
        <v>COMETE</v>
      </c>
      <c r="I487">
        <f>INDEX(Articles!$1:$1048576,MATCH(E487,Articles!D:D,0),10)</f>
        <v>30</v>
      </c>
      <c r="J487" t="str">
        <f>INDEX(Articles!$1:$1048576,MATCH(E487,Articles!D:D,0),11)</f>
        <v>COMETE</v>
      </c>
      <c r="K487" t="str">
        <f>INDEX(Articles!$1:$1048576,MATCH(E487,Articles!D:D,0),12)</f>
        <v>VERT</v>
      </c>
      <c r="L487" t="str">
        <f>INDEX(Articles!$1:$1048576,MATCH(E487,Articles!D:D,0),13)</f>
        <v>CN</v>
      </c>
      <c r="M487" t="str">
        <f>INDEX(Articles!$1:$1048576,MATCH(E487,Articles!D:D,0),14)</f>
        <v>F3</v>
      </c>
      <c r="N487" t="str">
        <f>INDEX(Articles!$1:$1048576,MATCH(E487,Articles!D:D,0),15)</f>
        <v>1.4G</v>
      </c>
      <c r="O487" t="str">
        <f>INDEX(Articles!$1:$1048576,MATCH(E487,Articles!D:D,0),16)</f>
        <v>1008-F3-69245822</v>
      </c>
      <c r="P487">
        <f>INDEX(Articles!$1:$1048576,MATCH(E487,Articles!D:D,0),17)*1000</f>
        <v>193</v>
      </c>
      <c r="Q487" t="str">
        <f>INDEX(Articles!$1:$1048576,MATCH(E487,Articles!D:D,0),18)</f>
        <v>30</v>
      </c>
      <c r="R487">
        <f>INDEX(Articles!$1:$1048576,MATCH(E487,Articles!D:D,0),19)</f>
        <v>25</v>
      </c>
      <c r="S487" t="str">
        <f>IF(INDEX('Unités CA'!$1:$1048576,MATCH(E487,'Unités CA'!D:D,0),5)=0,"",INDEX('Unités CA'!$1:$1048576,MATCH(E487,'Unités CA'!D:D,0),5))</f>
        <v>0025/CA</v>
      </c>
      <c r="T487" t="str">
        <f>IF(INDEX('Unités BTE'!$1:$1048576,MATCH(E487,'Unités CA'!D:D,0),5)=0,"",INDEX('Unités BTE'!$1:$1048576,MATCH(E487,'Unités CA'!D:D,0),5))</f>
        <v/>
      </c>
      <c r="U487">
        <f>IFERROR(INDEX('Prix PRO CA'!$1:$1048576,MATCH(E487,'Prix PRO CA'!D:D,0),10),"")</f>
        <v>276.24</v>
      </c>
      <c r="V487" t="str">
        <f>IFERROR(INDEX('Prix PRO CA'!$1:$1048576,MATCH(E487,'Prix PRO BTE'!D:D,0),10),"")</f>
        <v/>
      </c>
      <c r="W487">
        <f>+IFERROR(INDEX('Prix PRO PCS'!$1:$1048576,MATCH(E487,'Prix PRO PCS'!D:D,0),10),"")</f>
        <v>13.52</v>
      </c>
      <c r="X487" t="str">
        <f>IF(B487="OPPORTUNITE",AA487,IF(AA487&lt;=0,"Non",IF(AA487&gt;10,"Oui","Inf à 10")))</f>
        <v>Oui</v>
      </c>
      <c r="Y487" t="str">
        <f>IFERROR(INDEX(LigneAchat!$1:$1048576,MATCH(E487,LigneAchat!D:D,0),5),"")</f>
        <v/>
      </c>
      <c r="Z487">
        <f>INDEX(Articles!$1:$1048576,MATCH(E487,Articles!D:D,0),21)</f>
        <v>370</v>
      </c>
      <c r="AA487">
        <f>+Z487-AB487</f>
        <v>370</v>
      </c>
      <c r="AB487">
        <f>+INDEX(Articles!$1:$1048576,MATCH(E487,Articles!D:D,0),23)</f>
        <v>0</v>
      </c>
    </row>
    <row r="488">
      <c r="B488" t="str">
        <f>INDEX(Articles!$1:$1048576,MATCH(E488,Articles!D:D,0),6)</f>
        <v>1</v>
      </c>
      <c r="C488" t="str">
        <f>INDEX(Articles!$1:$1048576,MATCH(E488,Articles!D:D,0),7)</f>
        <v/>
      </c>
      <c r="D488" t="str">
        <f>HYPERLINK(INDEX(Articles!$1:$1048576,MATCH(E488,Articles!D:D,0),24),"Lien")</f>
        <v>Lien</v>
      </c>
      <c r="E488" t="str">
        <v>31032-06CE</v>
      </c>
      <c r="F488" t="str">
        <f>INDEX(Articles!$1:$1048576,MATCH(E488,Articles!D:D,0),5)</f>
        <v>CH. Ø30 8 COMÈTES ROUGES TRAÎNÉE ARGENT</v>
      </c>
      <c r="G488" t="str">
        <f>INDEX(Articles!$1:$1048576,MATCH(E488,Articles!D:D,0),8)</f>
        <v>CHANDELLE</v>
      </c>
      <c r="H488" t="str">
        <f>INDEX(Articles!$1:$1048576,MATCH(E488,Articles!D:D,0),9)</f>
        <v>COMETE</v>
      </c>
      <c r="I488">
        <f>INDEX(Articles!$1:$1048576,MATCH(E488,Articles!D:D,0),10)</f>
        <v>30</v>
      </c>
      <c r="J488" t="str">
        <f>INDEX(Articles!$1:$1048576,MATCH(E488,Articles!D:D,0),11)</f>
        <v>COMETE</v>
      </c>
      <c r="K488" t="str">
        <f>INDEX(Articles!$1:$1048576,MATCH(E488,Articles!D:D,0),12)</f>
        <v>ROUGE</v>
      </c>
      <c r="L488" t="str">
        <f>INDEX(Articles!$1:$1048576,MATCH(E488,Articles!D:D,0),13)</f>
        <v>CN</v>
      </c>
      <c r="M488" t="str">
        <f>INDEX(Articles!$1:$1048576,MATCH(E488,Articles!D:D,0),14)</f>
        <v>F3</v>
      </c>
      <c r="N488" t="str">
        <f>INDEX(Articles!$1:$1048576,MATCH(E488,Articles!D:D,0),15)</f>
        <v>1.4G</v>
      </c>
      <c r="O488" t="str">
        <f>INDEX(Articles!$1:$1048576,MATCH(E488,Articles!D:D,0),16)</f>
        <v>1008-F3-69245822</v>
      </c>
      <c r="P488">
        <f>INDEX(Articles!$1:$1048576,MATCH(E488,Articles!D:D,0),17)*1000</f>
        <v>193</v>
      </c>
      <c r="Q488" t="str">
        <f>INDEX(Articles!$1:$1048576,MATCH(E488,Articles!D:D,0),18)</f>
        <v>30</v>
      </c>
      <c r="R488">
        <f>INDEX(Articles!$1:$1048576,MATCH(E488,Articles!D:D,0),19)</f>
        <v>25</v>
      </c>
      <c r="S488" t="str">
        <f>IF(INDEX('Unités CA'!$1:$1048576,MATCH(E488,'Unités CA'!D:D,0),5)=0,"",INDEX('Unités CA'!$1:$1048576,MATCH(E488,'Unités CA'!D:D,0),5))</f>
        <v>0025/CA</v>
      </c>
      <c r="T488" t="str">
        <f>IF(INDEX('Unités BTE'!$1:$1048576,MATCH(E488,'Unités CA'!D:D,0),5)=0,"",INDEX('Unités BTE'!$1:$1048576,MATCH(E488,'Unités CA'!D:D,0),5))</f>
        <v/>
      </c>
      <c r="U488">
        <f>IFERROR(INDEX('Prix PRO CA'!$1:$1048576,MATCH(E488,'Prix PRO CA'!D:D,0),10),"")</f>
        <v>276.24</v>
      </c>
      <c r="V488" t="str">
        <f>IFERROR(INDEX('Prix PRO CA'!$1:$1048576,MATCH(E488,'Prix PRO BTE'!D:D,0),10),"")</f>
        <v/>
      </c>
      <c r="W488">
        <f>+IFERROR(INDEX('Prix PRO PCS'!$1:$1048576,MATCH(E488,'Prix PRO PCS'!D:D,0),10),"")</f>
        <v>13.52</v>
      </c>
      <c r="X488" t="str">
        <f>IF(B488="OPPORTUNITE",AA488,IF(AA488&lt;=0,"Non",IF(AA488&gt;10,"Oui","Inf à 10")))</f>
        <v>Oui</v>
      </c>
      <c r="Y488" t="str">
        <f>IFERROR(INDEX(LigneAchat!$1:$1048576,MATCH(E488,LigneAchat!D:D,0),5),"")</f>
        <v/>
      </c>
      <c r="Z488">
        <f>INDEX(Articles!$1:$1048576,MATCH(E488,Articles!D:D,0),21)</f>
        <v>889</v>
      </c>
      <c r="AA488">
        <f>+Z488-AB488</f>
        <v>659</v>
      </c>
      <c r="AB488">
        <f>+INDEX(Articles!$1:$1048576,MATCH(E488,Articles!D:D,0),23)</f>
        <v>230</v>
      </c>
    </row>
    <row r="489">
      <c r="B489" t="str">
        <f>INDEX(Articles!$1:$1048576,MATCH(E489,Articles!D:D,0),6)</f>
        <v>1</v>
      </c>
      <c r="C489" t="str">
        <f>INDEX(Articles!$1:$1048576,MATCH(E489,Articles!D:D,0),7)</f>
        <v/>
      </c>
      <c r="D489" t="str">
        <f>HYPERLINK(INDEX(Articles!$1:$1048576,MATCH(E489,Articles!D:D,0),24),"Lien")</f>
        <v>Lien</v>
      </c>
      <c r="E489" t="str">
        <v>31032-08CE</v>
      </c>
      <c r="F489" t="str">
        <f>INDEX(Articles!$1:$1048576,MATCH(E489,Articles!D:D,0),5)</f>
        <v>CH. Ø30 8 COMÈTES ASSORTIES</v>
      </c>
      <c r="G489" t="str">
        <f>INDEX(Articles!$1:$1048576,MATCH(E489,Articles!D:D,0),8)</f>
        <v>CHANDELLE</v>
      </c>
      <c r="H489" t="str">
        <f>INDEX(Articles!$1:$1048576,MATCH(E489,Articles!D:D,0),9)</f>
        <v>COMETE</v>
      </c>
      <c r="I489">
        <f>INDEX(Articles!$1:$1048576,MATCH(E489,Articles!D:D,0),10)</f>
        <v>30</v>
      </c>
      <c r="J489" t="str">
        <f>INDEX(Articles!$1:$1048576,MATCH(E489,Articles!D:D,0),11)</f>
        <v>COMETE</v>
      </c>
      <c r="K489" t="str">
        <f>INDEX(Articles!$1:$1048576,MATCH(E489,Articles!D:D,0),12)</f>
        <v>ASSORTI</v>
      </c>
      <c r="L489" t="str">
        <f>INDEX(Articles!$1:$1048576,MATCH(E489,Articles!D:D,0),13)</f>
        <v>CN</v>
      </c>
      <c r="M489" t="str">
        <f>INDEX(Articles!$1:$1048576,MATCH(E489,Articles!D:D,0),14)</f>
        <v>F3</v>
      </c>
      <c r="N489" t="str">
        <f>INDEX(Articles!$1:$1048576,MATCH(E489,Articles!D:D,0),15)</f>
        <v>1.4G</v>
      </c>
      <c r="O489" t="str">
        <f>INDEX(Articles!$1:$1048576,MATCH(E489,Articles!D:D,0),16)</f>
        <v>1008-F3-69245822</v>
      </c>
      <c r="P489">
        <f>INDEX(Articles!$1:$1048576,MATCH(E489,Articles!D:D,0),17)*1000</f>
        <v>193</v>
      </c>
      <c r="Q489" t="str">
        <f>INDEX(Articles!$1:$1048576,MATCH(E489,Articles!D:D,0),18)</f>
        <v>30</v>
      </c>
      <c r="R489">
        <f>INDEX(Articles!$1:$1048576,MATCH(E489,Articles!D:D,0),19)</f>
        <v>25</v>
      </c>
      <c r="S489" t="str">
        <f>IF(INDEX('Unités CA'!$1:$1048576,MATCH(E489,'Unités CA'!D:D,0),5)=0,"",INDEX('Unités CA'!$1:$1048576,MATCH(E489,'Unités CA'!D:D,0),5))</f>
        <v>0025/CA</v>
      </c>
      <c r="T489" t="str">
        <f>IF(INDEX('Unités BTE'!$1:$1048576,MATCH(E489,'Unités CA'!D:D,0),5)=0,"",INDEX('Unités BTE'!$1:$1048576,MATCH(E489,'Unités CA'!D:D,0),5))</f>
        <v/>
      </c>
      <c r="U489">
        <f>IFERROR(INDEX('Prix PRO CA'!$1:$1048576,MATCH(E489,'Prix PRO CA'!D:D,0),10),"")</f>
        <v>276.24</v>
      </c>
      <c r="V489" t="str">
        <f>IFERROR(INDEX('Prix PRO CA'!$1:$1048576,MATCH(E489,'Prix PRO BTE'!D:D,0),10),"")</f>
        <v/>
      </c>
      <c r="W489">
        <f>+IFERROR(INDEX('Prix PRO PCS'!$1:$1048576,MATCH(E489,'Prix PRO PCS'!D:D,0),10),"")</f>
        <v>13.52</v>
      </c>
      <c r="X489" t="str">
        <f>IF(B489="OPPORTUNITE",AA489,IF(AA489&lt;=0,"Non",IF(AA489&gt;10,"Oui","Inf à 10")))</f>
        <v>Oui</v>
      </c>
      <c r="Y489" t="str">
        <f>IFERROR(INDEX(LigneAchat!$1:$1048576,MATCH(E489,LigneAchat!D:D,0),5),"")</f>
        <v/>
      </c>
      <c r="Z489">
        <f>INDEX(Articles!$1:$1048576,MATCH(E489,Articles!D:D,0),21)</f>
        <v>900</v>
      </c>
      <c r="AA489">
        <f>+Z489-AB489</f>
        <v>900</v>
      </c>
      <c r="AB489">
        <f>+INDEX(Articles!$1:$1048576,MATCH(E489,Articles!D:D,0),23)</f>
        <v>0</v>
      </c>
    </row>
    <row r="490">
      <c r="B490" t="str">
        <f>INDEX(Articles!$1:$1048576,MATCH(E490,Articles!D:D,0),6)</f>
        <v>1</v>
      </c>
      <c r="C490" t="str">
        <f>INDEX(Articles!$1:$1048576,MATCH(E490,Articles!D:D,0),7)</f>
        <v/>
      </c>
      <c r="D490" t="str">
        <f>HYPERLINK(INDEX(Articles!$1:$1048576,MATCH(E490,Articles!D:D,0),24),"Lien")</f>
        <v>Lien</v>
      </c>
      <c r="E490" t="str">
        <v>31032-09CE</v>
      </c>
      <c r="F490" t="str">
        <f>INDEX(Articles!$1:$1048576,MATCH(E490,Articles!D:D,0),5)</f>
        <v>CH. Ø30 8 COMÈTES ARGENT</v>
      </c>
      <c r="G490" t="str">
        <f>INDEX(Articles!$1:$1048576,MATCH(E490,Articles!D:D,0),8)</f>
        <v>CHANDELLE</v>
      </c>
      <c r="H490" t="str">
        <f>INDEX(Articles!$1:$1048576,MATCH(E490,Articles!D:D,0),9)</f>
        <v>COMETE</v>
      </c>
      <c r="I490">
        <f>INDEX(Articles!$1:$1048576,MATCH(E490,Articles!D:D,0),10)</f>
        <v>30</v>
      </c>
      <c r="J490" t="str">
        <f>INDEX(Articles!$1:$1048576,MATCH(E490,Articles!D:D,0),11)</f>
        <v>COMETE</v>
      </c>
      <c r="K490" t="str">
        <f>INDEX(Articles!$1:$1048576,MATCH(E490,Articles!D:D,0),12)</f>
        <v>ARGENT</v>
      </c>
      <c r="L490" t="str">
        <f>INDEX(Articles!$1:$1048576,MATCH(E490,Articles!D:D,0),13)</f>
        <v>CN</v>
      </c>
      <c r="M490" t="str">
        <f>INDEX(Articles!$1:$1048576,MATCH(E490,Articles!D:D,0),14)</f>
        <v>F3</v>
      </c>
      <c r="N490" t="str">
        <f>INDEX(Articles!$1:$1048576,MATCH(E490,Articles!D:D,0),15)</f>
        <v>1.4G</v>
      </c>
      <c r="O490" t="str">
        <f>INDEX(Articles!$1:$1048576,MATCH(E490,Articles!D:D,0),16)</f>
        <v>1008-F3-69245822</v>
      </c>
      <c r="P490">
        <f>INDEX(Articles!$1:$1048576,MATCH(E490,Articles!D:D,0),17)*1000</f>
        <v>193</v>
      </c>
      <c r="Q490" t="str">
        <f>INDEX(Articles!$1:$1048576,MATCH(E490,Articles!D:D,0),18)</f>
        <v>30</v>
      </c>
      <c r="R490">
        <f>INDEX(Articles!$1:$1048576,MATCH(E490,Articles!D:D,0),19)</f>
        <v>25</v>
      </c>
      <c r="S490" t="str">
        <f>IF(INDEX('Unités CA'!$1:$1048576,MATCH(E490,'Unités CA'!D:D,0),5)=0,"",INDEX('Unités CA'!$1:$1048576,MATCH(E490,'Unités CA'!D:D,0),5))</f>
        <v>0025/CA</v>
      </c>
      <c r="T490" t="str">
        <f>IF(INDEX('Unités BTE'!$1:$1048576,MATCH(E490,'Unités CA'!D:D,0),5)=0,"",INDEX('Unités BTE'!$1:$1048576,MATCH(E490,'Unités CA'!D:D,0),5))</f>
        <v/>
      </c>
      <c r="U490">
        <f>IFERROR(INDEX('Prix PRO CA'!$1:$1048576,MATCH(E490,'Prix PRO CA'!D:D,0),10),"")</f>
        <v>276.24</v>
      </c>
      <c r="V490" t="str">
        <f>IFERROR(INDEX('Prix PRO CA'!$1:$1048576,MATCH(E490,'Prix PRO BTE'!D:D,0),10),"")</f>
        <v/>
      </c>
      <c r="W490">
        <f>+IFERROR(INDEX('Prix PRO PCS'!$1:$1048576,MATCH(E490,'Prix PRO PCS'!D:D,0),10),"")</f>
        <v>13.52</v>
      </c>
      <c r="X490" t="str">
        <f>IF(B490="OPPORTUNITE",AA490,IF(AA490&lt;=0,"Non",IF(AA490&gt;10,"Oui","Inf à 10")))</f>
        <v>Oui</v>
      </c>
      <c r="Y490">
        <f>IFERROR(INDEX(LigneAchat!$1:$1048576,MATCH(E490,LigneAchat!D:D,0),5),"")</f>
        <v>44326</v>
      </c>
      <c r="Z490">
        <f>INDEX(Articles!$1:$1048576,MATCH(E490,Articles!D:D,0),21)</f>
        <v>364</v>
      </c>
      <c r="AA490">
        <f>+Z490-AB490</f>
        <v>224</v>
      </c>
      <c r="AB490">
        <f>+INDEX(Articles!$1:$1048576,MATCH(E490,Articles!D:D,0),23)</f>
        <v>140</v>
      </c>
    </row>
    <row r="491">
      <c r="B491" t="str">
        <f>INDEX(Articles!$1:$1048576,MATCH(E491,Articles!D:D,0),6)</f>
        <v>1</v>
      </c>
      <c r="C491" t="str">
        <f>INDEX(Articles!$1:$1048576,MATCH(E491,Articles!D:D,0),7)</f>
        <v/>
      </c>
      <c r="D491" t="str">
        <f>HYPERLINK(INDEX(Articles!$1:$1048576,MATCH(E491,Articles!D:D,0),24),"Lien")</f>
        <v>Lien</v>
      </c>
      <c r="E491" t="str">
        <v>31032-10CE</v>
      </c>
      <c r="F491" t="str">
        <f>INDEX(Articles!$1:$1048576,MATCH(E491,Articles!D:D,0),5)</f>
        <v>CH. Ø30 8 COMÈTES VIOLETTES TRAÎNÉE ARGENT</v>
      </c>
      <c r="G491" t="str">
        <f>INDEX(Articles!$1:$1048576,MATCH(E491,Articles!D:D,0),8)</f>
        <v>CHANDELLE</v>
      </c>
      <c r="H491" t="str">
        <f>INDEX(Articles!$1:$1048576,MATCH(E491,Articles!D:D,0),9)</f>
        <v>COMETE</v>
      </c>
      <c r="I491">
        <f>INDEX(Articles!$1:$1048576,MATCH(E491,Articles!D:D,0),10)</f>
        <v>30</v>
      </c>
      <c r="J491" t="str">
        <f>INDEX(Articles!$1:$1048576,MATCH(E491,Articles!D:D,0),11)</f>
        <v>COMETE</v>
      </c>
      <c r="K491" t="str">
        <f>INDEX(Articles!$1:$1048576,MATCH(E491,Articles!D:D,0),12)</f>
        <v>VIOLET</v>
      </c>
      <c r="L491" t="str">
        <f>INDEX(Articles!$1:$1048576,MATCH(E491,Articles!D:D,0),13)</f>
        <v>CN</v>
      </c>
      <c r="M491" t="str">
        <f>INDEX(Articles!$1:$1048576,MATCH(E491,Articles!D:D,0),14)</f>
        <v>F3</v>
      </c>
      <c r="N491" t="str">
        <f>INDEX(Articles!$1:$1048576,MATCH(E491,Articles!D:D,0),15)</f>
        <v>1.4G</v>
      </c>
      <c r="O491" t="str">
        <f>INDEX(Articles!$1:$1048576,MATCH(E491,Articles!D:D,0),16)</f>
        <v>1008-F3-69245822</v>
      </c>
      <c r="P491">
        <f>INDEX(Articles!$1:$1048576,MATCH(E491,Articles!D:D,0),17)*1000</f>
        <v>193</v>
      </c>
      <c r="Q491" t="str">
        <f>INDEX(Articles!$1:$1048576,MATCH(E491,Articles!D:D,0),18)</f>
        <v>30</v>
      </c>
      <c r="R491">
        <f>INDEX(Articles!$1:$1048576,MATCH(E491,Articles!D:D,0),19)</f>
        <v>25</v>
      </c>
      <c r="S491" t="str">
        <f>IF(INDEX('Unités CA'!$1:$1048576,MATCH(E491,'Unités CA'!D:D,0),5)=0,"",INDEX('Unités CA'!$1:$1048576,MATCH(E491,'Unités CA'!D:D,0),5))</f>
        <v>0025/CA</v>
      </c>
      <c r="T491" t="str">
        <f>IF(INDEX('Unités BTE'!$1:$1048576,MATCH(E491,'Unités CA'!D:D,0),5)=0,"",INDEX('Unités BTE'!$1:$1048576,MATCH(E491,'Unités CA'!D:D,0),5))</f>
        <v/>
      </c>
      <c r="U491">
        <f>IFERROR(INDEX('Prix PRO CA'!$1:$1048576,MATCH(E491,'Prix PRO CA'!D:D,0),10),"")</f>
        <v>276.24</v>
      </c>
      <c r="V491" t="str">
        <f>IFERROR(INDEX('Prix PRO CA'!$1:$1048576,MATCH(E491,'Prix PRO BTE'!D:D,0),10),"")</f>
        <v/>
      </c>
      <c r="W491">
        <f>+IFERROR(INDEX('Prix PRO PCS'!$1:$1048576,MATCH(E491,'Prix PRO PCS'!D:D,0),10),"")</f>
        <v>13.52</v>
      </c>
      <c r="X491" t="str">
        <f>IF(B491="OPPORTUNITE",AA491,IF(AA491&lt;=0,"Non",IF(AA491&gt;10,"Oui","Inf à 10")))</f>
        <v>Inf à 10</v>
      </c>
      <c r="Y491" t="str">
        <f>IFERROR(INDEX(LigneAchat!$1:$1048576,MATCH(E491,LigneAchat!D:D,0),5),"")</f>
        <v/>
      </c>
      <c r="Z491">
        <f>INDEX(Articles!$1:$1048576,MATCH(E491,Articles!D:D,0),21)</f>
        <v>287</v>
      </c>
      <c r="AA491">
        <f>+Z491-AB491</f>
        <v>1</v>
      </c>
      <c r="AB491">
        <f>+INDEX(Articles!$1:$1048576,MATCH(E491,Articles!D:D,0),23)</f>
        <v>286</v>
      </c>
    </row>
    <row r="492">
      <c r="B492" t="str">
        <f>INDEX(Articles!$1:$1048576,MATCH(E492,Articles!D:D,0),6)</f>
        <v>1</v>
      </c>
      <c r="C492" t="str">
        <f>INDEX(Articles!$1:$1048576,MATCH(E492,Articles!D:D,0),7)</f>
        <v/>
      </c>
      <c r="D492" t="str">
        <f>HYPERLINK(INDEX(Articles!$1:$1048576,MATCH(E492,Articles!D:D,0),24),"Lien")</f>
        <v>Lien</v>
      </c>
      <c r="E492" t="str">
        <v>31032-20CE</v>
      </c>
      <c r="F492" t="str">
        <f>INDEX(Articles!$1:$1048576,MATCH(E492,Articles!D:D,0),5)</f>
        <v>CH. Ø30 8 COMÈTES ROSE</v>
      </c>
      <c r="G492" t="str">
        <f>INDEX(Articles!$1:$1048576,MATCH(E492,Articles!D:D,0),8)</f>
        <v>CHANDELLE</v>
      </c>
      <c r="H492" t="str">
        <f>INDEX(Articles!$1:$1048576,MATCH(E492,Articles!D:D,0),9)</f>
        <v>COMETE</v>
      </c>
      <c r="I492">
        <f>INDEX(Articles!$1:$1048576,MATCH(E492,Articles!D:D,0),10)</f>
        <v>30</v>
      </c>
      <c r="J492" t="str">
        <f>INDEX(Articles!$1:$1048576,MATCH(E492,Articles!D:D,0),11)</f>
        <v>COMETE</v>
      </c>
      <c r="K492" t="str">
        <f>INDEX(Articles!$1:$1048576,MATCH(E492,Articles!D:D,0),12)</f>
        <v>ROSE</v>
      </c>
      <c r="L492" t="str">
        <f>INDEX(Articles!$1:$1048576,MATCH(E492,Articles!D:D,0),13)</f>
        <v>CN</v>
      </c>
      <c r="M492" t="str">
        <f>INDEX(Articles!$1:$1048576,MATCH(E492,Articles!D:D,0),14)</f>
        <v>F3</v>
      </c>
      <c r="N492" t="str">
        <f>INDEX(Articles!$1:$1048576,MATCH(E492,Articles!D:D,0),15)</f>
        <v>1.4G</v>
      </c>
      <c r="O492" t="str">
        <f>INDEX(Articles!$1:$1048576,MATCH(E492,Articles!D:D,0),16)</f>
        <v>1008-F3-69245822</v>
      </c>
      <c r="P492">
        <f>INDEX(Articles!$1:$1048576,MATCH(E492,Articles!D:D,0),17)*1000</f>
        <v>186</v>
      </c>
      <c r="Q492" t="str">
        <f>INDEX(Articles!$1:$1048576,MATCH(E492,Articles!D:D,0),18)</f>
        <v>30</v>
      </c>
      <c r="R492">
        <f>INDEX(Articles!$1:$1048576,MATCH(E492,Articles!D:D,0),19)</f>
        <v>25</v>
      </c>
      <c r="S492" t="str">
        <f>IF(INDEX('Unités CA'!$1:$1048576,MATCH(E492,'Unités CA'!D:D,0),5)=0,"",INDEX('Unités CA'!$1:$1048576,MATCH(E492,'Unités CA'!D:D,0),5))</f>
        <v>0025/CA</v>
      </c>
      <c r="T492" t="str">
        <f>IF(INDEX('Unités BTE'!$1:$1048576,MATCH(E492,'Unités CA'!D:D,0),5)=0,"",INDEX('Unités BTE'!$1:$1048576,MATCH(E492,'Unités CA'!D:D,0),5))</f>
        <v/>
      </c>
      <c r="U492">
        <f>IFERROR(INDEX('Prix PRO CA'!$1:$1048576,MATCH(E492,'Prix PRO CA'!D:D,0),10),"")</f>
        <v>276.24</v>
      </c>
      <c r="V492" t="str">
        <f>IFERROR(INDEX('Prix PRO CA'!$1:$1048576,MATCH(E492,'Prix PRO BTE'!D:D,0),10),"")</f>
        <v/>
      </c>
      <c r="W492">
        <f>+IFERROR(INDEX('Prix PRO PCS'!$1:$1048576,MATCH(E492,'Prix PRO PCS'!D:D,0),10),"")</f>
        <v>13.52</v>
      </c>
      <c r="X492" t="str">
        <f>IF(B492="OPPORTUNITE",AA492,IF(AA492&lt;=0,"Non",IF(AA492&gt;10,"Oui","Inf à 10")))</f>
        <v>Oui</v>
      </c>
      <c r="Y492" t="str">
        <f>IFERROR(INDEX(LigneAchat!$1:$1048576,MATCH(E492,LigneAchat!D:D,0),5),"")</f>
        <v/>
      </c>
      <c r="Z492">
        <f>INDEX(Articles!$1:$1048576,MATCH(E492,Articles!D:D,0),21)</f>
        <v>324</v>
      </c>
      <c r="AA492">
        <f>+Z492-AB492</f>
        <v>16</v>
      </c>
      <c r="AB492">
        <f>+INDEX(Articles!$1:$1048576,MATCH(E492,Articles!D:D,0),23)</f>
        <v>308</v>
      </c>
    </row>
    <row r="493">
      <c r="B493" t="str">
        <f>INDEX(Articles!$1:$1048576,MATCH(E493,Articles!D:D,0),6)</f>
        <v>1</v>
      </c>
      <c r="C493" t="str">
        <f>INDEX(Articles!$1:$1048576,MATCH(E493,Articles!D:D,0),7)</f>
        <v/>
      </c>
      <c r="D493" t="str">
        <f>HYPERLINK(INDEX(Articles!$1:$1048576,MATCH(E493,Articles!D:D,0),24),"Lien")</f>
        <v>Lien</v>
      </c>
      <c r="E493" t="str">
        <v>31032-24CE</v>
      </c>
      <c r="F493" t="str">
        <f>INDEX(Articles!$1:$1048576,MATCH(E493,Articles!D:D,0),5)</f>
        <v>CH. Ø30 8 COMÈTES CITRON</v>
      </c>
      <c r="G493" t="str">
        <f>INDEX(Articles!$1:$1048576,MATCH(E493,Articles!D:D,0),8)</f>
        <v>CHANDELLE</v>
      </c>
      <c r="H493" t="str">
        <f>INDEX(Articles!$1:$1048576,MATCH(E493,Articles!D:D,0),9)</f>
        <v>COMETE</v>
      </c>
      <c r="I493">
        <f>INDEX(Articles!$1:$1048576,MATCH(E493,Articles!D:D,0),10)</f>
        <v>30</v>
      </c>
      <c r="J493" t="str">
        <f>INDEX(Articles!$1:$1048576,MATCH(E493,Articles!D:D,0),11)</f>
        <v>COMETE</v>
      </c>
      <c r="K493" t="str">
        <f>INDEX(Articles!$1:$1048576,MATCH(E493,Articles!D:D,0),12)</f>
        <v>CITRON</v>
      </c>
      <c r="L493" t="str">
        <f>INDEX(Articles!$1:$1048576,MATCH(E493,Articles!D:D,0),13)</f>
        <v>CN</v>
      </c>
      <c r="M493" t="str">
        <f>INDEX(Articles!$1:$1048576,MATCH(E493,Articles!D:D,0),14)</f>
        <v>F3</v>
      </c>
      <c r="N493" t="str">
        <f>INDEX(Articles!$1:$1048576,MATCH(E493,Articles!D:D,0),15)</f>
        <v>1.4G</v>
      </c>
      <c r="O493" t="str">
        <f>INDEX(Articles!$1:$1048576,MATCH(E493,Articles!D:D,0),16)</f>
        <v>1008-F3-69245822</v>
      </c>
      <c r="P493">
        <f>INDEX(Articles!$1:$1048576,MATCH(E493,Articles!D:D,0),17)*1000</f>
        <v>186</v>
      </c>
      <c r="Q493" t="str">
        <f>INDEX(Articles!$1:$1048576,MATCH(E493,Articles!D:D,0),18)</f>
        <v>30</v>
      </c>
      <c r="R493">
        <f>INDEX(Articles!$1:$1048576,MATCH(E493,Articles!D:D,0),19)</f>
        <v>25</v>
      </c>
      <c r="S493" t="str">
        <f>IF(INDEX('Unités CA'!$1:$1048576,MATCH(E493,'Unités CA'!D:D,0),5)=0,"",INDEX('Unités CA'!$1:$1048576,MATCH(E493,'Unités CA'!D:D,0),5))</f>
        <v>0025/CA</v>
      </c>
      <c r="T493" t="str">
        <f>IF(INDEX('Unités BTE'!$1:$1048576,MATCH(E493,'Unités CA'!D:D,0),5)=0,"",INDEX('Unités BTE'!$1:$1048576,MATCH(E493,'Unités CA'!D:D,0),5))</f>
        <v/>
      </c>
      <c r="U493">
        <f>IFERROR(INDEX('Prix PRO CA'!$1:$1048576,MATCH(E493,'Prix PRO CA'!D:D,0),10),"")</f>
        <v>276.24</v>
      </c>
      <c r="V493" t="str">
        <f>IFERROR(INDEX('Prix PRO CA'!$1:$1048576,MATCH(E493,'Prix PRO BTE'!D:D,0),10),"")</f>
        <v/>
      </c>
      <c r="W493">
        <f>+IFERROR(INDEX('Prix PRO PCS'!$1:$1048576,MATCH(E493,'Prix PRO PCS'!D:D,0),10),"")</f>
        <v>13.52</v>
      </c>
      <c r="X493" t="str">
        <f>IF(B493="OPPORTUNITE",AA493,IF(AA493&lt;=0,"Non",IF(AA493&gt;10,"Oui","Inf à 10")))</f>
        <v>Oui</v>
      </c>
      <c r="Y493" t="str">
        <f>IFERROR(INDEX(LigneAchat!$1:$1048576,MATCH(E493,LigneAchat!D:D,0),5),"")</f>
        <v/>
      </c>
      <c r="Z493">
        <f>INDEX(Articles!$1:$1048576,MATCH(E493,Articles!D:D,0),21)</f>
        <v>453</v>
      </c>
      <c r="AA493">
        <f>+Z493-AB493</f>
        <v>198</v>
      </c>
      <c r="AB493">
        <f>+INDEX(Articles!$1:$1048576,MATCH(E493,Articles!D:D,0),23)</f>
        <v>255</v>
      </c>
    </row>
    <row r="494">
      <c r="B494" t="str">
        <f>INDEX(Articles!$1:$1048576,MATCH(E494,Articles!D:D,0),6)</f>
        <v>1</v>
      </c>
      <c r="C494" t="str">
        <f>INDEX(Articles!$1:$1048576,MATCH(E494,Articles!D:D,0),7)</f>
        <v/>
      </c>
      <c r="D494" t="str">
        <f>HYPERLINK(INDEX(Articles!$1:$1048576,MATCH(E494,Articles!D:D,0),24),"Lien")</f>
        <v>Lien</v>
      </c>
      <c r="E494" t="str">
        <v>31032-28CE</v>
      </c>
      <c r="F494" t="str">
        <f>INDEX(Articles!$1:$1048576,MATCH(E494,Articles!D:D,0),5)</f>
        <v>CH. Ø30 8 COMÈTES AQUA</v>
      </c>
      <c r="G494" t="str">
        <f>INDEX(Articles!$1:$1048576,MATCH(E494,Articles!D:D,0),8)</f>
        <v>CHANDELLE</v>
      </c>
      <c r="H494" t="str">
        <f>INDEX(Articles!$1:$1048576,MATCH(E494,Articles!D:D,0),9)</f>
        <v>COMETE</v>
      </c>
      <c r="I494">
        <f>INDEX(Articles!$1:$1048576,MATCH(E494,Articles!D:D,0),10)</f>
        <v>30</v>
      </c>
      <c r="J494" t="str">
        <f>INDEX(Articles!$1:$1048576,MATCH(E494,Articles!D:D,0),11)</f>
        <v>COMETE</v>
      </c>
      <c r="K494" t="str">
        <f>INDEX(Articles!$1:$1048576,MATCH(E494,Articles!D:D,0),12)</f>
        <v>AQUA</v>
      </c>
      <c r="L494" t="str">
        <f>INDEX(Articles!$1:$1048576,MATCH(E494,Articles!D:D,0),13)</f>
        <v>CN</v>
      </c>
      <c r="M494" t="str">
        <f>INDEX(Articles!$1:$1048576,MATCH(E494,Articles!D:D,0),14)</f>
        <v>F3</v>
      </c>
      <c r="N494" t="str">
        <f>INDEX(Articles!$1:$1048576,MATCH(E494,Articles!D:D,0),15)</f>
        <v>1.4G</v>
      </c>
      <c r="O494" t="str">
        <f>INDEX(Articles!$1:$1048576,MATCH(E494,Articles!D:D,0),16)</f>
        <v>1008-F3-69245822</v>
      </c>
      <c r="P494">
        <f>INDEX(Articles!$1:$1048576,MATCH(E494,Articles!D:D,0),17)*1000</f>
        <v>186</v>
      </c>
      <c r="Q494" t="str">
        <f>INDEX(Articles!$1:$1048576,MATCH(E494,Articles!D:D,0),18)</f>
        <v>30</v>
      </c>
      <c r="R494">
        <f>INDEX(Articles!$1:$1048576,MATCH(E494,Articles!D:D,0),19)</f>
        <v>25</v>
      </c>
      <c r="S494" t="str">
        <f>IF(INDEX('Unités CA'!$1:$1048576,MATCH(E494,'Unités CA'!D:D,0),5)=0,"",INDEX('Unités CA'!$1:$1048576,MATCH(E494,'Unités CA'!D:D,0),5))</f>
        <v>0025/CA</v>
      </c>
      <c r="T494" t="str">
        <f>IF(INDEX('Unités BTE'!$1:$1048576,MATCH(E494,'Unités CA'!D:D,0),5)=0,"",INDEX('Unités BTE'!$1:$1048576,MATCH(E494,'Unités CA'!D:D,0),5))</f>
        <v/>
      </c>
      <c r="U494">
        <f>IFERROR(INDEX('Prix PRO CA'!$1:$1048576,MATCH(E494,'Prix PRO CA'!D:D,0),10),"")</f>
        <v>276.24</v>
      </c>
      <c r="V494" t="str">
        <f>IFERROR(INDEX('Prix PRO CA'!$1:$1048576,MATCH(E494,'Prix PRO BTE'!D:D,0),10),"")</f>
        <v/>
      </c>
      <c r="W494">
        <f>+IFERROR(INDEX('Prix PRO PCS'!$1:$1048576,MATCH(E494,'Prix PRO PCS'!D:D,0),10),"")</f>
        <v>13.52</v>
      </c>
      <c r="X494" t="str">
        <f>IF(B494="OPPORTUNITE",AA494,IF(AA494&lt;=0,"Non",IF(AA494&gt;10,"Oui","Inf à 10")))</f>
        <v>Non</v>
      </c>
      <c r="Y494">
        <f>IFERROR(INDEX(LigneAchat!$1:$1048576,MATCH(E494,LigneAchat!D:D,0),5),"")</f>
        <v>44326</v>
      </c>
      <c r="Z494">
        <f>INDEX(Articles!$1:$1048576,MATCH(E494,Articles!D:D,0),21)</f>
        <v>66</v>
      </c>
      <c r="AA494">
        <f>+Z494-AB494</f>
        <v>0</v>
      </c>
      <c r="AB494">
        <f>+INDEX(Articles!$1:$1048576,MATCH(E494,Articles!D:D,0),23)</f>
        <v>66</v>
      </c>
    </row>
    <row r="495">
      <c r="B495" t="str">
        <f>INDEX(Articles!$1:$1048576,MATCH(E495,Articles!D:D,0),6)</f>
        <v>1</v>
      </c>
      <c r="C495" t="str">
        <f>INDEX(Articles!$1:$1048576,MATCH(E495,Articles!D:D,0),7)</f>
        <v>2020</v>
      </c>
      <c r="D495" t="str">
        <f>HYPERLINK(INDEX(Articles!$1:$1048576,MATCH(E495,Articles!D:D,0),24),"Lien")</f>
        <v>Lien</v>
      </c>
      <c r="E495" t="str">
        <v>31032-18CE</v>
      </c>
      <c r="F495" t="str">
        <f>INDEX(Articles!$1:$1048576,MATCH(E495,Articles!D:D,0),5)</f>
        <v>CH. Ø30 8 COMÈTES FILET D'OR</v>
      </c>
      <c r="G495" t="str">
        <f>INDEX(Articles!$1:$1048576,MATCH(E495,Articles!D:D,0),8)</f>
        <v>CHANDELLE</v>
      </c>
      <c r="H495" t="str">
        <f>INDEX(Articles!$1:$1048576,MATCH(E495,Articles!D:D,0),9)</f>
        <v>COMETE</v>
      </c>
      <c r="I495">
        <f>INDEX(Articles!$1:$1048576,MATCH(E495,Articles!D:D,0),10)</f>
        <v>30</v>
      </c>
      <c r="J495" t="str">
        <f>INDEX(Articles!$1:$1048576,MATCH(E495,Articles!D:D,0),11)</f>
        <v>PLEUREUR</v>
      </c>
      <c r="K495" t="str">
        <f>INDEX(Articles!$1:$1048576,MATCH(E495,Articles!D:D,0),12)</f>
        <v>KAMURO</v>
      </c>
      <c r="L495" t="str">
        <f>INDEX(Articles!$1:$1048576,MATCH(E495,Articles!D:D,0),13)</f>
        <v>CN</v>
      </c>
      <c r="M495" t="str">
        <f>INDEX(Articles!$1:$1048576,MATCH(E495,Articles!D:D,0),14)</f>
        <v>F3</v>
      </c>
      <c r="N495" t="str">
        <f>INDEX(Articles!$1:$1048576,MATCH(E495,Articles!D:D,0),15)</f>
        <v>1.4G</v>
      </c>
      <c r="O495" t="str">
        <f>INDEX(Articles!$1:$1048576,MATCH(E495,Articles!D:D,0),16)</f>
        <v>1008-F3-69245822</v>
      </c>
      <c r="P495">
        <f>INDEX(Articles!$1:$1048576,MATCH(E495,Articles!D:D,0),17)*1000</f>
        <v>193</v>
      </c>
      <c r="Q495" t="str">
        <f>INDEX(Articles!$1:$1048576,MATCH(E495,Articles!D:D,0),18)</f>
        <v>30</v>
      </c>
      <c r="R495">
        <f>INDEX(Articles!$1:$1048576,MATCH(E495,Articles!D:D,0),19)</f>
        <v>25</v>
      </c>
      <c r="S495" t="str">
        <f>IF(INDEX('Unités CA'!$1:$1048576,MATCH(E495,'Unités CA'!D:D,0),5)=0,"",INDEX('Unités CA'!$1:$1048576,MATCH(E495,'Unités CA'!D:D,0),5))</f>
        <v>0025/CA</v>
      </c>
      <c r="T495" t="str">
        <f>IF(INDEX('Unités BTE'!$1:$1048576,MATCH(E495,'Unités CA'!D:D,0),5)=0,"",INDEX('Unités BTE'!$1:$1048576,MATCH(E495,'Unités CA'!D:D,0),5))</f>
        <v/>
      </c>
      <c r="U495">
        <f>IFERROR(INDEX('Prix PRO CA'!$1:$1048576,MATCH(E495,'Prix PRO CA'!D:D,0),10),"")</f>
        <v>276.25</v>
      </c>
      <c r="V495" t="str">
        <f>IFERROR(INDEX('Prix PRO CA'!$1:$1048576,MATCH(E495,'Prix PRO BTE'!D:D,0),10),"")</f>
        <v/>
      </c>
      <c r="W495">
        <f>+IFERROR(INDEX('Prix PRO PCS'!$1:$1048576,MATCH(E495,'Prix PRO PCS'!D:D,0),10),"")</f>
        <v>13.52</v>
      </c>
      <c r="X495" t="str">
        <f>IF(B495="OPPORTUNITE",AA495,IF(AA495&lt;=0,"Non",IF(AA495&gt;10,"Oui","Inf à 10")))</f>
        <v>Non</v>
      </c>
      <c r="Y495">
        <f>IFERROR(INDEX(LigneAchat!$1:$1048576,MATCH(E495,LigneAchat!D:D,0),5),"")</f>
        <v>44326</v>
      </c>
      <c r="Z495">
        <f>INDEX(Articles!$1:$1048576,MATCH(E495,Articles!D:D,0),21)</f>
        <v>0</v>
      </c>
      <c r="AA495">
        <f>+Z495-AB495</f>
        <v>0</v>
      </c>
      <c r="AB495">
        <f>+INDEX(Articles!$1:$1048576,MATCH(E495,Articles!D:D,0),23)</f>
        <v>0</v>
      </c>
    </row>
    <row r="496">
      <c r="B496" t="str">
        <f>INDEX(Articles!$1:$1048576,MATCH(E496,Articles!D:D,0),6)</f>
        <v>1</v>
      </c>
      <c r="C496" t="str">
        <f>INDEX(Articles!$1:$1048576,MATCH(E496,Articles!D:D,0),7)</f>
        <v/>
      </c>
      <c r="D496" t="str">
        <f>HYPERLINK(INDEX(Articles!$1:$1048576,MATCH(E496,Articles!D:D,0),24),"Lien")</f>
        <v>Lien</v>
      </c>
      <c r="E496" t="str">
        <v>31032-27CE</v>
      </c>
      <c r="F496" t="str">
        <f>INDEX(Articles!$1:$1048576,MATCH(E496,Articles!D:D,0),5)</f>
        <v>CH. Ø30 8 COMÈTES PAILLETTES OR</v>
      </c>
      <c r="G496" t="str">
        <f>INDEX(Articles!$1:$1048576,MATCH(E496,Articles!D:D,0),8)</f>
        <v>CHANDELLE</v>
      </c>
      <c r="H496" t="str">
        <f>INDEX(Articles!$1:$1048576,MATCH(E496,Articles!D:D,0),9)</f>
        <v>COMETE</v>
      </c>
      <c r="I496">
        <f>INDEX(Articles!$1:$1048576,MATCH(E496,Articles!D:D,0),10)</f>
        <v>30</v>
      </c>
      <c r="J496" t="str">
        <f>INDEX(Articles!$1:$1048576,MATCH(E496,Articles!D:D,0),11)</f>
        <v>CLIGNO</v>
      </c>
      <c r="K496" t="str">
        <f>INDEX(Articles!$1:$1048576,MATCH(E496,Articles!D:D,0),12)</f>
        <v>OR</v>
      </c>
      <c r="L496" t="str">
        <f>INDEX(Articles!$1:$1048576,MATCH(E496,Articles!D:D,0),13)</f>
        <v>CN</v>
      </c>
      <c r="M496" t="str">
        <f>INDEX(Articles!$1:$1048576,MATCH(E496,Articles!D:D,0),14)</f>
        <v>F3</v>
      </c>
      <c r="N496" t="str">
        <f>INDEX(Articles!$1:$1048576,MATCH(E496,Articles!D:D,0),15)</f>
        <v>1.4G</v>
      </c>
      <c r="O496" t="str">
        <f>INDEX(Articles!$1:$1048576,MATCH(E496,Articles!D:D,0),16)</f>
        <v>1008-F3-69245822</v>
      </c>
      <c r="P496">
        <f>INDEX(Articles!$1:$1048576,MATCH(E496,Articles!D:D,0),17)*1000</f>
        <v>186</v>
      </c>
      <c r="Q496" t="str">
        <f>INDEX(Articles!$1:$1048576,MATCH(E496,Articles!D:D,0),18)</f>
        <v>30</v>
      </c>
      <c r="R496">
        <f>INDEX(Articles!$1:$1048576,MATCH(E496,Articles!D:D,0),19)</f>
        <v>25</v>
      </c>
      <c r="S496" t="str">
        <f>IF(INDEX('Unités CA'!$1:$1048576,MATCH(E496,'Unités CA'!D:D,0),5)=0,"",INDEX('Unités CA'!$1:$1048576,MATCH(E496,'Unités CA'!D:D,0),5))</f>
        <v>0025/CA</v>
      </c>
      <c r="T496" t="str">
        <f>IF(INDEX('Unités BTE'!$1:$1048576,MATCH(E496,'Unités CA'!D:D,0),5)=0,"",INDEX('Unités BTE'!$1:$1048576,MATCH(E496,'Unités CA'!D:D,0),5))</f>
        <v/>
      </c>
      <c r="U496">
        <f>IFERROR(INDEX('Prix PRO CA'!$1:$1048576,MATCH(E496,'Prix PRO CA'!D:D,0),10),"")</f>
        <v>276.24</v>
      </c>
      <c r="V496" t="str">
        <f>IFERROR(INDEX('Prix PRO CA'!$1:$1048576,MATCH(E496,'Prix PRO BTE'!D:D,0),10),"")</f>
        <v/>
      </c>
      <c r="W496">
        <f>+IFERROR(INDEX('Prix PRO PCS'!$1:$1048576,MATCH(E496,'Prix PRO PCS'!D:D,0),10),"")</f>
        <v>13.52</v>
      </c>
      <c r="X496" t="str">
        <f>IF(B496="OPPORTUNITE",AA496,IF(AA496&lt;=0,"Non",IF(AA496&gt;10,"Oui","Inf à 10")))</f>
        <v>Oui</v>
      </c>
      <c r="Y496" t="str">
        <f>IFERROR(INDEX(LigneAchat!$1:$1048576,MATCH(E496,LigneAchat!D:D,0),5),"")</f>
        <v/>
      </c>
      <c r="Z496">
        <f>INDEX(Articles!$1:$1048576,MATCH(E496,Articles!D:D,0),21)</f>
        <v>15</v>
      </c>
      <c r="AA496">
        <f>+Z496-AB496</f>
        <v>15</v>
      </c>
      <c r="AB496">
        <f>+INDEX(Articles!$1:$1048576,MATCH(E496,Articles!D:D,0),23)</f>
        <v>0</v>
      </c>
    </row>
    <row r="497">
      <c r="B497" t="str">
        <f>INDEX(Articles!$1:$1048576,MATCH(E497,Articles!D:D,0),6)</f>
        <v>1</v>
      </c>
      <c r="C497" t="str">
        <f>INDEX(Articles!$1:$1048576,MATCH(E497,Articles!D:D,0),7)</f>
        <v>2020</v>
      </c>
      <c r="D497" t="str">
        <f>HYPERLINK(INDEX(Articles!$1:$1048576,MATCH(E497,Articles!D:D,0),24),"Lien")</f>
        <v>Lien</v>
      </c>
      <c r="E497" t="str">
        <v>31032-13CE</v>
      </c>
      <c r="F497" t="str">
        <f>INDEX(Articles!$1:$1048576,MATCH(E497,Articles!D:D,0),5)</f>
        <v>CH. Ø30 8 COMÈTES CLIGNO BLANC</v>
      </c>
      <c r="G497" t="str">
        <f>INDEX(Articles!$1:$1048576,MATCH(E497,Articles!D:D,0),8)</f>
        <v>CHANDELLE</v>
      </c>
      <c r="H497" t="str">
        <f>INDEX(Articles!$1:$1048576,MATCH(E497,Articles!D:D,0),9)</f>
        <v>COMETE</v>
      </c>
      <c r="I497">
        <f>INDEX(Articles!$1:$1048576,MATCH(E497,Articles!D:D,0),10)</f>
        <v>30</v>
      </c>
      <c r="J497" t="str">
        <f>INDEX(Articles!$1:$1048576,MATCH(E497,Articles!D:D,0),11)</f>
        <v>CLIGNO</v>
      </c>
      <c r="K497" t="str">
        <f>INDEX(Articles!$1:$1048576,MATCH(E497,Articles!D:D,0),12)</f>
        <v>BLANC</v>
      </c>
      <c r="L497" t="str">
        <f>INDEX(Articles!$1:$1048576,MATCH(E497,Articles!D:D,0),13)</f>
        <v>CN</v>
      </c>
      <c r="M497" t="str">
        <f>INDEX(Articles!$1:$1048576,MATCH(E497,Articles!D:D,0),14)</f>
        <v>F3</v>
      </c>
      <c r="N497" t="str">
        <f>INDEX(Articles!$1:$1048576,MATCH(E497,Articles!D:D,0),15)</f>
        <v>1.4G</v>
      </c>
      <c r="O497" t="str">
        <f>INDEX(Articles!$1:$1048576,MATCH(E497,Articles!D:D,0),16)</f>
        <v>1008-F3-69245822</v>
      </c>
      <c r="P497">
        <f>INDEX(Articles!$1:$1048576,MATCH(E497,Articles!D:D,0),17)*1000</f>
        <v>193</v>
      </c>
      <c r="Q497" t="str">
        <f>INDEX(Articles!$1:$1048576,MATCH(E497,Articles!D:D,0),18)</f>
        <v>30</v>
      </c>
      <c r="R497">
        <f>INDEX(Articles!$1:$1048576,MATCH(E497,Articles!D:D,0),19)</f>
        <v>25</v>
      </c>
      <c r="S497" t="str">
        <f>IF(INDEX('Unités CA'!$1:$1048576,MATCH(E497,'Unités CA'!D:D,0),5)=0,"",INDEX('Unités CA'!$1:$1048576,MATCH(E497,'Unités CA'!D:D,0),5))</f>
        <v>0025/CA</v>
      </c>
      <c r="T497" t="str">
        <f>IF(INDEX('Unités BTE'!$1:$1048576,MATCH(E497,'Unités CA'!D:D,0),5)=0,"",INDEX('Unités BTE'!$1:$1048576,MATCH(E497,'Unités CA'!D:D,0),5))</f>
        <v/>
      </c>
      <c r="U497">
        <f>IFERROR(INDEX('Prix PRO CA'!$1:$1048576,MATCH(E497,'Prix PRO CA'!D:D,0),10),"")</f>
        <v>276.25</v>
      </c>
      <c r="V497" t="str">
        <f>IFERROR(INDEX('Prix PRO CA'!$1:$1048576,MATCH(E497,'Prix PRO BTE'!D:D,0),10),"")</f>
        <v/>
      </c>
      <c r="W497">
        <f>+IFERROR(INDEX('Prix PRO PCS'!$1:$1048576,MATCH(E497,'Prix PRO PCS'!D:D,0),10),"")</f>
        <v>13.52</v>
      </c>
      <c r="X497" t="str">
        <f>IF(B497="OPPORTUNITE",AA497,IF(AA497&lt;=0,"Non",IF(AA497&gt;10,"Oui","Inf à 10")))</f>
        <v>Oui</v>
      </c>
      <c r="Y497">
        <f>IFERROR(INDEX(LigneAchat!$1:$1048576,MATCH(E497,LigneAchat!D:D,0),5),"")</f>
        <v>44326</v>
      </c>
      <c r="Z497">
        <f>INDEX(Articles!$1:$1048576,MATCH(E497,Articles!D:D,0),21)</f>
        <v>33</v>
      </c>
      <c r="AA497">
        <f>+Z497-AB497</f>
        <v>33</v>
      </c>
      <c r="AB497">
        <f>+INDEX(Articles!$1:$1048576,MATCH(E497,Articles!D:D,0),23)</f>
        <v>0</v>
      </c>
    </row>
    <row r="498">
      <c r="B498" t="str">
        <f>INDEX(Articles!$1:$1048576,MATCH(E498,Articles!D:D,0),6)</f>
        <v>1</v>
      </c>
      <c r="C498" t="str">
        <f>INDEX(Articles!$1:$1048576,MATCH(E498,Articles!D:D,0),7)</f>
        <v>2020</v>
      </c>
      <c r="D498" t="str">
        <f>HYPERLINK(INDEX(Articles!$1:$1048576,MATCH(E498,Articles!D:D,0),24),"Lien")</f>
        <v>Lien</v>
      </c>
      <c r="E498" t="str">
        <v>31032-17CE</v>
      </c>
      <c r="F498" t="str">
        <f>INDEX(Articles!$1:$1048576,MATCH(E498,Articles!D:D,0),5)</f>
        <v>CH. Ø30 8 COMÈTES FRISSON BLANC</v>
      </c>
      <c r="G498" t="str">
        <f>INDEX(Articles!$1:$1048576,MATCH(E498,Articles!D:D,0),8)</f>
        <v>CHANDELLE</v>
      </c>
      <c r="H498" t="str">
        <f>INDEX(Articles!$1:$1048576,MATCH(E498,Articles!D:D,0),9)</f>
        <v>COMETE</v>
      </c>
      <c r="I498">
        <f>INDEX(Articles!$1:$1048576,MATCH(E498,Articles!D:D,0),10)</f>
        <v>30</v>
      </c>
      <c r="J498" t="str">
        <f>INDEX(Articles!$1:$1048576,MATCH(E498,Articles!D:D,0),11)</f>
        <v>CREPITANT</v>
      </c>
      <c r="K498" t="str">
        <f>INDEX(Articles!$1:$1048576,MATCH(E498,Articles!D:D,0),12)</f>
        <v>ARGENT</v>
      </c>
      <c r="L498" t="str">
        <f>INDEX(Articles!$1:$1048576,MATCH(E498,Articles!D:D,0),13)</f>
        <v>CN</v>
      </c>
      <c r="M498" t="str">
        <f>INDEX(Articles!$1:$1048576,MATCH(E498,Articles!D:D,0),14)</f>
        <v>F3</v>
      </c>
      <c r="N498" t="str">
        <f>INDEX(Articles!$1:$1048576,MATCH(E498,Articles!D:D,0),15)</f>
        <v>1.4G</v>
      </c>
      <c r="O498" t="str">
        <f>INDEX(Articles!$1:$1048576,MATCH(E498,Articles!D:D,0),16)</f>
        <v>1008-F3-69245822</v>
      </c>
      <c r="P498">
        <f>INDEX(Articles!$1:$1048576,MATCH(E498,Articles!D:D,0),17)*1000</f>
        <v>193</v>
      </c>
      <c r="Q498" t="str">
        <f>INDEX(Articles!$1:$1048576,MATCH(E498,Articles!D:D,0),18)</f>
        <v>30</v>
      </c>
      <c r="R498">
        <f>INDEX(Articles!$1:$1048576,MATCH(E498,Articles!D:D,0),19)</f>
        <v>25</v>
      </c>
      <c r="S498" t="str">
        <f>IF(INDEX('Unités CA'!$1:$1048576,MATCH(E498,'Unités CA'!D:D,0),5)=0,"",INDEX('Unités CA'!$1:$1048576,MATCH(E498,'Unités CA'!D:D,0),5))</f>
        <v>0025/CA</v>
      </c>
      <c r="T498" t="str">
        <f>IF(INDEX('Unités BTE'!$1:$1048576,MATCH(E498,'Unités CA'!D:D,0),5)=0,"",INDEX('Unités BTE'!$1:$1048576,MATCH(E498,'Unités CA'!D:D,0),5))</f>
        <v/>
      </c>
      <c r="U498">
        <f>IFERROR(INDEX('Prix PRO CA'!$1:$1048576,MATCH(E498,'Prix PRO CA'!D:D,0),10),"")</f>
        <v>276.25</v>
      </c>
      <c r="V498" t="str">
        <f>IFERROR(INDEX('Prix PRO CA'!$1:$1048576,MATCH(E498,'Prix PRO BTE'!D:D,0),10),"")</f>
        <v/>
      </c>
      <c r="W498">
        <f>+IFERROR(INDEX('Prix PRO PCS'!$1:$1048576,MATCH(E498,'Prix PRO PCS'!D:D,0),10),"")</f>
        <v>13.52</v>
      </c>
      <c r="X498" t="str">
        <f>IF(B498="OPPORTUNITE",AA498,IF(AA498&lt;=0,"Non",IF(AA498&gt;10,"Oui","Inf à 10")))</f>
        <v>Non</v>
      </c>
      <c r="Y498">
        <f>IFERROR(INDEX(LigneAchat!$1:$1048576,MATCH(E498,LigneAchat!D:D,0),5),"")</f>
        <v>44326</v>
      </c>
      <c r="Z498">
        <f>INDEX(Articles!$1:$1048576,MATCH(E498,Articles!D:D,0),21)</f>
        <v>0</v>
      </c>
      <c r="AA498">
        <f>+Z498-AB498</f>
        <v>0</v>
      </c>
      <c r="AB498">
        <f>+INDEX(Articles!$1:$1048576,MATCH(E498,Articles!D:D,0),23)</f>
        <v>0</v>
      </c>
    </row>
    <row r="499">
      <c r="B499" t="str">
        <v>CHANDELLES Ø40 &amp; Ø45 &amp; Ø50</v>
      </c>
    </row>
    <row r="500">
      <c r="B500" t="str">
        <f>INDEX(Articles!$1:$1048576,MATCH(E500,Articles!D:D,0),6)</f>
        <v>1</v>
      </c>
      <c r="C500" t="str">
        <f>INDEX(Articles!$1:$1048576,MATCH(E500,Articles!D:D,0),7)</f>
        <v>2020</v>
      </c>
      <c r="D500" t="str">
        <f>HYPERLINK(INDEX(Articles!$1:$1048576,MATCH(E500,Articles!D:D,0),24),"Lien")</f>
        <v>Lien</v>
      </c>
      <c r="E500" t="str">
        <v>44846KA</v>
      </c>
      <c r="F500" t="str">
        <f>INDEX(Articles!$1:$1048576,MATCH(E500,Articles!D:D,0),5)</f>
        <v>CH. Ø45 8 PAF KAMURO + BTTES KAMURO</v>
      </c>
      <c r="G500" t="str">
        <f>INDEX(Articles!$1:$1048576,MATCH(E500,Articles!D:D,0),8)</f>
        <v>CHANDELLE</v>
      </c>
      <c r="H500" t="str">
        <f>INDEX(Articles!$1:$1048576,MATCH(E500,Articles!D:D,0),9)</f>
        <v>BOMBETTE</v>
      </c>
      <c r="I500">
        <f>INDEX(Articles!$1:$1048576,MATCH(E500,Articles!D:D,0),10)</f>
        <v>45</v>
      </c>
      <c r="J500" t="str">
        <f>INDEX(Articles!$1:$1048576,MATCH(E500,Articles!D:D,0),11)</f>
        <v>PLEUREUR</v>
      </c>
      <c r="K500" t="str">
        <f>INDEX(Articles!$1:$1048576,MATCH(E500,Articles!D:D,0),12)</f>
        <v>KAMURO</v>
      </c>
      <c r="L500" t="str">
        <f>INDEX(Articles!$1:$1048576,MATCH(E500,Articles!D:D,0),13)</f>
        <v>EU</v>
      </c>
      <c r="M500" t="str">
        <f>INDEX(Articles!$1:$1048576,MATCH(E500,Articles!D:D,0),14)</f>
        <v>F4</v>
      </c>
      <c r="N500" t="str">
        <f>INDEX(Articles!$1:$1048576,MATCH(E500,Articles!D:D,0),15)</f>
        <v>1.4G</v>
      </c>
      <c r="O500" t="str">
        <f>INDEX(Articles!$1:$1048576,MATCH(E500,Articles!D:D,0),16)</f>
        <v>1395-F4-0555/2013</v>
      </c>
      <c r="P500">
        <f>INDEX(Articles!$1:$1048576,MATCH(E500,Articles!D:D,0),17)*1000</f>
        <v>491</v>
      </c>
      <c r="Q500" t="str">
        <f>INDEX(Articles!$1:$1048576,MATCH(E500,Articles!D:D,0),18)</f>
        <v>30</v>
      </c>
      <c r="R500">
        <f>INDEX(Articles!$1:$1048576,MATCH(E500,Articles!D:D,0),19)</f>
        <v>45</v>
      </c>
      <c r="S500" t="str">
        <f>IF(INDEX('Unités CA'!$1:$1048576,MATCH(E500,'Unités CA'!D:D,0),5)=0,"",INDEX('Unités CA'!$1:$1048576,MATCH(E500,'Unités CA'!D:D,0),5))</f>
        <v>0020/CA</v>
      </c>
      <c r="T500" t="str">
        <f>IF(INDEX('Unités BTE'!$1:$1048576,MATCH(E500,'Unités CA'!D:D,0),5)=0,"",INDEX('Unités BTE'!$1:$1048576,MATCH(E500,'Unités CA'!D:D,0),5))</f>
        <v/>
      </c>
      <c r="U500" t="str">
        <f>IFERROR(INDEX('Prix PRO CA'!$1:$1048576,MATCH(E500,'Prix PRO CA'!D:D,0),10),"")</f>
        <v/>
      </c>
      <c r="V500" t="str">
        <f>IFERROR(INDEX('Prix PRO CA'!$1:$1048576,MATCH(E500,'Prix PRO BTE'!D:D,0),10),"")</f>
        <v/>
      </c>
      <c r="W500">
        <f>+IFERROR(INDEX('Prix PRO PCS'!$1:$1048576,MATCH(E500,'Prix PRO PCS'!D:D,0),10),"")</f>
        <v>58.79</v>
      </c>
      <c r="X500" t="str">
        <f>IF(B500="OPPORTUNITE",AA500,IF(AA500&lt;=0,"Non",IF(AA500&gt;10,"Oui","Inf à 10")))</f>
        <v>Oui</v>
      </c>
      <c r="Y500" t="str">
        <f>IFERROR(INDEX(LigneAchat!$1:$1048576,MATCH(E500,LigneAchat!D:D,0),5),"")</f>
        <v/>
      </c>
      <c r="Z500">
        <f>INDEX(Articles!$1:$1048576,MATCH(E500,Articles!D:D,0),21)</f>
        <v>60</v>
      </c>
      <c r="AA500">
        <f>+Z500-AB500</f>
        <v>59</v>
      </c>
      <c r="AB500">
        <f>+INDEX(Articles!$1:$1048576,MATCH(E500,Articles!D:D,0),23)</f>
        <v>1</v>
      </c>
    </row>
    <row r="501">
      <c r="B501" t="str">
        <f>INDEX(Articles!$1:$1048576,MATCH(E501,Articles!D:D,0),6)</f>
        <v>1</v>
      </c>
      <c r="C501" t="str">
        <f>INDEX(Articles!$1:$1048576,MATCH(E501,Articles!D:D,0),7)</f>
        <v>2020</v>
      </c>
      <c r="D501" t="str">
        <f>HYPERLINK(INDEX(Articles!$1:$1048576,MATCH(E501,Articles!D:D,0),24),"Lien")</f>
        <v>Lien</v>
      </c>
      <c r="E501" t="str">
        <v>44846PA</v>
      </c>
      <c r="F501" t="str">
        <f>INDEX(Articles!$1:$1048576,MATCH(E501,Articles!D:D,0),5)</f>
        <v>CH. Ø45 8 PAF PLUIE ARGENT + BTTES PLUIE ARGENT</v>
      </c>
      <c r="G501" t="str">
        <f>INDEX(Articles!$1:$1048576,MATCH(E501,Articles!D:D,0),8)</f>
        <v>CHANDELLE</v>
      </c>
      <c r="H501" t="str">
        <f>INDEX(Articles!$1:$1048576,MATCH(E501,Articles!D:D,0),9)</f>
        <v>BOMBETTE</v>
      </c>
      <c r="I501">
        <f>INDEX(Articles!$1:$1048576,MATCH(E501,Articles!D:D,0),10)</f>
        <v>45</v>
      </c>
      <c r="J501" t="str">
        <f>INDEX(Articles!$1:$1048576,MATCH(E501,Articles!D:D,0),11)</f>
        <v>PLEUREUR</v>
      </c>
      <c r="K501" t="str">
        <f>INDEX(Articles!$1:$1048576,MATCH(E501,Articles!D:D,0),12)</f>
        <v>ARGENT</v>
      </c>
      <c r="L501" t="str">
        <f>INDEX(Articles!$1:$1048576,MATCH(E501,Articles!D:D,0),13)</f>
        <v>EU</v>
      </c>
      <c r="M501" t="str">
        <f>INDEX(Articles!$1:$1048576,MATCH(E501,Articles!D:D,0),14)</f>
        <v>F4</v>
      </c>
      <c r="N501" t="str">
        <f>INDEX(Articles!$1:$1048576,MATCH(E501,Articles!D:D,0),15)</f>
        <v>1.4G</v>
      </c>
      <c r="O501" t="str">
        <f>INDEX(Articles!$1:$1048576,MATCH(E501,Articles!D:D,0),16)</f>
        <v>1395-F4-0555/2013</v>
      </c>
      <c r="P501">
        <f>INDEX(Articles!$1:$1048576,MATCH(E501,Articles!D:D,0),17)*1000</f>
        <v>491</v>
      </c>
      <c r="Q501" t="str">
        <f>INDEX(Articles!$1:$1048576,MATCH(E501,Articles!D:D,0),18)</f>
        <v>30</v>
      </c>
      <c r="R501">
        <f>INDEX(Articles!$1:$1048576,MATCH(E501,Articles!D:D,0),19)</f>
        <v>45</v>
      </c>
      <c r="S501" t="str">
        <f>IF(INDEX('Unités CA'!$1:$1048576,MATCH(E501,'Unités CA'!D:D,0),5)=0,"",INDEX('Unités CA'!$1:$1048576,MATCH(E501,'Unités CA'!D:D,0),5))</f>
        <v>0020/CA</v>
      </c>
      <c r="T501" t="str">
        <f>IF(INDEX('Unités BTE'!$1:$1048576,MATCH(E501,'Unités CA'!D:D,0),5)=0,"",INDEX('Unités BTE'!$1:$1048576,MATCH(E501,'Unités CA'!D:D,0),5))</f>
        <v/>
      </c>
      <c r="U501" t="str">
        <f>IFERROR(INDEX('Prix PRO CA'!$1:$1048576,MATCH(E501,'Prix PRO CA'!D:D,0),10),"")</f>
        <v/>
      </c>
      <c r="V501" t="str">
        <f>IFERROR(INDEX('Prix PRO CA'!$1:$1048576,MATCH(E501,'Prix PRO BTE'!D:D,0),10),"")</f>
        <v/>
      </c>
      <c r="W501">
        <f>+IFERROR(INDEX('Prix PRO PCS'!$1:$1048576,MATCH(E501,'Prix PRO PCS'!D:D,0),10),"")</f>
        <v>58.79</v>
      </c>
      <c r="X501" t="str">
        <f>IF(B501="OPPORTUNITE",AA501,IF(AA501&lt;=0,"Non",IF(AA501&gt;10,"Oui","Inf à 10")))</f>
        <v>Oui</v>
      </c>
      <c r="Y501" t="str">
        <f>IFERROR(INDEX(LigneAchat!$1:$1048576,MATCH(E501,LigneAchat!D:D,0),5),"")</f>
        <v/>
      </c>
      <c r="Z501">
        <f>INDEX(Articles!$1:$1048576,MATCH(E501,Articles!D:D,0),21)</f>
        <v>60</v>
      </c>
      <c r="AA501">
        <f>+Z501-AB501</f>
        <v>59</v>
      </c>
      <c r="AB501">
        <f>+INDEX(Articles!$1:$1048576,MATCH(E501,Articles!D:D,0),23)</f>
        <v>1</v>
      </c>
    </row>
    <row r="502">
      <c r="B502" t="str">
        <f>INDEX(Articles!$1:$1048576,MATCH(E502,Articles!D:D,0),6)</f>
        <v>1</v>
      </c>
      <c r="C502" t="str">
        <f>INDEX(Articles!$1:$1048576,MATCH(E502,Articles!D:D,0),7)</f>
        <v/>
      </c>
      <c r="D502" t="str">
        <f>HYPERLINK(INDEX(Articles!$1:$1048576,MATCH(E502,Articles!D:D,0),24),"Lien")</f>
        <v>Lien</v>
      </c>
      <c r="E502" t="str">
        <v>43550M</v>
      </c>
      <c r="F502" t="str">
        <f>INDEX(Articles!$1:$1048576,MATCH(E502,Articles!D:D,0),5)</f>
        <v>CH. Ø50 7 BTTES MULTICOLORES + TC ARGENT</v>
      </c>
      <c r="G502" t="str">
        <f>INDEX(Articles!$1:$1048576,MATCH(E502,Articles!D:D,0),8)</f>
        <v>CHANDELLE</v>
      </c>
      <c r="H502" t="str">
        <f>INDEX(Articles!$1:$1048576,MATCH(E502,Articles!D:D,0),9)</f>
        <v>BOMBETTE</v>
      </c>
      <c r="I502">
        <f>INDEX(Articles!$1:$1048576,MATCH(E502,Articles!D:D,0),10)</f>
        <v>50</v>
      </c>
      <c r="J502" t="str">
        <f>INDEX(Articles!$1:$1048576,MATCH(E502,Articles!D:D,0),11)</f>
        <v>PIVOINE</v>
      </c>
      <c r="K502" t="str">
        <f>INDEX(Articles!$1:$1048576,MATCH(E502,Articles!D:D,0),12)</f>
        <v>MULTICOLORE</v>
      </c>
      <c r="L502" t="str">
        <f>INDEX(Articles!$1:$1048576,MATCH(E502,Articles!D:D,0),13)</f>
        <v>EU</v>
      </c>
      <c r="M502" t="str">
        <f>INDEX(Articles!$1:$1048576,MATCH(E502,Articles!D:D,0),14)</f>
        <v>F4</v>
      </c>
      <c r="N502" t="str">
        <f>INDEX(Articles!$1:$1048576,MATCH(E502,Articles!D:D,0),15)</f>
        <v>1.4G</v>
      </c>
      <c r="O502" t="str">
        <f>INDEX(Articles!$1:$1048576,MATCH(E502,Articles!D:D,0),16)</f>
        <v>0589-F4-0050</v>
      </c>
      <c r="P502">
        <f>INDEX(Articles!$1:$1048576,MATCH(E502,Articles!D:D,0),17)*1000</f>
        <v>536</v>
      </c>
      <c r="Q502" t="str">
        <f>INDEX(Articles!$1:$1048576,MATCH(E502,Articles!D:D,0),18)</f>
        <v>30</v>
      </c>
      <c r="R502">
        <f>INDEX(Articles!$1:$1048576,MATCH(E502,Articles!D:D,0),19)</f>
        <v>50</v>
      </c>
      <c r="S502" t="str">
        <f>IF(INDEX('Unités CA'!$1:$1048576,MATCH(E502,'Unités CA'!D:D,0),5)=0,"",INDEX('Unités CA'!$1:$1048576,MATCH(E502,'Unités CA'!D:D,0),5))</f>
        <v>0016/CA</v>
      </c>
      <c r="T502" t="str">
        <f>IF(INDEX('Unités BTE'!$1:$1048576,MATCH(E502,'Unités CA'!D:D,0),5)=0,"",INDEX('Unités BTE'!$1:$1048576,MATCH(E502,'Unités CA'!D:D,0),5))</f>
        <v/>
      </c>
      <c r="U502">
        <f>IFERROR(INDEX('Prix PRO CA'!$1:$1048576,MATCH(E502,'Prix PRO CA'!D:D,0),10),"")</f>
        <v>576.91</v>
      </c>
      <c r="V502" t="str">
        <f>IFERROR(INDEX('Prix PRO CA'!$1:$1048576,MATCH(E502,'Prix PRO BTE'!D:D,0),10),"")</f>
        <v/>
      </c>
      <c r="W502">
        <f>+IFERROR(INDEX('Prix PRO PCS'!$1:$1048576,MATCH(E502,'Prix PRO PCS'!D:D,0),10),"")</f>
        <v>44.08</v>
      </c>
      <c r="X502" t="str">
        <f>IF(B502="OPPORTUNITE",AA502,IF(AA502&lt;=0,"Non",IF(AA502&gt;10,"Oui","Inf à 10")))</f>
        <v>Oui</v>
      </c>
      <c r="Y502">
        <f>IFERROR(INDEX(LigneAchat!$1:$1048576,MATCH(E502,LigneAchat!D:D,0),5),"")</f>
        <v>44301</v>
      </c>
      <c r="Z502">
        <f>INDEX(Articles!$1:$1048576,MATCH(E502,Articles!D:D,0),21)</f>
        <v>27</v>
      </c>
      <c r="AA502">
        <f>+Z502-AB502</f>
        <v>27</v>
      </c>
      <c r="AB502">
        <f>+INDEX(Articles!$1:$1048576,MATCH(E502,Articles!D:D,0),23)</f>
        <v>0</v>
      </c>
    </row>
    <row r="503">
      <c r="B503" t="str">
        <f>INDEX(Articles!$1:$1048576,MATCH(E503,Articles!D:D,0),6)</f>
        <v>1</v>
      </c>
      <c r="C503" t="str">
        <f>INDEX(Articles!$1:$1048576,MATCH(E503,Articles!D:D,0),7)</f>
        <v/>
      </c>
      <c r="D503" t="str">
        <f>HYPERLINK(INDEX(Articles!$1:$1048576,MATCH(E503,Articles!D:D,0),24),"Lien")</f>
        <v>Lien</v>
      </c>
      <c r="E503" t="str">
        <v>43550R</v>
      </c>
      <c r="F503" t="str">
        <f>INDEX(Articles!$1:$1048576,MATCH(E503,Articles!D:D,0),5)</f>
        <v>CH. Ø50 7 BTTES ROUGES + TC ARGENT</v>
      </c>
      <c r="G503" t="str">
        <f>INDEX(Articles!$1:$1048576,MATCH(E503,Articles!D:D,0),8)</f>
        <v>CHANDELLE</v>
      </c>
      <c r="H503" t="str">
        <f>INDEX(Articles!$1:$1048576,MATCH(E503,Articles!D:D,0),9)</f>
        <v>BOMBETTE</v>
      </c>
      <c r="I503">
        <f>INDEX(Articles!$1:$1048576,MATCH(E503,Articles!D:D,0),10)</f>
        <v>50</v>
      </c>
      <c r="J503" t="str">
        <f>INDEX(Articles!$1:$1048576,MATCH(E503,Articles!D:D,0),11)</f>
        <v>PIVOINE</v>
      </c>
      <c r="K503" t="str">
        <f>INDEX(Articles!$1:$1048576,MATCH(E503,Articles!D:D,0),12)</f>
        <v>ROUGE</v>
      </c>
      <c r="L503" t="str">
        <f>INDEX(Articles!$1:$1048576,MATCH(E503,Articles!D:D,0),13)</f>
        <v>EU</v>
      </c>
      <c r="M503" t="str">
        <f>INDEX(Articles!$1:$1048576,MATCH(E503,Articles!D:D,0),14)</f>
        <v>F4</v>
      </c>
      <c r="N503" t="str">
        <f>INDEX(Articles!$1:$1048576,MATCH(E503,Articles!D:D,0),15)</f>
        <v>1.4G</v>
      </c>
      <c r="O503" t="str">
        <f>INDEX(Articles!$1:$1048576,MATCH(E503,Articles!D:D,0),16)</f>
        <v>0589-F4-0050</v>
      </c>
      <c r="P503">
        <f>INDEX(Articles!$1:$1048576,MATCH(E503,Articles!D:D,0),17)*1000</f>
        <v>396</v>
      </c>
      <c r="Q503" t="str">
        <f>INDEX(Articles!$1:$1048576,MATCH(E503,Articles!D:D,0),18)</f>
        <v>30</v>
      </c>
      <c r="R503">
        <f>INDEX(Articles!$1:$1048576,MATCH(E503,Articles!D:D,0),19)</f>
        <v>50</v>
      </c>
      <c r="S503" t="str">
        <f>IF(INDEX('Unités CA'!$1:$1048576,MATCH(E503,'Unités CA'!D:D,0),5)=0,"",INDEX('Unités CA'!$1:$1048576,MATCH(E503,'Unités CA'!D:D,0),5))</f>
        <v>0016/CA</v>
      </c>
      <c r="T503" t="str">
        <f>IF(INDEX('Unités BTE'!$1:$1048576,MATCH(E503,'Unités CA'!D:D,0),5)=0,"",INDEX('Unités BTE'!$1:$1048576,MATCH(E503,'Unités CA'!D:D,0),5))</f>
        <v/>
      </c>
      <c r="U503">
        <f>IFERROR(INDEX('Prix PRO CA'!$1:$1048576,MATCH(E503,'Prix PRO CA'!D:D,0),10),"")</f>
        <v>576.91</v>
      </c>
      <c r="V503" t="str">
        <f>IFERROR(INDEX('Prix PRO CA'!$1:$1048576,MATCH(E503,'Prix PRO BTE'!D:D,0),10),"")</f>
        <v/>
      </c>
      <c r="W503">
        <f>+IFERROR(INDEX('Prix PRO PCS'!$1:$1048576,MATCH(E503,'Prix PRO PCS'!D:D,0),10),"")</f>
        <v>44.08</v>
      </c>
      <c r="X503" t="str">
        <f>IF(B503="OPPORTUNITE",AA503,IF(AA503&lt;=0,"Non",IF(AA503&gt;10,"Oui","Inf à 10")))</f>
        <v>Inf à 10</v>
      </c>
      <c r="Y503">
        <f>IFERROR(INDEX(LigneAchat!$1:$1048576,MATCH(E503,LigneAchat!D:D,0),5),"")</f>
        <v>44301</v>
      </c>
      <c r="Z503">
        <f>INDEX(Articles!$1:$1048576,MATCH(E503,Articles!D:D,0),21)</f>
        <v>1</v>
      </c>
      <c r="AA503">
        <f>+Z503-AB503</f>
        <v>1</v>
      </c>
      <c r="AB503">
        <f>+INDEX(Articles!$1:$1048576,MATCH(E503,Articles!D:D,0),23)</f>
        <v>0</v>
      </c>
    </row>
    <row r="504">
      <c r="B504" t="str">
        <f>INDEX(Articles!$1:$1048576,MATCH(E504,Articles!D:D,0),6)</f>
        <v>1</v>
      </c>
      <c r="C504" t="str">
        <f>INDEX(Articles!$1:$1048576,MATCH(E504,Articles!D:D,0),7)</f>
        <v/>
      </c>
      <c r="D504" t="str">
        <f>HYPERLINK(INDEX(Articles!$1:$1048576,MATCH(E504,Articles!D:D,0),24),"Lien")</f>
        <v>Lien</v>
      </c>
      <c r="E504" t="str">
        <v>43550BK</v>
      </c>
      <c r="F504" t="str">
        <f>INDEX(Articles!$1:$1048576,MATCH(E504,Articles!D:D,0),5)</f>
        <v>CH. Ø50 7 BTTES BLEU &amp; KAMURO + TC KAMURO</v>
      </c>
      <c r="G504" t="str">
        <f>INDEX(Articles!$1:$1048576,MATCH(E504,Articles!D:D,0),8)</f>
        <v>CHANDELLE</v>
      </c>
      <c r="H504" t="str">
        <f>INDEX(Articles!$1:$1048576,MATCH(E504,Articles!D:D,0),9)</f>
        <v>BOMBETTE</v>
      </c>
      <c r="I504">
        <f>INDEX(Articles!$1:$1048576,MATCH(E504,Articles!D:D,0),10)</f>
        <v>50</v>
      </c>
      <c r="J504" t="str">
        <f>INDEX(Articles!$1:$1048576,MATCH(E504,Articles!D:D,0),11)</f>
        <v>PLEUREUR</v>
      </c>
      <c r="K504" t="str">
        <f>INDEX(Articles!$1:$1048576,MATCH(E504,Articles!D:D,0),12)</f>
        <v>KAMURO</v>
      </c>
      <c r="L504" t="str">
        <f>INDEX(Articles!$1:$1048576,MATCH(E504,Articles!D:D,0),13)</f>
        <v>EU</v>
      </c>
      <c r="M504" t="str">
        <f>INDEX(Articles!$1:$1048576,MATCH(E504,Articles!D:D,0),14)</f>
        <v>F4</v>
      </c>
      <c r="N504" t="str">
        <f>INDEX(Articles!$1:$1048576,MATCH(E504,Articles!D:D,0),15)</f>
        <v>1.4G</v>
      </c>
      <c r="O504" t="str">
        <f>INDEX(Articles!$1:$1048576,MATCH(E504,Articles!D:D,0),16)</f>
        <v>0589-F4-0050</v>
      </c>
      <c r="P504">
        <f>INDEX(Articles!$1:$1048576,MATCH(E504,Articles!D:D,0),17)*1000</f>
        <v>502</v>
      </c>
      <c r="Q504" t="str">
        <f>INDEX(Articles!$1:$1048576,MATCH(E504,Articles!D:D,0),18)</f>
        <v>30</v>
      </c>
      <c r="R504">
        <f>INDEX(Articles!$1:$1048576,MATCH(E504,Articles!D:D,0),19)</f>
        <v>50</v>
      </c>
      <c r="S504" t="str">
        <f>IF(INDEX('Unités CA'!$1:$1048576,MATCH(E504,'Unités CA'!D:D,0),5)=0,"",INDEX('Unités CA'!$1:$1048576,MATCH(E504,'Unités CA'!D:D,0),5))</f>
        <v>0016/CA</v>
      </c>
      <c r="T504" t="str">
        <f>IF(INDEX('Unités BTE'!$1:$1048576,MATCH(E504,'Unités CA'!D:D,0),5)=0,"",INDEX('Unités BTE'!$1:$1048576,MATCH(E504,'Unités CA'!D:D,0),5))</f>
        <v/>
      </c>
      <c r="U504">
        <f>IFERROR(INDEX('Prix PRO CA'!$1:$1048576,MATCH(E504,'Prix PRO CA'!D:D,0),10),"")</f>
        <v>576.91</v>
      </c>
      <c r="V504" t="str">
        <f>IFERROR(INDEX('Prix PRO CA'!$1:$1048576,MATCH(E504,'Prix PRO BTE'!D:D,0),10),"")</f>
        <v/>
      </c>
      <c r="W504">
        <f>+IFERROR(INDEX('Prix PRO PCS'!$1:$1048576,MATCH(E504,'Prix PRO PCS'!D:D,0),10),"")</f>
        <v>44.08</v>
      </c>
      <c r="X504" t="str">
        <f>IF(B504="OPPORTUNITE",AA504,IF(AA504&lt;=0,"Non",IF(AA504&gt;10,"Oui","Inf à 10")))</f>
        <v>Inf à 10</v>
      </c>
      <c r="Y504">
        <f>IFERROR(INDEX(LigneAchat!$1:$1048576,MATCH(E504,LigneAchat!D:D,0),5),"")</f>
        <v>44301</v>
      </c>
      <c r="Z504">
        <f>INDEX(Articles!$1:$1048576,MATCH(E504,Articles!D:D,0),21)</f>
        <v>4</v>
      </c>
      <c r="AA504">
        <f>+Z504-AB504</f>
        <v>4</v>
      </c>
      <c r="AB504">
        <f>+INDEX(Articles!$1:$1048576,MATCH(E504,Articles!D:D,0),23)</f>
        <v>0</v>
      </c>
    </row>
    <row r="505">
      <c r="B505" t="str">
        <f>INDEX(Articles!$1:$1048576,MATCH(E505,Articles!D:D,0),6)</f>
        <v>1</v>
      </c>
      <c r="C505" t="str">
        <f>INDEX(Articles!$1:$1048576,MATCH(E505,Articles!D:D,0),7)</f>
        <v/>
      </c>
      <c r="D505" t="str">
        <f>HYPERLINK(INDEX(Articles!$1:$1048576,MATCH(E505,Articles!D:D,0),24),"Lien")</f>
        <v>Lien</v>
      </c>
      <c r="E505" t="str">
        <v>43550PA</v>
      </c>
      <c r="F505" t="str">
        <f>INDEX(Articles!$1:$1048576,MATCH(E505,Articles!D:D,0),5)</f>
        <v>CH. Ø50 7 BTTES PLUIE ARGENT + TC ARGENT</v>
      </c>
      <c r="G505" t="str">
        <f>INDEX(Articles!$1:$1048576,MATCH(E505,Articles!D:D,0),8)</f>
        <v>CHANDELLE</v>
      </c>
      <c r="H505" t="str">
        <f>INDEX(Articles!$1:$1048576,MATCH(E505,Articles!D:D,0),9)</f>
        <v>BOMBETTE</v>
      </c>
      <c r="I505">
        <f>INDEX(Articles!$1:$1048576,MATCH(E505,Articles!D:D,0),10)</f>
        <v>50</v>
      </c>
      <c r="J505" t="str">
        <f>INDEX(Articles!$1:$1048576,MATCH(E505,Articles!D:D,0),11)</f>
        <v>PLEUREUR</v>
      </c>
      <c r="K505" t="str">
        <f>INDEX(Articles!$1:$1048576,MATCH(E505,Articles!D:D,0),12)</f>
        <v>ARGENT</v>
      </c>
      <c r="L505" t="str">
        <f>INDEX(Articles!$1:$1048576,MATCH(E505,Articles!D:D,0),13)</f>
        <v>EU</v>
      </c>
      <c r="M505" t="str">
        <f>INDEX(Articles!$1:$1048576,MATCH(E505,Articles!D:D,0),14)</f>
        <v>F4</v>
      </c>
      <c r="N505" t="str">
        <f>INDEX(Articles!$1:$1048576,MATCH(E505,Articles!D:D,0),15)</f>
        <v>1.4G</v>
      </c>
      <c r="O505" t="str">
        <f>INDEX(Articles!$1:$1048576,MATCH(E505,Articles!D:D,0),16)</f>
        <v>0589-F4-0050</v>
      </c>
      <c r="P505">
        <f>INDEX(Articles!$1:$1048576,MATCH(E505,Articles!D:D,0),17)*1000</f>
        <v>536</v>
      </c>
      <c r="Q505" t="str">
        <f>INDEX(Articles!$1:$1048576,MATCH(E505,Articles!D:D,0),18)</f>
        <v>30</v>
      </c>
      <c r="R505">
        <f>INDEX(Articles!$1:$1048576,MATCH(E505,Articles!D:D,0),19)</f>
        <v>50</v>
      </c>
      <c r="S505" t="str">
        <f>IF(INDEX('Unités CA'!$1:$1048576,MATCH(E505,'Unités CA'!D:D,0),5)=0,"",INDEX('Unités CA'!$1:$1048576,MATCH(E505,'Unités CA'!D:D,0),5))</f>
        <v>0016/CA</v>
      </c>
      <c r="T505" t="str">
        <f>IF(INDEX('Unités BTE'!$1:$1048576,MATCH(E505,'Unités CA'!D:D,0),5)=0,"",INDEX('Unités BTE'!$1:$1048576,MATCH(E505,'Unités CA'!D:D,0),5))</f>
        <v/>
      </c>
      <c r="U505">
        <f>IFERROR(INDEX('Prix PRO CA'!$1:$1048576,MATCH(E505,'Prix PRO CA'!D:D,0),10),"")</f>
        <v>576.91</v>
      </c>
      <c r="V505" t="str">
        <f>IFERROR(INDEX('Prix PRO CA'!$1:$1048576,MATCH(E505,'Prix PRO BTE'!D:D,0),10),"")</f>
        <v/>
      </c>
      <c r="W505">
        <f>+IFERROR(INDEX('Prix PRO PCS'!$1:$1048576,MATCH(E505,'Prix PRO PCS'!D:D,0),10),"")</f>
        <v>44.08</v>
      </c>
      <c r="X505" t="str">
        <f>IF(B505="OPPORTUNITE",AA505,IF(AA505&lt;=0,"Non",IF(AA505&gt;10,"Oui","Inf à 10")))</f>
        <v>Non</v>
      </c>
      <c r="Y505">
        <f>IFERROR(INDEX(LigneAchat!$1:$1048576,MATCH(E505,LigneAchat!D:D,0),5),"")</f>
        <v>44301</v>
      </c>
      <c r="Z505">
        <f>INDEX(Articles!$1:$1048576,MATCH(E505,Articles!D:D,0),21)</f>
        <v>0</v>
      </c>
      <c r="AA505">
        <f>+Z505-AB505</f>
        <v>0</v>
      </c>
      <c r="AB505">
        <f>+INDEX(Articles!$1:$1048576,MATCH(E505,Articles!D:D,0),23)</f>
        <v>0</v>
      </c>
    </row>
    <row r="506">
      <c r="B506" t="str">
        <f>INDEX(Articles!$1:$1048576,MATCH(E506,Articles!D:D,0),6)</f>
        <v>1</v>
      </c>
      <c r="C506" t="str">
        <f>INDEX(Articles!$1:$1048576,MATCH(E506,Articles!D:D,0),7)</f>
        <v/>
      </c>
      <c r="D506" t="str">
        <f>HYPERLINK(INDEX(Articles!$1:$1048576,MATCH(E506,Articles!D:D,0),24),"Lien")</f>
        <v>Lien</v>
      </c>
      <c r="E506" t="str">
        <v>44550</v>
      </c>
      <c r="F506" t="str">
        <f>INDEX(Articles!$1:$1048576,MATCH(E506,Articles!D:D,0),5)</f>
        <v>CH. Ø50 6 BTTES KAMURO + TC KAMURO</v>
      </c>
      <c r="G506" t="str">
        <f>INDEX(Articles!$1:$1048576,MATCH(E506,Articles!D:D,0),8)</f>
        <v>CHANDELLE</v>
      </c>
      <c r="H506" t="str">
        <f>INDEX(Articles!$1:$1048576,MATCH(E506,Articles!D:D,0),9)</f>
        <v>BOMBETTE</v>
      </c>
      <c r="I506">
        <f>INDEX(Articles!$1:$1048576,MATCH(E506,Articles!D:D,0),10)</f>
        <v>50</v>
      </c>
      <c r="J506" t="str">
        <f>INDEX(Articles!$1:$1048576,MATCH(E506,Articles!D:D,0),11)</f>
        <v>PLEUREUR</v>
      </c>
      <c r="K506" t="str">
        <f>INDEX(Articles!$1:$1048576,MATCH(E506,Articles!D:D,0),12)</f>
        <v>KAMURO</v>
      </c>
      <c r="L506" t="str">
        <f>INDEX(Articles!$1:$1048576,MATCH(E506,Articles!D:D,0),13)</f>
        <v>EU</v>
      </c>
      <c r="M506" t="str">
        <f>INDEX(Articles!$1:$1048576,MATCH(E506,Articles!D:D,0),14)</f>
        <v>F4</v>
      </c>
      <c r="N506" t="str">
        <f>INDEX(Articles!$1:$1048576,MATCH(E506,Articles!D:D,0),15)</f>
        <v>1.4G</v>
      </c>
      <c r="O506" t="str">
        <f>INDEX(Articles!$1:$1048576,MATCH(E506,Articles!D:D,0),16)</f>
        <v>0163-F4-2298</v>
      </c>
      <c r="P506">
        <f>INDEX(Articles!$1:$1048576,MATCH(E506,Articles!D:D,0),17)*1000</f>
        <v>450</v>
      </c>
      <c r="Q506" t="str">
        <f>INDEX(Articles!$1:$1048576,MATCH(E506,Articles!D:D,0),18)</f>
        <v>25</v>
      </c>
      <c r="R506">
        <f>INDEX(Articles!$1:$1048576,MATCH(E506,Articles!D:D,0),19)</f>
        <v>50</v>
      </c>
      <c r="S506" t="str">
        <f>IF(INDEX('Unités CA'!$1:$1048576,MATCH(E506,'Unités CA'!D:D,0),5)=0,"",INDEX('Unités CA'!$1:$1048576,MATCH(E506,'Unités CA'!D:D,0),5))</f>
        <v>0013/CA</v>
      </c>
      <c r="T506" t="str">
        <f>IF(INDEX('Unités BTE'!$1:$1048576,MATCH(E506,'Unités CA'!D:D,0),5)=0,"",INDEX('Unités BTE'!$1:$1048576,MATCH(E506,'Unités CA'!D:D,0),5))</f>
        <v/>
      </c>
      <c r="U506">
        <f>IFERROR(INDEX('Prix PRO CA'!$1:$1048576,MATCH(E506,'Prix PRO CA'!D:D,0),10),"")</f>
        <v>594.42</v>
      </c>
      <c r="V506" t="str">
        <f>IFERROR(INDEX('Prix PRO CA'!$1:$1048576,MATCH(E506,'Prix PRO BTE'!D:D,0),10),"")</f>
        <v/>
      </c>
      <c r="W506">
        <f>+IFERROR(INDEX('Prix PRO PCS'!$1:$1048576,MATCH(E506,'Prix PRO PCS'!D:D,0),10),"")</f>
        <v>55.9</v>
      </c>
      <c r="X506" t="str">
        <f>IF(B506="OPPORTUNITE",AA506,IF(AA506&lt;=0,"Non",IF(AA506&gt;10,"Oui","Inf à 10")))</f>
        <v>Non</v>
      </c>
      <c r="Y506">
        <f>IFERROR(INDEX(LigneAchat!$1:$1048576,MATCH(E506,LigneAchat!D:D,0),5),"")</f>
        <v>44301</v>
      </c>
      <c r="Z506">
        <f>INDEX(Articles!$1:$1048576,MATCH(E506,Articles!D:D,0),21)</f>
        <v>0</v>
      </c>
      <c r="AA506">
        <f>+Z506-AB506</f>
        <v>0</v>
      </c>
      <c r="AB506">
        <f>+INDEX(Articles!$1:$1048576,MATCH(E506,Articles!D:D,0),23)</f>
        <v>0</v>
      </c>
    </row>
    <row r="507">
      <c r="B507" t="str">
        <f>INDEX(Articles!$1:$1048576,MATCH(E507,Articles!D:D,0),6)</f>
        <v>1</v>
      </c>
      <c r="C507" t="str">
        <f>INDEX(Articles!$1:$1048576,MATCH(E507,Articles!D:D,0),7)</f>
        <v/>
      </c>
      <c r="D507" t="str">
        <f>HYPERLINK(INDEX(Articles!$1:$1048576,MATCH(E507,Articles!D:D,0),24),"Lien")</f>
        <v>Lien</v>
      </c>
      <c r="E507" t="str">
        <v>44950</v>
      </c>
      <c r="F507" t="str">
        <f>INDEX(Articles!$1:$1048576,MATCH(E507,Articles!D:D,0),5)</f>
        <v>CH. Ø50 6 BTTES SAULE PLEUREUR + TC OR</v>
      </c>
      <c r="G507" t="str">
        <f>INDEX(Articles!$1:$1048576,MATCH(E507,Articles!D:D,0),8)</f>
        <v>CHANDELLE</v>
      </c>
      <c r="H507" t="str">
        <f>INDEX(Articles!$1:$1048576,MATCH(E507,Articles!D:D,0),9)</f>
        <v>BOMBETTE</v>
      </c>
      <c r="I507">
        <f>INDEX(Articles!$1:$1048576,MATCH(E507,Articles!D:D,0),10)</f>
        <v>50</v>
      </c>
      <c r="J507" t="str">
        <f>INDEX(Articles!$1:$1048576,MATCH(E507,Articles!D:D,0),11)</f>
        <v>PLEUREUR</v>
      </c>
      <c r="K507" t="str">
        <f>INDEX(Articles!$1:$1048576,MATCH(E507,Articles!D:D,0),12)</f>
        <v>OR</v>
      </c>
      <c r="L507" t="str">
        <f>INDEX(Articles!$1:$1048576,MATCH(E507,Articles!D:D,0),13)</f>
        <v>EU</v>
      </c>
      <c r="M507" t="str">
        <f>INDEX(Articles!$1:$1048576,MATCH(E507,Articles!D:D,0),14)</f>
        <v>F4</v>
      </c>
      <c r="N507" t="str">
        <f>INDEX(Articles!$1:$1048576,MATCH(E507,Articles!D:D,0),15)</f>
        <v>1.4G</v>
      </c>
      <c r="O507" t="str">
        <f>INDEX(Articles!$1:$1048576,MATCH(E507,Articles!D:D,0),16)</f>
        <v>0163-F4-2298</v>
      </c>
      <c r="P507">
        <f>INDEX(Articles!$1:$1048576,MATCH(E507,Articles!D:D,0),17)*1000</f>
        <v>450</v>
      </c>
      <c r="Q507" t="str">
        <f>INDEX(Articles!$1:$1048576,MATCH(E507,Articles!D:D,0),18)</f>
        <v>25</v>
      </c>
      <c r="R507">
        <f>INDEX(Articles!$1:$1048576,MATCH(E507,Articles!D:D,0),19)</f>
        <v>50</v>
      </c>
      <c r="S507" t="str">
        <f>IF(INDEX('Unités CA'!$1:$1048576,MATCH(E507,'Unités CA'!D:D,0),5)=0,"",INDEX('Unités CA'!$1:$1048576,MATCH(E507,'Unités CA'!D:D,0),5))</f>
        <v>0013/CA</v>
      </c>
      <c r="T507" t="str">
        <f>IF(INDEX('Unités BTE'!$1:$1048576,MATCH(E507,'Unités CA'!D:D,0),5)=0,"",INDEX('Unités BTE'!$1:$1048576,MATCH(E507,'Unités CA'!D:D,0),5))</f>
        <v/>
      </c>
      <c r="U507">
        <f>IFERROR(INDEX('Prix PRO CA'!$1:$1048576,MATCH(E507,'Prix PRO CA'!D:D,0),10),"")</f>
        <v>526.63</v>
      </c>
      <c r="V507" t="str">
        <f>IFERROR(INDEX('Prix PRO CA'!$1:$1048576,MATCH(E507,'Prix PRO BTE'!D:D,0),10),"")</f>
        <v/>
      </c>
      <c r="W507">
        <f>+IFERROR(INDEX('Prix PRO PCS'!$1:$1048576,MATCH(E507,'Prix PRO PCS'!D:D,0),10),"")</f>
        <v>49.53</v>
      </c>
      <c r="X507" t="str">
        <f>IF(B507="OPPORTUNITE",AA507,IF(AA507&lt;=0,"Non",IF(AA507&gt;10,"Oui","Inf à 10")))</f>
        <v>Non</v>
      </c>
      <c r="Y507">
        <f>IFERROR(INDEX(LigneAchat!$1:$1048576,MATCH(E507,LigneAchat!D:D,0),5),"")</f>
        <v>44301</v>
      </c>
      <c r="Z507">
        <f>INDEX(Articles!$1:$1048576,MATCH(E507,Articles!D:D,0),21)</f>
        <v>0</v>
      </c>
      <c r="AA507">
        <f>+Z507-AB507</f>
        <v>0</v>
      </c>
      <c r="AB507">
        <f>+INDEX(Articles!$1:$1048576,MATCH(E507,Articles!D:D,0),23)</f>
        <v>0</v>
      </c>
    </row>
    <row r="508">
      <c r="B508" t="str">
        <f>INDEX(Articles!$1:$1048576,MATCH(E508,Articles!D:D,0),6)</f>
        <v>1</v>
      </c>
      <c r="C508" t="str">
        <f>INDEX(Articles!$1:$1048576,MATCH(E508,Articles!D:D,0),7)</f>
        <v/>
      </c>
      <c r="D508" t="str">
        <f>HYPERLINK(INDEX(Articles!$1:$1048576,MATCH(E508,Articles!D:D,0),24),"Lien")</f>
        <v>Lien</v>
      </c>
      <c r="E508" t="str">
        <v>43350LRB</v>
      </c>
      <c r="F508" t="str">
        <f>INDEX(Articles!$1:$1048576,MATCH(E508,Articles!D:D,0),5)</f>
        <v>CH. Ø50 7 BTTES FEUILLES ROUGES + TC ARGENT</v>
      </c>
      <c r="G508" t="str">
        <f>INDEX(Articles!$1:$1048576,MATCH(E508,Articles!D:D,0),8)</f>
        <v>CHANDELLE</v>
      </c>
      <c r="H508" t="str">
        <f>INDEX(Articles!$1:$1048576,MATCH(E508,Articles!D:D,0),9)</f>
        <v>BOMBETTE</v>
      </c>
      <c r="I508">
        <f>INDEX(Articles!$1:$1048576,MATCH(E508,Articles!D:D,0),10)</f>
        <v>50</v>
      </c>
      <c r="J508" t="str">
        <f>INDEX(Articles!$1:$1048576,MATCH(E508,Articles!D:D,0),11)</f>
        <v>PLEUREUR</v>
      </c>
      <c r="K508" t="str">
        <f>INDEX(Articles!$1:$1048576,MATCH(E508,Articles!D:D,0),12)</f>
        <v>ROUGE</v>
      </c>
      <c r="L508" t="str">
        <f>INDEX(Articles!$1:$1048576,MATCH(E508,Articles!D:D,0),13)</f>
        <v>EU</v>
      </c>
      <c r="M508" t="str">
        <f>INDEX(Articles!$1:$1048576,MATCH(E508,Articles!D:D,0),14)</f>
        <v>F4</v>
      </c>
      <c r="N508" t="str">
        <f>INDEX(Articles!$1:$1048576,MATCH(E508,Articles!D:D,0),15)</f>
        <v>1.4G</v>
      </c>
      <c r="O508" t="str">
        <f>INDEX(Articles!$1:$1048576,MATCH(E508,Articles!D:D,0),16)</f>
        <v>0589-F4-0050</v>
      </c>
      <c r="P508">
        <f>INDEX(Articles!$1:$1048576,MATCH(E508,Articles!D:D,0),17)*1000</f>
        <v>362</v>
      </c>
      <c r="Q508" t="str">
        <f>INDEX(Articles!$1:$1048576,MATCH(E508,Articles!D:D,0),18)</f>
        <v>30</v>
      </c>
      <c r="R508">
        <f>INDEX(Articles!$1:$1048576,MATCH(E508,Articles!D:D,0),19)</f>
        <v>50</v>
      </c>
      <c r="S508" t="str">
        <f>IF(INDEX('Unités CA'!$1:$1048576,MATCH(E508,'Unités CA'!D:D,0),5)=0,"",INDEX('Unités CA'!$1:$1048576,MATCH(E508,'Unités CA'!D:D,0),5))</f>
        <v>0016/CA</v>
      </c>
      <c r="T508" t="str">
        <f>IF(INDEX('Unités BTE'!$1:$1048576,MATCH(E508,'Unités CA'!D:D,0),5)=0,"",INDEX('Unités BTE'!$1:$1048576,MATCH(E508,'Unités CA'!D:D,0),5))</f>
        <v/>
      </c>
      <c r="U508">
        <f>IFERROR(INDEX('Prix PRO CA'!$1:$1048576,MATCH(E508,'Prix PRO CA'!D:D,0),10),"")</f>
        <v>576.91</v>
      </c>
      <c r="V508" t="str">
        <f>IFERROR(INDEX('Prix PRO CA'!$1:$1048576,MATCH(E508,'Prix PRO BTE'!D:D,0),10),"")</f>
        <v/>
      </c>
      <c r="W508">
        <f>+IFERROR(INDEX('Prix PRO PCS'!$1:$1048576,MATCH(E508,'Prix PRO PCS'!D:D,0),10),"")</f>
        <v>44.08</v>
      </c>
      <c r="X508" t="str">
        <f>IF(B508="OPPORTUNITE",AA508,IF(AA508&lt;=0,"Non",IF(AA508&gt;10,"Oui","Inf à 10")))</f>
        <v>Non</v>
      </c>
      <c r="Y508">
        <f>IFERROR(INDEX(LigneAchat!$1:$1048576,MATCH(E508,LigneAchat!D:D,0),5),"")</f>
        <v>44301</v>
      </c>
      <c r="Z508">
        <f>INDEX(Articles!$1:$1048576,MATCH(E508,Articles!D:D,0),21)</f>
        <v>0</v>
      </c>
      <c r="AA508">
        <f>+Z508-AB508</f>
        <v>0</v>
      </c>
      <c r="AB508">
        <f>+INDEX(Articles!$1:$1048576,MATCH(E508,Articles!D:D,0),23)</f>
        <v>0</v>
      </c>
    </row>
    <row r="509">
      <c r="B509" t="str">
        <f>INDEX(Articles!$1:$1048576,MATCH(E509,Articles!D:D,0),6)</f>
        <v>1</v>
      </c>
      <c r="C509" t="str">
        <f>INDEX(Articles!$1:$1048576,MATCH(E509,Articles!D:D,0),7)</f>
        <v/>
      </c>
      <c r="D509" t="str">
        <f>HYPERLINK(INDEX(Articles!$1:$1048576,MATCH(E509,Articles!D:D,0),24),"Lien")</f>
        <v>Lien</v>
      </c>
      <c r="E509" t="str">
        <v>43750S</v>
      </c>
      <c r="F509" t="str">
        <f>INDEX(Articles!$1:$1048576,MATCH(E509,Articles!D:D,0),5)</f>
        <v>CH. Ø50 8 BTTES SERPENTEAUX</v>
      </c>
      <c r="G509" t="str">
        <f>INDEX(Articles!$1:$1048576,MATCH(E509,Articles!D:D,0),8)</f>
        <v>CHANDELLE</v>
      </c>
      <c r="H509" t="str">
        <f>INDEX(Articles!$1:$1048576,MATCH(E509,Articles!D:D,0),9)</f>
        <v>BOMBETTE</v>
      </c>
      <c r="I509">
        <f>INDEX(Articles!$1:$1048576,MATCH(E509,Articles!D:D,0),10)</f>
        <v>50</v>
      </c>
      <c r="J509" t="str">
        <f>INDEX(Articles!$1:$1048576,MATCH(E509,Articles!D:D,0),11)</f>
        <v>SERPENTEAUX</v>
      </c>
      <c r="K509" t="str">
        <f>INDEX(Articles!$1:$1048576,MATCH(E509,Articles!D:D,0),12)</f>
        <v>ARGENT</v>
      </c>
      <c r="L509" t="str">
        <f>INDEX(Articles!$1:$1048576,MATCH(E509,Articles!D:D,0),13)</f>
        <v>EU</v>
      </c>
      <c r="M509" t="str">
        <f>INDEX(Articles!$1:$1048576,MATCH(E509,Articles!D:D,0),14)</f>
        <v>F4</v>
      </c>
      <c r="N509" t="str">
        <f>INDEX(Articles!$1:$1048576,MATCH(E509,Articles!D:D,0),15)</f>
        <v>1.4G</v>
      </c>
      <c r="O509" t="str">
        <f>INDEX(Articles!$1:$1048576,MATCH(E509,Articles!D:D,0),16)</f>
        <v>0589-F4-0051</v>
      </c>
      <c r="P509">
        <f>INDEX(Articles!$1:$1048576,MATCH(E509,Articles!D:D,0),17)*1000</f>
        <v>349</v>
      </c>
      <c r="Q509" t="str">
        <f>INDEX(Articles!$1:$1048576,MATCH(E509,Articles!D:D,0),18)</f>
        <v>36</v>
      </c>
      <c r="R509">
        <f>INDEX(Articles!$1:$1048576,MATCH(E509,Articles!D:D,0),19)</f>
        <v>50</v>
      </c>
      <c r="S509" t="str">
        <f>IF(INDEX('Unités CA'!$1:$1048576,MATCH(E509,'Unités CA'!D:D,0),5)=0,"",INDEX('Unités CA'!$1:$1048576,MATCH(E509,'Unités CA'!D:D,0),5))</f>
        <v>0016/CA</v>
      </c>
      <c r="T509" t="str">
        <f>IF(INDEX('Unités BTE'!$1:$1048576,MATCH(E509,'Unités CA'!D:D,0),5)=0,"",INDEX('Unités BTE'!$1:$1048576,MATCH(E509,'Unités CA'!D:D,0),5))</f>
        <v/>
      </c>
      <c r="U509">
        <f>IFERROR(INDEX('Prix PRO CA'!$1:$1048576,MATCH(E509,'Prix PRO CA'!D:D,0),10),"")</f>
        <v>570.45</v>
      </c>
      <c r="V509" t="str">
        <f>IFERROR(INDEX('Prix PRO CA'!$1:$1048576,MATCH(E509,'Prix PRO BTE'!D:D,0),10),"")</f>
        <v/>
      </c>
      <c r="W509">
        <f>+IFERROR(INDEX('Prix PRO PCS'!$1:$1048576,MATCH(E509,'Prix PRO PCS'!D:D,0),10),"")</f>
        <v>43.59</v>
      </c>
      <c r="X509" t="str">
        <f>IF(B509="OPPORTUNITE",AA509,IF(AA509&lt;=0,"Non",IF(AA509&gt;10,"Oui","Inf à 10")))</f>
        <v>Non</v>
      </c>
      <c r="Y509">
        <f>IFERROR(INDEX(LigneAchat!$1:$1048576,MATCH(E509,LigneAchat!D:D,0),5),"")</f>
        <v>44301</v>
      </c>
      <c r="Z509">
        <f>INDEX(Articles!$1:$1048576,MATCH(E509,Articles!D:D,0),21)</f>
        <v>0</v>
      </c>
      <c r="AA509">
        <f>+Z509-AB509</f>
        <v>0</v>
      </c>
      <c r="AB509">
        <f>+INDEX(Articles!$1:$1048576,MATCH(E509,Articles!D:D,0),23)</f>
        <v>0</v>
      </c>
    </row>
    <row r="510">
      <c r="B510" t="str">
        <f>INDEX(Articles!$1:$1048576,MATCH(E510,Articles!D:D,0),6)</f>
        <v>1</v>
      </c>
      <c r="C510" t="str">
        <f>INDEX(Articles!$1:$1048576,MATCH(E510,Articles!D:D,0),7)</f>
        <v/>
      </c>
      <c r="D510" t="str">
        <f>HYPERLINK(INDEX(Articles!$1:$1048576,MATCH(E510,Articles!D:D,0),24),"Lien")</f>
        <v>Lien</v>
      </c>
      <c r="E510" t="str">
        <v>41950</v>
      </c>
      <c r="F510" t="str">
        <f>INDEX(Articles!$1:$1048576,MATCH(E510,Articles!D:D,0),5)</f>
        <v>CH. Ø50 7 PAF KAMURO</v>
      </c>
      <c r="G510" t="str">
        <f>INDEX(Articles!$1:$1048576,MATCH(E510,Articles!D:D,0),8)</f>
        <v>CHANDELLE</v>
      </c>
      <c r="H510" t="str">
        <f>INDEX(Articles!$1:$1048576,MATCH(E510,Articles!D:D,0),9)</f>
        <v>POT A FEU</v>
      </c>
      <c r="I510">
        <f>INDEX(Articles!$1:$1048576,MATCH(E510,Articles!D:D,0),10)</f>
        <v>50</v>
      </c>
      <c r="J510" t="str">
        <f>INDEX(Articles!$1:$1048576,MATCH(E510,Articles!D:D,0),11)</f>
        <v>PLEUREUR</v>
      </c>
      <c r="K510" t="str">
        <f>INDEX(Articles!$1:$1048576,MATCH(E510,Articles!D:D,0),12)</f>
        <v>KAMURO</v>
      </c>
      <c r="L510" t="str">
        <f>INDEX(Articles!$1:$1048576,MATCH(E510,Articles!D:D,0),13)</f>
        <v>EU</v>
      </c>
      <c r="M510" t="str">
        <f>INDEX(Articles!$1:$1048576,MATCH(E510,Articles!D:D,0),14)</f>
        <v>F4</v>
      </c>
      <c r="N510" t="str">
        <f>INDEX(Articles!$1:$1048576,MATCH(E510,Articles!D:D,0),15)</f>
        <v>1.4G</v>
      </c>
      <c r="O510" t="str">
        <f>INDEX(Articles!$1:$1048576,MATCH(E510,Articles!D:D,0),16)</f>
        <v>0163-F4-2296</v>
      </c>
      <c r="P510">
        <f>INDEX(Articles!$1:$1048576,MATCH(E510,Articles!D:D,0),17)*1000</f>
        <v>658</v>
      </c>
      <c r="Q510" t="str">
        <f>INDEX(Articles!$1:$1048576,MATCH(E510,Articles!D:D,0),18)</f>
        <v>26</v>
      </c>
      <c r="R510">
        <f>INDEX(Articles!$1:$1048576,MATCH(E510,Articles!D:D,0),19)</f>
        <v>50</v>
      </c>
      <c r="S510" t="str">
        <f>IF(INDEX('Unités CA'!$1:$1048576,MATCH(E510,'Unités CA'!D:D,0),5)=0,"",INDEX('Unités CA'!$1:$1048576,MATCH(E510,'Unités CA'!D:D,0),5))</f>
        <v>0013/CA</v>
      </c>
      <c r="T510" t="str">
        <f>IF(INDEX('Unités BTE'!$1:$1048576,MATCH(E510,'Unités CA'!D:D,0),5)=0,"",INDEX('Unités BTE'!$1:$1048576,MATCH(E510,'Unités CA'!D:D,0),5))</f>
        <v/>
      </c>
      <c r="U510">
        <f>IFERROR(INDEX('Prix PRO CA'!$1:$1048576,MATCH(E510,'Prix PRO CA'!D:D,0),10),"")</f>
        <v>388.61</v>
      </c>
      <c r="V510" t="str">
        <f>IFERROR(INDEX('Prix PRO CA'!$1:$1048576,MATCH(E510,'Prix PRO BTE'!D:D,0),10),"")</f>
        <v/>
      </c>
      <c r="W510">
        <f>+IFERROR(INDEX('Prix PRO PCS'!$1:$1048576,MATCH(E510,'Prix PRO PCS'!D:D,0),10),"")</f>
        <v>36.56</v>
      </c>
      <c r="X510" t="str">
        <f>IF(B510="OPPORTUNITE",AA510,IF(AA510&lt;=0,"Non",IF(AA510&gt;10,"Oui","Inf à 10")))</f>
        <v>Inf à 10</v>
      </c>
      <c r="Y510">
        <f>IFERROR(INDEX(LigneAchat!$1:$1048576,MATCH(E510,LigneAchat!D:D,0),5),"")</f>
        <v>44301</v>
      </c>
      <c r="Z510">
        <f>INDEX(Articles!$1:$1048576,MATCH(E510,Articles!D:D,0),21)</f>
        <v>1</v>
      </c>
      <c r="AA510">
        <f>+Z510-AB510</f>
        <v>1</v>
      </c>
      <c r="AB510">
        <f>+INDEX(Articles!$1:$1048576,MATCH(E510,Articles!D:D,0),23)</f>
        <v>0</v>
      </c>
    </row>
    <row r="511">
      <c r="B511" t="str">
        <f>INDEX(Articles!$1:$1048576,MATCH(E511,Articles!D:D,0),6)</f>
        <v>1</v>
      </c>
      <c r="C511" t="str">
        <f>INDEX(Articles!$1:$1048576,MATCH(E511,Articles!D:D,0),7)</f>
        <v/>
      </c>
      <c r="D511" t="str">
        <f>HYPERLINK(INDEX(Articles!$1:$1048576,MATCH(E511,Articles!D:D,0),24),"Lien")</f>
        <v>Lien</v>
      </c>
      <c r="E511" t="str">
        <v>43750W</v>
      </c>
      <c r="F511" t="str">
        <f>INDEX(Articles!$1:$1048576,MATCH(E511,Articles!D:D,0),5)</f>
        <v>CH. Ø50 8 PAF 7 SIFFLETS ARGENT</v>
      </c>
      <c r="G511" t="str">
        <f>INDEX(Articles!$1:$1048576,MATCH(E511,Articles!D:D,0),8)</f>
        <v>CHANDELLE</v>
      </c>
      <c r="H511" t="str">
        <f>INDEX(Articles!$1:$1048576,MATCH(E511,Articles!D:D,0),9)</f>
        <v>POT A FEU</v>
      </c>
      <c r="I511">
        <f>INDEX(Articles!$1:$1048576,MATCH(E511,Articles!D:D,0),10)</f>
        <v>50</v>
      </c>
      <c r="J511" t="str">
        <f>INDEX(Articles!$1:$1048576,MATCH(E511,Articles!D:D,0),11)</f>
        <v>SIFFLETS</v>
      </c>
      <c r="K511" t="str">
        <f>INDEX(Articles!$1:$1048576,MATCH(E511,Articles!D:D,0),12)</f>
        <v>ARGENT</v>
      </c>
      <c r="L511" t="str">
        <f>INDEX(Articles!$1:$1048576,MATCH(E511,Articles!D:D,0),13)</f>
        <v>EU</v>
      </c>
      <c r="M511" t="str">
        <f>INDEX(Articles!$1:$1048576,MATCH(E511,Articles!D:D,0),14)</f>
        <v>F4</v>
      </c>
      <c r="N511" t="str">
        <f>INDEX(Articles!$1:$1048576,MATCH(E511,Articles!D:D,0),15)</f>
        <v>1.4G</v>
      </c>
      <c r="O511" t="str">
        <f>INDEX(Articles!$1:$1048576,MATCH(E511,Articles!D:D,0),16)</f>
        <v>0589-F4-0052</v>
      </c>
      <c r="P511">
        <f>INDEX(Articles!$1:$1048576,MATCH(E511,Articles!D:D,0),17)*1000</f>
        <v>275</v>
      </c>
      <c r="Q511" t="str">
        <f>INDEX(Articles!$1:$1048576,MATCH(E511,Articles!D:D,0),18)</f>
        <v>36</v>
      </c>
      <c r="R511">
        <f>INDEX(Articles!$1:$1048576,MATCH(E511,Articles!D:D,0),19)</f>
        <v>50</v>
      </c>
      <c r="S511" t="str">
        <f>IF(INDEX('Unités CA'!$1:$1048576,MATCH(E511,'Unités CA'!D:D,0),5)=0,"",INDEX('Unités CA'!$1:$1048576,MATCH(E511,'Unités CA'!D:D,0),5))</f>
        <v>0016/CA</v>
      </c>
      <c r="T511" t="str">
        <f>IF(INDEX('Unités BTE'!$1:$1048576,MATCH(E511,'Unités CA'!D:D,0),5)=0,"",INDEX('Unités BTE'!$1:$1048576,MATCH(E511,'Unités CA'!D:D,0),5))</f>
        <v/>
      </c>
      <c r="U511">
        <f>IFERROR(INDEX('Prix PRO CA'!$1:$1048576,MATCH(E511,'Prix PRO CA'!D:D,0),10),"")</f>
        <v>557.4</v>
      </c>
      <c r="V511" t="str">
        <f>IFERROR(INDEX('Prix PRO CA'!$1:$1048576,MATCH(E511,'Prix PRO BTE'!D:D,0),10),"")</f>
        <v/>
      </c>
      <c r="W511">
        <f>+IFERROR(INDEX('Prix PRO PCS'!$1:$1048576,MATCH(E511,'Prix PRO PCS'!D:D,0),10),"")</f>
        <v>42.6</v>
      </c>
      <c r="X511" t="str">
        <f>IF(B511="OPPORTUNITE",AA511,IF(AA511&lt;=0,"Non",IF(AA511&gt;10,"Oui","Inf à 10")))</f>
        <v>Oui</v>
      </c>
      <c r="Y511">
        <f>IFERROR(INDEX(LigneAchat!$1:$1048576,MATCH(E511,LigneAchat!D:D,0),5),"")</f>
        <v>44301</v>
      </c>
      <c r="Z511">
        <f>INDEX(Articles!$1:$1048576,MATCH(E511,Articles!D:D,0),21)</f>
        <v>12</v>
      </c>
      <c r="AA511">
        <f>+Z511-AB511</f>
        <v>12</v>
      </c>
      <c r="AB511">
        <f>+INDEX(Articles!$1:$1048576,MATCH(E511,Articles!D:D,0),23)</f>
        <v>0</v>
      </c>
    </row>
    <row r="512">
      <c r="B512" t="str">
        <f>INDEX(Articles!$1:$1048576,MATCH(E512,Articles!D:D,0),6)</f>
        <v>1</v>
      </c>
      <c r="C512" t="str">
        <f>INDEX(Articles!$1:$1048576,MATCH(E512,Articles!D:D,0),7)</f>
        <v/>
      </c>
      <c r="D512" t="str">
        <f>HYPERLINK(INDEX(Articles!$1:$1048576,MATCH(E512,Articles!D:D,0),24),"Lien")</f>
        <v>Lien</v>
      </c>
      <c r="E512" t="str">
        <v>33037-02CE</v>
      </c>
      <c r="F512" t="str">
        <f>INDEX(Articles!$1:$1048576,MATCH(E512,Articles!D:D,0),5)</f>
        <v>CH. Ø40 8 PAF BLEUS</v>
      </c>
      <c r="G512" t="str">
        <f>INDEX(Articles!$1:$1048576,MATCH(E512,Articles!D:D,0),8)</f>
        <v>CHANDELLE</v>
      </c>
      <c r="H512" t="str">
        <f>INDEX(Articles!$1:$1048576,MATCH(E512,Articles!D:D,0),9)</f>
        <v>POT A FEU</v>
      </c>
      <c r="I512">
        <f>INDEX(Articles!$1:$1048576,MATCH(E512,Articles!D:D,0),10)</f>
        <v>37</v>
      </c>
      <c r="J512" t="str">
        <f>INDEX(Articles!$1:$1048576,MATCH(E512,Articles!D:D,0),11)</f>
        <v>POT A FEU</v>
      </c>
      <c r="K512" t="str">
        <f>INDEX(Articles!$1:$1048576,MATCH(E512,Articles!D:D,0),12)</f>
        <v>BLEU</v>
      </c>
      <c r="L512" t="str">
        <f>INDEX(Articles!$1:$1048576,MATCH(E512,Articles!D:D,0),13)</f>
        <v>CN</v>
      </c>
      <c r="M512" t="str">
        <f>INDEX(Articles!$1:$1048576,MATCH(E512,Articles!D:D,0),14)</f>
        <v>F4</v>
      </c>
      <c r="N512" t="str">
        <f>INDEX(Articles!$1:$1048576,MATCH(E512,Articles!D:D,0),15)</f>
        <v>1.4G</v>
      </c>
      <c r="O512" t="str">
        <f>INDEX(Articles!$1:$1048576,MATCH(E512,Articles!D:D,0),16)</f>
        <v>1008-F4-69245793</v>
      </c>
      <c r="P512">
        <f>INDEX(Articles!$1:$1048576,MATCH(E512,Articles!D:D,0),17)*1000</f>
        <v>164</v>
      </c>
      <c r="Q512" t="str">
        <f>INDEX(Articles!$1:$1048576,MATCH(E512,Articles!D:D,0),18)</f>
        <v>30</v>
      </c>
      <c r="R512">
        <f>INDEX(Articles!$1:$1048576,MATCH(E512,Articles!D:D,0),19)</f>
        <v>40</v>
      </c>
      <c r="S512" t="str">
        <f>IF(INDEX('Unités CA'!$1:$1048576,MATCH(E512,'Unités CA'!D:D,0),5)=0,"",INDEX('Unités CA'!$1:$1048576,MATCH(E512,'Unités CA'!D:D,0),5))</f>
        <v>0015/CA</v>
      </c>
      <c r="T512" t="str">
        <f>IF(INDEX('Unités BTE'!$1:$1048576,MATCH(E512,'Unités CA'!D:D,0),5)=0,"",INDEX('Unités BTE'!$1:$1048576,MATCH(E512,'Unités CA'!D:D,0),5))</f>
        <v/>
      </c>
      <c r="U512">
        <f>IFERROR(INDEX('Prix PRO CA'!$1:$1048576,MATCH(E512,'Prix PRO CA'!D:D,0),10),"")</f>
        <v>223.5</v>
      </c>
      <c r="V512" t="str">
        <f>IFERROR(INDEX('Prix PRO CA'!$1:$1048576,MATCH(E512,'Prix PRO BTE'!D:D,0),10),"")</f>
        <v/>
      </c>
      <c r="W512">
        <f>+IFERROR(INDEX('Prix PRO PCS'!$1:$1048576,MATCH(E512,'Prix PRO PCS'!D:D,0),10),"")</f>
        <v>18.84</v>
      </c>
      <c r="X512" t="str">
        <f>IF(B512="OPPORTUNITE",AA512,IF(AA512&lt;=0,"Non",IF(AA512&gt;10,"Oui","Inf à 10")))</f>
        <v>Oui</v>
      </c>
      <c r="Y512" t="str">
        <f>IFERROR(INDEX(LigneAchat!$1:$1048576,MATCH(E512,LigneAchat!D:D,0),5),"")</f>
        <v/>
      </c>
      <c r="Z512">
        <f>INDEX(Articles!$1:$1048576,MATCH(E512,Articles!D:D,0),21)</f>
        <v>310</v>
      </c>
      <c r="AA512">
        <f>+Z512-AB512</f>
        <v>260</v>
      </c>
      <c r="AB512">
        <f>+INDEX(Articles!$1:$1048576,MATCH(E512,Articles!D:D,0),23)</f>
        <v>50</v>
      </c>
    </row>
    <row r="513">
      <c r="B513" t="str">
        <f>INDEX(Articles!$1:$1048576,MATCH(E513,Articles!D:D,0),6)</f>
        <v>1</v>
      </c>
      <c r="C513" t="str">
        <f>INDEX(Articles!$1:$1048576,MATCH(E513,Articles!D:D,0),7)</f>
        <v/>
      </c>
      <c r="D513" t="str">
        <f>HYPERLINK(INDEX(Articles!$1:$1048576,MATCH(E513,Articles!D:D,0),24),"Lien")</f>
        <v>Lien</v>
      </c>
      <c r="E513" t="str">
        <v>33037-06CE</v>
      </c>
      <c r="F513" t="str">
        <f>INDEX(Articles!$1:$1048576,MATCH(E513,Articles!D:D,0),5)</f>
        <v>CH. Ø40 8 PAF ROUGES</v>
      </c>
      <c r="G513" t="str">
        <f>INDEX(Articles!$1:$1048576,MATCH(E513,Articles!D:D,0),8)</f>
        <v>CHANDELLE</v>
      </c>
      <c r="H513" t="str">
        <f>INDEX(Articles!$1:$1048576,MATCH(E513,Articles!D:D,0),9)</f>
        <v>POT A FEU</v>
      </c>
      <c r="I513">
        <f>INDEX(Articles!$1:$1048576,MATCH(E513,Articles!D:D,0),10)</f>
        <v>37</v>
      </c>
      <c r="J513" t="str">
        <f>INDEX(Articles!$1:$1048576,MATCH(E513,Articles!D:D,0),11)</f>
        <v>POT A FEU</v>
      </c>
      <c r="K513" t="str">
        <f>INDEX(Articles!$1:$1048576,MATCH(E513,Articles!D:D,0),12)</f>
        <v>ROUGE</v>
      </c>
      <c r="L513" t="str">
        <f>INDEX(Articles!$1:$1048576,MATCH(E513,Articles!D:D,0),13)</f>
        <v>CN</v>
      </c>
      <c r="M513" t="str">
        <f>INDEX(Articles!$1:$1048576,MATCH(E513,Articles!D:D,0),14)</f>
        <v>F4</v>
      </c>
      <c r="N513" t="str">
        <f>INDEX(Articles!$1:$1048576,MATCH(E513,Articles!D:D,0),15)</f>
        <v>1.4G</v>
      </c>
      <c r="O513" t="str">
        <f>INDEX(Articles!$1:$1048576,MATCH(E513,Articles!D:D,0),16)</f>
        <v>1008-F4-69245793</v>
      </c>
      <c r="P513">
        <f>INDEX(Articles!$1:$1048576,MATCH(E513,Articles!D:D,0),17)*1000</f>
        <v>164</v>
      </c>
      <c r="Q513" t="str">
        <f>INDEX(Articles!$1:$1048576,MATCH(E513,Articles!D:D,0),18)</f>
        <v>30</v>
      </c>
      <c r="R513">
        <f>INDEX(Articles!$1:$1048576,MATCH(E513,Articles!D:D,0),19)</f>
        <v>40</v>
      </c>
      <c r="S513" t="str">
        <f>IF(INDEX('Unités CA'!$1:$1048576,MATCH(E513,'Unités CA'!D:D,0),5)=0,"",INDEX('Unités CA'!$1:$1048576,MATCH(E513,'Unités CA'!D:D,0),5))</f>
        <v>0015/CA</v>
      </c>
      <c r="T513" t="str">
        <f>IF(INDEX('Unités BTE'!$1:$1048576,MATCH(E513,'Unités CA'!D:D,0),5)=0,"",INDEX('Unités BTE'!$1:$1048576,MATCH(E513,'Unités CA'!D:D,0),5))</f>
        <v/>
      </c>
      <c r="U513">
        <f>IFERROR(INDEX('Prix PRO CA'!$1:$1048576,MATCH(E513,'Prix PRO CA'!D:D,0),10),"")</f>
        <v>223.5</v>
      </c>
      <c r="V513" t="str">
        <f>IFERROR(INDEX('Prix PRO CA'!$1:$1048576,MATCH(E513,'Prix PRO BTE'!D:D,0),10),"")</f>
        <v/>
      </c>
      <c r="W513">
        <f>+IFERROR(INDEX('Prix PRO PCS'!$1:$1048576,MATCH(E513,'Prix PRO PCS'!D:D,0),10),"")</f>
        <v>18.84</v>
      </c>
      <c r="X513" t="str">
        <f>IF(B513="OPPORTUNITE",AA513,IF(AA513&lt;=0,"Non",IF(AA513&gt;10,"Oui","Inf à 10")))</f>
        <v>Oui</v>
      </c>
      <c r="Y513" t="str">
        <f>IFERROR(INDEX(LigneAchat!$1:$1048576,MATCH(E513,LigneAchat!D:D,0),5),"")</f>
        <v/>
      </c>
      <c r="Z513">
        <f>INDEX(Articles!$1:$1048576,MATCH(E513,Articles!D:D,0),21)</f>
        <v>171</v>
      </c>
      <c r="AA513">
        <f>+Z513-AB513</f>
        <v>171</v>
      </c>
      <c r="AB513">
        <f>+INDEX(Articles!$1:$1048576,MATCH(E513,Articles!D:D,0),23)</f>
        <v>0</v>
      </c>
    </row>
    <row r="514">
      <c r="B514" t="str">
        <f>INDEX(Articles!$1:$1048576,MATCH(E514,Articles!D:D,0),6)</f>
        <v>1</v>
      </c>
      <c r="C514" t="str">
        <f>INDEX(Articles!$1:$1048576,MATCH(E514,Articles!D:D,0),7)</f>
        <v/>
      </c>
      <c r="D514" t="str">
        <f>HYPERLINK(INDEX(Articles!$1:$1048576,MATCH(E514,Articles!D:D,0),24),"Lien")</f>
        <v>Lien</v>
      </c>
      <c r="E514" t="str">
        <v>33037-08CE</v>
      </c>
      <c r="F514" t="str">
        <f>INDEX(Articles!$1:$1048576,MATCH(E514,Articles!D:D,0),5)</f>
        <v>CH. Ø40 8 PAF MULTICOLORES</v>
      </c>
      <c r="G514" t="str">
        <f>INDEX(Articles!$1:$1048576,MATCH(E514,Articles!D:D,0),8)</f>
        <v>CHANDELLE</v>
      </c>
      <c r="H514" t="str">
        <f>INDEX(Articles!$1:$1048576,MATCH(E514,Articles!D:D,0),9)</f>
        <v>POT A FEU</v>
      </c>
      <c r="I514">
        <f>INDEX(Articles!$1:$1048576,MATCH(E514,Articles!D:D,0),10)</f>
        <v>37</v>
      </c>
      <c r="J514" t="str">
        <f>INDEX(Articles!$1:$1048576,MATCH(E514,Articles!D:D,0),11)</f>
        <v>POT A FEU</v>
      </c>
      <c r="K514" t="str">
        <f>INDEX(Articles!$1:$1048576,MATCH(E514,Articles!D:D,0),12)</f>
        <v>MULTICOLORE</v>
      </c>
      <c r="L514" t="str">
        <f>INDEX(Articles!$1:$1048576,MATCH(E514,Articles!D:D,0),13)</f>
        <v>CN</v>
      </c>
      <c r="M514" t="str">
        <f>INDEX(Articles!$1:$1048576,MATCH(E514,Articles!D:D,0),14)</f>
        <v>F4</v>
      </c>
      <c r="N514" t="str">
        <f>INDEX(Articles!$1:$1048576,MATCH(E514,Articles!D:D,0),15)</f>
        <v>1.4G</v>
      </c>
      <c r="O514" t="str">
        <f>INDEX(Articles!$1:$1048576,MATCH(E514,Articles!D:D,0),16)</f>
        <v>1008-F4-69245793</v>
      </c>
      <c r="P514">
        <f>INDEX(Articles!$1:$1048576,MATCH(E514,Articles!D:D,0),17)*1000</f>
        <v>164</v>
      </c>
      <c r="Q514" t="str">
        <f>INDEX(Articles!$1:$1048576,MATCH(E514,Articles!D:D,0),18)</f>
        <v>30</v>
      </c>
      <c r="R514">
        <f>INDEX(Articles!$1:$1048576,MATCH(E514,Articles!D:D,0),19)</f>
        <v>40</v>
      </c>
      <c r="S514" t="str">
        <f>IF(INDEX('Unités CA'!$1:$1048576,MATCH(E514,'Unités CA'!D:D,0),5)=0,"",INDEX('Unités CA'!$1:$1048576,MATCH(E514,'Unités CA'!D:D,0),5))</f>
        <v>0015/CA</v>
      </c>
      <c r="T514" t="str">
        <f>IF(INDEX('Unités BTE'!$1:$1048576,MATCH(E514,'Unités CA'!D:D,0),5)=0,"",INDEX('Unités BTE'!$1:$1048576,MATCH(E514,'Unités CA'!D:D,0),5))</f>
        <v/>
      </c>
      <c r="U514">
        <f>IFERROR(INDEX('Prix PRO CA'!$1:$1048576,MATCH(E514,'Prix PRO CA'!D:D,0),10),"")</f>
        <v>223.5</v>
      </c>
      <c r="V514" t="str">
        <f>IFERROR(INDEX('Prix PRO CA'!$1:$1048576,MATCH(E514,'Prix PRO BTE'!D:D,0),10),"")</f>
        <v/>
      </c>
      <c r="W514">
        <f>+IFERROR(INDEX('Prix PRO PCS'!$1:$1048576,MATCH(E514,'Prix PRO PCS'!D:D,0),10),"")</f>
        <v>18.84</v>
      </c>
      <c r="X514" t="str">
        <f>IF(B514="OPPORTUNITE",AA514,IF(AA514&lt;=0,"Non",IF(AA514&gt;10,"Oui","Inf à 10")))</f>
        <v>Oui</v>
      </c>
      <c r="Y514" t="str">
        <f>IFERROR(INDEX(LigneAchat!$1:$1048576,MATCH(E514,LigneAchat!D:D,0),5),"")</f>
        <v/>
      </c>
      <c r="Z514">
        <f>INDEX(Articles!$1:$1048576,MATCH(E514,Articles!D:D,0),21)</f>
        <v>147</v>
      </c>
      <c r="AA514">
        <f>+Z514-AB514</f>
        <v>147</v>
      </c>
      <c r="AB514">
        <f>+INDEX(Articles!$1:$1048576,MATCH(E514,Articles!D:D,0),23)</f>
        <v>0</v>
      </c>
    </row>
    <row r="515">
      <c r="B515" t="str">
        <f>INDEX(Articles!$1:$1048576,MATCH(E515,Articles!D:D,0),6)</f>
        <v>1</v>
      </c>
      <c r="C515" t="str">
        <f>INDEX(Articles!$1:$1048576,MATCH(E515,Articles!D:D,0),7)</f>
        <v/>
      </c>
      <c r="D515" t="str">
        <f>HYPERLINK(INDEX(Articles!$1:$1048576,MATCH(E515,Articles!D:D,0),24),"Lien")</f>
        <v>Lien</v>
      </c>
      <c r="E515" t="str">
        <v>33037-09CE</v>
      </c>
      <c r="F515" t="str">
        <f>INDEX(Articles!$1:$1048576,MATCH(E515,Articles!D:D,0),5)</f>
        <v>CH. Ø40 8 PAF ARGENT</v>
      </c>
      <c r="G515" t="str">
        <f>INDEX(Articles!$1:$1048576,MATCH(E515,Articles!D:D,0),8)</f>
        <v>CHANDELLE</v>
      </c>
      <c r="H515" t="str">
        <f>INDEX(Articles!$1:$1048576,MATCH(E515,Articles!D:D,0),9)</f>
        <v>POT A FEU</v>
      </c>
      <c r="I515">
        <f>INDEX(Articles!$1:$1048576,MATCH(E515,Articles!D:D,0),10)</f>
        <v>37</v>
      </c>
      <c r="J515" t="str">
        <f>INDEX(Articles!$1:$1048576,MATCH(E515,Articles!D:D,0),11)</f>
        <v>POT A FEU</v>
      </c>
      <c r="K515" t="str">
        <f>INDEX(Articles!$1:$1048576,MATCH(E515,Articles!D:D,0),12)</f>
        <v>ARGENT</v>
      </c>
      <c r="L515" t="str">
        <f>INDEX(Articles!$1:$1048576,MATCH(E515,Articles!D:D,0),13)</f>
        <v>CN</v>
      </c>
      <c r="M515" t="str">
        <f>INDEX(Articles!$1:$1048576,MATCH(E515,Articles!D:D,0),14)</f>
        <v>F4</v>
      </c>
      <c r="N515" t="str">
        <f>INDEX(Articles!$1:$1048576,MATCH(E515,Articles!D:D,0),15)</f>
        <v>1.4G</v>
      </c>
      <c r="O515" t="str">
        <f>INDEX(Articles!$1:$1048576,MATCH(E515,Articles!D:D,0),16)</f>
        <v>1008-F4-69245793</v>
      </c>
      <c r="P515">
        <f>INDEX(Articles!$1:$1048576,MATCH(E515,Articles!D:D,0),17)*1000</f>
        <v>164</v>
      </c>
      <c r="Q515" t="str">
        <f>INDEX(Articles!$1:$1048576,MATCH(E515,Articles!D:D,0),18)</f>
        <v>30</v>
      </c>
      <c r="R515">
        <f>INDEX(Articles!$1:$1048576,MATCH(E515,Articles!D:D,0),19)</f>
        <v>40</v>
      </c>
      <c r="S515" t="str">
        <f>IF(INDEX('Unités CA'!$1:$1048576,MATCH(E515,'Unités CA'!D:D,0),5)=0,"",INDEX('Unités CA'!$1:$1048576,MATCH(E515,'Unités CA'!D:D,0),5))</f>
        <v>0015/CA</v>
      </c>
      <c r="T515" t="str">
        <f>IF(INDEX('Unités BTE'!$1:$1048576,MATCH(E515,'Unités CA'!D:D,0),5)=0,"",INDEX('Unités BTE'!$1:$1048576,MATCH(E515,'Unités CA'!D:D,0),5))</f>
        <v/>
      </c>
      <c r="U515">
        <f>IFERROR(INDEX('Prix PRO CA'!$1:$1048576,MATCH(E515,'Prix PRO CA'!D:D,0),10),"")</f>
        <v>223.5</v>
      </c>
      <c r="V515" t="str">
        <f>IFERROR(INDEX('Prix PRO CA'!$1:$1048576,MATCH(E515,'Prix PRO BTE'!D:D,0),10),"")</f>
        <v/>
      </c>
      <c r="W515">
        <f>+IFERROR(INDEX('Prix PRO PCS'!$1:$1048576,MATCH(E515,'Prix PRO PCS'!D:D,0),10),"")</f>
        <v>18.84</v>
      </c>
      <c r="X515" t="str">
        <f>IF(B515="OPPORTUNITE",AA515,IF(AA515&lt;=0,"Non",IF(AA515&gt;10,"Oui","Inf à 10")))</f>
        <v>Oui</v>
      </c>
      <c r="Y515" t="str">
        <f>IFERROR(INDEX(LigneAchat!$1:$1048576,MATCH(E515,LigneAchat!D:D,0),5),"")</f>
        <v/>
      </c>
      <c r="Z515">
        <f>INDEX(Articles!$1:$1048576,MATCH(E515,Articles!D:D,0),21)</f>
        <v>183</v>
      </c>
      <c r="AA515">
        <f>+Z515-AB515</f>
        <v>43</v>
      </c>
      <c r="AB515">
        <f>+INDEX(Articles!$1:$1048576,MATCH(E515,Articles!D:D,0),23)</f>
        <v>140</v>
      </c>
    </row>
    <row r="516">
      <c r="B516" t="str">
        <f>INDEX(Articles!$1:$1048576,MATCH(E516,Articles!D:D,0),6)</f>
        <v>1</v>
      </c>
      <c r="C516" t="str">
        <f>INDEX(Articles!$1:$1048576,MATCH(E516,Articles!D:D,0),7)</f>
        <v/>
      </c>
      <c r="D516" t="str">
        <f>HYPERLINK(INDEX(Articles!$1:$1048576,MATCH(E516,Articles!D:D,0),24),"Lien")</f>
        <v>Lien</v>
      </c>
      <c r="E516" t="str">
        <v>33037-18CE</v>
      </c>
      <c r="F516" t="str">
        <f>INDEX(Articles!$1:$1048576,MATCH(E516,Articles!D:D,0),5)</f>
        <v>CH. Ø40 8 PAF FILET D'OR</v>
      </c>
      <c r="G516" t="str">
        <f>INDEX(Articles!$1:$1048576,MATCH(E516,Articles!D:D,0),8)</f>
        <v>CHANDELLE</v>
      </c>
      <c r="H516" t="str">
        <f>INDEX(Articles!$1:$1048576,MATCH(E516,Articles!D:D,0),9)</f>
        <v>POT A FEU</v>
      </c>
      <c r="I516">
        <f>INDEX(Articles!$1:$1048576,MATCH(E516,Articles!D:D,0),10)</f>
        <v>37</v>
      </c>
      <c r="J516" t="str">
        <f>INDEX(Articles!$1:$1048576,MATCH(E516,Articles!D:D,0),11)</f>
        <v>PLEUREUR</v>
      </c>
      <c r="K516" t="str">
        <f>INDEX(Articles!$1:$1048576,MATCH(E516,Articles!D:D,0),12)</f>
        <v>KAMURO</v>
      </c>
      <c r="L516" t="str">
        <f>INDEX(Articles!$1:$1048576,MATCH(E516,Articles!D:D,0),13)</f>
        <v>CN</v>
      </c>
      <c r="M516" t="str">
        <f>INDEX(Articles!$1:$1048576,MATCH(E516,Articles!D:D,0),14)</f>
        <v>F4</v>
      </c>
      <c r="N516" t="str">
        <f>INDEX(Articles!$1:$1048576,MATCH(E516,Articles!D:D,0),15)</f>
        <v>1.4G</v>
      </c>
      <c r="O516" t="str">
        <f>INDEX(Articles!$1:$1048576,MATCH(E516,Articles!D:D,0),16)</f>
        <v>1008-F4-69245793</v>
      </c>
      <c r="P516">
        <f>INDEX(Articles!$1:$1048576,MATCH(E516,Articles!D:D,0),17)*1000</f>
        <v>164</v>
      </c>
      <c r="Q516" t="str">
        <f>INDEX(Articles!$1:$1048576,MATCH(E516,Articles!D:D,0),18)</f>
        <v>30</v>
      </c>
      <c r="R516">
        <f>INDEX(Articles!$1:$1048576,MATCH(E516,Articles!D:D,0),19)</f>
        <v>40</v>
      </c>
      <c r="S516" t="str">
        <f>IF(INDEX('Unités CA'!$1:$1048576,MATCH(E516,'Unités CA'!D:D,0),5)=0,"",INDEX('Unités CA'!$1:$1048576,MATCH(E516,'Unités CA'!D:D,0),5))</f>
        <v>0015/CA</v>
      </c>
      <c r="T516" t="str">
        <f>IF(INDEX('Unités BTE'!$1:$1048576,MATCH(E516,'Unités CA'!D:D,0),5)=0,"",INDEX('Unités BTE'!$1:$1048576,MATCH(E516,'Unités CA'!D:D,0),5))</f>
        <v/>
      </c>
      <c r="U516">
        <f>IFERROR(INDEX('Prix PRO CA'!$1:$1048576,MATCH(E516,'Prix PRO CA'!D:D,0),10),"")</f>
        <v>223.5</v>
      </c>
      <c r="V516" t="str">
        <f>IFERROR(INDEX('Prix PRO CA'!$1:$1048576,MATCH(E516,'Prix PRO BTE'!D:D,0),10),"")</f>
        <v/>
      </c>
      <c r="W516">
        <f>+IFERROR(INDEX('Prix PRO PCS'!$1:$1048576,MATCH(E516,'Prix PRO PCS'!D:D,0),10),"")</f>
        <v>18.84</v>
      </c>
      <c r="X516" t="str">
        <f>IF(B516="OPPORTUNITE",AA516,IF(AA516&lt;=0,"Non",IF(AA516&gt;10,"Oui","Inf à 10")))</f>
        <v>Non</v>
      </c>
      <c r="Y516" t="str">
        <f>IFERROR(INDEX(LigneAchat!$1:$1048576,MATCH(E516,LigneAchat!D:D,0),5),"")</f>
        <v/>
      </c>
      <c r="Z516">
        <f>INDEX(Articles!$1:$1048576,MATCH(E516,Articles!D:D,0),21)</f>
        <v>154</v>
      </c>
      <c r="AA516">
        <f>+Z516-AB516</f>
        <v>0</v>
      </c>
      <c r="AB516">
        <f>+INDEX(Articles!$1:$1048576,MATCH(E516,Articles!D:D,0),23)</f>
        <v>154</v>
      </c>
    </row>
    <row r="517">
      <c r="B517" t="str">
        <f>INDEX(Articles!$1:$1048576,MATCH(E517,Articles!D:D,0),6)</f>
        <v>1</v>
      </c>
      <c r="C517" t="str">
        <f>INDEX(Articles!$1:$1048576,MATCH(E517,Articles!D:D,0),7)</f>
        <v/>
      </c>
      <c r="D517" t="str">
        <f>HYPERLINK(INDEX(Articles!$1:$1048576,MATCH(E517,Articles!D:D,0),24),"Lien")</f>
        <v>Lien</v>
      </c>
      <c r="E517" t="str">
        <v>33037-01CE</v>
      </c>
      <c r="F517" t="str">
        <f>INDEX(Articles!$1:$1048576,MATCH(E517,Articles!D:D,0),5)</f>
        <v>CH. Ø40 8 PAF FRISSON BLANC</v>
      </c>
      <c r="G517" t="str">
        <f>INDEX(Articles!$1:$1048576,MATCH(E517,Articles!D:D,0),8)</f>
        <v>CHANDELLE</v>
      </c>
      <c r="H517" t="str">
        <f>INDEX(Articles!$1:$1048576,MATCH(E517,Articles!D:D,0),9)</f>
        <v>POT A FEU</v>
      </c>
      <c r="I517">
        <f>INDEX(Articles!$1:$1048576,MATCH(E517,Articles!D:D,0),10)</f>
        <v>37</v>
      </c>
      <c r="J517" t="str">
        <f>INDEX(Articles!$1:$1048576,MATCH(E517,Articles!D:D,0),11)</f>
        <v>CREPITANT</v>
      </c>
      <c r="K517" t="str">
        <f>INDEX(Articles!$1:$1048576,MATCH(E517,Articles!D:D,0),12)</f>
        <v>ARGENT</v>
      </c>
      <c r="L517" t="str">
        <f>INDEX(Articles!$1:$1048576,MATCH(E517,Articles!D:D,0),13)</f>
        <v>CN</v>
      </c>
      <c r="M517" t="str">
        <f>INDEX(Articles!$1:$1048576,MATCH(E517,Articles!D:D,0),14)</f>
        <v>F4</v>
      </c>
      <c r="N517" t="str">
        <f>INDEX(Articles!$1:$1048576,MATCH(E517,Articles!D:D,0),15)</f>
        <v>1.4G</v>
      </c>
      <c r="O517" t="str">
        <f>INDEX(Articles!$1:$1048576,MATCH(E517,Articles!D:D,0),16)</f>
        <v>1008-F4-69245793</v>
      </c>
      <c r="P517">
        <f>INDEX(Articles!$1:$1048576,MATCH(E517,Articles!D:D,0),17)*1000</f>
        <v>164</v>
      </c>
      <c r="Q517" t="str">
        <f>INDEX(Articles!$1:$1048576,MATCH(E517,Articles!D:D,0),18)</f>
        <v>30</v>
      </c>
      <c r="R517">
        <f>INDEX(Articles!$1:$1048576,MATCH(E517,Articles!D:D,0),19)</f>
        <v>40</v>
      </c>
      <c r="S517" t="str">
        <f>IF(INDEX('Unités CA'!$1:$1048576,MATCH(E517,'Unités CA'!D:D,0),5)=0,"",INDEX('Unités CA'!$1:$1048576,MATCH(E517,'Unités CA'!D:D,0),5))</f>
        <v>0015/CA</v>
      </c>
      <c r="T517" t="str">
        <f>IF(INDEX('Unités BTE'!$1:$1048576,MATCH(E517,'Unités CA'!D:D,0),5)=0,"",INDEX('Unités BTE'!$1:$1048576,MATCH(E517,'Unités CA'!D:D,0),5))</f>
        <v/>
      </c>
      <c r="U517">
        <f>IFERROR(INDEX('Prix PRO CA'!$1:$1048576,MATCH(E517,'Prix PRO CA'!D:D,0),10),"")</f>
        <v>223.5</v>
      </c>
      <c r="V517" t="str">
        <f>IFERROR(INDEX('Prix PRO CA'!$1:$1048576,MATCH(E517,'Prix PRO BTE'!D:D,0),10),"")</f>
        <v/>
      </c>
      <c r="W517">
        <f>+IFERROR(INDEX('Prix PRO PCS'!$1:$1048576,MATCH(E517,'Prix PRO PCS'!D:D,0),10),"")</f>
        <v>18.84</v>
      </c>
      <c r="X517" t="str">
        <f>IF(B517="OPPORTUNITE",AA517,IF(AA517&lt;=0,"Non",IF(AA517&gt;10,"Oui","Inf à 10")))</f>
        <v>Oui</v>
      </c>
      <c r="Y517" t="str">
        <f>IFERROR(INDEX(LigneAchat!$1:$1048576,MATCH(E517,LigneAchat!D:D,0),5),"")</f>
        <v/>
      </c>
      <c r="Z517">
        <f>INDEX(Articles!$1:$1048576,MATCH(E517,Articles!D:D,0),21)</f>
        <v>289</v>
      </c>
      <c r="AA517">
        <f>+Z517-AB517</f>
        <v>289</v>
      </c>
      <c r="AB517">
        <f>+INDEX(Articles!$1:$1048576,MATCH(E517,Articles!D:D,0),23)</f>
        <v>0</v>
      </c>
    </row>
    <row r="518">
      <c r="B518" t="str">
        <f>INDEX(Articles!$1:$1048576,MATCH(E518,Articles!D:D,0),6)</f>
        <v>1</v>
      </c>
      <c r="C518" t="str">
        <f>INDEX(Articles!$1:$1048576,MATCH(E518,Articles!D:D,0),7)</f>
        <v/>
      </c>
      <c r="D518" t="str">
        <f>HYPERLINK(INDEX(Articles!$1:$1048576,MATCH(E518,Articles!D:D,0),24),"Lien")</f>
        <v>Lien</v>
      </c>
      <c r="E518" t="str">
        <v>36337CE</v>
      </c>
      <c r="F518" t="str">
        <f>INDEX(Articles!$1:$1048576,MATCH(E518,Articles!D:D,0),5)</f>
        <v>CH. Ø40 8 PAF 7 ÉTOILES FILANTES ORANGE TR. ARGT</v>
      </c>
      <c r="G518" t="str">
        <f>INDEX(Articles!$1:$1048576,MATCH(E518,Articles!D:D,0),8)</f>
        <v>CHANDELLE</v>
      </c>
      <c r="H518" t="str">
        <f>INDEX(Articles!$1:$1048576,MATCH(E518,Articles!D:D,0),9)</f>
        <v>POT A FEU</v>
      </c>
      <c r="I518">
        <f>INDEX(Articles!$1:$1048576,MATCH(E518,Articles!D:D,0),10)</f>
        <v>37</v>
      </c>
      <c r="J518" t="str">
        <f>INDEX(Articles!$1:$1048576,MATCH(E518,Articles!D:D,0),11)</f>
        <v>SERPENTEAUX</v>
      </c>
      <c r="K518" t="str">
        <f>INDEX(Articles!$1:$1048576,MATCH(E518,Articles!D:D,0),12)</f>
        <v>ORANGE</v>
      </c>
      <c r="L518" t="str">
        <f>INDEX(Articles!$1:$1048576,MATCH(E518,Articles!D:D,0),13)</f>
        <v>CN</v>
      </c>
      <c r="M518" t="str">
        <f>INDEX(Articles!$1:$1048576,MATCH(E518,Articles!D:D,0),14)</f>
        <v>F4</v>
      </c>
      <c r="N518" t="str">
        <f>INDEX(Articles!$1:$1048576,MATCH(E518,Articles!D:D,0),15)</f>
        <v>1.4G</v>
      </c>
      <c r="O518" t="str">
        <f>INDEX(Articles!$1:$1048576,MATCH(E518,Articles!D:D,0),16)</f>
        <v>1008-F4-62924593</v>
      </c>
      <c r="P518">
        <f>INDEX(Articles!$1:$1048576,MATCH(E518,Articles!D:D,0),17)*1000</f>
        <v>164</v>
      </c>
      <c r="Q518" t="str">
        <f>INDEX(Articles!$1:$1048576,MATCH(E518,Articles!D:D,0),18)</f>
        <v>30</v>
      </c>
      <c r="R518">
        <f>INDEX(Articles!$1:$1048576,MATCH(E518,Articles!D:D,0),19)</f>
        <v>40</v>
      </c>
      <c r="S518" t="str">
        <f>IF(INDEX('Unités CA'!$1:$1048576,MATCH(E518,'Unités CA'!D:D,0),5)=0,"",INDEX('Unités CA'!$1:$1048576,MATCH(E518,'Unités CA'!D:D,0),5))</f>
        <v>0015/CA</v>
      </c>
      <c r="T518" t="str">
        <f>IF(INDEX('Unités BTE'!$1:$1048576,MATCH(E518,'Unités CA'!D:D,0),5)=0,"",INDEX('Unités BTE'!$1:$1048576,MATCH(E518,'Unités CA'!D:D,0),5))</f>
        <v/>
      </c>
      <c r="U518">
        <f>IFERROR(INDEX('Prix PRO CA'!$1:$1048576,MATCH(E518,'Prix PRO CA'!D:D,0),10),"")</f>
        <v>266.05</v>
      </c>
      <c r="V518" t="str">
        <f>IFERROR(INDEX('Prix PRO CA'!$1:$1048576,MATCH(E518,'Prix PRO BTE'!D:D,0),10),"")</f>
        <v/>
      </c>
      <c r="W518">
        <f>+IFERROR(INDEX('Prix PRO PCS'!$1:$1048576,MATCH(E518,'Prix PRO PCS'!D:D,0),10),"")</f>
        <v>20.71</v>
      </c>
      <c r="X518" t="str">
        <f>IF(B518="OPPORTUNITE",AA518,IF(AA518&lt;=0,"Non",IF(AA518&gt;10,"Oui","Inf à 10")))</f>
        <v>Oui</v>
      </c>
      <c r="Y518" t="str">
        <f>IFERROR(INDEX(LigneAchat!$1:$1048576,MATCH(E518,LigneAchat!D:D,0),5),"")</f>
        <v/>
      </c>
      <c r="Z518">
        <f>INDEX(Articles!$1:$1048576,MATCH(E518,Articles!D:D,0),21)</f>
        <v>691</v>
      </c>
      <c r="AA518">
        <f>+Z518-AB518</f>
        <v>691</v>
      </c>
      <c r="AB518">
        <f>+INDEX(Articles!$1:$1048576,MATCH(E518,Articles!D:D,0),23)</f>
        <v>0</v>
      </c>
    </row>
    <row r="519">
      <c r="B519" t="str">
        <f>INDEX(Articles!$1:$1048576,MATCH(E519,Articles!D:D,0),6)</f>
        <v>1</v>
      </c>
      <c r="C519" t="str">
        <f>INDEX(Articles!$1:$1048576,MATCH(E519,Articles!D:D,0),7)</f>
        <v/>
      </c>
      <c r="D519" t="str">
        <f>HYPERLINK(INDEX(Articles!$1:$1048576,MATCH(E519,Articles!D:D,0),24),"Lien")</f>
        <v>Lien</v>
      </c>
      <c r="E519" t="str">
        <v>30050-02CE</v>
      </c>
      <c r="F519" t="str">
        <f>INDEX(Articles!$1:$1048576,MATCH(E519,Articles!D:D,0),5)</f>
        <v>CH. Ø50 8 BTTES  BLEUES</v>
      </c>
      <c r="G519" t="str">
        <f>INDEX(Articles!$1:$1048576,MATCH(E519,Articles!D:D,0),8)</f>
        <v>CHANDELLE</v>
      </c>
      <c r="H519" t="str">
        <f>INDEX(Articles!$1:$1048576,MATCH(E519,Articles!D:D,0),9)</f>
        <v>BOMBETTE</v>
      </c>
      <c r="I519">
        <f>INDEX(Articles!$1:$1048576,MATCH(E519,Articles!D:D,0),10)</f>
        <v>50</v>
      </c>
      <c r="J519" t="str">
        <f>INDEX(Articles!$1:$1048576,MATCH(E519,Articles!D:D,0),11)</f>
        <v>PIVOINE</v>
      </c>
      <c r="K519" t="str">
        <f>INDEX(Articles!$1:$1048576,MATCH(E519,Articles!D:D,0),12)</f>
        <v>BLEU</v>
      </c>
      <c r="L519" t="str">
        <f>INDEX(Articles!$1:$1048576,MATCH(E519,Articles!D:D,0),13)</f>
        <v>CN</v>
      </c>
      <c r="M519" t="str">
        <f>INDEX(Articles!$1:$1048576,MATCH(E519,Articles!D:D,0),14)</f>
        <v>F4</v>
      </c>
      <c r="N519" t="str">
        <f>INDEX(Articles!$1:$1048576,MATCH(E519,Articles!D:D,0),15)</f>
        <v>1.4G</v>
      </c>
      <c r="O519" t="str">
        <f>INDEX(Articles!$1:$1048576,MATCH(E519,Articles!D:D,0),16)</f>
        <v>1008-F4-69245794</v>
      </c>
      <c r="P519">
        <f>INDEX(Articles!$1:$1048576,MATCH(E519,Articles!D:D,0),17)*1000</f>
        <v>356</v>
      </c>
      <c r="Q519" t="str">
        <f>INDEX(Articles!$1:$1048576,MATCH(E519,Articles!D:D,0),18)</f>
        <v>30</v>
      </c>
      <c r="R519">
        <f>INDEX(Articles!$1:$1048576,MATCH(E519,Articles!D:D,0),19)</f>
        <v>50</v>
      </c>
      <c r="S519" t="str">
        <f>IF(INDEX('Unités CA'!$1:$1048576,MATCH(E519,'Unités CA'!D:D,0),5)=0,"",INDEX('Unités CA'!$1:$1048576,MATCH(E519,'Unités CA'!D:D,0),5))</f>
        <v>0012/CA</v>
      </c>
      <c r="T519" t="str">
        <f>IF(INDEX('Unités BTE'!$1:$1048576,MATCH(E519,'Unités CA'!D:D,0),5)=0,"",INDEX('Unités BTE'!$1:$1048576,MATCH(E519,'Unités CA'!D:D,0),5))</f>
        <v/>
      </c>
      <c r="U519">
        <f>IFERROR(INDEX('Prix PRO CA'!$1:$1048576,MATCH(E519,'Prix PRO CA'!D:D,0),10),"")</f>
        <v>332.62</v>
      </c>
      <c r="V519" t="str">
        <f>IFERROR(INDEX('Prix PRO CA'!$1:$1048576,MATCH(E519,'Prix PRO BTE'!D:D,0),10),"")</f>
        <v/>
      </c>
      <c r="W519">
        <f>+IFERROR(INDEX('Prix PRO PCS'!$1:$1048576,MATCH(E519,'Prix PRO PCS'!D:D,0),10),"")</f>
        <v>33.05</v>
      </c>
      <c r="X519" t="str">
        <f>IF(B519="OPPORTUNITE",AA519,IF(AA519&lt;=0,"Non",IF(AA519&gt;10,"Oui","Inf à 10")))</f>
        <v>Oui</v>
      </c>
      <c r="Y519" t="str">
        <f>IFERROR(INDEX(LigneAchat!$1:$1048576,MATCH(E519,LigneAchat!D:D,0),5),"")</f>
        <v/>
      </c>
      <c r="Z519">
        <f>INDEX(Articles!$1:$1048576,MATCH(E519,Articles!D:D,0),21)</f>
        <v>109</v>
      </c>
      <c r="AA519">
        <f>+Z519-AB519</f>
        <v>109</v>
      </c>
      <c r="AB519">
        <f>+INDEX(Articles!$1:$1048576,MATCH(E519,Articles!D:D,0),23)</f>
        <v>0</v>
      </c>
    </row>
    <row r="520">
      <c r="B520" t="str">
        <f>INDEX(Articles!$1:$1048576,MATCH(E520,Articles!D:D,0),6)</f>
        <v>1</v>
      </c>
      <c r="C520" t="str">
        <f>INDEX(Articles!$1:$1048576,MATCH(E520,Articles!D:D,0),7)</f>
        <v/>
      </c>
      <c r="D520" t="str">
        <f>HYPERLINK(INDEX(Articles!$1:$1048576,MATCH(E520,Articles!D:D,0),24),"Lien")</f>
        <v>Lien</v>
      </c>
      <c r="E520" t="str">
        <v>30050-06CE</v>
      </c>
      <c r="F520" t="str">
        <f>INDEX(Articles!$1:$1048576,MATCH(E520,Articles!D:D,0),5)</f>
        <v>CH. Ø50 8 BTTES  ROUGES</v>
      </c>
      <c r="G520" t="str">
        <f>INDEX(Articles!$1:$1048576,MATCH(E520,Articles!D:D,0),8)</f>
        <v>CHANDELLE</v>
      </c>
      <c r="H520" t="str">
        <f>INDEX(Articles!$1:$1048576,MATCH(E520,Articles!D:D,0),9)</f>
        <v>BOMBETTE</v>
      </c>
      <c r="I520">
        <f>INDEX(Articles!$1:$1048576,MATCH(E520,Articles!D:D,0),10)</f>
        <v>50</v>
      </c>
      <c r="J520" t="str">
        <f>INDEX(Articles!$1:$1048576,MATCH(E520,Articles!D:D,0),11)</f>
        <v>PIVOINE</v>
      </c>
      <c r="K520" t="str">
        <f>INDEX(Articles!$1:$1048576,MATCH(E520,Articles!D:D,0),12)</f>
        <v>ROUGE</v>
      </c>
      <c r="L520" t="str">
        <f>INDEX(Articles!$1:$1048576,MATCH(E520,Articles!D:D,0),13)</f>
        <v>CN</v>
      </c>
      <c r="M520" t="str">
        <f>INDEX(Articles!$1:$1048576,MATCH(E520,Articles!D:D,0),14)</f>
        <v>F4</v>
      </c>
      <c r="N520" t="str">
        <f>INDEX(Articles!$1:$1048576,MATCH(E520,Articles!D:D,0),15)</f>
        <v>1.4G</v>
      </c>
      <c r="O520" t="str">
        <f>INDEX(Articles!$1:$1048576,MATCH(E520,Articles!D:D,0),16)</f>
        <v>1008-F4-69245794</v>
      </c>
      <c r="P520">
        <f>INDEX(Articles!$1:$1048576,MATCH(E520,Articles!D:D,0),17)*1000</f>
        <v>356</v>
      </c>
      <c r="Q520" t="str">
        <f>INDEX(Articles!$1:$1048576,MATCH(E520,Articles!D:D,0),18)</f>
        <v>30</v>
      </c>
      <c r="R520">
        <f>INDEX(Articles!$1:$1048576,MATCH(E520,Articles!D:D,0),19)</f>
        <v>50</v>
      </c>
      <c r="S520" t="str">
        <f>IF(INDEX('Unités CA'!$1:$1048576,MATCH(E520,'Unités CA'!D:D,0),5)=0,"",INDEX('Unités CA'!$1:$1048576,MATCH(E520,'Unités CA'!D:D,0),5))</f>
        <v>0012/CA</v>
      </c>
      <c r="T520" t="str">
        <f>IF(INDEX('Unités BTE'!$1:$1048576,MATCH(E520,'Unités CA'!D:D,0),5)=0,"",INDEX('Unités BTE'!$1:$1048576,MATCH(E520,'Unités CA'!D:D,0),5))</f>
        <v/>
      </c>
      <c r="U520">
        <f>IFERROR(INDEX('Prix PRO CA'!$1:$1048576,MATCH(E520,'Prix PRO CA'!D:D,0),10),"")</f>
        <v>332.62</v>
      </c>
      <c r="V520" t="str">
        <f>IFERROR(INDEX('Prix PRO CA'!$1:$1048576,MATCH(E520,'Prix PRO BTE'!D:D,0),10),"")</f>
        <v/>
      </c>
      <c r="W520">
        <f>+IFERROR(INDEX('Prix PRO PCS'!$1:$1048576,MATCH(E520,'Prix PRO PCS'!D:D,0),10),"")</f>
        <v>33.05</v>
      </c>
      <c r="X520" t="str">
        <f>IF(B520="OPPORTUNITE",AA520,IF(AA520&lt;=0,"Non",IF(AA520&gt;10,"Oui","Inf à 10")))</f>
        <v>Oui</v>
      </c>
      <c r="Y520" t="str">
        <f>IFERROR(INDEX(LigneAchat!$1:$1048576,MATCH(E520,LigneAchat!D:D,0),5),"")</f>
        <v/>
      </c>
      <c r="Z520">
        <f>INDEX(Articles!$1:$1048576,MATCH(E520,Articles!D:D,0),21)</f>
        <v>72</v>
      </c>
      <c r="AA520">
        <f>+Z520-AB520</f>
        <v>72</v>
      </c>
      <c r="AB520">
        <f>+INDEX(Articles!$1:$1048576,MATCH(E520,Articles!D:D,0),23)</f>
        <v>0</v>
      </c>
    </row>
    <row r="521">
      <c r="B521" t="str">
        <f>INDEX(Articles!$1:$1048576,MATCH(E521,Articles!D:D,0),6)</f>
        <v>1</v>
      </c>
      <c r="C521" t="str">
        <f>INDEX(Articles!$1:$1048576,MATCH(E521,Articles!D:D,0),7)</f>
        <v/>
      </c>
      <c r="D521" t="str">
        <f>HYPERLINK(INDEX(Articles!$1:$1048576,MATCH(E521,Articles!D:D,0),24),"Lien")</f>
        <v>Lien</v>
      </c>
      <c r="E521" t="str">
        <v>30050-08CE</v>
      </c>
      <c r="F521" t="str">
        <f>INDEX(Articles!$1:$1048576,MATCH(E521,Articles!D:D,0),5)</f>
        <v>CH. Ø50 8 BTTES  MULTICOLORES</v>
      </c>
      <c r="G521" t="str">
        <f>INDEX(Articles!$1:$1048576,MATCH(E521,Articles!D:D,0),8)</f>
        <v>CHANDELLE</v>
      </c>
      <c r="H521" t="str">
        <f>INDEX(Articles!$1:$1048576,MATCH(E521,Articles!D:D,0),9)</f>
        <v>BOMBETTE</v>
      </c>
      <c r="I521">
        <f>INDEX(Articles!$1:$1048576,MATCH(E521,Articles!D:D,0),10)</f>
        <v>50</v>
      </c>
      <c r="J521" t="str">
        <f>INDEX(Articles!$1:$1048576,MATCH(E521,Articles!D:D,0),11)</f>
        <v>PIVOINE</v>
      </c>
      <c r="K521" t="str">
        <f>INDEX(Articles!$1:$1048576,MATCH(E521,Articles!D:D,0),12)</f>
        <v>MULTICOLORE</v>
      </c>
      <c r="L521" t="str">
        <f>INDEX(Articles!$1:$1048576,MATCH(E521,Articles!D:D,0),13)</f>
        <v>CN</v>
      </c>
      <c r="M521" t="str">
        <f>INDEX(Articles!$1:$1048576,MATCH(E521,Articles!D:D,0),14)</f>
        <v>F4</v>
      </c>
      <c r="N521" t="str">
        <f>INDEX(Articles!$1:$1048576,MATCH(E521,Articles!D:D,0),15)</f>
        <v>1.4G</v>
      </c>
      <c r="O521" t="str">
        <f>INDEX(Articles!$1:$1048576,MATCH(E521,Articles!D:D,0),16)</f>
        <v>1008-F4-69245794</v>
      </c>
      <c r="P521">
        <f>INDEX(Articles!$1:$1048576,MATCH(E521,Articles!D:D,0),17)*1000</f>
        <v>356</v>
      </c>
      <c r="Q521" t="str">
        <f>INDEX(Articles!$1:$1048576,MATCH(E521,Articles!D:D,0),18)</f>
        <v>30</v>
      </c>
      <c r="R521">
        <f>INDEX(Articles!$1:$1048576,MATCH(E521,Articles!D:D,0),19)</f>
        <v>50</v>
      </c>
      <c r="S521" t="str">
        <f>IF(INDEX('Unités CA'!$1:$1048576,MATCH(E521,'Unités CA'!D:D,0),5)=0,"",INDEX('Unités CA'!$1:$1048576,MATCH(E521,'Unités CA'!D:D,0),5))</f>
        <v>0012/CA</v>
      </c>
      <c r="T521" t="str">
        <f>IF(INDEX('Unités BTE'!$1:$1048576,MATCH(E521,'Unités CA'!D:D,0),5)=0,"",INDEX('Unités BTE'!$1:$1048576,MATCH(E521,'Unités CA'!D:D,0),5))</f>
        <v/>
      </c>
      <c r="U521">
        <f>IFERROR(INDEX('Prix PRO CA'!$1:$1048576,MATCH(E521,'Prix PRO CA'!D:D,0),10),"")</f>
        <v>332.62</v>
      </c>
      <c r="V521" t="str">
        <f>IFERROR(INDEX('Prix PRO CA'!$1:$1048576,MATCH(E521,'Prix PRO BTE'!D:D,0),10),"")</f>
        <v/>
      </c>
      <c r="W521">
        <f>+IFERROR(INDEX('Prix PRO PCS'!$1:$1048576,MATCH(E521,'Prix PRO PCS'!D:D,0),10),"")</f>
        <v>33.05</v>
      </c>
      <c r="X521" t="str">
        <f>IF(B521="OPPORTUNITE",AA521,IF(AA521&lt;=0,"Non",IF(AA521&gt;10,"Oui","Inf à 10")))</f>
        <v>Oui</v>
      </c>
      <c r="Y521">
        <f>IFERROR(INDEX(LigneAchat!$1:$1048576,MATCH(E521,LigneAchat!D:D,0),5),"")</f>
        <v>44326</v>
      </c>
      <c r="Z521">
        <f>INDEX(Articles!$1:$1048576,MATCH(E521,Articles!D:D,0),21)</f>
        <v>96</v>
      </c>
      <c r="AA521">
        <f>+Z521-AB521</f>
        <v>95</v>
      </c>
      <c r="AB521">
        <f>+INDEX(Articles!$1:$1048576,MATCH(E521,Articles!D:D,0),23)</f>
        <v>1</v>
      </c>
    </row>
    <row r="522">
      <c r="B522" t="str">
        <f>INDEX(Articles!$1:$1048576,MATCH(E522,Articles!D:D,0),6)</f>
        <v>1</v>
      </c>
      <c r="C522" t="str">
        <f>INDEX(Articles!$1:$1048576,MATCH(E522,Articles!D:D,0),7)</f>
        <v/>
      </c>
      <c r="D522" t="str">
        <f>HYPERLINK(INDEX(Articles!$1:$1048576,MATCH(E522,Articles!D:D,0),24),"Lien")</f>
        <v>Lien</v>
      </c>
      <c r="E522" t="str">
        <v>30050-09CE</v>
      </c>
      <c r="F522" t="str">
        <f>INDEX(Articles!$1:$1048576,MATCH(E522,Articles!D:D,0),5)</f>
        <v>CH. Ø50 8 BTTES  ARGENT</v>
      </c>
      <c r="G522" t="str">
        <f>INDEX(Articles!$1:$1048576,MATCH(E522,Articles!D:D,0),8)</f>
        <v>CHANDELLE</v>
      </c>
      <c r="H522" t="str">
        <f>INDEX(Articles!$1:$1048576,MATCH(E522,Articles!D:D,0),9)</f>
        <v>BOMBETTE</v>
      </c>
      <c r="I522">
        <f>INDEX(Articles!$1:$1048576,MATCH(E522,Articles!D:D,0),10)</f>
        <v>50</v>
      </c>
      <c r="J522" t="str">
        <f>INDEX(Articles!$1:$1048576,MATCH(E522,Articles!D:D,0),11)</f>
        <v>PIVOINE</v>
      </c>
      <c r="K522" t="str">
        <f>INDEX(Articles!$1:$1048576,MATCH(E522,Articles!D:D,0),12)</f>
        <v>ARGENT</v>
      </c>
      <c r="L522" t="str">
        <f>INDEX(Articles!$1:$1048576,MATCH(E522,Articles!D:D,0),13)</f>
        <v>CN</v>
      </c>
      <c r="M522" t="str">
        <f>INDEX(Articles!$1:$1048576,MATCH(E522,Articles!D:D,0),14)</f>
        <v>F4</v>
      </c>
      <c r="N522" t="str">
        <f>INDEX(Articles!$1:$1048576,MATCH(E522,Articles!D:D,0),15)</f>
        <v>1.4G</v>
      </c>
      <c r="O522" t="str">
        <f>INDEX(Articles!$1:$1048576,MATCH(E522,Articles!D:D,0),16)</f>
        <v>1008-F4-69245794</v>
      </c>
      <c r="P522">
        <f>INDEX(Articles!$1:$1048576,MATCH(E522,Articles!D:D,0),17)*1000</f>
        <v>354</v>
      </c>
      <c r="Q522" t="str">
        <f>INDEX(Articles!$1:$1048576,MATCH(E522,Articles!D:D,0),18)</f>
        <v>30</v>
      </c>
      <c r="R522">
        <f>INDEX(Articles!$1:$1048576,MATCH(E522,Articles!D:D,0),19)</f>
        <v>50</v>
      </c>
      <c r="S522" t="str">
        <f>IF(INDEX('Unités CA'!$1:$1048576,MATCH(E522,'Unités CA'!D:D,0),5)=0,"",INDEX('Unités CA'!$1:$1048576,MATCH(E522,'Unités CA'!D:D,0),5))</f>
        <v>0012/CA</v>
      </c>
      <c r="T522" t="str">
        <f>IF(INDEX('Unités BTE'!$1:$1048576,MATCH(E522,'Unités CA'!D:D,0),5)=0,"",INDEX('Unités BTE'!$1:$1048576,MATCH(E522,'Unités CA'!D:D,0),5))</f>
        <v/>
      </c>
      <c r="U522">
        <f>IFERROR(INDEX('Prix PRO CA'!$1:$1048576,MATCH(E522,'Prix PRO CA'!D:D,0),10),"")</f>
        <v>332.62</v>
      </c>
      <c r="V522" t="str">
        <f>IFERROR(INDEX('Prix PRO CA'!$1:$1048576,MATCH(E522,'Prix PRO BTE'!D:D,0),10),"")</f>
        <v/>
      </c>
      <c r="W522">
        <f>+IFERROR(INDEX('Prix PRO PCS'!$1:$1048576,MATCH(E522,'Prix PRO PCS'!D:D,0),10),"")</f>
        <v>33.05</v>
      </c>
      <c r="X522" t="str">
        <f>IF(B522="OPPORTUNITE",AA522,IF(AA522&lt;=0,"Non",IF(AA522&gt;10,"Oui","Inf à 10")))</f>
        <v>Non</v>
      </c>
      <c r="Y522">
        <f>IFERROR(INDEX(LigneAchat!$1:$1048576,MATCH(E522,LigneAchat!D:D,0),5),"")</f>
        <v>44326</v>
      </c>
      <c r="Z522">
        <f>INDEX(Articles!$1:$1048576,MATCH(E522,Articles!D:D,0),21)</f>
        <v>0</v>
      </c>
      <c r="AA522">
        <f>+Z522-AB522</f>
        <v>0</v>
      </c>
      <c r="AB522">
        <f>+INDEX(Articles!$1:$1048576,MATCH(E522,Articles!D:D,0),23)</f>
        <v>0</v>
      </c>
    </row>
    <row r="523">
      <c r="B523" t="str">
        <f>INDEX(Articles!$1:$1048576,MATCH(E523,Articles!D:D,0),6)</f>
        <v>1</v>
      </c>
      <c r="C523" t="str">
        <f>INDEX(Articles!$1:$1048576,MATCH(E523,Articles!D:D,0),7)</f>
        <v/>
      </c>
      <c r="D523" t="str">
        <f>HYPERLINK(INDEX(Articles!$1:$1048576,MATCH(E523,Articles!D:D,0),24),"Lien")</f>
        <v>Lien</v>
      </c>
      <c r="E523" t="str">
        <v>30050-26CE</v>
      </c>
      <c r="F523" t="str">
        <f>INDEX(Articles!$1:$1048576,MATCH(E523,Articles!D:D,0),5)</f>
        <v>CH. Ø50 8 BTTES  MANDARINE</v>
      </c>
      <c r="G523" t="str">
        <f>INDEX(Articles!$1:$1048576,MATCH(E523,Articles!D:D,0),8)</f>
        <v>CHANDELLE</v>
      </c>
      <c r="H523" t="str">
        <f>INDEX(Articles!$1:$1048576,MATCH(E523,Articles!D:D,0),9)</f>
        <v>BOMBETTE</v>
      </c>
      <c r="I523">
        <f>INDEX(Articles!$1:$1048576,MATCH(E523,Articles!D:D,0),10)</f>
        <v>50</v>
      </c>
      <c r="J523" t="str">
        <f>INDEX(Articles!$1:$1048576,MATCH(E523,Articles!D:D,0),11)</f>
        <v>PIVOINE</v>
      </c>
      <c r="K523" t="str">
        <f>INDEX(Articles!$1:$1048576,MATCH(E523,Articles!D:D,0),12)</f>
        <v>ORANGE</v>
      </c>
      <c r="L523" t="str">
        <f>INDEX(Articles!$1:$1048576,MATCH(E523,Articles!D:D,0),13)</f>
        <v>CN</v>
      </c>
      <c r="M523" t="str">
        <f>INDEX(Articles!$1:$1048576,MATCH(E523,Articles!D:D,0),14)</f>
        <v>F4</v>
      </c>
      <c r="N523" t="str">
        <f>INDEX(Articles!$1:$1048576,MATCH(E523,Articles!D:D,0),15)</f>
        <v>1.4G</v>
      </c>
      <c r="O523" t="str">
        <f>INDEX(Articles!$1:$1048576,MATCH(E523,Articles!D:D,0),16)</f>
        <v>1008-F4-69245794</v>
      </c>
      <c r="P523">
        <f>INDEX(Articles!$1:$1048576,MATCH(E523,Articles!D:D,0),17)*1000</f>
        <v>354</v>
      </c>
      <c r="Q523" t="str">
        <f>INDEX(Articles!$1:$1048576,MATCH(E523,Articles!D:D,0),18)</f>
        <v>30</v>
      </c>
      <c r="R523">
        <f>INDEX(Articles!$1:$1048576,MATCH(E523,Articles!D:D,0),19)</f>
        <v>50</v>
      </c>
      <c r="S523" t="str">
        <f>IF(INDEX('Unités CA'!$1:$1048576,MATCH(E523,'Unités CA'!D:D,0),5)=0,"",INDEX('Unités CA'!$1:$1048576,MATCH(E523,'Unités CA'!D:D,0),5))</f>
        <v>0012/CA</v>
      </c>
      <c r="T523" t="str">
        <f>IF(INDEX('Unités BTE'!$1:$1048576,MATCH(E523,'Unités CA'!D:D,0),5)=0,"",INDEX('Unités BTE'!$1:$1048576,MATCH(E523,'Unités CA'!D:D,0),5))</f>
        <v/>
      </c>
      <c r="U523">
        <f>IFERROR(INDEX('Prix PRO CA'!$1:$1048576,MATCH(E523,'Prix PRO CA'!D:D,0),10),"")</f>
        <v>332.62</v>
      </c>
      <c r="V523" t="str">
        <f>IFERROR(INDEX('Prix PRO CA'!$1:$1048576,MATCH(E523,'Prix PRO BTE'!D:D,0),10),"")</f>
        <v/>
      </c>
      <c r="W523">
        <f>+IFERROR(INDEX('Prix PRO PCS'!$1:$1048576,MATCH(E523,'Prix PRO PCS'!D:D,0),10),"")</f>
        <v>33.05</v>
      </c>
      <c r="X523" t="str">
        <f>IF(B523="OPPORTUNITE",AA523,IF(AA523&lt;=0,"Non",IF(AA523&gt;10,"Oui","Inf à 10")))</f>
        <v>Non</v>
      </c>
      <c r="Y523">
        <f>IFERROR(INDEX(LigneAchat!$1:$1048576,MATCH(E523,LigneAchat!D:D,0),5),"")</f>
        <v>44326</v>
      </c>
      <c r="Z523">
        <f>INDEX(Articles!$1:$1048576,MATCH(E523,Articles!D:D,0),21)</f>
        <v>0</v>
      </c>
      <c r="AA523">
        <f>+Z523-AB523</f>
        <v>0</v>
      </c>
      <c r="AB523">
        <f>+INDEX(Articles!$1:$1048576,MATCH(E523,Articles!D:D,0),23)</f>
        <v>0</v>
      </c>
    </row>
    <row r="524">
      <c r="B524" t="str">
        <f>INDEX(Articles!$1:$1048576,MATCH(E524,Articles!D:D,0),6)</f>
        <v>1</v>
      </c>
      <c r="C524" t="str">
        <f>INDEX(Articles!$1:$1048576,MATCH(E524,Articles!D:D,0),7)</f>
        <v/>
      </c>
      <c r="D524" t="str">
        <f>HYPERLINK(INDEX(Articles!$1:$1048576,MATCH(E524,Articles!D:D,0),24),"Lien")</f>
        <v>Lien</v>
      </c>
      <c r="E524" t="str">
        <v>30050-19CE</v>
      </c>
      <c r="F524" t="str">
        <f>INDEX(Articles!$1:$1048576,MATCH(E524,Articles!D:D,0),5)</f>
        <v>CH. Ø50 8 BTTES  FILET D'OR</v>
      </c>
      <c r="G524" t="str">
        <f>INDEX(Articles!$1:$1048576,MATCH(E524,Articles!D:D,0),8)</f>
        <v>CHANDELLE</v>
      </c>
      <c r="H524" t="str">
        <f>INDEX(Articles!$1:$1048576,MATCH(E524,Articles!D:D,0),9)</f>
        <v>BOMBETTE</v>
      </c>
      <c r="I524">
        <f>INDEX(Articles!$1:$1048576,MATCH(E524,Articles!D:D,0),10)</f>
        <v>50</v>
      </c>
      <c r="J524" t="str">
        <f>INDEX(Articles!$1:$1048576,MATCH(E524,Articles!D:D,0),11)</f>
        <v>PLEUREUR</v>
      </c>
      <c r="K524" t="str">
        <f>INDEX(Articles!$1:$1048576,MATCH(E524,Articles!D:D,0),12)</f>
        <v>KAMURO</v>
      </c>
      <c r="L524" t="str">
        <f>INDEX(Articles!$1:$1048576,MATCH(E524,Articles!D:D,0),13)</f>
        <v>CN</v>
      </c>
      <c r="M524" t="str">
        <f>INDEX(Articles!$1:$1048576,MATCH(E524,Articles!D:D,0),14)</f>
        <v>F4</v>
      </c>
      <c r="N524" t="str">
        <f>INDEX(Articles!$1:$1048576,MATCH(E524,Articles!D:D,0),15)</f>
        <v>1.4G</v>
      </c>
      <c r="O524" t="str">
        <f>INDEX(Articles!$1:$1048576,MATCH(E524,Articles!D:D,0),16)</f>
        <v>1008-F4-69245794</v>
      </c>
      <c r="P524">
        <f>INDEX(Articles!$1:$1048576,MATCH(E524,Articles!D:D,0),17)*1000</f>
        <v>353</v>
      </c>
      <c r="Q524" t="str">
        <f>INDEX(Articles!$1:$1048576,MATCH(E524,Articles!D:D,0),18)</f>
        <v>30</v>
      </c>
      <c r="R524">
        <f>INDEX(Articles!$1:$1048576,MATCH(E524,Articles!D:D,0),19)</f>
        <v>50</v>
      </c>
      <c r="S524" t="str">
        <f>IF(INDEX('Unités CA'!$1:$1048576,MATCH(E524,'Unités CA'!D:D,0),5)=0,"",INDEX('Unités CA'!$1:$1048576,MATCH(E524,'Unités CA'!D:D,0),5))</f>
        <v>0012/CA</v>
      </c>
      <c r="T524" t="str">
        <f>IF(INDEX('Unités BTE'!$1:$1048576,MATCH(E524,'Unités CA'!D:D,0),5)=0,"",INDEX('Unités BTE'!$1:$1048576,MATCH(E524,'Unités CA'!D:D,0),5))</f>
        <v/>
      </c>
      <c r="U524">
        <f>IFERROR(INDEX('Prix PRO CA'!$1:$1048576,MATCH(E524,'Prix PRO CA'!D:D,0),10),"")</f>
        <v>332.62</v>
      </c>
      <c r="V524" t="str">
        <f>IFERROR(INDEX('Prix PRO CA'!$1:$1048576,MATCH(E524,'Prix PRO BTE'!D:D,0),10),"")</f>
        <v/>
      </c>
      <c r="W524">
        <f>+IFERROR(INDEX('Prix PRO PCS'!$1:$1048576,MATCH(E524,'Prix PRO PCS'!D:D,0),10),"")</f>
        <v>33.05</v>
      </c>
      <c r="X524" t="str">
        <f>IF(B524="OPPORTUNITE",AA524,IF(AA524&lt;=0,"Non",IF(AA524&gt;10,"Oui","Inf à 10")))</f>
        <v>Non</v>
      </c>
      <c r="Y524">
        <f>IFERROR(INDEX(LigneAchat!$1:$1048576,MATCH(E524,LigneAchat!D:D,0),5),"")</f>
        <v>44326</v>
      </c>
      <c r="Z524">
        <f>INDEX(Articles!$1:$1048576,MATCH(E524,Articles!D:D,0),21)</f>
        <v>0</v>
      </c>
      <c r="AA524">
        <f>+Z524-AB524</f>
        <v>0</v>
      </c>
      <c r="AB524">
        <f>+INDEX(Articles!$1:$1048576,MATCH(E524,Articles!D:D,0),23)</f>
        <v>0</v>
      </c>
    </row>
    <row r="525">
      <c r="B525" t="str">
        <f>INDEX(Articles!$1:$1048576,MATCH(E525,Articles!D:D,0),6)</f>
        <v>1</v>
      </c>
      <c r="C525" t="str">
        <f>INDEX(Articles!$1:$1048576,MATCH(E525,Articles!D:D,0),7)</f>
        <v/>
      </c>
      <c r="D525" t="str">
        <f>HYPERLINK(INDEX(Articles!$1:$1048576,MATCH(E525,Articles!D:D,0),24),"Lien")</f>
        <v>Lien</v>
      </c>
      <c r="E525" t="str">
        <v>30050-01CE</v>
      </c>
      <c r="F525" t="str">
        <f>INDEX(Articles!$1:$1048576,MATCH(E525,Articles!D:D,0),5)</f>
        <v>CH. Ø50 8 BTTES  OEUFS DE DRAGON</v>
      </c>
      <c r="G525" t="str">
        <f>INDEX(Articles!$1:$1048576,MATCH(E525,Articles!D:D,0),8)</f>
        <v>CHANDELLE</v>
      </c>
      <c r="H525" t="str">
        <f>INDEX(Articles!$1:$1048576,MATCH(E525,Articles!D:D,0),9)</f>
        <v>BOMBETTE</v>
      </c>
      <c r="I525">
        <f>INDEX(Articles!$1:$1048576,MATCH(E525,Articles!D:D,0),10)</f>
        <v>50</v>
      </c>
      <c r="J525" t="str">
        <f>INDEX(Articles!$1:$1048576,MATCH(E525,Articles!D:D,0),11)</f>
        <v>CREPITANT</v>
      </c>
      <c r="K525" t="str">
        <f>INDEX(Articles!$1:$1048576,MATCH(E525,Articles!D:D,0),12)</f>
        <v>OR</v>
      </c>
      <c r="L525" t="str">
        <f>INDEX(Articles!$1:$1048576,MATCH(E525,Articles!D:D,0),13)</f>
        <v>CN</v>
      </c>
      <c r="M525" t="str">
        <f>INDEX(Articles!$1:$1048576,MATCH(E525,Articles!D:D,0),14)</f>
        <v>F4</v>
      </c>
      <c r="N525" t="str">
        <f>INDEX(Articles!$1:$1048576,MATCH(E525,Articles!D:D,0),15)</f>
        <v>1.4G</v>
      </c>
      <c r="O525" t="str">
        <f>INDEX(Articles!$1:$1048576,MATCH(E525,Articles!D:D,0),16)</f>
        <v>1008-F4-69245794</v>
      </c>
      <c r="P525">
        <f>INDEX(Articles!$1:$1048576,MATCH(E525,Articles!D:D,0),17)*1000</f>
        <v>354</v>
      </c>
      <c r="Q525" t="str">
        <f>INDEX(Articles!$1:$1048576,MATCH(E525,Articles!D:D,0),18)</f>
        <v>30</v>
      </c>
      <c r="R525">
        <f>INDEX(Articles!$1:$1048576,MATCH(E525,Articles!D:D,0),19)</f>
        <v>50</v>
      </c>
      <c r="S525" t="str">
        <f>IF(INDEX('Unités CA'!$1:$1048576,MATCH(E525,'Unités CA'!D:D,0),5)=0,"",INDEX('Unités CA'!$1:$1048576,MATCH(E525,'Unités CA'!D:D,0),5))</f>
        <v>0012/CA</v>
      </c>
      <c r="T525" t="str">
        <f>IF(INDEX('Unités BTE'!$1:$1048576,MATCH(E525,'Unités CA'!D:D,0),5)=0,"",INDEX('Unités BTE'!$1:$1048576,MATCH(E525,'Unités CA'!D:D,0),5))</f>
        <v/>
      </c>
      <c r="U525">
        <f>IFERROR(INDEX('Prix PRO CA'!$1:$1048576,MATCH(E525,'Prix PRO CA'!D:D,0),10),"")</f>
        <v>332.62</v>
      </c>
      <c r="V525" t="str">
        <f>IFERROR(INDEX('Prix PRO CA'!$1:$1048576,MATCH(E525,'Prix PRO BTE'!D:D,0),10),"")</f>
        <v/>
      </c>
      <c r="W525">
        <f>+IFERROR(INDEX('Prix PRO PCS'!$1:$1048576,MATCH(E525,'Prix PRO PCS'!D:D,0),10),"")</f>
        <v>33.05</v>
      </c>
      <c r="X525" t="str">
        <f>IF(B525="OPPORTUNITE",AA525,IF(AA525&lt;=0,"Non",IF(AA525&gt;10,"Oui","Inf à 10")))</f>
        <v>Non</v>
      </c>
      <c r="Y525">
        <f>IFERROR(INDEX(LigneAchat!$1:$1048576,MATCH(E525,LigneAchat!D:D,0),5),"")</f>
        <v>44326</v>
      </c>
      <c r="Z525">
        <f>INDEX(Articles!$1:$1048576,MATCH(E525,Articles!D:D,0),21)</f>
        <v>0</v>
      </c>
      <c r="AA525">
        <f>+Z525-AB525</f>
        <v>0</v>
      </c>
      <c r="AB525">
        <f>+INDEX(Articles!$1:$1048576,MATCH(E525,Articles!D:D,0),23)</f>
        <v>0</v>
      </c>
    </row>
    <row r="526">
      <c r="B526" t="str">
        <f>INDEX(Articles!$1:$1048576,MATCH(E526,Articles!D:D,0),6)</f>
        <v>1</v>
      </c>
      <c r="C526" t="str">
        <f>INDEX(Articles!$1:$1048576,MATCH(E526,Articles!D:D,0),7)</f>
        <v/>
      </c>
      <c r="D526" t="str">
        <f>HYPERLINK(INDEX(Articles!$1:$1048576,MATCH(E526,Articles!D:D,0),24),"Lien")</f>
        <v>Lien</v>
      </c>
      <c r="E526" t="str">
        <v>38049-09</v>
      </c>
      <c r="F526" t="str">
        <f>INDEX(Articles!$1:$1048576,MATCH(E526,Articles!D:D,0),5)</f>
        <v>CH. Ø49 8 PAF 4 COM. COMÈTES ARGENT + DÉTO</v>
      </c>
      <c r="G526" t="str">
        <f>INDEX(Articles!$1:$1048576,MATCH(E526,Articles!D:D,0),8)</f>
        <v>CHANDELLE</v>
      </c>
      <c r="H526" t="str">
        <f>INDEX(Articles!$1:$1048576,MATCH(E526,Articles!D:D,0),9)</f>
        <v>POT A FEU</v>
      </c>
      <c r="I526">
        <f>INDEX(Articles!$1:$1048576,MATCH(E526,Articles!D:D,0),10)</f>
        <v>50</v>
      </c>
      <c r="J526" t="str">
        <f>INDEX(Articles!$1:$1048576,MATCH(E526,Articles!D:D,0),11)</f>
        <v>DETONATION</v>
      </c>
      <c r="K526" t="str">
        <f>INDEX(Articles!$1:$1048576,MATCH(E526,Articles!D:D,0),12)</f>
        <v>ARGENT</v>
      </c>
      <c r="L526" t="str">
        <f>INDEX(Articles!$1:$1048576,MATCH(E526,Articles!D:D,0),13)</f>
        <v>CN</v>
      </c>
      <c r="M526" t="str">
        <f>INDEX(Articles!$1:$1048576,MATCH(E526,Articles!D:D,0),14)</f>
        <v>F4</v>
      </c>
      <c r="N526" t="str">
        <f>INDEX(Articles!$1:$1048576,MATCH(E526,Articles!D:D,0),15)</f>
        <v>1.3G</v>
      </c>
      <c r="O526" t="str">
        <f>INDEX(Articles!$1:$1048576,MATCH(E526,Articles!D:D,0),16)</f>
        <v>1008-F4-69242603</v>
      </c>
      <c r="P526">
        <f>INDEX(Articles!$1:$1048576,MATCH(E526,Articles!D:D,0),17)*1000</f>
        <v>360</v>
      </c>
      <c r="Q526" t="str">
        <f>INDEX(Articles!$1:$1048576,MATCH(E526,Articles!D:D,0),18)</f>
        <v>30</v>
      </c>
      <c r="R526">
        <f>INDEX(Articles!$1:$1048576,MATCH(E526,Articles!D:D,0),19)</f>
        <v>50</v>
      </c>
      <c r="S526" t="str">
        <f>IF(INDEX('Unités CA'!$1:$1048576,MATCH(E526,'Unités CA'!D:D,0),5)=0,"",INDEX('Unités CA'!$1:$1048576,MATCH(E526,'Unités CA'!D:D,0),5))</f>
        <v>0012/CA</v>
      </c>
      <c r="T526" t="str">
        <f>IF(INDEX('Unités BTE'!$1:$1048576,MATCH(E526,'Unités CA'!D:D,0),5)=0,"",INDEX('Unités BTE'!$1:$1048576,MATCH(E526,'Unités CA'!D:D,0),5))</f>
        <v/>
      </c>
      <c r="U526">
        <f>IFERROR(INDEX('Prix PRO CA'!$1:$1048576,MATCH(E526,'Prix PRO CA'!D:D,0),10),"")</f>
        <v>286.37</v>
      </c>
      <c r="V526" t="str">
        <f>IFERROR(INDEX('Prix PRO CA'!$1:$1048576,MATCH(E526,'Prix PRO BTE'!D:D,0),10),"")</f>
        <v/>
      </c>
      <c r="W526">
        <f>+IFERROR(INDEX('Prix PRO PCS'!$1:$1048576,MATCH(E526,'Prix PRO PCS'!D:D,0),10),"")</f>
        <v>29.15</v>
      </c>
      <c r="X526" t="str">
        <f>IF(B526="OPPORTUNITE",AA526,IF(AA526&lt;=0,"Non",IF(AA526&gt;10,"Oui","Inf à 10")))</f>
        <v>Oui</v>
      </c>
      <c r="Y526" t="str">
        <f>IFERROR(INDEX(LigneAchat!$1:$1048576,MATCH(E526,LigneAchat!D:D,0),5),"")</f>
        <v/>
      </c>
      <c r="Z526">
        <f>INDEX(Articles!$1:$1048576,MATCH(E526,Articles!D:D,0),21)</f>
        <v>231</v>
      </c>
      <c r="AA526">
        <f>+Z526-AB526</f>
        <v>231</v>
      </c>
      <c r="AB526">
        <f>+INDEX(Articles!$1:$1048576,MATCH(E526,Articles!D:D,0),23)</f>
        <v>0</v>
      </c>
    </row>
    <row r="527">
      <c r="B527" t="str">
        <f>INDEX(Articles!$1:$1048576,MATCH(E527,Articles!D:D,0),6)</f>
        <v>1</v>
      </c>
      <c r="C527" t="str">
        <f>INDEX(Articles!$1:$1048576,MATCH(E527,Articles!D:D,0),7)</f>
        <v/>
      </c>
      <c r="D527" t="str">
        <f>HYPERLINK(INDEX(Articles!$1:$1048576,MATCH(E527,Articles!D:D,0),24),"Lien")</f>
        <v>Lien</v>
      </c>
      <c r="E527" t="str">
        <v>34050-01CE</v>
      </c>
      <c r="F527" t="str">
        <f>INDEX(Articles!$1:$1048576,MATCH(E527,Articles!D:D,0),5)</f>
        <v>CH. Ø50 8 PAF 4 COM. MOSAÏQUE FRISSON BLANC</v>
      </c>
      <c r="G527" t="str">
        <f>INDEX(Articles!$1:$1048576,MATCH(E527,Articles!D:D,0),8)</f>
        <v>CHANDELLE</v>
      </c>
      <c r="H527" t="str">
        <f>INDEX(Articles!$1:$1048576,MATCH(E527,Articles!D:D,0),9)</f>
        <v>POT A FEU</v>
      </c>
      <c r="I527">
        <f>INDEX(Articles!$1:$1048576,MATCH(E527,Articles!D:D,0),10)</f>
        <v>50</v>
      </c>
      <c r="J527" t="str">
        <f>INDEX(Articles!$1:$1048576,MATCH(E527,Articles!D:D,0),11)</f>
        <v>CREPITANT</v>
      </c>
      <c r="K527" t="str">
        <f>INDEX(Articles!$1:$1048576,MATCH(E527,Articles!D:D,0),12)</f>
        <v>ARGENT</v>
      </c>
      <c r="L527" t="str">
        <f>INDEX(Articles!$1:$1048576,MATCH(E527,Articles!D:D,0),13)</f>
        <v>CN</v>
      </c>
      <c r="M527" t="str">
        <f>INDEX(Articles!$1:$1048576,MATCH(E527,Articles!D:D,0),14)</f>
        <v>F4</v>
      </c>
      <c r="N527" t="str">
        <f>INDEX(Articles!$1:$1048576,MATCH(E527,Articles!D:D,0),15)</f>
        <v>1.4G</v>
      </c>
      <c r="O527" t="str">
        <f>INDEX(Articles!$1:$1048576,MATCH(E527,Articles!D:D,0),16)</f>
        <v>1008-F4-69245795</v>
      </c>
      <c r="P527">
        <f>INDEX(Articles!$1:$1048576,MATCH(E527,Articles!D:D,0),17)*1000</f>
        <v>365</v>
      </c>
      <c r="Q527" t="str">
        <f>INDEX(Articles!$1:$1048576,MATCH(E527,Articles!D:D,0),18)</f>
        <v>30</v>
      </c>
      <c r="R527">
        <f>INDEX(Articles!$1:$1048576,MATCH(E527,Articles!D:D,0),19)</f>
        <v>50</v>
      </c>
      <c r="S527" t="str">
        <f>IF(INDEX('Unités CA'!$1:$1048576,MATCH(E527,'Unités CA'!D:D,0),5)=0,"",INDEX('Unités CA'!$1:$1048576,MATCH(E527,'Unités CA'!D:D,0),5))</f>
        <v>0012/CA</v>
      </c>
      <c r="T527" t="str">
        <f>IF(INDEX('Unités BTE'!$1:$1048576,MATCH(E527,'Unités CA'!D:D,0),5)=0,"",INDEX('Unités BTE'!$1:$1048576,MATCH(E527,'Unités CA'!D:D,0),5))</f>
        <v/>
      </c>
      <c r="U527">
        <f>IFERROR(INDEX('Prix PRO CA'!$1:$1048576,MATCH(E527,'Prix PRO CA'!D:D,0),10),"")</f>
        <v>341.86</v>
      </c>
      <c r="V527" t="str">
        <f>IFERROR(INDEX('Prix PRO CA'!$1:$1048576,MATCH(E527,'Prix PRO BTE'!D:D,0),10),"")</f>
        <v/>
      </c>
      <c r="W527">
        <f>+IFERROR(INDEX('Prix PRO PCS'!$1:$1048576,MATCH(E527,'Prix PRO PCS'!D:D,0),10),"")</f>
        <v>34</v>
      </c>
      <c r="X527" t="str">
        <f>IF(B527="OPPORTUNITE",AA527,IF(AA527&lt;=0,"Non",IF(AA527&gt;10,"Oui","Inf à 10")))</f>
        <v>Oui</v>
      </c>
      <c r="Y527" t="str">
        <f>IFERROR(INDEX(LigneAchat!$1:$1048576,MATCH(E527,LigneAchat!D:D,0),5),"")</f>
        <v/>
      </c>
      <c r="Z527">
        <f>INDEX(Articles!$1:$1048576,MATCH(E527,Articles!D:D,0),21)</f>
        <v>418</v>
      </c>
      <c r="AA527">
        <f>+Z527-AB527</f>
        <v>270</v>
      </c>
      <c r="AB527">
        <f>+INDEX(Articles!$1:$1048576,MATCH(E527,Articles!D:D,0),23)</f>
        <v>148</v>
      </c>
    </row>
    <row r="528">
      <c r="B528" t="str">
        <f>INDEX(Articles!$1:$1048576,MATCH(E528,Articles!D:D,0),6)</f>
        <v>1</v>
      </c>
      <c r="C528" t="str">
        <f>INDEX(Articles!$1:$1048576,MATCH(E528,Articles!D:D,0),7)</f>
        <v/>
      </c>
      <c r="D528" t="str">
        <f>HYPERLINK(INDEX(Articles!$1:$1048576,MATCH(E528,Articles!D:D,0),24),"Lien")</f>
        <v>Lien</v>
      </c>
      <c r="E528" t="str">
        <v>34050-12ORROCE</v>
      </c>
      <c r="F528" t="str">
        <f>INDEX(Articles!$1:$1048576,MATCH(E528,Articles!D:D,0),5)</f>
        <v>CH. Ø50 8 PAF 4 COM. MOSAÏQUE PAILL. OR À ROSE</v>
      </c>
      <c r="G528" t="str">
        <f>INDEX(Articles!$1:$1048576,MATCH(E528,Articles!D:D,0),8)</f>
        <v>CHANDELLE</v>
      </c>
      <c r="H528" t="str">
        <f>INDEX(Articles!$1:$1048576,MATCH(E528,Articles!D:D,0),9)</f>
        <v>POT A FEU</v>
      </c>
      <c r="I528">
        <f>INDEX(Articles!$1:$1048576,MATCH(E528,Articles!D:D,0),10)</f>
        <v>50</v>
      </c>
      <c r="J528" t="str">
        <f>INDEX(Articles!$1:$1048576,MATCH(E528,Articles!D:D,0),11)</f>
        <v>MOSAIQUE</v>
      </c>
      <c r="K528" t="str">
        <f>INDEX(Articles!$1:$1048576,MATCH(E528,Articles!D:D,0),12)</f>
        <v>ROSE</v>
      </c>
      <c r="L528" t="str">
        <f>INDEX(Articles!$1:$1048576,MATCH(E528,Articles!D:D,0),13)</f>
        <v>CN</v>
      </c>
      <c r="M528" t="str">
        <f>INDEX(Articles!$1:$1048576,MATCH(E528,Articles!D:D,0),14)</f>
        <v>F4</v>
      </c>
      <c r="N528" t="str">
        <f>INDEX(Articles!$1:$1048576,MATCH(E528,Articles!D:D,0),15)</f>
        <v>1.4G</v>
      </c>
      <c r="O528" t="str">
        <f>INDEX(Articles!$1:$1048576,MATCH(E528,Articles!D:D,0),16)</f>
        <v>1008-F4-69245795</v>
      </c>
      <c r="P528">
        <f>INDEX(Articles!$1:$1048576,MATCH(E528,Articles!D:D,0),17)*1000</f>
        <v>359</v>
      </c>
      <c r="Q528" t="str">
        <f>INDEX(Articles!$1:$1048576,MATCH(E528,Articles!D:D,0),18)</f>
        <v>30</v>
      </c>
      <c r="R528">
        <f>INDEX(Articles!$1:$1048576,MATCH(E528,Articles!D:D,0),19)</f>
        <v>50</v>
      </c>
      <c r="S528" t="str">
        <f>IF(INDEX('Unités CA'!$1:$1048576,MATCH(E528,'Unités CA'!D:D,0),5)=0,"",INDEX('Unités CA'!$1:$1048576,MATCH(E528,'Unités CA'!D:D,0),5))</f>
        <v>0012/CA</v>
      </c>
      <c r="T528" t="str">
        <f>IF(INDEX('Unités BTE'!$1:$1048576,MATCH(E528,'Unités CA'!D:D,0),5)=0,"",INDEX('Unités BTE'!$1:$1048576,MATCH(E528,'Unités CA'!D:D,0),5))</f>
        <v/>
      </c>
      <c r="U528">
        <f>IFERROR(INDEX('Prix PRO CA'!$1:$1048576,MATCH(E528,'Prix PRO CA'!D:D,0),10),"")</f>
        <v>341.86</v>
      </c>
      <c r="V528" t="str">
        <f>IFERROR(INDEX('Prix PRO CA'!$1:$1048576,MATCH(E528,'Prix PRO BTE'!D:D,0),10),"")</f>
        <v/>
      </c>
      <c r="W528">
        <f>+IFERROR(INDEX('Prix PRO PCS'!$1:$1048576,MATCH(E528,'Prix PRO PCS'!D:D,0),10),"")</f>
        <v>34</v>
      </c>
      <c r="X528" t="str">
        <f>IF(B528="OPPORTUNITE",AA528,IF(AA528&lt;=0,"Non",IF(AA528&gt;10,"Oui","Inf à 10")))</f>
        <v>Non</v>
      </c>
      <c r="Y528">
        <f>IFERROR(INDEX(LigneAchat!$1:$1048576,MATCH(E528,LigneAchat!D:D,0),5),"")</f>
        <v>44326</v>
      </c>
      <c r="Z528">
        <f>INDEX(Articles!$1:$1048576,MATCH(E528,Articles!D:D,0),21)</f>
        <v>92</v>
      </c>
      <c r="AA528">
        <f>+Z528-AB528</f>
        <v>-29</v>
      </c>
      <c r="AB528">
        <f>+INDEX(Articles!$1:$1048576,MATCH(E528,Articles!D:D,0),23)</f>
        <v>121</v>
      </c>
    </row>
    <row r="529">
      <c r="B529" t="str">
        <f>INDEX(Articles!$1:$1048576,MATCH(E529,Articles!D:D,0),6)</f>
        <v>1</v>
      </c>
      <c r="C529" t="str">
        <f>INDEX(Articles!$1:$1048576,MATCH(E529,Articles!D:D,0),7)</f>
        <v/>
      </c>
      <c r="D529" t="str">
        <f>HYPERLINK(INDEX(Articles!$1:$1048576,MATCH(E529,Articles!D:D,0),24),"Lien")</f>
        <v>Lien</v>
      </c>
      <c r="E529" t="str">
        <v>34050-12R/ACE</v>
      </c>
      <c r="F529" t="str">
        <f>INDEX(Articles!$1:$1048576,MATCH(E529,Articles!D:D,0),5)</f>
        <v>CH. Ø50 8 PAF 4 COM. MOSAÏQUE ROUGE À ARGENT</v>
      </c>
      <c r="G529" t="str">
        <f>INDEX(Articles!$1:$1048576,MATCH(E529,Articles!D:D,0),8)</f>
        <v>CHANDELLE</v>
      </c>
      <c r="H529" t="str">
        <f>INDEX(Articles!$1:$1048576,MATCH(E529,Articles!D:D,0),9)</f>
        <v>POT A FEU</v>
      </c>
      <c r="I529">
        <f>INDEX(Articles!$1:$1048576,MATCH(E529,Articles!D:D,0),10)</f>
        <v>50</v>
      </c>
      <c r="J529" t="str">
        <f>INDEX(Articles!$1:$1048576,MATCH(E529,Articles!D:D,0),11)</f>
        <v>MOSAIQUE</v>
      </c>
      <c r="K529" t="str">
        <f>INDEX(Articles!$1:$1048576,MATCH(E529,Articles!D:D,0),12)</f>
        <v>ROUGE</v>
      </c>
      <c r="L529" t="str">
        <f>INDEX(Articles!$1:$1048576,MATCH(E529,Articles!D:D,0),13)</f>
        <v>CN</v>
      </c>
      <c r="M529" t="str">
        <f>INDEX(Articles!$1:$1048576,MATCH(E529,Articles!D:D,0),14)</f>
        <v>F4</v>
      </c>
      <c r="N529" t="str">
        <f>INDEX(Articles!$1:$1048576,MATCH(E529,Articles!D:D,0),15)</f>
        <v>1.4G</v>
      </c>
      <c r="O529" t="str">
        <f>INDEX(Articles!$1:$1048576,MATCH(E529,Articles!D:D,0),16)</f>
        <v>1008-F4-69245795</v>
      </c>
      <c r="P529">
        <f>INDEX(Articles!$1:$1048576,MATCH(E529,Articles!D:D,0),17)*1000</f>
        <v>359</v>
      </c>
      <c r="Q529" t="str">
        <f>INDEX(Articles!$1:$1048576,MATCH(E529,Articles!D:D,0),18)</f>
        <v>30</v>
      </c>
      <c r="R529">
        <f>INDEX(Articles!$1:$1048576,MATCH(E529,Articles!D:D,0),19)</f>
        <v>50</v>
      </c>
      <c r="S529" t="str">
        <f>IF(INDEX('Unités CA'!$1:$1048576,MATCH(E529,'Unités CA'!D:D,0),5)=0,"",INDEX('Unités CA'!$1:$1048576,MATCH(E529,'Unités CA'!D:D,0),5))</f>
        <v>0012/CA</v>
      </c>
      <c r="T529" t="str">
        <f>IF(INDEX('Unités BTE'!$1:$1048576,MATCH(E529,'Unités CA'!D:D,0),5)=0,"",INDEX('Unités BTE'!$1:$1048576,MATCH(E529,'Unités CA'!D:D,0),5))</f>
        <v/>
      </c>
      <c r="U529">
        <f>IFERROR(INDEX('Prix PRO CA'!$1:$1048576,MATCH(E529,'Prix PRO CA'!D:D,0),10),"")</f>
        <v>341.86</v>
      </c>
      <c r="V529" t="str">
        <f>IFERROR(INDEX('Prix PRO CA'!$1:$1048576,MATCH(E529,'Prix PRO BTE'!D:D,0),10),"")</f>
        <v/>
      </c>
      <c r="W529">
        <f>+IFERROR(INDEX('Prix PRO PCS'!$1:$1048576,MATCH(E529,'Prix PRO PCS'!D:D,0),10),"")</f>
        <v>34</v>
      </c>
      <c r="X529" t="str">
        <f>IF(B529="OPPORTUNITE",AA529,IF(AA529&lt;=0,"Non",IF(AA529&gt;10,"Oui","Inf à 10")))</f>
        <v>Oui</v>
      </c>
      <c r="Y529">
        <f>IFERROR(INDEX(LigneAchat!$1:$1048576,MATCH(E529,LigneAchat!D:D,0),5),"")</f>
        <v>44326</v>
      </c>
      <c r="Z529">
        <f>INDEX(Articles!$1:$1048576,MATCH(E529,Articles!D:D,0),21)</f>
        <v>67</v>
      </c>
      <c r="AA529">
        <f>+Z529-AB529</f>
        <v>67</v>
      </c>
      <c r="AB529">
        <f>+INDEX(Articles!$1:$1048576,MATCH(E529,Articles!D:D,0),23)</f>
        <v>0</v>
      </c>
    </row>
    <row r="530">
      <c r="B530" t="str">
        <f>INDEX(Articles!$1:$1048576,MATCH(E530,Articles!D:D,0),6)</f>
        <v>1</v>
      </c>
      <c r="C530" t="str">
        <f>INDEX(Articles!$1:$1048576,MATCH(E530,Articles!D:D,0),7)</f>
        <v/>
      </c>
      <c r="D530" t="str">
        <f>HYPERLINK(INDEX(Articles!$1:$1048576,MATCH(E530,Articles!D:D,0),24),"Lien")</f>
        <v>Lien</v>
      </c>
      <c r="E530" t="str">
        <v>38049-52</v>
      </c>
      <c r="F530" t="str">
        <f>INDEX(Articles!$1:$1048576,MATCH(E530,Articles!D:D,0),5)</f>
        <v>CH. Ø49 8 PAF BLEUS + 7 SIFFLETS ARGENT</v>
      </c>
      <c r="G530" t="str">
        <f>INDEX(Articles!$1:$1048576,MATCH(E530,Articles!D:D,0),8)</f>
        <v>CHANDELLE</v>
      </c>
      <c r="H530" t="str">
        <f>INDEX(Articles!$1:$1048576,MATCH(E530,Articles!D:D,0),9)</f>
        <v>POT A FEU</v>
      </c>
      <c r="I530">
        <f>INDEX(Articles!$1:$1048576,MATCH(E530,Articles!D:D,0),10)</f>
        <v>50</v>
      </c>
      <c r="J530" t="str">
        <f>INDEX(Articles!$1:$1048576,MATCH(E530,Articles!D:D,0),11)</f>
        <v>SIFFLETS</v>
      </c>
      <c r="K530" t="str">
        <f>INDEX(Articles!$1:$1048576,MATCH(E530,Articles!D:D,0),12)</f>
        <v>BLEU</v>
      </c>
      <c r="L530" t="str">
        <f>INDEX(Articles!$1:$1048576,MATCH(E530,Articles!D:D,0),13)</f>
        <v>CN</v>
      </c>
      <c r="M530" t="str">
        <f>INDEX(Articles!$1:$1048576,MATCH(E530,Articles!D:D,0),14)</f>
        <v>F4</v>
      </c>
      <c r="N530" t="str">
        <f>INDEX(Articles!$1:$1048576,MATCH(E530,Articles!D:D,0),15)</f>
        <v>1.4G</v>
      </c>
      <c r="O530" t="str">
        <f>INDEX(Articles!$1:$1048576,MATCH(E530,Articles!D:D,0),16)</f>
        <v>1008-F4-69242604</v>
      </c>
      <c r="P530">
        <f>INDEX(Articles!$1:$1048576,MATCH(E530,Articles!D:D,0),17)*1000</f>
        <v>360</v>
      </c>
      <c r="Q530" t="str">
        <f>INDEX(Articles!$1:$1048576,MATCH(E530,Articles!D:D,0),18)</f>
        <v>30</v>
      </c>
      <c r="R530">
        <f>INDEX(Articles!$1:$1048576,MATCH(E530,Articles!D:D,0),19)</f>
        <v>50</v>
      </c>
      <c r="S530" t="str">
        <f>IF(INDEX('Unités CA'!$1:$1048576,MATCH(E530,'Unités CA'!D:D,0),5)=0,"",INDEX('Unités CA'!$1:$1048576,MATCH(E530,'Unités CA'!D:D,0),5))</f>
        <v>0012/CA</v>
      </c>
      <c r="T530" t="str">
        <f>IF(INDEX('Unités BTE'!$1:$1048576,MATCH(E530,'Unités CA'!D:D,0),5)=0,"",INDEX('Unités BTE'!$1:$1048576,MATCH(E530,'Unités CA'!D:D,0),5))</f>
        <v/>
      </c>
      <c r="U530">
        <f>IFERROR(INDEX('Prix PRO CA'!$1:$1048576,MATCH(E530,'Prix PRO CA'!D:D,0),10),"")</f>
        <v>286.37</v>
      </c>
      <c r="V530" t="str">
        <f>IFERROR(INDEX('Prix PRO CA'!$1:$1048576,MATCH(E530,'Prix PRO BTE'!D:D,0),10),"")</f>
        <v/>
      </c>
      <c r="W530">
        <f>+IFERROR(INDEX('Prix PRO PCS'!$1:$1048576,MATCH(E530,'Prix PRO PCS'!D:D,0),10),"")</f>
        <v>29.15</v>
      </c>
      <c r="X530" t="str">
        <f>IF(B530="OPPORTUNITE",AA530,IF(AA530&lt;=0,"Non",IF(AA530&gt;10,"Oui","Inf à 10")))</f>
        <v>Oui</v>
      </c>
      <c r="Y530" t="str">
        <f>IFERROR(INDEX(LigneAchat!$1:$1048576,MATCH(E530,LigneAchat!D:D,0),5),"")</f>
        <v/>
      </c>
      <c r="Z530">
        <f>INDEX(Articles!$1:$1048576,MATCH(E530,Articles!D:D,0),21)</f>
        <v>197</v>
      </c>
      <c r="AA530">
        <f>+Z530-AB530</f>
        <v>197</v>
      </c>
      <c r="AB530">
        <f>+INDEX(Articles!$1:$1048576,MATCH(E530,Articles!D:D,0),23)</f>
        <v>0</v>
      </c>
    </row>
    <row r="531">
      <c r="B531" t="str">
        <f>INDEX(Articles!$1:$1048576,MATCH(E531,Articles!D:D,0),6)</f>
        <v>1</v>
      </c>
      <c r="C531" t="str">
        <f>INDEX(Articles!$1:$1048576,MATCH(E531,Articles!D:D,0),7)</f>
        <v/>
      </c>
      <c r="D531" t="str">
        <f>HYPERLINK(INDEX(Articles!$1:$1048576,MATCH(E531,Articles!D:D,0),24),"Lien")</f>
        <v>Lien</v>
      </c>
      <c r="E531" t="str">
        <v>38049-56</v>
      </c>
      <c r="F531" t="str">
        <f>INDEX(Articles!$1:$1048576,MATCH(E531,Articles!D:D,0),5)</f>
        <v>CH. Ø49 8 PAF ROUGES + 7 SIFFLETS ARGENT</v>
      </c>
      <c r="G531" t="str">
        <f>INDEX(Articles!$1:$1048576,MATCH(E531,Articles!D:D,0),8)</f>
        <v>CHANDELLE</v>
      </c>
      <c r="H531" t="str">
        <f>INDEX(Articles!$1:$1048576,MATCH(E531,Articles!D:D,0),9)</f>
        <v>POT A FEU</v>
      </c>
      <c r="I531">
        <f>INDEX(Articles!$1:$1048576,MATCH(E531,Articles!D:D,0),10)</f>
        <v>50</v>
      </c>
      <c r="J531" t="str">
        <f>INDEX(Articles!$1:$1048576,MATCH(E531,Articles!D:D,0),11)</f>
        <v>SIFFLETS</v>
      </c>
      <c r="K531" t="str">
        <f>INDEX(Articles!$1:$1048576,MATCH(E531,Articles!D:D,0),12)</f>
        <v>ROUGE</v>
      </c>
      <c r="L531" t="str">
        <f>INDEX(Articles!$1:$1048576,MATCH(E531,Articles!D:D,0),13)</f>
        <v>CN</v>
      </c>
      <c r="M531" t="str">
        <f>INDEX(Articles!$1:$1048576,MATCH(E531,Articles!D:D,0),14)</f>
        <v>F4</v>
      </c>
      <c r="N531" t="str">
        <f>INDEX(Articles!$1:$1048576,MATCH(E531,Articles!D:D,0),15)</f>
        <v>1.4G</v>
      </c>
      <c r="O531" t="str">
        <f>INDEX(Articles!$1:$1048576,MATCH(E531,Articles!D:D,0),16)</f>
        <v>1008-F4-69242604</v>
      </c>
      <c r="P531">
        <f>INDEX(Articles!$1:$1048576,MATCH(E531,Articles!D:D,0),17)*1000</f>
        <v>360</v>
      </c>
      <c r="Q531" t="str">
        <f>INDEX(Articles!$1:$1048576,MATCH(E531,Articles!D:D,0),18)</f>
        <v>30</v>
      </c>
      <c r="R531">
        <f>INDEX(Articles!$1:$1048576,MATCH(E531,Articles!D:D,0),19)</f>
        <v>50</v>
      </c>
      <c r="S531" t="str">
        <f>IF(INDEX('Unités CA'!$1:$1048576,MATCH(E531,'Unités CA'!D:D,0),5)=0,"",INDEX('Unités CA'!$1:$1048576,MATCH(E531,'Unités CA'!D:D,0),5))</f>
        <v>0012/CA</v>
      </c>
      <c r="T531" t="str">
        <f>IF(INDEX('Unités BTE'!$1:$1048576,MATCH(E531,'Unités CA'!D:D,0),5)=0,"",INDEX('Unités BTE'!$1:$1048576,MATCH(E531,'Unités CA'!D:D,0),5))</f>
        <v/>
      </c>
      <c r="U531">
        <f>IFERROR(INDEX('Prix PRO CA'!$1:$1048576,MATCH(E531,'Prix PRO CA'!D:D,0),10),"")</f>
        <v>286.37</v>
      </c>
      <c r="V531" t="str">
        <f>IFERROR(INDEX('Prix PRO CA'!$1:$1048576,MATCH(E531,'Prix PRO BTE'!D:D,0),10),"")</f>
        <v/>
      </c>
      <c r="W531">
        <f>+IFERROR(INDEX('Prix PRO PCS'!$1:$1048576,MATCH(E531,'Prix PRO PCS'!D:D,0),10),"")</f>
        <v>29.15</v>
      </c>
      <c r="X531" t="str">
        <f>IF(B531="OPPORTUNITE",AA531,IF(AA531&lt;=0,"Non",IF(AA531&gt;10,"Oui","Inf à 10")))</f>
        <v>Oui</v>
      </c>
      <c r="Y531" t="str">
        <f>IFERROR(INDEX(LigneAchat!$1:$1048576,MATCH(E531,LigneAchat!D:D,0),5),"")</f>
        <v/>
      </c>
      <c r="Z531">
        <f>INDEX(Articles!$1:$1048576,MATCH(E531,Articles!D:D,0),21)</f>
        <v>77</v>
      </c>
      <c r="AA531">
        <f>+Z531-AB531</f>
        <v>68</v>
      </c>
      <c r="AB531">
        <f>+INDEX(Articles!$1:$1048576,MATCH(E531,Articles!D:D,0),23)</f>
        <v>9</v>
      </c>
    </row>
    <row r="532">
      <c r="B532" t="str">
        <f>INDEX(Articles!$1:$1048576,MATCH(E532,Articles!D:D,0),6)</f>
        <v>1</v>
      </c>
      <c r="C532" t="str">
        <f>INDEX(Articles!$1:$1048576,MATCH(E532,Articles!D:D,0),7)</f>
        <v/>
      </c>
      <c r="D532" t="str">
        <f>HYPERLINK(INDEX(Articles!$1:$1048576,MATCH(E532,Articles!D:D,0),24),"Lien")</f>
        <v>Lien</v>
      </c>
      <c r="E532" t="str">
        <v>38049-59</v>
      </c>
      <c r="F532" t="str">
        <f>INDEX(Articles!$1:$1048576,MATCH(E532,Articles!D:D,0),5)</f>
        <v>CH. Ø49 8 PAF FRISSON BLANC + 7 SIFFLETS ARGENT</v>
      </c>
      <c r="G532" t="str">
        <f>INDEX(Articles!$1:$1048576,MATCH(E532,Articles!D:D,0),8)</f>
        <v>CHANDELLE</v>
      </c>
      <c r="H532" t="str">
        <f>INDEX(Articles!$1:$1048576,MATCH(E532,Articles!D:D,0),9)</f>
        <v>POT A FEU</v>
      </c>
      <c r="I532">
        <f>INDEX(Articles!$1:$1048576,MATCH(E532,Articles!D:D,0),10)</f>
        <v>50</v>
      </c>
      <c r="J532" t="str">
        <f>INDEX(Articles!$1:$1048576,MATCH(E532,Articles!D:D,0),11)</f>
        <v>SIFFLETS</v>
      </c>
      <c r="K532" t="str">
        <f>INDEX(Articles!$1:$1048576,MATCH(E532,Articles!D:D,0),12)</f>
        <v>ARGENT</v>
      </c>
      <c r="L532" t="str">
        <f>INDEX(Articles!$1:$1048576,MATCH(E532,Articles!D:D,0),13)</f>
        <v>CN</v>
      </c>
      <c r="M532" t="str">
        <f>INDEX(Articles!$1:$1048576,MATCH(E532,Articles!D:D,0),14)</f>
        <v>F4</v>
      </c>
      <c r="N532" t="str">
        <f>INDEX(Articles!$1:$1048576,MATCH(E532,Articles!D:D,0),15)</f>
        <v>1.4G</v>
      </c>
      <c r="O532" t="str">
        <f>INDEX(Articles!$1:$1048576,MATCH(E532,Articles!D:D,0),16)</f>
        <v>1004-F4-69242604</v>
      </c>
      <c r="P532">
        <f>INDEX(Articles!$1:$1048576,MATCH(E532,Articles!D:D,0),17)*1000</f>
        <v>360</v>
      </c>
      <c r="Q532" t="str">
        <f>INDEX(Articles!$1:$1048576,MATCH(E532,Articles!D:D,0),18)</f>
        <v>30</v>
      </c>
      <c r="R532">
        <f>INDEX(Articles!$1:$1048576,MATCH(E532,Articles!D:D,0),19)</f>
        <v>50</v>
      </c>
      <c r="S532" t="str">
        <f>IF(INDEX('Unités CA'!$1:$1048576,MATCH(E532,'Unités CA'!D:D,0),5)=0,"",INDEX('Unités CA'!$1:$1048576,MATCH(E532,'Unités CA'!D:D,0),5))</f>
        <v>0012/CA</v>
      </c>
      <c r="T532" t="str">
        <f>IF(INDEX('Unités BTE'!$1:$1048576,MATCH(E532,'Unités CA'!D:D,0),5)=0,"",INDEX('Unités BTE'!$1:$1048576,MATCH(E532,'Unités CA'!D:D,0),5))</f>
        <v/>
      </c>
      <c r="U532">
        <f>IFERROR(INDEX('Prix PRO CA'!$1:$1048576,MATCH(E532,'Prix PRO CA'!D:D,0),10),"")</f>
        <v>286.37</v>
      </c>
      <c r="V532" t="str">
        <f>IFERROR(INDEX('Prix PRO CA'!$1:$1048576,MATCH(E532,'Prix PRO BTE'!D:D,0),10),"")</f>
        <v/>
      </c>
      <c r="W532">
        <f>+IFERROR(INDEX('Prix PRO PCS'!$1:$1048576,MATCH(E532,'Prix PRO PCS'!D:D,0),10),"")</f>
        <v>29.15</v>
      </c>
      <c r="X532" t="str">
        <f>IF(B532="OPPORTUNITE",AA532,IF(AA532&lt;=0,"Non",IF(AA532&gt;10,"Oui","Inf à 10")))</f>
        <v>Oui</v>
      </c>
      <c r="Y532" t="str">
        <f>IFERROR(INDEX(LigneAchat!$1:$1048576,MATCH(E532,LigneAchat!D:D,0),5),"")</f>
        <v/>
      </c>
      <c r="Z532">
        <f>INDEX(Articles!$1:$1048576,MATCH(E532,Articles!D:D,0),21)</f>
        <v>201</v>
      </c>
      <c r="AA532">
        <f>+Z532-AB532</f>
        <v>111</v>
      </c>
      <c r="AB532">
        <f>+INDEX(Articles!$1:$1048576,MATCH(E532,Articles!D:D,0),23)</f>
        <v>90</v>
      </c>
    </row>
    <row r="533">
      <c r="B533" t="str">
        <f>INDEX(Articles!$1:$1048576,MATCH(E533,Articles!D:D,0),6)</f>
        <v>1</v>
      </c>
      <c r="C533" t="str">
        <f>INDEX(Articles!$1:$1048576,MATCH(E533,Articles!D:D,0),7)</f>
        <v/>
      </c>
      <c r="D533" t="str">
        <f>HYPERLINK(INDEX(Articles!$1:$1048576,MATCH(E533,Articles!D:D,0),24),"Lien")</f>
        <v>Lien</v>
      </c>
      <c r="E533" t="str">
        <v>38049-42</v>
      </c>
      <c r="F533" t="str">
        <f>INDEX(Articles!$1:$1048576,MATCH(E533,Articles!D:D,0),5)</f>
        <v>CH. Ø49 8 PAF SERPENTEAUX ARGENT</v>
      </c>
      <c r="G533" t="str">
        <f>INDEX(Articles!$1:$1048576,MATCH(E533,Articles!D:D,0),8)</f>
        <v>CHANDELLE</v>
      </c>
      <c r="H533" t="str">
        <f>INDEX(Articles!$1:$1048576,MATCH(E533,Articles!D:D,0),9)</f>
        <v>POT A FEU</v>
      </c>
      <c r="I533">
        <f>INDEX(Articles!$1:$1048576,MATCH(E533,Articles!D:D,0),10)</f>
        <v>50</v>
      </c>
      <c r="J533" t="str">
        <f>INDEX(Articles!$1:$1048576,MATCH(E533,Articles!D:D,0),11)</f>
        <v>SERPENTEAUX</v>
      </c>
      <c r="K533" t="str">
        <f>INDEX(Articles!$1:$1048576,MATCH(E533,Articles!D:D,0),12)</f>
        <v>ARGENT</v>
      </c>
      <c r="L533" t="str">
        <f>INDEX(Articles!$1:$1048576,MATCH(E533,Articles!D:D,0),13)</f>
        <v>CN</v>
      </c>
      <c r="M533" t="str">
        <f>INDEX(Articles!$1:$1048576,MATCH(E533,Articles!D:D,0),14)</f>
        <v>F4</v>
      </c>
      <c r="N533" t="str">
        <f>INDEX(Articles!$1:$1048576,MATCH(E533,Articles!D:D,0),15)</f>
        <v>1.4G</v>
      </c>
      <c r="O533" t="str">
        <f>INDEX(Articles!$1:$1048576,MATCH(E533,Articles!D:D,0),16)</f>
        <v>1008-F4-69242604</v>
      </c>
      <c r="P533">
        <f>INDEX(Articles!$1:$1048576,MATCH(E533,Articles!D:D,0),17)*1000</f>
        <v>300</v>
      </c>
      <c r="Q533" t="str">
        <f>INDEX(Articles!$1:$1048576,MATCH(E533,Articles!D:D,0),18)</f>
        <v>30</v>
      </c>
      <c r="R533">
        <f>INDEX(Articles!$1:$1048576,MATCH(E533,Articles!D:D,0),19)</f>
        <v>50</v>
      </c>
      <c r="S533" t="str">
        <f>IF(INDEX('Unités CA'!$1:$1048576,MATCH(E533,'Unités CA'!D:D,0),5)=0,"",INDEX('Unités CA'!$1:$1048576,MATCH(E533,'Unités CA'!D:D,0),5))</f>
        <v>0012/CA</v>
      </c>
      <c r="T533" t="str">
        <f>IF(INDEX('Unités BTE'!$1:$1048576,MATCH(E533,'Unités CA'!D:D,0),5)=0,"",INDEX('Unités BTE'!$1:$1048576,MATCH(E533,'Unités CA'!D:D,0),5))</f>
        <v/>
      </c>
      <c r="U533">
        <f>IFERROR(INDEX('Prix PRO CA'!$1:$1048576,MATCH(E533,'Prix PRO CA'!D:D,0),10),"")</f>
        <v>286.37</v>
      </c>
      <c r="V533" t="str">
        <f>IFERROR(INDEX('Prix PRO CA'!$1:$1048576,MATCH(E533,'Prix PRO BTE'!D:D,0),10),"")</f>
        <v/>
      </c>
      <c r="W533">
        <f>+IFERROR(INDEX('Prix PRO PCS'!$1:$1048576,MATCH(E533,'Prix PRO PCS'!D:D,0),10),"")</f>
        <v>29.15</v>
      </c>
      <c r="X533" t="str">
        <f>IF(B533="OPPORTUNITE",AA533,IF(AA533&lt;=0,"Non",IF(AA533&gt;10,"Oui","Inf à 10")))</f>
        <v>Oui</v>
      </c>
      <c r="Y533" t="str">
        <f>IFERROR(INDEX(LigneAchat!$1:$1048576,MATCH(E533,LigneAchat!D:D,0),5),"")</f>
        <v/>
      </c>
      <c r="Z533">
        <f>INDEX(Articles!$1:$1048576,MATCH(E533,Articles!D:D,0),21)</f>
        <v>133</v>
      </c>
      <c r="AA533">
        <f>+Z533-AB533</f>
        <v>133</v>
      </c>
      <c r="AB533">
        <f>+INDEX(Articles!$1:$1048576,MATCH(E533,Articles!D:D,0),23)</f>
        <v>0</v>
      </c>
    </row>
    <row r="534">
      <c r="B534" t="str">
        <f>INDEX(Articles!$1:$1048576,MATCH(E534,Articles!D:D,0),6)</f>
        <v>1</v>
      </c>
      <c r="C534" t="str">
        <f>INDEX(Articles!$1:$1048576,MATCH(E534,Articles!D:D,0),7)</f>
        <v/>
      </c>
      <c r="D534" t="str">
        <f>HYPERLINK(INDEX(Articles!$1:$1048576,MATCH(E534,Articles!D:D,0),24),"Lien")</f>
        <v>Lien</v>
      </c>
      <c r="E534" t="str">
        <v>33060-42</v>
      </c>
      <c r="F534" t="str">
        <f>INDEX(Articles!$1:$1048576,MATCH(E534,Articles!D:D,0),5)</f>
        <v>CH. Ø60 6 PAF COMÈTES BLEUES &amp; TOURBILLONS DORÉS</v>
      </c>
      <c r="G534" t="str">
        <f>INDEX(Articles!$1:$1048576,MATCH(E534,Articles!D:D,0),8)</f>
        <v>CHANDELLE</v>
      </c>
      <c r="H534" t="str">
        <f>INDEX(Articles!$1:$1048576,MATCH(E534,Articles!D:D,0),9)</f>
        <v>POT A FEU</v>
      </c>
      <c r="I534">
        <f>INDEX(Articles!$1:$1048576,MATCH(E534,Articles!D:D,0),10)</f>
        <v>60</v>
      </c>
      <c r="J534" t="str">
        <f>INDEX(Articles!$1:$1048576,MATCH(E534,Articles!D:D,0),11)</f>
        <v>SERPENTEAUX</v>
      </c>
      <c r="K534" t="str">
        <f>INDEX(Articles!$1:$1048576,MATCH(E534,Articles!D:D,0),12)</f>
        <v>BLEU</v>
      </c>
      <c r="L534" t="str">
        <f>INDEX(Articles!$1:$1048576,MATCH(E534,Articles!D:D,0),13)</f>
        <v>CN</v>
      </c>
      <c r="M534" t="str">
        <f>INDEX(Articles!$1:$1048576,MATCH(E534,Articles!D:D,0),14)</f>
        <v>F4</v>
      </c>
      <c r="N534" t="str">
        <f>INDEX(Articles!$1:$1048576,MATCH(E534,Articles!D:D,0),15)</f>
        <v>1.3G</v>
      </c>
      <c r="O534" t="str">
        <f>INDEX(Articles!$1:$1048576,MATCH(E534,Articles!D:D,0),16)</f>
        <v>1008-F4-69254306</v>
      </c>
      <c r="P534">
        <f>INDEX(Articles!$1:$1048576,MATCH(E534,Articles!D:D,0),17)*1000</f>
        <v>650</v>
      </c>
      <c r="Q534" t="str">
        <f>INDEX(Articles!$1:$1048576,MATCH(E534,Articles!D:D,0),18)</f>
        <v>22</v>
      </c>
      <c r="R534">
        <f>INDEX(Articles!$1:$1048576,MATCH(E534,Articles!D:D,0),19)</f>
        <v>60</v>
      </c>
      <c r="S534" t="str">
        <f>IF(INDEX('Unités CA'!$1:$1048576,MATCH(E534,'Unités CA'!D:D,0),5)=0,"",INDEX('Unités CA'!$1:$1048576,MATCH(E534,'Unités CA'!D:D,0),5))</f>
        <v>0009/CA</v>
      </c>
      <c r="T534" t="str">
        <f>IF(INDEX('Unités BTE'!$1:$1048576,MATCH(E534,'Unités CA'!D:D,0),5)=0,"",INDEX('Unités BTE'!$1:$1048576,MATCH(E534,'Unités CA'!D:D,0),5))</f>
        <v/>
      </c>
      <c r="U534">
        <f>IFERROR(INDEX('Prix PRO CA'!$1:$1048576,MATCH(E534,'Prix PRO CA'!D:D,0),10),"")</f>
        <v>315.08</v>
      </c>
      <c r="V534" t="str">
        <f>IFERROR(INDEX('Prix PRO CA'!$1:$1048576,MATCH(E534,'Prix PRO BTE'!D:D,0),10),"")</f>
        <v/>
      </c>
      <c r="W534">
        <f>+IFERROR(INDEX('Prix PRO PCS'!$1:$1048576,MATCH(E534,'Prix PRO PCS'!D:D,0),10),"")</f>
        <v>40.36</v>
      </c>
      <c r="X534" t="str">
        <f>IF(B534="OPPORTUNITE",AA534,IF(AA534&lt;=0,"Non",IF(AA534&gt;10,"Oui","Inf à 10")))</f>
        <v>Oui</v>
      </c>
      <c r="Y534" t="str">
        <f>IFERROR(INDEX(LigneAchat!$1:$1048576,MATCH(E534,LigneAchat!D:D,0),5),"")</f>
        <v/>
      </c>
      <c r="Z534">
        <f>INDEX(Articles!$1:$1048576,MATCH(E534,Articles!D:D,0),21)</f>
        <v>55</v>
      </c>
      <c r="AA534">
        <f>+Z534-AB534</f>
        <v>55</v>
      </c>
      <c r="AB534">
        <f>+INDEX(Articles!$1:$1048576,MATCH(E534,Articles!D:D,0),23)</f>
        <v>0</v>
      </c>
    </row>
    <row r="535">
      <c r="B535" t="str">
        <v>MONOCOUPS</v>
      </c>
    </row>
    <row r="536">
      <c r="B536" t="str">
        <f>INDEX(Articles!$1:$1048576,MATCH(E536,Articles!D:D,0),6)</f>
        <v>1</v>
      </c>
      <c r="C536" t="str">
        <f>INDEX(Articles!$1:$1048576,MATCH(E536,Articles!D:D,0),7)</f>
        <v/>
      </c>
      <c r="D536" t="str">
        <f>HYPERLINK(INDEX(Articles!$1:$1048576,MATCH(E536,Articles!D:D,0),24),"Lien")</f>
        <v>Lien</v>
      </c>
      <c r="E536" t="str">
        <v>75020VI</v>
      </c>
      <c r="F536" t="str">
        <f>INDEX(Articles!$1:$1048576,MATCH(E536,Articles!D:D,0),5)</f>
        <v>MONOCOUP Ø20 PAF VIOLET</v>
      </c>
      <c r="G536" t="str">
        <f>INDEX(Articles!$1:$1048576,MATCH(E536,Articles!D:D,0),8)</f>
        <v>MONOCOUP</v>
      </c>
      <c r="H536" t="str">
        <f>INDEX(Articles!$1:$1048576,MATCH(E536,Articles!D:D,0),9)</f>
        <v>POT A FEU</v>
      </c>
      <c r="I536">
        <f>INDEX(Articles!$1:$1048576,MATCH(E536,Articles!D:D,0),10)</f>
        <v>20</v>
      </c>
      <c r="J536" t="str">
        <f>INDEX(Articles!$1:$1048576,MATCH(E536,Articles!D:D,0),11)</f>
        <v>POT A FEU</v>
      </c>
      <c r="K536" t="str">
        <f>INDEX(Articles!$1:$1048576,MATCH(E536,Articles!D:D,0),12)</f>
        <v>VIOLET</v>
      </c>
      <c r="L536" t="str">
        <f>INDEX(Articles!$1:$1048576,MATCH(E536,Articles!D:D,0),13)</f>
        <v>EU</v>
      </c>
      <c r="M536" t="str">
        <f>INDEX(Articles!$1:$1048576,MATCH(E536,Articles!D:D,0),14)</f>
        <v>T2</v>
      </c>
      <c r="N536" t="str">
        <f>INDEX(Articles!$1:$1048576,MATCH(E536,Articles!D:D,0),15)</f>
        <v>1.4G</v>
      </c>
      <c r="O536" t="str">
        <f>INDEX(Articles!$1:$1048576,MATCH(E536,Articles!D:D,0),16)</f>
        <v>1395-T2-0542</v>
      </c>
      <c r="P536">
        <f>INDEX(Articles!$1:$1048576,MATCH(E536,Articles!D:D,0),17)*1000</f>
        <v>14</v>
      </c>
      <c r="Q536" t="str">
        <f>INDEX(Articles!$1:$1048576,MATCH(E536,Articles!D:D,0),18)</f>
        <v>2</v>
      </c>
      <c r="R536">
        <f>INDEX(Articles!$1:$1048576,MATCH(E536,Articles!D:D,0),19)</f>
        <v>25</v>
      </c>
      <c r="S536" t="str">
        <f>IF(INDEX('Unités CA'!$1:$1048576,MATCH(E536,'Unités CA'!D:D,0),5)=0,"",INDEX('Unités CA'!$1:$1048576,MATCH(E536,'Unités CA'!D:D,0),5))</f>
        <v>0100/CA</v>
      </c>
      <c r="T536" t="str">
        <f>IF(INDEX('Unités BTE'!$1:$1048576,MATCH(E536,'Unités CA'!D:D,0),5)=0,"",INDEX('Unités BTE'!$1:$1048576,MATCH(E536,'Unités CA'!D:D,0),5))</f>
        <v/>
      </c>
      <c r="U536">
        <f>IFERROR(INDEX('Prix PRO CA'!$1:$1048576,MATCH(E536,'Prix PRO CA'!D:D,0),10),"")</f>
        <v>715.2</v>
      </c>
      <c r="V536" t="str">
        <f>IFERROR(INDEX('Prix PRO CA'!$1:$1048576,MATCH(E536,'Prix PRO BTE'!D:D,0),10),"")</f>
        <v/>
      </c>
      <c r="W536">
        <f>+IFERROR(INDEX('Prix PRO PCS'!$1:$1048576,MATCH(E536,'Prix PRO PCS'!D:D,0),10),"")</f>
        <v>5.37</v>
      </c>
      <c r="X536" t="str">
        <f>IF(B536="OPPORTUNITE",AA536,IF(AA536&lt;=0,"Non",IF(AA536&gt;10,"Oui","Inf à 10")))</f>
        <v>Oui</v>
      </c>
      <c r="Y536" t="str">
        <f>IFERROR(INDEX(LigneAchat!$1:$1048576,MATCH(E536,LigneAchat!D:D,0),5),"")</f>
        <v/>
      </c>
      <c r="Z536">
        <f>INDEX(Articles!$1:$1048576,MATCH(E536,Articles!D:D,0),21)</f>
        <v>390</v>
      </c>
      <c r="AA536">
        <f>+Z536-AB536</f>
        <v>390</v>
      </c>
      <c r="AB536">
        <f>+INDEX(Articles!$1:$1048576,MATCH(E536,Articles!D:D,0),23)</f>
        <v>0</v>
      </c>
    </row>
    <row r="537">
      <c r="B537" t="str">
        <f>INDEX(Articles!$1:$1048576,MATCH(E537,Articles!D:D,0),6)</f>
        <v>1</v>
      </c>
      <c r="C537" t="str">
        <f>INDEX(Articles!$1:$1048576,MATCH(E537,Articles!D:D,0),7)</f>
        <v/>
      </c>
      <c r="D537" t="str">
        <f>HYPERLINK(INDEX(Articles!$1:$1048576,MATCH(E537,Articles!D:D,0),24),"Lien")</f>
        <v>Lien</v>
      </c>
      <c r="E537" t="str">
        <v>75020CBKA</v>
      </c>
      <c r="F537" t="str">
        <f>INDEX(Articles!$1:$1048576,MATCH(E537,Articles!D:D,0),5)</f>
        <v>MONOCOUP Ø20 PAF CLIGNO COMÈTE KAMURO</v>
      </c>
      <c r="G537" t="str">
        <f>INDEX(Articles!$1:$1048576,MATCH(E537,Articles!D:D,0),8)</f>
        <v>MONOCOUP</v>
      </c>
      <c r="H537" t="str">
        <f>INDEX(Articles!$1:$1048576,MATCH(E537,Articles!D:D,0),9)</f>
        <v>COMETE</v>
      </c>
      <c r="I537">
        <f>INDEX(Articles!$1:$1048576,MATCH(E537,Articles!D:D,0),10)</f>
        <v>20</v>
      </c>
      <c r="J537" t="str">
        <f>INDEX(Articles!$1:$1048576,MATCH(E537,Articles!D:D,0),11)</f>
        <v>CLIGNO</v>
      </c>
      <c r="K537" t="str">
        <f>INDEX(Articles!$1:$1048576,MATCH(E537,Articles!D:D,0),12)</f>
        <v>BLANC</v>
      </c>
      <c r="L537" t="str">
        <f>INDEX(Articles!$1:$1048576,MATCH(E537,Articles!D:D,0),13)</f>
        <v>EU</v>
      </c>
      <c r="M537" t="str">
        <f>INDEX(Articles!$1:$1048576,MATCH(E537,Articles!D:D,0),14)</f>
        <v>T2</v>
      </c>
      <c r="N537" t="str">
        <f>INDEX(Articles!$1:$1048576,MATCH(E537,Articles!D:D,0),15)</f>
        <v>1.4G</v>
      </c>
      <c r="O537" t="str">
        <f>INDEX(Articles!$1:$1048576,MATCH(E537,Articles!D:D,0),16)</f>
        <v>1395-T2-0541/2013</v>
      </c>
      <c r="P537">
        <f>INDEX(Articles!$1:$1048576,MATCH(E537,Articles!D:D,0),17)*1000</f>
        <v>21</v>
      </c>
      <c r="Q537" t="str">
        <f>INDEX(Articles!$1:$1048576,MATCH(E537,Articles!D:D,0),18)</f>
        <v>2</v>
      </c>
      <c r="R537">
        <f>INDEX(Articles!$1:$1048576,MATCH(E537,Articles!D:D,0),19)</f>
        <v>30</v>
      </c>
      <c r="S537" t="str">
        <f>IF(INDEX('Unités CA'!$1:$1048576,MATCH(E537,'Unités CA'!D:D,0),5)=0,"",INDEX('Unités CA'!$1:$1048576,MATCH(E537,'Unités CA'!D:D,0),5))</f>
        <v>0100/CA</v>
      </c>
      <c r="T537" t="str">
        <f>IF(INDEX('Unités BTE'!$1:$1048576,MATCH(E537,'Unités CA'!D:D,0),5)=0,"",INDEX('Unités BTE'!$1:$1048576,MATCH(E537,'Unités CA'!D:D,0),5))</f>
        <v/>
      </c>
      <c r="U537">
        <f>IFERROR(INDEX('Prix PRO CA'!$1:$1048576,MATCH(E537,'Prix PRO CA'!D:D,0),10),"")</f>
        <v>689</v>
      </c>
      <c r="V537" t="str">
        <f>IFERROR(INDEX('Prix PRO CA'!$1:$1048576,MATCH(E537,'Prix PRO BTE'!D:D,0),10),"")</f>
        <v/>
      </c>
      <c r="W537">
        <f>+IFERROR(INDEX('Prix PRO PCS'!$1:$1048576,MATCH(E537,'Prix PRO PCS'!D:D,0),10),"")</f>
        <v>5.84</v>
      </c>
      <c r="X537" t="str">
        <f>IF(B537="OPPORTUNITE",AA537,IF(AA537&lt;=0,"Non",IF(AA537&gt;10,"Oui","Inf à 10")))</f>
        <v>Oui</v>
      </c>
      <c r="Y537" t="str">
        <f>IFERROR(INDEX(LigneAchat!$1:$1048576,MATCH(E537,LigneAchat!D:D,0),5),"")</f>
        <v/>
      </c>
      <c r="Z537">
        <f>INDEX(Articles!$1:$1048576,MATCH(E537,Articles!D:D,0),21)</f>
        <v>678</v>
      </c>
      <c r="AA537">
        <f>+Z537-AB537</f>
        <v>582</v>
      </c>
      <c r="AB537">
        <f>+INDEX(Articles!$1:$1048576,MATCH(E537,Articles!D:D,0),23)</f>
        <v>96</v>
      </c>
    </row>
    <row r="538">
      <c r="B538" t="str">
        <f>INDEX(Articles!$1:$1048576,MATCH(E538,Articles!D:D,0),6)</f>
        <v>1</v>
      </c>
      <c r="C538" t="str">
        <f>INDEX(Articles!$1:$1048576,MATCH(E538,Articles!D:D,0),7)</f>
        <v/>
      </c>
      <c r="D538" t="str">
        <f>HYPERLINK(INDEX(Articles!$1:$1048576,MATCH(E538,Articles!D:D,0),24),"Lien")</f>
        <v>Lien</v>
      </c>
      <c r="E538" t="str">
        <v>75020PO</v>
      </c>
      <c r="F538" t="str">
        <f>INDEX(Articles!$1:$1048576,MATCH(E538,Articles!D:D,0),5)</f>
        <v>MONOCOUP Ø20 PAF PAILLETTES OR</v>
      </c>
      <c r="G538" t="str">
        <f>INDEX(Articles!$1:$1048576,MATCH(E538,Articles!D:D,0),8)</f>
        <v>MONOCOUP</v>
      </c>
      <c r="H538" t="str">
        <f>INDEX(Articles!$1:$1048576,MATCH(E538,Articles!D:D,0),9)</f>
        <v>POT A FEU</v>
      </c>
      <c r="I538">
        <f>INDEX(Articles!$1:$1048576,MATCH(E538,Articles!D:D,0),10)</f>
        <v>20</v>
      </c>
      <c r="J538" t="str">
        <f>INDEX(Articles!$1:$1048576,MATCH(E538,Articles!D:D,0),11)</f>
        <v>CLIGNO</v>
      </c>
      <c r="K538" t="str">
        <f>INDEX(Articles!$1:$1048576,MATCH(E538,Articles!D:D,0),12)</f>
        <v>OR</v>
      </c>
      <c r="L538" t="str">
        <f>INDEX(Articles!$1:$1048576,MATCH(E538,Articles!D:D,0),13)</f>
        <v>EU</v>
      </c>
      <c r="M538" t="str">
        <f>INDEX(Articles!$1:$1048576,MATCH(E538,Articles!D:D,0),14)</f>
        <v>T2</v>
      </c>
      <c r="N538" t="str">
        <f>INDEX(Articles!$1:$1048576,MATCH(E538,Articles!D:D,0),15)</f>
        <v>1.4G</v>
      </c>
      <c r="O538" t="str">
        <f>INDEX(Articles!$1:$1048576,MATCH(E538,Articles!D:D,0),16)</f>
        <v>1395-T2-0542</v>
      </c>
      <c r="P538">
        <f>INDEX(Articles!$1:$1048576,MATCH(E538,Articles!D:D,0),17)*1000</f>
        <v>14</v>
      </c>
      <c r="Q538" t="str">
        <f>INDEX(Articles!$1:$1048576,MATCH(E538,Articles!D:D,0),18)</f>
        <v>2</v>
      </c>
      <c r="R538">
        <f>INDEX(Articles!$1:$1048576,MATCH(E538,Articles!D:D,0),19)</f>
        <v>25</v>
      </c>
      <c r="S538" t="str">
        <f>IF(INDEX('Unités CA'!$1:$1048576,MATCH(E538,'Unités CA'!D:D,0),5)=0,"",INDEX('Unités CA'!$1:$1048576,MATCH(E538,'Unités CA'!D:D,0),5))</f>
        <v>0100/CA</v>
      </c>
      <c r="T538" t="str">
        <f>IF(INDEX('Unités BTE'!$1:$1048576,MATCH(E538,'Unités CA'!D:D,0),5)=0,"",INDEX('Unités BTE'!$1:$1048576,MATCH(E538,'Unités CA'!D:D,0),5))</f>
        <v/>
      </c>
      <c r="U538">
        <f>IFERROR(INDEX('Prix PRO CA'!$1:$1048576,MATCH(E538,'Prix PRO CA'!D:D,0),10),"")</f>
        <v>689</v>
      </c>
      <c r="V538" t="str">
        <f>IFERROR(INDEX('Prix PRO CA'!$1:$1048576,MATCH(E538,'Prix PRO BTE'!D:D,0),10),"")</f>
        <v/>
      </c>
      <c r="W538">
        <f>+IFERROR(INDEX('Prix PRO PCS'!$1:$1048576,MATCH(E538,'Prix PRO PCS'!D:D,0),10),"")</f>
        <v>5.37</v>
      </c>
      <c r="X538" t="str">
        <f>IF(B538="OPPORTUNITE",AA538,IF(AA538&lt;=0,"Non",IF(AA538&gt;10,"Oui","Inf à 10")))</f>
        <v>Oui</v>
      </c>
      <c r="Y538" t="str">
        <f>IFERROR(INDEX(LigneAchat!$1:$1048576,MATCH(E538,LigneAchat!D:D,0),5),"")</f>
        <v/>
      </c>
      <c r="Z538">
        <f>INDEX(Articles!$1:$1048576,MATCH(E538,Articles!D:D,0),21)</f>
        <v>338</v>
      </c>
      <c r="AA538">
        <f>+Z538-AB538</f>
        <v>338</v>
      </c>
      <c r="AB538">
        <f>+INDEX(Articles!$1:$1048576,MATCH(E538,Articles!D:D,0),23)</f>
        <v>0</v>
      </c>
    </row>
    <row r="539">
      <c r="B539" t="str">
        <f>INDEX(Articles!$1:$1048576,MATCH(E539,Articles!D:D,0),6)</f>
        <v>1</v>
      </c>
      <c r="C539" t="str">
        <f>INDEX(Articles!$1:$1048576,MATCH(E539,Articles!D:D,0),7)</f>
        <v/>
      </c>
      <c r="D539" t="str">
        <f>HYPERLINK(INDEX(Articles!$1:$1048576,MATCH(E539,Articles!D:D,0),24),"Lien")</f>
        <v>Lien</v>
      </c>
      <c r="E539" t="str">
        <v>75020TB</v>
      </c>
      <c r="F539" t="str">
        <f>INDEX(Articles!$1:$1048576,MATCH(E539,Articles!D:D,0),5)</f>
        <v>MONOCOUP Ø20 PAPILLON ARGENT</v>
      </c>
      <c r="G539" t="str">
        <f>INDEX(Articles!$1:$1048576,MATCH(E539,Articles!D:D,0),8)</f>
        <v>MONOCOUP</v>
      </c>
      <c r="H539" t="str">
        <f>INDEX(Articles!$1:$1048576,MATCH(E539,Articles!D:D,0),9)</f>
        <v>POT A FEU</v>
      </c>
      <c r="I539">
        <f>INDEX(Articles!$1:$1048576,MATCH(E539,Articles!D:D,0),10)</f>
        <v>20</v>
      </c>
      <c r="J539" t="str">
        <f>INDEX(Articles!$1:$1048576,MATCH(E539,Articles!D:D,0),11)</f>
        <v>SERPENTEAUX</v>
      </c>
      <c r="K539" t="str">
        <f>INDEX(Articles!$1:$1048576,MATCH(E539,Articles!D:D,0),12)</f>
        <v>ARGENT</v>
      </c>
      <c r="L539" t="str">
        <f>INDEX(Articles!$1:$1048576,MATCH(E539,Articles!D:D,0),13)</f>
        <v>EU</v>
      </c>
      <c r="M539" t="str">
        <f>INDEX(Articles!$1:$1048576,MATCH(E539,Articles!D:D,0),14)</f>
        <v>T2</v>
      </c>
      <c r="N539" t="str">
        <f>INDEX(Articles!$1:$1048576,MATCH(E539,Articles!D:D,0),15)</f>
        <v>1.4G</v>
      </c>
      <c r="O539" t="str">
        <f>INDEX(Articles!$1:$1048576,MATCH(E539,Articles!D:D,0),16)</f>
        <v>1395-T2-0576</v>
      </c>
      <c r="P539">
        <f>INDEX(Articles!$1:$1048576,MATCH(E539,Articles!D:D,0),17)*1000</f>
        <v>9.5</v>
      </c>
      <c r="Q539" t="str">
        <f>INDEX(Articles!$1:$1048576,MATCH(E539,Articles!D:D,0),18)</f>
        <v>2</v>
      </c>
      <c r="R539">
        <f>INDEX(Articles!$1:$1048576,MATCH(E539,Articles!D:D,0),19)</f>
        <v>30</v>
      </c>
      <c r="S539" t="str">
        <f>IF(INDEX('Unités CA'!$1:$1048576,MATCH(E539,'Unités CA'!D:D,0),5)=0,"",INDEX('Unités CA'!$1:$1048576,MATCH(E539,'Unités CA'!D:D,0),5))</f>
        <v>0100/CA</v>
      </c>
      <c r="T539" t="str">
        <f>IF(INDEX('Unités BTE'!$1:$1048576,MATCH(E539,'Unités CA'!D:D,0),5)=0,"",INDEX('Unités BTE'!$1:$1048576,MATCH(E539,'Unités CA'!D:D,0),5))</f>
        <v/>
      </c>
      <c r="U539">
        <f>IFERROR(INDEX('Prix PRO CA'!$1:$1048576,MATCH(E539,'Prix PRO CA'!D:D,0),10),"")</f>
        <v>689</v>
      </c>
      <c r="V539" t="str">
        <f>IFERROR(INDEX('Prix PRO CA'!$1:$1048576,MATCH(E539,'Prix PRO BTE'!D:D,0),10),"")</f>
        <v/>
      </c>
      <c r="W539">
        <f>+IFERROR(INDEX('Prix PRO PCS'!$1:$1048576,MATCH(E539,'Prix PRO PCS'!D:D,0),10),"")</f>
        <v>5.37</v>
      </c>
      <c r="X539" t="str">
        <f>IF(B539="OPPORTUNITE",AA539,IF(AA539&lt;=0,"Non",IF(AA539&gt;10,"Oui","Inf à 10")))</f>
        <v>Oui</v>
      </c>
      <c r="Y539" t="str">
        <f>IFERROR(INDEX(LigneAchat!$1:$1048576,MATCH(E539,LigneAchat!D:D,0),5),"")</f>
        <v/>
      </c>
      <c r="Z539">
        <f>INDEX(Articles!$1:$1048576,MATCH(E539,Articles!D:D,0),21)</f>
        <v>459</v>
      </c>
      <c r="AA539">
        <f>+Z539-AB539</f>
        <v>459</v>
      </c>
      <c r="AB539">
        <f>+INDEX(Articles!$1:$1048576,MATCH(E539,Articles!D:D,0),23)</f>
        <v>0</v>
      </c>
    </row>
    <row r="540">
      <c r="B540" t="str">
        <f>INDEX(Articles!$1:$1048576,MATCH(E540,Articles!D:D,0),6)</f>
        <v>1</v>
      </c>
      <c r="C540" t="str">
        <f>INDEX(Articles!$1:$1048576,MATCH(E540,Articles!D:D,0),7)</f>
        <v/>
      </c>
      <c r="D540" t="str">
        <f>HYPERLINK(INDEX(Articles!$1:$1048576,MATCH(E540,Articles!D:D,0),24),"Lien")</f>
        <v>Lien</v>
      </c>
      <c r="E540" t="str">
        <v>43930BC</v>
      </c>
      <c r="F540" t="str">
        <f>INDEX(Articles!$1:$1048576,MATCH(E540,Articles!D:D,0),5)</f>
        <v>MONOCOUP Ø30 COMÈTE BLANCHE</v>
      </c>
      <c r="G540" t="str">
        <f>INDEX(Articles!$1:$1048576,MATCH(E540,Articles!D:D,0),8)</f>
        <v>MONOCOUP</v>
      </c>
      <c r="H540" t="str">
        <f>INDEX(Articles!$1:$1048576,MATCH(E540,Articles!D:D,0),9)</f>
        <v>COMETE</v>
      </c>
      <c r="I540">
        <f>INDEX(Articles!$1:$1048576,MATCH(E540,Articles!D:D,0),10)</f>
        <v>30</v>
      </c>
      <c r="J540" t="str">
        <f>INDEX(Articles!$1:$1048576,MATCH(E540,Articles!D:D,0),11)</f>
        <v>COMETE</v>
      </c>
      <c r="K540" t="str">
        <f>INDEX(Articles!$1:$1048576,MATCH(E540,Articles!D:D,0),12)</f>
        <v>BLANC</v>
      </c>
      <c r="L540" t="str">
        <f>INDEX(Articles!$1:$1048576,MATCH(E540,Articles!D:D,0),13)</f>
        <v>EU</v>
      </c>
      <c r="M540" t="str">
        <f>INDEX(Articles!$1:$1048576,MATCH(E540,Articles!D:D,0),14)</f>
        <v>F4</v>
      </c>
      <c r="N540" t="str">
        <f>INDEX(Articles!$1:$1048576,MATCH(E540,Articles!D:D,0),15)</f>
        <v>1.4G</v>
      </c>
      <c r="O540" t="str">
        <f>INDEX(Articles!$1:$1048576,MATCH(E540,Articles!D:D,0),16)</f>
        <v>1008-F4-6924597</v>
      </c>
      <c r="P540">
        <f>INDEX(Articles!$1:$1048576,MATCH(E540,Articles!D:D,0),17)*1000</f>
        <v>30</v>
      </c>
      <c r="Q540" t="str">
        <f>INDEX(Articles!$1:$1048576,MATCH(E540,Articles!D:D,0),18)</f>
        <v>2</v>
      </c>
      <c r="R540">
        <f>INDEX(Articles!$1:$1048576,MATCH(E540,Articles!D:D,0),19)</f>
        <v>30</v>
      </c>
      <c r="S540" t="str">
        <f>IF(INDEX('Unités CA'!$1:$1048576,MATCH(E540,'Unités CA'!D:D,0),5)=0,"",INDEX('Unités CA'!$1:$1048576,MATCH(E540,'Unités CA'!D:D,0),5))</f>
        <v>0120/CA</v>
      </c>
      <c r="T540" t="str">
        <f>IF(INDEX('Unités BTE'!$1:$1048576,MATCH(E540,'Unités CA'!D:D,0),5)=0,"",INDEX('Unités BTE'!$1:$1048576,MATCH(E540,'Unités CA'!D:D,0),5))</f>
        <v/>
      </c>
      <c r="U540">
        <f>IFERROR(INDEX('Prix PRO CA'!$1:$1048576,MATCH(E540,'Prix PRO CA'!D:D,0),10),"")</f>
        <v>256.8</v>
      </c>
      <c r="V540" t="str">
        <f>IFERROR(INDEX('Prix PRO CA'!$1:$1048576,MATCH(E540,'Prix PRO BTE'!D:D,0),10),"")</f>
        <v/>
      </c>
      <c r="W540">
        <f>+IFERROR(INDEX('Prix PRO PCS'!$1:$1048576,MATCH(E540,'Prix PRO PCS'!D:D,0),10),"")</f>
        <v>3.06</v>
      </c>
      <c r="X540" t="str">
        <f>IF(B540="OPPORTUNITE",AA540,IF(AA540&lt;=0,"Non",IF(AA540&gt;10,"Oui","Inf à 10")))</f>
        <v>Oui</v>
      </c>
      <c r="Y540" t="str">
        <f>IFERROR(INDEX(LigneAchat!$1:$1048576,MATCH(E540,LigneAchat!D:D,0),5),"")</f>
        <v/>
      </c>
      <c r="Z540">
        <f>INDEX(Articles!$1:$1048576,MATCH(E540,Articles!D:D,0),21)</f>
        <v>324</v>
      </c>
      <c r="AA540">
        <f>+Z540-AB540</f>
        <v>324</v>
      </c>
      <c r="AB540">
        <f>+INDEX(Articles!$1:$1048576,MATCH(E540,Articles!D:D,0),23)</f>
        <v>0</v>
      </c>
    </row>
    <row r="541">
      <c r="B541" t="str">
        <f>INDEX(Articles!$1:$1048576,MATCH(E541,Articles!D:D,0),6)</f>
        <v>1</v>
      </c>
      <c r="C541" t="str">
        <f>INDEX(Articles!$1:$1048576,MATCH(E541,Articles!D:D,0),7)</f>
        <v/>
      </c>
      <c r="D541" t="str">
        <f>HYPERLINK(INDEX(Articles!$1:$1048576,MATCH(E541,Articles!D:D,0),24),"Lien")</f>
        <v>Lien</v>
      </c>
      <c r="E541" t="str">
        <v>43930VE</v>
      </c>
      <c r="F541" t="str">
        <f>INDEX(Articles!$1:$1048576,MATCH(E541,Articles!D:D,0),5)</f>
        <v>MONOCOUP Ø30 COMÈTE VERTE</v>
      </c>
      <c r="G541" t="str">
        <f>INDEX(Articles!$1:$1048576,MATCH(E541,Articles!D:D,0),8)</f>
        <v>MONOCOUP</v>
      </c>
      <c r="H541" t="str">
        <f>INDEX(Articles!$1:$1048576,MATCH(E541,Articles!D:D,0),9)</f>
        <v>COMETE</v>
      </c>
      <c r="I541">
        <f>INDEX(Articles!$1:$1048576,MATCH(E541,Articles!D:D,0),10)</f>
        <v>30</v>
      </c>
      <c r="J541" t="str">
        <f>INDEX(Articles!$1:$1048576,MATCH(E541,Articles!D:D,0),11)</f>
        <v>COMETE</v>
      </c>
      <c r="K541" t="str">
        <f>INDEX(Articles!$1:$1048576,MATCH(E541,Articles!D:D,0),12)</f>
        <v>VERT</v>
      </c>
      <c r="L541" t="str">
        <f>INDEX(Articles!$1:$1048576,MATCH(E541,Articles!D:D,0),13)</f>
        <v>EU</v>
      </c>
      <c r="M541" t="str">
        <f>INDEX(Articles!$1:$1048576,MATCH(E541,Articles!D:D,0),14)</f>
        <v>F4</v>
      </c>
      <c r="N541" t="str">
        <f>INDEX(Articles!$1:$1048576,MATCH(E541,Articles!D:D,0),15)</f>
        <v>1.4G</v>
      </c>
      <c r="O541" t="str">
        <f>INDEX(Articles!$1:$1048576,MATCH(E541,Articles!D:D,0),16)</f>
        <v>1008-F4-6924597</v>
      </c>
      <c r="P541">
        <f>INDEX(Articles!$1:$1048576,MATCH(E541,Articles!D:D,0),17)*1000</f>
        <v>30</v>
      </c>
      <c r="Q541" t="str">
        <f>INDEX(Articles!$1:$1048576,MATCH(E541,Articles!D:D,0),18)</f>
        <v>2</v>
      </c>
      <c r="R541">
        <f>INDEX(Articles!$1:$1048576,MATCH(E541,Articles!D:D,0),19)</f>
        <v>30</v>
      </c>
      <c r="S541" t="str">
        <f>IF(INDEX('Unités CA'!$1:$1048576,MATCH(E541,'Unités CA'!D:D,0),5)=0,"",INDEX('Unités CA'!$1:$1048576,MATCH(E541,'Unités CA'!D:D,0),5))</f>
        <v>0120/CA</v>
      </c>
      <c r="T541" t="str">
        <f>IF(INDEX('Unités BTE'!$1:$1048576,MATCH(E541,'Unités CA'!D:D,0),5)=0,"",INDEX('Unités BTE'!$1:$1048576,MATCH(E541,'Unités CA'!D:D,0),5))</f>
        <v/>
      </c>
      <c r="U541">
        <f>IFERROR(INDEX('Prix PRO CA'!$1:$1048576,MATCH(E541,'Prix PRO CA'!D:D,0),10),"")</f>
        <v>256.8</v>
      </c>
      <c r="V541" t="str">
        <f>IFERROR(INDEX('Prix PRO CA'!$1:$1048576,MATCH(E541,'Prix PRO BTE'!D:D,0),10),"")</f>
        <v/>
      </c>
      <c r="W541">
        <f>+IFERROR(INDEX('Prix PRO PCS'!$1:$1048576,MATCH(E541,'Prix PRO PCS'!D:D,0),10),"")</f>
        <v>3.06</v>
      </c>
      <c r="X541" t="str">
        <f>IF(B541="OPPORTUNITE",AA541,IF(AA541&lt;=0,"Non",IF(AA541&gt;10,"Oui","Inf à 10")))</f>
        <v>Oui</v>
      </c>
      <c r="Y541" t="str">
        <f>IFERROR(INDEX(LigneAchat!$1:$1048576,MATCH(E541,LigneAchat!D:D,0),5),"")</f>
        <v/>
      </c>
      <c r="Z541">
        <f>INDEX(Articles!$1:$1048576,MATCH(E541,Articles!D:D,0),21)</f>
        <v>237</v>
      </c>
      <c r="AA541">
        <f>+Z541-AB541</f>
        <v>192</v>
      </c>
      <c r="AB541">
        <f>+INDEX(Articles!$1:$1048576,MATCH(E541,Articles!D:D,0),23)</f>
        <v>45</v>
      </c>
    </row>
    <row r="542">
      <c r="B542" t="str">
        <f>INDEX(Articles!$1:$1048576,MATCH(E542,Articles!D:D,0),6)</f>
        <v>1</v>
      </c>
      <c r="C542" t="str">
        <f>INDEX(Articles!$1:$1048576,MATCH(E542,Articles!D:D,0),7)</f>
        <v/>
      </c>
      <c r="D542" t="str">
        <f>HYPERLINK(INDEX(Articles!$1:$1048576,MATCH(E542,Articles!D:D,0),24),"Lien")</f>
        <v>Lien</v>
      </c>
      <c r="E542" t="str">
        <v>43930R</v>
      </c>
      <c r="F542" t="str">
        <f>INDEX(Articles!$1:$1048576,MATCH(E542,Articles!D:D,0),5)</f>
        <v>MONOCOUP Ø30 COMÈTE ROUGE</v>
      </c>
      <c r="G542" t="str">
        <f>INDEX(Articles!$1:$1048576,MATCH(E542,Articles!D:D,0),8)</f>
        <v>MONOCOUP</v>
      </c>
      <c r="H542" t="str">
        <f>INDEX(Articles!$1:$1048576,MATCH(E542,Articles!D:D,0),9)</f>
        <v>COMETE</v>
      </c>
      <c r="I542">
        <f>INDEX(Articles!$1:$1048576,MATCH(E542,Articles!D:D,0),10)</f>
        <v>30</v>
      </c>
      <c r="J542" t="str">
        <f>INDEX(Articles!$1:$1048576,MATCH(E542,Articles!D:D,0),11)</f>
        <v>COMETE</v>
      </c>
      <c r="K542" t="str">
        <f>INDEX(Articles!$1:$1048576,MATCH(E542,Articles!D:D,0),12)</f>
        <v>ROUGE</v>
      </c>
      <c r="L542" t="str">
        <f>INDEX(Articles!$1:$1048576,MATCH(E542,Articles!D:D,0),13)</f>
        <v>EU</v>
      </c>
      <c r="M542" t="str">
        <f>INDEX(Articles!$1:$1048576,MATCH(E542,Articles!D:D,0),14)</f>
        <v>F4</v>
      </c>
      <c r="N542" t="str">
        <f>INDEX(Articles!$1:$1048576,MATCH(E542,Articles!D:D,0),15)</f>
        <v>1.4G</v>
      </c>
      <c r="O542" t="str">
        <f>INDEX(Articles!$1:$1048576,MATCH(E542,Articles!D:D,0),16)</f>
        <v>1008-F4-6924597</v>
      </c>
      <c r="P542">
        <f>INDEX(Articles!$1:$1048576,MATCH(E542,Articles!D:D,0),17)*1000</f>
        <v>30</v>
      </c>
      <c r="Q542" t="str">
        <f>INDEX(Articles!$1:$1048576,MATCH(E542,Articles!D:D,0),18)</f>
        <v>2</v>
      </c>
      <c r="R542">
        <f>INDEX(Articles!$1:$1048576,MATCH(E542,Articles!D:D,0),19)</f>
        <v>30</v>
      </c>
      <c r="S542" t="str">
        <f>IF(INDEX('Unités CA'!$1:$1048576,MATCH(E542,'Unités CA'!D:D,0),5)=0,"",INDEX('Unités CA'!$1:$1048576,MATCH(E542,'Unités CA'!D:D,0),5))</f>
        <v>0120/CA</v>
      </c>
      <c r="T542" t="str">
        <f>IF(INDEX('Unités BTE'!$1:$1048576,MATCH(E542,'Unités CA'!D:D,0),5)=0,"",INDEX('Unités BTE'!$1:$1048576,MATCH(E542,'Unités CA'!D:D,0),5))</f>
        <v/>
      </c>
      <c r="U542">
        <f>IFERROR(INDEX('Prix PRO CA'!$1:$1048576,MATCH(E542,'Prix PRO CA'!D:D,0),10),"")</f>
        <v>256.8</v>
      </c>
      <c r="V542" t="str">
        <f>IFERROR(INDEX('Prix PRO CA'!$1:$1048576,MATCH(E542,'Prix PRO BTE'!D:D,0),10),"")</f>
        <v/>
      </c>
      <c r="W542">
        <f>+IFERROR(INDEX('Prix PRO PCS'!$1:$1048576,MATCH(E542,'Prix PRO PCS'!D:D,0),10),"")</f>
        <v>3.06</v>
      </c>
      <c r="X542" t="str">
        <f>IF(B542="OPPORTUNITE",AA542,IF(AA542&lt;=0,"Non",IF(AA542&gt;10,"Oui","Inf à 10")))</f>
        <v>Oui</v>
      </c>
      <c r="Y542" t="str">
        <f>IFERROR(INDEX(LigneAchat!$1:$1048576,MATCH(E542,LigneAchat!D:D,0),5),"")</f>
        <v/>
      </c>
      <c r="Z542">
        <f>INDEX(Articles!$1:$1048576,MATCH(E542,Articles!D:D,0),21)</f>
        <v>346</v>
      </c>
      <c r="AA542">
        <f>+Z542-AB542</f>
        <v>116</v>
      </c>
      <c r="AB542">
        <f>+INDEX(Articles!$1:$1048576,MATCH(E542,Articles!D:D,0),23)</f>
        <v>230</v>
      </c>
    </row>
    <row r="543">
      <c r="B543" t="str">
        <f>INDEX(Articles!$1:$1048576,MATCH(E543,Articles!D:D,0),6)</f>
        <v>1</v>
      </c>
      <c r="C543" t="str">
        <f>INDEX(Articles!$1:$1048576,MATCH(E543,Articles!D:D,0),7)</f>
        <v/>
      </c>
      <c r="D543" t="str">
        <f>HYPERLINK(INDEX(Articles!$1:$1048576,MATCH(E543,Articles!D:D,0),24),"Lien")</f>
        <v>Lien</v>
      </c>
      <c r="E543" t="str">
        <v>75030GFA</v>
      </c>
      <c r="F543" t="str">
        <f>INDEX(Articles!$1:$1048576,MATCH(E543,Articles!D:D,0),5)</f>
        <v>MONOCOUP Ø30 FLASH BLANC</v>
      </c>
      <c r="G543" t="str">
        <f>INDEX(Articles!$1:$1048576,MATCH(E543,Articles!D:D,0),8)</f>
        <v>MONOCOUP</v>
      </c>
      <c r="H543" t="str">
        <f>INDEX(Articles!$1:$1048576,MATCH(E543,Articles!D:D,0),9)</f>
        <v>POT A FEU</v>
      </c>
      <c r="I543">
        <f>INDEX(Articles!$1:$1048576,MATCH(E543,Articles!D:D,0),10)</f>
        <v>30</v>
      </c>
      <c r="J543" t="str">
        <f>INDEX(Articles!$1:$1048576,MATCH(E543,Articles!D:D,0),11)</f>
        <v>DETONATION</v>
      </c>
      <c r="K543" t="str">
        <f>INDEX(Articles!$1:$1048576,MATCH(E543,Articles!D:D,0),12)</f>
        <v>BLANC</v>
      </c>
      <c r="L543" t="str">
        <f>INDEX(Articles!$1:$1048576,MATCH(E543,Articles!D:D,0),13)</f>
        <v>EU</v>
      </c>
      <c r="M543" t="str">
        <f>INDEX(Articles!$1:$1048576,MATCH(E543,Articles!D:D,0),14)</f>
        <v>T2</v>
      </c>
      <c r="N543" t="str">
        <f>INDEX(Articles!$1:$1048576,MATCH(E543,Articles!D:D,0),15)</f>
        <v>1.4G</v>
      </c>
      <c r="O543" t="str">
        <f>INDEX(Articles!$1:$1048576,MATCH(E543,Articles!D:D,0),16)</f>
        <v>1395-T2-0546/2013</v>
      </c>
      <c r="P543">
        <f>INDEX(Articles!$1:$1048576,MATCH(E543,Articles!D:D,0),17)*1000</f>
        <v>7</v>
      </c>
      <c r="Q543" t="str">
        <f>INDEX(Articles!$1:$1048576,MATCH(E543,Articles!D:D,0),18)</f>
        <v>2</v>
      </c>
      <c r="R543">
        <f>INDEX(Articles!$1:$1048576,MATCH(E543,Articles!D:D,0),19)</f>
        <v>8</v>
      </c>
      <c r="S543" t="str">
        <f>IF(INDEX('Unités CA'!$1:$1048576,MATCH(E543,'Unités CA'!D:D,0),5)=0,"",INDEX('Unités CA'!$1:$1048576,MATCH(E543,'Unités CA'!D:D,0),5))</f>
        <v>0080/CA</v>
      </c>
      <c r="T543" t="str">
        <f>IF(INDEX('Unités BTE'!$1:$1048576,MATCH(E543,'Unités CA'!D:D,0),5)=0,"",INDEX('Unités BTE'!$1:$1048576,MATCH(E543,'Unités CA'!D:D,0),5))</f>
        <v/>
      </c>
      <c r="U543">
        <f>IFERROR(INDEX('Prix PRO CA'!$1:$1048576,MATCH(E543,'Prix PRO CA'!D:D,0),10),"")</f>
        <v>463.2</v>
      </c>
      <c r="V543" t="str">
        <f>IFERROR(INDEX('Prix PRO CA'!$1:$1048576,MATCH(E543,'Prix PRO BTE'!D:D,0),10),"")</f>
        <v/>
      </c>
      <c r="W543">
        <f>+IFERROR(INDEX('Prix PRO PCS'!$1:$1048576,MATCH(E543,'Prix PRO PCS'!D:D,0),10),"")</f>
        <v>7.08</v>
      </c>
      <c r="X543" t="str">
        <f>IF(B543="OPPORTUNITE",AA543,IF(AA543&lt;=0,"Non",IF(AA543&gt;10,"Oui","Inf à 10")))</f>
        <v>Oui</v>
      </c>
      <c r="Y543" t="str">
        <f>IFERROR(INDEX(LigneAchat!$1:$1048576,MATCH(E543,LigneAchat!D:D,0),5),"")</f>
        <v/>
      </c>
      <c r="Z543">
        <f>INDEX(Articles!$1:$1048576,MATCH(E543,Articles!D:D,0),21)</f>
        <v>551</v>
      </c>
      <c r="AA543">
        <f>+Z543-AB543</f>
        <v>551</v>
      </c>
      <c r="AB543">
        <f>+INDEX(Articles!$1:$1048576,MATCH(E543,Articles!D:D,0),23)</f>
        <v>0</v>
      </c>
    </row>
    <row r="544">
      <c r="B544" t="str">
        <f>INDEX(Articles!$1:$1048576,MATCH(E544,Articles!D:D,0),6)</f>
        <v>1</v>
      </c>
      <c r="C544" t="str">
        <f>INDEX(Articles!$1:$1048576,MATCH(E544,Articles!D:D,0),7)</f>
        <v/>
      </c>
      <c r="D544" t="str">
        <f>HYPERLINK(INDEX(Articles!$1:$1048576,MATCH(E544,Articles!D:D,0),24),"Lien")</f>
        <v>Lien</v>
      </c>
      <c r="E544" t="str">
        <v>43730CI</v>
      </c>
      <c r="F544" t="str">
        <f>INDEX(Articles!$1:$1048576,MATCH(E544,Articles!D:D,0),5)</f>
        <v>MONOCOUP Ø30 PAF CITRON</v>
      </c>
      <c r="G544" t="str">
        <f>INDEX(Articles!$1:$1048576,MATCH(E544,Articles!D:D,0),8)</f>
        <v>MONOCOUP</v>
      </c>
      <c r="H544" t="str">
        <f>INDEX(Articles!$1:$1048576,MATCH(E544,Articles!D:D,0),9)</f>
        <v>POT A FEU</v>
      </c>
      <c r="I544">
        <f>INDEX(Articles!$1:$1048576,MATCH(E544,Articles!D:D,0),10)</f>
        <v>30</v>
      </c>
      <c r="J544" t="str">
        <f>INDEX(Articles!$1:$1048576,MATCH(E544,Articles!D:D,0),11)</f>
        <v>POT A FEU</v>
      </c>
      <c r="K544" t="str">
        <f>INDEX(Articles!$1:$1048576,MATCH(E544,Articles!D:D,0),12)</f>
        <v>CITRON</v>
      </c>
      <c r="L544" t="str">
        <f>INDEX(Articles!$1:$1048576,MATCH(E544,Articles!D:D,0),13)</f>
        <v>EU</v>
      </c>
      <c r="M544" t="str">
        <f>INDEX(Articles!$1:$1048576,MATCH(E544,Articles!D:D,0),14)</f>
        <v>F4</v>
      </c>
      <c r="N544" t="str">
        <f>INDEX(Articles!$1:$1048576,MATCH(E544,Articles!D:D,0),15)</f>
        <v>1.4G</v>
      </c>
      <c r="O544" t="str">
        <f>INDEX(Articles!$1:$1048576,MATCH(E544,Articles!D:D,0),16)</f>
        <v>1008-F4-69246599</v>
      </c>
      <c r="P544">
        <f>INDEX(Articles!$1:$1048576,MATCH(E544,Articles!D:D,0),17)*1000</f>
        <v>40</v>
      </c>
      <c r="Q544" t="str">
        <f>INDEX(Articles!$1:$1048576,MATCH(E544,Articles!D:D,0),18)</f>
        <v>2</v>
      </c>
      <c r="R544">
        <f>INDEX(Articles!$1:$1048576,MATCH(E544,Articles!D:D,0),19)</f>
        <v>30</v>
      </c>
      <c r="S544" t="str">
        <f>IF(INDEX('Unités CA'!$1:$1048576,MATCH(E544,'Unités CA'!D:D,0),5)=0,"",INDEX('Unités CA'!$1:$1048576,MATCH(E544,'Unités CA'!D:D,0),5))</f>
        <v>0120/CA</v>
      </c>
      <c r="T544" t="str">
        <f>IF(INDEX('Unités BTE'!$1:$1048576,MATCH(E544,'Unités CA'!D:D,0),5)=0,"",INDEX('Unités BTE'!$1:$1048576,MATCH(E544,'Unités CA'!D:D,0),5))</f>
        <v/>
      </c>
      <c r="U544">
        <f>IFERROR(INDEX('Prix PRO CA'!$1:$1048576,MATCH(E544,'Prix PRO CA'!D:D,0),10),"")</f>
        <v>256.8</v>
      </c>
      <c r="V544" t="str">
        <f>IFERROR(INDEX('Prix PRO CA'!$1:$1048576,MATCH(E544,'Prix PRO BTE'!D:D,0),10),"")</f>
        <v/>
      </c>
      <c r="W544">
        <f>+IFERROR(INDEX('Prix PRO PCS'!$1:$1048576,MATCH(E544,'Prix PRO PCS'!D:D,0),10),"")</f>
        <v>3.06</v>
      </c>
      <c r="X544" t="str">
        <f>IF(B544="OPPORTUNITE",AA544,IF(AA544&lt;=0,"Non",IF(AA544&gt;10,"Oui","Inf à 10")))</f>
        <v>Oui</v>
      </c>
      <c r="Y544" t="str">
        <f>IFERROR(INDEX(LigneAchat!$1:$1048576,MATCH(E544,LigneAchat!D:D,0),5),"")</f>
        <v/>
      </c>
      <c r="Z544">
        <f>INDEX(Articles!$1:$1048576,MATCH(E544,Articles!D:D,0),21)</f>
        <v>360</v>
      </c>
      <c r="AA544">
        <f>+Z544-AB544</f>
        <v>294</v>
      </c>
      <c r="AB544">
        <f>+INDEX(Articles!$1:$1048576,MATCH(E544,Articles!D:D,0),23)</f>
        <v>66</v>
      </c>
    </row>
    <row r="545">
      <c r="B545" t="str">
        <f>INDEX(Articles!$1:$1048576,MATCH(E545,Articles!D:D,0),6)</f>
        <v>1</v>
      </c>
      <c r="C545" t="str">
        <f>INDEX(Articles!$1:$1048576,MATCH(E545,Articles!D:D,0),7)</f>
        <v/>
      </c>
      <c r="D545" t="str">
        <f>HYPERLINK(INDEX(Articles!$1:$1048576,MATCH(E545,Articles!D:D,0),24),"Lien")</f>
        <v>Lien</v>
      </c>
      <c r="E545" t="str">
        <v>43730O</v>
      </c>
      <c r="F545" t="str">
        <f>INDEX(Articles!$1:$1048576,MATCH(E545,Articles!D:D,0),5)</f>
        <v>MONOCOUP Ø30 PAF ORANGE</v>
      </c>
      <c r="G545" t="str">
        <f>INDEX(Articles!$1:$1048576,MATCH(E545,Articles!D:D,0),8)</f>
        <v>MONOCOUP</v>
      </c>
      <c r="H545" t="str">
        <f>INDEX(Articles!$1:$1048576,MATCH(E545,Articles!D:D,0),9)</f>
        <v>POT A FEU</v>
      </c>
      <c r="I545">
        <f>INDEX(Articles!$1:$1048576,MATCH(E545,Articles!D:D,0),10)</f>
        <v>30</v>
      </c>
      <c r="J545" t="str">
        <f>INDEX(Articles!$1:$1048576,MATCH(E545,Articles!D:D,0),11)</f>
        <v>POT A FEU</v>
      </c>
      <c r="K545" t="str">
        <f>INDEX(Articles!$1:$1048576,MATCH(E545,Articles!D:D,0),12)</f>
        <v>ORANGE</v>
      </c>
      <c r="L545" t="str">
        <f>INDEX(Articles!$1:$1048576,MATCH(E545,Articles!D:D,0),13)</f>
        <v>EU</v>
      </c>
      <c r="M545" t="str">
        <f>INDEX(Articles!$1:$1048576,MATCH(E545,Articles!D:D,0),14)</f>
        <v>F4</v>
      </c>
      <c r="N545" t="str">
        <f>INDEX(Articles!$1:$1048576,MATCH(E545,Articles!D:D,0),15)</f>
        <v>1.4G</v>
      </c>
      <c r="O545" t="str">
        <f>INDEX(Articles!$1:$1048576,MATCH(E545,Articles!D:D,0),16)</f>
        <v>1008-F4-69246599</v>
      </c>
      <c r="P545">
        <f>INDEX(Articles!$1:$1048576,MATCH(E545,Articles!D:D,0),17)*1000</f>
        <v>40</v>
      </c>
      <c r="Q545" t="str">
        <f>INDEX(Articles!$1:$1048576,MATCH(E545,Articles!D:D,0),18)</f>
        <v>2</v>
      </c>
      <c r="R545">
        <f>INDEX(Articles!$1:$1048576,MATCH(E545,Articles!D:D,0),19)</f>
        <v>30</v>
      </c>
      <c r="S545" t="str">
        <f>IF(INDEX('Unités CA'!$1:$1048576,MATCH(E545,'Unités CA'!D:D,0),5)=0,"",INDEX('Unités CA'!$1:$1048576,MATCH(E545,'Unités CA'!D:D,0),5))</f>
        <v>0120/CA</v>
      </c>
      <c r="T545" t="str">
        <f>IF(INDEX('Unités BTE'!$1:$1048576,MATCH(E545,'Unités CA'!D:D,0),5)=0,"",INDEX('Unités BTE'!$1:$1048576,MATCH(E545,'Unités CA'!D:D,0),5))</f>
        <v/>
      </c>
      <c r="U545">
        <f>IFERROR(INDEX('Prix PRO CA'!$1:$1048576,MATCH(E545,'Prix PRO CA'!D:D,0),10),"")</f>
        <v>256.8</v>
      </c>
      <c r="V545" t="str">
        <f>IFERROR(INDEX('Prix PRO CA'!$1:$1048576,MATCH(E545,'Prix PRO BTE'!D:D,0),10),"")</f>
        <v/>
      </c>
      <c r="W545">
        <f>+IFERROR(INDEX('Prix PRO PCS'!$1:$1048576,MATCH(E545,'Prix PRO PCS'!D:D,0),10),"")</f>
        <v>3.06</v>
      </c>
      <c r="X545" t="str">
        <f>IF(B545="OPPORTUNITE",AA545,IF(AA545&lt;=0,"Non",IF(AA545&gt;10,"Oui","Inf à 10")))</f>
        <v>Oui</v>
      </c>
      <c r="Y545" t="str">
        <f>IFERROR(INDEX(LigneAchat!$1:$1048576,MATCH(E545,LigneAchat!D:D,0),5),"")</f>
        <v/>
      </c>
      <c r="Z545">
        <f>INDEX(Articles!$1:$1048576,MATCH(E545,Articles!D:D,0),21)</f>
        <v>360</v>
      </c>
      <c r="AA545">
        <f>+Z545-AB545</f>
        <v>312</v>
      </c>
      <c r="AB545">
        <f>+INDEX(Articles!$1:$1048576,MATCH(E545,Articles!D:D,0),23)</f>
        <v>48</v>
      </c>
    </row>
    <row r="546">
      <c r="B546" t="str">
        <f>INDEX(Articles!$1:$1048576,MATCH(E546,Articles!D:D,0),6)</f>
        <v>1</v>
      </c>
      <c r="C546" t="str">
        <f>INDEX(Articles!$1:$1048576,MATCH(E546,Articles!D:D,0),7)</f>
        <v/>
      </c>
      <c r="D546" t="str">
        <f>HYPERLINK(INDEX(Articles!$1:$1048576,MATCH(E546,Articles!D:D,0),24),"Lien")</f>
        <v>Lien</v>
      </c>
      <c r="E546" t="str">
        <v>75531-02</v>
      </c>
      <c r="F546" t="str">
        <f>INDEX(Articles!$1:$1048576,MATCH(E546,Articles!D:D,0),5)</f>
        <v>MONOCOUP Ø30 COMÈTE BLEUE TRAÎNÉE ARGENT</v>
      </c>
      <c r="G546" t="str">
        <f>INDEX(Articles!$1:$1048576,MATCH(E546,Articles!D:D,0),8)</f>
        <v>MONOCOUP</v>
      </c>
      <c r="H546" t="str">
        <f>INDEX(Articles!$1:$1048576,MATCH(E546,Articles!D:D,0),9)</f>
        <v>COMETE</v>
      </c>
      <c r="I546">
        <f>INDEX(Articles!$1:$1048576,MATCH(E546,Articles!D:D,0),10)</f>
        <v>30</v>
      </c>
      <c r="J546" t="str">
        <f>INDEX(Articles!$1:$1048576,MATCH(E546,Articles!D:D,0),11)</f>
        <v>COMETE</v>
      </c>
      <c r="K546" t="str">
        <f>INDEX(Articles!$1:$1048576,MATCH(E546,Articles!D:D,0),12)</f>
        <v>BLEU</v>
      </c>
      <c r="L546" t="str">
        <f>INDEX(Articles!$1:$1048576,MATCH(E546,Articles!D:D,0),13)</f>
        <v>CN</v>
      </c>
      <c r="M546" t="str">
        <f>INDEX(Articles!$1:$1048576,MATCH(E546,Articles!D:D,0),14)</f>
        <v>F2</v>
      </c>
      <c r="N546" t="str">
        <f>INDEX(Articles!$1:$1048576,MATCH(E546,Articles!D:D,0),15)</f>
        <v>1.4G</v>
      </c>
      <c r="O546" t="str">
        <f>INDEX(Articles!$1:$1048576,MATCH(E546,Articles!D:D,0),16)</f>
        <v>1008-F2-69242502</v>
      </c>
      <c r="P546">
        <f>INDEX(Articles!$1:$1048576,MATCH(E546,Articles!D:D,0),17)*1000</f>
        <v>19.5</v>
      </c>
      <c r="Q546" t="str">
        <f>INDEX(Articles!$1:$1048576,MATCH(E546,Articles!D:D,0),18)</f>
        <v>2</v>
      </c>
      <c r="R546">
        <f>INDEX(Articles!$1:$1048576,MATCH(E546,Articles!D:D,0),19)</f>
        <v>8</v>
      </c>
      <c r="S546" t="str">
        <f>IF(INDEX('Unités CA'!$1:$1048576,MATCH(E546,'Unités CA'!D:D,0),5)=0,"",INDEX('Unités CA'!$1:$1048576,MATCH(E546,'Unités CA'!D:D,0),5))</f>
        <v>0100/CA</v>
      </c>
      <c r="T546" t="str">
        <f>IF(INDEX('Unités BTE'!$1:$1048576,MATCH(E546,'Unités CA'!D:D,0),5)=0,"",INDEX('Unités BTE'!$1:$1048576,MATCH(E546,'Unités CA'!D:D,0),5))</f>
        <v/>
      </c>
      <c r="U546">
        <f>IFERROR(INDEX('Prix PRO CA'!$1:$1048576,MATCH(E546,'Prix PRO CA'!D:D,0),10),"")</f>
        <v>182.56</v>
      </c>
      <c r="V546" t="str">
        <f>IFERROR(INDEX('Prix PRO CA'!$1:$1048576,MATCH(E546,'Prix PRO BTE'!D:D,0),10),"")</f>
        <v/>
      </c>
      <c r="W546">
        <f>+IFERROR(INDEX('Prix PRO PCS'!$1:$1048576,MATCH(E546,'Prix PRO PCS'!D:D,0),10),"")</f>
        <v>2.4</v>
      </c>
      <c r="X546" t="str">
        <f>IF(B546="OPPORTUNITE",AA546,IF(AA546&lt;=0,"Non",IF(AA546&gt;10,"Oui","Inf à 10")))</f>
        <v>Oui</v>
      </c>
      <c r="Y546" t="str">
        <f>IFERROR(INDEX(LigneAchat!$1:$1048576,MATCH(E546,LigneAchat!D:D,0),5),"")</f>
        <v/>
      </c>
      <c r="Z546">
        <f>INDEX(Articles!$1:$1048576,MATCH(E546,Articles!D:D,0),21)</f>
        <v>482</v>
      </c>
      <c r="AA546">
        <f>+Z546-AB546</f>
        <v>436</v>
      </c>
      <c r="AB546">
        <f>+INDEX(Articles!$1:$1048576,MATCH(E546,Articles!D:D,0),23)</f>
        <v>46</v>
      </c>
    </row>
    <row r="547">
      <c r="B547" t="str">
        <f>INDEX(Articles!$1:$1048576,MATCH(E547,Articles!D:D,0),6)</f>
        <v>1</v>
      </c>
      <c r="C547" t="str">
        <f>INDEX(Articles!$1:$1048576,MATCH(E547,Articles!D:D,0),7)</f>
        <v>2020</v>
      </c>
      <c r="D547" t="str">
        <f>HYPERLINK(INDEX(Articles!$1:$1048576,MATCH(E547,Articles!D:D,0),24),"Lien")</f>
        <v>Lien</v>
      </c>
      <c r="E547" t="str">
        <v>75531-05</v>
      </c>
      <c r="F547" t="str">
        <f>INDEX(Articles!$1:$1048576,MATCH(E547,Articles!D:D,0),5)</f>
        <v>MONOCOUP Ø30 COMÈTE VERTE TRAÎNÉE ARGENT</v>
      </c>
      <c r="G547" t="str">
        <f>INDEX(Articles!$1:$1048576,MATCH(E547,Articles!D:D,0),8)</f>
        <v>MONOCOUP</v>
      </c>
      <c r="H547" t="str">
        <f>INDEX(Articles!$1:$1048576,MATCH(E547,Articles!D:D,0),9)</f>
        <v>COMETE</v>
      </c>
      <c r="I547">
        <f>INDEX(Articles!$1:$1048576,MATCH(E547,Articles!D:D,0),10)</f>
        <v>30</v>
      </c>
      <c r="J547" t="str">
        <f>INDEX(Articles!$1:$1048576,MATCH(E547,Articles!D:D,0),11)</f>
        <v>COMETE</v>
      </c>
      <c r="K547" t="str">
        <f>INDEX(Articles!$1:$1048576,MATCH(E547,Articles!D:D,0),12)</f>
        <v>VERT</v>
      </c>
      <c r="L547" t="str">
        <f>INDEX(Articles!$1:$1048576,MATCH(E547,Articles!D:D,0),13)</f>
        <v>CN</v>
      </c>
      <c r="M547" t="str">
        <f>INDEX(Articles!$1:$1048576,MATCH(E547,Articles!D:D,0),14)</f>
        <v>F2</v>
      </c>
      <c r="N547" t="str">
        <f>INDEX(Articles!$1:$1048576,MATCH(E547,Articles!D:D,0),15)</f>
        <v>1.4G</v>
      </c>
      <c r="O547" t="str">
        <f>INDEX(Articles!$1:$1048576,MATCH(E547,Articles!D:D,0),16)</f>
        <v>1008-F2-69242502</v>
      </c>
      <c r="P547">
        <f>INDEX(Articles!$1:$1048576,MATCH(E547,Articles!D:D,0),17)*1000</f>
        <v>19.5</v>
      </c>
      <c r="Q547" t="str">
        <f>INDEX(Articles!$1:$1048576,MATCH(E547,Articles!D:D,0),18)</f>
        <v>2</v>
      </c>
      <c r="R547">
        <f>INDEX(Articles!$1:$1048576,MATCH(E547,Articles!D:D,0),19)</f>
        <v>8</v>
      </c>
      <c r="S547" t="str">
        <f>IF(INDEX('Unités CA'!$1:$1048576,MATCH(E547,'Unités CA'!D:D,0),5)=0,"",INDEX('Unités CA'!$1:$1048576,MATCH(E547,'Unités CA'!D:D,0),5))</f>
        <v>0100/CA</v>
      </c>
      <c r="T547" t="str">
        <f>IF(INDEX('Unités BTE'!$1:$1048576,MATCH(E547,'Unités CA'!D:D,0),5)=0,"",INDEX('Unités BTE'!$1:$1048576,MATCH(E547,'Unités CA'!D:D,0),5))</f>
        <v/>
      </c>
      <c r="U547">
        <f>IFERROR(INDEX('Prix PRO CA'!$1:$1048576,MATCH(E547,'Prix PRO CA'!D:D,0),10),"")</f>
        <v>183</v>
      </c>
      <c r="V547" t="str">
        <f>IFERROR(INDEX('Prix PRO CA'!$1:$1048576,MATCH(E547,'Prix PRO BTE'!D:D,0),10),"")</f>
        <v/>
      </c>
      <c r="W547">
        <f>+IFERROR(INDEX('Prix PRO PCS'!$1:$1048576,MATCH(E547,'Prix PRO PCS'!D:D,0),10),"")</f>
        <v>2.4</v>
      </c>
      <c r="X547" t="str">
        <f>IF(B547="OPPORTUNITE",AA547,IF(AA547&lt;=0,"Non",IF(AA547&gt;10,"Oui","Inf à 10")))</f>
        <v>Oui</v>
      </c>
      <c r="Y547" t="str">
        <f>IFERROR(INDEX(LigneAchat!$1:$1048576,MATCH(E547,LigneAchat!D:D,0),5),"")</f>
        <v/>
      </c>
      <c r="Z547">
        <f>INDEX(Articles!$1:$1048576,MATCH(E547,Articles!D:D,0),21)</f>
        <v>1000</v>
      </c>
      <c r="AA547">
        <f>+Z547-AB547</f>
        <v>997</v>
      </c>
      <c r="AB547">
        <f>+INDEX(Articles!$1:$1048576,MATCH(E547,Articles!D:D,0),23)</f>
        <v>3</v>
      </c>
    </row>
    <row r="548">
      <c r="B548" t="str">
        <f>INDEX(Articles!$1:$1048576,MATCH(E548,Articles!D:D,0),6)</f>
        <v>1</v>
      </c>
      <c r="C548" t="str">
        <f>INDEX(Articles!$1:$1048576,MATCH(E548,Articles!D:D,0),7)</f>
        <v/>
      </c>
      <c r="D548" t="str">
        <f>HYPERLINK(INDEX(Articles!$1:$1048576,MATCH(E548,Articles!D:D,0),24),"Lien")</f>
        <v>Lien</v>
      </c>
      <c r="E548" t="str">
        <v>75531-06</v>
      </c>
      <c r="F548" t="str">
        <f>INDEX(Articles!$1:$1048576,MATCH(E548,Articles!D:D,0),5)</f>
        <v>MONOCOUP Ø30 COMÈTE ROUGE TRAÎNÉE ARGENT</v>
      </c>
      <c r="G548" t="str">
        <f>INDEX(Articles!$1:$1048576,MATCH(E548,Articles!D:D,0),8)</f>
        <v>MONOCOUP</v>
      </c>
      <c r="H548" t="str">
        <f>INDEX(Articles!$1:$1048576,MATCH(E548,Articles!D:D,0),9)</f>
        <v>COMETE</v>
      </c>
      <c r="I548">
        <f>INDEX(Articles!$1:$1048576,MATCH(E548,Articles!D:D,0),10)</f>
        <v>30</v>
      </c>
      <c r="J548" t="str">
        <f>INDEX(Articles!$1:$1048576,MATCH(E548,Articles!D:D,0),11)</f>
        <v>COMETE</v>
      </c>
      <c r="K548" t="str">
        <f>INDEX(Articles!$1:$1048576,MATCH(E548,Articles!D:D,0),12)</f>
        <v>ROUGE</v>
      </c>
      <c r="L548" t="str">
        <f>INDEX(Articles!$1:$1048576,MATCH(E548,Articles!D:D,0),13)</f>
        <v>CN</v>
      </c>
      <c r="M548" t="str">
        <f>INDEX(Articles!$1:$1048576,MATCH(E548,Articles!D:D,0),14)</f>
        <v>F2</v>
      </c>
      <c r="N548" t="str">
        <f>INDEX(Articles!$1:$1048576,MATCH(E548,Articles!D:D,0),15)</f>
        <v>1.4G</v>
      </c>
      <c r="O548" t="str">
        <f>INDEX(Articles!$1:$1048576,MATCH(E548,Articles!D:D,0),16)</f>
        <v>1008-F2-69242502</v>
      </c>
      <c r="P548">
        <f>INDEX(Articles!$1:$1048576,MATCH(E548,Articles!D:D,0),17)*1000</f>
        <v>19.5</v>
      </c>
      <c r="Q548" t="str">
        <f>INDEX(Articles!$1:$1048576,MATCH(E548,Articles!D:D,0),18)</f>
        <v>2</v>
      </c>
      <c r="R548">
        <f>INDEX(Articles!$1:$1048576,MATCH(E548,Articles!D:D,0),19)</f>
        <v>8</v>
      </c>
      <c r="S548" t="str">
        <f>IF(INDEX('Unités CA'!$1:$1048576,MATCH(E548,'Unités CA'!D:D,0),5)=0,"",INDEX('Unités CA'!$1:$1048576,MATCH(E548,'Unités CA'!D:D,0),5))</f>
        <v>0100/CA</v>
      </c>
      <c r="T548" t="str">
        <f>IF(INDEX('Unités BTE'!$1:$1048576,MATCH(E548,'Unités CA'!D:D,0),5)=0,"",INDEX('Unités BTE'!$1:$1048576,MATCH(E548,'Unités CA'!D:D,0),5))</f>
        <v/>
      </c>
      <c r="U548">
        <f>IFERROR(INDEX('Prix PRO CA'!$1:$1048576,MATCH(E548,'Prix PRO CA'!D:D,0),10),"")</f>
        <v>182.56</v>
      </c>
      <c r="V548" t="str">
        <f>IFERROR(INDEX('Prix PRO CA'!$1:$1048576,MATCH(E548,'Prix PRO BTE'!D:D,0),10),"")</f>
        <v/>
      </c>
      <c r="W548">
        <f>+IFERROR(INDEX('Prix PRO PCS'!$1:$1048576,MATCH(E548,'Prix PRO PCS'!D:D,0),10),"")</f>
        <v>2.4</v>
      </c>
      <c r="X548" t="str">
        <f>IF(B548="OPPORTUNITE",AA548,IF(AA548&lt;=0,"Non",IF(AA548&gt;10,"Oui","Inf à 10")))</f>
        <v>Oui</v>
      </c>
      <c r="Y548" t="str">
        <f>IFERROR(INDEX(LigneAchat!$1:$1048576,MATCH(E548,LigneAchat!D:D,0),5),"")</f>
        <v/>
      </c>
      <c r="Z548">
        <f>INDEX(Articles!$1:$1048576,MATCH(E548,Articles!D:D,0),21)</f>
        <v>1163</v>
      </c>
      <c r="AA548">
        <f>+Z548-AB548</f>
        <v>1163</v>
      </c>
      <c r="AB548">
        <f>+INDEX(Articles!$1:$1048576,MATCH(E548,Articles!D:D,0),23)</f>
        <v>0</v>
      </c>
    </row>
    <row r="549">
      <c r="B549" t="str">
        <f>INDEX(Articles!$1:$1048576,MATCH(E549,Articles!D:D,0),6)</f>
        <v>1</v>
      </c>
      <c r="C549" t="str">
        <f>INDEX(Articles!$1:$1048576,MATCH(E549,Articles!D:D,0),7)</f>
        <v/>
      </c>
      <c r="D549" t="str">
        <f>HYPERLINK(INDEX(Articles!$1:$1048576,MATCH(E549,Articles!D:D,0),24),"Lien")</f>
        <v>Lien</v>
      </c>
      <c r="E549" t="str">
        <v>75531-09</v>
      </c>
      <c r="F549" t="str">
        <f>INDEX(Articles!$1:$1048576,MATCH(E549,Articles!D:D,0),5)</f>
        <v>MONOCOUP Ø30 COMÈTE ARGENT</v>
      </c>
      <c r="G549" t="str">
        <f>INDEX(Articles!$1:$1048576,MATCH(E549,Articles!D:D,0),8)</f>
        <v>MONOCOUP</v>
      </c>
      <c r="H549" t="str">
        <f>INDEX(Articles!$1:$1048576,MATCH(E549,Articles!D:D,0),9)</f>
        <v>COMETE</v>
      </c>
      <c r="I549">
        <f>INDEX(Articles!$1:$1048576,MATCH(E549,Articles!D:D,0),10)</f>
        <v>30</v>
      </c>
      <c r="J549" t="str">
        <f>INDEX(Articles!$1:$1048576,MATCH(E549,Articles!D:D,0),11)</f>
        <v>COMETE</v>
      </c>
      <c r="K549" t="str">
        <f>INDEX(Articles!$1:$1048576,MATCH(E549,Articles!D:D,0),12)</f>
        <v>ARGENT</v>
      </c>
      <c r="L549" t="str">
        <f>INDEX(Articles!$1:$1048576,MATCH(E549,Articles!D:D,0),13)</f>
        <v>CN</v>
      </c>
      <c r="M549" t="str">
        <f>INDEX(Articles!$1:$1048576,MATCH(E549,Articles!D:D,0),14)</f>
        <v>F2</v>
      </c>
      <c r="N549" t="str">
        <f>INDEX(Articles!$1:$1048576,MATCH(E549,Articles!D:D,0),15)</f>
        <v>1.4G</v>
      </c>
      <c r="O549" t="str">
        <f>INDEX(Articles!$1:$1048576,MATCH(E549,Articles!D:D,0),16)</f>
        <v>1008-F2-69242502</v>
      </c>
      <c r="P549">
        <f>INDEX(Articles!$1:$1048576,MATCH(E549,Articles!D:D,0),17)*1000</f>
        <v>19.5</v>
      </c>
      <c r="Q549" t="str">
        <f>INDEX(Articles!$1:$1048576,MATCH(E549,Articles!D:D,0),18)</f>
        <v>2</v>
      </c>
      <c r="R549">
        <f>INDEX(Articles!$1:$1048576,MATCH(E549,Articles!D:D,0),19)</f>
        <v>8</v>
      </c>
      <c r="S549" t="str">
        <f>IF(INDEX('Unités CA'!$1:$1048576,MATCH(E549,'Unités CA'!D:D,0),5)=0,"",INDEX('Unités CA'!$1:$1048576,MATCH(E549,'Unités CA'!D:D,0),5))</f>
        <v>0100/CA</v>
      </c>
      <c r="T549" t="str">
        <f>IF(INDEX('Unités BTE'!$1:$1048576,MATCH(E549,'Unités CA'!D:D,0),5)=0,"",INDEX('Unités BTE'!$1:$1048576,MATCH(E549,'Unités CA'!D:D,0),5))</f>
        <v/>
      </c>
      <c r="U549">
        <f>IFERROR(INDEX('Prix PRO CA'!$1:$1048576,MATCH(E549,'Prix PRO CA'!D:D,0),10),"")</f>
        <v>182.56</v>
      </c>
      <c r="V549" t="str">
        <f>IFERROR(INDEX('Prix PRO CA'!$1:$1048576,MATCH(E549,'Prix PRO BTE'!D:D,0),10),"")</f>
        <v/>
      </c>
      <c r="W549">
        <f>+IFERROR(INDEX('Prix PRO PCS'!$1:$1048576,MATCH(E549,'Prix PRO PCS'!D:D,0),10),"")</f>
        <v>2.4</v>
      </c>
      <c r="X549" t="str">
        <f>IF(B549="OPPORTUNITE",AA549,IF(AA549&lt;=0,"Non",IF(AA549&gt;10,"Oui","Inf à 10")))</f>
        <v>Oui</v>
      </c>
      <c r="Y549" t="str">
        <f>IFERROR(INDEX(LigneAchat!$1:$1048576,MATCH(E549,LigneAchat!D:D,0),5),"")</f>
        <v/>
      </c>
      <c r="Z549">
        <f>INDEX(Articles!$1:$1048576,MATCH(E549,Articles!D:D,0),21)</f>
        <v>1505</v>
      </c>
      <c r="AA549">
        <f>+Z549-AB549</f>
        <v>1466</v>
      </c>
      <c r="AB549">
        <f>+INDEX(Articles!$1:$1048576,MATCH(E549,Articles!D:D,0),23)</f>
        <v>39</v>
      </c>
    </row>
    <row r="550">
      <c r="B550" t="str">
        <f>INDEX(Articles!$1:$1048576,MATCH(E550,Articles!D:D,0),6)</f>
        <v>1</v>
      </c>
      <c r="C550" t="str">
        <f>INDEX(Articles!$1:$1048576,MATCH(E550,Articles!D:D,0),7)</f>
        <v/>
      </c>
      <c r="D550" t="str">
        <f>HYPERLINK(INDEX(Articles!$1:$1048576,MATCH(E550,Articles!D:D,0),24),"Lien")</f>
        <v>Lien</v>
      </c>
      <c r="E550" t="str">
        <v>75531-10</v>
      </c>
      <c r="F550" t="str">
        <f>INDEX(Articles!$1:$1048576,MATCH(E550,Articles!D:D,0),5)</f>
        <v>MONOCOUP Ø30 COMÈTE VIOLETTE TRAÎNÉE ARGENT</v>
      </c>
      <c r="G550" t="str">
        <f>INDEX(Articles!$1:$1048576,MATCH(E550,Articles!D:D,0),8)</f>
        <v>MONOCOUP</v>
      </c>
      <c r="H550" t="str">
        <f>INDEX(Articles!$1:$1048576,MATCH(E550,Articles!D:D,0),9)</f>
        <v>COMETE</v>
      </c>
      <c r="I550">
        <f>INDEX(Articles!$1:$1048576,MATCH(E550,Articles!D:D,0),10)</f>
        <v>30</v>
      </c>
      <c r="J550" t="str">
        <f>INDEX(Articles!$1:$1048576,MATCH(E550,Articles!D:D,0),11)</f>
        <v>COMETE</v>
      </c>
      <c r="K550" t="str">
        <f>INDEX(Articles!$1:$1048576,MATCH(E550,Articles!D:D,0),12)</f>
        <v>VIOLET</v>
      </c>
      <c r="L550" t="str">
        <f>INDEX(Articles!$1:$1048576,MATCH(E550,Articles!D:D,0),13)</f>
        <v>CN</v>
      </c>
      <c r="M550" t="str">
        <f>INDEX(Articles!$1:$1048576,MATCH(E550,Articles!D:D,0),14)</f>
        <v>F2</v>
      </c>
      <c r="N550" t="str">
        <f>INDEX(Articles!$1:$1048576,MATCH(E550,Articles!D:D,0),15)</f>
        <v>1.4G</v>
      </c>
      <c r="O550" t="str">
        <f>INDEX(Articles!$1:$1048576,MATCH(E550,Articles!D:D,0),16)</f>
        <v>1008-F2-69242502</v>
      </c>
      <c r="P550">
        <f>INDEX(Articles!$1:$1048576,MATCH(E550,Articles!D:D,0),17)*1000</f>
        <v>19.5</v>
      </c>
      <c r="Q550" t="str">
        <f>INDEX(Articles!$1:$1048576,MATCH(E550,Articles!D:D,0),18)</f>
        <v>2</v>
      </c>
      <c r="R550">
        <f>INDEX(Articles!$1:$1048576,MATCH(E550,Articles!D:D,0),19)</f>
        <v>8</v>
      </c>
      <c r="S550" t="str">
        <f>IF(INDEX('Unités CA'!$1:$1048576,MATCH(E550,'Unités CA'!D:D,0),5)=0,"",INDEX('Unités CA'!$1:$1048576,MATCH(E550,'Unités CA'!D:D,0),5))</f>
        <v>0100/CA</v>
      </c>
      <c r="T550" t="str">
        <f>IF(INDEX('Unités BTE'!$1:$1048576,MATCH(E550,'Unités CA'!D:D,0),5)=0,"",INDEX('Unités BTE'!$1:$1048576,MATCH(E550,'Unités CA'!D:D,0),5))</f>
        <v/>
      </c>
      <c r="U550">
        <f>IFERROR(INDEX('Prix PRO CA'!$1:$1048576,MATCH(E550,'Prix PRO CA'!D:D,0),10),"")</f>
        <v>182.56</v>
      </c>
      <c r="V550" t="str">
        <f>IFERROR(INDEX('Prix PRO CA'!$1:$1048576,MATCH(E550,'Prix PRO BTE'!D:D,0),10),"")</f>
        <v/>
      </c>
      <c r="W550">
        <f>+IFERROR(INDEX('Prix PRO PCS'!$1:$1048576,MATCH(E550,'Prix PRO PCS'!D:D,0),10),"")</f>
        <v>2.4</v>
      </c>
      <c r="X550" t="str">
        <f>IF(B550="OPPORTUNITE",AA550,IF(AA550&lt;=0,"Non",IF(AA550&gt;10,"Oui","Inf à 10")))</f>
        <v>Oui</v>
      </c>
      <c r="Y550" t="str">
        <f>IFERROR(INDEX(LigneAchat!$1:$1048576,MATCH(E550,LigneAchat!D:D,0),5),"")</f>
        <v/>
      </c>
      <c r="Z550">
        <f>INDEX(Articles!$1:$1048576,MATCH(E550,Articles!D:D,0),21)</f>
        <v>600</v>
      </c>
      <c r="AA550">
        <f>+Z550-AB550</f>
        <v>600</v>
      </c>
      <c r="AB550">
        <f>+INDEX(Articles!$1:$1048576,MATCH(E550,Articles!D:D,0),23)</f>
        <v>0</v>
      </c>
    </row>
    <row r="551">
      <c r="B551" t="str">
        <f>INDEX(Articles!$1:$1048576,MATCH(E551,Articles!D:D,0),6)</f>
        <v>1</v>
      </c>
      <c r="C551" t="str">
        <f>INDEX(Articles!$1:$1048576,MATCH(E551,Articles!D:D,0),7)</f>
        <v>2020</v>
      </c>
      <c r="D551" t="str">
        <f>HYPERLINK(INDEX(Articles!$1:$1048576,MATCH(E551,Articles!D:D,0),24),"Lien")</f>
        <v>Lien</v>
      </c>
      <c r="E551" t="str">
        <v>75531-20</v>
      </c>
      <c r="F551" t="str">
        <f>INDEX(Articles!$1:$1048576,MATCH(E551,Articles!D:D,0),5)</f>
        <v>MONOCOUP Ø30 COMÈTE ROSE</v>
      </c>
      <c r="G551" t="str">
        <f>INDEX(Articles!$1:$1048576,MATCH(E551,Articles!D:D,0),8)</f>
        <v>MONOCOUP</v>
      </c>
      <c r="H551" t="str">
        <f>INDEX(Articles!$1:$1048576,MATCH(E551,Articles!D:D,0),9)</f>
        <v>COMETE</v>
      </c>
      <c r="I551">
        <f>INDEX(Articles!$1:$1048576,MATCH(E551,Articles!D:D,0),10)</f>
        <v>30</v>
      </c>
      <c r="J551" t="str">
        <f>INDEX(Articles!$1:$1048576,MATCH(E551,Articles!D:D,0),11)</f>
        <v>COMETE</v>
      </c>
      <c r="K551" t="str">
        <f>INDEX(Articles!$1:$1048576,MATCH(E551,Articles!D:D,0),12)</f>
        <v>ROSE</v>
      </c>
      <c r="L551" t="str">
        <f>INDEX(Articles!$1:$1048576,MATCH(E551,Articles!D:D,0),13)</f>
        <v>CN</v>
      </c>
      <c r="M551" t="str">
        <f>INDEX(Articles!$1:$1048576,MATCH(E551,Articles!D:D,0),14)</f>
        <v>F2</v>
      </c>
      <c r="N551" t="str">
        <f>INDEX(Articles!$1:$1048576,MATCH(E551,Articles!D:D,0),15)</f>
        <v>1.4G</v>
      </c>
      <c r="O551" t="str">
        <f>INDEX(Articles!$1:$1048576,MATCH(E551,Articles!D:D,0),16)</f>
        <v>1008-F2-69242502</v>
      </c>
      <c r="P551">
        <f>INDEX(Articles!$1:$1048576,MATCH(E551,Articles!D:D,0),17)*1000</f>
        <v>19.5</v>
      </c>
      <c r="Q551" t="str">
        <f>INDEX(Articles!$1:$1048576,MATCH(E551,Articles!D:D,0),18)</f>
        <v>2</v>
      </c>
      <c r="R551">
        <f>INDEX(Articles!$1:$1048576,MATCH(E551,Articles!D:D,0),19)</f>
        <v>8</v>
      </c>
      <c r="S551" t="str">
        <f>IF(INDEX('Unités CA'!$1:$1048576,MATCH(E551,'Unités CA'!D:D,0),5)=0,"",INDEX('Unités CA'!$1:$1048576,MATCH(E551,'Unités CA'!D:D,0),5))</f>
        <v>0100/CA</v>
      </c>
      <c r="T551" t="str">
        <f>IF(INDEX('Unités BTE'!$1:$1048576,MATCH(E551,'Unités CA'!D:D,0),5)=0,"",INDEX('Unités BTE'!$1:$1048576,MATCH(E551,'Unités CA'!D:D,0),5))</f>
        <v/>
      </c>
      <c r="U551">
        <f>IFERROR(INDEX('Prix PRO CA'!$1:$1048576,MATCH(E551,'Prix PRO CA'!D:D,0),10),"")</f>
        <v>183</v>
      </c>
      <c r="V551" t="str">
        <f>IFERROR(INDEX('Prix PRO CA'!$1:$1048576,MATCH(E551,'Prix PRO BTE'!D:D,0),10),"")</f>
        <v/>
      </c>
      <c r="W551">
        <f>+IFERROR(INDEX('Prix PRO PCS'!$1:$1048576,MATCH(E551,'Prix PRO PCS'!D:D,0),10),"")</f>
        <v>2.4</v>
      </c>
      <c r="X551" t="str">
        <f>IF(B551="OPPORTUNITE",AA551,IF(AA551&lt;=0,"Non",IF(AA551&gt;10,"Oui","Inf à 10")))</f>
        <v>Oui</v>
      </c>
      <c r="Y551" t="str">
        <f>IFERROR(INDEX(LigneAchat!$1:$1048576,MATCH(E551,LigneAchat!D:D,0),5),"")</f>
        <v/>
      </c>
      <c r="Z551">
        <f>INDEX(Articles!$1:$1048576,MATCH(E551,Articles!D:D,0),21)</f>
        <v>987</v>
      </c>
      <c r="AA551">
        <f>+Z551-AB551</f>
        <v>956</v>
      </c>
      <c r="AB551">
        <f>+INDEX(Articles!$1:$1048576,MATCH(E551,Articles!D:D,0),23)</f>
        <v>31</v>
      </c>
    </row>
    <row r="552">
      <c r="B552" t="str">
        <f>INDEX(Articles!$1:$1048576,MATCH(E552,Articles!D:D,0),6)</f>
        <v>1</v>
      </c>
      <c r="C552" t="str">
        <f>INDEX(Articles!$1:$1048576,MATCH(E552,Articles!D:D,0),7)</f>
        <v/>
      </c>
      <c r="D552" t="str">
        <f>HYPERLINK(INDEX(Articles!$1:$1048576,MATCH(E552,Articles!D:D,0),24),"Lien")</f>
        <v>Lien</v>
      </c>
      <c r="E552" t="str">
        <v>75531-19</v>
      </c>
      <c r="F552" t="str">
        <f>INDEX(Articles!$1:$1048576,MATCH(E552,Articles!D:D,0),5)</f>
        <v>MONOCOUP Ø30 COMÈTE FILET D'OR</v>
      </c>
      <c r="G552" t="str">
        <f>INDEX(Articles!$1:$1048576,MATCH(E552,Articles!D:D,0),8)</f>
        <v>MONOCOUP</v>
      </c>
      <c r="H552" t="str">
        <f>INDEX(Articles!$1:$1048576,MATCH(E552,Articles!D:D,0),9)</f>
        <v>COMETE</v>
      </c>
      <c r="I552">
        <f>INDEX(Articles!$1:$1048576,MATCH(E552,Articles!D:D,0),10)</f>
        <v>30</v>
      </c>
      <c r="J552" t="str">
        <f>INDEX(Articles!$1:$1048576,MATCH(E552,Articles!D:D,0),11)</f>
        <v>PLEUREUR</v>
      </c>
      <c r="K552" t="str">
        <f>INDEX(Articles!$1:$1048576,MATCH(E552,Articles!D:D,0),12)</f>
        <v>KAMURO</v>
      </c>
      <c r="L552" t="str">
        <f>INDEX(Articles!$1:$1048576,MATCH(E552,Articles!D:D,0),13)</f>
        <v>CN</v>
      </c>
      <c r="M552" t="str">
        <f>INDEX(Articles!$1:$1048576,MATCH(E552,Articles!D:D,0),14)</f>
        <v>F2</v>
      </c>
      <c r="N552" t="str">
        <f>INDEX(Articles!$1:$1048576,MATCH(E552,Articles!D:D,0),15)</f>
        <v>1.4G</v>
      </c>
      <c r="O552" t="str">
        <f>INDEX(Articles!$1:$1048576,MATCH(E552,Articles!D:D,0),16)</f>
        <v>1008-F2-69242502</v>
      </c>
      <c r="P552">
        <f>INDEX(Articles!$1:$1048576,MATCH(E552,Articles!D:D,0),17)*1000</f>
        <v>19.5</v>
      </c>
      <c r="Q552" t="str">
        <f>INDEX(Articles!$1:$1048576,MATCH(E552,Articles!D:D,0),18)</f>
        <v>2</v>
      </c>
      <c r="R552">
        <f>INDEX(Articles!$1:$1048576,MATCH(E552,Articles!D:D,0),19)</f>
        <v>8</v>
      </c>
      <c r="S552" t="str">
        <f>IF(INDEX('Unités CA'!$1:$1048576,MATCH(E552,'Unités CA'!D:D,0),5)=0,"",INDEX('Unités CA'!$1:$1048576,MATCH(E552,'Unités CA'!D:D,0),5))</f>
        <v>0100/CA</v>
      </c>
      <c r="T552" t="str">
        <f>IF(INDEX('Unités BTE'!$1:$1048576,MATCH(E552,'Unités CA'!D:D,0),5)=0,"",INDEX('Unités BTE'!$1:$1048576,MATCH(E552,'Unités CA'!D:D,0),5))</f>
        <v/>
      </c>
      <c r="U552">
        <f>IFERROR(INDEX('Prix PRO CA'!$1:$1048576,MATCH(E552,'Prix PRO CA'!D:D,0),10),"")</f>
        <v>182.56</v>
      </c>
      <c r="V552" t="str">
        <f>IFERROR(INDEX('Prix PRO CA'!$1:$1048576,MATCH(E552,'Prix PRO BTE'!D:D,0),10),"")</f>
        <v/>
      </c>
      <c r="W552">
        <f>+IFERROR(INDEX('Prix PRO PCS'!$1:$1048576,MATCH(E552,'Prix PRO PCS'!D:D,0),10),"")</f>
        <v>2.4</v>
      </c>
      <c r="X552" t="str">
        <f>IF(B552="OPPORTUNITE",AA552,IF(AA552&lt;=0,"Non",IF(AA552&gt;10,"Oui","Inf à 10")))</f>
        <v>Oui</v>
      </c>
      <c r="Y552" t="str">
        <f>IFERROR(INDEX(LigneAchat!$1:$1048576,MATCH(E552,LigneAchat!D:D,0),5),"")</f>
        <v/>
      </c>
      <c r="Z552">
        <f>INDEX(Articles!$1:$1048576,MATCH(E552,Articles!D:D,0),21)</f>
        <v>1973</v>
      </c>
      <c r="AA552">
        <f>+Z552-AB552</f>
        <v>1970</v>
      </c>
      <c r="AB552">
        <f>+INDEX(Articles!$1:$1048576,MATCH(E552,Articles!D:D,0),23)</f>
        <v>3</v>
      </c>
    </row>
    <row r="553">
      <c r="B553" t="str">
        <f>INDEX(Articles!$1:$1048576,MATCH(E553,Articles!D:D,0),6)</f>
        <v>1</v>
      </c>
      <c r="C553" t="str">
        <f>INDEX(Articles!$1:$1048576,MATCH(E553,Articles!D:D,0),7)</f>
        <v/>
      </c>
      <c r="D553" t="str">
        <f>HYPERLINK(INDEX(Articles!$1:$1048576,MATCH(E553,Articles!D:D,0),24),"Lien")</f>
        <v>Lien</v>
      </c>
      <c r="E553" t="str">
        <v>75531-17</v>
      </c>
      <c r="F553" t="str">
        <f>INDEX(Articles!$1:$1048576,MATCH(E553,Articles!D:D,0),5)</f>
        <v>MONOCOUP Ø30 COMÈTE FRISSON BLANC</v>
      </c>
      <c r="G553" t="str">
        <f>INDEX(Articles!$1:$1048576,MATCH(E553,Articles!D:D,0),8)</f>
        <v>MONOCOUP</v>
      </c>
      <c r="H553" t="str">
        <f>INDEX(Articles!$1:$1048576,MATCH(E553,Articles!D:D,0),9)</f>
        <v>COMETE</v>
      </c>
      <c r="I553">
        <f>INDEX(Articles!$1:$1048576,MATCH(E553,Articles!D:D,0),10)</f>
        <v>30</v>
      </c>
      <c r="J553" t="str">
        <f>INDEX(Articles!$1:$1048576,MATCH(E553,Articles!D:D,0),11)</f>
        <v>CREPITANT</v>
      </c>
      <c r="K553" t="str">
        <f>INDEX(Articles!$1:$1048576,MATCH(E553,Articles!D:D,0),12)</f>
        <v>ARGENT</v>
      </c>
      <c r="L553" t="str">
        <f>INDEX(Articles!$1:$1048576,MATCH(E553,Articles!D:D,0),13)</f>
        <v>CN</v>
      </c>
      <c r="M553" t="str">
        <f>INDEX(Articles!$1:$1048576,MATCH(E553,Articles!D:D,0),14)</f>
        <v>F2</v>
      </c>
      <c r="N553" t="str">
        <f>INDEX(Articles!$1:$1048576,MATCH(E553,Articles!D:D,0),15)</f>
        <v>1.4G</v>
      </c>
      <c r="O553" t="str">
        <f>INDEX(Articles!$1:$1048576,MATCH(E553,Articles!D:D,0),16)</f>
        <v>1008-F2-69242502</v>
      </c>
      <c r="P553">
        <f>INDEX(Articles!$1:$1048576,MATCH(E553,Articles!D:D,0),17)*1000</f>
        <v>19.5</v>
      </c>
      <c r="Q553" t="str">
        <f>INDEX(Articles!$1:$1048576,MATCH(E553,Articles!D:D,0),18)</f>
        <v>2</v>
      </c>
      <c r="R553">
        <f>INDEX(Articles!$1:$1048576,MATCH(E553,Articles!D:D,0),19)</f>
        <v>8</v>
      </c>
      <c r="S553" t="str">
        <f>IF(INDEX('Unités CA'!$1:$1048576,MATCH(E553,'Unités CA'!D:D,0),5)=0,"",INDEX('Unités CA'!$1:$1048576,MATCH(E553,'Unités CA'!D:D,0),5))</f>
        <v>0100/CA</v>
      </c>
      <c r="T553" t="str">
        <f>IF(INDEX('Unités BTE'!$1:$1048576,MATCH(E553,'Unités CA'!D:D,0),5)=0,"",INDEX('Unités BTE'!$1:$1048576,MATCH(E553,'Unités CA'!D:D,0),5))</f>
        <v/>
      </c>
      <c r="U553">
        <f>IFERROR(INDEX('Prix PRO CA'!$1:$1048576,MATCH(E553,'Prix PRO CA'!D:D,0),10),"")</f>
        <v>182.56</v>
      </c>
      <c r="V553" t="str">
        <f>IFERROR(INDEX('Prix PRO CA'!$1:$1048576,MATCH(E553,'Prix PRO BTE'!D:D,0),10),"")</f>
        <v/>
      </c>
      <c r="W553">
        <f>+IFERROR(INDEX('Prix PRO PCS'!$1:$1048576,MATCH(E553,'Prix PRO PCS'!D:D,0),10),"")</f>
        <v>2.4</v>
      </c>
      <c r="X553" t="str">
        <f>IF(B553="OPPORTUNITE",AA553,IF(AA553&lt;=0,"Non",IF(AA553&gt;10,"Oui","Inf à 10")))</f>
        <v>Oui</v>
      </c>
      <c r="Y553" t="str">
        <f>IFERROR(INDEX(LigneAchat!$1:$1048576,MATCH(E553,LigneAchat!D:D,0),5),"")</f>
        <v/>
      </c>
      <c r="Z553">
        <f>INDEX(Articles!$1:$1048576,MATCH(E553,Articles!D:D,0),21)</f>
        <v>1612</v>
      </c>
      <c r="AA553">
        <f>+Z553-AB553</f>
        <v>1534</v>
      </c>
      <c r="AB553">
        <f>+INDEX(Articles!$1:$1048576,MATCH(E553,Articles!D:D,0),23)</f>
        <v>78</v>
      </c>
    </row>
    <row r="554">
      <c r="B554" t="str">
        <f>INDEX(Articles!$1:$1048576,MATCH(E554,Articles!D:D,0),6)</f>
        <v>1</v>
      </c>
      <c r="C554" t="str">
        <f>INDEX(Articles!$1:$1048576,MATCH(E554,Articles!D:D,0),7)</f>
        <v>2020</v>
      </c>
      <c r="D554" t="str">
        <f>HYPERLINK(INDEX(Articles!$1:$1048576,MATCH(E554,Articles!D:D,0),24),"Lien")</f>
        <v>Lien</v>
      </c>
      <c r="E554" t="str">
        <v>75532-09</v>
      </c>
      <c r="F554" t="str">
        <f>INDEX(Articles!$1:$1048576,MATCH(E554,Articles!D:D,0),5)</f>
        <v>MONOCOUP Ø30 COMÈTE MOSAÏQUE ARGENT</v>
      </c>
      <c r="G554" t="str">
        <f>INDEX(Articles!$1:$1048576,MATCH(E554,Articles!D:D,0),8)</f>
        <v>MONOCOUP</v>
      </c>
      <c r="H554" t="str">
        <f>INDEX(Articles!$1:$1048576,MATCH(E554,Articles!D:D,0),9)</f>
        <v>COMETE</v>
      </c>
      <c r="I554">
        <f>INDEX(Articles!$1:$1048576,MATCH(E554,Articles!D:D,0),10)</f>
        <v>30</v>
      </c>
      <c r="J554" t="str">
        <f>INDEX(Articles!$1:$1048576,MATCH(E554,Articles!D:D,0),11)</f>
        <v>MOSAIQUE</v>
      </c>
      <c r="K554" t="str">
        <f>INDEX(Articles!$1:$1048576,MATCH(E554,Articles!D:D,0),12)</f>
        <v>ARGENT</v>
      </c>
      <c r="L554" t="str">
        <f>INDEX(Articles!$1:$1048576,MATCH(E554,Articles!D:D,0),13)</f>
        <v>CN</v>
      </c>
      <c r="M554" t="str">
        <f>INDEX(Articles!$1:$1048576,MATCH(E554,Articles!D:D,0),14)</f>
        <v>F3</v>
      </c>
      <c r="N554" t="str">
        <f>INDEX(Articles!$1:$1048576,MATCH(E554,Articles!D:D,0),15)</f>
        <v>1.4G</v>
      </c>
      <c r="O554" t="str">
        <f>INDEX(Articles!$1:$1048576,MATCH(E554,Articles!D:D,0),16)</f>
        <v>1008-F3-69242600</v>
      </c>
      <c r="P554">
        <f>INDEX(Articles!$1:$1048576,MATCH(E554,Articles!D:D,0),17)*1000</f>
        <v>29</v>
      </c>
      <c r="Q554" t="str">
        <f>INDEX(Articles!$1:$1048576,MATCH(E554,Articles!D:D,0),18)</f>
        <v>2</v>
      </c>
      <c r="R554">
        <f>INDEX(Articles!$1:$1048576,MATCH(E554,Articles!D:D,0),19)</f>
        <v>25</v>
      </c>
      <c r="S554" t="str">
        <f>IF(INDEX('Unités CA'!$1:$1048576,MATCH(E554,'Unités CA'!D:D,0),5)=0,"",INDEX('Unités CA'!$1:$1048576,MATCH(E554,'Unités CA'!D:D,0),5))</f>
        <v>0100/CA</v>
      </c>
      <c r="T554" t="str">
        <f>IF(INDEX('Unités BTE'!$1:$1048576,MATCH(E554,'Unités CA'!D:D,0),5)=0,"",INDEX('Unités BTE'!$1:$1048576,MATCH(E554,'Unités CA'!D:D,0),5))</f>
        <v/>
      </c>
      <c r="U554">
        <f>IFERROR(INDEX('Prix PRO CA'!$1:$1048576,MATCH(E554,'Prix PRO CA'!D:D,0),10),"")</f>
        <v>183</v>
      </c>
      <c r="V554" t="str">
        <f>IFERROR(INDEX('Prix PRO CA'!$1:$1048576,MATCH(E554,'Prix PRO BTE'!D:D,0),10),"")</f>
        <v/>
      </c>
      <c r="W554">
        <f>+IFERROR(INDEX('Prix PRO PCS'!$1:$1048576,MATCH(E554,'Prix PRO PCS'!D:D,0),10),"")</f>
        <v>2.4</v>
      </c>
      <c r="X554" t="str">
        <f>IF(B554="OPPORTUNITE",AA554,IF(AA554&lt;=0,"Non",IF(AA554&gt;10,"Oui","Inf à 10")))</f>
        <v>Oui</v>
      </c>
      <c r="Y554" t="str">
        <f>IFERROR(INDEX(LigneAchat!$1:$1048576,MATCH(E554,LigneAchat!D:D,0),5),"")</f>
        <v/>
      </c>
      <c r="Z554">
        <f>INDEX(Articles!$1:$1048576,MATCH(E554,Articles!D:D,0),21)</f>
        <v>1001</v>
      </c>
      <c r="AA554">
        <f>+Z554-AB554</f>
        <v>907</v>
      </c>
      <c r="AB554">
        <f>+INDEX(Articles!$1:$1048576,MATCH(E554,Articles!D:D,0),23)</f>
        <v>94</v>
      </c>
    </row>
    <row r="555">
      <c r="B555" t="str">
        <f>INDEX(Articles!$1:$1048576,MATCH(E555,Articles!D:D,0),6)</f>
        <v>1</v>
      </c>
      <c r="C555" t="str">
        <f>INDEX(Articles!$1:$1048576,MATCH(E555,Articles!D:D,0),7)</f>
        <v/>
      </c>
      <c r="D555" t="str">
        <f>HYPERLINK(INDEX(Articles!$1:$1048576,MATCH(E555,Articles!D:D,0),24),"Lien")</f>
        <v>Lien</v>
      </c>
      <c r="E555" t="str">
        <v>75533-02</v>
      </c>
      <c r="F555" t="str">
        <f>INDEX(Articles!$1:$1048576,MATCH(E555,Articles!D:D,0),5)</f>
        <v>MONOCOUP Ø30 PAF BLEU</v>
      </c>
      <c r="G555" t="str">
        <f>INDEX(Articles!$1:$1048576,MATCH(E555,Articles!D:D,0),8)</f>
        <v>MONOCOUP</v>
      </c>
      <c r="H555" t="str">
        <f>INDEX(Articles!$1:$1048576,MATCH(E555,Articles!D:D,0),9)</f>
        <v>POT A FEU</v>
      </c>
      <c r="I555">
        <f>INDEX(Articles!$1:$1048576,MATCH(E555,Articles!D:D,0),10)</f>
        <v>30</v>
      </c>
      <c r="J555" t="str">
        <f>INDEX(Articles!$1:$1048576,MATCH(E555,Articles!D:D,0),11)</f>
        <v>POT A FEU</v>
      </c>
      <c r="K555" t="str">
        <f>INDEX(Articles!$1:$1048576,MATCH(E555,Articles!D:D,0),12)</f>
        <v>BLEU</v>
      </c>
      <c r="L555" t="str">
        <f>INDEX(Articles!$1:$1048576,MATCH(E555,Articles!D:D,0),13)</f>
        <v>CN</v>
      </c>
      <c r="M555" t="str">
        <f>INDEX(Articles!$1:$1048576,MATCH(E555,Articles!D:D,0),14)</f>
        <v>F2</v>
      </c>
      <c r="N555" t="str">
        <f>INDEX(Articles!$1:$1048576,MATCH(E555,Articles!D:D,0),15)</f>
        <v>1.4G</v>
      </c>
      <c r="O555" t="str">
        <f>INDEX(Articles!$1:$1048576,MATCH(E555,Articles!D:D,0),16)</f>
        <v>1008-F2-69242499</v>
      </c>
      <c r="P555">
        <f>INDEX(Articles!$1:$1048576,MATCH(E555,Articles!D:D,0),17)*1000</f>
        <v>18</v>
      </c>
      <c r="Q555" t="str">
        <f>INDEX(Articles!$1:$1048576,MATCH(E555,Articles!D:D,0),18)</f>
        <v>2</v>
      </c>
      <c r="R555">
        <f>INDEX(Articles!$1:$1048576,MATCH(E555,Articles!D:D,0),19)</f>
        <v>8</v>
      </c>
      <c r="S555" t="str">
        <f>IF(INDEX('Unités CA'!$1:$1048576,MATCH(E555,'Unités CA'!D:D,0),5)=0,"",INDEX('Unités CA'!$1:$1048576,MATCH(E555,'Unités CA'!D:D,0),5))</f>
        <v>0100/CA</v>
      </c>
      <c r="T555" t="str">
        <f>IF(INDEX('Unités BTE'!$1:$1048576,MATCH(E555,'Unités CA'!D:D,0),5)=0,"",INDEX('Unités BTE'!$1:$1048576,MATCH(E555,'Unités CA'!D:D,0),5))</f>
        <v/>
      </c>
      <c r="U555">
        <f>IFERROR(INDEX('Prix PRO CA'!$1:$1048576,MATCH(E555,'Prix PRO CA'!D:D,0),10),"")</f>
        <v>200.82</v>
      </c>
      <c r="V555" t="str">
        <f>IFERROR(INDEX('Prix PRO CA'!$1:$1048576,MATCH(E555,'Prix PRO BTE'!D:D,0),10),"")</f>
        <v/>
      </c>
      <c r="W555">
        <f>+IFERROR(INDEX('Prix PRO PCS'!$1:$1048576,MATCH(E555,'Prix PRO PCS'!D:D,0),10),"")</f>
        <v>2.65</v>
      </c>
      <c r="X555" t="str">
        <f>IF(B555="OPPORTUNITE",AA555,IF(AA555&lt;=0,"Non",IF(AA555&gt;10,"Oui","Inf à 10")))</f>
        <v>Oui</v>
      </c>
      <c r="Y555" t="str">
        <f>IFERROR(INDEX(LigneAchat!$1:$1048576,MATCH(E555,LigneAchat!D:D,0),5),"")</f>
        <v/>
      </c>
      <c r="Z555">
        <f>INDEX(Articles!$1:$1048576,MATCH(E555,Articles!D:D,0),21)</f>
        <v>1639</v>
      </c>
      <c r="AA555">
        <f>+Z555-AB555</f>
        <v>1636</v>
      </c>
      <c r="AB555">
        <f>+INDEX(Articles!$1:$1048576,MATCH(E555,Articles!D:D,0),23)</f>
        <v>3</v>
      </c>
    </row>
    <row r="556">
      <c r="B556" t="str">
        <f>INDEX(Articles!$1:$1048576,MATCH(E556,Articles!D:D,0),6)</f>
        <v>1</v>
      </c>
      <c r="C556" t="str">
        <f>INDEX(Articles!$1:$1048576,MATCH(E556,Articles!D:D,0),7)</f>
        <v>2020</v>
      </c>
      <c r="D556" t="str">
        <f>HYPERLINK(INDEX(Articles!$1:$1048576,MATCH(E556,Articles!D:D,0),24),"Lien")</f>
        <v>Lien</v>
      </c>
      <c r="E556" t="str">
        <v>75533-05</v>
      </c>
      <c r="F556" t="str">
        <f>INDEX(Articles!$1:$1048576,MATCH(E556,Articles!D:D,0),5)</f>
        <v>MONOCOUP Ø30 PAF VERT</v>
      </c>
      <c r="G556" t="str">
        <f>INDEX(Articles!$1:$1048576,MATCH(E556,Articles!D:D,0),8)</f>
        <v>MONOCOUP</v>
      </c>
      <c r="H556" t="str">
        <f>INDEX(Articles!$1:$1048576,MATCH(E556,Articles!D:D,0),9)</f>
        <v>POT A FEU</v>
      </c>
      <c r="I556">
        <f>INDEX(Articles!$1:$1048576,MATCH(E556,Articles!D:D,0),10)</f>
        <v>30</v>
      </c>
      <c r="J556" t="str">
        <f>INDEX(Articles!$1:$1048576,MATCH(E556,Articles!D:D,0),11)</f>
        <v>POT A FEU</v>
      </c>
      <c r="K556" t="str">
        <f>INDEX(Articles!$1:$1048576,MATCH(E556,Articles!D:D,0),12)</f>
        <v>VERT</v>
      </c>
      <c r="L556" t="str">
        <f>INDEX(Articles!$1:$1048576,MATCH(E556,Articles!D:D,0),13)</f>
        <v>CN</v>
      </c>
      <c r="M556" t="str">
        <f>INDEX(Articles!$1:$1048576,MATCH(E556,Articles!D:D,0),14)</f>
        <v>F2</v>
      </c>
      <c r="N556" t="str">
        <f>INDEX(Articles!$1:$1048576,MATCH(E556,Articles!D:D,0),15)</f>
        <v>1.4G</v>
      </c>
      <c r="O556" t="str">
        <f>INDEX(Articles!$1:$1048576,MATCH(E556,Articles!D:D,0),16)</f>
        <v>1008-F2-69242499</v>
      </c>
      <c r="P556">
        <f>INDEX(Articles!$1:$1048576,MATCH(E556,Articles!D:D,0),17)*1000</f>
        <v>18</v>
      </c>
      <c r="Q556" t="str">
        <f>INDEX(Articles!$1:$1048576,MATCH(E556,Articles!D:D,0),18)</f>
        <v>2</v>
      </c>
      <c r="R556">
        <f>INDEX(Articles!$1:$1048576,MATCH(E556,Articles!D:D,0),19)</f>
        <v>8</v>
      </c>
      <c r="S556" t="str">
        <f>IF(INDEX('Unités CA'!$1:$1048576,MATCH(E556,'Unités CA'!D:D,0),5)=0,"",INDEX('Unités CA'!$1:$1048576,MATCH(E556,'Unités CA'!D:D,0),5))</f>
        <v>0100/CA</v>
      </c>
      <c r="T556" t="str">
        <f>IF(INDEX('Unités BTE'!$1:$1048576,MATCH(E556,'Unités CA'!D:D,0),5)=0,"",INDEX('Unités BTE'!$1:$1048576,MATCH(E556,'Unités CA'!D:D,0),5))</f>
        <v/>
      </c>
      <c r="U556">
        <f>IFERROR(INDEX('Prix PRO CA'!$1:$1048576,MATCH(E556,'Prix PRO CA'!D:D,0),10),"")</f>
        <v>201</v>
      </c>
      <c r="V556" t="str">
        <f>IFERROR(INDEX('Prix PRO CA'!$1:$1048576,MATCH(E556,'Prix PRO BTE'!D:D,0),10),"")</f>
        <v/>
      </c>
      <c r="W556">
        <f>+IFERROR(INDEX('Prix PRO PCS'!$1:$1048576,MATCH(E556,'Prix PRO PCS'!D:D,0),10),"")</f>
        <v>2.65</v>
      </c>
      <c r="X556" t="str">
        <f>IF(B556="OPPORTUNITE",AA556,IF(AA556&lt;=0,"Non",IF(AA556&gt;10,"Oui","Inf à 10")))</f>
        <v>Oui</v>
      </c>
      <c r="Y556" t="str">
        <f>IFERROR(INDEX(LigneAchat!$1:$1048576,MATCH(E556,LigneAchat!D:D,0),5),"")</f>
        <v/>
      </c>
      <c r="Z556">
        <f>INDEX(Articles!$1:$1048576,MATCH(E556,Articles!D:D,0),21)</f>
        <v>1000</v>
      </c>
      <c r="AA556">
        <f>+Z556-AB556</f>
        <v>997</v>
      </c>
      <c r="AB556">
        <f>+INDEX(Articles!$1:$1048576,MATCH(E556,Articles!D:D,0),23)</f>
        <v>3</v>
      </c>
    </row>
    <row r="557">
      <c r="B557" t="str">
        <f>INDEX(Articles!$1:$1048576,MATCH(E557,Articles!D:D,0),6)</f>
        <v>1</v>
      </c>
      <c r="C557" t="str">
        <f>INDEX(Articles!$1:$1048576,MATCH(E557,Articles!D:D,0),7)</f>
        <v/>
      </c>
      <c r="D557" t="str">
        <f>HYPERLINK(INDEX(Articles!$1:$1048576,MATCH(E557,Articles!D:D,0),24),"Lien")</f>
        <v>Lien</v>
      </c>
      <c r="E557" t="str">
        <v>75533-06</v>
      </c>
      <c r="F557" t="str">
        <f>INDEX(Articles!$1:$1048576,MATCH(E557,Articles!D:D,0),5)</f>
        <v>MONOCOUP Ø30 PAF ROUGE</v>
      </c>
      <c r="G557" t="str">
        <f>INDEX(Articles!$1:$1048576,MATCH(E557,Articles!D:D,0),8)</f>
        <v>MONOCOUP</v>
      </c>
      <c r="H557" t="str">
        <f>INDEX(Articles!$1:$1048576,MATCH(E557,Articles!D:D,0),9)</f>
        <v>POT A FEU</v>
      </c>
      <c r="I557">
        <f>INDEX(Articles!$1:$1048576,MATCH(E557,Articles!D:D,0),10)</f>
        <v>30</v>
      </c>
      <c r="J557" t="str">
        <f>INDEX(Articles!$1:$1048576,MATCH(E557,Articles!D:D,0),11)</f>
        <v>POT A FEU</v>
      </c>
      <c r="K557" t="str">
        <f>INDEX(Articles!$1:$1048576,MATCH(E557,Articles!D:D,0),12)</f>
        <v>ROUGE</v>
      </c>
      <c r="L557" t="str">
        <f>INDEX(Articles!$1:$1048576,MATCH(E557,Articles!D:D,0),13)</f>
        <v>CN</v>
      </c>
      <c r="M557" t="str">
        <f>INDEX(Articles!$1:$1048576,MATCH(E557,Articles!D:D,0),14)</f>
        <v>F2</v>
      </c>
      <c r="N557" t="str">
        <f>INDEX(Articles!$1:$1048576,MATCH(E557,Articles!D:D,0),15)</f>
        <v>1.4G</v>
      </c>
      <c r="O557" t="str">
        <f>INDEX(Articles!$1:$1048576,MATCH(E557,Articles!D:D,0),16)</f>
        <v>1008-F2-69242499</v>
      </c>
      <c r="P557">
        <f>INDEX(Articles!$1:$1048576,MATCH(E557,Articles!D:D,0),17)*1000</f>
        <v>18</v>
      </c>
      <c r="Q557" t="str">
        <f>INDEX(Articles!$1:$1048576,MATCH(E557,Articles!D:D,0),18)</f>
        <v>2</v>
      </c>
      <c r="R557">
        <f>INDEX(Articles!$1:$1048576,MATCH(E557,Articles!D:D,0),19)</f>
        <v>8</v>
      </c>
      <c r="S557" t="str">
        <f>IF(INDEX('Unités CA'!$1:$1048576,MATCH(E557,'Unités CA'!D:D,0),5)=0,"",INDEX('Unités CA'!$1:$1048576,MATCH(E557,'Unités CA'!D:D,0),5))</f>
        <v>0100/CA</v>
      </c>
      <c r="T557" t="str">
        <f>IF(INDEX('Unités BTE'!$1:$1048576,MATCH(E557,'Unités CA'!D:D,0),5)=0,"",INDEX('Unités BTE'!$1:$1048576,MATCH(E557,'Unités CA'!D:D,0),5))</f>
        <v/>
      </c>
      <c r="U557">
        <f>IFERROR(INDEX('Prix PRO CA'!$1:$1048576,MATCH(E557,'Prix PRO CA'!D:D,0),10),"")</f>
        <v>200.82</v>
      </c>
      <c r="V557" t="str">
        <f>IFERROR(INDEX('Prix PRO CA'!$1:$1048576,MATCH(E557,'Prix PRO BTE'!D:D,0),10),"")</f>
        <v/>
      </c>
      <c r="W557">
        <f>+IFERROR(INDEX('Prix PRO PCS'!$1:$1048576,MATCH(E557,'Prix PRO PCS'!D:D,0),10),"")</f>
        <v>2.65</v>
      </c>
      <c r="X557" t="str">
        <f>IF(B557="OPPORTUNITE",AA557,IF(AA557&lt;=0,"Non",IF(AA557&gt;10,"Oui","Inf à 10")))</f>
        <v>Oui</v>
      </c>
      <c r="Y557" t="str">
        <f>IFERROR(INDEX(LigneAchat!$1:$1048576,MATCH(E557,LigneAchat!D:D,0),5),"")</f>
        <v/>
      </c>
      <c r="Z557">
        <f>INDEX(Articles!$1:$1048576,MATCH(E557,Articles!D:D,0),21)</f>
        <v>1062</v>
      </c>
      <c r="AA557">
        <f>+Z557-AB557</f>
        <v>1059</v>
      </c>
      <c r="AB557">
        <f>+INDEX(Articles!$1:$1048576,MATCH(E557,Articles!D:D,0),23)</f>
        <v>3</v>
      </c>
    </row>
    <row r="558">
      <c r="B558" t="str">
        <f>INDEX(Articles!$1:$1048576,MATCH(E558,Articles!D:D,0),6)</f>
        <v>1</v>
      </c>
      <c r="C558" t="str">
        <f>INDEX(Articles!$1:$1048576,MATCH(E558,Articles!D:D,0),7)</f>
        <v/>
      </c>
      <c r="D558" t="str">
        <f>HYPERLINK(INDEX(Articles!$1:$1048576,MATCH(E558,Articles!D:D,0),24),"Lien")</f>
        <v>Lien</v>
      </c>
      <c r="E558" t="str">
        <v>75533-09</v>
      </c>
      <c r="F558" t="str">
        <f>INDEX(Articles!$1:$1048576,MATCH(E558,Articles!D:D,0),5)</f>
        <v>MONOCOUP Ø30 PAF BLANC</v>
      </c>
      <c r="G558" t="str">
        <f>INDEX(Articles!$1:$1048576,MATCH(E558,Articles!D:D,0),8)</f>
        <v>MONOCOUP</v>
      </c>
      <c r="H558" t="str">
        <f>INDEX(Articles!$1:$1048576,MATCH(E558,Articles!D:D,0),9)</f>
        <v>POT A FEU</v>
      </c>
      <c r="I558">
        <f>INDEX(Articles!$1:$1048576,MATCH(E558,Articles!D:D,0),10)</f>
        <v>30</v>
      </c>
      <c r="J558" t="str">
        <f>INDEX(Articles!$1:$1048576,MATCH(E558,Articles!D:D,0),11)</f>
        <v>POT A FEU</v>
      </c>
      <c r="K558" t="str">
        <f>INDEX(Articles!$1:$1048576,MATCH(E558,Articles!D:D,0),12)</f>
        <v>BLANC</v>
      </c>
      <c r="L558" t="str">
        <f>INDEX(Articles!$1:$1048576,MATCH(E558,Articles!D:D,0),13)</f>
        <v>CN</v>
      </c>
      <c r="M558" t="str">
        <f>INDEX(Articles!$1:$1048576,MATCH(E558,Articles!D:D,0),14)</f>
        <v>F2</v>
      </c>
      <c r="N558" t="str">
        <f>INDEX(Articles!$1:$1048576,MATCH(E558,Articles!D:D,0),15)</f>
        <v>1.4G</v>
      </c>
      <c r="O558" t="str">
        <f>INDEX(Articles!$1:$1048576,MATCH(E558,Articles!D:D,0),16)</f>
        <v>1008-F2-69242499</v>
      </c>
      <c r="P558">
        <f>INDEX(Articles!$1:$1048576,MATCH(E558,Articles!D:D,0),17)*1000</f>
        <v>18</v>
      </c>
      <c r="Q558" t="str">
        <f>INDEX(Articles!$1:$1048576,MATCH(E558,Articles!D:D,0),18)</f>
        <v>2</v>
      </c>
      <c r="R558">
        <f>INDEX(Articles!$1:$1048576,MATCH(E558,Articles!D:D,0),19)</f>
        <v>8</v>
      </c>
      <c r="S558" t="str">
        <f>IF(INDEX('Unités CA'!$1:$1048576,MATCH(E558,'Unités CA'!D:D,0),5)=0,"",INDEX('Unités CA'!$1:$1048576,MATCH(E558,'Unités CA'!D:D,0),5))</f>
        <v>0100/CA</v>
      </c>
      <c r="T558" t="str">
        <f>IF(INDEX('Unités BTE'!$1:$1048576,MATCH(E558,'Unités CA'!D:D,0),5)=0,"",INDEX('Unités BTE'!$1:$1048576,MATCH(E558,'Unités CA'!D:D,0),5))</f>
        <v/>
      </c>
      <c r="U558">
        <f>IFERROR(INDEX('Prix PRO CA'!$1:$1048576,MATCH(E558,'Prix PRO CA'!D:D,0),10),"")</f>
        <v>200.82</v>
      </c>
      <c r="V558" t="str">
        <f>IFERROR(INDEX('Prix PRO CA'!$1:$1048576,MATCH(E558,'Prix PRO BTE'!D:D,0),10),"")</f>
        <v/>
      </c>
      <c r="W558">
        <f>+IFERROR(INDEX('Prix PRO PCS'!$1:$1048576,MATCH(E558,'Prix PRO PCS'!D:D,0),10),"")</f>
        <v>2.65</v>
      </c>
      <c r="X558" t="str">
        <f>IF(B558="OPPORTUNITE",AA558,IF(AA558&lt;=0,"Non",IF(AA558&gt;10,"Oui","Inf à 10")))</f>
        <v>Oui</v>
      </c>
      <c r="Y558" t="str">
        <f>IFERROR(INDEX(LigneAchat!$1:$1048576,MATCH(E558,LigneAchat!D:D,0),5),"")</f>
        <v/>
      </c>
      <c r="Z558">
        <f>INDEX(Articles!$1:$1048576,MATCH(E558,Articles!D:D,0),21)</f>
        <v>1333</v>
      </c>
      <c r="AA558">
        <f>+Z558-AB558</f>
        <v>1290</v>
      </c>
      <c r="AB558">
        <f>+INDEX(Articles!$1:$1048576,MATCH(E558,Articles!D:D,0),23)</f>
        <v>43</v>
      </c>
    </row>
    <row r="559">
      <c r="B559" t="str">
        <f>INDEX(Articles!$1:$1048576,MATCH(E559,Articles!D:D,0),6)</f>
        <v>1</v>
      </c>
      <c r="C559" t="str">
        <f>INDEX(Articles!$1:$1048576,MATCH(E559,Articles!D:D,0),7)</f>
        <v/>
      </c>
      <c r="D559" t="str">
        <f>HYPERLINK(INDEX(Articles!$1:$1048576,MATCH(E559,Articles!D:D,0),24),"Lien")</f>
        <v>Lien</v>
      </c>
      <c r="E559" t="str">
        <v>75533-10</v>
      </c>
      <c r="F559" t="str">
        <f>INDEX(Articles!$1:$1048576,MATCH(E559,Articles!D:D,0),5)</f>
        <v>MONOCOUP Ø30 PAF VIOLET</v>
      </c>
      <c r="G559" t="str">
        <f>INDEX(Articles!$1:$1048576,MATCH(E559,Articles!D:D,0),8)</f>
        <v>MONOCOUP</v>
      </c>
      <c r="H559" t="str">
        <f>INDEX(Articles!$1:$1048576,MATCH(E559,Articles!D:D,0),9)</f>
        <v>POT A FEU</v>
      </c>
      <c r="I559">
        <f>INDEX(Articles!$1:$1048576,MATCH(E559,Articles!D:D,0),10)</f>
        <v>30</v>
      </c>
      <c r="J559" t="str">
        <f>INDEX(Articles!$1:$1048576,MATCH(E559,Articles!D:D,0),11)</f>
        <v>POT A FEU</v>
      </c>
      <c r="K559" t="str">
        <f>INDEX(Articles!$1:$1048576,MATCH(E559,Articles!D:D,0),12)</f>
        <v>VIOLET</v>
      </c>
      <c r="L559" t="str">
        <f>INDEX(Articles!$1:$1048576,MATCH(E559,Articles!D:D,0),13)</f>
        <v>CN</v>
      </c>
      <c r="M559" t="str">
        <f>INDEX(Articles!$1:$1048576,MATCH(E559,Articles!D:D,0),14)</f>
        <v>F2</v>
      </c>
      <c r="N559" t="str">
        <f>INDEX(Articles!$1:$1048576,MATCH(E559,Articles!D:D,0),15)</f>
        <v>1.4G</v>
      </c>
      <c r="O559" t="str">
        <f>INDEX(Articles!$1:$1048576,MATCH(E559,Articles!D:D,0),16)</f>
        <v>1008-F2-69242499</v>
      </c>
      <c r="P559">
        <f>INDEX(Articles!$1:$1048576,MATCH(E559,Articles!D:D,0),17)*1000</f>
        <v>18</v>
      </c>
      <c r="Q559" t="str">
        <f>INDEX(Articles!$1:$1048576,MATCH(E559,Articles!D:D,0),18)</f>
        <v>2</v>
      </c>
      <c r="R559">
        <f>INDEX(Articles!$1:$1048576,MATCH(E559,Articles!D:D,0),19)</f>
        <v>8</v>
      </c>
      <c r="S559" t="str">
        <f>IF(INDEX('Unités CA'!$1:$1048576,MATCH(E559,'Unités CA'!D:D,0),5)=0,"",INDEX('Unités CA'!$1:$1048576,MATCH(E559,'Unités CA'!D:D,0),5))</f>
        <v>0100/CA</v>
      </c>
      <c r="T559" t="str">
        <f>IF(INDEX('Unités BTE'!$1:$1048576,MATCH(E559,'Unités CA'!D:D,0),5)=0,"",INDEX('Unités BTE'!$1:$1048576,MATCH(E559,'Unités CA'!D:D,0),5))</f>
        <v/>
      </c>
      <c r="U559">
        <f>IFERROR(INDEX('Prix PRO CA'!$1:$1048576,MATCH(E559,'Prix PRO CA'!D:D,0),10),"")</f>
        <v>200.82</v>
      </c>
      <c r="V559" t="str">
        <f>IFERROR(INDEX('Prix PRO CA'!$1:$1048576,MATCH(E559,'Prix PRO BTE'!D:D,0),10),"")</f>
        <v/>
      </c>
      <c r="W559">
        <f>+IFERROR(INDEX('Prix PRO PCS'!$1:$1048576,MATCH(E559,'Prix PRO PCS'!D:D,0),10),"")</f>
        <v>2.65</v>
      </c>
      <c r="X559" t="str">
        <f>IF(B559="OPPORTUNITE",AA559,IF(AA559&lt;=0,"Non",IF(AA559&gt;10,"Oui","Inf à 10")))</f>
        <v>Oui</v>
      </c>
      <c r="Y559" t="str">
        <f>IFERROR(INDEX(LigneAchat!$1:$1048576,MATCH(E559,LigneAchat!D:D,0),5),"")</f>
        <v/>
      </c>
      <c r="Z559">
        <f>INDEX(Articles!$1:$1048576,MATCH(E559,Articles!D:D,0),21)</f>
        <v>1132</v>
      </c>
      <c r="AA559">
        <f>+Z559-AB559</f>
        <v>1095</v>
      </c>
      <c r="AB559">
        <f>+INDEX(Articles!$1:$1048576,MATCH(E559,Articles!D:D,0),23)</f>
        <v>37</v>
      </c>
    </row>
    <row r="560">
      <c r="B560" t="str">
        <f>INDEX(Articles!$1:$1048576,MATCH(E560,Articles!D:D,0),6)</f>
        <v>1</v>
      </c>
      <c r="C560" t="str">
        <f>INDEX(Articles!$1:$1048576,MATCH(E560,Articles!D:D,0),7)</f>
        <v/>
      </c>
      <c r="D560" t="str">
        <f>HYPERLINK(INDEX(Articles!$1:$1048576,MATCH(E560,Articles!D:D,0),24),"Lien")</f>
        <v>Lien</v>
      </c>
      <c r="E560" t="str">
        <v>75533-20</v>
      </c>
      <c r="F560" t="str">
        <f>INDEX(Articles!$1:$1048576,MATCH(E560,Articles!D:D,0),5)</f>
        <v>MONOCOUP Ø30 PAF ROSE</v>
      </c>
      <c r="G560" t="str">
        <f>INDEX(Articles!$1:$1048576,MATCH(E560,Articles!D:D,0),8)</f>
        <v>MONOCOUP</v>
      </c>
      <c r="H560" t="str">
        <f>INDEX(Articles!$1:$1048576,MATCH(E560,Articles!D:D,0),9)</f>
        <v>POT A FEU</v>
      </c>
      <c r="I560">
        <f>INDEX(Articles!$1:$1048576,MATCH(E560,Articles!D:D,0),10)</f>
        <v>30</v>
      </c>
      <c r="J560" t="str">
        <f>INDEX(Articles!$1:$1048576,MATCH(E560,Articles!D:D,0),11)</f>
        <v>POT A FEU</v>
      </c>
      <c r="K560" t="str">
        <f>INDEX(Articles!$1:$1048576,MATCH(E560,Articles!D:D,0),12)</f>
        <v>ROSE</v>
      </c>
      <c r="L560" t="str">
        <f>INDEX(Articles!$1:$1048576,MATCH(E560,Articles!D:D,0),13)</f>
        <v>CN</v>
      </c>
      <c r="M560" t="str">
        <f>INDEX(Articles!$1:$1048576,MATCH(E560,Articles!D:D,0),14)</f>
        <v>F2</v>
      </c>
      <c r="N560" t="str">
        <f>INDEX(Articles!$1:$1048576,MATCH(E560,Articles!D:D,0),15)</f>
        <v>1.4G</v>
      </c>
      <c r="O560" t="str">
        <f>INDEX(Articles!$1:$1048576,MATCH(E560,Articles!D:D,0),16)</f>
        <v>1008-F2-69242499</v>
      </c>
      <c r="P560">
        <f>INDEX(Articles!$1:$1048576,MATCH(E560,Articles!D:D,0),17)*1000</f>
        <v>18</v>
      </c>
      <c r="Q560" t="str">
        <f>INDEX(Articles!$1:$1048576,MATCH(E560,Articles!D:D,0),18)</f>
        <v>2</v>
      </c>
      <c r="R560">
        <f>INDEX(Articles!$1:$1048576,MATCH(E560,Articles!D:D,0),19)</f>
        <v>8</v>
      </c>
      <c r="S560" t="str">
        <f>IF(INDEX('Unités CA'!$1:$1048576,MATCH(E560,'Unités CA'!D:D,0),5)=0,"",INDEX('Unités CA'!$1:$1048576,MATCH(E560,'Unités CA'!D:D,0),5))</f>
        <v>0100/CA</v>
      </c>
      <c r="T560" t="str">
        <f>IF(INDEX('Unités BTE'!$1:$1048576,MATCH(E560,'Unités CA'!D:D,0),5)=0,"",INDEX('Unités BTE'!$1:$1048576,MATCH(E560,'Unités CA'!D:D,0),5))</f>
        <v/>
      </c>
      <c r="U560">
        <f>IFERROR(INDEX('Prix PRO CA'!$1:$1048576,MATCH(E560,'Prix PRO CA'!D:D,0),10),"")</f>
        <v>200.82</v>
      </c>
      <c r="V560" t="str">
        <f>IFERROR(INDEX('Prix PRO CA'!$1:$1048576,MATCH(E560,'Prix PRO BTE'!D:D,0),10),"")</f>
        <v/>
      </c>
      <c r="W560">
        <f>+IFERROR(INDEX('Prix PRO PCS'!$1:$1048576,MATCH(E560,'Prix PRO PCS'!D:D,0),10),"")</f>
        <v>2.65</v>
      </c>
      <c r="X560" t="str">
        <f>IF(B560="OPPORTUNITE",AA560,IF(AA560&lt;=0,"Non",IF(AA560&gt;10,"Oui","Inf à 10")))</f>
        <v>Oui</v>
      </c>
      <c r="Y560" t="str">
        <f>IFERROR(INDEX(LigneAchat!$1:$1048576,MATCH(E560,LigneAchat!D:D,0),5),"")</f>
        <v/>
      </c>
      <c r="Z560">
        <f>INDEX(Articles!$1:$1048576,MATCH(E560,Articles!D:D,0),21)</f>
        <v>906</v>
      </c>
      <c r="AA560">
        <f>+Z560-AB560</f>
        <v>906</v>
      </c>
      <c r="AB560">
        <f>+INDEX(Articles!$1:$1048576,MATCH(E560,Articles!D:D,0),23)</f>
        <v>0</v>
      </c>
    </row>
    <row r="561">
      <c r="B561" t="str">
        <f>INDEX(Articles!$1:$1048576,MATCH(E561,Articles!D:D,0),6)</f>
        <v>1</v>
      </c>
      <c r="C561" t="str">
        <f>INDEX(Articles!$1:$1048576,MATCH(E561,Articles!D:D,0),7)</f>
        <v/>
      </c>
      <c r="D561" t="str">
        <f>HYPERLINK(INDEX(Articles!$1:$1048576,MATCH(E561,Articles!D:D,0),24),"Lien")</f>
        <v>Lien</v>
      </c>
      <c r="E561" t="str">
        <v>75533-19</v>
      </c>
      <c r="F561" t="str">
        <f>INDEX(Articles!$1:$1048576,MATCH(E561,Articles!D:D,0),5)</f>
        <v>MONOCOUP Ø30 PAF FILET D'OR</v>
      </c>
      <c r="G561" t="str">
        <f>INDEX(Articles!$1:$1048576,MATCH(E561,Articles!D:D,0),8)</f>
        <v>MONOCOUP</v>
      </c>
      <c r="H561" t="str">
        <f>INDEX(Articles!$1:$1048576,MATCH(E561,Articles!D:D,0),9)</f>
        <v>POT A FEU</v>
      </c>
      <c r="I561">
        <f>INDEX(Articles!$1:$1048576,MATCH(E561,Articles!D:D,0),10)</f>
        <v>30</v>
      </c>
      <c r="J561" t="str">
        <f>INDEX(Articles!$1:$1048576,MATCH(E561,Articles!D:D,0),11)</f>
        <v>PLEUREUR</v>
      </c>
      <c r="K561" t="str">
        <f>INDEX(Articles!$1:$1048576,MATCH(E561,Articles!D:D,0),12)</f>
        <v>KAMURO</v>
      </c>
      <c r="L561" t="str">
        <f>INDEX(Articles!$1:$1048576,MATCH(E561,Articles!D:D,0),13)</f>
        <v>CN</v>
      </c>
      <c r="M561" t="str">
        <f>INDEX(Articles!$1:$1048576,MATCH(E561,Articles!D:D,0),14)</f>
        <v>F2</v>
      </c>
      <c r="N561" t="str">
        <f>INDEX(Articles!$1:$1048576,MATCH(E561,Articles!D:D,0),15)</f>
        <v>1.4G</v>
      </c>
      <c r="O561" t="str">
        <f>INDEX(Articles!$1:$1048576,MATCH(E561,Articles!D:D,0),16)</f>
        <v>1008-F2-69242499</v>
      </c>
      <c r="P561">
        <f>INDEX(Articles!$1:$1048576,MATCH(E561,Articles!D:D,0),17)*1000</f>
        <v>18</v>
      </c>
      <c r="Q561" t="str">
        <f>INDEX(Articles!$1:$1048576,MATCH(E561,Articles!D:D,0),18)</f>
        <v>2</v>
      </c>
      <c r="R561">
        <f>INDEX(Articles!$1:$1048576,MATCH(E561,Articles!D:D,0),19)</f>
        <v>8</v>
      </c>
      <c r="S561" t="str">
        <f>IF(INDEX('Unités CA'!$1:$1048576,MATCH(E561,'Unités CA'!D:D,0),5)=0,"",INDEX('Unités CA'!$1:$1048576,MATCH(E561,'Unités CA'!D:D,0),5))</f>
        <v>0100/CA</v>
      </c>
      <c r="T561" t="str">
        <f>IF(INDEX('Unités BTE'!$1:$1048576,MATCH(E561,'Unités CA'!D:D,0),5)=0,"",INDEX('Unités BTE'!$1:$1048576,MATCH(E561,'Unités CA'!D:D,0),5))</f>
        <v/>
      </c>
      <c r="U561">
        <f>IFERROR(INDEX('Prix PRO CA'!$1:$1048576,MATCH(E561,'Prix PRO CA'!D:D,0),10),"")</f>
        <v>200.82</v>
      </c>
      <c r="V561" t="str">
        <f>IFERROR(INDEX('Prix PRO CA'!$1:$1048576,MATCH(E561,'Prix PRO BTE'!D:D,0),10),"")</f>
        <v/>
      </c>
      <c r="W561">
        <f>+IFERROR(INDEX('Prix PRO PCS'!$1:$1048576,MATCH(E561,'Prix PRO PCS'!D:D,0),10),"")</f>
        <v>2.65</v>
      </c>
      <c r="X561" t="str">
        <f>IF(B561="OPPORTUNITE",AA561,IF(AA561&lt;=0,"Non",IF(AA561&gt;10,"Oui","Inf à 10")))</f>
        <v>Oui</v>
      </c>
      <c r="Y561" t="str">
        <f>IFERROR(INDEX(LigneAchat!$1:$1048576,MATCH(E561,LigneAchat!D:D,0),5),"")</f>
        <v/>
      </c>
      <c r="Z561">
        <f>INDEX(Articles!$1:$1048576,MATCH(E561,Articles!D:D,0),21)</f>
        <v>2578</v>
      </c>
      <c r="AA561">
        <f>+Z561-AB561</f>
        <v>2578</v>
      </c>
      <c r="AB561">
        <f>+INDEX(Articles!$1:$1048576,MATCH(E561,Articles!D:D,0),23)</f>
        <v>0</v>
      </c>
    </row>
    <row r="562">
      <c r="B562" t="str">
        <f>INDEX(Articles!$1:$1048576,MATCH(E562,Articles!D:D,0),6)</f>
        <v>1</v>
      </c>
      <c r="C562" t="str">
        <f>INDEX(Articles!$1:$1048576,MATCH(E562,Articles!D:D,0),7)</f>
        <v/>
      </c>
      <c r="D562" t="str">
        <f>HYPERLINK(INDEX(Articles!$1:$1048576,MATCH(E562,Articles!D:D,0),24),"Lien")</f>
        <v>Lien</v>
      </c>
      <c r="E562" t="str">
        <v>75533-01</v>
      </c>
      <c r="F562" t="str">
        <f>INDEX(Articles!$1:$1048576,MATCH(E562,Articles!D:D,0),5)</f>
        <v>MONOCOUP Ø30 PAF FRISSON BLANC</v>
      </c>
      <c r="G562" t="str">
        <f>INDEX(Articles!$1:$1048576,MATCH(E562,Articles!D:D,0),8)</f>
        <v>MONOCOUP</v>
      </c>
      <c r="H562" t="str">
        <f>INDEX(Articles!$1:$1048576,MATCH(E562,Articles!D:D,0),9)</f>
        <v>POT A FEU</v>
      </c>
      <c r="I562">
        <f>INDEX(Articles!$1:$1048576,MATCH(E562,Articles!D:D,0),10)</f>
        <v>30</v>
      </c>
      <c r="J562" t="str">
        <f>INDEX(Articles!$1:$1048576,MATCH(E562,Articles!D:D,0),11)</f>
        <v>CREPITANT</v>
      </c>
      <c r="K562" t="str">
        <f>INDEX(Articles!$1:$1048576,MATCH(E562,Articles!D:D,0),12)</f>
        <v>ARGENT</v>
      </c>
      <c r="L562" t="str">
        <f>INDEX(Articles!$1:$1048576,MATCH(E562,Articles!D:D,0),13)</f>
        <v>CN</v>
      </c>
      <c r="M562" t="str">
        <f>INDEX(Articles!$1:$1048576,MATCH(E562,Articles!D:D,0),14)</f>
        <v>F2</v>
      </c>
      <c r="N562" t="str">
        <f>INDEX(Articles!$1:$1048576,MATCH(E562,Articles!D:D,0),15)</f>
        <v>1.4G</v>
      </c>
      <c r="O562" t="str">
        <f>INDEX(Articles!$1:$1048576,MATCH(E562,Articles!D:D,0),16)</f>
        <v>1008-F2-69242499</v>
      </c>
      <c r="P562">
        <f>INDEX(Articles!$1:$1048576,MATCH(E562,Articles!D:D,0),17)*1000</f>
        <v>18</v>
      </c>
      <c r="Q562" t="str">
        <f>INDEX(Articles!$1:$1048576,MATCH(E562,Articles!D:D,0),18)</f>
        <v>2</v>
      </c>
      <c r="R562">
        <f>INDEX(Articles!$1:$1048576,MATCH(E562,Articles!D:D,0),19)</f>
        <v>8</v>
      </c>
      <c r="S562" t="str">
        <f>IF(INDEX('Unités CA'!$1:$1048576,MATCH(E562,'Unités CA'!D:D,0),5)=0,"",INDEX('Unités CA'!$1:$1048576,MATCH(E562,'Unités CA'!D:D,0),5))</f>
        <v>0100/CA</v>
      </c>
      <c r="T562" t="str">
        <f>IF(INDEX('Unités BTE'!$1:$1048576,MATCH(E562,'Unités CA'!D:D,0),5)=0,"",INDEX('Unités BTE'!$1:$1048576,MATCH(E562,'Unités CA'!D:D,0),5))</f>
        <v/>
      </c>
      <c r="U562">
        <f>IFERROR(INDEX('Prix PRO CA'!$1:$1048576,MATCH(E562,'Prix PRO CA'!D:D,0),10),"")</f>
        <v>200.82</v>
      </c>
      <c r="V562" t="str">
        <f>IFERROR(INDEX('Prix PRO CA'!$1:$1048576,MATCH(E562,'Prix PRO BTE'!D:D,0),10),"")</f>
        <v/>
      </c>
      <c r="W562">
        <f>+IFERROR(INDEX('Prix PRO PCS'!$1:$1048576,MATCH(E562,'Prix PRO PCS'!D:D,0),10),"")</f>
        <v>2.65</v>
      </c>
      <c r="X562" t="str">
        <f>IF(B562="OPPORTUNITE",AA562,IF(AA562&lt;=0,"Non",IF(AA562&gt;10,"Oui","Inf à 10")))</f>
        <v>Oui</v>
      </c>
      <c r="Y562" t="str">
        <f>IFERROR(INDEX(LigneAchat!$1:$1048576,MATCH(E562,LigneAchat!D:D,0),5),"")</f>
        <v/>
      </c>
      <c r="Z562">
        <f>INDEX(Articles!$1:$1048576,MATCH(E562,Articles!D:D,0),21)</f>
        <v>2354</v>
      </c>
      <c r="AA562">
        <f>+Z562-AB562</f>
        <v>2264</v>
      </c>
      <c r="AB562">
        <f>+INDEX(Articles!$1:$1048576,MATCH(E562,Articles!D:D,0),23)</f>
        <v>90</v>
      </c>
    </row>
    <row r="563">
      <c r="B563" t="str">
        <f>INDEX(Articles!$1:$1048576,MATCH(E563,Articles!D:D,0),6)</f>
        <v>1</v>
      </c>
      <c r="C563" t="str">
        <f>INDEX(Articles!$1:$1048576,MATCH(E563,Articles!D:D,0),7)</f>
        <v/>
      </c>
      <c r="D563" t="str">
        <f>HYPERLINK(INDEX(Articles!$1:$1048576,MATCH(E563,Articles!D:D,0),24),"Lien")</f>
        <v>Lien</v>
      </c>
      <c r="E563" t="str">
        <v>74844A</v>
      </c>
      <c r="F563" t="str">
        <f>INDEX(Articles!$1:$1048576,MATCH(E563,Articles!D:D,0),5)</f>
        <v>MONOCOUP Ø45 COMÈTE ARGENT</v>
      </c>
      <c r="G563" t="str">
        <f>INDEX(Articles!$1:$1048576,MATCH(E563,Articles!D:D,0),8)</f>
        <v>MONOCOUP</v>
      </c>
      <c r="H563" t="str">
        <f>INDEX(Articles!$1:$1048576,MATCH(E563,Articles!D:D,0),9)</f>
        <v>COMETE</v>
      </c>
      <c r="I563">
        <f>INDEX(Articles!$1:$1048576,MATCH(E563,Articles!D:D,0),10)</f>
        <v>45</v>
      </c>
      <c r="J563" t="str">
        <f>INDEX(Articles!$1:$1048576,MATCH(E563,Articles!D:D,0),11)</f>
        <v>COMETE</v>
      </c>
      <c r="K563" t="str">
        <f>INDEX(Articles!$1:$1048576,MATCH(E563,Articles!D:D,0),12)</f>
        <v>ARGENT</v>
      </c>
      <c r="L563" t="str">
        <f>INDEX(Articles!$1:$1048576,MATCH(E563,Articles!D:D,0),13)</f>
        <v>EU</v>
      </c>
      <c r="M563" t="str">
        <f>INDEX(Articles!$1:$1048576,MATCH(E563,Articles!D:D,0),14)</f>
        <v>T2</v>
      </c>
      <c r="N563" t="str">
        <f>INDEX(Articles!$1:$1048576,MATCH(E563,Articles!D:D,0),15)</f>
        <v>1.4G</v>
      </c>
      <c r="O563" t="str">
        <f>INDEX(Articles!$1:$1048576,MATCH(E563,Articles!D:D,0),16)</f>
        <v>1395-T2-0545/2013</v>
      </c>
      <c r="P563">
        <f>INDEX(Articles!$1:$1048576,MATCH(E563,Articles!D:D,0),17)*1000</f>
        <v>75</v>
      </c>
      <c r="Q563" t="str">
        <f>INDEX(Articles!$1:$1048576,MATCH(E563,Articles!D:D,0),18)</f>
        <v>2</v>
      </c>
      <c r="R563">
        <f>INDEX(Articles!$1:$1048576,MATCH(E563,Articles!D:D,0),19)</f>
        <v>45</v>
      </c>
      <c r="S563" t="str">
        <f>IF(INDEX('Unités CA'!$1:$1048576,MATCH(E563,'Unités CA'!D:D,0),5)=0,"",INDEX('Unités CA'!$1:$1048576,MATCH(E563,'Unités CA'!D:D,0),5))</f>
        <v>0035/CA</v>
      </c>
      <c r="T563" t="str">
        <f>IF(INDEX('Unités BTE'!$1:$1048576,MATCH(E563,'Unités CA'!D:D,0),5)=0,"",INDEX('Unités BTE'!$1:$1048576,MATCH(E563,'Unités CA'!D:D,0),5))</f>
        <v/>
      </c>
      <c r="U563">
        <f>IFERROR(INDEX('Prix PRO CA'!$1:$1048576,MATCH(E563,'Prix PRO CA'!D:D,0),10),"")</f>
        <v>303.1</v>
      </c>
      <c r="V563" t="str">
        <f>IFERROR(INDEX('Prix PRO CA'!$1:$1048576,MATCH(E563,'Prix PRO BTE'!D:D,0),10),"")</f>
        <v/>
      </c>
      <c r="W563">
        <f>+IFERROR(INDEX('Prix PRO PCS'!$1:$1048576,MATCH(E563,'Prix PRO PCS'!D:D,0),10),"")</f>
        <v>10.29</v>
      </c>
      <c r="X563" t="str">
        <f>IF(B563="OPPORTUNITE",AA563,IF(AA563&lt;=0,"Non",IF(AA563&gt;10,"Oui","Inf à 10")))</f>
        <v>Oui</v>
      </c>
      <c r="Y563" t="str">
        <f>IFERROR(INDEX(LigneAchat!$1:$1048576,MATCH(E563,LigneAchat!D:D,0),5),"")</f>
        <v/>
      </c>
      <c r="Z563">
        <f>INDEX(Articles!$1:$1048576,MATCH(E563,Articles!D:D,0),21)</f>
        <v>382</v>
      </c>
      <c r="AA563">
        <f>+Z563-AB563</f>
        <v>382</v>
      </c>
      <c r="AB563">
        <f>+INDEX(Articles!$1:$1048576,MATCH(E563,Articles!D:D,0),23)</f>
        <v>0</v>
      </c>
    </row>
    <row r="564">
      <c r="B564" t="str">
        <f>INDEX(Articles!$1:$1048576,MATCH(E564,Articles!D:D,0),6)</f>
        <v>1</v>
      </c>
      <c r="C564" t="str">
        <f>INDEX(Articles!$1:$1048576,MATCH(E564,Articles!D:D,0),7)</f>
        <v/>
      </c>
      <c r="D564" t="str">
        <f>HYPERLINK(INDEX(Articles!$1:$1048576,MATCH(E564,Articles!D:D,0),24),"Lien")</f>
        <v>Lien</v>
      </c>
      <c r="E564" t="str">
        <v>74844KA</v>
      </c>
      <c r="F564" t="str">
        <f>INDEX(Articles!$1:$1048576,MATCH(E564,Articles!D:D,0),5)</f>
        <v>MONOCOUP Ø45 COMÈTE KAMURO</v>
      </c>
      <c r="G564" t="str">
        <f>INDEX(Articles!$1:$1048576,MATCH(E564,Articles!D:D,0),8)</f>
        <v>MONOCOUP</v>
      </c>
      <c r="H564" t="str">
        <f>INDEX(Articles!$1:$1048576,MATCH(E564,Articles!D:D,0),9)</f>
        <v>COMETE</v>
      </c>
      <c r="I564">
        <f>INDEX(Articles!$1:$1048576,MATCH(E564,Articles!D:D,0),10)</f>
        <v>45</v>
      </c>
      <c r="J564" t="str">
        <f>INDEX(Articles!$1:$1048576,MATCH(E564,Articles!D:D,0),11)</f>
        <v>COMETE</v>
      </c>
      <c r="K564" t="str">
        <f>INDEX(Articles!$1:$1048576,MATCH(E564,Articles!D:D,0),12)</f>
        <v>KAMURO</v>
      </c>
      <c r="L564" t="str">
        <f>INDEX(Articles!$1:$1048576,MATCH(E564,Articles!D:D,0),13)</f>
        <v>EU</v>
      </c>
      <c r="M564" t="str">
        <f>INDEX(Articles!$1:$1048576,MATCH(E564,Articles!D:D,0),14)</f>
        <v>T2</v>
      </c>
      <c r="N564" t="str">
        <f>INDEX(Articles!$1:$1048576,MATCH(E564,Articles!D:D,0),15)</f>
        <v>1.4G</v>
      </c>
      <c r="O564" t="str">
        <f>INDEX(Articles!$1:$1048576,MATCH(E564,Articles!D:D,0),16)</f>
        <v>1395-T2-0545/2013</v>
      </c>
      <c r="P564">
        <f>INDEX(Articles!$1:$1048576,MATCH(E564,Articles!D:D,0),17)*1000</f>
        <v>75</v>
      </c>
      <c r="Q564" t="str">
        <f>INDEX(Articles!$1:$1048576,MATCH(E564,Articles!D:D,0),18)</f>
        <v>2</v>
      </c>
      <c r="R564">
        <f>INDEX(Articles!$1:$1048576,MATCH(E564,Articles!D:D,0),19)</f>
        <v>45</v>
      </c>
      <c r="S564" t="str">
        <f>IF(INDEX('Unités CA'!$1:$1048576,MATCH(E564,'Unités CA'!D:D,0),5)=0,"",INDEX('Unités CA'!$1:$1048576,MATCH(E564,'Unités CA'!D:D,0),5))</f>
        <v>0035/CA</v>
      </c>
      <c r="T564" t="str">
        <f>IF(INDEX('Unités BTE'!$1:$1048576,MATCH(E564,'Unités CA'!D:D,0),5)=0,"",INDEX('Unités BTE'!$1:$1048576,MATCH(E564,'Unités CA'!D:D,0),5))</f>
        <v/>
      </c>
      <c r="U564">
        <f>IFERROR(INDEX('Prix PRO CA'!$1:$1048576,MATCH(E564,'Prix PRO CA'!D:D,0),10),"")</f>
        <v>303.1</v>
      </c>
      <c r="V564" t="str">
        <f>IFERROR(INDEX('Prix PRO CA'!$1:$1048576,MATCH(E564,'Prix PRO BTE'!D:D,0),10),"")</f>
        <v/>
      </c>
      <c r="W564">
        <f>+IFERROR(INDEX('Prix PRO PCS'!$1:$1048576,MATCH(E564,'Prix PRO PCS'!D:D,0),10),"")</f>
        <v>10.29</v>
      </c>
      <c r="X564" t="str">
        <f>IF(B564="OPPORTUNITE",AA564,IF(AA564&lt;=0,"Non",IF(AA564&gt;10,"Oui","Inf à 10")))</f>
        <v>Oui</v>
      </c>
      <c r="Y564" t="str">
        <f>IFERROR(INDEX(LigneAchat!$1:$1048576,MATCH(E564,LigneAchat!D:D,0),5),"")</f>
        <v/>
      </c>
      <c r="Z564">
        <f>INDEX(Articles!$1:$1048576,MATCH(E564,Articles!D:D,0),21)</f>
        <v>382</v>
      </c>
      <c r="AA564">
        <f>+Z564-AB564</f>
        <v>382</v>
      </c>
      <c r="AB564">
        <f>+INDEX(Articles!$1:$1048576,MATCH(E564,Articles!D:D,0),23)</f>
        <v>0</v>
      </c>
    </row>
    <row r="565">
      <c r="B565" t="str">
        <f>INDEX(Articles!$1:$1048576,MATCH(E565,Articles!D:D,0),6)</f>
        <v>1</v>
      </c>
      <c r="C565" t="str">
        <f>INDEX(Articles!$1:$1048576,MATCH(E565,Articles!D:D,0),7)</f>
        <v/>
      </c>
      <c r="D565" t="str">
        <f>HYPERLINK(INDEX(Articles!$1:$1048576,MATCH(E565,Articles!D:D,0),24),"Lien")</f>
        <v>Lien</v>
      </c>
      <c r="E565" t="str">
        <v>43945MA/B/VE</v>
      </c>
      <c r="F565" t="str">
        <f>INDEX(Articles!$1:$1048576,MATCH(E565,Articles!D:D,0),5)</f>
        <v>MONOCOUP Ø45  PAF MAGENTA À BLEU À VERT</v>
      </c>
      <c r="G565" t="str">
        <f>INDEX(Articles!$1:$1048576,MATCH(E565,Articles!D:D,0),8)</f>
        <v>MONOCOUP</v>
      </c>
      <c r="H565" t="str">
        <f>INDEX(Articles!$1:$1048576,MATCH(E565,Articles!D:D,0),9)</f>
        <v>POT A FEU</v>
      </c>
      <c r="I565">
        <f>INDEX(Articles!$1:$1048576,MATCH(E565,Articles!D:D,0),10)</f>
        <v>45</v>
      </c>
      <c r="J565" t="str">
        <f>INDEX(Articles!$1:$1048576,MATCH(E565,Articles!D:D,0),11)</f>
        <v>CHANGEMENT</v>
      </c>
      <c r="K565" t="str">
        <f>INDEX(Articles!$1:$1048576,MATCH(E565,Articles!D:D,0),12)</f>
        <v>MULTICOLORE</v>
      </c>
      <c r="L565" t="str">
        <f>INDEX(Articles!$1:$1048576,MATCH(E565,Articles!D:D,0),13)</f>
        <v>EU</v>
      </c>
      <c r="M565" t="str">
        <f>INDEX(Articles!$1:$1048576,MATCH(E565,Articles!D:D,0),14)</f>
        <v>F4</v>
      </c>
      <c r="N565" t="str">
        <f>INDEX(Articles!$1:$1048576,MATCH(E565,Articles!D:D,0),15)</f>
        <v>1.3G</v>
      </c>
      <c r="O565" t="str">
        <f>INDEX(Articles!$1:$1048576,MATCH(E565,Articles!D:D,0),16)</f>
        <v>1008-F4-692246592</v>
      </c>
      <c r="P565">
        <f>INDEX(Articles!$1:$1048576,MATCH(E565,Articles!D:D,0),17)*1000</f>
        <v>90</v>
      </c>
      <c r="Q565" t="str">
        <f>INDEX(Articles!$1:$1048576,MATCH(E565,Articles!D:D,0),18)</f>
        <v>2</v>
      </c>
      <c r="R565">
        <f>INDEX(Articles!$1:$1048576,MATCH(E565,Articles!D:D,0),19)</f>
        <v>45</v>
      </c>
      <c r="S565" t="str">
        <f>IF(INDEX('Unités CA'!$1:$1048576,MATCH(E565,'Unités CA'!D:D,0),5)=0,"",INDEX('Unités CA'!$1:$1048576,MATCH(E565,'Unités CA'!D:D,0),5))</f>
        <v>0060/CA</v>
      </c>
      <c r="T565" t="str">
        <f>IF(INDEX('Unités BTE'!$1:$1048576,MATCH(E565,'Unités CA'!D:D,0),5)=0,"",INDEX('Unités BTE'!$1:$1048576,MATCH(E565,'Unités CA'!D:D,0),5))</f>
        <v/>
      </c>
      <c r="U565" t="str">
        <f>IFERROR(INDEX('Prix PRO CA'!$1:$1048576,MATCH(E565,'Prix PRO CA'!D:D,0),10),"")</f>
        <v/>
      </c>
      <c r="V565" t="str">
        <f>IFERROR(INDEX('Prix PRO CA'!$1:$1048576,MATCH(E565,'Prix PRO BTE'!D:D,0),10),"")</f>
        <v/>
      </c>
      <c r="W565">
        <f>+IFERROR(INDEX('Prix PRO PCS'!$1:$1048576,MATCH(E565,'Prix PRO PCS'!D:D,0),10),"")</f>
        <v>9.39</v>
      </c>
      <c r="X565" t="str">
        <f>IF(B565="OPPORTUNITE",AA565,IF(AA565&lt;=0,"Non",IF(AA565&gt;10,"Oui","Inf à 10")))</f>
        <v>Oui</v>
      </c>
      <c r="Y565" t="str">
        <f>IFERROR(INDEX(LigneAchat!$1:$1048576,MATCH(E565,LigneAchat!D:D,0),5),"")</f>
        <v/>
      </c>
      <c r="Z565">
        <f>INDEX(Articles!$1:$1048576,MATCH(E565,Articles!D:D,0),21)</f>
        <v>644</v>
      </c>
      <c r="AA565">
        <f>+Z565-AB565</f>
        <v>644</v>
      </c>
      <c r="AB565">
        <f>+INDEX(Articles!$1:$1048576,MATCH(E565,Articles!D:D,0),23)</f>
        <v>0</v>
      </c>
    </row>
    <row r="566">
      <c r="B566" t="str">
        <f>INDEX(Articles!$1:$1048576,MATCH(E566,Articles!D:D,0),6)</f>
        <v>1</v>
      </c>
      <c r="C566" t="str">
        <f>INDEX(Articles!$1:$1048576,MATCH(E566,Articles!D:D,0),7)</f>
        <v>2020</v>
      </c>
      <c r="D566" t="str">
        <f>HYPERLINK(INDEX(Articles!$1:$1048576,MATCH(E566,Articles!D:D,0),24),"Lien")</f>
        <v>Lien</v>
      </c>
      <c r="E566" t="str">
        <v>74846KA</v>
      </c>
      <c r="F566" t="str">
        <f>INDEX(Articles!$1:$1048576,MATCH(E566,Articles!D:D,0),5)</f>
        <v>MONOCOUP Ø45 PAF KAMURO BTTE KAMURO</v>
      </c>
      <c r="G566" t="str">
        <f>INDEX(Articles!$1:$1048576,MATCH(E566,Articles!D:D,0),8)</f>
        <v>MONOCOUP</v>
      </c>
      <c r="H566" t="str">
        <f>INDEX(Articles!$1:$1048576,MATCH(E566,Articles!D:D,0),9)</f>
        <v>BOMBETTE</v>
      </c>
      <c r="I566">
        <f>INDEX(Articles!$1:$1048576,MATCH(E566,Articles!D:D,0),10)</f>
        <v>45</v>
      </c>
      <c r="J566" t="str">
        <f>INDEX(Articles!$1:$1048576,MATCH(E566,Articles!D:D,0),11)</f>
        <v>PLEUREUR</v>
      </c>
      <c r="K566" t="str">
        <f>INDEX(Articles!$1:$1048576,MATCH(E566,Articles!D:D,0),12)</f>
        <v>KAMURO</v>
      </c>
      <c r="L566" t="str">
        <f>INDEX(Articles!$1:$1048576,MATCH(E566,Articles!D:D,0),13)</f>
        <v>EU</v>
      </c>
      <c r="M566" t="str">
        <f>INDEX(Articles!$1:$1048576,MATCH(E566,Articles!D:D,0),14)</f>
        <v>T2</v>
      </c>
      <c r="N566" t="str">
        <f>INDEX(Articles!$1:$1048576,MATCH(E566,Articles!D:D,0),15)</f>
        <v>1.4G</v>
      </c>
      <c r="O566" t="str">
        <f>INDEX(Articles!$1:$1048576,MATCH(E566,Articles!D:D,0),16)</f>
        <v>1395-T2-0532/2013</v>
      </c>
      <c r="P566">
        <f>INDEX(Articles!$1:$1048576,MATCH(E566,Articles!D:D,0),17)*1000</f>
        <v>81</v>
      </c>
      <c r="Q566" t="str">
        <f>INDEX(Articles!$1:$1048576,MATCH(E566,Articles!D:D,0),18)</f>
        <v>2</v>
      </c>
      <c r="R566">
        <f>INDEX(Articles!$1:$1048576,MATCH(E566,Articles!D:D,0),19)</f>
        <v>45</v>
      </c>
      <c r="S566" t="str">
        <f>IF(INDEX('Unités CA'!$1:$1048576,MATCH(E566,'Unités CA'!D:D,0),5)=0,"",INDEX('Unités CA'!$1:$1048576,MATCH(E566,'Unités CA'!D:D,0),5))</f>
        <v>0035/CA</v>
      </c>
      <c r="T566" t="str">
        <f>IF(INDEX('Unités BTE'!$1:$1048576,MATCH(E566,'Unités CA'!D:D,0),5)=0,"",INDEX('Unités BTE'!$1:$1048576,MATCH(E566,'Unités CA'!D:D,0),5))</f>
        <v/>
      </c>
      <c r="U566" t="str">
        <f>IFERROR(INDEX('Prix PRO CA'!$1:$1048576,MATCH(E566,'Prix PRO CA'!D:D,0),10),"")</f>
        <v/>
      </c>
      <c r="V566" t="str">
        <f>IFERROR(INDEX('Prix PRO CA'!$1:$1048576,MATCH(E566,'Prix PRO BTE'!D:D,0),10),"")</f>
        <v/>
      </c>
      <c r="W566">
        <f>+IFERROR(INDEX('Prix PRO PCS'!$1:$1048576,MATCH(E566,'Prix PRO PCS'!D:D,0),10),"")</f>
        <v>13.5</v>
      </c>
      <c r="X566" t="str">
        <f>IF(B566="OPPORTUNITE",AA566,IF(AA566&lt;=0,"Non",IF(AA566&gt;10,"Oui","Inf à 10")))</f>
        <v>Oui</v>
      </c>
      <c r="Y566" t="str">
        <f>IFERROR(INDEX(LigneAchat!$1:$1048576,MATCH(E566,LigneAchat!D:D,0),5),"")</f>
        <v/>
      </c>
      <c r="Z566">
        <f>INDEX(Articles!$1:$1048576,MATCH(E566,Articles!D:D,0),21)</f>
        <v>240</v>
      </c>
      <c r="AA566">
        <f>+Z566-AB566</f>
        <v>237</v>
      </c>
      <c r="AB566">
        <f>+INDEX(Articles!$1:$1048576,MATCH(E566,Articles!D:D,0),23)</f>
        <v>3</v>
      </c>
    </row>
    <row r="567">
      <c r="B567" t="str">
        <f>INDEX(Articles!$1:$1048576,MATCH(E567,Articles!D:D,0),6)</f>
        <v>1</v>
      </c>
      <c r="C567" t="str">
        <f>INDEX(Articles!$1:$1048576,MATCH(E567,Articles!D:D,0),7)</f>
        <v>2020</v>
      </c>
      <c r="D567" t="str">
        <f>HYPERLINK(INDEX(Articles!$1:$1048576,MATCH(E567,Articles!D:D,0),24),"Lien")</f>
        <v>Lien</v>
      </c>
      <c r="E567" t="str">
        <v>74846PA</v>
      </c>
      <c r="F567" t="str">
        <f>INDEX(Articles!$1:$1048576,MATCH(E567,Articles!D:D,0),5)</f>
        <v>MONOCOUP Ø45 PAF PLUIE ARGENT BTTE PLUIE ARGENT</v>
      </c>
      <c r="G567" t="str">
        <f>INDEX(Articles!$1:$1048576,MATCH(E567,Articles!D:D,0),8)</f>
        <v>MONOCOUP</v>
      </c>
      <c r="H567" t="str">
        <f>INDEX(Articles!$1:$1048576,MATCH(E567,Articles!D:D,0),9)</f>
        <v>BOMBETTE</v>
      </c>
      <c r="I567">
        <f>INDEX(Articles!$1:$1048576,MATCH(E567,Articles!D:D,0),10)</f>
        <v>45</v>
      </c>
      <c r="J567" t="str">
        <f>INDEX(Articles!$1:$1048576,MATCH(E567,Articles!D:D,0),11)</f>
        <v>PLEUREUR</v>
      </c>
      <c r="K567" t="str">
        <f>INDEX(Articles!$1:$1048576,MATCH(E567,Articles!D:D,0),12)</f>
        <v>ARGENT</v>
      </c>
      <c r="L567" t="str">
        <f>INDEX(Articles!$1:$1048576,MATCH(E567,Articles!D:D,0),13)</f>
        <v>EU</v>
      </c>
      <c r="M567" t="str">
        <f>INDEX(Articles!$1:$1048576,MATCH(E567,Articles!D:D,0),14)</f>
        <v>T2</v>
      </c>
      <c r="N567" t="str">
        <f>INDEX(Articles!$1:$1048576,MATCH(E567,Articles!D:D,0),15)</f>
        <v>1.4G</v>
      </c>
      <c r="O567" t="str">
        <f>INDEX(Articles!$1:$1048576,MATCH(E567,Articles!D:D,0),16)</f>
        <v>1395-T2-0532/2013</v>
      </c>
      <c r="P567">
        <f>INDEX(Articles!$1:$1048576,MATCH(E567,Articles!D:D,0),17)*1000</f>
        <v>81</v>
      </c>
      <c r="Q567" t="str">
        <f>INDEX(Articles!$1:$1048576,MATCH(E567,Articles!D:D,0),18)</f>
        <v>2</v>
      </c>
      <c r="R567">
        <f>INDEX(Articles!$1:$1048576,MATCH(E567,Articles!D:D,0),19)</f>
        <v>45</v>
      </c>
      <c r="S567" t="str">
        <f>IF(INDEX('Unités CA'!$1:$1048576,MATCH(E567,'Unités CA'!D:D,0),5)=0,"",INDEX('Unités CA'!$1:$1048576,MATCH(E567,'Unités CA'!D:D,0),5))</f>
        <v>0035/CA</v>
      </c>
      <c r="T567" t="str">
        <f>IF(INDEX('Unités BTE'!$1:$1048576,MATCH(E567,'Unités CA'!D:D,0),5)=0,"",INDEX('Unités BTE'!$1:$1048576,MATCH(E567,'Unités CA'!D:D,0),5))</f>
        <v/>
      </c>
      <c r="U567" t="str">
        <f>IFERROR(INDEX('Prix PRO CA'!$1:$1048576,MATCH(E567,'Prix PRO CA'!D:D,0),10),"")</f>
        <v/>
      </c>
      <c r="V567" t="str">
        <f>IFERROR(INDEX('Prix PRO CA'!$1:$1048576,MATCH(E567,'Prix PRO BTE'!D:D,0),10),"")</f>
        <v/>
      </c>
      <c r="W567">
        <f>+IFERROR(INDEX('Prix PRO PCS'!$1:$1048576,MATCH(E567,'Prix PRO PCS'!D:D,0),10),"")</f>
        <v>13.5</v>
      </c>
      <c r="X567" t="str">
        <f>IF(B567="OPPORTUNITE",AA567,IF(AA567&lt;=0,"Non",IF(AA567&gt;10,"Oui","Inf à 10")))</f>
        <v>Oui</v>
      </c>
      <c r="Y567" t="str">
        <f>IFERROR(INDEX(LigneAchat!$1:$1048576,MATCH(E567,LigneAchat!D:D,0),5),"")</f>
        <v/>
      </c>
      <c r="Z567">
        <f>INDEX(Articles!$1:$1048576,MATCH(E567,Articles!D:D,0),21)</f>
        <v>120</v>
      </c>
      <c r="AA567">
        <f>+Z567-AB567</f>
        <v>14</v>
      </c>
      <c r="AB567">
        <f>+INDEX(Articles!$1:$1048576,MATCH(E567,Articles!D:D,0),23)</f>
        <v>106</v>
      </c>
    </row>
    <row r="568">
      <c r="B568" t="str">
        <f>INDEX(Articles!$1:$1048576,MATCH(E568,Articles!D:D,0),6)</f>
        <v>1</v>
      </c>
      <c r="C568" t="str">
        <f>INDEX(Articles!$1:$1048576,MATCH(E568,Articles!D:D,0),7)</f>
        <v/>
      </c>
      <c r="D568" t="str">
        <f>HYPERLINK(INDEX(Articles!$1:$1048576,MATCH(E568,Articles!D:D,0),24),"Lien")</f>
        <v>Lien</v>
      </c>
      <c r="E568" t="str">
        <v>74845AB</v>
      </c>
      <c r="F568" t="str">
        <f>INDEX(Articles!$1:$1048576,MATCH(E568,Articles!D:D,0),5)</f>
        <v>MONOCOUP Ø45 PAF BLEU COMÈTE ARGENT</v>
      </c>
      <c r="G568" t="str">
        <f>INDEX(Articles!$1:$1048576,MATCH(E568,Articles!D:D,0),8)</f>
        <v>MONOCOUP</v>
      </c>
      <c r="H568" t="str">
        <f>INDEX(Articles!$1:$1048576,MATCH(E568,Articles!D:D,0),9)</f>
        <v>COMETE</v>
      </c>
      <c r="I568">
        <f>INDEX(Articles!$1:$1048576,MATCH(E568,Articles!D:D,0),10)</f>
        <v>45</v>
      </c>
      <c r="J568" t="str">
        <f>INDEX(Articles!$1:$1048576,MATCH(E568,Articles!D:D,0),11)</f>
        <v>COMETE</v>
      </c>
      <c r="K568" t="str">
        <f>INDEX(Articles!$1:$1048576,MATCH(E568,Articles!D:D,0),12)</f>
        <v>BLEU</v>
      </c>
      <c r="L568" t="str">
        <f>INDEX(Articles!$1:$1048576,MATCH(E568,Articles!D:D,0),13)</f>
        <v>EU</v>
      </c>
      <c r="M568" t="str">
        <f>INDEX(Articles!$1:$1048576,MATCH(E568,Articles!D:D,0),14)</f>
        <v>T2</v>
      </c>
      <c r="N568" t="str">
        <f>INDEX(Articles!$1:$1048576,MATCH(E568,Articles!D:D,0),15)</f>
        <v>1.4G</v>
      </c>
      <c r="O568" t="str">
        <f>INDEX(Articles!$1:$1048576,MATCH(E568,Articles!D:D,0),16)</f>
        <v>1395-T2-0545/2013</v>
      </c>
      <c r="P568">
        <f>INDEX(Articles!$1:$1048576,MATCH(E568,Articles!D:D,0),17)*1000</f>
        <v>125</v>
      </c>
      <c r="Q568" t="str">
        <f>INDEX(Articles!$1:$1048576,MATCH(E568,Articles!D:D,0),18)</f>
        <v>2</v>
      </c>
      <c r="R568">
        <f>INDEX(Articles!$1:$1048576,MATCH(E568,Articles!D:D,0),19)</f>
        <v>45</v>
      </c>
      <c r="S568" t="str">
        <f>IF(INDEX('Unités CA'!$1:$1048576,MATCH(E568,'Unités CA'!D:D,0),5)=0,"",INDEX('Unités CA'!$1:$1048576,MATCH(E568,'Unités CA'!D:D,0),5))</f>
        <v>0035/CA</v>
      </c>
      <c r="T568" t="str">
        <f>IF(INDEX('Unités BTE'!$1:$1048576,MATCH(E568,'Unités CA'!D:D,0),5)=0,"",INDEX('Unités BTE'!$1:$1048576,MATCH(E568,'Unités CA'!D:D,0),5))</f>
        <v/>
      </c>
      <c r="U568">
        <f>IFERROR(INDEX('Prix PRO CA'!$1:$1048576,MATCH(E568,'Prix PRO CA'!D:D,0),10),"")</f>
        <v>322.7</v>
      </c>
      <c r="V568" t="str">
        <f>IFERROR(INDEX('Prix PRO CA'!$1:$1048576,MATCH(E568,'Prix PRO BTE'!D:D,0),10),"")</f>
        <v/>
      </c>
      <c r="W568">
        <f>+IFERROR(INDEX('Prix PRO PCS'!$1:$1048576,MATCH(E568,'Prix PRO PCS'!D:D,0),10),"")</f>
        <v>11.07</v>
      </c>
      <c r="X568" t="str">
        <f>IF(B568="OPPORTUNITE",AA568,IF(AA568&lt;=0,"Non",IF(AA568&gt;10,"Oui","Inf à 10")))</f>
        <v>Oui</v>
      </c>
      <c r="Y568" t="str">
        <f>IFERROR(INDEX(LigneAchat!$1:$1048576,MATCH(E568,LigneAchat!D:D,0),5),"")</f>
        <v/>
      </c>
      <c r="Z568">
        <f>INDEX(Articles!$1:$1048576,MATCH(E568,Articles!D:D,0),21)</f>
        <v>348</v>
      </c>
      <c r="AA568">
        <f>+Z568-AB568</f>
        <v>348</v>
      </c>
      <c r="AB568">
        <f>+INDEX(Articles!$1:$1048576,MATCH(E568,Articles!D:D,0),23)</f>
        <v>0</v>
      </c>
    </row>
    <row r="569">
      <c r="B569" t="str">
        <f>INDEX(Articles!$1:$1048576,MATCH(E569,Articles!D:D,0),6)</f>
        <v>1</v>
      </c>
      <c r="C569" t="str">
        <f>INDEX(Articles!$1:$1048576,MATCH(E569,Articles!D:D,0),7)</f>
        <v/>
      </c>
      <c r="D569" t="str">
        <f>HYPERLINK(INDEX(Articles!$1:$1048576,MATCH(E569,Articles!D:D,0),24),"Lien")</f>
        <v>Lien</v>
      </c>
      <c r="E569" t="str">
        <v>74845KVI</v>
      </c>
      <c r="F569" t="str">
        <f>INDEX(Articles!$1:$1048576,MATCH(E569,Articles!D:D,0),5)</f>
        <v>MONOCOUP Ø45 PAF VIOLET COMÈTE KAMURO</v>
      </c>
      <c r="G569" t="str">
        <f>INDEX(Articles!$1:$1048576,MATCH(E569,Articles!D:D,0),8)</f>
        <v>MONOCOUP</v>
      </c>
      <c r="H569" t="str">
        <f>INDEX(Articles!$1:$1048576,MATCH(E569,Articles!D:D,0),9)</f>
        <v>COMETE</v>
      </c>
      <c r="I569">
        <f>INDEX(Articles!$1:$1048576,MATCH(E569,Articles!D:D,0),10)</f>
        <v>45</v>
      </c>
      <c r="J569" t="str">
        <f>INDEX(Articles!$1:$1048576,MATCH(E569,Articles!D:D,0),11)</f>
        <v>COMETE</v>
      </c>
      <c r="K569" t="str">
        <f>INDEX(Articles!$1:$1048576,MATCH(E569,Articles!D:D,0),12)</f>
        <v>KAMURO</v>
      </c>
      <c r="L569" t="str">
        <f>INDEX(Articles!$1:$1048576,MATCH(E569,Articles!D:D,0),13)</f>
        <v>EU</v>
      </c>
      <c r="M569" t="str">
        <f>INDEX(Articles!$1:$1048576,MATCH(E569,Articles!D:D,0),14)</f>
        <v>T2</v>
      </c>
      <c r="N569" t="str">
        <f>INDEX(Articles!$1:$1048576,MATCH(E569,Articles!D:D,0),15)</f>
        <v>1.4G</v>
      </c>
      <c r="O569" t="str">
        <f>INDEX(Articles!$1:$1048576,MATCH(E569,Articles!D:D,0),16)</f>
        <v>1395-T2-0545/2013</v>
      </c>
      <c r="P569">
        <f>INDEX(Articles!$1:$1048576,MATCH(E569,Articles!D:D,0),17)*1000</f>
        <v>125</v>
      </c>
      <c r="Q569" t="str">
        <f>INDEX(Articles!$1:$1048576,MATCH(E569,Articles!D:D,0),18)</f>
        <v>2</v>
      </c>
      <c r="R569">
        <f>INDEX(Articles!$1:$1048576,MATCH(E569,Articles!D:D,0),19)</f>
        <v>45</v>
      </c>
      <c r="S569" t="str">
        <f>IF(INDEX('Unités CA'!$1:$1048576,MATCH(E569,'Unités CA'!D:D,0),5)=0,"",INDEX('Unités CA'!$1:$1048576,MATCH(E569,'Unités CA'!D:D,0),5))</f>
        <v>0035/CA</v>
      </c>
      <c r="T569" t="str">
        <f>IF(INDEX('Unités BTE'!$1:$1048576,MATCH(E569,'Unités CA'!D:D,0),5)=0,"",INDEX('Unités BTE'!$1:$1048576,MATCH(E569,'Unités CA'!D:D,0),5))</f>
        <v/>
      </c>
      <c r="U569">
        <f>IFERROR(INDEX('Prix PRO CA'!$1:$1048576,MATCH(E569,'Prix PRO CA'!D:D,0),10),"")</f>
        <v>322.7</v>
      </c>
      <c r="V569" t="str">
        <f>IFERROR(INDEX('Prix PRO CA'!$1:$1048576,MATCH(E569,'Prix PRO BTE'!D:D,0),10),"")</f>
        <v/>
      </c>
      <c r="W569">
        <f>+IFERROR(INDEX('Prix PRO PCS'!$1:$1048576,MATCH(E569,'Prix PRO PCS'!D:D,0),10),"")</f>
        <v>11.07</v>
      </c>
      <c r="X569" t="str">
        <f>IF(B569="OPPORTUNITE",AA569,IF(AA569&lt;=0,"Non",IF(AA569&gt;10,"Oui","Inf à 10")))</f>
        <v>Oui</v>
      </c>
      <c r="Y569" t="str">
        <f>IFERROR(INDEX(LigneAchat!$1:$1048576,MATCH(E569,LigneAchat!D:D,0),5),"")</f>
        <v/>
      </c>
      <c r="Z569">
        <f>INDEX(Articles!$1:$1048576,MATCH(E569,Articles!D:D,0),21)</f>
        <v>337</v>
      </c>
      <c r="AA569">
        <f>+Z569-AB569</f>
        <v>319</v>
      </c>
      <c r="AB569">
        <f>+INDEX(Articles!$1:$1048576,MATCH(E569,Articles!D:D,0),23)</f>
        <v>18</v>
      </c>
    </row>
    <row r="570">
      <c r="B570" t="str">
        <f>INDEX(Articles!$1:$1048576,MATCH(E570,Articles!D:D,0),6)</f>
        <v>1</v>
      </c>
      <c r="C570" t="str">
        <f>INDEX(Articles!$1:$1048576,MATCH(E570,Articles!D:D,0),7)</f>
        <v/>
      </c>
      <c r="D570" t="str">
        <f>HYPERLINK(INDEX(Articles!$1:$1048576,MATCH(E570,Articles!D:D,0),24),"Lien")</f>
        <v>Lien</v>
      </c>
      <c r="E570" t="str">
        <v>75550-19</v>
      </c>
      <c r="F570" t="str">
        <f>INDEX(Articles!$1:$1048576,MATCH(E570,Articles!D:D,0),5)</f>
        <v>MONOCOUP Ø50 BTTE KAMURO + TC KAMURO</v>
      </c>
      <c r="G570" t="str">
        <f>INDEX(Articles!$1:$1048576,MATCH(E570,Articles!D:D,0),8)</f>
        <v>MONOCOUP</v>
      </c>
      <c r="H570" t="str">
        <f>INDEX(Articles!$1:$1048576,MATCH(E570,Articles!D:D,0),9)</f>
        <v>BOMBETTE</v>
      </c>
      <c r="I570">
        <f>INDEX(Articles!$1:$1048576,MATCH(E570,Articles!D:D,0),10)</f>
        <v>50</v>
      </c>
      <c r="J570" t="str">
        <f>INDEX(Articles!$1:$1048576,MATCH(E570,Articles!D:D,0),11)</f>
        <v>PLEUREUR</v>
      </c>
      <c r="K570" t="str">
        <f>INDEX(Articles!$1:$1048576,MATCH(E570,Articles!D:D,0),12)</f>
        <v>KAMURO</v>
      </c>
      <c r="L570" t="str">
        <f>INDEX(Articles!$1:$1048576,MATCH(E570,Articles!D:D,0),13)</f>
        <v>CN</v>
      </c>
      <c r="M570" t="str">
        <f>INDEX(Articles!$1:$1048576,MATCH(E570,Articles!D:D,0),14)</f>
        <v>F3</v>
      </c>
      <c r="N570" t="str">
        <f>INDEX(Articles!$1:$1048576,MATCH(E570,Articles!D:D,0),15)</f>
        <v>1.4G</v>
      </c>
      <c r="O570" t="str">
        <f>INDEX(Articles!$1:$1048576,MATCH(E570,Articles!D:D,0),16)</f>
        <v>1008-F3-69242601</v>
      </c>
      <c r="P570">
        <f>INDEX(Articles!$1:$1048576,MATCH(E570,Articles!D:D,0),17)*1000</f>
        <v>38</v>
      </c>
      <c r="Q570" t="str">
        <f>INDEX(Articles!$1:$1048576,MATCH(E570,Articles!D:D,0),18)</f>
        <v>2</v>
      </c>
      <c r="R570">
        <f>INDEX(Articles!$1:$1048576,MATCH(E570,Articles!D:D,0),19)</f>
        <v>25</v>
      </c>
      <c r="S570" t="str">
        <f>IF(INDEX('Unités CA'!$1:$1048576,MATCH(E570,'Unités CA'!D:D,0),5)=0,"",INDEX('Unités CA'!$1:$1048576,MATCH(E570,'Unités CA'!D:D,0),5))</f>
        <v>0050/CA</v>
      </c>
      <c r="T570" t="str">
        <f>IF(INDEX('Unités BTE'!$1:$1048576,MATCH(E570,'Unités CA'!D:D,0),5)=0,"",INDEX('Unités BTE'!$1:$1048576,MATCH(E570,'Unités CA'!D:D,0),5))</f>
        <v/>
      </c>
      <c r="U570">
        <f>IFERROR(INDEX('Prix PRO CA'!$1:$1048576,MATCH(E570,'Prix PRO CA'!D:D,0),10),"")</f>
        <v>242.83</v>
      </c>
      <c r="V570" t="str">
        <f>IFERROR(INDEX('Prix PRO CA'!$1:$1048576,MATCH(E570,'Prix PRO BTE'!D:D,0),10),"")</f>
        <v/>
      </c>
      <c r="W570">
        <f>+IFERROR(INDEX('Prix PRO PCS'!$1:$1048576,MATCH(E570,'Prix PRO PCS'!D:D,0),10),"")</f>
        <v>5.71</v>
      </c>
      <c r="X570" t="str">
        <f>IF(B570="OPPORTUNITE",AA570,IF(AA570&lt;=0,"Non",IF(AA570&gt;10,"Oui","Inf à 10")))</f>
        <v>Oui</v>
      </c>
      <c r="Y570" t="str">
        <f>IFERROR(INDEX(LigneAchat!$1:$1048576,MATCH(E570,LigneAchat!D:D,0),5),"")</f>
        <v/>
      </c>
      <c r="Z570">
        <f>INDEX(Articles!$1:$1048576,MATCH(E570,Articles!D:D,0),21)</f>
        <v>417</v>
      </c>
      <c r="AA570">
        <f>+Z570-AB570</f>
        <v>417</v>
      </c>
      <c r="AB570">
        <f>+INDEX(Articles!$1:$1048576,MATCH(E570,Articles!D:D,0),23)</f>
        <v>0</v>
      </c>
    </row>
    <row r="571">
      <c r="B571" t="str">
        <f>INDEX(Articles!$1:$1048576,MATCH(E571,Articles!D:D,0),6)</f>
        <v>1</v>
      </c>
      <c r="C571" t="str">
        <f>INDEX(Articles!$1:$1048576,MATCH(E571,Articles!D:D,0),7)</f>
        <v/>
      </c>
      <c r="D571" t="str">
        <f>HYPERLINK(INDEX(Articles!$1:$1048576,MATCH(E571,Articles!D:D,0),24),"Lien")</f>
        <v>Lien</v>
      </c>
      <c r="E571" t="str">
        <v>75551-09</v>
      </c>
      <c r="F571" t="str">
        <f>INDEX(Articles!$1:$1048576,MATCH(E571,Articles!D:D,0),5)</f>
        <v>MONOCOUP Ø50 COMÈTE ARGENT</v>
      </c>
      <c r="G571" t="str">
        <f>INDEX(Articles!$1:$1048576,MATCH(E571,Articles!D:D,0),8)</f>
        <v>MONOCOUP</v>
      </c>
      <c r="H571" t="str">
        <f>INDEX(Articles!$1:$1048576,MATCH(E571,Articles!D:D,0),9)</f>
        <v>COMETE</v>
      </c>
      <c r="I571">
        <f>INDEX(Articles!$1:$1048576,MATCH(E571,Articles!D:D,0),10)</f>
        <v>50</v>
      </c>
      <c r="J571" t="str">
        <f>INDEX(Articles!$1:$1048576,MATCH(E571,Articles!D:D,0),11)</f>
        <v>COMETE</v>
      </c>
      <c r="K571" t="str">
        <f>INDEX(Articles!$1:$1048576,MATCH(E571,Articles!D:D,0),12)</f>
        <v>ARGENT</v>
      </c>
      <c r="L571" t="str">
        <f>INDEX(Articles!$1:$1048576,MATCH(E571,Articles!D:D,0),13)</f>
        <v>CN</v>
      </c>
      <c r="M571" t="str">
        <f>INDEX(Articles!$1:$1048576,MATCH(E571,Articles!D:D,0),14)</f>
        <v>F3</v>
      </c>
      <c r="N571" t="str">
        <f>INDEX(Articles!$1:$1048576,MATCH(E571,Articles!D:D,0),15)</f>
        <v>1.4G</v>
      </c>
      <c r="O571" t="str">
        <f>INDEX(Articles!$1:$1048576,MATCH(E571,Articles!D:D,0),16)</f>
        <v>1008-F3-69242602</v>
      </c>
      <c r="P571">
        <f>INDEX(Articles!$1:$1048576,MATCH(E571,Articles!D:D,0),17)*1000</f>
        <v>30</v>
      </c>
      <c r="Q571" t="str">
        <f>INDEX(Articles!$1:$1048576,MATCH(E571,Articles!D:D,0),18)</f>
        <v>2</v>
      </c>
      <c r="R571">
        <f>INDEX(Articles!$1:$1048576,MATCH(E571,Articles!D:D,0),19)</f>
        <v>25</v>
      </c>
      <c r="S571" t="str">
        <f>IF(INDEX('Unités CA'!$1:$1048576,MATCH(E571,'Unités CA'!D:D,0),5)=0,"",INDEX('Unités CA'!$1:$1048576,MATCH(E571,'Unités CA'!D:D,0),5))</f>
        <v>0050/CA</v>
      </c>
      <c r="T571" t="str">
        <f>IF(INDEX('Unités BTE'!$1:$1048576,MATCH(E571,'Unités CA'!D:D,0),5)=0,"",INDEX('Unités BTE'!$1:$1048576,MATCH(E571,'Unités CA'!D:D,0),5))</f>
        <v/>
      </c>
      <c r="U571">
        <f>IFERROR(INDEX('Prix PRO CA'!$1:$1048576,MATCH(E571,'Prix PRO CA'!D:D,0),10),"")</f>
        <v>242.83</v>
      </c>
      <c r="V571" t="str">
        <f>IFERROR(INDEX('Prix PRO CA'!$1:$1048576,MATCH(E571,'Prix PRO BTE'!D:D,0),10),"")</f>
        <v/>
      </c>
      <c r="W571">
        <f>+IFERROR(INDEX('Prix PRO PCS'!$1:$1048576,MATCH(E571,'Prix PRO PCS'!D:D,0),10),"")</f>
        <v>5.71</v>
      </c>
      <c r="X571" t="str">
        <f>IF(B571="OPPORTUNITE",AA571,IF(AA571&lt;=0,"Non",IF(AA571&gt;10,"Oui","Inf à 10")))</f>
        <v>Oui</v>
      </c>
      <c r="Y571" t="str">
        <f>IFERROR(INDEX(LigneAchat!$1:$1048576,MATCH(E571,LigneAchat!D:D,0),5),"")</f>
        <v/>
      </c>
      <c r="Z571">
        <f>INDEX(Articles!$1:$1048576,MATCH(E571,Articles!D:D,0),21)</f>
        <v>725</v>
      </c>
      <c r="AA571">
        <f>+Z571-AB571</f>
        <v>585</v>
      </c>
      <c r="AB571">
        <f>+INDEX(Articles!$1:$1048576,MATCH(E571,Articles!D:D,0),23)</f>
        <v>140</v>
      </c>
    </row>
    <row r="572">
      <c r="B572" t="str">
        <f>INDEX(Articles!$1:$1048576,MATCH(E572,Articles!D:D,0),6)</f>
        <v>1</v>
      </c>
      <c r="C572" t="str">
        <f>INDEX(Articles!$1:$1048576,MATCH(E572,Articles!D:D,0),7)</f>
        <v/>
      </c>
      <c r="D572" t="str">
        <f>HYPERLINK(INDEX(Articles!$1:$1048576,MATCH(E572,Articles!D:D,0),24),"Lien")</f>
        <v>Lien</v>
      </c>
      <c r="E572" t="str">
        <v>75551-18</v>
      </c>
      <c r="F572" t="str">
        <f>INDEX(Articles!$1:$1048576,MATCH(E572,Articles!D:D,0),5)</f>
        <v>MONOCOUP Ø50 COMÈTE OR</v>
      </c>
      <c r="G572" t="str">
        <f>INDEX(Articles!$1:$1048576,MATCH(E572,Articles!D:D,0),8)</f>
        <v>MONOCOUP</v>
      </c>
      <c r="H572" t="str">
        <f>INDEX(Articles!$1:$1048576,MATCH(E572,Articles!D:D,0),9)</f>
        <v>COMETE</v>
      </c>
      <c r="I572">
        <f>INDEX(Articles!$1:$1048576,MATCH(E572,Articles!D:D,0),10)</f>
        <v>50</v>
      </c>
      <c r="J572" t="str">
        <f>INDEX(Articles!$1:$1048576,MATCH(E572,Articles!D:D,0),11)</f>
        <v>COMETE</v>
      </c>
      <c r="K572" t="str">
        <f>INDEX(Articles!$1:$1048576,MATCH(E572,Articles!D:D,0),12)</f>
        <v>OR</v>
      </c>
      <c r="L572" t="str">
        <f>INDEX(Articles!$1:$1048576,MATCH(E572,Articles!D:D,0),13)</f>
        <v>CN</v>
      </c>
      <c r="M572" t="str">
        <f>INDEX(Articles!$1:$1048576,MATCH(E572,Articles!D:D,0),14)</f>
        <v>F3</v>
      </c>
      <c r="N572" t="str">
        <f>INDEX(Articles!$1:$1048576,MATCH(E572,Articles!D:D,0),15)</f>
        <v>1.4G</v>
      </c>
      <c r="O572" t="str">
        <f>INDEX(Articles!$1:$1048576,MATCH(E572,Articles!D:D,0),16)</f>
        <v>1008-F3-69242602</v>
      </c>
      <c r="P572">
        <f>INDEX(Articles!$1:$1048576,MATCH(E572,Articles!D:D,0),17)*1000</f>
        <v>30</v>
      </c>
      <c r="Q572" t="str">
        <f>INDEX(Articles!$1:$1048576,MATCH(E572,Articles!D:D,0),18)</f>
        <v>2</v>
      </c>
      <c r="R572">
        <f>INDEX(Articles!$1:$1048576,MATCH(E572,Articles!D:D,0),19)</f>
        <v>25</v>
      </c>
      <c r="S572" t="str">
        <f>IF(INDEX('Unités CA'!$1:$1048576,MATCH(E572,'Unités CA'!D:D,0),5)=0,"",INDEX('Unités CA'!$1:$1048576,MATCH(E572,'Unités CA'!D:D,0),5))</f>
        <v>0050/CA</v>
      </c>
      <c r="T572" t="str">
        <f>IF(INDEX('Unités BTE'!$1:$1048576,MATCH(E572,'Unités CA'!D:D,0),5)=0,"",INDEX('Unités BTE'!$1:$1048576,MATCH(E572,'Unités CA'!D:D,0),5))</f>
        <v/>
      </c>
      <c r="U572">
        <f>IFERROR(INDEX('Prix PRO CA'!$1:$1048576,MATCH(E572,'Prix PRO CA'!D:D,0),10),"")</f>
        <v>242.83</v>
      </c>
      <c r="V572" t="str">
        <f>IFERROR(INDEX('Prix PRO CA'!$1:$1048576,MATCH(E572,'Prix PRO BTE'!D:D,0),10),"")</f>
        <v/>
      </c>
      <c r="W572">
        <f>+IFERROR(INDEX('Prix PRO PCS'!$1:$1048576,MATCH(E572,'Prix PRO PCS'!D:D,0),10),"")</f>
        <v>5.71</v>
      </c>
      <c r="X572" t="str">
        <f>IF(B572="OPPORTUNITE",AA572,IF(AA572&lt;=0,"Non",IF(AA572&gt;10,"Oui","Inf à 10")))</f>
        <v>Oui</v>
      </c>
      <c r="Y572" t="str">
        <f>IFERROR(INDEX(LigneAchat!$1:$1048576,MATCH(E572,LigneAchat!D:D,0),5),"")</f>
        <v/>
      </c>
      <c r="Z572">
        <f>INDEX(Articles!$1:$1048576,MATCH(E572,Articles!D:D,0),21)</f>
        <v>204</v>
      </c>
      <c r="AA572">
        <f>+Z572-AB572</f>
        <v>161</v>
      </c>
      <c r="AB572">
        <f>+INDEX(Articles!$1:$1048576,MATCH(E572,Articles!D:D,0),23)</f>
        <v>43</v>
      </c>
    </row>
    <row r="573">
      <c r="B573" t="str">
        <f>INDEX(Articles!$1:$1048576,MATCH(E573,Articles!D:D,0),6)</f>
        <v>1</v>
      </c>
      <c r="C573" t="str">
        <f>INDEX(Articles!$1:$1048576,MATCH(E573,Articles!D:D,0),7)</f>
        <v/>
      </c>
      <c r="D573" t="str">
        <f>HYPERLINK(INDEX(Articles!$1:$1048576,MATCH(E573,Articles!D:D,0),24),"Lien")</f>
        <v>Lien</v>
      </c>
      <c r="E573" t="str">
        <v>75551-13</v>
      </c>
      <c r="F573" t="str">
        <f>INDEX(Articles!$1:$1048576,MATCH(E573,Articles!D:D,0),5)</f>
        <v>MONOCOUP Ø50 COMÈTE CLIGNO BLANC</v>
      </c>
      <c r="G573" t="str">
        <f>INDEX(Articles!$1:$1048576,MATCH(E573,Articles!D:D,0),8)</f>
        <v>MONOCOUP</v>
      </c>
      <c r="H573" t="str">
        <f>INDEX(Articles!$1:$1048576,MATCH(E573,Articles!D:D,0),9)</f>
        <v>COMETE</v>
      </c>
      <c r="I573">
        <f>INDEX(Articles!$1:$1048576,MATCH(E573,Articles!D:D,0),10)</f>
        <v>50</v>
      </c>
      <c r="J573" t="str">
        <f>INDEX(Articles!$1:$1048576,MATCH(E573,Articles!D:D,0),11)</f>
        <v>CLIGNO</v>
      </c>
      <c r="K573" t="str">
        <f>INDEX(Articles!$1:$1048576,MATCH(E573,Articles!D:D,0),12)</f>
        <v>BLANC</v>
      </c>
      <c r="L573" t="str">
        <f>INDEX(Articles!$1:$1048576,MATCH(E573,Articles!D:D,0),13)</f>
        <v>CN</v>
      </c>
      <c r="M573" t="str">
        <f>INDEX(Articles!$1:$1048576,MATCH(E573,Articles!D:D,0),14)</f>
        <v>F3</v>
      </c>
      <c r="N573" t="str">
        <f>INDEX(Articles!$1:$1048576,MATCH(E573,Articles!D:D,0),15)</f>
        <v>1.4G</v>
      </c>
      <c r="O573" t="str">
        <f>INDEX(Articles!$1:$1048576,MATCH(E573,Articles!D:D,0),16)</f>
        <v>1008-F3-69242602</v>
      </c>
      <c r="P573">
        <f>INDEX(Articles!$1:$1048576,MATCH(E573,Articles!D:D,0),17)*1000</f>
        <v>30</v>
      </c>
      <c r="Q573" t="str">
        <f>INDEX(Articles!$1:$1048576,MATCH(E573,Articles!D:D,0),18)</f>
        <v>2</v>
      </c>
      <c r="R573">
        <f>INDEX(Articles!$1:$1048576,MATCH(E573,Articles!D:D,0),19)</f>
        <v>25</v>
      </c>
      <c r="S573" t="str">
        <f>IF(INDEX('Unités CA'!$1:$1048576,MATCH(E573,'Unités CA'!D:D,0),5)=0,"",INDEX('Unités CA'!$1:$1048576,MATCH(E573,'Unités CA'!D:D,0),5))</f>
        <v>0050/CA</v>
      </c>
      <c r="T573" t="str">
        <f>IF(INDEX('Unités BTE'!$1:$1048576,MATCH(E573,'Unités CA'!D:D,0),5)=0,"",INDEX('Unités BTE'!$1:$1048576,MATCH(E573,'Unités CA'!D:D,0),5))</f>
        <v/>
      </c>
      <c r="U573">
        <f>IFERROR(INDEX('Prix PRO CA'!$1:$1048576,MATCH(E573,'Prix PRO CA'!D:D,0),10),"")</f>
        <v>242.83</v>
      </c>
      <c r="V573" t="str">
        <f>IFERROR(INDEX('Prix PRO CA'!$1:$1048576,MATCH(E573,'Prix PRO BTE'!D:D,0),10),"")</f>
        <v/>
      </c>
      <c r="W573">
        <f>+IFERROR(INDEX('Prix PRO PCS'!$1:$1048576,MATCH(E573,'Prix PRO PCS'!D:D,0),10),"")</f>
        <v>5.71</v>
      </c>
      <c r="X573" t="str">
        <f>IF(B573="OPPORTUNITE",AA573,IF(AA573&lt;=0,"Non",IF(AA573&gt;10,"Oui","Inf à 10")))</f>
        <v>Oui</v>
      </c>
      <c r="Y573" t="str">
        <f>IFERROR(INDEX(LigneAchat!$1:$1048576,MATCH(E573,LigneAchat!D:D,0),5),"")</f>
        <v/>
      </c>
      <c r="Z573">
        <f>INDEX(Articles!$1:$1048576,MATCH(E573,Articles!D:D,0),21)</f>
        <v>413</v>
      </c>
      <c r="AA573">
        <f>+Z573-AB573</f>
        <v>204</v>
      </c>
      <c r="AB573">
        <f>+INDEX(Articles!$1:$1048576,MATCH(E573,Articles!D:D,0),23)</f>
        <v>209</v>
      </c>
    </row>
    <row r="574">
      <c r="B574" t="str">
        <f>INDEX(Articles!$1:$1048576,MATCH(E574,Articles!D:D,0),6)</f>
        <v>1</v>
      </c>
      <c r="C574" t="str">
        <f>INDEX(Articles!$1:$1048576,MATCH(E574,Articles!D:D,0),7)</f>
        <v/>
      </c>
      <c r="D574" t="str">
        <f>HYPERLINK(INDEX(Articles!$1:$1048576,MATCH(E574,Articles!D:D,0),24),"Lien")</f>
        <v>Lien</v>
      </c>
      <c r="E574" t="str">
        <v>75551-01</v>
      </c>
      <c r="F574" t="str">
        <f>INDEX(Articles!$1:$1048576,MATCH(E574,Articles!D:D,0),5)</f>
        <v>MONOCOUP Ø50 COMÈTE FRISSON</v>
      </c>
      <c r="G574" t="str">
        <f>INDEX(Articles!$1:$1048576,MATCH(E574,Articles!D:D,0),8)</f>
        <v>MONOCOUP</v>
      </c>
      <c r="H574" t="str">
        <f>INDEX(Articles!$1:$1048576,MATCH(E574,Articles!D:D,0),9)</f>
        <v>COMETE</v>
      </c>
      <c r="I574">
        <f>INDEX(Articles!$1:$1048576,MATCH(E574,Articles!D:D,0),10)</f>
        <v>50</v>
      </c>
      <c r="J574" t="str">
        <f>INDEX(Articles!$1:$1048576,MATCH(E574,Articles!D:D,0),11)</f>
        <v>CREPITANT</v>
      </c>
      <c r="K574" t="str">
        <f>INDEX(Articles!$1:$1048576,MATCH(E574,Articles!D:D,0),12)</f>
        <v>OR</v>
      </c>
      <c r="L574" t="str">
        <f>INDEX(Articles!$1:$1048576,MATCH(E574,Articles!D:D,0),13)</f>
        <v>CN</v>
      </c>
      <c r="M574" t="str">
        <f>INDEX(Articles!$1:$1048576,MATCH(E574,Articles!D:D,0),14)</f>
        <v>F3</v>
      </c>
      <c r="N574" t="str">
        <f>INDEX(Articles!$1:$1048576,MATCH(E574,Articles!D:D,0),15)</f>
        <v>1.4G</v>
      </c>
      <c r="O574" t="str">
        <f>INDEX(Articles!$1:$1048576,MATCH(E574,Articles!D:D,0),16)</f>
        <v>1008-F3-69242602</v>
      </c>
      <c r="P574">
        <f>INDEX(Articles!$1:$1048576,MATCH(E574,Articles!D:D,0),17)*1000</f>
        <v>30</v>
      </c>
      <c r="Q574" t="str">
        <f>INDEX(Articles!$1:$1048576,MATCH(E574,Articles!D:D,0),18)</f>
        <v>2</v>
      </c>
      <c r="R574">
        <f>INDEX(Articles!$1:$1048576,MATCH(E574,Articles!D:D,0),19)</f>
        <v>25</v>
      </c>
      <c r="S574" t="str">
        <f>IF(INDEX('Unités CA'!$1:$1048576,MATCH(E574,'Unités CA'!D:D,0),5)=0,"",INDEX('Unités CA'!$1:$1048576,MATCH(E574,'Unités CA'!D:D,0),5))</f>
        <v>0050/CA</v>
      </c>
      <c r="T574" t="str">
        <f>IF(INDEX('Unités BTE'!$1:$1048576,MATCH(E574,'Unités CA'!D:D,0),5)=0,"",INDEX('Unités BTE'!$1:$1048576,MATCH(E574,'Unités CA'!D:D,0),5))</f>
        <v/>
      </c>
      <c r="U574">
        <f>IFERROR(INDEX('Prix PRO CA'!$1:$1048576,MATCH(E574,'Prix PRO CA'!D:D,0),10),"")</f>
        <v>242.83</v>
      </c>
      <c r="V574" t="str">
        <f>IFERROR(INDEX('Prix PRO CA'!$1:$1048576,MATCH(E574,'Prix PRO BTE'!D:D,0),10),"")</f>
        <v/>
      </c>
      <c r="W574">
        <f>+IFERROR(INDEX('Prix PRO PCS'!$1:$1048576,MATCH(E574,'Prix PRO PCS'!D:D,0),10),"")</f>
        <v>5.71</v>
      </c>
      <c r="X574" t="str">
        <f>IF(B574="OPPORTUNITE",AA574,IF(AA574&lt;=0,"Non",IF(AA574&gt;10,"Oui","Inf à 10")))</f>
        <v>Oui</v>
      </c>
      <c r="Y574" t="str">
        <f>IFERROR(INDEX(LigneAchat!$1:$1048576,MATCH(E574,LigneAchat!D:D,0),5),"")</f>
        <v/>
      </c>
      <c r="Z574">
        <f>INDEX(Articles!$1:$1048576,MATCH(E574,Articles!D:D,0),21)</f>
        <v>614</v>
      </c>
      <c r="AA574">
        <f>+Z574-AB574</f>
        <v>470</v>
      </c>
      <c r="AB574">
        <f>+INDEX(Articles!$1:$1048576,MATCH(E574,Articles!D:D,0),23)</f>
        <v>144</v>
      </c>
    </row>
    <row r="575">
      <c r="B575" t="str">
        <f>INDEX(Articles!$1:$1048576,MATCH(E575,Articles!D:D,0),6)</f>
        <v>1</v>
      </c>
      <c r="C575" t="str">
        <f>INDEX(Articles!$1:$1048576,MATCH(E575,Articles!D:D,0),7)</f>
        <v/>
      </c>
      <c r="D575" t="str">
        <f>HYPERLINK(INDEX(Articles!$1:$1048576,MATCH(E575,Articles!D:D,0),24),"Lien")</f>
        <v>Lien</v>
      </c>
      <c r="E575" t="str">
        <v>75553-18</v>
      </c>
      <c r="F575" t="str">
        <f>INDEX(Articles!$1:$1048576,MATCH(E575,Articles!D:D,0),5)</f>
        <v>MONOCOUP Ø50 PAF FILET D'OR</v>
      </c>
      <c r="G575" t="str">
        <f>INDEX(Articles!$1:$1048576,MATCH(E575,Articles!D:D,0),8)</f>
        <v>MONOCOUP</v>
      </c>
      <c r="H575" t="str">
        <f>INDEX(Articles!$1:$1048576,MATCH(E575,Articles!D:D,0),9)</f>
        <v>POT A FEU</v>
      </c>
      <c r="I575">
        <f>INDEX(Articles!$1:$1048576,MATCH(E575,Articles!D:D,0),10)</f>
        <v>50</v>
      </c>
      <c r="J575" t="str">
        <f>INDEX(Articles!$1:$1048576,MATCH(E575,Articles!D:D,0),11)</f>
        <v>PLEUREUR</v>
      </c>
      <c r="K575" t="str">
        <f>INDEX(Articles!$1:$1048576,MATCH(E575,Articles!D:D,0),12)</f>
        <v>KAMURO</v>
      </c>
      <c r="L575" t="str">
        <f>INDEX(Articles!$1:$1048576,MATCH(E575,Articles!D:D,0),13)</f>
        <v>CN</v>
      </c>
      <c r="M575" t="str">
        <f>INDEX(Articles!$1:$1048576,MATCH(E575,Articles!D:D,0),14)</f>
        <v>F3</v>
      </c>
      <c r="N575" t="str">
        <f>INDEX(Articles!$1:$1048576,MATCH(E575,Articles!D:D,0),15)</f>
        <v>1.4G</v>
      </c>
      <c r="O575" t="str">
        <f>INDEX(Articles!$1:$1048576,MATCH(E575,Articles!D:D,0),16)</f>
        <v>1008-F3-69242500</v>
      </c>
      <c r="P575">
        <f>INDEX(Articles!$1:$1048576,MATCH(E575,Articles!D:D,0),17)*1000</f>
        <v>52</v>
      </c>
      <c r="Q575" t="str">
        <f>INDEX(Articles!$1:$1048576,MATCH(E575,Articles!D:D,0),18)</f>
        <v>2</v>
      </c>
      <c r="R575">
        <f>INDEX(Articles!$1:$1048576,MATCH(E575,Articles!D:D,0),19)</f>
        <v>25</v>
      </c>
      <c r="S575" t="str">
        <f>IF(INDEX('Unités CA'!$1:$1048576,MATCH(E575,'Unités CA'!D:D,0),5)=0,"",INDEX('Unités CA'!$1:$1048576,MATCH(E575,'Unités CA'!D:D,0),5))</f>
        <v>0050/CA</v>
      </c>
      <c r="T575" t="str">
        <f>IF(INDEX('Unités BTE'!$1:$1048576,MATCH(E575,'Unités CA'!D:D,0),5)=0,"",INDEX('Unités BTE'!$1:$1048576,MATCH(E575,'Unités CA'!D:D,0),5))</f>
        <v/>
      </c>
      <c r="U575">
        <f>IFERROR(INDEX('Prix PRO CA'!$1:$1048576,MATCH(E575,'Prix PRO CA'!D:D,0),10),"")</f>
        <v>261.68</v>
      </c>
      <c r="V575" t="str">
        <f>IFERROR(INDEX('Prix PRO CA'!$1:$1048576,MATCH(E575,'Prix PRO BTE'!D:D,0),10),"")</f>
        <v/>
      </c>
      <c r="W575">
        <f>+IFERROR(INDEX('Prix PRO PCS'!$1:$1048576,MATCH(E575,'Prix PRO PCS'!D:D,0),10),"")</f>
        <v>6.07</v>
      </c>
      <c r="X575" t="str">
        <f>IF(B575="OPPORTUNITE",AA575,IF(AA575&lt;=0,"Non",IF(AA575&gt;10,"Oui","Inf à 10")))</f>
        <v>Oui</v>
      </c>
      <c r="Y575" t="str">
        <f>IFERROR(INDEX(LigneAchat!$1:$1048576,MATCH(E575,LigneAchat!D:D,0),5),"")</f>
        <v/>
      </c>
      <c r="Z575">
        <f>INDEX(Articles!$1:$1048576,MATCH(E575,Articles!D:D,0),21)</f>
        <v>444</v>
      </c>
      <c r="AA575">
        <f>+Z575-AB575</f>
        <v>416</v>
      </c>
      <c r="AB575">
        <f>+INDEX(Articles!$1:$1048576,MATCH(E575,Articles!D:D,0),23)</f>
        <v>28</v>
      </c>
    </row>
    <row r="576">
      <c r="B576" t="str">
        <f>INDEX(Articles!$1:$1048576,MATCH(E576,Articles!D:D,0),6)</f>
        <v>1</v>
      </c>
      <c r="C576" t="str">
        <f>INDEX(Articles!$1:$1048576,MATCH(E576,Articles!D:D,0),7)</f>
        <v>2020</v>
      </c>
      <c r="D576" t="str">
        <f>HYPERLINK(INDEX(Articles!$1:$1048576,MATCH(E576,Articles!D:D,0),24),"Lien")</f>
        <v>Lien</v>
      </c>
      <c r="E576" t="str">
        <v>75549-60</v>
      </c>
      <c r="F576" t="str">
        <f>INDEX(Articles!$1:$1048576,MATCH(E576,Articles!D:D,0),5)</f>
        <v>MONOCOUP Ø50 PAF BLANC + DÉTO</v>
      </c>
      <c r="G576" t="str">
        <f>INDEX(Articles!$1:$1048576,MATCH(E576,Articles!D:D,0),8)</f>
        <v>MONOCOUP</v>
      </c>
      <c r="H576" t="str">
        <f>INDEX(Articles!$1:$1048576,MATCH(E576,Articles!D:D,0),9)</f>
        <v>POT A FEU</v>
      </c>
      <c r="I576">
        <f>INDEX(Articles!$1:$1048576,MATCH(E576,Articles!D:D,0),10)</f>
        <v>50</v>
      </c>
      <c r="J576" t="str">
        <f>INDEX(Articles!$1:$1048576,MATCH(E576,Articles!D:D,0),11)</f>
        <v>DETONATION</v>
      </c>
      <c r="K576" t="str">
        <f>INDEX(Articles!$1:$1048576,MATCH(E576,Articles!D:D,0),12)</f>
        <v>BLANC</v>
      </c>
      <c r="L576" t="str">
        <f>INDEX(Articles!$1:$1048576,MATCH(E576,Articles!D:D,0),13)</f>
        <v>CN</v>
      </c>
      <c r="M576" t="str">
        <f>INDEX(Articles!$1:$1048576,MATCH(E576,Articles!D:D,0),14)</f>
        <v>F4</v>
      </c>
      <c r="N576" t="str">
        <f>INDEX(Articles!$1:$1048576,MATCH(E576,Articles!D:D,0),15)</f>
        <v>1.3G</v>
      </c>
      <c r="O576" t="str">
        <f>INDEX(Articles!$1:$1048576,MATCH(E576,Articles!D:D,0),16)</f>
        <v>2806-F4-001468</v>
      </c>
      <c r="P576">
        <f>INDEX(Articles!$1:$1048576,MATCH(E576,Articles!D:D,0),17)*1000</f>
        <v>50</v>
      </c>
      <c r="Q576" t="str">
        <f>INDEX(Articles!$1:$1048576,MATCH(E576,Articles!D:D,0),18)</f>
        <v>2</v>
      </c>
      <c r="R576">
        <f>INDEX(Articles!$1:$1048576,MATCH(E576,Articles!D:D,0),19)</f>
        <v>50</v>
      </c>
      <c r="S576" t="str">
        <f>IF(INDEX('Unités CA'!$1:$1048576,MATCH(E576,'Unités CA'!D:D,0),5)=0,"",INDEX('Unités CA'!$1:$1048576,MATCH(E576,'Unités CA'!D:D,0),5))</f>
        <v>0050/CA</v>
      </c>
      <c r="T576" t="str">
        <f>IF(INDEX('Unités BTE'!$1:$1048576,MATCH(E576,'Unités CA'!D:D,0),5)=0,"",INDEX('Unités BTE'!$1:$1048576,MATCH(E576,'Unités CA'!D:D,0),5))</f>
        <v/>
      </c>
      <c r="U576">
        <f>IFERROR(INDEX('Prix PRO CA'!$1:$1048576,MATCH(E576,'Prix PRO CA'!D:D,0),10),"")</f>
        <v>261.5</v>
      </c>
      <c r="V576" t="str">
        <f>IFERROR(INDEX('Prix PRO CA'!$1:$1048576,MATCH(E576,'Prix PRO BTE'!D:D,0),10),"")</f>
        <v/>
      </c>
      <c r="W576">
        <f>+IFERROR(INDEX('Prix PRO PCS'!$1:$1048576,MATCH(E576,'Prix PRO PCS'!D:D,0),10),"")</f>
        <v>6.07</v>
      </c>
      <c r="X576" t="str">
        <f>IF(B576="OPPORTUNITE",AA576,IF(AA576&lt;=0,"Non",IF(AA576&gt;10,"Oui","Inf à 10")))</f>
        <v>Non</v>
      </c>
      <c r="Y576" t="str">
        <f>IFERROR(INDEX(LigneAchat!$1:$1048576,MATCH(E576,LigneAchat!D:D,0),5),"")</f>
        <v/>
      </c>
      <c r="Z576">
        <f>INDEX(Articles!$1:$1048576,MATCH(E576,Articles!D:D,0),21)</f>
        <v>0</v>
      </c>
      <c r="AA576">
        <f>+Z576-AB576</f>
        <v>0</v>
      </c>
      <c r="AB576">
        <f>+INDEX(Articles!$1:$1048576,MATCH(E576,Articles!D:D,0),23)</f>
        <v>0</v>
      </c>
    </row>
    <row r="577">
      <c r="B577" t="str">
        <f>INDEX(Articles!$1:$1048576,MATCH(E577,Articles!D:D,0),6)</f>
        <v>1</v>
      </c>
      <c r="C577" t="str">
        <f>INDEX(Articles!$1:$1048576,MATCH(E577,Articles!D:D,0),7)</f>
        <v/>
      </c>
      <c r="D577" t="str">
        <f>HYPERLINK(INDEX(Articles!$1:$1048576,MATCH(E577,Articles!D:D,0),24),"Lien")</f>
        <v>Lien</v>
      </c>
      <c r="E577" t="str">
        <v>75552-01</v>
      </c>
      <c r="F577" t="str">
        <f>INDEX(Articles!$1:$1048576,MATCH(E577,Articles!D:D,0),5)</f>
        <v>MONOCOUP Ø50 PAF 4 COMÈTES MOSAÏQUE FRISSON BLC</v>
      </c>
      <c r="G577" t="str">
        <f>INDEX(Articles!$1:$1048576,MATCH(E577,Articles!D:D,0),8)</f>
        <v>MONOCOUP</v>
      </c>
      <c r="H577" t="str">
        <f>INDEX(Articles!$1:$1048576,MATCH(E577,Articles!D:D,0),9)</f>
        <v>POT A FEU</v>
      </c>
      <c r="I577">
        <f>INDEX(Articles!$1:$1048576,MATCH(E577,Articles!D:D,0),10)</f>
        <v>50</v>
      </c>
      <c r="J577" t="str">
        <f>INDEX(Articles!$1:$1048576,MATCH(E577,Articles!D:D,0),11)</f>
        <v>CREPITANT</v>
      </c>
      <c r="K577" t="str">
        <f>INDEX(Articles!$1:$1048576,MATCH(E577,Articles!D:D,0),12)</f>
        <v>ARGENT</v>
      </c>
      <c r="L577" t="str">
        <f>INDEX(Articles!$1:$1048576,MATCH(E577,Articles!D:D,0),13)</f>
        <v>CN</v>
      </c>
      <c r="M577" t="str">
        <f>INDEX(Articles!$1:$1048576,MATCH(E577,Articles!D:D,0),14)</f>
        <v>F2</v>
      </c>
      <c r="N577" t="str">
        <f>INDEX(Articles!$1:$1048576,MATCH(E577,Articles!D:D,0),15)</f>
        <v>1.4G</v>
      </c>
      <c r="O577" t="str">
        <f>INDEX(Articles!$1:$1048576,MATCH(E577,Articles!D:D,0),16)</f>
        <v>1008-F2-69242498</v>
      </c>
      <c r="P577">
        <f>INDEX(Articles!$1:$1048576,MATCH(E577,Articles!D:D,0),17)*1000</f>
        <v>45</v>
      </c>
      <c r="Q577" t="str">
        <f>INDEX(Articles!$1:$1048576,MATCH(E577,Articles!D:D,0),18)</f>
        <v>2</v>
      </c>
      <c r="R577">
        <f>INDEX(Articles!$1:$1048576,MATCH(E577,Articles!D:D,0),19)</f>
        <v>8</v>
      </c>
      <c r="S577" t="str">
        <f>IF(INDEX('Unités CA'!$1:$1048576,MATCH(E577,'Unités CA'!D:D,0),5)=0,"",INDEX('Unités CA'!$1:$1048576,MATCH(E577,'Unités CA'!D:D,0),5))</f>
        <v>0050/CA</v>
      </c>
      <c r="T577" t="str">
        <f>IF(INDEX('Unités BTE'!$1:$1048576,MATCH(E577,'Unités CA'!D:D,0),5)=0,"",INDEX('Unités BTE'!$1:$1048576,MATCH(E577,'Unités CA'!D:D,0),5))</f>
        <v/>
      </c>
      <c r="U577">
        <f>IFERROR(INDEX('Prix PRO CA'!$1:$1048576,MATCH(E577,'Prix PRO CA'!D:D,0),10),"")</f>
        <v>261.68</v>
      </c>
      <c r="V577" t="str">
        <f>IFERROR(INDEX('Prix PRO CA'!$1:$1048576,MATCH(E577,'Prix PRO BTE'!D:D,0),10),"")</f>
        <v/>
      </c>
      <c r="W577">
        <f>+IFERROR(INDEX('Prix PRO PCS'!$1:$1048576,MATCH(E577,'Prix PRO PCS'!D:D,0),10),"")</f>
        <v>6.07</v>
      </c>
      <c r="X577" t="str">
        <f>IF(B577="OPPORTUNITE",AA577,IF(AA577&lt;=0,"Non",IF(AA577&gt;10,"Oui","Inf à 10")))</f>
        <v>Oui</v>
      </c>
      <c r="Y577" t="str">
        <f>IFERROR(INDEX(LigneAchat!$1:$1048576,MATCH(E577,LigneAchat!D:D,0),5),"")</f>
        <v/>
      </c>
      <c r="Z577">
        <f>INDEX(Articles!$1:$1048576,MATCH(E577,Articles!D:D,0),21)</f>
        <v>392</v>
      </c>
      <c r="AA577">
        <f>+Z577-AB577</f>
        <v>281</v>
      </c>
      <c r="AB577">
        <f>+INDEX(Articles!$1:$1048576,MATCH(E577,Articles!D:D,0),23)</f>
        <v>111</v>
      </c>
    </row>
    <row r="578">
      <c r="B578" t="str">
        <f>INDEX(Articles!$1:$1048576,MATCH(E578,Articles!D:D,0),6)</f>
        <v>1</v>
      </c>
      <c r="C578" t="str">
        <f>INDEX(Articles!$1:$1048576,MATCH(E578,Articles!D:D,0),7)</f>
        <v/>
      </c>
      <c r="D578" t="str">
        <f>HYPERLINK(INDEX(Articles!$1:$1048576,MATCH(E578,Articles!D:D,0),24),"Lien")</f>
        <v>Lien</v>
      </c>
      <c r="E578" t="str">
        <v>75552-10</v>
      </c>
      <c r="F578" t="str">
        <f>INDEX(Articles!$1:$1048576,MATCH(E578,Articles!D:D,0),5)</f>
        <v>MONOCOUP Ø50 PAF 4 COMÈTES MOSAÏQUE VIOLETTE</v>
      </c>
      <c r="G578" t="str">
        <f>INDEX(Articles!$1:$1048576,MATCH(E578,Articles!D:D,0),8)</f>
        <v>MONOCOUP</v>
      </c>
      <c r="H578" t="str">
        <f>INDEX(Articles!$1:$1048576,MATCH(E578,Articles!D:D,0),9)</f>
        <v>POT A FEU</v>
      </c>
      <c r="I578">
        <f>INDEX(Articles!$1:$1048576,MATCH(E578,Articles!D:D,0),10)</f>
        <v>50</v>
      </c>
      <c r="J578" t="str">
        <f>INDEX(Articles!$1:$1048576,MATCH(E578,Articles!D:D,0),11)</f>
        <v>MOSAIQUE</v>
      </c>
      <c r="K578" t="str">
        <f>INDEX(Articles!$1:$1048576,MATCH(E578,Articles!D:D,0),12)</f>
        <v>VIOLET</v>
      </c>
      <c r="L578" t="str">
        <f>INDEX(Articles!$1:$1048576,MATCH(E578,Articles!D:D,0),13)</f>
        <v>CN</v>
      </c>
      <c r="M578" t="str">
        <f>INDEX(Articles!$1:$1048576,MATCH(E578,Articles!D:D,0),14)</f>
        <v>F2</v>
      </c>
      <c r="N578" t="str">
        <f>INDEX(Articles!$1:$1048576,MATCH(E578,Articles!D:D,0),15)</f>
        <v>1.4G</v>
      </c>
      <c r="O578" t="str">
        <f>INDEX(Articles!$1:$1048576,MATCH(E578,Articles!D:D,0),16)</f>
        <v>1008-F2-69242498</v>
      </c>
      <c r="P578">
        <f>INDEX(Articles!$1:$1048576,MATCH(E578,Articles!D:D,0),17)*1000</f>
        <v>45</v>
      </c>
      <c r="Q578" t="str">
        <f>INDEX(Articles!$1:$1048576,MATCH(E578,Articles!D:D,0),18)</f>
        <v>2</v>
      </c>
      <c r="R578">
        <f>INDEX(Articles!$1:$1048576,MATCH(E578,Articles!D:D,0),19)</f>
        <v>8</v>
      </c>
      <c r="S578" t="str">
        <f>IF(INDEX('Unités CA'!$1:$1048576,MATCH(E578,'Unités CA'!D:D,0),5)=0,"",INDEX('Unités CA'!$1:$1048576,MATCH(E578,'Unités CA'!D:D,0),5))</f>
        <v>0050/CA</v>
      </c>
      <c r="T578" t="str">
        <f>IF(INDEX('Unités BTE'!$1:$1048576,MATCH(E578,'Unités CA'!D:D,0),5)=0,"",INDEX('Unités BTE'!$1:$1048576,MATCH(E578,'Unités CA'!D:D,0),5))</f>
        <v/>
      </c>
      <c r="U578">
        <f>IFERROR(INDEX('Prix PRO CA'!$1:$1048576,MATCH(E578,'Prix PRO CA'!D:D,0),10),"")</f>
        <v>261.68</v>
      </c>
      <c r="V578" t="str">
        <f>IFERROR(INDEX('Prix PRO CA'!$1:$1048576,MATCH(E578,'Prix PRO BTE'!D:D,0),10),"")</f>
        <v/>
      </c>
      <c r="W578">
        <f>+IFERROR(INDEX('Prix PRO PCS'!$1:$1048576,MATCH(E578,'Prix PRO PCS'!D:D,0),10),"")</f>
        <v>6.07</v>
      </c>
      <c r="X578" t="str">
        <f>IF(B578="OPPORTUNITE",AA578,IF(AA578&lt;=0,"Non",IF(AA578&gt;10,"Oui","Inf à 10")))</f>
        <v>Oui</v>
      </c>
      <c r="Y578" t="str">
        <f>IFERROR(INDEX(LigneAchat!$1:$1048576,MATCH(E578,LigneAchat!D:D,0),5),"")</f>
        <v/>
      </c>
      <c r="Z578">
        <f>INDEX(Articles!$1:$1048576,MATCH(E578,Articles!D:D,0),21)</f>
        <v>501</v>
      </c>
      <c r="AA578">
        <f>+Z578-AB578</f>
        <v>465</v>
      </c>
      <c r="AB578">
        <f>+INDEX(Articles!$1:$1048576,MATCH(E578,Articles!D:D,0),23)</f>
        <v>36</v>
      </c>
    </row>
    <row r="579">
      <c r="B579" t="str">
        <f>INDEX(Articles!$1:$1048576,MATCH(E579,Articles!D:D,0),6)</f>
        <v>1</v>
      </c>
      <c r="C579" t="str">
        <f>INDEX(Articles!$1:$1048576,MATCH(E579,Articles!D:D,0),7)</f>
        <v/>
      </c>
      <c r="D579" t="str">
        <f>HYPERLINK(INDEX(Articles!$1:$1048576,MATCH(E579,Articles!D:D,0),24),"Lien")</f>
        <v>Lien</v>
      </c>
      <c r="E579" t="str">
        <v>75552-19</v>
      </c>
      <c r="F579" t="str">
        <f>INDEX(Articles!$1:$1048576,MATCH(E579,Articles!D:D,0),5)</f>
        <v>MONOCOUP Ø50 PAF 4 COMÈTES MOSAÏQUE FILET D'OR</v>
      </c>
      <c r="G579" t="str">
        <f>INDEX(Articles!$1:$1048576,MATCH(E579,Articles!D:D,0),8)</f>
        <v>MONOCOUP</v>
      </c>
      <c r="H579" t="str">
        <f>INDEX(Articles!$1:$1048576,MATCH(E579,Articles!D:D,0),9)</f>
        <v>POT A FEU</v>
      </c>
      <c r="I579">
        <f>INDEX(Articles!$1:$1048576,MATCH(E579,Articles!D:D,0),10)</f>
        <v>50</v>
      </c>
      <c r="J579" t="str">
        <f>INDEX(Articles!$1:$1048576,MATCH(E579,Articles!D:D,0),11)</f>
        <v>MOSAIQUE</v>
      </c>
      <c r="K579" t="str">
        <f>INDEX(Articles!$1:$1048576,MATCH(E579,Articles!D:D,0),12)</f>
        <v>KAMURO</v>
      </c>
      <c r="L579" t="str">
        <f>INDEX(Articles!$1:$1048576,MATCH(E579,Articles!D:D,0),13)</f>
        <v>CN</v>
      </c>
      <c r="M579" t="str">
        <f>INDEX(Articles!$1:$1048576,MATCH(E579,Articles!D:D,0),14)</f>
        <v>F2</v>
      </c>
      <c r="N579" t="str">
        <f>INDEX(Articles!$1:$1048576,MATCH(E579,Articles!D:D,0),15)</f>
        <v>1.4G</v>
      </c>
      <c r="O579" t="str">
        <f>INDEX(Articles!$1:$1048576,MATCH(E579,Articles!D:D,0),16)</f>
        <v>1008-F2-69242498</v>
      </c>
      <c r="P579">
        <f>INDEX(Articles!$1:$1048576,MATCH(E579,Articles!D:D,0),17)*1000</f>
        <v>45</v>
      </c>
      <c r="Q579" t="str">
        <f>INDEX(Articles!$1:$1048576,MATCH(E579,Articles!D:D,0),18)</f>
        <v>2</v>
      </c>
      <c r="R579">
        <f>INDEX(Articles!$1:$1048576,MATCH(E579,Articles!D:D,0),19)</f>
        <v>8</v>
      </c>
      <c r="S579" t="str">
        <f>IF(INDEX('Unités CA'!$1:$1048576,MATCH(E579,'Unités CA'!D:D,0),5)=0,"",INDEX('Unités CA'!$1:$1048576,MATCH(E579,'Unités CA'!D:D,0),5))</f>
        <v>0050/CA</v>
      </c>
      <c r="T579" t="str">
        <f>IF(INDEX('Unités BTE'!$1:$1048576,MATCH(E579,'Unités CA'!D:D,0),5)=0,"",INDEX('Unités BTE'!$1:$1048576,MATCH(E579,'Unités CA'!D:D,0),5))</f>
        <v/>
      </c>
      <c r="U579">
        <f>IFERROR(INDEX('Prix PRO CA'!$1:$1048576,MATCH(E579,'Prix PRO CA'!D:D,0),10),"")</f>
        <v>261.68</v>
      </c>
      <c r="V579" t="str">
        <f>IFERROR(INDEX('Prix PRO CA'!$1:$1048576,MATCH(E579,'Prix PRO BTE'!D:D,0),10),"")</f>
        <v/>
      </c>
      <c r="W579">
        <f>+IFERROR(INDEX('Prix PRO PCS'!$1:$1048576,MATCH(E579,'Prix PRO PCS'!D:D,0),10),"")</f>
        <v>6.07</v>
      </c>
      <c r="X579" t="str">
        <f>IF(B579="OPPORTUNITE",AA579,IF(AA579&lt;=0,"Non",IF(AA579&gt;10,"Oui","Inf à 10")))</f>
        <v>Oui</v>
      </c>
      <c r="Y579" t="str">
        <f>IFERROR(INDEX(LigneAchat!$1:$1048576,MATCH(E579,LigneAchat!D:D,0),5),"")</f>
        <v/>
      </c>
      <c r="Z579">
        <f>INDEX(Articles!$1:$1048576,MATCH(E579,Articles!D:D,0),21)</f>
        <v>482</v>
      </c>
      <c r="AA579">
        <f>+Z579-AB579</f>
        <v>431</v>
      </c>
      <c r="AB579">
        <f>+INDEX(Articles!$1:$1048576,MATCH(E579,Articles!D:D,0),23)</f>
        <v>51</v>
      </c>
    </row>
    <row r="580">
      <c r="B580" t="str">
        <f>INDEX(Articles!$1:$1048576,MATCH(E580,Articles!D:D,0),6)</f>
        <v>1</v>
      </c>
      <c r="C580" t="str">
        <f>INDEX(Articles!$1:$1048576,MATCH(E580,Articles!D:D,0),7)</f>
        <v/>
      </c>
      <c r="D580" t="str">
        <f>HYPERLINK(INDEX(Articles!$1:$1048576,MATCH(E580,Articles!D:D,0),24),"Lien")</f>
        <v>Lien</v>
      </c>
      <c r="E580" t="str">
        <v>74752BCE</v>
      </c>
      <c r="F580" t="str">
        <f>INDEX(Articles!$1:$1048576,MATCH(E580,Articles!D:D,0),5)</f>
        <v>MONOCOUP Ø50 ÉTOILES FILANTES BLEU TR. ARGENT</v>
      </c>
      <c r="G580" t="str">
        <f>INDEX(Articles!$1:$1048576,MATCH(E580,Articles!D:D,0),8)</f>
        <v>CHANDELLE</v>
      </c>
      <c r="H580" t="str">
        <f>INDEX(Articles!$1:$1048576,MATCH(E580,Articles!D:D,0),9)</f>
        <v>POT A FEU</v>
      </c>
      <c r="I580">
        <f>INDEX(Articles!$1:$1048576,MATCH(E580,Articles!D:D,0),10)</f>
        <v>50</v>
      </c>
      <c r="J580" t="str">
        <f>INDEX(Articles!$1:$1048576,MATCH(E580,Articles!D:D,0),11)</f>
        <v>SERPENTEAUX</v>
      </c>
      <c r="K580" t="str">
        <f>INDEX(Articles!$1:$1048576,MATCH(E580,Articles!D:D,0),12)</f>
        <v>BLEU</v>
      </c>
      <c r="L580" t="str">
        <f>INDEX(Articles!$1:$1048576,MATCH(E580,Articles!D:D,0),13)</f>
        <v>CN</v>
      </c>
      <c r="M580" t="str">
        <f>INDEX(Articles!$1:$1048576,MATCH(E580,Articles!D:D,0),14)</f>
        <v>F3</v>
      </c>
      <c r="N580" t="str">
        <f>INDEX(Articles!$1:$1048576,MATCH(E580,Articles!D:D,0),15)</f>
        <v>1.4G</v>
      </c>
      <c r="O580" t="str">
        <f>INDEX(Articles!$1:$1048576,MATCH(E580,Articles!D:D,0),16)</f>
        <v>1008-F3-69245825</v>
      </c>
      <c r="P580">
        <f>INDEX(Articles!$1:$1048576,MATCH(E580,Articles!D:D,0),17)*1000</f>
        <v>90</v>
      </c>
      <c r="Q580" t="str">
        <f>INDEX(Articles!$1:$1048576,MATCH(E580,Articles!D:D,0),18)</f>
        <v>2</v>
      </c>
      <c r="R580">
        <f>INDEX(Articles!$1:$1048576,MATCH(E580,Articles!D:D,0),19)</f>
        <v>25</v>
      </c>
      <c r="S580" t="str">
        <f>IF(INDEX('Unités CA'!$1:$1048576,MATCH(E580,'Unités CA'!D:D,0),5)=0,"",INDEX('Unités CA'!$1:$1048576,MATCH(E580,'Unités CA'!D:D,0),5))</f>
        <v>0040/CA</v>
      </c>
      <c r="T580" t="str">
        <f>IF(INDEX('Unités BTE'!$1:$1048576,MATCH(E580,'Unités CA'!D:D,0),5)=0,"",INDEX('Unités BTE'!$1:$1048576,MATCH(E580,'Unités CA'!D:D,0),5))</f>
        <v/>
      </c>
      <c r="U580">
        <f>IFERROR(INDEX('Prix PRO CA'!$1:$1048576,MATCH(E580,'Prix PRO CA'!D:D,0),10),"")</f>
        <v>191.7</v>
      </c>
      <c r="V580" t="str">
        <f>IFERROR(INDEX('Prix PRO CA'!$1:$1048576,MATCH(E580,'Prix PRO BTE'!D:D,0),10),"")</f>
        <v/>
      </c>
      <c r="W580">
        <f>+IFERROR(INDEX('Prix PRO PCS'!$1:$1048576,MATCH(E580,'Prix PRO PCS'!D:D,0),10),"")</f>
        <v>5.49</v>
      </c>
      <c r="X580" t="str">
        <f>IF(B580="OPPORTUNITE",AA580,IF(AA580&lt;=0,"Non",IF(AA580&gt;10,"Oui","Inf à 10")))</f>
        <v>Non</v>
      </c>
      <c r="Y580" t="str">
        <f>IFERROR(INDEX(LigneAchat!$1:$1048576,MATCH(E580,LigneAchat!D:D,0),5),"")</f>
        <v/>
      </c>
      <c r="Z580">
        <f>INDEX(Articles!$1:$1048576,MATCH(E580,Articles!D:D,0),21)</f>
        <v>0</v>
      </c>
      <c r="AA580">
        <f>+Z580-AB580</f>
        <v>0</v>
      </c>
      <c r="AB580">
        <f>+INDEX(Articles!$1:$1048576,MATCH(E580,Articles!D:D,0),23)</f>
        <v>0</v>
      </c>
    </row>
    <row r="581">
      <c r="B581" t="str">
        <f>INDEX(Articles!$1:$1048576,MATCH(E581,Articles!D:D,0),6)</f>
        <v>1</v>
      </c>
      <c r="C581" t="str">
        <f>INDEX(Articles!$1:$1048576,MATCH(E581,Articles!D:D,0),7)</f>
        <v/>
      </c>
      <c r="D581" t="str">
        <f>HYPERLINK(INDEX(Articles!$1:$1048576,MATCH(E581,Articles!D:D,0),24),"Lien")</f>
        <v>Lien</v>
      </c>
      <c r="E581" t="str">
        <v>74752VECE</v>
      </c>
      <c r="F581" t="str">
        <f>INDEX(Articles!$1:$1048576,MATCH(E581,Articles!D:D,0),5)</f>
        <v>MONOCOUP Ø50 ÉTOILES FILANTES VERT TR. ARGENT</v>
      </c>
      <c r="G581" t="str">
        <f>INDEX(Articles!$1:$1048576,MATCH(E581,Articles!D:D,0),8)</f>
        <v>CHANDELLE</v>
      </c>
      <c r="H581" t="str">
        <f>INDEX(Articles!$1:$1048576,MATCH(E581,Articles!D:D,0),9)</f>
        <v>POT A FEU</v>
      </c>
      <c r="I581">
        <f>INDEX(Articles!$1:$1048576,MATCH(E581,Articles!D:D,0),10)</f>
        <v>50</v>
      </c>
      <c r="J581" t="str">
        <f>INDEX(Articles!$1:$1048576,MATCH(E581,Articles!D:D,0),11)</f>
        <v>SERPENTEAUX</v>
      </c>
      <c r="K581" t="str">
        <f>INDEX(Articles!$1:$1048576,MATCH(E581,Articles!D:D,0),12)</f>
        <v>VERT</v>
      </c>
      <c r="L581" t="str">
        <f>INDEX(Articles!$1:$1048576,MATCH(E581,Articles!D:D,0),13)</f>
        <v>CN</v>
      </c>
      <c r="M581" t="str">
        <f>INDEX(Articles!$1:$1048576,MATCH(E581,Articles!D:D,0),14)</f>
        <v>F3</v>
      </c>
      <c r="N581" t="str">
        <f>INDEX(Articles!$1:$1048576,MATCH(E581,Articles!D:D,0),15)</f>
        <v>1.4G</v>
      </c>
      <c r="O581" t="str">
        <f>INDEX(Articles!$1:$1048576,MATCH(E581,Articles!D:D,0),16)</f>
        <v>1008-F3-69245825</v>
      </c>
      <c r="P581">
        <f>INDEX(Articles!$1:$1048576,MATCH(E581,Articles!D:D,0),17)*1000</f>
        <v>90</v>
      </c>
      <c r="Q581" t="str">
        <f>INDEX(Articles!$1:$1048576,MATCH(E581,Articles!D:D,0),18)</f>
        <v>2</v>
      </c>
      <c r="R581">
        <f>INDEX(Articles!$1:$1048576,MATCH(E581,Articles!D:D,0),19)</f>
        <v>25</v>
      </c>
      <c r="S581" t="str">
        <f>IF(INDEX('Unités CA'!$1:$1048576,MATCH(E581,'Unités CA'!D:D,0),5)=0,"",INDEX('Unités CA'!$1:$1048576,MATCH(E581,'Unités CA'!D:D,0),5))</f>
        <v>0040/CA</v>
      </c>
      <c r="T581" t="str">
        <f>IF(INDEX('Unités BTE'!$1:$1048576,MATCH(E581,'Unités CA'!D:D,0),5)=0,"",INDEX('Unités BTE'!$1:$1048576,MATCH(E581,'Unités CA'!D:D,0),5))</f>
        <v/>
      </c>
      <c r="U581">
        <f>IFERROR(INDEX('Prix PRO CA'!$1:$1048576,MATCH(E581,'Prix PRO CA'!D:D,0),10),"")</f>
        <v>191.7</v>
      </c>
      <c r="V581" t="str">
        <f>IFERROR(INDEX('Prix PRO CA'!$1:$1048576,MATCH(E581,'Prix PRO BTE'!D:D,0),10),"")</f>
        <v/>
      </c>
      <c r="W581">
        <f>+IFERROR(INDEX('Prix PRO PCS'!$1:$1048576,MATCH(E581,'Prix PRO PCS'!D:D,0),10),"")</f>
        <v>5.49</v>
      </c>
      <c r="X581" t="str">
        <f>IF(B581="OPPORTUNITE",AA581,IF(AA581&lt;=0,"Non",IF(AA581&gt;10,"Oui","Inf à 10")))</f>
        <v>Oui</v>
      </c>
      <c r="Y581" t="str">
        <f>IFERROR(INDEX(LigneAchat!$1:$1048576,MATCH(E581,LigneAchat!D:D,0),5),"")</f>
        <v/>
      </c>
      <c r="Z581">
        <f>INDEX(Articles!$1:$1048576,MATCH(E581,Articles!D:D,0),21)</f>
        <v>194</v>
      </c>
      <c r="AA581">
        <f>+Z581-AB581</f>
        <v>194</v>
      </c>
      <c r="AB581">
        <f>+INDEX(Articles!$1:$1048576,MATCH(E581,Articles!D:D,0),23)</f>
        <v>0</v>
      </c>
    </row>
    <row r="582">
      <c r="B582" t="str">
        <f>INDEX(Articles!$1:$1048576,MATCH(E582,Articles!D:D,0),6)</f>
        <v>1</v>
      </c>
      <c r="C582" t="str">
        <f>INDEX(Articles!$1:$1048576,MATCH(E582,Articles!D:D,0),7)</f>
        <v/>
      </c>
      <c r="D582" t="str">
        <f>HYPERLINK(INDEX(Articles!$1:$1048576,MATCH(E582,Articles!D:D,0),24),"Lien")</f>
        <v>Lien</v>
      </c>
      <c r="E582" t="str">
        <v>74752VICE</v>
      </c>
      <c r="F582" t="str">
        <f>INDEX(Articles!$1:$1048576,MATCH(E582,Articles!D:D,0),5)</f>
        <v>MONOCOUP Ø50 ÉTOILES FILANTE VIOLET TR. ARGENT</v>
      </c>
      <c r="G582" t="str">
        <f>INDEX(Articles!$1:$1048576,MATCH(E582,Articles!D:D,0),8)</f>
        <v>CHANDELLE</v>
      </c>
      <c r="H582" t="str">
        <f>INDEX(Articles!$1:$1048576,MATCH(E582,Articles!D:D,0),9)</f>
        <v>POT A FEU</v>
      </c>
      <c r="I582">
        <f>INDEX(Articles!$1:$1048576,MATCH(E582,Articles!D:D,0),10)</f>
        <v>50</v>
      </c>
      <c r="J582" t="str">
        <f>INDEX(Articles!$1:$1048576,MATCH(E582,Articles!D:D,0),11)</f>
        <v>SERPENTEAUX</v>
      </c>
      <c r="K582" t="str">
        <f>INDEX(Articles!$1:$1048576,MATCH(E582,Articles!D:D,0),12)</f>
        <v>VIOLET</v>
      </c>
      <c r="L582" t="str">
        <f>INDEX(Articles!$1:$1048576,MATCH(E582,Articles!D:D,0),13)</f>
        <v>CN</v>
      </c>
      <c r="M582" t="str">
        <f>INDEX(Articles!$1:$1048576,MATCH(E582,Articles!D:D,0),14)</f>
        <v>F3</v>
      </c>
      <c r="N582" t="str">
        <f>INDEX(Articles!$1:$1048576,MATCH(E582,Articles!D:D,0),15)</f>
        <v>1.4G</v>
      </c>
      <c r="O582" t="str">
        <f>INDEX(Articles!$1:$1048576,MATCH(E582,Articles!D:D,0),16)</f>
        <v>1008-F3-69245825</v>
      </c>
      <c r="P582">
        <f>INDEX(Articles!$1:$1048576,MATCH(E582,Articles!D:D,0),17)*1000</f>
        <v>90</v>
      </c>
      <c r="Q582" t="str">
        <f>INDEX(Articles!$1:$1048576,MATCH(E582,Articles!D:D,0),18)</f>
        <v>2</v>
      </c>
      <c r="R582">
        <f>INDEX(Articles!$1:$1048576,MATCH(E582,Articles!D:D,0),19)</f>
        <v>25</v>
      </c>
      <c r="S582" t="str">
        <f>IF(INDEX('Unités CA'!$1:$1048576,MATCH(E582,'Unités CA'!D:D,0),5)=0,"",INDEX('Unités CA'!$1:$1048576,MATCH(E582,'Unités CA'!D:D,0),5))</f>
        <v>0040/CA</v>
      </c>
      <c r="T582" t="str">
        <f>IF(INDEX('Unités BTE'!$1:$1048576,MATCH(E582,'Unités CA'!D:D,0),5)=0,"",INDEX('Unités BTE'!$1:$1048576,MATCH(E582,'Unités CA'!D:D,0),5))</f>
        <v/>
      </c>
      <c r="U582">
        <f>IFERROR(INDEX('Prix PRO CA'!$1:$1048576,MATCH(E582,'Prix PRO CA'!D:D,0),10),"")</f>
        <v>191.7</v>
      </c>
      <c r="V582" t="str">
        <f>IFERROR(INDEX('Prix PRO CA'!$1:$1048576,MATCH(E582,'Prix PRO BTE'!D:D,0),10),"")</f>
        <v/>
      </c>
      <c r="W582">
        <f>+IFERROR(INDEX('Prix PRO PCS'!$1:$1048576,MATCH(E582,'Prix PRO PCS'!D:D,0),10),"")</f>
        <v>5.49</v>
      </c>
      <c r="X582" t="str">
        <f>IF(B582="OPPORTUNITE",AA582,IF(AA582&lt;=0,"Non",IF(AA582&gt;10,"Oui","Inf à 10")))</f>
        <v>Oui</v>
      </c>
      <c r="Y582" t="str">
        <f>IFERROR(INDEX(LigneAchat!$1:$1048576,MATCH(E582,LigneAchat!D:D,0),5),"")</f>
        <v/>
      </c>
      <c r="Z582">
        <f>INDEX(Articles!$1:$1048576,MATCH(E582,Articles!D:D,0),21)</f>
        <v>184</v>
      </c>
      <c r="AA582">
        <f>+Z582-AB582</f>
        <v>181</v>
      </c>
      <c r="AB582">
        <f>+INDEX(Articles!$1:$1048576,MATCH(E582,Articles!D:D,0),23)</f>
        <v>3</v>
      </c>
    </row>
    <row r="583">
      <c r="B583" t="str">
        <f>INDEX(Articles!$1:$1048576,MATCH(E583,Articles!D:D,0),6)</f>
        <v>1</v>
      </c>
      <c r="C583" t="str">
        <f>INDEX(Articles!$1:$1048576,MATCH(E583,Articles!D:D,0),7)</f>
        <v/>
      </c>
      <c r="D583" t="str">
        <f>HYPERLINK(INDEX(Articles!$1:$1048576,MATCH(E583,Articles!D:D,0),24),"Lien")</f>
        <v>Lien</v>
      </c>
      <c r="E583" t="str">
        <v>75549-42</v>
      </c>
      <c r="F583" t="str">
        <f>INDEX(Articles!$1:$1048576,MATCH(E583,Articles!D:D,0),5)</f>
        <v>MONOCOUP Ø50 SERPENTEAUX ARGENT</v>
      </c>
      <c r="G583" t="str">
        <f>INDEX(Articles!$1:$1048576,MATCH(E583,Articles!D:D,0),8)</f>
        <v>CHANDELLE</v>
      </c>
      <c r="H583" t="str">
        <f>INDEX(Articles!$1:$1048576,MATCH(E583,Articles!D:D,0),9)</f>
        <v>POT A FEU</v>
      </c>
      <c r="I583">
        <f>INDEX(Articles!$1:$1048576,MATCH(E583,Articles!D:D,0),10)</f>
        <v>50</v>
      </c>
      <c r="J583" t="str">
        <f>INDEX(Articles!$1:$1048576,MATCH(E583,Articles!D:D,0),11)</f>
        <v>SERPENTEAUX</v>
      </c>
      <c r="K583" t="str">
        <f>INDEX(Articles!$1:$1048576,MATCH(E583,Articles!D:D,0),12)</f>
        <v>ARGENT</v>
      </c>
      <c r="L583" t="str">
        <f>INDEX(Articles!$1:$1048576,MATCH(E583,Articles!D:D,0),13)</f>
        <v>CN</v>
      </c>
      <c r="M583" t="str">
        <f>INDEX(Articles!$1:$1048576,MATCH(E583,Articles!D:D,0),14)</f>
        <v>F2</v>
      </c>
      <c r="N583" t="str">
        <f>INDEX(Articles!$1:$1048576,MATCH(E583,Articles!D:D,0),15)</f>
        <v>1.4G</v>
      </c>
      <c r="O583" t="str">
        <f>INDEX(Articles!$1:$1048576,MATCH(E583,Articles!D:D,0),16)</f>
        <v>1008-F2-69242505</v>
      </c>
      <c r="P583">
        <f>INDEX(Articles!$1:$1048576,MATCH(E583,Articles!D:D,0),17)*1000</f>
        <v>19</v>
      </c>
      <c r="Q583" t="str">
        <f>INDEX(Articles!$1:$1048576,MATCH(E583,Articles!D:D,0),18)</f>
        <v>2</v>
      </c>
      <c r="R583">
        <f>INDEX(Articles!$1:$1048576,MATCH(E583,Articles!D:D,0),19)</f>
        <v>8</v>
      </c>
      <c r="S583" t="str">
        <f>IF(INDEX('Unités CA'!$1:$1048576,MATCH(E583,'Unités CA'!D:D,0),5)=0,"",INDEX('Unités CA'!$1:$1048576,MATCH(E583,'Unités CA'!D:D,0),5))</f>
        <v>0050/CA</v>
      </c>
      <c r="T583" t="str">
        <f>IF(INDEX('Unités BTE'!$1:$1048576,MATCH(E583,'Unités CA'!D:D,0),5)=0,"",INDEX('Unités BTE'!$1:$1048576,MATCH(E583,'Unités CA'!D:D,0),5))</f>
        <v/>
      </c>
      <c r="U583">
        <f>IFERROR(INDEX('Prix PRO CA'!$1:$1048576,MATCH(E583,'Prix PRO CA'!D:D,0),10),"")</f>
        <v>255.6</v>
      </c>
      <c r="V583" t="str">
        <f>IFERROR(INDEX('Prix PRO CA'!$1:$1048576,MATCH(E583,'Prix PRO BTE'!D:D,0),10),"")</f>
        <v/>
      </c>
      <c r="W583">
        <f>+IFERROR(INDEX('Prix PRO PCS'!$1:$1048576,MATCH(E583,'Prix PRO PCS'!D:D,0),10),"")</f>
        <v>5.94</v>
      </c>
      <c r="X583" t="str">
        <f>IF(B583="OPPORTUNITE",AA583,IF(AA583&lt;=0,"Non",IF(AA583&gt;10,"Oui","Inf à 10")))</f>
        <v>Oui</v>
      </c>
      <c r="Y583" t="str">
        <f>IFERROR(INDEX(LigneAchat!$1:$1048576,MATCH(E583,LigneAchat!D:D,0),5),"")</f>
        <v/>
      </c>
      <c r="Z583">
        <f>INDEX(Articles!$1:$1048576,MATCH(E583,Articles!D:D,0),21)</f>
        <v>436</v>
      </c>
      <c r="AA583">
        <f>+Z583-AB583</f>
        <v>436</v>
      </c>
      <c r="AB583">
        <f>+INDEX(Articles!$1:$1048576,MATCH(E583,Articles!D:D,0),23)</f>
        <v>0</v>
      </c>
    </row>
    <row r="584">
      <c r="B584" t="str">
        <f>INDEX(Articles!$1:$1048576,MATCH(E584,Articles!D:D,0),6)</f>
        <v>1</v>
      </c>
      <c r="C584" t="str">
        <f>INDEX(Articles!$1:$1048576,MATCH(E584,Articles!D:D,0),7)</f>
        <v/>
      </c>
      <c r="D584" t="str">
        <f>HYPERLINK(INDEX(Articles!$1:$1048576,MATCH(E584,Articles!D:D,0),24),"Lien")</f>
        <v>Lien</v>
      </c>
      <c r="E584" t="str">
        <v>75549-43</v>
      </c>
      <c r="F584" t="str">
        <f>INDEX(Articles!$1:$1048576,MATCH(E584,Articles!D:D,0),5)</f>
        <v>MONOCOUP Ø50 SIFFLETS ARGENT</v>
      </c>
      <c r="G584" t="str">
        <f>INDEX(Articles!$1:$1048576,MATCH(E584,Articles!D:D,0),8)</f>
        <v>CHANDELLE</v>
      </c>
      <c r="H584" t="str">
        <f>INDEX(Articles!$1:$1048576,MATCH(E584,Articles!D:D,0),9)</f>
        <v>POT A FEU</v>
      </c>
      <c r="I584">
        <f>INDEX(Articles!$1:$1048576,MATCH(E584,Articles!D:D,0),10)</f>
        <v>50</v>
      </c>
      <c r="J584" t="str">
        <f>INDEX(Articles!$1:$1048576,MATCH(E584,Articles!D:D,0),11)</f>
        <v>SIFFLETS</v>
      </c>
      <c r="K584" t="str">
        <f>INDEX(Articles!$1:$1048576,MATCH(E584,Articles!D:D,0),12)</f>
        <v>ARGENT</v>
      </c>
      <c r="L584" t="str">
        <f>INDEX(Articles!$1:$1048576,MATCH(E584,Articles!D:D,0),13)</f>
        <v>CN</v>
      </c>
      <c r="M584" t="str">
        <f>INDEX(Articles!$1:$1048576,MATCH(E584,Articles!D:D,0),14)</f>
        <v>F2</v>
      </c>
      <c r="N584" t="str">
        <f>INDEX(Articles!$1:$1048576,MATCH(E584,Articles!D:D,0),15)</f>
        <v>1.4G</v>
      </c>
      <c r="O584" t="str">
        <f>INDEX(Articles!$1:$1048576,MATCH(E584,Articles!D:D,0),16)</f>
        <v>1008-F2-69242505</v>
      </c>
      <c r="P584">
        <f>INDEX(Articles!$1:$1048576,MATCH(E584,Articles!D:D,0),17)*1000</f>
        <v>26</v>
      </c>
      <c r="Q584" t="str">
        <f>INDEX(Articles!$1:$1048576,MATCH(E584,Articles!D:D,0),18)</f>
        <v>2</v>
      </c>
      <c r="R584">
        <f>INDEX(Articles!$1:$1048576,MATCH(E584,Articles!D:D,0),19)</f>
        <v>8</v>
      </c>
      <c r="S584" t="str">
        <f>IF(INDEX('Unités CA'!$1:$1048576,MATCH(E584,'Unités CA'!D:D,0),5)=0,"",INDEX('Unités CA'!$1:$1048576,MATCH(E584,'Unités CA'!D:D,0),5))</f>
        <v>0050/CA</v>
      </c>
      <c r="T584" t="str">
        <f>IF(INDEX('Unités BTE'!$1:$1048576,MATCH(E584,'Unités CA'!D:D,0),5)=0,"",INDEX('Unités BTE'!$1:$1048576,MATCH(E584,'Unités CA'!D:D,0),5))</f>
        <v/>
      </c>
      <c r="U584">
        <f>IFERROR(INDEX('Prix PRO CA'!$1:$1048576,MATCH(E584,'Prix PRO CA'!D:D,0),10),"")</f>
        <v>255.6</v>
      </c>
      <c r="V584" t="str">
        <f>IFERROR(INDEX('Prix PRO CA'!$1:$1048576,MATCH(E584,'Prix PRO BTE'!D:D,0),10),"")</f>
        <v/>
      </c>
      <c r="W584">
        <f>+IFERROR(INDEX('Prix PRO PCS'!$1:$1048576,MATCH(E584,'Prix PRO PCS'!D:D,0),10),"")</f>
        <v>5.94</v>
      </c>
      <c r="X584" t="str">
        <f>IF(B584="OPPORTUNITE",AA584,IF(AA584&lt;=0,"Non",IF(AA584&gt;10,"Oui","Inf à 10")))</f>
        <v>Oui</v>
      </c>
      <c r="Y584" t="str">
        <f>IFERROR(INDEX(LigneAchat!$1:$1048576,MATCH(E584,LigneAchat!D:D,0),5),"")</f>
        <v/>
      </c>
      <c r="Z584">
        <f>INDEX(Articles!$1:$1048576,MATCH(E584,Articles!D:D,0),21)</f>
        <v>653</v>
      </c>
      <c r="AA584">
        <f>+Z584-AB584</f>
        <v>612</v>
      </c>
      <c r="AB584">
        <f>+INDEX(Articles!$1:$1048576,MATCH(E584,Articles!D:D,0),23)</f>
        <v>41</v>
      </c>
    </row>
    <row r="585">
      <c r="B585" t="str">
        <v>BATTERIES DROITES</v>
      </c>
    </row>
    <row r="586">
      <c r="B586" t="str">
        <f>INDEX(Articles!$1:$1048576,MATCH(E586,Articles!D:D,0),6)</f>
        <v>1</v>
      </c>
      <c r="C586" t="str">
        <f>INDEX(Articles!$1:$1048576,MATCH(E586,Articles!D:D,0),7)</f>
        <v/>
      </c>
      <c r="D586" t="str">
        <f>HYPERLINK(INDEX(Articles!$1:$1048576,MATCH(E586,Articles!D:D,0),24),"Lien")</f>
        <v>Lien</v>
      </c>
      <c r="E586" t="str">
        <v>01012-02CE</v>
      </c>
      <c r="F586" t="str">
        <f>INDEX(Articles!$1:$1048576,MATCH(E586,Articles!D:D,0),5)</f>
        <v>BATT. Ø12 -100 COMÈTES BLEUES À CLIGNO BLANC</v>
      </c>
      <c r="G586" t="str">
        <f>INDEX(Articles!$1:$1048576,MATCH(E586,Articles!D:D,0),8)</f>
        <v>BATTERIE</v>
      </c>
      <c r="H586" t="str">
        <f>INDEX(Articles!$1:$1048576,MATCH(E586,Articles!D:D,0),9)</f>
        <v>DROITE</v>
      </c>
      <c r="I586">
        <f>INDEX(Articles!$1:$1048576,MATCH(E586,Articles!D:D,0),10)</f>
        <v>12</v>
      </c>
      <c r="J586" t="str">
        <f>INDEX(Articles!$1:$1048576,MATCH(E586,Articles!D:D,0),11)</f>
        <v>CLIGNO</v>
      </c>
      <c r="K586" t="str">
        <f>INDEX(Articles!$1:$1048576,MATCH(E586,Articles!D:D,0),12)</f>
        <v>BLEU</v>
      </c>
      <c r="L586" t="str">
        <f>INDEX(Articles!$1:$1048576,MATCH(E586,Articles!D:D,0),13)</f>
        <v>CN</v>
      </c>
      <c r="M586" t="str">
        <f>INDEX(Articles!$1:$1048576,MATCH(E586,Articles!D:D,0),14)</f>
        <v>F2</v>
      </c>
      <c r="N586" t="str">
        <f>INDEX(Articles!$1:$1048576,MATCH(E586,Articles!D:D,0),15)</f>
        <v>1.4G</v>
      </c>
      <c r="O586" t="str">
        <f>INDEX(Articles!$1:$1048576,MATCH(E586,Articles!D:D,0),16)</f>
        <v>1008-F2-69244063</v>
      </c>
      <c r="P586">
        <f>INDEX(Articles!$1:$1048576,MATCH(E586,Articles!D:D,0),17)*1000</f>
        <v>320</v>
      </c>
      <c r="Q586" t="str">
        <f>INDEX(Articles!$1:$1048576,MATCH(E586,Articles!D:D,0),18)</f>
        <v>25</v>
      </c>
      <c r="R586">
        <f>INDEX(Articles!$1:$1048576,MATCH(E586,Articles!D:D,0),19)</f>
        <v>8</v>
      </c>
      <c r="S586" t="str">
        <f>IF(INDEX('Unités CA'!$1:$1048576,MATCH(E586,'Unités CA'!D:D,0),5)=0,"",INDEX('Unités CA'!$1:$1048576,MATCH(E586,'Unités CA'!D:D,0),5))</f>
        <v>0010/CA</v>
      </c>
      <c r="T586" t="str">
        <f>IF(INDEX('Unités BTE'!$1:$1048576,MATCH(E586,'Unités CA'!D:D,0),5)=0,"",INDEX('Unités BTE'!$1:$1048576,MATCH(E586,'Unités CA'!D:D,0),5))</f>
        <v/>
      </c>
      <c r="U586">
        <f>IFERROR(INDEX('Prix PRO CA'!$1:$1048576,MATCH(E586,'Prix PRO CA'!D:D,0),10),"")</f>
        <v>231.58</v>
      </c>
      <c r="V586" t="str">
        <f>IFERROR(INDEX('Prix PRO CA'!$1:$1048576,MATCH(E586,'Prix PRO BTE'!D:D,0),10),"")</f>
        <v/>
      </c>
      <c r="W586">
        <f>+IFERROR(INDEX('Prix PRO PCS'!$1:$1048576,MATCH(E586,'Prix PRO PCS'!D:D,0),10),"")</f>
        <v>28.66</v>
      </c>
      <c r="X586" t="str">
        <f>IF(B586="OPPORTUNITE",AA586,IF(AA586&lt;=0,"Non",IF(AA586&gt;10,"Oui","Inf à 10")))</f>
        <v>Oui</v>
      </c>
      <c r="Y586" t="str">
        <f>IFERROR(INDEX(LigneAchat!$1:$1048576,MATCH(E586,LigneAchat!D:D,0),5),"")</f>
        <v/>
      </c>
      <c r="Z586">
        <f>INDEX(Articles!$1:$1048576,MATCH(E586,Articles!D:D,0),21)</f>
        <v>132</v>
      </c>
      <c r="AA586">
        <f>+Z586-AB586</f>
        <v>132</v>
      </c>
      <c r="AB586">
        <f>+INDEX(Articles!$1:$1048576,MATCH(E586,Articles!D:D,0),23)</f>
        <v>0</v>
      </c>
    </row>
    <row r="587">
      <c r="B587" t="str">
        <f>INDEX(Articles!$1:$1048576,MATCH(E587,Articles!D:D,0),6)</f>
        <v>1</v>
      </c>
      <c r="C587" t="str">
        <f>INDEX(Articles!$1:$1048576,MATCH(E587,Articles!D:D,0),7)</f>
        <v/>
      </c>
      <c r="D587" t="str">
        <f>HYPERLINK(INDEX(Articles!$1:$1048576,MATCH(E587,Articles!D:D,0),24),"Lien")</f>
        <v>Lien</v>
      </c>
      <c r="E587" t="str">
        <v>01012-06CE</v>
      </c>
      <c r="F587" t="str">
        <f>INDEX(Articles!$1:$1048576,MATCH(E587,Articles!D:D,0),5)</f>
        <v>BATT. Ø12 -100 COMÈTES ROUGES À CLIGNO BLANC</v>
      </c>
      <c r="G587" t="str">
        <f>INDEX(Articles!$1:$1048576,MATCH(E587,Articles!D:D,0),8)</f>
        <v>BATTERIE</v>
      </c>
      <c r="H587" t="str">
        <f>INDEX(Articles!$1:$1048576,MATCH(E587,Articles!D:D,0),9)</f>
        <v>DROITE</v>
      </c>
      <c r="I587">
        <f>INDEX(Articles!$1:$1048576,MATCH(E587,Articles!D:D,0),10)</f>
        <v>12</v>
      </c>
      <c r="J587" t="str">
        <f>INDEX(Articles!$1:$1048576,MATCH(E587,Articles!D:D,0),11)</f>
        <v>CLIGNO</v>
      </c>
      <c r="K587" t="str">
        <f>INDEX(Articles!$1:$1048576,MATCH(E587,Articles!D:D,0),12)</f>
        <v>ROUGE</v>
      </c>
      <c r="L587" t="str">
        <f>INDEX(Articles!$1:$1048576,MATCH(E587,Articles!D:D,0),13)</f>
        <v>CN</v>
      </c>
      <c r="M587" t="str">
        <f>INDEX(Articles!$1:$1048576,MATCH(E587,Articles!D:D,0),14)</f>
        <v>F2</v>
      </c>
      <c r="N587" t="str">
        <f>INDEX(Articles!$1:$1048576,MATCH(E587,Articles!D:D,0),15)</f>
        <v>1.4G</v>
      </c>
      <c r="O587" t="str">
        <f>INDEX(Articles!$1:$1048576,MATCH(E587,Articles!D:D,0),16)</f>
        <v>1008-F2-69244063</v>
      </c>
      <c r="P587">
        <f>INDEX(Articles!$1:$1048576,MATCH(E587,Articles!D:D,0),17)*1000</f>
        <v>320</v>
      </c>
      <c r="Q587" t="str">
        <f>INDEX(Articles!$1:$1048576,MATCH(E587,Articles!D:D,0),18)</f>
        <v>25</v>
      </c>
      <c r="R587">
        <f>INDEX(Articles!$1:$1048576,MATCH(E587,Articles!D:D,0),19)</f>
        <v>8</v>
      </c>
      <c r="S587" t="str">
        <f>IF(INDEX('Unités CA'!$1:$1048576,MATCH(E587,'Unités CA'!D:D,0),5)=0,"",INDEX('Unités CA'!$1:$1048576,MATCH(E587,'Unités CA'!D:D,0),5))</f>
        <v>0010/CA</v>
      </c>
      <c r="T587" t="str">
        <f>IF(INDEX('Unités BTE'!$1:$1048576,MATCH(E587,'Unités CA'!D:D,0),5)=0,"",INDEX('Unités BTE'!$1:$1048576,MATCH(E587,'Unités CA'!D:D,0),5))</f>
        <v/>
      </c>
      <c r="U587">
        <f>IFERROR(INDEX('Prix PRO CA'!$1:$1048576,MATCH(E587,'Prix PRO CA'!D:D,0),10),"")</f>
        <v>231.58</v>
      </c>
      <c r="V587" t="str">
        <f>IFERROR(INDEX('Prix PRO CA'!$1:$1048576,MATCH(E587,'Prix PRO BTE'!D:D,0),10),"")</f>
        <v/>
      </c>
      <c r="W587">
        <f>+IFERROR(INDEX('Prix PRO PCS'!$1:$1048576,MATCH(E587,'Prix PRO PCS'!D:D,0),10),"")</f>
        <v>28.66</v>
      </c>
      <c r="X587" t="str">
        <f>IF(B587="OPPORTUNITE",AA587,IF(AA587&lt;=0,"Non",IF(AA587&gt;10,"Oui","Inf à 10")))</f>
        <v>Oui</v>
      </c>
      <c r="Y587">
        <f>IFERROR(INDEX(LigneAchat!$1:$1048576,MATCH(E587,LigneAchat!D:D,0),5),"")</f>
        <v>44326</v>
      </c>
      <c r="Z587">
        <f>INDEX(Articles!$1:$1048576,MATCH(E587,Articles!D:D,0),21)</f>
        <v>74</v>
      </c>
      <c r="AA587">
        <f>+Z587-AB587</f>
        <v>74</v>
      </c>
      <c r="AB587">
        <f>+INDEX(Articles!$1:$1048576,MATCH(E587,Articles!D:D,0),23)</f>
        <v>0</v>
      </c>
    </row>
    <row r="588">
      <c r="B588" t="str">
        <f>INDEX(Articles!$1:$1048576,MATCH(E588,Articles!D:D,0),6)</f>
        <v>1</v>
      </c>
      <c r="C588" t="str">
        <f>INDEX(Articles!$1:$1048576,MATCH(E588,Articles!D:D,0),7)</f>
        <v/>
      </c>
      <c r="D588" t="str">
        <f>HYPERLINK(INDEX(Articles!$1:$1048576,MATCH(E588,Articles!D:D,0),24),"Lien")</f>
        <v>Lien</v>
      </c>
      <c r="E588" t="str">
        <v>01012-13CE</v>
      </c>
      <c r="F588" t="str">
        <f>INDEX(Articles!$1:$1048576,MATCH(E588,Articles!D:D,0),5)</f>
        <v>BATT. Ø12 -100 COMÈTES BLANCHES À FRISSON</v>
      </c>
      <c r="G588" t="str">
        <f>INDEX(Articles!$1:$1048576,MATCH(E588,Articles!D:D,0),8)</f>
        <v>BATTERIE</v>
      </c>
      <c r="H588" t="str">
        <f>INDEX(Articles!$1:$1048576,MATCH(E588,Articles!D:D,0),9)</f>
        <v>DROITE</v>
      </c>
      <c r="I588">
        <f>INDEX(Articles!$1:$1048576,MATCH(E588,Articles!D:D,0),10)</f>
        <v>12</v>
      </c>
      <c r="J588" t="str">
        <f>INDEX(Articles!$1:$1048576,MATCH(E588,Articles!D:D,0),11)</f>
        <v>CREPITANT</v>
      </c>
      <c r="K588" t="str">
        <f>INDEX(Articles!$1:$1048576,MATCH(E588,Articles!D:D,0),12)</f>
        <v>BLANC</v>
      </c>
      <c r="L588" t="str">
        <f>INDEX(Articles!$1:$1048576,MATCH(E588,Articles!D:D,0),13)</f>
        <v>CN</v>
      </c>
      <c r="M588" t="str">
        <f>INDEX(Articles!$1:$1048576,MATCH(E588,Articles!D:D,0),14)</f>
        <v>F2</v>
      </c>
      <c r="N588" t="str">
        <f>INDEX(Articles!$1:$1048576,MATCH(E588,Articles!D:D,0),15)</f>
        <v>1.4G</v>
      </c>
      <c r="O588" t="str">
        <f>INDEX(Articles!$1:$1048576,MATCH(E588,Articles!D:D,0),16)</f>
        <v>1008-F2-69244063</v>
      </c>
      <c r="P588">
        <f>INDEX(Articles!$1:$1048576,MATCH(E588,Articles!D:D,0),17)*1000</f>
        <v>360</v>
      </c>
      <c r="Q588" t="str">
        <f>INDEX(Articles!$1:$1048576,MATCH(E588,Articles!D:D,0),18)</f>
        <v>25</v>
      </c>
      <c r="R588">
        <f>INDEX(Articles!$1:$1048576,MATCH(E588,Articles!D:D,0),19)</f>
        <v>8</v>
      </c>
      <c r="S588" t="str">
        <f>IF(INDEX('Unités CA'!$1:$1048576,MATCH(E588,'Unités CA'!D:D,0),5)=0,"",INDEX('Unités CA'!$1:$1048576,MATCH(E588,'Unités CA'!D:D,0),5))</f>
        <v>0010/CA</v>
      </c>
      <c r="T588" t="str">
        <f>IF(INDEX('Unités BTE'!$1:$1048576,MATCH(E588,'Unités CA'!D:D,0),5)=0,"",INDEX('Unités BTE'!$1:$1048576,MATCH(E588,'Unités CA'!D:D,0),5))</f>
        <v/>
      </c>
      <c r="U588">
        <f>IFERROR(INDEX('Prix PRO CA'!$1:$1048576,MATCH(E588,'Prix PRO CA'!D:D,0),10),"")</f>
        <v>231.58</v>
      </c>
      <c r="V588" t="str">
        <f>IFERROR(INDEX('Prix PRO CA'!$1:$1048576,MATCH(E588,'Prix PRO BTE'!D:D,0),10),"")</f>
        <v/>
      </c>
      <c r="W588">
        <f>+IFERROR(INDEX('Prix PRO PCS'!$1:$1048576,MATCH(E588,'Prix PRO PCS'!D:D,0),10),"")</f>
        <v>28.66</v>
      </c>
      <c r="X588" t="str">
        <f>IF(B588="OPPORTUNITE",AA588,IF(AA588&lt;=0,"Non",IF(AA588&gt;10,"Oui","Inf à 10")))</f>
        <v>Oui</v>
      </c>
      <c r="Y588">
        <f>IFERROR(INDEX(LigneAchat!$1:$1048576,MATCH(E588,LigneAchat!D:D,0),5),"")</f>
        <v>44326</v>
      </c>
      <c r="Z588">
        <f>INDEX(Articles!$1:$1048576,MATCH(E588,Articles!D:D,0),21)</f>
        <v>82</v>
      </c>
      <c r="AA588">
        <f>+Z588-AB588</f>
        <v>82</v>
      </c>
      <c r="AB588">
        <f>+INDEX(Articles!$1:$1048576,MATCH(E588,Articles!D:D,0),23)</f>
        <v>0</v>
      </c>
    </row>
    <row r="589">
      <c r="B589" t="str">
        <f>INDEX(Articles!$1:$1048576,MATCH(E589,Articles!D:D,0),6)</f>
        <v>1</v>
      </c>
      <c r="C589" t="str">
        <f>INDEX(Articles!$1:$1048576,MATCH(E589,Articles!D:D,0),7)</f>
        <v/>
      </c>
      <c r="D589" t="str">
        <f>HYPERLINK(INDEX(Articles!$1:$1048576,MATCH(E589,Articles!D:D,0),24),"Lien")</f>
        <v>Lien</v>
      </c>
      <c r="E589" t="str">
        <v>01012-25CE</v>
      </c>
      <c r="F589" t="str">
        <f>INDEX(Articles!$1:$1048576,MATCH(E589,Articles!D:D,0),5)</f>
        <v>BATT. Ø12 -100 COMÈTES VIOLETTES À FRISSON</v>
      </c>
      <c r="G589" t="str">
        <f>INDEX(Articles!$1:$1048576,MATCH(E589,Articles!D:D,0),8)</f>
        <v>BATTERIE</v>
      </c>
      <c r="H589" t="str">
        <f>INDEX(Articles!$1:$1048576,MATCH(E589,Articles!D:D,0),9)</f>
        <v>DROITE</v>
      </c>
      <c r="I589">
        <f>INDEX(Articles!$1:$1048576,MATCH(E589,Articles!D:D,0),10)</f>
        <v>12</v>
      </c>
      <c r="J589" t="str">
        <f>INDEX(Articles!$1:$1048576,MATCH(E589,Articles!D:D,0),11)</f>
        <v>CREPITANT</v>
      </c>
      <c r="K589" t="str">
        <f>INDEX(Articles!$1:$1048576,MATCH(E589,Articles!D:D,0),12)</f>
        <v>VIOLET</v>
      </c>
      <c r="L589" t="str">
        <f>INDEX(Articles!$1:$1048576,MATCH(E589,Articles!D:D,0),13)</f>
        <v>CN</v>
      </c>
      <c r="M589" t="str">
        <f>INDEX(Articles!$1:$1048576,MATCH(E589,Articles!D:D,0),14)</f>
        <v>F2</v>
      </c>
      <c r="N589" t="str">
        <f>INDEX(Articles!$1:$1048576,MATCH(E589,Articles!D:D,0),15)</f>
        <v>1.4G</v>
      </c>
      <c r="O589" t="str">
        <f>INDEX(Articles!$1:$1048576,MATCH(E589,Articles!D:D,0),16)</f>
        <v>1008-F2-69244063</v>
      </c>
      <c r="P589">
        <f>INDEX(Articles!$1:$1048576,MATCH(E589,Articles!D:D,0),17)*1000</f>
        <v>360</v>
      </c>
      <c r="Q589" t="str">
        <f>INDEX(Articles!$1:$1048576,MATCH(E589,Articles!D:D,0),18)</f>
        <v>25</v>
      </c>
      <c r="R589">
        <f>INDEX(Articles!$1:$1048576,MATCH(E589,Articles!D:D,0),19)</f>
        <v>8</v>
      </c>
      <c r="S589" t="str">
        <f>IF(INDEX('Unités CA'!$1:$1048576,MATCH(E589,'Unités CA'!D:D,0),5)=0,"",INDEX('Unités CA'!$1:$1048576,MATCH(E589,'Unités CA'!D:D,0),5))</f>
        <v>0010/CA</v>
      </c>
      <c r="T589" t="str">
        <f>IF(INDEX('Unités BTE'!$1:$1048576,MATCH(E589,'Unités CA'!D:D,0),5)=0,"",INDEX('Unités BTE'!$1:$1048576,MATCH(E589,'Unités CA'!D:D,0),5))</f>
        <v/>
      </c>
      <c r="U589">
        <f>IFERROR(INDEX('Prix PRO CA'!$1:$1048576,MATCH(E589,'Prix PRO CA'!D:D,0),10),"")</f>
        <v>231.58</v>
      </c>
      <c r="V589" t="str">
        <f>IFERROR(INDEX('Prix PRO CA'!$1:$1048576,MATCH(E589,'Prix PRO BTE'!D:D,0),10),"")</f>
        <v/>
      </c>
      <c r="W589">
        <f>+IFERROR(INDEX('Prix PRO PCS'!$1:$1048576,MATCH(E589,'Prix PRO PCS'!D:D,0),10),"")</f>
        <v>28.66</v>
      </c>
      <c r="X589" t="str">
        <f>IF(B589="OPPORTUNITE",AA589,IF(AA589&lt;=0,"Non",IF(AA589&gt;10,"Oui","Inf à 10")))</f>
        <v>Oui</v>
      </c>
      <c r="Y589">
        <f>IFERROR(INDEX(LigneAchat!$1:$1048576,MATCH(E589,LigneAchat!D:D,0),5),"")</f>
        <v>44326</v>
      </c>
      <c r="Z589">
        <f>INDEX(Articles!$1:$1048576,MATCH(E589,Articles!D:D,0),21)</f>
        <v>165</v>
      </c>
      <c r="AA589">
        <f>+Z589-AB589</f>
        <v>65</v>
      </c>
      <c r="AB589">
        <f>+INDEX(Articles!$1:$1048576,MATCH(E589,Articles!D:D,0),23)</f>
        <v>100</v>
      </c>
    </row>
    <row r="590">
      <c r="B590" t="str">
        <f>INDEX(Articles!$1:$1048576,MATCH(E590,Articles!D:D,0),6)</f>
        <v>1</v>
      </c>
      <c r="C590" t="str">
        <f>INDEX(Articles!$1:$1048576,MATCH(E590,Articles!D:D,0),7)</f>
        <v/>
      </c>
      <c r="D590" t="str">
        <f>HYPERLINK(INDEX(Articles!$1:$1048576,MATCH(E590,Articles!D:D,0),24),"Lien")</f>
        <v>Lien</v>
      </c>
      <c r="E590" t="str">
        <v>01412-60CE</v>
      </c>
      <c r="F590" t="str">
        <f>INDEX(Articles!$1:$1048576,MATCH(E590,Articles!D:D,0),5)</f>
        <v>BATT. Ø12 -144 SIFFLETS ARGENT À FRISSON</v>
      </c>
      <c r="G590" t="str">
        <f>INDEX(Articles!$1:$1048576,MATCH(E590,Articles!D:D,0),8)</f>
        <v>BATTERIE</v>
      </c>
      <c r="H590" t="str">
        <f>INDEX(Articles!$1:$1048576,MATCH(E590,Articles!D:D,0),9)</f>
        <v>DROITE</v>
      </c>
      <c r="I590">
        <f>INDEX(Articles!$1:$1048576,MATCH(E590,Articles!D:D,0),10)</f>
        <v>12</v>
      </c>
      <c r="J590" t="str">
        <f>INDEX(Articles!$1:$1048576,MATCH(E590,Articles!D:D,0),11)</f>
        <v>SIFFLETS</v>
      </c>
      <c r="K590" t="str">
        <f>INDEX(Articles!$1:$1048576,MATCH(E590,Articles!D:D,0),12)</f>
        <v>ARGENT</v>
      </c>
      <c r="L590" t="str">
        <f>INDEX(Articles!$1:$1048576,MATCH(E590,Articles!D:D,0),13)</f>
        <v>CN</v>
      </c>
      <c r="M590" t="str">
        <f>INDEX(Articles!$1:$1048576,MATCH(E590,Articles!D:D,0),14)</f>
        <v>F2</v>
      </c>
      <c r="N590" t="str">
        <f>INDEX(Articles!$1:$1048576,MATCH(E590,Articles!D:D,0),15)</f>
        <v>1.4G</v>
      </c>
      <c r="O590" t="str">
        <f>INDEX(Articles!$1:$1048576,MATCH(E590,Articles!D:D,0),16)</f>
        <v>1008-F2-69254316</v>
      </c>
      <c r="P590">
        <f>INDEX(Articles!$1:$1048576,MATCH(E590,Articles!D:D,0),17)*1000</f>
        <v>338</v>
      </c>
      <c r="Q590" t="str">
        <f>INDEX(Articles!$1:$1048576,MATCH(E590,Articles!D:D,0),18)</f>
        <v>35</v>
      </c>
      <c r="R590">
        <f>INDEX(Articles!$1:$1048576,MATCH(E590,Articles!D:D,0),19)</f>
        <v>8</v>
      </c>
      <c r="S590" t="str">
        <f>IF(INDEX('Unités CA'!$1:$1048576,MATCH(E590,'Unités CA'!D:D,0),5)=0,"",INDEX('Unités CA'!$1:$1048576,MATCH(E590,'Unités CA'!D:D,0),5))</f>
        <v>0008/CA</v>
      </c>
      <c r="T590" t="str">
        <f>IF(INDEX('Unités BTE'!$1:$1048576,MATCH(E590,'Unités CA'!D:D,0),5)=0,"",INDEX('Unités BTE'!$1:$1048576,MATCH(E590,'Unités CA'!D:D,0),5))</f>
        <v/>
      </c>
      <c r="U590">
        <f>IFERROR(INDEX('Prix PRO CA'!$1:$1048576,MATCH(E590,'Prix PRO CA'!D:D,0),10),"")</f>
        <v>206.76</v>
      </c>
      <c r="V590" t="str">
        <f>IFERROR(INDEX('Prix PRO CA'!$1:$1048576,MATCH(E590,'Prix PRO BTE'!D:D,0),10),"")</f>
        <v/>
      </c>
      <c r="W590">
        <f>+IFERROR(INDEX('Prix PRO PCS'!$1:$1048576,MATCH(E590,'Prix PRO PCS'!D:D,0),10),"")</f>
        <v>29.96</v>
      </c>
      <c r="X590" t="str">
        <f>IF(B590="OPPORTUNITE",AA590,IF(AA590&lt;=0,"Non",IF(AA590&gt;10,"Oui","Inf à 10")))</f>
        <v>Oui</v>
      </c>
      <c r="Y590" t="str">
        <f>IFERROR(INDEX(LigneAchat!$1:$1048576,MATCH(E590,LigneAchat!D:D,0),5),"")</f>
        <v/>
      </c>
      <c r="Z590">
        <f>INDEX(Articles!$1:$1048576,MATCH(E590,Articles!D:D,0),21)</f>
        <v>452</v>
      </c>
      <c r="AA590">
        <f>+Z590-AB590</f>
        <v>115</v>
      </c>
      <c r="AB590">
        <f>+INDEX(Articles!$1:$1048576,MATCH(E590,Articles!D:D,0),23)</f>
        <v>337</v>
      </c>
    </row>
    <row r="591">
      <c r="B591" t="str">
        <f>INDEX(Articles!$1:$1048576,MATCH(E591,Articles!D:D,0),6)</f>
        <v>1</v>
      </c>
      <c r="C591" t="str">
        <f>INDEX(Articles!$1:$1048576,MATCH(E591,Articles!D:D,0),7)</f>
        <v>2020</v>
      </c>
      <c r="D591" t="str">
        <f>HYPERLINK(INDEX(Articles!$1:$1048576,MATCH(E591,Articles!D:D,0),24),"Lien")</f>
        <v>Lien</v>
      </c>
      <c r="E591" t="str">
        <v>01021-52</v>
      </c>
      <c r="F591" t="str">
        <f>INDEX(Articles!$1:$1048576,MATCH(E591,Articles!D:D,0),5)</f>
        <v>BATT. Ø20 10  BTTES CLI BLANC &amp; ROSE + TC CLI BLC</v>
      </c>
      <c r="G591" t="str">
        <f>INDEX(Articles!$1:$1048576,MATCH(E591,Articles!D:D,0),8)</f>
        <v>BATTERIE</v>
      </c>
      <c r="H591" t="str">
        <f>INDEX(Articles!$1:$1048576,MATCH(E591,Articles!D:D,0),9)</f>
        <v>DROITE</v>
      </c>
      <c r="I591">
        <f>INDEX(Articles!$1:$1048576,MATCH(E591,Articles!D:D,0),10)</f>
        <v>20</v>
      </c>
      <c r="J591" t="str">
        <f>INDEX(Articles!$1:$1048576,MATCH(E591,Articles!D:D,0),11)</f>
        <v>CLIGNO</v>
      </c>
      <c r="K591" t="str">
        <f>INDEX(Articles!$1:$1048576,MATCH(E591,Articles!D:D,0),12)</f>
        <v>ROSE</v>
      </c>
      <c r="L591" t="str">
        <f>INDEX(Articles!$1:$1048576,MATCH(E591,Articles!D:D,0),13)</f>
        <v>CN</v>
      </c>
      <c r="M591" t="str">
        <f>INDEX(Articles!$1:$1048576,MATCH(E591,Articles!D:D,0),14)</f>
        <v>F2</v>
      </c>
      <c r="N591" t="str">
        <f>INDEX(Articles!$1:$1048576,MATCH(E591,Articles!D:D,0),15)</f>
        <v>1.4G</v>
      </c>
      <c r="O591" t="str">
        <f>INDEX(Articles!$1:$1048576,MATCH(E591,Articles!D:D,0),16)</f>
        <v>2086-F2-001302</v>
      </c>
      <c r="P591">
        <f>INDEX(Articles!$1:$1048576,MATCH(E591,Articles!D:D,0),17)*1000</f>
        <v>80</v>
      </c>
      <c r="Q591" t="str">
        <f>INDEX(Articles!$1:$1048576,MATCH(E591,Articles!D:D,0),18)</f>
        <v>25</v>
      </c>
      <c r="R591">
        <f>INDEX(Articles!$1:$1048576,MATCH(E591,Articles!D:D,0),19)</f>
        <v>8</v>
      </c>
      <c r="S591" t="str">
        <f>IF(INDEX('Unités CA'!$1:$1048576,MATCH(E591,'Unités CA'!D:D,0),5)=0,"",INDEX('Unités CA'!$1:$1048576,MATCH(E591,'Unités CA'!D:D,0),5))</f>
        <v>0024/CA</v>
      </c>
      <c r="T591" t="str">
        <f>IF(INDEX('Unités BTE'!$1:$1048576,MATCH(E591,'Unités CA'!D:D,0),5)=0,"",INDEX('Unités BTE'!$1:$1048576,MATCH(E591,'Unités CA'!D:D,0),5))</f>
        <v/>
      </c>
      <c r="U591">
        <f>IFERROR(INDEX('Prix PRO CA'!$1:$1048576,MATCH(E591,'Prix PRO CA'!D:D,0),10),"")</f>
        <v>136.64</v>
      </c>
      <c r="V591" t="str">
        <f>IFERROR(INDEX('Prix PRO CA'!$1:$1048576,MATCH(E591,'Prix PRO BTE'!D:D,0),10),"")</f>
        <v/>
      </c>
      <c r="W591">
        <f>+IFERROR(INDEX('Prix PRO PCS'!$1:$1048576,MATCH(E591,'Prix PRO PCS'!D:D,0),10),"")</f>
        <v>5.13</v>
      </c>
      <c r="X591" t="str">
        <f>IF(B591="OPPORTUNITE",AA591,IF(AA591&lt;=0,"Non",IF(AA591&gt;10,"Oui","Inf à 10")))</f>
        <v>Oui</v>
      </c>
      <c r="Y591" t="str">
        <f>IFERROR(INDEX(LigneAchat!$1:$1048576,MATCH(E591,LigneAchat!D:D,0),5),"")</f>
        <v/>
      </c>
      <c r="Z591">
        <f>INDEX(Articles!$1:$1048576,MATCH(E591,Articles!D:D,0),21)</f>
        <v>1406</v>
      </c>
      <c r="AA591">
        <f>+Z591-AB591</f>
        <v>1405</v>
      </c>
      <c r="AB591">
        <f>+INDEX(Articles!$1:$1048576,MATCH(E591,Articles!D:D,0),23)</f>
        <v>1</v>
      </c>
    </row>
    <row r="592">
      <c r="B592" t="str">
        <f>INDEX(Articles!$1:$1048576,MATCH(E592,Articles!D:D,0),6)</f>
        <v>1</v>
      </c>
      <c r="C592" t="str">
        <f>INDEX(Articles!$1:$1048576,MATCH(E592,Articles!D:D,0),7)</f>
        <v>2020</v>
      </c>
      <c r="D592" t="str">
        <f>HYPERLINK(INDEX(Articles!$1:$1048576,MATCH(E592,Articles!D:D,0),24),"Lien")</f>
        <v>Lien</v>
      </c>
      <c r="E592" t="str">
        <v>01021-87</v>
      </c>
      <c r="F592" t="str">
        <f>INDEX(Articles!$1:$1048576,MATCH(E592,Articles!D:D,0),5)</f>
        <v>BATT. Ø20 10  BTTES OR &amp; BLEU + TC FILET OR</v>
      </c>
      <c r="G592" t="str">
        <f>INDEX(Articles!$1:$1048576,MATCH(E592,Articles!D:D,0),8)</f>
        <v>BATTERIE</v>
      </c>
      <c r="H592" t="str">
        <f>INDEX(Articles!$1:$1048576,MATCH(E592,Articles!D:D,0),9)</f>
        <v>DROITE</v>
      </c>
      <c r="I592">
        <f>INDEX(Articles!$1:$1048576,MATCH(E592,Articles!D:D,0),10)</f>
        <v>20</v>
      </c>
      <c r="J592" t="str">
        <f>INDEX(Articles!$1:$1048576,MATCH(E592,Articles!D:D,0),11)</f>
        <v>PLEUREUR</v>
      </c>
      <c r="K592" t="str">
        <f>INDEX(Articles!$1:$1048576,MATCH(E592,Articles!D:D,0),12)</f>
        <v>OR</v>
      </c>
      <c r="L592" t="str">
        <f>INDEX(Articles!$1:$1048576,MATCH(E592,Articles!D:D,0),13)</f>
        <v>CN</v>
      </c>
      <c r="M592" t="str">
        <f>INDEX(Articles!$1:$1048576,MATCH(E592,Articles!D:D,0),14)</f>
        <v>F2</v>
      </c>
      <c r="N592" t="str">
        <f>INDEX(Articles!$1:$1048576,MATCH(E592,Articles!D:D,0),15)</f>
        <v>1.4G</v>
      </c>
      <c r="O592" t="str">
        <f>INDEX(Articles!$1:$1048576,MATCH(E592,Articles!D:D,0),16)</f>
        <v>2086-F2-001302</v>
      </c>
      <c r="P592">
        <f>INDEX(Articles!$1:$1048576,MATCH(E592,Articles!D:D,0),17)*1000</f>
        <v>80</v>
      </c>
      <c r="Q592" t="str">
        <f>INDEX(Articles!$1:$1048576,MATCH(E592,Articles!D:D,0),18)</f>
        <v>25</v>
      </c>
      <c r="R592">
        <f>INDEX(Articles!$1:$1048576,MATCH(E592,Articles!D:D,0),19)</f>
        <v>8</v>
      </c>
      <c r="S592" t="str">
        <f>IF(INDEX('Unités CA'!$1:$1048576,MATCH(E592,'Unités CA'!D:D,0),5)=0,"",INDEX('Unités CA'!$1:$1048576,MATCH(E592,'Unités CA'!D:D,0),5))</f>
        <v>0024/CA</v>
      </c>
      <c r="T592" t="str">
        <f>IF(INDEX('Unités BTE'!$1:$1048576,MATCH(E592,'Unités CA'!D:D,0),5)=0,"",INDEX('Unités BTE'!$1:$1048576,MATCH(E592,'Unités CA'!D:D,0),5))</f>
        <v/>
      </c>
      <c r="U592">
        <f>IFERROR(INDEX('Prix PRO CA'!$1:$1048576,MATCH(E592,'Prix PRO CA'!D:D,0),10),"")</f>
        <v>136.64</v>
      </c>
      <c r="V592" t="str">
        <f>IFERROR(INDEX('Prix PRO CA'!$1:$1048576,MATCH(E592,'Prix PRO BTE'!D:D,0),10),"")</f>
        <v/>
      </c>
      <c r="W592">
        <f>+IFERROR(INDEX('Prix PRO PCS'!$1:$1048576,MATCH(E592,'Prix PRO PCS'!D:D,0),10),"")</f>
        <v>5.13</v>
      </c>
      <c r="X592" t="str">
        <f>IF(B592="OPPORTUNITE",AA592,IF(AA592&lt;=0,"Non",IF(AA592&gt;10,"Oui","Inf à 10")))</f>
        <v>Oui</v>
      </c>
      <c r="Y592" t="str">
        <f>IFERROR(INDEX(LigneAchat!$1:$1048576,MATCH(E592,LigneAchat!D:D,0),5),"")</f>
        <v/>
      </c>
      <c r="Z592">
        <f>INDEX(Articles!$1:$1048576,MATCH(E592,Articles!D:D,0),21)</f>
        <v>1431</v>
      </c>
      <c r="AA592">
        <f>+Z592-AB592</f>
        <v>1430</v>
      </c>
      <c r="AB592">
        <f>+INDEX(Articles!$1:$1048576,MATCH(E592,Articles!D:D,0),23)</f>
        <v>1</v>
      </c>
    </row>
    <row r="593">
      <c r="B593" t="str">
        <f>INDEX(Articles!$1:$1048576,MATCH(E593,Articles!D:D,0),6)</f>
        <v>1</v>
      </c>
      <c r="C593" t="str">
        <f>INDEX(Articles!$1:$1048576,MATCH(E593,Articles!D:D,0),7)</f>
        <v>2019</v>
      </c>
      <c r="D593" t="str">
        <f>HYPERLINK(INDEX(Articles!$1:$1048576,MATCH(E593,Articles!D:D,0),24),"Lien")</f>
        <v>Lien</v>
      </c>
      <c r="E593" t="str">
        <v>01622-08</v>
      </c>
      <c r="F593" t="str">
        <f>INDEX(Articles!$1:$1048576,MATCH(E593,Articles!D:D,0),5)</f>
        <v>BATT. Ø20 16 BTTES MULTICOLORES + TC FRISSON</v>
      </c>
      <c r="G593" t="str">
        <f>INDEX(Articles!$1:$1048576,MATCH(E593,Articles!D:D,0),8)</f>
        <v>BATTERIE</v>
      </c>
      <c r="H593" t="str">
        <f>INDEX(Articles!$1:$1048576,MATCH(E593,Articles!D:D,0),9)</f>
        <v>DROITE</v>
      </c>
      <c r="I593">
        <f>INDEX(Articles!$1:$1048576,MATCH(E593,Articles!D:D,0),10)</f>
        <v>20</v>
      </c>
      <c r="J593" t="str">
        <f>INDEX(Articles!$1:$1048576,MATCH(E593,Articles!D:D,0),11)</f>
        <v>PIVOINE</v>
      </c>
      <c r="K593" t="str">
        <f>INDEX(Articles!$1:$1048576,MATCH(E593,Articles!D:D,0),12)</f>
        <v>MULTICOLORE</v>
      </c>
      <c r="L593" t="str">
        <f>INDEX(Articles!$1:$1048576,MATCH(E593,Articles!D:D,0),13)</f>
        <v>CN</v>
      </c>
      <c r="M593" t="str">
        <f>INDEX(Articles!$1:$1048576,MATCH(E593,Articles!D:D,0),14)</f>
        <v>F2</v>
      </c>
      <c r="N593" t="str">
        <f>INDEX(Articles!$1:$1048576,MATCH(E593,Articles!D:D,0),15)</f>
        <v>1.4G</v>
      </c>
      <c r="O593" t="str">
        <f>INDEX(Articles!$1:$1048576,MATCH(E593,Articles!D:D,0),16)</f>
        <v>1008-F2-69254047</v>
      </c>
      <c r="P593">
        <f>INDEX(Articles!$1:$1048576,MATCH(E593,Articles!D:D,0),17)*1000</f>
        <v>99.2</v>
      </c>
      <c r="Q593" t="str">
        <f>INDEX(Articles!$1:$1048576,MATCH(E593,Articles!D:D,0),18)</f>
        <v>30</v>
      </c>
      <c r="R593">
        <f>INDEX(Articles!$1:$1048576,MATCH(E593,Articles!D:D,0),19)</f>
        <v>8</v>
      </c>
      <c r="S593" t="str">
        <f>IF(INDEX('Unités CA'!$1:$1048576,MATCH(E593,'Unités CA'!D:D,0),5)=0,"",INDEX('Unités CA'!$1:$1048576,MATCH(E593,'Unités CA'!D:D,0),5))</f>
        <v>0024/CA</v>
      </c>
      <c r="T593" t="str">
        <f>IF(INDEX('Unités BTE'!$1:$1048576,MATCH(E593,'Unités CA'!D:D,0),5)=0,"",INDEX('Unités BTE'!$1:$1048576,MATCH(E593,'Unités CA'!D:D,0),5))</f>
        <v/>
      </c>
      <c r="U593">
        <f>IFERROR(INDEX('Prix PRO CA'!$1:$1048576,MATCH(E593,'Prix PRO CA'!D:D,0),10),"")</f>
        <v>145.11</v>
      </c>
      <c r="V593" t="str">
        <f>IFERROR(INDEX('Prix PRO CA'!$1:$1048576,MATCH(E593,'Prix PRO BTE'!D:D,0),10),"")</f>
        <v/>
      </c>
      <c r="W593">
        <f>+IFERROR(INDEX('Prix PRO PCS'!$1:$1048576,MATCH(E593,'Prix PRO PCS'!D:D,0),10),"")</f>
        <v>7.83</v>
      </c>
      <c r="X593" t="str">
        <f>IF(B593="OPPORTUNITE",AA593,IF(AA593&lt;=0,"Non",IF(AA593&gt;10,"Oui","Inf à 10")))</f>
        <v>Non</v>
      </c>
      <c r="Y593">
        <f>IFERROR(INDEX(LigneAchat!$1:$1048576,MATCH(E593,LigneAchat!D:D,0),5),"")</f>
        <v>44280</v>
      </c>
      <c r="Z593">
        <f>INDEX(Articles!$1:$1048576,MATCH(E593,Articles!D:D,0),21)</f>
        <v>0</v>
      </c>
      <c r="AA593">
        <f>+Z593-AB593</f>
        <v>-22</v>
      </c>
      <c r="AB593">
        <f>+INDEX(Articles!$1:$1048576,MATCH(E593,Articles!D:D,0),23)</f>
        <v>22</v>
      </c>
    </row>
    <row r="594">
      <c r="B594" t="str">
        <f>INDEX(Articles!$1:$1048576,MATCH(E594,Articles!D:D,0),6)</f>
        <v>1</v>
      </c>
      <c r="C594" t="str">
        <f>INDEX(Articles!$1:$1048576,MATCH(E594,Articles!D:D,0),7)</f>
        <v>2019</v>
      </c>
      <c r="D594" t="str">
        <f>HYPERLINK(INDEX(Articles!$1:$1048576,MATCH(E594,Articles!D:D,0),24),"Lien")</f>
        <v>Lien</v>
      </c>
      <c r="E594" t="str">
        <v>01622-23</v>
      </c>
      <c r="F594" t="str">
        <f>INDEX(Articles!$1:$1048576,MATCH(E594,Articles!D:D,0),5)</f>
        <v>BATT. Ø20 16 BTTES MULTIPASTEL + TC FRISSON BLC</v>
      </c>
      <c r="G594" t="str">
        <f>INDEX(Articles!$1:$1048576,MATCH(E594,Articles!D:D,0),8)</f>
        <v>BATTERIE</v>
      </c>
      <c r="H594" t="str">
        <f>INDEX(Articles!$1:$1048576,MATCH(E594,Articles!D:D,0),9)</f>
        <v>DROITE</v>
      </c>
      <c r="I594">
        <f>INDEX(Articles!$1:$1048576,MATCH(E594,Articles!D:D,0),10)</f>
        <v>20</v>
      </c>
      <c r="J594" t="str">
        <f>INDEX(Articles!$1:$1048576,MATCH(E594,Articles!D:D,0),11)</f>
        <v>PIVOINE</v>
      </c>
      <c r="K594" t="str">
        <f>INDEX(Articles!$1:$1048576,MATCH(E594,Articles!D:D,0),12)</f>
        <v>MULTIPASTEL</v>
      </c>
      <c r="L594" t="str">
        <f>INDEX(Articles!$1:$1048576,MATCH(E594,Articles!D:D,0),13)</f>
        <v>CN</v>
      </c>
      <c r="M594" t="str">
        <f>INDEX(Articles!$1:$1048576,MATCH(E594,Articles!D:D,0),14)</f>
        <v>F2</v>
      </c>
      <c r="N594" t="str">
        <f>INDEX(Articles!$1:$1048576,MATCH(E594,Articles!D:D,0),15)</f>
        <v>1.4G</v>
      </c>
      <c r="O594" t="str">
        <f>INDEX(Articles!$1:$1048576,MATCH(E594,Articles!D:D,0),16)</f>
        <v>1008-F2-69254047</v>
      </c>
      <c r="P594">
        <f>INDEX(Articles!$1:$1048576,MATCH(E594,Articles!D:D,0),17)*1000</f>
        <v>99.2</v>
      </c>
      <c r="Q594" t="str">
        <f>INDEX(Articles!$1:$1048576,MATCH(E594,Articles!D:D,0),18)</f>
        <v>30</v>
      </c>
      <c r="R594">
        <f>INDEX(Articles!$1:$1048576,MATCH(E594,Articles!D:D,0),19)</f>
        <v>8</v>
      </c>
      <c r="S594" t="str">
        <f>IF(INDEX('Unités CA'!$1:$1048576,MATCH(E594,'Unités CA'!D:D,0),5)=0,"",INDEX('Unités CA'!$1:$1048576,MATCH(E594,'Unités CA'!D:D,0),5))</f>
        <v>0024/CA</v>
      </c>
      <c r="T594" t="str">
        <f>IF(INDEX('Unités BTE'!$1:$1048576,MATCH(E594,'Unités CA'!D:D,0),5)=0,"",INDEX('Unités BTE'!$1:$1048576,MATCH(E594,'Unités CA'!D:D,0),5))</f>
        <v/>
      </c>
      <c r="U594">
        <f>IFERROR(INDEX('Prix PRO CA'!$1:$1048576,MATCH(E594,'Prix PRO CA'!D:D,0),10),"")</f>
        <v>145.2</v>
      </c>
      <c r="V594" t="str">
        <f>IFERROR(INDEX('Prix PRO CA'!$1:$1048576,MATCH(E594,'Prix PRO BTE'!D:D,0),10),"")</f>
        <v/>
      </c>
      <c r="W594">
        <f>+IFERROR(INDEX('Prix PRO PCS'!$1:$1048576,MATCH(E594,'Prix PRO PCS'!D:D,0),10),"")</f>
        <v>7.83</v>
      </c>
      <c r="X594" t="str">
        <f>IF(B594="OPPORTUNITE",AA594,IF(AA594&lt;=0,"Non",IF(AA594&gt;10,"Oui","Inf à 10")))</f>
        <v>Inf à 10</v>
      </c>
      <c r="Y594" t="str">
        <f>IFERROR(INDEX(LigneAchat!$1:$1048576,MATCH(E594,LigneAchat!D:D,0),5),"")</f>
        <v/>
      </c>
      <c r="Z594">
        <f>INDEX(Articles!$1:$1048576,MATCH(E594,Articles!D:D,0),21)</f>
        <v>1</v>
      </c>
      <c r="AA594">
        <f>+Z594-AB594</f>
        <v>1</v>
      </c>
      <c r="AB594">
        <f>+INDEX(Articles!$1:$1048576,MATCH(E594,Articles!D:D,0),23)</f>
        <v>0</v>
      </c>
    </row>
    <row r="595">
      <c r="B595" t="str">
        <f>INDEX(Articles!$1:$1048576,MATCH(E595,Articles!D:D,0),6)</f>
        <v>1</v>
      </c>
      <c r="C595" t="str">
        <f>INDEX(Articles!$1:$1048576,MATCH(E595,Articles!D:D,0),7)</f>
        <v/>
      </c>
      <c r="D595" t="str">
        <f>HYPERLINK(INDEX(Articles!$1:$1048576,MATCH(E595,Articles!D:D,0),24),"Lien")</f>
        <v>Lien</v>
      </c>
      <c r="E595" t="str">
        <v>01622-42</v>
      </c>
      <c r="F595" t="str">
        <f>INDEX(Articles!$1:$1048576,MATCH(E595,Articles!D:D,0),5)</f>
        <v>BATT. Ø20 16 BTTES BLEU &amp; CLI BLANC + TC ROUGE</v>
      </c>
      <c r="G595" t="str">
        <f>INDEX(Articles!$1:$1048576,MATCH(E595,Articles!D:D,0),8)</f>
        <v>BATTERIE</v>
      </c>
      <c r="H595" t="str">
        <f>INDEX(Articles!$1:$1048576,MATCH(E595,Articles!D:D,0),9)</f>
        <v>DROITE</v>
      </c>
      <c r="I595">
        <f>INDEX(Articles!$1:$1048576,MATCH(E595,Articles!D:D,0),10)</f>
        <v>20</v>
      </c>
      <c r="J595" t="str">
        <f>INDEX(Articles!$1:$1048576,MATCH(E595,Articles!D:D,0),11)</f>
        <v>CLIGNO</v>
      </c>
      <c r="K595" t="str">
        <f>INDEX(Articles!$1:$1048576,MATCH(E595,Articles!D:D,0),12)</f>
        <v>TRICOLORE</v>
      </c>
      <c r="L595" t="str">
        <f>INDEX(Articles!$1:$1048576,MATCH(E595,Articles!D:D,0),13)</f>
        <v>CN</v>
      </c>
      <c r="M595" t="str">
        <f>INDEX(Articles!$1:$1048576,MATCH(E595,Articles!D:D,0),14)</f>
        <v>F2</v>
      </c>
      <c r="N595" t="str">
        <f>INDEX(Articles!$1:$1048576,MATCH(E595,Articles!D:D,0),15)</f>
        <v>1.4G</v>
      </c>
      <c r="O595" t="str">
        <f>INDEX(Articles!$1:$1048576,MATCH(E595,Articles!D:D,0),16)</f>
        <v>1008-F2-69254047</v>
      </c>
      <c r="P595">
        <f>INDEX(Articles!$1:$1048576,MATCH(E595,Articles!D:D,0),17)*1000</f>
        <v>99.2</v>
      </c>
      <c r="Q595" t="str">
        <f>INDEX(Articles!$1:$1048576,MATCH(E595,Articles!D:D,0),18)</f>
        <v>30</v>
      </c>
      <c r="R595">
        <f>INDEX(Articles!$1:$1048576,MATCH(E595,Articles!D:D,0),19)</f>
        <v>8</v>
      </c>
      <c r="S595" t="str">
        <f>IF(INDEX('Unités CA'!$1:$1048576,MATCH(E595,'Unités CA'!D:D,0),5)=0,"",INDEX('Unités CA'!$1:$1048576,MATCH(E595,'Unités CA'!D:D,0),5))</f>
        <v>0024/CA</v>
      </c>
      <c r="T595" t="str">
        <f>IF(INDEX('Unités BTE'!$1:$1048576,MATCH(E595,'Unités CA'!D:D,0),5)=0,"",INDEX('Unités BTE'!$1:$1048576,MATCH(E595,'Unités CA'!D:D,0),5))</f>
        <v/>
      </c>
      <c r="U595">
        <f>IFERROR(INDEX('Prix PRO CA'!$1:$1048576,MATCH(E595,'Prix PRO CA'!D:D,0),10),"")</f>
        <v>145.11</v>
      </c>
      <c r="V595" t="str">
        <f>IFERROR(INDEX('Prix PRO CA'!$1:$1048576,MATCH(E595,'Prix PRO BTE'!D:D,0),10),"")</f>
        <v/>
      </c>
      <c r="W595">
        <f>+IFERROR(INDEX('Prix PRO PCS'!$1:$1048576,MATCH(E595,'Prix PRO PCS'!D:D,0),10),"")</f>
        <v>7.83</v>
      </c>
      <c r="X595" t="str">
        <f>IF(B595="OPPORTUNITE",AA595,IF(AA595&lt;=0,"Non",IF(AA595&gt;10,"Oui","Inf à 10")))</f>
        <v>Oui</v>
      </c>
      <c r="Y595" t="str">
        <f>IFERROR(INDEX(LigneAchat!$1:$1048576,MATCH(E595,LigneAchat!D:D,0),5),"")</f>
        <v/>
      </c>
      <c r="Z595">
        <f>INDEX(Articles!$1:$1048576,MATCH(E595,Articles!D:D,0),21)</f>
        <v>610</v>
      </c>
      <c r="AA595">
        <f>+Z595-AB595</f>
        <v>609</v>
      </c>
      <c r="AB595">
        <f>+INDEX(Articles!$1:$1048576,MATCH(E595,Articles!D:D,0),23)</f>
        <v>1</v>
      </c>
    </row>
    <row r="596">
      <c r="B596" t="str">
        <f>INDEX(Articles!$1:$1048576,MATCH(E596,Articles!D:D,0),6)</f>
        <v>1</v>
      </c>
      <c r="C596" t="str">
        <f>INDEX(Articles!$1:$1048576,MATCH(E596,Articles!D:D,0),7)</f>
        <v>2019</v>
      </c>
      <c r="D596" t="str">
        <f>HYPERLINK(INDEX(Articles!$1:$1048576,MATCH(E596,Articles!D:D,0),24),"Lien")</f>
        <v>Lien</v>
      </c>
      <c r="E596" t="str">
        <v>01622-48</v>
      </c>
      <c r="F596" t="str">
        <f>INDEX(Articles!$1:$1048576,MATCH(E596,Articles!D:D,0),5)</f>
        <v>BATT. Ø20 16 BTTES FILET OR &amp; CLI BLC + TC F. OR</v>
      </c>
      <c r="G596" t="str">
        <f>INDEX(Articles!$1:$1048576,MATCH(E596,Articles!D:D,0),8)</f>
        <v>BATTERIE</v>
      </c>
      <c r="H596" t="str">
        <f>INDEX(Articles!$1:$1048576,MATCH(E596,Articles!D:D,0),9)</f>
        <v>DROITE</v>
      </c>
      <c r="I596">
        <f>INDEX(Articles!$1:$1048576,MATCH(E596,Articles!D:D,0),10)</f>
        <v>20</v>
      </c>
      <c r="J596" t="str">
        <f>INDEX(Articles!$1:$1048576,MATCH(E596,Articles!D:D,0),11)</f>
        <v>PLEUREUR</v>
      </c>
      <c r="K596" t="str">
        <f>INDEX(Articles!$1:$1048576,MATCH(E596,Articles!D:D,0),12)</f>
        <v>KAMURO</v>
      </c>
      <c r="L596" t="str">
        <f>INDEX(Articles!$1:$1048576,MATCH(E596,Articles!D:D,0),13)</f>
        <v>CN</v>
      </c>
      <c r="M596" t="str">
        <f>INDEX(Articles!$1:$1048576,MATCH(E596,Articles!D:D,0),14)</f>
        <v>F2</v>
      </c>
      <c r="N596" t="str">
        <f>INDEX(Articles!$1:$1048576,MATCH(E596,Articles!D:D,0),15)</f>
        <v>1.4G</v>
      </c>
      <c r="O596" t="str">
        <f>INDEX(Articles!$1:$1048576,MATCH(E596,Articles!D:D,0),16)</f>
        <v>1008-F2-69254047</v>
      </c>
      <c r="P596">
        <f>INDEX(Articles!$1:$1048576,MATCH(E596,Articles!D:D,0),17)*1000</f>
        <v>99.2</v>
      </c>
      <c r="Q596" t="str">
        <f>INDEX(Articles!$1:$1048576,MATCH(E596,Articles!D:D,0),18)</f>
        <v>30</v>
      </c>
      <c r="R596">
        <f>INDEX(Articles!$1:$1048576,MATCH(E596,Articles!D:D,0),19)</f>
        <v>8</v>
      </c>
      <c r="S596" t="str">
        <f>IF(INDEX('Unités CA'!$1:$1048576,MATCH(E596,'Unités CA'!D:D,0),5)=0,"",INDEX('Unités CA'!$1:$1048576,MATCH(E596,'Unités CA'!D:D,0),5))</f>
        <v>0024/CA</v>
      </c>
      <c r="T596" t="str">
        <f>IF(INDEX('Unités BTE'!$1:$1048576,MATCH(E596,'Unités CA'!D:D,0),5)=0,"",INDEX('Unités BTE'!$1:$1048576,MATCH(E596,'Unités CA'!D:D,0),5))</f>
        <v/>
      </c>
      <c r="U596">
        <f>IFERROR(INDEX('Prix PRO CA'!$1:$1048576,MATCH(E596,'Prix PRO CA'!D:D,0),10),"")</f>
        <v>145.11</v>
      </c>
      <c r="V596" t="str">
        <f>IFERROR(INDEX('Prix PRO CA'!$1:$1048576,MATCH(E596,'Prix PRO BTE'!D:D,0),10),"")</f>
        <v/>
      </c>
      <c r="W596">
        <f>+IFERROR(INDEX('Prix PRO PCS'!$1:$1048576,MATCH(E596,'Prix PRO PCS'!D:D,0),10),"")</f>
        <v>7.83</v>
      </c>
      <c r="X596" t="str">
        <f>IF(B596="OPPORTUNITE",AA596,IF(AA596&lt;=0,"Non",IF(AA596&gt;10,"Oui","Inf à 10")))</f>
        <v>Oui</v>
      </c>
      <c r="Y596" t="str">
        <f>IFERROR(INDEX(LigneAchat!$1:$1048576,MATCH(E596,LigneAchat!D:D,0),5),"")</f>
        <v/>
      </c>
      <c r="Z596">
        <f>INDEX(Articles!$1:$1048576,MATCH(E596,Articles!D:D,0),21)</f>
        <v>1558</v>
      </c>
      <c r="AA596">
        <f>+Z596-AB596</f>
        <v>1534</v>
      </c>
      <c r="AB596">
        <f>+INDEX(Articles!$1:$1048576,MATCH(E596,Articles!D:D,0),23)</f>
        <v>24</v>
      </c>
    </row>
    <row r="597">
      <c r="B597" t="str">
        <f>INDEX(Articles!$1:$1048576,MATCH(E597,Articles!D:D,0),6)</f>
        <v>1</v>
      </c>
      <c r="C597" t="str">
        <f>INDEX(Articles!$1:$1048576,MATCH(E597,Articles!D:D,0),7)</f>
        <v/>
      </c>
      <c r="D597" t="str">
        <f>HYPERLINK(INDEX(Articles!$1:$1048576,MATCH(E597,Articles!D:D,0),24),"Lien")</f>
        <v>Lien</v>
      </c>
      <c r="E597" t="str">
        <v>401958</v>
      </c>
      <c r="F597" t="str">
        <f>INDEX(Articles!$1:$1048576,MATCH(E597,Articles!D:D,0),5)</f>
        <v>BATT. Ø20 19 BTTES ASSORTIES + TC ASSORTI</v>
      </c>
      <c r="G597" t="str">
        <f>INDEX(Articles!$1:$1048576,MATCH(E597,Articles!D:D,0),8)</f>
        <v>BATTERIE</v>
      </c>
      <c r="H597" t="str">
        <f>INDEX(Articles!$1:$1048576,MATCH(E597,Articles!D:D,0),9)</f>
        <v>DROITE</v>
      </c>
      <c r="I597">
        <f>INDEX(Articles!$1:$1048576,MATCH(E597,Articles!D:D,0),10)</f>
        <v>20</v>
      </c>
      <c r="J597" t="str">
        <f>INDEX(Articles!$1:$1048576,MATCH(E597,Articles!D:D,0),11)</f>
        <v>PIVOINE</v>
      </c>
      <c r="K597" t="str">
        <f>INDEX(Articles!$1:$1048576,MATCH(E597,Articles!D:D,0),12)</f>
        <v>ASSORTI</v>
      </c>
      <c r="L597" t="str">
        <f>INDEX(Articles!$1:$1048576,MATCH(E597,Articles!D:D,0),13)</f>
        <v>CN</v>
      </c>
      <c r="M597" t="str">
        <f>INDEX(Articles!$1:$1048576,MATCH(E597,Articles!D:D,0),14)</f>
        <v>F2</v>
      </c>
      <c r="N597" t="str">
        <f>INDEX(Articles!$1:$1048576,MATCH(E597,Articles!D:D,0),15)</f>
        <v>1.4G</v>
      </c>
      <c r="O597" t="str">
        <f>INDEX(Articles!$1:$1048576,MATCH(E597,Articles!D:D,0),16)</f>
        <v>1008-F2-69246331</v>
      </c>
      <c r="P597">
        <f>INDEX(Articles!$1:$1048576,MATCH(E597,Articles!D:D,0),17)*1000</f>
        <v>158</v>
      </c>
      <c r="Q597" t="str">
        <f>INDEX(Articles!$1:$1048576,MATCH(E597,Articles!D:D,0),18)</f>
        <v>30</v>
      </c>
      <c r="R597">
        <f>INDEX(Articles!$1:$1048576,MATCH(E597,Articles!D:D,0),19)</f>
        <v>8</v>
      </c>
      <c r="S597" t="str">
        <f>IF(INDEX('Unités CA'!$1:$1048576,MATCH(E597,'Unités CA'!D:D,0),5)=0,"",INDEX('Unités CA'!$1:$1048576,MATCH(E597,'Unités CA'!D:D,0),5))</f>
        <v>0012/CA</v>
      </c>
      <c r="T597" t="str">
        <f>IF(INDEX('Unités BTE'!$1:$1048576,MATCH(E597,'Unités CA'!D:D,0),5)=0,"",INDEX('Unités BTE'!$1:$1048576,MATCH(E597,'Unités CA'!D:D,0),5))</f>
        <v/>
      </c>
      <c r="U597">
        <f>IFERROR(INDEX('Prix PRO CA'!$1:$1048576,MATCH(E597,'Prix PRO CA'!D:D,0),10),"")</f>
        <v>88.18</v>
      </c>
      <c r="V597" t="str">
        <f>IFERROR(INDEX('Prix PRO CA'!$1:$1048576,MATCH(E597,'Prix PRO BTE'!D:D,0),10),"")</f>
        <v/>
      </c>
      <c r="W597">
        <f>+IFERROR(INDEX('Prix PRO PCS'!$1:$1048576,MATCH(E597,'Prix PRO PCS'!D:D,0),10),"")</f>
        <v>9.77</v>
      </c>
      <c r="X597" t="str">
        <f>IF(B597="OPPORTUNITE",AA597,IF(AA597&lt;=0,"Non",IF(AA597&gt;10,"Oui","Inf à 10")))</f>
        <v>Oui</v>
      </c>
      <c r="Y597">
        <f>IFERROR(INDEX(LigneAchat!$1:$1048576,MATCH(E597,LigneAchat!D:D,0),5),"")</f>
        <v>44317</v>
      </c>
      <c r="Z597">
        <f>INDEX(Articles!$1:$1048576,MATCH(E597,Articles!D:D,0),21)</f>
        <v>667</v>
      </c>
      <c r="AA597">
        <f>+Z597-AB597</f>
        <v>667</v>
      </c>
      <c r="AB597">
        <f>+INDEX(Articles!$1:$1048576,MATCH(E597,Articles!D:D,0),23)</f>
        <v>0</v>
      </c>
    </row>
    <row r="598">
      <c r="B598" t="str">
        <f>INDEX(Articles!$1:$1048576,MATCH(E598,Articles!D:D,0),6)</f>
        <v>1</v>
      </c>
      <c r="C598" t="str">
        <f>INDEX(Articles!$1:$1048576,MATCH(E598,Articles!D:D,0),7)</f>
        <v/>
      </c>
      <c r="D598" t="str">
        <f>HYPERLINK(INDEX(Articles!$1:$1048576,MATCH(E598,Articles!D:D,0),24),"Lien")</f>
        <v>Lien</v>
      </c>
      <c r="E598" t="str">
        <v>401927</v>
      </c>
      <c r="F598" t="str">
        <f>INDEX(Articles!$1:$1048576,MATCH(E598,Articles!D:D,0),5)</f>
        <v>BATT. Ø20 19 BTTES CLIGNO ALT. ROUGE/VERT/OR</v>
      </c>
      <c r="G598" t="str">
        <f>INDEX(Articles!$1:$1048576,MATCH(E598,Articles!D:D,0),8)</f>
        <v>BATTERIE</v>
      </c>
      <c r="H598" t="str">
        <f>INDEX(Articles!$1:$1048576,MATCH(E598,Articles!D:D,0),9)</f>
        <v>DROITE</v>
      </c>
      <c r="I598">
        <f>INDEX(Articles!$1:$1048576,MATCH(E598,Articles!D:D,0),10)</f>
        <v>20</v>
      </c>
      <c r="J598" t="str">
        <f>INDEX(Articles!$1:$1048576,MATCH(E598,Articles!D:D,0),11)</f>
        <v>CLIGNO</v>
      </c>
      <c r="K598" t="str">
        <f>INDEX(Articles!$1:$1048576,MATCH(E598,Articles!D:D,0),12)</f>
        <v>ASSORTI</v>
      </c>
      <c r="L598" t="str">
        <f>INDEX(Articles!$1:$1048576,MATCH(E598,Articles!D:D,0),13)</f>
        <v>CN</v>
      </c>
      <c r="M598" t="str">
        <f>INDEX(Articles!$1:$1048576,MATCH(E598,Articles!D:D,0),14)</f>
        <v>F2</v>
      </c>
      <c r="N598" t="str">
        <f>INDEX(Articles!$1:$1048576,MATCH(E598,Articles!D:D,0),15)</f>
        <v>1.4G</v>
      </c>
      <c r="O598" t="str">
        <f>INDEX(Articles!$1:$1048576,MATCH(E598,Articles!D:D,0),16)</f>
        <v>1008-F2-69246331</v>
      </c>
      <c r="P598">
        <f>INDEX(Articles!$1:$1048576,MATCH(E598,Articles!D:D,0),17)*1000</f>
        <v>157</v>
      </c>
      <c r="Q598" t="str">
        <f>INDEX(Articles!$1:$1048576,MATCH(E598,Articles!D:D,0),18)</f>
        <v>30</v>
      </c>
      <c r="R598">
        <f>INDEX(Articles!$1:$1048576,MATCH(E598,Articles!D:D,0),19)</f>
        <v>8</v>
      </c>
      <c r="S598" t="str">
        <f>IF(INDEX('Unités CA'!$1:$1048576,MATCH(E598,'Unités CA'!D:D,0),5)=0,"",INDEX('Unités CA'!$1:$1048576,MATCH(E598,'Unités CA'!D:D,0),5))</f>
        <v>0012/CA</v>
      </c>
      <c r="T598" t="str">
        <f>IF(INDEX('Unités BTE'!$1:$1048576,MATCH(E598,'Unités CA'!D:D,0),5)=0,"",INDEX('Unités BTE'!$1:$1048576,MATCH(E598,'Unités CA'!D:D,0),5))</f>
        <v/>
      </c>
      <c r="U598">
        <f>IFERROR(INDEX('Prix PRO CA'!$1:$1048576,MATCH(E598,'Prix PRO CA'!D:D,0),10),"")</f>
        <v>88.18</v>
      </c>
      <c r="V598" t="str">
        <f>IFERROR(INDEX('Prix PRO CA'!$1:$1048576,MATCH(E598,'Prix PRO BTE'!D:D,0),10),"")</f>
        <v/>
      </c>
      <c r="W598">
        <f>+IFERROR(INDEX('Prix PRO PCS'!$1:$1048576,MATCH(E598,'Prix PRO PCS'!D:D,0),10),"")</f>
        <v>9.77</v>
      </c>
      <c r="X598" t="str">
        <f>IF(B598="OPPORTUNITE",AA598,IF(AA598&lt;=0,"Non",IF(AA598&gt;10,"Oui","Inf à 10")))</f>
        <v>Oui</v>
      </c>
      <c r="Y598" t="str">
        <f>IFERROR(INDEX(LigneAchat!$1:$1048576,MATCH(E598,LigneAchat!D:D,0),5),"")</f>
        <v/>
      </c>
      <c r="Z598">
        <f>INDEX(Articles!$1:$1048576,MATCH(E598,Articles!D:D,0),21)</f>
        <v>1171</v>
      </c>
      <c r="AA598">
        <f>+Z598-AB598</f>
        <v>1168</v>
      </c>
      <c r="AB598">
        <f>+INDEX(Articles!$1:$1048576,MATCH(E598,Articles!D:D,0),23)</f>
        <v>3</v>
      </c>
    </row>
    <row r="599">
      <c r="B599" t="str">
        <f>INDEX(Articles!$1:$1048576,MATCH(E599,Articles!D:D,0),6)</f>
        <v>1</v>
      </c>
      <c r="C599" t="str">
        <f>INDEX(Articles!$1:$1048576,MATCH(E599,Articles!D:D,0),7)</f>
        <v/>
      </c>
      <c r="D599" t="str">
        <f>HYPERLINK(INDEX(Articles!$1:$1048576,MATCH(E599,Articles!D:D,0),24),"Lien")</f>
        <v>Lien</v>
      </c>
      <c r="E599" t="str">
        <v>02022-01</v>
      </c>
      <c r="F599" t="str">
        <f>INDEX(Articles!$1:$1048576,MATCH(E599,Articles!D:D,0),5)</f>
        <v>BATT. Ø20 20 BTTES OEUFS DRAGON + TC FRISSON BLC</v>
      </c>
      <c r="G599" t="str">
        <f>INDEX(Articles!$1:$1048576,MATCH(E599,Articles!D:D,0),8)</f>
        <v>BATTERIE</v>
      </c>
      <c r="H599" t="str">
        <f>INDEX(Articles!$1:$1048576,MATCH(E599,Articles!D:D,0),9)</f>
        <v>DROITE</v>
      </c>
      <c r="I599">
        <f>INDEX(Articles!$1:$1048576,MATCH(E599,Articles!D:D,0),10)</f>
        <v>20</v>
      </c>
      <c r="J599" t="str">
        <f>INDEX(Articles!$1:$1048576,MATCH(E599,Articles!D:D,0),11)</f>
        <v>CREPITANT</v>
      </c>
      <c r="K599" t="str">
        <f>INDEX(Articles!$1:$1048576,MATCH(E599,Articles!D:D,0),12)</f>
        <v>ARGENT</v>
      </c>
      <c r="L599" t="str">
        <f>INDEX(Articles!$1:$1048576,MATCH(E599,Articles!D:D,0),13)</f>
        <v>CN</v>
      </c>
      <c r="M599" t="str">
        <f>INDEX(Articles!$1:$1048576,MATCH(E599,Articles!D:D,0),14)</f>
        <v>F2</v>
      </c>
      <c r="N599" t="str">
        <f>INDEX(Articles!$1:$1048576,MATCH(E599,Articles!D:D,0),15)</f>
        <v>1.4G</v>
      </c>
      <c r="O599" t="str">
        <f>INDEX(Articles!$1:$1048576,MATCH(E599,Articles!D:D,0),16)</f>
        <v>1008-F2-69254048</v>
      </c>
      <c r="P599">
        <f>INDEX(Articles!$1:$1048576,MATCH(E599,Articles!D:D,0),17)*1000</f>
        <v>124</v>
      </c>
      <c r="Q599" t="str">
        <f>INDEX(Articles!$1:$1048576,MATCH(E599,Articles!D:D,0),18)</f>
        <v>30</v>
      </c>
      <c r="R599">
        <f>INDEX(Articles!$1:$1048576,MATCH(E599,Articles!D:D,0),19)</f>
        <v>8</v>
      </c>
      <c r="S599" t="str">
        <f>IF(INDEX('Unités CA'!$1:$1048576,MATCH(E599,'Unités CA'!D:D,0),5)=0,"",INDEX('Unités CA'!$1:$1048576,MATCH(E599,'Unités CA'!D:D,0),5))</f>
        <v>0016/CA</v>
      </c>
      <c r="T599" t="str">
        <f>IF(INDEX('Unités BTE'!$1:$1048576,MATCH(E599,'Unités CA'!D:D,0),5)=0,"",INDEX('Unités BTE'!$1:$1048576,MATCH(E599,'Unités CA'!D:D,0),5))</f>
        <v/>
      </c>
      <c r="U599">
        <f>IFERROR(INDEX('Prix PRO CA'!$1:$1048576,MATCH(E599,'Prix PRO CA'!D:D,0),10),"")</f>
        <v>97.63</v>
      </c>
      <c r="V599" t="str">
        <f>IFERROR(INDEX('Prix PRO CA'!$1:$1048576,MATCH(E599,'Prix PRO BTE'!D:D,0),10),"")</f>
        <v/>
      </c>
      <c r="W599">
        <f>+IFERROR(INDEX('Prix PRO PCS'!$1:$1048576,MATCH(E599,'Prix PRO PCS'!D:D,0),10),"")</f>
        <v>9.06</v>
      </c>
      <c r="X599" t="str">
        <f>IF(B599="OPPORTUNITE",AA599,IF(AA599&lt;=0,"Non",IF(AA599&gt;10,"Oui","Inf à 10")))</f>
        <v>Oui</v>
      </c>
      <c r="Y599" t="str">
        <f>IFERROR(INDEX(LigneAchat!$1:$1048576,MATCH(E599,LigneAchat!D:D,0),5),"")</f>
        <v/>
      </c>
      <c r="Z599">
        <f>INDEX(Articles!$1:$1048576,MATCH(E599,Articles!D:D,0),21)</f>
        <v>1443</v>
      </c>
      <c r="AA599">
        <f>+Z599-AB599</f>
        <v>1443</v>
      </c>
      <c r="AB599">
        <f>+INDEX(Articles!$1:$1048576,MATCH(E599,Articles!D:D,0),23)</f>
        <v>0</v>
      </c>
    </row>
    <row r="600">
      <c r="B600" t="str">
        <f>INDEX(Articles!$1:$1048576,MATCH(E600,Articles!D:D,0),6)</f>
        <v>1</v>
      </c>
      <c r="C600" t="str">
        <f>INDEX(Articles!$1:$1048576,MATCH(E600,Articles!D:D,0),7)</f>
        <v/>
      </c>
      <c r="D600" t="str">
        <f>HYPERLINK(INDEX(Articles!$1:$1048576,MATCH(E600,Articles!D:D,0),24),"Lien")</f>
        <v>Lien</v>
      </c>
      <c r="E600" t="str">
        <v>02022-31</v>
      </c>
      <c r="F600" t="str">
        <f>INDEX(Articles!$1:$1048576,MATCH(E600,Articles!D:D,0),5)</f>
        <v>BATT. Ø20 20 BTTES TRICOLORES + TC ARGENT</v>
      </c>
      <c r="G600" t="str">
        <f>INDEX(Articles!$1:$1048576,MATCH(E600,Articles!D:D,0),8)</f>
        <v>BATTERIE</v>
      </c>
      <c r="H600" t="str">
        <f>INDEX(Articles!$1:$1048576,MATCH(E600,Articles!D:D,0),9)</f>
        <v>DROITE</v>
      </c>
      <c r="I600">
        <f>INDEX(Articles!$1:$1048576,MATCH(E600,Articles!D:D,0),10)</f>
        <v>20</v>
      </c>
      <c r="J600" t="str">
        <f>INDEX(Articles!$1:$1048576,MATCH(E600,Articles!D:D,0),11)</f>
        <v>PIVOINE</v>
      </c>
      <c r="K600" t="str">
        <f>INDEX(Articles!$1:$1048576,MATCH(E600,Articles!D:D,0),12)</f>
        <v>TRICOLORE</v>
      </c>
      <c r="L600" t="str">
        <f>INDEX(Articles!$1:$1048576,MATCH(E600,Articles!D:D,0),13)</f>
        <v>CN</v>
      </c>
      <c r="M600" t="str">
        <f>INDEX(Articles!$1:$1048576,MATCH(E600,Articles!D:D,0),14)</f>
        <v>F2</v>
      </c>
      <c r="N600" t="str">
        <f>INDEX(Articles!$1:$1048576,MATCH(E600,Articles!D:D,0),15)</f>
        <v>1.4G</v>
      </c>
      <c r="O600" t="str">
        <f>INDEX(Articles!$1:$1048576,MATCH(E600,Articles!D:D,0),16)</f>
        <v>1008-F2-69254048</v>
      </c>
      <c r="P600">
        <f>INDEX(Articles!$1:$1048576,MATCH(E600,Articles!D:D,0),17)*1000</f>
        <v>124</v>
      </c>
      <c r="Q600" t="str">
        <f>INDEX(Articles!$1:$1048576,MATCH(E600,Articles!D:D,0),18)</f>
        <v>30</v>
      </c>
      <c r="R600">
        <f>INDEX(Articles!$1:$1048576,MATCH(E600,Articles!D:D,0),19)</f>
        <v>8</v>
      </c>
      <c r="S600" t="str">
        <f>IF(INDEX('Unités CA'!$1:$1048576,MATCH(E600,'Unités CA'!D:D,0),5)=0,"",INDEX('Unités CA'!$1:$1048576,MATCH(E600,'Unités CA'!D:D,0),5))</f>
        <v>0016/CA</v>
      </c>
      <c r="T600" t="str">
        <f>IF(INDEX('Unités BTE'!$1:$1048576,MATCH(E600,'Unités CA'!D:D,0),5)=0,"",INDEX('Unités BTE'!$1:$1048576,MATCH(E600,'Unités CA'!D:D,0),5))</f>
        <v/>
      </c>
      <c r="U600">
        <f>IFERROR(INDEX('Prix PRO CA'!$1:$1048576,MATCH(E600,'Prix PRO CA'!D:D,0),10),"")</f>
        <v>97.63</v>
      </c>
      <c r="V600" t="str">
        <f>IFERROR(INDEX('Prix PRO CA'!$1:$1048576,MATCH(E600,'Prix PRO BTE'!D:D,0),10),"")</f>
        <v/>
      </c>
      <c r="W600">
        <f>+IFERROR(INDEX('Prix PRO PCS'!$1:$1048576,MATCH(E600,'Prix PRO PCS'!D:D,0),10),"")</f>
        <v>9.06</v>
      </c>
      <c r="X600" t="str">
        <f>IF(B600="OPPORTUNITE",AA600,IF(AA600&lt;=0,"Non",IF(AA600&gt;10,"Oui","Inf à 10")))</f>
        <v>Oui</v>
      </c>
      <c r="Y600" t="str">
        <f>IFERROR(INDEX(LigneAchat!$1:$1048576,MATCH(E600,LigneAchat!D:D,0),5),"")</f>
        <v/>
      </c>
      <c r="Z600">
        <f>INDEX(Articles!$1:$1048576,MATCH(E600,Articles!D:D,0),21)</f>
        <v>590</v>
      </c>
      <c r="AA600">
        <f>+Z600-AB600</f>
        <v>377</v>
      </c>
      <c r="AB600">
        <f>+INDEX(Articles!$1:$1048576,MATCH(E600,Articles!D:D,0),23)</f>
        <v>213</v>
      </c>
    </row>
    <row r="601">
      <c r="B601" t="str">
        <f>INDEX(Articles!$1:$1048576,MATCH(E601,Articles!D:D,0),6)</f>
        <v>1</v>
      </c>
      <c r="C601" t="str">
        <f>INDEX(Articles!$1:$1048576,MATCH(E601,Articles!D:D,0),7)</f>
        <v/>
      </c>
      <c r="D601" t="str">
        <f>HYPERLINK(INDEX(Articles!$1:$1048576,MATCH(E601,Articles!D:D,0),24),"Lien")</f>
        <v>Lien</v>
      </c>
      <c r="E601" t="str">
        <v>02022-33</v>
      </c>
      <c r="F601" t="str">
        <f>INDEX(Articles!$1:$1048576,MATCH(E601,Articles!D:D,0),5)</f>
        <v>BATT. Ø20 20 BTTES VIOLET &amp; CLI BLC + TC FR. BLC</v>
      </c>
      <c r="G601" t="str">
        <f>INDEX(Articles!$1:$1048576,MATCH(E601,Articles!D:D,0),8)</f>
        <v>BATTERIE</v>
      </c>
      <c r="H601" t="str">
        <f>INDEX(Articles!$1:$1048576,MATCH(E601,Articles!D:D,0),9)</f>
        <v>DROITE</v>
      </c>
      <c r="I601">
        <f>INDEX(Articles!$1:$1048576,MATCH(E601,Articles!D:D,0),10)</f>
        <v>20</v>
      </c>
      <c r="J601" t="str">
        <f>INDEX(Articles!$1:$1048576,MATCH(E601,Articles!D:D,0),11)</f>
        <v>CLIGNO</v>
      </c>
      <c r="K601" t="str">
        <f>INDEX(Articles!$1:$1048576,MATCH(E601,Articles!D:D,0),12)</f>
        <v>VIOLET</v>
      </c>
      <c r="L601" t="str">
        <f>INDEX(Articles!$1:$1048576,MATCH(E601,Articles!D:D,0),13)</f>
        <v>CN</v>
      </c>
      <c r="M601" t="str">
        <f>INDEX(Articles!$1:$1048576,MATCH(E601,Articles!D:D,0),14)</f>
        <v>F2</v>
      </c>
      <c r="N601" t="str">
        <f>INDEX(Articles!$1:$1048576,MATCH(E601,Articles!D:D,0),15)</f>
        <v>1.4G</v>
      </c>
      <c r="O601" t="str">
        <f>INDEX(Articles!$1:$1048576,MATCH(E601,Articles!D:D,0),16)</f>
        <v>1008-F2-69254048</v>
      </c>
      <c r="P601">
        <f>INDEX(Articles!$1:$1048576,MATCH(E601,Articles!D:D,0),17)*1000</f>
        <v>124</v>
      </c>
      <c r="Q601" t="str">
        <f>INDEX(Articles!$1:$1048576,MATCH(E601,Articles!D:D,0),18)</f>
        <v>30</v>
      </c>
      <c r="R601">
        <f>INDEX(Articles!$1:$1048576,MATCH(E601,Articles!D:D,0),19)</f>
        <v>8</v>
      </c>
      <c r="S601" t="str">
        <f>IF(INDEX('Unités CA'!$1:$1048576,MATCH(E601,'Unités CA'!D:D,0),5)=0,"",INDEX('Unités CA'!$1:$1048576,MATCH(E601,'Unités CA'!D:D,0),5))</f>
        <v>0016/CA</v>
      </c>
      <c r="T601" t="str">
        <f>IF(INDEX('Unités BTE'!$1:$1048576,MATCH(E601,'Unités CA'!D:D,0),5)=0,"",INDEX('Unités BTE'!$1:$1048576,MATCH(E601,'Unités CA'!D:D,0),5))</f>
        <v/>
      </c>
      <c r="U601">
        <f>IFERROR(INDEX('Prix PRO CA'!$1:$1048576,MATCH(E601,'Prix PRO CA'!D:D,0),10),"")</f>
        <v>97.63</v>
      </c>
      <c r="V601" t="str">
        <f>IFERROR(INDEX('Prix PRO CA'!$1:$1048576,MATCH(E601,'Prix PRO BTE'!D:D,0),10),"")</f>
        <v/>
      </c>
      <c r="W601">
        <f>+IFERROR(INDEX('Prix PRO PCS'!$1:$1048576,MATCH(E601,'Prix PRO PCS'!D:D,0),10),"")</f>
        <v>9.06</v>
      </c>
      <c r="X601" t="str">
        <f>IF(B601="OPPORTUNITE",AA601,IF(AA601&lt;=0,"Non",IF(AA601&gt;10,"Oui","Inf à 10")))</f>
        <v>Oui</v>
      </c>
      <c r="Y601" t="str">
        <f>IFERROR(INDEX(LigneAchat!$1:$1048576,MATCH(E601,LigneAchat!D:D,0),5),"")</f>
        <v/>
      </c>
      <c r="Z601">
        <f>INDEX(Articles!$1:$1048576,MATCH(E601,Articles!D:D,0),21)</f>
        <v>1760</v>
      </c>
      <c r="AA601">
        <f>+Z601-AB601</f>
        <v>1759</v>
      </c>
      <c r="AB601">
        <f>+INDEX(Articles!$1:$1048576,MATCH(E601,Articles!D:D,0),23)</f>
        <v>1</v>
      </c>
    </row>
    <row r="602">
      <c r="B602" t="str">
        <f>INDEX(Articles!$1:$1048576,MATCH(E602,Articles!D:D,0),6)</f>
        <v>1</v>
      </c>
      <c r="C602" t="str">
        <f>INDEX(Articles!$1:$1048576,MATCH(E602,Articles!D:D,0),7)</f>
        <v/>
      </c>
      <c r="D602" t="str">
        <f>HYPERLINK(INDEX(Articles!$1:$1048576,MATCH(E602,Articles!D:D,0),24),"Lien")</f>
        <v>Lien</v>
      </c>
      <c r="E602" t="str">
        <v>02022-36</v>
      </c>
      <c r="F602" t="str">
        <f>INDEX(Articles!$1:$1048576,MATCH(E602,Articles!D:D,0),5)</f>
        <v>BATT. Ø20 20 BTTES RGES À FRISSON BLC + TC FR. BLC</v>
      </c>
      <c r="G602" t="str">
        <f>INDEX(Articles!$1:$1048576,MATCH(E602,Articles!D:D,0),8)</f>
        <v>BATTERIE</v>
      </c>
      <c r="H602" t="str">
        <f>INDEX(Articles!$1:$1048576,MATCH(E602,Articles!D:D,0),9)</f>
        <v>DROITE</v>
      </c>
      <c r="I602">
        <f>INDEX(Articles!$1:$1048576,MATCH(E602,Articles!D:D,0),10)</f>
        <v>20</v>
      </c>
      <c r="J602" t="str">
        <f>INDEX(Articles!$1:$1048576,MATCH(E602,Articles!D:D,0),11)</f>
        <v>CREPITANT</v>
      </c>
      <c r="K602" t="str">
        <f>INDEX(Articles!$1:$1048576,MATCH(E602,Articles!D:D,0),12)</f>
        <v>ROUGE</v>
      </c>
      <c r="L602" t="str">
        <f>INDEX(Articles!$1:$1048576,MATCH(E602,Articles!D:D,0),13)</f>
        <v>CN</v>
      </c>
      <c r="M602" t="str">
        <f>INDEX(Articles!$1:$1048576,MATCH(E602,Articles!D:D,0),14)</f>
        <v>F2</v>
      </c>
      <c r="N602" t="str">
        <f>INDEX(Articles!$1:$1048576,MATCH(E602,Articles!D:D,0),15)</f>
        <v>1.4G</v>
      </c>
      <c r="O602" t="str">
        <f>INDEX(Articles!$1:$1048576,MATCH(E602,Articles!D:D,0),16)</f>
        <v>1008-F2-69254048</v>
      </c>
      <c r="P602">
        <f>INDEX(Articles!$1:$1048576,MATCH(E602,Articles!D:D,0),17)*1000</f>
        <v>124</v>
      </c>
      <c r="Q602" t="str">
        <f>INDEX(Articles!$1:$1048576,MATCH(E602,Articles!D:D,0),18)</f>
        <v>30</v>
      </c>
      <c r="R602">
        <f>INDEX(Articles!$1:$1048576,MATCH(E602,Articles!D:D,0),19)</f>
        <v>8</v>
      </c>
      <c r="S602" t="str">
        <f>IF(INDEX('Unités CA'!$1:$1048576,MATCH(E602,'Unités CA'!D:D,0),5)=0,"",INDEX('Unités CA'!$1:$1048576,MATCH(E602,'Unités CA'!D:D,0),5))</f>
        <v>0016/CA</v>
      </c>
      <c r="T602" t="str">
        <f>IF(INDEX('Unités BTE'!$1:$1048576,MATCH(E602,'Unités CA'!D:D,0),5)=0,"",INDEX('Unités BTE'!$1:$1048576,MATCH(E602,'Unités CA'!D:D,0),5))</f>
        <v/>
      </c>
      <c r="U602">
        <f>IFERROR(INDEX('Prix PRO CA'!$1:$1048576,MATCH(E602,'Prix PRO CA'!D:D,0),10),"")</f>
        <v>97.63</v>
      </c>
      <c r="V602" t="str">
        <f>IFERROR(INDEX('Prix PRO CA'!$1:$1048576,MATCH(E602,'Prix PRO BTE'!D:D,0),10),"")</f>
        <v/>
      </c>
      <c r="W602">
        <f>+IFERROR(INDEX('Prix PRO PCS'!$1:$1048576,MATCH(E602,'Prix PRO PCS'!D:D,0),10),"")</f>
        <v>9.06</v>
      </c>
      <c r="X602" t="str">
        <f>IF(B602="OPPORTUNITE",AA602,IF(AA602&lt;=0,"Non",IF(AA602&gt;10,"Oui","Inf à 10")))</f>
        <v>Oui</v>
      </c>
      <c r="Y602">
        <f>IFERROR(INDEX(LigneAchat!$1:$1048576,MATCH(E602,LigneAchat!D:D,0),5),"")</f>
        <v>44280</v>
      </c>
      <c r="Z602">
        <f>INDEX(Articles!$1:$1048576,MATCH(E602,Articles!D:D,0),21)</f>
        <v>684</v>
      </c>
      <c r="AA602">
        <f>+Z602-AB602</f>
        <v>444</v>
      </c>
      <c r="AB602">
        <f>+INDEX(Articles!$1:$1048576,MATCH(E602,Articles!D:D,0),23)</f>
        <v>240</v>
      </c>
    </row>
    <row r="603">
      <c r="B603" t="str">
        <f>INDEX(Articles!$1:$1048576,MATCH(E603,Articles!D:D,0),6)</f>
        <v>1</v>
      </c>
      <c r="C603" t="str">
        <f>INDEX(Articles!$1:$1048576,MATCH(E603,Articles!D:D,0),7)</f>
        <v/>
      </c>
      <c r="D603" t="str">
        <f>HYPERLINK(INDEX(Articles!$1:$1048576,MATCH(E603,Articles!D:D,0),24),"Lien")</f>
        <v>Lien</v>
      </c>
      <c r="E603" t="str">
        <v>02022-37</v>
      </c>
      <c r="F603" t="str">
        <f>INDEX(Articles!$1:$1048576,MATCH(E603,Articles!D:D,0),5)</f>
        <v>BATT. Ø20 20 BTTES FILET D'OR + TC BLEU</v>
      </c>
      <c r="G603" t="str">
        <f>INDEX(Articles!$1:$1048576,MATCH(E603,Articles!D:D,0),8)</f>
        <v>BATTERIE</v>
      </c>
      <c r="H603" t="str">
        <f>INDEX(Articles!$1:$1048576,MATCH(E603,Articles!D:D,0),9)</f>
        <v>DROITE</v>
      </c>
      <c r="I603">
        <f>INDEX(Articles!$1:$1048576,MATCH(E603,Articles!D:D,0),10)</f>
        <v>20</v>
      </c>
      <c r="J603" t="str">
        <f>INDEX(Articles!$1:$1048576,MATCH(E603,Articles!D:D,0),11)</f>
        <v>PLEUREUR</v>
      </c>
      <c r="K603" t="str">
        <f>INDEX(Articles!$1:$1048576,MATCH(E603,Articles!D:D,0),12)</f>
        <v>KAMURO</v>
      </c>
      <c r="L603" t="str">
        <f>INDEX(Articles!$1:$1048576,MATCH(E603,Articles!D:D,0),13)</f>
        <v>CN</v>
      </c>
      <c r="M603" t="str">
        <f>INDEX(Articles!$1:$1048576,MATCH(E603,Articles!D:D,0),14)</f>
        <v>F2</v>
      </c>
      <c r="N603" t="str">
        <f>INDEX(Articles!$1:$1048576,MATCH(E603,Articles!D:D,0),15)</f>
        <v>1.4G</v>
      </c>
      <c r="O603" t="str">
        <f>INDEX(Articles!$1:$1048576,MATCH(E603,Articles!D:D,0),16)</f>
        <v>1008-F2-69254048</v>
      </c>
      <c r="P603">
        <f>INDEX(Articles!$1:$1048576,MATCH(E603,Articles!D:D,0),17)*1000</f>
        <v>124</v>
      </c>
      <c r="Q603" t="str">
        <f>INDEX(Articles!$1:$1048576,MATCH(E603,Articles!D:D,0),18)</f>
        <v>30</v>
      </c>
      <c r="R603">
        <f>INDEX(Articles!$1:$1048576,MATCH(E603,Articles!D:D,0),19)</f>
        <v>8</v>
      </c>
      <c r="S603" t="str">
        <f>IF(INDEX('Unités CA'!$1:$1048576,MATCH(E603,'Unités CA'!D:D,0),5)=0,"",INDEX('Unités CA'!$1:$1048576,MATCH(E603,'Unités CA'!D:D,0),5))</f>
        <v>0016/CA</v>
      </c>
      <c r="T603" t="str">
        <f>IF(INDEX('Unités BTE'!$1:$1048576,MATCH(E603,'Unités CA'!D:D,0),5)=0,"",INDEX('Unités BTE'!$1:$1048576,MATCH(E603,'Unités CA'!D:D,0),5))</f>
        <v/>
      </c>
      <c r="U603">
        <f>IFERROR(INDEX('Prix PRO CA'!$1:$1048576,MATCH(E603,'Prix PRO CA'!D:D,0),10),"")</f>
        <v>97.63</v>
      </c>
      <c r="V603" t="str">
        <f>IFERROR(INDEX('Prix PRO CA'!$1:$1048576,MATCH(E603,'Prix PRO BTE'!D:D,0),10),"")</f>
        <v/>
      </c>
      <c r="W603">
        <f>+IFERROR(INDEX('Prix PRO PCS'!$1:$1048576,MATCH(E603,'Prix PRO PCS'!D:D,0),10),"")</f>
        <v>9.06</v>
      </c>
      <c r="X603" t="str">
        <f>IF(B603="OPPORTUNITE",AA603,IF(AA603&lt;=0,"Non",IF(AA603&gt;10,"Oui","Inf à 10")))</f>
        <v>Oui</v>
      </c>
      <c r="Y603">
        <f>IFERROR(INDEX(LigneAchat!$1:$1048576,MATCH(E603,LigneAchat!D:D,0),5),"")</f>
        <v>44280</v>
      </c>
      <c r="Z603">
        <f>INDEX(Articles!$1:$1048576,MATCH(E603,Articles!D:D,0),21)</f>
        <v>552</v>
      </c>
      <c r="AA603">
        <f>+Z603-AB603</f>
        <v>320</v>
      </c>
      <c r="AB603">
        <f>+INDEX(Articles!$1:$1048576,MATCH(E603,Articles!D:D,0),23)</f>
        <v>232</v>
      </c>
    </row>
    <row r="604">
      <c r="B604" t="str">
        <f>INDEX(Articles!$1:$1048576,MATCH(E604,Articles!D:D,0),6)</f>
        <v>1</v>
      </c>
      <c r="C604" t="str">
        <f>INDEX(Articles!$1:$1048576,MATCH(E604,Articles!D:D,0),7)</f>
        <v/>
      </c>
      <c r="D604" t="str">
        <f>HYPERLINK(INDEX(Articles!$1:$1048576,MATCH(E604,Articles!D:D,0),24),"Lien")</f>
        <v>Lien</v>
      </c>
      <c r="E604" t="str">
        <v>02522-23</v>
      </c>
      <c r="F604" t="str">
        <f>INDEX(Articles!$1:$1048576,MATCH(E604,Articles!D:D,0),5)</f>
        <v>BATT. Ø20 25 BTTES MULTIPASTEL + TC FRISSON BLANC</v>
      </c>
      <c r="G604" t="str">
        <f>INDEX(Articles!$1:$1048576,MATCH(E604,Articles!D:D,0),8)</f>
        <v>BATTERIE</v>
      </c>
      <c r="H604" t="str">
        <f>INDEX(Articles!$1:$1048576,MATCH(E604,Articles!D:D,0),9)</f>
        <v>DROITE</v>
      </c>
      <c r="I604">
        <f>INDEX(Articles!$1:$1048576,MATCH(E604,Articles!D:D,0),10)</f>
        <v>20</v>
      </c>
      <c r="J604" t="str">
        <f>INDEX(Articles!$1:$1048576,MATCH(E604,Articles!D:D,0),11)</f>
        <v>PIVOINE</v>
      </c>
      <c r="K604" t="str">
        <f>INDEX(Articles!$1:$1048576,MATCH(E604,Articles!D:D,0),12)</f>
        <v>MULTIPASTEL</v>
      </c>
      <c r="L604" t="str">
        <f>INDEX(Articles!$1:$1048576,MATCH(E604,Articles!D:D,0),13)</f>
        <v>CN</v>
      </c>
      <c r="M604" t="str">
        <f>INDEX(Articles!$1:$1048576,MATCH(E604,Articles!D:D,0),14)</f>
        <v>F2</v>
      </c>
      <c r="N604" t="str">
        <f>INDEX(Articles!$1:$1048576,MATCH(E604,Articles!D:D,0),15)</f>
        <v>1.4G</v>
      </c>
      <c r="O604" t="str">
        <f>INDEX(Articles!$1:$1048576,MATCH(E604,Articles!D:D,0),16)</f>
        <v>1008-F2-69254048</v>
      </c>
      <c r="P604">
        <f>INDEX(Articles!$1:$1048576,MATCH(E604,Articles!D:D,0),17)*1000</f>
        <v>155</v>
      </c>
      <c r="Q604" t="str">
        <f>INDEX(Articles!$1:$1048576,MATCH(E604,Articles!D:D,0),18)</f>
        <v>30</v>
      </c>
      <c r="R604">
        <f>INDEX(Articles!$1:$1048576,MATCH(E604,Articles!D:D,0),19)</f>
        <v>8</v>
      </c>
      <c r="S604" t="str">
        <f>IF(INDEX('Unités CA'!$1:$1048576,MATCH(E604,'Unités CA'!D:D,0),5)=0,"",INDEX('Unités CA'!$1:$1048576,MATCH(E604,'Unités CA'!D:D,0),5))</f>
        <v>0012/CA</v>
      </c>
      <c r="T604" t="str">
        <f>IF(INDEX('Unités BTE'!$1:$1048576,MATCH(E604,'Unités CA'!D:D,0),5)=0,"",INDEX('Unités BTE'!$1:$1048576,MATCH(E604,'Unités CA'!D:D,0),5))</f>
        <v/>
      </c>
      <c r="U604">
        <f>IFERROR(INDEX('Prix PRO CA'!$1:$1048576,MATCH(E604,'Prix PRO CA'!D:D,0),10),"")</f>
        <v>130.61</v>
      </c>
      <c r="V604" t="str">
        <f>IFERROR(INDEX('Prix PRO CA'!$1:$1048576,MATCH(E604,'Prix PRO BTE'!D:D,0),10),"")</f>
        <v/>
      </c>
      <c r="W604">
        <f>+IFERROR(INDEX('Prix PRO PCS'!$1:$1048576,MATCH(E604,'Prix PRO PCS'!D:D,0),10),"")</f>
        <v>13.68</v>
      </c>
      <c r="X604" t="str">
        <f>IF(B604="OPPORTUNITE",AA604,IF(AA604&lt;=0,"Non",IF(AA604&gt;10,"Oui","Inf à 10")))</f>
        <v>Oui</v>
      </c>
      <c r="Y604" t="str">
        <f>IFERROR(INDEX(LigneAchat!$1:$1048576,MATCH(E604,LigneAchat!D:D,0),5),"")</f>
        <v/>
      </c>
      <c r="Z604">
        <f>INDEX(Articles!$1:$1048576,MATCH(E604,Articles!D:D,0),21)</f>
        <v>1080</v>
      </c>
      <c r="AA604">
        <f>+Z604-AB604</f>
        <v>716</v>
      </c>
      <c r="AB604">
        <f>+INDEX(Articles!$1:$1048576,MATCH(E604,Articles!D:D,0),23)</f>
        <v>364</v>
      </c>
    </row>
    <row r="605">
      <c r="B605" t="str">
        <f>INDEX(Articles!$1:$1048576,MATCH(E605,Articles!D:D,0),6)</f>
        <v>1</v>
      </c>
      <c r="C605" t="str">
        <f>INDEX(Articles!$1:$1048576,MATCH(E605,Articles!D:D,0),7)</f>
        <v>2019</v>
      </c>
      <c r="D605" t="str">
        <f>HYPERLINK(INDEX(Articles!$1:$1048576,MATCH(E605,Articles!D:D,0),24),"Lien")</f>
        <v>Lien</v>
      </c>
      <c r="E605" t="str">
        <v>02522-32</v>
      </c>
      <c r="F605" t="str">
        <f>INDEX(Articles!$1:$1048576,MATCH(E605,Articles!D:D,0),5)</f>
        <v>BATT. Ø20 25 BTTES SCINTILLANT OR &amp; ROSE + TC OR</v>
      </c>
      <c r="G605" t="str">
        <f>INDEX(Articles!$1:$1048576,MATCH(E605,Articles!D:D,0),8)</f>
        <v>BATTERIE</v>
      </c>
      <c r="H605" t="str">
        <f>INDEX(Articles!$1:$1048576,MATCH(E605,Articles!D:D,0),9)</f>
        <v>DROITE</v>
      </c>
      <c r="I605">
        <f>INDEX(Articles!$1:$1048576,MATCH(E605,Articles!D:D,0),10)</f>
        <v>20</v>
      </c>
      <c r="J605" t="str">
        <f>INDEX(Articles!$1:$1048576,MATCH(E605,Articles!D:D,0),11)</f>
        <v>CLIGNO</v>
      </c>
      <c r="K605" t="str">
        <f>INDEX(Articles!$1:$1048576,MATCH(E605,Articles!D:D,0),12)</f>
        <v>ROSE</v>
      </c>
      <c r="L605" t="str">
        <f>INDEX(Articles!$1:$1048576,MATCH(E605,Articles!D:D,0),13)</f>
        <v>CN</v>
      </c>
      <c r="M605" t="str">
        <f>INDEX(Articles!$1:$1048576,MATCH(E605,Articles!D:D,0),14)</f>
        <v>F2</v>
      </c>
      <c r="N605" t="str">
        <f>INDEX(Articles!$1:$1048576,MATCH(E605,Articles!D:D,0),15)</f>
        <v>1.4G</v>
      </c>
      <c r="O605" t="str">
        <f>INDEX(Articles!$1:$1048576,MATCH(E605,Articles!D:D,0),16)</f>
        <v>1008-F2-69254048</v>
      </c>
      <c r="P605">
        <f>INDEX(Articles!$1:$1048576,MATCH(E605,Articles!D:D,0),17)*1000</f>
        <v>155</v>
      </c>
      <c r="Q605" t="str">
        <f>INDEX(Articles!$1:$1048576,MATCH(E605,Articles!D:D,0),18)</f>
        <v>30</v>
      </c>
      <c r="R605">
        <f>INDEX(Articles!$1:$1048576,MATCH(E605,Articles!D:D,0),19)</f>
        <v>8</v>
      </c>
      <c r="S605" t="str">
        <f>IF(INDEX('Unités CA'!$1:$1048576,MATCH(E605,'Unités CA'!D:D,0),5)=0,"",INDEX('Unités CA'!$1:$1048576,MATCH(E605,'Unités CA'!D:D,0),5))</f>
        <v>0012/CA</v>
      </c>
      <c r="T605" t="str">
        <f>IF(INDEX('Unités BTE'!$1:$1048576,MATCH(E605,'Unités CA'!D:D,0),5)=0,"",INDEX('Unités BTE'!$1:$1048576,MATCH(E605,'Unités CA'!D:D,0),5))</f>
        <v/>
      </c>
      <c r="U605">
        <f>IFERROR(INDEX('Prix PRO CA'!$1:$1048576,MATCH(E605,'Prix PRO CA'!D:D,0),10),"")</f>
        <v>130.61</v>
      </c>
      <c r="V605" t="str">
        <f>IFERROR(INDEX('Prix PRO CA'!$1:$1048576,MATCH(E605,'Prix PRO BTE'!D:D,0),10),"")</f>
        <v/>
      </c>
      <c r="W605">
        <f>+IFERROR(INDEX('Prix PRO PCS'!$1:$1048576,MATCH(E605,'Prix PRO PCS'!D:D,0),10),"")</f>
        <v>13.68</v>
      </c>
      <c r="X605" t="str">
        <f>IF(B605="OPPORTUNITE",AA605,IF(AA605&lt;=0,"Non",IF(AA605&gt;10,"Oui","Inf à 10")))</f>
        <v>Oui</v>
      </c>
      <c r="Y605" t="str">
        <f>IFERROR(INDEX(LigneAchat!$1:$1048576,MATCH(E605,LigneAchat!D:D,0),5),"")</f>
        <v/>
      </c>
      <c r="Z605">
        <f>INDEX(Articles!$1:$1048576,MATCH(E605,Articles!D:D,0),21)</f>
        <v>561</v>
      </c>
      <c r="AA605">
        <f>+Z605-AB605</f>
        <v>317</v>
      </c>
      <c r="AB605">
        <f>+INDEX(Articles!$1:$1048576,MATCH(E605,Articles!D:D,0),23)</f>
        <v>244</v>
      </c>
    </row>
    <row r="606">
      <c r="B606" t="str">
        <f>INDEX(Articles!$1:$1048576,MATCH(E606,Articles!D:D,0),6)</f>
        <v>1</v>
      </c>
      <c r="C606" t="str">
        <f>INDEX(Articles!$1:$1048576,MATCH(E606,Articles!D:D,0),7)</f>
        <v/>
      </c>
      <c r="D606" t="str">
        <f>HYPERLINK(INDEX(Articles!$1:$1048576,MATCH(E606,Articles!D:D,0),24),"Lien")</f>
        <v>Lien</v>
      </c>
      <c r="E606" t="str">
        <v>02520-05CE</v>
      </c>
      <c r="F606" t="str">
        <f>INDEX(Articles!$1:$1048576,MATCH(E606,Articles!D:D,0),5)</f>
        <v>BATT. Ø20 25 BTTES SERPENTEAUX ARGENT + TC VERT</v>
      </c>
      <c r="G606" t="str">
        <f>INDEX(Articles!$1:$1048576,MATCH(E606,Articles!D:D,0),8)</f>
        <v>BATTERIE</v>
      </c>
      <c r="H606" t="str">
        <f>INDEX(Articles!$1:$1048576,MATCH(E606,Articles!D:D,0),9)</f>
        <v>DROITE</v>
      </c>
      <c r="I606">
        <f>INDEX(Articles!$1:$1048576,MATCH(E606,Articles!D:D,0),10)</f>
        <v>20</v>
      </c>
      <c r="J606" t="str">
        <f>INDEX(Articles!$1:$1048576,MATCH(E606,Articles!D:D,0),11)</f>
        <v>SERPENTEAUX</v>
      </c>
      <c r="K606" t="str">
        <f>INDEX(Articles!$1:$1048576,MATCH(E606,Articles!D:D,0),12)</f>
        <v>VERT</v>
      </c>
      <c r="L606" t="str">
        <f>INDEX(Articles!$1:$1048576,MATCH(E606,Articles!D:D,0),13)</f>
        <v>CN</v>
      </c>
      <c r="M606" t="str">
        <f>INDEX(Articles!$1:$1048576,MATCH(E606,Articles!D:D,0),14)</f>
        <v>F2</v>
      </c>
      <c r="N606" t="str">
        <f>INDEX(Articles!$1:$1048576,MATCH(E606,Articles!D:D,0),15)</f>
        <v>1.4G</v>
      </c>
      <c r="O606" t="str">
        <f>INDEX(Articles!$1:$1048576,MATCH(E606,Articles!D:D,0),16)</f>
        <v>1008-F2-69254317</v>
      </c>
      <c r="P606">
        <f>INDEX(Articles!$1:$1048576,MATCH(E606,Articles!D:D,0),17)*1000</f>
        <v>186</v>
      </c>
      <c r="Q606" t="str">
        <f>INDEX(Articles!$1:$1048576,MATCH(E606,Articles!D:D,0),18)</f>
        <v>25</v>
      </c>
      <c r="R606">
        <f>INDEX(Articles!$1:$1048576,MATCH(E606,Articles!D:D,0),19)</f>
        <v>8</v>
      </c>
      <c r="S606" t="str">
        <f>IF(INDEX('Unités CA'!$1:$1048576,MATCH(E606,'Unités CA'!D:D,0),5)=0,"",INDEX('Unités CA'!$1:$1048576,MATCH(E606,'Unités CA'!D:D,0),5))</f>
        <v>0012/CA</v>
      </c>
      <c r="T606" t="str">
        <f>IF(INDEX('Unités BTE'!$1:$1048576,MATCH(E606,'Unités CA'!D:D,0),5)=0,"",INDEX('Unités BTE'!$1:$1048576,MATCH(E606,'Unités CA'!D:D,0),5))</f>
        <v/>
      </c>
      <c r="U606">
        <f>IFERROR(INDEX('Prix PRO CA'!$1:$1048576,MATCH(E606,'Prix PRO CA'!D:D,0),10),"")</f>
        <v>181.92</v>
      </c>
      <c r="V606" t="str">
        <f>IFERROR(INDEX('Prix PRO CA'!$1:$1048576,MATCH(E606,'Prix PRO BTE'!D:D,0),10),"")</f>
        <v/>
      </c>
      <c r="W606">
        <f>+IFERROR(INDEX('Prix PRO PCS'!$1:$1048576,MATCH(E606,'Prix PRO PCS'!D:D,0),10),"")</f>
        <v>17.78</v>
      </c>
      <c r="X606" t="str">
        <f>IF(B606="OPPORTUNITE",AA606,IF(AA606&lt;=0,"Non",IF(AA606&gt;10,"Oui","Inf à 10")))</f>
        <v>Oui</v>
      </c>
      <c r="Y606" t="str">
        <f>IFERROR(INDEX(LigneAchat!$1:$1048576,MATCH(E606,LigneAchat!D:D,0),5),"")</f>
        <v/>
      </c>
      <c r="Z606">
        <f>INDEX(Articles!$1:$1048576,MATCH(E606,Articles!D:D,0),21)</f>
        <v>454</v>
      </c>
      <c r="AA606">
        <f>+Z606-AB606</f>
        <v>302</v>
      </c>
      <c r="AB606">
        <f>+INDEX(Articles!$1:$1048576,MATCH(E606,Articles!D:D,0),23)</f>
        <v>152</v>
      </c>
    </row>
    <row r="607">
      <c r="B607" t="str">
        <f>INDEX(Articles!$1:$1048576,MATCH(E607,Articles!D:D,0),6)</f>
        <v>1</v>
      </c>
      <c r="C607" t="str">
        <f>INDEX(Articles!$1:$1048576,MATCH(E607,Articles!D:D,0),7)</f>
        <v/>
      </c>
      <c r="D607" t="str">
        <f>HYPERLINK(INDEX(Articles!$1:$1048576,MATCH(E607,Articles!D:D,0),24),"Lien")</f>
        <v>Lien</v>
      </c>
      <c r="E607" t="str">
        <v>03621-02</v>
      </c>
      <c r="F607" t="str">
        <f>INDEX(Articles!$1:$1048576,MATCH(E607,Articles!D:D,0),5)</f>
        <v>BATT. Ø20 36 BTTES BLEUES + TC BLEU</v>
      </c>
      <c r="G607" t="str">
        <f>INDEX(Articles!$1:$1048576,MATCH(E607,Articles!D:D,0),8)</f>
        <v>BATTERIE</v>
      </c>
      <c r="H607" t="str">
        <f>INDEX(Articles!$1:$1048576,MATCH(E607,Articles!D:D,0),9)</f>
        <v>DROITE</v>
      </c>
      <c r="I607">
        <f>INDEX(Articles!$1:$1048576,MATCH(E607,Articles!D:D,0),10)</f>
        <v>20</v>
      </c>
      <c r="J607" t="str">
        <f>INDEX(Articles!$1:$1048576,MATCH(E607,Articles!D:D,0),11)</f>
        <v>PIVOINE</v>
      </c>
      <c r="K607" t="str">
        <f>INDEX(Articles!$1:$1048576,MATCH(E607,Articles!D:D,0),12)</f>
        <v>BLEU</v>
      </c>
      <c r="L607" t="str">
        <f>INDEX(Articles!$1:$1048576,MATCH(E607,Articles!D:D,0),13)</f>
        <v>CN</v>
      </c>
      <c r="M607" t="str">
        <f>INDEX(Articles!$1:$1048576,MATCH(E607,Articles!D:D,0),14)</f>
        <v>F2</v>
      </c>
      <c r="N607" t="str">
        <f>INDEX(Articles!$1:$1048576,MATCH(E607,Articles!D:D,0),15)</f>
        <v>1.4G</v>
      </c>
      <c r="O607" t="str">
        <f>INDEX(Articles!$1:$1048576,MATCH(E607,Articles!D:D,0),16)</f>
        <v>2086-F2-001303</v>
      </c>
      <c r="P607">
        <f>INDEX(Articles!$1:$1048576,MATCH(E607,Articles!D:D,0),17)*1000</f>
        <v>306</v>
      </c>
      <c r="Q607" t="str">
        <f>INDEX(Articles!$1:$1048576,MATCH(E607,Articles!D:D,0),18)</f>
        <v>45</v>
      </c>
      <c r="R607">
        <f>INDEX(Articles!$1:$1048576,MATCH(E607,Articles!D:D,0),19)</f>
        <v>8</v>
      </c>
      <c r="S607" t="str">
        <f>IF(INDEX('Unités CA'!$1:$1048576,MATCH(E607,'Unités CA'!D:D,0),5)=0,"",INDEX('Unités CA'!$1:$1048576,MATCH(E607,'Unités CA'!D:D,0),5))</f>
        <v>0012/CA</v>
      </c>
      <c r="T607" t="str">
        <f>IF(INDEX('Unités BTE'!$1:$1048576,MATCH(E607,'Unités CA'!D:D,0),5)=0,"",INDEX('Unités BTE'!$1:$1048576,MATCH(E607,'Unités CA'!D:D,0),5))</f>
        <v/>
      </c>
      <c r="U607">
        <f>IFERROR(INDEX('Prix PRO CA'!$1:$1048576,MATCH(E607,'Prix PRO CA'!D:D,0),10),"")</f>
        <v>169.44</v>
      </c>
      <c r="V607" t="str">
        <f>IFERROR(INDEX('Prix PRO CA'!$1:$1048576,MATCH(E607,'Prix PRO BTE'!D:D,0),10),"")</f>
        <v/>
      </c>
      <c r="W607">
        <f>+IFERROR(INDEX('Prix PRO PCS'!$1:$1048576,MATCH(E607,'Prix PRO PCS'!D:D,0),10),"")</f>
        <v>16.73</v>
      </c>
      <c r="X607" t="str">
        <f>IF(B607="OPPORTUNITE",AA607,IF(AA607&lt;=0,"Non",IF(AA607&gt;10,"Oui","Inf à 10")))</f>
        <v>Oui</v>
      </c>
      <c r="Y607" t="str">
        <f>IFERROR(INDEX(LigneAchat!$1:$1048576,MATCH(E607,LigneAchat!D:D,0),5),"")</f>
        <v/>
      </c>
      <c r="Z607">
        <f>INDEX(Articles!$1:$1048576,MATCH(E607,Articles!D:D,0),21)</f>
        <v>478</v>
      </c>
      <c r="AA607">
        <f>+Z607-AB607</f>
        <v>388</v>
      </c>
      <c r="AB607">
        <f>+INDEX(Articles!$1:$1048576,MATCH(E607,Articles!D:D,0),23)</f>
        <v>90</v>
      </c>
    </row>
    <row r="608">
      <c r="B608" t="str">
        <f>INDEX(Articles!$1:$1048576,MATCH(E608,Articles!D:D,0),6)</f>
        <v>1</v>
      </c>
      <c r="C608" t="str">
        <f>INDEX(Articles!$1:$1048576,MATCH(E608,Articles!D:D,0),7)</f>
        <v/>
      </c>
      <c r="D608" t="str">
        <f>HYPERLINK(INDEX(Articles!$1:$1048576,MATCH(E608,Articles!D:D,0),24),"Lien")</f>
        <v>Lien</v>
      </c>
      <c r="E608" t="str">
        <v>03621-05</v>
      </c>
      <c r="F608" t="str">
        <f>INDEX(Articles!$1:$1048576,MATCH(E608,Articles!D:D,0),5)</f>
        <v>BATT. Ø20 36 BTTES VERTES + TC VERT</v>
      </c>
      <c r="G608" t="str">
        <f>INDEX(Articles!$1:$1048576,MATCH(E608,Articles!D:D,0),8)</f>
        <v>BATTERIE</v>
      </c>
      <c r="H608" t="str">
        <f>INDEX(Articles!$1:$1048576,MATCH(E608,Articles!D:D,0),9)</f>
        <v>DROITE</v>
      </c>
      <c r="I608">
        <f>INDEX(Articles!$1:$1048576,MATCH(E608,Articles!D:D,0),10)</f>
        <v>20</v>
      </c>
      <c r="J608" t="str">
        <f>INDEX(Articles!$1:$1048576,MATCH(E608,Articles!D:D,0),11)</f>
        <v>PIVOINE</v>
      </c>
      <c r="K608" t="str">
        <f>INDEX(Articles!$1:$1048576,MATCH(E608,Articles!D:D,0),12)</f>
        <v>VERT</v>
      </c>
      <c r="L608" t="str">
        <f>INDEX(Articles!$1:$1048576,MATCH(E608,Articles!D:D,0),13)</f>
        <v>CN</v>
      </c>
      <c r="M608" t="str">
        <f>INDEX(Articles!$1:$1048576,MATCH(E608,Articles!D:D,0),14)</f>
        <v>F2</v>
      </c>
      <c r="N608" t="str">
        <f>INDEX(Articles!$1:$1048576,MATCH(E608,Articles!D:D,0),15)</f>
        <v>1.4G</v>
      </c>
      <c r="O608" t="str">
        <f>INDEX(Articles!$1:$1048576,MATCH(E608,Articles!D:D,0),16)</f>
        <v>2086-F2-001303</v>
      </c>
      <c r="P608">
        <f>INDEX(Articles!$1:$1048576,MATCH(E608,Articles!D:D,0),17)*1000</f>
        <v>306</v>
      </c>
      <c r="Q608" t="str">
        <f>INDEX(Articles!$1:$1048576,MATCH(E608,Articles!D:D,0),18)</f>
        <v>45</v>
      </c>
      <c r="R608">
        <f>INDEX(Articles!$1:$1048576,MATCH(E608,Articles!D:D,0),19)</f>
        <v>8</v>
      </c>
      <c r="S608" t="str">
        <f>IF(INDEX('Unités CA'!$1:$1048576,MATCH(E608,'Unités CA'!D:D,0),5)=0,"",INDEX('Unités CA'!$1:$1048576,MATCH(E608,'Unités CA'!D:D,0),5))</f>
        <v>0012/CA</v>
      </c>
      <c r="T608" t="str">
        <f>IF(INDEX('Unités BTE'!$1:$1048576,MATCH(E608,'Unités CA'!D:D,0),5)=0,"",INDEX('Unités BTE'!$1:$1048576,MATCH(E608,'Unités CA'!D:D,0),5))</f>
        <v/>
      </c>
      <c r="U608">
        <f>IFERROR(INDEX('Prix PRO CA'!$1:$1048576,MATCH(E608,'Prix PRO CA'!D:D,0),10),"")</f>
        <v>169.44</v>
      </c>
      <c r="V608" t="str">
        <f>IFERROR(INDEX('Prix PRO CA'!$1:$1048576,MATCH(E608,'Prix PRO BTE'!D:D,0),10),"")</f>
        <v/>
      </c>
      <c r="W608">
        <f>+IFERROR(INDEX('Prix PRO PCS'!$1:$1048576,MATCH(E608,'Prix PRO PCS'!D:D,0),10),"")</f>
        <v>16.73</v>
      </c>
      <c r="X608" t="str">
        <f>IF(B608="OPPORTUNITE",AA608,IF(AA608&lt;=0,"Non",IF(AA608&gt;10,"Oui","Inf à 10")))</f>
        <v>Oui</v>
      </c>
      <c r="Y608" t="str">
        <f>IFERROR(INDEX(LigneAchat!$1:$1048576,MATCH(E608,LigneAchat!D:D,0),5),"")</f>
        <v/>
      </c>
      <c r="Z608">
        <f>INDEX(Articles!$1:$1048576,MATCH(E608,Articles!D:D,0),21)</f>
        <v>981</v>
      </c>
      <c r="AA608">
        <f>+Z608-AB608</f>
        <v>921</v>
      </c>
      <c r="AB608">
        <f>+INDEX(Articles!$1:$1048576,MATCH(E608,Articles!D:D,0),23)</f>
        <v>60</v>
      </c>
    </row>
    <row r="609">
      <c r="B609" t="str">
        <f>INDEX(Articles!$1:$1048576,MATCH(E609,Articles!D:D,0),6)</f>
        <v>1</v>
      </c>
      <c r="C609" t="str">
        <f>INDEX(Articles!$1:$1048576,MATCH(E609,Articles!D:D,0),7)</f>
        <v>2019</v>
      </c>
      <c r="D609" t="str">
        <f>HYPERLINK(INDEX(Articles!$1:$1048576,MATCH(E609,Articles!D:D,0),24),"Lien")</f>
        <v>Lien</v>
      </c>
      <c r="E609" t="str">
        <v>03621-06</v>
      </c>
      <c r="F609" t="str">
        <f>INDEX(Articles!$1:$1048576,MATCH(E609,Articles!D:D,0),5)</f>
        <v>BATT. Ø20 36 BTTES ROUGES + TC ROUGE</v>
      </c>
      <c r="G609" t="str">
        <f>INDEX(Articles!$1:$1048576,MATCH(E609,Articles!D:D,0),8)</f>
        <v>BATTERIE</v>
      </c>
      <c r="H609" t="str">
        <f>INDEX(Articles!$1:$1048576,MATCH(E609,Articles!D:D,0),9)</f>
        <v>DROITE</v>
      </c>
      <c r="I609">
        <f>INDEX(Articles!$1:$1048576,MATCH(E609,Articles!D:D,0),10)</f>
        <v>20</v>
      </c>
      <c r="J609" t="str">
        <f>INDEX(Articles!$1:$1048576,MATCH(E609,Articles!D:D,0),11)</f>
        <v>PIVOINE</v>
      </c>
      <c r="K609" t="str">
        <f>INDEX(Articles!$1:$1048576,MATCH(E609,Articles!D:D,0),12)</f>
        <v>ROUGE</v>
      </c>
      <c r="L609" t="str">
        <f>INDEX(Articles!$1:$1048576,MATCH(E609,Articles!D:D,0),13)</f>
        <v>CN</v>
      </c>
      <c r="M609" t="str">
        <f>INDEX(Articles!$1:$1048576,MATCH(E609,Articles!D:D,0),14)</f>
        <v>F2</v>
      </c>
      <c r="N609" t="str">
        <f>INDEX(Articles!$1:$1048576,MATCH(E609,Articles!D:D,0),15)</f>
        <v>1.4G</v>
      </c>
      <c r="O609" t="str">
        <f>INDEX(Articles!$1:$1048576,MATCH(E609,Articles!D:D,0),16)</f>
        <v>2086-F2-001303</v>
      </c>
      <c r="P609">
        <f>INDEX(Articles!$1:$1048576,MATCH(E609,Articles!D:D,0),17)*1000</f>
        <v>306</v>
      </c>
      <c r="Q609" t="str">
        <f>INDEX(Articles!$1:$1048576,MATCH(E609,Articles!D:D,0),18)</f>
        <v>45</v>
      </c>
      <c r="R609">
        <f>INDEX(Articles!$1:$1048576,MATCH(E609,Articles!D:D,0),19)</f>
        <v>8</v>
      </c>
      <c r="S609" t="str">
        <f>IF(INDEX('Unités CA'!$1:$1048576,MATCH(E609,'Unités CA'!D:D,0),5)=0,"",INDEX('Unités CA'!$1:$1048576,MATCH(E609,'Unités CA'!D:D,0),5))</f>
        <v>0012/CA</v>
      </c>
      <c r="T609" t="str">
        <f>IF(INDEX('Unités BTE'!$1:$1048576,MATCH(E609,'Unités CA'!D:D,0),5)=0,"",INDEX('Unités BTE'!$1:$1048576,MATCH(E609,'Unités CA'!D:D,0),5))</f>
        <v/>
      </c>
      <c r="U609">
        <f>IFERROR(INDEX('Prix PRO CA'!$1:$1048576,MATCH(E609,'Prix PRO CA'!D:D,0),10),"")</f>
        <v>169.44</v>
      </c>
      <c r="V609" t="str">
        <f>IFERROR(INDEX('Prix PRO CA'!$1:$1048576,MATCH(E609,'Prix PRO BTE'!D:D,0),10),"")</f>
        <v/>
      </c>
      <c r="W609">
        <f>+IFERROR(INDEX('Prix PRO PCS'!$1:$1048576,MATCH(E609,'Prix PRO PCS'!D:D,0),10),"")</f>
        <v>16.73</v>
      </c>
      <c r="X609" t="str">
        <f>IF(B609="OPPORTUNITE",AA609,IF(AA609&lt;=0,"Non",IF(AA609&gt;10,"Oui","Inf à 10")))</f>
        <v>Oui</v>
      </c>
      <c r="Y609" t="str">
        <f>IFERROR(INDEX(LigneAchat!$1:$1048576,MATCH(E609,LigneAchat!D:D,0),5),"")</f>
        <v/>
      </c>
      <c r="Z609">
        <f>INDEX(Articles!$1:$1048576,MATCH(E609,Articles!D:D,0),21)</f>
        <v>188</v>
      </c>
      <c r="AA609">
        <f>+Z609-AB609</f>
        <v>188</v>
      </c>
      <c r="AB609">
        <f>+INDEX(Articles!$1:$1048576,MATCH(E609,Articles!D:D,0),23)</f>
        <v>0</v>
      </c>
    </row>
    <row r="610">
      <c r="B610" t="str">
        <f>INDEX(Articles!$1:$1048576,MATCH(E610,Articles!D:D,0),6)</f>
        <v>1</v>
      </c>
      <c r="C610" t="str">
        <f>INDEX(Articles!$1:$1048576,MATCH(E610,Articles!D:D,0),7)</f>
        <v/>
      </c>
      <c r="D610" t="str">
        <f>HYPERLINK(INDEX(Articles!$1:$1048576,MATCH(E610,Articles!D:D,0),24),"Lien")</f>
        <v>Lien</v>
      </c>
      <c r="E610" t="str">
        <v>03621-08</v>
      </c>
      <c r="F610" t="str">
        <f>INDEX(Articles!$1:$1048576,MATCH(E610,Articles!D:D,0),5)</f>
        <v>BATT. Ø20 36 BTTES MULTICOLORES + TC ARGENT</v>
      </c>
      <c r="G610" t="str">
        <f>INDEX(Articles!$1:$1048576,MATCH(E610,Articles!D:D,0),8)</f>
        <v>BATTERIE</v>
      </c>
      <c r="H610" t="str">
        <f>INDEX(Articles!$1:$1048576,MATCH(E610,Articles!D:D,0),9)</f>
        <v>DROITE</v>
      </c>
      <c r="I610">
        <f>INDEX(Articles!$1:$1048576,MATCH(E610,Articles!D:D,0),10)</f>
        <v>20</v>
      </c>
      <c r="J610" t="str">
        <f>INDEX(Articles!$1:$1048576,MATCH(E610,Articles!D:D,0),11)</f>
        <v>PIVOINE</v>
      </c>
      <c r="K610" t="str">
        <f>INDEX(Articles!$1:$1048576,MATCH(E610,Articles!D:D,0),12)</f>
        <v>MULTICOLORE</v>
      </c>
      <c r="L610" t="str">
        <f>INDEX(Articles!$1:$1048576,MATCH(E610,Articles!D:D,0),13)</f>
        <v>CN</v>
      </c>
      <c r="M610" t="str">
        <f>INDEX(Articles!$1:$1048576,MATCH(E610,Articles!D:D,0),14)</f>
        <v>F2</v>
      </c>
      <c r="N610" t="str">
        <f>INDEX(Articles!$1:$1048576,MATCH(E610,Articles!D:D,0),15)</f>
        <v>1.4G</v>
      </c>
      <c r="O610" t="str">
        <f>INDEX(Articles!$1:$1048576,MATCH(E610,Articles!D:D,0),16)</f>
        <v>2086-F2-001303</v>
      </c>
      <c r="P610">
        <f>INDEX(Articles!$1:$1048576,MATCH(E610,Articles!D:D,0),17)*1000</f>
        <v>306</v>
      </c>
      <c r="Q610" t="str">
        <f>INDEX(Articles!$1:$1048576,MATCH(E610,Articles!D:D,0),18)</f>
        <v>45</v>
      </c>
      <c r="R610">
        <f>INDEX(Articles!$1:$1048576,MATCH(E610,Articles!D:D,0),19)</f>
        <v>8</v>
      </c>
      <c r="S610" t="str">
        <f>IF(INDEX('Unités CA'!$1:$1048576,MATCH(E610,'Unités CA'!D:D,0),5)=0,"",INDEX('Unités CA'!$1:$1048576,MATCH(E610,'Unités CA'!D:D,0),5))</f>
        <v>0012/CA</v>
      </c>
      <c r="T610" t="str">
        <f>IF(INDEX('Unités BTE'!$1:$1048576,MATCH(E610,'Unités CA'!D:D,0),5)=0,"",INDEX('Unités BTE'!$1:$1048576,MATCH(E610,'Unités CA'!D:D,0),5))</f>
        <v/>
      </c>
      <c r="U610">
        <f>IFERROR(INDEX('Prix PRO CA'!$1:$1048576,MATCH(E610,'Prix PRO CA'!D:D,0),10),"")</f>
        <v>169.44</v>
      </c>
      <c r="V610" t="str">
        <f>IFERROR(INDEX('Prix PRO CA'!$1:$1048576,MATCH(E610,'Prix PRO BTE'!D:D,0),10),"")</f>
        <v/>
      </c>
      <c r="W610">
        <f>+IFERROR(INDEX('Prix PRO PCS'!$1:$1048576,MATCH(E610,'Prix PRO PCS'!D:D,0),10),"")</f>
        <v>16.73</v>
      </c>
      <c r="X610" t="str">
        <f>IF(B610="OPPORTUNITE",AA610,IF(AA610&lt;=0,"Non",IF(AA610&gt;10,"Oui","Inf à 10")))</f>
        <v>Oui</v>
      </c>
      <c r="Y610" t="str">
        <f>IFERROR(INDEX(LigneAchat!$1:$1048576,MATCH(E610,LigneAchat!D:D,0),5),"")</f>
        <v/>
      </c>
      <c r="Z610">
        <f>INDEX(Articles!$1:$1048576,MATCH(E610,Articles!D:D,0),21)</f>
        <v>460</v>
      </c>
      <c r="AA610">
        <f>+Z610-AB610</f>
        <v>460</v>
      </c>
      <c r="AB610">
        <f>+INDEX(Articles!$1:$1048576,MATCH(E610,Articles!D:D,0),23)</f>
        <v>0</v>
      </c>
    </row>
    <row r="611">
      <c r="B611" t="str">
        <f>INDEX(Articles!$1:$1048576,MATCH(E611,Articles!D:D,0),6)</f>
        <v>1</v>
      </c>
      <c r="C611" t="str">
        <f>INDEX(Articles!$1:$1048576,MATCH(E611,Articles!D:D,0),7)</f>
        <v>2020</v>
      </c>
      <c r="D611" t="str">
        <f>HYPERLINK(INDEX(Articles!$1:$1048576,MATCH(E611,Articles!D:D,0),24),"Lien")</f>
        <v>Lien</v>
      </c>
      <c r="E611" t="str">
        <v>03621-23</v>
      </c>
      <c r="F611" t="str">
        <f>INDEX(Articles!$1:$1048576,MATCH(E611,Articles!D:D,0),5)</f>
        <v>BATT. Ø20 36 BTTES ORANGE + TC ORANGE</v>
      </c>
      <c r="G611" t="str">
        <f>INDEX(Articles!$1:$1048576,MATCH(E611,Articles!D:D,0),8)</f>
        <v>BATTERIE</v>
      </c>
      <c r="H611" t="str">
        <f>INDEX(Articles!$1:$1048576,MATCH(E611,Articles!D:D,0),9)</f>
        <v>DROITE</v>
      </c>
      <c r="I611">
        <f>INDEX(Articles!$1:$1048576,MATCH(E611,Articles!D:D,0),10)</f>
        <v>20</v>
      </c>
      <c r="J611" t="str">
        <f>INDEX(Articles!$1:$1048576,MATCH(E611,Articles!D:D,0),11)</f>
        <v>PIVOINE</v>
      </c>
      <c r="K611" t="str">
        <f>INDEX(Articles!$1:$1048576,MATCH(E611,Articles!D:D,0),12)</f>
        <v>ORANGE</v>
      </c>
      <c r="L611" t="str">
        <f>INDEX(Articles!$1:$1048576,MATCH(E611,Articles!D:D,0),13)</f>
        <v>CN</v>
      </c>
      <c r="M611" t="str">
        <f>INDEX(Articles!$1:$1048576,MATCH(E611,Articles!D:D,0),14)</f>
        <v>F2</v>
      </c>
      <c r="N611" t="str">
        <f>INDEX(Articles!$1:$1048576,MATCH(E611,Articles!D:D,0),15)</f>
        <v>1.4G</v>
      </c>
      <c r="O611" t="str">
        <f>INDEX(Articles!$1:$1048576,MATCH(E611,Articles!D:D,0),16)</f>
        <v>2086-F2-001303</v>
      </c>
      <c r="P611">
        <f>INDEX(Articles!$1:$1048576,MATCH(E611,Articles!D:D,0),17)*1000</f>
        <v>306</v>
      </c>
      <c r="Q611" t="str">
        <f>INDEX(Articles!$1:$1048576,MATCH(E611,Articles!D:D,0),18)</f>
        <v>45</v>
      </c>
      <c r="R611">
        <f>INDEX(Articles!$1:$1048576,MATCH(E611,Articles!D:D,0),19)</f>
        <v>8</v>
      </c>
      <c r="S611" t="str">
        <f>IF(INDEX('Unités CA'!$1:$1048576,MATCH(E611,'Unités CA'!D:D,0),5)=0,"",INDEX('Unités CA'!$1:$1048576,MATCH(E611,'Unités CA'!D:D,0),5))</f>
        <v>0012/CA</v>
      </c>
      <c r="T611" t="str">
        <f>IF(INDEX('Unités BTE'!$1:$1048576,MATCH(E611,'Unités CA'!D:D,0),5)=0,"",INDEX('Unités BTE'!$1:$1048576,MATCH(E611,'Unités CA'!D:D,0),5))</f>
        <v/>
      </c>
      <c r="U611">
        <f>IFERROR(INDEX('Prix PRO CA'!$1:$1048576,MATCH(E611,'Prix PRO CA'!D:D,0),10),"")</f>
        <v>169.44</v>
      </c>
      <c r="V611" t="str">
        <f>IFERROR(INDEX('Prix PRO CA'!$1:$1048576,MATCH(E611,'Prix PRO BTE'!D:D,0),10),"")</f>
        <v/>
      </c>
      <c r="W611">
        <f>+IFERROR(INDEX('Prix PRO PCS'!$1:$1048576,MATCH(E611,'Prix PRO PCS'!D:D,0),10),"")</f>
        <v>16.73</v>
      </c>
      <c r="X611" t="str">
        <f>IF(B611="OPPORTUNITE",AA611,IF(AA611&lt;=0,"Non",IF(AA611&gt;10,"Oui","Inf à 10")))</f>
        <v>Oui</v>
      </c>
      <c r="Y611" t="str">
        <f>IFERROR(INDEX(LigneAchat!$1:$1048576,MATCH(E611,LigneAchat!D:D,0),5),"")</f>
        <v/>
      </c>
      <c r="Z611">
        <f>INDEX(Articles!$1:$1048576,MATCH(E611,Articles!D:D,0),21)</f>
        <v>262</v>
      </c>
      <c r="AA611">
        <f>+Z611-AB611</f>
        <v>261</v>
      </c>
      <c r="AB611">
        <f>+INDEX(Articles!$1:$1048576,MATCH(E611,Articles!D:D,0),23)</f>
        <v>1</v>
      </c>
    </row>
    <row r="612">
      <c r="B612" t="str">
        <f>INDEX(Articles!$1:$1048576,MATCH(E612,Articles!D:D,0),6)</f>
        <v>1</v>
      </c>
      <c r="C612" t="str">
        <f>INDEX(Articles!$1:$1048576,MATCH(E612,Articles!D:D,0),7)</f>
        <v/>
      </c>
      <c r="D612" t="str">
        <f>HYPERLINK(INDEX(Articles!$1:$1048576,MATCH(E612,Articles!D:D,0),24),"Lien")</f>
        <v>Lien</v>
      </c>
      <c r="E612" t="str">
        <v>03621-24</v>
      </c>
      <c r="F612" t="str">
        <f>INDEX(Articles!$1:$1048576,MATCH(E612,Articles!D:D,0),5)</f>
        <v>BATT. Ø20 36 BTTES CITRON + TC CITRON</v>
      </c>
      <c r="G612" t="str">
        <f>INDEX(Articles!$1:$1048576,MATCH(E612,Articles!D:D,0),8)</f>
        <v>BATTERIE</v>
      </c>
      <c r="H612" t="str">
        <f>INDEX(Articles!$1:$1048576,MATCH(E612,Articles!D:D,0),9)</f>
        <v>DROITE</v>
      </c>
      <c r="I612">
        <f>INDEX(Articles!$1:$1048576,MATCH(E612,Articles!D:D,0),10)</f>
        <v>20</v>
      </c>
      <c r="J612" t="str">
        <f>INDEX(Articles!$1:$1048576,MATCH(E612,Articles!D:D,0),11)</f>
        <v>PIVOINE</v>
      </c>
      <c r="K612" t="str">
        <f>INDEX(Articles!$1:$1048576,MATCH(E612,Articles!D:D,0),12)</f>
        <v>CITRON</v>
      </c>
      <c r="L612" t="str">
        <f>INDEX(Articles!$1:$1048576,MATCH(E612,Articles!D:D,0),13)</f>
        <v>CN</v>
      </c>
      <c r="M612" t="str">
        <f>INDEX(Articles!$1:$1048576,MATCH(E612,Articles!D:D,0),14)</f>
        <v>F2</v>
      </c>
      <c r="N612" t="str">
        <f>INDEX(Articles!$1:$1048576,MATCH(E612,Articles!D:D,0),15)</f>
        <v>1.4G</v>
      </c>
      <c r="O612" t="str">
        <f>INDEX(Articles!$1:$1048576,MATCH(E612,Articles!D:D,0),16)</f>
        <v>2086-F2-001303</v>
      </c>
      <c r="P612">
        <f>INDEX(Articles!$1:$1048576,MATCH(E612,Articles!D:D,0),17)*1000</f>
        <v>306</v>
      </c>
      <c r="Q612" t="str">
        <f>INDEX(Articles!$1:$1048576,MATCH(E612,Articles!D:D,0),18)</f>
        <v>45</v>
      </c>
      <c r="R612">
        <f>INDEX(Articles!$1:$1048576,MATCH(E612,Articles!D:D,0),19)</f>
        <v>8</v>
      </c>
      <c r="S612" t="str">
        <f>IF(INDEX('Unités CA'!$1:$1048576,MATCH(E612,'Unités CA'!D:D,0),5)=0,"",INDEX('Unités CA'!$1:$1048576,MATCH(E612,'Unités CA'!D:D,0),5))</f>
        <v>0012/CA</v>
      </c>
      <c r="T612" t="str">
        <f>IF(INDEX('Unités BTE'!$1:$1048576,MATCH(E612,'Unités CA'!D:D,0),5)=0,"",INDEX('Unités BTE'!$1:$1048576,MATCH(E612,'Unités CA'!D:D,0),5))</f>
        <v/>
      </c>
      <c r="U612">
        <f>IFERROR(INDEX('Prix PRO CA'!$1:$1048576,MATCH(E612,'Prix PRO CA'!D:D,0),10),"")</f>
        <v>169.44</v>
      </c>
      <c r="V612" t="str">
        <f>IFERROR(INDEX('Prix PRO CA'!$1:$1048576,MATCH(E612,'Prix PRO BTE'!D:D,0),10),"")</f>
        <v/>
      </c>
      <c r="W612">
        <f>+IFERROR(INDEX('Prix PRO PCS'!$1:$1048576,MATCH(E612,'Prix PRO PCS'!D:D,0),10),"")</f>
        <v>16.73</v>
      </c>
      <c r="X612" t="str">
        <f>IF(B612="OPPORTUNITE",AA612,IF(AA612&lt;=0,"Non",IF(AA612&gt;10,"Oui","Inf à 10")))</f>
        <v>Oui</v>
      </c>
      <c r="Y612" t="str">
        <f>IFERROR(INDEX(LigneAchat!$1:$1048576,MATCH(E612,LigneAchat!D:D,0),5),"")</f>
        <v/>
      </c>
      <c r="Z612">
        <f>INDEX(Articles!$1:$1048576,MATCH(E612,Articles!D:D,0),21)</f>
        <v>357</v>
      </c>
      <c r="AA612">
        <f>+Z612-AB612</f>
        <v>357</v>
      </c>
      <c r="AB612">
        <f>+INDEX(Articles!$1:$1048576,MATCH(E612,Articles!D:D,0),23)</f>
        <v>0</v>
      </c>
    </row>
    <row r="613">
      <c r="B613" t="str">
        <f>INDEX(Articles!$1:$1048576,MATCH(E613,Articles!D:D,0),6)</f>
        <v>1</v>
      </c>
      <c r="C613" t="str">
        <f>INDEX(Articles!$1:$1048576,MATCH(E613,Articles!D:D,0),7)</f>
        <v/>
      </c>
      <c r="D613" t="str">
        <f>HYPERLINK(INDEX(Articles!$1:$1048576,MATCH(E613,Articles!D:D,0),24),"Lien")</f>
        <v>Lien</v>
      </c>
      <c r="E613" t="str">
        <v>03621-30</v>
      </c>
      <c r="F613" t="str">
        <f>INDEX(Articles!$1:$1048576,MATCH(E613,Articles!D:D,0),5)</f>
        <v>BATT. Ø20 36 BTTES ASSORTIES + TC ASSORTI</v>
      </c>
      <c r="G613" t="str">
        <f>INDEX(Articles!$1:$1048576,MATCH(E613,Articles!D:D,0),8)</f>
        <v>BATTERIE</v>
      </c>
      <c r="H613" t="str">
        <f>INDEX(Articles!$1:$1048576,MATCH(E613,Articles!D:D,0),9)</f>
        <v>DROITE</v>
      </c>
      <c r="I613">
        <f>INDEX(Articles!$1:$1048576,MATCH(E613,Articles!D:D,0),10)</f>
        <v>20</v>
      </c>
      <c r="J613" t="str">
        <f>INDEX(Articles!$1:$1048576,MATCH(E613,Articles!D:D,0),11)</f>
        <v>PIVOINE</v>
      </c>
      <c r="K613" t="str">
        <f>INDEX(Articles!$1:$1048576,MATCH(E613,Articles!D:D,0),12)</f>
        <v>ASSORTI</v>
      </c>
      <c r="L613" t="str">
        <f>INDEX(Articles!$1:$1048576,MATCH(E613,Articles!D:D,0),13)</f>
        <v>CN</v>
      </c>
      <c r="M613" t="str">
        <f>INDEX(Articles!$1:$1048576,MATCH(E613,Articles!D:D,0),14)</f>
        <v>F2</v>
      </c>
      <c r="N613" t="str">
        <f>INDEX(Articles!$1:$1048576,MATCH(E613,Articles!D:D,0),15)</f>
        <v>1.4G</v>
      </c>
      <c r="O613" t="str">
        <f>INDEX(Articles!$1:$1048576,MATCH(E613,Articles!D:D,0),16)</f>
        <v>2086-F2-001303</v>
      </c>
      <c r="P613">
        <f>INDEX(Articles!$1:$1048576,MATCH(E613,Articles!D:D,0),17)*1000</f>
        <v>306</v>
      </c>
      <c r="Q613" t="str">
        <f>INDEX(Articles!$1:$1048576,MATCH(E613,Articles!D:D,0),18)</f>
        <v>45</v>
      </c>
      <c r="R613">
        <f>INDEX(Articles!$1:$1048576,MATCH(E613,Articles!D:D,0),19)</f>
        <v>8</v>
      </c>
      <c r="S613" t="str">
        <f>IF(INDEX('Unités CA'!$1:$1048576,MATCH(E613,'Unités CA'!D:D,0),5)=0,"",INDEX('Unités CA'!$1:$1048576,MATCH(E613,'Unités CA'!D:D,0),5))</f>
        <v>0012/CA</v>
      </c>
      <c r="T613" t="str">
        <f>IF(INDEX('Unités BTE'!$1:$1048576,MATCH(E613,'Unités CA'!D:D,0),5)=0,"",INDEX('Unités BTE'!$1:$1048576,MATCH(E613,'Unités CA'!D:D,0),5))</f>
        <v/>
      </c>
      <c r="U613">
        <f>IFERROR(INDEX('Prix PRO CA'!$1:$1048576,MATCH(E613,'Prix PRO CA'!D:D,0),10),"")</f>
        <v>169.44</v>
      </c>
      <c r="V613" t="str">
        <f>IFERROR(INDEX('Prix PRO CA'!$1:$1048576,MATCH(E613,'Prix PRO BTE'!D:D,0),10),"")</f>
        <v/>
      </c>
      <c r="W613">
        <f>+IFERROR(INDEX('Prix PRO PCS'!$1:$1048576,MATCH(E613,'Prix PRO PCS'!D:D,0),10),"")</f>
        <v>16.73</v>
      </c>
      <c r="X613" t="str">
        <f>IF(B613="OPPORTUNITE",AA613,IF(AA613&lt;=0,"Non",IF(AA613&gt;10,"Oui","Inf à 10")))</f>
        <v>Oui</v>
      </c>
      <c r="Y613">
        <f>IFERROR(INDEX(LigneAchat!$1:$1048576,MATCH(E613,LigneAchat!D:D,0),5),"")</f>
        <v>44280</v>
      </c>
      <c r="Z613">
        <f>INDEX(Articles!$1:$1048576,MATCH(E613,Articles!D:D,0),21)</f>
        <v>581</v>
      </c>
      <c r="AA613">
        <f>+Z613-AB613</f>
        <v>368</v>
      </c>
      <c r="AB613">
        <f>+INDEX(Articles!$1:$1048576,MATCH(E613,Articles!D:D,0),23)</f>
        <v>213</v>
      </c>
    </row>
    <row r="614">
      <c r="B614" t="str">
        <f>INDEX(Articles!$1:$1048576,MATCH(E614,Articles!D:D,0),6)</f>
        <v>1</v>
      </c>
      <c r="C614" t="str">
        <f>INDEX(Articles!$1:$1048576,MATCH(E614,Articles!D:D,0),7)</f>
        <v/>
      </c>
      <c r="D614" t="str">
        <f>HYPERLINK(INDEX(Articles!$1:$1048576,MATCH(E614,Articles!D:D,0),24),"Lien")</f>
        <v>Lien</v>
      </c>
      <c r="E614" t="str">
        <v>03621-18</v>
      </c>
      <c r="F614" t="str">
        <f>INDEX(Articles!$1:$1048576,MATCH(E614,Articles!D:D,0),5)</f>
        <v>BATT. Ø20 36 BTTES FILET D'OR + TC FILET D'OR</v>
      </c>
      <c r="G614" t="str">
        <f>INDEX(Articles!$1:$1048576,MATCH(E614,Articles!D:D,0),8)</f>
        <v>BATTERIE</v>
      </c>
      <c r="H614" t="str">
        <f>INDEX(Articles!$1:$1048576,MATCH(E614,Articles!D:D,0),9)</f>
        <v>DROITE</v>
      </c>
      <c r="I614">
        <f>INDEX(Articles!$1:$1048576,MATCH(E614,Articles!D:D,0),10)</f>
        <v>20</v>
      </c>
      <c r="J614" t="str">
        <f>INDEX(Articles!$1:$1048576,MATCH(E614,Articles!D:D,0),11)</f>
        <v>PLEUREUR</v>
      </c>
      <c r="K614" t="str">
        <f>INDEX(Articles!$1:$1048576,MATCH(E614,Articles!D:D,0),12)</f>
        <v>KAMURO</v>
      </c>
      <c r="L614" t="str">
        <f>INDEX(Articles!$1:$1048576,MATCH(E614,Articles!D:D,0),13)</f>
        <v>CN</v>
      </c>
      <c r="M614" t="str">
        <f>INDEX(Articles!$1:$1048576,MATCH(E614,Articles!D:D,0),14)</f>
        <v>F2</v>
      </c>
      <c r="N614" t="str">
        <f>INDEX(Articles!$1:$1048576,MATCH(E614,Articles!D:D,0),15)</f>
        <v>1.4G</v>
      </c>
      <c r="O614" t="str">
        <f>INDEX(Articles!$1:$1048576,MATCH(E614,Articles!D:D,0),16)</f>
        <v>2086-F2-001303</v>
      </c>
      <c r="P614">
        <f>INDEX(Articles!$1:$1048576,MATCH(E614,Articles!D:D,0),17)*1000</f>
        <v>306</v>
      </c>
      <c r="Q614" t="str">
        <f>INDEX(Articles!$1:$1048576,MATCH(E614,Articles!D:D,0),18)</f>
        <v>45</v>
      </c>
      <c r="R614">
        <f>INDEX(Articles!$1:$1048576,MATCH(E614,Articles!D:D,0),19)</f>
        <v>8</v>
      </c>
      <c r="S614" t="str">
        <f>IF(INDEX('Unités CA'!$1:$1048576,MATCH(E614,'Unités CA'!D:D,0),5)=0,"",INDEX('Unités CA'!$1:$1048576,MATCH(E614,'Unités CA'!D:D,0),5))</f>
        <v>0012/CA</v>
      </c>
      <c r="T614" t="str">
        <f>IF(INDEX('Unités BTE'!$1:$1048576,MATCH(E614,'Unités CA'!D:D,0),5)=0,"",INDEX('Unités BTE'!$1:$1048576,MATCH(E614,'Unités CA'!D:D,0),5))</f>
        <v/>
      </c>
      <c r="U614">
        <f>IFERROR(INDEX('Prix PRO CA'!$1:$1048576,MATCH(E614,'Prix PRO CA'!D:D,0),10),"")</f>
        <v>169.44</v>
      </c>
      <c r="V614" t="str">
        <f>IFERROR(INDEX('Prix PRO CA'!$1:$1048576,MATCH(E614,'Prix PRO BTE'!D:D,0),10),"")</f>
        <v/>
      </c>
      <c r="W614">
        <f>+IFERROR(INDEX('Prix PRO PCS'!$1:$1048576,MATCH(E614,'Prix PRO PCS'!D:D,0),10),"")</f>
        <v>16.73</v>
      </c>
      <c r="X614" t="str">
        <f>IF(B614="OPPORTUNITE",AA614,IF(AA614&lt;=0,"Non",IF(AA614&gt;10,"Oui","Inf à 10")))</f>
        <v>Oui</v>
      </c>
      <c r="Y614" t="str">
        <f>IFERROR(INDEX(LigneAchat!$1:$1048576,MATCH(E614,LigneAchat!D:D,0),5),"")</f>
        <v/>
      </c>
      <c r="Z614">
        <f>INDEX(Articles!$1:$1048576,MATCH(E614,Articles!D:D,0),21)</f>
        <v>996</v>
      </c>
      <c r="AA614">
        <f>+Z614-AB614</f>
        <v>606</v>
      </c>
      <c r="AB614">
        <f>+INDEX(Articles!$1:$1048576,MATCH(E614,Articles!D:D,0),23)</f>
        <v>390</v>
      </c>
    </row>
    <row r="615">
      <c r="B615" t="str">
        <f>INDEX(Articles!$1:$1048576,MATCH(E615,Articles!D:D,0),6)</f>
        <v>1</v>
      </c>
      <c r="C615" t="str">
        <f>INDEX(Articles!$1:$1048576,MATCH(E615,Articles!D:D,0),7)</f>
        <v>2019</v>
      </c>
      <c r="D615" t="str">
        <f>HYPERLINK(INDEX(Articles!$1:$1048576,MATCH(E615,Articles!D:D,0),24),"Lien")</f>
        <v>Lien</v>
      </c>
      <c r="E615" t="str">
        <v>03621-13</v>
      </c>
      <c r="F615" t="str">
        <f>INDEX(Articles!$1:$1048576,MATCH(E615,Articles!D:D,0),5)</f>
        <v>BATT. Ø20 36 BTTES CLIGNO BLANC + TC ARGENT</v>
      </c>
      <c r="G615" t="str">
        <f>INDEX(Articles!$1:$1048576,MATCH(E615,Articles!D:D,0),8)</f>
        <v>BATTERIE</v>
      </c>
      <c r="H615" t="str">
        <f>INDEX(Articles!$1:$1048576,MATCH(E615,Articles!D:D,0),9)</f>
        <v>DROITE</v>
      </c>
      <c r="I615">
        <f>INDEX(Articles!$1:$1048576,MATCH(E615,Articles!D:D,0),10)</f>
        <v>20</v>
      </c>
      <c r="J615" t="str">
        <f>INDEX(Articles!$1:$1048576,MATCH(E615,Articles!D:D,0),11)</f>
        <v>CLIGNO</v>
      </c>
      <c r="K615" t="str">
        <f>INDEX(Articles!$1:$1048576,MATCH(E615,Articles!D:D,0),12)</f>
        <v>BLANC</v>
      </c>
      <c r="L615" t="str">
        <f>INDEX(Articles!$1:$1048576,MATCH(E615,Articles!D:D,0),13)</f>
        <v>CN</v>
      </c>
      <c r="M615" t="str">
        <f>INDEX(Articles!$1:$1048576,MATCH(E615,Articles!D:D,0),14)</f>
        <v>F2</v>
      </c>
      <c r="N615" t="str">
        <f>INDEX(Articles!$1:$1048576,MATCH(E615,Articles!D:D,0),15)</f>
        <v>1.4G</v>
      </c>
      <c r="O615" t="str">
        <f>INDEX(Articles!$1:$1048576,MATCH(E615,Articles!D:D,0),16)</f>
        <v>2086-F2-001303</v>
      </c>
      <c r="P615">
        <f>INDEX(Articles!$1:$1048576,MATCH(E615,Articles!D:D,0),17)*1000</f>
        <v>306</v>
      </c>
      <c r="Q615" t="str">
        <f>INDEX(Articles!$1:$1048576,MATCH(E615,Articles!D:D,0),18)</f>
        <v>45</v>
      </c>
      <c r="R615">
        <f>INDEX(Articles!$1:$1048576,MATCH(E615,Articles!D:D,0),19)</f>
        <v>8</v>
      </c>
      <c r="S615" t="str">
        <f>IF(INDEX('Unités CA'!$1:$1048576,MATCH(E615,'Unités CA'!D:D,0),5)=0,"",INDEX('Unités CA'!$1:$1048576,MATCH(E615,'Unités CA'!D:D,0),5))</f>
        <v>0012/CA</v>
      </c>
      <c r="T615" t="str">
        <f>IF(INDEX('Unités BTE'!$1:$1048576,MATCH(E615,'Unités CA'!D:D,0),5)=0,"",INDEX('Unités BTE'!$1:$1048576,MATCH(E615,'Unités CA'!D:D,0),5))</f>
        <v/>
      </c>
      <c r="U615">
        <f>IFERROR(INDEX('Prix PRO CA'!$1:$1048576,MATCH(E615,'Prix PRO CA'!D:D,0),10),"")</f>
        <v>169.44</v>
      </c>
      <c r="V615" t="str">
        <f>IFERROR(INDEX('Prix PRO CA'!$1:$1048576,MATCH(E615,'Prix PRO BTE'!D:D,0),10),"")</f>
        <v/>
      </c>
      <c r="W615">
        <f>+IFERROR(INDEX('Prix PRO PCS'!$1:$1048576,MATCH(E615,'Prix PRO PCS'!D:D,0),10),"")</f>
        <v>16.73</v>
      </c>
      <c r="X615" t="str">
        <f>IF(B615="OPPORTUNITE",AA615,IF(AA615&lt;=0,"Non",IF(AA615&gt;10,"Oui","Inf à 10")))</f>
        <v>Oui</v>
      </c>
      <c r="Y615" t="str">
        <f>IFERROR(INDEX(LigneAchat!$1:$1048576,MATCH(E615,LigneAchat!D:D,0),5),"")</f>
        <v/>
      </c>
      <c r="Z615">
        <f>INDEX(Articles!$1:$1048576,MATCH(E615,Articles!D:D,0),21)</f>
        <v>384</v>
      </c>
      <c r="AA615">
        <f>+Z615-AB615</f>
        <v>383</v>
      </c>
      <c r="AB615">
        <f>+INDEX(Articles!$1:$1048576,MATCH(E615,Articles!D:D,0),23)</f>
        <v>1</v>
      </c>
    </row>
    <row r="616">
      <c r="B616" t="str">
        <f>INDEX(Articles!$1:$1048576,MATCH(E616,Articles!D:D,0),6)</f>
        <v>1</v>
      </c>
      <c r="C616" t="str">
        <f>INDEX(Articles!$1:$1048576,MATCH(E616,Articles!D:D,0),7)</f>
        <v/>
      </c>
      <c r="D616" t="str">
        <f>HYPERLINK(INDEX(Articles!$1:$1048576,MATCH(E616,Articles!D:D,0),24),"Lien")</f>
        <v>Lien</v>
      </c>
      <c r="E616" t="str">
        <v>03621-17</v>
      </c>
      <c r="F616" t="str">
        <f>INDEX(Articles!$1:$1048576,MATCH(E616,Articles!D:D,0),5)</f>
        <v>BATT. Ø20 36 BTTES OEUFS DRAGON + TC FRISSON BLANC</v>
      </c>
      <c r="G616" t="str">
        <f>INDEX(Articles!$1:$1048576,MATCH(E616,Articles!D:D,0),8)</f>
        <v>BATTERIE</v>
      </c>
      <c r="H616" t="str">
        <f>INDEX(Articles!$1:$1048576,MATCH(E616,Articles!D:D,0),9)</f>
        <v>DROITE</v>
      </c>
      <c r="I616">
        <f>INDEX(Articles!$1:$1048576,MATCH(E616,Articles!D:D,0),10)</f>
        <v>20</v>
      </c>
      <c r="J616" t="str">
        <f>INDEX(Articles!$1:$1048576,MATCH(E616,Articles!D:D,0),11)</f>
        <v>CREPITANT</v>
      </c>
      <c r="K616" t="str">
        <f>INDEX(Articles!$1:$1048576,MATCH(E616,Articles!D:D,0),12)</f>
        <v>ARGENT</v>
      </c>
      <c r="L616" t="str">
        <f>INDEX(Articles!$1:$1048576,MATCH(E616,Articles!D:D,0),13)</f>
        <v>CN</v>
      </c>
      <c r="M616" t="str">
        <f>INDEX(Articles!$1:$1048576,MATCH(E616,Articles!D:D,0),14)</f>
        <v>F2</v>
      </c>
      <c r="N616" t="str">
        <f>INDEX(Articles!$1:$1048576,MATCH(E616,Articles!D:D,0),15)</f>
        <v>1.4G</v>
      </c>
      <c r="O616" t="str">
        <f>INDEX(Articles!$1:$1048576,MATCH(E616,Articles!D:D,0),16)</f>
        <v>2086-F2-001303</v>
      </c>
      <c r="P616">
        <f>INDEX(Articles!$1:$1048576,MATCH(E616,Articles!D:D,0),17)*1000</f>
        <v>306</v>
      </c>
      <c r="Q616" t="str">
        <f>INDEX(Articles!$1:$1048576,MATCH(E616,Articles!D:D,0),18)</f>
        <v>45</v>
      </c>
      <c r="R616">
        <f>INDEX(Articles!$1:$1048576,MATCH(E616,Articles!D:D,0),19)</f>
        <v>8</v>
      </c>
      <c r="S616" t="str">
        <f>IF(INDEX('Unités CA'!$1:$1048576,MATCH(E616,'Unités CA'!D:D,0),5)=0,"",INDEX('Unités CA'!$1:$1048576,MATCH(E616,'Unités CA'!D:D,0),5))</f>
        <v>0012/CA</v>
      </c>
      <c r="T616" t="str">
        <f>IF(INDEX('Unités BTE'!$1:$1048576,MATCH(E616,'Unités CA'!D:D,0),5)=0,"",INDEX('Unités BTE'!$1:$1048576,MATCH(E616,'Unités CA'!D:D,0),5))</f>
        <v/>
      </c>
      <c r="U616">
        <f>IFERROR(INDEX('Prix PRO CA'!$1:$1048576,MATCH(E616,'Prix PRO CA'!D:D,0),10),"")</f>
        <v>169.44</v>
      </c>
      <c r="V616" t="str">
        <f>IFERROR(INDEX('Prix PRO CA'!$1:$1048576,MATCH(E616,'Prix PRO BTE'!D:D,0),10),"")</f>
        <v/>
      </c>
      <c r="W616">
        <f>+IFERROR(INDEX('Prix PRO PCS'!$1:$1048576,MATCH(E616,'Prix PRO PCS'!D:D,0),10),"")</f>
        <v>16.73</v>
      </c>
      <c r="X616" t="str">
        <f>IF(B616="OPPORTUNITE",AA616,IF(AA616&lt;=0,"Non",IF(AA616&gt;10,"Oui","Inf à 10")))</f>
        <v>Oui</v>
      </c>
      <c r="Y616" t="str">
        <f>IFERROR(INDEX(LigneAchat!$1:$1048576,MATCH(E616,LigneAchat!D:D,0),5),"")</f>
        <v/>
      </c>
      <c r="Z616">
        <f>INDEX(Articles!$1:$1048576,MATCH(E616,Articles!D:D,0),21)</f>
        <v>192</v>
      </c>
      <c r="AA616">
        <f>+Z616-AB616</f>
        <v>191</v>
      </c>
      <c r="AB616">
        <f>+INDEX(Articles!$1:$1048576,MATCH(E616,Articles!D:D,0),23)</f>
        <v>1</v>
      </c>
    </row>
    <row r="617">
      <c r="B617" t="str">
        <f>INDEX(Articles!$1:$1048576,MATCH(E617,Articles!D:D,0),6)</f>
        <v>1</v>
      </c>
      <c r="C617" t="str">
        <f>INDEX(Articles!$1:$1048576,MATCH(E617,Articles!D:D,0),7)</f>
        <v/>
      </c>
      <c r="D617" t="str">
        <f>HYPERLINK(INDEX(Articles!$1:$1048576,MATCH(E617,Articles!D:D,0),24),"Lien")</f>
        <v>Lien</v>
      </c>
      <c r="E617" t="str">
        <v>03620-24</v>
      </c>
      <c r="F617" t="str">
        <f>INDEX(Articles!$1:$1048576,MATCH(E617,Articles!D:D,0),5)</f>
        <v>BATT. Ø20 36 SERPENTEAUX ARGENT</v>
      </c>
      <c r="G617" t="str">
        <f>INDEX(Articles!$1:$1048576,MATCH(E617,Articles!D:D,0),8)</f>
        <v>BATTERIE</v>
      </c>
      <c r="H617" t="str">
        <f>INDEX(Articles!$1:$1048576,MATCH(E617,Articles!D:D,0),9)</f>
        <v>DROITE</v>
      </c>
      <c r="I617">
        <f>INDEX(Articles!$1:$1048576,MATCH(E617,Articles!D:D,0),10)</f>
        <v>20</v>
      </c>
      <c r="J617" t="str">
        <f>INDEX(Articles!$1:$1048576,MATCH(E617,Articles!D:D,0),11)</f>
        <v>SERPENTEAUX</v>
      </c>
      <c r="K617" t="str">
        <f>INDEX(Articles!$1:$1048576,MATCH(E617,Articles!D:D,0),12)</f>
        <v>ARGENT</v>
      </c>
      <c r="L617" t="str">
        <f>INDEX(Articles!$1:$1048576,MATCH(E617,Articles!D:D,0),13)</f>
        <v>CN</v>
      </c>
      <c r="M617" t="str">
        <f>INDEX(Articles!$1:$1048576,MATCH(E617,Articles!D:D,0),14)</f>
        <v>F2</v>
      </c>
      <c r="N617" t="str">
        <f>INDEX(Articles!$1:$1048576,MATCH(E617,Articles!D:D,0),15)</f>
        <v>1.4G</v>
      </c>
      <c r="O617" t="str">
        <f>INDEX(Articles!$1:$1048576,MATCH(E617,Articles!D:D,0),16)</f>
        <v>1008-F2-69254050</v>
      </c>
      <c r="P617">
        <f>INDEX(Articles!$1:$1048576,MATCH(E617,Articles!D:D,0),17)*1000</f>
        <v>162</v>
      </c>
      <c r="Q617" t="str">
        <f>INDEX(Articles!$1:$1048576,MATCH(E617,Articles!D:D,0),18)</f>
        <v>30</v>
      </c>
      <c r="R617">
        <f>INDEX(Articles!$1:$1048576,MATCH(E617,Articles!D:D,0),19)</f>
        <v>8</v>
      </c>
      <c r="S617" t="str">
        <f>IF(INDEX('Unités CA'!$1:$1048576,MATCH(E617,'Unités CA'!D:D,0),5)=0,"",INDEX('Unités CA'!$1:$1048576,MATCH(E617,'Unités CA'!D:D,0),5))</f>
        <v>0012/CA</v>
      </c>
      <c r="T617" t="str">
        <f>IF(INDEX('Unités BTE'!$1:$1048576,MATCH(E617,'Unités CA'!D:D,0),5)=0,"",INDEX('Unités BTE'!$1:$1048576,MATCH(E617,'Unités CA'!D:D,0),5))</f>
        <v/>
      </c>
      <c r="U617">
        <f>IFERROR(INDEX('Prix PRO CA'!$1:$1048576,MATCH(E617,'Prix PRO CA'!D:D,0),10),"")</f>
        <v>241.74</v>
      </c>
      <c r="V617" t="str">
        <f>IFERROR(INDEX('Prix PRO CA'!$1:$1048576,MATCH(E617,'Prix PRO BTE'!D:D,0),10),"")</f>
        <v/>
      </c>
      <c r="W617">
        <f>+IFERROR(INDEX('Prix PRO PCS'!$1:$1048576,MATCH(E617,'Prix PRO PCS'!D:D,0),10),"")</f>
        <v>23.33</v>
      </c>
      <c r="X617" t="str">
        <f>IF(B617="OPPORTUNITE",AA617,IF(AA617&lt;=0,"Non",IF(AA617&gt;10,"Oui","Inf à 10")))</f>
        <v>Oui</v>
      </c>
      <c r="Y617" t="str">
        <f>IFERROR(INDEX(LigneAchat!$1:$1048576,MATCH(E617,LigneAchat!D:D,0),5),"")</f>
        <v/>
      </c>
      <c r="Z617">
        <f>INDEX(Articles!$1:$1048576,MATCH(E617,Articles!D:D,0),21)</f>
        <v>343</v>
      </c>
      <c r="AA617">
        <f>+Z617-AB617</f>
        <v>329</v>
      </c>
      <c r="AB617">
        <f>+INDEX(Articles!$1:$1048576,MATCH(E617,Articles!D:D,0),23)</f>
        <v>14</v>
      </c>
    </row>
    <row r="618">
      <c r="B618" t="str">
        <f>INDEX(Articles!$1:$1048576,MATCH(E618,Articles!D:D,0),6)</f>
        <v>1</v>
      </c>
      <c r="C618" t="str">
        <f>INDEX(Articles!$1:$1048576,MATCH(E618,Articles!D:D,0),7)</f>
        <v/>
      </c>
      <c r="D618" t="str">
        <f>HYPERLINK(INDEX(Articles!$1:$1048576,MATCH(E618,Articles!D:D,0),24),"Lien")</f>
        <v>Lien</v>
      </c>
      <c r="E618" t="str">
        <v>03619-44</v>
      </c>
      <c r="F618" t="str">
        <f>INDEX(Articles!$1:$1048576,MATCH(E618,Articles!D:D,0),5)</f>
        <v>BATT. Ø20 36 SIFFLETS ARGENT</v>
      </c>
      <c r="G618" t="str">
        <f>INDEX(Articles!$1:$1048576,MATCH(E618,Articles!D:D,0),8)</f>
        <v>BATTERIE</v>
      </c>
      <c r="H618" t="str">
        <f>INDEX(Articles!$1:$1048576,MATCH(E618,Articles!D:D,0),9)</f>
        <v>DROITE</v>
      </c>
      <c r="I618">
        <f>INDEX(Articles!$1:$1048576,MATCH(E618,Articles!D:D,0),10)</f>
        <v>20</v>
      </c>
      <c r="J618" t="str">
        <f>INDEX(Articles!$1:$1048576,MATCH(E618,Articles!D:D,0),11)</f>
        <v>SIFFLETS</v>
      </c>
      <c r="K618" t="str">
        <f>INDEX(Articles!$1:$1048576,MATCH(E618,Articles!D:D,0),12)</f>
        <v>ARGENT</v>
      </c>
      <c r="L618" t="str">
        <f>INDEX(Articles!$1:$1048576,MATCH(E618,Articles!D:D,0),13)</f>
        <v>CN</v>
      </c>
      <c r="M618" t="str">
        <f>INDEX(Articles!$1:$1048576,MATCH(E618,Articles!D:D,0),14)</f>
        <v>F2</v>
      </c>
      <c r="N618" t="str">
        <f>INDEX(Articles!$1:$1048576,MATCH(E618,Articles!D:D,0),15)</f>
        <v>1.4G</v>
      </c>
      <c r="O618" t="str">
        <f>INDEX(Articles!$1:$1048576,MATCH(E618,Articles!D:D,0),16)</f>
        <v>1008-F2-69254050</v>
      </c>
      <c r="P618">
        <f>INDEX(Articles!$1:$1048576,MATCH(E618,Articles!D:D,0),17)*1000</f>
        <v>162</v>
      </c>
      <c r="Q618" t="str">
        <f>INDEX(Articles!$1:$1048576,MATCH(E618,Articles!D:D,0),18)</f>
        <v>30</v>
      </c>
      <c r="R618">
        <f>INDEX(Articles!$1:$1048576,MATCH(E618,Articles!D:D,0),19)</f>
        <v>8</v>
      </c>
      <c r="S618" t="str">
        <f>IF(INDEX('Unités CA'!$1:$1048576,MATCH(E618,'Unités CA'!D:D,0),5)=0,"",INDEX('Unités CA'!$1:$1048576,MATCH(E618,'Unités CA'!D:D,0),5))</f>
        <v>0012/CA</v>
      </c>
      <c r="T618" t="str">
        <f>IF(INDEX('Unités BTE'!$1:$1048576,MATCH(E618,'Unités CA'!D:D,0),5)=0,"",INDEX('Unités BTE'!$1:$1048576,MATCH(E618,'Unités CA'!D:D,0),5))</f>
        <v/>
      </c>
      <c r="U618">
        <f>IFERROR(INDEX('Prix PRO CA'!$1:$1048576,MATCH(E618,'Prix PRO CA'!D:D,0),10),"")</f>
        <v>241.74</v>
      </c>
      <c r="V618" t="str">
        <f>IFERROR(INDEX('Prix PRO CA'!$1:$1048576,MATCH(E618,'Prix PRO BTE'!D:D,0),10),"")</f>
        <v/>
      </c>
      <c r="W618">
        <f>+IFERROR(INDEX('Prix PRO PCS'!$1:$1048576,MATCH(E618,'Prix PRO PCS'!D:D,0),10),"")</f>
        <v>23.33</v>
      </c>
      <c r="X618" t="str">
        <f>IF(B618="OPPORTUNITE",AA618,IF(AA618&lt;=0,"Non",IF(AA618&gt;10,"Oui","Inf à 10")))</f>
        <v>Oui</v>
      </c>
      <c r="Y618" t="str">
        <f>IFERROR(INDEX(LigneAchat!$1:$1048576,MATCH(E618,LigneAchat!D:D,0),5),"")</f>
        <v/>
      </c>
      <c r="Z618">
        <f>INDEX(Articles!$1:$1048576,MATCH(E618,Articles!D:D,0),21)</f>
        <v>372</v>
      </c>
      <c r="AA618">
        <f>+Z618-AB618</f>
        <v>372</v>
      </c>
      <c r="AB618">
        <f>+INDEX(Articles!$1:$1048576,MATCH(E618,Articles!D:D,0),23)</f>
        <v>0</v>
      </c>
    </row>
    <row r="619">
      <c r="B619" t="str">
        <f>INDEX(Articles!$1:$1048576,MATCH(E619,Articles!D:D,0),6)</f>
        <v>1</v>
      </c>
      <c r="C619" t="str">
        <f>INDEX(Articles!$1:$1048576,MATCH(E619,Articles!D:D,0),7)</f>
        <v>2019</v>
      </c>
      <c r="D619" t="str">
        <f>HYPERLINK(INDEX(Articles!$1:$1048576,MATCH(E619,Articles!D:D,0),24),"Lien")</f>
        <v>Lien</v>
      </c>
      <c r="E619" t="str">
        <v>05022-09</v>
      </c>
      <c r="F619" t="str">
        <f>INDEX(Articles!$1:$1048576,MATCH(E619,Articles!D:D,0),5)</f>
        <v>BATT. Ø20 50 BTTES ARGENT + TC ARGENT</v>
      </c>
      <c r="G619" t="str">
        <f>INDEX(Articles!$1:$1048576,MATCH(E619,Articles!D:D,0),8)</f>
        <v>BATTERIE</v>
      </c>
      <c r="H619" t="str">
        <f>INDEX(Articles!$1:$1048576,MATCH(E619,Articles!D:D,0),9)</f>
        <v>DROITE</v>
      </c>
      <c r="I619">
        <f>INDEX(Articles!$1:$1048576,MATCH(E619,Articles!D:D,0),10)</f>
        <v>20</v>
      </c>
      <c r="J619" t="str">
        <f>INDEX(Articles!$1:$1048576,MATCH(E619,Articles!D:D,0),11)</f>
        <v>PIVOINE</v>
      </c>
      <c r="K619" t="str">
        <f>INDEX(Articles!$1:$1048576,MATCH(E619,Articles!D:D,0),12)</f>
        <v>ARGENT</v>
      </c>
      <c r="L619" t="str">
        <f>INDEX(Articles!$1:$1048576,MATCH(E619,Articles!D:D,0),13)</f>
        <v>CN</v>
      </c>
      <c r="M619" t="str">
        <f>INDEX(Articles!$1:$1048576,MATCH(E619,Articles!D:D,0),14)</f>
        <v>F2</v>
      </c>
      <c r="N619" t="str">
        <f>INDEX(Articles!$1:$1048576,MATCH(E619,Articles!D:D,0),15)</f>
        <v>1.4G</v>
      </c>
      <c r="O619" t="str">
        <f>INDEX(Articles!$1:$1048576,MATCH(E619,Articles!D:D,0),16)</f>
        <v>1008-F2-69254048</v>
      </c>
      <c r="P619">
        <f>INDEX(Articles!$1:$1048576,MATCH(E619,Articles!D:D,0),17)*1000</f>
        <v>310</v>
      </c>
      <c r="Q619" t="str">
        <f>INDEX(Articles!$1:$1048576,MATCH(E619,Articles!D:D,0),18)</f>
        <v>35</v>
      </c>
      <c r="R619">
        <f>INDEX(Articles!$1:$1048576,MATCH(E619,Articles!D:D,0),19)</f>
        <v>8</v>
      </c>
      <c r="S619" t="str">
        <f>IF(INDEX('Unités CA'!$1:$1048576,MATCH(E619,'Unités CA'!D:D,0),5)=0,"",INDEX('Unités CA'!$1:$1048576,MATCH(E619,'Unités CA'!D:D,0),5))</f>
        <v>0006/CA</v>
      </c>
      <c r="T619" t="str">
        <f>IF(INDEX('Unités BTE'!$1:$1048576,MATCH(E619,'Unités CA'!D:D,0),5)=0,"",INDEX('Unités BTE'!$1:$1048576,MATCH(E619,'Unités CA'!D:D,0),5))</f>
        <v/>
      </c>
      <c r="U619">
        <f>IFERROR(INDEX('Prix PRO CA'!$1:$1048576,MATCH(E619,'Prix PRO CA'!D:D,0),10),"")</f>
        <v>106.02</v>
      </c>
      <c r="V619" t="str">
        <f>IFERROR(INDEX('Prix PRO CA'!$1:$1048576,MATCH(E619,'Prix PRO BTE'!D:D,0),10),"")</f>
        <v/>
      </c>
      <c r="W619">
        <f>+IFERROR(INDEX('Prix PRO PCS'!$1:$1048576,MATCH(E619,'Prix PRO PCS'!D:D,0),10),"")</f>
        <v>22.39</v>
      </c>
      <c r="X619" t="str">
        <f>IF(B619="OPPORTUNITE",AA619,IF(AA619&lt;=0,"Non",IF(AA619&gt;10,"Oui","Inf à 10")))</f>
        <v>Oui</v>
      </c>
      <c r="Y619" t="str">
        <f>IFERROR(INDEX(LigneAchat!$1:$1048576,MATCH(E619,LigneAchat!D:D,0),5),"")</f>
        <v/>
      </c>
      <c r="Z619">
        <f>INDEX(Articles!$1:$1048576,MATCH(E619,Articles!D:D,0),21)</f>
        <v>634</v>
      </c>
      <c r="AA619">
        <f>+Z619-AB619</f>
        <v>634</v>
      </c>
      <c r="AB619">
        <f>+INDEX(Articles!$1:$1048576,MATCH(E619,Articles!D:D,0),23)</f>
        <v>0</v>
      </c>
    </row>
    <row r="620">
      <c r="B620" t="str">
        <f>INDEX(Articles!$1:$1048576,MATCH(E620,Articles!D:D,0),6)</f>
        <v>1</v>
      </c>
      <c r="C620" t="str">
        <f>INDEX(Articles!$1:$1048576,MATCH(E620,Articles!D:D,0),7)</f>
        <v>2019</v>
      </c>
      <c r="D620" t="str">
        <f>HYPERLINK(INDEX(Articles!$1:$1048576,MATCH(E620,Articles!D:D,0),24),"Lien")</f>
        <v>Lien</v>
      </c>
      <c r="E620" t="str">
        <v>05022-18</v>
      </c>
      <c r="F620" t="str">
        <f>INDEX(Articles!$1:$1048576,MATCH(E620,Articles!D:D,0),5)</f>
        <v>BATT. Ø20 50 BTTES FILET D'OR + TC FILET D'OR</v>
      </c>
      <c r="G620" t="str">
        <f>INDEX(Articles!$1:$1048576,MATCH(E620,Articles!D:D,0),8)</f>
        <v>BATTERIE</v>
      </c>
      <c r="H620" t="str">
        <f>INDEX(Articles!$1:$1048576,MATCH(E620,Articles!D:D,0),9)</f>
        <v>DROITE</v>
      </c>
      <c r="I620">
        <f>INDEX(Articles!$1:$1048576,MATCH(E620,Articles!D:D,0),10)</f>
        <v>20</v>
      </c>
      <c r="J620" t="str">
        <f>INDEX(Articles!$1:$1048576,MATCH(E620,Articles!D:D,0),11)</f>
        <v>PLEUREUR</v>
      </c>
      <c r="K620" t="str">
        <f>INDEX(Articles!$1:$1048576,MATCH(E620,Articles!D:D,0),12)</f>
        <v>KAMURO</v>
      </c>
      <c r="L620" t="str">
        <f>INDEX(Articles!$1:$1048576,MATCH(E620,Articles!D:D,0),13)</f>
        <v>CN</v>
      </c>
      <c r="M620" t="str">
        <f>INDEX(Articles!$1:$1048576,MATCH(E620,Articles!D:D,0),14)</f>
        <v>F2</v>
      </c>
      <c r="N620" t="str">
        <f>INDEX(Articles!$1:$1048576,MATCH(E620,Articles!D:D,0),15)</f>
        <v>1.4G</v>
      </c>
      <c r="O620" t="str">
        <f>INDEX(Articles!$1:$1048576,MATCH(E620,Articles!D:D,0),16)</f>
        <v>1008-F2-69254048</v>
      </c>
      <c r="P620">
        <f>INDEX(Articles!$1:$1048576,MATCH(E620,Articles!D:D,0),17)*1000</f>
        <v>310</v>
      </c>
      <c r="Q620" t="str">
        <f>INDEX(Articles!$1:$1048576,MATCH(E620,Articles!D:D,0),18)</f>
        <v>35</v>
      </c>
      <c r="R620">
        <f>INDEX(Articles!$1:$1048576,MATCH(E620,Articles!D:D,0),19)</f>
        <v>8</v>
      </c>
      <c r="S620" t="str">
        <f>IF(INDEX('Unités CA'!$1:$1048576,MATCH(E620,'Unités CA'!D:D,0),5)=0,"",INDEX('Unités CA'!$1:$1048576,MATCH(E620,'Unités CA'!D:D,0),5))</f>
        <v>0006/CA</v>
      </c>
      <c r="T620" t="str">
        <f>IF(INDEX('Unités BTE'!$1:$1048576,MATCH(E620,'Unités CA'!D:D,0),5)=0,"",INDEX('Unités BTE'!$1:$1048576,MATCH(E620,'Unités CA'!D:D,0),5))</f>
        <v/>
      </c>
      <c r="U620">
        <f>IFERROR(INDEX('Prix PRO CA'!$1:$1048576,MATCH(E620,'Prix PRO CA'!D:D,0),10),"")</f>
        <v>106.02</v>
      </c>
      <c r="V620" t="str">
        <f>IFERROR(INDEX('Prix PRO CA'!$1:$1048576,MATCH(E620,'Prix PRO BTE'!D:D,0),10),"")</f>
        <v/>
      </c>
      <c r="W620">
        <f>+IFERROR(INDEX('Prix PRO PCS'!$1:$1048576,MATCH(E620,'Prix PRO PCS'!D:D,0),10),"")</f>
        <v>22.39</v>
      </c>
      <c r="X620" t="str">
        <f>IF(B620="OPPORTUNITE",AA620,IF(AA620&lt;=0,"Non",IF(AA620&gt;10,"Oui","Inf à 10")))</f>
        <v>Oui</v>
      </c>
      <c r="Y620" t="str">
        <f>IFERROR(INDEX(LigneAchat!$1:$1048576,MATCH(E620,LigneAchat!D:D,0),5),"")</f>
        <v/>
      </c>
      <c r="Z620">
        <f>INDEX(Articles!$1:$1048576,MATCH(E620,Articles!D:D,0),21)</f>
        <v>286</v>
      </c>
      <c r="AA620">
        <f>+Z620-AB620</f>
        <v>284</v>
      </c>
      <c r="AB620">
        <f>+INDEX(Articles!$1:$1048576,MATCH(E620,Articles!D:D,0),23)</f>
        <v>2</v>
      </c>
    </row>
    <row r="621">
      <c r="B621" t="str">
        <f>INDEX(Articles!$1:$1048576,MATCH(E621,Articles!D:D,0),6)</f>
        <v>1</v>
      </c>
      <c r="C621" t="str">
        <f>INDEX(Articles!$1:$1048576,MATCH(E621,Articles!D:D,0),7)</f>
        <v/>
      </c>
      <c r="D621" t="str">
        <f>HYPERLINK(INDEX(Articles!$1:$1048576,MATCH(E621,Articles!D:D,0),24),"Lien")</f>
        <v>Lien</v>
      </c>
      <c r="E621" t="str">
        <v>410038</v>
      </c>
      <c r="F621" t="str">
        <f>INDEX(Articles!$1:$1048576,MATCH(E621,Articles!D:D,0),5)</f>
        <v>BATT. Ø20 100 DÉTO TITANIUM + TC ASSORTI</v>
      </c>
      <c r="G621" t="str">
        <f>INDEX(Articles!$1:$1048576,MATCH(E621,Articles!D:D,0),8)</f>
        <v>BATTERIE</v>
      </c>
      <c r="H621" t="str">
        <f>INDEX(Articles!$1:$1048576,MATCH(E621,Articles!D:D,0),9)</f>
        <v>DROITE</v>
      </c>
      <c r="I621">
        <f>INDEX(Articles!$1:$1048576,MATCH(E621,Articles!D:D,0),10)</f>
        <v>20</v>
      </c>
      <c r="J621" t="str">
        <f>INDEX(Articles!$1:$1048576,MATCH(E621,Articles!D:D,0),11)</f>
        <v>DETONATION</v>
      </c>
      <c r="K621" t="str">
        <f>INDEX(Articles!$1:$1048576,MATCH(E621,Articles!D:D,0),12)</f>
        <v>ASSORTI</v>
      </c>
      <c r="L621" t="str">
        <f>INDEX(Articles!$1:$1048576,MATCH(E621,Articles!D:D,0),13)</f>
        <v>CN</v>
      </c>
      <c r="M621" t="str">
        <f>INDEX(Articles!$1:$1048576,MATCH(E621,Articles!D:D,0),14)</f>
        <v>F3</v>
      </c>
      <c r="N621" t="str">
        <f>INDEX(Articles!$1:$1048576,MATCH(E621,Articles!D:D,0),15)</f>
        <v>1.3G</v>
      </c>
      <c r="O621" t="str">
        <f>INDEX(Articles!$1:$1048576,MATCH(E621,Articles!D:D,0),16)</f>
        <v>1008-F3-69246305</v>
      </c>
      <c r="P621">
        <f>INDEX(Articles!$1:$1048576,MATCH(E621,Articles!D:D,0),17)*1000</f>
        <v>520</v>
      </c>
      <c r="Q621" t="str">
        <f>INDEX(Articles!$1:$1048576,MATCH(E621,Articles!D:D,0),18)</f>
        <v>50</v>
      </c>
      <c r="R621">
        <f>INDEX(Articles!$1:$1048576,MATCH(E621,Articles!D:D,0),19)</f>
        <v>25</v>
      </c>
      <c r="S621" t="str">
        <f>IF(INDEX('Unités CA'!$1:$1048576,MATCH(E621,'Unités CA'!D:D,0),5)=0,"",INDEX('Unités CA'!$1:$1048576,MATCH(E621,'Unités CA'!D:D,0),5))</f>
        <v>0002/CA</v>
      </c>
      <c r="T621" t="str">
        <f>IF(INDEX('Unités BTE'!$1:$1048576,MATCH(E621,'Unités CA'!D:D,0),5)=0,"",INDEX('Unités BTE'!$1:$1048576,MATCH(E621,'Unités CA'!D:D,0),5))</f>
        <v/>
      </c>
      <c r="U621">
        <f>IFERROR(INDEX('Prix PRO CA'!$1:$1048576,MATCH(E621,'Prix PRO CA'!D:D,0),10),"")</f>
        <v>77.1</v>
      </c>
      <c r="V621" t="str">
        <f>IFERROR(INDEX('Prix PRO CA'!$1:$1048576,MATCH(E621,'Prix PRO BTE'!D:D,0),10),"")</f>
        <v/>
      </c>
      <c r="W621">
        <f>+IFERROR(INDEX('Prix PRO PCS'!$1:$1048576,MATCH(E621,'Prix PRO PCS'!D:D,0),10),"")</f>
        <v>47.58</v>
      </c>
      <c r="X621" t="str">
        <f>IF(B621="OPPORTUNITE",AA621,IF(AA621&lt;=0,"Non",IF(AA621&gt;10,"Oui","Inf à 10")))</f>
        <v>Oui</v>
      </c>
      <c r="Y621">
        <f>IFERROR(INDEX(LigneAchat!$1:$1048576,MATCH(E621,LigneAchat!D:D,0),5),"")</f>
        <v>44317</v>
      </c>
      <c r="Z621">
        <f>INDEX(Articles!$1:$1048576,MATCH(E621,Articles!D:D,0),21)</f>
        <v>103</v>
      </c>
      <c r="AA621">
        <f>+Z621-AB621</f>
        <v>38</v>
      </c>
      <c r="AB621">
        <f>+INDEX(Articles!$1:$1048576,MATCH(E621,Articles!D:D,0),23)</f>
        <v>65</v>
      </c>
    </row>
    <row r="622">
      <c r="B622" t="str">
        <f>INDEX(Articles!$1:$1048576,MATCH(E622,Articles!D:D,0),6)</f>
        <v>1</v>
      </c>
      <c r="C622" t="str">
        <f>INDEX(Articles!$1:$1048576,MATCH(E622,Articles!D:D,0),7)</f>
        <v>2020</v>
      </c>
      <c r="D622" t="str">
        <f>HYPERLINK(INDEX(Articles!$1:$1048576,MATCH(E622,Articles!D:D,0),24),"Lien")</f>
        <v>Lien</v>
      </c>
      <c r="E622" t="str">
        <v>01023-09</v>
      </c>
      <c r="F622" t="str">
        <f>INDEX(Articles!$1:$1048576,MATCH(E622,Articles!D:D,0),5)</f>
        <v>BATT. Ø20 100 PAF ARGENT + BTTES FILET ARGENT</v>
      </c>
      <c r="G622" t="str">
        <f>INDEX(Articles!$1:$1048576,MATCH(E622,Articles!D:D,0),8)</f>
        <v>BATTERIE</v>
      </c>
      <c r="H622" t="str">
        <f>INDEX(Articles!$1:$1048576,MATCH(E622,Articles!D:D,0),9)</f>
        <v>DROITE</v>
      </c>
      <c r="I622">
        <f>INDEX(Articles!$1:$1048576,MATCH(E622,Articles!D:D,0),10)</f>
        <v>20</v>
      </c>
      <c r="J622" t="str">
        <f>INDEX(Articles!$1:$1048576,MATCH(E622,Articles!D:D,0),11)</f>
        <v>PLEUREUR</v>
      </c>
      <c r="K622" t="str">
        <f>INDEX(Articles!$1:$1048576,MATCH(E622,Articles!D:D,0),12)</f>
        <v>ARGENT</v>
      </c>
      <c r="L622" t="str">
        <f>INDEX(Articles!$1:$1048576,MATCH(E622,Articles!D:D,0),13)</f>
        <v>CN</v>
      </c>
      <c r="M622" t="str">
        <f>INDEX(Articles!$1:$1048576,MATCH(E622,Articles!D:D,0),14)</f>
        <v>F3</v>
      </c>
      <c r="N622" t="str">
        <f>INDEX(Articles!$1:$1048576,MATCH(E622,Articles!D:D,0),15)</f>
        <v>1.4G</v>
      </c>
      <c r="O622" t="str">
        <f>INDEX(Articles!$1:$1048576,MATCH(E622,Articles!D:D,0),16)</f>
        <v>2086-F3-001304</v>
      </c>
      <c r="P622">
        <f>INDEX(Articles!$1:$1048576,MATCH(E622,Articles!D:D,0),17)*1000</f>
        <v>870</v>
      </c>
      <c r="Q622" t="str">
        <f>INDEX(Articles!$1:$1048576,MATCH(E622,Articles!D:D,0),18)</f>
        <v>50</v>
      </c>
      <c r="R622">
        <f>INDEX(Articles!$1:$1048576,MATCH(E622,Articles!D:D,0),19)</f>
        <v>25</v>
      </c>
      <c r="S622" t="str">
        <f>IF(INDEX('Unités CA'!$1:$1048576,MATCH(E622,'Unités CA'!D:D,0),5)=0,"",INDEX('Unités CA'!$1:$1048576,MATCH(E622,'Unités CA'!D:D,0),5))</f>
        <v>0002/CA</v>
      </c>
      <c r="T622" t="str">
        <f>IF(INDEX('Unités BTE'!$1:$1048576,MATCH(E622,'Unités CA'!D:D,0),5)=0,"",INDEX('Unités BTE'!$1:$1048576,MATCH(E622,'Unités CA'!D:D,0),5))</f>
        <v/>
      </c>
      <c r="U622">
        <f>IFERROR(INDEX('Prix PRO CA'!$1:$1048576,MATCH(E622,'Prix PRO CA'!D:D,0),10),"")</f>
        <v>68.34</v>
      </c>
      <c r="V622" t="str">
        <f>IFERROR(INDEX('Prix PRO CA'!$1:$1048576,MATCH(E622,'Prix PRO BTE'!D:D,0),10),"")</f>
        <v/>
      </c>
      <c r="W622">
        <f>+IFERROR(INDEX('Prix PRO PCS'!$1:$1048576,MATCH(E622,'Prix PRO PCS'!D:D,0),10),"")</f>
        <v>42.71</v>
      </c>
      <c r="X622" t="str">
        <f>IF(B622="OPPORTUNITE",AA622,IF(AA622&lt;=0,"Non",IF(AA622&gt;10,"Oui","Inf à 10")))</f>
        <v>Oui</v>
      </c>
      <c r="Y622" t="str">
        <f>IFERROR(INDEX(LigneAchat!$1:$1048576,MATCH(E622,LigneAchat!D:D,0),5),"")</f>
        <v/>
      </c>
      <c r="Z622">
        <f>INDEX(Articles!$1:$1048576,MATCH(E622,Articles!D:D,0),21)</f>
        <v>68</v>
      </c>
      <c r="AA622">
        <f>+Z622-AB622</f>
        <v>27</v>
      </c>
      <c r="AB622">
        <f>+INDEX(Articles!$1:$1048576,MATCH(E622,Articles!D:D,0),23)</f>
        <v>41</v>
      </c>
    </row>
    <row r="623">
      <c r="B623" t="str">
        <f>INDEX(Articles!$1:$1048576,MATCH(E623,Articles!D:D,0),6)</f>
        <v>1</v>
      </c>
      <c r="C623" t="str">
        <f>INDEX(Articles!$1:$1048576,MATCH(E623,Articles!D:D,0),7)</f>
        <v/>
      </c>
      <c r="D623" t="str">
        <f>HYPERLINK(INDEX(Articles!$1:$1048576,MATCH(E623,Articles!D:D,0),24),"Lien")</f>
        <v>Lien</v>
      </c>
      <c r="E623" t="str">
        <v>410081</v>
      </c>
      <c r="F623" t="str">
        <f>INDEX(Articles!$1:$1048576,MATCH(E623,Articles!D:D,0),5)</f>
        <v>BATT. Ø20 100 PAF CLIGNO BLANC + BTTES FILET OR</v>
      </c>
      <c r="G623" t="str">
        <f>INDEX(Articles!$1:$1048576,MATCH(E623,Articles!D:D,0),8)</f>
        <v>BATTERIE</v>
      </c>
      <c r="H623" t="str">
        <f>INDEX(Articles!$1:$1048576,MATCH(E623,Articles!D:D,0),9)</f>
        <v>DROITE</v>
      </c>
      <c r="I623">
        <f>INDEX(Articles!$1:$1048576,MATCH(E623,Articles!D:D,0),10)</f>
        <v>20</v>
      </c>
      <c r="J623" t="str">
        <f>INDEX(Articles!$1:$1048576,MATCH(E623,Articles!D:D,0),11)</f>
        <v>CLIGNO</v>
      </c>
      <c r="K623" t="str">
        <f>INDEX(Articles!$1:$1048576,MATCH(E623,Articles!D:D,0),12)</f>
        <v>KAMURO</v>
      </c>
      <c r="L623" t="str">
        <f>INDEX(Articles!$1:$1048576,MATCH(E623,Articles!D:D,0),13)</f>
        <v>CN</v>
      </c>
      <c r="M623" t="str">
        <f>INDEX(Articles!$1:$1048576,MATCH(E623,Articles!D:D,0),14)</f>
        <v>F3</v>
      </c>
      <c r="N623" t="str">
        <f>INDEX(Articles!$1:$1048576,MATCH(E623,Articles!D:D,0),15)</f>
        <v>1.4G</v>
      </c>
      <c r="O623" t="str">
        <f>INDEX(Articles!$1:$1048576,MATCH(E623,Articles!D:D,0),16)</f>
        <v>1008-F3-69246305</v>
      </c>
      <c r="P623">
        <f>INDEX(Articles!$1:$1048576,MATCH(E623,Articles!D:D,0),17)*1000</f>
        <v>980</v>
      </c>
      <c r="Q623" t="str">
        <f>INDEX(Articles!$1:$1048576,MATCH(E623,Articles!D:D,0),18)</f>
        <v>50</v>
      </c>
      <c r="R623">
        <f>INDEX(Articles!$1:$1048576,MATCH(E623,Articles!D:D,0),19)</f>
        <v>25</v>
      </c>
      <c r="S623" t="str">
        <f>IF(INDEX('Unités CA'!$1:$1048576,MATCH(E623,'Unités CA'!D:D,0),5)=0,"",INDEX('Unités CA'!$1:$1048576,MATCH(E623,'Unités CA'!D:D,0),5))</f>
        <v>0002/CA</v>
      </c>
      <c r="T623" t="str">
        <f>IF(INDEX('Unités BTE'!$1:$1048576,MATCH(E623,'Unités CA'!D:D,0),5)=0,"",INDEX('Unités BTE'!$1:$1048576,MATCH(E623,'Unités CA'!D:D,0),5))</f>
        <v/>
      </c>
      <c r="U623">
        <f>IFERROR(INDEX('Prix PRO CA'!$1:$1048576,MATCH(E623,'Prix PRO CA'!D:D,0),10),"")</f>
        <v>75.9</v>
      </c>
      <c r="V623" t="str">
        <f>IFERROR(INDEX('Prix PRO CA'!$1:$1048576,MATCH(E623,'Prix PRO BTE'!D:D,0),10),"")</f>
        <v/>
      </c>
      <c r="W623">
        <f>+IFERROR(INDEX('Prix PRO PCS'!$1:$1048576,MATCH(E623,'Prix PRO PCS'!D:D,0),10),"")</f>
        <v>46.32</v>
      </c>
      <c r="X623" t="str">
        <f>IF(B623="OPPORTUNITE",AA623,IF(AA623&lt;=0,"Non",IF(AA623&gt;10,"Oui","Inf à 10")))</f>
        <v>Non</v>
      </c>
      <c r="Y623">
        <f>IFERROR(INDEX(LigneAchat!$1:$1048576,MATCH(E623,LigneAchat!D:D,0),5),"")</f>
        <v>44317</v>
      </c>
      <c r="Z623">
        <f>INDEX(Articles!$1:$1048576,MATCH(E623,Articles!D:D,0),21)</f>
        <v>0</v>
      </c>
      <c r="AA623">
        <f>+Z623-AB623</f>
        <v>0</v>
      </c>
      <c r="AB623">
        <f>+INDEX(Articles!$1:$1048576,MATCH(E623,Articles!D:D,0),23)</f>
        <v>0</v>
      </c>
    </row>
    <row r="624">
      <c r="B624" t="str">
        <f>INDEX(Articles!$1:$1048576,MATCH(E624,Articles!D:D,0),6)</f>
        <v>1</v>
      </c>
      <c r="C624" t="str">
        <f>INDEX(Articles!$1:$1048576,MATCH(E624,Articles!D:D,0),7)</f>
        <v/>
      </c>
      <c r="D624" t="str">
        <f>HYPERLINK(INDEX(Articles!$1:$1048576,MATCH(E624,Articles!D:D,0),24),"Lien")</f>
        <v>Lien</v>
      </c>
      <c r="E624" t="str">
        <v>401066</v>
      </c>
      <c r="F624" t="str">
        <f>INDEX(Articles!$1:$1048576,MATCH(E624,Articles!D:D,0),5)</f>
        <v>BATT. Ø25 10 BTTES ROUGE &amp; CLI / ROUGE &amp; ŒUF DE D.</v>
      </c>
      <c r="G624" t="str">
        <f>INDEX(Articles!$1:$1048576,MATCH(E624,Articles!D:D,0),8)</f>
        <v>BATTERIE</v>
      </c>
      <c r="H624" t="str">
        <f>INDEX(Articles!$1:$1048576,MATCH(E624,Articles!D:D,0),9)</f>
        <v>DROITE</v>
      </c>
      <c r="I624">
        <f>INDEX(Articles!$1:$1048576,MATCH(E624,Articles!D:D,0),10)</f>
        <v>25</v>
      </c>
      <c r="J624" t="str">
        <f>INDEX(Articles!$1:$1048576,MATCH(E624,Articles!D:D,0),11)</f>
        <v>CREPITANT</v>
      </c>
      <c r="K624" t="str">
        <f>INDEX(Articles!$1:$1048576,MATCH(E624,Articles!D:D,0),12)</f>
        <v>ROUGE</v>
      </c>
      <c r="L624" t="str">
        <f>INDEX(Articles!$1:$1048576,MATCH(E624,Articles!D:D,0),13)</f>
        <v>CN</v>
      </c>
      <c r="M624" t="str">
        <f>INDEX(Articles!$1:$1048576,MATCH(E624,Articles!D:D,0),14)</f>
        <v>F2</v>
      </c>
      <c r="N624" t="str">
        <f>INDEX(Articles!$1:$1048576,MATCH(E624,Articles!D:D,0),15)</f>
        <v>1.4G</v>
      </c>
      <c r="O624" t="str">
        <f>INDEX(Articles!$1:$1048576,MATCH(E624,Articles!D:D,0),16)</f>
        <v>1008-F2-69246330</v>
      </c>
      <c r="P624">
        <f>INDEX(Articles!$1:$1048576,MATCH(E624,Articles!D:D,0),17)*1000</f>
        <v>130</v>
      </c>
      <c r="Q624" t="str">
        <f>INDEX(Articles!$1:$1048576,MATCH(E624,Articles!D:D,0),18)</f>
        <v>25</v>
      </c>
      <c r="R624">
        <f>INDEX(Articles!$1:$1048576,MATCH(E624,Articles!D:D,0),19)</f>
        <v>8</v>
      </c>
      <c r="S624" t="str">
        <f>IF(INDEX('Unités CA'!$1:$1048576,MATCH(E624,'Unités CA'!D:D,0),5)=0,"",INDEX('Unités CA'!$1:$1048576,MATCH(E624,'Unités CA'!D:D,0),5))</f>
        <v>0012/CA</v>
      </c>
      <c r="T624" t="str">
        <f>IF(INDEX('Unités BTE'!$1:$1048576,MATCH(E624,'Unités CA'!D:D,0),5)=0,"",INDEX('Unités BTE'!$1:$1048576,MATCH(E624,'Unités CA'!D:D,0),5))</f>
        <v/>
      </c>
      <c r="U624">
        <f>IFERROR(INDEX('Prix PRO CA'!$1:$1048576,MATCH(E624,'Prix PRO CA'!D:D,0),10),"")</f>
        <v>80.96</v>
      </c>
      <c r="V624" t="str">
        <f>IFERROR(INDEX('Prix PRO CA'!$1:$1048576,MATCH(E624,'Prix PRO BTE'!D:D,0),10),"")</f>
        <v/>
      </c>
      <c r="W624">
        <f>+IFERROR(INDEX('Prix PRO PCS'!$1:$1048576,MATCH(E624,'Prix PRO PCS'!D:D,0),10),"")</f>
        <v>8.76</v>
      </c>
      <c r="X624" t="str">
        <f>IF(B624="OPPORTUNITE",AA624,IF(AA624&lt;=0,"Non",IF(AA624&gt;10,"Oui","Inf à 10")))</f>
        <v>Oui</v>
      </c>
      <c r="Y624">
        <f>IFERROR(INDEX(LigneAchat!$1:$1048576,MATCH(E624,LigneAchat!D:D,0),5),"")</f>
        <v>44317</v>
      </c>
      <c r="Z624">
        <f>INDEX(Articles!$1:$1048576,MATCH(E624,Articles!D:D,0),21)</f>
        <v>233</v>
      </c>
      <c r="AA624">
        <f>+Z624-AB624</f>
        <v>233</v>
      </c>
      <c r="AB624">
        <f>+INDEX(Articles!$1:$1048576,MATCH(E624,Articles!D:D,0),23)</f>
        <v>0</v>
      </c>
    </row>
    <row r="625">
      <c r="B625" t="str">
        <f>INDEX(Articles!$1:$1048576,MATCH(E625,Articles!D:D,0),6)</f>
        <v>1</v>
      </c>
      <c r="C625" t="str">
        <f>INDEX(Articles!$1:$1048576,MATCH(E625,Articles!D:D,0),7)</f>
        <v/>
      </c>
      <c r="D625" t="str">
        <f>HYPERLINK(INDEX(Articles!$1:$1048576,MATCH(E625,Articles!D:D,0),24),"Lien")</f>
        <v>Lien</v>
      </c>
      <c r="E625" t="str">
        <v>401079</v>
      </c>
      <c r="F625" t="str">
        <f>INDEX(Articles!$1:$1048576,MATCH(E625,Articles!D:D,0),5)</f>
        <v>BATT. Ø25 10 BTTES SAULE / BLEU / ARGT &amp; CLI VERT</v>
      </c>
      <c r="G625" t="str">
        <f>INDEX(Articles!$1:$1048576,MATCH(E625,Articles!D:D,0),8)</f>
        <v>BATTERIE</v>
      </c>
      <c r="H625" t="str">
        <f>INDEX(Articles!$1:$1048576,MATCH(E625,Articles!D:D,0),9)</f>
        <v>DROITE</v>
      </c>
      <c r="I625">
        <f>INDEX(Articles!$1:$1048576,MATCH(E625,Articles!D:D,0),10)</f>
        <v>25</v>
      </c>
      <c r="J625" t="str">
        <f>INDEX(Articles!$1:$1048576,MATCH(E625,Articles!D:D,0),11)</f>
        <v>PLEUREUR</v>
      </c>
      <c r="K625" t="str">
        <f>INDEX(Articles!$1:$1048576,MATCH(E625,Articles!D:D,0),12)</f>
        <v>OR</v>
      </c>
      <c r="L625" t="str">
        <f>INDEX(Articles!$1:$1048576,MATCH(E625,Articles!D:D,0),13)</f>
        <v>CN</v>
      </c>
      <c r="M625" t="str">
        <f>INDEX(Articles!$1:$1048576,MATCH(E625,Articles!D:D,0),14)</f>
        <v>F2</v>
      </c>
      <c r="N625" t="str">
        <f>INDEX(Articles!$1:$1048576,MATCH(E625,Articles!D:D,0),15)</f>
        <v>1.4G</v>
      </c>
      <c r="O625" t="str">
        <f>INDEX(Articles!$1:$1048576,MATCH(E625,Articles!D:D,0),16)</f>
        <v>1008-F2-69246330</v>
      </c>
      <c r="P625">
        <f>INDEX(Articles!$1:$1048576,MATCH(E625,Articles!D:D,0),17)*1000</f>
        <v>130</v>
      </c>
      <c r="Q625" t="str">
        <f>INDEX(Articles!$1:$1048576,MATCH(E625,Articles!D:D,0),18)</f>
        <v>25</v>
      </c>
      <c r="R625">
        <f>INDEX(Articles!$1:$1048576,MATCH(E625,Articles!D:D,0),19)</f>
        <v>8</v>
      </c>
      <c r="S625" t="str">
        <f>IF(INDEX('Unités CA'!$1:$1048576,MATCH(E625,'Unités CA'!D:D,0),5)=0,"",INDEX('Unités CA'!$1:$1048576,MATCH(E625,'Unités CA'!D:D,0),5))</f>
        <v>0012/CA</v>
      </c>
      <c r="T625" t="str">
        <f>IF(INDEX('Unités BTE'!$1:$1048576,MATCH(E625,'Unités CA'!D:D,0),5)=0,"",INDEX('Unités BTE'!$1:$1048576,MATCH(E625,'Unités CA'!D:D,0),5))</f>
        <v/>
      </c>
      <c r="U625">
        <f>IFERROR(INDEX('Prix PRO CA'!$1:$1048576,MATCH(E625,'Prix PRO CA'!D:D,0),10),"")</f>
        <v>80.96</v>
      </c>
      <c r="V625" t="str">
        <f>IFERROR(INDEX('Prix PRO CA'!$1:$1048576,MATCH(E625,'Prix PRO BTE'!D:D,0),10),"")</f>
        <v/>
      </c>
      <c r="W625">
        <f>+IFERROR(INDEX('Prix PRO PCS'!$1:$1048576,MATCH(E625,'Prix PRO PCS'!D:D,0),10),"")</f>
        <v>8.76</v>
      </c>
      <c r="X625" t="str">
        <f>IF(B625="OPPORTUNITE",AA625,IF(AA625&lt;=0,"Non",IF(AA625&gt;10,"Oui","Inf à 10")))</f>
        <v>Oui</v>
      </c>
      <c r="Y625" t="str">
        <f>IFERROR(INDEX(LigneAchat!$1:$1048576,MATCH(E625,LigneAchat!D:D,0),5),"")</f>
        <v/>
      </c>
      <c r="Z625">
        <f>INDEX(Articles!$1:$1048576,MATCH(E625,Articles!D:D,0),21)</f>
        <v>1047</v>
      </c>
      <c r="AA625">
        <f>+Z625-AB625</f>
        <v>1034</v>
      </c>
      <c r="AB625">
        <f>+INDEX(Articles!$1:$1048576,MATCH(E625,Articles!D:D,0),23)</f>
        <v>13</v>
      </c>
    </row>
    <row r="626">
      <c r="B626" t="str">
        <f>INDEX(Articles!$1:$1048576,MATCH(E626,Articles!D:D,0),6)</f>
        <v>1</v>
      </c>
      <c r="C626" t="str">
        <f>INDEX(Articles!$1:$1048576,MATCH(E626,Articles!D:D,0),7)</f>
        <v/>
      </c>
      <c r="D626" t="str">
        <f>HYPERLINK(INDEX(Articles!$1:$1048576,MATCH(E626,Articles!D:D,0),24),"Lien")</f>
        <v>Lien</v>
      </c>
      <c r="E626" t="str">
        <v>02525-42</v>
      </c>
      <c r="F626" t="str">
        <f>INDEX(Articles!$1:$1048576,MATCH(E626,Articles!D:D,0),5)</f>
        <v>BATT. Ø25 25 BTTES CLI BLANC &amp; ŒUF DE D. + TC ARGT</v>
      </c>
      <c r="G626" t="str">
        <f>INDEX(Articles!$1:$1048576,MATCH(E626,Articles!D:D,0),8)</f>
        <v>BATTERIE</v>
      </c>
      <c r="H626" t="str">
        <f>INDEX(Articles!$1:$1048576,MATCH(E626,Articles!D:D,0),9)</f>
        <v>DROITE</v>
      </c>
      <c r="I626">
        <f>INDEX(Articles!$1:$1048576,MATCH(E626,Articles!D:D,0),10)</f>
        <v>25</v>
      </c>
      <c r="J626" t="str">
        <f>INDEX(Articles!$1:$1048576,MATCH(E626,Articles!D:D,0),11)</f>
        <v>CREPITANT</v>
      </c>
      <c r="K626" t="str">
        <f>INDEX(Articles!$1:$1048576,MATCH(E626,Articles!D:D,0),12)</f>
        <v>BLANC</v>
      </c>
      <c r="L626" t="str">
        <f>INDEX(Articles!$1:$1048576,MATCH(E626,Articles!D:D,0),13)</f>
        <v>CN</v>
      </c>
      <c r="M626" t="str">
        <f>INDEX(Articles!$1:$1048576,MATCH(E626,Articles!D:D,0),14)</f>
        <v>F2</v>
      </c>
      <c r="N626" t="str">
        <f>INDEX(Articles!$1:$1048576,MATCH(E626,Articles!D:D,0),15)</f>
        <v>1.4G</v>
      </c>
      <c r="O626" t="str">
        <f>INDEX(Articles!$1:$1048576,MATCH(E626,Articles!D:D,0),16)</f>
        <v>1008-F2-69254048</v>
      </c>
      <c r="P626">
        <f>INDEX(Articles!$1:$1048576,MATCH(E626,Articles!D:D,0),17)*1000</f>
        <v>302.5</v>
      </c>
      <c r="Q626" t="str">
        <f>INDEX(Articles!$1:$1048576,MATCH(E626,Articles!D:D,0),18)</f>
        <v>30</v>
      </c>
      <c r="R626">
        <f>INDEX(Articles!$1:$1048576,MATCH(E626,Articles!D:D,0),19)</f>
        <v>8</v>
      </c>
      <c r="S626" t="str">
        <f>IF(INDEX('Unités CA'!$1:$1048576,MATCH(E626,'Unités CA'!D:D,0),5)=0,"",INDEX('Unités CA'!$1:$1048576,MATCH(E626,'Unités CA'!D:D,0),5))</f>
        <v>0008/CA</v>
      </c>
      <c r="T626" t="str">
        <f>IF(INDEX('Unités BTE'!$1:$1048576,MATCH(E626,'Unités CA'!D:D,0),5)=0,"",INDEX('Unités BTE'!$1:$1048576,MATCH(E626,'Unités CA'!D:D,0),5))</f>
        <v/>
      </c>
      <c r="U626">
        <f>IFERROR(INDEX('Prix PRO CA'!$1:$1048576,MATCH(E626,'Prix PRO CA'!D:D,0),10),"")</f>
        <v>122.89</v>
      </c>
      <c r="V626" t="str">
        <f>IFERROR(INDEX('Prix PRO CA'!$1:$1048576,MATCH(E626,'Prix PRO BTE'!D:D,0),10),"")</f>
        <v/>
      </c>
      <c r="W626">
        <f>+IFERROR(INDEX('Prix PRO PCS'!$1:$1048576,MATCH(E626,'Prix PRO PCS'!D:D,0),10),"")</f>
        <v>17.3</v>
      </c>
      <c r="X626" t="str">
        <f>IF(B626="OPPORTUNITE",AA626,IF(AA626&lt;=0,"Non",IF(AA626&gt;10,"Oui","Inf à 10")))</f>
        <v>Oui</v>
      </c>
      <c r="Y626" t="str">
        <f>IFERROR(INDEX(LigneAchat!$1:$1048576,MATCH(E626,LigneAchat!D:D,0),5),"")</f>
        <v/>
      </c>
      <c r="Z626">
        <f>INDEX(Articles!$1:$1048576,MATCH(E626,Articles!D:D,0),21)</f>
        <v>422</v>
      </c>
      <c r="AA626">
        <f>+Z626-AB626</f>
        <v>422</v>
      </c>
      <c r="AB626">
        <f>+INDEX(Articles!$1:$1048576,MATCH(E626,Articles!D:D,0),23)</f>
        <v>0</v>
      </c>
    </row>
    <row r="627">
      <c r="B627" t="str">
        <f>INDEX(Articles!$1:$1048576,MATCH(E627,Articles!D:D,0),6)</f>
        <v>1</v>
      </c>
      <c r="C627" t="str">
        <f>INDEX(Articles!$1:$1048576,MATCH(E627,Articles!D:D,0),7)</f>
        <v/>
      </c>
      <c r="D627" t="str">
        <f>HYPERLINK(INDEX(Articles!$1:$1048576,MATCH(E627,Articles!D:D,0),24),"Lien")</f>
        <v>Lien</v>
      </c>
      <c r="E627" t="str">
        <v>02525-43</v>
      </c>
      <c r="F627" t="str">
        <f>INDEX(Articles!$1:$1048576,MATCH(E627,Articles!D:D,0),5)</f>
        <v>BATT. Ø25 25 BTTES ROUGES / VERTES + TC SIFFLET</v>
      </c>
      <c r="G627" t="str">
        <f>INDEX(Articles!$1:$1048576,MATCH(E627,Articles!D:D,0),8)</f>
        <v>BATTERIE</v>
      </c>
      <c r="H627" t="str">
        <f>INDEX(Articles!$1:$1048576,MATCH(E627,Articles!D:D,0),9)</f>
        <v>DROITE</v>
      </c>
      <c r="I627">
        <f>INDEX(Articles!$1:$1048576,MATCH(E627,Articles!D:D,0),10)</f>
        <v>25</v>
      </c>
      <c r="J627" t="str">
        <f>INDEX(Articles!$1:$1048576,MATCH(E627,Articles!D:D,0),11)</f>
        <v>SIFFLETS</v>
      </c>
      <c r="K627" t="str">
        <f>INDEX(Articles!$1:$1048576,MATCH(E627,Articles!D:D,0),12)</f>
        <v>ROUGE</v>
      </c>
      <c r="L627" t="str">
        <f>INDEX(Articles!$1:$1048576,MATCH(E627,Articles!D:D,0),13)</f>
        <v>CN</v>
      </c>
      <c r="M627" t="str">
        <f>INDEX(Articles!$1:$1048576,MATCH(E627,Articles!D:D,0),14)</f>
        <v>F2</v>
      </c>
      <c r="N627" t="str">
        <f>INDEX(Articles!$1:$1048576,MATCH(E627,Articles!D:D,0),15)</f>
        <v>1.4G</v>
      </c>
      <c r="O627" t="str">
        <f>INDEX(Articles!$1:$1048576,MATCH(E627,Articles!D:D,0),16)</f>
        <v>1008-F2-69254048</v>
      </c>
      <c r="P627">
        <f>INDEX(Articles!$1:$1048576,MATCH(E627,Articles!D:D,0),17)*1000</f>
        <v>323</v>
      </c>
      <c r="Q627" t="str">
        <f>INDEX(Articles!$1:$1048576,MATCH(E627,Articles!D:D,0),18)</f>
        <v>30</v>
      </c>
      <c r="R627">
        <f>INDEX(Articles!$1:$1048576,MATCH(E627,Articles!D:D,0),19)</f>
        <v>8</v>
      </c>
      <c r="S627" t="str">
        <f>IF(INDEX('Unités CA'!$1:$1048576,MATCH(E627,'Unités CA'!D:D,0),5)=0,"",INDEX('Unités CA'!$1:$1048576,MATCH(E627,'Unités CA'!D:D,0),5))</f>
        <v>0012/CA</v>
      </c>
      <c r="T627" t="str">
        <f>IF(INDEX('Unités BTE'!$1:$1048576,MATCH(E627,'Unités CA'!D:D,0),5)=0,"",INDEX('Unités BTE'!$1:$1048576,MATCH(E627,'Unités CA'!D:D,0),5))</f>
        <v/>
      </c>
      <c r="U627">
        <f>IFERROR(INDEX('Prix PRO CA'!$1:$1048576,MATCH(E627,'Prix PRO CA'!D:D,0),10),"")</f>
        <v>184.31</v>
      </c>
      <c r="V627" t="str">
        <f>IFERROR(INDEX('Prix PRO CA'!$1:$1048576,MATCH(E627,'Prix PRO BTE'!D:D,0),10),"")</f>
        <v/>
      </c>
      <c r="W627">
        <f>+IFERROR(INDEX('Prix PRO PCS'!$1:$1048576,MATCH(E627,'Prix PRO PCS'!D:D,0),10),"")</f>
        <v>17.3</v>
      </c>
      <c r="X627" t="str">
        <f>IF(B627="OPPORTUNITE",AA627,IF(AA627&lt;=0,"Non",IF(AA627&gt;10,"Oui","Inf à 10")))</f>
        <v>Non</v>
      </c>
      <c r="Y627">
        <f>IFERROR(INDEX(LigneAchat!$1:$1048576,MATCH(E627,LigneAchat!D:D,0),5),"")</f>
        <v>44280</v>
      </c>
      <c r="Z627">
        <f>INDEX(Articles!$1:$1048576,MATCH(E627,Articles!D:D,0),21)</f>
        <v>0</v>
      </c>
      <c r="AA627">
        <f>+Z627-AB627</f>
        <v>0</v>
      </c>
      <c r="AB627">
        <f>+INDEX(Articles!$1:$1048576,MATCH(E627,Articles!D:D,0),23)</f>
        <v>0</v>
      </c>
    </row>
    <row r="628">
      <c r="B628" t="str">
        <f>INDEX(Articles!$1:$1048576,MATCH(E628,Articles!D:D,0),6)</f>
        <v>1</v>
      </c>
      <c r="C628" t="str">
        <f>INDEX(Articles!$1:$1048576,MATCH(E628,Articles!D:D,0),7)</f>
        <v/>
      </c>
      <c r="D628" t="str">
        <f>HYPERLINK(INDEX(Articles!$1:$1048576,MATCH(E628,Articles!D:D,0),24),"Lien")</f>
        <v>Lien</v>
      </c>
      <c r="E628" t="str">
        <v>02525-59</v>
      </c>
      <c r="F628" t="str">
        <f>INDEX(Articles!$1:$1048576,MATCH(E628,Articles!D:D,0),5)</f>
        <v>BATT. Ø25 25 BTTES ROUGES À OEUFS DE D. + TC ROUGE</v>
      </c>
      <c r="G628" t="str">
        <f>INDEX(Articles!$1:$1048576,MATCH(E628,Articles!D:D,0),8)</f>
        <v>BATTERIE</v>
      </c>
      <c r="H628" t="str">
        <f>INDEX(Articles!$1:$1048576,MATCH(E628,Articles!D:D,0),9)</f>
        <v>DROITE</v>
      </c>
      <c r="I628">
        <f>INDEX(Articles!$1:$1048576,MATCH(E628,Articles!D:D,0),10)</f>
        <v>25</v>
      </c>
      <c r="J628" t="str">
        <f>INDEX(Articles!$1:$1048576,MATCH(E628,Articles!D:D,0),11)</f>
        <v>CREPITANT</v>
      </c>
      <c r="K628" t="str">
        <f>INDEX(Articles!$1:$1048576,MATCH(E628,Articles!D:D,0),12)</f>
        <v>ROUGE</v>
      </c>
      <c r="L628" t="str">
        <f>INDEX(Articles!$1:$1048576,MATCH(E628,Articles!D:D,0),13)</f>
        <v>CN</v>
      </c>
      <c r="M628" t="str">
        <f>INDEX(Articles!$1:$1048576,MATCH(E628,Articles!D:D,0),14)</f>
        <v>F2</v>
      </c>
      <c r="N628" t="str">
        <f>INDEX(Articles!$1:$1048576,MATCH(E628,Articles!D:D,0),15)</f>
        <v>1.4G</v>
      </c>
      <c r="O628" t="str">
        <f>INDEX(Articles!$1:$1048576,MATCH(E628,Articles!D:D,0),16)</f>
        <v>1008-F2-69254048</v>
      </c>
      <c r="P628">
        <f>INDEX(Articles!$1:$1048576,MATCH(E628,Articles!D:D,0),17)*1000</f>
        <v>303</v>
      </c>
      <c r="Q628" t="str">
        <f>INDEX(Articles!$1:$1048576,MATCH(E628,Articles!D:D,0),18)</f>
        <v>30</v>
      </c>
      <c r="R628">
        <f>INDEX(Articles!$1:$1048576,MATCH(E628,Articles!D:D,0),19)</f>
        <v>8</v>
      </c>
      <c r="S628" t="str">
        <f>IF(INDEX('Unités CA'!$1:$1048576,MATCH(E628,'Unités CA'!D:D,0),5)=0,"",INDEX('Unités CA'!$1:$1048576,MATCH(E628,'Unités CA'!D:D,0),5))</f>
        <v>0012/CA</v>
      </c>
      <c r="T628" t="str">
        <f>IF(INDEX('Unités BTE'!$1:$1048576,MATCH(E628,'Unités CA'!D:D,0),5)=0,"",INDEX('Unités BTE'!$1:$1048576,MATCH(E628,'Unités CA'!D:D,0),5))</f>
        <v/>
      </c>
      <c r="U628">
        <f>IFERROR(INDEX('Prix PRO CA'!$1:$1048576,MATCH(E628,'Prix PRO CA'!D:D,0),10),"")</f>
        <v>184.31</v>
      </c>
      <c r="V628" t="str">
        <f>IFERROR(INDEX('Prix PRO CA'!$1:$1048576,MATCH(E628,'Prix PRO BTE'!D:D,0),10),"")</f>
        <v/>
      </c>
      <c r="W628">
        <f>+IFERROR(INDEX('Prix PRO PCS'!$1:$1048576,MATCH(E628,'Prix PRO PCS'!D:D,0),10),"")</f>
        <v>17.3</v>
      </c>
      <c r="X628" t="str">
        <f>IF(B628="OPPORTUNITE",AA628,IF(AA628&lt;=0,"Non",IF(AA628&gt;10,"Oui","Inf à 10")))</f>
        <v>Inf à 10</v>
      </c>
      <c r="Y628" t="str">
        <f>IFERROR(INDEX(LigneAchat!$1:$1048576,MATCH(E628,LigneAchat!D:D,0),5),"")</f>
        <v/>
      </c>
      <c r="Z628">
        <f>INDEX(Articles!$1:$1048576,MATCH(E628,Articles!D:D,0),21)</f>
        <v>1</v>
      </c>
      <c r="AA628">
        <f>+Z628-AB628</f>
        <v>1</v>
      </c>
      <c r="AB628">
        <f>+INDEX(Articles!$1:$1048576,MATCH(E628,Articles!D:D,0),23)</f>
        <v>0</v>
      </c>
    </row>
    <row r="629">
      <c r="B629" t="str">
        <f>INDEX(Articles!$1:$1048576,MATCH(E629,Articles!D:D,0),6)</f>
        <v>1</v>
      </c>
      <c r="C629" t="str">
        <f>INDEX(Articles!$1:$1048576,MATCH(E629,Articles!D:D,0),7)</f>
        <v/>
      </c>
      <c r="D629" t="str">
        <f>HYPERLINK(INDEX(Articles!$1:$1048576,MATCH(E629,Articles!D:D,0),24),"Lien")</f>
        <v>Lien</v>
      </c>
      <c r="E629" t="str">
        <v>07224-30CE</v>
      </c>
      <c r="F629" t="str">
        <f>INDEX(Articles!$1:$1048576,MATCH(E629,Articles!D:D,0),5)</f>
        <v>BATT. Ø24 72 BTTES MULTICOLORES + TC SIFFLET</v>
      </c>
      <c r="G629" t="str">
        <f>INDEX(Articles!$1:$1048576,MATCH(E629,Articles!D:D,0),8)</f>
        <v>BATTERIE</v>
      </c>
      <c r="H629" t="str">
        <f>INDEX(Articles!$1:$1048576,MATCH(E629,Articles!D:D,0),9)</f>
        <v>DROITE</v>
      </c>
      <c r="I629">
        <f>INDEX(Articles!$1:$1048576,MATCH(E629,Articles!D:D,0),10)</f>
        <v>24</v>
      </c>
      <c r="J629" t="str">
        <f>INDEX(Articles!$1:$1048576,MATCH(E629,Articles!D:D,0),11)</f>
        <v>SIFFLETS</v>
      </c>
      <c r="K629" t="str">
        <f>INDEX(Articles!$1:$1048576,MATCH(E629,Articles!D:D,0),12)</f>
        <v>MULTICOLORE</v>
      </c>
      <c r="L629" t="str">
        <f>INDEX(Articles!$1:$1048576,MATCH(E629,Articles!D:D,0),13)</f>
        <v>CN</v>
      </c>
      <c r="M629" t="str">
        <f>INDEX(Articles!$1:$1048576,MATCH(E629,Articles!D:D,0),14)</f>
        <v>F4</v>
      </c>
      <c r="N629" t="str">
        <f>INDEX(Articles!$1:$1048576,MATCH(E629,Articles!D:D,0),15)</f>
        <v>1.4G</v>
      </c>
      <c r="O629" t="str">
        <f>INDEX(Articles!$1:$1048576,MATCH(E629,Articles!D:D,0),16)</f>
        <v>1008-F4-69254332</v>
      </c>
      <c r="P629">
        <f>INDEX(Articles!$1:$1048576,MATCH(E629,Articles!D:D,0),17)*1000</f>
        <v>1504</v>
      </c>
      <c r="Q629" t="str">
        <f>INDEX(Articles!$1:$1048576,MATCH(E629,Articles!D:D,0),18)</f>
        <v>30</v>
      </c>
      <c r="R629">
        <f>INDEX(Articles!$1:$1048576,MATCH(E629,Articles!D:D,0),19)</f>
        <v>25</v>
      </c>
      <c r="S629" t="str">
        <f>IF(INDEX('Unités CA'!$1:$1048576,MATCH(E629,'Unités CA'!D:D,0),5)=0,"",INDEX('Unités CA'!$1:$1048576,MATCH(E629,'Unités CA'!D:D,0),5))</f>
        <v>0002/CA</v>
      </c>
      <c r="T629" t="str">
        <f>IF(INDEX('Unités BTE'!$1:$1048576,MATCH(E629,'Unités CA'!D:D,0),5)=0,"",INDEX('Unités BTE'!$1:$1048576,MATCH(E629,'Unités CA'!D:D,0),5))</f>
        <v/>
      </c>
      <c r="U629">
        <f>IFERROR(INDEX('Prix PRO CA'!$1:$1048576,MATCH(E629,'Prix PRO CA'!D:D,0),10),"")</f>
        <v>129.03</v>
      </c>
      <c r="V629" t="str">
        <f>IFERROR(INDEX('Prix PRO CA'!$1:$1048576,MATCH(E629,'Prix PRO BTE'!D:D,0),10),"")</f>
        <v/>
      </c>
      <c r="W629">
        <f>+IFERROR(INDEX('Prix PRO PCS'!$1:$1048576,MATCH(E629,'Prix PRO PCS'!D:D,0),10),"")</f>
        <v>74.61</v>
      </c>
      <c r="X629" t="str">
        <f>IF(B629="OPPORTUNITE",AA629,IF(AA629&lt;=0,"Non",IF(AA629&gt;10,"Oui","Inf à 10")))</f>
        <v>Oui</v>
      </c>
      <c r="Y629">
        <f>IFERROR(INDEX(LigneAchat!$1:$1048576,MATCH(E629,LigneAchat!D:D,0),5),"")</f>
        <v>44326</v>
      </c>
      <c r="Z629">
        <f>INDEX(Articles!$1:$1048576,MATCH(E629,Articles!D:D,0),21)</f>
        <v>31</v>
      </c>
      <c r="AA629">
        <f>+Z629-AB629</f>
        <v>30</v>
      </c>
      <c r="AB629">
        <f>+INDEX(Articles!$1:$1048576,MATCH(E629,Articles!D:D,0),23)</f>
        <v>1</v>
      </c>
    </row>
    <row r="630">
      <c r="B630" t="str">
        <f>INDEX(Articles!$1:$1048576,MATCH(E630,Articles!D:D,0),6)</f>
        <v>1</v>
      </c>
      <c r="C630" t="str">
        <f>INDEX(Articles!$1:$1048576,MATCH(E630,Articles!D:D,0),7)</f>
        <v/>
      </c>
      <c r="D630" t="str">
        <f>HYPERLINK(INDEX(Articles!$1:$1048576,MATCH(E630,Articles!D:D,0),24),"Lien")</f>
        <v>Lien</v>
      </c>
      <c r="E630" t="str">
        <v>00730-90</v>
      </c>
      <c r="F630" t="str">
        <f>INDEX(Articles!$1:$1048576,MATCH(E630,Articles!D:D,0),5)</f>
        <v>BATT. Ø30 7 PAF FRISSON BLANC + DÉTO - 10 sec</v>
      </c>
      <c r="G630" t="str">
        <f>INDEX(Articles!$1:$1048576,MATCH(E630,Articles!D:D,0),8)</f>
        <v>BATTERIE</v>
      </c>
      <c r="H630" t="str">
        <f>INDEX(Articles!$1:$1048576,MATCH(E630,Articles!D:D,0),9)</f>
        <v>DROITE</v>
      </c>
      <c r="I630">
        <f>INDEX(Articles!$1:$1048576,MATCH(E630,Articles!D:D,0),10)</f>
        <v>30</v>
      </c>
      <c r="J630" t="str">
        <f>INDEX(Articles!$1:$1048576,MATCH(E630,Articles!D:D,0),11)</f>
        <v>DETONATION</v>
      </c>
      <c r="K630" t="str">
        <f>INDEX(Articles!$1:$1048576,MATCH(E630,Articles!D:D,0),12)</f>
        <v>ARGENT</v>
      </c>
      <c r="L630" t="str">
        <f>INDEX(Articles!$1:$1048576,MATCH(E630,Articles!D:D,0),13)</f>
        <v>CN</v>
      </c>
      <c r="M630" t="str">
        <f>INDEX(Articles!$1:$1048576,MATCH(E630,Articles!D:D,0),14)</f>
        <v>F4</v>
      </c>
      <c r="N630" t="str">
        <f>INDEX(Articles!$1:$1048576,MATCH(E630,Articles!D:D,0),15)</f>
        <v>1.3G</v>
      </c>
      <c r="O630" t="str">
        <f>INDEX(Articles!$1:$1048576,MATCH(E630,Articles!D:D,0),16)</f>
        <v>1008-F4-69254460</v>
      </c>
      <c r="P630">
        <f>INDEX(Articles!$1:$1048576,MATCH(E630,Articles!D:D,0),17)*1000</f>
        <v>98</v>
      </c>
      <c r="Q630" t="str">
        <f>INDEX(Articles!$1:$1048576,MATCH(E630,Articles!D:D,0),18)</f>
        <v>10</v>
      </c>
      <c r="R630">
        <f>INDEX(Articles!$1:$1048576,MATCH(E630,Articles!D:D,0),19)</f>
        <v>50</v>
      </c>
      <c r="S630" t="str">
        <f>IF(INDEX('Unités CA'!$1:$1048576,MATCH(E630,'Unités CA'!D:D,0),5)=0,"",INDEX('Unités CA'!$1:$1048576,MATCH(E630,'Unités CA'!D:D,0),5))</f>
        <v>0012/CA</v>
      </c>
      <c r="T630" t="str">
        <f>IF(INDEX('Unités BTE'!$1:$1048576,MATCH(E630,'Unités CA'!D:D,0),5)=0,"",INDEX('Unités BTE'!$1:$1048576,MATCH(E630,'Unités CA'!D:D,0),5))</f>
        <v/>
      </c>
      <c r="U630">
        <f>IFERROR(INDEX('Prix PRO CA'!$1:$1048576,MATCH(E630,'Prix PRO CA'!D:D,0),10),"")</f>
        <v>94.26</v>
      </c>
      <c r="V630" t="str">
        <f>IFERROR(INDEX('Prix PRO CA'!$1:$1048576,MATCH(E630,'Prix PRO BTE'!D:D,0),10),"")</f>
        <v/>
      </c>
      <c r="W630">
        <f>+IFERROR(INDEX('Prix PRO PCS'!$1:$1048576,MATCH(E630,'Prix PRO PCS'!D:D,0),10),"")</f>
        <v>10.21</v>
      </c>
      <c r="X630" t="str">
        <f>IF(B630="OPPORTUNITE",AA630,IF(AA630&lt;=0,"Non",IF(AA630&gt;10,"Oui","Inf à 10")))</f>
        <v>Oui</v>
      </c>
      <c r="Y630" t="str">
        <f>IFERROR(INDEX(LigneAchat!$1:$1048576,MATCH(E630,LigneAchat!D:D,0),5),"")</f>
        <v/>
      </c>
      <c r="Z630">
        <f>INDEX(Articles!$1:$1048576,MATCH(E630,Articles!D:D,0),21)</f>
        <v>547</v>
      </c>
      <c r="AA630">
        <f>+Z630-AB630</f>
        <v>187</v>
      </c>
      <c r="AB630">
        <f>+INDEX(Articles!$1:$1048576,MATCH(E630,Articles!D:D,0),23)</f>
        <v>360</v>
      </c>
    </row>
    <row r="631">
      <c r="B631" t="str">
        <f>INDEX(Articles!$1:$1048576,MATCH(E631,Articles!D:D,0),6)</f>
        <v>1</v>
      </c>
      <c r="C631" t="str">
        <f>INDEX(Articles!$1:$1048576,MATCH(E631,Articles!D:D,0),7)</f>
        <v/>
      </c>
      <c r="D631" t="str">
        <f>HYPERLINK(INDEX(Articles!$1:$1048576,MATCH(E631,Articles!D:D,0),24),"Lien")</f>
        <v>Lien</v>
      </c>
      <c r="E631" t="str">
        <v>00730-90S</v>
      </c>
      <c r="F631" t="str">
        <f>INDEX(Articles!$1:$1048576,MATCH(E631,Articles!D:D,0),5)</f>
        <v>BATT. Ø30 7 PAF FRISSON BLANC + DÉTO - 3 sec</v>
      </c>
      <c r="G631" t="str">
        <f>INDEX(Articles!$1:$1048576,MATCH(E631,Articles!D:D,0),8)</f>
        <v>BATTERIE</v>
      </c>
      <c r="H631" t="str">
        <f>INDEX(Articles!$1:$1048576,MATCH(E631,Articles!D:D,0),9)</f>
        <v>DROITE</v>
      </c>
      <c r="I631">
        <f>INDEX(Articles!$1:$1048576,MATCH(E631,Articles!D:D,0),10)</f>
        <v>30</v>
      </c>
      <c r="J631" t="str">
        <f>INDEX(Articles!$1:$1048576,MATCH(E631,Articles!D:D,0),11)</f>
        <v>DETONATION</v>
      </c>
      <c r="K631" t="str">
        <f>INDEX(Articles!$1:$1048576,MATCH(E631,Articles!D:D,0),12)</f>
        <v>ARGENT</v>
      </c>
      <c r="L631" t="str">
        <f>INDEX(Articles!$1:$1048576,MATCH(E631,Articles!D:D,0),13)</f>
        <v>CN</v>
      </c>
      <c r="M631" t="str">
        <f>INDEX(Articles!$1:$1048576,MATCH(E631,Articles!D:D,0),14)</f>
        <v>F4</v>
      </c>
      <c r="N631" t="str">
        <f>INDEX(Articles!$1:$1048576,MATCH(E631,Articles!D:D,0),15)</f>
        <v>1.3G</v>
      </c>
      <c r="O631" t="str">
        <f>INDEX(Articles!$1:$1048576,MATCH(E631,Articles!D:D,0),16)</f>
        <v>1008-F4-69254460</v>
      </c>
      <c r="P631">
        <f>INDEX(Articles!$1:$1048576,MATCH(E631,Articles!D:D,0),17)*1000</f>
        <v>98</v>
      </c>
      <c r="Q631" t="str">
        <f>INDEX(Articles!$1:$1048576,MATCH(E631,Articles!D:D,0),18)</f>
        <v>3</v>
      </c>
      <c r="R631">
        <f>INDEX(Articles!$1:$1048576,MATCH(E631,Articles!D:D,0),19)</f>
        <v>50</v>
      </c>
      <c r="S631" t="str">
        <f>IF(INDEX('Unités CA'!$1:$1048576,MATCH(E631,'Unités CA'!D:D,0),5)=0,"",INDEX('Unités CA'!$1:$1048576,MATCH(E631,'Unités CA'!D:D,0),5))</f>
        <v>0012/CA</v>
      </c>
      <c r="T631" t="str">
        <f>IF(INDEX('Unités BTE'!$1:$1048576,MATCH(E631,'Unités CA'!D:D,0),5)=0,"",INDEX('Unités BTE'!$1:$1048576,MATCH(E631,'Unités CA'!D:D,0),5))</f>
        <v/>
      </c>
      <c r="U631">
        <f>IFERROR(INDEX('Prix PRO CA'!$1:$1048576,MATCH(E631,'Prix PRO CA'!D:D,0),10),"")</f>
        <v>94.26</v>
      </c>
      <c r="V631" t="str">
        <f>IFERROR(INDEX('Prix PRO CA'!$1:$1048576,MATCH(E631,'Prix PRO BTE'!D:D,0),10),"")</f>
        <v/>
      </c>
      <c r="W631">
        <f>+IFERROR(INDEX('Prix PRO PCS'!$1:$1048576,MATCH(E631,'Prix PRO PCS'!D:D,0),10),"")</f>
        <v>10.21</v>
      </c>
      <c r="X631" t="str">
        <f>IF(B631="OPPORTUNITE",AA631,IF(AA631&lt;=0,"Non",IF(AA631&gt;10,"Oui","Inf à 10")))</f>
        <v>Oui</v>
      </c>
      <c r="Y631" t="str">
        <f>IFERROR(INDEX(LigneAchat!$1:$1048576,MATCH(E631,LigneAchat!D:D,0),5),"")</f>
        <v/>
      </c>
      <c r="Z631">
        <f>INDEX(Articles!$1:$1048576,MATCH(E631,Articles!D:D,0),21)</f>
        <v>1822</v>
      </c>
      <c r="AA631">
        <f>+Z631-AB631</f>
        <v>1493</v>
      </c>
      <c r="AB631">
        <f>+INDEX(Articles!$1:$1048576,MATCH(E631,Articles!D:D,0),23)</f>
        <v>329</v>
      </c>
    </row>
    <row r="632">
      <c r="B632" t="str">
        <f>INDEX(Articles!$1:$1048576,MATCH(E632,Articles!D:D,0),6)</f>
        <v>1</v>
      </c>
      <c r="C632" t="str">
        <f>INDEX(Articles!$1:$1048576,MATCH(E632,Articles!D:D,0),7)</f>
        <v/>
      </c>
      <c r="D632" t="str">
        <f>HYPERLINK(INDEX(Articles!$1:$1048576,MATCH(E632,Articles!D:D,0),24),"Lien")</f>
        <v>Lien</v>
      </c>
      <c r="E632" t="str">
        <v>01630-30CE</v>
      </c>
      <c r="F632" t="str">
        <f>INDEX(Articles!$1:$1048576,MATCH(E632,Articles!D:D,0),5)</f>
        <v>BATT. Ø30 16 BTTES TRICOLORES + TC SIFFLET ARGENT</v>
      </c>
      <c r="G632" t="str">
        <f>INDEX(Articles!$1:$1048576,MATCH(E632,Articles!D:D,0),8)</f>
        <v>BATTERIE</v>
      </c>
      <c r="H632" t="str">
        <f>INDEX(Articles!$1:$1048576,MATCH(E632,Articles!D:D,0),9)</f>
        <v>DROITE</v>
      </c>
      <c r="I632">
        <f>INDEX(Articles!$1:$1048576,MATCH(E632,Articles!D:D,0),10)</f>
        <v>30</v>
      </c>
      <c r="J632" t="str">
        <f>INDEX(Articles!$1:$1048576,MATCH(E632,Articles!D:D,0),11)</f>
        <v>SIFFLETS</v>
      </c>
      <c r="K632" t="str">
        <f>INDEX(Articles!$1:$1048576,MATCH(E632,Articles!D:D,0),12)</f>
        <v>TRICOLORE</v>
      </c>
      <c r="L632" t="str">
        <f>INDEX(Articles!$1:$1048576,MATCH(E632,Articles!D:D,0),13)</f>
        <v>CN</v>
      </c>
      <c r="M632" t="str">
        <f>INDEX(Articles!$1:$1048576,MATCH(E632,Articles!D:D,0),14)</f>
        <v>F4</v>
      </c>
      <c r="N632" t="str">
        <f>INDEX(Articles!$1:$1048576,MATCH(E632,Articles!D:D,0),15)</f>
        <v>1.4G</v>
      </c>
      <c r="O632" t="str">
        <f>INDEX(Articles!$1:$1048576,MATCH(E632,Articles!D:D,0),16)</f>
        <v>1008-F4-69254325</v>
      </c>
      <c r="P632">
        <f>INDEX(Articles!$1:$1048576,MATCH(E632,Articles!D:D,0),17)*1000</f>
        <v>240</v>
      </c>
      <c r="Q632" t="str">
        <f>INDEX(Articles!$1:$1048576,MATCH(E632,Articles!D:D,0),18)</f>
        <v>30</v>
      </c>
      <c r="R632">
        <f>INDEX(Articles!$1:$1048576,MATCH(E632,Articles!D:D,0),19)</f>
        <v>30</v>
      </c>
      <c r="S632" t="str">
        <f>IF(INDEX('Unités CA'!$1:$1048576,MATCH(E632,'Unités CA'!D:D,0),5)=0,"",INDEX('Unités CA'!$1:$1048576,MATCH(E632,'Unités CA'!D:D,0),5))</f>
        <v>0006/CA</v>
      </c>
      <c r="T632" t="str">
        <f>IF(INDEX('Unités BTE'!$1:$1048576,MATCH(E632,'Unités CA'!D:D,0),5)=0,"",INDEX('Unités BTE'!$1:$1048576,MATCH(E632,'Unités CA'!D:D,0),5))</f>
        <v/>
      </c>
      <c r="U632">
        <f>IFERROR(INDEX('Prix PRO CA'!$1:$1048576,MATCH(E632,'Prix PRO CA'!D:D,0),10),"")</f>
        <v>112.64</v>
      </c>
      <c r="V632" t="str">
        <f>IFERROR(INDEX('Prix PRO CA'!$1:$1048576,MATCH(E632,'Prix PRO BTE'!D:D,0),10),"")</f>
        <v/>
      </c>
      <c r="W632">
        <f>+IFERROR(INDEX('Prix PRO PCS'!$1:$1048576,MATCH(E632,'Prix PRO PCS'!D:D,0),10),"")</f>
        <v>22.54</v>
      </c>
      <c r="X632" t="str">
        <f>IF(B632="OPPORTUNITE",AA632,IF(AA632&lt;=0,"Non",IF(AA632&gt;10,"Oui","Inf à 10")))</f>
        <v>Oui</v>
      </c>
      <c r="Y632">
        <f>IFERROR(INDEX(LigneAchat!$1:$1048576,MATCH(E632,LigneAchat!D:D,0),5),"")</f>
        <v>44326</v>
      </c>
      <c r="Z632">
        <f>INDEX(Articles!$1:$1048576,MATCH(E632,Articles!D:D,0),21)</f>
        <v>702</v>
      </c>
      <c r="AA632">
        <f>+Z632-AB632</f>
        <v>492</v>
      </c>
      <c r="AB632">
        <f>+INDEX(Articles!$1:$1048576,MATCH(E632,Articles!D:D,0),23)</f>
        <v>210</v>
      </c>
    </row>
    <row r="633">
      <c r="B633" t="str">
        <f>INDEX(Articles!$1:$1048576,MATCH(E633,Articles!D:D,0),6)</f>
        <v>1</v>
      </c>
      <c r="C633" t="str">
        <f>INDEX(Articles!$1:$1048576,MATCH(E633,Articles!D:D,0),7)</f>
        <v>2019</v>
      </c>
      <c r="D633" t="str">
        <f>HYPERLINK(INDEX(Articles!$1:$1048576,MATCH(E633,Articles!D:D,0),24),"Lien")</f>
        <v>Lien</v>
      </c>
      <c r="E633" t="str">
        <v>01632-09</v>
      </c>
      <c r="F633" t="str">
        <f>INDEX(Articles!$1:$1048576,MATCH(E633,Articles!D:D,0),5)</f>
        <v>BATT. Ø30 16 COMÈTES MOSAÏQUE ARGENT</v>
      </c>
      <c r="G633" t="str">
        <f>INDEX(Articles!$1:$1048576,MATCH(E633,Articles!D:D,0),8)</f>
        <v>BATTERIE</v>
      </c>
      <c r="H633" t="str">
        <f>INDEX(Articles!$1:$1048576,MATCH(E633,Articles!D:D,0),9)</f>
        <v>DROITE</v>
      </c>
      <c r="I633">
        <f>INDEX(Articles!$1:$1048576,MATCH(E633,Articles!D:D,0),10)</f>
        <v>30</v>
      </c>
      <c r="J633" t="str">
        <f>INDEX(Articles!$1:$1048576,MATCH(E633,Articles!D:D,0),11)</f>
        <v>MOSAIQUE</v>
      </c>
      <c r="K633" t="str">
        <f>INDEX(Articles!$1:$1048576,MATCH(E633,Articles!D:D,0),12)</f>
        <v>ARGENT</v>
      </c>
      <c r="L633" t="str">
        <f>INDEX(Articles!$1:$1048576,MATCH(E633,Articles!D:D,0),13)</f>
        <v>CN</v>
      </c>
      <c r="M633" t="str">
        <f>INDEX(Articles!$1:$1048576,MATCH(E633,Articles!D:D,0),14)</f>
        <v>F3</v>
      </c>
      <c r="N633" t="str">
        <f>INDEX(Articles!$1:$1048576,MATCH(E633,Articles!D:D,0),15)</f>
        <v>1.4G</v>
      </c>
      <c r="O633" t="str">
        <f>INDEX(Articles!$1:$1048576,MATCH(E633,Articles!D:D,0),16)</f>
        <v>1008-F3-69245918</v>
      </c>
      <c r="P633">
        <f>INDEX(Articles!$1:$1048576,MATCH(E633,Articles!D:D,0),17)*1000</f>
        <v>432</v>
      </c>
      <c r="Q633" t="str">
        <f>INDEX(Articles!$1:$1048576,MATCH(E633,Articles!D:D,0),18)</f>
        <v>30</v>
      </c>
      <c r="R633">
        <f>INDEX(Articles!$1:$1048576,MATCH(E633,Articles!D:D,0),19)</f>
        <v>25</v>
      </c>
      <c r="S633" t="str">
        <f>IF(INDEX('Unités CA'!$1:$1048576,MATCH(E633,'Unités CA'!D:D,0),5)=0,"",INDEX('Unités CA'!$1:$1048576,MATCH(E633,'Unités CA'!D:D,0),5))</f>
        <v>0008/CA</v>
      </c>
      <c r="T633" t="str">
        <f>IF(INDEX('Unités BTE'!$1:$1048576,MATCH(E633,'Unités CA'!D:D,0),5)=0,"",INDEX('Unités BTE'!$1:$1048576,MATCH(E633,'Unités CA'!D:D,0),5))</f>
        <v/>
      </c>
      <c r="U633">
        <f>IFERROR(INDEX('Prix PRO CA'!$1:$1048576,MATCH(E633,'Prix PRO CA'!D:D,0),10),"")</f>
        <v>136.03</v>
      </c>
      <c r="V633" t="str">
        <f>IFERROR(INDEX('Prix PRO CA'!$1:$1048576,MATCH(E633,'Prix PRO BTE'!D:D,0),10),"")</f>
        <v/>
      </c>
      <c r="W633">
        <f>+IFERROR(INDEX('Prix PRO PCS'!$1:$1048576,MATCH(E633,'Prix PRO PCS'!D:D,0),10),"")</f>
        <v>21.09</v>
      </c>
      <c r="X633" t="str">
        <f>IF(B633="OPPORTUNITE",AA633,IF(AA633&lt;=0,"Non",IF(AA633&gt;10,"Oui","Inf à 10")))</f>
        <v>Oui</v>
      </c>
      <c r="Y633" t="str">
        <f>IFERROR(INDEX(LigneAchat!$1:$1048576,MATCH(E633,LigneAchat!D:D,0),5),"")</f>
        <v/>
      </c>
      <c r="Z633">
        <f>INDEX(Articles!$1:$1048576,MATCH(E633,Articles!D:D,0),21)</f>
        <v>380</v>
      </c>
      <c r="AA633">
        <f>+Z633-AB633</f>
        <v>380</v>
      </c>
      <c r="AB633">
        <f>+INDEX(Articles!$1:$1048576,MATCH(E633,Articles!D:D,0),23)</f>
        <v>0</v>
      </c>
    </row>
    <row r="634">
      <c r="B634" t="str">
        <f>INDEX(Articles!$1:$1048576,MATCH(E634,Articles!D:D,0),6)</f>
        <v>1</v>
      </c>
      <c r="C634" t="str">
        <f>INDEX(Articles!$1:$1048576,MATCH(E634,Articles!D:D,0),7)</f>
        <v>2019</v>
      </c>
      <c r="D634" t="str">
        <f>HYPERLINK(INDEX(Articles!$1:$1048576,MATCH(E634,Articles!D:D,0),24),"Lien")</f>
        <v>Lien</v>
      </c>
      <c r="E634" t="str">
        <v>01632-02</v>
      </c>
      <c r="F634" t="str">
        <f>INDEX(Articles!$1:$1048576,MATCH(E634,Articles!D:D,0),5)</f>
        <v>BATT. Ø30 16 COMÈTES MOSAÏQUE BLEU</v>
      </c>
      <c r="G634" t="str">
        <f>INDEX(Articles!$1:$1048576,MATCH(E634,Articles!D:D,0),8)</f>
        <v>BATTERIE</v>
      </c>
      <c r="H634" t="str">
        <f>INDEX(Articles!$1:$1048576,MATCH(E634,Articles!D:D,0),9)</f>
        <v>DROITE</v>
      </c>
      <c r="I634">
        <f>INDEX(Articles!$1:$1048576,MATCH(E634,Articles!D:D,0),10)</f>
        <v>30</v>
      </c>
      <c r="J634" t="str">
        <f>INDEX(Articles!$1:$1048576,MATCH(E634,Articles!D:D,0),11)</f>
        <v>MOSAIQUE</v>
      </c>
      <c r="K634" t="str">
        <f>INDEX(Articles!$1:$1048576,MATCH(E634,Articles!D:D,0),12)</f>
        <v>BLEU</v>
      </c>
      <c r="L634" t="str">
        <f>INDEX(Articles!$1:$1048576,MATCH(E634,Articles!D:D,0),13)</f>
        <v>CN</v>
      </c>
      <c r="M634" t="str">
        <f>INDEX(Articles!$1:$1048576,MATCH(E634,Articles!D:D,0),14)</f>
        <v>F3</v>
      </c>
      <c r="N634" t="str">
        <f>INDEX(Articles!$1:$1048576,MATCH(E634,Articles!D:D,0),15)</f>
        <v>1.4G</v>
      </c>
      <c r="O634" t="str">
        <f>INDEX(Articles!$1:$1048576,MATCH(E634,Articles!D:D,0),16)</f>
        <v>1008-F3-69245918</v>
      </c>
      <c r="P634">
        <f>INDEX(Articles!$1:$1048576,MATCH(E634,Articles!D:D,0),17)*1000</f>
        <v>432</v>
      </c>
      <c r="Q634" t="str">
        <f>INDEX(Articles!$1:$1048576,MATCH(E634,Articles!D:D,0),18)</f>
        <v>30</v>
      </c>
      <c r="R634">
        <f>INDEX(Articles!$1:$1048576,MATCH(E634,Articles!D:D,0),19)</f>
        <v>25</v>
      </c>
      <c r="S634" t="str">
        <f>IF(INDEX('Unités CA'!$1:$1048576,MATCH(E634,'Unités CA'!D:D,0),5)=0,"",INDEX('Unités CA'!$1:$1048576,MATCH(E634,'Unités CA'!D:D,0),5))</f>
        <v>0008/CA</v>
      </c>
      <c r="T634" t="str">
        <f>IF(INDEX('Unités BTE'!$1:$1048576,MATCH(E634,'Unités CA'!D:D,0),5)=0,"",INDEX('Unités BTE'!$1:$1048576,MATCH(E634,'Unités CA'!D:D,0),5))</f>
        <v/>
      </c>
      <c r="U634">
        <f>IFERROR(INDEX('Prix PRO CA'!$1:$1048576,MATCH(E634,'Prix PRO CA'!D:D,0),10),"")</f>
        <v>136.03</v>
      </c>
      <c r="V634" t="str">
        <f>IFERROR(INDEX('Prix PRO CA'!$1:$1048576,MATCH(E634,'Prix PRO BTE'!D:D,0),10),"")</f>
        <v/>
      </c>
      <c r="W634">
        <f>+IFERROR(INDEX('Prix PRO PCS'!$1:$1048576,MATCH(E634,'Prix PRO PCS'!D:D,0),10),"")</f>
        <v>21.09</v>
      </c>
      <c r="X634" t="str">
        <f>IF(B634="OPPORTUNITE",AA634,IF(AA634&lt;=0,"Non",IF(AA634&gt;10,"Oui","Inf à 10")))</f>
        <v>Oui</v>
      </c>
      <c r="Y634" t="str">
        <f>IFERROR(INDEX(LigneAchat!$1:$1048576,MATCH(E634,LigneAchat!D:D,0),5),"")</f>
        <v/>
      </c>
      <c r="Z634">
        <f>INDEX(Articles!$1:$1048576,MATCH(E634,Articles!D:D,0),21)</f>
        <v>593</v>
      </c>
      <c r="AA634">
        <f>+Z634-AB634</f>
        <v>272</v>
      </c>
      <c r="AB634">
        <f>+INDEX(Articles!$1:$1048576,MATCH(E634,Articles!D:D,0),23)</f>
        <v>321</v>
      </c>
    </row>
    <row r="635">
      <c r="B635" t="str">
        <f>INDEX(Articles!$1:$1048576,MATCH(E635,Articles!D:D,0),6)</f>
        <v>1</v>
      </c>
      <c r="C635" t="str">
        <f>INDEX(Articles!$1:$1048576,MATCH(E635,Articles!D:D,0),7)</f>
        <v/>
      </c>
      <c r="D635" t="str">
        <f>HYPERLINK(INDEX(Articles!$1:$1048576,MATCH(E635,Articles!D:D,0),24),"Lien")</f>
        <v>Lien</v>
      </c>
      <c r="E635" t="str">
        <v>01632-16</v>
      </c>
      <c r="F635" t="str">
        <f>INDEX(Articles!$1:$1048576,MATCH(E635,Articles!D:D,0),5)</f>
        <v>BATT. Ø30 16 COMÈTES MOSAÏQUE CLIGNO ROUGE</v>
      </c>
      <c r="G635" t="str">
        <f>INDEX(Articles!$1:$1048576,MATCH(E635,Articles!D:D,0),8)</f>
        <v>BATTERIE</v>
      </c>
      <c r="H635" t="str">
        <f>INDEX(Articles!$1:$1048576,MATCH(E635,Articles!D:D,0),9)</f>
        <v>DROITE</v>
      </c>
      <c r="I635">
        <f>INDEX(Articles!$1:$1048576,MATCH(E635,Articles!D:D,0),10)</f>
        <v>30</v>
      </c>
      <c r="J635" t="str">
        <f>INDEX(Articles!$1:$1048576,MATCH(E635,Articles!D:D,0),11)</f>
        <v>CLIGNO</v>
      </c>
      <c r="K635" t="str">
        <f>INDEX(Articles!$1:$1048576,MATCH(E635,Articles!D:D,0),12)</f>
        <v>ROUGE</v>
      </c>
      <c r="L635" t="str">
        <f>INDEX(Articles!$1:$1048576,MATCH(E635,Articles!D:D,0),13)</f>
        <v>CN</v>
      </c>
      <c r="M635" t="str">
        <f>INDEX(Articles!$1:$1048576,MATCH(E635,Articles!D:D,0),14)</f>
        <v>F3</v>
      </c>
      <c r="N635" t="str">
        <f>INDEX(Articles!$1:$1048576,MATCH(E635,Articles!D:D,0),15)</f>
        <v>1.4G</v>
      </c>
      <c r="O635" t="str">
        <f>INDEX(Articles!$1:$1048576,MATCH(E635,Articles!D:D,0),16)</f>
        <v>1008-F3-69245918</v>
      </c>
      <c r="P635">
        <f>INDEX(Articles!$1:$1048576,MATCH(E635,Articles!D:D,0),17)*1000</f>
        <v>432</v>
      </c>
      <c r="Q635" t="str">
        <f>INDEX(Articles!$1:$1048576,MATCH(E635,Articles!D:D,0),18)</f>
        <v>30</v>
      </c>
      <c r="R635">
        <f>INDEX(Articles!$1:$1048576,MATCH(E635,Articles!D:D,0),19)</f>
        <v>25</v>
      </c>
      <c r="S635" t="str">
        <f>IF(INDEX('Unités CA'!$1:$1048576,MATCH(E635,'Unités CA'!D:D,0),5)=0,"",INDEX('Unités CA'!$1:$1048576,MATCH(E635,'Unités CA'!D:D,0),5))</f>
        <v>0008/CA</v>
      </c>
      <c r="T635" t="str">
        <f>IF(INDEX('Unités BTE'!$1:$1048576,MATCH(E635,'Unités CA'!D:D,0),5)=0,"",INDEX('Unités BTE'!$1:$1048576,MATCH(E635,'Unités CA'!D:D,0),5))</f>
        <v/>
      </c>
      <c r="U635">
        <f>IFERROR(INDEX('Prix PRO CA'!$1:$1048576,MATCH(E635,'Prix PRO CA'!D:D,0),10),"")</f>
        <v>136.03</v>
      </c>
      <c r="V635" t="str">
        <f>IFERROR(INDEX('Prix PRO CA'!$1:$1048576,MATCH(E635,'Prix PRO BTE'!D:D,0),10),"")</f>
        <v/>
      </c>
      <c r="W635">
        <f>+IFERROR(INDEX('Prix PRO PCS'!$1:$1048576,MATCH(E635,'Prix PRO PCS'!D:D,0),10),"")</f>
        <v>21.09</v>
      </c>
      <c r="X635" t="str">
        <f>IF(B635="OPPORTUNITE",AA635,IF(AA635&lt;=0,"Non",IF(AA635&gt;10,"Oui","Inf à 10")))</f>
        <v>Oui</v>
      </c>
      <c r="Y635" t="str">
        <f>IFERROR(INDEX(LigneAchat!$1:$1048576,MATCH(E635,LigneAchat!D:D,0),5),"")</f>
        <v/>
      </c>
      <c r="Z635">
        <f>INDEX(Articles!$1:$1048576,MATCH(E635,Articles!D:D,0),21)</f>
        <v>710</v>
      </c>
      <c r="AA635">
        <f>+Z635-AB635</f>
        <v>710</v>
      </c>
      <c r="AB635">
        <f>+INDEX(Articles!$1:$1048576,MATCH(E635,Articles!D:D,0),23)</f>
        <v>0</v>
      </c>
    </row>
    <row r="636">
      <c r="B636" t="str">
        <f>INDEX(Articles!$1:$1048576,MATCH(E636,Articles!D:D,0),6)</f>
        <v>1</v>
      </c>
      <c r="C636" t="str">
        <f>INDEX(Articles!$1:$1048576,MATCH(E636,Articles!D:D,0),7)</f>
        <v/>
      </c>
      <c r="D636" t="str">
        <f>HYPERLINK(INDEX(Articles!$1:$1048576,MATCH(E636,Articles!D:D,0),24),"Lien")</f>
        <v>Lien</v>
      </c>
      <c r="E636" t="str">
        <v>01632-19</v>
      </c>
      <c r="F636" t="str">
        <f>INDEX(Articles!$1:$1048576,MATCH(E636,Articles!D:D,0),5)</f>
        <v>BATT. Ø30 16 COMÈTES MOSAÏQUE FILET D'OR</v>
      </c>
      <c r="G636" t="str">
        <f>INDEX(Articles!$1:$1048576,MATCH(E636,Articles!D:D,0),8)</f>
        <v>BATTERIE</v>
      </c>
      <c r="H636" t="str">
        <f>INDEX(Articles!$1:$1048576,MATCH(E636,Articles!D:D,0),9)</f>
        <v>DROITE</v>
      </c>
      <c r="I636">
        <f>INDEX(Articles!$1:$1048576,MATCH(E636,Articles!D:D,0),10)</f>
        <v>30</v>
      </c>
      <c r="J636" t="str">
        <f>INDEX(Articles!$1:$1048576,MATCH(E636,Articles!D:D,0),11)</f>
        <v>MOSAIQUE</v>
      </c>
      <c r="K636" t="str">
        <f>INDEX(Articles!$1:$1048576,MATCH(E636,Articles!D:D,0),12)</f>
        <v>KAMURO</v>
      </c>
      <c r="L636" t="str">
        <f>INDEX(Articles!$1:$1048576,MATCH(E636,Articles!D:D,0),13)</f>
        <v>CN</v>
      </c>
      <c r="M636" t="str">
        <f>INDEX(Articles!$1:$1048576,MATCH(E636,Articles!D:D,0),14)</f>
        <v>F3</v>
      </c>
      <c r="N636" t="str">
        <f>INDEX(Articles!$1:$1048576,MATCH(E636,Articles!D:D,0),15)</f>
        <v>1.4G</v>
      </c>
      <c r="O636" t="str">
        <f>INDEX(Articles!$1:$1048576,MATCH(E636,Articles!D:D,0),16)</f>
        <v>1008-F3-69245918</v>
      </c>
      <c r="P636">
        <f>INDEX(Articles!$1:$1048576,MATCH(E636,Articles!D:D,0),17)*1000</f>
        <v>432</v>
      </c>
      <c r="Q636" t="str">
        <f>INDEX(Articles!$1:$1048576,MATCH(E636,Articles!D:D,0),18)</f>
        <v>30</v>
      </c>
      <c r="R636">
        <f>INDEX(Articles!$1:$1048576,MATCH(E636,Articles!D:D,0),19)</f>
        <v>25</v>
      </c>
      <c r="S636" t="str">
        <f>IF(INDEX('Unités CA'!$1:$1048576,MATCH(E636,'Unités CA'!D:D,0),5)=0,"",INDEX('Unités CA'!$1:$1048576,MATCH(E636,'Unités CA'!D:D,0),5))</f>
        <v>0008/CA</v>
      </c>
      <c r="T636" t="str">
        <f>IF(INDEX('Unités BTE'!$1:$1048576,MATCH(E636,'Unités CA'!D:D,0),5)=0,"",INDEX('Unités BTE'!$1:$1048576,MATCH(E636,'Unités CA'!D:D,0),5))</f>
        <v/>
      </c>
      <c r="U636">
        <f>IFERROR(INDEX('Prix PRO CA'!$1:$1048576,MATCH(E636,'Prix PRO CA'!D:D,0),10),"")</f>
        <v>136.03</v>
      </c>
      <c r="V636" t="str">
        <f>IFERROR(INDEX('Prix PRO CA'!$1:$1048576,MATCH(E636,'Prix PRO BTE'!D:D,0),10),"")</f>
        <v/>
      </c>
      <c r="W636">
        <f>+IFERROR(INDEX('Prix PRO PCS'!$1:$1048576,MATCH(E636,'Prix PRO PCS'!D:D,0),10),"")</f>
        <v>21.09</v>
      </c>
      <c r="X636" t="str">
        <f>IF(B636="OPPORTUNITE",AA636,IF(AA636&lt;=0,"Non",IF(AA636&gt;10,"Oui","Inf à 10")))</f>
        <v>Oui</v>
      </c>
      <c r="Y636" t="str">
        <f>IFERROR(INDEX(LigneAchat!$1:$1048576,MATCH(E636,LigneAchat!D:D,0),5),"")</f>
        <v/>
      </c>
      <c r="Z636">
        <f>INDEX(Articles!$1:$1048576,MATCH(E636,Articles!D:D,0),21)</f>
        <v>642</v>
      </c>
      <c r="AA636">
        <f>+Z636-AB636</f>
        <v>402</v>
      </c>
      <c r="AB636">
        <f>+INDEX(Articles!$1:$1048576,MATCH(E636,Articles!D:D,0),23)</f>
        <v>240</v>
      </c>
    </row>
    <row r="637">
      <c r="B637" t="str">
        <f>INDEX(Articles!$1:$1048576,MATCH(E637,Articles!D:D,0),6)</f>
        <v>1</v>
      </c>
      <c r="C637" t="str">
        <f>INDEX(Articles!$1:$1048576,MATCH(E637,Articles!D:D,0),7)</f>
        <v/>
      </c>
      <c r="D637" t="str">
        <f>HYPERLINK(INDEX(Articles!$1:$1048576,MATCH(E637,Articles!D:D,0),24),"Lien")</f>
        <v>Lien</v>
      </c>
      <c r="E637" t="str">
        <v>01632-17</v>
      </c>
      <c r="F637" t="str">
        <f>INDEX(Articles!$1:$1048576,MATCH(E637,Articles!D:D,0),5)</f>
        <v>BATT. Ø30 16 COMÈTES MOSAÏQUE FRISSON BLANC</v>
      </c>
      <c r="G637" t="str">
        <f>INDEX(Articles!$1:$1048576,MATCH(E637,Articles!D:D,0),8)</f>
        <v>BATTERIE</v>
      </c>
      <c r="H637" t="str">
        <f>INDEX(Articles!$1:$1048576,MATCH(E637,Articles!D:D,0),9)</f>
        <v>DROITE</v>
      </c>
      <c r="I637">
        <f>INDEX(Articles!$1:$1048576,MATCH(E637,Articles!D:D,0),10)</f>
        <v>30</v>
      </c>
      <c r="J637" t="str">
        <f>INDEX(Articles!$1:$1048576,MATCH(E637,Articles!D:D,0),11)</f>
        <v>CREPITANT</v>
      </c>
      <c r="K637" t="str">
        <f>INDEX(Articles!$1:$1048576,MATCH(E637,Articles!D:D,0),12)</f>
        <v>ARGENT</v>
      </c>
      <c r="L637" t="str">
        <f>INDEX(Articles!$1:$1048576,MATCH(E637,Articles!D:D,0),13)</f>
        <v>CN</v>
      </c>
      <c r="M637" t="str">
        <f>INDEX(Articles!$1:$1048576,MATCH(E637,Articles!D:D,0),14)</f>
        <v>F3</v>
      </c>
      <c r="N637" t="str">
        <f>INDEX(Articles!$1:$1048576,MATCH(E637,Articles!D:D,0),15)</f>
        <v>1.4G</v>
      </c>
      <c r="O637" t="str">
        <f>INDEX(Articles!$1:$1048576,MATCH(E637,Articles!D:D,0),16)</f>
        <v>1008-F3-69245918</v>
      </c>
      <c r="P637">
        <f>INDEX(Articles!$1:$1048576,MATCH(E637,Articles!D:D,0),17)*1000</f>
        <v>432</v>
      </c>
      <c r="Q637" t="str">
        <f>INDEX(Articles!$1:$1048576,MATCH(E637,Articles!D:D,0),18)</f>
        <v>30</v>
      </c>
      <c r="R637">
        <f>INDEX(Articles!$1:$1048576,MATCH(E637,Articles!D:D,0),19)</f>
        <v>25</v>
      </c>
      <c r="S637" t="str">
        <f>IF(INDEX('Unités CA'!$1:$1048576,MATCH(E637,'Unités CA'!D:D,0),5)=0,"",INDEX('Unités CA'!$1:$1048576,MATCH(E637,'Unités CA'!D:D,0),5))</f>
        <v>0008/CA</v>
      </c>
      <c r="T637" t="str">
        <f>IF(INDEX('Unités BTE'!$1:$1048576,MATCH(E637,'Unités CA'!D:D,0),5)=0,"",INDEX('Unités BTE'!$1:$1048576,MATCH(E637,'Unités CA'!D:D,0),5))</f>
        <v/>
      </c>
      <c r="U637">
        <f>IFERROR(INDEX('Prix PRO CA'!$1:$1048576,MATCH(E637,'Prix PRO CA'!D:D,0),10),"")</f>
        <v>136.03</v>
      </c>
      <c r="V637" t="str">
        <f>IFERROR(INDEX('Prix PRO CA'!$1:$1048576,MATCH(E637,'Prix PRO BTE'!D:D,0),10),"")</f>
        <v/>
      </c>
      <c r="W637">
        <f>+IFERROR(INDEX('Prix PRO PCS'!$1:$1048576,MATCH(E637,'Prix PRO PCS'!D:D,0),10),"")</f>
        <v>21.09</v>
      </c>
      <c r="X637" t="str">
        <f>IF(B637="OPPORTUNITE",AA637,IF(AA637&lt;=0,"Non",IF(AA637&gt;10,"Oui","Inf à 10")))</f>
        <v>Oui</v>
      </c>
      <c r="Y637" t="str">
        <f>IFERROR(INDEX(LigneAchat!$1:$1048576,MATCH(E637,LigneAchat!D:D,0),5),"")</f>
        <v/>
      </c>
      <c r="Z637">
        <f>INDEX(Articles!$1:$1048576,MATCH(E637,Articles!D:D,0),21)</f>
        <v>436</v>
      </c>
      <c r="AA637">
        <f>+Z637-AB637</f>
        <v>436</v>
      </c>
      <c r="AB637">
        <f>+INDEX(Articles!$1:$1048576,MATCH(E637,Articles!D:D,0),23)</f>
        <v>0</v>
      </c>
    </row>
    <row r="638">
      <c r="B638" t="str">
        <f>INDEX(Articles!$1:$1048576,MATCH(E638,Articles!D:D,0),6)</f>
        <v>1</v>
      </c>
      <c r="C638" t="str">
        <f>INDEX(Articles!$1:$1048576,MATCH(E638,Articles!D:D,0),7)</f>
        <v/>
      </c>
      <c r="D638" t="str">
        <f>HYPERLINK(INDEX(Articles!$1:$1048576,MATCH(E638,Articles!D:D,0),24),"Lien")</f>
        <v>Lien</v>
      </c>
      <c r="E638" t="str">
        <v>01632-08</v>
      </c>
      <c r="F638" t="str">
        <f>INDEX(Articles!$1:$1048576,MATCH(E638,Articles!D:D,0),5)</f>
        <v>BATT. Ø30 16 COMÈTES MOSAÏQUE MULTIPASTEL</v>
      </c>
      <c r="G638" t="str">
        <f>INDEX(Articles!$1:$1048576,MATCH(E638,Articles!D:D,0),8)</f>
        <v>BATTERIE</v>
      </c>
      <c r="H638" t="str">
        <f>INDEX(Articles!$1:$1048576,MATCH(E638,Articles!D:D,0),9)</f>
        <v>DROITE</v>
      </c>
      <c r="I638">
        <f>INDEX(Articles!$1:$1048576,MATCH(E638,Articles!D:D,0),10)</f>
        <v>30</v>
      </c>
      <c r="J638" t="str">
        <f>INDEX(Articles!$1:$1048576,MATCH(E638,Articles!D:D,0),11)</f>
        <v>MOSAIQUE</v>
      </c>
      <c r="K638" t="str">
        <f>INDEX(Articles!$1:$1048576,MATCH(E638,Articles!D:D,0),12)</f>
        <v>MULTIPASTEL</v>
      </c>
      <c r="L638" t="str">
        <f>INDEX(Articles!$1:$1048576,MATCH(E638,Articles!D:D,0),13)</f>
        <v>CN</v>
      </c>
      <c r="M638" t="str">
        <f>INDEX(Articles!$1:$1048576,MATCH(E638,Articles!D:D,0),14)</f>
        <v>F3</v>
      </c>
      <c r="N638" t="str">
        <f>INDEX(Articles!$1:$1048576,MATCH(E638,Articles!D:D,0),15)</f>
        <v>1.4G</v>
      </c>
      <c r="O638" t="str">
        <f>INDEX(Articles!$1:$1048576,MATCH(E638,Articles!D:D,0),16)</f>
        <v>1008-F3-69245918</v>
      </c>
      <c r="P638">
        <f>INDEX(Articles!$1:$1048576,MATCH(E638,Articles!D:D,0),17)*1000</f>
        <v>432</v>
      </c>
      <c r="Q638" t="str">
        <f>INDEX(Articles!$1:$1048576,MATCH(E638,Articles!D:D,0),18)</f>
        <v>30</v>
      </c>
      <c r="R638">
        <f>INDEX(Articles!$1:$1048576,MATCH(E638,Articles!D:D,0),19)</f>
        <v>25</v>
      </c>
      <c r="S638" t="str">
        <f>IF(INDEX('Unités CA'!$1:$1048576,MATCH(E638,'Unités CA'!D:D,0),5)=0,"",INDEX('Unités CA'!$1:$1048576,MATCH(E638,'Unités CA'!D:D,0),5))</f>
        <v>0008/CA</v>
      </c>
      <c r="T638" t="str">
        <f>IF(INDEX('Unités BTE'!$1:$1048576,MATCH(E638,'Unités CA'!D:D,0),5)=0,"",INDEX('Unités BTE'!$1:$1048576,MATCH(E638,'Unités CA'!D:D,0),5))</f>
        <v/>
      </c>
      <c r="U638">
        <f>IFERROR(INDEX('Prix PRO CA'!$1:$1048576,MATCH(E638,'Prix PRO CA'!D:D,0),10),"")</f>
        <v>136.03</v>
      </c>
      <c r="V638" t="str">
        <f>IFERROR(INDEX('Prix PRO CA'!$1:$1048576,MATCH(E638,'Prix PRO BTE'!D:D,0),10),"")</f>
        <v/>
      </c>
      <c r="W638">
        <f>+IFERROR(INDEX('Prix PRO PCS'!$1:$1048576,MATCH(E638,'Prix PRO PCS'!D:D,0),10),"")</f>
        <v>21.09</v>
      </c>
      <c r="X638" t="str">
        <f>IF(B638="OPPORTUNITE",AA638,IF(AA638&lt;=0,"Non",IF(AA638&gt;10,"Oui","Inf à 10")))</f>
        <v>Oui</v>
      </c>
      <c r="Y638" t="str">
        <f>IFERROR(INDEX(LigneAchat!$1:$1048576,MATCH(E638,LigneAchat!D:D,0),5),"")</f>
        <v/>
      </c>
      <c r="Z638">
        <f>INDEX(Articles!$1:$1048576,MATCH(E638,Articles!D:D,0),21)</f>
        <v>369</v>
      </c>
      <c r="AA638">
        <f>+Z638-AB638</f>
        <v>129</v>
      </c>
      <c r="AB638">
        <f>+INDEX(Articles!$1:$1048576,MATCH(E638,Articles!D:D,0),23)</f>
        <v>240</v>
      </c>
    </row>
    <row r="639">
      <c r="B639" t="str">
        <f>INDEX(Articles!$1:$1048576,MATCH(E639,Articles!D:D,0),6)</f>
        <v>1</v>
      </c>
      <c r="C639" t="str">
        <f>INDEX(Articles!$1:$1048576,MATCH(E639,Articles!D:D,0),7)</f>
        <v/>
      </c>
      <c r="D639" t="str">
        <f>HYPERLINK(INDEX(Articles!$1:$1048576,MATCH(E639,Articles!D:D,0),24),"Lien")</f>
        <v>Lien</v>
      </c>
      <c r="E639" t="str">
        <v>01632-20</v>
      </c>
      <c r="F639" t="str">
        <f>INDEX(Articles!$1:$1048576,MATCH(E639,Articles!D:D,0),5)</f>
        <v>BATT. Ø30 16 COMÈTES MOSAÏQUE ROSE</v>
      </c>
      <c r="G639" t="str">
        <f>INDEX(Articles!$1:$1048576,MATCH(E639,Articles!D:D,0),8)</f>
        <v>BATTERIE</v>
      </c>
      <c r="H639" t="str">
        <f>INDEX(Articles!$1:$1048576,MATCH(E639,Articles!D:D,0),9)</f>
        <v>DROITE</v>
      </c>
      <c r="I639">
        <f>INDEX(Articles!$1:$1048576,MATCH(E639,Articles!D:D,0),10)</f>
        <v>30</v>
      </c>
      <c r="J639" t="str">
        <f>INDEX(Articles!$1:$1048576,MATCH(E639,Articles!D:D,0),11)</f>
        <v>MOSAIQUE</v>
      </c>
      <c r="K639" t="str">
        <f>INDEX(Articles!$1:$1048576,MATCH(E639,Articles!D:D,0),12)</f>
        <v>ROSE</v>
      </c>
      <c r="L639" t="str">
        <f>INDEX(Articles!$1:$1048576,MATCH(E639,Articles!D:D,0),13)</f>
        <v>CN</v>
      </c>
      <c r="M639" t="str">
        <f>INDEX(Articles!$1:$1048576,MATCH(E639,Articles!D:D,0),14)</f>
        <v>F3</v>
      </c>
      <c r="N639" t="str">
        <f>INDEX(Articles!$1:$1048576,MATCH(E639,Articles!D:D,0),15)</f>
        <v>1.4G</v>
      </c>
      <c r="O639" t="str">
        <f>INDEX(Articles!$1:$1048576,MATCH(E639,Articles!D:D,0),16)</f>
        <v>1008-F3-69245918</v>
      </c>
      <c r="P639">
        <f>INDEX(Articles!$1:$1048576,MATCH(E639,Articles!D:D,0),17)*1000</f>
        <v>432</v>
      </c>
      <c r="Q639" t="str">
        <f>INDEX(Articles!$1:$1048576,MATCH(E639,Articles!D:D,0),18)</f>
        <v>30</v>
      </c>
      <c r="R639">
        <f>INDEX(Articles!$1:$1048576,MATCH(E639,Articles!D:D,0),19)</f>
        <v>25</v>
      </c>
      <c r="S639" t="str">
        <f>IF(INDEX('Unités CA'!$1:$1048576,MATCH(E639,'Unités CA'!D:D,0),5)=0,"",INDEX('Unités CA'!$1:$1048576,MATCH(E639,'Unités CA'!D:D,0),5))</f>
        <v>0008/CA</v>
      </c>
      <c r="T639" t="str">
        <f>IF(INDEX('Unités BTE'!$1:$1048576,MATCH(E639,'Unités CA'!D:D,0),5)=0,"",INDEX('Unités BTE'!$1:$1048576,MATCH(E639,'Unités CA'!D:D,0),5))</f>
        <v/>
      </c>
      <c r="U639">
        <f>IFERROR(INDEX('Prix PRO CA'!$1:$1048576,MATCH(E639,'Prix PRO CA'!D:D,0),10),"")</f>
        <v>136.03</v>
      </c>
      <c r="V639" t="str">
        <f>IFERROR(INDEX('Prix PRO CA'!$1:$1048576,MATCH(E639,'Prix PRO BTE'!D:D,0),10),"")</f>
        <v/>
      </c>
      <c r="W639">
        <f>+IFERROR(INDEX('Prix PRO PCS'!$1:$1048576,MATCH(E639,'Prix PRO PCS'!D:D,0),10),"")</f>
        <v>21.09</v>
      </c>
      <c r="X639" t="str">
        <f>IF(B639="OPPORTUNITE",AA639,IF(AA639&lt;=0,"Non",IF(AA639&gt;10,"Oui","Inf à 10")))</f>
        <v>Oui</v>
      </c>
      <c r="Y639" t="str">
        <f>IFERROR(INDEX(LigneAchat!$1:$1048576,MATCH(E639,LigneAchat!D:D,0),5),"")</f>
        <v/>
      </c>
      <c r="Z639">
        <f>INDEX(Articles!$1:$1048576,MATCH(E639,Articles!D:D,0),21)</f>
        <v>573</v>
      </c>
      <c r="AA639">
        <f>+Z639-AB639</f>
        <v>573</v>
      </c>
      <c r="AB639">
        <f>+INDEX(Articles!$1:$1048576,MATCH(E639,Articles!D:D,0),23)</f>
        <v>0</v>
      </c>
    </row>
    <row r="640">
      <c r="B640" t="str">
        <f>INDEX(Articles!$1:$1048576,MATCH(E640,Articles!D:D,0),6)</f>
        <v>1</v>
      </c>
      <c r="C640" t="str">
        <f>INDEX(Articles!$1:$1048576,MATCH(E640,Articles!D:D,0),7)</f>
        <v>2019</v>
      </c>
      <c r="D640" t="str">
        <f>HYPERLINK(INDEX(Articles!$1:$1048576,MATCH(E640,Articles!D:D,0),24),"Lien")</f>
        <v>Lien</v>
      </c>
      <c r="E640" t="str">
        <v>01632-06</v>
      </c>
      <c r="F640" t="str">
        <f>INDEX(Articles!$1:$1048576,MATCH(E640,Articles!D:D,0),5)</f>
        <v>BATT. Ø30 16 COMÈTES MOSAÏQUE ROUGE</v>
      </c>
      <c r="G640" t="str">
        <f>INDEX(Articles!$1:$1048576,MATCH(E640,Articles!D:D,0),8)</f>
        <v>BATTERIE</v>
      </c>
      <c r="H640" t="str">
        <f>INDEX(Articles!$1:$1048576,MATCH(E640,Articles!D:D,0),9)</f>
        <v>DROITE</v>
      </c>
      <c r="I640">
        <f>INDEX(Articles!$1:$1048576,MATCH(E640,Articles!D:D,0),10)</f>
        <v>30</v>
      </c>
      <c r="J640" t="str">
        <f>INDEX(Articles!$1:$1048576,MATCH(E640,Articles!D:D,0),11)</f>
        <v>MOSAIQUE</v>
      </c>
      <c r="K640" t="str">
        <f>INDEX(Articles!$1:$1048576,MATCH(E640,Articles!D:D,0),12)</f>
        <v>ROUGE</v>
      </c>
      <c r="L640" t="str">
        <f>INDEX(Articles!$1:$1048576,MATCH(E640,Articles!D:D,0),13)</f>
        <v>CN</v>
      </c>
      <c r="M640" t="str">
        <f>INDEX(Articles!$1:$1048576,MATCH(E640,Articles!D:D,0),14)</f>
        <v>F3</v>
      </c>
      <c r="N640" t="str">
        <f>INDEX(Articles!$1:$1048576,MATCH(E640,Articles!D:D,0),15)</f>
        <v>1.4G</v>
      </c>
      <c r="O640" t="str">
        <f>INDEX(Articles!$1:$1048576,MATCH(E640,Articles!D:D,0),16)</f>
        <v>1008-F3-69245918</v>
      </c>
      <c r="P640">
        <f>INDEX(Articles!$1:$1048576,MATCH(E640,Articles!D:D,0),17)*1000</f>
        <v>432</v>
      </c>
      <c r="Q640" t="str">
        <f>INDEX(Articles!$1:$1048576,MATCH(E640,Articles!D:D,0),18)</f>
        <v>30</v>
      </c>
      <c r="R640">
        <f>INDEX(Articles!$1:$1048576,MATCH(E640,Articles!D:D,0),19)</f>
        <v>25</v>
      </c>
      <c r="S640" t="str">
        <f>IF(INDEX('Unités CA'!$1:$1048576,MATCH(E640,'Unités CA'!D:D,0),5)=0,"",INDEX('Unités CA'!$1:$1048576,MATCH(E640,'Unités CA'!D:D,0),5))</f>
        <v>0008/CA</v>
      </c>
      <c r="T640" t="str">
        <f>IF(INDEX('Unités BTE'!$1:$1048576,MATCH(E640,'Unités CA'!D:D,0),5)=0,"",INDEX('Unités BTE'!$1:$1048576,MATCH(E640,'Unités CA'!D:D,0),5))</f>
        <v/>
      </c>
      <c r="U640">
        <f>IFERROR(INDEX('Prix PRO CA'!$1:$1048576,MATCH(E640,'Prix PRO CA'!D:D,0),10),"")</f>
        <v>136.03</v>
      </c>
      <c r="V640" t="str">
        <f>IFERROR(INDEX('Prix PRO CA'!$1:$1048576,MATCH(E640,'Prix PRO BTE'!D:D,0),10),"")</f>
        <v/>
      </c>
      <c r="W640">
        <f>+IFERROR(INDEX('Prix PRO PCS'!$1:$1048576,MATCH(E640,'Prix PRO PCS'!D:D,0),10),"")</f>
        <v>21.09</v>
      </c>
      <c r="X640" t="str">
        <f>IF(B640="OPPORTUNITE",AA640,IF(AA640&lt;=0,"Non",IF(AA640&gt;10,"Oui","Inf à 10")))</f>
        <v>Oui</v>
      </c>
      <c r="Y640" t="str">
        <f>IFERROR(INDEX(LigneAchat!$1:$1048576,MATCH(E640,LigneAchat!D:D,0),5),"")</f>
        <v/>
      </c>
      <c r="Z640">
        <f>INDEX(Articles!$1:$1048576,MATCH(E640,Articles!D:D,0),21)</f>
        <v>599</v>
      </c>
      <c r="AA640">
        <f>+Z640-AB640</f>
        <v>548</v>
      </c>
      <c r="AB640">
        <f>+INDEX(Articles!$1:$1048576,MATCH(E640,Articles!D:D,0),23)</f>
        <v>51</v>
      </c>
    </row>
    <row r="641">
      <c r="B641" t="str">
        <f>INDEX(Articles!$1:$1048576,MATCH(E641,Articles!D:D,0),6)</f>
        <v>1</v>
      </c>
      <c r="C641" t="str">
        <f>INDEX(Articles!$1:$1048576,MATCH(E641,Articles!D:D,0),7)</f>
        <v>2019</v>
      </c>
      <c r="D641" t="str">
        <f>HYPERLINK(INDEX(Articles!$1:$1048576,MATCH(E641,Articles!D:D,0),24),"Lien")</f>
        <v>Lien</v>
      </c>
      <c r="E641" t="str">
        <v>01632-12</v>
      </c>
      <c r="F641" t="str">
        <f>INDEX(Articles!$1:$1048576,MATCH(E641,Articles!D:D,0),5)</f>
        <v>BATT. Ø30 16 COMÈTES MOSAÏQUE VIOLET À CLI BLANC</v>
      </c>
      <c r="G641" t="str">
        <f>INDEX(Articles!$1:$1048576,MATCH(E641,Articles!D:D,0),8)</f>
        <v>BATTERIE</v>
      </c>
      <c r="H641" t="str">
        <f>INDEX(Articles!$1:$1048576,MATCH(E641,Articles!D:D,0),9)</f>
        <v>DROITE</v>
      </c>
      <c r="I641">
        <f>INDEX(Articles!$1:$1048576,MATCH(E641,Articles!D:D,0),10)</f>
        <v>30</v>
      </c>
      <c r="J641" t="str">
        <f>INDEX(Articles!$1:$1048576,MATCH(E641,Articles!D:D,0),11)</f>
        <v>CLIGNO</v>
      </c>
      <c r="K641" t="str">
        <f>INDEX(Articles!$1:$1048576,MATCH(E641,Articles!D:D,0),12)</f>
        <v>VIOLET</v>
      </c>
      <c r="L641" t="str">
        <f>INDEX(Articles!$1:$1048576,MATCH(E641,Articles!D:D,0),13)</f>
        <v>CN</v>
      </c>
      <c r="M641" t="str">
        <f>INDEX(Articles!$1:$1048576,MATCH(E641,Articles!D:D,0),14)</f>
        <v>F3</v>
      </c>
      <c r="N641" t="str">
        <f>INDEX(Articles!$1:$1048576,MATCH(E641,Articles!D:D,0),15)</f>
        <v>1.4G</v>
      </c>
      <c r="O641" t="str">
        <f>INDEX(Articles!$1:$1048576,MATCH(E641,Articles!D:D,0),16)</f>
        <v>1008-F3-69245918</v>
      </c>
      <c r="P641">
        <f>INDEX(Articles!$1:$1048576,MATCH(E641,Articles!D:D,0),17)*1000</f>
        <v>432</v>
      </c>
      <c r="Q641" t="str">
        <f>INDEX(Articles!$1:$1048576,MATCH(E641,Articles!D:D,0),18)</f>
        <v>30</v>
      </c>
      <c r="R641">
        <f>INDEX(Articles!$1:$1048576,MATCH(E641,Articles!D:D,0),19)</f>
        <v>25</v>
      </c>
      <c r="S641" t="str">
        <f>IF(INDEX('Unités CA'!$1:$1048576,MATCH(E641,'Unités CA'!D:D,0),5)=0,"",INDEX('Unités CA'!$1:$1048576,MATCH(E641,'Unités CA'!D:D,0),5))</f>
        <v>0008/CA</v>
      </c>
      <c r="T641" t="str">
        <f>IF(INDEX('Unités BTE'!$1:$1048576,MATCH(E641,'Unités CA'!D:D,0),5)=0,"",INDEX('Unités BTE'!$1:$1048576,MATCH(E641,'Unités CA'!D:D,0),5))</f>
        <v/>
      </c>
      <c r="U641">
        <f>IFERROR(INDEX('Prix PRO CA'!$1:$1048576,MATCH(E641,'Prix PRO CA'!D:D,0),10),"")</f>
        <v>136.03</v>
      </c>
      <c r="V641" t="str">
        <f>IFERROR(INDEX('Prix PRO CA'!$1:$1048576,MATCH(E641,'Prix PRO BTE'!D:D,0),10),"")</f>
        <v/>
      </c>
      <c r="W641">
        <f>+IFERROR(INDEX('Prix PRO PCS'!$1:$1048576,MATCH(E641,'Prix PRO PCS'!D:D,0),10),"")</f>
        <v>21.09</v>
      </c>
      <c r="X641" t="str">
        <f>IF(B641="OPPORTUNITE",AA641,IF(AA641&lt;=0,"Non",IF(AA641&gt;10,"Oui","Inf à 10")))</f>
        <v>Oui</v>
      </c>
      <c r="Y641" t="str">
        <f>IFERROR(INDEX(LigneAchat!$1:$1048576,MATCH(E641,LigneAchat!D:D,0),5),"")</f>
        <v/>
      </c>
      <c r="Z641">
        <f>INDEX(Articles!$1:$1048576,MATCH(E641,Articles!D:D,0),21)</f>
        <v>276</v>
      </c>
      <c r="AA641">
        <f>+Z641-AB641</f>
        <v>276</v>
      </c>
      <c r="AB641">
        <f>+INDEX(Articles!$1:$1048576,MATCH(E641,Articles!D:D,0),23)</f>
        <v>0</v>
      </c>
    </row>
    <row r="642">
      <c r="B642" t="str">
        <f>INDEX(Articles!$1:$1048576,MATCH(E642,Articles!D:D,0),6)</f>
        <v>1</v>
      </c>
      <c r="C642" t="str">
        <f>INDEX(Articles!$1:$1048576,MATCH(E642,Articles!D:D,0),7)</f>
        <v/>
      </c>
      <c r="D642" t="str">
        <f>HYPERLINK(INDEX(Articles!$1:$1048576,MATCH(E642,Articles!D:D,0),24),"Lien")</f>
        <v>Lien</v>
      </c>
      <c r="E642" t="str">
        <v>01935-37</v>
      </c>
      <c r="F642" t="str">
        <f>INDEX(Articles!$1:$1048576,MATCH(E642,Articles!D:D,0),5)</f>
        <v>BATT. Ø30 19 BTTES FILET OR + TC / BLEUE + TC BLEU</v>
      </c>
      <c r="G642" t="str">
        <f>INDEX(Articles!$1:$1048576,MATCH(E642,Articles!D:D,0),8)</f>
        <v>BATTERIE</v>
      </c>
      <c r="H642" t="str">
        <f>INDEX(Articles!$1:$1048576,MATCH(E642,Articles!D:D,0),9)</f>
        <v>DROITE</v>
      </c>
      <c r="I642">
        <f>INDEX(Articles!$1:$1048576,MATCH(E642,Articles!D:D,0),10)</f>
        <v>30</v>
      </c>
      <c r="J642" t="str">
        <f>INDEX(Articles!$1:$1048576,MATCH(E642,Articles!D:D,0),11)</f>
        <v>PLEUREUR</v>
      </c>
      <c r="K642" t="str">
        <f>INDEX(Articles!$1:$1048576,MATCH(E642,Articles!D:D,0),12)</f>
        <v>KAMURO</v>
      </c>
      <c r="L642" t="str">
        <f>INDEX(Articles!$1:$1048576,MATCH(E642,Articles!D:D,0),13)</f>
        <v>CN</v>
      </c>
      <c r="M642" t="str">
        <f>INDEX(Articles!$1:$1048576,MATCH(E642,Articles!D:D,0),14)</f>
        <v>F3</v>
      </c>
      <c r="N642" t="str">
        <f>INDEX(Articles!$1:$1048576,MATCH(E642,Articles!D:D,0),15)</f>
        <v>1.4G</v>
      </c>
      <c r="O642" t="str">
        <f>INDEX(Articles!$1:$1048576,MATCH(E642,Articles!D:D,0),16)</f>
        <v>1008-F3-69245094</v>
      </c>
      <c r="P642">
        <f>INDEX(Articles!$1:$1048576,MATCH(E642,Articles!D:D,0),17)*1000</f>
        <v>427.5</v>
      </c>
      <c r="Q642" t="str">
        <f>INDEX(Articles!$1:$1048576,MATCH(E642,Articles!D:D,0),18)</f>
        <v>30</v>
      </c>
      <c r="R642">
        <f>INDEX(Articles!$1:$1048576,MATCH(E642,Articles!D:D,0),19)</f>
        <v>25</v>
      </c>
      <c r="S642" t="str">
        <f>IF(INDEX('Unités CA'!$1:$1048576,MATCH(E642,'Unités CA'!D:D,0),5)=0,"",INDEX('Unités CA'!$1:$1048576,MATCH(E642,'Unités CA'!D:D,0),5))</f>
        <v>0006/CA</v>
      </c>
      <c r="T642" t="str">
        <f>IF(INDEX('Unités BTE'!$1:$1048576,MATCH(E642,'Unités CA'!D:D,0),5)=0,"",INDEX('Unités BTE'!$1:$1048576,MATCH(E642,'Unités CA'!D:D,0),5))</f>
        <v/>
      </c>
      <c r="U642">
        <f>IFERROR(INDEX('Prix PRO CA'!$1:$1048576,MATCH(E642,'Prix PRO CA'!D:D,0),10),"")</f>
        <v>124.28</v>
      </c>
      <c r="V642" t="str">
        <f>IFERROR(INDEX('Prix PRO CA'!$1:$1048576,MATCH(E642,'Prix PRO BTE'!D:D,0),10),"")</f>
        <v/>
      </c>
      <c r="W642">
        <f>+IFERROR(INDEX('Prix PRO PCS'!$1:$1048576,MATCH(E642,'Prix PRO PCS'!D:D,0),10),"")</f>
        <v>24.31</v>
      </c>
      <c r="X642" t="str">
        <f>IF(B642="OPPORTUNITE",AA642,IF(AA642&lt;=0,"Non",IF(AA642&gt;10,"Oui","Inf à 10")))</f>
        <v>Inf à 10</v>
      </c>
      <c r="Y642" t="str">
        <f>IFERROR(INDEX(LigneAchat!$1:$1048576,MATCH(E642,LigneAchat!D:D,0),5),"")</f>
        <v/>
      </c>
      <c r="Z642">
        <f>INDEX(Articles!$1:$1048576,MATCH(E642,Articles!D:D,0),21)</f>
        <v>105</v>
      </c>
      <c r="AA642">
        <f>+Z642-AB642</f>
        <v>5</v>
      </c>
      <c r="AB642">
        <f>+INDEX(Articles!$1:$1048576,MATCH(E642,Articles!D:D,0),23)</f>
        <v>100</v>
      </c>
    </row>
    <row r="643">
      <c r="B643" t="str">
        <f>INDEX(Articles!$1:$1048576,MATCH(E643,Articles!D:D,0),6)</f>
        <v>1</v>
      </c>
      <c r="C643" t="str">
        <f>INDEX(Articles!$1:$1048576,MATCH(E643,Articles!D:D,0),7)</f>
        <v/>
      </c>
      <c r="D643" t="str">
        <f>HYPERLINK(INDEX(Articles!$1:$1048576,MATCH(E643,Articles!D:D,0),24),"Lien")</f>
        <v>Lien</v>
      </c>
      <c r="E643" t="str">
        <v>01935-32</v>
      </c>
      <c r="F643" t="str">
        <f>INDEX(Articles!$1:$1048576,MATCH(E643,Articles!D:D,0),5)</f>
        <v>BATT. Ø30 19 BTTES PAILL. OR &amp; ROSE + TC SCINT. OR</v>
      </c>
      <c r="G643" t="str">
        <f>INDEX(Articles!$1:$1048576,MATCH(E643,Articles!D:D,0),8)</f>
        <v>BATTERIE</v>
      </c>
      <c r="H643" t="str">
        <f>INDEX(Articles!$1:$1048576,MATCH(E643,Articles!D:D,0),9)</f>
        <v>DROITE</v>
      </c>
      <c r="I643">
        <f>INDEX(Articles!$1:$1048576,MATCH(E643,Articles!D:D,0),10)</f>
        <v>30</v>
      </c>
      <c r="J643" t="str">
        <f>INDEX(Articles!$1:$1048576,MATCH(E643,Articles!D:D,0),11)</f>
        <v>CLIGNO</v>
      </c>
      <c r="K643" t="str">
        <f>INDEX(Articles!$1:$1048576,MATCH(E643,Articles!D:D,0),12)</f>
        <v>ROSE</v>
      </c>
      <c r="L643" t="str">
        <f>INDEX(Articles!$1:$1048576,MATCH(E643,Articles!D:D,0),13)</f>
        <v>CN</v>
      </c>
      <c r="M643" t="str">
        <f>INDEX(Articles!$1:$1048576,MATCH(E643,Articles!D:D,0),14)</f>
        <v>F3</v>
      </c>
      <c r="N643" t="str">
        <f>INDEX(Articles!$1:$1048576,MATCH(E643,Articles!D:D,0),15)</f>
        <v>1.4G</v>
      </c>
      <c r="O643" t="str">
        <f>INDEX(Articles!$1:$1048576,MATCH(E643,Articles!D:D,0),16)</f>
        <v>1008-F3-69245094</v>
      </c>
      <c r="P643">
        <f>INDEX(Articles!$1:$1048576,MATCH(E643,Articles!D:D,0),17)*1000</f>
        <v>427.5</v>
      </c>
      <c r="Q643" t="str">
        <f>INDEX(Articles!$1:$1048576,MATCH(E643,Articles!D:D,0),18)</f>
        <v>30</v>
      </c>
      <c r="R643">
        <f>INDEX(Articles!$1:$1048576,MATCH(E643,Articles!D:D,0),19)</f>
        <v>25</v>
      </c>
      <c r="S643" t="str">
        <f>IF(INDEX('Unités CA'!$1:$1048576,MATCH(E643,'Unités CA'!D:D,0),5)=0,"",INDEX('Unités CA'!$1:$1048576,MATCH(E643,'Unités CA'!D:D,0),5))</f>
        <v>0006/CA</v>
      </c>
      <c r="T643" t="str">
        <f>IF(INDEX('Unités BTE'!$1:$1048576,MATCH(E643,'Unités CA'!D:D,0),5)=0,"",INDEX('Unités BTE'!$1:$1048576,MATCH(E643,'Unités CA'!D:D,0),5))</f>
        <v/>
      </c>
      <c r="U643">
        <f>IFERROR(INDEX('Prix PRO CA'!$1:$1048576,MATCH(E643,'Prix PRO CA'!D:D,0),10),"")</f>
        <v>124.28</v>
      </c>
      <c r="V643" t="str">
        <f>IFERROR(INDEX('Prix PRO CA'!$1:$1048576,MATCH(E643,'Prix PRO BTE'!D:D,0),10),"")</f>
        <v/>
      </c>
      <c r="W643">
        <f>+IFERROR(INDEX('Prix PRO PCS'!$1:$1048576,MATCH(E643,'Prix PRO PCS'!D:D,0),10),"")</f>
        <v>24.31</v>
      </c>
      <c r="X643" t="str">
        <f>IF(B643="OPPORTUNITE",AA643,IF(AA643&lt;=0,"Non",IF(AA643&gt;10,"Oui","Inf à 10")))</f>
        <v>Non</v>
      </c>
      <c r="Y643" t="str">
        <f>IFERROR(INDEX(LigneAchat!$1:$1048576,MATCH(E643,LigneAchat!D:D,0),5),"")</f>
        <v/>
      </c>
      <c r="Z643">
        <f>INDEX(Articles!$1:$1048576,MATCH(E643,Articles!D:D,0),21)</f>
        <v>141</v>
      </c>
      <c r="AA643">
        <f>+Z643-AB643</f>
        <v>-1</v>
      </c>
      <c r="AB643">
        <f>+INDEX(Articles!$1:$1048576,MATCH(E643,Articles!D:D,0),23)</f>
        <v>142</v>
      </c>
    </row>
    <row r="644">
      <c r="B644" t="str">
        <f>INDEX(Articles!$1:$1048576,MATCH(E644,Articles!D:D,0),6)</f>
        <v>1</v>
      </c>
      <c r="C644" t="str">
        <f>INDEX(Articles!$1:$1048576,MATCH(E644,Articles!D:D,0),7)</f>
        <v>2019</v>
      </c>
      <c r="D644" t="str">
        <f>HYPERLINK(INDEX(Articles!$1:$1048576,MATCH(E644,Articles!D:D,0),24),"Lien")</f>
        <v>Lien</v>
      </c>
      <c r="E644" t="str">
        <v>01935-16</v>
      </c>
      <c r="F644" t="str">
        <f>INDEX(Articles!$1:$1048576,MATCH(E644,Articles!D:D,0),5)</f>
        <v>BATT. Ø30 19 BTTES CLIGNO ROUGE + TC CLIGNO ROUGE</v>
      </c>
      <c r="G644" t="str">
        <f>INDEX(Articles!$1:$1048576,MATCH(E644,Articles!D:D,0),8)</f>
        <v>BATTERIE</v>
      </c>
      <c r="H644" t="str">
        <f>INDEX(Articles!$1:$1048576,MATCH(E644,Articles!D:D,0),9)</f>
        <v>DROITE</v>
      </c>
      <c r="I644">
        <f>INDEX(Articles!$1:$1048576,MATCH(E644,Articles!D:D,0),10)</f>
        <v>30</v>
      </c>
      <c r="J644" t="str">
        <f>INDEX(Articles!$1:$1048576,MATCH(E644,Articles!D:D,0),11)</f>
        <v>CLIGNO</v>
      </c>
      <c r="K644" t="str">
        <f>INDEX(Articles!$1:$1048576,MATCH(E644,Articles!D:D,0),12)</f>
        <v>ROUGE</v>
      </c>
      <c r="L644" t="str">
        <f>INDEX(Articles!$1:$1048576,MATCH(E644,Articles!D:D,0),13)</f>
        <v>CN</v>
      </c>
      <c r="M644" t="str">
        <f>INDEX(Articles!$1:$1048576,MATCH(E644,Articles!D:D,0),14)</f>
        <v>F3</v>
      </c>
      <c r="N644" t="str">
        <f>INDEX(Articles!$1:$1048576,MATCH(E644,Articles!D:D,0),15)</f>
        <v>1.4G</v>
      </c>
      <c r="O644" t="str">
        <f>INDEX(Articles!$1:$1048576,MATCH(E644,Articles!D:D,0),16)</f>
        <v>1008-F3-69245094</v>
      </c>
      <c r="P644">
        <f>INDEX(Articles!$1:$1048576,MATCH(E644,Articles!D:D,0),17)*1000</f>
        <v>427.5</v>
      </c>
      <c r="Q644" t="str">
        <f>INDEX(Articles!$1:$1048576,MATCH(E644,Articles!D:D,0),18)</f>
        <v>30</v>
      </c>
      <c r="R644">
        <f>INDEX(Articles!$1:$1048576,MATCH(E644,Articles!D:D,0),19)</f>
        <v>25</v>
      </c>
      <c r="S644" t="str">
        <f>IF(INDEX('Unités CA'!$1:$1048576,MATCH(E644,'Unités CA'!D:D,0),5)=0,"",INDEX('Unités CA'!$1:$1048576,MATCH(E644,'Unités CA'!D:D,0),5))</f>
        <v>0006/CA</v>
      </c>
      <c r="T644" t="str">
        <f>IF(INDEX('Unités BTE'!$1:$1048576,MATCH(E644,'Unités CA'!D:D,0),5)=0,"",INDEX('Unités BTE'!$1:$1048576,MATCH(E644,'Unités CA'!D:D,0),5))</f>
        <v/>
      </c>
      <c r="U644">
        <f>IFERROR(INDEX('Prix PRO CA'!$1:$1048576,MATCH(E644,'Prix PRO CA'!D:D,0),10),"")</f>
        <v>124.28</v>
      </c>
      <c r="V644" t="str">
        <f>IFERROR(INDEX('Prix PRO CA'!$1:$1048576,MATCH(E644,'Prix PRO BTE'!D:D,0),10),"")</f>
        <v/>
      </c>
      <c r="W644">
        <f>+IFERROR(INDEX('Prix PRO PCS'!$1:$1048576,MATCH(E644,'Prix PRO PCS'!D:D,0),10),"")</f>
        <v>24.31</v>
      </c>
      <c r="X644" t="str">
        <f>IF(B644="OPPORTUNITE",AA644,IF(AA644&lt;=0,"Non",IF(AA644&gt;10,"Oui","Inf à 10")))</f>
        <v>Oui</v>
      </c>
      <c r="Y644" t="str">
        <f>IFERROR(INDEX(LigneAchat!$1:$1048576,MATCH(E644,LigneAchat!D:D,0),5),"")</f>
        <v/>
      </c>
      <c r="Z644">
        <f>INDEX(Articles!$1:$1048576,MATCH(E644,Articles!D:D,0),21)</f>
        <v>462</v>
      </c>
      <c r="AA644">
        <f>+Z644-AB644</f>
        <v>462</v>
      </c>
      <c r="AB644">
        <f>+INDEX(Articles!$1:$1048576,MATCH(E644,Articles!D:D,0),23)</f>
        <v>0</v>
      </c>
    </row>
    <row r="645">
      <c r="B645" t="str">
        <f>INDEX(Articles!$1:$1048576,MATCH(E645,Articles!D:D,0),6)</f>
        <v>1</v>
      </c>
      <c r="C645" t="str">
        <f>INDEX(Articles!$1:$1048576,MATCH(E645,Articles!D:D,0),7)</f>
        <v/>
      </c>
      <c r="D645" t="str">
        <f>HYPERLINK(INDEX(Articles!$1:$1048576,MATCH(E645,Articles!D:D,0),24),"Lien")</f>
        <v>Lien</v>
      </c>
      <c r="E645" t="str">
        <v>01930-64CE</v>
      </c>
      <c r="F645" t="str">
        <f>INDEX(Articles!$1:$1048576,MATCH(E645,Articles!D:D,0),5)</f>
        <v>BATT. Ø30 19 BTTES PÉTILT. CITRON + TC CLI CITRON</v>
      </c>
      <c r="G645" t="str">
        <f>INDEX(Articles!$1:$1048576,MATCH(E645,Articles!D:D,0),8)</f>
        <v>BATTERIE</v>
      </c>
      <c r="H645" t="str">
        <f>INDEX(Articles!$1:$1048576,MATCH(E645,Articles!D:D,0),9)</f>
        <v>DROITE</v>
      </c>
      <c r="I645">
        <f>INDEX(Articles!$1:$1048576,MATCH(E645,Articles!D:D,0),10)</f>
        <v>30</v>
      </c>
      <c r="J645" t="str">
        <f>INDEX(Articles!$1:$1048576,MATCH(E645,Articles!D:D,0),11)</f>
        <v>CLIGNO</v>
      </c>
      <c r="K645" t="str">
        <f>INDEX(Articles!$1:$1048576,MATCH(E645,Articles!D:D,0),12)</f>
        <v>CITRON</v>
      </c>
      <c r="L645" t="str">
        <f>INDEX(Articles!$1:$1048576,MATCH(E645,Articles!D:D,0),13)</f>
        <v>CN</v>
      </c>
      <c r="M645" t="str">
        <f>INDEX(Articles!$1:$1048576,MATCH(E645,Articles!D:D,0),14)</f>
        <v>F4</v>
      </c>
      <c r="N645" t="str">
        <f>INDEX(Articles!$1:$1048576,MATCH(E645,Articles!D:D,0),15)</f>
        <v>1.4G</v>
      </c>
      <c r="O645" t="str">
        <f>INDEX(Articles!$1:$1048576,MATCH(E645,Articles!D:D,0),16)</f>
        <v>0163-F4-4316</v>
      </c>
      <c r="P645">
        <f>INDEX(Articles!$1:$1048576,MATCH(E645,Articles!D:D,0),17)*1000</f>
        <v>380</v>
      </c>
      <c r="Q645" t="str">
        <f>INDEX(Articles!$1:$1048576,MATCH(E645,Articles!D:D,0),18)</f>
        <v>32</v>
      </c>
      <c r="R645">
        <f>INDEX(Articles!$1:$1048576,MATCH(E645,Articles!D:D,0),19)</f>
        <v>30</v>
      </c>
      <c r="S645" t="str">
        <f>IF(INDEX('Unités CA'!$1:$1048576,MATCH(E645,'Unités CA'!D:D,0),5)=0,"",INDEX('Unités CA'!$1:$1048576,MATCH(E645,'Unités CA'!D:D,0),5))</f>
        <v>0006/CA</v>
      </c>
      <c r="T645" t="str">
        <f>IF(INDEX('Unités BTE'!$1:$1048576,MATCH(E645,'Unités CA'!D:D,0),5)=0,"",INDEX('Unités BTE'!$1:$1048576,MATCH(E645,'Unités CA'!D:D,0),5))</f>
        <v/>
      </c>
      <c r="U645">
        <f>IFERROR(INDEX('Prix PRO CA'!$1:$1048576,MATCH(E645,'Prix PRO CA'!D:D,0),10),"")</f>
        <v>161.6</v>
      </c>
      <c r="V645" t="str">
        <f>IFERROR(INDEX('Prix PRO CA'!$1:$1048576,MATCH(E645,'Prix PRO BTE'!D:D,0),10),"")</f>
        <v/>
      </c>
      <c r="W645">
        <f>+IFERROR(INDEX('Prix PRO PCS'!$1:$1048576,MATCH(E645,'Prix PRO PCS'!D:D,0),10),"")</f>
        <v>30.11</v>
      </c>
      <c r="X645" t="str">
        <f>IF(B645="OPPORTUNITE",AA645,IF(AA645&lt;=0,"Non",IF(AA645&gt;10,"Oui","Inf à 10")))</f>
        <v>Non</v>
      </c>
      <c r="Y645" t="str">
        <f>IFERROR(INDEX(LigneAchat!$1:$1048576,MATCH(E645,LigneAchat!D:D,0),5),"")</f>
        <v/>
      </c>
      <c r="Z645">
        <f>INDEX(Articles!$1:$1048576,MATCH(E645,Articles!D:D,0),21)</f>
        <v>0</v>
      </c>
      <c r="AA645">
        <f>+Z645-AB645</f>
        <v>0</v>
      </c>
      <c r="AB645">
        <f>+INDEX(Articles!$1:$1048576,MATCH(E645,Articles!D:D,0),23)</f>
        <v>0</v>
      </c>
    </row>
    <row r="646">
      <c r="B646" t="str">
        <f>INDEX(Articles!$1:$1048576,MATCH(E646,Articles!D:D,0),6)</f>
        <v>1</v>
      </c>
      <c r="C646" t="str">
        <f>INDEX(Articles!$1:$1048576,MATCH(E646,Articles!D:D,0),7)</f>
        <v/>
      </c>
      <c r="D646" t="str">
        <f>HYPERLINK(INDEX(Articles!$1:$1048576,MATCH(E646,Articles!D:D,0),24),"Lien")</f>
        <v>Lien</v>
      </c>
      <c r="E646" t="str">
        <v>01930-67CE</v>
      </c>
      <c r="F646" t="str">
        <f>INDEX(Articles!$1:$1048576,MATCH(E646,Articles!D:D,0),5)</f>
        <v>BATT. Ø30 19 BTTES PÉTILT. ORANGE  + TC CLI ORANGE</v>
      </c>
      <c r="G646" t="str">
        <f>INDEX(Articles!$1:$1048576,MATCH(E646,Articles!D:D,0),8)</f>
        <v>BATTERIE</v>
      </c>
      <c r="H646" t="str">
        <f>INDEX(Articles!$1:$1048576,MATCH(E646,Articles!D:D,0),9)</f>
        <v>DROITE</v>
      </c>
      <c r="I646">
        <f>INDEX(Articles!$1:$1048576,MATCH(E646,Articles!D:D,0),10)</f>
        <v>30</v>
      </c>
      <c r="J646" t="str">
        <f>INDEX(Articles!$1:$1048576,MATCH(E646,Articles!D:D,0),11)</f>
        <v>CLIGNO</v>
      </c>
      <c r="K646" t="str">
        <f>INDEX(Articles!$1:$1048576,MATCH(E646,Articles!D:D,0),12)</f>
        <v>ORANGE</v>
      </c>
      <c r="L646" t="str">
        <f>INDEX(Articles!$1:$1048576,MATCH(E646,Articles!D:D,0),13)</f>
        <v>CN</v>
      </c>
      <c r="M646" t="str">
        <f>INDEX(Articles!$1:$1048576,MATCH(E646,Articles!D:D,0),14)</f>
        <v>F4</v>
      </c>
      <c r="N646" t="str">
        <f>INDEX(Articles!$1:$1048576,MATCH(E646,Articles!D:D,0),15)</f>
        <v>1.4G</v>
      </c>
      <c r="O646" t="str">
        <f>INDEX(Articles!$1:$1048576,MATCH(E646,Articles!D:D,0),16)</f>
        <v>0163-F4-4316</v>
      </c>
      <c r="P646">
        <f>INDEX(Articles!$1:$1048576,MATCH(E646,Articles!D:D,0),17)*1000</f>
        <v>380</v>
      </c>
      <c r="Q646" t="str">
        <f>INDEX(Articles!$1:$1048576,MATCH(E646,Articles!D:D,0),18)</f>
        <v>32</v>
      </c>
      <c r="R646">
        <f>INDEX(Articles!$1:$1048576,MATCH(E646,Articles!D:D,0),19)</f>
        <v>30</v>
      </c>
      <c r="S646" t="str">
        <f>IF(INDEX('Unités CA'!$1:$1048576,MATCH(E646,'Unités CA'!D:D,0),5)=0,"",INDEX('Unités CA'!$1:$1048576,MATCH(E646,'Unités CA'!D:D,0),5))</f>
        <v>0006/CA</v>
      </c>
      <c r="T646" t="str">
        <f>IF(INDEX('Unités BTE'!$1:$1048576,MATCH(E646,'Unités CA'!D:D,0),5)=0,"",INDEX('Unités BTE'!$1:$1048576,MATCH(E646,'Unités CA'!D:D,0),5))</f>
        <v/>
      </c>
      <c r="U646">
        <f>IFERROR(INDEX('Prix PRO CA'!$1:$1048576,MATCH(E646,'Prix PRO CA'!D:D,0),10),"")</f>
        <v>161.6</v>
      </c>
      <c r="V646" t="str">
        <f>IFERROR(INDEX('Prix PRO CA'!$1:$1048576,MATCH(E646,'Prix PRO BTE'!D:D,0),10),"")</f>
        <v/>
      </c>
      <c r="W646">
        <f>+IFERROR(INDEX('Prix PRO PCS'!$1:$1048576,MATCH(E646,'Prix PRO PCS'!D:D,0),10),"")</f>
        <v>30.11</v>
      </c>
      <c r="X646" t="str">
        <f>IF(B646="OPPORTUNITE",AA646,IF(AA646&lt;=0,"Non",IF(AA646&gt;10,"Oui","Inf à 10")))</f>
        <v>Non</v>
      </c>
      <c r="Y646" t="str">
        <f>IFERROR(INDEX(LigneAchat!$1:$1048576,MATCH(E646,LigneAchat!D:D,0),5),"")</f>
        <v/>
      </c>
      <c r="Z646">
        <f>INDEX(Articles!$1:$1048576,MATCH(E646,Articles!D:D,0),21)</f>
        <v>0</v>
      </c>
      <c r="AA646">
        <f>+Z646-AB646</f>
        <v>0</v>
      </c>
      <c r="AB646">
        <f>+INDEX(Articles!$1:$1048576,MATCH(E646,Articles!D:D,0),23)</f>
        <v>0</v>
      </c>
    </row>
    <row r="647">
      <c r="B647" t="str">
        <f>INDEX(Articles!$1:$1048576,MATCH(E647,Articles!D:D,0),6)</f>
        <v>1</v>
      </c>
      <c r="C647" t="str">
        <f>INDEX(Articles!$1:$1048576,MATCH(E647,Articles!D:D,0),7)</f>
        <v/>
      </c>
      <c r="D647" t="str">
        <f>HYPERLINK(INDEX(Articles!$1:$1048576,MATCH(E647,Articles!D:D,0),24),"Lien")</f>
        <v>Lien</v>
      </c>
      <c r="E647" t="str">
        <v>01935-31</v>
      </c>
      <c r="F647" t="str">
        <f>INDEX(Articles!$1:$1048576,MATCH(E647,Articles!D:D,0),5)</f>
        <v>BATT. Ø30 19 BTTES TRICOLORES + TC SCINTILLANT OR</v>
      </c>
      <c r="G647" t="str">
        <f>INDEX(Articles!$1:$1048576,MATCH(E647,Articles!D:D,0),8)</f>
        <v>BATTERIE</v>
      </c>
      <c r="H647" t="str">
        <f>INDEX(Articles!$1:$1048576,MATCH(E647,Articles!D:D,0),9)</f>
        <v>DROITE</v>
      </c>
      <c r="I647">
        <f>INDEX(Articles!$1:$1048576,MATCH(E647,Articles!D:D,0),10)</f>
        <v>30</v>
      </c>
      <c r="J647" t="str">
        <f>INDEX(Articles!$1:$1048576,MATCH(E647,Articles!D:D,0),11)</f>
        <v>PIVOINE</v>
      </c>
      <c r="K647" t="str">
        <f>INDEX(Articles!$1:$1048576,MATCH(E647,Articles!D:D,0),12)</f>
        <v>TRICOLORE</v>
      </c>
      <c r="L647" t="str">
        <f>INDEX(Articles!$1:$1048576,MATCH(E647,Articles!D:D,0),13)</f>
        <v>CN</v>
      </c>
      <c r="M647" t="str">
        <f>INDEX(Articles!$1:$1048576,MATCH(E647,Articles!D:D,0),14)</f>
        <v>F3</v>
      </c>
      <c r="N647" t="str">
        <f>INDEX(Articles!$1:$1048576,MATCH(E647,Articles!D:D,0),15)</f>
        <v>1.4G</v>
      </c>
      <c r="O647" t="str">
        <f>INDEX(Articles!$1:$1048576,MATCH(E647,Articles!D:D,0),16)</f>
        <v>1008-F3-69245094</v>
      </c>
      <c r="P647">
        <f>INDEX(Articles!$1:$1048576,MATCH(E647,Articles!D:D,0),17)*1000</f>
        <v>427.5</v>
      </c>
      <c r="Q647" t="str">
        <f>INDEX(Articles!$1:$1048576,MATCH(E647,Articles!D:D,0),18)</f>
        <v>30</v>
      </c>
      <c r="R647">
        <f>INDEX(Articles!$1:$1048576,MATCH(E647,Articles!D:D,0),19)</f>
        <v>25</v>
      </c>
      <c r="S647" t="str">
        <f>IF(INDEX('Unités CA'!$1:$1048576,MATCH(E647,'Unités CA'!D:D,0),5)=0,"",INDEX('Unités CA'!$1:$1048576,MATCH(E647,'Unités CA'!D:D,0),5))</f>
        <v>0006/CA</v>
      </c>
      <c r="T647" t="str">
        <f>IF(INDEX('Unités BTE'!$1:$1048576,MATCH(E647,'Unités CA'!D:D,0),5)=0,"",INDEX('Unités BTE'!$1:$1048576,MATCH(E647,'Unités CA'!D:D,0),5))</f>
        <v/>
      </c>
      <c r="U647">
        <f>IFERROR(INDEX('Prix PRO CA'!$1:$1048576,MATCH(E647,'Prix PRO CA'!D:D,0),10),"")</f>
        <v>124.28</v>
      </c>
      <c r="V647" t="str">
        <f>IFERROR(INDEX('Prix PRO CA'!$1:$1048576,MATCH(E647,'Prix PRO BTE'!D:D,0),10),"")</f>
        <v/>
      </c>
      <c r="W647">
        <f>+IFERROR(INDEX('Prix PRO PCS'!$1:$1048576,MATCH(E647,'Prix PRO PCS'!D:D,0),10),"")</f>
        <v>24.31</v>
      </c>
      <c r="X647" t="str">
        <f>IF(B647="OPPORTUNITE",AA647,IF(AA647&lt;=0,"Non",IF(AA647&gt;10,"Oui","Inf à 10")))</f>
        <v>Oui</v>
      </c>
      <c r="Y647" t="str">
        <f>IFERROR(INDEX(LigneAchat!$1:$1048576,MATCH(E647,LigneAchat!D:D,0),5),"")</f>
        <v/>
      </c>
      <c r="Z647">
        <f>INDEX(Articles!$1:$1048576,MATCH(E647,Articles!D:D,0),21)</f>
        <v>296</v>
      </c>
      <c r="AA647">
        <f>+Z647-AB647</f>
        <v>296</v>
      </c>
      <c r="AB647">
        <f>+INDEX(Articles!$1:$1048576,MATCH(E647,Articles!D:D,0),23)</f>
        <v>0</v>
      </c>
    </row>
    <row r="648">
      <c r="B648" t="str">
        <f>INDEX(Articles!$1:$1048576,MATCH(E648,Articles!D:D,0),6)</f>
        <v>1</v>
      </c>
      <c r="C648" t="str">
        <f>INDEX(Articles!$1:$1048576,MATCH(E648,Articles!D:D,0),7)</f>
        <v/>
      </c>
      <c r="D648" t="str">
        <f>HYPERLINK(INDEX(Articles!$1:$1048576,MATCH(E648,Articles!D:D,0),24),"Lien")</f>
        <v>Lien</v>
      </c>
      <c r="E648" t="str">
        <v>01932-12A/VCE</v>
      </c>
      <c r="F648" t="str">
        <f>INDEX(Articles!$1:$1048576,MATCH(E648,Articles!D:D,0),5)</f>
        <v>BATT. Ø30 19 BTTES CASCADE ARGENT / VERT</v>
      </c>
      <c r="G648" t="str">
        <f>INDEX(Articles!$1:$1048576,MATCH(E648,Articles!D:D,0),8)</f>
        <v>BATTERIE</v>
      </c>
      <c r="H648" t="str">
        <f>INDEX(Articles!$1:$1048576,MATCH(E648,Articles!D:D,0),9)</f>
        <v>DROITE</v>
      </c>
      <c r="I648">
        <f>INDEX(Articles!$1:$1048576,MATCH(E648,Articles!D:D,0),10)</f>
        <v>30</v>
      </c>
      <c r="J648" t="str">
        <f>INDEX(Articles!$1:$1048576,MATCH(E648,Articles!D:D,0),11)</f>
        <v>PLEUREUR</v>
      </c>
      <c r="K648" t="str">
        <f>INDEX(Articles!$1:$1048576,MATCH(E648,Articles!D:D,0),12)</f>
        <v>VERT</v>
      </c>
      <c r="L648" t="str">
        <f>INDEX(Articles!$1:$1048576,MATCH(E648,Articles!D:D,0),13)</f>
        <v>CN</v>
      </c>
      <c r="M648" t="str">
        <f>INDEX(Articles!$1:$1048576,MATCH(E648,Articles!D:D,0),14)</f>
        <v>F2</v>
      </c>
      <c r="N648" t="str">
        <f>INDEX(Articles!$1:$1048576,MATCH(E648,Articles!D:D,0),15)</f>
        <v>1.4G</v>
      </c>
      <c r="O648" t="str">
        <f>INDEX(Articles!$1:$1048576,MATCH(E648,Articles!D:D,0),16)</f>
        <v>1008-F2-69254320</v>
      </c>
      <c r="P648">
        <f>INDEX(Articles!$1:$1048576,MATCH(E648,Articles!D:D,0),17)*1000</f>
        <v>346</v>
      </c>
      <c r="Q648" t="str">
        <f>INDEX(Articles!$1:$1048576,MATCH(E648,Articles!D:D,0),18)</f>
        <v>30</v>
      </c>
      <c r="R648">
        <f>INDEX(Articles!$1:$1048576,MATCH(E648,Articles!D:D,0),19)</f>
        <v>8</v>
      </c>
      <c r="S648" t="str">
        <f>IF(INDEX('Unités CA'!$1:$1048576,MATCH(E648,'Unités CA'!D:D,0),5)=0,"",INDEX('Unités CA'!$1:$1048576,MATCH(E648,'Unités CA'!D:D,0),5))</f>
        <v>0004/CA</v>
      </c>
      <c r="T648" t="str">
        <f>IF(INDEX('Unités BTE'!$1:$1048576,MATCH(E648,'Unités CA'!D:D,0),5)=0,"",INDEX('Unités BTE'!$1:$1048576,MATCH(E648,'Unités CA'!D:D,0),5))</f>
        <v/>
      </c>
      <c r="U648">
        <f>IFERROR(INDEX('Prix PRO CA'!$1:$1048576,MATCH(E648,'Prix PRO CA'!D:D,0),10),"")</f>
        <v>119.87</v>
      </c>
      <c r="V648" t="str">
        <f>IFERROR(INDEX('Prix PRO CA'!$1:$1048576,MATCH(E648,'Prix PRO BTE'!D:D,0),10),"")</f>
        <v/>
      </c>
      <c r="W648">
        <f>+IFERROR(INDEX('Prix PRO PCS'!$1:$1048576,MATCH(E648,'Prix PRO PCS'!D:D,0),10),"")</f>
        <v>35.5</v>
      </c>
      <c r="X648" t="str">
        <f>IF(B648="OPPORTUNITE",AA648,IF(AA648&lt;=0,"Non",IF(AA648&gt;10,"Oui","Inf à 10")))</f>
        <v>Inf à 10</v>
      </c>
      <c r="Y648">
        <f>IFERROR(INDEX(LigneAchat!$1:$1048576,MATCH(E648,LigneAchat!D:D,0),5),"")</f>
        <v>44326</v>
      </c>
      <c r="Z648">
        <f>INDEX(Articles!$1:$1048576,MATCH(E648,Articles!D:D,0),21)</f>
        <v>9</v>
      </c>
      <c r="AA648">
        <f>+Z648-AB648</f>
        <v>9</v>
      </c>
      <c r="AB648">
        <f>+INDEX(Articles!$1:$1048576,MATCH(E648,Articles!D:D,0),23)</f>
        <v>0</v>
      </c>
    </row>
    <row r="649">
      <c r="B649" t="str">
        <f>INDEX(Articles!$1:$1048576,MATCH(E649,Articles!D:D,0),6)</f>
        <v>1</v>
      </c>
      <c r="C649" t="str">
        <f>INDEX(Articles!$1:$1048576,MATCH(E649,Articles!D:D,0),7)</f>
        <v/>
      </c>
      <c r="D649" t="str">
        <f>HYPERLINK(INDEX(Articles!$1:$1048576,MATCH(E649,Articles!D:D,0),24),"Lien")</f>
        <v>Lien</v>
      </c>
      <c r="E649" t="str">
        <v>01932-18CE</v>
      </c>
      <c r="F649" t="str">
        <f>INDEX(Articles!$1:$1048576,MATCH(E649,Articles!D:D,0),5)</f>
        <v>BATT. Ø30 19 BTTES CASCADE FILET D'OR</v>
      </c>
      <c r="G649" t="str">
        <f>INDEX(Articles!$1:$1048576,MATCH(E649,Articles!D:D,0),8)</f>
        <v>BATTERIE</v>
      </c>
      <c r="H649" t="str">
        <f>INDEX(Articles!$1:$1048576,MATCH(E649,Articles!D:D,0),9)</f>
        <v>DROITE</v>
      </c>
      <c r="I649">
        <f>INDEX(Articles!$1:$1048576,MATCH(E649,Articles!D:D,0),10)</f>
        <v>30</v>
      </c>
      <c r="J649" t="str">
        <f>INDEX(Articles!$1:$1048576,MATCH(E649,Articles!D:D,0),11)</f>
        <v>PLEUREUR</v>
      </c>
      <c r="K649" t="str">
        <f>INDEX(Articles!$1:$1048576,MATCH(E649,Articles!D:D,0),12)</f>
        <v>KAMURO</v>
      </c>
      <c r="L649" t="str">
        <f>INDEX(Articles!$1:$1048576,MATCH(E649,Articles!D:D,0),13)</f>
        <v>CN</v>
      </c>
      <c r="M649" t="str">
        <f>INDEX(Articles!$1:$1048576,MATCH(E649,Articles!D:D,0),14)</f>
        <v>F2</v>
      </c>
      <c r="N649" t="str">
        <f>INDEX(Articles!$1:$1048576,MATCH(E649,Articles!D:D,0),15)</f>
        <v>1.4G</v>
      </c>
      <c r="O649" t="str">
        <f>INDEX(Articles!$1:$1048576,MATCH(E649,Articles!D:D,0),16)</f>
        <v>1008-F2-69254320</v>
      </c>
      <c r="P649">
        <f>INDEX(Articles!$1:$1048576,MATCH(E649,Articles!D:D,0),17)*1000</f>
        <v>307</v>
      </c>
      <c r="Q649" t="str">
        <f>INDEX(Articles!$1:$1048576,MATCH(E649,Articles!D:D,0),18)</f>
        <v>30</v>
      </c>
      <c r="R649">
        <f>INDEX(Articles!$1:$1048576,MATCH(E649,Articles!D:D,0),19)</f>
        <v>8</v>
      </c>
      <c r="S649" t="str">
        <f>IF(INDEX('Unités CA'!$1:$1048576,MATCH(E649,'Unités CA'!D:D,0),5)=0,"",INDEX('Unités CA'!$1:$1048576,MATCH(E649,'Unités CA'!D:D,0),5))</f>
        <v>0004/CA</v>
      </c>
      <c r="T649" t="str">
        <f>IF(INDEX('Unités BTE'!$1:$1048576,MATCH(E649,'Unités CA'!D:D,0),5)=0,"",INDEX('Unités BTE'!$1:$1048576,MATCH(E649,'Unités CA'!D:D,0),5))</f>
        <v/>
      </c>
      <c r="U649">
        <f>IFERROR(INDEX('Prix PRO CA'!$1:$1048576,MATCH(E649,'Prix PRO CA'!D:D,0),10),"")</f>
        <v>119.87</v>
      </c>
      <c r="V649" t="str">
        <f>IFERROR(INDEX('Prix PRO CA'!$1:$1048576,MATCH(E649,'Prix PRO BTE'!D:D,0),10),"")</f>
        <v/>
      </c>
      <c r="W649">
        <f>+IFERROR(INDEX('Prix PRO PCS'!$1:$1048576,MATCH(E649,'Prix PRO PCS'!D:D,0),10),"")</f>
        <v>35.5</v>
      </c>
      <c r="X649" t="str">
        <f>IF(B649="OPPORTUNITE",AA649,IF(AA649&lt;=0,"Non",IF(AA649&gt;10,"Oui","Inf à 10")))</f>
        <v>Non</v>
      </c>
      <c r="Y649">
        <f>IFERROR(INDEX(LigneAchat!$1:$1048576,MATCH(E649,LigneAchat!D:D,0),5),"")</f>
        <v>44326</v>
      </c>
      <c r="Z649">
        <f>INDEX(Articles!$1:$1048576,MATCH(E649,Articles!D:D,0),21)</f>
        <v>0</v>
      </c>
      <c r="AA649">
        <f>+Z649-AB649</f>
        <v>0</v>
      </c>
      <c r="AB649">
        <f>+INDEX(Articles!$1:$1048576,MATCH(E649,Articles!D:D,0),23)</f>
        <v>0</v>
      </c>
    </row>
    <row r="650">
      <c r="B650" t="str">
        <f>INDEX(Articles!$1:$1048576,MATCH(E650,Articles!D:D,0),6)</f>
        <v>1</v>
      </c>
      <c r="C650" t="str">
        <f>INDEX(Articles!$1:$1048576,MATCH(E650,Articles!D:D,0),7)</f>
        <v/>
      </c>
      <c r="D650" t="str">
        <f>HYPERLINK(INDEX(Articles!$1:$1048576,MATCH(E650,Articles!D:D,0),24),"Lien")</f>
        <v>Lien</v>
      </c>
      <c r="E650" t="str">
        <v>01932-08CE</v>
      </c>
      <c r="F650" t="str">
        <f>INDEX(Articles!$1:$1048576,MATCH(E650,Articles!D:D,0),5)</f>
        <v>BATT. Ø30 19 BTTES CASCADE MULTICOLORE</v>
      </c>
      <c r="G650" t="str">
        <f>INDEX(Articles!$1:$1048576,MATCH(E650,Articles!D:D,0),8)</f>
        <v>BATTERIE</v>
      </c>
      <c r="H650" t="str">
        <f>INDEX(Articles!$1:$1048576,MATCH(E650,Articles!D:D,0),9)</f>
        <v>DROITE</v>
      </c>
      <c r="I650">
        <f>INDEX(Articles!$1:$1048576,MATCH(E650,Articles!D:D,0),10)</f>
        <v>30</v>
      </c>
      <c r="J650" t="str">
        <f>INDEX(Articles!$1:$1048576,MATCH(E650,Articles!D:D,0),11)</f>
        <v>PLEUREUR</v>
      </c>
      <c r="K650" t="str">
        <f>INDEX(Articles!$1:$1048576,MATCH(E650,Articles!D:D,0),12)</f>
        <v>MULTICOLORE</v>
      </c>
      <c r="L650" t="str">
        <f>INDEX(Articles!$1:$1048576,MATCH(E650,Articles!D:D,0),13)</f>
        <v>CN</v>
      </c>
      <c r="M650" t="str">
        <f>INDEX(Articles!$1:$1048576,MATCH(E650,Articles!D:D,0),14)</f>
        <v>F2</v>
      </c>
      <c r="N650" t="str">
        <f>INDEX(Articles!$1:$1048576,MATCH(E650,Articles!D:D,0),15)</f>
        <v>1.4G</v>
      </c>
      <c r="O650" t="str">
        <f>INDEX(Articles!$1:$1048576,MATCH(E650,Articles!D:D,0),16)</f>
        <v>1008-F2-69254320</v>
      </c>
      <c r="P650">
        <f>INDEX(Articles!$1:$1048576,MATCH(E650,Articles!D:D,0),17)*1000</f>
        <v>346</v>
      </c>
      <c r="Q650" t="str">
        <f>INDEX(Articles!$1:$1048576,MATCH(E650,Articles!D:D,0),18)</f>
        <v>30</v>
      </c>
      <c r="R650">
        <f>INDEX(Articles!$1:$1048576,MATCH(E650,Articles!D:D,0),19)</f>
        <v>8</v>
      </c>
      <c r="S650" t="str">
        <f>IF(INDEX('Unités CA'!$1:$1048576,MATCH(E650,'Unités CA'!D:D,0),5)=0,"",INDEX('Unités CA'!$1:$1048576,MATCH(E650,'Unités CA'!D:D,0),5))</f>
        <v>0004/CA</v>
      </c>
      <c r="T650" t="str">
        <f>IF(INDEX('Unités BTE'!$1:$1048576,MATCH(E650,'Unités CA'!D:D,0),5)=0,"",INDEX('Unités BTE'!$1:$1048576,MATCH(E650,'Unités CA'!D:D,0),5))</f>
        <v/>
      </c>
      <c r="U650">
        <f>IFERROR(INDEX('Prix PRO CA'!$1:$1048576,MATCH(E650,'Prix PRO CA'!D:D,0),10),"")</f>
        <v>119.87</v>
      </c>
      <c r="V650" t="str">
        <f>IFERROR(INDEX('Prix PRO CA'!$1:$1048576,MATCH(E650,'Prix PRO BTE'!D:D,0),10),"")</f>
        <v/>
      </c>
      <c r="W650">
        <f>+IFERROR(INDEX('Prix PRO PCS'!$1:$1048576,MATCH(E650,'Prix PRO PCS'!D:D,0),10),"")</f>
        <v>35.5</v>
      </c>
      <c r="X650" t="str">
        <f>IF(B650="OPPORTUNITE",AA650,IF(AA650&lt;=0,"Non",IF(AA650&gt;10,"Oui","Inf à 10")))</f>
        <v>Oui</v>
      </c>
      <c r="Y650">
        <f>IFERROR(INDEX(LigneAchat!$1:$1048576,MATCH(E650,LigneAchat!D:D,0),5),"")</f>
        <v>44326</v>
      </c>
      <c r="Z650">
        <f>INDEX(Articles!$1:$1048576,MATCH(E650,Articles!D:D,0),21)</f>
        <v>24</v>
      </c>
      <c r="AA650">
        <f>+Z650-AB650</f>
        <v>24</v>
      </c>
      <c r="AB650">
        <f>+INDEX(Articles!$1:$1048576,MATCH(E650,Articles!D:D,0),23)</f>
        <v>0</v>
      </c>
    </row>
    <row r="651">
      <c r="B651" t="str">
        <f>INDEX(Articles!$1:$1048576,MATCH(E651,Articles!D:D,0),6)</f>
        <v>1</v>
      </c>
      <c r="C651" t="str">
        <f>INDEX(Articles!$1:$1048576,MATCH(E651,Articles!D:D,0),7)</f>
        <v/>
      </c>
      <c r="D651" t="str">
        <f>HYPERLINK(INDEX(Articles!$1:$1048576,MATCH(E651,Articles!D:D,0),24),"Lien")</f>
        <v>Lien</v>
      </c>
      <c r="E651" t="str">
        <v>01932-10CE</v>
      </c>
      <c r="F651" t="str">
        <f>INDEX(Articles!$1:$1048576,MATCH(E651,Articles!D:D,0),5)</f>
        <v>BATT. Ø30 19 BTTES CASCADE VIOLETTE</v>
      </c>
      <c r="G651" t="str">
        <f>INDEX(Articles!$1:$1048576,MATCH(E651,Articles!D:D,0),8)</f>
        <v>BATTERIE</v>
      </c>
      <c r="H651" t="str">
        <f>INDEX(Articles!$1:$1048576,MATCH(E651,Articles!D:D,0),9)</f>
        <v>DROITE</v>
      </c>
      <c r="I651">
        <f>INDEX(Articles!$1:$1048576,MATCH(E651,Articles!D:D,0),10)</f>
        <v>30</v>
      </c>
      <c r="J651" t="str">
        <f>INDEX(Articles!$1:$1048576,MATCH(E651,Articles!D:D,0),11)</f>
        <v>PLEUREUR</v>
      </c>
      <c r="K651" t="str">
        <f>INDEX(Articles!$1:$1048576,MATCH(E651,Articles!D:D,0),12)</f>
        <v>VIOLET</v>
      </c>
      <c r="L651" t="str">
        <f>INDEX(Articles!$1:$1048576,MATCH(E651,Articles!D:D,0),13)</f>
        <v>CN</v>
      </c>
      <c r="M651" t="str">
        <f>INDEX(Articles!$1:$1048576,MATCH(E651,Articles!D:D,0),14)</f>
        <v>F2</v>
      </c>
      <c r="N651" t="str">
        <f>INDEX(Articles!$1:$1048576,MATCH(E651,Articles!D:D,0),15)</f>
        <v>1.4G</v>
      </c>
      <c r="O651" t="str">
        <f>INDEX(Articles!$1:$1048576,MATCH(E651,Articles!D:D,0),16)</f>
        <v>1008-F2-69254320</v>
      </c>
      <c r="P651">
        <f>INDEX(Articles!$1:$1048576,MATCH(E651,Articles!D:D,0),17)*1000</f>
        <v>346</v>
      </c>
      <c r="Q651" t="str">
        <f>INDEX(Articles!$1:$1048576,MATCH(E651,Articles!D:D,0),18)</f>
        <v>30</v>
      </c>
      <c r="R651">
        <f>INDEX(Articles!$1:$1048576,MATCH(E651,Articles!D:D,0),19)</f>
        <v>8</v>
      </c>
      <c r="S651" t="str">
        <f>IF(INDEX('Unités CA'!$1:$1048576,MATCH(E651,'Unités CA'!D:D,0),5)=0,"",INDEX('Unités CA'!$1:$1048576,MATCH(E651,'Unités CA'!D:D,0),5))</f>
        <v>0004/CA</v>
      </c>
      <c r="T651" t="str">
        <f>IF(INDEX('Unités BTE'!$1:$1048576,MATCH(E651,'Unités CA'!D:D,0),5)=0,"",INDEX('Unités BTE'!$1:$1048576,MATCH(E651,'Unités CA'!D:D,0),5))</f>
        <v/>
      </c>
      <c r="U651">
        <f>IFERROR(INDEX('Prix PRO CA'!$1:$1048576,MATCH(E651,'Prix PRO CA'!D:D,0),10),"")</f>
        <v>119.87</v>
      </c>
      <c r="V651" t="str">
        <f>IFERROR(INDEX('Prix PRO CA'!$1:$1048576,MATCH(E651,'Prix PRO BTE'!D:D,0),10),"")</f>
        <v/>
      </c>
      <c r="W651">
        <f>+IFERROR(INDEX('Prix PRO PCS'!$1:$1048576,MATCH(E651,'Prix PRO PCS'!D:D,0),10),"")</f>
        <v>35.5</v>
      </c>
      <c r="X651" t="str">
        <f>IF(B651="OPPORTUNITE",AA651,IF(AA651&lt;=0,"Non",IF(AA651&gt;10,"Oui","Inf à 10")))</f>
        <v>Oui</v>
      </c>
      <c r="Y651">
        <f>IFERROR(INDEX(LigneAchat!$1:$1048576,MATCH(E651,LigneAchat!D:D,0),5),"")</f>
        <v>44326</v>
      </c>
      <c r="Z651">
        <f>INDEX(Articles!$1:$1048576,MATCH(E651,Articles!D:D,0),21)</f>
        <v>113</v>
      </c>
      <c r="AA651">
        <f>+Z651-AB651</f>
        <v>97</v>
      </c>
      <c r="AB651">
        <f>+INDEX(Articles!$1:$1048576,MATCH(E651,Articles!D:D,0),23)</f>
        <v>16</v>
      </c>
    </row>
    <row r="652">
      <c r="B652" t="str">
        <f>INDEX(Articles!$1:$1048576,MATCH(E652,Articles!D:D,0),6)</f>
        <v>1</v>
      </c>
      <c r="C652" t="str">
        <f>INDEX(Articles!$1:$1048576,MATCH(E652,Articles!D:D,0),7)</f>
        <v/>
      </c>
      <c r="D652" t="str">
        <f>HYPERLINK(INDEX(Articles!$1:$1048576,MATCH(E652,Articles!D:D,0),24),"Lien")</f>
        <v>Lien</v>
      </c>
      <c r="E652" t="str">
        <v>02030A</v>
      </c>
      <c r="F652" t="str">
        <f>INDEX(Articles!$1:$1048576,MATCH(E652,Articles!D:D,0),5)</f>
        <v>BATT. Ø30 20 BTTES ARGENT + TC ARGENT</v>
      </c>
      <c r="G652" t="str">
        <f>INDEX(Articles!$1:$1048576,MATCH(E652,Articles!D:D,0),8)</f>
        <v>BATTERIE</v>
      </c>
      <c r="H652" t="str">
        <f>INDEX(Articles!$1:$1048576,MATCH(E652,Articles!D:D,0),9)</f>
        <v>DROITE</v>
      </c>
      <c r="I652">
        <f>INDEX(Articles!$1:$1048576,MATCH(E652,Articles!D:D,0),10)</f>
        <v>30</v>
      </c>
      <c r="J652" t="str">
        <f>INDEX(Articles!$1:$1048576,MATCH(E652,Articles!D:D,0),11)</f>
        <v>PIVOINE</v>
      </c>
      <c r="K652" t="str">
        <f>INDEX(Articles!$1:$1048576,MATCH(E652,Articles!D:D,0),12)</f>
        <v>ARGENT</v>
      </c>
      <c r="L652" t="str">
        <f>INDEX(Articles!$1:$1048576,MATCH(E652,Articles!D:D,0),13)</f>
        <v>CN</v>
      </c>
      <c r="M652" t="str">
        <f>INDEX(Articles!$1:$1048576,MATCH(E652,Articles!D:D,0),14)</f>
        <v>F3</v>
      </c>
      <c r="N652" t="str">
        <f>INDEX(Articles!$1:$1048576,MATCH(E652,Articles!D:D,0),15)</f>
        <v>1.4G</v>
      </c>
      <c r="O652" t="str">
        <f>INDEX(Articles!$1:$1048576,MATCH(E652,Articles!D:D,0),16)</f>
        <v>1008-F3-69254049</v>
      </c>
      <c r="P652">
        <f>INDEX(Articles!$1:$1048576,MATCH(E652,Articles!D:D,0),17)*1000</f>
        <v>348</v>
      </c>
      <c r="Q652" t="str">
        <f>INDEX(Articles!$1:$1048576,MATCH(E652,Articles!D:D,0),18)</f>
        <v>30</v>
      </c>
      <c r="R652">
        <f>INDEX(Articles!$1:$1048576,MATCH(E652,Articles!D:D,0),19)</f>
        <v>25</v>
      </c>
      <c r="S652" t="str">
        <f>IF(INDEX('Unités CA'!$1:$1048576,MATCH(E652,'Unités CA'!D:D,0),5)=0,"",INDEX('Unités CA'!$1:$1048576,MATCH(E652,'Unités CA'!D:D,0),5))</f>
        <v>0006/CA</v>
      </c>
      <c r="T652" t="str">
        <f>IF(INDEX('Unités BTE'!$1:$1048576,MATCH(E652,'Unités CA'!D:D,0),5)=0,"",INDEX('Unités BTE'!$1:$1048576,MATCH(E652,'Unités CA'!D:D,0),5))</f>
        <v/>
      </c>
      <c r="U652">
        <f>IFERROR(INDEX('Prix PRO CA'!$1:$1048576,MATCH(E652,'Prix PRO CA'!D:D,0),10),"")</f>
        <v>124.28</v>
      </c>
      <c r="V652" t="str">
        <f>IFERROR(INDEX('Prix PRO CA'!$1:$1048576,MATCH(E652,'Prix PRO BTE'!D:D,0),10),"")</f>
        <v/>
      </c>
      <c r="W652">
        <f>+IFERROR(INDEX('Prix PRO PCS'!$1:$1048576,MATCH(E652,'Prix PRO PCS'!D:D,0),10),"")</f>
        <v>24.31</v>
      </c>
      <c r="X652" t="str">
        <f>IF(B652="OPPORTUNITE",AA652,IF(AA652&lt;=0,"Non",IF(AA652&gt;10,"Oui","Inf à 10")))</f>
        <v>Oui</v>
      </c>
      <c r="Y652" t="str">
        <f>IFERROR(INDEX(LigneAchat!$1:$1048576,MATCH(E652,LigneAchat!D:D,0),5),"")</f>
        <v/>
      </c>
      <c r="Z652">
        <f>INDEX(Articles!$1:$1048576,MATCH(E652,Articles!D:D,0),21)</f>
        <v>478</v>
      </c>
      <c r="AA652">
        <f>+Z652-AB652</f>
        <v>478</v>
      </c>
      <c r="AB652">
        <f>+INDEX(Articles!$1:$1048576,MATCH(E652,Articles!D:D,0),23)</f>
        <v>0</v>
      </c>
    </row>
    <row r="653">
      <c r="B653" t="str">
        <f>INDEX(Articles!$1:$1048576,MATCH(E653,Articles!D:D,0),6)</f>
        <v>1</v>
      </c>
      <c r="C653" t="str">
        <f>INDEX(Articles!$1:$1048576,MATCH(E653,Articles!D:D,0),7)</f>
        <v/>
      </c>
      <c r="D653" t="str">
        <f>HYPERLINK(INDEX(Articles!$1:$1048576,MATCH(E653,Articles!D:D,0),24),"Lien")</f>
        <v>Lien</v>
      </c>
      <c r="E653" t="str">
        <v>02030AS1</v>
      </c>
      <c r="F653" t="str">
        <f>INDEX(Articles!$1:$1048576,MATCH(E653,Articles!D:D,0),5)</f>
        <v>BATT. Ø30 20 BTTES ASSORTI 1 + TC ASSORTI</v>
      </c>
      <c r="G653" t="str">
        <f>INDEX(Articles!$1:$1048576,MATCH(E653,Articles!D:D,0),8)</f>
        <v>BATTERIE</v>
      </c>
      <c r="H653" t="str">
        <f>INDEX(Articles!$1:$1048576,MATCH(E653,Articles!D:D,0),9)</f>
        <v>DROITE</v>
      </c>
      <c r="I653">
        <f>INDEX(Articles!$1:$1048576,MATCH(E653,Articles!D:D,0),10)</f>
        <v>30</v>
      </c>
      <c r="J653" t="str">
        <f>INDEX(Articles!$1:$1048576,MATCH(E653,Articles!D:D,0),11)</f>
        <v>PIVOINE</v>
      </c>
      <c r="K653" t="str">
        <f>INDEX(Articles!$1:$1048576,MATCH(E653,Articles!D:D,0),12)</f>
        <v>ASSORTI</v>
      </c>
      <c r="L653" t="str">
        <f>INDEX(Articles!$1:$1048576,MATCH(E653,Articles!D:D,0),13)</f>
        <v>CN</v>
      </c>
      <c r="M653" t="str">
        <f>INDEX(Articles!$1:$1048576,MATCH(E653,Articles!D:D,0),14)</f>
        <v>F3</v>
      </c>
      <c r="N653" t="str">
        <f>INDEX(Articles!$1:$1048576,MATCH(E653,Articles!D:D,0),15)</f>
        <v>1.4G</v>
      </c>
      <c r="O653" t="str">
        <f>INDEX(Articles!$1:$1048576,MATCH(E653,Articles!D:D,0),16)</f>
        <v>1008-F3-69254049</v>
      </c>
      <c r="P653">
        <f>INDEX(Articles!$1:$1048576,MATCH(E653,Articles!D:D,0),17)*1000</f>
        <v>348</v>
      </c>
      <c r="Q653" t="str">
        <f>INDEX(Articles!$1:$1048576,MATCH(E653,Articles!D:D,0),18)</f>
        <v>30</v>
      </c>
      <c r="R653">
        <f>INDEX(Articles!$1:$1048576,MATCH(E653,Articles!D:D,0),19)</f>
        <v>25</v>
      </c>
      <c r="S653" t="str">
        <f>IF(INDEX('Unités CA'!$1:$1048576,MATCH(E653,'Unités CA'!D:D,0),5)=0,"",INDEX('Unités CA'!$1:$1048576,MATCH(E653,'Unités CA'!D:D,0),5))</f>
        <v>0006/CA</v>
      </c>
      <c r="T653" t="str">
        <f>IF(INDEX('Unités BTE'!$1:$1048576,MATCH(E653,'Unités CA'!D:D,0),5)=0,"",INDEX('Unités BTE'!$1:$1048576,MATCH(E653,'Unités CA'!D:D,0),5))</f>
        <v/>
      </c>
      <c r="U653">
        <f>IFERROR(INDEX('Prix PRO CA'!$1:$1048576,MATCH(E653,'Prix PRO CA'!D:D,0),10),"")</f>
        <v>124.28</v>
      </c>
      <c r="V653" t="str">
        <f>IFERROR(INDEX('Prix PRO CA'!$1:$1048576,MATCH(E653,'Prix PRO BTE'!D:D,0),10),"")</f>
        <v/>
      </c>
      <c r="W653">
        <f>+IFERROR(INDEX('Prix PRO PCS'!$1:$1048576,MATCH(E653,'Prix PRO PCS'!D:D,0),10),"")</f>
        <v>24.31</v>
      </c>
      <c r="X653" t="str">
        <f>IF(B653="OPPORTUNITE",AA653,IF(AA653&lt;=0,"Non",IF(AA653&gt;10,"Oui","Inf à 10")))</f>
        <v>Oui</v>
      </c>
      <c r="Y653">
        <f>IFERROR(INDEX(LigneAchat!$1:$1048576,MATCH(E653,LigneAchat!D:D,0),5),"")</f>
        <v>44259</v>
      </c>
      <c r="Z653">
        <f>INDEX(Articles!$1:$1048576,MATCH(E653,Articles!D:D,0),21)</f>
        <v>396</v>
      </c>
      <c r="AA653">
        <f>+Z653-AB653</f>
        <v>396</v>
      </c>
      <c r="AB653">
        <f>+INDEX(Articles!$1:$1048576,MATCH(E653,Articles!D:D,0),23)</f>
        <v>0</v>
      </c>
    </row>
    <row r="654">
      <c r="B654" t="str">
        <f>INDEX(Articles!$1:$1048576,MATCH(E654,Articles!D:D,0),6)</f>
        <v>1</v>
      </c>
      <c r="C654" t="str">
        <f>INDEX(Articles!$1:$1048576,MATCH(E654,Articles!D:D,0),7)</f>
        <v/>
      </c>
      <c r="D654" t="str">
        <f>HYPERLINK(INDEX(Articles!$1:$1048576,MATCH(E654,Articles!D:D,0),24),"Lien")</f>
        <v>Lien</v>
      </c>
      <c r="E654" t="str">
        <v>02030AS2</v>
      </c>
      <c r="F654" t="str">
        <f>INDEX(Articles!$1:$1048576,MATCH(E654,Articles!D:D,0),5)</f>
        <v>BATT. Ø30 20 BTTES ASSORTI 2 + TC ASSORTI</v>
      </c>
      <c r="G654" t="str">
        <f>INDEX(Articles!$1:$1048576,MATCH(E654,Articles!D:D,0),8)</f>
        <v>BATTERIE</v>
      </c>
      <c r="H654" t="str">
        <f>INDEX(Articles!$1:$1048576,MATCH(E654,Articles!D:D,0),9)</f>
        <v>DROITE</v>
      </c>
      <c r="I654">
        <f>INDEX(Articles!$1:$1048576,MATCH(E654,Articles!D:D,0),10)</f>
        <v>30</v>
      </c>
      <c r="J654" t="str">
        <f>INDEX(Articles!$1:$1048576,MATCH(E654,Articles!D:D,0),11)</f>
        <v>PIVOINE</v>
      </c>
      <c r="K654" t="str">
        <f>INDEX(Articles!$1:$1048576,MATCH(E654,Articles!D:D,0),12)</f>
        <v>ASSORTI</v>
      </c>
      <c r="L654" t="str">
        <f>INDEX(Articles!$1:$1048576,MATCH(E654,Articles!D:D,0),13)</f>
        <v>CN</v>
      </c>
      <c r="M654" t="str">
        <f>INDEX(Articles!$1:$1048576,MATCH(E654,Articles!D:D,0),14)</f>
        <v>F3</v>
      </c>
      <c r="N654" t="str">
        <f>INDEX(Articles!$1:$1048576,MATCH(E654,Articles!D:D,0),15)</f>
        <v>1.4G</v>
      </c>
      <c r="O654" t="str">
        <f>INDEX(Articles!$1:$1048576,MATCH(E654,Articles!D:D,0),16)</f>
        <v>1008-F3-69254049</v>
      </c>
      <c r="P654">
        <f>INDEX(Articles!$1:$1048576,MATCH(E654,Articles!D:D,0),17)*1000</f>
        <v>348</v>
      </c>
      <c r="Q654" t="str">
        <f>INDEX(Articles!$1:$1048576,MATCH(E654,Articles!D:D,0),18)</f>
        <v>30</v>
      </c>
      <c r="R654">
        <f>INDEX(Articles!$1:$1048576,MATCH(E654,Articles!D:D,0),19)</f>
        <v>25</v>
      </c>
      <c r="S654" t="str">
        <f>IF(INDEX('Unités CA'!$1:$1048576,MATCH(E654,'Unités CA'!D:D,0),5)=0,"",INDEX('Unités CA'!$1:$1048576,MATCH(E654,'Unités CA'!D:D,0),5))</f>
        <v>0006/CA</v>
      </c>
      <c r="T654" t="str">
        <f>IF(INDEX('Unités BTE'!$1:$1048576,MATCH(E654,'Unités CA'!D:D,0),5)=0,"",INDEX('Unités BTE'!$1:$1048576,MATCH(E654,'Unités CA'!D:D,0),5))</f>
        <v/>
      </c>
      <c r="U654">
        <f>IFERROR(INDEX('Prix PRO CA'!$1:$1048576,MATCH(E654,'Prix PRO CA'!D:D,0),10),"")</f>
        <v>124.28</v>
      </c>
      <c r="V654" t="str">
        <f>IFERROR(INDEX('Prix PRO CA'!$1:$1048576,MATCH(E654,'Prix PRO BTE'!D:D,0),10),"")</f>
        <v/>
      </c>
      <c r="W654">
        <f>+IFERROR(INDEX('Prix PRO PCS'!$1:$1048576,MATCH(E654,'Prix PRO PCS'!D:D,0),10),"")</f>
        <v>24.31</v>
      </c>
      <c r="X654" t="str">
        <f>IF(B654="OPPORTUNITE",AA654,IF(AA654&lt;=0,"Non",IF(AA654&gt;10,"Oui","Inf à 10")))</f>
        <v>Oui</v>
      </c>
      <c r="Y654" t="str">
        <f>IFERROR(INDEX(LigneAchat!$1:$1048576,MATCH(E654,LigneAchat!D:D,0),5),"")</f>
        <v/>
      </c>
      <c r="Z654">
        <f>INDEX(Articles!$1:$1048576,MATCH(E654,Articles!D:D,0),21)</f>
        <v>2008</v>
      </c>
      <c r="AA654">
        <f>+Z654-AB654</f>
        <v>1783</v>
      </c>
      <c r="AB654">
        <f>+INDEX(Articles!$1:$1048576,MATCH(E654,Articles!D:D,0),23)</f>
        <v>225</v>
      </c>
    </row>
    <row r="655">
      <c r="B655" t="str">
        <f>INDEX(Articles!$1:$1048576,MATCH(E655,Articles!D:D,0),6)</f>
        <v>1</v>
      </c>
      <c r="C655" t="str">
        <f>INDEX(Articles!$1:$1048576,MATCH(E655,Articles!D:D,0),7)</f>
        <v/>
      </c>
      <c r="D655" t="str">
        <f>HYPERLINK(INDEX(Articles!$1:$1048576,MATCH(E655,Articles!D:D,0),24),"Lien")</f>
        <v>Lien</v>
      </c>
      <c r="E655" t="str">
        <v>02030B</v>
      </c>
      <c r="F655" t="str">
        <f>INDEX(Articles!$1:$1048576,MATCH(E655,Articles!D:D,0),5)</f>
        <v>BATT. Ø30 20 BTTES BLEUES + TC BLEU</v>
      </c>
      <c r="G655" t="str">
        <f>INDEX(Articles!$1:$1048576,MATCH(E655,Articles!D:D,0),8)</f>
        <v>BATTERIE</v>
      </c>
      <c r="H655" t="str">
        <f>INDEX(Articles!$1:$1048576,MATCH(E655,Articles!D:D,0),9)</f>
        <v>DROITE</v>
      </c>
      <c r="I655">
        <f>INDEX(Articles!$1:$1048576,MATCH(E655,Articles!D:D,0),10)</f>
        <v>30</v>
      </c>
      <c r="J655" t="str">
        <f>INDEX(Articles!$1:$1048576,MATCH(E655,Articles!D:D,0),11)</f>
        <v>PIVOINE</v>
      </c>
      <c r="K655" t="str">
        <f>INDEX(Articles!$1:$1048576,MATCH(E655,Articles!D:D,0),12)</f>
        <v>BLEU</v>
      </c>
      <c r="L655" t="str">
        <f>INDEX(Articles!$1:$1048576,MATCH(E655,Articles!D:D,0),13)</f>
        <v>CN</v>
      </c>
      <c r="M655" t="str">
        <f>INDEX(Articles!$1:$1048576,MATCH(E655,Articles!D:D,0),14)</f>
        <v>F3</v>
      </c>
      <c r="N655" t="str">
        <f>INDEX(Articles!$1:$1048576,MATCH(E655,Articles!D:D,0),15)</f>
        <v>1.4G</v>
      </c>
      <c r="O655" t="str">
        <f>INDEX(Articles!$1:$1048576,MATCH(E655,Articles!D:D,0),16)</f>
        <v>1008-F3-69254049</v>
      </c>
      <c r="P655">
        <f>INDEX(Articles!$1:$1048576,MATCH(E655,Articles!D:D,0),17)*1000</f>
        <v>348</v>
      </c>
      <c r="Q655" t="str">
        <f>INDEX(Articles!$1:$1048576,MATCH(E655,Articles!D:D,0),18)</f>
        <v>30</v>
      </c>
      <c r="R655">
        <f>INDEX(Articles!$1:$1048576,MATCH(E655,Articles!D:D,0),19)</f>
        <v>25</v>
      </c>
      <c r="S655" t="str">
        <f>IF(INDEX('Unités CA'!$1:$1048576,MATCH(E655,'Unités CA'!D:D,0),5)=0,"",INDEX('Unités CA'!$1:$1048576,MATCH(E655,'Unités CA'!D:D,0),5))</f>
        <v>0006/CA</v>
      </c>
      <c r="T655" t="str">
        <f>IF(INDEX('Unités BTE'!$1:$1048576,MATCH(E655,'Unités CA'!D:D,0),5)=0,"",INDEX('Unités BTE'!$1:$1048576,MATCH(E655,'Unités CA'!D:D,0),5))</f>
        <v/>
      </c>
      <c r="U655">
        <f>IFERROR(INDEX('Prix PRO CA'!$1:$1048576,MATCH(E655,'Prix PRO CA'!D:D,0),10),"")</f>
        <v>124.28</v>
      </c>
      <c r="V655" t="str">
        <f>IFERROR(INDEX('Prix PRO CA'!$1:$1048576,MATCH(E655,'Prix PRO BTE'!D:D,0),10),"")</f>
        <v/>
      </c>
      <c r="W655">
        <f>+IFERROR(INDEX('Prix PRO PCS'!$1:$1048576,MATCH(E655,'Prix PRO PCS'!D:D,0),10),"")</f>
        <v>24.31</v>
      </c>
      <c r="X655" t="str">
        <f>IF(B655="OPPORTUNITE",AA655,IF(AA655&lt;=0,"Non",IF(AA655&gt;10,"Oui","Inf à 10")))</f>
        <v>Oui</v>
      </c>
      <c r="Y655" t="str">
        <f>IFERROR(INDEX(LigneAchat!$1:$1048576,MATCH(E655,LigneAchat!D:D,0),5),"")</f>
        <v/>
      </c>
      <c r="Z655">
        <f>INDEX(Articles!$1:$1048576,MATCH(E655,Articles!D:D,0),21)</f>
        <v>509</v>
      </c>
      <c r="AA655">
        <f>+Z655-AB655</f>
        <v>168</v>
      </c>
      <c r="AB655">
        <f>+INDEX(Articles!$1:$1048576,MATCH(E655,Articles!D:D,0),23)</f>
        <v>341</v>
      </c>
    </row>
    <row r="656">
      <c r="B656" t="str">
        <f>INDEX(Articles!$1:$1048576,MATCH(E656,Articles!D:D,0),6)</f>
        <v>1</v>
      </c>
      <c r="C656" t="str">
        <f>INDEX(Articles!$1:$1048576,MATCH(E656,Articles!D:D,0),7)</f>
        <v/>
      </c>
      <c r="D656" t="str">
        <f>HYPERLINK(INDEX(Articles!$1:$1048576,MATCH(E656,Articles!D:D,0),24),"Lien")</f>
        <v>Lien</v>
      </c>
      <c r="E656" t="str">
        <v>02030CI</v>
      </c>
      <c r="F656" t="str">
        <f>INDEX(Articles!$1:$1048576,MATCH(E656,Articles!D:D,0),5)</f>
        <v>BATT. Ø30 20 BTTES CITRON + TC CITRON</v>
      </c>
      <c r="G656" t="str">
        <f>INDEX(Articles!$1:$1048576,MATCH(E656,Articles!D:D,0),8)</f>
        <v>BATTERIE</v>
      </c>
      <c r="H656" t="str">
        <f>INDEX(Articles!$1:$1048576,MATCH(E656,Articles!D:D,0),9)</f>
        <v>DROITE</v>
      </c>
      <c r="I656">
        <f>INDEX(Articles!$1:$1048576,MATCH(E656,Articles!D:D,0),10)</f>
        <v>30</v>
      </c>
      <c r="J656" t="str">
        <f>INDEX(Articles!$1:$1048576,MATCH(E656,Articles!D:D,0),11)</f>
        <v>PIVOINE</v>
      </c>
      <c r="K656" t="str">
        <f>INDEX(Articles!$1:$1048576,MATCH(E656,Articles!D:D,0),12)</f>
        <v>CITRON</v>
      </c>
      <c r="L656" t="str">
        <f>INDEX(Articles!$1:$1048576,MATCH(E656,Articles!D:D,0),13)</f>
        <v>CN</v>
      </c>
      <c r="M656" t="str">
        <f>INDEX(Articles!$1:$1048576,MATCH(E656,Articles!D:D,0),14)</f>
        <v>F3</v>
      </c>
      <c r="N656" t="str">
        <f>INDEX(Articles!$1:$1048576,MATCH(E656,Articles!D:D,0),15)</f>
        <v>1.4G</v>
      </c>
      <c r="O656" t="str">
        <f>INDEX(Articles!$1:$1048576,MATCH(E656,Articles!D:D,0),16)</f>
        <v>1008-F3-69254049</v>
      </c>
      <c r="P656">
        <f>INDEX(Articles!$1:$1048576,MATCH(E656,Articles!D:D,0),17)*1000</f>
        <v>348</v>
      </c>
      <c r="Q656" t="str">
        <f>INDEX(Articles!$1:$1048576,MATCH(E656,Articles!D:D,0),18)</f>
        <v>30</v>
      </c>
      <c r="R656">
        <f>INDEX(Articles!$1:$1048576,MATCH(E656,Articles!D:D,0),19)</f>
        <v>25</v>
      </c>
      <c r="S656" t="str">
        <f>IF(INDEX('Unités CA'!$1:$1048576,MATCH(E656,'Unités CA'!D:D,0),5)=0,"",INDEX('Unités CA'!$1:$1048576,MATCH(E656,'Unités CA'!D:D,0),5))</f>
        <v>0006/CA</v>
      </c>
      <c r="T656" t="str">
        <f>IF(INDEX('Unités BTE'!$1:$1048576,MATCH(E656,'Unités CA'!D:D,0),5)=0,"",INDEX('Unités BTE'!$1:$1048576,MATCH(E656,'Unités CA'!D:D,0),5))</f>
        <v/>
      </c>
      <c r="U656">
        <f>IFERROR(INDEX('Prix PRO CA'!$1:$1048576,MATCH(E656,'Prix PRO CA'!D:D,0),10),"")</f>
        <v>124.28</v>
      </c>
      <c r="V656" t="str">
        <f>IFERROR(INDEX('Prix PRO CA'!$1:$1048576,MATCH(E656,'Prix PRO BTE'!D:D,0),10),"")</f>
        <v/>
      </c>
      <c r="W656">
        <f>+IFERROR(INDEX('Prix PRO PCS'!$1:$1048576,MATCH(E656,'Prix PRO PCS'!D:D,0),10),"")</f>
        <v>24.31</v>
      </c>
      <c r="X656" t="str">
        <f>IF(B656="OPPORTUNITE",AA656,IF(AA656&lt;=0,"Non",IF(AA656&gt;10,"Oui","Inf à 10")))</f>
        <v>Oui</v>
      </c>
      <c r="Y656" t="str">
        <f>IFERROR(INDEX(LigneAchat!$1:$1048576,MATCH(E656,LigneAchat!D:D,0),5),"")</f>
        <v/>
      </c>
      <c r="Z656">
        <f>INDEX(Articles!$1:$1048576,MATCH(E656,Articles!D:D,0),21)</f>
        <v>447</v>
      </c>
      <c r="AA656">
        <f>+Z656-AB656</f>
        <v>447</v>
      </c>
      <c r="AB656">
        <f>+INDEX(Articles!$1:$1048576,MATCH(E656,Articles!D:D,0),23)</f>
        <v>0</v>
      </c>
    </row>
    <row r="657">
      <c r="B657" t="str">
        <f>INDEX(Articles!$1:$1048576,MATCH(E657,Articles!D:D,0),6)</f>
        <v>1</v>
      </c>
      <c r="C657" t="str">
        <f>INDEX(Articles!$1:$1048576,MATCH(E657,Articles!D:D,0),7)</f>
        <v/>
      </c>
      <c r="D657" t="str">
        <f>HYPERLINK(INDEX(Articles!$1:$1048576,MATCH(E657,Articles!D:D,0),24),"Lien")</f>
        <v>Lien</v>
      </c>
      <c r="E657" t="str">
        <v>02030CB</v>
      </c>
      <c r="F657" t="str">
        <f>INDEX(Articles!$1:$1048576,MATCH(E657,Articles!D:D,0),5)</f>
        <v>BATT. Ø30 20 BTTES CLIGNO BLANC + TC CLIGNO BLANC</v>
      </c>
      <c r="G657" t="str">
        <f>INDEX(Articles!$1:$1048576,MATCH(E657,Articles!D:D,0),8)</f>
        <v>BATTERIE</v>
      </c>
      <c r="H657" t="str">
        <f>INDEX(Articles!$1:$1048576,MATCH(E657,Articles!D:D,0),9)</f>
        <v>DROITE</v>
      </c>
      <c r="I657">
        <f>INDEX(Articles!$1:$1048576,MATCH(E657,Articles!D:D,0),10)</f>
        <v>30</v>
      </c>
      <c r="J657" t="str">
        <f>INDEX(Articles!$1:$1048576,MATCH(E657,Articles!D:D,0),11)</f>
        <v>CLIGNO</v>
      </c>
      <c r="K657" t="str">
        <f>INDEX(Articles!$1:$1048576,MATCH(E657,Articles!D:D,0),12)</f>
        <v>BLANC</v>
      </c>
      <c r="L657" t="str">
        <f>INDEX(Articles!$1:$1048576,MATCH(E657,Articles!D:D,0),13)</f>
        <v>CN</v>
      </c>
      <c r="M657" t="str">
        <f>INDEX(Articles!$1:$1048576,MATCH(E657,Articles!D:D,0),14)</f>
        <v>F3</v>
      </c>
      <c r="N657" t="str">
        <f>INDEX(Articles!$1:$1048576,MATCH(E657,Articles!D:D,0),15)</f>
        <v>1.4G</v>
      </c>
      <c r="O657" t="str">
        <f>INDEX(Articles!$1:$1048576,MATCH(E657,Articles!D:D,0),16)</f>
        <v>1008-F3-69254049</v>
      </c>
      <c r="P657">
        <f>INDEX(Articles!$1:$1048576,MATCH(E657,Articles!D:D,0),17)*1000</f>
        <v>348</v>
      </c>
      <c r="Q657" t="str">
        <f>INDEX(Articles!$1:$1048576,MATCH(E657,Articles!D:D,0),18)</f>
        <v>30</v>
      </c>
      <c r="R657">
        <f>INDEX(Articles!$1:$1048576,MATCH(E657,Articles!D:D,0),19)</f>
        <v>25</v>
      </c>
      <c r="S657" t="str">
        <f>IF(INDEX('Unités CA'!$1:$1048576,MATCH(E657,'Unités CA'!D:D,0),5)=0,"",INDEX('Unités CA'!$1:$1048576,MATCH(E657,'Unités CA'!D:D,0),5))</f>
        <v>0006/CA</v>
      </c>
      <c r="T657" t="str">
        <f>IF(INDEX('Unités BTE'!$1:$1048576,MATCH(E657,'Unités CA'!D:D,0),5)=0,"",INDEX('Unités BTE'!$1:$1048576,MATCH(E657,'Unités CA'!D:D,0),5))</f>
        <v/>
      </c>
      <c r="U657">
        <f>IFERROR(INDEX('Prix PRO CA'!$1:$1048576,MATCH(E657,'Prix PRO CA'!D:D,0),10),"")</f>
        <v>124.28</v>
      </c>
      <c r="V657" t="str">
        <f>IFERROR(INDEX('Prix PRO CA'!$1:$1048576,MATCH(E657,'Prix PRO BTE'!D:D,0),10),"")</f>
        <v/>
      </c>
      <c r="W657">
        <f>+IFERROR(INDEX('Prix PRO PCS'!$1:$1048576,MATCH(E657,'Prix PRO PCS'!D:D,0),10),"")</f>
        <v>24.31</v>
      </c>
      <c r="X657" t="str">
        <f>IF(B657="OPPORTUNITE",AA657,IF(AA657&lt;=0,"Non",IF(AA657&gt;10,"Oui","Inf à 10")))</f>
        <v>Oui</v>
      </c>
      <c r="Y657">
        <f>IFERROR(INDEX(LigneAchat!$1:$1048576,MATCH(E657,LigneAchat!D:D,0),5),"")</f>
        <v>44259</v>
      </c>
      <c r="Z657">
        <f>INDEX(Articles!$1:$1048576,MATCH(E657,Articles!D:D,0),21)</f>
        <v>725</v>
      </c>
      <c r="AA657">
        <f>+Z657-AB657</f>
        <v>723</v>
      </c>
      <c r="AB657">
        <f>+INDEX(Articles!$1:$1048576,MATCH(E657,Articles!D:D,0),23)</f>
        <v>2</v>
      </c>
    </row>
    <row r="658">
      <c r="B658" t="str">
        <f>INDEX(Articles!$1:$1048576,MATCH(E658,Articles!D:D,0),6)</f>
        <v>1</v>
      </c>
      <c r="C658" t="str">
        <f>INDEX(Articles!$1:$1048576,MATCH(E658,Articles!D:D,0),7)</f>
        <v/>
      </c>
      <c r="D658" t="str">
        <f>HYPERLINK(INDEX(Articles!$1:$1048576,MATCH(E658,Articles!D:D,0),24),"Lien")</f>
        <v>Lien</v>
      </c>
      <c r="E658" t="str">
        <v>02030FO</v>
      </c>
      <c r="F658" t="str">
        <f>INDEX(Articles!$1:$1048576,MATCH(E658,Articles!D:D,0),5)</f>
        <v>BATT. Ø30 20 BTTES FILET D'OR + TC FILET D'OR</v>
      </c>
      <c r="G658" t="str">
        <f>INDEX(Articles!$1:$1048576,MATCH(E658,Articles!D:D,0),8)</f>
        <v>BATTERIE</v>
      </c>
      <c r="H658" t="str">
        <f>INDEX(Articles!$1:$1048576,MATCH(E658,Articles!D:D,0),9)</f>
        <v>DROITE</v>
      </c>
      <c r="I658">
        <f>INDEX(Articles!$1:$1048576,MATCH(E658,Articles!D:D,0),10)</f>
        <v>30</v>
      </c>
      <c r="J658" t="str">
        <f>INDEX(Articles!$1:$1048576,MATCH(E658,Articles!D:D,0),11)</f>
        <v>PLEUREUR</v>
      </c>
      <c r="K658" t="str">
        <f>INDEX(Articles!$1:$1048576,MATCH(E658,Articles!D:D,0),12)</f>
        <v>KAMURO</v>
      </c>
      <c r="L658" t="str">
        <f>INDEX(Articles!$1:$1048576,MATCH(E658,Articles!D:D,0),13)</f>
        <v>CN</v>
      </c>
      <c r="M658" t="str">
        <f>INDEX(Articles!$1:$1048576,MATCH(E658,Articles!D:D,0),14)</f>
        <v>F3</v>
      </c>
      <c r="N658" t="str">
        <f>INDEX(Articles!$1:$1048576,MATCH(E658,Articles!D:D,0),15)</f>
        <v>1.4G</v>
      </c>
      <c r="O658" t="str">
        <f>INDEX(Articles!$1:$1048576,MATCH(E658,Articles!D:D,0),16)</f>
        <v>1008-F3-69254049</v>
      </c>
      <c r="P658">
        <f>INDEX(Articles!$1:$1048576,MATCH(E658,Articles!D:D,0),17)*1000</f>
        <v>348</v>
      </c>
      <c r="Q658" t="str">
        <f>INDEX(Articles!$1:$1048576,MATCH(E658,Articles!D:D,0),18)</f>
        <v>30</v>
      </c>
      <c r="R658">
        <f>INDEX(Articles!$1:$1048576,MATCH(E658,Articles!D:D,0),19)</f>
        <v>25</v>
      </c>
      <c r="S658" t="str">
        <f>IF(INDEX('Unités CA'!$1:$1048576,MATCH(E658,'Unités CA'!D:D,0),5)=0,"",INDEX('Unités CA'!$1:$1048576,MATCH(E658,'Unités CA'!D:D,0),5))</f>
        <v>0006/CA</v>
      </c>
      <c r="T658" t="str">
        <f>IF(INDEX('Unités BTE'!$1:$1048576,MATCH(E658,'Unités CA'!D:D,0),5)=0,"",INDEX('Unités BTE'!$1:$1048576,MATCH(E658,'Unités CA'!D:D,0),5))</f>
        <v/>
      </c>
      <c r="U658">
        <f>IFERROR(INDEX('Prix PRO CA'!$1:$1048576,MATCH(E658,'Prix PRO CA'!D:D,0),10),"")</f>
        <v>124.28</v>
      </c>
      <c r="V658" t="str">
        <f>IFERROR(INDEX('Prix PRO CA'!$1:$1048576,MATCH(E658,'Prix PRO BTE'!D:D,0),10),"")</f>
        <v/>
      </c>
      <c r="W658">
        <f>+IFERROR(INDEX('Prix PRO PCS'!$1:$1048576,MATCH(E658,'Prix PRO PCS'!D:D,0),10),"")</f>
        <v>24.31</v>
      </c>
      <c r="X658" t="str">
        <f>IF(B658="OPPORTUNITE",AA658,IF(AA658&lt;=0,"Non",IF(AA658&gt;10,"Oui","Inf à 10")))</f>
        <v>Oui</v>
      </c>
      <c r="Y658">
        <f>IFERROR(INDEX(LigneAchat!$1:$1048576,MATCH(E658,LigneAchat!D:D,0),5),"")</f>
        <v>44280</v>
      </c>
      <c r="Z658">
        <f>INDEX(Articles!$1:$1048576,MATCH(E658,Articles!D:D,0),21)</f>
        <v>529</v>
      </c>
      <c r="AA658">
        <f>+Z658-AB658</f>
        <v>529</v>
      </c>
      <c r="AB658">
        <f>+INDEX(Articles!$1:$1048576,MATCH(E658,Articles!D:D,0),23)</f>
        <v>0</v>
      </c>
    </row>
    <row r="659">
      <c r="B659" t="str">
        <f>INDEX(Articles!$1:$1048576,MATCH(E659,Articles!D:D,0),6)</f>
        <v>1</v>
      </c>
      <c r="C659" t="str">
        <f>INDEX(Articles!$1:$1048576,MATCH(E659,Articles!D:D,0),7)</f>
        <v/>
      </c>
      <c r="D659" t="str">
        <f>HYPERLINK(INDEX(Articles!$1:$1048576,MATCH(E659,Articles!D:D,0),24),"Lien")</f>
        <v>Lien</v>
      </c>
      <c r="E659" t="str">
        <v>02030FB</v>
      </c>
      <c r="F659" t="str">
        <f>INDEX(Articles!$1:$1048576,MATCH(E659,Articles!D:D,0),5)</f>
        <v>BATT. Ø30 20 BTTES FRISSON BLANC + TC FRISSON BLC</v>
      </c>
      <c r="G659" t="str">
        <f>INDEX(Articles!$1:$1048576,MATCH(E659,Articles!D:D,0),8)</f>
        <v>BATTERIE</v>
      </c>
      <c r="H659" t="str">
        <f>INDEX(Articles!$1:$1048576,MATCH(E659,Articles!D:D,0),9)</f>
        <v>DROITE</v>
      </c>
      <c r="I659">
        <f>INDEX(Articles!$1:$1048576,MATCH(E659,Articles!D:D,0),10)</f>
        <v>30</v>
      </c>
      <c r="J659" t="str">
        <f>INDEX(Articles!$1:$1048576,MATCH(E659,Articles!D:D,0),11)</f>
        <v>CREPITANT</v>
      </c>
      <c r="K659" t="str">
        <f>INDEX(Articles!$1:$1048576,MATCH(E659,Articles!D:D,0),12)</f>
        <v>ARGENT</v>
      </c>
      <c r="L659" t="str">
        <f>INDEX(Articles!$1:$1048576,MATCH(E659,Articles!D:D,0),13)</f>
        <v>CN</v>
      </c>
      <c r="M659" t="str">
        <f>INDEX(Articles!$1:$1048576,MATCH(E659,Articles!D:D,0),14)</f>
        <v>F3</v>
      </c>
      <c r="N659" t="str">
        <f>INDEX(Articles!$1:$1048576,MATCH(E659,Articles!D:D,0),15)</f>
        <v>1.4G</v>
      </c>
      <c r="O659" t="str">
        <f>INDEX(Articles!$1:$1048576,MATCH(E659,Articles!D:D,0),16)</f>
        <v>1008-F3-69254049</v>
      </c>
      <c r="P659">
        <f>INDEX(Articles!$1:$1048576,MATCH(E659,Articles!D:D,0),17)*1000</f>
        <v>348</v>
      </c>
      <c r="Q659" t="str">
        <f>INDEX(Articles!$1:$1048576,MATCH(E659,Articles!D:D,0),18)</f>
        <v>30</v>
      </c>
      <c r="R659">
        <f>INDEX(Articles!$1:$1048576,MATCH(E659,Articles!D:D,0),19)</f>
        <v>25</v>
      </c>
      <c r="S659" t="str">
        <f>IF(INDEX('Unités CA'!$1:$1048576,MATCH(E659,'Unités CA'!D:D,0),5)=0,"",INDEX('Unités CA'!$1:$1048576,MATCH(E659,'Unités CA'!D:D,0),5))</f>
        <v>0006/CA</v>
      </c>
      <c r="T659" t="str">
        <f>IF(INDEX('Unités BTE'!$1:$1048576,MATCH(E659,'Unités CA'!D:D,0),5)=0,"",INDEX('Unités BTE'!$1:$1048576,MATCH(E659,'Unités CA'!D:D,0),5))</f>
        <v/>
      </c>
      <c r="U659">
        <f>IFERROR(INDEX('Prix PRO CA'!$1:$1048576,MATCH(E659,'Prix PRO CA'!D:D,0),10),"")</f>
        <v>124.28</v>
      </c>
      <c r="V659" t="str">
        <f>IFERROR(INDEX('Prix PRO CA'!$1:$1048576,MATCH(E659,'Prix PRO BTE'!D:D,0),10),"")</f>
        <v/>
      </c>
      <c r="W659">
        <f>+IFERROR(INDEX('Prix PRO PCS'!$1:$1048576,MATCH(E659,'Prix PRO PCS'!D:D,0),10),"")</f>
        <v>24.31</v>
      </c>
      <c r="X659" t="str">
        <f>IF(B659="OPPORTUNITE",AA659,IF(AA659&lt;=0,"Non",IF(AA659&gt;10,"Oui","Inf à 10")))</f>
        <v>Oui</v>
      </c>
      <c r="Y659">
        <f>IFERROR(INDEX(LigneAchat!$1:$1048576,MATCH(E659,LigneAchat!D:D,0),5),"")</f>
        <v>44259</v>
      </c>
      <c r="Z659">
        <f>INDEX(Articles!$1:$1048576,MATCH(E659,Articles!D:D,0),21)</f>
        <v>742</v>
      </c>
      <c r="AA659">
        <f>+Z659-AB659</f>
        <v>742</v>
      </c>
      <c r="AB659">
        <f>+INDEX(Articles!$1:$1048576,MATCH(E659,Articles!D:D,0),23)</f>
        <v>0</v>
      </c>
    </row>
    <row r="660">
      <c r="B660" t="str">
        <f>INDEX(Articles!$1:$1048576,MATCH(E660,Articles!D:D,0),6)</f>
        <v>1</v>
      </c>
      <c r="C660" t="str">
        <f>INDEX(Articles!$1:$1048576,MATCH(E660,Articles!D:D,0),7)</f>
        <v/>
      </c>
      <c r="D660" t="str">
        <f>HYPERLINK(INDEX(Articles!$1:$1048576,MATCH(E660,Articles!D:D,0),24),"Lien")</f>
        <v>Lien</v>
      </c>
      <c r="E660" t="str">
        <v>02030M</v>
      </c>
      <c r="F660" t="str">
        <f>INDEX(Articles!$1:$1048576,MATCH(E660,Articles!D:D,0),5)</f>
        <v>BATT. Ø30 20 BTTES MULTICOLORES + TC ARGENT</v>
      </c>
      <c r="G660" t="str">
        <f>INDEX(Articles!$1:$1048576,MATCH(E660,Articles!D:D,0),8)</f>
        <v>BATTERIE</v>
      </c>
      <c r="H660" t="str">
        <f>INDEX(Articles!$1:$1048576,MATCH(E660,Articles!D:D,0),9)</f>
        <v>DROITE</v>
      </c>
      <c r="I660">
        <f>INDEX(Articles!$1:$1048576,MATCH(E660,Articles!D:D,0),10)</f>
        <v>30</v>
      </c>
      <c r="J660" t="str">
        <f>INDEX(Articles!$1:$1048576,MATCH(E660,Articles!D:D,0),11)</f>
        <v>PIVOINE</v>
      </c>
      <c r="K660" t="str">
        <f>INDEX(Articles!$1:$1048576,MATCH(E660,Articles!D:D,0),12)</f>
        <v>MULTICOLORE</v>
      </c>
      <c r="L660" t="str">
        <f>INDEX(Articles!$1:$1048576,MATCH(E660,Articles!D:D,0),13)</f>
        <v>CN</v>
      </c>
      <c r="M660" t="str">
        <f>INDEX(Articles!$1:$1048576,MATCH(E660,Articles!D:D,0),14)</f>
        <v>F3</v>
      </c>
      <c r="N660" t="str">
        <f>INDEX(Articles!$1:$1048576,MATCH(E660,Articles!D:D,0),15)</f>
        <v>1.4G</v>
      </c>
      <c r="O660" t="str">
        <f>INDEX(Articles!$1:$1048576,MATCH(E660,Articles!D:D,0),16)</f>
        <v>1008-F3-69254049</v>
      </c>
      <c r="P660">
        <f>INDEX(Articles!$1:$1048576,MATCH(E660,Articles!D:D,0),17)*1000</f>
        <v>348</v>
      </c>
      <c r="Q660" t="str">
        <f>INDEX(Articles!$1:$1048576,MATCH(E660,Articles!D:D,0),18)</f>
        <v>30</v>
      </c>
      <c r="R660">
        <f>INDEX(Articles!$1:$1048576,MATCH(E660,Articles!D:D,0),19)</f>
        <v>25</v>
      </c>
      <c r="S660" t="str">
        <f>IF(INDEX('Unités CA'!$1:$1048576,MATCH(E660,'Unités CA'!D:D,0),5)=0,"",INDEX('Unités CA'!$1:$1048576,MATCH(E660,'Unités CA'!D:D,0),5))</f>
        <v>0006/CA</v>
      </c>
      <c r="T660" t="str">
        <f>IF(INDEX('Unités BTE'!$1:$1048576,MATCH(E660,'Unités CA'!D:D,0),5)=0,"",INDEX('Unités BTE'!$1:$1048576,MATCH(E660,'Unités CA'!D:D,0),5))</f>
        <v/>
      </c>
      <c r="U660">
        <f>IFERROR(INDEX('Prix PRO CA'!$1:$1048576,MATCH(E660,'Prix PRO CA'!D:D,0),10),"")</f>
        <v>124.28</v>
      </c>
      <c r="V660" t="str">
        <f>IFERROR(INDEX('Prix PRO CA'!$1:$1048576,MATCH(E660,'Prix PRO BTE'!D:D,0),10),"")</f>
        <v/>
      </c>
      <c r="W660">
        <f>+IFERROR(INDEX('Prix PRO PCS'!$1:$1048576,MATCH(E660,'Prix PRO PCS'!D:D,0),10),"")</f>
        <v>24.31</v>
      </c>
      <c r="X660" t="str">
        <f>IF(B660="OPPORTUNITE",AA660,IF(AA660&lt;=0,"Non",IF(AA660&gt;10,"Oui","Inf à 10")))</f>
        <v>Oui</v>
      </c>
      <c r="Y660" t="str">
        <f>IFERROR(INDEX(LigneAchat!$1:$1048576,MATCH(E660,LigneAchat!D:D,0),5),"")</f>
        <v/>
      </c>
      <c r="Z660">
        <f>INDEX(Articles!$1:$1048576,MATCH(E660,Articles!D:D,0),21)</f>
        <v>915</v>
      </c>
      <c r="AA660">
        <f>+Z660-AB660</f>
        <v>907</v>
      </c>
      <c r="AB660">
        <f>+INDEX(Articles!$1:$1048576,MATCH(E660,Articles!D:D,0),23)</f>
        <v>8</v>
      </c>
    </row>
    <row r="661">
      <c r="B661" t="str">
        <f>INDEX(Articles!$1:$1048576,MATCH(E661,Articles!D:D,0),6)</f>
        <v>1</v>
      </c>
      <c r="C661" t="str">
        <f>INDEX(Articles!$1:$1048576,MATCH(E661,Articles!D:D,0),7)</f>
        <v/>
      </c>
      <c r="D661" t="str">
        <f>HYPERLINK(INDEX(Articles!$1:$1048576,MATCH(E661,Articles!D:D,0),24),"Lien")</f>
        <v>Lien</v>
      </c>
      <c r="E661" t="str">
        <v>02030FR</v>
      </c>
      <c r="F661" t="str">
        <f>INDEX(Articles!$1:$1048576,MATCH(E661,Articles!D:D,0),5)</f>
        <v>BATT. Ø30 20 BTTES OEUFS DRAGON + TC FRISSON BLC</v>
      </c>
      <c r="G661" t="str">
        <f>INDEX(Articles!$1:$1048576,MATCH(E661,Articles!D:D,0),8)</f>
        <v>BATTERIE</v>
      </c>
      <c r="H661" t="str">
        <f>INDEX(Articles!$1:$1048576,MATCH(E661,Articles!D:D,0),9)</f>
        <v>DROITE</v>
      </c>
      <c r="I661">
        <f>INDEX(Articles!$1:$1048576,MATCH(E661,Articles!D:D,0),10)</f>
        <v>30</v>
      </c>
      <c r="J661" t="str">
        <f>INDEX(Articles!$1:$1048576,MATCH(E661,Articles!D:D,0),11)</f>
        <v>CREPITANT</v>
      </c>
      <c r="K661" t="str">
        <f>INDEX(Articles!$1:$1048576,MATCH(E661,Articles!D:D,0),12)</f>
        <v>ARGENT</v>
      </c>
      <c r="L661" t="str">
        <f>INDEX(Articles!$1:$1048576,MATCH(E661,Articles!D:D,0),13)</f>
        <v>CN</v>
      </c>
      <c r="M661" t="str">
        <f>INDEX(Articles!$1:$1048576,MATCH(E661,Articles!D:D,0),14)</f>
        <v>F3</v>
      </c>
      <c r="N661" t="str">
        <f>INDEX(Articles!$1:$1048576,MATCH(E661,Articles!D:D,0),15)</f>
        <v>1.4G</v>
      </c>
      <c r="O661" t="str">
        <f>INDEX(Articles!$1:$1048576,MATCH(E661,Articles!D:D,0),16)</f>
        <v>1008-F3-69254049</v>
      </c>
      <c r="P661">
        <f>INDEX(Articles!$1:$1048576,MATCH(E661,Articles!D:D,0),17)*1000</f>
        <v>348</v>
      </c>
      <c r="Q661" t="str">
        <f>INDEX(Articles!$1:$1048576,MATCH(E661,Articles!D:D,0),18)</f>
        <v>30</v>
      </c>
      <c r="R661">
        <f>INDEX(Articles!$1:$1048576,MATCH(E661,Articles!D:D,0),19)</f>
        <v>25</v>
      </c>
      <c r="S661" t="str">
        <f>IF(INDEX('Unités CA'!$1:$1048576,MATCH(E661,'Unités CA'!D:D,0),5)=0,"",INDEX('Unités CA'!$1:$1048576,MATCH(E661,'Unités CA'!D:D,0),5))</f>
        <v>0006/CA</v>
      </c>
      <c r="T661" t="str">
        <f>IF(INDEX('Unités BTE'!$1:$1048576,MATCH(E661,'Unités CA'!D:D,0),5)=0,"",INDEX('Unités BTE'!$1:$1048576,MATCH(E661,'Unités CA'!D:D,0),5))</f>
        <v/>
      </c>
      <c r="U661">
        <f>IFERROR(INDEX('Prix PRO CA'!$1:$1048576,MATCH(E661,'Prix PRO CA'!D:D,0),10),"")</f>
        <v>124.28</v>
      </c>
      <c r="V661" t="str">
        <f>IFERROR(INDEX('Prix PRO CA'!$1:$1048576,MATCH(E661,'Prix PRO BTE'!D:D,0),10),"")</f>
        <v/>
      </c>
      <c r="W661">
        <f>+IFERROR(INDEX('Prix PRO PCS'!$1:$1048576,MATCH(E661,'Prix PRO PCS'!D:D,0),10),"")</f>
        <v>24.31</v>
      </c>
      <c r="X661" t="str">
        <f>IF(B661="OPPORTUNITE",AA661,IF(AA661&lt;=0,"Non",IF(AA661&gt;10,"Oui","Inf à 10")))</f>
        <v>Oui</v>
      </c>
      <c r="Y661" t="str">
        <f>IFERROR(INDEX(LigneAchat!$1:$1048576,MATCH(E661,LigneAchat!D:D,0),5),"")</f>
        <v/>
      </c>
      <c r="Z661">
        <f>INDEX(Articles!$1:$1048576,MATCH(E661,Articles!D:D,0),21)</f>
        <v>261</v>
      </c>
      <c r="AA661">
        <f>+Z661-AB661</f>
        <v>261</v>
      </c>
      <c r="AB661">
        <f>+INDEX(Articles!$1:$1048576,MATCH(E661,Articles!D:D,0),23)</f>
        <v>0</v>
      </c>
    </row>
    <row r="662">
      <c r="B662" t="str">
        <f>INDEX(Articles!$1:$1048576,MATCH(E662,Articles!D:D,0),6)</f>
        <v>1</v>
      </c>
      <c r="C662" t="str">
        <f>INDEX(Articles!$1:$1048576,MATCH(E662,Articles!D:D,0),7)</f>
        <v/>
      </c>
      <c r="D662" t="str">
        <f>HYPERLINK(INDEX(Articles!$1:$1048576,MATCH(E662,Articles!D:D,0),24),"Lien")</f>
        <v>Lien</v>
      </c>
      <c r="E662" t="str">
        <v>02030O</v>
      </c>
      <c r="F662" t="str">
        <f>INDEX(Articles!$1:$1048576,MATCH(E662,Articles!D:D,0),5)</f>
        <v>BATT. Ø30 20 BTTES ORANGE + TC ORANGE</v>
      </c>
      <c r="G662" t="str">
        <f>INDEX(Articles!$1:$1048576,MATCH(E662,Articles!D:D,0),8)</f>
        <v>BATTERIE</v>
      </c>
      <c r="H662" t="str">
        <f>INDEX(Articles!$1:$1048576,MATCH(E662,Articles!D:D,0),9)</f>
        <v>DROITE</v>
      </c>
      <c r="I662">
        <f>INDEX(Articles!$1:$1048576,MATCH(E662,Articles!D:D,0),10)</f>
        <v>30</v>
      </c>
      <c r="J662" t="str">
        <f>INDEX(Articles!$1:$1048576,MATCH(E662,Articles!D:D,0),11)</f>
        <v>PIVOINE</v>
      </c>
      <c r="K662" t="str">
        <f>INDEX(Articles!$1:$1048576,MATCH(E662,Articles!D:D,0),12)</f>
        <v>ORANGE</v>
      </c>
      <c r="L662" t="str">
        <f>INDEX(Articles!$1:$1048576,MATCH(E662,Articles!D:D,0),13)</f>
        <v>CN</v>
      </c>
      <c r="M662" t="str">
        <f>INDEX(Articles!$1:$1048576,MATCH(E662,Articles!D:D,0),14)</f>
        <v>F3</v>
      </c>
      <c r="N662" t="str">
        <f>INDEX(Articles!$1:$1048576,MATCH(E662,Articles!D:D,0),15)</f>
        <v>1.4G</v>
      </c>
      <c r="O662" t="str">
        <f>INDEX(Articles!$1:$1048576,MATCH(E662,Articles!D:D,0),16)</f>
        <v>1008-F3-69254049</v>
      </c>
      <c r="P662">
        <f>INDEX(Articles!$1:$1048576,MATCH(E662,Articles!D:D,0),17)*1000</f>
        <v>348</v>
      </c>
      <c r="Q662" t="str">
        <f>INDEX(Articles!$1:$1048576,MATCH(E662,Articles!D:D,0),18)</f>
        <v>30</v>
      </c>
      <c r="R662">
        <f>INDEX(Articles!$1:$1048576,MATCH(E662,Articles!D:D,0),19)</f>
        <v>25</v>
      </c>
      <c r="S662" t="str">
        <f>IF(INDEX('Unités CA'!$1:$1048576,MATCH(E662,'Unités CA'!D:D,0),5)=0,"",INDEX('Unités CA'!$1:$1048576,MATCH(E662,'Unités CA'!D:D,0),5))</f>
        <v>0006/CA</v>
      </c>
      <c r="T662" t="str">
        <f>IF(INDEX('Unités BTE'!$1:$1048576,MATCH(E662,'Unités CA'!D:D,0),5)=0,"",INDEX('Unités BTE'!$1:$1048576,MATCH(E662,'Unités CA'!D:D,0),5))</f>
        <v/>
      </c>
      <c r="U662">
        <f>IFERROR(INDEX('Prix PRO CA'!$1:$1048576,MATCH(E662,'Prix PRO CA'!D:D,0),10),"")</f>
        <v>124.28</v>
      </c>
      <c r="V662" t="str">
        <f>IFERROR(INDEX('Prix PRO CA'!$1:$1048576,MATCH(E662,'Prix PRO BTE'!D:D,0),10),"")</f>
        <v/>
      </c>
      <c r="W662">
        <f>+IFERROR(INDEX('Prix PRO PCS'!$1:$1048576,MATCH(E662,'Prix PRO PCS'!D:D,0),10),"")</f>
        <v>24.31</v>
      </c>
      <c r="X662" t="str">
        <f>IF(B662="OPPORTUNITE",AA662,IF(AA662&lt;=0,"Non",IF(AA662&gt;10,"Oui","Inf à 10")))</f>
        <v>Oui</v>
      </c>
      <c r="Y662" t="str">
        <f>IFERROR(INDEX(LigneAchat!$1:$1048576,MATCH(E662,LigneAchat!D:D,0),5),"")</f>
        <v/>
      </c>
      <c r="Z662">
        <f>INDEX(Articles!$1:$1048576,MATCH(E662,Articles!D:D,0),21)</f>
        <v>534</v>
      </c>
      <c r="AA662">
        <f>+Z662-AB662</f>
        <v>232</v>
      </c>
      <c r="AB662">
        <f>+INDEX(Articles!$1:$1048576,MATCH(E662,Articles!D:D,0),23)</f>
        <v>302</v>
      </c>
    </row>
    <row r="663">
      <c r="B663" t="str">
        <f>INDEX(Articles!$1:$1048576,MATCH(E663,Articles!D:D,0),6)</f>
        <v>1</v>
      </c>
      <c r="C663" t="str">
        <f>INDEX(Articles!$1:$1048576,MATCH(E663,Articles!D:D,0),7)</f>
        <v/>
      </c>
      <c r="D663" t="str">
        <f>HYPERLINK(INDEX(Articles!$1:$1048576,MATCH(E663,Articles!D:D,0),24),"Lien")</f>
        <v>Lien</v>
      </c>
      <c r="E663" t="str">
        <v>02030RO</v>
      </c>
      <c r="F663" t="str">
        <f>INDEX(Articles!$1:$1048576,MATCH(E663,Articles!D:D,0),5)</f>
        <v>BATT. Ø30 20 BTTES ROSE + TC ROSE</v>
      </c>
      <c r="G663" t="str">
        <f>INDEX(Articles!$1:$1048576,MATCH(E663,Articles!D:D,0),8)</f>
        <v>BATTERIE</v>
      </c>
      <c r="H663" t="str">
        <f>INDEX(Articles!$1:$1048576,MATCH(E663,Articles!D:D,0),9)</f>
        <v>DROITE</v>
      </c>
      <c r="I663">
        <f>INDEX(Articles!$1:$1048576,MATCH(E663,Articles!D:D,0),10)</f>
        <v>30</v>
      </c>
      <c r="J663" t="str">
        <f>INDEX(Articles!$1:$1048576,MATCH(E663,Articles!D:D,0),11)</f>
        <v>PIVOINE</v>
      </c>
      <c r="K663" t="str">
        <f>INDEX(Articles!$1:$1048576,MATCH(E663,Articles!D:D,0),12)</f>
        <v>ROSE</v>
      </c>
      <c r="L663" t="str">
        <f>INDEX(Articles!$1:$1048576,MATCH(E663,Articles!D:D,0),13)</f>
        <v>CN</v>
      </c>
      <c r="M663" t="str">
        <f>INDEX(Articles!$1:$1048576,MATCH(E663,Articles!D:D,0),14)</f>
        <v>F3</v>
      </c>
      <c r="N663" t="str">
        <f>INDEX(Articles!$1:$1048576,MATCH(E663,Articles!D:D,0),15)</f>
        <v>1.4G</v>
      </c>
      <c r="O663" t="str">
        <f>INDEX(Articles!$1:$1048576,MATCH(E663,Articles!D:D,0),16)</f>
        <v>1008-F3-69254049</v>
      </c>
      <c r="P663">
        <f>INDEX(Articles!$1:$1048576,MATCH(E663,Articles!D:D,0),17)*1000</f>
        <v>348</v>
      </c>
      <c r="Q663" t="str">
        <f>INDEX(Articles!$1:$1048576,MATCH(E663,Articles!D:D,0),18)</f>
        <v>30</v>
      </c>
      <c r="R663">
        <f>INDEX(Articles!$1:$1048576,MATCH(E663,Articles!D:D,0),19)</f>
        <v>25</v>
      </c>
      <c r="S663" t="str">
        <f>IF(INDEX('Unités CA'!$1:$1048576,MATCH(E663,'Unités CA'!D:D,0),5)=0,"",INDEX('Unités CA'!$1:$1048576,MATCH(E663,'Unités CA'!D:D,0),5))</f>
        <v>0006/CA</v>
      </c>
      <c r="T663" t="str">
        <f>IF(INDEX('Unités BTE'!$1:$1048576,MATCH(E663,'Unités CA'!D:D,0),5)=0,"",INDEX('Unités BTE'!$1:$1048576,MATCH(E663,'Unités CA'!D:D,0),5))</f>
        <v/>
      </c>
      <c r="U663">
        <f>IFERROR(INDEX('Prix PRO CA'!$1:$1048576,MATCH(E663,'Prix PRO CA'!D:D,0),10),"")</f>
        <v>124.28</v>
      </c>
      <c r="V663" t="str">
        <f>IFERROR(INDEX('Prix PRO CA'!$1:$1048576,MATCH(E663,'Prix PRO BTE'!D:D,0),10),"")</f>
        <v/>
      </c>
      <c r="W663">
        <f>+IFERROR(INDEX('Prix PRO PCS'!$1:$1048576,MATCH(E663,'Prix PRO PCS'!D:D,0),10),"")</f>
        <v>24.31</v>
      </c>
      <c r="X663" t="str">
        <f>IF(B663="OPPORTUNITE",AA663,IF(AA663&lt;=0,"Non",IF(AA663&gt;10,"Oui","Inf à 10")))</f>
        <v>Oui</v>
      </c>
      <c r="Y663" t="str">
        <f>IFERROR(INDEX(LigneAchat!$1:$1048576,MATCH(E663,LigneAchat!D:D,0),5),"")</f>
        <v/>
      </c>
      <c r="Z663">
        <f>INDEX(Articles!$1:$1048576,MATCH(E663,Articles!D:D,0),21)</f>
        <v>530</v>
      </c>
      <c r="AA663">
        <f>+Z663-AB663</f>
        <v>360</v>
      </c>
      <c r="AB663">
        <f>+INDEX(Articles!$1:$1048576,MATCH(E663,Articles!D:D,0),23)</f>
        <v>170</v>
      </c>
    </row>
    <row r="664">
      <c r="B664" t="str">
        <f>INDEX(Articles!$1:$1048576,MATCH(E664,Articles!D:D,0),6)</f>
        <v>1</v>
      </c>
      <c r="C664" t="str">
        <f>INDEX(Articles!$1:$1048576,MATCH(E664,Articles!D:D,0),7)</f>
        <v/>
      </c>
      <c r="D664" t="str">
        <f>HYPERLINK(INDEX(Articles!$1:$1048576,MATCH(E664,Articles!D:D,0),24),"Lien")</f>
        <v>Lien</v>
      </c>
      <c r="E664" t="str">
        <v>02030R</v>
      </c>
      <c r="F664" t="str">
        <f>INDEX(Articles!$1:$1048576,MATCH(E664,Articles!D:D,0),5)</f>
        <v>BATT. Ø30 20 BTTES ROUGES + TC ROUGE</v>
      </c>
      <c r="G664" t="str">
        <f>INDEX(Articles!$1:$1048576,MATCH(E664,Articles!D:D,0),8)</f>
        <v>BATTERIE</v>
      </c>
      <c r="H664" t="str">
        <f>INDEX(Articles!$1:$1048576,MATCH(E664,Articles!D:D,0),9)</f>
        <v>DROITE</v>
      </c>
      <c r="I664">
        <f>INDEX(Articles!$1:$1048576,MATCH(E664,Articles!D:D,0),10)</f>
        <v>30</v>
      </c>
      <c r="J664" t="str">
        <f>INDEX(Articles!$1:$1048576,MATCH(E664,Articles!D:D,0),11)</f>
        <v>PIVOINE</v>
      </c>
      <c r="K664" t="str">
        <f>INDEX(Articles!$1:$1048576,MATCH(E664,Articles!D:D,0),12)</f>
        <v>ROUGE</v>
      </c>
      <c r="L664" t="str">
        <f>INDEX(Articles!$1:$1048576,MATCH(E664,Articles!D:D,0),13)</f>
        <v>CN</v>
      </c>
      <c r="M664" t="str">
        <f>INDEX(Articles!$1:$1048576,MATCH(E664,Articles!D:D,0),14)</f>
        <v>F3</v>
      </c>
      <c r="N664" t="str">
        <f>INDEX(Articles!$1:$1048576,MATCH(E664,Articles!D:D,0),15)</f>
        <v>1.4G</v>
      </c>
      <c r="O664" t="str">
        <f>INDEX(Articles!$1:$1048576,MATCH(E664,Articles!D:D,0),16)</f>
        <v>1008-F3-69254049</v>
      </c>
      <c r="P664">
        <f>INDEX(Articles!$1:$1048576,MATCH(E664,Articles!D:D,0),17)*1000</f>
        <v>348</v>
      </c>
      <c r="Q664" t="str">
        <f>INDEX(Articles!$1:$1048576,MATCH(E664,Articles!D:D,0),18)</f>
        <v>30</v>
      </c>
      <c r="R664">
        <f>INDEX(Articles!$1:$1048576,MATCH(E664,Articles!D:D,0),19)</f>
        <v>25</v>
      </c>
      <c r="S664" t="str">
        <f>IF(INDEX('Unités CA'!$1:$1048576,MATCH(E664,'Unités CA'!D:D,0),5)=0,"",INDEX('Unités CA'!$1:$1048576,MATCH(E664,'Unités CA'!D:D,0),5))</f>
        <v>0006/CA</v>
      </c>
      <c r="T664" t="str">
        <f>IF(INDEX('Unités BTE'!$1:$1048576,MATCH(E664,'Unités CA'!D:D,0),5)=0,"",INDEX('Unités BTE'!$1:$1048576,MATCH(E664,'Unités CA'!D:D,0),5))</f>
        <v/>
      </c>
      <c r="U664">
        <f>IFERROR(INDEX('Prix PRO CA'!$1:$1048576,MATCH(E664,'Prix PRO CA'!D:D,0),10),"")</f>
        <v>124.28</v>
      </c>
      <c r="V664" t="str">
        <f>IFERROR(INDEX('Prix PRO CA'!$1:$1048576,MATCH(E664,'Prix PRO BTE'!D:D,0),10),"")</f>
        <v/>
      </c>
      <c r="W664">
        <f>+IFERROR(INDEX('Prix PRO PCS'!$1:$1048576,MATCH(E664,'Prix PRO PCS'!D:D,0),10),"")</f>
        <v>24.31</v>
      </c>
      <c r="X664" t="str">
        <f>IF(B664="OPPORTUNITE",AA664,IF(AA664&lt;=0,"Non",IF(AA664&gt;10,"Oui","Inf à 10")))</f>
        <v>Oui</v>
      </c>
      <c r="Y664" t="str">
        <f>IFERROR(INDEX(LigneAchat!$1:$1048576,MATCH(E664,LigneAchat!D:D,0),5),"")</f>
        <v/>
      </c>
      <c r="Z664">
        <f>INDEX(Articles!$1:$1048576,MATCH(E664,Articles!D:D,0),21)</f>
        <v>576</v>
      </c>
      <c r="AA664">
        <f>+Z664-AB664</f>
        <v>524</v>
      </c>
      <c r="AB664">
        <f>+INDEX(Articles!$1:$1048576,MATCH(E664,Articles!D:D,0),23)</f>
        <v>52</v>
      </c>
    </row>
    <row r="665">
      <c r="B665" t="str">
        <f>INDEX(Articles!$1:$1048576,MATCH(E665,Articles!D:D,0),6)</f>
        <v>1</v>
      </c>
      <c r="C665" t="str">
        <f>INDEX(Articles!$1:$1048576,MATCH(E665,Articles!D:D,0),7)</f>
        <v/>
      </c>
      <c r="D665" t="str">
        <f>HYPERLINK(INDEX(Articles!$1:$1048576,MATCH(E665,Articles!D:D,0),24),"Lien")</f>
        <v>Lien</v>
      </c>
      <c r="E665" t="str">
        <v>02030VE</v>
      </c>
      <c r="F665" t="str">
        <f>INDEX(Articles!$1:$1048576,MATCH(E665,Articles!D:D,0),5)</f>
        <v>BATT. Ø30 20 BTTES VERTES + TC VERT</v>
      </c>
      <c r="G665" t="str">
        <f>INDEX(Articles!$1:$1048576,MATCH(E665,Articles!D:D,0),8)</f>
        <v>BATTERIE</v>
      </c>
      <c r="H665" t="str">
        <f>INDEX(Articles!$1:$1048576,MATCH(E665,Articles!D:D,0),9)</f>
        <v>DROITE</v>
      </c>
      <c r="I665">
        <f>INDEX(Articles!$1:$1048576,MATCH(E665,Articles!D:D,0),10)</f>
        <v>30</v>
      </c>
      <c r="J665" t="str">
        <f>INDEX(Articles!$1:$1048576,MATCH(E665,Articles!D:D,0),11)</f>
        <v>PIVOINE</v>
      </c>
      <c r="K665" t="str">
        <f>INDEX(Articles!$1:$1048576,MATCH(E665,Articles!D:D,0),12)</f>
        <v>VERT</v>
      </c>
      <c r="L665" t="str">
        <f>INDEX(Articles!$1:$1048576,MATCH(E665,Articles!D:D,0),13)</f>
        <v>CN</v>
      </c>
      <c r="M665" t="str">
        <f>INDEX(Articles!$1:$1048576,MATCH(E665,Articles!D:D,0),14)</f>
        <v>F3</v>
      </c>
      <c r="N665" t="str">
        <f>INDEX(Articles!$1:$1048576,MATCH(E665,Articles!D:D,0),15)</f>
        <v>1.4G</v>
      </c>
      <c r="O665" t="str">
        <f>INDEX(Articles!$1:$1048576,MATCH(E665,Articles!D:D,0),16)</f>
        <v>1008-F3-69254049</v>
      </c>
      <c r="P665">
        <f>INDEX(Articles!$1:$1048576,MATCH(E665,Articles!D:D,0),17)*1000</f>
        <v>348</v>
      </c>
      <c r="Q665" t="str">
        <f>INDEX(Articles!$1:$1048576,MATCH(E665,Articles!D:D,0),18)</f>
        <v>30</v>
      </c>
      <c r="R665">
        <f>INDEX(Articles!$1:$1048576,MATCH(E665,Articles!D:D,0),19)</f>
        <v>25</v>
      </c>
      <c r="S665" t="str">
        <f>IF(INDEX('Unités CA'!$1:$1048576,MATCH(E665,'Unités CA'!D:D,0),5)=0,"",INDEX('Unités CA'!$1:$1048576,MATCH(E665,'Unités CA'!D:D,0),5))</f>
        <v>0006/CA</v>
      </c>
      <c r="T665" t="str">
        <f>IF(INDEX('Unités BTE'!$1:$1048576,MATCH(E665,'Unités CA'!D:D,0),5)=0,"",INDEX('Unités BTE'!$1:$1048576,MATCH(E665,'Unités CA'!D:D,0),5))</f>
        <v/>
      </c>
      <c r="U665">
        <f>IFERROR(INDEX('Prix PRO CA'!$1:$1048576,MATCH(E665,'Prix PRO CA'!D:D,0),10),"")</f>
        <v>124.28</v>
      </c>
      <c r="V665" t="str">
        <f>IFERROR(INDEX('Prix PRO CA'!$1:$1048576,MATCH(E665,'Prix PRO BTE'!D:D,0),10),"")</f>
        <v/>
      </c>
      <c r="W665">
        <f>+IFERROR(INDEX('Prix PRO PCS'!$1:$1048576,MATCH(E665,'Prix PRO PCS'!D:D,0),10),"")</f>
        <v>24.31</v>
      </c>
      <c r="X665" t="str">
        <f>IF(B665="OPPORTUNITE",AA665,IF(AA665&lt;=0,"Non",IF(AA665&gt;10,"Oui","Inf à 10")))</f>
        <v>Oui</v>
      </c>
      <c r="Y665" t="str">
        <f>IFERROR(INDEX(LigneAchat!$1:$1048576,MATCH(E665,LigneAchat!D:D,0),5),"")</f>
        <v/>
      </c>
      <c r="Z665">
        <f>INDEX(Articles!$1:$1048576,MATCH(E665,Articles!D:D,0),21)</f>
        <v>284</v>
      </c>
      <c r="AA665">
        <f>+Z665-AB665</f>
        <v>274</v>
      </c>
      <c r="AB665">
        <f>+INDEX(Articles!$1:$1048576,MATCH(E665,Articles!D:D,0),23)</f>
        <v>10</v>
      </c>
    </row>
    <row r="666">
      <c r="B666" t="str">
        <f>INDEX(Articles!$1:$1048576,MATCH(E666,Articles!D:D,0),6)</f>
        <v>1</v>
      </c>
      <c r="C666" t="str">
        <f>INDEX(Articles!$1:$1048576,MATCH(E666,Articles!D:D,0),7)</f>
        <v/>
      </c>
      <c r="D666" t="str">
        <f>HYPERLINK(INDEX(Articles!$1:$1048576,MATCH(E666,Articles!D:D,0),24),"Lien")</f>
        <v>Lien</v>
      </c>
      <c r="E666" t="str">
        <v>02030VI</v>
      </c>
      <c r="F666" t="str">
        <f>INDEX(Articles!$1:$1048576,MATCH(E666,Articles!D:D,0),5)</f>
        <v>BATT. Ø30 20 BTTES VIOLETTES + TC VIOLET</v>
      </c>
      <c r="G666" t="str">
        <f>INDEX(Articles!$1:$1048576,MATCH(E666,Articles!D:D,0),8)</f>
        <v>BATTERIE</v>
      </c>
      <c r="H666" t="str">
        <f>INDEX(Articles!$1:$1048576,MATCH(E666,Articles!D:D,0),9)</f>
        <v>DROITE</v>
      </c>
      <c r="I666">
        <f>INDEX(Articles!$1:$1048576,MATCH(E666,Articles!D:D,0),10)</f>
        <v>30</v>
      </c>
      <c r="J666" t="str">
        <f>INDEX(Articles!$1:$1048576,MATCH(E666,Articles!D:D,0),11)</f>
        <v>PIVOINE</v>
      </c>
      <c r="K666" t="str">
        <f>INDEX(Articles!$1:$1048576,MATCH(E666,Articles!D:D,0),12)</f>
        <v>VIOLET</v>
      </c>
      <c r="L666" t="str">
        <f>INDEX(Articles!$1:$1048576,MATCH(E666,Articles!D:D,0),13)</f>
        <v>CN</v>
      </c>
      <c r="M666" t="str">
        <f>INDEX(Articles!$1:$1048576,MATCH(E666,Articles!D:D,0),14)</f>
        <v>F3</v>
      </c>
      <c r="N666" t="str">
        <f>INDEX(Articles!$1:$1048576,MATCH(E666,Articles!D:D,0),15)</f>
        <v>1.4G</v>
      </c>
      <c r="O666" t="str">
        <f>INDEX(Articles!$1:$1048576,MATCH(E666,Articles!D:D,0),16)</f>
        <v>1008-F3-69254049</v>
      </c>
      <c r="P666">
        <f>INDEX(Articles!$1:$1048576,MATCH(E666,Articles!D:D,0),17)*1000</f>
        <v>348</v>
      </c>
      <c r="Q666" t="str">
        <f>INDEX(Articles!$1:$1048576,MATCH(E666,Articles!D:D,0),18)</f>
        <v>30</v>
      </c>
      <c r="R666">
        <f>INDEX(Articles!$1:$1048576,MATCH(E666,Articles!D:D,0),19)</f>
        <v>25</v>
      </c>
      <c r="S666" t="str">
        <f>IF(INDEX('Unités CA'!$1:$1048576,MATCH(E666,'Unités CA'!D:D,0),5)=0,"",INDEX('Unités CA'!$1:$1048576,MATCH(E666,'Unités CA'!D:D,0),5))</f>
        <v>0006/CA</v>
      </c>
      <c r="T666" t="str">
        <f>IF(INDEX('Unités BTE'!$1:$1048576,MATCH(E666,'Unités CA'!D:D,0),5)=0,"",INDEX('Unités BTE'!$1:$1048576,MATCH(E666,'Unités CA'!D:D,0),5))</f>
        <v/>
      </c>
      <c r="U666">
        <f>IFERROR(INDEX('Prix PRO CA'!$1:$1048576,MATCH(E666,'Prix PRO CA'!D:D,0),10),"")</f>
        <v>124.28</v>
      </c>
      <c r="V666" t="str">
        <f>IFERROR(INDEX('Prix PRO CA'!$1:$1048576,MATCH(E666,'Prix PRO BTE'!D:D,0),10),"")</f>
        <v/>
      </c>
      <c r="W666">
        <f>+IFERROR(INDEX('Prix PRO PCS'!$1:$1048576,MATCH(E666,'Prix PRO PCS'!D:D,0),10),"")</f>
        <v>24.31</v>
      </c>
      <c r="X666" t="str">
        <f>IF(B666="OPPORTUNITE",AA666,IF(AA666&lt;=0,"Non",IF(AA666&gt;10,"Oui","Inf à 10")))</f>
        <v>Oui</v>
      </c>
      <c r="Y666" t="str">
        <f>IFERROR(INDEX(LigneAchat!$1:$1048576,MATCH(E666,LigneAchat!D:D,0),5),"")</f>
        <v/>
      </c>
      <c r="Z666">
        <f>INDEX(Articles!$1:$1048576,MATCH(E666,Articles!D:D,0),21)</f>
        <v>467</v>
      </c>
      <c r="AA666">
        <f>+Z666-AB666</f>
        <v>465</v>
      </c>
      <c r="AB666">
        <f>+INDEX(Articles!$1:$1048576,MATCH(E666,Articles!D:D,0),23)</f>
        <v>2</v>
      </c>
    </row>
    <row r="667">
      <c r="B667" t="str">
        <f>INDEX(Articles!$1:$1048576,MATCH(E667,Articles!D:D,0),6)</f>
        <v>1</v>
      </c>
      <c r="C667" t="str">
        <f>INDEX(Articles!$1:$1048576,MATCH(E667,Articles!D:D,0),7)</f>
        <v/>
      </c>
      <c r="D667" t="str">
        <f>HYPERLINK(INDEX(Articles!$1:$1048576,MATCH(E667,Articles!D:D,0),24),"Lien")</f>
        <v>Lien</v>
      </c>
      <c r="E667" t="str">
        <v>0230-CE</v>
      </c>
      <c r="F667" t="str">
        <f>INDEX(Articles!$1:$1048576,MATCH(E667,Articles!D:D,0),5)</f>
        <v>CARTON DE 4 BATT. Ø30 19 CPS BTTES</v>
      </c>
      <c r="G667" t="str">
        <f>INDEX(Articles!$1:$1048576,MATCH(E667,Articles!D:D,0),8)</f>
        <v>BATTERIE</v>
      </c>
      <c r="H667" t="str">
        <f>INDEX(Articles!$1:$1048576,MATCH(E667,Articles!D:D,0),9)</f>
        <v>DROITE</v>
      </c>
      <c r="I667">
        <f>INDEX(Articles!$1:$1048576,MATCH(E667,Articles!D:D,0),10)</f>
        <v>30</v>
      </c>
      <c r="J667" t="str">
        <f>INDEX(Articles!$1:$1048576,MATCH(E667,Articles!D:D,0),11)</f>
        <v>PIVOINE</v>
      </c>
      <c r="K667" t="str">
        <f>INDEX(Articles!$1:$1048576,MATCH(E667,Articles!D:D,0),12)</f>
        <v>ASSORTI</v>
      </c>
      <c r="L667" t="str">
        <f>INDEX(Articles!$1:$1048576,MATCH(E667,Articles!D:D,0),13)</f>
        <v>CN</v>
      </c>
      <c r="M667" t="str">
        <f>INDEX(Articles!$1:$1048576,MATCH(E667,Articles!D:D,0),14)</f>
        <v>F3</v>
      </c>
      <c r="N667" t="str">
        <f>INDEX(Articles!$1:$1048576,MATCH(E667,Articles!D:D,0),15)</f>
        <v>1.4G</v>
      </c>
      <c r="O667" t="str">
        <f>INDEX(Articles!$1:$1048576,MATCH(E667,Articles!D:D,0),16)</f>
        <v>1008-F3-69245094</v>
      </c>
      <c r="P667">
        <f>INDEX(Articles!$1:$1048576,MATCH(E667,Articles!D:D,0),17)*1000</f>
        <v>428</v>
      </c>
      <c r="Q667" t="str">
        <f>INDEX(Articles!$1:$1048576,MATCH(E667,Articles!D:D,0),18)</f>
        <v>30</v>
      </c>
      <c r="R667">
        <f>INDEX(Articles!$1:$1048576,MATCH(E667,Articles!D:D,0),19)</f>
        <v>25</v>
      </c>
      <c r="S667" t="str">
        <f>IF(INDEX('Unités CA'!$1:$1048576,MATCH(E667,'Unités CA'!D:D,0),5)=0,"",INDEX('Unités CA'!$1:$1048576,MATCH(E667,'Unités CA'!D:D,0),5))</f>
        <v>0004/CA</v>
      </c>
      <c r="T667" t="str">
        <f>IF(INDEX('Unités BTE'!$1:$1048576,MATCH(E667,'Unités CA'!D:D,0),5)=0,"",INDEX('Unités BTE'!$1:$1048576,MATCH(E667,'Unités CA'!D:D,0),5))</f>
        <v/>
      </c>
      <c r="U667">
        <f>IFERROR(INDEX('Prix PRO CA'!$1:$1048576,MATCH(E667,'Prix PRO CA'!D:D,0),10),"")</f>
        <v>74.48</v>
      </c>
      <c r="V667" t="str">
        <f>IFERROR(INDEX('Prix PRO CA'!$1:$1048576,MATCH(E667,'Prix PRO BTE'!D:D,0),10),"")</f>
        <v/>
      </c>
      <c r="W667" t="str">
        <f>+IFERROR(INDEX('Prix PRO PCS'!$1:$1048576,MATCH(E667,'Prix PRO PCS'!D:D,0),10),"")</f>
        <v/>
      </c>
      <c r="X667" t="str">
        <f>IF(B667="OPPORTUNITE",AA667,IF(AA667&lt;=0,"Non",IF(AA667&gt;10,"Oui","Inf à 10")))</f>
        <v>Oui</v>
      </c>
      <c r="Y667">
        <f>IFERROR(INDEX(LigneAchat!$1:$1048576,MATCH(E667,LigneAchat!D:D,0),5),"")</f>
        <v>44287</v>
      </c>
      <c r="Z667">
        <f>INDEX(Articles!$1:$1048576,MATCH(E667,Articles!D:D,0),21)</f>
        <v>1004</v>
      </c>
      <c r="AA667">
        <f>+Z667-AB667</f>
        <v>1004</v>
      </c>
      <c r="AB667">
        <f>+INDEX(Articles!$1:$1048576,MATCH(E667,Articles!D:D,0),23)</f>
        <v>0</v>
      </c>
    </row>
    <row r="668">
      <c r="B668" t="str">
        <f>INDEX(Articles!$1:$1048576,MATCH(E668,Articles!D:D,0),6)</f>
        <v>1</v>
      </c>
      <c r="C668" t="str">
        <f>INDEX(Articles!$1:$1048576,MATCH(E668,Articles!D:D,0),7)</f>
        <v/>
      </c>
      <c r="D668" t="str">
        <f>HYPERLINK(INDEX(Articles!$1:$1048576,MATCH(E668,Articles!D:D,0),24),"Lien")</f>
        <v>Lien</v>
      </c>
      <c r="E668" t="str">
        <v>02530-13</v>
      </c>
      <c r="F668" t="str">
        <f>INDEX(Articles!$1:$1048576,MATCH(E668,Articles!D:D,0),5)</f>
        <v>BATT. Ø30 25 BTTES MULTIPASTEL + TC ARGENT</v>
      </c>
      <c r="G668" t="str">
        <f>INDEX(Articles!$1:$1048576,MATCH(E668,Articles!D:D,0),8)</f>
        <v>BATTERIE</v>
      </c>
      <c r="H668" t="str">
        <f>INDEX(Articles!$1:$1048576,MATCH(E668,Articles!D:D,0),9)</f>
        <v>DROITE</v>
      </c>
      <c r="I668">
        <f>INDEX(Articles!$1:$1048576,MATCH(E668,Articles!D:D,0),10)</f>
        <v>30</v>
      </c>
      <c r="J668" t="str">
        <f>INDEX(Articles!$1:$1048576,MATCH(E668,Articles!D:D,0),11)</f>
        <v>PIVOINE</v>
      </c>
      <c r="K668" t="str">
        <f>INDEX(Articles!$1:$1048576,MATCH(E668,Articles!D:D,0),12)</f>
        <v>MULTIPASTEL</v>
      </c>
      <c r="L668" t="str">
        <f>INDEX(Articles!$1:$1048576,MATCH(E668,Articles!D:D,0),13)</f>
        <v>CN</v>
      </c>
      <c r="M668" t="str">
        <f>INDEX(Articles!$1:$1048576,MATCH(E668,Articles!D:D,0),14)</f>
        <v>F3</v>
      </c>
      <c r="N668" t="str">
        <f>INDEX(Articles!$1:$1048576,MATCH(E668,Articles!D:D,0),15)</f>
        <v>1.4G</v>
      </c>
      <c r="O668" t="str">
        <f>INDEX(Articles!$1:$1048576,MATCH(E668,Articles!D:D,0),16)</f>
        <v>1008-F3-69254049</v>
      </c>
      <c r="P668">
        <f>INDEX(Articles!$1:$1048576,MATCH(E668,Articles!D:D,0),17)*1000</f>
        <v>435</v>
      </c>
      <c r="Q668" t="str">
        <f>INDEX(Articles!$1:$1048576,MATCH(E668,Articles!D:D,0),18)</f>
        <v>30</v>
      </c>
      <c r="R668">
        <f>INDEX(Articles!$1:$1048576,MATCH(E668,Articles!D:D,0),19)</f>
        <v>25</v>
      </c>
      <c r="S668" t="str">
        <f>IF(INDEX('Unités CA'!$1:$1048576,MATCH(E668,'Unités CA'!D:D,0),5)=0,"",INDEX('Unités CA'!$1:$1048576,MATCH(E668,'Unités CA'!D:D,0),5))</f>
        <v>0006/CA</v>
      </c>
      <c r="T668" t="str">
        <f>IF(INDEX('Unités BTE'!$1:$1048576,MATCH(E668,'Unités CA'!D:D,0),5)=0,"",INDEX('Unités BTE'!$1:$1048576,MATCH(E668,'Unités CA'!D:D,0),5))</f>
        <v/>
      </c>
      <c r="U668">
        <f>IFERROR(INDEX('Prix PRO CA'!$1:$1048576,MATCH(E668,'Prix PRO CA'!D:D,0),10),"")</f>
        <v>136.74</v>
      </c>
      <c r="V668" t="str">
        <f>IFERROR(INDEX('Prix PRO CA'!$1:$1048576,MATCH(E668,'Prix PRO BTE'!D:D,0),10),"")</f>
        <v/>
      </c>
      <c r="W668">
        <f>+IFERROR(INDEX('Prix PRO PCS'!$1:$1048576,MATCH(E668,'Prix PRO PCS'!D:D,0),10),"")</f>
        <v>25.91</v>
      </c>
      <c r="X668" t="str">
        <f>IF(B668="OPPORTUNITE",AA668,IF(AA668&lt;=0,"Non",IF(AA668&gt;10,"Oui","Inf à 10")))</f>
        <v>Oui</v>
      </c>
      <c r="Y668" t="str">
        <f>IFERROR(INDEX(LigneAchat!$1:$1048576,MATCH(E668,LigneAchat!D:D,0),5),"")</f>
        <v/>
      </c>
      <c r="Z668">
        <f>INDEX(Articles!$1:$1048576,MATCH(E668,Articles!D:D,0),21)</f>
        <v>668</v>
      </c>
      <c r="AA668">
        <f>+Z668-AB668</f>
        <v>668</v>
      </c>
      <c r="AB668">
        <f>+INDEX(Articles!$1:$1048576,MATCH(E668,Articles!D:D,0),23)</f>
        <v>0</v>
      </c>
    </row>
    <row r="669">
      <c r="B669" t="str">
        <f>INDEX(Articles!$1:$1048576,MATCH(E669,Articles!D:D,0),6)</f>
        <v>1</v>
      </c>
      <c r="C669" t="str">
        <f>INDEX(Articles!$1:$1048576,MATCH(E669,Articles!D:D,0),7)</f>
        <v/>
      </c>
      <c r="D669" t="str">
        <f>HYPERLINK(INDEX(Articles!$1:$1048576,MATCH(E669,Articles!D:D,0),24),"Lien")</f>
        <v>Lien</v>
      </c>
      <c r="E669" t="str">
        <v>02531-19</v>
      </c>
      <c r="F669" t="str">
        <f>INDEX(Articles!$1:$1048576,MATCH(E669,Articles!D:D,0),5)</f>
        <v>BATT. Ø30 25 BTTES FILET OR &amp; FRIS. BLC + TC CLI</v>
      </c>
      <c r="G669" t="str">
        <f>INDEX(Articles!$1:$1048576,MATCH(E669,Articles!D:D,0),8)</f>
        <v>BATTERIE</v>
      </c>
      <c r="H669" t="str">
        <f>INDEX(Articles!$1:$1048576,MATCH(E669,Articles!D:D,0),9)</f>
        <v>DROITE</v>
      </c>
      <c r="I669">
        <f>INDEX(Articles!$1:$1048576,MATCH(E669,Articles!D:D,0),10)</f>
        <v>30</v>
      </c>
      <c r="J669" t="str">
        <f>INDEX(Articles!$1:$1048576,MATCH(E669,Articles!D:D,0),11)</f>
        <v>CREPITANT</v>
      </c>
      <c r="K669" t="str">
        <f>INDEX(Articles!$1:$1048576,MATCH(E669,Articles!D:D,0),12)</f>
        <v>KAMURO</v>
      </c>
      <c r="L669" t="str">
        <f>INDEX(Articles!$1:$1048576,MATCH(E669,Articles!D:D,0),13)</f>
        <v>CN</v>
      </c>
      <c r="M669" t="str">
        <f>INDEX(Articles!$1:$1048576,MATCH(E669,Articles!D:D,0),14)</f>
        <v>F3</v>
      </c>
      <c r="N669" t="str">
        <f>INDEX(Articles!$1:$1048576,MATCH(E669,Articles!D:D,0),15)</f>
        <v>1.4G</v>
      </c>
      <c r="O669" t="str">
        <f>INDEX(Articles!$1:$1048576,MATCH(E669,Articles!D:D,0),16)</f>
        <v>1008-F3-69242495</v>
      </c>
      <c r="P669">
        <f>INDEX(Articles!$1:$1048576,MATCH(E669,Articles!D:D,0),17)*1000</f>
        <v>270</v>
      </c>
      <c r="Q669" t="str">
        <f>INDEX(Articles!$1:$1048576,MATCH(E669,Articles!D:D,0),18)</f>
        <v>30</v>
      </c>
      <c r="R669">
        <f>INDEX(Articles!$1:$1048576,MATCH(E669,Articles!D:D,0),19)</f>
        <v>25</v>
      </c>
      <c r="S669" t="str">
        <f>IF(INDEX('Unités CA'!$1:$1048576,MATCH(E669,'Unités CA'!D:D,0),5)=0,"",INDEX('Unités CA'!$1:$1048576,MATCH(E669,'Unités CA'!D:D,0),5))</f>
        <v>0006/CA</v>
      </c>
      <c r="T669" t="str">
        <f>IF(INDEX('Unités BTE'!$1:$1048576,MATCH(E669,'Unités CA'!D:D,0),5)=0,"",INDEX('Unités BTE'!$1:$1048576,MATCH(E669,'Unités CA'!D:D,0),5))</f>
        <v/>
      </c>
      <c r="U669">
        <f>IFERROR(INDEX('Prix PRO CA'!$1:$1048576,MATCH(E669,'Prix PRO CA'!D:D,0),10),"")</f>
        <v>143.55</v>
      </c>
      <c r="V669" t="str">
        <f>IFERROR(INDEX('Prix PRO CA'!$1:$1048576,MATCH(E669,'Prix PRO BTE'!D:D,0),10),"")</f>
        <v/>
      </c>
      <c r="W669">
        <f>+IFERROR(INDEX('Prix PRO PCS'!$1:$1048576,MATCH(E669,'Prix PRO PCS'!D:D,0),10),"")</f>
        <v>30.75</v>
      </c>
      <c r="X669" t="str">
        <f>IF(B669="OPPORTUNITE",AA669,IF(AA669&lt;=0,"Non",IF(AA669&gt;10,"Oui","Inf à 10")))</f>
        <v>Oui</v>
      </c>
      <c r="Y669" t="str">
        <f>IFERROR(INDEX(LigneAchat!$1:$1048576,MATCH(E669,LigneAchat!D:D,0),5),"")</f>
        <v/>
      </c>
      <c r="Z669">
        <f>INDEX(Articles!$1:$1048576,MATCH(E669,Articles!D:D,0),21)</f>
        <v>167</v>
      </c>
      <c r="AA669">
        <f>+Z669-AB669</f>
        <v>165</v>
      </c>
      <c r="AB669">
        <f>+INDEX(Articles!$1:$1048576,MATCH(E669,Articles!D:D,0),23)</f>
        <v>2</v>
      </c>
    </row>
    <row r="670">
      <c r="B670" t="str">
        <f>INDEX(Articles!$1:$1048576,MATCH(E670,Articles!D:D,0),6)</f>
        <v>1</v>
      </c>
      <c r="C670" t="str">
        <f>INDEX(Articles!$1:$1048576,MATCH(E670,Articles!D:D,0),7)</f>
        <v/>
      </c>
      <c r="D670" t="str">
        <f>HYPERLINK(INDEX(Articles!$1:$1048576,MATCH(E670,Articles!D:D,0),24),"Lien")</f>
        <v>Lien</v>
      </c>
      <c r="E670" t="str">
        <v>02531-06</v>
      </c>
      <c r="F670" t="str">
        <f>INDEX(Articles!$1:$1048576,MATCH(E670,Articles!D:D,0),5)</f>
        <v>BATT. Ø30 25 BTTES ROUGE &amp; FRISS. BLC + TC CLI RGE</v>
      </c>
      <c r="G670" t="str">
        <f>INDEX(Articles!$1:$1048576,MATCH(E670,Articles!D:D,0),8)</f>
        <v>BATTERIE</v>
      </c>
      <c r="H670" t="str">
        <f>INDEX(Articles!$1:$1048576,MATCH(E670,Articles!D:D,0),9)</f>
        <v>DROITE</v>
      </c>
      <c r="I670">
        <f>INDEX(Articles!$1:$1048576,MATCH(E670,Articles!D:D,0),10)</f>
        <v>30</v>
      </c>
      <c r="J670" t="str">
        <f>INDEX(Articles!$1:$1048576,MATCH(E670,Articles!D:D,0),11)</f>
        <v>CREPITANT</v>
      </c>
      <c r="K670" t="str">
        <f>INDEX(Articles!$1:$1048576,MATCH(E670,Articles!D:D,0),12)</f>
        <v>ROUGE</v>
      </c>
      <c r="L670" t="str">
        <f>INDEX(Articles!$1:$1048576,MATCH(E670,Articles!D:D,0),13)</f>
        <v>CN</v>
      </c>
      <c r="M670" t="str">
        <f>INDEX(Articles!$1:$1048576,MATCH(E670,Articles!D:D,0),14)</f>
        <v>F3</v>
      </c>
      <c r="N670" t="str">
        <f>INDEX(Articles!$1:$1048576,MATCH(E670,Articles!D:D,0),15)</f>
        <v>1.4G</v>
      </c>
      <c r="O670" t="str">
        <f>INDEX(Articles!$1:$1048576,MATCH(E670,Articles!D:D,0),16)</f>
        <v>1008-F3-69242495</v>
      </c>
      <c r="P670">
        <f>INDEX(Articles!$1:$1048576,MATCH(E670,Articles!D:D,0),17)*1000</f>
        <v>270</v>
      </c>
      <c r="Q670" t="str">
        <f>INDEX(Articles!$1:$1048576,MATCH(E670,Articles!D:D,0),18)</f>
        <v>30</v>
      </c>
      <c r="R670">
        <f>INDEX(Articles!$1:$1048576,MATCH(E670,Articles!D:D,0),19)</f>
        <v>25</v>
      </c>
      <c r="S670" t="str">
        <f>IF(INDEX('Unités CA'!$1:$1048576,MATCH(E670,'Unités CA'!D:D,0),5)=0,"",INDEX('Unités CA'!$1:$1048576,MATCH(E670,'Unités CA'!D:D,0),5))</f>
        <v>0006/CA</v>
      </c>
      <c r="T670" t="str">
        <f>IF(INDEX('Unités BTE'!$1:$1048576,MATCH(E670,'Unités CA'!D:D,0),5)=0,"",INDEX('Unités BTE'!$1:$1048576,MATCH(E670,'Unités CA'!D:D,0),5))</f>
        <v/>
      </c>
      <c r="U670">
        <f>IFERROR(INDEX('Prix PRO CA'!$1:$1048576,MATCH(E670,'Prix PRO CA'!D:D,0),10),"")</f>
        <v>143.55</v>
      </c>
      <c r="V670" t="str">
        <f>IFERROR(INDEX('Prix PRO CA'!$1:$1048576,MATCH(E670,'Prix PRO BTE'!D:D,0),10),"")</f>
        <v/>
      </c>
      <c r="W670">
        <f>+IFERROR(INDEX('Prix PRO PCS'!$1:$1048576,MATCH(E670,'Prix PRO PCS'!D:D,0),10),"")</f>
        <v>30.75</v>
      </c>
      <c r="X670" t="str">
        <f>IF(B670="OPPORTUNITE",AA670,IF(AA670&lt;=0,"Non",IF(AA670&gt;10,"Oui","Inf à 10")))</f>
        <v>Oui</v>
      </c>
      <c r="Y670" t="str">
        <f>IFERROR(INDEX(LigneAchat!$1:$1048576,MATCH(E670,LigneAchat!D:D,0),5),"")</f>
        <v/>
      </c>
      <c r="Z670">
        <f>INDEX(Articles!$1:$1048576,MATCH(E670,Articles!D:D,0),21)</f>
        <v>396</v>
      </c>
      <c r="AA670">
        <f>+Z670-AB670</f>
        <v>392</v>
      </c>
      <c r="AB670">
        <f>+INDEX(Articles!$1:$1048576,MATCH(E670,Articles!D:D,0),23)</f>
        <v>4</v>
      </c>
    </row>
    <row r="671">
      <c r="B671" t="str">
        <f>INDEX(Articles!$1:$1048576,MATCH(E671,Articles!D:D,0),6)</f>
        <v>1</v>
      </c>
      <c r="C671" t="str">
        <f>INDEX(Articles!$1:$1048576,MATCH(E671,Articles!D:D,0),7)</f>
        <v/>
      </c>
      <c r="D671" t="str">
        <f>HYPERLINK(INDEX(Articles!$1:$1048576,MATCH(E671,Articles!D:D,0),24),"Lien")</f>
        <v>Lien</v>
      </c>
      <c r="E671" t="str">
        <v>02531-30</v>
      </c>
      <c r="F671" t="str">
        <f>INDEX(Articles!$1:$1048576,MATCH(E671,Articles!D:D,0),5)</f>
        <v>BATT. Ø30 25 BTTES ASSORTI À OEUFS DE D. + TC ARGT</v>
      </c>
      <c r="G671" t="str">
        <f>INDEX(Articles!$1:$1048576,MATCH(E671,Articles!D:D,0),8)</f>
        <v>BATTERIE</v>
      </c>
      <c r="H671" t="str">
        <f>INDEX(Articles!$1:$1048576,MATCH(E671,Articles!D:D,0),9)</f>
        <v>DROITE</v>
      </c>
      <c r="I671">
        <f>INDEX(Articles!$1:$1048576,MATCH(E671,Articles!D:D,0),10)</f>
        <v>30</v>
      </c>
      <c r="J671" t="str">
        <f>INDEX(Articles!$1:$1048576,MATCH(E671,Articles!D:D,0),11)</f>
        <v>CREPITANT</v>
      </c>
      <c r="K671" t="str">
        <f>INDEX(Articles!$1:$1048576,MATCH(E671,Articles!D:D,0),12)</f>
        <v>ASSORTI</v>
      </c>
      <c r="L671" t="str">
        <f>INDEX(Articles!$1:$1048576,MATCH(E671,Articles!D:D,0),13)</f>
        <v>CN</v>
      </c>
      <c r="M671" t="str">
        <f>INDEX(Articles!$1:$1048576,MATCH(E671,Articles!D:D,0),14)</f>
        <v>F3</v>
      </c>
      <c r="N671" t="str">
        <f>INDEX(Articles!$1:$1048576,MATCH(E671,Articles!D:D,0),15)</f>
        <v>1.4G</v>
      </c>
      <c r="O671" t="str">
        <f>INDEX(Articles!$1:$1048576,MATCH(E671,Articles!D:D,0),16)</f>
        <v>1008-F3-69242495</v>
      </c>
      <c r="P671">
        <f>INDEX(Articles!$1:$1048576,MATCH(E671,Articles!D:D,0),17)*1000</f>
        <v>270</v>
      </c>
      <c r="Q671" t="str">
        <f>INDEX(Articles!$1:$1048576,MATCH(E671,Articles!D:D,0),18)</f>
        <v>30</v>
      </c>
      <c r="R671">
        <f>INDEX(Articles!$1:$1048576,MATCH(E671,Articles!D:D,0),19)</f>
        <v>25</v>
      </c>
      <c r="S671" t="str">
        <f>IF(INDEX('Unités CA'!$1:$1048576,MATCH(E671,'Unités CA'!D:D,0),5)=0,"",INDEX('Unités CA'!$1:$1048576,MATCH(E671,'Unités CA'!D:D,0),5))</f>
        <v>0006/CA</v>
      </c>
      <c r="T671" t="str">
        <f>IF(INDEX('Unités BTE'!$1:$1048576,MATCH(E671,'Unités CA'!D:D,0),5)=0,"",INDEX('Unités BTE'!$1:$1048576,MATCH(E671,'Unités CA'!D:D,0),5))</f>
        <v/>
      </c>
      <c r="U671">
        <f>IFERROR(INDEX('Prix PRO CA'!$1:$1048576,MATCH(E671,'Prix PRO CA'!D:D,0),10),"")</f>
        <v>143.55</v>
      </c>
      <c r="V671" t="str">
        <f>IFERROR(INDEX('Prix PRO CA'!$1:$1048576,MATCH(E671,'Prix PRO BTE'!D:D,0),10),"")</f>
        <v/>
      </c>
      <c r="W671">
        <f>+IFERROR(INDEX('Prix PRO PCS'!$1:$1048576,MATCH(E671,'Prix PRO PCS'!D:D,0),10),"")</f>
        <v>30.75</v>
      </c>
      <c r="X671" t="str">
        <f>IF(B671="OPPORTUNITE",AA671,IF(AA671&lt;=0,"Non",IF(AA671&gt;10,"Oui","Inf à 10")))</f>
        <v>Oui</v>
      </c>
      <c r="Y671" t="str">
        <f>IFERROR(INDEX(LigneAchat!$1:$1048576,MATCH(E671,LigneAchat!D:D,0),5),"")</f>
        <v/>
      </c>
      <c r="Z671">
        <f>INDEX(Articles!$1:$1048576,MATCH(E671,Articles!D:D,0),21)</f>
        <v>296</v>
      </c>
      <c r="AA671">
        <f>+Z671-AB671</f>
        <v>296</v>
      </c>
      <c r="AB671">
        <f>+INDEX(Articles!$1:$1048576,MATCH(E671,Articles!D:D,0),23)</f>
        <v>0</v>
      </c>
    </row>
    <row r="672">
      <c r="B672" t="str">
        <f>INDEX(Articles!$1:$1048576,MATCH(E672,Articles!D:D,0),6)</f>
        <v>1</v>
      </c>
      <c r="C672" t="str">
        <f>INDEX(Articles!$1:$1048576,MATCH(E672,Articles!D:D,0),7)</f>
        <v/>
      </c>
      <c r="D672" t="str">
        <f>HYPERLINK(INDEX(Articles!$1:$1048576,MATCH(E672,Articles!D:D,0),24),"Lien")</f>
        <v>Lien</v>
      </c>
      <c r="E672" t="str">
        <v>02531-08</v>
      </c>
      <c r="F672" t="str">
        <f>INDEX(Articles!$1:$1048576,MATCH(E672,Articles!D:D,0),5)</f>
        <v>BATT. Ø30 25 BTTES MULTI À OEUFS  DRAGON + TC ARGT</v>
      </c>
      <c r="G672" t="str">
        <f>INDEX(Articles!$1:$1048576,MATCH(E672,Articles!D:D,0),8)</f>
        <v>BATTERIE</v>
      </c>
      <c r="H672" t="str">
        <f>INDEX(Articles!$1:$1048576,MATCH(E672,Articles!D:D,0),9)</f>
        <v>DROITE</v>
      </c>
      <c r="I672">
        <f>INDEX(Articles!$1:$1048576,MATCH(E672,Articles!D:D,0),10)</f>
        <v>30</v>
      </c>
      <c r="J672" t="str">
        <f>INDEX(Articles!$1:$1048576,MATCH(E672,Articles!D:D,0),11)</f>
        <v>CREPITANT</v>
      </c>
      <c r="K672" t="str">
        <f>INDEX(Articles!$1:$1048576,MATCH(E672,Articles!D:D,0),12)</f>
        <v>MULTICOLORE</v>
      </c>
      <c r="L672" t="str">
        <f>INDEX(Articles!$1:$1048576,MATCH(E672,Articles!D:D,0),13)</f>
        <v>CN</v>
      </c>
      <c r="M672" t="str">
        <f>INDEX(Articles!$1:$1048576,MATCH(E672,Articles!D:D,0),14)</f>
        <v>F3</v>
      </c>
      <c r="N672" t="str">
        <f>INDEX(Articles!$1:$1048576,MATCH(E672,Articles!D:D,0),15)</f>
        <v>1.4G</v>
      </c>
      <c r="O672" t="str">
        <f>INDEX(Articles!$1:$1048576,MATCH(E672,Articles!D:D,0),16)</f>
        <v>1008-F3-69242495</v>
      </c>
      <c r="P672">
        <f>INDEX(Articles!$1:$1048576,MATCH(E672,Articles!D:D,0),17)*1000</f>
        <v>270</v>
      </c>
      <c r="Q672" t="str">
        <f>INDEX(Articles!$1:$1048576,MATCH(E672,Articles!D:D,0),18)</f>
        <v>30</v>
      </c>
      <c r="R672">
        <f>INDEX(Articles!$1:$1048576,MATCH(E672,Articles!D:D,0),19)</f>
        <v>25</v>
      </c>
      <c r="S672" t="str">
        <f>IF(INDEX('Unités CA'!$1:$1048576,MATCH(E672,'Unités CA'!D:D,0),5)=0,"",INDEX('Unités CA'!$1:$1048576,MATCH(E672,'Unités CA'!D:D,0),5))</f>
        <v>0006/CA</v>
      </c>
      <c r="T672" t="str">
        <f>IF(INDEX('Unités BTE'!$1:$1048576,MATCH(E672,'Unités CA'!D:D,0),5)=0,"",INDEX('Unités BTE'!$1:$1048576,MATCH(E672,'Unités CA'!D:D,0),5))</f>
        <v/>
      </c>
      <c r="U672">
        <f>IFERROR(INDEX('Prix PRO CA'!$1:$1048576,MATCH(E672,'Prix PRO CA'!D:D,0),10),"")</f>
        <v>143.55</v>
      </c>
      <c r="V672" t="str">
        <f>IFERROR(INDEX('Prix PRO CA'!$1:$1048576,MATCH(E672,'Prix PRO BTE'!D:D,0),10),"")</f>
        <v/>
      </c>
      <c r="W672">
        <f>+IFERROR(INDEX('Prix PRO PCS'!$1:$1048576,MATCH(E672,'Prix PRO PCS'!D:D,0),10),"")</f>
        <v>30.75</v>
      </c>
      <c r="X672" t="str">
        <f>IF(B672="OPPORTUNITE",AA672,IF(AA672&lt;=0,"Non",IF(AA672&gt;10,"Oui","Inf à 10")))</f>
        <v>Oui</v>
      </c>
      <c r="Y672" t="str">
        <f>IFERROR(INDEX(LigneAchat!$1:$1048576,MATCH(E672,LigneAchat!D:D,0),5),"")</f>
        <v/>
      </c>
      <c r="Z672">
        <f>INDEX(Articles!$1:$1048576,MATCH(E672,Articles!D:D,0),21)</f>
        <v>193</v>
      </c>
      <c r="AA672">
        <f>+Z672-AB672</f>
        <v>190</v>
      </c>
      <c r="AB672">
        <f>+INDEX(Articles!$1:$1048576,MATCH(E672,Articles!D:D,0),23)</f>
        <v>3</v>
      </c>
    </row>
    <row r="673">
      <c r="B673" t="str">
        <f>INDEX(Articles!$1:$1048576,MATCH(E673,Articles!D:D,0),6)</f>
        <v>1</v>
      </c>
      <c r="C673" t="str">
        <f>INDEX(Articles!$1:$1048576,MATCH(E673,Articles!D:D,0),7)</f>
        <v/>
      </c>
      <c r="D673" t="str">
        <f>HYPERLINK(INDEX(Articles!$1:$1048576,MATCH(E673,Articles!D:D,0),24),"Lien")</f>
        <v>Lien</v>
      </c>
      <c r="E673" t="str">
        <v>404979</v>
      </c>
      <c r="F673" t="str">
        <f>INDEX(Articles!$1:$1048576,MATCH(E673,Articles!D:D,0),5)</f>
        <v>BATT. Ø30 49 ARAIGNÉE FRISSON BLC + TC FRISSON BLC</v>
      </c>
      <c r="G673" t="str">
        <f>INDEX(Articles!$1:$1048576,MATCH(E673,Articles!D:D,0),8)</f>
        <v>BATTERIE</v>
      </c>
      <c r="H673" t="str">
        <f>INDEX(Articles!$1:$1048576,MATCH(E673,Articles!D:D,0),9)</f>
        <v>DROITE</v>
      </c>
      <c r="I673">
        <f>INDEX(Articles!$1:$1048576,MATCH(E673,Articles!D:D,0),10)</f>
        <v>30</v>
      </c>
      <c r="J673" t="str">
        <f>INDEX(Articles!$1:$1048576,MATCH(E673,Articles!D:D,0),11)</f>
        <v>CREPITANT</v>
      </c>
      <c r="K673" t="str">
        <f>INDEX(Articles!$1:$1048576,MATCH(E673,Articles!D:D,0),12)</f>
        <v>ARGENT</v>
      </c>
      <c r="L673" t="str">
        <f>INDEX(Articles!$1:$1048576,MATCH(E673,Articles!D:D,0),13)</f>
        <v>CN</v>
      </c>
      <c r="M673" t="str">
        <f>INDEX(Articles!$1:$1048576,MATCH(E673,Articles!D:D,0),14)</f>
        <v>F3</v>
      </c>
      <c r="N673" t="str">
        <f>INDEX(Articles!$1:$1048576,MATCH(E673,Articles!D:D,0),15)</f>
        <v>1.4G</v>
      </c>
      <c r="O673" t="str">
        <f>INDEX(Articles!$1:$1048576,MATCH(E673,Articles!D:D,0),16)</f>
        <v>2463-F3-0007</v>
      </c>
      <c r="P673">
        <f>INDEX(Articles!$1:$1048576,MATCH(E673,Articles!D:D,0),17)*1000</f>
        <v>810</v>
      </c>
      <c r="Q673" t="str">
        <f>INDEX(Articles!$1:$1048576,MATCH(E673,Articles!D:D,0),18)</f>
        <v>35</v>
      </c>
      <c r="R673">
        <f>INDEX(Articles!$1:$1048576,MATCH(E673,Articles!D:D,0),19)</f>
        <v>30</v>
      </c>
      <c r="S673" t="str">
        <f>IF(INDEX('Unités CA'!$1:$1048576,MATCH(E673,'Unités CA'!D:D,0),5)=0,"",INDEX('Unités CA'!$1:$1048576,MATCH(E673,'Unités CA'!D:D,0),5))</f>
        <v>0002/CA</v>
      </c>
      <c r="T673" t="str">
        <f>IF(INDEX('Unités BTE'!$1:$1048576,MATCH(E673,'Unités CA'!D:D,0),5)=0,"",INDEX('Unités BTE'!$1:$1048576,MATCH(E673,'Unités CA'!D:D,0),5))</f>
        <v/>
      </c>
      <c r="U673">
        <f>IFERROR(INDEX('Prix PRO CA'!$1:$1048576,MATCH(E673,'Prix PRO CA'!D:D,0),10),"")</f>
        <v>106.02</v>
      </c>
      <c r="V673" t="str">
        <f>IFERROR(INDEX('Prix PRO CA'!$1:$1048576,MATCH(E673,'Prix PRO BTE'!D:D,0),10),"")</f>
        <v/>
      </c>
      <c r="W673">
        <f>+IFERROR(INDEX('Prix PRO PCS'!$1:$1048576,MATCH(E673,'Prix PRO PCS'!D:D,0),10),"")</f>
        <v>60.09</v>
      </c>
      <c r="X673" t="str">
        <f>IF(B673="OPPORTUNITE",AA673,IF(AA673&lt;=0,"Non",IF(AA673&gt;10,"Oui","Inf à 10")))</f>
        <v>Oui</v>
      </c>
      <c r="Y673" t="str">
        <f>IFERROR(INDEX(LigneAchat!$1:$1048576,MATCH(E673,LigneAchat!D:D,0),5),"")</f>
        <v/>
      </c>
      <c r="Z673">
        <f>INDEX(Articles!$1:$1048576,MATCH(E673,Articles!D:D,0),21)</f>
        <v>322</v>
      </c>
      <c r="AA673">
        <f>+Z673-AB673</f>
        <v>217</v>
      </c>
      <c r="AB673">
        <f>+INDEX(Articles!$1:$1048576,MATCH(E673,Articles!D:D,0),23)</f>
        <v>105</v>
      </c>
    </row>
    <row r="674">
      <c r="B674" t="str">
        <f>INDEX(Articles!$1:$1048576,MATCH(E674,Articles!D:D,0),6)</f>
        <v>1</v>
      </c>
      <c r="C674" t="str">
        <f>INDEX(Articles!$1:$1048576,MATCH(E674,Articles!D:D,0),7)</f>
        <v/>
      </c>
      <c r="D674" t="str">
        <f>HYPERLINK(INDEX(Articles!$1:$1048576,MATCH(E674,Articles!D:D,0),24),"Lien")</f>
        <v>Lien</v>
      </c>
      <c r="E674" t="str">
        <v>405008</v>
      </c>
      <c r="F674" t="str">
        <f>INDEX(Articles!$1:$1048576,MATCH(E674,Articles!D:D,0),5)</f>
        <v>BATT. Ø30 50 BTTES MULTIPASTEL + TC ROUGE TR. ARGT</v>
      </c>
      <c r="G674" t="str">
        <f>INDEX(Articles!$1:$1048576,MATCH(E674,Articles!D:D,0),8)</f>
        <v>BATTERIE</v>
      </c>
      <c r="H674" t="str">
        <f>INDEX(Articles!$1:$1048576,MATCH(E674,Articles!D:D,0),9)</f>
        <v>DROITE</v>
      </c>
      <c r="I674">
        <f>INDEX(Articles!$1:$1048576,MATCH(E674,Articles!D:D,0),10)</f>
        <v>30</v>
      </c>
      <c r="J674" t="str">
        <f>INDEX(Articles!$1:$1048576,MATCH(E674,Articles!D:D,0),11)</f>
        <v>PIVOINE</v>
      </c>
      <c r="K674" t="str">
        <f>INDEX(Articles!$1:$1048576,MATCH(E674,Articles!D:D,0),12)</f>
        <v>MULTIPASTEL</v>
      </c>
      <c r="L674" t="str">
        <f>INDEX(Articles!$1:$1048576,MATCH(E674,Articles!D:D,0),13)</f>
        <v>CN</v>
      </c>
      <c r="M674" t="str">
        <f>INDEX(Articles!$1:$1048576,MATCH(E674,Articles!D:D,0),14)</f>
        <v>F3</v>
      </c>
      <c r="N674" t="str">
        <f>INDEX(Articles!$1:$1048576,MATCH(E674,Articles!D:D,0),15)</f>
        <v>1.4G</v>
      </c>
      <c r="O674" t="str">
        <f>INDEX(Articles!$1:$1048576,MATCH(E674,Articles!D:D,0),16)</f>
        <v>2463-F3-0008</v>
      </c>
      <c r="P674">
        <f>INDEX(Articles!$1:$1048576,MATCH(E674,Articles!D:D,0),17)*1000</f>
        <v>795</v>
      </c>
      <c r="Q674" t="str">
        <f>INDEX(Articles!$1:$1048576,MATCH(E674,Articles!D:D,0),18)</f>
        <v>45</v>
      </c>
      <c r="R674">
        <f>INDEX(Articles!$1:$1048576,MATCH(E674,Articles!D:D,0),19)</f>
        <v>30</v>
      </c>
      <c r="S674" t="str">
        <f>IF(INDEX('Unités CA'!$1:$1048576,MATCH(E674,'Unités CA'!D:D,0),5)=0,"",INDEX('Unités CA'!$1:$1048576,MATCH(E674,'Unités CA'!D:D,0),5))</f>
        <v>0002/CA</v>
      </c>
      <c r="T674" t="str">
        <f>IF(INDEX('Unités BTE'!$1:$1048576,MATCH(E674,'Unités CA'!D:D,0),5)=0,"",INDEX('Unités BTE'!$1:$1048576,MATCH(E674,'Unités CA'!D:D,0),5))</f>
        <v/>
      </c>
      <c r="U674">
        <f>IFERROR(INDEX('Prix PRO CA'!$1:$1048576,MATCH(E674,'Prix PRO CA'!D:D,0),10),"")</f>
        <v>108.42</v>
      </c>
      <c r="V674" t="str">
        <f>IFERROR(INDEX('Prix PRO CA'!$1:$1048576,MATCH(E674,'Prix PRO BTE'!D:D,0),10),"")</f>
        <v/>
      </c>
      <c r="W674">
        <f>+IFERROR(INDEX('Prix PRO PCS'!$1:$1048576,MATCH(E674,'Prix PRO PCS'!D:D,0),10),"")</f>
        <v>63.96</v>
      </c>
      <c r="X674" t="str">
        <f>IF(B674="OPPORTUNITE",AA674,IF(AA674&lt;=0,"Non",IF(AA674&gt;10,"Oui","Inf à 10")))</f>
        <v>Oui</v>
      </c>
      <c r="Y674" t="str">
        <f>IFERROR(INDEX(LigneAchat!$1:$1048576,MATCH(E674,LigneAchat!D:D,0),5),"")</f>
        <v/>
      </c>
      <c r="Z674">
        <f>INDEX(Articles!$1:$1048576,MATCH(E674,Articles!D:D,0),21)</f>
        <v>218</v>
      </c>
      <c r="AA674">
        <f>+Z674-AB674</f>
        <v>217</v>
      </c>
      <c r="AB674">
        <f>+INDEX(Articles!$1:$1048576,MATCH(E674,Articles!D:D,0),23)</f>
        <v>1</v>
      </c>
    </row>
    <row r="675">
      <c r="B675" t="str">
        <f>INDEX(Articles!$1:$1048576,MATCH(E675,Articles!D:D,0),6)</f>
        <v>1</v>
      </c>
      <c r="C675" t="str">
        <f>INDEX(Articles!$1:$1048576,MATCH(E675,Articles!D:D,0),7)</f>
        <v/>
      </c>
      <c r="D675" t="str">
        <f>HYPERLINK(INDEX(Articles!$1:$1048576,MATCH(E675,Articles!D:D,0),24),"Lien")</f>
        <v>Lien</v>
      </c>
      <c r="E675" t="str">
        <v>405072</v>
      </c>
      <c r="F675" t="str">
        <f>INDEX(Articles!$1:$1048576,MATCH(E675,Articles!D:D,0),5)</f>
        <v>BATT. Ø30 50 BTTES ARAIGNÉES PAILL. OR + TC BLEU</v>
      </c>
      <c r="G675" t="str">
        <f>INDEX(Articles!$1:$1048576,MATCH(E675,Articles!D:D,0),8)</f>
        <v>BATTERIE</v>
      </c>
      <c r="H675" t="str">
        <f>INDEX(Articles!$1:$1048576,MATCH(E675,Articles!D:D,0),9)</f>
        <v>DROITE</v>
      </c>
      <c r="I675">
        <f>INDEX(Articles!$1:$1048576,MATCH(E675,Articles!D:D,0),10)</f>
        <v>30</v>
      </c>
      <c r="J675" t="str">
        <f>INDEX(Articles!$1:$1048576,MATCH(E675,Articles!D:D,0),11)</f>
        <v>CLIGNO</v>
      </c>
      <c r="K675" t="str">
        <f>INDEX(Articles!$1:$1048576,MATCH(E675,Articles!D:D,0),12)</f>
        <v>OR</v>
      </c>
      <c r="L675" t="str">
        <f>INDEX(Articles!$1:$1048576,MATCH(E675,Articles!D:D,0),13)</f>
        <v>CN</v>
      </c>
      <c r="M675" t="str">
        <f>INDEX(Articles!$1:$1048576,MATCH(E675,Articles!D:D,0),14)</f>
        <v>F3</v>
      </c>
      <c r="N675" t="str">
        <f>INDEX(Articles!$1:$1048576,MATCH(E675,Articles!D:D,0),15)</f>
        <v>1.4G</v>
      </c>
      <c r="O675" t="str">
        <f>INDEX(Articles!$1:$1048576,MATCH(E675,Articles!D:D,0),16)</f>
        <v>2463-F3-0007</v>
      </c>
      <c r="P675">
        <f>INDEX(Articles!$1:$1048576,MATCH(E675,Articles!D:D,0),17)*1000</f>
        <v>970</v>
      </c>
      <c r="Q675" t="str">
        <f>INDEX(Articles!$1:$1048576,MATCH(E675,Articles!D:D,0),18)</f>
        <v>45</v>
      </c>
      <c r="R675">
        <f>INDEX(Articles!$1:$1048576,MATCH(E675,Articles!D:D,0),19)</f>
        <v>30</v>
      </c>
      <c r="S675" t="str">
        <f>IF(INDEX('Unités CA'!$1:$1048576,MATCH(E675,'Unités CA'!D:D,0),5)=0,"",INDEX('Unités CA'!$1:$1048576,MATCH(E675,'Unités CA'!D:D,0),5))</f>
        <v>0002/CA</v>
      </c>
      <c r="T675" t="str">
        <f>IF(INDEX('Unités BTE'!$1:$1048576,MATCH(E675,'Unités CA'!D:D,0),5)=0,"",INDEX('Unités BTE'!$1:$1048576,MATCH(E675,'Unités CA'!D:D,0),5))</f>
        <v/>
      </c>
      <c r="U675">
        <f>IFERROR(INDEX('Prix PRO CA'!$1:$1048576,MATCH(E675,'Prix PRO CA'!D:D,0),10),"")</f>
        <v>113.24</v>
      </c>
      <c r="V675" t="str">
        <f>IFERROR(INDEX('Prix PRO CA'!$1:$1048576,MATCH(E675,'Prix PRO BTE'!D:D,0),10),"")</f>
        <v/>
      </c>
      <c r="W675">
        <f>+IFERROR(INDEX('Prix PRO PCS'!$1:$1048576,MATCH(E675,'Prix PRO PCS'!D:D,0),10),"")</f>
        <v>63.96</v>
      </c>
      <c r="X675" t="str">
        <f>IF(B675="OPPORTUNITE",AA675,IF(AA675&lt;=0,"Non",IF(AA675&gt;10,"Oui","Inf à 10")))</f>
        <v>Inf à 10</v>
      </c>
      <c r="Y675" t="str">
        <f>IFERROR(INDEX(LigneAchat!$1:$1048576,MATCH(E675,LigneAchat!D:D,0),5),"")</f>
        <v/>
      </c>
      <c r="Z675">
        <f>INDEX(Articles!$1:$1048576,MATCH(E675,Articles!D:D,0),21)</f>
        <v>77</v>
      </c>
      <c r="AA675">
        <f>+Z675-AB675</f>
        <v>7</v>
      </c>
      <c r="AB675">
        <f>+INDEX(Articles!$1:$1048576,MATCH(E675,Articles!D:D,0),23)</f>
        <v>70</v>
      </c>
    </row>
    <row r="676">
      <c r="B676" t="str">
        <f>INDEX(Articles!$1:$1048576,MATCH(E676,Articles!D:D,0),6)</f>
        <v>1</v>
      </c>
      <c r="C676" t="str">
        <f>INDEX(Articles!$1:$1048576,MATCH(E676,Articles!D:D,0),7)</f>
        <v/>
      </c>
      <c r="D676" t="str">
        <f>HYPERLINK(INDEX(Articles!$1:$1048576,MATCH(E676,Articles!D:D,0),24),"Lien")</f>
        <v>Lien</v>
      </c>
      <c r="E676" t="str">
        <v>05030-12CROCE</v>
      </c>
      <c r="F676" t="str">
        <f>INDEX(Articles!$1:$1048576,MATCH(E676,Articles!D:D,0),5)</f>
        <v>BATT. Ø30 50 COMÈTES MOSAÏQUE CITRON / ROSE</v>
      </c>
      <c r="G676" t="str">
        <f>INDEX(Articles!$1:$1048576,MATCH(E676,Articles!D:D,0),8)</f>
        <v>BATTERIE</v>
      </c>
      <c r="H676" t="str">
        <f>INDEX(Articles!$1:$1048576,MATCH(E676,Articles!D:D,0),9)</f>
        <v>DROITE</v>
      </c>
      <c r="I676">
        <f>INDEX(Articles!$1:$1048576,MATCH(E676,Articles!D:D,0),10)</f>
        <v>30</v>
      </c>
      <c r="J676" t="str">
        <f>INDEX(Articles!$1:$1048576,MATCH(E676,Articles!D:D,0),11)</f>
        <v>MOSAIQUE</v>
      </c>
      <c r="K676" t="str">
        <f>INDEX(Articles!$1:$1048576,MATCH(E676,Articles!D:D,0),12)</f>
        <v>MULTIPASTEL</v>
      </c>
      <c r="L676" t="str">
        <f>INDEX(Articles!$1:$1048576,MATCH(E676,Articles!D:D,0),13)</f>
        <v>CN</v>
      </c>
      <c r="M676" t="str">
        <f>INDEX(Articles!$1:$1048576,MATCH(E676,Articles!D:D,0),14)</f>
        <v>F4</v>
      </c>
      <c r="N676" t="str">
        <f>INDEX(Articles!$1:$1048576,MATCH(E676,Articles!D:D,0),15)</f>
        <v>1.4G</v>
      </c>
      <c r="O676" t="str">
        <f>INDEX(Articles!$1:$1048576,MATCH(E676,Articles!D:D,0),16)</f>
        <v>1008-F4-69245814</v>
      </c>
      <c r="P676">
        <f>INDEX(Articles!$1:$1048576,MATCH(E676,Articles!D:D,0),17)*1000</f>
        <v>1492</v>
      </c>
      <c r="Q676" t="str">
        <f>INDEX(Articles!$1:$1048576,MATCH(E676,Articles!D:D,0),18)</f>
        <v>35</v>
      </c>
      <c r="R676">
        <f>INDEX(Articles!$1:$1048576,MATCH(E676,Articles!D:D,0),19)</f>
        <v>30</v>
      </c>
      <c r="S676" t="str">
        <f>IF(INDEX('Unités CA'!$1:$1048576,MATCH(E676,'Unités CA'!D:D,0),5)=0,"",INDEX('Unités CA'!$1:$1048576,MATCH(E676,'Unités CA'!D:D,0),5))</f>
        <v>0002/CA</v>
      </c>
      <c r="T676" t="str">
        <f>IF(INDEX('Unités BTE'!$1:$1048576,MATCH(E676,'Unités CA'!D:D,0),5)=0,"",INDEX('Unités BTE'!$1:$1048576,MATCH(E676,'Unités CA'!D:D,0),5))</f>
        <v/>
      </c>
      <c r="U676">
        <f>IFERROR(INDEX('Prix PRO CA'!$1:$1048576,MATCH(E676,'Prix PRO CA'!D:D,0),10),"")</f>
        <v>167.51</v>
      </c>
      <c r="V676" t="str">
        <f>IFERROR(INDEX('Prix PRO CA'!$1:$1048576,MATCH(E676,'Prix PRO BTE'!D:D,0),10),"")</f>
        <v/>
      </c>
      <c r="W676">
        <f>+IFERROR(INDEX('Prix PRO PCS'!$1:$1048576,MATCH(E676,'Prix PRO PCS'!D:D,0),10),"")</f>
        <v>96.65</v>
      </c>
      <c r="X676" t="str">
        <f>IF(B676="OPPORTUNITE",AA676,IF(AA676&lt;=0,"Non",IF(AA676&gt;10,"Oui","Inf à 10")))</f>
        <v>Oui</v>
      </c>
      <c r="Y676">
        <f>IFERROR(INDEX(LigneAchat!$1:$1048576,MATCH(E676,LigneAchat!D:D,0),5),"")</f>
        <v>44326</v>
      </c>
      <c r="Z676">
        <f>INDEX(Articles!$1:$1048576,MATCH(E676,Articles!D:D,0),21)</f>
        <v>58</v>
      </c>
      <c r="AA676">
        <f>+Z676-AB676</f>
        <v>58</v>
      </c>
      <c r="AB676">
        <f>+INDEX(Articles!$1:$1048576,MATCH(E676,Articles!D:D,0),23)</f>
        <v>0</v>
      </c>
    </row>
    <row r="677">
      <c r="B677" t="str">
        <f>INDEX(Articles!$1:$1048576,MATCH(E677,Articles!D:D,0),6)</f>
        <v>1</v>
      </c>
      <c r="C677" t="str">
        <f>INDEX(Articles!$1:$1048576,MATCH(E677,Articles!D:D,0),7)</f>
        <v/>
      </c>
      <c r="D677" t="str">
        <f>HYPERLINK(INDEX(Articles!$1:$1048576,MATCH(E677,Articles!D:D,0),24),"Lien")</f>
        <v>Lien</v>
      </c>
      <c r="E677" t="str">
        <v>05030-12MAAQCE</v>
      </c>
      <c r="F677" t="str">
        <f>INDEX(Articles!$1:$1048576,MATCH(E677,Articles!D:D,0),5)</f>
        <v>BATT. Ø30 50 COMÈTES MOSAÏQUE MANDARINE / AQUA</v>
      </c>
      <c r="G677" t="str">
        <f>INDEX(Articles!$1:$1048576,MATCH(E677,Articles!D:D,0),8)</f>
        <v>BATTERIE</v>
      </c>
      <c r="H677" t="str">
        <f>INDEX(Articles!$1:$1048576,MATCH(E677,Articles!D:D,0),9)</f>
        <v>DROITE</v>
      </c>
      <c r="I677">
        <f>INDEX(Articles!$1:$1048576,MATCH(E677,Articles!D:D,0),10)</f>
        <v>30</v>
      </c>
      <c r="J677" t="str">
        <f>INDEX(Articles!$1:$1048576,MATCH(E677,Articles!D:D,0),11)</f>
        <v>MOSAIQUE</v>
      </c>
      <c r="K677" t="str">
        <f>INDEX(Articles!$1:$1048576,MATCH(E677,Articles!D:D,0),12)</f>
        <v>MULTIPASTEL</v>
      </c>
      <c r="L677" t="str">
        <f>INDEX(Articles!$1:$1048576,MATCH(E677,Articles!D:D,0),13)</f>
        <v>CN</v>
      </c>
      <c r="M677" t="str">
        <f>INDEX(Articles!$1:$1048576,MATCH(E677,Articles!D:D,0),14)</f>
        <v>F4</v>
      </c>
      <c r="N677" t="str">
        <f>INDEX(Articles!$1:$1048576,MATCH(E677,Articles!D:D,0),15)</f>
        <v>1.4G</v>
      </c>
      <c r="O677" t="str">
        <f>INDEX(Articles!$1:$1048576,MATCH(E677,Articles!D:D,0),16)</f>
        <v>1008-F4-69245814</v>
      </c>
      <c r="P677">
        <f>INDEX(Articles!$1:$1048576,MATCH(E677,Articles!D:D,0),17)*1000</f>
        <v>1492</v>
      </c>
      <c r="Q677" t="str">
        <f>INDEX(Articles!$1:$1048576,MATCH(E677,Articles!D:D,0),18)</f>
        <v>35</v>
      </c>
      <c r="R677">
        <f>INDEX(Articles!$1:$1048576,MATCH(E677,Articles!D:D,0),19)</f>
        <v>30</v>
      </c>
      <c r="S677" t="str">
        <f>IF(INDEX('Unités CA'!$1:$1048576,MATCH(E677,'Unités CA'!D:D,0),5)=0,"",INDEX('Unités CA'!$1:$1048576,MATCH(E677,'Unités CA'!D:D,0),5))</f>
        <v>0002/CA</v>
      </c>
      <c r="T677" t="str">
        <f>IF(INDEX('Unités BTE'!$1:$1048576,MATCH(E677,'Unités CA'!D:D,0),5)=0,"",INDEX('Unités BTE'!$1:$1048576,MATCH(E677,'Unités CA'!D:D,0),5))</f>
        <v/>
      </c>
      <c r="U677">
        <f>IFERROR(INDEX('Prix PRO CA'!$1:$1048576,MATCH(E677,'Prix PRO CA'!D:D,0),10),"")</f>
        <v>167.51</v>
      </c>
      <c r="V677" t="str">
        <f>IFERROR(INDEX('Prix PRO CA'!$1:$1048576,MATCH(E677,'Prix PRO BTE'!D:D,0),10),"")</f>
        <v/>
      </c>
      <c r="W677">
        <f>+IFERROR(INDEX('Prix PRO PCS'!$1:$1048576,MATCH(E677,'Prix PRO PCS'!D:D,0),10),"")</f>
        <v>96.65</v>
      </c>
      <c r="X677" t="str">
        <f>IF(B677="OPPORTUNITE",AA677,IF(AA677&lt;=0,"Non",IF(AA677&gt;10,"Oui","Inf à 10")))</f>
        <v>Oui</v>
      </c>
      <c r="Y677" t="str">
        <f>IFERROR(INDEX(LigneAchat!$1:$1048576,MATCH(E677,LigneAchat!D:D,0),5),"")</f>
        <v/>
      </c>
      <c r="Z677">
        <f>INDEX(Articles!$1:$1048576,MATCH(E677,Articles!D:D,0),21)</f>
        <v>61</v>
      </c>
      <c r="AA677">
        <f>+Z677-AB677</f>
        <v>61</v>
      </c>
      <c r="AB677">
        <f>+INDEX(Articles!$1:$1048576,MATCH(E677,Articles!D:D,0),23)</f>
        <v>0</v>
      </c>
    </row>
    <row r="678">
      <c r="B678" t="str">
        <f>INDEX(Articles!$1:$1048576,MATCH(E678,Articles!D:D,0),6)</f>
        <v>1</v>
      </c>
      <c r="C678" t="str">
        <f>INDEX(Articles!$1:$1048576,MATCH(E678,Articles!D:D,0),7)</f>
        <v/>
      </c>
      <c r="D678" t="str">
        <f>HYPERLINK(INDEX(Articles!$1:$1048576,MATCH(E678,Articles!D:D,0),24),"Lien")</f>
        <v>Lien</v>
      </c>
      <c r="E678" t="str">
        <v>05030-13CE</v>
      </c>
      <c r="F678" t="str">
        <f>INDEX(Articles!$1:$1048576,MATCH(E678,Articles!D:D,0),5)</f>
        <v>BATT. Ø30 50 COMÈTES MOSAÏQUE MULTIPASTEL</v>
      </c>
      <c r="G678" t="str">
        <f>INDEX(Articles!$1:$1048576,MATCH(E678,Articles!D:D,0),8)</f>
        <v>BATTERIE</v>
      </c>
      <c r="H678" t="str">
        <f>INDEX(Articles!$1:$1048576,MATCH(E678,Articles!D:D,0),9)</f>
        <v>DROITE</v>
      </c>
      <c r="I678">
        <f>INDEX(Articles!$1:$1048576,MATCH(E678,Articles!D:D,0),10)</f>
        <v>30</v>
      </c>
      <c r="J678" t="str">
        <f>INDEX(Articles!$1:$1048576,MATCH(E678,Articles!D:D,0),11)</f>
        <v>MOSAIQUE</v>
      </c>
      <c r="K678" t="str">
        <f>INDEX(Articles!$1:$1048576,MATCH(E678,Articles!D:D,0),12)</f>
        <v>MULTIPASTEL</v>
      </c>
      <c r="L678" t="str">
        <f>INDEX(Articles!$1:$1048576,MATCH(E678,Articles!D:D,0),13)</f>
        <v>CN</v>
      </c>
      <c r="M678" t="str">
        <f>INDEX(Articles!$1:$1048576,MATCH(E678,Articles!D:D,0),14)</f>
        <v>F4</v>
      </c>
      <c r="N678" t="str">
        <f>INDEX(Articles!$1:$1048576,MATCH(E678,Articles!D:D,0),15)</f>
        <v>1.4G</v>
      </c>
      <c r="O678" t="str">
        <f>INDEX(Articles!$1:$1048576,MATCH(E678,Articles!D:D,0),16)</f>
        <v>1008-F4-69245814</v>
      </c>
      <c r="P678">
        <f>INDEX(Articles!$1:$1048576,MATCH(E678,Articles!D:D,0),17)*1000</f>
        <v>1492</v>
      </c>
      <c r="Q678" t="str">
        <f>INDEX(Articles!$1:$1048576,MATCH(E678,Articles!D:D,0),18)</f>
        <v>35</v>
      </c>
      <c r="R678">
        <f>INDEX(Articles!$1:$1048576,MATCH(E678,Articles!D:D,0),19)</f>
        <v>30</v>
      </c>
      <c r="S678" t="str">
        <f>IF(INDEX('Unités CA'!$1:$1048576,MATCH(E678,'Unités CA'!D:D,0),5)=0,"",INDEX('Unités CA'!$1:$1048576,MATCH(E678,'Unités CA'!D:D,0),5))</f>
        <v>0002/CA</v>
      </c>
      <c r="T678" t="str">
        <f>IF(INDEX('Unités BTE'!$1:$1048576,MATCH(E678,'Unités CA'!D:D,0),5)=0,"",INDEX('Unités BTE'!$1:$1048576,MATCH(E678,'Unités CA'!D:D,0),5))</f>
        <v/>
      </c>
      <c r="U678">
        <f>IFERROR(INDEX('Prix PRO CA'!$1:$1048576,MATCH(E678,'Prix PRO CA'!D:D,0),10),"")</f>
        <v>167.51</v>
      </c>
      <c r="V678" t="str">
        <f>IFERROR(INDEX('Prix PRO CA'!$1:$1048576,MATCH(E678,'Prix PRO BTE'!D:D,0),10),"")</f>
        <v/>
      </c>
      <c r="W678">
        <f>+IFERROR(INDEX('Prix PRO PCS'!$1:$1048576,MATCH(E678,'Prix PRO PCS'!D:D,0),10),"")</f>
        <v>96.65</v>
      </c>
      <c r="X678" t="str">
        <f>IF(B678="OPPORTUNITE",AA678,IF(AA678&lt;=0,"Non",IF(AA678&gt;10,"Oui","Inf à 10")))</f>
        <v>Oui</v>
      </c>
      <c r="Y678">
        <f>IFERROR(INDEX(LigneAchat!$1:$1048576,MATCH(E678,LigneAchat!D:D,0),5),"")</f>
        <v>44326</v>
      </c>
      <c r="Z678">
        <f>INDEX(Articles!$1:$1048576,MATCH(E678,Articles!D:D,0),21)</f>
        <v>120</v>
      </c>
      <c r="AA678">
        <f>+Z678-AB678</f>
        <v>110</v>
      </c>
      <c r="AB678">
        <f>+INDEX(Articles!$1:$1048576,MATCH(E678,Articles!D:D,0),23)</f>
        <v>10</v>
      </c>
    </row>
    <row r="679">
      <c r="B679" t="str">
        <f>INDEX(Articles!$1:$1048576,MATCH(E679,Articles!D:D,0),6)</f>
        <v>1</v>
      </c>
      <c r="C679" t="str">
        <f>INDEX(Articles!$1:$1048576,MATCH(E679,Articles!D:D,0),7)</f>
        <v/>
      </c>
      <c r="D679" t="str">
        <f>HYPERLINK(INDEX(Articles!$1:$1048576,MATCH(E679,Articles!D:D,0),24),"Lien")</f>
        <v>Lien</v>
      </c>
      <c r="E679" t="str">
        <v>410019</v>
      </c>
      <c r="F679" t="str">
        <f>INDEX(Articles!$1:$1048576,MATCH(E679,Articles!D:D,0),5)</f>
        <v>BATT. Ø30 100 BTTES FILET D'OR + TC FILET D'OR</v>
      </c>
      <c r="G679" t="str">
        <f>INDEX(Articles!$1:$1048576,MATCH(E679,Articles!D:D,0),8)</f>
        <v>BATTERIE</v>
      </c>
      <c r="H679" t="str">
        <f>INDEX(Articles!$1:$1048576,MATCH(E679,Articles!D:D,0),9)</f>
        <v>DROITE</v>
      </c>
      <c r="I679">
        <f>INDEX(Articles!$1:$1048576,MATCH(E679,Articles!D:D,0),10)</f>
        <v>30</v>
      </c>
      <c r="J679" t="str">
        <f>INDEX(Articles!$1:$1048576,MATCH(E679,Articles!D:D,0),11)</f>
        <v>PLEUREUR</v>
      </c>
      <c r="K679" t="str">
        <f>INDEX(Articles!$1:$1048576,MATCH(E679,Articles!D:D,0),12)</f>
        <v>KAMURO</v>
      </c>
      <c r="L679" t="str">
        <f>INDEX(Articles!$1:$1048576,MATCH(E679,Articles!D:D,0),13)</f>
        <v>CN</v>
      </c>
      <c r="M679" t="str">
        <f>INDEX(Articles!$1:$1048576,MATCH(E679,Articles!D:D,0),14)</f>
        <v>F4</v>
      </c>
      <c r="N679" t="str">
        <f>INDEX(Articles!$1:$1048576,MATCH(E679,Articles!D:D,0),15)</f>
        <v>1.4G</v>
      </c>
      <c r="O679" t="str">
        <f>INDEX(Articles!$1:$1048576,MATCH(E679,Articles!D:D,0),16)</f>
        <v>1008-F4-69261547</v>
      </c>
      <c r="P679">
        <f>INDEX(Articles!$1:$1048576,MATCH(E679,Articles!D:D,0),17)*1000</f>
        <v>2000</v>
      </c>
      <c r="Q679" t="str">
        <f>INDEX(Articles!$1:$1048576,MATCH(E679,Articles!D:D,0),18)</f>
        <v>30</v>
      </c>
      <c r="R679">
        <f>INDEX(Articles!$1:$1048576,MATCH(E679,Articles!D:D,0),19)</f>
        <v>30</v>
      </c>
      <c r="S679" t="str">
        <f>IF(INDEX('Unités CA'!$1:$1048576,MATCH(E679,'Unités CA'!D:D,0),5)=0,"",INDEX('Unités CA'!$1:$1048576,MATCH(E679,'Unités CA'!D:D,0),5))</f>
        <v>0001/CA</v>
      </c>
      <c r="T679" t="str">
        <f>IF(INDEX('Unités BTE'!$1:$1048576,MATCH(E679,'Unités CA'!D:D,0),5)=0,"",INDEX('Unités BTE'!$1:$1048576,MATCH(E679,'Unités CA'!D:D,0),5))</f>
        <v>0005/BTE</v>
      </c>
      <c r="U679">
        <f>IFERROR(INDEX('Prix PRO CA'!$1:$1048576,MATCH(E679,'Prix PRO CA'!D:D,0),10),"")</f>
        <v>111.4</v>
      </c>
      <c r="V679" t="str">
        <f>IFERROR(INDEX('Prix PRO CA'!$1:$1048576,MATCH(E679,'Prix PRO BTE'!D:D,0),10),"")</f>
        <v/>
      </c>
      <c r="W679">
        <f>+IFERROR(INDEX('Prix PRO PCS'!$1:$1048576,MATCH(E679,'Prix PRO PCS'!D:D,0),10),"")</f>
        <v>111.4</v>
      </c>
      <c r="X679" t="str">
        <f>IF(B679="OPPORTUNITE",AA679,IF(AA679&lt;=0,"Non",IF(AA679&gt;10,"Oui","Inf à 10")))</f>
        <v>Oui</v>
      </c>
      <c r="Y679">
        <f>IFERROR(INDEX(LigneAchat!$1:$1048576,MATCH(E679,LigneAchat!D:D,0),5),"")</f>
        <v>44280</v>
      </c>
      <c r="Z679">
        <f>INDEX(Articles!$1:$1048576,MATCH(E679,Articles!D:D,0),21)</f>
        <v>31</v>
      </c>
      <c r="AA679">
        <f>+Z679-AB679</f>
        <v>31</v>
      </c>
      <c r="AB679">
        <f>+INDEX(Articles!$1:$1048576,MATCH(E679,Articles!D:D,0),23)</f>
        <v>0</v>
      </c>
    </row>
    <row r="680">
      <c r="B680" t="str">
        <f>INDEX(Articles!$1:$1048576,MATCH(E680,Articles!D:D,0),6)</f>
        <v>1</v>
      </c>
      <c r="C680" t="str">
        <f>INDEX(Articles!$1:$1048576,MATCH(E680,Articles!D:D,0),7)</f>
        <v>2019</v>
      </c>
      <c r="D680" t="str">
        <f>HYPERLINK(INDEX(Articles!$1:$1048576,MATCH(E680,Articles!D:D,0),24),"Lien")</f>
        <v>Lien</v>
      </c>
      <c r="E680" t="str">
        <v>410017</v>
      </c>
      <c r="F680" t="str">
        <f>INDEX(Articles!$1:$1048576,MATCH(E680,Articles!D:D,0),5)</f>
        <v>BATT. Ø30 100 BTTES OEUFS DRAGON + TC FRISSON BLC</v>
      </c>
      <c r="G680" t="str">
        <f>INDEX(Articles!$1:$1048576,MATCH(E680,Articles!D:D,0),8)</f>
        <v>BATTERIE</v>
      </c>
      <c r="H680" t="str">
        <f>INDEX(Articles!$1:$1048576,MATCH(E680,Articles!D:D,0),9)</f>
        <v>DROITE</v>
      </c>
      <c r="I680">
        <f>INDEX(Articles!$1:$1048576,MATCH(E680,Articles!D:D,0),10)</f>
        <v>30</v>
      </c>
      <c r="J680" t="str">
        <f>INDEX(Articles!$1:$1048576,MATCH(E680,Articles!D:D,0),11)</f>
        <v>CREPITANT</v>
      </c>
      <c r="K680" t="str">
        <f>INDEX(Articles!$1:$1048576,MATCH(E680,Articles!D:D,0),12)</f>
        <v>ARGENT</v>
      </c>
      <c r="L680" t="str">
        <f>INDEX(Articles!$1:$1048576,MATCH(E680,Articles!D:D,0),13)</f>
        <v>CN</v>
      </c>
      <c r="M680" t="str">
        <f>INDEX(Articles!$1:$1048576,MATCH(E680,Articles!D:D,0),14)</f>
        <v>F4</v>
      </c>
      <c r="N680" t="str">
        <f>INDEX(Articles!$1:$1048576,MATCH(E680,Articles!D:D,0),15)</f>
        <v>1.4G</v>
      </c>
      <c r="O680" t="str">
        <f>INDEX(Articles!$1:$1048576,MATCH(E680,Articles!D:D,0),16)</f>
        <v>1008-F4-69261547</v>
      </c>
      <c r="P680">
        <f>INDEX(Articles!$1:$1048576,MATCH(E680,Articles!D:D,0),17)*1000</f>
        <v>2000</v>
      </c>
      <c r="Q680" t="str">
        <f>INDEX(Articles!$1:$1048576,MATCH(E680,Articles!D:D,0),18)</f>
        <v>30</v>
      </c>
      <c r="R680">
        <f>INDEX(Articles!$1:$1048576,MATCH(E680,Articles!D:D,0),19)</f>
        <v>30</v>
      </c>
      <c r="S680" t="str">
        <f>IF(INDEX('Unités CA'!$1:$1048576,MATCH(E680,'Unités CA'!D:D,0),5)=0,"",INDEX('Unités CA'!$1:$1048576,MATCH(E680,'Unités CA'!D:D,0),5))</f>
        <v>0001/CA</v>
      </c>
      <c r="T680" t="str">
        <f>IF(INDEX('Unités BTE'!$1:$1048576,MATCH(E680,'Unités CA'!D:D,0),5)=0,"",INDEX('Unités BTE'!$1:$1048576,MATCH(E680,'Unités CA'!D:D,0),5))</f>
        <v>0005/BTE</v>
      </c>
      <c r="U680">
        <f>IFERROR(INDEX('Prix PRO CA'!$1:$1048576,MATCH(E680,'Prix PRO CA'!D:D,0),10),"")</f>
        <v>111.4</v>
      </c>
      <c r="V680" t="str">
        <f>IFERROR(INDEX('Prix PRO CA'!$1:$1048576,MATCH(E680,'Prix PRO BTE'!D:D,0),10),"")</f>
        <v/>
      </c>
      <c r="W680">
        <f>+IFERROR(INDEX('Prix PRO PCS'!$1:$1048576,MATCH(E680,'Prix PRO PCS'!D:D,0),10),"")</f>
        <v>111.4</v>
      </c>
      <c r="X680" t="str">
        <f>IF(B680="OPPORTUNITE",AA680,IF(AA680&lt;=0,"Non",IF(AA680&gt;10,"Oui","Inf à 10")))</f>
        <v>Non</v>
      </c>
      <c r="Y680">
        <f>IFERROR(INDEX(LigneAchat!$1:$1048576,MATCH(E680,LigneAchat!D:D,0),5),"")</f>
        <v>44280</v>
      </c>
      <c r="Z680">
        <f>INDEX(Articles!$1:$1048576,MATCH(E680,Articles!D:D,0),21)</f>
        <v>0</v>
      </c>
      <c r="AA680">
        <f>+Z680-AB680</f>
        <v>0</v>
      </c>
      <c r="AB680">
        <f>+INDEX(Articles!$1:$1048576,MATCH(E680,Articles!D:D,0),23)</f>
        <v>0</v>
      </c>
    </row>
    <row r="681">
      <c r="B681" t="str">
        <f>INDEX(Articles!$1:$1048576,MATCH(E681,Articles!D:D,0),6)</f>
        <v>1</v>
      </c>
      <c r="C681" t="str">
        <f>INDEX(Articles!$1:$1048576,MATCH(E681,Articles!D:D,0),7)</f>
        <v/>
      </c>
      <c r="D681" t="str">
        <f>HYPERLINK(INDEX(Articles!$1:$1048576,MATCH(E681,Articles!D:D,0),24),"Lien")</f>
        <v>Lien</v>
      </c>
      <c r="E681" t="str">
        <v>415008</v>
      </c>
      <c r="F681" t="str">
        <f>INDEX(Articles!$1:$1048576,MATCH(E681,Articles!D:D,0),5)</f>
        <v>BATT. Ø30 150 BTTES ASSORTIES + TC ASSORTI</v>
      </c>
      <c r="G681" t="str">
        <f>INDEX(Articles!$1:$1048576,MATCH(E681,Articles!D:D,0),8)</f>
        <v>BATTERIE</v>
      </c>
      <c r="H681" t="str">
        <f>INDEX(Articles!$1:$1048576,MATCH(E681,Articles!D:D,0),9)</f>
        <v>DROITE</v>
      </c>
      <c r="I681">
        <f>INDEX(Articles!$1:$1048576,MATCH(E681,Articles!D:D,0),10)</f>
        <v>30</v>
      </c>
      <c r="J681" t="str">
        <f>INDEX(Articles!$1:$1048576,MATCH(E681,Articles!D:D,0),11)</f>
        <v>PIVOINE</v>
      </c>
      <c r="K681" t="str">
        <f>INDEX(Articles!$1:$1048576,MATCH(E681,Articles!D:D,0),12)</f>
        <v>ASSORTI</v>
      </c>
      <c r="L681" t="str">
        <f>INDEX(Articles!$1:$1048576,MATCH(E681,Articles!D:D,0),13)</f>
        <v>CN</v>
      </c>
      <c r="M681" t="str">
        <f>INDEX(Articles!$1:$1048576,MATCH(E681,Articles!D:D,0),14)</f>
        <v>F4</v>
      </c>
      <c r="N681" t="str">
        <f>INDEX(Articles!$1:$1048576,MATCH(E681,Articles!D:D,0),15)</f>
        <v>1.4G</v>
      </c>
      <c r="O681" t="str">
        <f>INDEX(Articles!$1:$1048576,MATCH(E681,Articles!D:D,0),16)</f>
        <v>2463-F4-0048</v>
      </c>
      <c r="P681">
        <f>INDEX(Articles!$1:$1048576,MATCH(E681,Articles!D:D,0),17)*1000</f>
        <v>2960</v>
      </c>
      <c r="Q681" t="str">
        <f>INDEX(Articles!$1:$1048576,MATCH(E681,Articles!D:D,0),18)</f>
        <v>60</v>
      </c>
      <c r="R681">
        <f>INDEX(Articles!$1:$1048576,MATCH(E681,Articles!D:D,0),19)</f>
        <v>30</v>
      </c>
      <c r="S681" t="str">
        <f>IF(INDEX('Unités CA'!$1:$1048576,MATCH(E681,'Unités CA'!D:D,0),5)=0,"",INDEX('Unités CA'!$1:$1048576,MATCH(E681,'Unités CA'!D:D,0),5))</f>
        <v>0001/CA</v>
      </c>
      <c r="T681" t="str">
        <f>IF(INDEX('Unités BTE'!$1:$1048576,MATCH(E681,'Unités CA'!D:D,0),5)=0,"",INDEX('Unités BTE'!$1:$1048576,MATCH(E681,'Unités CA'!D:D,0),5))</f>
        <v>0005/BTE</v>
      </c>
      <c r="U681">
        <f>IFERROR(INDEX('Prix PRO CA'!$1:$1048576,MATCH(E681,'Prix PRO CA'!D:D,0),10),"")</f>
        <v>165.23</v>
      </c>
      <c r="V681" t="str">
        <f>IFERROR(INDEX('Prix PRO CA'!$1:$1048576,MATCH(E681,'Prix PRO BTE'!D:D,0),10),"")</f>
        <v/>
      </c>
      <c r="W681">
        <f>+IFERROR(INDEX('Prix PRO PCS'!$1:$1048576,MATCH(E681,'Prix PRO PCS'!D:D,0),10),"")</f>
        <v>165.23</v>
      </c>
      <c r="X681" t="str">
        <f>IF(B681="OPPORTUNITE",AA681,IF(AA681&lt;=0,"Non",IF(AA681&gt;10,"Oui","Inf à 10")))</f>
        <v>Oui</v>
      </c>
      <c r="Y681" t="str">
        <f>IFERROR(INDEX(LigneAchat!$1:$1048576,MATCH(E681,LigneAchat!D:D,0),5),"")</f>
        <v/>
      </c>
      <c r="Z681">
        <f>INDEX(Articles!$1:$1048576,MATCH(E681,Articles!D:D,0),21)</f>
        <v>114</v>
      </c>
      <c r="AA681">
        <f>+Z681-AB681</f>
        <v>114</v>
      </c>
      <c r="AB681">
        <f>+INDEX(Articles!$1:$1048576,MATCH(E681,Articles!D:D,0),23)</f>
        <v>0</v>
      </c>
    </row>
    <row r="682">
      <c r="B682" t="str">
        <f>INDEX(Articles!$1:$1048576,MATCH(E682,Articles!D:D,0),6)</f>
        <v>1</v>
      </c>
      <c r="C682" t="str">
        <f>INDEX(Articles!$1:$1048576,MATCH(E682,Articles!D:D,0),7)</f>
        <v/>
      </c>
      <c r="D682" t="str">
        <f>HYPERLINK(INDEX(Articles!$1:$1048576,MATCH(E682,Articles!D:D,0),24),"Lien")</f>
        <v>Lien</v>
      </c>
      <c r="E682" t="str">
        <v>06435-33</v>
      </c>
      <c r="F682" t="str">
        <f>INDEX(Articles!$1:$1048576,MATCH(E682,Articles!D:D,0),5)</f>
        <v>BATT. Ø35 64 BTTES CASCADE CLIGNO BLANC</v>
      </c>
      <c r="G682" t="str">
        <f>INDEX(Articles!$1:$1048576,MATCH(E682,Articles!D:D,0),8)</f>
        <v>BATTERIE</v>
      </c>
      <c r="H682" t="str">
        <f>INDEX(Articles!$1:$1048576,MATCH(E682,Articles!D:D,0),9)</f>
        <v>DROITE</v>
      </c>
      <c r="I682">
        <f>INDEX(Articles!$1:$1048576,MATCH(E682,Articles!D:D,0),10)</f>
        <v>35</v>
      </c>
      <c r="J682" t="str">
        <f>INDEX(Articles!$1:$1048576,MATCH(E682,Articles!D:D,0),11)</f>
        <v>CLIGNO</v>
      </c>
      <c r="K682" t="str">
        <f>INDEX(Articles!$1:$1048576,MATCH(E682,Articles!D:D,0),12)</f>
        <v>BLANC</v>
      </c>
      <c r="L682" t="str">
        <f>INDEX(Articles!$1:$1048576,MATCH(E682,Articles!D:D,0),13)</f>
        <v>CN</v>
      </c>
      <c r="M682" t="str">
        <f>INDEX(Articles!$1:$1048576,MATCH(E682,Articles!D:D,0),14)</f>
        <v>F4</v>
      </c>
      <c r="N682" t="str">
        <f>INDEX(Articles!$1:$1048576,MATCH(E682,Articles!D:D,0),15)</f>
        <v>1.4G</v>
      </c>
      <c r="O682" t="str">
        <f>INDEX(Articles!$1:$1048576,MATCH(E682,Articles!D:D,0),16)</f>
        <v>2463-F4-0263</v>
      </c>
      <c r="P682">
        <f>INDEX(Articles!$1:$1048576,MATCH(E682,Articles!D:D,0),17)*1000</f>
        <v>2144</v>
      </c>
      <c r="Q682" t="str">
        <f>INDEX(Articles!$1:$1048576,MATCH(E682,Articles!D:D,0),18)</f>
        <v>30</v>
      </c>
      <c r="R682">
        <f>INDEX(Articles!$1:$1048576,MATCH(E682,Articles!D:D,0),19)</f>
        <v>35</v>
      </c>
      <c r="S682" t="str">
        <f>IF(INDEX('Unités CA'!$1:$1048576,MATCH(E682,'Unités CA'!D:D,0),5)=0,"",INDEX('Unités CA'!$1:$1048576,MATCH(E682,'Unités CA'!D:D,0),5))</f>
        <v>0001/CA</v>
      </c>
      <c r="T682" t="str">
        <f>IF(INDEX('Unités BTE'!$1:$1048576,MATCH(E682,'Unités CA'!D:D,0),5)=0,"",INDEX('Unités BTE'!$1:$1048576,MATCH(E682,'Unités CA'!D:D,0),5))</f>
        <v>0005/BTE</v>
      </c>
      <c r="U682" t="str">
        <f>IFERROR(INDEX('Prix PRO CA'!$1:$1048576,MATCH(E682,'Prix PRO CA'!D:D,0),10),"")</f>
        <v/>
      </c>
      <c r="V682" t="str">
        <f>IFERROR(INDEX('Prix PRO CA'!$1:$1048576,MATCH(E682,'Prix PRO BTE'!D:D,0),10),"")</f>
        <v/>
      </c>
      <c r="W682">
        <f>+IFERROR(INDEX('Prix PRO PCS'!$1:$1048576,MATCH(E682,'Prix PRO PCS'!D:D,0),10),"")</f>
        <v>102.84</v>
      </c>
      <c r="X682" t="str">
        <f>IF(B682="OPPORTUNITE",AA682,IF(AA682&lt;=0,"Non",IF(AA682&gt;10,"Oui","Inf à 10")))</f>
        <v>Oui</v>
      </c>
      <c r="Y682" t="str">
        <f>IFERROR(INDEX(LigneAchat!$1:$1048576,MATCH(E682,LigneAchat!D:D,0),5),"")</f>
        <v/>
      </c>
      <c r="Z682">
        <f>INDEX(Articles!$1:$1048576,MATCH(E682,Articles!D:D,0),21)</f>
        <v>103</v>
      </c>
      <c r="AA682">
        <f>+Z682-AB682</f>
        <v>78</v>
      </c>
      <c r="AB682">
        <f>+INDEX(Articles!$1:$1048576,MATCH(E682,Articles!D:D,0),23)</f>
        <v>25</v>
      </c>
    </row>
    <row r="683">
      <c r="B683" t="str">
        <f>INDEX(Articles!$1:$1048576,MATCH(E683,Articles!D:D,0),6)</f>
        <v>1</v>
      </c>
      <c r="C683" t="str">
        <f>INDEX(Articles!$1:$1048576,MATCH(E683,Articles!D:D,0),7)</f>
        <v/>
      </c>
      <c r="D683" t="str">
        <f>HYPERLINK(INDEX(Articles!$1:$1048576,MATCH(E683,Articles!D:D,0),24),"Lien")</f>
        <v>Lien</v>
      </c>
      <c r="E683" t="str">
        <v>05035-30</v>
      </c>
      <c r="F683" t="str">
        <f>INDEX(Articles!$1:$1048576,MATCH(E683,Articles!D:D,0),5)</f>
        <v>BATT. Ø35 50 BTTES ASSORTIES + TC ASSORTI</v>
      </c>
      <c r="G683" t="str">
        <f>INDEX(Articles!$1:$1048576,MATCH(E683,Articles!D:D,0),8)</f>
        <v>BATTERIE</v>
      </c>
      <c r="H683" t="str">
        <f>INDEX(Articles!$1:$1048576,MATCH(E683,Articles!D:D,0),9)</f>
        <v>DROITE</v>
      </c>
      <c r="I683">
        <f>INDEX(Articles!$1:$1048576,MATCH(E683,Articles!D:D,0),10)</f>
        <v>35</v>
      </c>
      <c r="J683" t="str">
        <f>INDEX(Articles!$1:$1048576,MATCH(E683,Articles!D:D,0),11)</f>
        <v>PIVOINE</v>
      </c>
      <c r="K683" t="str">
        <f>INDEX(Articles!$1:$1048576,MATCH(E683,Articles!D:D,0),12)</f>
        <v>ASSORTI</v>
      </c>
      <c r="L683" t="str">
        <f>INDEX(Articles!$1:$1048576,MATCH(E683,Articles!D:D,0),13)</f>
        <v>CN</v>
      </c>
      <c r="M683" t="str">
        <f>INDEX(Articles!$1:$1048576,MATCH(E683,Articles!D:D,0),14)</f>
        <v>F4</v>
      </c>
      <c r="N683" t="str">
        <f>INDEX(Articles!$1:$1048576,MATCH(E683,Articles!D:D,0),15)</f>
        <v>1.4G</v>
      </c>
      <c r="O683" t="str">
        <f>INDEX(Articles!$1:$1048576,MATCH(E683,Articles!D:D,0),16)</f>
        <v>1008-F4-69254061</v>
      </c>
      <c r="P683">
        <f>INDEX(Articles!$1:$1048576,MATCH(E683,Articles!D:D,0),17)*1000</f>
        <v>1450</v>
      </c>
      <c r="Q683" t="str">
        <f>INDEX(Articles!$1:$1048576,MATCH(E683,Articles!D:D,0),18)</f>
        <v>25</v>
      </c>
      <c r="R683">
        <f>INDEX(Articles!$1:$1048576,MATCH(E683,Articles!D:D,0),19)</f>
        <v>35</v>
      </c>
      <c r="S683" t="str">
        <f>IF(INDEX('Unités CA'!$1:$1048576,MATCH(E683,'Unités CA'!D:D,0),5)=0,"",INDEX('Unités CA'!$1:$1048576,MATCH(E683,'Unités CA'!D:D,0),5))</f>
        <v>0002/CA</v>
      </c>
      <c r="T683" t="str">
        <f>IF(INDEX('Unités BTE'!$1:$1048576,MATCH(E683,'Unités CA'!D:D,0),5)=0,"",INDEX('Unités BTE'!$1:$1048576,MATCH(E683,'Unités CA'!D:D,0),5))</f>
        <v/>
      </c>
      <c r="U683">
        <f>IFERROR(INDEX('Prix PRO CA'!$1:$1048576,MATCH(E683,'Prix PRO CA'!D:D,0),10),"")</f>
        <v>208.82</v>
      </c>
      <c r="V683" t="str">
        <f>IFERROR(INDEX('Prix PRO CA'!$1:$1048576,MATCH(E683,'Prix PRO BTE'!D:D,0),10),"")</f>
        <v/>
      </c>
      <c r="W683">
        <f>+IFERROR(INDEX('Prix PRO PCS'!$1:$1048576,MATCH(E683,'Prix PRO PCS'!D:D,0),10),"")</f>
        <v>109.29</v>
      </c>
      <c r="X683" t="str">
        <f>IF(B683="OPPORTUNITE",AA683,IF(AA683&lt;=0,"Non",IF(AA683&gt;10,"Oui","Inf à 10")))</f>
        <v>Oui</v>
      </c>
      <c r="Y683" t="str">
        <f>IFERROR(INDEX(LigneAchat!$1:$1048576,MATCH(E683,LigneAchat!D:D,0),5),"")</f>
        <v/>
      </c>
      <c r="Z683">
        <f>INDEX(Articles!$1:$1048576,MATCH(E683,Articles!D:D,0),21)</f>
        <v>184</v>
      </c>
      <c r="AA683">
        <f>+Z683-AB683</f>
        <v>182</v>
      </c>
      <c r="AB683">
        <f>+INDEX(Articles!$1:$1048576,MATCH(E683,Articles!D:D,0),23)</f>
        <v>2</v>
      </c>
    </row>
    <row r="684">
      <c r="B684" t="str">
        <f>INDEX(Articles!$1:$1048576,MATCH(E684,Articles!D:D,0),6)</f>
        <v>1</v>
      </c>
      <c r="C684" t="str">
        <f>INDEX(Articles!$1:$1048576,MATCH(E684,Articles!D:D,0),7)</f>
        <v/>
      </c>
      <c r="D684" t="str">
        <f>HYPERLINK(INDEX(Articles!$1:$1048576,MATCH(E684,Articles!D:D,0),24),"Lien")</f>
        <v>Lien</v>
      </c>
      <c r="E684" t="str">
        <v>01650-33</v>
      </c>
      <c r="F684" t="str">
        <f>INDEX(Articles!$1:$1048576,MATCH(E684,Articles!D:D,0),5)</f>
        <v>BATT. Ø50 16 BTTES ASSORTIES</v>
      </c>
      <c r="G684" t="str">
        <f>INDEX(Articles!$1:$1048576,MATCH(E684,Articles!D:D,0),8)</f>
        <v>BATTERIE</v>
      </c>
      <c r="H684" t="str">
        <f>INDEX(Articles!$1:$1048576,MATCH(E684,Articles!D:D,0),9)</f>
        <v>DROITE</v>
      </c>
      <c r="I684">
        <f>INDEX(Articles!$1:$1048576,MATCH(E684,Articles!D:D,0),10)</f>
        <v>50</v>
      </c>
      <c r="J684" t="str">
        <f>INDEX(Articles!$1:$1048576,MATCH(E684,Articles!D:D,0),11)</f>
        <v>PIVOINE</v>
      </c>
      <c r="K684" t="str">
        <f>INDEX(Articles!$1:$1048576,MATCH(E684,Articles!D:D,0),12)</f>
        <v>ASSORTI</v>
      </c>
      <c r="L684" t="str">
        <f>INDEX(Articles!$1:$1048576,MATCH(E684,Articles!D:D,0),13)</f>
        <v>CN</v>
      </c>
      <c r="M684" t="str">
        <f>INDEX(Articles!$1:$1048576,MATCH(E684,Articles!D:D,0),14)</f>
        <v>F3</v>
      </c>
      <c r="N684" t="str">
        <f>INDEX(Articles!$1:$1048576,MATCH(E684,Articles!D:D,0),15)</f>
        <v>1.4G</v>
      </c>
      <c r="O684" t="str">
        <f>INDEX(Articles!$1:$1048576,MATCH(E684,Articles!D:D,0),16)</f>
        <v>1008-F3-69257858</v>
      </c>
      <c r="P684">
        <f>INDEX(Articles!$1:$1048576,MATCH(E684,Articles!D:D,0),17)*1000</f>
        <v>596.8</v>
      </c>
      <c r="Q684" t="str">
        <f>INDEX(Articles!$1:$1048576,MATCH(E684,Articles!D:D,0),18)</f>
        <v>30</v>
      </c>
      <c r="R684">
        <f>INDEX(Articles!$1:$1048576,MATCH(E684,Articles!D:D,0),19)</f>
        <v>50</v>
      </c>
      <c r="S684" t="str">
        <f>IF(INDEX('Unités CA'!$1:$1048576,MATCH(E684,'Unités CA'!D:D,0),5)=0,"",INDEX('Unités CA'!$1:$1048576,MATCH(E684,'Unités CA'!D:D,0),5))</f>
        <v>0004/CA</v>
      </c>
      <c r="T684" t="str">
        <f>IF(INDEX('Unités BTE'!$1:$1048576,MATCH(E684,'Unités CA'!D:D,0),5)=0,"",INDEX('Unités BTE'!$1:$1048576,MATCH(E684,'Unités CA'!D:D,0),5))</f>
        <v/>
      </c>
      <c r="U684">
        <f>IFERROR(INDEX('Prix PRO CA'!$1:$1048576,MATCH(E684,'Prix PRO CA'!D:D,0),10),"")</f>
        <v>144.84</v>
      </c>
      <c r="V684" t="str">
        <f>IFERROR(INDEX('Prix PRO CA'!$1:$1048576,MATCH(E684,'Prix PRO BTE'!D:D,0),10),"")</f>
        <v/>
      </c>
      <c r="W684">
        <f>+IFERROR(INDEX('Prix PRO PCS'!$1:$1048576,MATCH(E684,'Prix PRO PCS'!D:D,0),10),"")</f>
        <v>40.46</v>
      </c>
      <c r="X684" t="str">
        <f>IF(B684="OPPORTUNITE",AA684,IF(AA684&lt;=0,"Non",IF(AA684&gt;10,"Oui","Inf à 10")))</f>
        <v>Oui</v>
      </c>
      <c r="Y684">
        <f>IFERROR(INDEX(LigneAchat!$1:$1048576,MATCH(E684,LigneAchat!D:D,0),5),"")</f>
        <v>44287</v>
      </c>
      <c r="Z684">
        <f>INDEX(Articles!$1:$1048576,MATCH(E684,Articles!D:D,0),21)</f>
        <v>274</v>
      </c>
      <c r="AA684">
        <f>+Z684-AB684</f>
        <v>59</v>
      </c>
      <c r="AB684">
        <f>+INDEX(Articles!$1:$1048576,MATCH(E684,Articles!D:D,0),23)</f>
        <v>215</v>
      </c>
    </row>
    <row r="685">
      <c r="B685" t="str">
        <f>INDEX(Articles!$1:$1048576,MATCH(E685,Articles!D:D,0),6)</f>
        <v>1</v>
      </c>
      <c r="C685" t="str">
        <f>INDEX(Articles!$1:$1048576,MATCH(E685,Articles!D:D,0),7)</f>
        <v>2020</v>
      </c>
      <c r="D685" t="str">
        <f>HYPERLINK(INDEX(Articles!$1:$1048576,MATCH(E685,Articles!D:D,0),24),"Lien")</f>
        <v>Lien</v>
      </c>
      <c r="E685" t="str">
        <v>01650-99/M</v>
      </c>
      <c r="F685" t="str">
        <f>INDEX(Articles!$1:$1048576,MATCH(E685,Articles!D:D,0),5)</f>
        <v>BATT. Ø50 16 BTTES MULTICOLORES + TC ARGENT</v>
      </c>
      <c r="G685" t="str">
        <f>INDEX(Articles!$1:$1048576,MATCH(E685,Articles!D:D,0),8)</f>
        <v>BATTERIE</v>
      </c>
      <c r="H685" t="str">
        <f>INDEX(Articles!$1:$1048576,MATCH(E685,Articles!D:D,0),9)</f>
        <v>DROITE</v>
      </c>
      <c r="I685">
        <f>INDEX(Articles!$1:$1048576,MATCH(E685,Articles!D:D,0),10)</f>
        <v>50</v>
      </c>
      <c r="J685" t="str">
        <f>INDEX(Articles!$1:$1048576,MATCH(E685,Articles!D:D,0),11)</f>
        <v>PIVOINE</v>
      </c>
      <c r="K685" t="str">
        <f>INDEX(Articles!$1:$1048576,MATCH(E685,Articles!D:D,0),12)</f>
        <v>MULTICOLORE</v>
      </c>
      <c r="L685" t="str">
        <f>INDEX(Articles!$1:$1048576,MATCH(E685,Articles!D:D,0),13)</f>
        <v>CN</v>
      </c>
      <c r="M685" t="str">
        <f>INDEX(Articles!$1:$1048576,MATCH(E685,Articles!D:D,0),14)</f>
        <v>F3</v>
      </c>
      <c r="N685" t="str">
        <f>INDEX(Articles!$1:$1048576,MATCH(E685,Articles!D:D,0),15)</f>
        <v>1.4G</v>
      </c>
      <c r="O685" t="str">
        <f>INDEX(Articles!$1:$1048576,MATCH(E685,Articles!D:D,0),16)</f>
        <v>1008-F3-69257858</v>
      </c>
      <c r="P685">
        <f>INDEX(Articles!$1:$1048576,MATCH(E685,Articles!D:D,0),17)*1000</f>
        <v>596.8</v>
      </c>
      <c r="Q685" t="str">
        <f>INDEX(Articles!$1:$1048576,MATCH(E685,Articles!D:D,0),18)</f>
        <v>30</v>
      </c>
      <c r="R685">
        <f>INDEX(Articles!$1:$1048576,MATCH(E685,Articles!D:D,0),19)</f>
        <v>50</v>
      </c>
      <c r="S685" t="str">
        <f>IF(INDEX('Unités CA'!$1:$1048576,MATCH(E685,'Unités CA'!D:D,0),5)=0,"",INDEX('Unités CA'!$1:$1048576,MATCH(E685,'Unités CA'!D:D,0),5))</f>
        <v>0004/CA</v>
      </c>
      <c r="T685" t="str">
        <f>IF(INDEX('Unités BTE'!$1:$1048576,MATCH(E685,'Unités CA'!D:D,0),5)=0,"",INDEX('Unités BTE'!$1:$1048576,MATCH(E685,'Unités CA'!D:D,0),5))</f>
        <v/>
      </c>
      <c r="U685">
        <f>IFERROR(INDEX('Prix PRO CA'!$1:$1048576,MATCH(E685,'Prix PRO CA'!D:D,0),10),"")</f>
        <v>144.84</v>
      </c>
      <c r="V685" t="str">
        <f>IFERROR(INDEX('Prix PRO CA'!$1:$1048576,MATCH(E685,'Prix PRO BTE'!D:D,0),10),"")</f>
        <v/>
      </c>
      <c r="W685">
        <f>+IFERROR(INDEX('Prix PRO PCS'!$1:$1048576,MATCH(E685,'Prix PRO PCS'!D:D,0),10),"")</f>
        <v>40.46</v>
      </c>
      <c r="X685" t="str">
        <f>IF(B685="OPPORTUNITE",AA685,IF(AA685&lt;=0,"Non",IF(AA685&gt;10,"Oui","Inf à 10")))</f>
        <v>Oui</v>
      </c>
      <c r="Y685" t="str">
        <f>IFERROR(INDEX(LigneAchat!$1:$1048576,MATCH(E685,LigneAchat!D:D,0),5),"")</f>
        <v/>
      </c>
      <c r="Z685">
        <f>INDEX(Articles!$1:$1048576,MATCH(E685,Articles!D:D,0),21)</f>
        <v>114</v>
      </c>
      <c r="AA685">
        <f>+Z685-AB685</f>
        <v>113</v>
      </c>
      <c r="AB685">
        <f>+INDEX(Articles!$1:$1048576,MATCH(E685,Articles!D:D,0),23)</f>
        <v>1</v>
      </c>
    </row>
    <row r="686">
      <c r="B686" t="str">
        <f>INDEX(Articles!$1:$1048576,MATCH(E686,Articles!D:D,0),6)</f>
        <v>1</v>
      </c>
      <c r="C686" t="str">
        <f>INDEX(Articles!$1:$1048576,MATCH(E686,Articles!D:D,0),7)</f>
        <v>2020</v>
      </c>
      <c r="D686" t="str">
        <f>HYPERLINK(INDEX(Articles!$1:$1048576,MATCH(E686,Articles!D:D,0),24),"Lien")</f>
        <v>Lien</v>
      </c>
      <c r="E686" t="str">
        <v>01650-99/FO</v>
      </c>
      <c r="F686" t="str">
        <f>INDEX(Articles!$1:$1048576,MATCH(E686,Articles!D:D,0),5)</f>
        <v>BATT. Ø50 16 BTTES FILET D'OR + TC FILET D'OR</v>
      </c>
      <c r="G686" t="str">
        <f>INDEX(Articles!$1:$1048576,MATCH(E686,Articles!D:D,0),8)</f>
        <v>BATTERIE</v>
      </c>
      <c r="H686" t="str">
        <f>INDEX(Articles!$1:$1048576,MATCH(E686,Articles!D:D,0),9)</f>
        <v>DROITE</v>
      </c>
      <c r="I686">
        <f>INDEX(Articles!$1:$1048576,MATCH(E686,Articles!D:D,0),10)</f>
        <v>50</v>
      </c>
      <c r="J686" t="str">
        <f>INDEX(Articles!$1:$1048576,MATCH(E686,Articles!D:D,0),11)</f>
        <v>PLEUREUR</v>
      </c>
      <c r="K686" t="str">
        <f>INDEX(Articles!$1:$1048576,MATCH(E686,Articles!D:D,0),12)</f>
        <v>KAMURO</v>
      </c>
      <c r="L686" t="str">
        <f>INDEX(Articles!$1:$1048576,MATCH(E686,Articles!D:D,0),13)</f>
        <v>CN</v>
      </c>
      <c r="M686" t="str">
        <f>INDEX(Articles!$1:$1048576,MATCH(E686,Articles!D:D,0),14)</f>
        <v>F3</v>
      </c>
      <c r="N686" t="str">
        <f>INDEX(Articles!$1:$1048576,MATCH(E686,Articles!D:D,0),15)</f>
        <v>1.4G</v>
      </c>
      <c r="O686" t="str">
        <f>INDEX(Articles!$1:$1048576,MATCH(E686,Articles!D:D,0),16)</f>
        <v>1008-F3-69257858</v>
      </c>
      <c r="P686">
        <f>INDEX(Articles!$1:$1048576,MATCH(E686,Articles!D:D,0),17)*1000</f>
        <v>596.8</v>
      </c>
      <c r="Q686" t="str">
        <f>INDEX(Articles!$1:$1048576,MATCH(E686,Articles!D:D,0),18)</f>
        <v>30</v>
      </c>
      <c r="R686">
        <f>INDEX(Articles!$1:$1048576,MATCH(E686,Articles!D:D,0),19)</f>
        <v>50</v>
      </c>
      <c r="S686" t="str">
        <f>IF(INDEX('Unités CA'!$1:$1048576,MATCH(E686,'Unités CA'!D:D,0),5)=0,"",INDEX('Unités CA'!$1:$1048576,MATCH(E686,'Unités CA'!D:D,0),5))</f>
        <v>0004/CA</v>
      </c>
      <c r="T686" t="str">
        <f>IF(INDEX('Unités BTE'!$1:$1048576,MATCH(E686,'Unités CA'!D:D,0),5)=0,"",INDEX('Unités BTE'!$1:$1048576,MATCH(E686,'Unités CA'!D:D,0),5))</f>
        <v/>
      </c>
      <c r="U686">
        <f>IFERROR(INDEX('Prix PRO CA'!$1:$1048576,MATCH(E686,'Prix PRO CA'!D:D,0),10),"")</f>
        <v>144.84</v>
      </c>
      <c r="V686" t="str">
        <f>IFERROR(INDEX('Prix PRO CA'!$1:$1048576,MATCH(E686,'Prix PRO BTE'!D:D,0),10),"")</f>
        <v/>
      </c>
      <c r="W686">
        <f>+IFERROR(INDEX('Prix PRO PCS'!$1:$1048576,MATCH(E686,'Prix PRO PCS'!D:D,0),10),"")</f>
        <v>40.46</v>
      </c>
      <c r="X686" t="str">
        <f>IF(B686="OPPORTUNITE",AA686,IF(AA686&lt;=0,"Non",IF(AA686&gt;10,"Oui","Inf à 10")))</f>
        <v>Oui</v>
      </c>
      <c r="Y686" t="str">
        <f>IFERROR(INDEX(LigneAchat!$1:$1048576,MATCH(E686,LigneAchat!D:D,0),5),"")</f>
        <v/>
      </c>
      <c r="Z686">
        <f>INDEX(Articles!$1:$1048576,MATCH(E686,Articles!D:D,0),21)</f>
        <v>115</v>
      </c>
      <c r="AA686">
        <f>+Z686-AB686</f>
        <v>114</v>
      </c>
      <c r="AB686">
        <f>+INDEX(Articles!$1:$1048576,MATCH(E686,Articles!D:D,0),23)</f>
        <v>1</v>
      </c>
    </row>
    <row r="687">
      <c r="B687" t="str">
        <f>INDEX(Articles!$1:$1048576,MATCH(E687,Articles!D:D,0),6)</f>
        <v>1</v>
      </c>
      <c r="C687" t="str">
        <f>INDEX(Articles!$1:$1048576,MATCH(E687,Articles!D:D,0),7)</f>
        <v>2020</v>
      </c>
      <c r="D687" t="str">
        <f>HYPERLINK(INDEX(Articles!$1:$1048576,MATCH(E687,Articles!D:D,0),24),"Lien")</f>
        <v>Lien</v>
      </c>
      <c r="E687" t="str">
        <v>01650-99/CB</v>
      </c>
      <c r="F687" t="str">
        <f>INDEX(Articles!$1:$1048576,MATCH(E687,Articles!D:D,0),5)</f>
        <v>BATT. Ø50 16 ARAIGNÉE CLIGNO BLANC + TC ARGENT</v>
      </c>
      <c r="G687" t="str">
        <f>INDEX(Articles!$1:$1048576,MATCH(E687,Articles!D:D,0),8)</f>
        <v>BATTERIE</v>
      </c>
      <c r="H687" t="str">
        <f>INDEX(Articles!$1:$1048576,MATCH(E687,Articles!D:D,0),9)</f>
        <v>DROITE</v>
      </c>
      <c r="I687">
        <f>INDEX(Articles!$1:$1048576,MATCH(E687,Articles!D:D,0),10)</f>
        <v>50</v>
      </c>
      <c r="J687" t="str">
        <f>INDEX(Articles!$1:$1048576,MATCH(E687,Articles!D:D,0),11)</f>
        <v>CLIGNO</v>
      </c>
      <c r="K687" t="str">
        <f>INDEX(Articles!$1:$1048576,MATCH(E687,Articles!D:D,0),12)</f>
        <v>BLANC</v>
      </c>
      <c r="L687" t="str">
        <f>INDEX(Articles!$1:$1048576,MATCH(E687,Articles!D:D,0),13)</f>
        <v>CN</v>
      </c>
      <c r="M687" t="str">
        <f>INDEX(Articles!$1:$1048576,MATCH(E687,Articles!D:D,0),14)</f>
        <v>F3</v>
      </c>
      <c r="N687" t="str">
        <f>INDEX(Articles!$1:$1048576,MATCH(E687,Articles!D:D,0),15)</f>
        <v>1.4G</v>
      </c>
      <c r="O687" t="str">
        <f>INDEX(Articles!$1:$1048576,MATCH(E687,Articles!D:D,0),16)</f>
        <v>1008-F3-69257858</v>
      </c>
      <c r="P687">
        <f>INDEX(Articles!$1:$1048576,MATCH(E687,Articles!D:D,0),17)*1000</f>
        <v>596.8</v>
      </c>
      <c r="Q687" t="str">
        <f>INDEX(Articles!$1:$1048576,MATCH(E687,Articles!D:D,0),18)</f>
        <v>30</v>
      </c>
      <c r="R687">
        <f>INDEX(Articles!$1:$1048576,MATCH(E687,Articles!D:D,0),19)</f>
        <v>50</v>
      </c>
      <c r="S687" t="str">
        <f>IF(INDEX('Unités CA'!$1:$1048576,MATCH(E687,'Unités CA'!D:D,0),5)=0,"",INDEX('Unités CA'!$1:$1048576,MATCH(E687,'Unités CA'!D:D,0),5))</f>
        <v>0004/CA</v>
      </c>
      <c r="T687" t="str">
        <f>IF(INDEX('Unités BTE'!$1:$1048576,MATCH(E687,'Unités CA'!D:D,0),5)=0,"",INDEX('Unités BTE'!$1:$1048576,MATCH(E687,'Unités CA'!D:D,0),5))</f>
        <v/>
      </c>
      <c r="U687">
        <f>IFERROR(INDEX('Prix PRO CA'!$1:$1048576,MATCH(E687,'Prix PRO CA'!D:D,0),10),"")</f>
        <v>144.84</v>
      </c>
      <c r="V687" t="str">
        <f>IFERROR(INDEX('Prix PRO CA'!$1:$1048576,MATCH(E687,'Prix PRO BTE'!D:D,0),10),"")</f>
        <v/>
      </c>
      <c r="W687">
        <f>+IFERROR(INDEX('Prix PRO PCS'!$1:$1048576,MATCH(E687,'Prix PRO PCS'!D:D,0),10),"")</f>
        <v>40.46</v>
      </c>
      <c r="X687" t="str">
        <f>IF(B687="OPPORTUNITE",AA687,IF(AA687&lt;=0,"Non",IF(AA687&gt;10,"Oui","Inf à 10")))</f>
        <v>Oui</v>
      </c>
      <c r="Y687" t="str">
        <f>IFERROR(INDEX(LigneAchat!$1:$1048576,MATCH(E687,LigneAchat!D:D,0),5),"")</f>
        <v/>
      </c>
      <c r="Z687">
        <f>INDEX(Articles!$1:$1048576,MATCH(E687,Articles!D:D,0),21)</f>
        <v>146</v>
      </c>
      <c r="AA687">
        <f>+Z687-AB687</f>
        <v>145</v>
      </c>
      <c r="AB687">
        <f>+INDEX(Articles!$1:$1048576,MATCH(E687,Articles!D:D,0),23)</f>
        <v>1</v>
      </c>
    </row>
    <row r="688">
      <c r="B688" t="str">
        <f>INDEX(Articles!$1:$1048576,MATCH(E688,Articles!D:D,0),6)</f>
        <v>1</v>
      </c>
      <c r="C688" t="str">
        <f>INDEX(Articles!$1:$1048576,MATCH(E688,Articles!D:D,0),7)</f>
        <v>2020</v>
      </c>
      <c r="D688" t="str">
        <f>HYPERLINK(INDEX(Articles!$1:$1048576,MATCH(E688,Articles!D:D,0),24),"Lien")</f>
        <v>Lien</v>
      </c>
      <c r="E688" t="str">
        <v>01650-99/FB</v>
      </c>
      <c r="F688" t="str">
        <f>INDEX(Articles!$1:$1048576,MATCH(E688,Articles!D:D,0),5)</f>
        <v>BATT. Ø50 16 BTTES FRISSON BLANC + TC FRISSON BLC</v>
      </c>
      <c r="G688" t="str">
        <f>INDEX(Articles!$1:$1048576,MATCH(E688,Articles!D:D,0),8)</f>
        <v>BATTERIE</v>
      </c>
      <c r="H688" t="str">
        <f>INDEX(Articles!$1:$1048576,MATCH(E688,Articles!D:D,0),9)</f>
        <v>DROITE</v>
      </c>
      <c r="I688">
        <f>INDEX(Articles!$1:$1048576,MATCH(E688,Articles!D:D,0),10)</f>
        <v>50</v>
      </c>
      <c r="J688" t="str">
        <f>INDEX(Articles!$1:$1048576,MATCH(E688,Articles!D:D,0),11)</f>
        <v>CREPITANT</v>
      </c>
      <c r="K688" t="str">
        <f>INDEX(Articles!$1:$1048576,MATCH(E688,Articles!D:D,0),12)</f>
        <v>ARGENT</v>
      </c>
      <c r="L688" t="str">
        <f>INDEX(Articles!$1:$1048576,MATCH(E688,Articles!D:D,0),13)</f>
        <v>CN</v>
      </c>
      <c r="M688" t="str">
        <f>INDEX(Articles!$1:$1048576,MATCH(E688,Articles!D:D,0),14)</f>
        <v>F3</v>
      </c>
      <c r="N688" t="str">
        <f>INDEX(Articles!$1:$1048576,MATCH(E688,Articles!D:D,0),15)</f>
        <v>1.4G</v>
      </c>
      <c r="O688" t="str">
        <f>INDEX(Articles!$1:$1048576,MATCH(E688,Articles!D:D,0),16)</f>
        <v>1008-F3-69257858</v>
      </c>
      <c r="P688">
        <f>INDEX(Articles!$1:$1048576,MATCH(E688,Articles!D:D,0),17)*1000</f>
        <v>596.8</v>
      </c>
      <c r="Q688" t="str">
        <f>INDEX(Articles!$1:$1048576,MATCH(E688,Articles!D:D,0),18)</f>
        <v>30</v>
      </c>
      <c r="R688">
        <f>INDEX(Articles!$1:$1048576,MATCH(E688,Articles!D:D,0),19)</f>
        <v>50</v>
      </c>
      <c r="S688" t="str">
        <f>IF(INDEX('Unités CA'!$1:$1048576,MATCH(E688,'Unités CA'!D:D,0),5)=0,"",INDEX('Unités CA'!$1:$1048576,MATCH(E688,'Unités CA'!D:D,0),5))</f>
        <v>0004/CA</v>
      </c>
      <c r="T688" t="str">
        <f>IF(INDEX('Unités BTE'!$1:$1048576,MATCH(E688,'Unités CA'!D:D,0),5)=0,"",INDEX('Unités BTE'!$1:$1048576,MATCH(E688,'Unités CA'!D:D,0),5))</f>
        <v/>
      </c>
      <c r="U688">
        <f>IFERROR(INDEX('Prix PRO CA'!$1:$1048576,MATCH(E688,'Prix PRO CA'!D:D,0),10),"")</f>
        <v>144.84</v>
      </c>
      <c r="V688" t="str">
        <f>IFERROR(INDEX('Prix PRO CA'!$1:$1048576,MATCH(E688,'Prix PRO BTE'!D:D,0),10),"")</f>
        <v/>
      </c>
      <c r="W688">
        <f>+IFERROR(INDEX('Prix PRO PCS'!$1:$1048576,MATCH(E688,'Prix PRO PCS'!D:D,0),10),"")</f>
        <v>40.46</v>
      </c>
      <c r="X688" t="str">
        <f>IF(B688="OPPORTUNITE",AA688,IF(AA688&lt;=0,"Non",IF(AA688&gt;10,"Oui","Inf à 10")))</f>
        <v>Oui</v>
      </c>
      <c r="Y688" t="str">
        <f>IFERROR(INDEX(LigneAchat!$1:$1048576,MATCH(E688,LigneAchat!D:D,0),5),"")</f>
        <v/>
      </c>
      <c r="Z688">
        <f>INDEX(Articles!$1:$1048576,MATCH(E688,Articles!D:D,0),21)</f>
        <v>122</v>
      </c>
      <c r="AA688">
        <f>+Z688-AB688</f>
        <v>121</v>
      </c>
      <c r="AB688">
        <f>+INDEX(Articles!$1:$1048576,MATCH(E688,Articles!D:D,0),23)</f>
        <v>1</v>
      </c>
    </row>
    <row r="689">
      <c r="B689" t="str">
        <f>INDEX(Articles!$1:$1048576,MATCH(E689,Articles!D:D,0),6)</f>
        <v>1</v>
      </c>
      <c r="C689" t="str">
        <f>INDEX(Articles!$1:$1048576,MATCH(E689,Articles!D:D,0),7)</f>
        <v/>
      </c>
      <c r="D689" t="str">
        <f>HYPERLINK(INDEX(Articles!$1:$1048576,MATCH(E689,Articles!D:D,0),24),"Lien")</f>
        <v>Lien</v>
      </c>
      <c r="E689" t="str">
        <v>02050-33</v>
      </c>
      <c r="F689" t="str">
        <f>INDEX(Articles!$1:$1048576,MATCH(E689,Articles!D:D,0),5)</f>
        <v>BATT. Ø50 20 BTTES ASSORTIES</v>
      </c>
      <c r="G689" t="str">
        <f>INDEX(Articles!$1:$1048576,MATCH(E689,Articles!D:D,0),8)</f>
        <v>BATTERIE</v>
      </c>
      <c r="H689" t="str">
        <f>INDEX(Articles!$1:$1048576,MATCH(E689,Articles!D:D,0),9)</f>
        <v>DROITE</v>
      </c>
      <c r="I689">
        <f>INDEX(Articles!$1:$1048576,MATCH(E689,Articles!D:D,0),10)</f>
        <v>50</v>
      </c>
      <c r="J689" t="str">
        <f>INDEX(Articles!$1:$1048576,MATCH(E689,Articles!D:D,0),11)</f>
        <v>PIVOINE</v>
      </c>
      <c r="K689" t="str">
        <f>INDEX(Articles!$1:$1048576,MATCH(E689,Articles!D:D,0),12)</f>
        <v>ASSORTI</v>
      </c>
      <c r="L689" t="str">
        <f>INDEX(Articles!$1:$1048576,MATCH(E689,Articles!D:D,0),13)</f>
        <v>CN</v>
      </c>
      <c r="M689" t="str">
        <f>INDEX(Articles!$1:$1048576,MATCH(E689,Articles!D:D,0),14)</f>
        <v>F3</v>
      </c>
      <c r="N689" t="str">
        <f>INDEX(Articles!$1:$1048576,MATCH(E689,Articles!D:D,0),15)</f>
        <v>1.4G</v>
      </c>
      <c r="O689" t="str">
        <f>INDEX(Articles!$1:$1048576,MATCH(E689,Articles!D:D,0),16)</f>
        <v>1008-F3-69257858</v>
      </c>
      <c r="P689">
        <f>INDEX(Articles!$1:$1048576,MATCH(E689,Articles!D:D,0),17)*1000</f>
        <v>746</v>
      </c>
      <c r="Q689" t="str">
        <f>INDEX(Articles!$1:$1048576,MATCH(E689,Articles!D:D,0),18)</f>
        <v>40</v>
      </c>
      <c r="R689">
        <f>INDEX(Articles!$1:$1048576,MATCH(E689,Articles!D:D,0),19)</f>
        <v>50</v>
      </c>
      <c r="S689" t="str">
        <f>IF(INDEX('Unités CA'!$1:$1048576,MATCH(E689,'Unités CA'!D:D,0),5)=0,"",INDEX('Unités CA'!$1:$1048576,MATCH(E689,'Unités CA'!D:D,0),5))</f>
        <v>0002/CA</v>
      </c>
      <c r="T689" t="str">
        <f>IF(INDEX('Unités BTE'!$1:$1048576,MATCH(E689,'Unités CA'!D:D,0),5)=0,"",INDEX('Unités BTE'!$1:$1048576,MATCH(E689,'Unités CA'!D:D,0),5))</f>
        <v/>
      </c>
      <c r="U689">
        <f>IFERROR(INDEX('Prix PRO CA'!$1:$1048576,MATCH(E689,'Prix PRO CA'!D:D,0),10),"")</f>
        <v>90.78</v>
      </c>
      <c r="V689" t="str">
        <f>IFERROR(INDEX('Prix PRO CA'!$1:$1048576,MATCH(E689,'Prix PRO BTE'!D:D,0),10),"")</f>
        <v/>
      </c>
      <c r="W689">
        <f>+IFERROR(INDEX('Prix PRO PCS'!$1:$1048576,MATCH(E689,'Prix PRO PCS'!D:D,0),10),"")</f>
        <v>50.69</v>
      </c>
      <c r="X689" t="str">
        <f>IF(B689="OPPORTUNITE",AA689,IF(AA689&lt;=0,"Non",IF(AA689&gt;10,"Oui","Inf à 10")))</f>
        <v>Oui</v>
      </c>
      <c r="Y689" t="str">
        <f>IFERROR(INDEX(LigneAchat!$1:$1048576,MATCH(E689,LigneAchat!D:D,0),5),"")</f>
        <v/>
      </c>
      <c r="Z689">
        <f>INDEX(Articles!$1:$1048576,MATCH(E689,Articles!D:D,0),21)</f>
        <v>532</v>
      </c>
      <c r="AA689">
        <f>+Z689-AB689</f>
        <v>530</v>
      </c>
      <c r="AB689">
        <f>+INDEX(Articles!$1:$1048576,MATCH(E689,Articles!D:D,0),23)</f>
        <v>2</v>
      </c>
    </row>
    <row r="690">
      <c r="B690" t="str">
        <f>INDEX(Articles!$1:$1048576,MATCH(E690,Articles!D:D,0),6)</f>
        <v>1</v>
      </c>
      <c r="C690" t="str">
        <f>INDEX(Articles!$1:$1048576,MATCH(E690,Articles!D:D,0),7)</f>
        <v/>
      </c>
      <c r="D690" t="str">
        <f>HYPERLINK(INDEX(Articles!$1:$1048576,MATCH(E690,Articles!D:D,0),24),"Lien")</f>
        <v>Lien</v>
      </c>
      <c r="E690" t="str">
        <v>02550-33</v>
      </c>
      <c r="F690" t="str">
        <f>INDEX(Articles!$1:$1048576,MATCH(E690,Articles!D:D,0),5)</f>
        <v>BATT. Ø50 25 BTTES ASSORTIES</v>
      </c>
      <c r="G690" t="str">
        <f>INDEX(Articles!$1:$1048576,MATCH(E690,Articles!D:D,0),8)</f>
        <v>BATTERIE</v>
      </c>
      <c r="H690" t="str">
        <f>INDEX(Articles!$1:$1048576,MATCH(E690,Articles!D:D,0),9)</f>
        <v>DROITE</v>
      </c>
      <c r="I690">
        <f>INDEX(Articles!$1:$1048576,MATCH(E690,Articles!D:D,0),10)</f>
        <v>50</v>
      </c>
      <c r="J690" t="str">
        <f>INDEX(Articles!$1:$1048576,MATCH(E690,Articles!D:D,0),11)</f>
        <v>PIVOINE</v>
      </c>
      <c r="K690" t="str">
        <f>INDEX(Articles!$1:$1048576,MATCH(E690,Articles!D:D,0),12)</f>
        <v>ASSORTI</v>
      </c>
      <c r="L690" t="str">
        <f>INDEX(Articles!$1:$1048576,MATCH(E690,Articles!D:D,0),13)</f>
        <v>CN</v>
      </c>
      <c r="M690" t="str">
        <f>INDEX(Articles!$1:$1048576,MATCH(E690,Articles!D:D,0),14)</f>
        <v>F3</v>
      </c>
      <c r="N690" t="str">
        <f>INDEX(Articles!$1:$1048576,MATCH(E690,Articles!D:D,0),15)</f>
        <v>1.4G</v>
      </c>
      <c r="O690" t="str">
        <f>INDEX(Articles!$1:$1048576,MATCH(E690,Articles!D:D,0),16)</f>
        <v>1008-F3-69257858</v>
      </c>
      <c r="P690">
        <f>INDEX(Articles!$1:$1048576,MATCH(E690,Articles!D:D,0),17)*1000</f>
        <v>932.5</v>
      </c>
      <c r="Q690" t="str">
        <f>INDEX(Articles!$1:$1048576,MATCH(E690,Articles!D:D,0),18)</f>
        <v>50</v>
      </c>
      <c r="R690">
        <f>INDEX(Articles!$1:$1048576,MATCH(E690,Articles!D:D,0),19)</f>
        <v>50</v>
      </c>
      <c r="S690" t="str">
        <f>IF(INDEX('Unités CA'!$1:$1048576,MATCH(E690,'Unités CA'!D:D,0),5)=0,"",INDEX('Unités CA'!$1:$1048576,MATCH(E690,'Unités CA'!D:D,0),5))</f>
        <v>0002/CA</v>
      </c>
      <c r="T690" t="str">
        <f>IF(INDEX('Unités BTE'!$1:$1048576,MATCH(E690,'Unités CA'!D:D,0),5)=0,"",INDEX('Unités BTE'!$1:$1048576,MATCH(E690,'Unités CA'!D:D,0),5))</f>
        <v/>
      </c>
      <c r="U690">
        <f>IFERROR(INDEX('Prix PRO CA'!$1:$1048576,MATCH(E690,'Prix PRO CA'!D:D,0),10),"")</f>
        <v>108.63</v>
      </c>
      <c r="V690" t="str">
        <f>IFERROR(INDEX('Prix PRO CA'!$1:$1048576,MATCH(E690,'Prix PRO BTE'!D:D,0),10),"")</f>
        <v/>
      </c>
      <c r="W690">
        <f>+IFERROR(INDEX('Prix PRO PCS'!$1:$1048576,MATCH(E690,'Prix PRO PCS'!D:D,0),10),"")</f>
        <v>60.53</v>
      </c>
      <c r="X690" t="str">
        <f>IF(B690="OPPORTUNITE",AA690,IF(AA690&lt;=0,"Non",IF(AA690&gt;10,"Oui","Inf à 10")))</f>
        <v>Oui</v>
      </c>
      <c r="Y690" t="str">
        <f>IFERROR(INDEX(LigneAchat!$1:$1048576,MATCH(E690,LigneAchat!D:D,0),5),"")</f>
        <v/>
      </c>
      <c r="Z690">
        <f>INDEX(Articles!$1:$1048576,MATCH(E690,Articles!D:D,0),21)</f>
        <v>134</v>
      </c>
      <c r="AA690">
        <f>+Z690-AB690</f>
        <v>134</v>
      </c>
      <c r="AB690">
        <f>+INDEX(Articles!$1:$1048576,MATCH(E690,Articles!D:D,0),23)</f>
        <v>0</v>
      </c>
    </row>
    <row r="691">
      <c r="B691" t="str">
        <v>BATTERIES EVENTAILLEES</v>
      </c>
    </row>
    <row r="692">
      <c r="B692" t="str">
        <f>INDEX(Articles!$1:$1048576,MATCH(E692,Articles!D:D,0),6)</f>
        <v>1</v>
      </c>
      <c r="C692" t="str">
        <f>INDEX(Articles!$1:$1048576,MATCH(E692,Articles!D:D,0),7)</f>
        <v/>
      </c>
      <c r="D692" t="str">
        <f>HYPERLINK(INDEX(Articles!$1:$1048576,MATCH(E692,Articles!D:D,0),24),"Lien")</f>
        <v>Lien</v>
      </c>
      <c r="E692" t="str">
        <v>03018-63</v>
      </c>
      <c r="F692" t="str">
        <f>INDEX(Articles!$1:$1048576,MATCH(E692,Articles!D:D,0),5)</f>
        <v>BATT. Ø18 ÉVT. 300 PAF CLI ROUGE + SIFFLETS ARGT</v>
      </c>
      <c r="G692" t="str">
        <f>INDEX(Articles!$1:$1048576,MATCH(E692,Articles!D:D,0),8)</f>
        <v>BATTERIE</v>
      </c>
      <c r="H692" t="str">
        <f>INDEX(Articles!$1:$1048576,MATCH(E692,Articles!D:D,0),9)</f>
        <v>EVENTAILLE</v>
      </c>
      <c r="I692">
        <f>INDEX(Articles!$1:$1048576,MATCH(E692,Articles!D:D,0),10)</f>
        <v>18</v>
      </c>
      <c r="J692" t="str">
        <f>INDEX(Articles!$1:$1048576,MATCH(E692,Articles!D:D,0),11)</f>
        <v>SIFFLETS</v>
      </c>
      <c r="K692" t="str">
        <f>INDEX(Articles!$1:$1048576,MATCH(E692,Articles!D:D,0),12)</f>
        <v>ROUGE</v>
      </c>
      <c r="L692" t="str">
        <f>INDEX(Articles!$1:$1048576,MATCH(E692,Articles!D:D,0),13)</f>
        <v>CN</v>
      </c>
      <c r="M692" t="str">
        <f>INDEX(Articles!$1:$1048576,MATCH(E692,Articles!D:D,0),14)</f>
        <v>F4</v>
      </c>
      <c r="N692" t="str">
        <f>INDEX(Articles!$1:$1048576,MATCH(E692,Articles!D:D,0),15)</f>
        <v>1.4G</v>
      </c>
      <c r="O692" t="str">
        <f>INDEX(Articles!$1:$1048576,MATCH(E692,Articles!D:D,0),16)</f>
        <v>2463-F4-0267</v>
      </c>
      <c r="P692">
        <f>INDEX(Articles!$1:$1048576,MATCH(E692,Articles!D:D,0),17)*1000</f>
        <v>2400</v>
      </c>
      <c r="Q692" t="str">
        <f>INDEX(Articles!$1:$1048576,MATCH(E692,Articles!D:D,0),18)</f>
        <v>30</v>
      </c>
      <c r="R692">
        <f>INDEX(Articles!$1:$1048576,MATCH(E692,Articles!D:D,0),19)</f>
        <v>45</v>
      </c>
      <c r="S692" t="str">
        <f>IF(INDEX('Unités CA'!$1:$1048576,MATCH(E692,'Unités CA'!D:D,0),5)=0,"",INDEX('Unités CA'!$1:$1048576,MATCH(E692,'Unités CA'!D:D,0),5))</f>
        <v>0001/CA</v>
      </c>
      <c r="T692" t="str">
        <f>IF(INDEX('Unités BTE'!$1:$1048576,MATCH(E692,'Unités CA'!D:D,0),5)=0,"",INDEX('Unités BTE'!$1:$1048576,MATCH(E692,'Unités CA'!D:D,0),5))</f>
        <v>0005/BTE</v>
      </c>
      <c r="U692">
        <f>IFERROR(INDEX('Prix PRO CA'!$1:$1048576,MATCH(E692,'Prix PRO CA'!D:D,0),10),"")</f>
        <v>168.68</v>
      </c>
      <c r="V692" t="str">
        <f>IFERROR(INDEX('Prix PRO CA'!$1:$1048576,MATCH(E692,'Prix PRO BTE'!D:D,0),10),"")</f>
        <v/>
      </c>
      <c r="W692">
        <f>+IFERROR(INDEX('Prix PRO PCS'!$1:$1048576,MATCH(E692,'Prix PRO PCS'!D:D,0),10),"")</f>
        <v>168.68</v>
      </c>
      <c r="X692" t="str">
        <f>IF(B692="OPPORTUNITE",AA692,IF(AA692&lt;=0,"Non",IF(AA692&gt;10,"Oui","Inf à 10")))</f>
        <v>Oui</v>
      </c>
      <c r="Y692" t="str">
        <f>IFERROR(INDEX(LigneAchat!$1:$1048576,MATCH(E692,LigneAchat!D:D,0),5),"")</f>
        <v/>
      </c>
      <c r="Z692">
        <f>INDEX(Articles!$1:$1048576,MATCH(E692,Articles!D:D,0),21)</f>
        <v>108</v>
      </c>
      <c r="AA692">
        <f>+Z692-AB692</f>
        <v>107</v>
      </c>
      <c r="AB692">
        <f>+INDEX(Articles!$1:$1048576,MATCH(E692,Articles!D:D,0),23)</f>
        <v>1</v>
      </c>
    </row>
    <row r="693">
      <c r="B693" t="str">
        <f>INDEX(Articles!$1:$1048576,MATCH(E693,Articles!D:D,0),6)</f>
        <v>1</v>
      </c>
      <c r="C693" t="str">
        <f>INDEX(Articles!$1:$1048576,MATCH(E693,Articles!D:D,0),7)</f>
        <v>2020</v>
      </c>
      <c r="D693" t="str">
        <f>HYPERLINK(INDEX(Articles!$1:$1048576,MATCH(E693,Articles!D:D,0),24),"Lien")</f>
        <v>Lien</v>
      </c>
      <c r="E693" t="str">
        <v>05022-30/1</v>
      </c>
      <c r="F693" t="str">
        <f>INDEX(Articles!$1:$1048576,MATCH(E693,Articles!D:D,0),5)</f>
        <v>BATT. Ø20 ÉVENT. 50 BTTES ASSORTIES + TCS ASSORTIS</v>
      </c>
      <c r="G693" t="str">
        <f>INDEX(Articles!$1:$1048576,MATCH(E693,Articles!D:D,0),8)</f>
        <v>BATTERIE</v>
      </c>
      <c r="H693" t="str">
        <f>INDEX(Articles!$1:$1048576,MATCH(E693,Articles!D:D,0),9)</f>
        <v>EVENTAILLE</v>
      </c>
      <c r="I693">
        <f>INDEX(Articles!$1:$1048576,MATCH(E693,Articles!D:D,0),10)</f>
        <v>20</v>
      </c>
      <c r="J693" t="str">
        <f>INDEX(Articles!$1:$1048576,MATCH(E693,Articles!D:D,0),11)</f>
        <v>PIVOINE</v>
      </c>
      <c r="K693" t="str">
        <f>INDEX(Articles!$1:$1048576,MATCH(E693,Articles!D:D,0),12)</f>
        <v>ASSORTI</v>
      </c>
      <c r="L693" t="str">
        <f>INDEX(Articles!$1:$1048576,MATCH(E693,Articles!D:D,0),13)</f>
        <v>CN</v>
      </c>
      <c r="M693" t="str">
        <f>INDEX(Articles!$1:$1048576,MATCH(E693,Articles!D:D,0),14)</f>
        <v>F2</v>
      </c>
      <c r="N693" t="str">
        <f>INDEX(Articles!$1:$1048576,MATCH(E693,Articles!D:D,0),15)</f>
        <v>1.4G</v>
      </c>
      <c r="O693" t="str">
        <f>INDEX(Articles!$1:$1048576,MATCH(E693,Articles!D:D,0),16)</f>
        <v>1008-F2-69254048</v>
      </c>
      <c r="P693">
        <f>INDEX(Articles!$1:$1048576,MATCH(E693,Articles!D:D,0),17)*1000</f>
        <v>310</v>
      </c>
      <c r="Q693" t="str">
        <f>INDEX(Articles!$1:$1048576,MATCH(E693,Articles!D:D,0),18)</f>
        <v>60</v>
      </c>
      <c r="R693">
        <f>INDEX(Articles!$1:$1048576,MATCH(E693,Articles!D:D,0),19)</f>
        <v>8</v>
      </c>
      <c r="S693" t="str">
        <f>IF(INDEX('Unités CA'!$1:$1048576,MATCH(E693,'Unités CA'!D:D,0),5)=0,"",INDEX('Unités CA'!$1:$1048576,MATCH(E693,'Unités CA'!D:D,0),5))</f>
        <v>0006/CA</v>
      </c>
      <c r="T693" t="str">
        <f>IF(INDEX('Unités BTE'!$1:$1048576,MATCH(E693,'Unités CA'!D:D,0),5)=0,"",INDEX('Unités BTE'!$1:$1048576,MATCH(E693,'Unités CA'!D:D,0),5))</f>
        <v/>
      </c>
      <c r="U693">
        <f>IFERROR(INDEX('Prix PRO CA'!$1:$1048576,MATCH(E693,'Prix PRO CA'!D:D,0),10),"")</f>
        <v>106.02</v>
      </c>
      <c r="V693" t="str">
        <f>IFERROR(INDEX('Prix PRO CA'!$1:$1048576,MATCH(E693,'Prix PRO BTE'!D:D,0),10),"")</f>
        <v/>
      </c>
      <c r="W693">
        <f>+IFERROR(INDEX('Prix PRO PCS'!$1:$1048576,MATCH(E693,'Prix PRO PCS'!D:D,0),10),"")</f>
        <v>22.39</v>
      </c>
      <c r="X693" t="str">
        <f>IF(B693="OPPORTUNITE",AA693,IF(AA693&lt;=0,"Non",IF(AA693&gt;10,"Oui","Inf à 10")))</f>
        <v>Oui</v>
      </c>
      <c r="Y693" t="str">
        <f>IFERROR(INDEX(LigneAchat!$1:$1048576,MATCH(E693,LigneAchat!D:D,0),5),"")</f>
        <v/>
      </c>
      <c r="Z693">
        <f>INDEX(Articles!$1:$1048576,MATCH(E693,Articles!D:D,0),21)</f>
        <v>273</v>
      </c>
      <c r="AA693">
        <f>+Z693-AB693</f>
        <v>272</v>
      </c>
      <c r="AB693">
        <f>+INDEX(Articles!$1:$1048576,MATCH(E693,Articles!D:D,0),23)</f>
        <v>1</v>
      </c>
    </row>
    <row r="694">
      <c r="B694" t="str">
        <f>INDEX(Articles!$1:$1048576,MATCH(E694,Articles!D:D,0),6)</f>
        <v>1</v>
      </c>
      <c r="C694" t="str">
        <f>INDEX(Articles!$1:$1048576,MATCH(E694,Articles!D:D,0),7)</f>
        <v/>
      </c>
      <c r="D694" t="str">
        <f>HYPERLINK(INDEX(Articles!$1:$1048576,MATCH(E694,Articles!D:D,0),24),"Lien")</f>
        <v>Lien</v>
      </c>
      <c r="E694" t="str">
        <v>01519-05CE</v>
      </c>
      <c r="F694" t="str">
        <f>INDEX(Articles!$1:$1048576,MATCH(E694,Articles!D:D,0),5)</f>
        <v>BATT. Ø20 ÉVENT. 150 COMÈTES MOSAÏQUE VERT</v>
      </c>
      <c r="G694" t="str">
        <f>INDEX(Articles!$1:$1048576,MATCH(E694,Articles!D:D,0),8)</f>
        <v>BATTERIE</v>
      </c>
      <c r="H694" t="str">
        <f>INDEX(Articles!$1:$1048576,MATCH(E694,Articles!D:D,0),9)</f>
        <v>EVENTAILLE</v>
      </c>
      <c r="I694">
        <f>INDEX(Articles!$1:$1048576,MATCH(E694,Articles!D:D,0),10)</f>
        <v>20</v>
      </c>
      <c r="J694" t="str">
        <f>INDEX(Articles!$1:$1048576,MATCH(E694,Articles!D:D,0),11)</f>
        <v>MOSAIQUE</v>
      </c>
      <c r="K694" t="str">
        <f>INDEX(Articles!$1:$1048576,MATCH(E694,Articles!D:D,0),12)</f>
        <v>VERT</v>
      </c>
      <c r="L694" t="str">
        <f>INDEX(Articles!$1:$1048576,MATCH(E694,Articles!D:D,0),13)</f>
        <v>CN</v>
      </c>
      <c r="M694" t="str">
        <f>INDEX(Articles!$1:$1048576,MATCH(E694,Articles!D:D,0),14)</f>
        <v>F4</v>
      </c>
      <c r="N694" t="str">
        <f>INDEX(Articles!$1:$1048576,MATCH(E694,Articles!D:D,0),15)</f>
        <v>1.4G</v>
      </c>
      <c r="O694" t="str">
        <f>INDEX(Articles!$1:$1048576,MATCH(E694,Articles!D:D,0),16)</f>
        <v>1008-F4-69245806</v>
      </c>
      <c r="P694">
        <f>INDEX(Articles!$1:$1048576,MATCH(E694,Articles!D:D,0),17)*1000</f>
        <v>1599</v>
      </c>
      <c r="Q694" t="str">
        <f>INDEX(Articles!$1:$1048576,MATCH(E694,Articles!D:D,0),18)</f>
        <v>25</v>
      </c>
      <c r="R694">
        <f>INDEX(Articles!$1:$1048576,MATCH(E694,Articles!D:D,0),19)</f>
        <v>30</v>
      </c>
      <c r="S694" t="str">
        <f>IF(INDEX('Unités CA'!$1:$1048576,MATCH(E694,'Unités CA'!D:D,0),5)=0,"",INDEX('Unités CA'!$1:$1048576,MATCH(E694,'Unités CA'!D:D,0),5))</f>
        <v>0002/CA</v>
      </c>
      <c r="T694" t="str">
        <f>IF(INDEX('Unités BTE'!$1:$1048576,MATCH(E694,'Unités CA'!D:D,0),5)=0,"",INDEX('Unités BTE'!$1:$1048576,MATCH(E694,'Unités CA'!D:D,0),5))</f>
        <v/>
      </c>
      <c r="U694">
        <f>IFERROR(INDEX('Prix PRO CA'!$1:$1048576,MATCH(E694,'Prix PRO CA'!D:D,0),10),"")</f>
        <v>164.08</v>
      </c>
      <c r="V694" t="str">
        <f>IFERROR(INDEX('Prix PRO CA'!$1:$1048576,MATCH(E694,'Prix PRO BTE'!D:D,0),10),"")</f>
        <v/>
      </c>
      <c r="W694">
        <f>+IFERROR(INDEX('Prix PRO PCS'!$1:$1048576,MATCH(E694,'Prix PRO PCS'!D:D,0),10),"")</f>
        <v>94.8</v>
      </c>
      <c r="X694" t="str">
        <f>IF(B694="OPPORTUNITE",AA694,IF(AA694&lt;=0,"Non",IF(AA694&gt;10,"Oui","Inf à 10")))</f>
        <v>Non</v>
      </c>
      <c r="Y694">
        <f>IFERROR(INDEX(LigneAchat!$1:$1048576,MATCH(E694,LigneAchat!D:D,0),5),"")</f>
        <v>44326</v>
      </c>
      <c r="Z694">
        <f>INDEX(Articles!$1:$1048576,MATCH(E694,Articles!D:D,0),21)</f>
        <v>33</v>
      </c>
      <c r="AA694">
        <f>+Z694-AB694</f>
        <v>0</v>
      </c>
      <c r="AB694">
        <f>+INDEX(Articles!$1:$1048576,MATCH(E694,Articles!D:D,0),23)</f>
        <v>33</v>
      </c>
    </row>
    <row r="695">
      <c r="B695" t="str">
        <f>INDEX(Articles!$1:$1048576,MATCH(E695,Articles!D:D,0),6)</f>
        <v>1</v>
      </c>
      <c r="C695" t="str">
        <f>INDEX(Articles!$1:$1048576,MATCH(E695,Articles!D:D,0),7)</f>
        <v/>
      </c>
      <c r="D695" t="str">
        <f>HYPERLINK(INDEX(Articles!$1:$1048576,MATCH(E695,Articles!D:D,0),24),"Lien")</f>
        <v>Lien</v>
      </c>
      <c r="E695" t="str">
        <v>01519-06CE</v>
      </c>
      <c r="F695" t="str">
        <f>INDEX(Articles!$1:$1048576,MATCH(E695,Articles!D:D,0),5)</f>
        <v>BATT. Ø20 ÉVENT. 150 COMÈTES MOSAÏQUE ROUGE</v>
      </c>
      <c r="G695" t="str">
        <f>INDEX(Articles!$1:$1048576,MATCH(E695,Articles!D:D,0),8)</f>
        <v>BATTERIE</v>
      </c>
      <c r="H695" t="str">
        <f>INDEX(Articles!$1:$1048576,MATCH(E695,Articles!D:D,0),9)</f>
        <v>EVENTAILLE</v>
      </c>
      <c r="I695">
        <f>INDEX(Articles!$1:$1048576,MATCH(E695,Articles!D:D,0),10)</f>
        <v>20</v>
      </c>
      <c r="J695" t="str">
        <f>INDEX(Articles!$1:$1048576,MATCH(E695,Articles!D:D,0),11)</f>
        <v>MOSAIQUE</v>
      </c>
      <c r="K695" t="str">
        <f>INDEX(Articles!$1:$1048576,MATCH(E695,Articles!D:D,0),12)</f>
        <v>ROUGE</v>
      </c>
      <c r="L695" t="str">
        <f>INDEX(Articles!$1:$1048576,MATCH(E695,Articles!D:D,0),13)</f>
        <v>CN</v>
      </c>
      <c r="M695" t="str">
        <f>INDEX(Articles!$1:$1048576,MATCH(E695,Articles!D:D,0),14)</f>
        <v>F4</v>
      </c>
      <c r="N695" t="str">
        <f>INDEX(Articles!$1:$1048576,MATCH(E695,Articles!D:D,0),15)</f>
        <v>1.4G</v>
      </c>
      <c r="O695" t="str">
        <f>INDEX(Articles!$1:$1048576,MATCH(E695,Articles!D:D,0),16)</f>
        <v>1008-F4-69245806</v>
      </c>
      <c r="P695">
        <f>INDEX(Articles!$1:$1048576,MATCH(E695,Articles!D:D,0),17)*1000</f>
        <v>1599</v>
      </c>
      <c r="Q695" t="str">
        <f>INDEX(Articles!$1:$1048576,MATCH(E695,Articles!D:D,0),18)</f>
        <v>25</v>
      </c>
      <c r="R695">
        <f>INDEX(Articles!$1:$1048576,MATCH(E695,Articles!D:D,0),19)</f>
        <v>30</v>
      </c>
      <c r="S695" t="str">
        <f>IF(INDEX('Unités CA'!$1:$1048576,MATCH(E695,'Unités CA'!D:D,0),5)=0,"",INDEX('Unités CA'!$1:$1048576,MATCH(E695,'Unités CA'!D:D,0),5))</f>
        <v>0002/CA</v>
      </c>
      <c r="T695" t="str">
        <f>IF(INDEX('Unités BTE'!$1:$1048576,MATCH(E695,'Unités CA'!D:D,0),5)=0,"",INDEX('Unités BTE'!$1:$1048576,MATCH(E695,'Unités CA'!D:D,0),5))</f>
        <v/>
      </c>
      <c r="U695">
        <f>IFERROR(INDEX('Prix PRO CA'!$1:$1048576,MATCH(E695,'Prix PRO CA'!D:D,0),10),"")</f>
        <v>164.08</v>
      </c>
      <c r="V695" t="str">
        <f>IFERROR(INDEX('Prix PRO CA'!$1:$1048576,MATCH(E695,'Prix PRO BTE'!D:D,0),10),"")</f>
        <v/>
      </c>
      <c r="W695">
        <f>+IFERROR(INDEX('Prix PRO PCS'!$1:$1048576,MATCH(E695,'Prix PRO PCS'!D:D,0),10),"")</f>
        <v>94.8</v>
      </c>
      <c r="X695" t="str">
        <f>IF(B695="OPPORTUNITE",AA695,IF(AA695&lt;=0,"Non",IF(AA695&gt;10,"Oui","Inf à 10")))</f>
        <v>Oui</v>
      </c>
      <c r="Y695">
        <f>IFERROR(INDEX(LigneAchat!$1:$1048576,MATCH(E695,LigneAchat!D:D,0),5),"")</f>
        <v>44326</v>
      </c>
      <c r="Z695">
        <f>INDEX(Articles!$1:$1048576,MATCH(E695,Articles!D:D,0),21)</f>
        <v>36</v>
      </c>
      <c r="AA695">
        <f>+Z695-AB695</f>
        <v>36</v>
      </c>
      <c r="AB695">
        <f>+INDEX(Articles!$1:$1048576,MATCH(E695,Articles!D:D,0),23)</f>
        <v>0</v>
      </c>
    </row>
    <row r="696">
      <c r="B696" t="str">
        <f>INDEX(Articles!$1:$1048576,MATCH(E696,Articles!D:D,0),6)</f>
        <v>1</v>
      </c>
      <c r="C696" t="str">
        <f>INDEX(Articles!$1:$1048576,MATCH(E696,Articles!D:D,0),7)</f>
        <v/>
      </c>
      <c r="D696" t="str">
        <f>HYPERLINK(INDEX(Articles!$1:$1048576,MATCH(E696,Articles!D:D,0),24),"Lien")</f>
        <v>Lien</v>
      </c>
      <c r="E696" t="str">
        <v>01519-09CE</v>
      </c>
      <c r="F696" t="str">
        <f>INDEX(Articles!$1:$1048576,MATCH(E696,Articles!D:D,0),5)</f>
        <v>BATT. Ø20 ÉVENT. 150 COMÈTES MOSAÏQUE ARGENT</v>
      </c>
      <c r="G696" t="str">
        <f>INDEX(Articles!$1:$1048576,MATCH(E696,Articles!D:D,0),8)</f>
        <v>BATTERIE</v>
      </c>
      <c r="H696" t="str">
        <f>INDEX(Articles!$1:$1048576,MATCH(E696,Articles!D:D,0),9)</f>
        <v>EVENTAILLE</v>
      </c>
      <c r="I696">
        <f>INDEX(Articles!$1:$1048576,MATCH(E696,Articles!D:D,0),10)</f>
        <v>20</v>
      </c>
      <c r="J696" t="str">
        <f>INDEX(Articles!$1:$1048576,MATCH(E696,Articles!D:D,0),11)</f>
        <v>MOSAIQUE</v>
      </c>
      <c r="K696" t="str">
        <f>INDEX(Articles!$1:$1048576,MATCH(E696,Articles!D:D,0),12)</f>
        <v>ARGENT</v>
      </c>
      <c r="L696" t="str">
        <f>INDEX(Articles!$1:$1048576,MATCH(E696,Articles!D:D,0),13)</f>
        <v>CN</v>
      </c>
      <c r="M696" t="str">
        <f>INDEX(Articles!$1:$1048576,MATCH(E696,Articles!D:D,0),14)</f>
        <v>F4</v>
      </c>
      <c r="N696" t="str">
        <f>INDEX(Articles!$1:$1048576,MATCH(E696,Articles!D:D,0),15)</f>
        <v>1.4G</v>
      </c>
      <c r="O696" t="str">
        <f>INDEX(Articles!$1:$1048576,MATCH(E696,Articles!D:D,0),16)</f>
        <v>1008-F4-69245806</v>
      </c>
      <c r="P696">
        <f>INDEX(Articles!$1:$1048576,MATCH(E696,Articles!D:D,0),17)*1000</f>
        <v>1599</v>
      </c>
      <c r="Q696" t="str">
        <f>INDEX(Articles!$1:$1048576,MATCH(E696,Articles!D:D,0),18)</f>
        <v>25</v>
      </c>
      <c r="R696">
        <f>INDEX(Articles!$1:$1048576,MATCH(E696,Articles!D:D,0),19)</f>
        <v>30</v>
      </c>
      <c r="S696" t="str">
        <f>IF(INDEX('Unités CA'!$1:$1048576,MATCH(E696,'Unités CA'!D:D,0),5)=0,"",INDEX('Unités CA'!$1:$1048576,MATCH(E696,'Unités CA'!D:D,0),5))</f>
        <v>0002/CA</v>
      </c>
      <c r="T696" t="str">
        <f>IF(INDEX('Unités BTE'!$1:$1048576,MATCH(E696,'Unités CA'!D:D,0),5)=0,"",INDEX('Unités BTE'!$1:$1048576,MATCH(E696,'Unités CA'!D:D,0),5))</f>
        <v/>
      </c>
      <c r="U696">
        <f>IFERROR(INDEX('Prix PRO CA'!$1:$1048576,MATCH(E696,'Prix PRO CA'!D:D,0),10),"")</f>
        <v>164.08</v>
      </c>
      <c r="V696" t="str">
        <f>IFERROR(INDEX('Prix PRO CA'!$1:$1048576,MATCH(E696,'Prix PRO BTE'!D:D,0),10),"")</f>
        <v/>
      </c>
      <c r="W696">
        <f>+IFERROR(INDEX('Prix PRO PCS'!$1:$1048576,MATCH(E696,'Prix PRO PCS'!D:D,0),10),"")</f>
        <v>94.8</v>
      </c>
      <c r="X696" t="str">
        <f>IF(B696="OPPORTUNITE",AA696,IF(AA696&lt;=0,"Non",IF(AA696&gt;10,"Oui","Inf à 10")))</f>
        <v>Oui</v>
      </c>
      <c r="Y696">
        <f>IFERROR(INDEX(LigneAchat!$1:$1048576,MATCH(E696,LigneAchat!D:D,0),5),"")</f>
        <v>44326</v>
      </c>
      <c r="Z696">
        <f>INDEX(Articles!$1:$1048576,MATCH(E696,Articles!D:D,0),21)</f>
        <v>59</v>
      </c>
      <c r="AA696">
        <f>+Z696-AB696</f>
        <v>58</v>
      </c>
      <c r="AB696">
        <f>+INDEX(Articles!$1:$1048576,MATCH(E696,Articles!D:D,0),23)</f>
        <v>1</v>
      </c>
    </row>
    <row r="697">
      <c r="B697" t="str">
        <f>INDEX(Articles!$1:$1048576,MATCH(E697,Articles!D:D,0),6)</f>
        <v>1</v>
      </c>
      <c r="C697" t="str">
        <f>INDEX(Articles!$1:$1048576,MATCH(E697,Articles!D:D,0),7)</f>
        <v/>
      </c>
      <c r="D697" t="str">
        <f>HYPERLINK(INDEX(Articles!$1:$1048576,MATCH(E697,Articles!D:D,0),24),"Lien")</f>
        <v>Lien</v>
      </c>
      <c r="E697" t="str">
        <v>01519-11CE</v>
      </c>
      <c r="F697" t="str">
        <f>INDEX(Articles!$1:$1048576,MATCH(E697,Articles!D:D,0),5)</f>
        <v>BATT. Ø20 ÉVENT. 150 COM. MOSAÏQUE FRISSON BLANC</v>
      </c>
      <c r="G697" t="str">
        <f>INDEX(Articles!$1:$1048576,MATCH(E697,Articles!D:D,0),8)</f>
        <v>BATTERIE</v>
      </c>
      <c r="H697" t="str">
        <f>INDEX(Articles!$1:$1048576,MATCH(E697,Articles!D:D,0),9)</f>
        <v>EVENTAILLE</v>
      </c>
      <c r="I697">
        <f>INDEX(Articles!$1:$1048576,MATCH(E697,Articles!D:D,0),10)</f>
        <v>20</v>
      </c>
      <c r="J697" t="str">
        <f>INDEX(Articles!$1:$1048576,MATCH(E697,Articles!D:D,0),11)</f>
        <v>CREPITANT</v>
      </c>
      <c r="K697" t="str">
        <f>INDEX(Articles!$1:$1048576,MATCH(E697,Articles!D:D,0),12)</f>
        <v>ARGENT</v>
      </c>
      <c r="L697" t="str">
        <f>INDEX(Articles!$1:$1048576,MATCH(E697,Articles!D:D,0),13)</f>
        <v>CN</v>
      </c>
      <c r="M697" t="str">
        <f>INDEX(Articles!$1:$1048576,MATCH(E697,Articles!D:D,0),14)</f>
        <v>F4</v>
      </c>
      <c r="N697" t="str">
        <f>INDEX(Articles!$1:$1048576,MATCH(E697,Articles!D:D,0),15)</f>
        <v>1.4G</v>
      </c>
      <c r="O697" t="str">
        <f>INDEX(Articles!$1:$1048576,MATCH(E697,Articles!D:D,0),16)</f>
        <v>1008-F4-69245806</v>
      </c>
      <c r="P697">
        <f>INDEX(Articles!$1:$1048576,MATCH(E697,Articles!D:D,0),17)*1000</f>
        <v>1611</v>
      </c>
      <c r="Q697" t="str">
        <f>INDEX(Articles!$1:$1048576,MATCH(E697,Articles!D:D,0),18)</f>
        <v>25</v>
      </c>
      <c r="R697">
        <f>INDEX(Articles!$1:$1048576,MATCH(E697,Articles!D:D,0),19)</f>
        <v>30</v>
      </c>
      <c r="S697" t="str">
        <f>IF(INDEX('Unités CA'!$1:$1048576,MATCH(E697,'Unités CA'!D:D,0),5)=0,"",INDEX('Unités CA'!$1:$1048576,MATCH(E697,'Unités CA'!D:D,0),5))</f>
        <v>0002/CA</v>
      </c>
      <c r="T697" t="str">
        <f>IF(INDEX('Unités BTE'!$1:$1048576,MATCH(E697,'Unités CA'!D:D,0),5)=0,"",INDEX('Unités BTE'!$1:$1048576,MATCH(E697,'Unités CA'!D:D,0),5))</f>
        <v/>
      </c>
      <c r="U697">
        <f>IFERROR(INDEX('Prix PRO CA'!$1:$1048576,MATCH(E697,'Prix PRO CA'!D:D,0),10),"")</f>
        <v>164.08</v>
      </c>
      <c r="V697" t="str">
        <f>IFERROR(INDEX('Prix PRO CA'!$1:$1048576,MATCH(E697,'Prix PRO BTE'!D:D,0),10),"")</f>
        <v/>
      </c>
      <c r="W697">
        <f>+IFERROR(INDEX('Prix PRO PCS'!$1:$1048576,MATCH(E697,'Prix PRO PCS'!D:D,0),10),"")</f>
        <v>94.8</v>
      </c>
      <c r="X697" t="str">
        <f>IF(B697="OPPORTUNITE",AA697,IF(AA697&lt;=0,"Non",IF(AA697&gt;10,"Oui","Inf à 10")))</f>
        <v>Oui</v>
      </c>
      <c r="Y697">
        <f>IFERROR(INDEX(LigneAchat!$1:$1048576,MATCH(E697,LigneAchat!D:D,0),5),"")</f>
        <v>44326</v>
      </c>
      <c r="Z697">
        <f>INDEX(Articles!$1:$1048576,MATCH(E697,Articles!D:D,0),21)</f>
        <v>24</v>
      </c>
      <c r="AA697">
        <f>+Z697-AB697</f>
        <v>24</v>
      </c>
      <c r="AB697">
        <f>+INDEX(Articles!$1:$1048576,MATCH(E697,Articles!D:D,0),23)</f>
        <v>0</v>
      </c>
    </row>
    <row r="698">
      <c r="B698" t="str">
        <f>INDEX(Articles!$1:$1048576,MATCH(E698,Articles!D:D,0),6)</f>
        <v>1</v>
      </c>
      <c r="C698" t="str">
        <f>INDEX(Articles!$1:$1048576,MATCH(E698,Articles!D:D,0),7)</f>
        <v>2019</v>
      </c>
      <c r="D698" t="str">
        <f>HYPERLINK(INDEX(Articles!$1:$1048576,MATCH(E698,Articles!D:D,0),24),"Lien")</f>
        <v>Lien</v>
      </c>
      <c r="E698" t="str">
        <v>04027R</v>
      </c>
      <c r="F698" t="str">
        <f>INDEX(Articles!$1:$1048576,MATCH(E698,Articles!D:D,0),5)</f>
        <v>BATT. Ø25 ÉVENT. 40 BTTES ROUGES + TC ROUGE</v>
      </c>
      <c r="G698" t="str">
        <f>INDEX(Articles!$1:$1048576,MATCH(E698,Articles!D:D,0),8)</f>
        <v>BATTERIE</v>
      </c>
      <c r="H698" t="str">
        <f>INDEX(Articles!$1:$1048576,MATCH(E698,Articles!D:D,0),9)</f>
        <v>EVENTAILLE</v>
      </c>
      <c r="I698">
        <f>INDEX(Articles!$1:$1048576,MATCH(E698,Articles!D:D,0),10)</f>
        <v>25</v>
      </c>
      <c r="J698" t="str">
        <f>INDEX(Articles!$1:$1048576,MATCH(E698,Articles!D:D,0),11)</f>
        <v>PIVOINE</v>
      </c>
      <c r="K698" t="str">
        <f>INDEX(Articles!$1:$1048576,MATCH(E698,Articles!D:D,0),12)</f>
        <v>ROUGE</v>
      </c>
      <c r="L698" t="str">
        <f>INDEX(Articles!$1:$1048576,MATCH(E698,Articles!D:D,0),13)</f>
        <v>CN</v>
      </c>
      <c r="M698" t="str">
        <f>INDEX(Articles!$1:$1048576,MATCH(E698,Articles!D:D,0),14)</f>
        <v>F2</v>
      </c>
      <c r="N698" t="str">
        <f>INDEX(Articles!$1:$1048576,MATCH(E698,Articles!D:D,0),15)</f>
        <v>1.4G</v>
      </c>
      <c r="O698" t="str">
        <f>INDEX(Articles!$1:$1048576,MATCH(E698,Articles!D:D,0),16)</f>
        <v>1008-F2-69259638</v>
      </c>
      <c r="P698">
        <f>INDEX(Articles!$1:$1048576,MATCH(E698,Articles!D:D,0),17)*1000</f>
        <v>488</v>
      </c>
      <c r="Q698" t="str">
        <f>INDEX(Articles!$1:$1048576,MATCH(E698,Articles!D:D,0),18)</f>
        <v>30</v>
      </c>
      <c r="R698">
        <f>INDEX(Articles!$1:$1048576,MATCH(E698,Articles!D:D,0),19)</f>
        <v>25</v>
      </c>
      <c r="S698" t="str">
        <f>IF(INDEX('Unités CA'!$1:$1048576,MATCH(E698,'Unités CA'!D:D,0),5)=0,"",INDEX('Unités CA'!$1:$1048576,MATCH(E698,'Unités CA'!D:D,0),5))</f>
        <v>0004/CA</v>
      </c>
      <c r="T698" t="str">
        <f>IF(INDEX('Unités BTE'!$1:$1048576,MATCH(E698,'Unités CA'!D:D,0),5)=0,"",INDEX('Unités BTE'!$1:$1048576,MATCH(E698,'Unités CA'!D:D,0),5))</f>
        <v/>
      </c>
      <c r="U698">
        <f>IFERROR(INDEX('Prix PRO CA'!$1:$1048576,MATCH(E698,'Prix PRO CA'!D:D,0),10),"")</f>
        <v>113.82</v>
      </c>
      <c r="V698" t="str">
        <f>IFERROR(INDEX('Prix PRO CA'!$1:$1048576,MATCH(E698,'Prix PRO BTE'!D:D,0),10),"")</f>
        <v/>
      </c>
      <c r="W698">
        <f>+IFERROR(INDEX('Prix PRO PCS'!$1:$1048576,MATCH(E698,'Prix PRO PCS'!D:D,0),10),"")</f>
        <v>34.38</v>
      </c>
      <c r="X698" t="str">
        <f>IF(B698="OPPORTUNITE",AA698,IF(AA698&lt;=0,"Non",IF(AA698&gt;10,"Oui","Inf à 10")))</f>
        <v>Oui</v>
      </c>
      <c r="Y698" t="str">
        <f>IFERROR(INDEX(LigneAchat!$1:$1048576,MATCH(E698,LigneAchat!D:D,0),5),"")</f>
        <v/>
      </c>
      <c r="Z698">
        <f>INDEX(Articles!$1:$1048576,MATCH(E698,Articles!D:D,0),21)</f>
        <v>175</v>
      </c>
      <c r="AA698">
        <f>+Z698-AB698</f>
        <v>175</v>
      </c>
      <c r="AB698">
        <f>+INDEX(Articles!$1:$1048576,MATCH(E698,Articles!D:D,0),23)</f>
        <v>0</v>
      </c>
    </row>
    <row r="699">
      <c r="B699" t="str">
        <f>INDEX(Articles!$1:$1048576,MATCH(E699,Articles!D:D,0),6)</f>
        <v>1</v>
      </c>
      <c r="C699" t="str">
        <f>INDEX(Articles!$1:$1048576,MATCH(E699,Articles!D:D,0),7)</f>
        <v>2019</v>
      </c>
      <c r="D699" t="str">
        <f>HYPERLINK(INDEX(Articles!$1:$1048576,MATCH(E699,Articles!D:D,0),24),"Lien")</f>
        <v>Lien</v>
      </c>
      <c r="E699" t="str">
        <v>04027A</v>
      </c>
      <c r="F699" t="str">
        <f>INDEX(Articles!$1:$1048576,MATCH(E699,Articles!D:D,0),5)</f>
        <v>BATT. Ø25 ÉVENT. 40 BTTES ARGENT + TC ARGENT</v>
      </c>
      <c r="G699" t="str">
        <f>INDEX(Articles!$1:$1048576,MATCH(E699,Articles!D:D,0),8)</f>
        <v>BATTERIE</v>
      </c>
      <c r="H699" t="str">
        <f>INDEX(Articles!$1:$1048576,MATCH(E699,Articles!D:D,0),9)</f>
        <v>EVENTAILLE</v>
      </c>
      <c r="I699">
        <f>INDEX(Articles!$1:$1048576,MATCH(E699,Articles!D:D,0),10)</f>
        <v>25</v>
      </c>
      <c r="J699" t="str">
        <f>INDEX(Articles!$1:$1048576,MATCH(E699,Articles!D:D,0),11)</f>
        <v>PIVOINE</v>
      </c>
      <c r="K699" t="str">
        <f>INDEX(Articles!$1:$1048576,MATCH(E699,Articles!D:D,0),12)</f>
        <v>ARGENT</v>
      </c>
      <c r="L699" t="str">
        <f>INDEX(Articles!$1:$1048576,MATCH(E699,Articles!D:D,0),13)</f>
        <v>CN</v>
      </c>
      <c r="M699" t="str">
        <f>INDEX(Articles!$1:$1048576,MATCH(E699,Articles!D:D,0),14)</f>
        <v>F2</v>
      </c>
      <c r="N699" t="str">
        <f>INDEX(Articles!$1:$1048576,MATCH(E699,Articles!D:D,0),15)</f>
        <v>1.4G</v>
      </c>
      <c r="O699" t="str">
        <f>INDEX(Articles!$1:$1048576,MATCH(E699,Articles!D:D,0),16)</f>
        <v>1008-F2-69259638</v>
      </c>
      <c r="P699">
        <f>INDEX(Articles!$1:$1048576,MATCH(E699,Articles!D:D,0),17)*1000</f>
        <v>488</v>
      </c>
      <c r="Q699" t="str">
        <f>INDEX(Articles!$1:$1048576,MATCH(E699,Articles!D:D,0),18)</f>
        <v>30</v>
      </c>
      <c r="R699">
        <f>INDEX(Articles!$1:$1048576,MATCH(E699,Articles!D:D,0),19)</f>
        <v>25</v>
      </c>
      <c r="S699" t="str">
        <f>IF(INDEX('Unités CA'!$1:$1048576,MATCH(E699,'Unités CA'!D:D,0),5)=0,"",INDEX('Unités CA'!$1:$1048576,MATCH(E699,'Unités CA'!D:D,0),5))</f>
        <v>0004/CA</v>
      </c>
      <c r="T699" t="str">
        <f>IF(INDEX('Unités BTE'!$1:$1048576,MATCH(E699,'Unités CA'!D:D,0),5)=0,"",INDEX('Unités BTE'!$1:$1048576,MATCH(E699,'Unités CA'!D:D,0),5))</f>
        <v/>
      </c>
      <c r="U699">
        <f>IFERROR(INDEX('Prix PRO CA'!$1:$1048576,MATCH(E699,'Prix PRO CA'!D:D,0),10),"")</f>
        <v>113.82</v>
      </c>
      <c r="V699" t="str">
        <f>IFERROR(INDEX('Prix PRO CA'!$1:$1048576,MATCH(E699,'Prix PRO BTE'!D:D,0),10),"")</f>
        <v/>
      </c>
      <c r="W699">
        <f>+IFERROR(INDEX('Prix PRO PCS'!$1:$1048576,MATCH(E699,'Prix PRO PCS'!D:D,0),10),"")</f>
        <v>34.38</v>
      </c>
      <c r="X699" t="str">
        <f>IF(B699="OPPORTUNITE",AA699,IF(AA699&lt;=0,"Non",IF(AA699&gt;10,"Oui","Inf à 10")))</f>
        <v>Oui</v>
      </c>
      <c r="Y699" t="str">
        <f>IFERROR(INDEX(LigneAchat!$1:$1048576,MATCH(E699,LigneAchat!D:D,0),5),"")</f>
        <v/>
      </c>
      <c r="Z699">
        <f>INDEX(Articles!$1:$1048576,MATCH(E699,Articles!D:D,0),21)</f>
        <v>248</v>
      </c>
      <c r="AA699">
        <f>+Z699-AB699</f>
        <v>248</v>
      </c>
      <c r="AB699">
        <f>+INDEX(Articles!$1:$1048576,MATCH(E699,Articles!D:D,0),23)</f>
        <v>0</v>
      </c>
    </row>
    <row r="700">
      <c r="B700" t="str">
        <f>INDEX(Articles!$1:$1048576,MATCH(E700,Articles!D:D,0),6)</f>
        <v>1</v>
      </c>
      <c r="C700" t="str">
        <f>INDEX(Articles!$1:$1048576,MATCH(E700,Articles!D:D,0),7)</f>
        <v>2019</v>
      </c>
      <c r="D700" t="str">
        <f>HYPERLINK(INDEX(Articles!$1:$1048576,MATCH(E700,Articles!D:D,0),24),"Lien")</f>
        <v>Lien</v>
      </c>
      <c r="E700" t="str">
        <v>04027B</v>
      </c>
      <c r="F700" t="str">
        <f>INDEX(Articles!$1:$1048576,MATCH(E700,Articles!D:D,0),5)</f>
        <v>BATT. Ø25 ÉVENT. 40 BTTES BLEUES + TC BLEU</v>
      </c>
      <c r="G700" t="str">
        <f>INDEX(Articles!$1:$1048576,MATCH(E700,Articles!D:D,0),8)</f>
        <v>BATTERIE</v>
      </c>
      <c r="H700" t="str">
        <f>INDEX(Articles!$1:$1048576,MATCH(E700,Articles!D:D,0),9)</f>
        <v>EVENTAILLE</v>
      </c>
      <c r="I700">
        <f>INDEX(Articles!$1:$1048576,MATCH(E700,Articles!D:D,0),10)</f>
        <v>25</v>
      </c>
      <c r="J700" t="str">
        <f>INDEX(Articles!$1:$1048576,MATCH(E700,Articles!D:D,0),11)</f>
        <v>PIVOINE</v>
      </c>
      <c r="K700" t="str">
        <f>INDEX(Articles!$1:$1048576,MATCH(E700,Articles!D:D,0),12)</f>
        <v>BLEU</v>
      </c>
      <c r="L700" t="str">
        <f>INDEX(Articles!$1:$1048576,MATCH(E700,Articles!D:D,0),13)</f>
        <v>CN</v>
      </c>
      <c r="M700" t="str">
        <f>INDEX(Articles!$1:$1048576,MATCH(E700,Articles!D:D,0),14)</f>
        <v>F2</v>
      </c>
      <c r="N700" t="str">
        <f>INDEX(Articles!$1:$1048576,MATCH(E700,Articles!D:D,0),15)</f>
        <v>1.4G</v>
      </c>
      <c r="O700" t="str">
        <f>INDEX(Articles!$1:$1048576,MATCH(E700,Articles!D:D,0),16)</f>
        <v>1008-F2-69259638</v>
      </c>
      <c r="P700">
        <f>INDEX(Articles!$1:$1048576,MATCH(E700,Articles!D:D,0),17)*1000</f>
        <v>488</v>
      </c>
      <c r="Q700" t="str">
        <f>INDEX(Articles!$1:$1048576,MATCH(E700,Articles!D:D,0),18)</f>
        <v>30</v>
      </c>
      <c r="R700">
        <f>INDEX(Articles!$1:$1048576,MATCH(E700,Articles!D:D,0),19)</f>
        <v>25</v>
      </c>
      <c r="S700" t="str">
        <f>IF(INDEX('Unités CA'!$1:$1048576,MATCH(E700,'Unités CA'!D:D,0),5)=0,"",INDEX('Unités CA'!$1:$1048576,MATCH(E700,'Unités CA'!D:D,0),5))</f>
        <v>0004/CA</v>
      </c>
      <c r="T700" t="str">
        <f>IF(INDEX('Unités BTE'!$1:$1048576,MATCH(E700,'Unités CA'!D:D,0),5)=0,"",INDEX('Unités BTE'!$1:$1048576,MATCH(E700,'Unités CA'!D:D,0),5))</f>
        <v/>
      </c>
      <c r="U700">
        <f>IFERROR(INDEX('Prix PRO CA'!$1:$1048576,MATCH(E700,'Prix PRO CA'!D:D,0),10),"")</f>
        <v>113.82</v>
      </c>
      <c r="V700" t="str">
        <f>IFERROR(INDEX('Prix PRO CA'!$1:$1048576,MATCH(E700,'Prix PRO BTE'!D:D,0),10),"")</f>
        <v/>
      </c>
      <c r="W700">
        <f>+IFERROR(INDEX('Prix PRO PCS'!$1:$1048576,MATCH(E700,'Prix PRO PCS'!D:D,0),10),"")</f>
        <v>34.38</v>
      </c>
      <c r="X700" t="str">
        <f>IF(B700="OPPORTUNITE",AA700,IF(AA700&lt;=0,"Non",IF(AA700&gt;10,"Oui","Inf à 10")))</f>
        <v>Oui</v>
      </c>
      <c r="Y700" t="str">
        <f>IFERROR(INDEX(LigneAchat!$1:$1048576,MATCH(E700,LigneAchat!D:D,0),5),"")</f>
        <v/>
      </c>
      <c r="Z700">
        <f>INDEX(Articles!$1:$1048576,MATCH(E700,Articles!D:D,0),21)</f>
        <v>332</v>
      </c>
      <c r="AA700">
        <f>+Z700-AB700</f>
        <v>260</v>
      </c>
      <c r="AB700">
        <f>+INDEX(Articles!$1:$1048576,MATCH(E700,Articles!D:D,0),23)</f>
        <v>72</v>
      </c>
    </row>
    <row r="701">
      <c r="B701" t="str">
        <f>INDEX(Articles!$1:$1048576,MATCH(E701,Articles!D:D,0),6)</f>
        <v>1</v>
      </c>
      <c r="C701" t="str">
        <f>INDEX(Articles!$1:$1048576,MATCH(E701,Articles!D:D,0),7)</f>
        <v>2019</v>
      </c>
      <c r="D701" t="str">
        <f>HYPERLINK(INDEX(Articles!$1:$1048576,MATCH(E701,Articles!D:D,0),24),"Lien")</f>
        <v>Lien</v>
      </c>
      <c r="E701" t="str">
        <v>04027M</v>
      </c>
      <c r="F701" t="str">
        <f>INDEX(Articles!$1:$1048576,MATCH(E701,Articles!D:D,0),5)</f>
        <v>BATT. Ø25 ÉVENT. 40 BTTES MULTICOLORES + TC ARGENT</v>
      </c>
      <c r="G701" t="str">
        <f>INDEX(Articles!$1:$1048576,MATCH(E701,Articles!D:D,0),8)</f>
        <v>BATTERIE</v>
      </c>
      <c r="H701" t="str">
        <f>INDEX(Articles!$1:$1048576,MATCH(E701,Articles!D:D,0),9)</f>
        <v>EVENTAILLE</v>
      </c>
      <c r="I701">
        <f>INDEX(Articles!$1:$1048576,MATCH(E701,Articles!D:D,0),10)</f>
        <v>25</v>
      </c>
      <c r="J701" t="str">
        <f>INDEX(Articles!$1:$1048576,MATCH(E701,Articles!D:D,0),11)</f>
        <v>PIVOINE</v>
      </c>
      <c r="K701" t="str">
        <f>INDEX(Articles!$1:$1048576,MATCH(E701,Articles!D:D,0),12)</f>
        <v>MULTICOLORE</v>
      </c>
      <c r="L701" t="str">
        <f>INDEX(Articles!$1:$1048576,MATCH(E701,Articles!D:D,0),13)</f>
        <v>CN</v>
      </c>
      <c r="M701" t="str">
        <f>INDEX(Articles!$1:$1048576,MATCH(E701,Articles!D:D,0),14)</f>
        <v>F2</v>
      </c>
      <c r="N701" t="str">
        <f>INDEX(Articles!$1:$1048576,MATCH(E701,Articles!D:D,0),15)</f>
        <v>1.4G</v>
      </c>
      <c r="O701" t="str">
        <f>INDEX(Articles!$1:$1048576,MATCH(E701,Articles!D:D,0),16)</f>
        <v>1008-F2-69259638</v>
      </c>
      <c r="P701">
        <f>INDEX(Articles!$1:$1048576,MATCH(E701,Articles!D:D,0),17)*1000</f>
        <v>488</v>
      </c>
      <c r="Q701" t="str">
        <f>INDEX(Articles!$1:$1048576,MATCH(E701,Articles!D:D,0),18)</f>
        <v>30</v>
      </c>
      <c r="R701">
        <f>INDEX(Articles!$1:$1048576,MATCH(E701,Articles!D:D,0),19)</f>
        <v>25</v>
      </c>
      <c r="S701" t="str">
        <f>IF(INDEX('Unités CA'!$1:$1048576,MATCH(E701,'Unités CA'!D:D,0),5)=0,"",INDEX('Unités CA'!$1:$1048576,MATCH(E701,'Unités CA'!D:D,0),5))</f>
        <v>0004/CA</v>
      </c>
      <c r="T701" t="str">
        <f>IF(INDEX('Unités BTE'!$1:$1048576,MATCH(E701,'Unités CA'!D:D,0),5)=0,"",INDEX('Unités BTE'!$1:$1048576,MATCH(E701,'Unités CA'!D:D,0),5))</f>
        <v/>
      </c>
      <c r="U701">
        <f>IFERROR(INDEX('Prix PRO CA'!$1:$1048576,MATCH(E701,'Prix PRO CA'!D:D,0),10),"")</f>
        <v>113.82</v>
      </c>
      <c r="V701" t="str">
        <f>IFERROR(INDEX('Prix PRO CA'!$1:$1048576,MATCH(E701,'Prix PRO BTE'!D:D,0),10),"")</f>
        <v/>
      </c>
      <c r="W701">
        <f>+IFERROR(INDEX('Prix PRO PCS'!$1:$1048576,MATCH(E701,'Prix PRO PCS'!D:D,0),10),"")</f>
        <v>34.38</v>
      </c>
      <c r="X701" t="str">
        <f>IF(B701="OPPORTUNITE",AA701,IF(AA701&lt;=0,"Non",IF(AA701&gt;10,"Oui","Inf à 10")))</f>
        <v>Oui</v>
      </c>
      <c r="Y701" t="str">
        <f>IFERROR(INDEX(LigneAchat!$1:$1048576,MATCH(E701,LigneAchat!D:D,0),5),"")</f>
        <v/>
      </c>
      <c r="Z701">
        <f>INDEX(Articles!$1:$1048576,MATCH(E701,Articles!D:D,0),21)</f>
        <v>295</v>
      </c>
      <c r="AA701">
        <f>+Z701-AB701</f>
        <v>295</v>
      </c>
      <c r="AB701">
        <f>+INDEX(Articles!$1:$1048576,MATCH(E701,Articles!D:D,0),23)</f>
        <v>0</v>
      </c>
    </row>
    <row r="702">
      <c r="B702" t="str">
        <f>INDEX(Articles!$1:$1048576,MATCH(E702,Articles!D:D,0),6)</f>
        <v>1</v>
      </c>
      <c r="C702" t="str">
        <f>INDEX(Articles!$1:$1048576,MATCH(E702,Articles!D:D,0),7)</f>
        <v>2019</v>
      </c>
      <c r="D702" t="str">
        <f>HYPERLINK(INDEX(Articles!$1:$1048576,MATCH(E702,Articles!D:D,0),24),"Lien")</f>
        <v>Lien</v>
      </c>
      <c r="E702" t="str">
        <v>04027O</v>
      </c>
      <c r="F702" t="str">
        <f>INDEX(Articles!$1:$1048576,MATCH(E702,Articles!D:D,0),5)</f>
        <v>BATT. Ø25 ÉVENT. 40 BTTES ORANGE + TC ORANGE</v>
      </c>
      <c r="G702" t="str">
        <f>INDEX(Articles!$1:$1048576,MATCH(E702,Articles!D:D,0),8)</f>
        <v>BATTERIE</v>
      </c>
      <c r="H702" t="str">
        <f>INDEX(Articles!$1:$1048576,MATCH(E702,Articles!D:D,0),9)</f>
        <v>EVENTAILLE</v>
      </c>
      <c r="I702">
        <f>INDEX(Articles!$1:$1048576,MATCH(E702,Articles!D:D,0),10)</f>
        <v>25</v>
      </c>
      <c r="J702" t="str">
        <f>INDEX(Articles!$1:$1048576,MATCH(E702,Articles!D:D,0),11)</f>
        <v>PIVOINE</v>
      </c>
      <c r="K702" t="str">
        <f>INDEX(Articles!$1:$1048576,MATCH(E702,Articles!D:D,0),12)</f>
        <v>ORANGE</v>
      </c>
      <c r="L702" t="str">
        <f>INDEX(Articles!$1:$1048576,MATCH(E702,Articles!D:D,0),13)</f>
        <v>CN</v>
      </c>
      <c r="M702" t="str">
        <f>INDEX(Articles!$1:$1048576,MATCH(E702,Articles!D:D,0),14)</f>
        <v>F2</v>
      </c>
      <c r="N702" t="str">
        <f>INDEX(Articles!$1:$1048576,MATCH(E702,Articles!D:D,0),15)</f>
        <v>1.4G</v>
      </c>
      <c r="O702" t="str">
        <f>INDEX(Articles!$1:$1048576,MATCH(E702,Articles!D:D,0),16)</f>
        <v>1008-F2-69259638</v>
      </c>
      <c r="P702">
        <f>INDEX(Articles!$1:$1048576,MATCH(E702,Articles!D:D,0),17)*1000</f>
        <v>488</v>
      </c>
      <c r="Q702" t="str">
        <f>INDEX(Articles!$1:$1048576,MATCH(E702,Articles!D:D,0),18)</f>
        <v>30</v>
      </c>
      <c r="R702">
        <f>INDEX(Articles!$1:$1048576,MATCH(E702,Articles!D:D,0),19)</f>
        <v>25</v>
      </c>
      <c r="S702" t="str">
        <f>IF(INDEX('Unités CA'!$1:$1048576,MATCH(E702,'Unités CA'!D:D,0),5)=0,"",INDEX('Unités CA'!$1:$1048576,MATCH(E702,'Unités CA'!D:D,0),5))</f>
        <v>0004/CA</v>
      </c>
      <c r="T702" t="str">
        <f>IF(INDEX('Unités BTE'!$1:$1048576,MATCH(E702,'Unités CA'!D:D,0),5)=0,"",INDEX('Unités BTE'!$1:$1048576,MATCH(E702,'Unités CA'!D:D,0),5))</f>
        <v/>
      </c>
      <c r="U702">
        <f>IFERROR(INDEX('Prix PRO CA'!$1:$1048576,MATCH(E702,'Prix PRO CA'!D:D,0),10),"")</f>
        <v>113.82</v>
      </c>
      <c r="V702" t="str">
        <f>IFERROR(INDEX('Prix PRO CA'!$1:$1048576,MATCH(E702,'Prix PRO BTE'!D:D,0),10),"")</f>
        <v/>
      </c>
      <c r="W702">
        <f>+IFERROR(INDEX('Prix PRO PCS'!$1:$1048576,MATCH(E702,'Prix PRO PCS'!D:D,0),10),"")</f>
        <v>34.38</v>
      </c>
      <c r="X702" t="str">
        <f>IF(B702="OPPORTUNITE",AA702,IF(AA702&lt;=0,"Non",IF(AA702&gt;10,"Oui","Inf à 10")))</f>
        <v>Oui</v>
      </c>
      <c r="Y702" t="str">
        <f>IFERROR(INDEX(LigneAchat!$1:$1048576,MATCH(E702,LigneAchat!D:D,0),5),"")</f>
        <v/>
      </c>
      <c r="Z702">
        <f>INDEX(Articles!$1:$1048576,MATCH(E702,Articles!D:D,0),21)</f>
        <v>337</v>
      </c>
      <c r="AA702">
        <f>+Z702-AB702</f>
        <v>241</v>
      </c>
      <c r="AB702">
        <f>+INDEX(Articles!$1:$1048576,MATCH(E702,Articles!D:D,0),23)</f>
        <v>96</v>
      </c>
    </row>
    <row r="703">
      <c r="B703" t="str">
        <f>INDEX(Articles!$1:$1048576,MATCH(E703,Articles!D:D,0),6)</f>
        <v>1</v>
      </c>
      <c r="C703" t="str">
        <f>INDEX(Articles!$1:$1048576,MATCH(E703,Articles!D:D,0),7)</f>
        <v>2019</v>
      </c>
      <c r="D703" t="str">
        <f>HYPERLINK(INDEX(Articles!$1:$1048576,MATCH(E703,Articles!D:D,0),24),"Lien")</f>
        <v>Lien</v>
      </c>
      <c r="E703" t="str">
        <v>04027RO</v>
      </c>
      <c r="F703" t="str">
        <f>INDEX(Articles!$1:$1048576,MATCH(E703,Articles!D:D,0),5)</f>
        <v>BATT. Ø25 ÉVENT. 40 BTTES ROSE + TC ROSE</v>
      </c>
      <c r="G703" t="str">
        <f>INDEX(Articles!$1:$1048576,MATCH(E703,Articles!D:D,0),8)</f>
        <v>BATTERIE</v>
      </c>
      <c r="H703" t="str">
        <f>INDEX(Articles!$1:$1048576,MATCH(E703,Articles!D:D,0),9)</f>
        <v>EVENTAILLE</v>
      </c>
      <c r="I703">
        <f>INDEX(Articles!$1:$1048576,MATCH(E703,Articles!D:D,0),10)</f>
        <v>25</v>
      </c>
      <c r="J703" t="str">
        <f>INDEX(Articles!$1:$1048576,MATCH(E703,Articles!D:D,0),11)</f>
        <v>PIVOINE</v>
      </c>
      <c r="K703" t="str">
        <f>INDEX(Articles!$1:$1048576,MATCH(E703,Articles!D:D,0),12)</f>
        <v>ROSE</v>
      </c>
      <c r="L703" t="str">
        <f>INDEX(Articles!$1:$1048576,MATCH(E703,Articles!D:D,0),13)</f>
        <v>CN</v>
      </c>
      <c r="M703" t="str">
        <f>INDEX(Articles!$1:$1048576,MATCH(E703,Articles!D:D,0),14)</f>
        <v>F2</v>
      </c>
      <c r="N703" t="str">
        <f>INDEX(Articles!$1:$1048576,MATCH(E703,Articles!D:D,0),15)</f>
        <v>1.4G</v>
      </c>
      <c r="O703" t="str">
        <f>INDEX(Articles!$1:$1048576,MATCH(E703,Articles!D:D,0),16)</f>
        <v>1008-F2-69259638</v>
      </c>
      <c r="P703">
        <f>INDEX(Articles!$1:$1048576,MATCH(E703,Articles!D:D,0),17)*1000</f>
        <v>488</v>
      </c>
      <c r="Q703" t="str">
        <f>INDEX(Articles!$1:$1048576,MATCH(E703,Articles!D:D,0),18)</f>
        <v>30</v>
      </c>
      <c r="R703">
        <f>INDEX(Articles!$1:$1048576,MATCH(E703,Articles!D:D,0),19)</f>
        <v>25</v>
      </c>
      <c r="S703" t="str">
        <f>IF(INDEX('Unités CA'!$1:$1048576,MATCH(E703,'Unités CA'!D:D,0),5)=0,"",INDEX('Unités CA'!$1:$1048576,MATCH(E703,'Unités CA'!D:D,0),5))</f>
        <v>0004/CA</v>
      </c>
      <c r="T703" t="str">
        <f>IF(INDEX('Unités BTE'!$1:$1048576,MATCH(E703,'Unités CA'!D:D,0),5)=0,"",INDEX('Unités BTE'!$1:$1048576,MATCH(E703,'Unités CA'!D:D,0),5))</f>
        <v/>
      </c>
      <c r="U703">
        <f>IFERROR(INDEX('Prix PRO CA'!$1:$1048576,MATCH(E703,'Prix PRO CA'!D:D,0),10),"")</f>
        <v>113.82</v>
      </c>
      <c r="V703" t="str">
        <f>IFERROR(INDEX('Prix PRO CA'!$1:$1048576,MATCH(E703,'Prix PRO BTE'!D:D,0),10),"")</f>
        <v/>
      </c>
      <c r="W703">
        <f>+IFERROR(INDEX('Prix PRO PCS'!$1:$1048576,MATCH(E703,'Prix PRO PCS'!D:D,0),10),"")</f>
        <v>34.38</v>
      </c>
      <c r="X703" t="str">
        <f>IF(B703="OPPORTUNITE",AA703,IF(AA703&lt;=0,"Non",IF(AA703&gt;10,"Oui","Inf à 10")))</f>
        <v>Oui</v>
      </c>
      <c r="Y703" t="str">
        <f>IFERROR(INDEX(LigneAchat!$1:$1048576,MATCH(E703,LigneAchat!D:D,0),5),"")</f>
        <v/>
      </c>
      <c r="Z703">
        <f>INDEX(Articles!$1:$1048576,MATCH(E703,Articles!D:D,0),21)</f>
        <v>318</v>
      </c>
      <c r="AA703">
        <f>+Z703-AB703</f>
        <v>268</v>
      </c>
      <c r="AB703">
        <f>+INDEX(Articles!$1:$1048576,MATCH(E703,Articles!D:D,0),23)</f>
        <v>50</v>
      </c>
    </row>
    <row r="704">
      <c r="B704" t="str">
        <f>INDEX(Articles!$1:$1048576,MATCH(E704,Articles!D:D,0),6)</f>
        <v>1</v>
      </c>
      <c r="C704" t="str">
        <f>INDEX(Articles!$1:$1048576,MATCH(E704,Articles!D:D,0),7)</f>
        <v>2019</v>
      </c>
      <c r="D704" t="str">
        <f>HYPERLINK(INDEX(Articles!$1:$1048576,MATCH(E704,Articles!D:D,0),24),"Lien")</f>
        <v>Lien</v>
      </c>
      <c r="E704" t="str">
        <v>04027TRI</v>
      </c>
      <c r="F704" t="str">
        <f>INDEX(Articles!$1:$1048576,MATCH(E704,Articles!D:D,0),5)</f>
        <v>BATT. Ø25 ÉVENT. 40 BTTES RANGÉES B/B/R + TC ARGT</v>
      </c>
      <c r="G704" t="str">
        <f>INDEX(Articles!$1:$1048576,MATCH(E704,Articles!D:D,0),8)</f>
        <v>BATTERIE</v>
      </c>
      <c r="H704" t="str">
        <f>INDEX(Articles!$1:$1048576,MATCH(E704,Articles!D:D,0),9)</f>
        <v>EVENTAILLE</v>
      </c>
      <c r="I704">
        <f>INDEX(Articles!$1:$1048576,MATCH(E704,Articles!D:D,0),10)</f>
        <v>25</v>
      </c>
      <c r="J704" t="str">
        <f>INDEX(Articles!$1:$1048576,MATCH(E704,Articles!D:D,0),11)</f>
        <v>PIVOINE</v>
      </c>
      <c r="K704" t="str">
        <f>INDEX(Articles!$1:$1048576,MATCH(E704,Articles!D:D,0),12)</f>
        <v>TRICOLORE</v>
      </c>
      <c r="L704" t="str">
        <f>INDEX(Articles!$1:$1048576,MATCH(E704,Articles!D:D,0),13)</f>
        <v>CN</v>
      </c>
      <c r="M704" t="str">
        <f>INDEX(Articles!$1:$1048576,MATCH(E704,Articles!D:D,0),14)</f>
        <v>F2</v>
      </c>
      <c r="N704" t="str">
        <f>INDEX(Articles!$1:$1048576,MATCH(E704,Articles!D:D,0),15)</f>
        <v>1.4G</v>
      </c>
      <c r="O704" t="str">
        <f>INDEX(Articles!$1:$1048576,MATCH(E704,Articles!D:D,0),16)</f>
        <v>1008-F2-69259638</v>
      </c>
      <c r="P704">
        <f>INDEX(Articles!$1:$1048576,MATCH(E704,Articles!D:D,0),17)*1000</f>
        <v>488</v>
      </c>
      <c r="Q704" t="str">
        <f>INDEX(Articles!$1:$1048576,MATCH(E704,Articles!D:D,0),18)</f>
        <v>30</v>
      </c>
      <c r="R704">
        <f>INDEX(Articles!$1:$1048576,MATCH(E704,Articles!D:D,0),19)</f>
        <v>25</v>
      </c>
      <c r="S704" t="str">
        <f>IF(INDEX('Unités CA'!$1:$1048576,MATCH(E704,'Unités CA'!D:D,0),5)=0,"",INDEX('Unités CA'!$1:$1048576,MATCH(E704,'Unités CA'!D:D,0),5))</f>
        <v>0004/CA</v>
      </c>
      <c r="T704" t="str">
        <f>IF(INDEX('Unités BTE'!$1:$1048576,MATCH(E704,'Unités CA'!D:D,0),5)=0,"",INDEX('Unités BTE'!$1:$1048576,MATCH(E704,'Unités CA'!D:D,0),5))</f>
        <v/>
      </c>
      <c r="U704">
        <f>IFERROR(INDEX('Prix PRO CA'!$1:$1048576,MATCH(E704,'Prix PRO CA'!D:D,0),10),"")</f>
        <v>113.82</v>
      </c>
      <c r="V704" t="str">
        <f>IFERROR(INDEX('Prix PRO CA'!$1:$1048576,MATCH(E704,'Prix PRO BTE'!D:D,0),10),"")</f>
        <v/>
      </c>
      <c r="W704">
        <f>+IFERROR(INDEX('Prix PRO PCS'!$1:$1048576,MATCH(E704,'Prix PRO PCS'!D:D,0),10),"")</f>
        <v>34.38</v>
      </c>
      <c r="X704" t="str">
        <f>IF(B704="OPPORTUNITE",AA704,IF(AA704&lt;=0,"Non",IF(AA704&gt;10,"Oui","Inf à 10")))</f>
        <v>Oui</v>
      </c>
      <c r="Y704" t="str">
        <f>IFERROR(INDEX(LigneAchat!$1:$1048576,MATCH(E704,LigneAchat!D:D,0),5),"")</f>
        <v/>
      </c>
      <c r="Z704">
        <f>INDEX(Articles!$1:$1048576,MATCH(E704,Articles!D:D,0),21)</f>
        <v>958</v>
      </c>
      <c r="AA704">
        <f>+Z704-AB704</f>
        <v>888</v>
      </c>
      <c r="AB704">
        <f>+INDEX(Articles!$1:$1048576,MATCH(E704,Articles!D:D,0),23)</f>
        <v>70</v>
      </c>
    </row>
    <row r="705">
      <c r="B705" t="str">
        <f>INDEX(Articles!$1:$1048576,MATCH(E705,Articles!D:D,0),6)</f>
        <v>1</v>
      </c>
      <c r="C705" t="str">
        <f>INDEX(Articles!$1:$1048576,MATCH(E705,Articles!D:D,0),7)</f>
        <v>2019</v>
      </c>
      <c r="D705" t="str">
        <f>HYPERLINK(INDEX(Articles!$1:$1048576,MATCH(E705,Articles!D:D,0),24),"Lien")</f>
        <v>Lien</v>
      </c>
      <c r="E705" t="str">
        <v>04027VE</v>
      </c>
      <c r="F705" t="str">
        <f>INDEX(Articles!$1:$1048576,MATCH(E705,Articles!D:D,0),5)</f>
        <v>BATT. Ø25 ÉVENT. 40 BTTES VERTES + TC VERT</v>
      </c>
      <c r="G705" t="str">
        <f>INDEX(Articles!$1:$1048576,MATCH(E705,Articles!D:D,0),8)</f>
        <v>BATTERIE</v>
      </c>
      <c r="H705" t="str">
        <f>INDEX(Articles!$1:$1048576,MATCH(E705,Articles!D:D,0),9)</f>
        <v>EVENTAILLE</v>
      </c>
      <c r="I705">
        <f>INDEX(Articles!$1:$1048576,MATCH(E705,Articles!D:D,0),10)</f>
        <v>25</v>
      </c>
      <c r="J705" t="str">
        <f>INDEX(Articles!$1:$1048576,MATCH(E705,Articles!D:D,0),11)</f>
        <v>PIVOINE</v>
      </c>
      <c r="K705" t="str">
        <f>INDEX(Articles!$1:$1048576,MATCH(E705,Articles!D:D,0),12)</f>
        <v>VERT</v>
      </c>
      <c r="L705" t="str">
        <f>INDEX(Articles!$1:$1048576,MATCH(E705,Articles!D:D,0),13)</f>
        <v>CN</v>
      </c>
      <c r="M705" t="str">
        <f>INDEX(Articles!$1:$1048576,MATCH(E705,Articles!D:D,0),14)</f>
        <v>F2</v>
      </c>
      <c r="N705" t="str">
        <f>INDEX(Articles!$1:$1048576,MATCH(E705,Articles!D:D,0),15)</f>
        <v>1.4G</v>
      </c>
      <c r="O705" t="str">
        <f>INDEX(Articles!$1:$1048576,MATCH(E705,Articles!D:D,0),16)</f>
        <v>1008-F2-69259638</v>
      </c>
      <c r="P705">
        <f>INDEX(Articles!$1:$1048576,MATCH(E705,Articles!D:D,0),17)*1000</f>
        <v>488</v>
      </c>
      <c r="Q705" t="str">
        <f>INDEX(Articles!$1:$1048576,MATCH(E705,Articles!D:D,0),18)</f>
        <v>30</v>
      </c>
      <c r="R705">
        <f>INDEX(Articles!$1:$1048576,MATCH(E705,Articles!D:D,0),19)</f>
        <v>25</v>
      </c>
      <c r="S705" t="str">
        <f>IF(INDEX('Unités CA'!$1:$1048576,MATCH(E705,'Unités CA'!D:D,0),5)=0,"",INDEX('Unités CA'!$1:$1048576,MATCH(E705,'Unités CA'!D:D,0),5))</f>
        <v>0004/CA</v>
      </c>
      <c r="T705" t="str">
        <f>IF(INDEX('Unités BTE'!$1:$1048576,MATCH(E705,'Unités CA'!D:D,0),5)=0,"",INDEX('Unités BTE'!$1:$1048576,MATCH(E705,'Unités CA'!D:D,0),5))</f>
        <v/>
      </c>
      <c r="U705">
        <f>IFERROR(INDEX('Prix PRO CA'!$1:$1048576,MATCH(E705,'Prix PRO CA'!D:D,0),10),"")</f>
        <v>113.82</v>
      </c>
      <c r="V705" t="str">
        <f>IFERROR(INDEX('Prix PRO CA'!$1:$1048576,MATCH(E705,'Prix PRO BTE'!D:D,0),10),"")</f>
        <v/>
      </c>
      <c r="W705">
        <f>+IFERROR(INDEX('Prix PRO PCS'!$1:$1048576,MATCH(E705,'Prix PRO PCS'!D:D,0),10),"")</f>
        <v>34.38</v>
      </c>
      <c r="X705" t="str">
        <f>IF(B705="OPPORTUNITE",AA705,IF(AA705&lt;=0,"Non",IF(AA705&gt;10,"Oui","Inf à 10")))</f>
        <v>Oui</v>
      </c>
      <c r="Y705" t="str">
        <f>IFERROR(INDEX(LigneAchat!$1:$1048576,MATCH(E705,LigneAchat!D:D,0),5),"")</f>
        <v/>
      </c>
      <c r="Z705">
        <f>INDEX(Articles!$1:$1048576,MATCH(E705,Articles!D:D,0),21)</f>
        <v>267</v>
      </c>
      <c r="AA705">
        <f>+Z705-AB705</f>
        <v>197</v>
      </c>
      <c r="AB705">
        <f>+INDEX(Articles!$1:$1048576,MATCH(E705,Articles!D:D,0),23)</f>
        <v>70</v>
      </c>
    </row>
    <row r="706">
      <c r="B706" t="str">
        <f>INDEX(Articles!$1:$1048576,MATCH(E706,Articles!D:D,0),6)</f>
        <v>1</v>
      </c>
      <c r="C706" t="str">
        <f>INDEX(Articles!$1:$1048576,MATCH(E706,Articles!D:D,0),7)</f>
        <v>2019</v>
      </c>
      <c r="D706" t="str">
        <f>HYPERLINK(INDEX(Articles!$1:$1048576,MATCH(E706,Articles!D:D,0),24),"Lien")</f>
        <v>Lien</v>
      </c>
      <c r="E706" t="str">
        <v>04027VI</v>
      </c>
      <c r="F706" t="str">
        <f>INDEX(Articles!$1:$1048576,MATCH(E706,Articles!D:D,0),5)</f>
        <v>BATT. Ø25 ÉVENT. 40 BTTES VIOLETTES + TC VIOLET</v>
      </c>
      <c r="G706" t="str">
        <f>INDEX(Articles!$1:$1048576,MATCH(E706,Articles!D:D,0),8)</f>
        <v>BATTERIE</v>
      </c>
      <c r="H706" t="str">
        <f>INDEX(Articles!$1:$1048576,MATCH(E706,Articles!D:D,0),9)</f>
        <v>EVENTAILLE</v>
      </c>
      <c r="I706">
        <f>INDEX(Articles!$1:$1048576,MATCH(E706,Articles!D:D,0),10)</f>
        <v>25</v>
      </c>
      <c r="J706" t="str">
        <f>INDEX(Articles!$1:$1048576,MATCH(E706,Articles!D:D,0),11)</f>
        <v>PIVOINE</v>
      </c>
      <c r="K706" t="str">
        <f>INDEX(Articles!$1:$1048576,MATCH(E706,Articles!D:D,0),12)</f>
        <v>VIOLET</v>
      </c>
      <c r="L706" t="str">
        <f>INDEX(Articles!$1:$1048576,MATCH(E706,Articles!D:D,0),13)</f>
        <v>CN</v>
      </c>
      <c r="M706" t="str">
        <f>INDEX(Articles!$1:$1048576,MATCH(E706,Articles!D:D,0),14)</f>
        <v>F2</v>
      </c>
      <c r="N706" t="str">
        <f>INDEX(Articles!$1:$1048576,MATCH(E706,Articles!D:D,0),15)</f>
        <v>1.4G</v>
      </c>
      <c r="O706" t="str">
        <f>INDEX(Articles!$1:$1048576,MATCH(E706,Articles!D:D,0),16)</f>
        <v>1008-F2-69259638</v>
      </c>
      <c r="P706">
        <f>INDEX(Articles!$1:$1048576,MATCH(E706,Articles!D:D,0),17)*1000</f>
        <v>488</v>
      </c>
      <c r="Q706" t="str">
        <f>INDEX(Articles!$1:$1048576,MATCH(E706,Articles!D:D,0),18)</f>
        <v>30</v>
      </c>
      <c r="R706">
        <f>INDEX(Articles!$1:$1048576,MATCH(E706,Articles!D:D,0),19)</f>
        <v>25</v>
      </c>
      <c r="S706" t="str">
        <f>IF(INDEX('Unités CA'!$1:$1048576,MATCH(E706,'Unités CA'!D:D,0),5)=0,"",INDEX('Unités CA'!$1:$1048576,MATCH(E706,'Unités CA'!D:D,0),5))</f>
        <v>0004/CA</v>
      </c>
      <c r="T706" t="str">
        <f>IF(INDEX('Unités BTE'!$1:$1048576,MATCH(E706,'Unités CA'!D:D,0),5)=0,"",INDEX('Unités BTE'!$1:$1048576,MATCH(E706,'Unités CA'!D:D,0),5))</f>
        <v/>
      </c>
      <c r="U706">
        <f>IFERROR(INDEX('Prix PRO CA'!$1:$1048576,MATCH(E706,'Prix PRO CA'!D:D,0),10),"")</f>
        <v>113.82</v>
      </c>
      <c r="V706" t="str">
        <f>IFERROR(INDEX('Prix PRO CA'!$1:$1048576,MATCH(E706,'Prix PRO BTE'!D:D,0),10),"")</f>
        <v/>
      </c>
      <c r="W706">
        <f>+IFERROR(INDEX('Prix PRO PCS'!$1:$1048576,MATCH(E706,'Prix PRO PCS'!D:D,0),10),"")</f>
        <v>34.38</v>
      </c>
      <c r="X706" t="str">
        <f>IF(B706="OPPORTUNITE",AA706,IF(AA706&lt;=0,"Non",IF(AA706&gt;10,"Oui","Inf à 10")))</f>
        <v>Oui</v>
      </c>
      <c r="Y706" t="str">
        <f>IFERROR(INDEX(LigneAchat!$1:$1048576,MATCH(E706,LigneAchat!D:D,0),5),"")</f>
        <v/>
      </c>
      <c r="Z706">
        <f>INDEX(Articles!$1:$1048576,MATCH(E706,Articles!D:D,0),21)</f>
        <v>238</v>
      </c>
      <c r="AA706">
        <f>+Z706-AB706</f>
        <v>238</v>
      </c>
      <c r="AB706">
        <f>+INDEX(Articles!$1:$1048576,MATCH(E706,Articles!D:D,0),23)</f>
        <v>0</v>
      </c>
    </row>
    <row r="707">
      <c r="B707" t="str">
        <f>INDEX(Articles!$1:$1048576,MATCH(E707,Articles!D:D,0),6)</f>
        <v>1</v>
      </c>
      <c r="C707" t="str">
        <f>INDEX(Articles!$1:$1048576,MATCH(E707,Articles!D:D,0),7)</f>
        <v>2019</v>
      </c>
      <c r="D707" t="str">
        <f>HYPERLINK(INDEX(Articles!$1:$1048576,MATCH(E707,Articles!D:D,0),24),"Lien")</f>
        <v>Lien</v>
      </c>
      <c r="E707" t="str">
        <v>04027FO</v>
      </c>
      <c r="F707" t="str">
        <f>INDEX(Articles!$1:$1048576,MATCH(E707,Articles!D:D,0),5)</f>
        <v>BATT. Ø25 ÉVENT. 40 BTTES FILET D'OR + TC FILET OR</v>
      </c>
      <c r="G707" t="str">
        <f>INDEX(Articles!$1:$1048576,MATCH(E707,Articles!D:D,0),8)</f>
        <v>BATTERIE</v>
      </c>
      <c r="H707" t="str">
        <f>INDEX(Articles!$1:$1048576,MATCH(E707,Articles!D:D,0),9)</f>
        <v>EVENTAILLE</v>
      </c>
      <c r="I707">
        <f>INDEX(Articles!$1:$1048576,MATCH(E707,Articles!D:D,0),10)</f>
        <v>25</v>
      </c>
      <c r="J707" t="str">
        <f>INDEX(Articles!$1:$1048576,MATCH(E707,Articles!D:D,0),11)</f>
        <v>PLEUREUR</v>
      </c>
      <c r="K707" t="str">
        <f>INDEX(Articles!$1:$1048576,MATCH(E707,Articles!D:D,0),12)</f>
        <v>KAMURO</v>
      </c>
      <c r="L707" t="str">
        <f>INDEX(Articles!$1:$1048576,MATCH(E707,Articles!D:D,0),13)</f>
        <v>CN</v>
      </c>
      <c r="M707" t="str">
        <f>INDEX(Articles!$1:$1048576,MATCH(E707,Articles!D:D,0),14)</f>
        <v>F2</v>
      </c>
      <c r="N707" t="str">
        <f>INDEX(Articles!$1:$1048576,MATCH(E707,Articles!D:D,0),15)</f>
        <v>1.4G</v>
      </c>
      <c r="O707" t="str">
        <f>INDEX(Articles!$1:$1048576,MATCH(E707,Articles!D:D,0),16)</f>
        <v>1008-F2-69259638</v>
      </c>
      <c r="P707">
        <f>INDEX(Articles!$1:$1048576,MATCH(E707,Articles!D:D,0),17)*1000</f>
        <v>488</v>
      </c>
      <c r="Q707" t="str">
        <f>INDEX(Articles!$1:$1048576,MATCH(E707,Articles!D:D,0),18)</f>
        <v>30</v>
      </c>
      <c r="R707">
        <f>INDEX(Articles!$1:$1048576,MATCH(E707,Articles!D:D,0),19)</f>
        <v>25</v>
      </c>
      <c r="S707" t="str">
        <f>IF(INDEX('Unités CA'!$1:$1048576,MATCH(E707,'Unités CA'!D:D,0),5)=0,"",INDEX('Unités CA'!$1:$1048576,MATCH(E707,'Unités CA'!D:D,0),5))</f>
        <v>0004/CA</v>
      </c>
      <c r="T707" t="str">
        <f>IF(INDEX('Unités BTE'!$1:$1048576,MATCH(E707,'Unités CA'!D:D,0),5)=0,"",INDEX('Unités BTE'!$1:$1048576,MATCH(E707,'Unités CA'!D:D,0),5))</f>
        <v/>
      </c>
      <c r="U707">
        <f>IFERROR(INDEX('Prix PRO CA'!$1:$1048576,MATCH(E707,'Prix PRO CA'!D:D,0),10),"")</f>
        <v>113.82</v>
      </c>
      <c r="V707" t="str">
        <f>IFERROR(INDEX('Prix PRO CA'!$1:$1048576,MATCH(E707,'Prix PRO BTE'!D:D,0),10),"")</f>
        <v/>
      </c>
      <c r="W707">
        <f>+IFERROR(INDEX('Prix PRO PCS'!$1:$1048576,MATCH(E707,'Prix PRO PCS'!D:D,0),10),"")</f>
        <v>34.38</v>
      </c>
      <c r="X707" t="str">
        <f>IF(B707="OPPORTUNITE",AA707,IF(AA707&lt;=0,"Non",IF(AA707&gt;10,"Oui","Inf à 10")))</f>
        <v>Oui</v>
      </c>
      <c r="Y707" t="str">
        <f>IFERROR(INDEX(LigneAchat!$1:$1048576,MATCH(E707,LigneAchat!D:D,0),5),"")</f>
        <v/>
      </c>
      <c r="Z707">
        <f>INDEX(Articles!$1:$1048576,MATCH(E707,Articles!D:D,0),21)</f>
        <v>356</v>
      </c>
      <c r="AA707">
        <f>+Z707-AB707</f>
        <v>356</v>
      </c>
      <c r="AB707">
        <f>+INDEX(Articles!$1:$1048576,MATCH(E707,Articles!D:D,0),23)</f>
        <v>0</v>
      </c>
    </row>
    <row r="708">
      <c r="B708" t="str">
        <f>INDEX(Articles!$1:$1048576,MATCH(E708,Articles!D:D,0),6)</f>
        <v>1</v>
      </c>
      <c r="C708" t="str">
        <f>INDEX(Articles!$1:$1048576,MATCH(E708,Articles!D:D,0),7)</f>
        <v>2019</v>
      </c>
      <c r="D708" t="str">
        <f>HYPERLINK(INDEX(Articles!$1:$1048576,MATCH(E708,Articles!D:D,0),24),"Lien")</f>
        <v>Lien</v>
      </c>
      <c r="E708" t="str">
        <v>04027FR</v>
      </c>
      <c r="F708" t="str">
        <f>INDEX(Articles!$1:$1048576,MATCH(E708,Articles!D:D,0),5)</f>
        <v>BATT. Ø25 ÉVENT. 40 BTTES FRISSON BLC + TC FR. BLC</v>
      </c>
      <c r="G708" t="str">
        <f>INDEX(Articles!$1:$1048576,MATCH(E708,Articles!D:D,0),8)</f>
        <v>BATTERIE</v>
      </c>
      <c r="H708" t="str">
        <f>INDEX(Articles!$1:$1048576,MATCH(E708,Articles!D:D,0),9)</f>
        <v>EVENTAILLE</v>
      </c>
      <c r="I708">
        <f>INDEX(Articles!$1:$1048576,MATCH(E708,Articles!D:D,0),10)</f>
        <v>25</v>
      </c>
      <c r="J708" t="str">
        <f>INDEX(Articles!$1:$1048576,MATCH(E708,Articles!D:D,0),11)</f>
        <v>CREPITANT</v>
      </c>
      <c r="K708" t="str">
        <f>INDEX(Articles!$1:$1048576,MATCH(E708,Articles!D:D,0),12)</f>
        <v>ARGENT</v>
      </c>
      <c r="L708" t="str">
        <f>INDEX(Articles!$1:$1048576,MATCH(E708,Articles!D:D,0),13)</f>
        <v>CN</v>
      </c>
      <c r="M708" t="str">
        <f>INDEX(Articles!$1:$1048576,MATCH(E708,Articles!D:D,0),14)</f>
        <v>F2</v>
      </c>
      <c r="N708" t="str">
        <f>INDEX(Articles!$1:$1048576,MATCH(E708,Articles!D:D,0),15)</f>
        <v>1.4G</v>
      </c>
      <c r="O708" t="str">
        <f>INDEX(Articles!$1:$1048576,MATCH(E708,Articles!D:D,0),16)</f>
        <v>1008-F2-69259638</v>
      </c>
      <c r="P708">
        <f>INDEX(Articles!$1:$1048576,MATCH(E708,Articles!D:D,0),17)*1000</f>
        <v>488</v>
      </c>
      <c r="Q708" t="str">
        <f>INDEX(Articles!$1:$1048576,MATCH(E708,Articles!D:D,0),18)</f>
        <v>30</v>
      </c>
      <c r="R708">
        <f>INDEX(Articles!$1:$1048576,MATCH(E708,Articles!D:D,0),19)</f>
        <v>25</v>
      </c>
      <c r="S708" t="str">
        <f>IF(INDEX('Unités CA'!$1:$1048576,MATCH(E708,'Unités CA'!D:D,0),5)=0,"",INDEX('Unités CA'!$1:$1048576,MATCH(E708,'Unités CA'!D:D,0),5))</f>
        <v>0004/CA</v>
      </c>
      <c r="T708" t="str">
        <f>IF(INDEX('Unités BTE'!$1:$1048576,MATCH(E708,'Unités CA'!D:D,0),5)=0,"",INDEX('Unités BTE'!$1:$1048576,MATCH(E708,'Unités CA'!D:D,0),5))</f>
        <v/>
      </c>
      <c r="U708">
        <f>IFERROR(INDEX('Prix PRO CA'!$1:$1048576,MATCH(E708,'Prix PRO CA'!D:D,0),10),"")</f>
        <v>113.82</v>
      </c>
      <c r="V708" t="str">
        <f>IFERROR(INDEX('Prix PRO CA'!$1:$1048576,MATCH(E708,'Prix PRO BTE'!D:D,0),10),"")</f>
        <v/>
      </c>
      <c r="W708">
        <f>+IFERROR(INDEX('Prix PRO PCS'!$1:$1048576,MATCH(E708,'Prix PRO PCS'!D:D,0),10),"")</f>
        <v>34.38</v>
      </c>
      <c r="X708" t="str">
        <f>IF(B708="OPPORTUNITE",AA708,IF(AA708&lt;=0,"Non",IF(AA708&gt;10,"Oui","Inf à 10")))</f>
        <v>Oui</v>
      </c>
      <c r="Y708" t="str">
        <f>IFERROR(INDEX(LigneAchat!$1:$1048576,MATCH(E708,LigneAchat!D:D,0),5),"")</f>
        <v/>
      </c>
      <c r="Z708">
        <f>INDEX(Articles!$1:$1048576,MATCH(E708,Articles!D:D,0),21)</f>
        <v>264</v>
      </c>
      <c r="AA708">
        <f>+Z708-AB708</f>
        <v>262</v>
      </c>
      <c r="AB708">
        <f>+INDEX(Articles!$1:$1048576,MATCH(E708,Articles!D:D,0),23)</f>
        <v>2</v>
      </c>
    </row>
    <row r="709">
      <c r="B709" t="str">
        <f>INDEX(Articles!$1:$1048576,MATCH(E709,Articles!D:D,0),6)</f>
        <v>1</v>
      </c>
      <c r="C709" t="str">
        <f>INDEX(Articles!$1:$1048576,MATCH(E709,Articles!D:D,0),7)</f>
        <v>2019</v>
      </c>
      <c r="D709" t="str">
        <f>HYPERLINK(INDEX(Articles!$1:$1048576,MATCH(E709,Articles!D:D,0),24),"Lien")</f>
        <v>Lien</v>
      </c>
      <c r="E709" t="str">
        <v>04027CB</v>
      </c>
      <c r="F709" t="str">
        <f>INDEX(Articles!$1:$1048576,MATCH(E709,Articles!D:D,0),5)</f>
        <v>BATT. Ø25 ÉVENT. 40 BTTES CLI BLANC + TC CLI BLANC</v>
      </c>
      <c r="G709" t="str">
        <f>INDEX(Articles!$1:$1048576,MATCH(E709,Articles!D:D,0),8)</f>
        <v>BATTERIE</v>
      </c>
      <c r="H709" t="str">
        <f>INDEX(Articles!$1:$1048576,MATCH(E709,Articles!D:D,0),9)</f>
        <v>EVENTAILLE</v>
      </c>
      <c r="I709">
        <f>INDEX(Articles!$1:$1048576,MATCH(E709,Articles!D:D,0),10)</f>
        <v>25</v>
      </c>
      <c r="J709" t="str">
        <f>INDEX(Articles!$1:$1048576,MATCH(E709,Articles!D:D,0),11)</f>
        <v>CLIGNO</v>
      </c>
      <c r="K709" t="str">
        <f>INDEX(Articles!$1:$1048576,MATCH(E709,Articles!D:D,0),12)</f>
        <v>BLANC</v>
      </c>
      <c r="L709" t="str">
        <f>INDEX(Articles!$1:$1048576,MATCH(E709,Articles!D:D,0),13)</f>
        <v>CN</v>
      </c>
      <c r="M709" t="str">
        <f>INDEX(Articles!$1:$1048576,MATCH(E709,Articles!D:D,0),14)</f>
        <v>F2</v>
      </c>
      <c r="N709" t="str">
        <f>INDEX(Articles!$1:$1048576,MATCH(E709,Articles!D:D,0),15)</f>
        <v>1.4G</v>
      </c>
      <c r="O709" t="str">
        <f>INDEX(Articles!$1:$1048576,MATCH(E709,Articles!D:D,0),16)</f>
        <v>1008-F2-69259638</v>
      </c>
      <c r="P709">
        <f>INDEX(Articles!$1:$1048576,MATCH(E709,Articles!D:D,0),17)*1000</f>
        <v>488</v>
      </c>
      <c r="Q709" t="str">
        <f>INDEX(Articles!$1:$1048576,MATCH(E709,Articles!D:D,0),18)</f>
        <v>30</v>
      </c>
      <c r="R709">
        <f>INDEX(Articles!$1:$1048576,MATCH(E709,Articles!D:D,0),19)</f>
        <v>25</v>
      </c>
      <c r="S709" t="str">
        <f>IF(INDEX('Unités CA'!$1:$1048576,MATCH(E709,'Unités CA'!D:D,0),5)=0,"",INDEX('Unités CA'!$1:$1048576,MATCH(E709,'Unités CA'!D:D,0),5))</f>
        <v>0004/CA</v>
      </c>
      <c r="T709" t="str">
        <f>IF(INDEX('Unités BTE'!$1:$1048576,MATCH(E709,'Unités CA'!D:D,0),5)=0,"",INDEX('Unités BTE'!$1:$1048576,MATCH(E709,'Unités CA'!D:D,0),5))</f>
        <v/>
      </c>
      <c r="U709">
        <f>IFERROR(INDEX('Prix PRO CA'!$1:$1048576,MATCH(E709,'Prix PRO CA'!D:D,0),10),"")</f>
        <v>113.82</v>
      </c>
      <c r="V709" t="str">
        <f>IFERROR(INDEX('Prix PRO CA'!$1:$1048576,MATCH(E709,'Prix PRO BTE'!D:D,0),10),"")</f>
        <v/>
      </c>
      <c r="W709">
        <f>+IFERROR(INDEX('Prix PRO PCS'!$1:$1048576,MATCH(E709,'Prix PRO PCS'!D:D,0),10),"")</f>
        <v>34.38</v>
      </c>
      <c r="X709" t="str">
        <f>IF(B709="OPPORTUNITE",AA709,IF(AA709&lt;=0,"Non",IF(AA709&gt;10,"Oui","Inf à 10")))</f>
        <v>Oui</v>
      </c>
      <c r="Y709" t="str">
        <f>IFERROR(INDEX(LigneAchat!$1:$1048576,MATCH(E709,LigneAchat!D:D,0),5),"")</f>
        <v/>
      </c>
      <c r="Z709">
        <f>INDEX(Articles!$1:$1048576,MATCH(E709,Articles!D:D,0),21)</f>
        <v>632</v>
      </c>
      <c r="AA709">
        <f>+Z709-AB709</f>
        <v>632</v>
      </c>
      <c r="AB709">
        <f>+INDEX(Articles!$1:$1048576,MATCH(E709,Articles!D:D,0),23)</f>
        <v>0</v>
      </c>
    </row>
    <row r="710">
      <c r="B710" t="str">
        <f>INDEX(Articles!$1:$1048576,MATCH(E710,Articles!D:D,0),6)</f>
        <v>1</v>
      </c>
      <c r="C710" t="str">
        <f>INDEX(Articles!$1:$1048576,MATCH(E710,Articles!D:D,0),7)</f>
        <v/>
      </c>
      <c r="D710" t="str">
        <f>HYPERLINK(INDEX(Articles!$1:$1048576,MATCH(E710,Articles!D:D,0),24),"Lien")</f>
        <v>Lien</v>
      </c>
      <c r="E710" t="str">
        <v>04028CB</v>
      </c>
      <c r="F710" t="str">
        <f>INDEX(Articles!$1:$1048576,MATCH(E710,Articles!D:D,0),5)</f>
        <v>BATT. Ø25 ÉVENT. 40 BTTES FEUILLE CLI BLC + TC RGE</v>
      </c>
      <c r="G710" t="str">
        <f>INDEX(Articles!$1:$1048576,MATCH(E710,Articles!D:D,0),8)</f>
        <v>BATTERIE</v>
      </c>
      <c r="H710" t="str">
        <f>INDEX(Articles!$1:$1048576,MATCH(E710,Articles!D:D,0),9)</f>
        <v>EVENTAILLE</v>
      </c>
      <c r="I710">
        <f>INDEX(Articles!$1:$1048576,MATCH(E710,Articles!D:D,0),10)</f>
        <v>25</v>
      </c>
      <c r="J710" t="str">
        <f>INDEX(Articles!$1:$1048576,MATCH(E710,Articles!D:D,0),11)</f>
        <v>CLIGNO</v>
      </c>
      <c r="K710" t="str">
        <f>INDEX(Articles!$1:$1048576,MATCH(E710,Articles!D:D,0),12)</f>
        <v>BLANC</v>
      </c>
      <c r="L710" t="str">
        <f>INDEX(Articles!$1:$1048576,MATCH(E710,Articles!D:D,0),13)</f>
        <v>CN</v>
      </c>
      <c r="M710" t="str">
        <f>INDEX(Articles!$1:$1048576,MATCH(E710,Articles!D:D,0),14)</f>
        <v>F2</v>
      </c>
      <c r="N710" t="str">
        <f>INDEX(Articles!$1:$1048576,MATCH(E710,Articles!D:D,0),15)</f>
        <v>1.4G</v>
      </c>
      <c r="O710" t="str">
        <f>INDEX(Articles!$1:$1048576,MATCH(E710,Articles!D:D,0),16)</f>
        <v>1008-F2-69248607</v>
      </c>
      <c r="P710">
        <f>INDEX(Articles!$1:$1048576,MATCH(E710,Articles!D:D,0),17)*1000</f>
        <v>300</v>
      </c>
      <c r="Q710" t="str">
        <f>INDEX(Articles!$1:$1048576,MATCH(E710,Articles!D:D,0),18)</f>
        <v>30</v>
      </c>
      <c r="R710">
        <f>INDEX(Articles!$1:$1048576,MATCH(E710,Articles!D:D,0),19)</f>
        <v>8</v>
      </c>
      <c r="S710" t="str">
        <f>IF(INDEX('Unités CA'!$1:$1048576,MATCH(E710,'Unités CA'!D:D,0),5)=0,"",INDEX('Unités CA'!$1:$1048576,MATCH(E710,'Unités CA'!D:D,0),5))</f>
        <v>0004/CA</v>
      </c>
      <c r="T710" t="str">
        <f>IF(INDEX('Unités BTE'!$1:$1048576,MATCH(E710,'Unités CA'!D:D,0),5)=0,"",INDEX('Unités BTE'!$1:$1048576,MATCH(E710,'Unités CA'!D:D,0),5))</f>
        <v/>
      </c>
      <c r="U710">
        <f>IFERROR(INDEX('Prix PRO CA'!$1:$1048576,MATCH(E710,'Prix PRO CA'!D:D,0),10),"")</f>
        <v>108.6</v>
      </c>
      <c r="V710" t="str">
        <f>IFERROR(INDEX('Prix PRO CA'!$1:$1048576,MATCH(E710,'Prix PRO BTE'!D:D,0),10),"")</f>
        <v/>
      </c>
      <c r="W710">
        <f>+IFERROR(INDEX('Prix PRO PCS'!$1:$1048576,MATCH(E710,'Prix PRO PCS'!D:D,0),10),"")</f>
        <v>33.19</v>
      </c>
      <c r="X710" t="str">
        <f>IF(B710="OPPORTUNITE",AA710,IF(AA710&lt;=0,"Non",IF(AA710&gt;10,"Oui","Inf à 10")))</f>
        <v>Oui</v>
      </c>
      <c r="Y710" t="str">
        <f>IFERROR(INDEX(LigneAchat!$1:$1048576,MATCH(E710,LigneAchat!D:D,0),5),"")</f>
        <v/>
      </c>
      <c r="Z710">
        <f>INDEX(Articles!$1:$1048576,MATCH(E710,Articles!D:D,0),21)</f>
        <v>408</v>
      </c>
      <c r="AA710">
        <f>+Z710-AB710</f>
        <v>407</v>
      </c>
      <c r="AB710">
        <f>+INDEX(Articles!$1:$1048576,MATCH(E710,Articles!D:D,0),23)</f>
        <v>1</v>
      </c>
    </row>
    <row r="711">
      <c r="B711" t="str">
        <f>INDEX(Articles!$1:$1048576,MATCH(E711,Articles!D:D,0),6)</f>
        <v>1</v>
      </c>
      <c r="C711" t="str">
        <f>INDEX(Articles!$1:$1048576,MATCH(E711,Articles!D:D,0),7)</f>
        <v/>
      </c>
      <c r="D711" t="str">
        <f>HYPERLINK(INDEX(Articles!$1:$1048576,MATCH(E711,Articles!D:D,0),24),"Lien")</f>
        <v>Lien</v>
      </c>
      <c r="E711" t="str">
        <v>04028J</v>
      </c>
      <c r="F711" t="str">
        <f>INDEX(Articles!$1:$1048576,MATCH(E711,Articles!D:D,0),5)</f>
        <v>BATT. Ø25 ÉVENT. 40 BTTES FEUILLE JAUNES + TC OR</v>
      </c>
      <c r="G711" t="str">
        <f>INDEX(Articles!$1:$1048576,MATCH(E711,Articles!D:D,0),8)</f>
        <v>BATTERIE</v>
      </c>
      <c r="H711" t="str">
        <f>INDEX(Articles!$1:$1048576,MATCH(E711,Articles!D:D,0),9)</f>
        <v>EVENTAILLE</v>
      </c>
      <c r="I711">
        <f>INDEX(Articles!$1:$1048576,MATCH(E711,Articles!D:D,0),10)</f>
        <v>25</v>
      </c>
      <c r="J711" t="str">
        <f>INDEX(Articles!$1:$1048576,MATCH(E711,Articles!D:D,0),11)</f>
        <v>PLEUREUR</v>
      </c>
      <c r="K711" t="str">
        <f>INDEX(Articles!$1:$1048576,MATCH(E711,Articles!D:D,0),12)</f>
        <v>JAUNE</v>
      </c>
      <c r="L711" t="str">
        <f>INDEX(Articles!$1:$1048576,MATCH(E711,Articles!D:D,0),13)</f>
        <v>CN</v>
      </c>
      <c r="M711" t="str">
        <f>INDEX(Articles!$1:$1048576,MATCH(E711,Articles!D:D,0),14)</f>
        <v>F2</v>
      </c>
      <c r="N711" t="str">
        <f>INDEX(Articles!$1:$1048576,MATCH(E711,Articles!D:D,0),15)</f>
        <v>1.4G</v>
      </c>
      <c r="O711" t="str">
        <f>INDEX(Articles!$1:$1048576,MATCH(E711,Articles!D:D,0),16)</f>
        <v>1008-F2-69248607</v>
      </c>
      <c r="P711">
        <f>INDEX(Articles!$1:$1048576,MATCH(E711,Articles!D:D,0),17)*1000</f>
        <v>300</v>
      </c>
      <c r="Q711" t="str">
        <f>INDEX(Articles!$1:$1048576,MATCH(E711,Articles!D:D,0),18)</f>
        <v>30</v>
      </c>
      <c r="R711">
        <f>INDEX(Articles!$1:$1048576,MATCH(E711,Articles!D:D,0),19)</f>
        <v>8</v>
      </c>
      <c r="S711" t="str">
        <f>IF(INDEX('Unités CA'!$1:$1048576,MATCH(E711,'Unités CA'!D:D,0),5)=0,"",INDEX('Unités CA'!$1:$1048576,MATCH(E711,'Unités CA'!D:D,0),5))</f>
        <v>0004/CA</v>
      </c>
      <c r="T711" t="str">
        <f>IF(INDEX('Unités BTE'!$1:$1048576,MATCH(E711,'Unités CA'!D:D,0),5)=0,"",INDEX('Unités BTE'!$1:$1048576,MATCH(E711,'Unités CA'!D:D,0),5))</f>
        <v/>
      </c>
      <c r="U711">
        <f>IFERROR(INDEX('Prix PRO CA'!$1:$1048576,MATCH(E711,'Prix PRO CA'!D:D,0),10),"")</f>
        <v>108.6</v>
      </c>
      <c r="V711" t="str">
        <f>IFERROR(INDEX('Prix PRO CA'!$1:$1048576,MATCH(E711,'Prix PRO BTE'!D:D,0),10),"")</f>
        <v/>
      </c>
      <c r="W711">
        <f>+IFERROR(INDEX('Prix PRO PCS'!$1:$1048576,MATCH(E711,'Prix PRO PCS'!D:D,0),10),"")</f>
        <v>33.19</v>
      </c>
      <c r="X711" t="str">
        <f>IF(B711="OPPORTUNITE",AA711,IF(AA711&lt;=0,"Non",IF(AA711&gt;10,"Oui","Inf à 10")))</f>
        <v>Inf à 10</v>
      </c>
      <c r="Y711">
        <f>IFERROR(INDEX(LigneAchat!$1:$1048576,MATCH(E711,LigneAchat!D:D,0),5),"")</f>
        <v>44317</v>
      </c>
      <c r="Z711">
        <f>INDEX(Articles!$1:$1048576,MATCH(E711,Articles!D:D,0),21)</f>
        <v>98</v>
      </c>
      <c r="AA711">
        <f>+Z711-AB711</f>
        <v>8</v>
      </c>
      <c r="AB711">
        <f>+INDEX(Articles!$1:$1048576,MATCH(E711,Articles!D:D,0),23)</f>
        <v>90</v>
      </c>
    </row>
    <row r="712">
      <c r="B712" t="str">
        <f>INDEX(Articles!$1:$1048576,MATCH(E712,Articles!D:D,0),6)</f>
        <v>1</v>
      </c>
      <c r="C712" t="str">
        <f>INDEX(Articles!$1:$1048576,MATCH(E712,Articles!D:D,0),7)</f>
        <v/>
      </c>
      <c r="D712" t="str">
        <f>HYPERLINK(INDEX(Articles!$1:$1048576,MATCH(E712,Articles!D:D,0),24),"Lien")</f>
        <v>Lien</v>
      </c>
      <c r="E712" t="str">
        <v>04028M</v>
      </c>
      <c r="F712" t="str">
        <f>INDEX(Articles!$1:$1048576,MATCH(E712,Articles!D:D,0),5)</f>
        <v>BATT. Ø25 ÉVENT. 40 BTTES FEUILLE MULTI + TC OR</v>
      </c>
      <c r="G712" t="str">
        <f>INDEX(Articles!$1:$1048576,MATCH(E712,Articles!D:D,0),8)</f>
        <v>BATTERIE</v>
      </c>
      <c r="H712" t="str">
        <f>INDEX(Articles!$1:$1048576,MATCH(E712,Articles!D:D,0),9)</f>
        <v>EVENTAILLE</v>
      </c>
      <c r="I712">
        <f>INDEX(Articles!$1:$1048576,MATCH(E712,Articles!D:D,0),10)</f>
        <v>25</v>
      </c>
      <c r="J712" t="str">
        <f>INDEX(Articles!$1:$1048576,MATCH(E712,Articles!D:D,0),11)</f>
        <v>PLEUREUR</v>
      </c>
      <c r="K712" t="str">
        <f>INDEX(Articles!$1:$1048576,MATCH(E712,Articles!D:D,0),12)</f>
        <v>MULTICOLORE</v>
      </c>
      <c r="L712" t="str">
        <f>INDEX(Articles!$1:$1048576,MATCH(E712,Articles!D:D,0),13)</f>
        <v>CN</v>
      </c>
      <c r="M712" t="str">
        <f>INDEX(Articles!$1:$1048576,MATCH(E712,Articles!D:D,0),14)</f>
        <v>F2</v>
      </c>
      <c r="N712" t="str">
        <f>INDEX(Articles!$1:$1048576,MATCH(E712,Articles!D:D,0),15)</f>
        <v>1.4G</v>
      </c>
      <c r="O712" t="str">
        <f>INDEX(Articles!$1:$1048576,MATCH(E712,Articles!D:D,0),16)</f>
        <v>1008-F2-69248607</v>
      </c>
      <c r="P712">
        <f>INDEX(Articles!$1:$1048576,MATCH(E712,Articles!D:D,0),17)*1000</f>
        <v>276</v>
      </c>
      <c r="Q712" t="str">
        <f>INDEX(Articles!$1:$1048576,MATCH(E712,Articles!D:D,0),18)</f>
        <v>30</v>
      </c>
      <c r="R712">
        <f>INDEX(Articles!$1:$1048576,MATCH(E712,Articles!D:D,0),19)</f>
        <v>8</v>
      </c>
      <c r="S712" t="str">
        <f>IF(INDEX('Unités CA'!$1:$1048576,MATCH(E712,'Unités CA'!D:D,0),5)=0,"",INDEX('Unités CA'!$1:$1048576,MATCH(E712,'Unités CA'!D:D,0),5))</f>
        <v>0004/CA</v>
      </c>
      <c r="T712" t="str">
        <f>IF(INDEX('Unités BTE'!$1:$1048576,MATCH(E712,'Unités CA'!D:D,0),5)=0,"",INDEX('Unités BTE'!$1:$1048576,MATCH(E712,'Unités CA'!D:D,0),5))</f>
        <v/>
      </c>
      <c r="U712">
        <f>IFERROR(INDEX('Prix PRO CA'!$1:$1048576,MATCH(E712,'Prix PRO CA'!D:D,0),10),"")</f>
        <v>108.6</v>
      </c>
      <c r="V712" t="str">
        <f>IFERROR(INDEX('Prix PRO CA'!$1:$1048576,MATCH(E712,'Prix PRO BTE'!D:D,0),10),"")</f>
        <v/>
      </c>
      <c r="W712">
        <f>+IFERROR(INDEX('Prix PRO PCS'!$1:$1048576,MATCH(E712,'Prix PRO PCS'!D:D,0),10),"")</f>
        <v>33.19</v>
      </c>
      <c r="X712" t="str">
        <f>IF(B712="OPPORTUNITE",AA712,IF(AA712&lt;=0,"Non",IF(AA712&gt;10,"Oui","Inf à 10")))</f>
        <v>Oui</v>
      </c>
      <c r="Y712">
        <f>IFERROR(INDEX(LigneAchat!$1:$1048576,MATCH(E712,LigneAchat!D:D,0),5),"")</f>
        <v>44317</v>
      </c>
      <c r="Z712">
        <f>INDEX(Articles!$1:$1048576,MATCH(E712,Articles!D:D,0),21)</f>
        <v>174</v>
      </c>
      <c r="AA712">
        <f>+Z712-AB712</f>
        <v>174</v>
      </c>
      <c r="AB712">
        <f>+INDEX(Articles!$1:$1048576,MATCH(E712,Articles!D:D,0),23)</f>
        <v>0</v>
      </c>
    </row>
    <row r="713">
      <c r="B713" t="str">
        <f>INDEX(Articles!$1:$1048576,MATCH(E713,Articles!D:D,0),6)</f>
        <v>1</v>
      </c>
      <c r="C713" t="str">
        <f>INDEX(Articles!$1:$1048576,MATCH(E713,Articles!D:D,0),7)</f>
        <v>2020</v>
      </c>
      <c r="D713" t="str">
        <f>HYPERLINK(INDEX(Articles!$1:$1048576,MATCH(E713,Articles!D:D,0),24),"Lien")</f>
        <v>Lien</v>
      </c>
      <c r="E713" t="str">
        <v>04024-23</v>
      </c>
      <c r="F713" t="str">
        <f>INDEX(Articles!$1:$1048576,MATCH(E713,Articles!D:D,0),5)</f>
        <v>BATT. Ø25 ÉVENT. 40 BTTES POISSONS ARGT + TC ARGT</v>
      </c>
      <c r="G713" t="str">
        <f>INDEX(Articles!$1:$1048576,MATCH(E713,Articles!D:D,0),8)</f>
        <v>BATTERIE</v>
      </c>
      <c r="H713" t="str">
        <f>INDEX(Articles!$1:$1048576,MATCH(E713,Articles!D:D,0),9)</f>
        <v>EVENTAILLE</v>
      </c>
      <c r="I713">
        <f>INDEX(Articles!$1:$1048576,MATCH(E713,Articles!D:D,0),10)</f>
        <v>25</v>
      </c>
      <c r="J713" t="str">
        <f>INDEX(Articles!$1:$1048576,MATCH(E713,Articles!D:D,0),11)</f>
        <v>SERPENTEAUX</v>
      </c>
      <c r="K713" t="str">
        <f>INDEX(Articles!$1:$1048576,MATCH(E713,Articles!D:D,0),12)</f>
        <v>ARGENT</v>
      </c>
      <c r="L713" t="str">
        <f>INDEX(Articles!$1:$1048576,MATCH(E713,Articles!D:D,0),13)</f>
        <v>CN</v>
      </c>
      <c r="M713" t="str">
        <f>INDEX(Articles!$1:$1048576,MATCH(E713,Articles!D:D,0),14)</f>
        <v>F2</v>
      </c>
      <c r="N713" t="str">
        <f>INDEX(Articles!$1:$1048576,MATCH(E713,Articles!D:D,0),15)</f>
        <v>1.4G</v>
      </c>
      <c r="O713" t="str">
        <f>INDEX(Articles!$1:$1048576,MATCH(E713,Articles!D:D,0),16)</f>
        <v>2086-F2-001305</v>
      </c>
      <c r="P713">
        <f>INDEX(Articles!$1:$1048576,MATCH(E713,Articles!D:D,0),17)*1000</f>
        <v>440</v>
      </c>
      <c r="Q713" t="str">
        <f>INDEX(Articles!$1:$1048576,MATCH(E713,Articles!D:D,0),18)</f>
        <v>30</v>
      </c>
      <c r="R713">
        <f>INDEX(Articles!$1:$1048576,MATCH(E713,Articles!D:D,0),19)</f>
        <v>8</v>
      </c>
      <c r="S713" t="str">
        <f>IF(INDEX('Unités CA'!$1:$1048576,MATCH(E713,'Unités CA'!D:D,0),5)=0,"",INDEX('Unités CA'!$1:$1048576,MATCH(E713,'Unités CA'!D:D,0),5))</f>
        <v>0004/CA</v>
      </c>
      <c r="T713" t="str">
        <f>IF(INDEX('Unités BTE'!$1:$1048576,MATCH(E713,'Unités CA'!D:D,0),5)=0,"",INDEX('Unités BTE'!$1:$1048576,MATCH(E713,'Unités CA'!D:D,0),5))</f>
        <v/>
      </c>
      <c r="U713">
        <f>IFERROR(INDEX('Prix PRO CA'!$1:$1048576,MATCH(E713,'Prix PRO CA'!D:D,0),10),"")</f>
        <v>113.84</v>
      </c>
      <c r="V713" t="str">
        <f>IFERROR(INDEX('Prix PRO CA'!$1:$1048576,MATCH(E713,'Prix PRO BTE'!D:D,0),10),"")</f>
        <v/>
      </c>
      <c r="W713">
        <f>+IFERROR(INDEX('Prix PRO PCS'!$1:$1048576,MATCH(E713,'Prix PRO PCS'!D:D,0),10),"")</f>
        <v>34.38</v>
      </c>
      <c r="X713" t="str">
        <f>IF(B713="OPPORTUNITE",AA713,IF(AA713&lt;=0,"Non",IF(AA713&gt;10,"Oui","Inf à 10")))</f>
        <v>Non</v>
      </c>
      <c r="Y713" t="str">
        <f>IFERROR(INDEX(LigneAchat!$1:$1048576,MATCH(E713,LigneAchat!D:D,0),5),"")</f>
        <v/>
      </c>
      <c r="Z713">
        <f>INDEX(Articles!$1:$1048576,MATCH(E713,Articles!D:D,0),21)</f>
        <v>0</v>
      </c>
      <c r="AA713">
        <f>+Z713-AB713</f>
        <v>0</v>
      </c>
      <c r="AB713">
        <f>+INDEX(Articles!$1:$1048576,MATCH(E713,Articles!D:D,0),23)</f>
        <v>0</v>
      </c>
    </row>
    <row r="714">
      <c r="B714" t="str">
        <f>INDEX(Articles!$1:$1048576,MATCH(E714,Articles!D:D,0),6)</f>
        <v>1</v>
      </c>
      <c r="C714" t="str">
        <f>INDEX(Articles!$1:$1048576,MATCH(E714,Articles!D:D,0),7)</f>
        <v>2020</v>
      </c>
      <c r="D714" t="str">
        <f>HYPERLINK(INDEX(Articles!$1:$1048576,MATCH(E714,Articles!D:D,0),24),"Lien")</f>
        <v>Lien</v>
      </c>
      <c r="E714" t="str">
        <v>04024-37</v>
      </c>
      <c r="F714" t="str">
        <f>INDEX(Articles!$1:$1048576,MATCH(E714,Articles!D:D,0),5)</f>
        <v>BATT. Ø25 ÉVENT. 40 BTTES POISSONS OR &amp; BLEU + TC</v>
      </c>
      <c r="G714" t="str">
        <f>INDEX(Articles!$1:$1048576,MATCH(E714,Articles!D:D,0),8)</f>
        <v>BATTERIE</v>
      </c>
      <c r="H714" t="str">
        <f>INDEX(Articles!$1:$1048576,MATCH(E714,Articles!D:D,0),9)</f>
        <v>EVENTAILLE</v>
      </c>
      <c r="I714">
        <f>INDEX(Articles!$1:$1048576,MATCH(E714,Articles!D:D,0),10)</f>
        <v>25</v>
      </c>
      <c r="J714" t="str">
        <f>INDEX(Articles!$1:$1048576,MATCH(E714,Articles!D:D,0),11)</f>
        <v>SERPENTEAUX</v>
      </c>
      <c r="K714" t="str">
        <f>INDEX(Articles!$1:$1048576,MATCH(E714,Articles!D:D,0),12)</f>
        <v>BLEU</v>
      </c>
      <c r="L714" t="str">
        <f>INDEX(Articles!$1:$1048576,MATCH(E714,Articles!D:D,0),13)</f>
        <v>CN</v>
      </c>
      <c r="M714" t="str">
        <f>INDEX(Articles!$1:$1048576,MATCH(E714,Articles!D:D,0),14)</f>
        <v>F2</v>
      </c>
      <c r="N714" t="str">
        <f>INDEX(Articles!$1:$1048576,MATCH(E714,Articles!D:D,0),15)</f>
        <v>1.4G</v>
      </c>
      <c r="O714" t="str">
        <f>INDEX(Articles!$1:$1048576,MATCH(E714,Articles!D:D,0),16)</f>
        <v>2086-F2-001305</v>
      </c>
      <c r="P714">
        <f>INDEX(Articles!$1:$1048576,MATCH(E714,Articles!D:D,0),17)*1000</f>
        <v>440</v>
      </c>
      <c r="Q714" t="str">
        <f>INDEX(Articles!$1:$1048576,MATCH(E714,Articles!D:D,0),18)</f>
        <v>30</v>
      </c>
      <c r="R714">
        <f>INDEX(Articles!$1:$1048576,MATCH(E714,Articles!D:D,0),19)</f>
        <v>8</v>
      </c>
      <c r="S714" t="str">
        <f>IF(INDEX('Unités CA'!$1:$1048576,MATCH(E714,'Unités CA'!D:D,0),5)=0,"",INDEX('Unités CA'!$1:$1048576,MATCH(E714,'Unités CA'!D:D,0),5))</f>
        <v>0004/CA</v>
      </c>
      <c r="T714" t="str">
        <f>IF(INDEX('Unités BTE'!$1:$1048576,MATCH(E714,'Unités CA'!D:D,0),5)=0,"",INDEX('Unités BTE'!$1:$1048576,MATCH(E714,'Unités CA'!D:D,0),5))</f>
        <v/>
      </c>
      <c r="U714">
        <f>IFERROR(INDEX('Prix PRO CA'!$1:$1048576,MATCH(E714,'Prix PRO CA'!D:D,0),10),"")</f>
        <v>113.84</v>
      </c>
      <c r="V714" t="str">
        <f>IFERROR(INDEX('Prix PRO CA'!$1:$1048576,MATCH(E714,'Prix PRO BTE'!D:D,0),10),"")</f>
        <v/>
      </c>
      <c r="W714">
        <f>+IFERROR(INDEX('Prix PRO PCS'!$1:$1048576,MATCH(E714,'Prix PRO PCS'!D:D,0),10),"")</f>
        <v>34.38</v>
      </c>
      <c r="X714" t="str">
        <f>IF(B714="OPPORTUNITE",AA714,IF(AA714&lt;=0,"Non",IF(AA714&gt;10,"Oui","Inf à 10")))</f>
        <v>Non</v>
      </c>
      <c r="Y714" t="str">
        <f>IFERROR(INDEX(LigneAchat!$1:$1048576,MATCH(E714,LigneAchat!D:D,0),5),"")</f>
        <v/>
      </c>
      <c r="Z714">
        <f>INDEX(Articles!$1:$1048576,MATCH(E714,Articles!D:D,0),21)</f>
        <v>0</v>
      </c>
      <c r="AA714">
        <f>+Z714-AB714</f>
        <v>0</v>
      </c>
      <c r="AB714">
        <f>+INDEX(Articles!$1:$1048576,MATCH(E714,Articles!D:D,0),23)</f>
        <v>0</v>
      </c>
    </row>
    <row r="715">
      <c r="B715" t="str">
        <f>INDEX(Articles!$1:$1048576,MATCH(E715,Articles!D:D,0),6)</f>
        <v>1</v>
      </c>
      <c r="C715" t="str">
        <f>INDEX(Articles!$1:$1048576,MATCH(E715,Articles!D:D,0),7)</f>
        <v>2020</v>
      </c>
      <c r="D715" t="str">
        <f>HYPERLINK(INDEX(Articles!$1:$1048576,MATCH(E715,Articles!D:D,0),24),"Lien")</f>
        <v>Lien</v>
      </c>
      <c r="E715" t="str">
        <v>04024-26</v>
      </c>
      <c r="F715" t="str">
        <f>INDEX(Articles!$1:$1048576,MATCH(E715,Articles!D:D,0),5)</f>
        <v>BATT. Ø25 ÉVENT. 40 BTTES POISSONS ROUGES + TC RGE</v>
      </c>
      <c r="G715" t="str">
        <f>INDEX(Articles!$1:$1048576,MATCH(E715,Articles!D:D,0),8)</f>
        <v>BATTERIE</v>
      </c>
      <c r="H715" t="str">
        <f>INDEX(Articles!$1:$1048576,MATCH(E715,Articles!D:D,0),9)</f>
        <v>EVENTAILLE</v>
      </c>
      <c r="I715">
        <f>INDEX(Articles!$1:$1048576,MATCH(E715,Articles!D:D,0),10)</f>
        <v>25</v>
      </c>
      <c r="J715" t="str">
        <f>INDEX(Articles!$1:$1048576,MATCH(E715,Articles!D:D,0),11)</f>
        <v>SERPENTEAUX</v>
      </c>
      <c r="K715" t="str">
        <f>INDEX(Articles!$1:$1048576,MATCH(E715,Articles!D:D,0),12)</f>
        <v>ROUGE</v>
      </c>
      <c r="L715" t="str">
        <f>INDEX(Articles!$1:$1048576,MATCH(E715,Articles!D:D,0),13)</f>
        <v>CN</v>
      </c>
      <c r="M715" t="str">
        <f>INDEX(Articles!$1:$1048576,MATCH(E715,Articles!D:D,0),14)</f>
        <v>F2</v>
      </c>
      <c r="N715" t="str">
        <f>INDEX(Articles!$1:$1048576,MATCH(E715,Articles!D:D,0),15)</f>
        <v>1.4G</v>
      </c>
      <c r="O715" t="str">
        <f>INDEX(Articles!$1:$1048576,MATCH(E715,Articles!D:D,0),16)</f>
        <v>2086-F2-001305</v>
      </c>
      <c r="P715">
        <f>INDEX(Articles!$1:$1048576,MATCH(E715,Articles!D:D,0),17)*1000</f>
        <v>440</v>
      </c>
      <c r="Q715" t="str">
        <f>INDEX(Articles!$1:$1048576,MATCH(E715,Articles!D:D,0),18)</f>
        <v>30</v>
      </c>
      <c r="R715">
        <f>INDEX(Articles!$1:$1048576,MATCH(E715,Articles!D:D,0),19)</f>
        <v>8</v>
      </c>
      <c r="S715" t="str">
        <f>IF(INDEX('Unités CA'!$1:$1048576,MATCH(E715,'Unités CA'!D:D,0),5)=0,"",INDEX('Unités CA'!$1:$1048576,MATCH(E715,'Unités CA'!D:D,0),5))</f>
        <v>0004/CA</v>
      </c>
      <c r="T715" t="str">
        <f>IF(INDEX('Unités BTE'!$1:$1048576,MATCH(E715,'Unités CA'!D:D,0),5)=0,"",INDEX('Unités BTE'!$1:$1048576,MATCH(E715,'Unités CA'!D:D,0),5))</f>
        <v/>
      </c>
      <c r="U715">
        <f>IFERROR(INDEX('Prix PRO CA'!$1:$1048576,MATCH(E715,'Prix PRO CA'!D:D,0),10),"")</f>
        <v>113.84</v>
      </c>
      <c r="V715" t="str">
        <f>IFERROR(INDEX('Prix PRO CA'!$1:$1048576,MATCH(E715,'Prix PRO BTE'!D:D,0),10),"")</f>
        <v/>
      </c>
      <c r="W715">
        <f>+IFERROR(INDEX('Prix PRO PCS'!$1:$1048576,MATCH(E715,'Prix PRO PCS'!D:D,0),10),"")</f>
        <v>34.38</v>
      </c>
      <c r="X715" t="str">
        <f>IF(B715="OPPORTUNITE",AA715,IF(AA715&lt;=0,"Non",IF(AA715&gt;10,"Oui","Inf à 10")))</f>
        <v>Non</v>
      </c>
      <c r="Y715" t="str">
        <f>IFERROR(INDEX(LigneAchat!$1:$1048576,MATCH(E715,LigneAchat!D:D,0),5),"")</f>
        <v/>
      </c>
      <c r="Z715">
        <f>INDEX(Articles!$1:$1048576,MATCH(E715,Articles!D:D,0),21)</f>
        <v>0</v>
      </c>
      <c r="AA715">
        <f>+Z715-AB715</f>
        <v>0</v>
      </c>
      <c r="AB715">
        <f>+INDEX(Articles!$1:$1048576,MATCH(E715,Articles!D:D,0),23)</f>
        <v>0</v>
      </c>
    </row>
    <row r="716">
      <c r="B716" t="str">
        <f>INDEX(Articles!$1:$1048576,MATCH(E716,Articles!D:D,0),6)</f>
        <v>1</v>
      </c>
      <c r="C716" t="str">
        <f>INDEX(Articles!$1:$1048576,MATCH(E716,Articles!D:D,0),7)</f>
        <v/>
      </c>
      <c r="D716" t="str">
        <f>HYPERLINK(INDEX(Articles!$1:$1048576,MATCH(E716,Articles!D:D,0),24),"Lien")</f>
        <v>Lien</v>
      </c>
      <c r="E716" t="str">
        <v>04028BTB</v>
      </c>
      <c r="F716" t="str">
        <f>INDEX(Articles!$1:$1048576,MATCH(E716,Articles!D:D,0),5)</f>
        <v>BATT. Ø25 ÉVENT. 40 BTTES SERPENT. ARGT + TC BLEU</v>
      </c>
      <c r="G716" t="str">
        <f>INDEX(Articles!$1:$1048576,MATCH(E716,Articles!D:D,0),8)</f>
        <v>BATTERIE</v>
      </c>
      <c r="H716" t="str">
        <f>INDEX(Articles!$1:$1048576,MATCH(E716,Articles!D:D,0),9)</f>
        <v>EVENTAILLE</v>
      </c>
      <c r="I716">
        <f>INDEX(Articles!$1:$1048576,MATCH(E716,Articles!D:D,0),10)</f>
        <v>25</v>
      </c>
      <c r="J716" t="str">
        <f>INDEX(Articles!$1:$1048576,MATCH(E716,Articles!D:D,0),11)</f>
        <v>SERPENTEAUX</v>
      </c>
      <c r="K716" t="str">
        <f>INDEX(Articles!$1:$1048576,MATCH(E716,Articles!D:D,0),12)</f>
        <v>BLEU</v>
      </c>
      <c r="L716" t="str">
        <f>INDEX(Articles!$1:$1048576,MATCH(E716,Articles!D:D,0),13)</f>
        <v>CN</v>
      </c>
      <c r="M716" t="str">
        <f>INDEX(Articles!$1:$1048576,MATCH(E716,Articles!D:D,0),14)</f>
        <v>F2</v>
      </c>
      <c r="N716" t="str">
        <f>INDEX(Articles!$1:$1048576,MATCH(E716,Articles!D:D,0),15)</f>
        <v>1.4G</v>
      </c>
      <c r="O716" t="str">
        <f>INDEX(Articles!$1:$1048576,MATCH(E716,Articles!D:D,0),16)</f>
        <v>1008-F2-69248608</v>
      </c>
      <c r="P716">
        <f>INDEX(Articles!$1:$1048576,MATCH(E716,Articles!D:D,0),17)*1000</f>
        <v>360</v>
      </c>
      <c r="Q716" t="str">
        <f>INDEX(Articles!$1:$1048576,MATCH(E716,Articles!D:D,0),18)</f>
        <v>30</v>
      </c>
      <c r="R716">
        <f>INDEX(Articles!$1:$1048576,MATCH(E716,Articles!D:D,0),19)</f>
        <v>8</v>
      </c>
      <c r="S716" t="str">
        <f>IF(INDEX('Unités CA'!$1:$1048576,MATCH(E716,'Unités CA'!D:D,0),5)=0,"",INDEX('Unités CA'!$1:$1048576,MATCH(E716,'Unités CA'!D:D,0),5))</f>
        <v>0004/CA</v>
      </c>
      <c r="T716" t="str">
        <f>IF(INDEX('Unités BTE'!$1:$1048576,MATCH(E716,'Unités CA'!D:D,0),5)=0,"",INDEX('Unités BTE'!$1:$1048576,MATCH(E716,'Unités CA'!D:D,0),5))</f>
        <v/>
      </c>
      <c r="U716">
        <f>IFERROR(INDEX('Prix PRO CA'!$1:$1048576,MATCH(E716,'Prix PRO CA'!D:D,0),10),"")</f>
        <v>108.6</v>
      </c>
      <c r="V716" t="str">
        <f>IFERROR(INDEX('Prix PRO CA'!$1:$1048576,MATCH(E716,'Prix PRO BTE'!D:D,0),10),"")</f>
        <v/>
      </c>
      <c r="W716">
        <f>+IFERROR(INDEX('Prix PRO PCS'!$1:$1048576,MATCH(E716,'Prix PRO PCS'!D:D,0),10),"")</f>
        <v>33.19</v>
      </c>
      <c r="X716" t="str">
        <f>IF(B716="OPPORTUNITE",AA716,IF(AA716&lt;=0,"Non",IF(AA716&gt;10,"Oui","Inf à 10")))</f>
        <v>Oui</v>
      </c>
      <c r="Y716">
        <f>IFERROR(INDEX(LigneAchat!$1:$1048576,MATCH(E716,LigneAchat!D:D,0),5),"")</f>
        <v>44317</v>
      </c>
      <c r="Z716">
        <f>INDEX(Articles!$1:$1048576,MATCH(E716,Articles!D:D,0),21)</f>
        <v>319</v>
      </c>
      <c r="AA716">
        <f>+Z716-AB716</f>
        <v>319</v>
      </c>
      <c r="AB716">
        <f>+INDEX(Articles!$1:$1048576,MATCH(E716,Articles!D:D,0),23)</f>
        <v>0</v>
      </c>
    </row>
    <row r="717">
      <c r="B717" t="str">
        <f>INDEX(Articles!$1:$1048576,MATCH(E717,Articles!D:D,0),6)</f>
        <v>1</v>
      </c>
      <c r="C717" t="str">
        <f>INDEX(Articles!$1:$1048576,MATCH(E717,Articles!D:D,0),7)</f>
        <v>2019</v>
      </c>
      <c r="D717" t="str">
        <f>HYPERLINK(INDEX(Articles!$1:$1048576,MATCH(E717,Articles!D:D,0),24),"Lien")</f>
        <v>Lien</v>
      </c>
      <c r="E717" t="str">
        <v>04026-10</v>
      </c>
      <c r="F717" t="str">
        <f>INDEX(Articles!$1:$1048576,MATCH(E717,Articles!D:D,0),5)</f>
        <v>CA.4 BATTØ25 40CPS 04028BTB/04028M/04025CB/04026FO</v>
      </c>
      <c r="G717" t="str">
        <f>INDEX(Articles!$1:$1048576,MATCH(E717,Articles!D:D,0),8)</f>
        <v>BATTERIE</v>
      </c>
      <c r="H717" t="str">
        <f>INDEX(Articles!$1:$1048576,MATCH(E717,Articles!D:D,0),9)</f>
        <v>EVENTAILLE</v>
      </c>
      <c r="I717">
        <f>INDEX(Articles!$1:$1048576,MATCH(E717,Articles!D:D,0),10)</f>
        <v>25</v>
      </c>
      <c r="J717" t="str">
        <f>INDEX(Articles!$1:$1048576,MATCH(E717,Articles!D:D,0),11)</f>
        <v>MULTI EFFETS</v>
      </c>
      <c r="K717" t="str">
        <f>INDEX(Articles!$1:$1048576,MATCH(E717,Articles!D:D,0),12)</f>
        <v>ASSORTI</v>
      </c>
      <c r="L717" t="str">
        <f>INDEX(Articles!$1:$1048576,MATCH(E717,Articles!D:D,0),13)</f>
        <v>CN</v>
      </c>
      <c r="M717" t="str">
        <f>INDEX(Articles!$1:$1048576,MATCH(E717,Articles!D:D,0),14)</f>
        <v>F3</v>
      </c>
      <c r="N717" t="str">
        <f>INDEX(Articles!$1:$1048576,MATCH(E717,Articles!D:D,0),15)</f>
        <v>1.4G</v>
      </c>
      <c r="O717" t="str">
        <f>INDEX(Articles!$1:$1048576,MATCH(E717,Articles!D:D,0),16)</f>
        <v>1008-F3-692486/02/03/07</v>
      </c>
      <c r="P717">
        <f>INDEX(Articles!$1:$1048576,MATCH(E717,Articles!D:D,0),17)*1000</f>
        <v>550</v>
      </c>
      <c r="Q717" t="str">
        <f>INDEX(Articles!$1:$1048576,MATCH(E717,Articles!D:D,0),18)</f>
        <v>30</v>
      </c>
      <c r="R717">
        <f>INDEX(Articles!$1:$1048576,MATCH(E717,Articles!D:D,0),19)</f>
        <v>25</v>
      </c>
      <c r="S717" t="str">
        <f>IF(INDEX('Unités CA'!$1:$1048576,MATCH(E717,'Unités CA'!D:D,0),5)=0,"",INDEX('Unités CA'!$1:$1048576,MATCH(E717,'Unités CA'!D:D,0),5))</f>
        <v>0001/CA</v>
      </c>
      <c r="T717" t="str">
        <f>IF(INDEX('Unités BTE'!$1:$1048576,MATCH(E717,'Unités CA'!D:D,0),5)=0,"",INDEX('Unités BTE'!$1:$1048576,MATCH(E717,'Unités CA'!D:D,0),5))</f>
        <v>0005/BTE</v>
      </c>
      <c r="U717">
        <f>IFERROR(INDEX('Prix PRO CA'!$1:$1048576,MATCH(E717,'Prix PRO CA'!D:D,0),10),"")</f>
        <v>108.21</v>
      </c>
      <c r="V717" t="str">
        <f>IFERROR(INDEX('Prix PRO CA'!$1:$1048576,MATCH(E717,'Prix PRO BTE'!D:D,0),10),"")</f>
        <v/>
      </c>
      <c r="W717" t="str">
        <f>+IFERROR(INDEX('Prix PRO PCS'!$1:$1048576,MATCH(E717,'Prix PRO PCS'!D:D,0),10),"")</f>
        <v/>
      </c>
      <c r="X717" t="str">
        <f>IF(B717="OPPORTUNITE",AA717,IF(AA717&lt;=0,"Non",IF(AA717&gt;10,"Oui","Inf à 10")))</f>
        <v>Non</v>
      </c>
      <c r="Y717" t="str">
        <f>IFERROR(INDEX(LigneAchat!$1:$1048576,MATCH(E717,LigneAchat!D:D,0),5),"")</f>
        <v/>
      </c>
      <c r="Z717">
        <f>INDEX(Articles!$1:$1048576,MATCH(E717,Articles!D:D,0),21)</f>
        <v>0</v>
      </c>
      <c r="AA717">
        <f>+Z717-AB717</f>
        <v>0</v>
      </c>
      <c r="AB717">
        <f>+INDEX(Articles!$1:$1048576,MATCH(E717,Articles!D:D,0),23)</f>
        <v>0</v>
      </c>
    </row>
    <row r="718">
      <c r="B718" t="str">
        <f>INDEX(Articles!$1:$1048576,MATCH(E718,Articles!D:D,0),6)</f>
        <v>1</v>
      </c>
      <c r="C718" t="str">
        <f>INDEX(Articles!$1:$1048576,MATCH(E718,Articles!D:D,0),7)</f>
        <v/>
      </c>
      <c r="D718" t="str">
        <f>HYPERLINK(INDEX(Articles!$1:$1048576,MATCH(E718,Articles!D:D,0),24),"Lien")</f>
        <v>Lien</v>
      </c>
      <c r="E718" t="str">
        <v>04025A</v>
      </c>
      <c r="F718" t="str">
        <f>INDEX(Articles!$1:$1048576,MATCH(E718,Articles!D:D,0),5)</f>
        <v>BATT. Ø25 ÉVENT. 40 COMÈTES ARGENT</v>
      </c>
      <c r="G718" t="str">
        <f>INDEX(Articles!$1:$1048576,MATCH(E718,Articles!D:D,0),8)</f>
        <v>BATTERIE</v>
      </c>
      <c r="H718" t="str">
        <f>INDEX(Articles!$1:$1048576,MATCH(E718,Articles!D:D,0),9)</f>
        <v>EVENTAILLE</v>
      </c>
      <c r="I718">
        <f>INDEX(Articles!$1:$1048576,MATCH(E718,Articles!D:D,0),10)</f>
        <v>25</v>
      </c>
      <c r="J718" t="str">
        <f>INDEX(Articles!$1:$1048576,MATCH(E718,Articles!D:D,0),11)</f>
        <v>COMETE</v>
      </c>
      <c r="K718" t="str">
        <f>INDEX(Articles!$1:$1048576,MATCH(E718,Articles!D:D,0),12)</f>
        <v>ARGENT</v>
      </c>
      <c r="L718" t="str">
        <f>INDEX(Articles!$1:$1048576,MATCH(E718,Articles!D:D,0),13)</f>
        <v>CN</v>
      </c>
      <c r="M718" t="str">
        <f>INDEX(Articles!$1:$1048576,MATCH(E718,Articles!D:D,0),14)</f>
        <v>F3</v>
      </c>
      <c r="N718" t="str">
        <f>INDEX(Articles!$1:$1048576,MATCH(E718,Articles!D:D,0),15)</f>
        <v>1.4G</v>
      </c>
      <c r="O718" t="str">
        <f>INDEX(Articles!$1:$1048576,MATCH(E718,Articles!D:D,0),16)</f>
        <v>1008-F3-69248602</v>
      </c>
      <c r="P718">
        <f>INDEX(Articles!$1:$1048576,MATCH(E718,Articles!D:D,0),17)*1000</f>
        <v>520</v>
      </c>
      <c r="Q718" t="str">
        <f>INDEX(Articles!$1:$1048576,MATCH(E718,Articles!D:D,0),18)</f>
        <v>30</v>
      </c>
      <c r="R718">
        <f>INDEX(Articles!$1:$1048576,MATCH(E718,Articles!D:D,0),19)</f>
        <v>25</v>
      </c>
      <c r="S718" t="str">
        <f>IF(INDEX('Unités CA'!$1:$1048576,MATCH(E718,'Unités CA'!D:D,0),5)=0,"",INDEX('Unités CA'!$1:$1048576,MATCH(E718,'Unités CA'!D:D,0),5))</f>
        <v>0004/CA</v>
      </c>
      <c r="T718" t="str">
        <f>IF(INDEX('Unités BTE'!$1:$1048576,MATCH(E718,'Unités CA'!D:D,0),5)=0,"",INDEX('Unités BTE'!$1:$1048576,MATCH(E718,'Unités CA'!D:D,0),5))</f>
        <v/>
      </c>
      <c r="U718">
        <f>IFERROR(INDEX('Prix PRO CA'!$1:$1048576,MATCH(E718,'Prix PRO CA'!D:D,0),10),"")</f>
        <v>101.79</v>
      </c>
      <c r="V718" t="str">
        <f>IFERROR(INDEX('Prix PRO CA'!$1:$1048576,MATCH(E718,'Prix PRO BTE'!D:D,0),10),"")</f>
        <v/>
      </c>
      <c r="W718">
        <f>+IFERROR(INDEX('Prix PRO PCS'!$1:$1048576,MATCH(E718,'Prix PRO PCS'!D:D,0),10),"")</f>
        <v>31.52</v>
      </c>
      <c r="X718" t="str">
        <f>IF(B718="OPPORTUNITE",AA718,IF(AA718&lt;=0,"Non",IF(AA718&gt;10,"Oui","Inf à 10")))</f>
        <v>Oui</v>
      </c>
      <c r="Y718">
        <f>IFERROR(INDEX(LigneAchat!$1:$1048576,MATCH(E718,LigneAchat!D:D,0),5),"")</f>
        <v>44317</v>
      </c>
      <c r="Z718">
        <f>INDEX(Articles!$1:$1048576,MATCH(E718,Articles!D:D,0),21)</f>
        <v>55</v>
      </c>
      <c r="AA718">
        <f>+Z718-AB718</f>
        <v>55</v>
      </c>
      <c r="AB718">
        <f>+INDEX(Articles!$1:$1048576,MATCH(E718,Articles!D:D,0),23)</f>
        <v>0</v>
      </c>
    </row>
    <row r="719">
      <c r="B719" t="str">
        <f>INDEX(Articles!$1:$1048576,MATCH(E719,Articles!D:D,0),6)</f>
        <v>1</v>
      </c>
      <c r="C719" t="str">
        <f>INDEX(Articles!$1:$1048576,MATCH(E719,Articles!D:D,0),7)</f>
        <v/>
      </c>
      <c r="D719" t="str">
        <f>HYPERLINK(INDEX(Articles!$1:$1048576,MATCH(E719,Articles!D:D,0),24),"Lien")</f>
        <v>Lien</v>
      </c>
      <c r="E719" t="str">
        <v>04025B</v>
      </c>
      <c r="F719" t="str">
        <f>INDEX(Articles!$1:$1048576,MATCH(E719,Articles!D:D,0),5)</f>
        <v>BATT. Ø25 ÉVENT. 40 COMÈTES BLEUES</v>
      </c>
      <c r="G719" t="str">
        <f>INDEX(Articles!$1:$1048576,MATCH(E719,Articles!D:D,0),8)</f>
        <v>BATTERIE</v>
      </c>
      <c r="H719" t="str">
        <f>INDEX(Articles!$1:$1048576,MATCH(E719,Articles!D:D,0),9)</f>
        <v>EVENTAILLE</v>
      </c>
      <c r="I719">
        <f>INDEX(Articles!$1:$1048576,MATCH(E719,Articles!D:D,0),10)</f>
        <v>25</v>
      </c>
      <c r="J719" t="str">
        <f>INDEX(Articles!$1:$1048576,MATCH(E719,Articles!D:D,0),11)</f>
        <v>COMETE</v>
      </c>
      <c r="K719" t="str">
        <f>INDEX(Articles!$1:$1048576,MATCH(E719,Articles!D:D,0),12)</f>
        <v>BLEU</v>
      </c>
      <c r="L719" t="str">
        <f>INDEX(Articles!$1:$1048576,MATCH(E719,Articles!D:D,0),13)</f>
        <v>CN</v>
      </c>
      <c r="M719" t="str">
        <f>INDEX(Articles!$1:$1048576,MATCH(E719,Articles!D:D,0),14)</f>
        <v>F3</v>
      </c>
      <c r="N719" t="str">
        <f>INDEX(Articles!$1:$1048576,MATCH(E719,Articles!D:D,0),15)</f>
        <v>1.4G</v>
      </c>
      <c r="O719" t="str">
        <f>INDEX(Articles!$1:$1048576,MATCH(E719,Articles!D:D,0),16)</f>
        <v>1008-F3-69248602</v>
      </c>
      <c r="P719">
        <f>INDEX(Articles!$1:$1048576,MATCH(E719,Articles!D:D,0),17)*1000</f>
        <v>520</v>
      </c>
      <c r="Q719" t="str">
        <f>INDEX(Articles!$1:$1048576,MATCH(E719,Articles!D:D,0),18)</f>
        <v>30</v>
      </c>
      <c r="R719">
        <f>INDEX(Articles!$1:$1048576,MATCH(E719,Articles!D:D,0),19)</f>
        <v>25</v>
      </c>
      <c r="S719" t="str">
        <f>IF(INDEX('Unités CA'!$1:$1048576,MATCH(E719,'Unités CA'!D:D,0),5)=0,"",INDEX('Unités CA'!$1:$1048576,MATCH(E719,'Unités CA'!D:D,0),5))</f>
        <v>0004/CA</v>
      </c>
      <c r="T719" t="str">
        <f>IF(INDEX('Unités BTE'!$1:$1048576,MATCH(E719,'Unités CA'!D:D,0),5)=0,"",INDEX('Unités BTE'!$1:$1048576,MATCH(E719,'Unités CA'!D:D,0),5))</f>
        <v/>
      </c>
      <c r="U719">
        <f>IFERROR(INDEX('Prix PRO CA'!$1:$1048576,MATCH(E719,'Prix PRO CA'!D:D,0),10),"")</f>
        <v>101.79</v>
      </c>
      <c r="V719" t="str">
        <f>IFERROR(INDEX('Prix PRO CA'!$1:$1048576,MATCH(E719,'Prix PRO BTE'!D:D,0),10),"")</f>
        <v/>
      </c>
      <c r="W719">
        <f>+IFERROR(INDEX('Prix PRO PCS'!$1:$1048576,MATCH(E719,'Prix PRO PCS'!D:D,0),10),"")</f>
        <v>31.52</v>
      </c>
      <c r="X719" t="str">
        <f>IF(B719="OPPORTUNITE",AA719,IF(AA719&lt;=0,"Non",IF(AA719&gt;10,"Oui","Inf à 10")))</f>
        <v>Oui</v>
      </c>
      <c r="Y719" t="str">
        <f>IFERROR(INDEX(LigneAchat!$1:$1048576,MATCH(E719,LigneAchat!D:D,0),5),"")</f>
        <v/>
      </c>
      <c r="Z719">
        <f>INDEX(Articles!$1:$1048576,MATCH(E719,Articles!D:D,0),21)</f>
        <v>396</v>
      </c>
      <c r="AA719">
        <f>+Z719-AB719</f>
        <v>345</v>
      </c>
      <c r="AB719">
        <f>+INDEX(Articles!$1:$1048576,MATCH(E719,Articles!D:D,0),23)</f>
        <v>51</v>
      </c>
    </row>
    <row r="720">
      <c r="B720" t="str">
        <f>INDEX(Articles!$1:$1048576,MATCH(E720,Articles!D:D,0),6)</f>
        <v>1</v>
      </c>
      <c r="C720" t="str">
        <f>INDEX(Articles!$1:$1048576,MATCH(E720,Articles!D:D,0),7)</f>
        <v/>
      </c>
      <c r="D720" t="str">
        <f>HYPERLINK(INDEX(Articles!$1:$1048576,MATCH(E720,Articles!D:D,0),24),"Lien")</f>
        <v>Lien</v>
      </c>
      <c r="E720" t="str">
        <v>04025J</v>
      </c>
      <c r="F720" t="str">
        <f>INDEX(Articles!$1:$1048576,MATCH(E720,Articles!D:D,0),5)</f>
        <v>BATT. Ø25 ÉVENT. 40 COMÈTES JAUNES</v>
      </c>
      <c r="G720" t="str">
        <f>INDEX(Articles!$1:$1048576,MATCH(E720,Articles!D:D,0),8)</f>
        <v>BATTERIE</v>
      </c>
      <c r="H720" t="str">
        <f>INDEX(Articles!$1:$1048576,MATCH(E720,Articles!D:D,0),9)</f>
        <v>EVENTAILLE</v>
      </c>
      <c r="I720">
        <f>INDEX(Articles!$1:$1048576,MATCH(E720,Articles!D:D,0),10)</f>
        <v>25</v>
      </c>
      <c r="J720" t="str">
        <f>INDEX(Articles!$1:$1048576,MATCH(E720,Articles!D:D,0),11)</f>
        <v>COMETE</v>
      </c>
      <c r="K720" t="str">
        <f>INDEX(Articles!$1:$1048576,MATCH(E720,Articles!D:D,0),12)</f>
        <v>JAUNE</v>
      </c>
      <c r="L720" t="str">
        <f>INDEX(Articles!$1:$1048576,MATCH(E720,Articles!D:D,0),13)</f>
        <v>CN</v>
      </c>
      <c r="M720" t="str">
        <f>INDEX(Articles!$1:$1048576,MATCH(E720,Articles!D:D,0),14)</f>
        <v>F3</v>
      </c>
      <c r="N720" t="str">
        <f>INDEX(Articles!$1:$1048576,MATCH(E720,Articles!D:D,0),15)</f>
        <v>1.4G</v>
      </c>
      <c r="O720" t="str">
        <f>INDEX(Articles!$1:$1048576,MATCH(E720,Articles!D:D,0),16)</f>
        <v>1008-F3-69248602</v>
      </c>
      <c r="P720">
        <f>INDEX(Articles!$1:$1048576,MATCH(E720,Articles!D:D,0),17)*1000</f>
        <v>520</v>
      </c>
      <c r="Q720" t="str">
        <f>INDEX(Articles!$1:$1048576,MATCH(E720,Articles!D:D,0),18)</f>
        <v>30</v>
      </c>
      <c r="R720">
        <f>INDEX(Articles!$1:$1048576,MATCH(E720,Articles!D:D,0),19)</f>
        <v>25</v>
      </c>
      <c r="S720" t="str">
        <f>IF(INDEX('Unités CA'!$1:$1048576,MATCH(E720,'Unités CA'!D:D,0),5)=0,"",INDEX('Unités CA'!$1:$1048576,MATCH(E720,'Unités CA'!D:D,0),5))</f>
        <v>0004/CA</v>
      </c>
      <c r="T720" t="str">
        <f>IF(INDEX('Unités BTE'!$1:$1048576,MATCH(E720,'Unités CA'!D:D,0),5)=0,"",INDEX('Unités BTE'!$1:$1048576,MATCH(E720,'Unités CA'!D:D,0),5))</f>
        <v/>
      </c>
      <c r="U720">
        <f>IFERROR(INDEX('Prix PRO CA'!$1:$1048576,MATCH(E720,'Prix PRO CA'!D:D,0),10),"")</f>
        <v>101.79</v>
      </c>
      <c r="V720" t="str">
        <f>IFERROR(INDEX('Prix PRO CA'!$1:$1048576,MATCH(E720,'Prix PRO BTE'!D:D,0),10),"")</f>
        <v/>
      </c>
      <c r="W720">
        <f>+IFERROR(INDEX('Prix PRO PCS'!$1:$1048576,MATCH(E720,'Prix PRO PCS'!D:D,0),10),"")</f>
        <v>31.52</v>
      </c>
      <c r="X720" t="str">
        <f>IF(B720="OPPORTUNITE",AA720,IF(AA720&lt;=0,"Non",IF(AA720&gt;10,"Oui","Inf à 10")))</f>
        <v>Oui</v>
      </c>
      <c r="Y720">
        <f>IFERROR(INDEX(LigneAchat!$1:$1048576,MATCH(E720,LigneAchat!D:D,0),5),"")</f>
        <v>44317</v>
      </c>
      <c r="Z720">
        <f>INDEX(Articles!$1:$1048576,MATCH(E720,Articles!D:D,0),21)</f>
        <v>79</v>
      </c>
      <c r="AA720">
        <f>+Z720-AB720</f>
        <v>79</v>
      </c>
      <c r="AB720">
        <f>+INDEX(Articles!$1:$1048576,MATCH(E720,Articles!D:D,0),23)</f>
        <v>0</v>
      </c>
    </row>
    <row r="721">
      <c r="B721" t="str">
        <f>INDEX(Articles!$1:$1048576,MATCH(E721,Articles!D:D,0),6)</f>
        <v>1</v>
      </c>
      <c r="C721" t="str">
        <f>INDEX(Articles!$1:$1048576,MATCH(E721,Articles!D:D,0),7)</f>
        <v/>
      </c>
      <c r="D721" t="str">
        <f>HYPERLINK(INDEX(Articles!$1:$1048576,MATCH(E721,Articles!D:D,0),24),"Lien")</f>
        <v>Lien</v>
      </c>
      <c r="E721" t="str">
        <v>04025O</v>
      </c>
      <c r="F721" t="str">
        <f>INDEX(Articles!$1:$1048576,MATCH(E721,Articles!D:D,0),5)</f>
        <v>BATT. Ø25 ÉVENT. 40 COMÈTES ORANGE</v>
      </c>
      <c r="G721" t="str">
        <f>INDEX(Articles!$1:$1048576,MATCH(E721,Articles!D:D,0),8)</f>
        <v>BATTERIE</v>
      </c>
      <c r="H721" t="str">
        <f>INDEX(Articles!$1:$1048576,MATCH(E721,Articles!D:D,0),9)</f>
        <v>EVENTAILLE</v>
      </c>
      <c r="I721">
        <f>INDEX(Articles!$1:$1048576,MATCH(E721,Articles!D:D,0),10)</f>
        <v>25</v>
      </c>
      <c r="J721" t="str">
        <f>INDEX(Articles!$1:$1048576,MATCH(E721,Articles!D:D,0),11)</f>
        <v>COMETE</v>
      </c>
      <c r="K721" t="str">
        <f>INDEX(Articles!$1:$1048576,MATCH(E721,Articles!D:D,0),12)</f>
        <v>ORANGE</v>
      </c>
      <c r="L721" t="str">
        <f>INDEX(Articles!$1:$1048576,MATCH(E721,Articles!D:D,0),13)</f>
        <v>CN</v>
      </c>
      <c r="M721" t="str">
        <f>INDEX(Articles!$1:$1048576,MATCH(E721,Articles!D:D,0),14)</f>
        <v>F3</v>
      </c>
      <c r="N721" t="str">
        <f>INDEX(Articles!$1:$1048576,MATCH(E721,Articles!D:D,0),15)</f>
        <v>1.4G</v>
      </c>
      <c r="O721" t="str">
        <f>INDEX(Articles!$1:$1048576,MATCH(E721,Articles!D:D,0),16)</f>
        <v>1008-F3-69248602</v>
      </c>
      <c r="P721">
        <f>INDEX(Articles!$1:$1048576,MATCH(E721,Articles!D:D,0),17)*1000</f>
        <v>520</v>
      </c>
      <c r="Q721" t="str">
        <f>INDEX(Articles!$1:$1048576,MATCH(E721,Articles!D:D,0),18)</f>
        <v>30</v>
      </c>
      <c r="R721">
        <f>INDEX(Articles!$1:$1048576,MATCH(E721,Articles!D:D,0),19)</f>
        <v>25</v>
      </c>
      <c r="S721" t="str">
        <f>IF(INDEX('Unités CA'!$1:$1048576,MATCH(E721,'Unités CA'!D:D,0),5)=0,"",INDEX('Unités CA'!$1:$1048576,MATCH(E721,'Unités CA'!D:D,0),5))</f>
        <v>0004/CA</v>
      </c>
      <c r="T721" t="str">
        <f>IF(INDEX('Unités BTE'!$1:$1048576,MATCH(E721,'Unités CA'!D:D,0),5)=0,"",INDEX('Unités BTE'!$1:$1048576,MATCH(E721,'Unités CA'!D:D,0),5))</f>
        <v/>
      </c>
      <c r="U721">
        <f>IFERROR(INDEX('Prix PRO CA'!$1:$1048576,MATCH(E721,'Prix PRO CA'!D:D,0),10),"")</f>
        <v>101.79</v>
      </c>
      <c r="V721" t="str">
        <f>IFERROR(INDEX('Prix PRO CA'!$1:$1048576,MATCH(E721,'Prix PRO BTE'!D:D,0),10),"")</f>
        <v/>
      </c>
      <c r="W721">
        <f>+IFERROR(INDEX('Prix PRO PCS'!$1:$1048576,MATCH(E721,'Prix PRO PCS'!D:D,0),10),"")</f>
        <v>31.52</v>
      </c>
      <c r="X721" t="str">
        <f>IF(B721="OPPORTUNITE",AA721,IF(AA721&lt;=0,"Non",IF(AA721&gt;10,"Oui","Inf à 10")))</f>
        <v>Inf à 10</v>
      </c>
      <c r="Y721">
        <f>IFERROR(INDEX(LigneAchat!$1:$1048576,MATCH(E721,LigneAchat!D:D,0),5),"")</f>
        <v>44317</v>
      </c>
      <c r="Z721">
        <f>INDEX(Articles!$1:$1048576,MATCH(E721,Articles!D:D,0),21)</f>
        <v>4</v>
      </c>
      <c r="AA721">
        <f>+Z721-AB721</f>
        <v>4</v>
      </c>
      <c r="AB721">
        <f>+INDEX(Articles!$1:$1048576,MATCH(E721,Articles!D:D,0),23)</f>
        <v>0</v>
      </c>
    </row>
    <row r="722">
      <c r="B722" t="str">
        <f>INDEX(Articles!$1:$1048576,MATCH(E722,Articles!D:D,0),6)</f>
        <v>1</v>
      </c>
      <c r="C722" t="str">
        <f>INDEX(Articles!$1:$1048576,MATCH(E722,Articles!D:D,0),7)</f>
        <v/>
      </c>
      <c r="D722" t="str">
        <f>HYPERLINK(INDEX(Articles!$1:$1048576,MATCH(E722,Articles!D:D,0),24),"Lien")</f>
        <v>Lien</v>
      </c>
      <c r="E722" t="str">
        <v>04025R</v>
      </c>
      <c r="F722" t="str">
        <f>INDEX(Articles!$1:$1048576,MATCH(E722,Articles!D:D,0),5)</f>
        <v>BATT. Ø25 ÉVENT. 40 COMÈTES ROUGES</v>
      </c>
      <c r="G722" t="str">
        <f>INDEX(Articles!$1:$1048576,MATCH(E722,Articles!D:D,0),8)</f>
        <v>BATTERIE</v>
      </c>
      <c r="H722" t="str">
        <f>INDEX(Articles!$1:$1048576,MATCH(E722,Articles!D:D,0),9)</f>
        <v>EVENTAILLE</v>
      </c>
      <c r="I722">
        <f>INDEX(Articles!$1:$1048576,MATCH(E722,Articles!D:D,0),10)</f>
        <v>25</v>
      </c>
      <c r="J722" t="str">
        <f>INDEX(Articles!$1:$1048576,MATCH(E722,Articles!D:D,0),11)</f>
        <v>COMETE</v>
      </c>
      <c r="K722" t="str">
        <f>INDEX(Articles!$1:$1048576,MATCH(E722,Articles!D:D,0),12)</f>
        <v>ROUGE</v>
      </c>
      <c r="L722" t="str">
        <f>INDEX(Articles!$1:$1048576,MATCH(E722,Articles!D:D,0),13)</f>
        <v>CN</v>
      </c>
      <c r="M722" t="str">
        <f>INDEX(Articles!$1:$1048576,MATCH(E722,Articles!D:D,0),14)</f>
        <v>F3</v>
      </c>
      <c r="N722" t="str">
        <f>INDEX(Articles!$1:$1048576,MATCH(E722,Articles!D:D,0),15)</f>
        <v>1.4G</v>
      </c>
      <c r="O722" t="str">
        <f>INDEX(Articles!$1:$1048576,MATCH(E722,Articles!D:D,0),16)</f>
        <v>1008-F3-69248602</v>
      </c>
      <c r="P722">
        <f>INDEX(Articles!$1:$1048576,MATCH(E722,Articles!D:D,0),17)*1000</f>
        <v>520</v>
      </c>
      <c r="Q722" t="str">
        <f>INDEX(Articles!$1:$1048576,MATCH(E722,Articles!D:D,0),18)</f>
        <v>30</v>
      </c>
      <c r="R722">
        <f>INDEX(Articles!$1:$1048576,MATCH(E722,Articles!D:D,0),19)</f>
        <v>25</v>
      </c>
      <c r="S722" t="str">
        <f>IF(INDEX('Unités CA'!$1:$1048576,MATCH(E722,'Unités CA'!D:D,0),5)=0,"",INDEX('Unités CA'!$1:$1048576,MATCH(E722,'Unités CA'!D:D,0),5))</f>
        <v>0004/CA</v>
      </c>
      <c r="T722" t="str">
        <f>IF(INDEX('Unités BTE'!$1:$1048576,MATCH(E722,'Unités CA'!D:D,0),5)=0,"",INDEX('Unités BTE'!$1:$1048576,MATCH(E722,'Unités CA'!D:D,0),5))</f>
        <v/>
      </c>
      <c r="U722">
        <f>IFERROR(INDEX('Prix PRO CA'!$1:$1048576,MATCH(E722,'Prix PRO CA'!D:D,0),10),"")</f>
        <v>101.79</v>
      </c>
      <c r="V722" t="str">
        <f>IFERROR(INDEX('Prix PRO CA'!$1:$1048576,MATCH(E722,'Prix PRO BTE'!D:D,0),10),"")</f>
        <v/>
      </c>
      <c r="W722">
        <f>+IFERROR(INDEX('Prix PRO PCS'!$1:$1048576,MATCH(E722,'Prix PRO PCS'!D:D,0),10),"")</f>
        <v>31.52</v>
      </c>
      <c r="X722" t="str">
        <f>IF(B722="OPPORTUNITE",AA722,IF(AA722&lt;=0,"Non",IF(AA722&gt;10,"Oui","Inf à 10")))</f>
        <v>Oui</v>
      </c>
      <c r="Y722" t="str">
        <f>IFERROR(INDEX(LigneAchat!$1:$1048576,MATCH(E722,LigneAchat!D:D,0),5),"")</f>
        <v/>
      </c>
      <c r="Z722">
        <f>INDEX(Articles!$1:$1048576,MATCH(E722,Articles!D:D,0),21)</f>
        <v>204</v>
      </c>
      <c r="AA722">
        <f>+Z722-AB722</f>
        <v>154</v>
      </c>
      <c r="AB722">
        <f>+INDEX(Articles!$1:$1048576,MATCH(E722,Articles!D:D,0),23)</f>
        <v>50</v>
      </c>
    </row>
    <row r="723">
      <c r="B723" t="str">
        <f>INDEX(Articles!$1:$1048576,MATCH(E723,Articles!D:D,0),6)</f>
        <v>1</v>
      </c>
      <c r="C723" t="str">
        <f>INDEX(Articles!$1:$1048576,MATCH(E723,Articles!D:D,0),7)</f>
        <v/>
      </c>
      <c r="D723" t="str">
        <f>HYPERLINK(INDEX(Articles!$1:$1048576,MATCH(E723,Articles!D:D,0),24),"Lien")</f>
        <v>Lien</v>
      </c>
      <c r="E723" t="str">
        <v>04025RO</v>
      </c>
      <c r="F723" t="str">
        <f>INDEX(Articles!$1:$1048576,MATCH(E723,Articles!D:D,0),5)</f>
        <v>BATT. Ø25 ÉVENT. 40 COMÈTES ROSES</v>
      </c>
      <c r="G723" t="str">
        <f>INDEX(Articles!$1:$1048576,MATCH(E723,Articles!D:D,0),8)</f>
        <v>BATTERIE</v>
      </c>
      <c r="H723" t="str">
        <f>INDEX(Articles!$1:$1048576,MATCH(E723,Articles!D:D,0),9)</f>
        <v>EVENTAILLE</v>
      </c>
      <c r="I723">
        <f>INDEX(Articles!$1:$1048576,MATCH(E723,Articles!D:D,0),10)</f>
        <v>25</v>
      </c>
      <c r="J723" t="str">
        <f>INDEX(Articles!$1:$1048576,MATCH(E723,Articles!D:D,0),11)</f>
        <v>COMETE</v>
      </c>
      <c r="K723" t="str">
        <f>INDEX(Articles!$1:$1048576,MATCH(E723,Articles!D:D,0),12)</f>
        <v>ROSE</v>
      </c>
      <c r="L723" t="str">
        <f>INDEX(Articles!$1:$1048576,MATCH(E723,Articles!D:D,0),13)</f>
        <v>CN</v>
      </c>
      <c r="M723" t="str">
        <f>INDEX(Articles!$1:$1048576,MATCH(E723,Articles!D:D,0),14)</f>
        <v>F3</v>
      </c>
      <c r="N723" t="str">
        <f>INDEX(Articles!$1:$1048576,MATCH(E723,Articles!D:D,0),15)</f>
        <v>1.4G</v>
      </c>
      <c r="O723" t="str">
        <f>INDEX(Articles!$1:$1048576,MATCH(E723,Articles!D:D,0),16)</f>
        <v>1008-F3-69248602</v>
      </c>
      <c r="P723">
        <f>INDEX(Articles!$1:$1048576,MATCH(E723,Articles!D:D,0),17)*1000</f>
        <v>520</v>
      </c>
      <c r="Q723" t="str">
        <f>INDEX(Articles!$1:$1048576,MATCH(E723,Articles!D:D,0),18)</f>
        <v>30</v>
      </c>
      <c r="R723">
        <f>INDEX(Articles!$1:$1048576,MATCH(E723,Articles!D:D,0),19)</f>
        <v>25</v>
      </c>
      <c r="S723" t="str">
        <f>IF(INDEX('Unités CA'!$1:$1048576,MATCH(E723,'Unités CA'!D:D,0),5)=0,"",INDEX('Unités CA'!$1:$1048576,MATCH(E723,'Unités CA'!D:D,0),5))</f>
        <v>0004/CA</v>
      </c>
      <c r="T723" t="str">
        <f>IF(INDEX('Unités BTE'!$1:$1048576,MATCH(E723,'Unités CA'!D:D,0),5)=0,"",INDEX('Unités BTE'!$1:$1048576,MATCH(E723,'Unités CA'!D:D,0),5))</f>
        <v/>
      </c>
      <c r="U723">
        <f>IFERROR(INDEX('Prix PRO CA'!$1:$1048576,MATCH(E723,'Prix PRO CA'!D:D,0),10),"")</f>
        <v>101.79</v>
      </c>
      <c r="V723" t="str">
        <f>IFERROR(INDEX('Prix PRO CA'!$1:$1048576,MATCH(E723,'Prix PRO BTE'!D:D,0),10),"")</f>
        <v/>
      </c>
      <c r="W723">
        <f>+IFERROR(INDEX('Prix PRO PCS'!$1:$1048576,MATCH(E723,'Prix PRO PCS'!D:D,0),10),"")</f>
        <v>31.52</v>
      </c>
      <c r="X723" t="str">
        <f>IF(B723="OPPORTUNITE",AA723,IF(AA723&lt;=0,"Non",IF(AA723&gt;10,"Oui","Inf à 10")))</f>
        <v>Oui</v>
      </c>
      <c r="Y723">
        <f>IFERROR(INDEX(LigneAchat!$1:$1048576,MATCH(E723,LigneAchat!D:D,0),5),"")</f>
        <v>44317</v>
      </c>
      <c r="Z723">
        <f>INDEX(Articles!$1:$1048576,MATCH(E723,Articles!D:D,0),21)</f>
        <v>107</v>
      </c>
      <c r="AA723">
        <f>+Z723-AB723</f>
        <v>107</v>
      </c>
      <c r="AB723">
        <f>+INDEX(Articles!$1:$1048576,MATCH(E723,Articles!D:D,0),23)</f>
        <v>0</v>
      </c>
    </row>
    <row r="724">
      <c r="B724" t="str">
        <f>INDEX(Articles!$1:$1048576,MATCH(E724,Articles!D:D,0),6)</f>
        <v>1</v>
      </c>
      <c r="C724" t="str">
        <f>INDEX(Articles!$1:$1048576,MATCH(E724,Articles!D:D,0),7)</f>
        <v>2019</v>
      </c>
      <c r="D724" t="str">
        <f>HYPERLINK(INDEX(Articles!$1:$1048576,MATCH(E724,Articles!D:D,0),24),"Lien")</f>
        <v>Lien</v>
      </c>
      <c r="E724" t="str">
        <v>04025VE</v>
      </c>
      <c r="F724" t="str">
        <f>INDEX(Articles!$1:$1048576,MATCH(E724,Articles!D:D,0),5)</f>
        <v>BATT. Ø25 ÉVENT. 40 COMÈTES VERTES</v>
      </c>
      <c r="G724" t="str">
        <f>INDEX(Articles!$1:$1048576,MATCH(E724,Articles!D:D,0),8)</f>
        <v>BATTERIE</v>
      </c>
      <c r="H724" t="str">
        <f>INDEX(Articles!$1:$1048576,MATCH(E724,Articles!D:D,0),9)</f>
        <v>EVENTAILLE</v>
      </c>
      <c r="I724">
        <f>INDEX(Articles!$1:$1048576,MATCH(E724,Articles!D:D,0),10)</f>
        <v>25</v>
      </c>
      <c r="J724" t="str">
        <f>INDEX(Articles!$1:$1048576,MATCH(E724,Articles!D:D,0),11)</f>
        <v>COMETE</v>
      </c>
      <c r="K724" t="str">
        <f>INDEX(Articles!$1:$1048576,MATCH(E724,Articles!D:D,0),12)</f>
        <v>VERT</v>
      </c>
      <c r="L724" t="str">
        <f>INDEX(Articles!$1:$1048576,MATCH(E724,Articles!D:D,0),13)</f>
        <v>CN</v>
      </c>
      <c r="M724" t="str">
        <f>INDEX(Articles!$1:$1048576,MATCH(E724,Articles!D:D,0),14)</f>
        <v>F3</v>
      </c>
      <c r="N724" t="str">
        <f>INDEX(Articles!$1:$1048576,MATCH(E724,Articles!D:D,0),15)</f>
        <v>1.4G</v>
      </c>
      <c r="O724" t="str">
        <f>INDEX(Articles!$1:$1048576,MATCH(E724,Articles!D:D,0),16)</f>
        <v>1008-F3-69248602</v>
      </c>
      <c r="P724">
        <f>INDEX(Articles!$1:$1048576,MATCH(E724,Articles!D:D,0),17)*1000</f>
        <v>520</v>
      </c>
      <c r="Q724" t="str">
        <f>INDEX(Articles!$1:$1048576,MATCH(E724,Articles!D:D,0),18)</f>
        <v>30</v>
      </c>
      <c r="R724">
        <f>INDEX(Articles!$1:$1048576,MATCH(E724,Articles!D:D,0),19)</f>
        <v>25</v>
      </c>
      <c r="S724" t="str">
        <f>IF(INDEX('Unités CA'!$1:$1048576,MATCH(E724,'Unités CA'!D:D,0),5)=0,"",INDEX('Unités CA'!$1:$1048576,MATCH(E724,'Unités CA'!D:D,0),5))</f>
        <v>0004/CA</v>
      </c>
      <c r="T724" t="str">
        <f>IF(INDEX('Unités BTE'!$1:$1048576,MATCH(E724,'Unités CA'!D:D,0),5)=0,"",INDEX('Unités BTE'!$1:$1048576,MATCH(E724,'Unités CA'!D:D,0),5))</f>
        <v/>
      </c>
      <c r="U724">
        <f>IFERROR(INDEX('Prix PRO CA'!$1:$1048576,MATCH(E724,'Prix PRO CA'!D:D,0),10),"")</f>
        <v>101.79</v>
      </c>
      <c r="V724" t="str">
        <f>IFERROR(INDEX('Prix PRO CA'!$1:$1048576,MATCH(E724,'Prix PRO BTE'!D:D,0),10),"")</f>
        <v/>
      </c>
      <c r="W724">
        <f>+IFERROR(INDEX('Prix PRO PCS'!$1:$1048576,MATCH(E724,'Prix PRO PCS'!D:D,0),10),"")</f>
        <v>31.52</v>
      </c>
      <c r="X724" t="str">
        <f>IF(B724="OPPORTUNITE",AA724,IF(AA724&lt;=0,"Non",IF(AA724&gt;10,"Oui","Inf à 10")))</f>
        <v>Oui</v>
      </c>
      <c r="Y724" t="str">
        <f>IFERROR(INDEX(LigneAchat!$1:$1048576,MATCH(E724,LigneAchat!D:D,0),5),"")</f>
        <v/>
      </c>
      <c r="Z724">
        <f>INDEX(Articles!$1:$1048576,MATCH(E724,Articles!D:D,0),21)</f>
        <v>227</v>
      </c>
      <c r="AA724">
        <f>+Z724-AB724</f>
        <v>227</v>
      </c>
      <c r="AB724">
        <f>+INDEX(Articles!$1:$1048576,MATCH(E724,Articles!D:D,0),23)</f>
        <v>0</v>
      </c>
    </row>
    <row r="725">
      <c r="B725" t="str">
        <f>INDEX(Articles!$1:$1048576,MATCH(E725,Articles!D:D,0),6)</f>
        <v>1</v>
      </c>
      <c r="C725" t="str">
        <f>INDEX(Articles!$1:$1048576,MATCH(E725,Articles!D:D,0),7)</f>
        <v/>
      </c>
      <c r="D725" t="str">
        <f>HYPERLINK(INDEX(Articles!$1:$1048576,MATCH(E725,Articles!D:D,0),24),"Lien")</f>
        <v>Lien</v>
      </c>
      <c r="E725" t="str">
        <v>04025VI</v>
      </c>
      <c r="F725" t="str">
        <f>INDEX(Articles!$1:$1048576,MATCH(E725,Articles!D:D,0),5)</f>
        <v>BATT. Ø25 ÉVENT. 40 COMÈTES VIOLETTES</v>
      </c>
      <c r="G725" t="str">
        <f>INDEX(Articles!$1:$1048576,MATCH(E725,Articles!D:D,0),8)</f>
        <v>BATTERIE</v>
      </c>
      <c r="H725" t="str">
        <f>INDEX(Articles!$1:$1048576,MATCH(E725,Articles!D:D,0),9)</f>
        <v>EVENTAILLE</v>
      </c>
      <c r="I725">
        <f>INDEX(Articles!$1:$1048576,MATCH(E725,Articles!D:D,0),10)</f>
        <v>25</v>
      </c>
      <c r="J725" t="str">
        <f>INDEX(Articles!$1:$1048576,MATCH(E725,Articles!D:D,0),11)</f>
        <v>COMETE</v>
      </c>
      <c r="K725" t="str">
        <f>INDEX(Articles!$1:$1048576,MATCH(E725,Articles!D:D,0),12)</f>
        <v>VIOLET</v>
      </c>
      <c r="L725" t="str">
        <f>INDEX(Articles!$1:$1048576,MATCH(E725,Articles!D:D,0),13)</f>
        <v>CN</v>
      </c>
      <c r="M725" t="str">
        <f>INDEX(Articles!$1:$1048576,MATCH(E725,Articles!D:D,0),14)</f>
        <v>F3</v>
      </c>
      <c r="N725" t="str">
        <f>INDEX(Articles!$1:$1048576,MATCH(E725,Articles!D:D,0),15)</f>
        <v>1.4G</v>
      </c>
      <c r="O725" t="str">
        <f>INDEX(Articles!$1:$1048576,MATCH(E725,Articles!D:D,0),16)</f>
        <v>1008-F3-69248602</v>
      </c>
      <c r="P725">
        <f>INDEX(Articles!$1:$1048576,MATCH(E725,Articles!D:D,0),17)*1000</f>
        <v>520</v>
      </c>
      <c r="Q725" t="str">
        <f>INDEX(Articles!$1:$1048576,MATCH(E725,Articles!D:D,0),18)</f>
        <v>30</v>
      </c>
      <c r="R725">
        <f>INDEX(Articles!$1:$1048576,MATCH(E725,Articles!D:D,0),19)</f>
        <v>25</v>
      </c>
      <c r="S725" t="str">
        <f>IF(INDEX('Unités CA'!$1:$1048576,MATCH(E725,'Unités CA'!D:D,0),5)=0,"",INDEX('Unités CA'!$1:$1048576,MATCH(E725,'Unités CA'!D:D,0),5))</f>
        <v>0004/CA</v>
      </c>
      <c r="T725" t="str">
        <f>IF(INDEX('Unités BTE'!$1:$1048576,MATCH(E725,'Unités CA'!D:D,0),5)=0,"",INDEX('Unités BTE'!$1:$1048576,MATCH(E725,'Unités CA'!D:D,0),5))</f>
        <v/>
      </c>
      <c r="U725">
        <f>IFERROR(INDEX('Prix PRO CA'!$1:$1048576,MATCH(E725,'Prix PRO CA'!D:D,0),10),"")</f>
        <v>101.79</v>
      </c>
      <c r="V725" t="str">
        <f>IFERROR(INDEX('Prix PRO CA'!$1:$1048576,MATCH(E725,'Prix PRO BTE'!D:D,0),10),"")</f>
        <v/>
      </c>
      <c r="W725">
        <f>+IFERROR(INDEX('Prix PRO PCS'!$1:$1048576,MATCH(E725,'Prix PRO PCS'!D:D,0),10),"")</f>
        <v>31.52</v>
      </c>
      <c r="X725" t="str">
        <f>IF(B725="OPPORTUNITE",AA725,IF(AA725&lt;=0,"Non",IF(AA725&gt;10,"Oui","Inf à 10")))</f>
        <v>Oui</v>
      </c>
      <c r="Y725">
        <f>IFERROR(INDEX(LigneAchat!$1:$1048576,MATCH(E725,LigneAchat!D:D,0),5),"")</f>
        <v>44317</v>
      </c>
      <c r="Z725">
        <f>INDEX(Articles!$1:$1048576,MATCH(E725,Articles!D:D,0),21)</f>
        <v>160</v>
      </c>
      <c r="AA725">
        <f>+Z725-AB725</f>
        <v>70</v>
      </c>
      <c r="AB725">
        <f>+INDEX(Articles!$1:$1048576,MATCH(E725,Articles!D:D,0),23)</f>
        <v>90</v>
      </c>
    </row>
    <row r="726">
      <c r="B726" t="str">
        <f>INDEX(Articles!$1:$1048576,MATCH(E726,Articles!D:D,0),6)</f>
        <v>1</v>
      </c>
      <c r="C726" t="str">
        <f>INDEX(Articles!$1:$1048576,MATCH(E726,Articles!D:D,0),7)</f>
        <v/>
      </c>
      <c r="D726" t="str">
        <f>HYPERLINK(INDEX(Articles!$1:$1048576,MATCH(E726,Articles!D:D,0),24),"Lien")</f>
        <v>Lien</v>
      </c>
      <c r="E726" t="str">
        <v>04025CB</v>
      </c>
      <c r="F726" t="str">
        <f>INDEX(Articles!$1:$1048576,MATCH(E726,Articles!D:D,0),5)</f>
        <v>BATT. Ø25 ÉVENT. 40 COMÈTES CLIGNO BLANC</v>
      </c>
      <c r="G726" t="str">
        <f>INDEX(Articles!$1:$1048576,MATCH(E726,Articles!D:D,0),8)</f>
        <v>BATTERIE</v>
      </c>
      <c r="H726" t="str">
        <f>INDEX(Articles!$1:$1048576,MATCH(E726,Articles!D:D,0),9)</f>
        <v>EVENTAILLE</v>
      </c>
      <c r="I726">
        <f>INDEX(Articles!$1:$1048576,MATCH(E726,Articles!D:D,0),10)</f>
        <v>25</v>
      </c>
      <c r="J726" t="str">
        <f>INDEX(Articles!$1:$1048576,MATCH(E726,Articles!D:D,0),11)</f>
        <v>CLIGNO</v>
      </c>
      <c r="K726" t="str">
        <f>INDEX(Articles!$1:$1048576,MATCH(E726,Articles!D:D,0),12)</f>
        <v>BLANC</v>
      </c>
      <c r="L726" t="str">
        <f>INDEX(Articles!$1:$1048576,MATCH(E726,Articles!D:D,0),13)</f>
        <v>CN</v>
      </c>
      <c r="M726" t="str">
        <f>INDEX(Articles!$1:$1048576,MATCH(E726,Articles!D:D,0),14)</f>
        <v>F3</v>
      </c>
      <c r="N726" t="str">
        <f>INDEX(Articles!$1:$1048576,MATCH(E726,Articles!D:D,0),15)</f>
        <v>1.4G</v>
      </c>
      <c r="O726" t="str">
        <f>INDEX(Articles!$1:$1048576,MATCH(E726,Articles!D:D,0),16)</f>
        <v>1008-F3-69248602</v>
      </c>
      <c r="P726">
        <f>INDEX(Articles!$1:$1048576,MATCH(E726,Articles!D:D,0),17)*1000</f>
        <v>520</v>
      </c>
      <c r="Q726" t="str">
        <f>INDEX(Articles!$1:$1048576,MATCH(E726,Articles!D:D,0),18)</f>
        <v>30</v>
      </c>
      <c r="R726">
        <f>INDEX(Articles!$1:$1048576,MATCH(E726,Articles!D:D,0),19)</f>
        <v>25</v>
      </c>
      <c r="S726" t="str">
        <f>IF(INDEX('Unités CA'!$1:$1048576,MATCH(E726,'Unités CA'!D:D,0),5)=0,"",INDEX('Unités CA'!$1:$1048576,MATCH(E726,'Unités CA'!D:D,0),5))</f>
        <v>0004/CA</v>
      </c>
      <c r="T726" t="str">
        <f>IF(INDEX('Unités BTE'!$1:$1048576,MATCH(E726,'Unités CA'!D:D,0),5)=0,"",INDEX('Unités BTE'!$1:$1048576,MATCH(E726,'Unités CA'!D:D,0),5))</f>
        <v/>
      </c>
      <c r="U726">
        <f>IFERROR(INDEX('Prix PRO CA'!$1:$1048576,MATCH(E726,'Prix PRO CA'!D:D,0),10),"")</f>
        <v>101.79</v>
      </c>
      <c r="V726" t="str">
        <f>IFERROR(INDEX('Prix PRO CA'!$1:$1048576,MATCH(E726,'Prix PRO BTE'!D:D,0),10),"")</f>
        <v/>
      </c>
      <c r="W726">
        <f>+IFERROR(INDEX('Prix PRO PCS'!$1:$1048576,MATCH(E726,'Prix PRO PCS'!D:D,0),10),"")</f>
        <v>31.52</v>
      </c>
      <c r="X726" t="str">
        <f>IF(B726="OPPORTUNITE",AA726,IF(AA726&lt;=0,"Non",IF(AA726&gt;10,"Oui","Inf à 10")))</f>
        <v>Oui</v>
      </c>
      <c r="Y726">
        <f>IFERROR(INDEX(LigneAchat!$1:$1048576,MATCH(E726,LigneAchat!D:D,0),5),"")</f>
        <v>44317</v>
      </c>
      <c r="Z726">
        <f>INDEX(Articles!$1:$1048576,MATCH(E726,Articles!D:D,0),21)</f>
        <v>151</v>
      </c>
      <c r="AA726">
        <f>+Z726-AB726</f>
        <v>61</v>
      </c>
      <c r="AB726">
        <f>+INDEX(Articles!$1:$1048576,MATCH(E726,Articles!D:D,0),23)</f>
        <v>90</v>
      </c>
    </row>
    <row r="727">
      <c r="B727" t="str">
        <f>INDEX(Articles!$1:$1048576,MATCH(E727,Articles!D:D,0),6)</f>
        <v>1</v>
      </c>
      <c r="C727" t="str">
        <f>INDEX(Articles!$1:$1048576,MATCH(E727,Articles!D:D,0),7)</f>
        <v/>
      </c>
      <c r="D727" t="str">
        <f>HYPERLINK(INDEX(Articles!$1:$1048576,MATCH(E727,Articles!D:D,0),24),"Lien")</f>
        <v>Lien</v>
      </c>
      <c r="E727" t="str">
        <v>04025PO</v>
      </c>
      <c r="F727" t="str">
        <f>INDEX(Articles!$1:$1048576,MATCH(E727,Articles!D:D,0),5)</f>
        <v>BATT. Ø25 ÉVENT. 40 COMÈTES PAILLETTES OR</v>
      </c>
      <c r="G727" t="str">
        <f>INDEX(Articles!$1:$1048576,MATCH(E727,Articles!D:D,0),8)</f>
        <v>BATTERIE</v>
      </c>
      <c r="H727" t="str">
        <f>INDEX(Articles!$1:$1048576,MATCH(E727,Articles!D:D,0),9)</f>
        <v>EVENTAILLE</v>
      </c>
      <c r="I727">
        <f>INDEX(Articles!$1:$1048576,MATCH(E727,Articles!D:D,0),10)</f>
        <v>25</v>
      </c>
      <c r="J727" t="str">
        <f>INDEX(Articles!$1:$1048576,MATCH(E727,Articles!D:D,0),11)</f>
        <v>CLIGNO</v>
      </c>
      <c r="K727" t="str">
        <f>INDEX(Articles!$1:$1048576,MATCH(E727,Articles!D:D,0),12)</f>
        <v>OR</v>
      </c>
      <c r="L727" t="str">
        <f>INDEX(Articles!$1:$1048576,MATCH(E727,Articles!D:D,0),13)</f>
        <v>CN</v>
      </c>
      <c r="M727" t="str">
        <f>INDEX(Articles!$1:$1048576,MATCH(E727,Articles!D:D,0),14)</f>
        <v>F3</v>
      </c>
      <c r="N727" t="str">
        <f>INDEX(Articles!$1:$1048576,MATCH(E727,Articles!D:D,0),15)</f>
        <v>1.4G</v>
      </c>
      <c r="O727" t="str">
        <f>INDEX(Articles!$1:$1048576,MATCH(E727,Articles!D:D,0),16)</f>
        <v>1008-F3-69248602</v>
      </c>
      <c r="P727">
        <f>INDEX(Articles!$1:$1048576,MATCH(E727,Articles!D:D,0),17)*1000</f>
        <v>520</v>
      </c>
      <c r="Q727" t="str">
        <f>INDEX(Articles!$1:$1048576,MATCH(E727,Articles!D:D,0),18)</f>
        <v>30</v>
      </c>
      <c r="R727">
        <f>INDEX(Articles!$1:$1048576,MATCH(E727,Articles!D:D,0),19)</f>
        <v>25</v>
      </c>
      <c r="S727" t="str">
        <f>IF(INDEX('Unités CA'!$1:$1048576,MATCH(E727,'Unités CA'!D:D,0),5)=0,"",INDEX('Unités CA'!$1:$1048576,MATCH(E727,'Unités CA'!D:D,0),5))</f>
        <v>0004/CA</v>
      </c>
      <c r="T727" t="str">
        <f>IF(INDEX('Unités BTE'!$1:$1048576,MATCH(E727,'Unités CA'!D:D,0),5)=0,"",INDEX('Unités BTE'!$1:$1048576,MATCH(E727,'Unités CA'!D:D,0),5))</f>
        <v/>
      </c>
      <c r="U727">
        <f>IFERROR(INDEX('Prix PRO CA'!$1:$1048576,MATCH(E727,'Prix PRO CA'!D:D,0),10),"")</f>
        <v>101.79</v>
      </c>
      <c r="V727" t="str">
        <f>IFERROR(INDEX('Prix PRO CA'!$1:$1048576,MATCH(E727,'Prix PRO BTE'!D:D,0),10),"")</f>
        <v/>
      </c>
      <c r="W727">
        <f>+IFERROR(INDEX('Prix PRO PCS'!$1:$1048576,MATCH(E727,'Prix PRO PCS'!D:D,0),10),"")</f>
        <v>31.52</v>
      </c>
      <c r="X727" t="str">
        <f>IF(B727="OPPORTUNITE",AA727,IF(AA727&lt;=0,"Non",IF(AA727&gt;10,"Oui","Inf à 10")))</f>
        <v>Oui</v>
      </c>
      <c r="Y727">
        <f>IFERROR(INDEX(LigneAchat!$1:$1048576,MATCH(E727,LigneAchat!D:D,0),5),"")</f>
        <v>44317</v>
      </c>
      <c r="Z727">
        <f>INDEX(Articles!$1:$1048576,MATCH(E727,Articles!D:D,0),21)</f>
        <v>144</v>
      </c>
      <c r="AA727">
        <f>+Z727-AB727</f>
        <v>23</v>
      </c>
      <c r="AB727">
        <f>+INDEX(Articles!$1:$1048576,MATCH(E727,Articles!D:D,0),23)</f>
        <v>121</v>
      </c>
    </row>
    <row r="728">
      <c r="B728" t="str">
        <f>INDEX(Articles!$1:$1048576,MATCH(E728,Articles!D:D,0),6)</f>
        <v>1</v>
      </c>
      <c r="C728" t="str">
        <f>INDEX(Articles!$1:$1048576,MATCH(E728,Articles!D:D,0),7)</f>
        <v/>
      </c>
      <c r="D728" t="str">
        <f>HYPERLINK(INDEX(Articles!$1:$1048576,MATCH(E728,Articles!D:D,0),24),"Lien")</f>
        <v>Lien</v>
      </c>
      <c r="E728" t="str">
        <v>04025FB</v>
      </c>
      <c r="F728" t="str">
        <f>INDEX(Articles!$1:$1048576,MATCH(E728,Articles!D:D,0),5)</f>
        <v>BATT. Ø25 ÉVENT. 40 COMÈTES FRISSON BLANC</v>
      </c>
      <c r="G728" t="str">
        <f>INDEX(Articles!$1:$1048576,MATCH(E728,Articles!D:D,0),8)</f>
        <v>BATTERIE</v>
      </c>
      <c r="H728" t="str">
        <f>INDEX(Articles!$1:$1048576,MATCH(E728,Articles!D:D,0),9)</f>
        <v>EVENTAILLE</v>
      </c>
      <c r="I728">
        <f>INDEX(Articles!$1:$1048576,MATCH(E728,Articles!D:D,0),10)</f>
        <v>25</v>
      </c>
      <c r="J728" t="str">
        <f>INDEX(Articles!$1:$1048576,MATCH(E728,Articles!D:D,0),11)</f>
        <v>CREPITANT</v>
      </c>
      <c r="K728" t="str">
        <f>INDEX(Articles!$1:$1048576,MATCH(E728,Articles!D:D,0),12)</f>
        <v>ARGENT</v>
      </c>
      <c r="L728" t="str">
        <f>INDEX(Articles!$1:$1048576,MATCH(E728,Articles!D:D,0),13)</f>
        <v>CN</v>
      </c>
      <c r="M728" t="str">
        <f>INDEX(Articles!$1:$1048576,MATCH(E728,Articles!D:D,0),14)</f>
        <v>F3</v>
      </c>
      <c r="N728" t="str">
        <f>INDEX(Articles!$1:$1048576,MATCH(E728,Articles!D:D,0),15)</f>
        <v>1.4G</v>
      </c>
      <c r="O728" t="str">
        <f>INDEX(Articles!$1:$1048576,MATCH(E728,Articles!D:D,0),16)</f>
        <v>1008-F3-69248602</v>
      </c>
      <c r="P728">
        <f>INDEX(Articles!$1:$1048576,MATCH(E728,Articles!D:D,0),17)*1000</f>
        <v>520</v>
      </c>
      <c r="Q728" t="str">
        <f>INDEX(Articles!$1:$1048576,MATCH(E728,Articles!D:D,0),18)</f>
        <v>30</v>
      </c>
      <c r="R728">
        <f>INDEX(Articles!$1:$1048576,MATCH(E728,Articles!D:D,0),19)</f>
        <v>25</v>
      </c>
      <c r="S728" t="str">
        <f>IF(INDEX('Unités CA'!$1:$1048576,MATCH(E728,'Unités CA'!D:D,0),5)=0,"",INDEX('Unités CA'!$1:$1048576,MATCH(E728,'Unités CA'!D:D,0),5))</f>
        <v>0004/CA</v>
      </c>
      <c r="T728" t="str">
        <f>IF(INDEX('Unités BTE'!$1:$1048576,MATCH(E728,'Unités CA'!D:D,0),5)=0,"",INDEX('Unités BTE'!$1:$1048576,MATCH(E728,'Unités CA'!D:D,0),5))</f>
        <v/>
      </c>
      <c r="U728">
        <f>IFERROR(INDEX('Prix PRO CA'!$1:$1048576,MATCH(E728,'Prix PRO CA'!D:D,0),10),"")</f>
        <v>101.79</v>
      </c>
      <c r="V728" t="str">
        <f>IFERROR(INDEX('Prix PRO CA'!$1:$1048576,MATCH(E728,'Prix PRO BTE'!D:D,0),10),"")</f>
        <v/>
      </c>
      <c r="W728">
        <f>+IFERROR(INDEX('Prix PRO PCS'!$1:$1048576,MATCH(E728,'Prix PRO PCS'!D:D,0),10),"")</f>
        <v>31.52</v>
      </c>
      <c r="X728" t="str">
        <f>IF(B728="OPPORTUNITE",AA728,IF(AA728&lt;=0,"Non",IF(AA728&gt;10,"Oui","Inf à 10")))</f>
        <v>Oui</v>
      </c>
      <c r="Y728" t="str">
        <f>IFERROR(INDEX(LigneAchat!$1:$1048576,MATCH(E728,LigneAchat!D:D,0),5),"")</f>
        <v/>
      </c>
      <c r="Z728">
        <f>INDEX(Articles!$1:$1048576,MATCH(E728,Articles!D:D,0),21)</f>
        <v>347</v>
      </c>
      <c r="AA728">
        <f>+Z728-AB728</f>
        <v>346</v>
      </c>
      <c r="AB728">
        <f>+INDEX(Articles!$1:$1048576,MATCH(E728,Articles!D:D,0),23)</f>
        <v>1</v>
      </c>
    </row>
    <row r="729">
      <c r="B729" t="str">
        <f>INDEX(Articles!$1:$1048576,MATCH(E729,Articles!D:D,0),6)</f>
        <v>1</v>
      </c>
      <c r="C729" t="str">
        <f>INDEX(Articles!$1:$1048576,MATCH(E729,Articles!D:D,0),7)</f>
        <v>2019</v>
      </c>
      <c r="D729" t="str">
        <f>HYPERLINK(INDEX(Articles!$1:$1048576,MATCH(E729,Articles!D:D,0),24),"Lien")</f>
        <v>Lien</v>
      </c>
      <c r="E729" t="str">
        <v>04026A</v>
      </c>
      <c r="F729" t="str">
        <f>INDEX(Articles!$1:$1048576,MATCH(E729,Articles!D:D,0),5)</f>
        <v>BATT. Ø25  ÉVENT. 40 COMÈTES MOSAÏQUE ARGENT</v>
      </c>
      <c r="G729" t="str">
        <f>INDEX(Articles!$1:$1048576,MATCH(E729,Articles!D:D,0),8)</f>
        <v>BATTERIE</v>
      </c>
      <c r="H729" t="str">
        <f>INDEX(Articles!$1:$1048576,MATCH(E729,Articles!D:D,0),9)</f>
        <v>EVENTAILLE</v>
      </c>
      <c r="I729">
        <f>INDEX(Articles!$1:$1048576,MATCH(E729,Articles!D:D,0),10)</f>
        <v>25</v>
      </c>
      <c r="J729" t="str">
        <f>INDEX(Articles!$1:$1048576,MATCH(E729,Articles!D:D,0),11)</f>
        <v>MOSAIQUE</v>
      </c>
      <c r="K729" t="str">
        <f>INDEX(Articles!$1:$1048576,MATCH(E729,Articles!D:D,0),12)</f>
        <v>ARGENT</v>
      </c>
      <c r="L729" t="str">
        <f>INDEX(Articles!$1:$1048576,MATCH(E729,Articles!D:D,0),13)</f>
        <v>CN</v>
      </c>
      <c r="M729" t="str">
        <f>INDEX(Articles!$1:$1048576,MATCH(E729,Articles!D:D,0),14)</f>
        <v>F3</v>
      </c>
      <c r="N729" t="str">
        <f>INDEX(Articles!$1:$1048576,MATCH(E729,Articles!D:D,0),15)</f>
        <v>1.4G</v>
      </c>
      <c r="O729" t="str">
        <f>INDEX(Articles!$1:$1048576,MATCH(E729,Articles!D:D,0),16)</f>
        <v>1008-F3-69248603</v>
      </c>
      <c r="P729">
        <f>INDEX(Articles!$1:$1048576,MATCH(E729,Articles!D:D,0),17)*1000</f>
        <v>680</v>
      </c>
      <c r="Q729" t="str">
        <f>INDEX(Articles!$1:$1048576,MATCH(E729,Articles!D:D,0),18)</f>
        <v>30</v>
      </c>
      <c r="R729">
        <f>INDEX(Articles!$1:$1048576,MATCH(E729,Articles!D:D,0),19)</f>
        <v>25</v>
      </c>
      <c r="S729" t="str">
        <f>IF(INDEX('Unités CA'!$1:$1048576,MATCH(E729,'Unités CA'!D:D,0),5)=0,"",INDEX('Unités CA'!$1:$1048576,MATCH(E729,'Unités CA'!D:D,0),5))</f>
        <v>0004/CA</v>
      </c>
      <c r="T729" t="str">
        <f>IF(INDEX('Unités BTE'!$1:$1048576,MATCH(E729,'Unités CA'!D:D,0),5)=0,"",INDEX('Unités BTE'!$1:$1048576,MATCH(E729,'Unités CA'!D:D,0),5))</f>
        <v/>
      </c>
      <c r="U729">
        <f>IFERROR(INDEX('Prix PRO CA'!$1:$1048576,MATCH(E729,'Prix PRO CA'!D:D,0),10),"")</f>
        <v>113.82</v>
      </c>
      <c r="V729" t="str">
        <f>IFERROR(INDEX('Prix PRO CA'!$1:$1048576,MATCH(E729,'Prix PRO BTE'!D:D,0),10),"")</f>
        <v/>
      </c>
      <c r="W729">
        <f>+IFERROR(INDEX('Prix PRO PCS'!$1:$1048576,MATCH(E729,'Prix PRO PCS'!D:D,0),10),"")</f>
        <v>34.38</v>
      </c>
      <c r="X729" t="str">
        <f>IF(B729="OPPORTUNITE",AA729,IF(AA729&lt;=0,"Non",IF(AA729&gt;10,"Oui","Inf à 10")))</f>
        <v>Oui</v>
      </c>
      <c r="Y729" t="str">
        <f>IFERROR(INDEX(LigneAchat!$1:$1048576,MATCH(E729,LigneAchat!D:D,0),5),"")</f>
        <v/>
      </c>
      <c r="Z729">
        <f>INDEX(Articles!$1:$1048576,MATCH(E729,Articles!D:D,0),21)</f>
        <v>345</v>
      </c>
      <c r="AA729">
        <f>+Z729-AB729</f>
        <v>275</v>
      </c>
      <c r="AB729">
        <f>+INDEX(Articles!$1:$1048576,MATCH(E729,Articles!D:D,0),23)</f>
        <v>70</v>
      </c>
    </row>
    <row r="730">
      <c r="B730" t="str">
        <f>INDEX(Articles!$1:$1048576,MATCH(E730,Articles!D:D,0),6)</f>
        <v>1</v>
      </c>
      <c r="C730" t="str">
        <f>INDEX(Articles!$1:$1048576,MATCH(E730,Articles!D:D,0),7)</f>
        <v/>
      </c>
      <c r="D730" t="str">
        <f>HYPERLINK(INDEX(Articles!$1:$1048576,MATCH(E730,Articles!D:D,0),24),"Lien")</f>
        <v>Lien</v>
      </c>
      <c r="E730" t="str">
        <v>04026O</v>
      </c>
      <c r="F730" t="str">
        <f>INDEX(Articles!$1:$1048576,MATCH(E730,Articles!D:D,0),5)</f>
        <v>BATT. Ø25  ÉVENT. 40 COMÈTES MOSAÏQUE ORANGE</v>
      </c>
      <c r="G730" t="str">
        <f>INDEX(Articles!$1:$1048576,MATCH(E730,Articles!D:D,0),8)</f>
        <v>BATTERIE</v>
      </c>
      <c r="H730" t="str">
        <f>INDEX(Articles!$1:$1048576,MATCH(E730,Articles!D:D,0),9)</f>
        <v>EVENTAILLE</v>
      </c>
      <c r="I730">
        <f>INDEX(Articles!$1:$1048576,MATCH(E730,Articles!D:D,0),10)</f>
        <v>25</v>
      </c>
      <c r="J730" t="str">
        <f>INDEX(Articles!$1:$1048576,MATCH(E730,Articles!D:D,0),11)</f>
        <v>MOSAIQUE</v>
      </c>
      <c r="K730" t="str">
        <f>INDEX(Articles!$1:$1048576,MATCH(E730,Articles!D:D,0),12)</f>
        <v>ORANGE</v>
      </c>
      <c r="L730" t="str">
        <f>INDEX(Articles!$1:$1048576,MATCH(E730,Articles!D:D,0),13)</f>
        <v>CN</v>
      </c>
      <c r="M730" t="str">
        <f>INDEX(Articles!$1:$1048576,MATCH(E730,Articles!D:D,0),14)</f>
        <v>F3</v>
      </c>
      <c r="N730" t="str">
        <f>INDEX(Articles!$1:$1048576,MATCH(E730,Articles!D:D,0),15)</f>
        <v>1.4G</v>
      </c>
      <c r="O730" t="str">
        <f>INDEX(Articles!$1:$1048576,MATCH(E730,Articles!D:D,0),16)</f>
        <v>1008-F3-69248603</v>
      </c>
      <c r="P730">
        <f>INDEX(Articles!$1:$1048576,MATCH(E730,Articles!D:D,0),17)*1000</f>
        <v>680</v>
      </c>
      <c r="Q730" t="str">
        <f>INDEX(Articles!$1:$1048576,MATCH(E730,Articles!D:D,0),18)</f>
        <v>30</v>
      </c>
      <c r="R730">
        <f>INDEX(Articles!$1:$1048576,MATCH(E730,Articles!D:D,0),19)</f>
        <v>25</v>
      </c>
      <c r="S730" t="str">
        <f>IF(INDEX('Unités CA'!$1:$1048576,MATCH(E730,'Unités CA'!D:D,0),5)=0,"",INDEX('Unités CA'!$1:$1048576,MATCH(E730,'Unités CA'!D:D,0),5))</f>
        <v>0004/CA</v>
      </c>
      <c r="T730" t="str">
        <f>IF(INDEX('Unités BTE'!$1:$1048576,MATCH(E730,'Unités CA'!D:D,0),5)=0,"",INDEX('Unités BTE'!$1:$1048576,MATCH(E730,'Unités CA'!D:D,0),5))</f>
        <v/>
      </c>
      <c r="U730">
        <f>IFERROR(INDEX('Prix PRO CA'!$1:$1048576,MATCH(E730,'Prix PRO CA'!D:D,0),10),"")</f>
        <v>113.82</v>
      </c>
      <c r="V730" t="str">
        <f>IFERROR(INDEX('Prix PRO CA'!$1:$1048576,MATCH(E730,'Prix PRO BTE'!D:D,0),10),"")</f>
        <v/>
      </c>
      <c r="W730">
        <f>+IFERROR(INDEX('Prix PRO PCS'!$1:$1048576,MATCH(E730,'Prix PRO PCS'!D:D,0),10),"")</f>
        <v>34.38</v>
      </c>
      <c r="X730" t="str">
        <f>IF(B730="OPPORTUNITE",AA730,IF(AA730&lt;=0,"Non",IF(AA730&gt;10,"Oui","Inf à 10")))</f>
        <v>Oui</v>
      </c>
      <c r="Y730" t="str">
        <f>IFERROR(INDEX(LigneAchat!$1:$1048576,MATCH(E730,LigneAchat!D:D,0),5),"")</f>
        <v/>
      </c>
      <c r="Z730">
        <f>INDEX(Articles!$1:$1048576,MATCH(E730,Articles!D:D,0),21)</f>
        <v>208</v>
      </c>
      <c r="AA730">
        <f>+Z730-AB730</f>
        <v>148</v>
      </c>
      <c r="AB730">
        <f>+INDEX(Articles!$1:$1048576,MATCH(E730,Articles!D:D,0),23)</f>
        <v>60</v>
      </c>
    </row>
    <row r="731">
      <c r="B731" t="str">
        <f>INDEX(Articles!$1:$1048576,MATCH(E731,Articles!D:D,0),6)</f>
        <v>1</v>
      </c>
      <c r="C731" t="str">
        <f>INDEX(Articles!$1:$1048576,MATCH(E731,Articles!D:D,0),7)</f>
        <v/>
      </c>
      <c r="D731" t="str">
        <f>HYPERLINK(INDEX(Articles!$1:$1048576,MATCH(E731,Articles!D:D,0),24),"Lien")</f>
        <v>Lien</v>
      </c>
      <c r="E731" t="str">
        <v>04026R</v>
      </c>
      <c r="F731" t="str">
        <f>INDEX(Articles!$1:$1048576,MATCH(E731,Articles!D:D,0),5)</f>
        <v>BATT. Ø25  ÉVENT. 40 COMÈTES MOSAÏQUE ROUGES</v>
      </c>
      <c r="G731" t="str">
        <f>INDEX(Articles!$1:$1048576,MATCH(E731,Articles!D:D,0),8)</f>
        <v>BATTERIE</v>
      </c>
      <c r="H731" t="str">
        <f>INDEX(Articles!$1:$1048576,MATCH(E731,Articles!D:D,0),9)</f>
        <v>EVENTAILLE</v>
      </c>
      <c r="I731">
        <f>INDEX(Articles!$1:$1048576,MATCH(E731,Articles!D:D,0),10)</f>
        <v>25</v>
      </c>
      <c r="J731" t="str">
        <f>INDEX(Articles!$1:$1048576,MATCH(E731,Articles!D:D,0),11)</f>
        <v>MOSAIQUE</v>
      </c>
      <c r="K731" t="str">
        <f>INDEX(Articles!$1:$1048576,MATCH(E731,Articles!D:D,0),12)</f>
        <v>ROUGE</v>
      </c>
      <c r="L731" t="str">
        <f>INDEX(Articles!$1:$1048576,MATCH(E731,Articles!D:D,0),13)</f>
        <v>CN</v>
      </c>
      <c r="M731" t="str">
        <f>INDEX(Articles!$1:$1048576,MATCH(E731,Articles!D:D,0),14)</f>
        <v>F3</v>
      </c>
      <c r="N731" t="str">
        <f>INDEX(Articles!$1:$1048576,MATCH(E731,Articles!D:D,0),15)</f>
        <v>1.4G</v>
      </c>
      <c r="O731" t="str">
        <f>INDEX(Articles!$1:$1048576,MATCH(E731,Articles!D:D,0),16)</f>
        <v>1008-F3-69248603</v>
      </c>
      <c r="P731">
        <f>INDEX(Articles!$1:$1048576,MATCH(E731,Articles!D:D,0),17)*1000</f>
        <v>680</v>
      </c>
      <c r="Q731" t="str">
        <f>INDEX(Articles!$1:$1048576,MATCH(E731,Articles!D:D,0),18)</f>
        <v>30</v>
      </c>
      <c r="R731">
        <f>INDEX(Articles!$1:$1048576,MATCH(E731,Articles!D:D,0),19)</f>
        <v>25</v>
      </c>
      <c r="S731" t="str">
        <f>IF(INDEX('Unités CA'!$1:$1048576,MATCH(E731,'Unités CA'!D:D,0),5)=0,"",INDEX('Unités CA'!$1:$1048576,MATCH(E731,'Unités CA'!D:D,0),5))</f>
        <v>0004/CA</v>
      </c>
      <c r="T731" t="str">
        <f>IF(INDEX('Unités BTE'!$1:$1048576,MATCH(E731,'Unités CA'!D:D,0),5)=0,"",INDEX('Unités BTE'!$1:$1048576,MATCH(E731,'Unités CA'!D:D,0),5))</f>
        <v/>
      </c>
      <c r="U731">
        <f>IFERROR(INDEX('Prix PRO CA'!$1:$1048576,MATCH(E731,'Prix PRO CA'!D:D,0),10),"")</f>
        <v>113.82</v>
      </c>
      <c r="V731" t="str">
        <f>IFERROR(INDEX('Prix PRO CA'!$1:$1048576,MATCH(E731,'Prix PRO BTE'!D:D,0),10),"")</f>
        <v/>
      </c>
      <c r="W731">
        <f>+IFERROR(INDEX('Prix PRO PCS'!$1:$1048576,MATCH(E731,'Prix PRO PCS'!D:D,0),10),"")</f>
        <v>34.38</v>
      </c>
      <c r="X731" t="str">
        <f>IF(B731="OPPORTUNITE",AA731,IF(AA731&lt;=0,"Non",IF(AA731&gt;10,"Oui","Inf à 10")))</f>
        <v>Oui</v>
      </c>
      <c r="Y731" t="str">
        <f>IFERROR(INDEX(LigneAchat!$1:$1048576,MATCH(E731,LigneAchat!D:D,0),5),"")</f>
        <v/>
      </c>
      <c r="Z731">
        <f>INDEX(Articles!$1:$1048576,MATCH(E731,Articles!D:D,0),21)</f>
        <v>527</v>
      </c>
      <c r="AA731">
        <f>+Z731-AB731</f>
        <v>527</v>
      </c>
      <c r="AB731">
        <f>+INDEX(Articles!$1:$1048576,MATCH(E731,Articles!D:D,0),23)</f>
        <v>0</v>
      </c>
    </row>
    <row r="732">
      <c r="B732" t="str">
        <f>INDEX(Articles!$1:$1048576,MATCH(E732,Articles!D:D,0),6)</f>
        <v>1</v>
      </c>
      <c r="C732" t="str">
        <f>INDEX(Articles!$1:$1048576,MATCH(E732,Articles!D:D,0),7)</f>
        <v/>
      </c>
      <c r="D732" t="str">
        <f>HYPERLINK(INDEX(Articles!$1:$1048576,MATCH(E732,Articles!D:D,0),24),"Lien")</f>
        <v>Lien</v>
      </c>
      <c r="E732" t="str">
        <v>04026RO</v>
      </c>
      <c r="F732" t="str">
        <f>INDEX(Articles!$1:$1048576,MATCH(E732,Articles!D:D,0),5)</f>
        <v>BATT. Ø25  ÉVENT. 40 COMÈTES MOSAÏQUE ROSE</v>
      </c>
      <c r="G732" t="str">
        <f>INDEX(Articles!$1:$1048576,MATCH(E732,Articles!D:D,0),8)</f>
        <v>BATTERIE</v>
      </c>
      <c r="H732" t="str">
        <f>INDEX(Articles!$1:$1048576,MATCH(E732,Articles!D:D,0),9)</f>
        <v>EVENTAILLE</v>
      </c>
      <c r="I732">
        <f>INDEX(Articles!$1:$1048576,MATCH(E732,Articles!D:D,0),10)</f>
        <v>25</v>
      </c>
      <c r="J732" t="str">
        <f>INDEX(Articles!$1:$1048576,MATCH(E732,Articles!D:D,0),11)</f>
        <v>MOSAIQUE</v>
      </c>
      <c r="K732" t="str">
        <f>INDEX(Articles!$1:$1048576,MATCH(E732,Articles!D:D,0),12)</f>
        <v>ROSE</v>
      </c>
      <c r="L732" t="str">
        <f>INDEX(Articles!$1:$1048576,MATCH(E732,Articles!D:D,0),13)</f>
        <v>CN</v>
      </c>
      <c r="M732" t="str">
        <f>INDEX(Articles!$1:$1048576,MATCH(E732,Articles!D:D,0),14)</f>
        <v>F3</v>
      </c>
      <c r="N732" t="str">
        <f>INDEX(Articles!$1:$1048576,MATCH(E732,Articles!D:D,0),15)</f>
        <v>1.4G</v>
      </c>
      <c r="O732" t="str">
        <f>INDEX(Articles!$1:$1048576,MATCH(E732,Articles!D:D,0),16)</f>
        <v>1008-F3-69248603</v>
      </c>
      <c r="P732">
        <f>INDEX(Articles!$1:$1048576,MATCH(E732,Articles!D:D,0),17)*1000</f>
        <v>680</v>
      </c>
      <c r="Q732" t="str">
        <f>INDEX(Articles!$1:$1048576,MATCH(E732,Articles!D:D,0),18)</f>
        <v>30</v>
      </c>
      <c r="R732">
        <f>INDEX(Articles!$1:$1048576,MATCH(E732,Articles!D:D,0),19)</f>
        <v>25</v>
      </c>
      <c r="S732" t="str">
        <f>IF(INDEX('Unités CA'!$1:$1048576,MATCH(E732,'Unités CA'!D:D,0),5)=0,"",INDEX('Unités CA'!$1:$1048576,MATCH(E732,'Unités CA'!D:D,0),5))</f>
        <v>0004/CA</v>
      </c>
      <c r="T732" t="str">
        <f>IF(INDEX('Unités BTE'!$1:$1048576,MATCH(E732,'Unités CA'!D:D,0),5)=0,"",INDEX('Unités BTE'!$1:$1048576,MATCH(E732,'Unités CA'!D:D,0),5))</f>
        <v/>
      </c>
      <c r="U732">
        <f>IFERROR(INDEX('Prix PRO CA'!$1:$1048576,MATCH(E732,'Prix PRO CA'!D:D,0),10),"")</f>
        <v>113.82</v>
      </c>
      <c r="V732" t="str">
        <f>IFERROR(INDEX('Prix PRO CA'!$1:$1048576,MATCH(E732,'Prix PRO BTE'!D:D,0),10),"")</f>
        <v/>
      </c>
      <c r="W732">
        <f>+IFERROR(INDEX('Prix PRO PCS'!$1:$1048576,MATCH(E732,'Prix PRO PCS'!D:D,0),10),"")</f>
        <v>34.38</v>
      </c>
      <c r="X732" t="str">
        <f>IF(B732="OPPORTUNITE",AA732,IF(AA732&lt;=0,"Non",IF(AA732&gt;10,"Oui","Inf à 10")))</f>
        <v>Oui</v>
      </c>
      <c r="Y732" t="str">
        <f>IFERROR(INDEX(LigneAchat!$1:$1048576,MATCH(E732,LigneAchat!D:D,0),5),"")</f>
        <v/>
      </c>
      <c r="Z732">
        <f>INDEX(Articles!$1:$1048576,MATCH(E732,Articles!D:D,0),21)</f>
        <v>443</v>
      </c>
      <c r="AA732">
        <f>+Z732-AB732</f>
        <v>443</v>
      </c>
      <c r="AB732">
        <f>+INDEX(Articles!$1:$1048576,MATCH(E732,Articles!D:D,0),23)</f>
        <v>0</v>
      </c>
    </row>
    <row r="733">
      <c r="B733" t="str">
        <f>INDEX(Articles!$1:$1048576,MATCH(E733,Articles!D:D,0),6)</f>
        <v>1</v>
      </c>
      <c r="C733" t="str">
        <f>INDEX(Articles!$1:$1048576,MATCH(E733,Articles!D:D,0),7)</f>
        <v/>
      </c>
      <c r="D733" t="str">
        <f>HYPERLINK(INDEX(Articles!$1:$1048576,MATCH(E733,Articles!D:D,0),24),"Lien")</f>
        <v>Lien</v>
      </c>
      <c r="E733" t="str">
        <v>04026VE</v>
      </c>
      <c r="F733" t="str">
        <f>INDEX(Articles!$1:$1048576,MATCH(E733,Articles!D:D,0),5)</f>
        <v>BATT. Ø25  ÉVENT. 40 COMÈTES MOSAÏQUE VERTES</v>
      </c>
      <c r="G733" t="str">
        <f>INDEX(Articles!$1:$1048576,MATCH(E733,Articles!D:D,0),8)</f>
        <v>BATTERIE</v>
      </c>
      <c r="H733" t="str">
        <f>INDEX(Articles!$1:$1048576,MATCH(E733,Articles!D:D,0),9)</f>
        <v>EVENTAILLE</v>
      </c>
      <c r="I733">
        <f>INDEX(Articles!$1:$1048576,MATCH(E733,Articles!D:D,0),10)</f>
        <v>25</v>
      </c>
      <c r="J733" t="str">
        <f>INDEX(Articles!$1:$1048576,MATCH(E733,Articles!D:D,0),11)</f>
        <v>MOSAIQUE</v>
      </c>
      <c r="K733" t="str">
        <f>INDEX(Articles!$1:$1048576,MATCH(E733,Articles!D:D,0),12)</f>
        <v>VERT</v>
      </c>
      <c r="L733" t="str">
        <f>INDEX(Articles!$1:$1048576,MATCH(E733,Articles!D:D,0),13)</f>
        <v>CN</v>
      </c>
      <c r="M733" t="str">
        <f>INDEX(Articles!$1:$1048576,MATCH(E733,Articles!D:D,0),14)</f>
        <v>F3</v>
      </c>
      <c r="N733" t="str">
        <f>INDEX(Articles!$1:$1048576,MATCH(E733,Articles!D:D,0),15)</f>
        <v>1.4G</v>
      </c>
      <c r="O733" t="str">
        <f>INDEX(Articles!$1:$1048576,MATCH(E733,Articles!D:D,0),16)</f>
        <v>1008-F3-69248603</v>
      </c>
      <c r="P733">
        <f>INDEX(Articles!$1:$1048576,MATCH(E733,Articles!D:D,0),17)*1000</f>
        <v>680</v>
      </c>
      <c r="Q733" t="str">
        <f>INDEX(Articles!$1:$1048576,MATCH(E733,Articles!D:D,0),18)</f>
        <v>30</v>
      </c>
      <c r="R733">
        <f>INDEX(Articles!$1:$1048576,MATCH(E733,Articles!D:D,0),19)</f>
        <v>25</v>
      </c>
      <c r="S733" t="str">
        <f>IF(INDEX('Unités CA'!$1:$1048576,MATCH(E733,'Unités CA'!D:D,0),5)=0,"",INDEX('Unités CA'!$1:$1048576,MATCH(E733,'Unités CA'!D:D,0),5))</f>
        <v>0004/CA</v>
      </c>
      <c r="T733" t="str">
        <f>IF(INDEX('Unités BTE'!$1:$1048576,MATCH(E733,'Unités CA'!D:D,0),5)=0,"",INDEX('Unités BTE'!$1:$1048576,MATCH(E733,'Unités CA'!D:D,0),5))</f>
        <v/>
      </c>
      <c r="U733">
        <f>IFERROR(INDEX('Prix PRO CA'!$1:$1048576,MATCH(E733,'Prix PRO CA'!D:D,0),10),"")</f>
        <v>113.82</v>
      </c>
      <c r="V733" t="str">
        <f>IFERROR(INDEX('Prix PRO CA'!$1:$1048576,MATCH(E733,'Prix PRO BTE'!D:D,0),10),"")</f>
        <v/>
      </c>
      <c r="W733">
        <f>+IFERROR(INDEX('Prix PRO PCS'!$1:$1048576,MATCH(E733,'Prix PRO PCS'!D:D,0),10),"")</f>
        <v>34.38</v>
      </c>
      <c r="X733" t="str">
        <f>IF(B733="OPPORTUNITE",AA733,IF(AA733&lt;=0,"Non",IF(AA733&gt;10,"Oui","Inf à 10")))</f>
        <v>Oui</v>
      </c>
      <c r="Y733">
        <f>IFERROR(INDEX(LigneAchat!$1:$1048576,MATCH(E733,LigneAchat!D:D,0),5),"")</f>
        <v>44317</v>
      </c>
      <c r="Z733">
        <f>INDEX(Articles!$1:$1048576,MATCH(E733,Articles!D:D,0),21)</f>
        <v>193</v>
      </c>
      <c r="AA733">
        <f>+Z733-AB733</f>
        <v>166</v>
      </c>
      <c r="AB733">
        <f>+INDEX(Articles!$1:$1048576,MATCH(E733,Articles!D:D,0),23)</f>
        <v>27</v>
      </c>
    </row>
    <row r="734">
      <c r="B734" t="str">
        <f>INDEX(Articles!$1:$1048576,MATCH(E734,Articles!D:D,0),6)</f>
        <v>1</v>
      </c>
      <c r="C734" t="str">
        <f>INDEX(Articles!$1:$1048576,MATCH(E734,Articles!D:D,0),7)</f>
        <v/>
      </c>
      <c r="D734" t="str">
        <f>HYPERLINK(INDEX(Articles!$1:$1048576,MATCH(E734,Articles!D:D,0),24),"Lien")</f>
        <v>Lien</v>
      </c>
      <c r="E734" t="str">
        <v>04026FO</v>
      </c>
      <c r="F734" t="str">
        <f>INDEX(Articles!$1:$1048576,MATCH(E734,Articles!D:D,0),5)</f>
        <v>BATT. Ø25  ÉVENT. 40 COMÈTES MOSAÏQUE FILET D'OR</v>
      </c>
      <c r="G734" t="str">
        <f>INDEX(Articles!$1:$1048576,MATCH(E734,Articles!D:D,0),8)</f>
        <v>BATTERIE</v>
      </c>
      <c r="H734" t="str">
        <f>INDEX(Articles!$1:$1048576,MATCH(E734,Articles!D:D,0),9)</f>
        <v>EVENTAILLE</v>
      </c>
      <c r="I734">
        <f>INDEX(Articles!$1:$1048576,MATCH(E734,Articles!D:D,0),10)</f>
        <v>25</v>
      </c>
      <c r="J734" t="str">
        <f>INDEX(Articles!$1:$1048576,MATCH(E734,Articles!D:D,0),11)</f>
        <v>MOSAIQUE</v>
      </c>
      <c r="K734" t="str">
        <f>INDEX(Articles!$1:$1048576,MATCH(E734,Articles!D:D,0),12)</f>
        <v>KAMURO</v>
      </c>
      <c r="L734" t="str">
        <f>INDEX(Articles!$1:$1048576,MATCH(E734,Articles!D:D,0),13)</f>
        <v>CN</v>
      </c>
      <c r="M734" t="str">
        <f>INDEX(Articles!$1:$1048576,MATCH(E734,Articles!D:D,0),14)</f>
        <v>F3</v>
      </c>
      <c r="N734" t="str">
        <f>INDEX(Articles!$1:$1048576,MATCH(E734,Articles!D:D,0),15)</f>
        <v>1.4G</v>
      </c>
      <c r="O734" t="str">
        <f>INDEX(Articles!$1:$1048576,MATCH(E734,Articles!D:D,0),16)</f>
        <v>1008-F3-69248603</v>
      </c>
      <c r="P734">
        <f>INDEX(Articles!$1:$1048576,MATCH(E734,Articles!D:D,0),17)*1000</f>
        <v>680</v>
      </c>
      <c r="Q734" t="str">
        <f>INDEX(Articles!$1:$1048576,MATCH(E734,Articles!D:D,0),18)</f>
        <v>30</v>
      </c>
      <c r="R734">
        <f>INDEX(Articles!$1:$1048576,MATCH(E734,Articles!D:D,0),19)</f>
        <v>25</v>
      </c>
      <c r="S734" t="str">
        <f>IF(INDEX('Unités CA'!$1:$1048576,MATCH(E734,'Unités CA'!D:D,0),5)=0,"",INDEX('Unités CA'!$1:$1048576,MATCH(E734,'Unités CA'!D:D,0),5))</f>
        <v>0004/CA</v>
      </c>
      <c r="T734" t="str">
        <f>IF(INDEX('Unités BTE'!$1:$1048576,MATCH(E734,'Unités CA'!D:D,0),5)=0,"",INDEX('Unités BTE'!$1:$1048576,MATCH(E734,'Unités CA'!D:D,0),5))</f>
        <v/>
      </c>
      <c r="U734">
        <f>IFERROR(INDEX('Prix PRO CA'!$1:$1048576,MATCH(E734,'Prix PRO CA'!D:D,0),10),"")</f>
        <v>113.82</v>
      </c>
      <c r="V734" t="str">
        <f>IFERROR(INDEX('Prix PRO CA'!$1:$1048576,MATCH(E734,'Prix PRO BTE'!D:D,0),10),"")</f>
        <v/>
      </c>
      <c r="W734">
        <f>+IFERROR(INDEX('Prix PRO PCS'!$1:$1048576,MATCH(E734,'Prix PRO PCS'!D:D,0),10),"")</f>
        <v>34.38</v>
      </c>
      <c r="X734" t="str">
        <f>IF(B734="OPPORTUNITE",AA734,IF(AA734&lt;=0,"Non",IF(AA734&gt;10,"Oui","Inf à 10")))</f>
        <v>Oui</v>
      </c>
      <c r="Y734" t="str">
        <f>IFERROR(INDEX(LigneAchat!$1:$1048576,MATCH(E734,LigneAchat!D:D,0),5),"")</f>
        <v/>
      </c>
      <c r="Z734">
        <f>INDEX(Articles!$1:$1048576,MATCH(E734,Articles!D:D,0),21)</f>
        <v>594</v>
      </c>
      <c r="AA734">
        <f>+Z734-AB734</f>
        <v>576</v>
      </c>
      <c r="AB734">
        <f>+INDEX(Articles!$1:$1048576,MATCH(E734,Articles!D:D,0),23)</f>
        <v>18</v>
      </c>
    </row>
    <row r="735">
      <c r="B735" t="str">
        <f>INDEX(Articles!$1:$1048576,MATCH(E735,Articles!D:D,0),6)</f>
        <v>1</v>
      </c>
      <c r="C735" t="str">
        <f>INDEX(Articles!$1:$1048576,MATCH(E735,Articles!D:D,0),7)</f>
        <v/>
      </c>
      <c r="D735" t="str">
        <f>HYPERLINK(INDEX(Articles!$1:$1048576,MATCH(E735,Articles!D:D,0),24),"Lien")</f>
        <v>Lien</v>
      </c>
      <c r="E735" t="str">
        <v>04026CB</v>
      </c>
      <c r="F735" t="str">
        <f>INDEX(Articles!$1:$1048576,MATCH(E735,Articles!D:D,0),5)</f>
        <v>BATT. Ø25  ÉVENT. 40 COMÈTES MOSAÏQUE CLIGNO BLANC</v>
      </c>
      <c r="G735" t="str">
        <f>INDEX(Articles!$1:$1048576,MATCH(E735,Articles!D:D,0),8)</f>
        <v>BATTERIE</v>
      </c>
      <c r="H735" t="str">
        <f>INDEX(Articles!$1:$1048576,MATCH(E735,Articles!D:D,0),9)</f>
        <v>EVENTAILLE</v>
      </c>
      <c r="I735">
        <f>INDEX(Articles!$1:$1048576,MATCH(E735,Articles!D:D,0),10)</f>
        <v>25</v>
      </c>
      <c r="J735" t="str">
        <f>INDEX(Articles!$1:$1048576,MATCH(E735,Articles!D:D,0),11)</f>
        <v>CLIGNO</v>
      </c>
      <c r="K735" t="str">
        <f>INDEX(Articles!$1:$1048576,MATCH(E735,Articles!D:D,0),12)</f>
        <v>BLANC</v>
      </c>
      <c r="L735" t="str">
        <f>INDEX(Articles!$1:$1048576,MATCH(E735,Articles!D:D,0),13)</f>
        <v>CN</v>
      </c>
      <c r="M735" t="str">
        <f>INDEX(Articles!$1:$1048576,MATCH(E735,Articles!D:D,0),14)</f>
        <v>F3</v>
      </c>
      <c r="N735" t="str">
        <f>INDEX(Articles!$1:$1048576,MATCH(E735,Articles!D:D,0),15)</f>
        <v>1.4G</v>
      </c>
      <c r="O735" t="str">
        <f>INDEX(Articles!$1:$1048576,MATCH(E735,Articles!D:D,0),16)</f>
        <v>1008-F3-69248603</v>
      </c>
      <c r="P735">
        <f>INDEX(Articles!$1:$1048576,MATCH(E735,Articles!D:D,0),17)*1000</f>
        <v>680</v>
      </c>
      <c r="Q735" t="str">
        <f>INDEX(Articles!$1:$1048576,MATCH(E735,Articles!D:D,0),18)</f>
        <v>30</v>
      </c>
      <c r="R735">
        <f>INDEX(Articles!$1:$1048576,MATCH(E735,Articles!D:D,0),19)</f>
        <v>25</v>
      </c>
      <c r="S735" t="str">
        <f>IF(INDEX('Unités CA'!$1:$1048576,MATCH(E735,'Unités CA'!D:D,0),5)=0,"",INDEX('Unités CA'!$1:$1048576,MATCH(E735,'Unités CA'!D:D,0),5))</f>
        <v>0004/CA</v>
      </c>
      <c r="T735" t="str">
        <f>IF(INDEX('Unités BTE'!$1:$1048576,MATCH(E735,'Unités CA'!D:D,0),5)=0,"",INDEX('Unités BTE'!$1:$1048576,MATCH(E735,'Unités CA'!D:D,0),5))</f>
        <v/>
      </c>
      <c r="U735">
        <f>IFERROR(INDEX('Prix PRO CA'!$1:$1048576,MATCH(E735,'Prix PRO CA'!D:D,0),10),"")</f>
        <v>113.82</v>
      </c>
      <c r="V735" t="str">
        <f>IFERROR(INDEX('Prix PRO CA'!$1:$1048576,MATCH(E735,'Prix PRO BTE'!D:D,0),10),"")</f>
        <v/>
      </c>
      <c r="W735">
        <f>+IFERROR(INDEX('Prix PRO PCS'!$1:$1048576,MATCH(E735,'Prix PRO PCS'!D:D,0),10),"")</f>
        <v>34.38</v>
      </c>
      <c r="X735" t="str">
        <f>IF(B735="OPPORTUNITE",AA735,IF(AA735&lt;=0,"Non",IF(AA735&gt;10,"Oui","Inf à 10")))</f>
        <v>Oui</v>
      </c>
      <c r="Y735" t="str">
        <f>IFERROR(INDEX(LigneAchat!$1:$1048576,MATCH(E735,LigneAchat!D:D,0),5),"")</f>
        <v/>
      </c>
      <c r="Z735">
        <f>INDEX(Articles!$1:$1048576,MATCH(E735,Articles!D:D,0),21)</f>
        <v>474</v>
      </c>
      <c r="AA735">
        <f>+Z735-AB735</f>
        <v>460</v>
      </c>
      <c r="AB735">
        <f>+INDEX(Articles!$1:$1048576,MATCH(E735,Articles!D:D,0),23)</f>
        <v>14</v>
      </c>
    </row>
    <row r="736">
      <c r="B736" t="str">
        <f>INDEX(Articles!$1:$1048576,MATCH(E736,Articles!D:D,0),6)</f>
        <v>1</v>
      </c>
      <c r="C736" t="str">
        <f>INDEX(Articles!$1:$1048576,MATCH(E736,Articles!D:D,0),7)</f>
        <v/>
      </c>
      <c r="D736" t="str">
        <f>HYPERLINK(INDEX(Articles!$1:$1048576,MATCH(E736,Articles!D:D,0),24),"Lien")</f>
        <v>Lien</v>
      </c>
      <c r="E736" t="str">
        <v>04026FB</v>
      </c>
      <c r="F736" t="str">
        <f>INDEX(Articles!$1:$1048576,MATCH(E736,Articles!D:D,0),5)</f>
        <v>BATT. Ø25  ÉVENT. 40 COMÈTES MOSAÏQUE FRISSON BLC</v>
      </c>
      <c r="G736" t="str">
        <f>INDEX(Articles!$1:$1048576,MATCH(E736,Articles!D:D,0),8)</f>
        <v>BATTERIE</v>
      </c>
      <c r="H736" t="str">
        <f>INDEX(Articles!$1:$1048576,MATCH(E736,Articles!D:D,0),9)</f>
        <v>EVENTAILLE</v>
      </c>
      <c r="I736">
        <f>INDEX(Articles!$1:$1048576,MATCH(E736,Articles!D:D,0),10)</f>
        <v>25</v>
      </c>
      <c r="J736" t="str">
        <f>INDEX(Articles!$1:$1048576,MATCH(E736,Articles!D:D,0),11)</f>
        <v>CREPITANT</v>
      </c>
      <c r="K736" t="str">
        <f>INDEX(Articles!$1:$1048576,MATCH(E736,Articles!D:D,0),12)</f>
        <v>ARGENT</v>
      </c>
      <c r="L736" t="str">
        <f>INDEX(Articles!$1:$1048576,MATCH(E736,Articles!D:D,0),13)</f>
        <v>CN</v>
      </c>
      <c r="M736" t="str">
        <f>INDEX(Articles!$1:$1048576,MATCH(E736,Articles!D:D,0),14)</f>
        <v>F3</v>
      </c>
      <c r="N736" t="str">
        <f>INDEX(Articles!$1:$1048576,MATCH(E736,Articles!D:D,0),15)</f>
        <v>1.4G</v>
      </c>
      <c r="O736" t="str">
        <f>INDEX(Articles!$1:$1048576,MATCH(E736,Articles!D:D,0),16)</f>
        <v>1008-F3-69248603</v>
      </c>
      <c r="P736">
        <f>INDEX(Articles!$1:$1048576,MATCH(E736,Articles!D:D,0),17)*1000</f>
        <v>680</v>
      </c>
      <c r="Q736" t="str">
        <f>INDEX(Articles!$1:$1048576,MATCH(E736,Articles!D:D,0),18)</f>
        <v>30</v>
      </c>
      <c r="R736">
        <f>INDEX(Articles!$1:$1048576,MATCH(E736,Articles!D:D,0),19)</f>
        <v>25</v>
      </c>
      <c r="S736" t="str">
        <f>IF(INDEX('Unités CA'!$1:$1048576,MATCH(E736,'Unités CA'!D:D,0),5)=0,"",INDEX('Unités CA'!$1:$1048576,MATCH(E736,'Unités CA'!D:D,0),5))</f>
        <v>0004/CA</v>
      </c>
      <c r="T736" t="str">
        <f>IF(INDEX('Unités BTE'!$1:$1048576,MATCH(E736,'Unités CA'!D:D,0),5)=0,"",INDEX('Unités BTE'!$1:$1048576,MATCH(E736,'Unités CA'!D:D,0),5))</f>
        <v/>
      </c>
      <c r="U736">
        <f>IFERROR(INDEX('Prix PRO CA'!$1:$1048576,MATCH(E736,'Prix PRO CA'!D:D,0),10),"")</f>
        <v>113.82</v>
      </c>
      <c r="V736" t="str">
        <f>IFERROR(INDEX('Prix PRO CA'!$1:$1048576,MATCH(E736,'Prix PRO BTE'!D:D,0),10),"")</f>
        <v/>
      </c>
      <c r="W736">
        <f>+IFERROR(INDEX('Prix PRO PCS'!$1:$1048576,MATCH(E736,'Prix PRO PCS'!D:D,0),10),"")</f>
        <v>34.38</v>
      </c>
      <c r="X736" t="str">
        <f>IF(B736="OPPORTUNITE",AA736,IF(AA736&lt;=0,"Non",IF(AA736&gt;10,"Oui","Inf à 10")))</f>
        <v>Oui</v>
      </c>
      <c r="Y736" t="str">
        <f>IFERROR(INDEX(LigneAchat!$1:$1048576,MATCH(E736,LigneAchat!D:D,0),5),"")</f>
        <v/>
      </c>
      <c r="Z736">
        <f>INDEX(Articles!$1:$1048576,MATCH(E736,Articles!D:D,0),21)</f>
        <v>632</v>
      </c>
      <c r="AA736">
        <f>+Z736-AB736</f>
        <v>505</v>
      </c>
      <c r="AB736">
        <f>+INDEX(Articles!$1:$1048576,MATCH(E736,Articles!D:D,0),23)</f>
        <v>127</v>
      </c>
    </row>
    <row r="737">
      <c r="B737" t="str">
        <f>INDEX(Articles!$1:$1048576,MATCH(E737,Articles!D:D,0),6)</f>
        <v>1</v>
      </c>
      <c r="C737" t="str">
        <f>INDEX(Articles!$1:$1048576,MATCH(E737,Articles!D:D,0),7)</f>
        <v>2019</v>
      </c>
      <c r="D737" t="str">
        <f>HYPERLINK(INDEX(Articles!$1:$1048576,MATCH(E737,Articles!D:D,0),24),"Lien")</f>
        <v>Lien</v>
      </c>
      <c r="E737" t="str">
        <v>04026CH-RA</v>
      </c>
      <c r="F737" t="str">
        <f>INDEX(Articles!$1:$1048576,MATCH(E737,Articles!D:D,0),5)</f>
        <v>BATT. Ø25  ÉVENT. 40 MOSAÏQUE ROUGE TR. ARGT À RGE</v>
      </c>
      <c r="G737" t="str">
        <f>INDEX(Articles!$1:$1048576,MATCH(E737,Articles!D:D,0),8)</f>
        <v>BATTERIE</v>
      </c>
      <c r="H737" t="str">
        <f>INDEX(Articles!$1:$1048576,MATCH(E737,Articles!D:D,0),9)</f>
        <v>EVENTAILLE</v>
      </c>
      <c r="I737">
        <f>INDEX(Articles!$1:$1048576,MATCH(E737,Articles!D:D,0),10)</f>
        <v>25</v>
      </c>
      <c r="J737" t="str">
        <f>INDEX(Articles!$1:$1048576,MATCH(E737,Articles!D:D,0),11)</f>
        <v>MOSAIQUE</v>
      </c>
      <c r="K737" t="str">
        <f>INDEX(Articles!$1:$1048576,MATCH(E737,Articles!D:D,0),12)</f>
        <v>ROUGE</v>
      </c>
      <c r="L737" t="str">
        <f>INDEX(Articles!$1:$1048576,MATCH(E737,Articles!D:D,0),13)</f>
        <v>CN</v>
      </c>
      <c r="M737" t="str">
        <f>INDEX(Articles!$1:$1048576,MATCH(E737,Articles!D:D,0),14)</f>
        <v>F3</v>
      </c>
      <c r="N737" t="str">
        <f>INDEX(Articles!$1:$1048576,MATCH(E737,Articles!D:D,0),15)</f>
        <v>1.4G</v>
      </c>
      <c r="O737" t="str">
        <f>INDEX(Articles!$1:$1048576,MATCH(E737,Articles!D:D,0),16)</f>
        <v>1008-F3-69248603</v>
      </c>
      <c r="P737">
        <f>INDEX(Articles!$1:$1048576,MATCH(E737,Articles!D:D,0),17)*1000</f>
        <v>680</v>
      </c>
      <c r="Q737" t="str">
        <f>INDEX(Articles!$1:$1048576,MATCH(E737,Articles!D:D,0),18)</f>
        <v>30</v>
      </c>
      <c r="R737">
        <f>INDEX(Articles!$1:$1048576,MATCH(E737,Articles!D:D,0),19)</f>
        <v>25</v>
      </c>
      <c r="S737" t="str">
        <f>IF(INDEX('Unités CA'!$1:$1048576,MATCH(E737,'Unités CA'!D:D,0),5)=0,"",INDEX('Unités CA'!$1:$1048576,MATCH(E737,'Unités CA'!D:D,0),5))</f>
        <v>0004/CA</v>
      </c>
      <c r="T737" t="str">
        <f>IF(INDEX('Unités BTE'!$1:$1048576,MATCH(E737,'Unités CA'!D:D,0),5)=0,"",INDEX('Unités BTE'!$1:$1048576,MATCH(E737,'Unités CA'!D:D,0),5))</f>
        <v/>
      </c>
      <c r="U737">
        <f>IFERROR(INDEX('Prix PRO CA'!$1:$1048576,MATCH(E737,'Prix PRO CA'!D:D,0),10),"")</f>
        <v>113.82</v>
      </c>
      <c r="V737" t="str">
        <f>IFERROR(INDEX('Prix PRO CA'!$1:$1048576,MATCH(E737,'Prix PRO BTE'!D:D,0),10),"")</f>
        <v/>
      </c>
      <c r="W737">
        <f>+IFERROR(INDEX('Prix PRO PCS'!$1:$1048576,MATCH(E737,'Prix PRO PCS'!D:D,0),10),"")</f>
        <v>34.38</v>
      </c>
      <c r="X737" t="str">
        <f>IF(B737="OPPORTUNITE",AA737,IF(AA737&lt;=0,"Non",IF(AA737&gt;10,"Oui","Inf à 10")))</f>
        <v>Oui</v>
      </c>
      <c r="Y737">
        <f>IFERROR(INDEX(LigneAchat!$1:$1048576,MATCH(E737,LigneAchat!D:D,0),5),"")</f>
        <v>44317</v>
      </c>
      <c r="Z737">
        <f>INDEX(Articles!$1:$1048576,MATCH(E737,Articles!D:D,0),21)</f>
        <v>184</v>
      </c>
      <c r="AA737">
        <f>+Z737-AB737</f>
        <v>114</v>
      </c>
      <c r="AB737">
        <f>+INDEX(Articles!$1:$1048576,MATCH(E737,Articles!D:D,0),23)</f>
        <v>70</v>
      </c>
    </row>
    <row r="738">
      <c r="B738" t="str">
        <f>INDEX(Articles!$1:$1048576,MATCH(E738,Articles!D:D,0),6)</f>
        <v>1</v>
      </c>
      <c r="C738" t="str">
        <f>INDEX(Articles!$1:$1048576,MATCH(E738,Articles!D:D,0),7)</f>
        <v>2020</v>
      </c>
      <c r="D738" t="str">
        <f>HYPERLINK(INDEX(Articles!$1:$1048576,MATCH(E738,Articles!D:D,0),24),"Lien")</f>
        <v>Lien</v>
      </c>
      <c r="E738" t="str">
        <v>04026CH-ORRO</v>
      </c>
      <c r="F738" t="str">
        <f>INDEX(Articles!$1:$1048576,MATCH(E738,Articles!D:D,0),5)</f>
        <v>BATT. Ø25  ÉVENT. 40 COMÈTES MOSAÏQUE OR À ROSE</v>
      </c>
      <c r="G738" t="str">
        <f>INDEX(Articles!$1:$1048576,MATCH(E738,Articles!D:D,0),8)</f>
        <v>BATTERIE</v>
      </c>
      <c r="H738" t="str">
        <f>INDEX(Articles!$1:$1048576,MATCH(E738,Articles!D:D,0),9)</f>
        <v>EVENTAILLE</v>
      </c>
      <c r="I738">
        <f>INDEX(Articles!$1:$1048576,MATCH(E738,Articles!D:D,0),10)</f>
        <v>25</v>
      </c>
      <c r="J738" t="str">
        <f>INDEX(Articles!$1:$1048576,MATCH(E738,Articles!D:D,0),11)</f>
        <v>MOSAIQUE</v>
      </c>
      <c r="K738" t="str">
        <f>INDEX(Articles!$1:$1048576,MATCH(E738,Articles!D:D,0),12)</f>
        <v>ROSE</v>
      </c>
      <c r="L738" t="str">
        <f>INDEX(Articles!$1:$1048576,MATCH(E738,Articles!D:D,0),13)</f>
        <v>CN</v>
      </c>
      <c r="M738" t="str">
        <f>INDEX(Articles!$1:$1048576,MATCH(E738,Articles!D:D,0),14)</f>
        <v>F3</v>
      </c>
      <c r="N738" t="str">
        <f>INDEX(Articles!$1:$1048576,MATCH(E738,Articles!D:D,0),15)</f>
        <v>1.4G</v>
      </c>
      <c r="O738" t="str">
        <f>INDEX(Articles!$1:$1048576,MATCH(E738,Articles!D:D,0),16)</f>
        <v>1008-F3-69248603</v>
      </c>
      <c r="P738">
        <f>INDEX(Articles!$1:$1048576,MATCH(E738,Articles!D:D,0),17)*1000</f>
        <v>680</v>
      </c>
      <c r="Q738" t="str">
        <f>INDEX(Articles!$1:$1048576,MATCH(E738,Articles!D:D,0),18)</f>
        <v>30</v>
      </c>
      <c r="R738">
        <f>INDEX(Articles!$1:$1048576,MATCH(E738,Articles!D:D,0),19)</f>
        <v>25</v>
      </c>
      <c r="S738" t="str">
        <f>IF(INDEX('Unités CA'!$1:$1048576,MATCH(E738,'Unités CA'!D:D,0),5)=0,"",INDEX('Unités CA'!$1:$1048576,MATCH(E738,'Unités CA'!D:D,0),5))</f>
        <v>0004/CA</v>
      </c>
      <c r="T738" t="str">
        <f>IF(INDEX('Unités BTE'!$1:$1048576,MATCH(E738,'Unités CA'!D:D,0),5)=0,"",INDEX('Unités BTE'!$1:$1048576,MATCH(E738,'Unités CA'!D:D,0),5))</f>
        <v/>
      </c>
      <c r="U738">
        <f>IFERROR(INDEX('Prix PRO CA'!$1:$1048576,MATCH(E738,'Prix PRO CA'!D:D,0),10),"")</f>
        <v>113.84</v>
      </c>
      <c r="V738" t="str">
        <f>IFERROR(INDEX('Prix PRO CA'!$1:$1048576,MATCH(E738,'Prix PRO BTE'!D:D,0),10),"")</f>
        <v/>
      </c>
      <c r="W738">
        <f>+IFERROR(INDEX('Prix PRO PCS'!$1:$1048576,MATCH(E738,'Prix PRO PCS'!D:D,0),10),"")</f>
        <v>34.38</v>
      </c>
      <c r="X738" t="str">
        <f>IF(B738="OPPORTUNITE",AA738,IF(AA738&lt;=0,"Non",IF(AA738&gt;10,"Oui","Inf à 10")))</f>
        <v>Oui</v>
      </c>
      <c r="Y738" t="str">
        <f>IFERROR(INDEX(LigneAchat!$1:$1048576,MATCH(E738,LigneAchat!D:D,0),5),"")</f>
        <v/>
      </c>
      <c r="Z738">
        <f>INDEX(Articles!$1:$1048576,MATCH(E738,Articles!D:D,0),21)</f>
        <v>312</v>
      </c>
      <c r="AA738">
        <f>+Z738-AB738</f>
        <v>311</v>
      </c>
      <c r="AB738">
        <f>+INDEX(Articles!$1:$1048576,MATCH(E738,Articles!D:D,0),23)</f>
        <v>1</v>
      </c>
    </row>
    <row r="739">
      <c r="B739" t="str">
        <f>INDEX(Articles!$1:$1048576,MATCH(E739,Articles!D:D,0),6)</f>
        <v>1</v>
      </c>
      <c r="C739" t="str">
        <f>INDEX(Articles!$1:$1048576,MATCH(E739,Articles!D:D,0),7)</f>
        <v/>
      </c>
      <c r="D739" t="str">
        <f>HYPERLINK(INDEX(Articles!$1:$1048576,MATCH(E739,Articles!D:D,0),24),"Lien")</f>
        <v>Lien</v>
      </c>
      <c r="E739" t="str">
        <v>01424-81CE</v>
      </c>
      <c r="F739" t="str">
        <f>INDEX(Articles!$1:$1048576,MATCH(E739,Articles!D:D,0),5)</f>
        <v>BATT. Ø24 ÉVENT. 144 COMÈTES FILET D'OR</v>
      </c>
      <c r="G739" t="str">
        <f>INDEX(Articles!$1:$1048576,MATCH(E739,Articles!D:D,0),8)</f>
        <v>BATTERIE</v>
      </c>
      <c r="H739" t="str">
        <f>INDEX(Articles!$1:$1048576,MATCH(E739,Articles!D:D,0),9)</f>
        <v>EVENTAILLE</v>
      </c>
      <c r="I739">
        <f>INDEX(Articles!$1:$1048576,MATCH(E739,Articles!D:D,0),10)</f>
        <v>24</v>
      </c>
      <c r="J739" t="str">
        <f>INDEX(Articles!$1:$1048576,MATCH(E739,Articles!D:D,0),11)</f>
        <v>PLEUREUR</v>
      </c>
      <c r="K739" t="str">
        <f>INDEX(Articles!$1:$1048576,MATCH(E739,Articles!D:D,0),12)</f>
        <v>KAMURO</v>
      </c>
      <c r="L739" t="str">
        <f>INDEX(Articles!$1:$1048576,MATCH(E739,Articles!D:D,0),13)</f>
        <v>CN</v>
      </c>
      <c r="M739" t="str">
        <f>INDEX(Articles!$1:$1048576,MATCH(E739,Articles!D:D,0),14)</f>
        <v>F4</v>
      </c>
      <c r="N739" t="str">
        <f>INDEX(Articles!$1:$1048576,MATCH(E739,Articles!D:D,0),15)</f>
        <v>1.4G</v>
      </c>
      <c r="O739" t="str">
        <f>INDEX(Articles!$1:$1048576,MATCH(E739,Articles!D:D,0),16)</f>
        <v>1008-F4-69245809</v>
      </c>
      <c r="P739">
        <f>INDEX(Articles!$1:$1048576,MATCH(E739,Articles!D:D,0),17)*1000</f>
        <v>1788</v>
      </c>
      <c r="Q739" t="str">
        <f>INDEX(Articles!$1:$1048576,MATCH(E739,Articles!D:D,0),18)</f>
        <v>25</v>
      </c>
      <c r="R739">
        <f>INDEX(Articles!$1:$1048576,MATCH(E739,Articles!D:D,0),19)</f>
        <v>36</v>
      </c>
      <c r="S739" t="str">
        <f>IF(INDEX('Unités CA'!$1:$1048576,MATCH(E739,'Unités CA'!D:D,0),5)=0,"",INDEX('Unités CA'!$1:$1048576,MATCH(E739,'Unités CA'!D:D,0),5))</f>
        <v>0001/CA</v>
      </c>
      <c r="T739" t="str">
        <f>IF(INDEX('Unités BTE'!$1:$1048576,MATCH(E739,'Unités CA'!D:D,0),5)=0,"",INDEX('Unités BTE'!$1:$1048576,MATCH(E739,'Unités CA'!D:D,0),5))</f>
        <v>0005/BTE</v>
      </c>
      <c r="U739" t="str">
        <f>IFERROR(INDEX('Prix PRO CA'!$1:$1048576,MATCH(E739,'Prix PRO CA'!D:D,0),10),"")</f>
        <v/>
      </c>
      <c r="V739" t="str">
        <f>IFERROR(INDEX('Prix PRO CA'!$1:$1048576,MATCH(E739,'Prix PRO BTE'!D:D,0),10),"")</f>
        <v/>
      </c>
      <c r="W739">
        <f>+IFERROR(INDEX('Prix PRO PCS'!$1:$1048576,MATCH(E739,'Prix PRO PCS'!D:D,0),10),"")</f>
        <v>101.92</v>
      </c>
      <c r="X739" t="str">
        <f>IF(B739="OPPORTUNITE",AA739,IF(AA739&lt;=0,"Non",IF(AA739&gt;10,"Oui","Inf à 10")))</f>
        <v>Oui</v>
      </c>
      <c r="Y739" t="str">
        <f>IFERROR(INDEX(LigneAchat!$1:$1048576,MATCH(E739,LigneAchat!D:D,0),5),"")</f>
        <v/>
      </c>
      <c r="Z739">
        <f>INDEX(Articles!$1:$1048576,MATCH(E739,Articles!D:D,0),21)</f>
        <v>59</v>
      </c>
      <c r="AA739">
        <f>+Z739-AB739</f>
        <v>59</v>
      </c>
      <c r="AB739">
        <f>+INDEX(Articles!$1:$1048576,MATCH(E739,Articles!D:D,0),23)</f>
        <v>0</v>
      </c>
    </row>
    <row r="740">
      <c r="B740" t="str">
        <f>INDEX(Articles!$1:$1048576,MATCH(E740,Articles!D:D,0),6)</f>
        <v>1</v>
      </c>
      <c r="C740" t="str">
        <f>INDEX(Articles!$1:$1048576,MATCH(E740,Articles!D:D,0),7)</f>
        <v/>
      </c>
      <c r="D740" t="str">
        <f>HYPERLINK(INDEX(Articles!$1:$1048576,MATCH(E740,Articles!D:D,0),24),"Lien")</f>
        <v>Lien</v>
      </c>
      <c r="E740" t="str">
        <v>01424-89CE</v>
      </c>
      <c r="F740" t="str">
        <f>INDEX(Articles!$1:$1048576,MATCH(E740,Articles!D:D,0),5)</f>
        <v>BATT. Ø24 ÉVENT. 144 COMÈTES FILET D'ARGENT</v>
      </c>
      <c r="G740" t="str">
        <f>INDEX(Articles!$1:$1048576,MATCH(E740,Articles!D:D,0),8)</f>
        <v>BATTERIE</v>
      </c>
      <c r="H740" t="str">
        <f>INDEX(Articles!$1:$1048576,MATCH(E740,Articles!D:D,0),9)</f>
        <v>EVENTAILLE</v>
      </c>
      <c r="I740">
        <f>INDEX(Articles!$1:$1048576,MATCH(E740,Articles!D:D,0),10)</f>
        <v>24</v>
      </c>
      <c r="J740" t="str">
        <f>INDEX(Articles!$1:$1048576,MATCH(E740,Articles!D:D,0),11)</f>
        <v>PLEUREUR</v>
      </c>
      <c r="K740" t="str">
        <f>INDEX(Articles!$1:$1048576,MATCH(E740,Articles!D:D,0),12)</f>
        <v>ARGENT</v>
      </c>
      <c r="L740" t="str">
        <f>INDEX(Articles!$1:$1048576,MATCH(E740,Articles!D:D,0),13)</f>
        <v>CN</v>
      </c>
      <c r="M740" t="str">
        <f>INDEX(Articles!$1:$1048576,MATCH(E740,Articles!D:D,0),14)</f>
        <v>F4</v>
      </c>
      <c r="N740" t="str">
        <f>INDEX(Articles!$1:$1048576,MATCH(E740,Articles!D:D,0),15)</f>
        <v>1.4G</v>
      </c>
      <c r="O740" t="str">
        <f>INDEX(Articles!$1:$1048576,MATCH(E740,Articles!D:D,0),16)</f>
        <v>1008-F4-69245809</v>
      </c>
      <c r="P740">
        <f>INDEX(Articles!$1:$1048576,MATCH(E740,Articles!D:D,0),17)*1000</f>
        <v>2145</v>
      </c>
      <c r="Q740" t="str">
        <f>INDEX(Articles!$1:$1048576,MATCH(E740,Articles!D:D,0),18)</f>
        <v>25</v>
      </c>
      <c r="R740">
        <f>INDEX(Articles!$1:$1048576,MATCH(E740,Articles!D:D,0),19)</f>
        <v>36</v>
      </c>
      <c r="S740" t="str">
        <f>IF(INDEX('Unités CA'!$1:$1048576,MATCH(E740,'Unités CA'!D:D,0),5)=0,"",INDEX('Unités CA'!$1:$1048576,MATCH(E740,'Unités CA'!D:D,0),5))</f>
        <v>0001/CA</v>
      </c>
      <c r="T740" t="str">
        <f>IF(INDEX('Unités BTE'!$1:$1048576,MATCH(E740,'Unités CA'!D:D,0),5)=0,"",INDEX('Unités BTE'!$1:$1048576,MATCH(E740,'Unités CA'!D:D,0),5))</f>
        <v>0005/BTE</v>
      </c>
      <c r="U740" t="str">
        <f>IFERROR(INDEX('Prix PRO CA'!$1:$1048576,MATCH(E740,'Prix PRO CA'!D:D,0),10),"")</f>
        <v/>
      </c>
      <c r="V740" t="str">
        <f>IFERROR(INDEX('Prix PRO CA'!$1:$1048576,MATCH(E740,'Prix PRO BTE'!D:D,0),10),"")</f>
        <v/>
      </c>
      <c r="W740">
        <f>+IFERROR(INDEX('Prix PRO PCS'!$1:$1048576,MATCH(E740,'Prix PRO PCS'!D:D,0),10),"")</f>
        <v>101.92</v>
      </c>
      <c r="X740" t="str">
        <f>IF(B740="OPPORTUNITE",AA740,IF(AA740&lt;=0,"Non",IF(AA740&gt;10,"Oui","Inf à 10")))</f>
        <v>Oui</v>
      </c>
      <c r="Y740">
        <f>IFERROR(INDEX(LigneAchat!$1:$1048576,MATCH(E740,LigneAchat!D:D,0),5),"")</f>
        <v>44326</v>
      </c>
      <c r="Z740">
        <f>INDEX(Articles!$1:$1048576,MATCH(E740,Articles!D:D,0),21)</f>
        <v>30</v>
      </c>
      <c r="AA740">
        <f>+Z740-AB740</f>
        <v>30</v>
      </c>
      <c r="AB740">
        <f>+INDEX(Articles!$1:$1048576,MATCH(E740,Articles!D:D,0),23)</f>
        <v>0</v>
      </c>
    </row>
    <row r="741">
      <c r="B741" t="str">
        <f>INDEX(Articles!$1:$1048576,MATCH(E741,Articles!D:D,0),6)</f>
        <v>1</v>
      </c>
      <c r="C741" t="str">
        <f>INDEX(Articles!$1:$1048576,MATCH(E741,Articles!D:D,0),7)</f>
        <v/>
      </c>
      <c r="D741" t="str">
        <f>HYPERLINK(INDEX(Articles!$1:$1048576,MATCH(E741,Articles!D:D,0),24),"Lien")</f>
        <v>Lien</v>
      </c>
      <c r="E741" t="str">
        <v>01830-09</v>
      </c>
      <c r="F741" t="str">
        <f>INDEX(Articles!$1:$1048576,MATCH(E741,Articles!D:D,0),5)</f>
        <v>BATT. Ø30 ÉVENT. 18 BTTES DOMINANTE ARGENT</v>
      </c>
      <c r="G741" t="str">
        <f>INDEX(Articles!$1:$1048576,MATCH(E741,Articles!D:D,0),8)</f>
        <v>BATTERIE</v>
      </c>
      <c r="H741" t="str">
        <f>INDEX(Articles!$1:$1048576,MATCH(E741,Articles!D:D,0),9)</f>
        <v>EVENTAILLE</v>
      </c>
      <c r="I741">
        <f>INDEX(Articles!$1:$1048576,MATCH(E741,Articles!D:D,0),10)</f>
        <v>30</v>
      </c>
      <c r="J741" t="str">
        <f>INDEX(Articles!$1:$1048576,MATCH(E741,Articles!D:D,0),11)</f>
        <v>PIVOINE</v>
      </c>
      <c r="K741" t="str">
        <f>INDEX(Articles!$1:$1048576,MATCH(E741,Articles!D:D,0),12)</f>
        <v>ARGENT</v>
      </c>
      <c r="L741" t="str">
        <f>INDEX(Articles!$1:$1048576,MATCH(E741,Articles!D:D,0),13)</f>
        <v>CN</v>
      </c>
      <c r="M741" t="str">
        <f>INDEX(Articles!$1:$1048576,MATCH(E741,Articles!D:D,0),14)</f>
        <v>F3</v>
      </c>
      <c r="N741" t="str">
        <f>INDEX(Articles!$1:$1048576,MATCH(E741,Articles!D:D,0),15)</f>
        <v>1.4G</v>
      </c>
      <c r="O741" t="str">
        <f>INDEX(Articles!$1:$1048576,MATCH(E741,Articles!D:D,0),16)</f>
        <v>0163-F3-4633</v>
      </c>
      <c r="P741">
        <f>INDEX(Articles!$1:$1048576,MATCH(E741,Articles!D:D,0),17)*1000</f>
        <v>378</v>
      </c>
      <c r="Q741" t="str">
        <f>INDEX(Articles!$1:$1048576,MATCH(E741,Articles!D:D,0),18)</f>
        <v>25</v>
      </c>
      <c r="R741">
        <f>INDEX(Articles!$1:$1048576,MATCH(E741,Articles!D:D,0),19)</f>
        <v>25</v>
      </c>
      <c r="S741" t="str">
        <f>IF(INDEX('Unités CA'!$1:$1048576,MATCH(E741,'Unités CA'!D:D,0),5)=0,"",INDEX('Unités CA'!$1:$1048576,MATCH(E741,'Unités CA'!D:D,0),5))</f>
        <v>0004/CA</v>
      </c>
      <c r="T741" t="str">
        <f>IF(INDEX('Unités BTE'!$1:$1048576,MATCH(E741,'Unités CA'!D:D,0),5)=0,"",INDEX('Unités BTE'!$1:$1048576,MATCH(E741,'Unités CA'!D:D,0),5))</f>
        <v/>
      </c>
      <c r="U741">
        <f>IFERROR(INDEX('Prix PRO CA'!$1:$1048576,MATCH(E741,'Prix PRO CA'!D:D,0),10),"")</f>
        <v>84.86</v>
      </c>
      <c r="V741" t="str">
        <f>IFERROR(INDEX('Prix PRO CA'!$1:$1048576,MATCH(E741,'Prix PRO BTE'!D:D,0),10),"")</f>
        <v/>
      </c>
      <c r="W741">
        <f>+IFERROR(INDEX('Prix PRO PCS'!$1:$1048576,MATCH(E741,'Prix PRO PCS'!D:D,0),10),"")</f>
        <v>24.93</v>
      </c>
      <c r="X741" t="str">
        <f>IF(B741="OPPORTUNITE",AA741,IF(AA741&lt;=0,"Non",IF(AA741&gt;10,"Oui","Inf à 10")))</f>
        <v>Oui</v>
      </c>
      <c r="Y741" t="str">
        <f>IFERROR(INDEX(LigneAchat!$1:$1048576,MATCH(E741,LigneAchat!D:D,0),5),"")</f>
        <v/>
      </c>
      <c r="Z741">
        <f>INDEX(Articles!$1:$1048576,MATCH(E741,Articles!D:D,0),21)</f>
        <v>242</v>
      </c>
      <c r="AA741">
        <f>+Z741-AB741</f>
        <v>172</v>
      </c>
      <c r="AB741">
        <f>+INDEX(Articles!$1:$1048576,MATCH(E741,Articles!D:D,0),23)</f>
        <v>70</v>
      </c>
    </row>
    <row r="742">
      <c r="B742" t="str">
        <f>INDEX(Articles!$1:$1048576,MATCH(E742,Articles!D:D,0),6)</f>
        <v>1</v>
      </c>
      <c r="C742" t="str">
        <f>INDEX(Articles!$1:$1048576,MATCH(E742,Articles!D:D,0),7)</f>
        <v/>
      </c>
      <c r="D742" t="str">
        <f>HYPERLINK(INDEX(Articles!$1:$1048576,MATCH(E742,Articles!D:D,0),24),"Lien")</f>
        <v>Lien</v>
      </c>
      <c r="E742" t="str">
        <v>01830-02</v>
      </c>
      <c r="F742" t="str">
        <f>INDEX(Articles!$1:$1048576,MATCH(E742,Articles!D:D,0),5)</f>
        <v>BATT. Ø30 ÉVENT. 18 BTTES DOMINANTE BLEUE</v>
      </c>
      <c r="G742" t="str">
        <f>INDEX(Articles!$1:$1048576,MATCH(E742,Articles!D:D,0),8)</f>
        <v>BATTERIE</v>
      </c>
      <c r="H742" t="str">
        <f>INDEX(Articles!$1:$1048576,MATCH(E742,Articles!D:D,0),9)</f>
        <v>EVENTAILLE</v>
      </c>
      <c r="I742">
        <f>INDEX(Articles!$1:$1048576,MATCH(E742,Articles!D:D,0),10)</f>
        <v>30</v>
      </c>
      <c r="J742" t="str">
        <f>INDEX(Articles!$1:$1048576,MATCH(E742,Articles!D:D,0),11)</f>
        <v>PIVOINE</v>
      </c>
      <c r="K742" t="str">
        <f>INDEX(Articles!$1:$1048576,MATCH(E742,Articles!D:D,0),12)</f>
        <v>BLEU</v>
      </c>
      <c r="L742" t="str">
        <f>INDEX(Articles!$1:$1048576,MATCH(E742,Articles!D:D,0),13)</f>
        <v>CN</v>
      </c>
      <c r="M742" t="str">
        <f>INDEX(Articles!$1:$1048576,MATCH(E742,Articles!D:D,0),14)</f>
        <v>F3</v>
      </c>
      <c r="N742" t="str">
        <f>INDEX(Articles!$1:$1048576,MATCH(E742,Articles!D:D,0),15)</f>
        <v>1.4G</v>
      </c>
      <c r="O742" t="str">
        <f>INDEX(Articles!$1:$1048576,MATCH(E742,Articles!D:D,0),16)</f>
        <v>0163-F3-4633</v>
      </c>
      <c r="P742">
        <f>INDEX(Articles!$1:$1048576,MATCH(E742,Articles!D:D,0),17)*1000</f>
        <v>378</v>
      </c>
      <c r="Q742" t="str">
        <f>INDEX(Articles!$1:$1048576,MATCH(E742,Articles!D:D,0),18)</f>
        <v>30</v>
      </c>
      <c r="R742">
        <f>INDEX(Articles!$1:$1048576,MATCH(E742,Articles!D:D,0),19)</f>
        <v>25</v>
      </c>
      <c r="S742" t="str">
        <f>IF(INDEX('Unités CA'!$1:$1048576,MATCH(E742,'Unités CA'!D:D,0),5)=0,"",INDEX('Unités CA'!$1:$1048576,MATCH(E742,'Unités CA'!D:D,0),5))</f>
        <v>0004/CA</v>
      </c>
      <c r="T742" t="str">
        <f>IF(INDEX('Unités BTE'!$1:$1048576,MATCH(E742,'Unités CA'!D:D,0),5)=0,"",INDEX('Unités BTE'!$1:$1048576,MATCH(E742,'Unités CA'!D:D,0),5))</f>
        <v/>
      </c>
      <c r="U742">
        <f>IFERROR(INDEX('Prix PRO CA'!$1:$1048576,MATCH(E742,'Prix PRO CA'!D:D,0),10),"")</f>
        <v>84.86</v>
      </c>
      <c r="V742" t="str">
        <f>IFERROR(INDEX('Prix PRO CA'!$1:$1048576,MATCH(E742,'Prix PRO BTE'!D:D,0),10),"")</f>
        <v/>
      </c>
      <c r="W742">
        <f>+IFERROR(INDEX('Prix PRO PCS'!$1:$1048576,MATCH(E742,'Prix PRO PCS'!D:D,0),10),"")</f>
        <v>24.93</v>
      </c>
      <c r="X742" t="str">
        <f>IF(B742="OPPORTUNITE",AA742,IF(AA742&lt;=0,"Non",IF(AA742&gt;10,"Oui","Inf à 10")))</f>
        <v>Oui</v>
      </c>
      <c r="Y742" t="str">
        <f>IFERROR(INDEX(LigneAchat!$1:$1048576,MATCH(E742,LigneAchat!D:D,0),5),"")</f>
        <v/>
      </c>
      <c r="Z742">
        <f>INDEX(Articles!$1:$1048576,MATCH(E742,Articles!D:D,0),21)</f>
        <v>385</v>
      </c>
      <c r="AA742">
        <f>+Z742-AB742</f>
        <v>384</v>
      </c>
      <c r="AB742">
        <f>+INDEX(Articles!$1:$1048576,MATCH(E742,Articles!D:D,0),23)</f>
        <v>1</v>
      </c>
    </row>
    <row r="743">
      <c r="B743" t="str">
        <f>INDEX(Articles!$1:$1048576,MATCH(E743,Articles!D:D,0),6)</f>
        <v>1</v>
      </c>
      <c r="C743" t="str">
        <f>INDEX(Articles!$1:$1048576,MATCH(E743,Articles!D:D,0),7)</f>
        <v/>
      </c>
      <c r="D743" t="str">
        <f>HYPERLINK(INDEX(Articles!$1:$1048576,MATCH(E743,Articles!D:D,0),24),"Lien")</f>
        <v>Lien</v>
      </c>
      <c r="E743" t="str">
        <v>01830-06</v>
      </c>
      <c r="F743" t="str">
        <f>INDEX(Articles!$1:$1048576,MATCH(E743,Articles!D:D,0),5)</f>
        <v>BATT. Ø30 ÉVENT. 18 BTTES DOMINANTE ROUGE</v>
      </c>
      <c r="G743" t="str">
        <f>INDEX(Articles!$1:$1048576,MATCH(E743,Articles!D:D,0),8)</f>
        <v>BATTERIE</v>
      </c>
      <c r="H743" t="str">
        <f>INDEX(Articles!$1:$1048576,MATCH(E743,Articles!D:D,0),9)</f>
        <v>EVENTAILLE</v>
      </c>
      <c r="I743">
        <f>INDEX(Articles!$1:$1048576,MATCH(E743,Articles!D:D,0),10)</f>
        <v>30</v>
      </c>
      <c r="J743" t="str">
        <f>INDEX(Articles!$1:$1048576,MATCH(E743,Articles!D:D,0),11)</f>
        <v>PIVOINE</v>
      </c>
      <c r="K743" t="str">
        <f>INDEX(Articles!$1:$1048576,MATCH(E743,Articles!D:D,0),12)</f>
        <v>ROUGE</v>
      </c>
      <c r="L743" t="str">
        <f>INDEX(Articles!$1:$1048576,MATCH(E743,Articles!D:D,0),13)</f>
        <v>CN</v>
      </c>
      <c r="M743" t="str">
        <f>INDEX(Articles!$1:$1048576,MATCH(E743,Articles!D:D,0),14)</f>
        <v>F3</v>
      </c>
      <c r="N743" t="str">
        <f>INDEX(Articles!$1:$1048576,MATCH(E743,Articles!D:D,0),15)</f>
        <v>1.4G</v>
      </c>
      <c r="O743" t="str">
        <f>INDEX(Articles!$1:$1048576,MATCH(E743,Articles!D:D,0),16)</f>
        <v>0163-F3-4633</v>
      </c>
      <c r="P743">
        <f>INDEX(Articles!$1:$1048576,MATCH(E743,Articles!D:D,0),17)*1000</f>
        <v>378</v>
      </c>
      <c r="Q743" t="str">
        <f>INDEX(Articles!$1:$1048576,MATCH(E743,Articles!D:D,0),18)</f>
        <v>25</v>
      </c>
      <c r="R743">
        <f>INDEX(Articles!$1:$1048576,MATCH(E743,Articles!D:D,0),19)</f>
        <v>25</v>
      </c>
      <c r="S743" t="str">
        <f>IF(INDEX('Unités CA'!$1:$1048576,MATCH(E743,'Unités CA'!D:D,0),5)=0,"",INDEX('Unités CA'!$1:$1048576,MATCH(E743,'Unités CA'!D:D,0),5))</f>
        <v>0004/CA</v>
      </c>
      <c r="T743" t="str">
        <f>IF(INDEX('Unités BTE'!$1:$1048576,MATCH(E743,'Unités CA'!D:D,0),5)=0,"",INDEX('Unités BTE'!$1:$1048576,MATCH(E743,'Unités CA'!D:D,0),5))</f>
        <v/>
      </c>
      <c r="U743">
        <f>IFERROR(INDEX('Prix PRO CA'!$1:$1048576,MATCH(E743,'Prix PRO CA'!D:D,0),10),"")</f>
        <v>84.86</v>
      </c>
      <c r="V743" t="str">
        <f>IFERROR(INDEX('Prix PRO CA'!$1:$1048576,MATCH(E743,'Prix PRO BTE'!D:D,0),10),"")</f>
        <v/>
      </c>
      <c r="W743">
        <f>+IFERROR(INDEX('Prix PRO PCS'!$1:$1048576,MATCH(E743,'Prix PRO PCS'!D:D,0),10),"")</f>
        <v>24.93</v>
      </c>
      <c r="X743" t="str">
        <f>IF(B743="OPPORTUNITE",AA743,IF(AA743&lt;=0,"Non",IF(AA743&gt;10,"Oui","Inf à 10")))</f>
        <v>Oui</v>
      </c>
      <c r="Y743" t="str">
        <f>IFERROR(INDEX(LigneAchat!$1:$1048576,MATCH(E743,LigneAchat!D:D,0),5),"")</f>
        <v/>
      </c>
      <c r="Z743">
        <f>INDEX(Articles!$1:$1048576,MATCH(E743,Articles!D:D,0),21)</f>
        <v>451</v>
      </c>
      <c r="AA743">
        <f>+Z743-AB743</f>
        <v>450</v>
      </c>
      <c r="AB743">
        <f>+INDEX(Articles!$1:$1048576,MATCH(E743,Articles!D:D,0),23)</f>
        <v>1</v>
      </c>
    </row>
    <row r="744">
      <c r="B744" t="str">
        <f>INDEX(Articles!$1:$1048576,MATCH(E744,Articles!D:D,0),6)</f>
        <v>1</v>
      </c>
      <c r="C744" t="str">
        <f>INDEX(Articles!$1:$1048576,MATCH(E744,Articles!D:D,0),7)</f>
        <v/>
      </c>
      <c r="D744" t="str">
        <f>HYPERLINK(INDEX(Articles!$1:$1048576,MATCH(E744,Articles!D:D,0),24),"Lien")</f>
        <v>Lien</v>
      </c>
      <c r="E744" t="str">
        <v>01830-05</v>
      </c>
      <c r="F744" t="str">
        <f>INDEX(Articles!$1:$1048576,MATCH(E744,Articles!D:D,0),5)</f>
        <v>BATT. Ø30 ÉVENT. 18 BTTES DOMINANTE VERTE</v>
      </c>
      <c r="G744" t="str">
        <f>INDEX(Articles!$1:$1048576,MATCH(E744,Articles!D:D,0),8)</f>
        <v>BATTERIE</v>
      </c>
      <c r="H744" t="str">
        <f>INDEX(Articles!$1:$1048576,MATCH(E744,Articles!D:D,0),9)</f>
        <v>EVENTAILLE</v>
      </c>
      <c r="I744">
        <f>INDEX(Articles!$1:$1048576,MATCH(E744,Articles!D:D,0),10)</f>
        <v>30</v>
      </c>
      <c r="J744" t="str">
        <f>INDEX(Articles!$1:$1048576,MATCH(E744,Articles!D:D,0),11)</f>
        <v>PIVOINE</v>
      </c>
      <c r="K744" t="str">
        <f>INDEX(Articles!$1:$1048576,MATCH(E744,Articles!D:D,0),12)</f>
        <v>VERT</v>
      </c>
      <c r="L744" t="str">
        <f>INDEX(Articles!$1:$1048576,MATCH(E744,Articles!D:D,0),13)</f>
        <v>CN</v>
      </c>
      <c r="M744" t="str">
        <f>INDEX(Articles!$1:$1048576,MATCH(E744,Articles!D:D,0),14)</f>
        <v>F3</v>
      </c>
      <c r="N744" t="str">
        <f>INDEX(Articles!$1:$1048576,MATCH(E744,Articles!D:D,0),15)</f>
        <v>1.4G</v>
      </c>
      <c r="O744" t="str">
        <f>INDEX(Articles!$1:$1048576,MATCH(E744,Articles!D:D,0),16)</f>
        <v>0163-F3-4633</v>
      </c>
      <c r="P744">
        <f>INDEX(Articles!$1:$1048576,MATCH(E744,Articles!D:D,0),17)*1000</f>
        <v>378</v>
      </c>
      <c r="Q744" t="str">
        <f>INDEX(Articles!$1:$1048576,MATCH(E744,Articles!D:D,0),18)</f>
        <v>25</v>
      </c>
      <c r="R744">
        <f>INDEX(Articles!$1:$1048576,MATCH(E744,Articles!D:D,0),19)</f>
        <v>25</v>
      </c>
      <c r="S744" t="str">
        <f>IF(INDEX('Unités CA'!$1:$1048576,MATCH(E744,'Unités CA'!D:D,0),5)=0,"",INDEX('Unités CA'!$1:$1048576,MATCH(E744,'Unités CA'!D:D,0),5))</f>
        <v>0004/CA</v>
      </c>
      <c r="T744" t="str">
        <f>IF(INDEX('Unités BTE'!$1:$1048576,MATCH(E744,'Unités CA'!D:D,0),5)=0,"",INDEX('Unités BTE'!$1:$1048576,MATCH(E744,'Unités CA'!D:D,0),5))</f>
        <v/>
      </c>
      <c r="U744">
        <f>IFERROR(INDEX('Prix PRO CA'!$1:$1048576,MATCH(E744,'Prix PRO CA'!D:D,0),10),"")</f>
        <v>84.86</v>
      </c>
      <c r="V744" t="str">
        <f>IFERROR(INDEX('Prix PRO CA'!$1:$1048576,MATCH(E744,'Prix PRO BTE'!D:D,0),10),"")</f>
        <v/>
      </c>
      <c r="W744">
        <f>+IFERROR(INDEX('Prix PRO PCS'!$1:$1048576,MATCH(E744,'Prix PRO PCS'!D:D,0),10),"")</f>
        <v>24.93</v>
      </c>
      <c r="X744" t="str">
        <f>IF(B744="OPPORTUNITE",AA744,IF(AA744&lt;=0,"Non",IF(AA744&gt;10,"Oui","Inf à 10")))</f>
        <v>Oui</v>
      </c>
      <c r="Y744" t="str">
        <f>IFERROR(INDEX(LigneAchat!$1:$1048576,MATCH(E744,LigneAchat!D:D,0),5),"")</f>
        <v/>
      </c>
      <c r="Z744">
        <f>INDEX(Articles!$1:$1048576,MATCH(E744,Articles!D:D,0),21)</f>
        <v>200</v>
      </c>
      <c r="AA744">
        <f>+Z744-AB744</f>
        <v>104</v>
      </c>
      <c r="AB744">
        <f>+INDEX(Articles!$1:$1048576,MATCH(E744,Articles!D:D,0),23)</f>
        <v>96</v>
      </c>
    </row>
    <row r="745">
      <c r="B745" t="str">
        <f>INDEX(Articles!$1:$1048576,MATCH(E745,Articles!D:D,0),6)</f>
        <v>1</v>
      </c>
      <c r="C745" t="str">
        <f>INDEX(Articles!$1:$1048576,MATCH(E745,Articles!D:D,0),7)</f>
        <v/>
      </c>
      <c r="D745" t="str">
        <f>HYPERLINK(INDEX(Articles!$1:$1048576,MATCH(E745,Articles!D:D,0),24),"Lien")</f>
        <v>Lien</v>
      </c>
      <c r="E745" t="str">
        <v>02430-04CE</v>
      </c>
      <c r="F745" t="str">
        <f>INDEX(Articles!$1:$1048576,MATCH(E745,Articles!D:D,0),5)</f>
        <v>BATT. Ø30 ÉVENT. 24 PAF JAUNES + CROISEMENTS BLEUS</v>
      </c>
      <c r="G745" t="str">
        <f>INDEX(Articles!$1:$1048576,MATCH(E745,Articles!D:D,0),8)</f>
        <v>BATTERIE</v>
      </c>
      <c r="H745" t="str">
        <f>INDEX(Articles!$1:$1048576,MATCH(E745,Articles!D:D,0),9)</f>
        <v>EVENTAILLE</v>
      </c>
      <c r="I745">
        <f>INDEX(Articles!$1:$1048576,MATCH(E745,Articles!D:D,0),10)</f>
        <v>30</v>
      </c>
      <c r="J745" t="str">
        <f>INDEX(Articles!$1:$1048576,MATCH(E745,Articles!D:D,0),11)</f>
        <v>MOSAIQUE</v>
      </c>
      <c r="K745" t="str">
        <f>INDEX(Articles!$1:$1048576,MATCH(E745,Articles!D:D,0),12)</f>
        <v>BLEU</v>
      </c>
      <c r="L745" t="str">
        <f>INDEX(Articles!$1:$1048576,MATCH(E745,Articles!D:D,0),13)</f>
        <v>CN</v>
      </c>
      <c r="M745" t="str">
        <f>INDEX(Articles!$1:$1048576,MATCH(E745,Articles!D:D,0),14)</f>
        <v>F4</v>
      </c>
      <c r="N745" t="str">
        <f>INDEX(Articles!$1:$1048576,MATCH(E745,Articles!D:D,0),15)</f>
        <v>1.4G</v>
      </c>
      <c r="O745" t="str">
        <f>INDEX(Articles!$1:$1048576,MATCH(E745,Articles!D:D,0),16)</f>
        <v>1008-F4-69254324</v>
      </c>
      <c r="P745">
        <f>INDEX(Articles!$1:$1048576,MATCH(E745,Articles!D:D,0),17)*1000</f>
        <v>526</v>
      </c>
      <c r="Q745" t="str">
        <f>INDEX(Articles!$1:$1048576,MATCH(E745,Articles!D:D,0),18)</f>
        <v>30</v>
      </c>
      <c r="R745">
        <f>INDEX(Articles!$1:$1048576,MATCH(E745,Articles!D:D,0),19)</f>
        <v>48</v>
      </c>
      <c r="S745" t="str">
        <f>IF(INDEX('Unités CA'!$1:$1048576,MATCH(E745,'Unités CA'!D:D,0),5)=0,"",INDEX('Unités CA'!$1:$1048576,MATCH(E745,'Unités CA'!D:D,0),5))</f>
        <v>0004/CA</v>
      </c>
      <c r="T745" t="str">
        <f>IF(INDEX('Unités BTE'!$1:$1048576,MATCH(E745,'Unités CA'!D:D,0),5)=0,"",INDEX('Unités BTE'!$1:$1048576,MATCH(E745,'Unités CA'!D:D,0),5))</f>
        <v/>
      </c>
      <c r="U745">
        <f>IFERROR(INDEX('Prix PRO CA'!$1:$1048576,MATCH(E745,'Prix PRO CA'!D:D,0),10),"")</f>
        <v>168.67</v>
      </c>
      <c r="V745" t="str">
        <f>IFERROR(INDEX('Prix PRO CA'!$1:$1048576,MATCH(E745,'Prix PRO BTE'!D:D,0),10),"")</f>
        <v/>
      </c>
      <c r="W745">
        <f>+IFERROR(INDEX('Prix PRO PCS'!$1:$1048576,MATCH(E745,'Prix PRO PCS'!D:D,0),10),"")</f>
        <v>49.96</v>
      </c>
      <c r="X745" t="str">
        <f>IF(B745="OPPORTUNITE",AA745,IF(AA745&lt;=0,"Non",IF(AA745&gt;10,"Oui","Inf à 10")))</f>
        <v>Oui</v>
      </c>
      <c r="Y745" t="str">
        <f>IFERROR(INDEX(LigneAchat!$1:$1048576,MATCH(E745,LigneAchat!D:D,0),5),"")</f>
        <v/>
      </c>
      <c r="Z745">
        <f>INDEX(Articles!$1:$1048576,MATCH(E745,Articles!D:D,0),21)</f>
        <v>40</v>
      </c>
      <c r="AA745">
        <f>+Z745-AB745</f>
        <v>35</v>
      </c>
      <c r="AB745">
        <f>+INDEX(Articles!$1:$1048576,MATCH(E745,Articles!D:D,0),23)</f>
        <v>5</v>
      </c>
    </row>
    <row r="746">
      <c r="B746" t="str">
        <f>INDEX(Articles!$1:$1048576,MATCH(E746,Articles!D:D,0),6)</f>
        <v>1</v>
      </c>
      <c r="C746" t="str">
        <f>INDEX(Articles!$1:$1048576,MATCH(E746,Articles!D:D,0),7)</f>
        <v/>
      </c>
      <c r="D746" t="str">
        <f>HYPERLINK(INDEX(Articles!$1:$1048576,MATCH(E746,Articles!D:D,0),24),"Lien")</f>
        <v>Lien</v>
      </c>
      <c r="E746" t="str">
        <v>04030-32CE</v>
      </c>
      <c r="F746" t="str">
        <f>INDEX(Articles!$1:$1048576,MATCH(E746,Articles!D:D,0),5)</f>
        <v>BATT. Ø30 ÉVENT. 40 BTTES ŒUF DE D. + TC FRIS. BLC</v>
      </c>
      <c r="G746" t="str">
        <f>INDEX(Articles!$1:$1048576,MATCH(E746,Articles!D:D,0),8)</f>
        <v>BATTERIE</v>
      </c>
      <c r="H746" t="str">
        <f>INDEX(Articles!$1:$1048576,MATCH(E746,Articles!D:D,0),9)</f>
        <v>EVENTAILLE</v>
      </c>
      <c r="I746">
        <f>INDEX(Articles!$1:$1048576,MATCH(E746,Articles!D:D,0),10)</f>
        <v>30</v>
      </c>
      <c r="J746" t="str">
        <f>INDEX(Articles!$1:$1048576,MATCH(E746,Articles!D:D,0),11)</f>
        <v>CREPITANT</v>
      </c>
      <c r="K746" t="str">
        <f>INDEX(Articles!$1:$1048576,MATCH(E746,Articles!D:D,0),12)</f>
        <v>ARGENT</v>
      </c>
      <c r="L746" t="str">
        <f>INDEX(Articles!$1:$1048576,MATCH(E746,Articles!D:D,0),13)</f>
        <v>CN</v>
      </c>
      <c r="M746" t="str">
        <f>INDEX(Articles!$1:$1048576,MATCH(E746,Articles!D:D,0),14)</f>
        <v>F3</v>
      </c>
      <c r="N746" t="str">
        <f>INDEX(Articles!$1:$1048576,MATCH(E746,Articles!D:D,0),15)</f>
        <v>1.4G</v>
      </c>
      <c r="O746" t="str">
        <f>INDEX(Articles!$1:$1048576,MATCH(E746,Articles!D:D,0),16)</f>
        <v>1008-F3-69244066</v>
      </c>
      <c r="P746">
        <f>INDEX(Articles!$1:$1048576,MATCH(E746,Articles!D:D,0),17)*1000</f>
        <v>948</v>
      </c>
      <c r="Q746" t="str">
        <f>INDEX(Articles!$1:$1048576,MATCH(E746,Articles!D:D,0),18)</f>
        <v>30</v>
      </c>
      <c r="R746">
        <f>INDEX(Articles!$1:$1048576,MATCH(E746,Articles!D:D,0),19)</f>
        <v>25</v>
      </c>
      <c r="S746" t="str">
        <f>IF(INDEX('Unités CA'!$1:$1048576,MATCH(E746,'Unités CA'!D:D,0),5)=0,"",INDEX('Unités CA'!$1:$1048576,MATCH(E746,'Unités CA'!D:D,0),5))</f>
        <v>0002/CA</v>
      </c>
      <c r="T746" t="str">
        <f>IF(INDEX('Unités BTE'!$1:$1048576,MATCH(E746,'Unités CA'!D:D,0),5)=0,"",INDEX('Unités BTE'!$1:$1048576,MATCH(E746,'Unités CA'!D:D,0),5))</f>
        <v/>
      </c>
      <c r="U746">
        <f>IFERROR(INDEX('Prix PRO CA'!$1:$1048576,MATCH(E746,'Prix PRO CA'!D:D,0),10),"")</f>
        <v>152.28</v>
      </c>
      <c r="V746" t="str">
        <f>IFERROR(INDEX('Prix PRO CA'!$1:$1048576,MATCH(E746,'Prix PRO BTE'!D:D,0),10),"")</f>
        <v/>
      </c>
      <c r="W746">
        <f>+IFERROR(INDEX('Prix PRO PCS'!$1:$1048576,MATCH(E746,'Prix PRO PCS'!D:D,0),10),"")</f>
        <v>84.75</v>
      </c>
      <c r="X746" t="str">
        <f>IF(B746="OPPORTUNITE",AA746,IF(AA746&lt;=0,"Non",IF(AA746&gt;10,"Oui","Inf à 10")))</f>
        <v>Non</v>
      </c>
      <c r="Y746">
        <f>IFERROR(INDEX(LigneAchat!$1:$1048576,MATCH(E746,LigneAchat!D:D,0),5),"")</f>
        <v>44326</v>
      </c>
      <c r="Z746">
        <f>INDEX(Articles!$1:$1048576,MATCH(E746,Articles!D:D,0),21)</f>
        <v>0</v>
      </c>
      <c r="AA746">
        <f>+Z746-AB746</f>
        <v>0</v>
      </c>
      <c r="AB746">
        <f>+INDEX(Articles!$1:$1048576,MATCH(E746,Articles!D:D,0),23)</f>
        <v>0</v>
      </c>
    </row>
    <row r="747">
      <c r="B747" t="str">
        <f>INDEX(Articles!$1:$1048576,MATCH(E747,Articles!D:D,0),6)</f>
        <v>1</v>
      </c>
      <c r="C747" t="str">
        <f>INDEX(Articles!$1:$1048576,MATCH(E747,Articles!D:D,0),7)</f>
        <v/>
      </c>
      <c r="D747" t="str">
        <f>HYPERLINK(INDEX(Articles!$1:$1048576,MATCH(E747,Articles!D:D,0),24),"Lien")</f>
        <v>Lien</v>
      </c>
      <c r="E747" t="str">
        <v>04931BFB</v>
      </c>
      <c r="F747" t="str">
        <f>INDEX(Articles!$1:$1048576,MATCH(E747,Articles!D:D,0),5)</f>
        <v>BATT. Ø30 ÉVENT. 49 BLEU/ŒUF DE D. + TC SERP. ARGT</v>
      </c>
      <c r="G747" t="str">
        <f>INDEX(Articles!$1:$1048576,MATCH(E747,Articles!D:D,0),8)</f>
        <v>BATTERIE</v>
      </c>
      <c r="H747" t="str">
        <f>INDEX(Articles!$1:$1048576,MATCH(E747,Articles!D:D,0),9)</f>
        <v>EVENTAILLE</v>
      </c>
      <c r="I747">
        <f>INDEX(Articles!$1:$1048576,MATCH(E747,Articles!D:D,0),10)</f>
        <v>30</v>
      </c>
      <c r="J747" t="str">
        <f>INDEX(Articles!$1:$1048576,MATCH(E747,Articles!D:D,0),11)</f>
        <v>SERPENTEAUX</v>
      </c>
      <c r="K747" t="str">
        <f>INDEX(Articles!$1:$1048576,MATCH(E747,Articles!D:D,0),12)</f>
        <v>BLEU</v>
      </c>
      <c r="L747" t="str">
        <f>INDEX(Articles!$1:$1048576,MATCH(E747,Articles!D:D,0),13)</f>
        <v>CN</v>
      </c>
      <c r="M747" t="str">
        <f>INDEX(Articles!$1:$1048576,MATCH(E747,Articles!D:D,0),14)</f>
        <v>F4</v>
      </c>
      <c r="N747" t="str">
        <f>INDEX(Articles!$1:$1048576,MATCH(E747,Articles!D:D,0),15)</f>
        <v>1.4G</v>
      </c>
      <c r="O747" t="str">
        <f>INDEX(Articles!$1:$1048576,MATCH(E747,Articles!D:D,0),16)</f>
        <v>2463-F4-0057</v>
      </c>
      <c r="P747">
        <f>INDEX(Articles!$1:$1048576,MATCH(E747,Articles!D:D,0),17)*1000</f>
        <v>990</v>
      </c>
      <c r="Q747" t="str">
        <f>INDEX(Articles!$1:$1048576,MATCH(E747,Articles!D:D,0),18)</f>
        <v>30</v>
      </c>
      <c r="R747">
        <f>INDEX(Articles!$1:$1048576,MATCH(E747,Articles!D:D,0),19)</f>
        <v>45</v>
      </c>
      <c r="S747" t="str">
        <f>IF(INDEX('Unités CA'!$1:$1048576,MATCH(E747,'Unités CA'!D:D,0),5)=0,"",INDEX('Unités CA'!$1:$1048576,MATCH(E747,'Unités CA'!D:D,0),5))</f>
        <v>0002/CA</v>
      </c>
      <c r="T747" t="str">
        <f>IF(INDEX('Unités BTE'!$1:$1048576,MATCH(E747,'Unités CA'!D:D,0),5)=0,"",INDEX('Unités BTE'!$1:$1048576,MATCH(E747,'Unités CA'!D:D,0),5))</f>
        <v/>
      </c>
      <c r="U747">
        <f>IFERROR(INDEX('Prix PRO CA'!$1:$1048576,MATCH(E747,'Prix PRO CA'!D:D,0),10),"")</f>
        <v>118.07</v>
      </c>
      <c r="V747" t="str">
        <f>IFERROR(INDEX('Prix PRO CA'!$1:$1048576,MATCH(E747,'Prix PRO BTE'!D:D,0),10),"")</f>
        <v/>
      </c>
      <c r="W747">
        <f>+IFERROR(INDEX('Prix PRO PCS'!$1:$1048576,MATCH(E747,'Prix PRO PCS'!D:D,0),10),"")</f>
        <v>73.6</v>
      </c>
      <c r="X747" t="str">
        <f>IF(B747="OPPORTUNITE",AA747,IF(AA747&lt;=0,"Non",IF(AA747&gt;10,"Oui","Inf à 10")))</f>
        <v>Oui</v>
      </c>
      <c r="Y747" t="str">
        <f>IFERROR(INDEX(LigneAchat!$1:$1048576,MATCH(E747,LigneAchat!D:D,0),5),"")</f>
        <v/>
      </c>
      <c r="Z747">
        <f>INDEX(Articles!$1:$1048576,MATCH(E747,Articles!D:D,0),21)</f>
        <v>31</v>
      </c>
      <c r="AA747">
        <f>+Z747-AB747</f>
        <v>24</v>
      </c>
      <c r="AB747">
        <f>+INDEX(Articles!$1:$1048576,MATCH(E747,Articles!D:D,0),23)</f>
        <v>7</v>
      </c>
    </row>
    <row r="748">
      <c r="B748" t="str">
        <f>INDEX(Articles!$1:$1048576,MATCH(E748,Articles!D:D,0),6)</f>
        <v>1</v>
      </c>
      <c r="C748" t="str">
        <f>INDEX(Articles!$1:$1048576,MATCH(E748,Articles!D:D,0),7)</f>
        <v/>
      </c>
      <c r="D748" t="str">
        <f>HYPERLINK(INDEX(Articles!$1:$1048576,MATCH(E748,Articles!D:D,0),24),"Lien")</f>
        <v>Lien</v>
      </c>
      <c r="E748" t="str">
        <v>07031-99</v>
      </c>
      <c r="F748" t="str">
        <f>INDEX(Articles!$1:$1048576,MATCH(E748,Articles!D:D,0),5)</f>
        <v>BATT. Ø30 ÉVENT. 70  BTTES RANGÉES DRAPEAU B/B/R</v>
      </c>
      <c r="G748" t="str">
        <f>INDEX(Articles!$1:$1048576,MATCH(E748,Articles!D:D,0),8)</f>
        <v>BATTERIE</v>
      </c>
      <c r="H748" t="str">
        <f>INDEX(Articles!$1:$1048576,MATCH(E748,Articles!D:D,0),9)</f>
        <v>EVENTAILLE</v>
      </c>
      <c r="I748">
        <f>INDEX(Articles!$1:$1048576,MATCH(E748,Articles!D:D,0),10)</f>
        <v>30</v>
      </c>
      <c r="J748" t="str">
        <f>INDEX(Articles!$1:$1048576,MATCH(E748,Articles!D:D,0),11)</f>
        <v>PIVOINE</v>
      </c>
      <c r="K748" t="str">
        <f>INDEX(Articles!$1:$1048576,MATCH(E748,Articles!D:D,0),12)</f>
        <v>TRICOLORE</v>
      </c>
      <c r="L748" t="str">
        <f>INDEX(Articles!$1:$1048576,MATCH(E748,Articles!D:D,0),13)</f>
        <v>CN</v>
      </c>
      <c r="M748" t="str">
        <f>INDEX(Articles!$1:$1048576,MATCH(E748,Articles!D:D,0),14)</f>
        <v>F4</v>
      </c>
      <c r="N748" t="str">
        <f>INDEX(Articles!$1:$1048576,MATCH(E748,Articles!D:D,0),15)</f>
        <v>1.4G</v>
      </c>
      <c r="O748" t="str">
        <f>INDEX(Articles!$1:$1048576,MATCH(E748,Articles!D:D,0),16)</f>
        <v>1008-F4-69254058</v>
      </c>
      <c r="P748">
        <f>INDEX(Articles!$1:$1048576,MATCH(E748,Articles!D:D,0),17)*1000</f>
        <v>1610</v>
      </c>
      <c r="Q748" t="str">
        <f>INDEX(Articles!$1:$1048576,MATCH(E748,Articles!D:D,0),18)</f>
        <v>30</v>
      </c>
      <c r="R748">
        <f>INDEX(Articles!$1:$1048576,MATCH(E748,Articles!D:D,0),19)</f>
        <v>45</v>
      </c>
      <c r="S748" t="str">
        <f>IF(INDEX('Unités CA'!$1:$1048576,MATCH(E748,'Unités CA'!D:D,0),5)=0,"",INDEX('Unités CA'!$1:$1048576,MATCH(E748,'Unités CA'!D:D,0),5))</f>
        <v>0001/CA</v>
      </c>
      <c r="T748" t="str">
        <f>IF(INDEX('Unités BTE'!$1:$1048576,MATCH(E748,'Unités CA'!D:D,0),5)=0,"",INDEX('Unités BTE'!$1:$1048576,MATCH(E748,'Unités CA'!D:D,0),5))</f>
        <v>0005/BTE</v>
      </c>
      <c r="U748" t="str">
        <f>IFERROR(INDEX('Prix PRO CA'!$1:$1048576,MATCH(E748,'Prix PRO CA'!D:D,0),10),"")</f>
        <v/>
      </c>
      <c r="V748" t="str">
        <f>IFERROR(INDEX('Prix PRO CA'!$1:$1048576,MATCH(E748,'Prix PRO BTE'!D:D,0),10),"")</f>
        <v/>
      </c>
      <c r="W748">
        <f>+IFERROR(INDEX('Prix PRO PCS'!$1:$1048576,MATCH(E748,'Prix PRO PCS'!D:D,0),10),"")</f>
        <v>121.29</v>
      </c>
      <c r="X748" t="str">
        <f>IF(B748="OPPORTUNITE",AA748,IF(AA748&lt;=0,"Non",IF(AA748&gt;10,"Oui","Inf à 10")))</f>
        <v>Oui</v>
      </c>
      <c r="Y748" t="str">
        <f>IFERROR(INDEX(LigneAchat!$1:$1048576,MATCH(E748,LigneAchat!D:D,0),5),"")</f>
        <v/>
      </c>
      <c r="Z748">
        <f>INDEX(Articles!$1:$1048576,MATCH(E748,Articles!D:D,0),21)</f>
        <v>222</v>
      </c>
      <c r="AA748">
        <f>+Z748-AB748</f>
        <v>186</v>
      </c>
      <c r="AB748">
        <f>+INDEX(Articles!$1:$1048576,MATCH(E748,Articles!D:D,0),23)</f>
        <v>36</v>
      </c>
    </row>
    <row r="749">
      <c r="B749" t="str">
        <f>INDEX(Articles!$1:$1048576,MATCH(E749,Articles!D:D,0),6)</f>
        <v>1</v>
      </c>
      <c r="C749" t="str">
        <f>INDEX(Articles!$1:$1048576,MATCH(E749,Articles!D:D,0),7)</f>
        <v/>
      </c>
      <c r="D749" t="str">
        <f>HYPERLINK(INDEX(Articles!$1:$1048576,MATCH(E749,Articles!D:D,0),24),"Lien")</f>
        <v>Lien</v>
      </c>
      <c r="E749" t="str">
        <v>07033-90S</v>
      </c>
      <c r="F749" t="str">
        <f>INDEX(Articles!$1:$1048576,MATCH(E749,Articles!D:D,0),5)</f>
        <v>BATT. Ø30 ÉVENT. 70  PAF FRISSON BLC + DÉTO - 4 s</v>
      </c>
      <c r="G749" t="str">
        <f>INDEX(Articles!$1:$1048576,MATCH(E749,Articles!D:D,0),8)</f>
        <v>BATTERIE</v>
      </c>
      <c r="H749" t="str">
        <f>INDEX(Articles!$1:$1048576,MATCH(E749,Articles!D:D,0),9)</f>
        <v>EVENTAILLE</v>
      </c>
      <c r="I749">
        <f>INDEX(Articles!$1:$1048576,MATCH(E749,Articles!D:D,0),10)</f>
        <v>30</v>
      </c>
      <c r="J749" t="str">
        <f>INDEX(Articles!$1:$1048576,MATCH(E749,Articles!D:D,0),11)</f>
        <v>DETONATION</v>
      </c>
      <c r="K749" t="str">
        <f>INDEX(Articles!$1:$1048576,MATCH(E749,Articles!D:D,0),12)</f>
        <v>ARGENT</v>
      </c>
      <c r="L749" t="str">
        <f>INDEX(Articles!$1:$1048576,MATCH(E749,Articles!D:D,0),13)</f>
        <v>CN</v>
      </c>
      <c r="M749" t="str">
        <f>INDEX(Articles!$1:$1048576,MATCH(E749,Articles!D:D,0),14)</f>
        <v>F4</v>
      </c>
      <c r="N749" t="str">
        <f>INDEX(Articles!$1:$1048576,MATCH(E749,Articles!D:D,0),15)</f>
        <v>1.3G</v>
      </c>
      <c r="O749" t="str">
        <f>INDEX(Articles!$1:$1048576,MATCH(E749,Articles!D:D,0),16)</f>
        <v>0163-F4-4634</v>
      </c>
      <c r="P749">
        <f>INDEX(Articles!$1:$1048576,MATCH(E749,Articles!D:D,0),17)*1000</f>
        <v>980</v>
      </c>
      <c r="Q749" t="str">
        <f>INDEX(Articles!$1:$1048576,MATCH(E749,Articles!D:D,0),18)</f>
        <v>4</v>
      </c>
      <c r="R749">
        <f>INDEX(Articles!$1:$1048576,MATCH(E749,Articles!D:D,0),19)</f>
        <v>45</v>
      </c>
      <c r="S749" t="str">
        <f>IF(INDEX('Unités CA'!$1:$1048576,MATCH(E749,'Unités CA'!D:D,0),5)=0,"",INDEX('Unités CA'!$1:$1048576,MATCH(E749,'Unités CA'!D:D,0),5))</f>
        <v>0001/CA</v>
      </c>
      <c r="T749" t="str">
        <f>IF(INDEX('Unités BTE'!$1:$1048576,MATCH(E749,'Unités CA'!D:D,0),5)=0,"",INDEX('Unités BTE'!$1:$1048576,MATCH(E749,'Unités CA'!D:D,0),5))</f>
        <v>0005/BTE</v>
      </c>
      <c r="U749" t="str">
        <f>IFERROR(INDEX('Prix PRO CA'!$1:$1048576,MATCH(E749,'Prix PRO CA'!D:D,0),10),"")</f>
        <v/>
      </c>
      <c r="V749" t="str">
        <f>IFERROR(INDEX('Prix PRO CA'!$1:$1048576,MATCH(E749,'Prix PRO BTE'!D:D,0),10),"")</f>
        <v/>
      </c>
      <c r="W749">
        <f>+IFERROR(INDEX('Prix PRO PCS'!$1:$1048576,MATCH(E749,'Prix PRO PCS'!D:D,0),10),"")</f>
        <v>121.29</v>
      </c>
      <c r="X749" t="str">
        <f>IF(B749="OPPORTUNITE",AA749,IF(AA749&lt;=0,"Non",IF(AA749&gt;10,"Oui","Inf à 10")))</f>
        <v>Oui</v>
      </c>
      <c r="Y749" t="str">
        <f>IFERROR(INDEX(LigneAchat!$1:$1048576,MATCH(E749,LigneAchat!D:D,0),5),"")</f>
        <v/>
      </c>
      <c r="Z749">
        <f>INDEX(Articles!$1:$1048576,MATCH(E749,Articles!D:D,0),21)</f>
        <v>134</v>
      </c>
      <c r="AA749">
        <f>+Z749-AB749</f>
        <v>75</v>
      </c>
      <c r="AB749">
        <f>+INDEX(Articles!$1:$1048576,MATCH(E749,Articles!D:D,0),23)</f>
        <v>59</v>
      </c>
    </row>
    <row r="750">
      <c r="B750" t="str">
        <f>INDEX(Articles!$1:$1048576,MATCH(E750,Articles!D:D,0),6)</f>
        <v>1</v>
      </c>
      <c r="C750" t="str">
        <f>INDEX(Articles!$1:$1048576,MATCH(E750,Articles!D:D,0),7)</f>
        <v/>
      </c>
      <c r="D750" t="str">
        <f>HYPERLINK(INDEX(Articles!$1:$1048576,MATCH(E750,Articles!D:D,0),24),"Lien")</f>
        <v>Lien</v>
      </c>
      <c r="E750" t="str">
        <v>07031-09</v>
      </c>
      <c r="F750" t="str">
        <f>INDEX(Articles!$1:$1048576,MATCH(E750,Articles!D:D,0),5)</f>
        <v>BATT. Ø30 ÉVENT. 70 COMÈTES MOSAÏQUE ARGENT</v>
      </c>
      <c r="G750" t="str">
        <f>INDEX(Articles!$1:$1048576,MATCH(E750,Articles!D:D,0),8)</f>
        <v>BATTERIE</v>
      </c>
      <c r="H750" t="str">
        <f>INDEX(Articles!$1:$1048576,MATCH(E750,Articles!D:D,0),9)</f>
        <v>EVENTAILLE</v>
      </c>
      <c r="I750">
        <f>INDEX(Articles!$1:$1048576,MATCH(E750,Articles!D:D,0),10)</f>
        <v>30</v>
      </c>
      <c r="J750" t="str">
        <f>INDEX(Articles!$1:$1048576,MATCH(E750,Articles!D:D,0),11)</f>
        <v>MOSAIQUE</v>
      </c>
      <c r="K750" t="str">
        <f>INDEX(Articles!$1:$1048576,MATCH(E750,Articles!D:D,0),12)</f>
        <v>ARGENT</v>
      </c>
      <c r="L750" t="str">
        <f>INDEX(Articles!$1:$1048576,MATCH(E750,Articles!D:D,0),13)</f>
        <v>CN</v>
      </c>
      <c r="M750" t="str">
        <f>INDEX(Articles!$1:$1048576,MATCH(E750,Articles!D:D,0),14)</f>
        <v>F4</v>
      </c>
      <c r="N750" t="str">
        <f>INDEX(Articles!$1:$1048576,MATCH(E750,Articles!D:D,0),15)</f>
        <v>1.4G</v>
      </c>
      <c r="O750" t="str">
        <f>INDEX(Articles!$1:$1048576,MATCH(E750,Articles!D:D,0),16)</f>
        <v>1008-F4-69254058</v>
      </c>
      <c r="P750">
        <f>INDEX(Articles!$1:$1048576,MATCH(E750,Articles!D:D,0),17)*1000</f>
        <v>1610</v>
      </c>
      <c r="Q750" t="str">
        <f>INDEX(Articles!$1:$1048576,MATCH(E750,Articles!D:D,0),18)</f>
        <v>30</v>
      </c>
      <c r="R750">
        <f>INDEX(Articles!$1:$1048576,MATCH(E750,Articles!D:D,0),19)</f>
        <v>45</v>
      </c>
      <c r="S750" t="str">
        <f>IF(INDEX('Unités CA'!$1:$1048576,MATCH(E750,'Unités CA'!D:D,0),5)=0,"",INDEX('Unités CA'!$1:$1048576,MATCH(E750,'Unités CA'!D:D,0),5))</f>
        <v>0001/CA</v>
      </c>
      <c r="T750" t="str">
        <f>IF(INDEX('Unités BTE'!$1:$1048576,MATCH(E750,'Unités CA'!D:D,0),5)=0,"",INDEX('Unités BTE'!$1:$1048576,MATCH(E750,'Unités CA'!D:D,0),5))</f>
        <v>0005/BTE</v>
      </c>
      <c r="U750" t="str">
        <f>IFERROR(INDEX('Prix PRO CA'!$1:$1048576,MATCH(E750,'Prix PRO CA'!D:D,0),10),"")</f>
        <v/>
      </c>
      <c r="V750" t="str">
        <f>IFERROR(INDEX('Prix PRO CA'!$1:$1048576,MATCH(E750,'Prix PRO BTE'!D:D,0),10),"")</f>
        <v/>
      </c>
      <c r="W750">
        <f>+IFERROR(INDEX('Prix PRO PCS'!$1:$1048576,MATCH(E750,'Prix PRO PCS'!D:D,0),10),"")</f>
        <v>121.29</v>
      </c>
      <c r="X750" t="str">
        <f>IF(B750="OPPORTUNITE",AA750,IF(AA750&lt;=0,"Non",IF(AA750&gt;10,"Oui","Inf à 10")))</f>
        <v>Oui</v>
      </c>
      <c r="Y750" t="str">
        <f>IFERROR(INDEX(LigneAchat!$1:$1048576,MATCH(E750,LigneAchat!D:D,0),5),"")</f>
        <v/>
      </c>
      <c r="Z750">
        <f>INDEX(Articles!$1:$1048576,MATCH(E750,Articles!D:D,0),21)</f>
        <v>102</v>
      </c>
      <c r="AA750">
        <f>+Z750-AB750</f>
        <v>102</v>
      </c>
      <c r="AB750">
        <f>+INDEX(Articles!$1:$1048576,MATCH(E750,Articles!D:D,0),23)</f>
        <v>0</v>
      </c>
    </row>
    <row r="751">
      <c r="B751" t="str">
        <f>INDEX(Articles!$1:$1048576,MATCH(E751,Articles!D:D,0),6)</f>
        <v>1</v>
      </c>
      <c r="C751" t="str">
        <f>INDEX(Articles!$1:$1048576,MATCH(E751,Articles!D:D,0),7)</f>
        <v/>
      </c>
      <c r="D751" t="str">
        <f>HYPERLINK(INDEX(Articles!$1:$1048576,MATCH(E751,Articles!D:D,0),24),"Lien")</f>
        <v>Lien</v>
      </c>
      <c r="E751" t="str">
        <v>07030-09</v>
      </c>
      <c r="F751" t="str">
        <f>INDEX(Articles!$1:$1048576,MATCH(E751,Articles!D:D,0),5)</f>
        <v>BATT. Ø30 ÉVENT. QUEUE DE PAON 70 COMÈTES ARGENT</v>
      </c>
      <c r="G751" t="str">
        <f>INDEX(Articles!$1:$1048576,MATCH(E751,Articles!D:D,0),8)</f>
        <v>BATTERIE</v>
      </c>
      <c r="H751" t="str">
        <f>INDEX(Articles!$1:$1048576,MATCH(E751,Articles!D:D,0),9)</f>
        <v>EVENTAILLE</v>
      </c>
      <c r="I751">
        <f>INDEX(Articles!$1:$1048576,MATCH(E751,Articles!D:D,0),10)</f>
        <v>30</v>
      </c>
      <c r="J751" t="str">
        <f>INDEX(Articles!$1:$1048576,MATCH(E751,Articles!D:D,0),11)</f>
        <v>COMETE</v>
      </c>
      <c r="K751" t="str">
        <f>INDEX(Articles!$1:$1048576,MATCH(E751,Articles!D:D,0),12)</f>
        <v>ARGENT</v>
      </c>
      <c r="L751" t="str">
        <f>INDEX(Articles!$1:$1048576,MATCH(E751,Articles!D:D,0),13)</f>
        <v>CN</v>
      </c>
      <c r="M751" t="str">
        <f>INDEX(Articles!$1:$1048576,MATCH(E751,Articles!D:D,0),14)</f>
        <v>F4</v>
      </c>
      <c r="N751" t="str">
        <f>INDEX(Articles!$1:$1048576,MATCH(E751,Articles!D:D,0),15)</f>
        <v>1.4G</v>
      </c>
      <c r="O751" t="str">
        <f>INDEX(Articles!$1:$1048576,MATCH(E751,Articles!D:D,0),16)</f>
        <v>1008-F4-69245817</v>
      </c>
      <c r="P751">
        <f>INDEX(Articles!$1:$1048576,MATCH(E751,Articles!D:D,0),17)*1000</f>
        <v>1995</v>
      </c>
      <c r="Q751" t="str">
        <f>INDEX(Articles!$1:$1048576,MATCH(E751,Articles!D:D,0),18)</f>
        <v>30</v>
      </c>
      <c r="R751">
        <f>INDEX(Articles!$1:$1048576,MATCH(E751,Articles!D:D,0),19)</f>
        <v>45</v>
      </c>
      <c r="S751" t="str">
        <f>IF(INDEX('Unités CA'!$1:$1048576,MATCH(E751,'Unités CA'!D:D,0),5)=0,"",INDEX('Unités CA'!$1:$1048576,MATCH(E751,'Unités CA'!D:D,0),5))</f>
        <v>0001/CA</v>
      </c>
      <c r="T751" t="str">
        <f>IF(INDEX('Unités BTE'!$1:$1048576,MATCH(E751,'Unités CA'!D:D,0),5)=0,"",INDEX('Unités BTE'!$1:$1048576,MATCH(E751,'Unités CA'!D:D,0),5))</f>
        <v>0005/BTE</v>
      </c>
      <c r="U751" t="str">
        <f>IFERROR(INDEX('Prix PRO CA'!$1:$1048576,MATCH(E751,'Prix PRO CA'!D:D,0),10),"")</f>
        <v/>
      </c>
      <c r="V751" t="str">
        <f>IFERROR(INDEX('Prix PRO CA'!$1:$1048576,MATCH(E751,'Prix PRO BTE'!D:D,0),10),"")</f>
        <v/>
      </c>
      <c r="W751">
        <f>+IFERROR(INDEX('Prix PRO PCS'!$1:$1048576,MATCH(E751,'Prix PRO PCS'!D:D,0),10),"")</f>
        <v>130.77</v>
      </c>
      <c r="X751" t="str">
        <f>IF(B751="OPPORTUNITE",AA751,IF(AA751&lt;=0,"Non",IF(AA751&gt;10,"Oui","Inf à 10")))</f>
        <v>Oui</v>
      </c>
      <c r="Y751" t="str">
        <f>IFERROR(INDEX(LigneAchat!$1:$1048576,MATCH(E751,LigneAchat!D:D,0),5),"")</f>
        <v/>
      </c>
      <c r="Z751">
        <f>INDEX(Articles!$1:$1048576,MATCH(E751,Articles!D:D,0),21)</f>
        <v>70</v>
      </c>
      <c r="AA751">
        <f>+Z751-AB751</f>
        <v>51</v>
      </c>
      <c r="AB751">
        <f>+INDEX(Articles!$1:$1048576,MATCH(E751,Articles!D:D,0),23)</f>
        <v>19</v>
      </c>
    </row>
    <row r="752">
      <c r="B752" t="str">
        <f>INDEX(Articles!$1:$1048576,MATCH(E752,Articles!D:D,0),6)</f>
        <v>1</v>
      </c>
      <c r="C752" t="str">
        <f>INDEX(Articles!$1:$1048576,MATCH(E752,Articles!D:D,0),7)</f>
        <v/>
      </c>
      <c r="D752" t="str">
        <f>HYPERLINK(INDEX(Articles!$1:$1048576,MATCH(E752,Articles!D:D,0),24),"Lien")</f>
        <v>Lien</v>
      </c>
      <c r="E752" t="str">
        <v>410036</v>
      </c>
      <c r="F752" t="str">
        <f>INDEX(Articles!$1:$1048576,MATCH(E752,Articles!D:D,0),5)</f>
        <v>BATT. Ø30 ÉVENT. 100 BTTES FEUILLE ROUGE/CLI BLC</v>
      </c>
      <c r="G752" t="str">
        <f>INDEX(Articles!$1:$1048576,MATCH(E752,Articles!D:D,0),8)</f>
        <v>BATTERIE</v>
      </c>
      <c r="H752" t="str">
        <f>INDEX(Articles!$1:$1048576,MATCH(E752,Articles!D:D,0),9)</f>
        <v>EVENTAILLE</v>
      </c>
      <c r="I752">
        <f>INDEX(Articles!$1:$1048576,MATCH(E752,Articles!D:D,0),10)</f>
        <v>30</v>
      </c>
      <c r="J752" t="str">
        <f>INDEX(Articles!$1:$1048576,MATCH(E752,Articles!D:D,0),11)</f>
        <v>CLIGNO</v>
      </c>
      <c r="K752" t="str">
        <f>INDEX(Articles!$1:$1048576,MATCH(E752,Articles!D:D,0),12)</f>
        <v>ROUGE</v>
      </c>
      <c r="L752" t="str">
        <f>INDEX(Articles!$1:$1048576,MATCH(E752,Articles!D:D,0),13)</f>
        <v>CN</v>
      </c>
      <c r="M752" t="str">
        <f>INDEX(Articles!$1:$1048576,MATCH(E752,Articles!D:D,0),14)</f>
        <v>F4</v>
      </c>
      <c r="N752" t="str">
        <f>INDEX(Articles!$1:$1048576,MATCH(E752,Articles!D:D,0),15)</f>
        <v>1.4G</v>
      </c>
      <c r="O752" t="str">
        <f>INDEX(Articles!$1:$1048576,MATCH(E752,Articles!D:D,0),16)</f>
        <v>2463-F4-0007</v>
      </c>
      <c r="P752">
        <f>INDEX(Articles!$1:$1048576,MATCH(E752,Articles!D:D,0),17)*1000</f>
        <v>1800</v>
      </c>
      <c r="Q752" t="str">
        <f>INDEX(Articles!$1:$1048576,MATCH(E752,Articles!D:D,0),18)</f>
        <v>40</v>
      </c>
      <c r="R752">
        <f>INDEX(Articles!$1:$1048576,MATCH(E752,Articles!D:D,0),19)</f>
        <v>45</v>
      </c>
      <c r="S752" t="str">
        <f>IF(INDEX('Unités CA'!$1:$1048576,MATCH(E752,'Unités CA'!D:D,0),5)=0,"",INDEX('Unités CA'!$1:$1048576,MATCH(E752,'Unités CA'!D:D,0),5))</f>
        <v>0001/CA</v>
      </c>
      <c r="T752" t="str">
        <f>IF(INDEX('Unités BTE'!$1:$1048576,MATCH(E752,'Unités CA'!D:D,0),5)=0,"",INDEX('Unités BTE'!$1:$1048576,MATCH(E752,'Unités CA'!D:D,0),5))</f>
        <v>0005/BTE</v>
      </c>
      <c r="U752">
        <f>IFERROR(INDEX('Prix PRO CA'!$1:$1048576,MATCH(E752,'Prix PRO CA'!D:D,0),10),"")</f>
        <v>117.8</v>
      </c>
      <c r="V752" t="str">
        <f>IFERROR(INDEX('Prix PRO CA'!$1:$1048576,MATCH(E752,'Prix PRO BTE'!D:D,0),10),"")</f>
        <v/>
      </c>
      <c r="W752">
        <f>+IFERROR(INDEX('Prix PRO PCS'!$1:$1048576,MATCH(E752,'Prix PRO PCS'!D:D,0),10),"")</f>
        <v>117.8</v>
      </c>
      <c r="X752" t="str">
        <f>IF(B752="OPPORTUNITE",AA752,IF(AA752&lt;=0,"Non",IF(AA752&gt;10,"Oui","Inf à 10")))</f>
        <v>Oui</v>
      </c>
      <c r="Y752" t="str">
        <f>IFERROR(INDEX(LigneAchat!$1:$1048576,MATCH(E752,LigneAchat!D:D,0),5),"")</f>
        <v/>
      </c>
      <c r="Z752">
        <f>INDEX(Articles!$1:$1048576,MATCH(E752,Articles!D:D,0),21)</f>
        <v>69</v>
      </c>
      <c r="AA752">
        <f>+Z752-AB752</f>
        <v>69</v>
      </c>
      <c r="AB752">
        <f>+INDEX(Articles!$1:$1048576,MATCH(E752,Articles!D:D,0),23)</f>
        <v>0</v>
      </c>
    </row>
    <row r="753">
      <c r="B753" t="str">
        <f>INDEX(Articles!$1:$1048576,MATCH(E753,Articles!D:D,0),6)</f>
        <v>1</v>
      </c>
      <c r="C753" t="str">
        <f>INDEX(Articles!$1:$1048576,MATCH(E753,Articles!D:D,0),7)</f>
        <v/>
      </c>
      <c r="D753" t="str">
        <f>HYPERLINK(INDEX(Articles!$1:$1048576,MATCH(E753,Articles!D:D,0),24),"Lien")</f>
        <v>Lien</v>
      </c>
      <c r="E753" t="str">
        <v>01031-13</v>
      </c>
      <c r="F753" t="str">
        <f>INDEX(Articles!$1:$1048576,MATCH(E753,Articles!D:D,0),5)</f>
        <v>BATT. Ø30 ÉVENT. 100 PAF CLI BLANC + BTTES CLI BLC</v>
      </c>
      <c r="G753" t="str">
        <f>INDEX(Articles!$1:$1048576,MATCH(E753,Articles!D:D,0),8)</f>
        <v>BATTERIE</v>
      </c>
      <c r="H753" t="str">
        <f>INDEX(Articles!$1:$1048576,MATCH(E753,Articles!D:D,0),9)</f>
        <v>EVENTAILLE</v>
      </c>
      <c r="I753">
        <f>INDEX(Articles!$1:$1048576,MATCH(E753,Articles!D:D,0),10)</f>
        <v>30</v>
      </c>
      <c r="J753" t="str">
        <f>INDEX(Articles!$1:$1048576,MATCH(E753,Articles!D:D,0),11)</f>
        <v>CLIGNO</v>
      </c>
      <c r="K753" t="str">
        <f>INDEX(Articles!$1:$1048576,MATCH(E753,Articles!D:D,0),12)</f>
        <v>BLANC</v>
      </c>
      <c r="L753" t="str">
        <f>INDEX(Articles!$1:$1048576,MATCH(E753,Articles!D:D,0),13)</f>
        <v>CN</v>
      </c>
      <c r="M753" t="str">
        <f>INDEX(Articles!$1:$1048576,MATCH(E753,Articles!D:D,0),14)</f>
        <v>F4</v>
      </c>
      <c r="N753" t="str">
        <f>INDEX(Articles!$1:$1048576,MATCH(E753,Articles!D:D,0),15)</f>
        <v>1.4G</v>
      </c>
      <c r="O753" t="str">
        <f>INDEX(Articles!$1:$1048576,MATCH(E753,Articles!D:D,0),16)</f>
        <v>2463-F4-0007</v>
      </c>
      <c r="P753">
        <f>INDEX(Articles!$1:$1048576,MATCH(E753,Articles!D:D,0),17)*1000</f>
        <v>2000</v>
      </c>
      <c r="Q753" t="str">
        <f>INDEX(Articles!$1:$1048576,MATCH(E753,Articles!D:D,0),18)</f>
        <v>30</v>
      </c>
      <c r="R753">
        <f>INDEX(Articles!$1:$1048576,MATCH(E753,Articles!D:D,0),19)</f>
        <v>45</v>
      </c>
      <c r="S753" t="str">
        <f>IF(INDEX('Unités CA'!$1:$1048576,MATCH(E753,'Unités CA'!D:D,0),5)=0,"",INDEX('Unités CA'!$1:$1048576,MATCH(E753,'Unités CA'!D:D,0),5))</f>
        <v>0001/CA</v>
      </c>
      <c r="T753" t="str">
        <f>IF(INDEX('Unités BTE'!$1:$1048576,MATCH(E753,'Unités CA'!D:D,0),5)=0,"",INDEX('Unités BTE'!$1:$1048576,MATCH(E753,'Unités CA'!D:D,0),5))</f>
        <v>0005/BTE</v>
      </c>
      <c r="U753" t="str">
        <f>IFERROR(INDEX('Prix PRO CA'!$1:$1048576,MATCH(E753,'Prix PRO CA'!D:D,0),10),"")</f>
        <v/>
      </c>
      <c r="V753" t="str">
        <f>IFERROR(INDEX('Prix PRO CA'!$1:$1048576,MATCH(E753,'Prix PRO BTE'!D:D,0),10),"")</f>
        <v/>
      </c>
      <c r="W753">
        <f>+IFERROR(INDEX('Prix PRO PCS'!$1:$1048576,MATCH(E753,'Prix PRO PCS'!D:D,0),10),"")</f>
        <v>148.99</v>
      </c>
      <c r="X753" t="str">
        <f>IF(B753="OPPORTUNITE",AA753,IF(AA753&lt;=0,"Non",IF(AA753&gt;10,"Oui","Inf à 10")))</f>
        <v>Oui</v>
      </c>
      <c r="Y753" t="str">
        <f>IFERROR(INDEX(LigneAchat!$1:$1048576,MATCH(E753,LigneAchat!D:D,0),5),"")</f>
        <v/>
      </c>
      <c r="Z753">
        <f>INDEX(Articles!$1:$1048576,MATCH(E753,Articles!D:D,0),21)</f>
        <v>188</v>
      </c>
      <c r="AA753">
        <f>+Z753-AB753</f>
        <v>182</v>
      </c>
      <c r="AB753">
        <f>+INDEX(Articles!$1:$1048576,MATCH(E753,Articles!D:D,0),23)</f>
        <v>6</v>
      </c>
    </row>
    <row r="754">
      <c r="B754" t="str">
        <v>BATTERIES SEQUENCEES</v>
      </c>
    </row>
    <row r="755">
      <c r="B755" t="str">
        <f>INDEX(Articles!$1:$1048576,MATCH(E755,Articles!D:D,0),6)</f>
        <v>1</v>
      </c>
      <c r="C755" t="str">
        <f>INDEX(Articles!$1:$1048576,MATCH(E755,Articles!D:D,0),7)</f>
        <v/>
      </c>
      <c r="D755" t="str">
        <f>HYPERLINK(INDEX(Articles!$1:$1048576,MATCH(E755,Articles!D:D,0),24),"Lien")</f>
        <v>Lien</v>
      </c>
      <c r="E755" t="str">
        <v>03020-62CE</v>
      </c>
      <c r="F755" t="str">
        <f>INDEX(Articles!$1:$1048576,MATCH(E755,Articles!D:D,0),5)</f>
        <v>BATT. Ø20 SÉQ. 300 MOSAÏQUES VERT ET ROUGE EN X</v>
      </c>
      <c r="G755" t="str">
        <f>INDEX(Articles!$1:$1048576,MATCH(E755,Articles!D:D,0),8)</f>
        <v>BATTERIE</v>
      </c>
      <c r="H755" t="str">
        <f>INDEX(Articles!$1:$1048576,MATCH(E755,Articles!D:D,0),9)</f>
        <v>SEQUENCEE</v>
      </c>
      <c r="I755">
        <f>INDEX(Articles!$1:$1048576,MATCH(E755,Articles!D:D,0),10)</f>
        <v>20</v>
      </c>
      <c r="J755" t="str">
        <f>INDEX(Articles!$1:$1048576,MATCH(E755,Articles!D:D,0),11)</f>
        <v>MOSAIQUE</v>
      </c>
      <c r="K755" t="str">
        <f>INDEX(Articles!$1:$1048576,MATCH(E755,Articles!D:D,0),12)</f>
        <v>VERT</v>
      </c>
      <c r="L755" t="str">
        <f>INDEX(Articles!$1:$1048576,MATCH(E755,Articles!D:D,0),13)</f>
        <v>CN</v>
      </c>
      <c r="M755" t="str">
        <f>INDEX(Articles!$1:$1048576,MATCH(E755,Articles!D:D,0),14)</f>
        <v>F4</v>
      </c>
      <c r="N755" t="str">
        <f>INDEX(Articles!$1:$1048576,MATCH(E755,Articles!D:D,0),15)</f>
        <v>1.4G</v>
      </c>
      <c r="O755" t="str">
        <f>INDEX(Articles!$1:$1048576,MATCH(E755,Articles!D:D,0),16)</f>
        <v>1008-F4-69245806</v>
      </c>
      <c r="P755">
        <f>INDEX(Articles!$1:$1048576,MATCH(E755,Articles!D:D,0),17)*1000</f>
        <v>3152</v>
      </c>
      <c r="Q755" t="str">
        <f>INDEX(Articles!$1:$1048576,MATCH(E755,Articles!D:D,0),18)</f>
        <v>30</v>
      </c>
      <c r="R755">
        <f>INDEX(Articles!$1:$1048576,MATCH(E755,Articles!D:D,0),19)</f>
        <v>30</v>
      </c>
      <c r="S755" t="str">
        <f>IF(INDEX('Unités CA'!$1:$1048576,MATCH(E755,'Unités CA'!D:D,0),5)=0,"",INDEX('Unités CA'!$1:$1048576,MATCH(E755,'Unités CA'!D:D,0),5))</f>
        <v>0001/CA</v>
      </c>
      <c r="T755" t="str">
        <f>IF(INDEX('Unités BTE'!$1:$1048576,MATCH(E755,'Unités CA'!D:D,0),5)=0,"",INDEX('Unités BTE'!$1:$1048576,MATCH(E755,'Unités CA'!D:D,0),5))</f>
        <v>0005/BTE</v>
      </c>
      <c r="U755" t="str">
        <f>IFERROR(INDEX('Prix PRO CA'!$1:$1048576,MATCH(E755,'Prix PRO CA'!D:D,0),10),"")</f>
        <v/>
      </c>
      <c r="V755" t="str">
        <f>IFERROR(INDEX('Prix PRO CA'!$1:$1048576,MATCH(E755,'Prix PRO BTE'!D:D,0),10),"")</f>
        <v/>
      </c>
      <c r="W755">
        <f>+IFERROR(INDEX('Prix PRO PCS'!$1:$1048576,MATCH(E755,'Prix PRO PCS'!D:D,0),10),"")</f>
        <v>169.82</v>
      </c>
      <c r="X755" t="str">
        <f>IF(B755="OPPORTUNITE",AA755,IF(AA755&lt;=0,"Non",IF(AA755&gt;10,"Oui","Inf à 10")))</f>
        <v>Oui</v>
      </c>
      <c r="Y755">
        <f>IFERROR(INDEX(LigneAchat!$1:$1048576,MATCH(E755,LigneAchat!D:D,0),5),"")</f>
        <v>44326</v>
      </c>
      <c r="Z755">
        <f>INDEX(Articles!$1:$1048576,MATCH(E755,Articles!D:D,0),21)</f>
        <v>46</v>
      </c>
      <c r="AA755">
        <f>+Z755-AB755</f>
        <v>46</v>
      </c>
      <c r="AB755">
        <f>+INDEX(Articles!$1:$1048576,MATCH(E755,Articles!D:D,0),23)</f>
        <v>0</v>
      </c>
    </row>
    <row r="756">
      <c r="B756" t="str">
        <f>INDEX(Articles!$1:$1048576,MATCH(E756,Articles!D:D,0),6)</f>
        <v>1</v>
      </c>
      <c r="C756" t="str">
        <f>INDEX(Articles!$1:$1048576,MATCH(E756,Articles!D:D,0),7)</f>
        <v/>
      </c>
      <c r="D756" t="str">
        <f>HYPERLINK(INDEX(Articles!$1:$1048576,MATCH(E756,Articles!D:D,0),24),"Lien")</f>
        <v>Lien</v>
      </c>
      <c r="E756" t="str">
        <v>403043</v>
      </c>
      <c r="F756" t="str">
        <f>INDEX(Articles!$1:$1048576,MATCH(E756,Articles!D:D,0),5)</f>
        <v>BATT. Ø25  SÉQ. 30 PAF CLIGNO + BTTES OEUFS DE D.</v>
      </c>
      <c r="G756" t="str">
        <f>INDEX(Articles!$1:$1048576,MATCH(E756,Articles!D:D,0),8)</f>
        <v>BATTERIE</v>
      </c>
      <c r="H756" t="str">
        <f>INDEX(Articles!$1:$1048576,MATCH(E756,Articles!D:D,0),9)</f>
        <v>SEQUENCEE</v>
      </c>
      <c r="I756">
        <f>INDEX(Articles!$1:$1048576,MATCH(E756,Articles!D:D,0),10)</f>
        <v>25</v>
      </c>
      <c r="J756" t="str">
        <f>INDEX(Articles!$1:$1048576,MATCH(E756,Articles!D:D,0),11)</f>
        <v>CREPITANT</v>
      </c>
      <c r="K756" t="str">
        <f>INDEX(Articles!$1:$1048576,MATCH(E756,Articles!D:D,0),12)</f>
        <v>BLANC</v>
      </c>
      <c r="L756" t="str">
        <f>INDEX(Articles!$1:$1048576,MATCH(E756,Articles!D:D,0),13)</f>
        <v>CN</v>
      </c>
      <c r="M756" t="str">
        <f>INDEX(Articles!$1:$1048576,MATCH(E756,Articles!D:D,0),14)</f>
        <v>F2</v>
      </c>
      <c r="N756" t="str">
        <f>INDEX(Articles!$1:$1048576,MATCH(E756,Articles!D:D,0),15)</f>
        <v>1.4G</v>
      </c>
      <c r="O756" t="str">
        <f>INDEX(Articles!$1:$1048576,MATCH(E756,Articles!D:D,0),16)</f>
        <v>1008-F2-69246333</v>
      </c>
      <c r="P756">
        <f>INDEX(Articles!$1:$1048576,MATCH(E756,Articles!D:D,0),17)*1000</f>
        <v>435</v>
      </c>
      <c r="Q756" t="str">
        <f>INDEX(Articles!$1:$1048576,MATCH(E756,Articles!D:D,0),18)</f>
        <v>30</v>
      </c>
      <c r="R756">
        <f>INDEX(Articles!$1:$1048576,MATCH(E756,Articles!D:D,0),19)</f>
        <v>8</v>
      </c>
      <c r="S756" t="str">
        <f>IF(INDEX('Unités CA'!$1:$1048576,MATCH(E756,'Unités CA'!D:D,0),5)=0,"",INDEX('Unités CA'!$1:$1048576,MATCH(E756,'Unités CA'!D:D,0),5))</f>
        <v>0004/CA</v>
      </c>
      <c r="T756" t="str">
        <f>IF(INDEX('Unités BTE'!$1:$1048576,MATCH(E756,'Unités CA'!D:D,0),5)=0,"",INDEX('Unités BTE'!$1:$1048576,MATCH(E756,'Unités CA'!D:D,0),5))</f>
        <v/>
      </c>
      <c r="U756">
        <f>IFERROR(INDEX('Prix PRO CA'!$1:$1048576,MATCH(E756,'Prix PRO CA'!D:D,0),10),"")</f>
        <v>101.2</v>
      </c>
      <c r="V756" t="str">
        <f>IFERROR(INDEX('Prix PRO CA'!$1:$1048576,MATCH(E756,'Prix PRO BTE'!D:D,0),10),"")</f>
        <v/>
      </c>
      <c r="W756">
        <f>+IFERROR(INDEX('Prix PRO PCS'!$1:$1048576,MATCH(E756,'Prix PRO PCS'!D:D,0),10),"")</f>
        <v>30.05</v>
      </c>
      <c r="X756" t="str">
        <f>IF(B756="OPPORTUNITE",AA756,IF(AA756&lt;=0,"Non",IF(AA756&gt;10,"Oui","Inf à 10")))</f>
        <v>Oui</v>
      </c>
      <c r="Y756" t="str">
        <f>IFERROR(INDEX(LigneAchat!$1:$1048576,MATCH(E756,LigneAchat!D:D,0),5),"")</f>
        <v/>
      </c>
      <c r="Z756">
        <f>INDEX(Articles!$1:$1048576,MATCH(E756,Articles!D:D,0),21)</f>
        <v>133</v>
      </c>
      <c r="AA756">
        <f>+Z756-AB756</f>
        <v>133</v>
      </c>
      <c r="AB756">
        <f>+INDEX(Articles!$1:$1048576,MATCH(E756,Articles!D:D,0),23)</f>
        <v>0</v>
      </c>
    </row>
    <row r="757">
      <c r="B757" t="str">
        <f>INDEX(Articles!$1:$1048576,MATCH(E757,Articles!D:D,0),6)</f>
        <v>1</v>
      </c>
      <c r="C757" t="str">
        <f>INDEX(Articles!$1:$1048576,MATCH(E757,Articles!D:D,0),7)</f>
        <v/>
      </c>
      <c r="D757" t="str">
        <f>HYPERLINK(INDEX(Articles!$1:$1048576,MATCH(E757,Articles!D:D,0),24),"Lien")</f>
        <v>Lien</v>
      </c>
      <c r="E757" t="str">
        <v>403048</v>
      </c>
      <c r="F757" t="str">
        <f>INDEX(Articles!$1:$1048576,MATCH(E757,Articles!D:D,0),5)</f>
        <v>BATT. Ø25 SÉQ. 30 BTTES FILET OR &amp; ÉTOILE ASSORTIE</v>
      </c>
      <c r="G757" t="str">
        <f>INDEX(Articles!$1:$1048576,MATCH(E757,Articles!D:D,0),8)</f>
        <v>BATTERIE</v>
      </c>
      <c r="H757" t="str">
        <f>INDEX(Articles!$1:$1048576,MATCH(E757,Articles!D:D,0),9)</f>
        <v>SEQUENCEE</v>
      </c>
      <c r="I757">
        <f>INDEX(Articles!$1:$1048576,MATCH(E757,Articles!D:D,0),10)</f>
        <v>25</v>
      </c>
      <c r="J757" t="str">
        <f>INDEX(Articles!$1:$1048576,MATCH(E757,Articles!D:D,0),11)</f>
        <v>PLEUREUR</v>
      </c>
      <c r="K757" t="str">
        <f>INDEX(Articles!$1:$1048576,MATCH(E757,Articles!D:D,0),12)</f>
        <v>KAMURO</v>
      </c>
      <c r="L757" t="str">
        <f>INDEX(Articles!$1:$1048576,MATCH(E757,Articles!D:D,0),13)</f>
        <v>CN</v>
      </c>
      <c r="M757" t="str">
        <f>INDEX(Articles!$1:$1048576,MATCH(E757,Articles!D:D,0),14)</f>
        <v>F2</v>
      </c>
      <c r="N757" t="str">
        <f>INDEX(Articles!$1:$1048576,MATCH(E757,Articles!D:D,0),15)</f>
        <v>1.4G</v>
      </c>
      <c r="O757" t="str">
        <f>INDEX(Articles!$1:$1048576,MATCH(E757,Articles!D:D,0),16)</f>
        <v>1008-F2-69246333</v>
      </c>
      <c r="P757">
        <f>INDEX(Articles!$1:$1048576,MATCH(E757,Articles!D:D,0),17)*1000</f>
        <v>390</v>
      </c>
      <c r="Q757" t="str">
        <f>INDEX(Articles!$1:$1048576,MATCH(E757,Articles!D:D,0),18)</f>
        <v>30</v>
      </c>
      <c r="R757">
        <f>INDEX(Articles!$1:$1048576,MATCH(E757,Articles!D:D,0),19)</f>
        <v>8</v>
      </c>
      <c r="S757" t="str">
        <f>IF(INDEX('Unités CA'!$1:$1048576,MATCH(E757,'Unités CA'!D:D,0),5)=0,"",INDEX('Unités CA'!$1:$1048576,MATCH(E757,'Unités CA'!D:D,0),5))</f>
        <v>0004/CA</v>
      </c>
      <c r="T757" t="str">
        <f>IF(INDEX('Unités BTE'!$1:$1048576,MATCH(E757,'Unités CA'!D:D,0),5)=0,"",INDEX('Unités BTE'!$1:$1048576,MATCH(E757,'Unités CA'!D:D,0),5))</f>
        <v/>
      </c>
      <c r="U757">
        <f>IFERROR(INDEX('Prix PRO CA'!$1:$1048576,MATCH(E757,'Prix PRO CA'!D:D,0),10),"")</f>
        <v>101.2</v>
      </c>
      <c r="V757" t="str">
        <f>IFERROR(INDEX('Prix PRO CA'!$1:$1048576,MATCH(E757,'Prix PRO BTE'!D:D,0),10),"")</f>
        <v/>
      </c>
      <c r="W757">
        <f>+IFERROR(INDEX('Prix PRO PCS'!$1:$1048576,MATCH(E757,'Prix PRO PCS'!D:D,0),10),"")</f>
        <v>30.05</v>
      </c>
      <c r="X757" t="str">
        <f>IF(B757="OPPORTUNITE",AA757,IF(AA757&lt;=0,"Non",IF(AA757&gt;10,"Oui","Inf à 10")))</f>
        <v>Oui</v>
      </c>
      <c r="Y757" t="str">
        <f>IFERROR(INDEX(LigneAchat!$1:$1048576,MATCH(E757,LigneAchat!D:D,0),5),"")</f>
        <v/>
      </c>
      <c r="Z757">
        <f>INDEX(Articles!$1:$1048576,MATCH(E757,Articles!D:D,0),21)</f>
        <v>67</v>
      </c>
      <c r="AA757">
        <f>+Z757-AB757</f>
        <v>67</v>
      </c>
      <c r="AB757">
        <f>+INDEX(Articles!$1:$1048576,MATCH(E757,Articles!D:D,0),23)</f>
        <v>0</v>
      </c>
    </row>
    <row r="758">
      <c r="B758" t="str">
        <f>INDEX(Articles!$1:$1048576,MATCH(E758,Articles!D:D,0),6)</f>
        <v>1</v>
      </c>
      <c r="C758" t="str">
        <f>INDEX(Articles!$1:$1048576,MATCH(E758,Articles!D:D,0),7)</f>
        <v>2020</v>
      </c>
      <c r="D758" t="str">
        <f>HYPERLINK(INDEX(Articles!$1:$1048576,MATCH(E758,Articles!D:D,0),24),"Lien")</f>
        <v>Lien</v>
      </c>
      <c r="E758" t="str">
        <v>04027CB-S</v>
      </c>
      <c r="F758" t="str">
        <f>INDEX(Articles!$1:$1048576,MATCH(E758,Articles!D:D,0),5)</f>
        <v>BATT. Ø25 SÉQ. 40  ARAIGNÉES CLIGNO BLANC</v>
      </c>
      <c r="G758" t="str">
        <f>INDEX(Articles!$1:$1048576,MATCH(E758,Articles!D:D,0),8)</f>
        <v>BATTERIE</v>
      </c>
      <c r="H758" t="str">
        <f>INDEX(Articles!$1:$1048576,MATCH(E758,Articles!D:D,0),9)</f>
        <v>SEQUENCEE</v>
      </c>
      <c r="I758">
        <f>INDEX(Articles!$1:$1048576,MATCH(E758,Articles!D:D,0),10)</f>
        <v>25</v>
      </c>
      <c r="J758" t="str">
        <f>INDEX(Articles!$1:$1048576,MATCH(E758,Articles!D:D,0),11)</f>
        <v>CLIGNO</v>
      </c>
      <c r="K758" t="str">
        <f>INDEX(Articles!$1:$1048576,MATCH(E758,Articles!D:D,0),12)</f>
        <v>BLANC</v>
      </c>
      <c r="L758" t="str">
        <f>INDEX(Articles!$1:$1048576,MATCH(E758,Articles!D:D,0),13)</f>
        <v>CN</v>
      </c>
      <c r="M758" t="str">
        <f>INDEX(Articles!$1:$1048576,MATCH(E758,Articles!D:D,0),14)</f>
        <v>F2</v>
      </c>
      <c r="N758" t="str">
        <f>INDEX(Articles!$1:$1048576,MATCH(E758,Articles!D:D,0),15)</f>
        <v>1.4G</v>
      </c>
      <c r="O758" t="str">
        <f>INDEX(Articles!$1:$1048576,MATCH(E758,Articles!D:D,0),16)</f>
        <v>1008-F2-69259638</v>
      </c>
      <c r="P758">
        <f>INDEX(Articles!$1:$1048576,MATCH(E758,Articles!D:D,0),17)*1000</f>
        <v>488</v>
      </c>
      <c r="Q758" t="str">
        <f>INDEX(Articles!$1:$1048576,MATCH(E758,Articles!D:D,0),18)</f>
        <v>30</v>
      </c>
      <c r="R758">
        <f>INDEX(Articles!$1:$1048576,MATCH(E758,Articles!D:D,0),19)</f>
        <v>25</v>
      </c>
      <c r="S758" t="str">
        <f>IF(INDEX('Unités CA'!$1:$1048576,MATCH(E758,'Unités CA'!D:D,0),5)=0,"",INDEX('Unités CA'!$1:$1048576,MATCH(E758,'Unités CA'!D:D,0),5))</f>
        <v>0004/CA</v>
      </c>
      <c r="T758" t="str">
        <f>IF(INDEX('Unités BTE'!$1:$1048576,MATCH(E758,'Unités CA'!D:D,0),5)=0,"",INDEX('Unités BTE'!$1:$1048576,MATCH(E758,'Unités CA'!D:D,0),5))</f>
        <v/>
      </c>
      <c r="U758">
        <f>IFERROR(INDEX('Prix PRO CA'!$1:$1048576,MATCH(E758,'Prix PRO CA'!D:D,0),10),"")</f>
        <v>113.84</v>
      </c>
      <c r="V758" t="str">
        <f>IFERROR(INDEX('Prix PRO CA'!$1:$1048576,MATCH(E758,'Prix PRO BTE'!D:D,0),10),"")</f>
        <v/>
      </c>
      <c r="W758">
        <f>+IFERROR(INDEX('Prix PRO PCS'!$1:$1048576,MATCH(E758,'Prix PRO PCS'!D:D,0),10),"")</f>
        <v>34.38</v>
      </c>
      <c r="X758" t="str">
        <f>IF(B758="OPPORTUNITE",AA758,IF(AA758&lt;=0,"Non",IF(AA758&gt;10,"Oui","Inf à 10")))</f>
        <v>Oui</v>
      </c>
      <c r="Y758" t="str">
        <f>IFERROR(INDEX(LigneAchat!$1:$1048576,MATCH(E758,LigneAchat!D:D,0),5),"")</f>
        <v/>
      </c>
      <c r="Z758">
        <f>INDEX(Articles!$1:$1048576,MATCH(E758,Articles!D:D,0),21)</f>
        <v>381</v>
      </c>
      <c r="AA758">
        <f>+Z758-AB758</f>
        <v>380</v>
      </c>
      <c r="AB758">
        <f>+INDEX(Articles!$1:$1048576,MATCH(E758,Articles!D:D,0),23)</f>
        <v>1</v>
      </c>
    </row>
    <row r="759">
      <c r="B759" t="str">
        <f>INDEX(Articles!$1:$1048576,MATCH(E759,Articles!D:D,0),6)</f>
        <v>1</v>
      </c>
      <c r="C759" t="str">
        <f>INDEX(Articles!$1:$1048576,MATCH(E759,Articles!D:D,0),7)</f>
        <v/>
      </c>
      <c r="D759" t="str">
        <f>HYPERLINK(INDEX(Articles!$1:$1048576,MATCH(E759,Articles!D:D,0),24),"Lien")</f>
        <v>Lien</v>
      </c>
      <c r="E759" t="str">
        <v>04025FO</v>
      </c>
      <c r="F759" t="str">
        <f>INDEX(Articles!$1:$1048576,MATCH(E759,Articles!D:D,0),5)</f>
        <v>BATT. Ø25 SÉQ. 40 COMÈTES FILET D'OR</v>
      </c>
      <c r="G759" t="str">
        <f>INDEX(Articles!$1:$1048576,MATCH(E759,Articles!D:D,0),8)</f>
        <v>BATTERIE</v>
      </c>
      <c r="H759" t="str">
        <f>INDEX(Articles!$1:$1048576,MATCH(E759,Articles!D:D,0),9)</f>
        <v>SEQUENCEE</v>
      </c>
      <c r="I759">
        <f>INDEX(Articles!$1:$1048576,MATCH(E759,Articles!D:D,0),10)</f>
        <v>25</v>
      </c>
      <c r="J759" t="str">
        <f>INDEX(Articles!$1:$1048576,MATCH(E759,Articles!D:D,0),11)</f>
        <v>PLEUREUR</v>
      </c>
      <c r="K759" t="str">
        <f>INDEX(Articles!$1:$1048576,MATCH(E759,Articles!D:D,0),12)</f>
        <v>KAMURO</v>
      </c>
      <c r="L759" t="str">
        <f>INDEX(Articles!$1:$1048576,MATCH(E759,Articles!D:D,0),13)</f>
        <v>CN</v>
      </c>
      <c r="M759" t="str">
        <f>INDEX(Articles!$1:$1048576,MATCH(E759,Articles!D:D,0),14)</f>
        <v>F3</v>
      </c>
      <c r="N759" t="str">
        <f>INDEX(Articles!$1:$1048576,MATCH(E759,Articles!D:D,0),15)</f>
        <v>1.4G</v>
      </c>
      <c r="O759" t="str">
        <f>INDEX(Articles!$1:$1048576,MATCH(E759,Articles!D:D,0),16)</f>
        <v>1008-F3-69248602</v>
      </c>
      <c r="P759">
        <f>INDEX(Articles!$1:$1048576,MATCH(E759,Articles!D:D,0),17)*1000</f>
        <v>520</v>
      </c>
      <c r="Q759" t="str">
        <f>INDEX(Articles!$1:$1048576,MATCH(E759,Articles!D:D,0),18)</f>
        <v>30</v>
      </c>
      <c r="R759">
        <f>INDEX(Articles!$1:$1048576,MATCH(E759,Articles!D:D,0),19)</f>
        <v>25</v>
      </c>
      <c r="S759" t="str">
        <f>IF(INDEX('Unités CA'!$1:$1048576,MATCH(E759,'Unités CA'!D:D,0),5)=0,"",INDEX('Unités CA'!$1:$1048576,MATCH(E759,'Unités CA'!D:D,0),5))</f>
        <v>0004/CA</v>
      </c>
      <c r="T759" t="str">
        <f>IF(INDEX('Unités BTE'!$1:$1048576,MATCH(E759,'Unités CA'!D:D,0),5)=0,"",INDEX('Unités BTE'!$1:$1048576,MATCH(E759,'Unités CA'!D:D,0),5))</f>
        <v/>
      </c>
      <c r="U759">
        <f>IFERROR(INDEX('Prix PRO CA'!$1:$1048576,MATCH(E759,'Prix PRO CA'!D:D,0),10),"")</f>
        <v>101.79</v>
      </c>
      <c r="V759" t="str">
        <f>IFERROR(INDEX('Prix PRO CA'!$1:$1048576,MATCH(E759,'Prix PRO BTE'!D:D,0),10),"")</f>
        <v/>
      </c>
      <c r="W759">
        <f>+IFERROR(INDEX('Prix PRO PCS'!$1:$1048576,MATCH(E759,'Prix PRO PCS'!D:D,0),10),"")</f>
        <v>31.52</v>
      </c>
      <c r="X759" t="str">
        <f>IF(B759="OPPORTUNITE",AA759,IF(AA759&lt;=0,"Non",IF(AA759&gt;10,"Oui","Inf à 10")))</f>
        <v>Oui</v>
      </c>
      <c r="Y759">
        <f>IFERROR(INDEX(LigneAchat!$1:$1048576,MATCH(E759,LigneAchat!D:D,0),5),"")</f>
        <v>44317</v>
      </c>
      <c r="Z759">
        <f>INDEX(Articles!$1:$1048576,MATCH(E759,Articles!D:D,0),21)</f>
        <v>237</v>
      </c>
      <c r="AA759">
        <f>+Z759-AB759</f>
        <v>116</v>
      </c>
      <c r="AB759">
        <f>+INDEX(Articles!$1:$1048576,MATCH(E759,Articles!D:D,0),23)</f>
        <v>121</v>
      </c>
    </row>
    <row r="760">
      <c r="B760" t="str">
        <f>INDEX(Articles!$1:$1048576,MATCH(E760,Articles!D:D,0),6)</f>
        <v>1</v>
      </c>
      <c r="C760" t="str">
        <f>INDEX(Articles!$1:$1048576,MATCH(E760,Articles!D:D,0),7)</f>
        <v>2020</v>
      </c>
      <c r="D760" t="str">
        <f>HYPERLINK(INDEX(Articles!$1:$1048576,MATCH(E760,Articles!D:D,0),24),"Lien")</f>
        <v>Lien</v>
      </c>
      <c r="E760" t="str">
        <v>04026R-S</v>
      </c>
      <c r="F760" t="str">
        <f>INDEX(Articles!$1:$1048576,MATCH(E760,Articles!D:D,0),5)</f>
        <v>BATT. Ø25 SÉQ. 40 COMÈTES MOSAÏQUE ROUGES</v>
      </c>
      <c r="G760" t="str">
        <f>INDEX(Articles!$1:$1048576,MATCH(E760,Articles!D:D,0),8)</f>
        <v>BATTERIE</v>
      </c>
      <c r="H760" t="str">
        <f>INDEX(Articles!$1:$1048576,MATCH(E760,Articles!D:D,0),9)</f>
        <v>SEQUENCEE</v>
      </c>
      <c r="I760">
        <f>INDEX(Articles!$1:$1048576,MATCH(E760,Articles!D:D,0),10)</f>
        <v>25</v>
      </c>
      <c r="J760" t="str">
        <f>INDEX(Articles!$1:$1048576,MATCH(E760,Articles!D:D,0),11)</f>
        <v>MOSAIQUE</v>
      </c>
      <c r="K760" t="str">
        <f>INDEX(Articles!$1:$1048576,MATCH(E760,Articles!D:D,0),12)</f>
        <v>ROUGE</v>
      </c>
      <c r="L760" t="str">
        <f>INDEX(Articles!$1:$1048576,MATCH(E760,Articles!D:D,0),13)</f>
        <v>CN</v>
      </c>
      <c r="M760" t="str">
        <f>INDEX(Articles!$1:$1048576,MATCH(E760,Articles!D:D,0),14)</f>
        <v>F3</v>
      </c>
      <c r="N760" t="str">
        <f>INDEX(Articles!$1:$1048576,MATCH(E760,Articles!D:D,0),15)</f>
        <v>1.4G</v>
      </c>
      <c r="O760" t="str">
        <f>INDEX(Articles!$1:$1048576,MATCH(E760,Articles!D:D,0),16)</f>
        <v>1008-F3-69248603</v>
      </c>
      <c r="P760">
        <f>INDEX(Articles!$1:$1048576,MATCH(E760,Articles!D:D,0),17)*1000</f>
        <v>680</v>
      </c>
      <c r="Q760" t="str">
        <f>INDEX(Articles!$1:$1048576,MATCH(E760,Articles!D:D,0),18)</f>
        <v>30</v>
      </c>
      <c r="R760">
        <f>INDEX(Articles!$1:$1048576,MATCH(E760,Articles!D:D,0),19)</f>
        <v>25</v>
      </c>
      <c r="S760" t="str">
        <f>IF(INDEX('Unités CA'!$1:$1048576,MATCH(E760,'Unités CA'!D:D,0),5)=0,"",INDEX('Unités CA'!$1:$1048576,MATCH(E760,'Unités CA'!D:D,0),5))</f>
        <v>0004/CA</v>
      </c>
      <c r="T760" t="str">
        <f>IF(INDEX('Unités BTE'!$1:$1048576,MATCH(E760,'Unités CA'!D:D,0),5)=0,"",INDEX('Unités BTE'!$1:$1048576,MATCH(E760,'Unités CA'!D:D,0),5))</f>
        <v/>
      </c>
      <c r="U760">
        <f>IFERROR(INDEX('Prix PRO CA'!$1:$1048576,MATCH(E760,'Prix PRO CA'!D:D,0),10),"")</f>
        <v>113.84</v>
      </c>
      <c r="V760" t="str">
        <f>IFERROR(INDEX('Prix PRO CA'!$1:$1048576,MATCH(E760,'Prix PRO BTE'!D:D,0),10),"")</f>
        <v/>
      </c>
      <c r="W760">
        <f>+IFERROR(INDEX('Prix PRO PCS'!$1:$1048576,MATCH(E760,'Prix PRO PCS'!D:D,0),10),"")</f>
        <v>34.38</v>
      </c>
      <c r="X760" t="str">
        <f>IF(B760="OPPORTUNITE",AA760,IF(AA760&lt;=0,"Non",IF(AA760&gt;10,"Oui","Inf à 10")))</f>
        <v>Oui</v>
      </c>
      <c r="Y760" t="str">
        <f>IFERROR(INDEX(LigneAchat!$1:$1048576,MATCH(E760,LigneAchat!D:D,0),5),"")</f>
        <v/>
      </c>
      <c r="Z760">
        <f>INDEX(Articles!$1:$1048576,MATCH(E760,Articles!D:D,0),21)</f>
        <v>223</v>
      </c>
      <c r="AA760">
        <f>+Z760-AB760</f>
        <v>132</v>
      </c>
      <c r="AB760">
        <f>+INDEX(Articles!$1:$1048576,MATCH(E760,Articles!D:D,0),23)</f>
        <v>91</v>
      </c>
    </row>
    <row r="761">
      <c r="B761" t="str">
        <f>INDEX(Articles!$1:$1048576,MATCH(E761,Articles!D:D,0),6)</f>
        <v>1</v>
      </c>
      <c r="C761" t="str">
        <f>INDEX(Articles!$1:$1048576,MATCH(E761,Articles!D:D,0),7)</f>
        <v/>
      </c>
      <c r="D761" t="str">
        <f>HYPERLINK(INDEX(Articles!$1:$1048576,MATCH(E761,Articles!D:D,0),24),"Lien")</f>
        <v>Lien</v>
      </c>
      <c r="E761" t="str">
        <v>04028TB</v>
      </c>
      <c r="F761" t="str">
        <f>INDEX(Articles!$1:$1048576,MATCH(E761,Articles!D:D,0),5)</f>
        <v>BATT. Ø25 SÉQ. 40 SERPENTEAUX ARGENT</v>
      </c>
      <c r="G761" t="str">
        <f>INDEX(Articles!$1:$1048576,MATCH(E761,Articles!D:D,0),8)</f>
        <v>BATTERIE</v>
      </c>
      <c r="H761" t="str">
        <f>INDEX(Articles!$1:$1048576,MATCH(E761,Articles!D:D,0),9)</f>
        <v>SEQUENCEE</v>
      </c>
      <c r="I761">
        <f>INDEX(Articles!$1:$1048576,MATCH(E761,Articles!D:D,0),10)</f>
        <v>25</v>
      </c>
      <c r="J761" t="str">
        <f>INDEX(Articles!$1:$1048576,MATCH(E761,Articles!D:D,0),11)</f>
        <v>SERPENTEAUX</v>
      </c>
      <c r="K761" t="str">
        <f>INDEX(Articles!$1:$1048576,MATCH(E761,Articles!D:D,0),12)</f>
        <v>ARGENT</v>
      </c>
      <c r="L761" t="str">
        <f>INDEX(Articles!$1:$1048576,MATCH(E761,Articles!D:D,0),13)</f>
        <v>CN</v>
      </c>
      <c r="M761" t="str">
        <f>INDEX(Articles!$1:$1048576,MATCH(E761,Articles!D:D,0),14)</f>
        <v>F2</v>
      </c>
      <c r="N761" t="str">
        <f>INDEX(Articles!$1:$1048576,MATCH(E761,Articles!D:D,0),15)</f>
        <v>1.4G</v>
      </c>
      <c r="O761" t="str">
        <f>INDEX(Articles!$1:$1048576,MATCH(E761,Articles!D:D,0),16)</f>
        <v>1008-F2-69248608</v>
      </c>
      <c r="P761">
        <f>INDEX(Articles!$1:$1048576,MATCH(E761,Articles!D:D,0),17)*1000</f>
        <v>340</v>
      </c>
      <c r="Q761" t="str">
        <f>INDEX(Articles!$1:$1048576,MATCH(E761,Articles!D:D,0),18)</f>
        <v>30</v>
      </c>
      <c r="R761">
        <f>INDEX(Articles!$1:$1048576,MATCH(E761,Articles!D:D,0),19)</f>
        <v>8</v>
      </c>
      <c r="S761" t="str">
        <f>IF(INDEX('Unités CA'!$1:$1048576,MATCH(E761,'Unités CA'!D:D,0),5)=0,"",INDEX('Unités CA'!$1:$1048576,MATCH(E761,'Unités CA'!D:D,0),5))</f>
        <v>0004/CA</v>
      </c>
      <c r="T761" t="str">
        <f>IF(INDEX('Unités BTE'!$1:$1048576,MATCH(E761,'Unités CA'!D:D,0),5)=0,"",INDEX('Unités BTE'!$1:$1048576,MATCH(E761,'Unités CA'!D:D,0),5))</f>
        <v/>
      </c>
      <c r="U761">
        <f>IFERROR(INDEX('Prix PRO CA'!$1:$1048576,MATCH(E761,'Prix PRO CA'!D:D,0),10),"")</f>
        <v>108.6</v>
      </c>
      <c r="V761" t="str">
        <f>IFERROR(INDEX('Prix PRO CA'!$1:$1048576,MATCH(E761,'Prix PRO BTE'!D:D,0),10),"")</f>
        <v/>
      </c>
      <c r="W761">
        <f>+IFERROR(INDEX('Prix PRO PCS'!$1:$1048576,MATCH(E761,'Prix PRO PCS'!D:D,0),10),"")</f>
        <v>33.19</v>
      </c>
      <c r="X761" t="str">
        <f>IF(B761="OPPORTUNITE",AA761,IF(AA761&lt;=0,"Non",IF(AA761&gt;10,"Oui","Inf à 10")))</f>
        <v>Oui</v>
      </c>
      <c r="Y761" t="str">
        <f>IFERROR(INDEX(LigneAchat!$1:$1048576,MATCH(E761,LigneAchat!D:D,0),5),"")</f>
        <v/>
      </c>
      <c r="Z761">
        <f>INDEX(Articles!$1:$1048576,MATCH(E761,Articles!D:D,0),21)</f>
        <v>413</v>
      </c>
      <c r="AA761">
        <f>+Z761-AB761</f>
        <v>336</v>
      </c>
      <c r="AB761">
        <f>+INDEX(Articles!$1:$1048576,MATCH(E761,Articles!D:D,0),23)</f>
        <v>77</v>
      </c>
    </row>
    <row r="762">
      <c r="B762" t="str">
        <f>INDEX(Articles!$1:$1048576,MATCH(E762,Articles!D:D,0),6)</f>
        <v>1</v>
      </c>
      <c r="C762" t="str">
        <f>INDEX(Articles!$1:$1048576,MATCH(E762,Articles!D:D,0),7)</f>
        <v/>
      </c>
      <c r="D762" t="str">
        <f>HYPERLINK(INDEX(Articles!$1:$1048576,MATCH(E762,Articles!D:D,0),24),"Lien")</f>
        <v>Lien</v>
      </c>
      <c r="E762" t="str">
        <v>04530-82</v>
      </c>
      <c r="F762" t="str">
        <f>INDEX(Articles!$1:$1048576,MATCH(E762,Articles!D:D,0),5)</f>
        <v>BATT. Ø25 SÉQ. 45 PAF OR &amp; BLEU + BTTES FILET OR</v>
      </c>
      <c r="G762" t="str">
        <f>INDEX(Articles!$1:$1048576,MATCH(E762,Articles!D:D,0),8)</f>
        <v>BATTERIE</v>
      </c>
      <c r="H762" t="str">
        <f>INDEX(Articles!$1:$1048576,MATCH(E762,Articles!D:D,0),9)</f>
        <v>SEQUENCEE</v>
      </c>
      <c r="I762">
        <f>INDEX(Articles!$1:$1048576,MATCH(E762,Articles!D:D,0),10)</f>
        <v>25</v>
      </c>
      <c r="J762" t="str">
        <f>INDEX(Articles!$1:$1048576,MATCH(E762,Articles!D:D,0),11)</f>
        <v>PLEUREUR</v>
      </c>
      <c r="K762" t="str">
        <f>INDEX(Articles!$1:$1048576,MATCH(E762,Articles!D:D,0),12)</f>
        <v>KAMURO</v>
      </c>
      <c r="L762" t="str">
        <f>INDEX(Articles!$1:$1048576,MATCH(E762,Articles!D:D,0),13)</f>
        <v>CN</v>
      </c>
      <c r="M762" t="str">
        <f>INDEX(Articles!$1:$1048576,MATCH(E762,Articles!D:D,0),14)</f>
        <v>F3</v>
      </c>
      <c r="N762" t="str">
        <f>INDEX(Articles!$1:$1048576,MATCH(E762,Articles!D:D,0),15)</f>
        <v>1.4G</v>
      </c>
      <c r="O762" t="str">
        <f>INDEX(Articles!$1:$1048576,MATCH(E762,Articles!D:D,0),16)</f>
        <v>1008-F3-69244484</v>
      </c>
      <c r="P762">
        <f>INDEX(Articles!$1:$1048576,MATCH(E762,Articles!D:D,0),17)*1000</f>
        <v>725</v>
      </c>
      <c r="Q762" t="str">
        <f>INDEX(Articles!$1:$1048576,MATCH(E762,Articles!D:D,0),18)</f>
        <v>30</v>
      </c>
      <c r="R762">
        <f>INDEX(Articles!$1:$1048576,MATCH(E762,Articles!D:D,0),19)</f>
        <v>25</v>
      </c>
      <c r="S762" t="str">
        <f>IF(INDEX('Unités CA'!$1:$1048576,MATCH(E762,'Unités CA'!D:D,0),5)=0,"",INDEX('Unités CA'!$1:$1048576,MATCH(E762,'Unités CA'!D:D,0),5))</f>
        <v>0002/CA</v>
      </c>
      <c r="T762" t="str">
        <f>IF(INDEX('Unités BTE'!$1:$1048576,MATCH(E762,'Unités CA'!D:D,0),5)=0,"",INDEX('Unités BTE'!$1:$1048576,MATCH(E762,'Unités CA'!D:D,0),5))</f>
        <v/>
      </c>
      <c r="U762">
        <f>IFERROR(INDEX('Prix PRO CA'!$1:$1048576,MATCH(E762,'Prix PRO CA'!D:D,0),10),"")</f>
        <v>90.17</v>
      </c>
      <c r="V762" t="str">
        <f>IFERROR(INDEX('Prix PRO CA'!$1:$1048576,MATCH(E762,'Prix PRO BTE'!D:D,0),10),"")</f>
        <v/>
      </c>
      <c r="W762">
        <f>+IFERROR(INDEX('Prix PRO PCS'!$1:$1048576,MATCH(E762,'Prix PRO PCS'!D:D,0),10),"")</f>
        <v>46.85</v>
      </c>
      <c r="X762" t="str">
        <f>IF(B762="OPPORTUNITE",AA762,IF(AA762&lt;=0,"Non",IF(AA762&gt;10,"Oui","Inf à 10")))</f>
        <v>Oui</v>
      </c>
      <c r="Y762" t="str">
        <f>IFERROR(INDEX(LigneAchat!$1:$1048576,MATCH(E762,LigneAchat!D:D,0),5),"")</f>
        <v/>
      </c>
      <c r="Z762">
        <f>INDEX(Articles!$1:$1048576,MATCH(E762,Articles!D:D,0),21)</f>
        <v>170</v>
      </c>
      <c r="AA762">
        <f>+Z762-AB762</f>
        <v>70</v>
      </c>
      <c r="AB762">
        <f>+INDEX(Articles!$1:$1048576,MATCH(E762,Articles!D:D,0),23)</f>
        <v>100</v>
      </c>
    </row>
    <row r="763">
      <c r="B763" t="str">
        <f>INDEX(Articles!$1:$1048576,MATCH(E763,Articles!D:D,0),6)</f>
        <v>1</v>
      </c>
      <c r="C763" t="str">
        <f>INDEX(Articles!$1:$1048576,MATCH(E763,Articles!D:D,0),7)</f>
        <v/>
      </c>
      <c r="D763" t="str">
        <f>HYPERLINK(INDEX(Articles!$1:$1048576,MATCH(E763,Articles!D:D,0),24),"Lien")</f>
        <v>Lien</v>
      </c>
      <c r="E763" t="str">
        <v>08024-06CE</v>
      </c>
      <c r="F763" t="str">
        <f>INDEX(Articles!$1:$1048576,MATCH(E763,Articles!D:D,0),5)</f>
        <v>BATT. Ø24 SÉQ. 80 BTTES SERPENT. ARGT + TC ROUGE</v>
      </c>
      <c r="G763" t="str">
        <f>INDEX(Articles!$1:$1048576,MATCH(E763,Articles!D:D,0),8)</f>
        <v>BATTERIE</v>
      </c>
      <c r="H763" t="str">
        <f>INDEX(Articles!$1:$1048576,MATCH(E763,Articles!D:D,0),9)</f>
        <v>SEQUENCEE</v>
      </c>
      <c r="I763">
        <f>INDEX(Articles!$1:$1048576,MATCH(E763,Articles!D:D,0),10)</f>
        <v>25</v>
      </c>
      <c r="J763" t="str">
        <f>INDEX(Articles!$1:$1048576,MATCH(E763,Articles!D:D,0),11)</f>
        <v>SERPENTEAUX</v>
      </c>
      <c r="K763" t="str">
        <f>INDEX(Articles!$1:$1048576,MATCH(E763,Articles!D:D,0),12)</f>
        <v>ROUGE</v>
      </c>
      <c r="L763" t="str">
        <f>INDEX(Articles!$1:$1048576,MATCH(E763,Articles!D:D,0),13)</f>
        <v>CN</v>
      </c>
      <c r="M763" t="str">
        <f>INDEX(Articles!$1:$1048576,MATCH(E763,Articles!D:D,0),14)</f>
        <v>F4</v>
      </c>
      <c r="N763" t="str">
        <f>INDEX(Articles!$1:$1048576,MATCH(E763,Articles!D:D,0),15)</f>
        <v>1.4G</v>
      </c>
      <c r="O763" t="str">
        <f>INDEX(Articles!$1:$1048576,MATCH(E763,Articles!D:D,0),16)</f>
        <v>1008-F4-69254323</v>
      </c>
      <c r="P763">
        <f>INDEX(Articles!$1:$1048576,MATCH(E763,Articles!D:D,0),17)*1000</f>
        <v>728</v>
      </c>
      <c r="Q763" t="str">
        <f>INDEX(Articles!$1:$1048576,MATCH(E763,Articles!D:D,0),18)</f>
        <v>24</v>
      </c>
      <c r="R763">
        <f>INDEX(Articles!$1:$1048576,MATCH(E763,Articles!D:D,0),19)</f>
        <v>36</v>
      </c>
      <c r="S763" t="str">
        <f>IF(INDEX('Unités CA'!$1:$1048576,MATCH(E763,'Unités CA'!D:D,0),5)=0,"",INDEX('Unités CA'!$1:$1048576,MATCH(E763,'Unités CA'!D:D,0),5))</f>
        <v>0002/CA</v>
      </c>
      <c r="T763" t="str">
        <f>IF(INDEX('Unités BTE'!$1:$1048576,MATCH(E763,'Unités CA'!D:D,0),5)=0,"",INDEX('Unités BTE'!$1:$1048576,MATCH(E763,'Unités CA'!D:D,0),5))</f>
        <v/>
      </c>
      <c r="U763">
        <f>IFERROR(INDEX('Prix PRO CA'!$1:$1048576,MATCH(E763,'Prix PRO CA'!D:D,0),10),"")</f>
        <v>189.24</v>
      </c>
      <c r="V763" t="str">
        <f>IFERROR(INDEX('Prix PRO CA'!$1:$1048576,MATCH(E763,'Prix PRO BTE'!D:D,0),10),"")</f>
        <v/>
      </c>
      <c r="W763">
        <f>+IFERROR(INDEX('Prix PRO PCS'!$1:$1048576,MATCH(E763,'Prix PRO PCS'!D:D,0),10),"")</f>
        <v>108.16</v>
      </c>
      <c r="X763" t="str">
        <f>IF(B763="OPPORTUNITE",AA763,IF(AA763&lt;=0,"Non",IF(AA763&gt;10,"Oui","Inf à 10")))</f>
        <v>Inf à 10</v>
      </c>
      <c r="Y763">
        <f>IFERROR(INDEX(LigneAchat!$1:$1048576,MATCH(E763,LigneAchat!D:D,0),5),"")</f>
        <v>44326</v>
      </c>
      <c r="Z763">
        <f>INDEX(Articles!$1:$1048576,MATCH(E763,Articles!D:D,0),21)</f>
        <v>4</v>
      </c>
      <c r="AA763">
        <f>+Z763-AB763</f>
        <v>4</v>
      </c>
      <c r="AB763">
        <f>+INDEX(Articles!$1:$1048576,MATCH(E763,Articles!D:D,0),23)</f>
        <v>0</v>
      </c>
    </row>
    <row r="764">
      <c r="B764" t="str">
        <f>INDEX(Articles!$1:$1048576,MATCH(E764,Articles!D:D,0),6)</f>
        <v>1</v>
      </c>
      <c r="C764" t="str">
        <f>INDEX(Articles!$1:$1048576,MATCH(E764,Articles!D:D,0),7)</f>
        <v/>
      </c>
      <c r="D764" t="str">
        <f>HYPERLINK(INDEX(Articles!$1:$1048576,MATCH(E764,Articles!D:D,0),24),"Lien")</f>
        <v>Lien</v>
      </c>
      <c r="E764" t="str">
        <v>08024-02CE</v>
      </c>
      <c r="F764" t="str">
        <f>INDEX(Articles!$1:$1048576,MATCH(E764,Articles!D:D,0),5)</f>
        <v>BATT. Ø24 SÉQ. 80 BTTES SERPENTEAUX ARGT + TC BLEU</v>
      </c>
      <c r="G764" t="str">
        <f>INDEX(Articles!$1:$1048576,MATCH(E764,Articles!D:D,0),8)</f>
        <v>BATTERIE</v>
      </c>
      <c r="H764" t="str">
        <f>INDEX(Articles!$1:$1048576,MATCH(E764,Articles!D:D,0),9)</f>
        <v>SEQUENCEE</v>
      </c>
      <c r="I764">
        <f>INDEX(Articles!$1:$1048576,MATCH(E764,Articles!D:D,0),10)</f>
        <v>25</v>
      </c>
      <c r="J764" t="str">
        <f>INDEX(Articles!$1:$1048576,MATCH(E764,Articles!D:D,0),11)</f>
        <v>SERPENTEAUX</v>
      </c>
      <c r="K764" t="str">
        <f>INDEX(Articles!$1:$1048576,MATCH(E764,Articles!D:D,0),12)</f>
        <v>BLEU</v>
      </c>
      <c r="L764" t="str">
        <f>INDEX(Articles!$1:$1048576,MATCH(E764,Articles!D:D,0),13)</f>
        <v>CN</v>
      </c>
      <c r="M764" t="str">
        <f>INDEX(Articles!$1:$1048576,MATCH(E764,Articles!D:D,0),14)</f>
        <v>F4</v>
      </c>
      <c r="N764" t="str">
        <f>INDEX(Articles!$1:$1048576,MATCH(E764,Articles!D:D,0),15)</f>
        <v>1.4G</v>
      </c>
      <c r="O764" t="str">
        <f>INDEX(Articles!$1:$1048576,MATCH(E764,Articles!D:D,0),16)</f>
        <v>1008-F4-69254323</v>
      </c>
      <c r="P764">
        <f>INDEX(Articles!$1:$1048576,MATCH(E764,Articles!D:D,0),17)*1000</f>
        <v>728</v>
      </c>
      <c r="Q764" t="str">
        <f>INDEX(Articles!$1:$1048576,MATCH(E764,Articles!D:D,0),18)</f>
        <v>24</v>
      </c>
      <c r="R764">
        <f>INDEX(Articles!$1:$1048576,MATCH(E764,Articles!D:D,0),19)</f>
        <v>36</v>
      </c>
      <c r="S764" t="str">
        <f>IF(INDEX('Unités CA'!$1:$1048576,MATCH(E764,'Unités CA'!D:D,0),5)=0,"",INDEX('Unités CA'!$1:$1048576,MATCH(E764,'Unités CA'!D:D,0),5))</f>
        <v>0002/CA</v>
      </c>
      <c r="T764" t="str">
        <f>IF(INDEX('Unités BTE'!$1:$1048576,MATCH(E764,'Unités CA'!D:D,0),5)=0,"",INDEX('Unités BTE'!$1:$1048576,MATCH(E764,'Unités CA'!D:D,0),5))</f>
        <v/>
      </c>
      <c r="U764">
        <f>IFERROR(INDEX('Prix PRO CA'!$1:$1048576,MATCH(E764,'Prix PRO CA'!D:D,0),10),"")</f>
        <v>189.24</v>
      </c>
      <c r="V764" t="str">
        <f>IFERROR(INDEX('Prix PRO CA'!$1:$1048576,MATCH(E764,'Prix PRO BTE'!D:D,0),10),"")</f>
        <v/>
      </c>
      <c r="W764">
        <f>+IFERROR(INDEX('Prix PRO PCS'!$1:$1048576,MATCH(E764,'Prix PRO PCS'!D:D,0),10),"")</f>
        <v>108.16</v>
      </c>
      <c r="X764" t="str">
        <f>IF(B764="OPPORTUNITE",AA764,IF(AA764&lt;=0,"Non",IF(AA764&gt;10,"Oui","Inf à 10")))</f>
        <v>Inf à 10</v>
      </c>
      <c r="Y764">
        <f>IFERROR(INDEX(LigneAchat!$1:$1048576,MATCH(E764,LigneAchat!D:D,0),5),"")</f>
        <v>44326</v>
      </c>
      <c r="Z764">
        <f>INDEX(Articles!$1:$1048576,MATCH(E764,Articles!D:D,0),21)</f>
        <v>2</v>
      </c>
      <c r="AA764">
        <f>+Z764-AB764</f>
        <v>2</v>
      </c>
      <c r="AB764">
        <f>+INDEX(Articles!$1:$1048576,MATCH(E764,Articles!D:D,0),23)</f>
        <v>0</v>
      </c>
    </row>
    <row r="765">
      <c r="B765" t="str">
        <f>INDEX(Articles!$1:$1048576,MATCH(E765,Articles!D:D,0),6)</f>
        <v>1</v>
      </c>
      <c r="C765" t="str">
        <f>INDEX(Articles!$1:$1048576,MATCH(E765,Articles!D:D,0),7)</f>
        <v>2019</v>
      </c>
      <c r="D765" t="str">
        <f>HYPERLINK(INDEX(Articles!$1:$1048576,MATCH(E765,Articles!D:D,0),24),"Lien")</f>
        <v>Lien</v>
      </c>
      <c r="E765" t="str">
        <v>09925-18CE</v>
      </c>
      <c r="F765" t="str">
        <f>INDEX(Articles!$1:$1048576,MATCH(E765,Articles!D:D,0),5)</f>
        <v>BATT. Ø25 SÉQ. CŒUR 99 COMÈTES FILET D'OR</v>
      </c>
      <c r="G765" t="str">
        <f>INDEX(Articles!$1:$1048576,MATCH(E765,Articles!D:D,0),8)</f>
        <v>BATTERIE</v>
      </c>
      <c r="H765" t="str">
        <f>INDEX(Articles!$1:$1048576,MATCH(E765,Articles!D:D,0),9)</f>
        <v>SEQUENCEE</v>
      </c>
      <c r="I765">
        <f>INDEX(Articles!$1:$1048576,MATCH(E765,Articles!D:D,0),10)</f>
        <v>25</v>
      </c>
      <c r="J765" t="str">
        <f>INDEX(Articles!$1:$1048576,MATCH(E765,Articles!D:D,0),11)</f>
        <v>PLEUREUR</v>
      </c>
      <c r="K765" t="str">
        <f>INDEX(Articles!$1:$1048576,MATCH(E765,Articles!D:D,0),12)</f>
        <v>KAMURO</v>
      </c>
      <c r="L765" t="str">
        <f>INDEX(Articles!$1:$1048576,MATCH(E765,Articles!D:D,0),13)</f>
        <v>CN</v>
      </c>
      <c r="M765" t="str">
        <f>INDEX(Articles!$1:$1048576,MATCH(E765,Articles!D:D,0),14)</f>
        <v>F4</v>
      </c>
      <c r="N765" t="str">
        <f>INDEX(Articles!$1:$1048576,MATCH(E765,Articles!D:D,0),15)</f>
        <v>1.4G</v>
      </c>
      <c r="O765" t="str">
        <f>INDEX(Articles!$1:$1048576,MATCH(E765,Articles!D:D,0),16)</f>
        <v>1008-F4-69245809</v>
      </c>
      <c r="P765">
        <f>INDEX(Articles!$1:$1048576,MATCH(E765,Articles!D:D,0),17)*1000</f>
        <v>1265</v>
      </c>
      <c r="Q765" t="str">
        <f>INDEX(Articles!$1:$1048576,MATCH(E765,Articles!D:D,0),18)</f>
        <v>30</v>
      </c>
      <c r="R765">
        <f>INDEX(Articles!$1:$1048576,MATCH(E765,Articles!D:D,0),19)</f>
        <v>36</v>
      </c>
      <c r="S765" t="str">
        <f>IF(INDEX('Unités CA'!$1:$1048576,MATCH(E765,'Unités CA'!D:D,0),5)=0,"",INDEX('Unités CA'!$1:$1048576,MATCH(E765,'Unités CA'!D:D,0),5))</f>
        <v>0002/CA</v>
      </c>
      <c r="T765" t="str">
        <f>IF(INDEX('Unités BTE'!$1:$1048576,MATCH(E765,'Unités CA'!D:D,0),5)=0,"",INDEX('Unités BTE'!$1:$1048576,MATCH(E765,'Unités CA'!D:D,0),5))</f>
        <v/>
      </c>
      <c r="U765">
        <f>IFERROR(INDEX('Prix PRO CA'!$1:$1048576,MATCH(E765,'Prix PRO CA'!D:D,0),10),"")</f>
        <v>171.06</v>
      </c>
      <c r="V765" t="str">
        <f>IFERROR(INDEX('Prix PRO CA'!$1:$1048576,MATCH(E765,'Prix PRO BTE'!D:D,0),10),"")</f>
        <v/>
      </c>
      <c r="W765">
        <f>+IFERROR(INDEX('Prix PRO PCS'!$1:$1048576,MATCH(E765,'Prix PRO PCS'!D:D,0),10),"")</f>
        <v>96.03</v>
      </c>
      <c r="X765" t="str">
        <f>IF(B765="OPPORTUNITE",AA765,IF(AA765&lt;=0,"Non",IF(AA765&gt;10,"Oui","Inf à 10")))</f>
        <v>Oui</v>
      </c>
      <c r="Y765" t="str">
        <f>IFERROR(INDEX(LigneAchat!$1:$1048576,MATCH(E765,LigneAchat!D:D,0),5),"")</f>
        <v/>
      </c>
      <c r="Z765">
        <f>INDEX(Articles!$1:$1048576,MATCH(E765,Articles!D:D,0),21)</f>
        <v>65</v>
      </c>
      <c r="AA765">
        <f>+Z765-AB765</f>
        <v>65</v>
      </c>
      <c r="AB765">
        <f>+INDEX(Articles!$1:$1048576,MATCH(E765,Articles!D:D,0),23)</f>
        <v>0</v>
      </c>
    </row>
    <row r="766">
      <c r="B766" t="str">
        <f>INDEX(Articles!$1:$1048576,MATCH(E766,Articles!D:D,0),6)</f>
        <v>1</v>
      </c>
      <c r="C766" t="str">
        <f>INDEX(Articles!$1:$1048576,MATCH(E766,Articles!D:D,0),7)</f>
        <v/>
      </c>
      <c r="D766" t="str">
        <f>HYPERLINK(INDEX(Articles!$1:$1048576,MATCH(E766,Articles!D:D,0),24),"Lien")</f>
        <v>Lien</v>
      </c>
      <c r="E766" t="str">
        <v>09925-17CE</v>
      </c>
      <c r="F766" t="str">
        <f>INDEX(Articles!$1:$1048576,MATCH(E766,Articles!D:D,0),5)</f>
        <v>BATT. Ø25 SÉQ. CŒUR 99 COMÈTES FRISSON BLANC</v>
      </c>
      <c r="G766" t="str">
        <f>INDEX(Articles!$1:$1048576,MATCH(E766,Articles!D:D,0),8)</f>
        <v>BATTERIE</v>
      </c>
      <c r="H766" t="str">
        <f>INDEX(Articles!$1:$1048576,MATCH(E766,Articles!D:D,0),9)</f>
        <v>SEQUENCEE</v>
      </c>
      <c r="I766">
        <f>INDEX(Articles!$1:$1048576,MATCH(E766,Articles!D:D,0),10)</f>
        <v>25</v>
      </c>
      <c r="J766" t="str">
        <f>INDEX(Articles!$1:$1048576,MATCH(E766,Articles!D:D,0),11)</f>
        <v>CREPITANT</v>
      </c>
      <c r="K766" t="str">
        <f>INDEX(Articles!$1:$1048576,MATCH(E766,Articles!D:D,0),12)</f>
        <v>ARGENT</v>
      </c>
      <c r="L766" t="str">
        <f>INDEX(Articles!$1:$1048576,MATCH(E766,Articles!D:D,0),13)</f>
        <v>CN</v>
      </c>
      <c r="M766" t="str">
        <f>INDEX(Articles!$1:$1048576,MATCH(E766,Articles!D:D,0),14)</f>
        <v>F4</v>
      </c>
      <c r="N766" t="str">
        <f>INDEX(Articles!$1:$1048576,MATCH(E766,Articles!D:D,0),15)</f>
        <v>1.4G</v>
      </c>
      <c r="O766" t="str">
        <f>INDEX(Articles!$1:$1048576,MATCH(E766,Articles!D:D,0),16)</f>
        <v>1008-F4-69245809</v>
      </c>
      <c r="P766">
        <f>INDEX(Articles!$1:$1048576,MATCH(E766,Articles!D:D,0),17)*1000</f>
        <v>1287</v>
      </c>
      <c r="Q766" t="str">
        <f>INDEX(Articles!$1:$1048576,MATCH(E766,Articles!D:D,0),18)</f>
        <v>30</v>
      </c>
      <c r="R766">
        <f>INDEX(Articles!$1:$1048576,MATCH(E766,Articles!D:D,0),19)</f>
        <v>36</v>
      </c>
      <c r="S766" t="str">
        <f>IF(INDEX('Unités CA'!$1:$1048576,MATCH(E766,'Unités CA'!D:D,0),5)=0,"",INDEX('Unités CA'!$1:$1048576,MATCH(E766,'Unités CA'!D:D,0),5))</f>
        <v>0002/CA</v>
      </c>
      <c r="T766" t="str">
        <f>IF(INDEX('Unités BTE'!$1:$1048576,MATCH(E766,'Unités CA'!D:D,0),5)=0,"",INDEX('Unités BTE'!$1:$1048576,MATCH(E766,'Unités CA'!D:D,0),5))</f>
        <v/>
      </c>
      <c r="U766">
        <f>IFERROR(INDEX('Prix PRO CA'!$1:$1048576,MATCH(E766,'Prix PRO CA'!D:D,0),10),"")</f>
        <v>171.06</v>
      </c>
      <c r="V766" t="str">
        <f>IFERROR(INDEX('Prix PRO CA'!$1:$1048576,MATCH(E766,'Prix PRO BTE'!D:D,0),10),"")</f>
        <v/>
      </c>
      <c r="W766">
        <f>+IFERROR(INDEX('Prix PRO PCS'!$1:$1048576,MATCH(E766,'Prix PRO PCS'!D:D,0),10),"")</f>
        <v>96.03</v>
      </c>
      <c r="X766" t="str">
        <f>IF(B766="OPPORTUNITE",AA766,IF(AA766&lt;=0,"Non",IF(AA766&gt;10,"Oui","Inf à 10")))</f>
        <v>Non</v>
      </c>
      <c r="Y766">
        <f>IFERROR(INDEX(LigneAchat!$1:$1048576,MATCH(E766,LigneAchat!D:D,0),5),"")</f>
        <v>44326</v>
      </c>
      <c r="Z766">
        <f>INDEX(Articles!$1:$1048576,MATCH(E766,Articles!D:D,0),21)</f>
        <v>46</v>
      </c>
      <c r="AA766">
        <f>+Z766-AB766</f>
        <v>-1</v>
      </c>
      <c r="AB766">
        <f>+INDEX(Articles!$1:$1048576,MATCH(E766,Articles!D:D,0),23)</f>
        <v>47</v>
      </c>
    </row>
    <row r="767">
      <c r="B767" t="str">
        <f>INDEX(Articles!$1:$1048576,MATCH(E767,Articles!D:D,0),6)</f>
        <v>1</v>
      </c>
      <c r="C767" t="str">
        <f>INDEX(Articles!$1:$1048576,MATCH(E767,Articles!D:D,0),7)</f>
        <v/>
      </c>
      <c r="D767" t="str">
        <f>HYPERLINK(INDEX(Articles!$1:$1048576,MATCH(E767,Articles!D:D,0),24),"Lien")</f>
        <v>Lien</v>
      </c>
      <c r="E767" t="str">
        <v>01025-19CE</v>
      </c>
      <c r="F767" t="str">
        <f>INDEX(Articles!$1:$1048576,MATCH(E767,Articles!D:D,0),5)</f>
        <v>BATT. Ø25 SÉQ. 100 COMÈTES FILET D'OR</v>
      </c>
      <c r="G767" t="str">
        <f>INDEX(Articles!$1:$1048576,MATCH(E767,Articles!D:D,0),8)</f>
        <v>BATTERIE</v>
      </c>
      <c r="H767" t="str">
        <f>INDEX(Articles!$1:$1048576,MATCH(E767,Articles!D:D,0),9)</f>
        <v>SEQUENCEE</v>
      </c>
      <c r="I767">
        <f>INDEX(Articles!$1:$1048576,MATCH(E767,Articles!D:D,0),10)</f>
        <v>25</v>
      </c>
      <c r="J767" t="str">
        <f>INDEX(Articles!$1:$1048576,MATCH(E767,Articles!D:D,0),11)</f>
        <v>PLEUREUR</v>
      </c>
      <c r="K767" t="str">
        <f>INDEX(Articles!$1:$1048576,MATCH(E767,Articles!D:D,0),12)</f>
        <v>KAMURO</v>
      </c>
      <c r="L767" t="str">
        <f>INDEX(Articles!$1:$1048576,MATCH(E767,Articles!D:D,0),13)</f>
        <v>CN</v>
      </c>
      <c r="M767" t="str">
        <f>INDEX(Articles!$1:$1048576,MATCH(E767,Articles!D:D,0),14)</f>
        <v>F4</v>
      </c>
      <c r="N767" t="str">
        <f>INDEX(Articles!$1:$1048576,MATCH(E767,Articles!D:D,0),15)</f>
        <v>1.4G</v>
      </c>
      <c r="O767" t="str">
        <f>INDEX(Articles!$1:$1048576,MATCH(E767,Articles!D:D,0),16)</f>
        <v>1008-F4-69245809</v>
      </c>
      <c r="P767">
        <f>INDEX(Articles!$1:$1048576,MATCH(E767,Articles!D:D,0),17)*1000</f>
        <v>1260</v>
      </c>
      <c r="Q767" t="str">
        <f>INDEX(Articles!$1:$1048576,MATCH(E767,Articles!D:D,0),18)</f>
        <v>25</v>
      </c>
      <c r="R767">
        <f>INDEX(Articles!$1:$1048576,MATCH(E767,Articles!D:D,0),19)</f>
        <v>36</v>
      </c>
      <c r="S767" t="str">
        <f>IF(INDEX('Unités CA'!$1:$1048576,MATCH(E767,'Unités CA'!D:D,0),5)=0,"",INDEX('Unités CA'!$1:$1048576,MATCH(E767,'Unités CA'!D:D,0),5))</f>
        <v>0002/CA</v>
      </c>
      <c r="T767" t="str">
        <f>IF(INDEX('Unités BTE'!$1:$1048576,MATCH(E767,'Unités CA'!D:D,0),5)=0,"",INDEX('Unités BTE'!$1:$1048576,MATCH(E767,'Unités CA'!D:D,0),5))</f>
        <v/>
      </c>
      <c r="U767">
        <f>IFERROR(INDEX('Prix PRO CA'!$1:$1048576,MATCH(E767,'Prix PRO CA'!D:D,0),10),"")</f>
        <v>172.21</v>
      </c>
      <c r="V767" t="str">
        <f>IFERROR(INDEX('Prix PRO CA'!$1:$1048576,MATCH(E767,'Prix PRO BTE'!D:D,0),10),"")</f>
        <v/>
      </c>
      <c r="W767">
        <f>+IFERROR(INDEX('Prix PRO PCS'!$1:$1048576,MATCH(E767,'Prix PRO PCS'!D:D,0),10),"")</f>
        <v>96.34</v>
      </c>
      <c r="X767" t="str">
        <f>IF(B767="OPPORTUNITE",AA767,IF(AA767&lt;=0,"Non",IF(AA767&gt;10,"Oui","Inf à 10")))</f>
        <v>Oui</v>
      </c>
      <c r="Y767" t="str">
        <f>IFERROR(INDEX(LigneAchat!$1:$1048576,MATCH(E767,LigneAchat!D:D,0),5),"")</f>
        <v/>
      </c>
      <c r="Z767">
        <f>INDEX(Articles!$1:$1048576,MATCH(E767,Articles!D:D,0),21)</f>
        <v>151</v>
      </c>
      <c r="AA767">
        <f>+Z767-AB767</f>
        <v>150</v>
      </c>
      <c r="AB767">
        <f>+INDEX(Articles!$1:$1048576,MATCH(E767,Articles!D:D,0),23)</f>
        <v>1</v>
      </c>
    </row>
    <row r="768">
      <c r="B768" t="str">
        <f>INDEX(Articles!$1:$1048576,MATCH(E768,Articles!D:D,0),6)</f>
        <v>1</v>
      </c>
      <c r="C768" t="str">
        <f>INDEX(Articles!$1:$1048576,MATCH(E768,Articles!D:D,0),7)</f>
        <v/>
      </c>
      <c r="D768" t="str">
        <f>HYPERLINK(INDEX(Articles!$1:$1048576,MATCH(E768,Articles!D:D,0),24),"Lien")</f>
        <v>Lien</v>
      </c>
      <c r="E768" t="str">
        <v>01025-17CE</v>
      </c>
      <c r="F768" t="str">
        <f>INDEX(Articles!$1:$1048576,MATCH(E768,Articles!D:D,0),5)</f>
        <v>BATT. Ø25 SÉQ. 100 COMÈTES FRISSON BLANC</v>
      </c>
      <c r="G768" t="str">
        <f>INDEX(Articles!$1:$1048576,MATCH(E768,Articles!D:D,0),8)</f>
        <v>BATTERIE</v>
      </c>
      <c r="H768" t="str">
        <f>INDEX(Articles!$1:$1048576,MATCH(E768,Articles!D:D,0),9)</f>
        <v>SEQUENCEE</v>
      </c>
      <c r="I768">
        <f>INDEX(Articles!$1:$1048576,MATCH(E768,Articles!D:D,0),10)</f>
        <v>25</v>
      </c>
      <c r="J768" t="str">
        <f>INDEX(Articles!$1:$1048576,MATCH(E768,Articles!D:D,0),11)</f>
        <v>CREPITANT</v>
      </c>
      <c r="K768" t="str">
        <f>INDEX(Articles!$1:$1048576,MATCH(E768,Articles!D:D,0),12)</f>
        <v>ARGENT</v>
      </c>
      <c r="L768" t="str">
        <f>INDEX(Articles!$1:$1048576,MATCH(E768,Articles!D:D,0),13)</f>
        <v>CN</v>
      </c>
      <c r="M768" t="str">
        <f>INDEX(Articles!$1:$1048576,MATCH(E768,Articles!D:D,0),14)</f>
        <v>F4</v>
      </c>
      <c r="N768" t="str">
        <f>INDEX(Articles!$1:$1048576,MATCH(E768,Articles!D:D,0),15)</f>
        <v>1.4G</v>
      </c>
      <c r="O768" t="str">
        <f>INDEX(Articles!$1:$1048576,MATCH(E768,Articles!D:D,0),16)</f>
        <v>1008-F4-69245809</v>
      </c>
      <c r="P768">
        <f>INDEX(Articles!$1:$1048576,MATCH(E768,Articles!D:D,0),17)*1000</f>
        <v>1300</v>
      </c>
      <c r="Q768" t="str">
        <f>INDEX(Articles!$1:$1048576,MATCH(E768,Articles!D:D,0),18)</f>
        <v>25</v>
      </c>
      <c r="R768">
        <f>INDEX(Articles!$1:$1048576,MATCH(E768,Articles!D:D,0),19)</f>
        <v>36</v>
      </c>
      <c r="S768" t="str">
        <f>IF(INDEX('Unités CA'!$1:$1048576,MATCH(E768,'Unités CA'!D:D,0),5)=0,"",INDEX('Unités CA'!$1:$1048576,MATCH(E768,'Unités CA'!D:D,0),5))</f>
        <v>0002/CA</v>
      </c>
      <c r="T768" t="str">
        <f>IF(INDEX('Unités BTE'!$1:$1048576,MATCH(E768,'Unités CA'!D:D,0),5)=0,"",INDEX('Unités BTE'!$1:$1048576,MATCH(E768,'Unités CA'!D:D,0),5))</f>
        <v/>
      </c>
      <c r="U768">
        <f>IFERROR(INDEX('Prix PRO CA'!$1:$1048576,MATCH(E768,'Prix PRO CA'!D:D,0),10),"")</f>
        <v>172.21</v>
      </c>
      <c r="V768" t="str">
        <f>IFERROR(INDEX('Prix PRO CA'!$1:$1048576,MATCH(E768,'Prix PRO BTE'!D:D,0),10),"")</f>
        <v/>
      </c>
      <c r="W768">
        <f>+IFERROR(INDEX('Prix PRO PCS'!$1:$1048576,MATCH(E768,'Prix PRO PCS'!D:D,0),10),"")</f>
        <v>96.65</v>
      </c>
      <c r="X768" t="str">
        <f>IF(B768="OPPORTUNITE",AA768,IF(AA768&lt;=0,"Non",IF(AA768&gt;10,"Oui","Inf à 10")))</f>
        <v>Oui</v>
      </c>
      <c r="Y768" t="str">
        <f>IFERROR(INDEX(LigneAchat!$1:$1048576,MATCH(E768,LigneAchat!D:D,0),5),"")</f>
        <v/>
      </c>
      <c r="Z768">
        <f>INDEX(Articles!$1:$1048576,MATCH(E768,Articles!D:D,0),21)</f>
        <v>109</v>
      </c>
      <c r="AA768">
        <f>+Z768-AB768</f>
        <v>35</v>
      </c>
      <c r="AB768">
        <f>+INDEX(Articles!$1:$1048576,MATCH(E768,Articles!D:D,0),23)</f>
        <v>74</v>
      </c>
    </row>
    <row r="769">
      <c r="B769" t="str">
        <f>INDEX(Articles!$1:$1048576,MATCH(E769,Articles!D:D,0),6)</f>
        <v>1</v>
      </c>
      <c r="C769" t="str">
        <f>INDEX(Articles!$1:$1048576,MATCH(E769,Articles!D:D,0),7)</f>
        <v/>
      </c>
      <c r="D769" t="str">
        <f>HYPERLINK(INDEX(Articles!$1:$1048576,MATCH(E769,Articles!D:D,0),24),"Lien")</f>
        <v>Lien</v>
      </c>
      <c r="E769" t="str">
        <v>01025-26CE</v>
      </c>
      <c r="F769" t="str">
        <f>INDEX(Articles!$1:$1048576,MATCH(E769,Articles!D:D,0),5)</f>
        <v>BATT. Ø25 SÉQ. 100 COMÈTES MANDARINE</v>
      </c>
      <c r="G769" t="str">
        <f>INDEX(Articles!$1:$1048576,MATCH(E769,Articles!D:D,0),8)</f>
        <v>BATTERIE</v>
      </c>
      <c r="H769" t="str">
        <f>INDEX(Articles!$1:$1048576,MATCH(E769,Articles!D:D,0),9)</f>
        <v>SEQUENCEE</v>
      </c>
      <c r="I769">
        <f>INDEX(Articles!$1:$1048576,MATCH(E769,Articles!D:D,0),10)</f>
        <v>25</v>
      </c>
      <c r="J769" t="str">
        <f>INDEX(Articles!$1:$1048576,MATCH(E769,Articles!D:D,0),11)</f>
        <v>COMETE</v>
      </c>
      <c r="K769" t="str">
        <f>INDEX(Articles!$1:$1048576,MATCH(E769,Articles!D:D,0),12)</f>
        <v>ORANGE</v>
      </c>
      <c r="L769" t="str">
        <f>INDEX(Articles!$1:$1048576,MATCH(E769,Articles!D:D,0),13)</f>
        <v>CN</v>
      </c>
      <c r="M769" t="str">
        <f>INDEX(Articles!$1:$1048576,MATCH(E769,Articles!D:D,0),14)</f>
        <v>F4</v>
      </c>
      <c r="N769" t="str">
        <f>INDEX(Articles!$1:$1048576,MATCH(E769,Articles!D:D,0),15)</f>
        <v>1.4G</v>
      </c>
      <c r="O769" t="str">
        <f>INDEX(Articles!$1:$1048576,MATCH(E769,Articles!D:D,0),16)</f>
        <v>1008-F4-69245809</v>
      </c>
      <c r="P769">
        <f>INDEX(Articles!$1:$1048576,MATCH(E769,Articles!D:D,0),17)*1000</f>
        <v>1484</v>
      </c>
      <c r="Q769" t="str">
        <f>INDEX(Articles!$1:$1048576,MATCH(E769,Articles!D:D,0),18)</f>
        <v>25</v>
      </c>
      <c r="R769">
        <f>INDEX(Articles!$1:$1048576,MATCH(E769,Articles!D:D,0),19)</f>
        <v>36</v>
      </c>
      <c r="S769" t="str">
        <f>IF(INDEX('Unités CA'!$1:$1048576,MATCH(E769,'Unités CA'!D:D,0),5)=0,"",INDEX('Unités CA'!$1:$1048576,MATCH(E769,'Unités CA'!D:D,0),5))</f>
        <v>0002/CA</v>
      </c>
      <c r="T769" t="str">
        <f>IF(INDEX('Unités BTE'!$1:$1048576,MATCH(E769,'Unités CA'!D:D,0),5)=0,"",INDEX('Unités BTE'!$1:$1048576,MATCH(E769,'Unités CA'!D:D,0),5))</f>
        <v/>
      </c>
      <c r="U769">
        <f>IFERROR(INDEX('Prix PRO CA'!$1:$1048576,MATCH(E769,'Prix PRO CA'!D:D,0),10),"")</f>
        <v>172.21</v>
      </c>
      <c r="V769" t="str">
        <f>IFERROR(INDEX('Prix PRO CA'!$1:$1048576,MATCH(E769,'Prix PRO BTE'!D:D,0),10),"")</f>
        <v/>
      </c>
      <c r="W769">
        <f>+IFERROR(INDEX('Prix PRO PCS'!$1:$1048576,MATCH(E769,'Prix PRO PCS'!D:D,0),10),"")</f>
        <v>96.65</v>
      </c>
      <c r="X769" t="str">
        <f>IF(B769="OPPORTUNITE",AA769,IF(AA769&lt;=0,"Non",IF(AA769&gt;10,"Oui","Inf à 10")))</f>
        <v>Non</v>
      </c>
      <c r="Y769">
        <f>IFERROR(INDEX(LigneAchat!$1:$1048576,MATCH(E769,LigneAchat!D:D,0),5),"")</f>
        <v>44326</v>
      </c>
      <c r="Z769">
        <f>INDEX(Articles!$1:$1048576,MATCH(E769,Articles!D:D,0),21)</f>
        <v>0</v>
      </c>
      <c r="AA769">
        <f>+Z769-AB769</f>
        <v>0</v>
      </c>
      <c r="AB769">
        <f>+INDEX(Articles!$1:$1048576,MATCH(E769,Articles!D:D,0),23)</f>
        <v>0</v>
      </c>
    </row>
    <row r="770">
      <c r="B770" t="str">
        <f>INDEX(Articles!$1:$1048576,MATCH(E770,Articles!D:D,0),6)</f>
        <v>1</v>
      </c>
      <c r="C770" t="str">
        <f>INDEX(Articles!$1:$1048576,MATCH(E770,Articles!D:D,0),7)</f>
        <v/>
      </c>
      <c r="D770" t="str">
        <f>HYPERLINK(INDEX(Articles!$1:$1048576,MATCH(E770,Articles!D:D,0),24),"Lien")</f>
        <v>Lien</v>
      </c>
      <c r="E770" t="str">
        <v>01025-20CE</v>
      </c>
      <c r="F770" t="str">
        <f>INDEX(Articles!$1:$1048576,MATCH(E770,Articles!D:D,0),5)</f>
        <v>BATT. Ø25 SÉQ. 100 COMÈTES ROSE</v>
      </c>
      <c r="G770" t="str">
        <f>INDEX(Articles!$1:$1048576,MATCH(E770,Articles!D:D,0),8)</f>
        <v>BATTERIE</v>
      </c>
      <c r="H770" t="str">
        <f>INDEX(Articles!$1:$1048576,MATCH(E770,Articles!D:D,0),9)</f>
        <v>SEQUENCEE</v>
      </c>
      <c r="I770">
        <f>INDEX(Articles!$1:$1048576,MATCH(E770,Articles!D:D,0),10)</f>
        <v>25</v>
      </c>
      <c r="J770" t="str">
        <f>INDEX(Articles!$1:$1048576,MATCH(E770,Articles!D:D,0),11)</f>
        <v>COMETE</v>
      </c>
      <c r="K770" t="str">
        <f>INDEX(Articles!$1:$1048576,MATCH(E770,Articles!D:D,0),12)</f>
        <v>ROSE</v>
      </c>
      <c r="L770" t="str">
        <f>INDEX(Articles!$1:$1048576,MATCH(E770,Articles!D:D,0),13)</f>
        <v>CN</v>
      </c>
      <c r="M770" t="str">
        <f>INDEX(Articles!$1:$1048576,MATCH(E770,Articles!D:D,0),14)</f>
        <v>F4</v>
      </c>
      <c r="N770" t="str">
        <f>INDEX(Articles!$1:$1048576,MATCH(E770,Articles!D:D,0),15)</f>
        <v>1.4G</v>
      </c>
      <c r="O770" t="str">
        <f>INDEX(Articles!$1:$1048576,MATCH(E770,Articles!D:D,0),16)</f>
        <v>1008-F4-69245809</v>
      </c>
      <c r="P770">
        <f>INDEX(Articles!$1:$1048576,MATCH(E770,Articles!D:D,0),17)*1000</f>
        <v>1484</v>
      </c>
      <c r="Q770" t="str">
        <f>INDEX(Articles!$1:$1048576,MATCH(E770,Articles!D:D,0),18)</f>
        <v>25</v>
      </c>
      <c r="R770">
        <f>INDEX(Articles!$1:$1048576,MATCH(E770,Articles!D:D,0),19)</f>
        <v>36</v>
      </c>
      <c r="S770" t="str">
        <f>IF(INDEX('Unités CA'!$1:$1048576,MATCH(E770,'Unités CA'!D:D,0),5)=0,"",INDEX('Unités CA'!$1:$1048576,MATCH(E770,'Unités CA'!D:D,0),5))</f>
        <v>0002/CA</v>
      </c>
      <c r="T770" t="str">
        <f>IF(INDEX('Unités BTE'!$1:$1048576,MATCH(E770,'Unités CA'!D:D,0),5)=0,"",INDEX('Unités BTE'!$1:$1048576,MATCH(E770,'Unités CA'!D:D,0),5))</f>
        <v/>
      </c>
      <c r="U770">
        <f>IFERROR(INDEX('Prix PRO CA'!$1:$1048576,MATCH(E770,'Prix PRO CA'!D:D,0),10),"")</f>
        <v>172.21</v>
      </c>
      <c r="V770" t="str">
        <f>IFERROR(INDEX('Prix PRO CA'!$1:$1048576,MATCH(E770,'Prix PRO BTE'!D:D,0),10),"")</f>
        <v/>
      </c>
      <c r="W770">
        <f>+IFERROR(INDEX('Prix PRO PCS'!$1:$1048576,MATCH(E770,'Prix PRO PCS'!D:D,0),10),"")</f>
        <v>96.65</v>
      </c>
      <c r="X770" t="str">
        <f>IF(B770="OPPORTUNITE",AA770,IF(AA770&lt;=0,"Non",IF(AA770&gt;10,"Oui","Inf à 10")))</f>
        <v>Oui</v>
      </c>
      <c r="Y770">
        <f>IFERROR(INDEX(LigneAchat!$1:$1048576,MATCH(E770,LigneAchat!D:D,0),5),"")</f>
        <v>44326</v>
      </c>
      <c r="Z770">
        <f>INDEX(Articles!$1:$1048576,MATCH(E770,Articles!D:D,0),21)</f>
        <v>15</v>
      </c>
      <c r="AA770">
        <f>+Z770-AB770</f>
        <v>15</v>
      </c>
      <c r="AB770">
        <f>+INDEX(Articles!$1:$1048576,MATCH(E770,Articles!D:D,0),23)</f>
        <v>0</v>
      </c>
    </row>
    <row r="771">
      <c r="B771" t="str">
        <f>INDEX(Articles!$1:$1048576,MATCH(E771,Articles!D:D,0),6)</f>
        <v>1</v>
      </c>
      <c r="C771" t="str">
        <f>INDEX(Articles!$1:$1048576,MATCH(E771,Articles!D:D,0),7)</f>
        <v/>
      </c>
      <c r="D771" t="str">
        <f>HYPERLINK(INDEX(Articles!$1:$1048576,MATCH(E771,Articles!D:D,0),24),"Lien")</f>
        <v>Lien</v>
      </c>
      <c r="E771" t="str">
        <v>02025-72</v>
      </c>
      <c r="F771" t="str">
        <f>INDEX(Articles!$1:$1048576,MATCH(E771,Articles!D:D,0),5)</f>
        <v>BATT. Ø25  SÉQ. 200 POISSON BLEU/VIOLET/ŒUF DE D.</v>
      </c>
      <c r="G771" t="str">
        <f>INDEX(Articles!$1:$1048576,MATCH(E771,Articles!D:D,0),8)</f>
        <v>BATTERIE</v>
      </c>
      <c r="H771" t="str">
        <f>INDEX(Articles!$1:$1048576,MATCH(E771,Articles!D:D,0),9)</f>
        <v>SEQUENCEE</v>
      </c>
      <c r="I771">
        <f>INDEX(Articles!$1:$1048576,MATCH(E771,Articles!D:D,0),10)</f>
        <v>25</v>
      </c>
      <c r="J771" t="str">
        <f>INDEX(Articles!$1:$1048576,MATCH(E771,Articles!D:D,0),11)</f>
        <v>SERPENTEAUX</v>
      </c>
      <c r="K771" t="str">
        <f>INDEX(Articles!$1:$1048576,MATCH(E771,Articles!D:D,0),12)</f>
        <v>BLEU</v>
      </c>
      <c r="L771" t="str">
        <f>INDEX(Articles!$1:$1048576,MATCH(E771,Articles!D:D,0),13)</f>
        <v>CN</v>
      </c>
      <c r="M771" t="str">
        <f>INDEX(Articles!$1:$1048576,MATCH(E771,Articles!D:D,0),14)</f>
        <v>F4</v>
      </c>
      <c r="N771" t="str">
        <f>INDEX(Articles!$1:$1048576,MATCH(E771,Articles!D:D,0),15)</f>
        <v>1.4G</v>
      </c>
      <c r="O771" t="str">
        <f>INDEX(Articles!$1:$1048576,MATCH(E771,Articles!D:D,0),16)</f>
        <v>1008-F4-69257906</v>
      </c>
      <c r="P771">
        <f>INDEX(Articles!$1:$1048576,MATCH(E771,Articles!D:D,0),17)*1000</f>
        <v>1850</v>
      </c>
      <c r="Q771" t="str">
        <f>INDEX(Articles!$1:$1048576,MATCH(E771,Articles!D:D,0),18)</f>
        <v>30</v>
      </c>
      <c r="R771">
        <f>INDEX(Articles!$1:$1048576,MATCH(E771,Articles!D:D,0),19)</f>
        <v>45</v>
      </c>
      <c r="S771" t="str">
        <f>IF(INDEX('Unités CA'!$1:$1048576,MATCH(E771,'Unités CA'!D:D,0),5)=0,"",INDEX('Unités CA'!$1:$1048576,MATCH(E771,'Unités CA'!D:D,0),5))</f>
        <v>0001/CA</v>
      </c>
      <c r="T771" t="str">
        <f>IF(INDEX('Unités BTE'!$1:$1048576,MATCH(E771,'Unités CA'!D:D,0),5)=0,"",INDEX('Unités BTE'!$1:$1048576,MATCH(E771,'Unités CA'!D:D,0),5))</f>
        <v>0005/BTE</v>
      </c>
      <c r="U771" t="str">
        <f>IFERROR(INDEX('Prix PRO CA'!$1:$1048576,MATCH(E771,'Prix PRO CA'!D:D,0),10),"")</f>
        <v/>
      </c>
      <c r="V771" t="str">
        <f>IFERROR(INDEX('Prix PRO CA'!$1:$1048576,MATCH(E771,'Prix PRO BTE'!D:D,0),10),"")</f>
        <v/>
      </c>
      <c r="W771">
        <f>+IFERROR(INDEX('Prix PRO PCS'!$1:$1048576,MATCH(E771,'Prix PRO PCS'!D:D,0),10),"")</f>
        <v>159.86</v>
      </c>
      <c r="X771" t="str">
        <f>IF(B771="OPPORTUNITE",AA771,IF(AA771&lt;=0,"Non",IF(AA771&gt;10,"Oui","Inf à 10")))</f>
        <v>Oui</v>
      </c>
      <c r="Y771" t="str">
        <f>IFERROR(INDEX(LigneAchat!$1:$1048576,MATCH(E771,LigneAchat!D:D,0),5),"")</f>
        <v/>
      </c>
      <c r="Z771">
        <f>INDEX(Articles!$1:$1048576,MATCH(E771,Articles!D:D,0),21)</f>
        <v>62</v>
      </c>
      <c r="AA771">
        <f>+Z771-AB771</f>
        <v>62</v>
      </c>
      <c r="AB771">
        <f>+INDEX(Articles!$1:$1048576,MATCH(E771,Articles!D:D,0),23)</f>
        <v>0</v>
      </c>
    </row>
    <row r="772">
      <c r="B772" t="str">
        <f>INDEX(Articles!$1:$1048576,MATCH(E772,Articles!D:D,0),6)</f>
        <v>1</v>
      </c>
      <c r="C772" t="str">
        <f>INDEX(Articles!$1:$1048576,MATCH(E772,Articles!D:D,0),7)</f>
        <v/>
      </c>
      <c r="D772" t="str">
        <f>HYPERLINK(INDEX(Articles!$1:$1048576,MATCH(E772,Articles!D:D,0),24),"Lien")</f>
        <v>Lien</v>
      </c>
      <c r="E772" t="str">
        <v>03031FOR</v>
      </c>
      <c r="F772" t="str">
        <f>INDEX(Articles!$1:$1048576,MATCH(E772,Articles!D:D,0),5)</f>
        <v>BATT. Ø30 SÉQ. 20 PAF FILET OR + 10 BTTES FILET OR</v>
      </c>
      <c r="G772" t="str">
        <f>INDEX(Articles!$1:$1048576,MATCH(E772,Articles!D:D,0),8)</f>
        <v>BATTERIE</v>
      </c>
      <c r="H772" t="str">
        <f>INDEX(Articles!$1:$1048576,MATCH(E772,Articles!D:D,0),9)</f>
        <v>SEQUENCEE</v>
      </c>
      <c r="I772">
        <f>INDEX(Articles!$1:$1048576,MATCH(E772,Articles!D:D,0),10)</f>
        <v>30</v>
      </c>
      <c r="J772" t="str">
        <f>INDEX(Articles!$1:$1048576,MATCH(E772,Articles!D:D,0),11)</f>
        <v>PLEUREUR</v>
      </c>
      <c r="K772" t="str">
        <f>INDEX(Articles!$1:$1048576,MATCH(E772,Articles!D:D,0),12)</f>
        <v>KAMURO</v>
      </c>
      <c r="L772" t="str">
        <f>INDEX(Articles!$1:$1048576,MATCH(E772,Articles!D:D,0),13)</f>
        <v>CN</v>
      </c>
      <c r="M772" t="str">
        <f>INDEX(Articles!$1:$1048576,MATCH(E772,Articles!D:D,0),14)</f>
        <v>F3</v>
      </c>
      <c r="N772" t="str">
        <f>INDEX(Articles!$1:$1048576,MATCH(E772,Articles!D:D,0),15)</f>
        <v>1.4G</v>
      </c>
      <c r="O772" t="str">
        <f>INDEX(Articles!$1:$1048576,MATCH(E772,Articles!D:D,0),16)</f>
        <v>1008-F3-69247041</v>
      </c>
      <c r="P772">
        <f>INDEX(Articles!$1:$1048576,MATCH(E772,Articles!D:D,0),17)*1000</f>
        <v>642</v>
      </c>
      <c r="Q772" t="str">
        <f>INDEX(Articles!$1:$1048576,MATCH(E772,Articles!D:D,0),18)</f>
        <v>10</v>
      </c>
      <c r="R772">
        <f>INDEX(Articles!$1:$1048576,MATCH(E772,Articles!D:D,0),19)</f>
        <v>25</v>
      </c>
      <c r="S772" t="str">
        <f>IF(INDEX('Unités CA'!$1:$1048576,MATCH(E772,'Unités CA'!D:D,0),5)=0,"",INDEX('Unités CA'!$1:$1048576,MATCH(E772,'Unités CA'!D:D,0),5))</f>
        <v>0004/CA</v>
      </c>
      <c r="T772" t="str">
        <f>IF(INDEX('Unités BTE'!$1:$1048576,MATCH(E772,'Unités CA'!D:D,0),5)=0,"",INDEX('Unités BTE'!$1:$1048576,MATCH(E772,'Unités CA'!D:D,0),5))</f>
        <v/>
      </c>
      <c r="U772">
        <f>IFERROR(INDEX('Prix PRO CA'!$1:$1048576,MATCH(E772,'Prix PRO CA'!D:D,0),10),"")</f>
        <v>157.51</v>
      </c>
      <c r="V772" t="str">
        <f>IFERROR(INDEX('Prix PRO CA'!$1:$1048576,MATCH(E772,'Prix PRO BTE'!D:D,0),10),"")</f>
        <v/>
      </c>
      <c r="W772">
        <f>+IFERROR(INDEX('Prix PRO PCS'!$1:$1048576,MATCH(E772,'Prix PRO PCS'!D:D,0),10),"")</f>
        <v>49.1</v>
      </c>
      <c r="X772" t="str">
        <f>IF(B772="OPPORTUNITE",AA772,IF(AA772&lt;=0,"Non",IF(AA772&gt;10,"Oui","Inf à 10")))</f>
        <v>Oui</v>
      </c>
      <c r="Y772" t="str">
        <f>IFERROR(INDEX(LigneAchat!$1:$1048576,MATCH(E772,LigneAchat!D:D,0),5),"")</f>
        <v/>
      </c>
      <c r="Z772">
        <f>INDEX(Articles!$1:$1048576,MATCH(E772,Articles!D:D,0),21)</f>
        <v>201</v>
      </c>
      <c r="AA772">
        <f>+Z772-AB772</f>
        <v>201</v>
      </c>
      <c r="AB772">
        <f>+INDEX(Articles!$1:$1048576,MATCH(E772,Articles!D:D,0),23)</f>
        <v>0</v>
      </c>
    </row>
    <row r="773">
      <c r="B773" t="str">
        <f>INDEX(Articles!$1:$1048576,MATCH(E773,Articles!D:D,0),6)</f>
        <v>1</v>
      </c>
      <c r="C773" t="str">
        <f>INDEX(Articles!$1:$1048576,MATCH(E773,Articles!D:D,0),7)</f>
        <v/>
      </c>
      <c r="D773" t="str">
        <f>HYPERLINK(INDEX(Articles!$1:$1048576,MATCH(E773,Articles!D:D,0),24),"Lien")</f>
        <v>Lien</v>
      </c>
      <c r="E773" t="str">
        <v>03031SPCB</v>
      </c>
      <c r="F773" t="str">
        <f>INDEX(Articles!$1:$1048576,MATCH(E773,Articles!D:D,0),5)</f>
        <v>BATT. Ø30 SÉQ. 20 PAF PAILL. OR + 10 BTTES CLI BLC</v>
      </c>
      <c r="G773" t="str">
        <f>INDEX(Articles!$1:$1048576,MATCH(E773,Articles!D:D,0),8)</f>
        <v>BATTERIE</v>
      </c>
      <c r="H773" t="str">
        <f>INDEX(Articles!$1:$1048576,MATCH(E773,Articles!D:D,0),9)</f>
        <v>SEQUENCEE</v>
      </c>
      <c r="I773">
        <f>INDEX(Articles!$1:$1048576,MATCH(E773,Articles!D:D,0),10)</f>
        <v>30</v>
      </c>
      <c r="J773" t="str">
        <f>INDEX(Articles!$1:$1048576,MATCH(E773,Articles!D:D,0),11)</f>
        <v>CLIGNO</v>
      </c>
      <c r="K773" t="str">
        <f>INDEX(Articles!$1:$1048576,MATCH(E773,Articles!D:D,0),12)</f>
        <v>BLANC</v>
      </c>
      <c r="L773" t="str">
        <f>INDEX(Articles!$1:$1048576,MATCH(E773,Articles!D:D,0),13)</f>
        <v>CN</v>
      </c>
      <c r="M773" t="str">
        <f>INDEX(Articles!$1:$1048576,MATCH(E773,Articles!D:D,0),14)</f>
        <v>F3</v>
      </c>
      <c r="N773" t="str">
        <f>INDEX(Articles!$1:$1048576,MATCH(E773,Articles!D:D,0),15)</f>
        <v>1.4G</v>
      </c>
      <c r="O773" t="str">
        <f>INDEX(Articles!$1:$1048576,MATCH(E773,Articles!D:D,0),16)</f>
        <v>1008-F3-69247041</v>
      </c>
      <c r="P773">
        <f>INDEX(Articles!$1:$1048576,MATCH(E773,Articles!D:D,0),17)*1000</f>
        <v>642</v>
      </c>
      <c r="Q773" t="str">
        <f>INDEX(Articles!$1:$1048576,MATCH(E773,Articles!D:D,0),18)</f>
        <v>10</v>
      </c>
      <c r="R773">
        <f>INDEX(Articles!$1:$1048576,MATCH(E773,Articles!D:D,0),19)</f>
        <v>25</v>
      </c>
      <c r="S773" t="str">
        <f>IF(INDEX('Unités CA'!$1:$1048576,MATCH(E773,'Unités CA'!D:D,0),5)=0,"",INDEX('Unités CA'!$1:$1048576,MATCH(E773,'Unités CA'!D:D,0),5))</f>
        <v>0004/CA</v>
      </c>
      <c r="T773" t="str">
        <f>IF(INDEX('Unités BTE'!$1:$1048576,MATCH(E773,'Unités CA'!D:D,0),5)=0,"",INDEX('Unités BTE'!$1:$1048576,MATCH(E773,'Unités CA'!D:D,0),5))</f>
        <v/>
      </c>
      <c r="U773">
        <f>IFERROR(INDEX('Prix PRO CA'!$1:$1048576,MATCH(E773,'Prix PRO CA'!D:D,0),10),"")</f>
        <v>157.51</v>
      </c>
      <c r="V773" t="str">
        <f>IFERROR(INDEX('Prix PRO CA'!$1:$1048576,MATCH(E773,'Prix PRO BTE'!D:D,0),10),"")</f>
        <v/>
      </c>
      <c r="W773">
        <f>+IFERROR(INDEX('Prix PRO PCS'!$1:$1048576,MATCH(E773,'Prix PRO PCS'!D:D,0),10),"")</f>
        <v>49.1</v>
      </c>
      <c r="X773" t="str">
        <f>IF(B773="OPPORTUNITE",AA773,IF(AA773&lt;=0,"Non",IF(AA773&gt;10,"Oui","Inf à 10")))</f>
        <v>Oui</v>
      </c>
      <c r="Y773" t="str">
        <f>IFERROR(INDEX(LigneAchat!$1:$1048576,MATCH(E773,LigneAchat!D:D,0),5),"")</f>
        <v/>
      </c>
      <c r="Z773">
        <f>INDEX(Articles!$1:$1048576,MATCH(E773,Articles!D:D,0),21)</f>
        <v>236</v>
      </c>
      <c r="AA773">
        <f>+Z773-AB773</f>
        <v>236</v>
      </c>
      <c r="AB773">
        <f>+INDEX(Articles!$1:$1048576,MATCH(E773,Articles!D:D,0),23)</f>
        <v>0</v>
      </c>
    </row>
    <row r="774">
      <c r="B774" t="str">
        <f>INDEX(Articles!$1:$1048576,MATCH(E774,Articles!D:D,0),6)</f>
        <v>1</v>
      </c>
      <c r="C774" t="str">
        <f>INDEX(Articles!$1:$1048576,MATCH(E774,Articles!D:D,0),7)</f>
        <v/>
      </c>
      <c r="D774" t="str">
        <f>HYPERLINK(INDEX(Articles!$1:$1048576,MATCH(E774,Articles!D:D,0),24),"Lien")</f>
        <v>Lien</v>
      </c>
      <c r="E774" t="str">
        <v>403624</v>
      </c>
      <c r="F774" t="str">
        <f>INDEX(Articles!$1:$1048576,MATCH(E774,Articles!D:D,0),5)</f>
        <v>BATT. Ø30 SÉQ. 36 BTTES ROUGE &amp; CLI + SERP. ARGT</v>
      </c>
      <c r="G774" t="str">
        <f>INDEX(Articles!$1:$1048576,MATCH(E774,Articles!D:D,0),8)</f>
        <v>BATTERIE</v>
      </c>
      <c r="H774" t="str">
        <f>INDEX(Articles!$1:$1048576,MATCH(E774,Articles!D:D,0),9)</f>
        <v>SEQUENCEE</v>
      </c>
      <c r="I774">
        <f>INDEX(Articles!$1:$1048576,MATCH(E774,Articles!D:D,0),10)</f>
        <v>30</v>
      </c>
      <c r="J774" t="str">
        <f>INDEX(Articles!$1:$1048576,MATCH(E774,Articles!D:D,0),11)</f>
        <v>CLIGNO</v>
      </c>
      <c r="K774" t="str">
        <f>INDEX(Articles!$1:$1048576,MATCH(E774,Articles!D:D,0),12)</f>
        <v>ROUGE</v>
      </c>
      <c r="L774" t="str">
        <f>INDEX(Articles!$1:$1048576,MATCH(E774,Articles!D:D,0),13)</f>
        <v>CN</v>
      </c>
      <c r="M774" t="str">
        <f>INDEX(Articles!$1:$1048576,MATCH(E774,Articles!D:D,0),14)</f>
        <v>F3</v>
      </c>
      <c r="N774" t="str">
        <f>INDEX(Articles!$1:$1048576,MATCH(E774,Articles!D:D,0),15)</f>
        <v>1.4G</v>
      </c>
      <c r="O774" t="str">
        <f>INDEX(Articles!$1:$1048576,MATCH(E774,Articles!D:D,0),16)</f>
        <v>1008-F3-69246329</v>
      </c>
      <c r="P774">
        <f>INDEX(Articles!$1:$1048576,MATCH(E774,Articles!D:D,0),17)*1000</f>
        <v>702</v>
      </c>
      <c r="Q774" t="str">
        <f>INDEX(Articles!$1:$1048576,MATCH(E774,Articles!D:D,0),18)</f>
        <v>20</v>
      </c>
      <c r="R774">
        <f>INDEX(Articles!$1:$1048576,MATCH(E774,Articles!D:D,0),19)</f>
        <v>25</v>
      </c>
      <c r="S774" t="str">
        <f>IF(INDEX('Unités CA'!$1:$1048576,MATCH(E774,'Unités CA'!D:D,0),5)=0,"",INDEX('Unités CA'!$1:$1048576,MATCH(E774,'Unités CA'!D:D,0),5))</f>
        <v>0002/CA</v>
      </c>
      <c r="T774" t="str">
        <f>IF(INDEX('Unités BTE'!$1:$1048576,MATCH(E774,'Unités CA'!D:D,0),5)=0,"",INDEX('Unités BTE'!$1:$1048576,MATCH(E774,'Unités CA'!D:D,0),5))</f>
        <v/>
      </c>
      <c r="U774">
        <f>IFERROR(INDEX('Prix PRO CA'!$1:$1048576,MATCH(E774,'Prix PRO CA'!D:D,0),10),"")</f>
        <v>69.87</v>
      </c>
      <c r="V774" t="str">
        <f>IFERROR(INDEX('Prix PRO CA'!$1:$1048576,MATCH(E774,'Prix PRO BTE'!D:D,0),10),"")</f>
        <v/>
      </c>
      <c r="W774">
        <f>+IFERROR(INDEX('Prix PRO PCS'!$1:$1048576,MATCH(E774,'Prix PRO PCS'!D:D,0),10),"")</f>
        <v>43.82</v>
      </c>
      <c r="X774" t="str">
        <f>IF(B774="OPPORTUNITE",AA774,IF(AA774&lt;=0,"Non",IF(AA774&gt;10,"Oui","Inf à 10")))</f>
        <v>Oui</v>
      </c>
      <c r="Y774" t="str">
        <f>IFERROR(INDEX(LigneAchat!$1:$1048576,MATCH(E774,LigneAchat!D:D,0),5),"")</f>
        <v/>
      </c>
      <c r="Z774">
        <f>INDEX(Articles!$1:$1048576,MATCH(E774,Articles!D:D,0),21)</f>
        <v>131</v>
      </c>
      <c r="AA774">
        <f>+Z774-AB774</f>
        <v>130</v>
      </c>
      <c r="AB774">
        <f>+INDEX(Articles!$1:$1048576,MATCH(E774,Articles!D:D,0),23)</f>
        <v>1</v>
      </c>
    </row>
    <row r="775">
      <c r="B775" t="str">
        <f>INDEX(Articles!$1:$1048576,MATCH(E775,Articles!D:D,0),6)</f>
        <v>1</v>
      </c>
      <c r="C775" t="str">
        <f>INDEX(Articles!$1:$1048576,MATCH(E775,Articles!D:D,0),7)</f>
        <v/>
      </c>
      <c r="D775" t="str">
        <f>HYPERLINK(INDEX(Articles!$1:$1048576,MATCH(E775,Articles!D:D,0),24),"Lien")</f>
        <v>Lien</v>
      </c>
      <c r="E775" t="str">
        <v>04030-11SCE</v>
      </c>
      <c r="F775" t="str">
        <f>INDEX(Articles!$1:$1048576,MATCH(E775,Articles!D:D,0),5)</f>
        <v>BATT. Ø30 SÉQ. 40 COMÈTES MOSAÏQUE B/B/R</v>
      </c>
      <c r="G775" t="str">
        <f>INDEX(Articles!$1:$1048576,MATCH(E775,Articles!D:D,0),8)</f>
        <v>BATTERIE</v>
      </c>
      <c r="H775" t="str">
        <f>INDEX(Articles!$1:$1048576,MATCH(E775,Articles!D:D,0),9)</f>
        <v>SEQUENCEE</v>
      </c>
      <c r="I775">
        <f>INDEX(Articles!$1:$1048576,MATCH(E775,Articles!D:D,0),10)</f>
        <v>30</v>
      </c>
      <c r="J775" t="str">
        <f>INDEX(Articles!$1:$1048576,MATCH(E775,Articles!D:D,0),11)</f>
        <v>MOSAIQUE</v>
      </c>
      <c r="K775" t="str">
        <f>INDEX(Articles!$1:$1048576,MATCH(E775,Articles!D:D,0),12)</f>
        <v>TRICOLORE</v>
      </c>
      <c r="L775" t="str">
        <f>INDEX(Articles!$1:$1048576,MATCH(E775,Articles!D:D,0),13)</f>
        <v>CN</v>
      </c>
      <c r="M775" t="str">
        <f>INDEX(Articles!$1:$1048576,MATCH(E775,Articles!D:D,0),14)</f>
        <v>F4</v>
      </c>
      <c r="N775" t="str">
        <f>INDEX(Articles!$1:$1048576,MATCH(E775,Articles!D:D,0),15)</f>
        <v>1.4G</v>
      </c>
      <c r="O775" t="str">
        <f>INDEX(Articles!$1:$1048576,MATCH(E775,Articles!D:D,0),16)</f>
        <v>1008-F4-69245814</v>
      </c>
      <c r="P775">
        <f>INDEX(Articles!$1:$1048576,MATCH(E775,Articles!D:D,0),17)*1000</f>
        <v>1256</v>
      </c>
      <c r="Q775" t="str">
        <f>INDEX(Articles!$1:$1048576,MATCH(E775,Articles!D:D,0),18)</f>
        <v>25</v>
      </c>
      <c r="R775">
        <f>INDEX(Articles!$1:$1048576,MATCH(E775,Articles!D:D,0),19)</f>
        <v>45</v>
      </c>
      <c r="S775" t="str">
        <f>IF(INDEX('Unités CA'!$1:$1048576,MATCH(E775,'Unités CA'!D:D,0),5)=0,"",INDEX('Unités CA'!$1:$1048576,MATCH(E775,'Unités CA'!D:D,0),5))</f>
        <v>0002/CA</v>
      </c>
      <c r="T775" t="str">
        <f>IF(INDEX('Unités BTE'!$1:$1048576,MATCH(E775,'Unités CA'!D:D,0),5)=0,"",INDEX('Unités BTE'!$1:$1048576,MATCH(E775,'Unités CA'!D:D,0),5))</f>
        <v/>
      </c>
      <c r="U775">
        <f>IFERROR(INDEX('Prix PRO CA'!$1:$1048576,MATCH(E775,'Prix PRO CA'!D:D,0),10),"")</f>
        <v>162.64</v>
      </c>
      <c r="V775" t="str">
        <f>IFERROR(INDEX('Prix PRO CA'!$1:$1048576,MATCH(E775,'Prix PRO BTE'!D:D,0),10),"")</f>
        <v/>
      </c>
      <c r="W775">
        <f>+IFERROR(INDEX('Prix PRO PCS'!$1:$1048576,MATCH(E775,'Prix PRO PCS'!D:D,0),10),"")</f>
        <v>89.15</v>
      </c>
      <c r="X775" t="str">
        <f>IF(B775="OPPORTUNITE",AA775,IF(AA775&lt;=0,"Non",IF(AA775&gt;10,"Oui","Inf à 10")))</f>
        <v>Oui</v>
      </c>
      <c r="Y775">
        <f>IFERROR(INDEX(LigneAchat!$1:$1048576,MATCH(E775,LigneAchat!D:D,0),5),"")</f>
        <v>44326</v>
      </c>
      <c r="Z775">
        <f>INDEX(Articles!$1:$1048576,MATCH(E775,Articles!D:D,0),21)</f>
        <v>45</v>
      </c>
      <c r="AA775">
        <f>+Z775-AB775</f>
        <v>45</v>
      </c>
      <c r="AB775">
        <f>+INDEX(Articles!$1:$1048576,MATCH(E775,Articles!D:D,0),23)</f>
        <v>0</v>
      </c>
    </row>
    <row r="776">
      <c r="B776" t="str">
        <f>INDEX(Articles!$1:$1048576,MATCH(E776,Articles!D:D,0),6)</f>
        <v>1</v>
      </c>
      <c r="C776" t="str">
        <f>INDEX(Articles!$1:$1048576,MATCH(E776,Articles!D:D,0),7)</f>
        <v/>
      </c>
      <c r="D776" t="str">
        <f>HYPERLINK(INDEX(Articles!$1:$1048576,MATCH(E776,Articles!D:D,0),24),"Lien")</f>
        <v>Lien</v>
      </c>
      <c r="E776" t="str">
        <v>410071</v>
      </c>
      <c r="F776" t="str">
        <f>INDEX(Articles!$1:$1048576,MATCH(E776,Articles!D:D,0),5)</f>
        <v>BATT. Ø30 SÉQ. 100 BTTES FILET D'OR + TC FILET OR</v>
      </c>
      <c r="G776" t="str">
        <f>INDEX(Articles!$1:$1048576,MATCH(E776,Articles!D:D,0),8)</f>
        <v>BATTERIE</v>
      </c>
      <c r="H776" t="str">
        <f>INDEX(Articles!$1:$1048576,MATCH(E776,Articles!D:D,0),9)</f>
        <v>SEQUENCEE</v>
      </c>
      <c r="I776">
        <f>INDEX(Articles!$1:$1048576,MATCH(E776,Articles!D:D,0),10)</f>
        <v>30</v>
      </c>
      <c r="J776" t="str">
        <f>INDEX(Articles!$1:$1048576,MATCH(E776,Articles!D:D,0),11)</f>
        <v>PLEUREUR</v>
      </c>
      <c r="K776" t="str">
        <f>INDEX(Articles!$1:$1048576,MATCH(E776,Articles!D:D,0),12)</f>
        <v>KAMURO</v>
      </c>
      <c r="L776" t="str">
        <f>INDEX(Articles!$1:$1048576,MATCH(E776,Articles!D:D,0),13)</f>
        <v>CN</v>
      </c>
      <c r="M776" t="str">
        <f>INDEX(Articles!$1:$1048576,MATCH(E776,Articles!D:D,0),14)</f>
        <v>F4</v>
      </c>
      <c r="N776" t="str">
        <f>INDEX(Articles!$1:$1048576,MATCH(E776,Articles!D:D,0),15)</f>
        <v>1.4G</v>
      </c>
      <c r="O776" t="str">
        <f>INDEX(Articles!$1:$1048576,MATCH(E776,Articles!D:D,0),16)</f>
        <v>2463-F4-0007</v>
      </c>
      <c r="P776">
        <f>INDEX(Articles!$1:$1048576,MATCH(E776,Articles!D:D,0),17)*1000</f>
        <v>2000</v>
      </c>
      <c r="Q776" t="str">
        <f>INDEX(Articles!$1:$1048576,MATCH(E776,Articles!D:D,0),18)</f>
        <v>40</v>
      </c>
      <c r="R776">
        <f>INDEX(Articles!$1:$1048576,MATCH(E776,Articles!D:D,0),19)</f>
        <v>45</v>
      </c>
      <c r="S776" t="str">
        <f>IF(INDEX('Unités CA'!$1:$1048576,MATCH(E776,'Unités CA'!D:D,0),5)=0,"",INDEX('Unités CA'!$1:$1048576,MATCH(E776,'Unités CA'!D:D,0),5))</f>
        <v>0001/CA</v>
      </c>
      <c r="T776" t="str">
        <f>IF(INDEX('Unités BTE'!$1:$1048576,MATCH(E776,'Unités CA'!D:D,0),5)=0,"",INDEX('Unités BTE'!$1:$1048576,MATCH(E776,'Unités CA'!D:D,0),5))</f>
        <v>0005/BTE</v>
      </c>
      <c r="U776">
        <f>IFERROR(INDEX('Prix PRO CA'!$1:$1048576,MATCH(E776,'Prix PRO CA'!D:D,0),10),"")</f>
        <v>111.6</v>
      </c>
      <c r="V776" t="str">
        <f>IFERROR(INDEX('Prix PRO CA'!$1:$1048576,MATCH(E776,'Prix PRO BTE'!D:D,0),10),"")</f>
        <v/>
      </c>
      <c r="W776">
        <f>+IFERROR(INDEX('Prix PRO PCS'!$1:$1048576,MATCH(E776,'Prix PRO PCS'!D:D,0),10),"")</f>
        <v>111.6</v>
      </c>
      <c r="X776" t="str">
        <f>IF(B776="OPPORTUNITE",AA776,IF(AA776&lt;=0,"Non",IF(AA776&gt;10,"Oui","Inf à 10")))</f>
        <v>Oui</v>
      </c>
      <c r="Y776" t="str">
        <f>IFERROR(INDEX(LigneAchat!$1:$1048576,MATCH(E776,LigneAchat!D:D,0),5),"")</f>
        <v/>
      </c>
      <c r="Z776">
        <f>INDEX(Articles!$1:$1048576,MATCH(E776,Articles!D:D,0),21)</f>
        <v>149</v>
      </c>
      <c r="AA776">
        <f>+Z776-AB776</f>
        <v>93</v>
      </c>
      <c r="AB776">
        <f>+INDEX(Articles!$1:$1048576,MATCH(E776,Articles!D:D,0),23)</f>
        <v>56</v>
      </c>
    </row>
    <row r="777">
      <c r="B777" t="str">
        <f>INDEX(Articles!$1:$1048576,MATCH(E777,Articles!D:D,0),6)</f>
        <v>1</v>
      </c>
      <c r="C777" t="str">
        <f>INDEX(Articles!$1:$1048576,MATCH(E777,Articles!D:D,0),7)</f>
        <v/>
      </c>
      <c r="D777" t="str">
        <f>HYPERLINK(INDEX(Articles!$1:$1048576,MATCH(E777,Articles!D:D,0),24),"Lien")</f>
        <v>Lien</v>
      </c>
      <c r="E777" t="str">
        <v>410080</v>
      </c>
      <c r="F777" t="str">
        <f>INDEX(Articles!$1:$1048576,MATCH(E777,Articles!D:D,0),5)</f>
        <v>BATT. Ø30 SÉQ. 100 PAF BLEU + BTTE CASCADE F. D'OR</v>
      </c>
      <c r="G777" t="str">
        <f>INDEX(Articles!$1:$1048576,MATCH(E777,Articles!D:D,0),8)</f>
        <v>BATTERIE</v>
      </c>
      <c r="H777" t="str">
        <f>INDEX(Articles!$1:$1048576,MATCH(E777,Articles!D:D,0),9)</f>
        <v>SEQUENCEE</v>
      </c>
      <c r="I777">
        <f>INDEX(Articles!$1:$1048576,MATCH(E777,Articles!D:D,0),10)</f>
        <v>30</v>
      </c>
      <c r="J777" t="str">
        <f>INDEX(Articles!$1:$1048576,MATCH(E777,Articles!D:D,0),11)</f>
        <v>PLEUREUR</v>
      </c>
      <c r="K777" t="str">
        <f>INDEX(Articles!$1:$1048576,MATCH(E777,Articles!D:D,0),12)</f>
        <v>KAMURO</v>
      </c>
      <c r="L777" t="str">
        <f>INDEX(Articles!$1:$1048576,MATCH(E777,Articles!D:D,0),13)</f>
        <v>CN</v>
      </c>
      <c r="M777" t="str">
        <f>INDEX(Articles!$1:$1048576,MATCH(E777,Articles!D:D,0),14)</f>
        <v>F4</v>
      </c>
      <c r="N777" t="str">
        <f>INDEX(Articles!$1:$1048576,MATCH(E777,Articles!D:D,0),15)</f>
        <v>1.4G</v>
      </c>
      <c r="O777" t="str">
        <f>INDEX(Articles!$1:$1048576,MATCH(E777,Articles!D:D,0),16)</f>
        <v>2463-F4-0007</v>
      </c>
      <c r="P777">
        <f>INDEX(Articles!$1:$1048576,MATCH(E777,Articles!D:D,0),17)*1000</f>
        <v>2000</v>
      </c>
      <c r="Q777" t="str">
        <f>INDEX(Articles!$1:$1048576,MATCH(E777,Articles!D:D,0),18)</f>
        <v>45</v>
      </c>
      <c r="R777">
        <f>INDEX(Articles!$1:$1048576,MATCH(E777,Articles!D:D,0),19)</f>
        <v>45</v>
      </c>
      <c r="S777" t="str">
        <f>IF(INDEX('Unités CA'!$1:$1048576,MATCH(E777,'Unités CA'!D:D,0),5)=0,"",INDEX('Unités CA'!$1:$1048576,MATCH(E777,'Unités CA'!D:D,0),5))</f>
        <v>0001/CA</v>
      </c>
      <c r="T777" t="str">
        <f>IF(INDEX('Unités BTE'!$1:$1048576,MATCH(E777,'Unités CA'!D:D,0),5)=0,"",INDEX('Unités BTE'!$1:$1048576,MATCH(E777,'Unités CA'!D:D,0),5))</f>
        <v>0005/BTE</v>
      </c>
      <c r="U777">
        <f>IFERROR(INDEX('Prix PRO CA'!$1:$1048576,MATCH(E777,'Prix PRO CA'!D:D,0),10),"")</f>
        <v>114.7</v>
      </c>
      <c r="V777" t="str">
        <f>IFERROR(INDEX('Prix PRO CA'!$1:$1048576,MATCH(E777,'Prix PRO BTE'!D:D,0),10),"")</f>
        <v/>
      </c>
      <c r="W777">
        <f>+IFERROR(INDEX('Prix PRO PCS'!$1:$1048576,MATCH(E777,'Prix PRO PCS'!D:D,0),10),"")</f>
        <v>114.7</v>
      </c>
      <c r="X777" t="str">
        <f>IF(B777="OPPORTUNITE",AA777,IF(AA777&lt;=0,"Non",IF(AA777&gt;10,"Oui","Inf à 10")))</f>
        <v>Oui</v>
      </c>
      <c r="Y777" t="str">
        <f>IFERROR(INDEX(LigneAchat!$1:$1048576,MATCH(E777,LigneAchat!D:D,0),5),"")</f>
        <v/>
      </c>
      <c r="Z777">
        <f>INDEX(Articles!$1:$1048576,MATCH(E777,Articles!D:D,0),21)</f>
        <v>272</v>
      </c>
      <c r="AA777">
        <f>+Z777-AB777</f>
        <v>211</v>
      </c>
      <c r="AB777">
        <f>+INDEX(Articles!$1:$1048576,MATCH(E777,Articles!D:D,0),23)</f>
        <v>61</v>
      </c>
    </row>
    <row r="778">
      <c r="B778" t="str">
        <f>INDEX(Articles!$1:$1048576,MATCH(E778,Articles!D:D,0),6)</f>
        <v>1</v>
      </c>
      <c r="C778" t="str">
        <f>INDEX(Articles!$1:$1048576,MATCH(E778,Articles!D:D,0),7)</f>
        <v/>
      </c>
      <c r="D778" t="str">
        <f>HYPERLINK(INDEX(Articles!$1:$1048576,MATCH(E778,Articles!D:D,0),24),"Lien")</f>
        <v>Lien</v>
      </c>
      <c r="E778" t="str">
        <v>01030-19CE</v>
      </c>
      <c r="F778" t="str">
        <f>INDEX(Articles!$1:$1048576,MATCH(E778,Articles!D:D,0),5)</f>
        <v>BATT. Ø30 SÉQ. 100 PAF FILET OR</v>
      </c>
      <c r="G778" t="str">
        <f>INDEX(Articles!$1:$1048576,MATCH(E778,Articles!D:D,0),8)</f>
        <v>BATTERIE</v>
      </c>
      <c r="H778" t="str">
        <f>INDEX(Articles!$1:$1048576,MATCH(E778,Articles!D:D,0),9)</f>
        <v>SEQUENCEE</v>
      </c>
      <c r="I778">
        <f>INDEX(Articles!$1:$1048576,MATCH(E778,Articles!D:D,0),10)</f>
        <v>30</v>
      </c>
      <c r="J778" t="str">
        <f>INDEX(Articles!$1:$1048576,MATCH(E778,Articles!D:D,0),11)</f>
        <v>PLEUREUR</v>
      </c>
      <c r="K778" t="str">
        <f>INDEX(Articles!$1:$1048576,MATCH(E778,Articles!D:D,0),12)</f>
        <v>KAMURO</v>
      </c>
      <c r="L778" t="str">
        <f>INDEX(Articles!$1:$1048576,MATCH(E778,Articles!D:D,0),13)</f>
        <v>CN</v>
      </c>
      <c r="M778" t="str">
        <f>INDEX(Articles!$1:$1048576,MATCH(E778,Articles!D:D,0),14)</f>
        <v>F4</v>
      </c>
      <c r="N778" t="str">
        <f>INDEX(Articles!$1:$1048576,MATCH(E778,Articles!D:D,0),15)</f>
        <v>1.4G</v>
      </c>
      <c r="O778" t="str">
        <f>INDEX(Articles!$1:$1048576,MATCH(E778,Articles!D:D,0),16)</f>
        <v>1008-F4-69245811</v>
      </c>
      <c r="P778">
        <f>INDEX(Articles!$1:$1048576,MATCH(E778,Articles!D:D,0),17)*1000</f>
        <v>2050</v>
      </c>
      <c r="Q778" t="str">
        <f>INDEX(Articles!$1:$1048576,MATCH(E778,Articles!D:D,0),18)</f>
        <v>30</v>
      </c>
      <c r="R778">
        <f>INDEX(Articles!$1:$1048576,MATCH(E778,Articles!D:D,0),19)</f>
        <v>45</v>
      </c>
      <c r="S778" t="str">
        <f>IF(INDEX('Unités CA'!$1:$1048576,MATCH(E778,'Unités CA'!D:D,0),5)=0,"",INDEX('Unités CA'!$1:$1048576,MATCH(E778,'Unités CA'!D:D,0),5))</f>
        <v>0001/CA</v>
      </c>
      <c r="T778" t="str">
        <f>IF(INDEX('Unités BTE'!$1:$1048576,MATCH(E778,'Unités CA'!D:D,0),5)=0,"",INDEX('Unités BTE'!$1:$1048576,MATCH(E778,'Unités CA'!D:D,0),5))</f>
        <v>0005/BTE</v>
      </c>
      <c r="U778" t="str">
        <f>IFERROR(INDEX('Prix PRO CA'!$1:$1048576,MATCH(E778,'Prix PRO CA'!D:D,0),10),"")</f>
        <v/>
      </c>
      <c r="V778" t="str">
        <f>IFERROR(INDEX('Prix PRO CA'!$1:$1048576,MATCH(E778,'Prix PRO BTE'!D:D,0),10),"")</f>
        <v/>
      </c>
      <c r="W778">
        <f>+IFERROR(INDEX('Prix PRO PCS'!$1:$1048576,MATCH(E778,'Prix PRO PCS'!D:D,0),10),"")</f>
        <v>148.99</v>
      </c>
      <c r="X778" t="str">
        <f>IF(B778="OPPORTUNITE",AA778,IF(AA778&lt;=0,"Non",IF(AA778&gt;10,"Oui","Inf à 10")))</f>
        <v>Oui</v>
      </c>
      <c r="Y778" t="str">
        <f>IFERROR(INDEX(LigneAchat!$1:$1048576,MATCH(E778,LigneAchat!D:D,0),5),"")</f>
        <v/>
      </c>
      <c r="Z778">
        <f>INDEX(Articles!$1:$1048576,MATCH(E778,Articles!D:D,0),21)</f>
        <v>66</v>
      </c>
      <c r="AA778">
        <f>+Z778-AB778</f>
        <v>66</v>
      </c>
      <c r="AB778">
        <f>+INDEX(Articles!$1:$1048576,MATCH(E778,Articles!D:D,0),23)</f>
        <v>0</v>
      </c>
    </row>
    <row r="779">
      <c r="B779" t="str">
        <f>INDEX(Articles!$1:$1048576,MATCH(E779,Articles!D:D,0),6)</f>
        <v>1</v>
      </c>
      <c r="C779" t="str">
        <f>INDEX(Articles!$1:$1048576,MATCH(E779,Articles!D:D,0),7)</f>
        <v/>
      </c>
      <c r="D779" t="str">
        <f>HYPERLINK(INDEX(Articles!$1:$1048576,MATCH(E779,Articles!D:D,0),24),"Lien")</f>
        <v>Lien</v>
      </c>
      <c r="E779" t="str">
        <v>01030-17CE</v>
      </c>
      <c r="F779" t="str">
        <f>INDEX(Articles!$1:$1048576,MATCH(E779,Articles!D:D,0),5)</f>
        <v>BATT. Ø30 SÉQ. 100 PAF FRISSON BLANC</v>
      </c>
      <c r="G779" t="str">
        <f>INDEX(Articles!$1:$1048576,MATCH(E779,Articles!D:D,0),8)</f>
        <v>BATTERIE</v>
      </c>
      <c r="H779" t="str">
        <f>INDEX(Articles!$1:$1048576,MATCH(E779,Articles!D:D,0),9)</f>
        <v>SEQUENCEE</v>
      </c>
      <c r="I779">
        <f>INDEX(Articles!$1:$1048576,MATCH(E779,Articles!D:D,0),10)</f>
        <v>30</v>
      </c>
      <c r="J779" t="str">
        <f>INDEX(Articles!$1:$1048576,MATCH(E779,Articles!D:D,0),11)</f>
        <v>CREPITANT</v>
      </c>
      <c r="K779" t="str">
        <f>INDEX(Articles!$1:$1048576,MATCH(E779,Articles!D:D,0),12)</f>
        <v>ARGENT</v>
      </c>
      <c r="L779" t="str">
        <f>INDEX(Articles!$1:$1048576,MATCH(E779,Articles!D:D,0),13)</f>
        <v>CN</v>
      </c>
      <c r="M779" t="str">
        <f>INDEX(Articles!$1:$1048576,MATCH(E779,Articles!D:D,0),14)</f>
        <v>F4</v>
      </c>
      <c r="N779" t="str">
        <f>INDEX(Articles!$1:$1048576,MATCH(E779,Articles!D:D,0),15)</f>
        <v>1.4G</v>
      </c>
      <c r="O779" t="str">
        <f>INDEX(Articles!$1:$1048576,MATCH(E779,Articles!D:D,0),16)</f>
        <v>1008-F4-69245811</v>
      </c>
      <c r="P779">
        <f>INDEX(Articles!$1:$1048576,MATCH(E779,Articles!D:D,0),17)*1000</f>
        <v>1750</v>
      </c>
      <c r="Q779" t="str">
        <f>INDEX(Articles!$1:$1048576,MATCH(E779,Articles!D:D,0),18)</f>
        <v>30</v>
      </c>
      <c r="R779">
        <f>INDEX(Articles!$1:$1048576,MATCH(E779,Articles!D:D,0),19)</f>
        <v>45</v>
      </c>
      <c r="S779" t="str">
        <f>IF(INDEX('Unités CA'!$1:$1048576,MATCH(E779,'Unités CA'!D:D,0),5)=0,"",INDEX('Unités CA'!$1:$1048576,MATCH(E779,'Unités CA'!D:D,0),5))</f>
        <v>0001/CA</v>
      </c>
      <c r="T779" t="str">
        <f>IF(INDEX('Unités BTE'!$1:$1048576,MATCH(E779,'Unités CA'!D:D,0),5)=0,"",INDEX('Unités BTE'!$1:$1048576,MATCH(E779,'Unités CA'!D:D,0),5))</f>
        <v>0005/BTE</v>
      </c>
      <c r="U779" t="str">
        <f>IFERROR(INDEX('Prix PRO CA'!$1:$1048576,MATCH(E779,'Prix PRO CA'!D:D,0),10),"")</f>
        <v/>
      </c>
      <c r="V779" t="str">
        <f>IFERROR(INDEX('Prix PRO CA'!$1:$1048576,MATCH(E779,'Prix PRO BTE'!D:D,0),10),"")</f>
        <v/>
      </c>
      <c r="W779">
        <f>+IFERROR(INDEX('Prix PRO PCS'!$1:$1048576,MATCH(E779,'Prix PRO PCS'!D:D,0),10),"")</f>
        <v>148.99</v>
      </c>
      <c r="X779" t="str">
        <f>IF(B779="OPPORTUNITE",AA779,IF(AA779&lt;=0,"Non",IF(AA779&gt;10,"Oui","Inf à 10")))</f>
        <v>Oui</v>
      </c>
      <c r="Y779" t="str">
        <f>IFERROR(INDEX(LigneAchat!$1:$1048576,MATCH(E779,LigneAchat!D:D,0),5),"")</f>
        <v/>
      </c>
      <c r="Z779">
        <f>INDEX(Articles!$1:$1048576,MATCH(E779,Articles!D:D,0),21)</f>
        <v>25</v>
      </c>
      <c r="AA779">
        <f>+Z779-AB779</f>
        <v>25</v>
      </c>
      <c r="AB779">
        <f>+INDEX(Articles!$1:$1048576,MATCH(E779,Articles!D:D,0),23)</f>
        <v>0</v>
      </c>
    </row>
    <row r="780">
      <c r="B780" t="str">
        <v>NAPPES</v>
      </c>
    </row>
    <row r="781">
      <c r="B781" t="str">
        <f>INDEX(Articles!$1:$1048576,MATCH(E781,Articles!D:D,0),6)</f>
        <v>1</v>
      </c>
      <c r="C781" t="str">
        <f>INDEX(Articles!$1:$1048576,MATCH(E781,Articles!D:D,0),7)</f>
        <v>2020</v>
      </c>
      <c r="D781" t="str">
        <f>HYPERLINK(INDEX(Articles!$1:$1048576,MATCH(E781,Articles!D:D,0),24),"Lien")</f>
        <v>Lien</v>
      </c>
      <c r="E781" t="str">
        <v>00932-CBB</v>
      </c>
      <c r="F781" t="str">
        <f>INDEX(Articles!$1:$1048576,MATCH(E781,Articles!D:D,0),5)</f>
        <v>BATT. Ø30 ÉVENT. 9 PAF CLI BLANC + COMÈTES BLEUES</v>
      </c>
      <c r="G781" t="str">
        <f>INDEX(Articles!$1:$1048576,MATCH(E781,Articles!D:D,0),8)</f>
        <v>BATTERIE</v>
      </c>
      <c r="H781" t="str">
        <f>INDEX(Articles!$1:$1048576,MATCH(E781,Articles!D:D,0),9)</f>
        <v>EVENTAILLE</v>
      </c>
      <c r="I781">
        <f>INDEX(Articles!$1:$1048576,MATCH(E781,Articles!D:D,0),10)</f>
        <v>30</v>
      </c>
      <c r="J781" t="str">
        <f>INDEX(Articles!$1:$1048576,MATCH(E781,Articles!D:D,0),11)</f>
        <v>CLIGNO</v>
      </c>
      <c r="K781" t="str">
        <f>INDEX(Articles!$1:$1048576,MATCH(E781,Articles!D:D,0),12)</f>
        <v>BLEU</v>
      </c>
      <c r="L781" t="str">
        <f>INDEX(Articles!$1:$1048576,MATCH(E781,Articles!D:D,0),13)</f>
        <v>CN</v>
      </c>
      <c r="M781" t="str">
        <f>INDEX(Articles!$1:$1048576,MATCH(E781,Articles!D:D,0),14)</f>
        <v>F2</v>
      </c>
      <c r="N781" t="str">
        <f>INDEX(Articles!$1:$1048576,MATCH(E781,Articles!D:D,0),15)</f>
        <v>1.4G</v>
      </c>
      <c r="O781" t="str">
        <f>INDEX(Articles!$1:$1048576,MATCH(E781,Articles!D:D,0),16)</f>
        <v>1008-F2-69257856</v>
      </c>
      <c r="P781">
        <f>INDEX(Articles!$1:$1048576,MATCH(E781,Articles!D:D,0),17)*1000</f>
        <v>207</v>
      </c>
      <c r="Q781" t="str">
        <f>INDEX(Articles!$1:$1048576,MATCH(E781,Articles!D:D,0),18)</f>
        <v>3</v>
      </c>
      <c r="R781">
        <f>INDEX(Articles!$1:$1048576,MATCH(E781,Articles!D:D,0),19)</f>
        <v>25</v>
      </c>
      <c r="S781" t="str">
        <f>IF(INDEX('Unités CA'!$1:$1048576,MATCH(E781,'Unités CA'!D:D,0),5)=0,"",INDEX('Unités CA'!$1:$1048576,MATCH(E781,'Unités CA'!D:D,0),5))</f>
        <v>0010/CA</v>
      </c>
      <c r="T781" t="str">
        <f>IF(INDEX('Unités BTE'!$1:$1048576,MATCH(E781,'Unités CA'!D:D,0),5)=0,"",INDEX('Unités BTE'!$1:$1048576,MATCH(E781,'Unités CA'!D:D,0),5))</f>
        <v/>
      </c>
      <c r="U781">
        <f>IFERROR(INDEX('Prix PRO CA'!$1:$1048576,MATCH(E781,'Prix PRO CA'!D:D,0),10),"")</f>
        <v>121.3</v>
      </c>
      <c r="V781" t="str">
        <f>IFERROR(INDEX('Prix PRO CA'!$1:$1048576,MATCH(E781,'Prix PRO BTE'!D:D,0),10),"")</f>
        <v/>
      </c>
      <c r="W781">
        <f>+IFERROR(INDEX('Prix PRO PCS'!$1:$1048576,MATCH(E781,'Prix PRO PCS'!D:D,0),10),"")</f>
        <v>14.14</v>
      </c>
      <c r="X781" t="str">
        <f>IF(B781="OPPORTUNITE",AA781,IF(AA781&lt;=0,"Non",IF(AA781&gt;10,"Oui","Inf à 10")))</f>
        <v>Non</v>
      </c>
      <c r="Y781">
        <f>IFERROR(INDEX(LigneAchat!$1:$1048576,MATCH(E781,LigneAchat!D:D,0),5),"")</f>
        <v>44280</v>
      </c>
      <c r="Z781">
        <f>INDEX(Articles!$1:$1048576,MATCH(E781,Articles!D:D,0),21)</f>
        <v>0</v>
      </c>
      <c r="AA781">
        <f>+Z781-AB781</f>
        <v>-10</v>
      </c>
      <c r="AB781">
        <f>+INDEX(Articles!$1:$1048576,MATCH(E781,Articles!D:D,0),23)</f>
        <v>10</v>
      </c>
    </row>
    <row r="782">
      <c r="B782" t="str">
        <f>INDEX(Articles!$1:$1048576,MATCH(E782,Articles!D:D,0),6)</f>
        <v>1</v>
      </c>
      <c r="C782" t="str">
        <f>INDEX(Articles!$1:$1048576,MATCH(E782,Articles!D:D,0),7)</f>
        <v>2020</v>
      </c>
      <c r="D782" t="str">
        <f>HYPERLINK(INDEX(Articles!$1:$1048576,MATCH(E782,Articles!D:D,0),24),"Lien")</f>
        <v>Lien</v>
      </c>
      <c r="E782" t="str">
        <v>00932-CBR</v>
      </c>
      <c r="F782" t="str">
        <f>INDEX(Articles!$1:$1048576,MATCH(E782,Articles!D:D,0),5)</f>
        <v>BATT. Ø30 ÉVENT. 9 PAF CLI BLANC + COMÈTES ROUGES</v>
      </c>
      <c r="G782" t="str">
        <f>INDEX(Articles!$1:$1048576,MATCH(E782,Articles!D:D,0),8)</f>
        <v>BATTERIE</v>
      </c>
      <c r="H782" t="str">
        <f>INDEX(Articles!$1:$1048576,MATCH(E782,Articles!D:D,0),9)</f>
        <v>EVENTAILLE</v>
      </c>
      <c r="I782">
        <f>INDEX(Articles!$1:$1048576,MATCH(E782,Articles!D:D,0),10)</f>
        <v>30</v>
      </c>
      <c r="J782" t="str">
        <f>INDEX(Articles!$1:$1048576,MATCH(E782,Articles!D:D,0),11)</f>
        <v>CLIGNO</v>
      </c>
      <c r="K782" t="str">
        <f>INDEX(Articles!$1:$1048576,MATCH(E782,Articles!D:D,0),12)</f>
        <v>ROUGE</v>
      </c>
      <c r="L782" t="str">
        <f>INDEX(Articles!$1:$1048576,MATCH(E782,Articles!D:D,0),13)</f>
        <v>CN</v>
      </c>
      <c r="M782" t="str">
        <f>INDEX(Articles!$1:$1048576,MATCH(E782,Articles!D:D,0),14)</f>
        <v>F2</v>
      </c>
      <c r="N782" t="str">
        <f>INDEX(Articles!$1:$1048576,MATCH(E782,Articles!D:D,0),15)</f>
        <v>1.4G</v>
      </c>
      <c r="O782" t="str">
        <f>INDEX(Articles!$1:$1048576,MATCH(E782,Articles!D:D,0),16)</f>
        <v>1008-F2-69257856</v>
      </c>
      <c r="P782">
        <f>INDEX(Articles!$1:$1048576,MATCH(E782,Articles!D:D,0),17)*1000</f>
        <v>207</v>
      </c>
      <c r="Q782" t="str">
        <f>INDEX(Articles!$1:$1048576,MATCH(E782,Articles!D:D,0),18)</f>
        <v>3</v>
      </c>
      <c r="R782">
        <f>INDEX(Articles!$1:$1048576,MATCH(E782,Articles!D:D,0),19)</f>
        <v>25</v>
      </c>
      <c r="S782" t="str">
        <f>IF(INDEX('Unités CA'!$1:$1048576,MATCH(E782,'Unités CA'!D:D,0),5)=0,"",INDEX('Unités CA'!$1:$1048576,MATCH(E782,'Unités CA'!D:D,0),5))</f>
        <v>0010/CA</v>
      </c>
      <c r="T782" t="str">
        <f>IF(INDEX('Unités BTE'!$1:$1048576,MATCH(E782,'Unités CA'!D:D,0),5)=0,"",INDEX('Unités BTE'!$1:$1048576,MATCH(E782,'Unités CA'!D:D,0),5))</f>
        <v/>
      </c>
      <c r="U782">
        <f>IFERROR(INDEX('Prix PRO CA'!$1:$1048576,MATCH(E782,'Prix PRO CA'!D:D,0),10),"")</f>
        <v>121.3</v>
      </c>
      <c r="V782" t="str">
        <f>IFERROR(INDEX('Prix PRO CA'!$1:$1048576,MATCH(E782,'Prix PRO BTE'!D:D,0),10),"")</f>
        <v/>
      </c>
      <c r="W782">
        <f>+IFERROR(INDEX('Prix PRO PCS'!$1:$1048576,MATCH(E782,'Prix PRO PCS'!D:D,0),10),"")</f>
        <v>14.14</v>
      </c>
      <c r="X782" t="str">
        <f>IF(B782="OPPORTUNITE",AA782,IF(AA782&lt;=0,"Non",IF(AA782&gt;10,"Oui","Inf à 10")))</f>
        <v>Non</v>
      </c>
      <c r="Y782">
        <f>IFERROR(INDEX(LigneAchat!$1:$1048576,MATCH(E782,LigneAchat!D:D,0),5),"")</f>
        <v>44280</v>
      </c>
      <c r="Z782">
        <f>INDEX(Articles!$1:$1048576,MATCH(E782,Articles!D:D,0),21)</f>
        <v>0</v>
      </c>
      <c r="AA782">
        <f>+Z782-AB782</f>
        <v>0</v>
      </c>
      <c r="AB782">
        <f>+INDEX(Articles!$1:$1048576,MATCH(E782,Articles!D:D,0),23)</f>
        <v>0</v>
      </c>
    </row>
    <row r="783">
      <c r="B783" t="str">
        <f>INDEX(Articles!$1:$1048576,MATCH(E783,Articles!D:D,0),6)</f>
        <v>1</v>
      </c>
      <c r="C783" t="str">
        <f>INDEX(Articles!$1:$1048576,MATCH(E783,Articles!D:D,0),7)</f>
        <v>2020</v>
      </c>
      <c r="D783" t="str">
        <f>HYPERLINK(INDEX(Articles!$1:$1048576,MATCH(E783,Articles!D:D,0),24),"Lien")</f>
        <v>Lien</v>
      </c>
      <c r="E783" t="str">
        <v>00932-ORRO</v>
      </c>
      <c r="F783" t="str">
        <f>INDEX(Articles!$1:$1048576,MATCH(E783,Articles!D:D,0),5)</f>
        <v>BATT. Ø30 ÉVENT. 9 PAF SCINT. OR &amp; CLIG BLC À ROSE</v>
      </c>
      <c r="G783" t="str">
        <f>INDEX(Articles!$1:$1048576,MATCH(E783,Articles!D:D,0),8)</f>
        <v>BATTERIE</v>
      </c>
      <c r="H783" t="str">
        <f>INDEX(Articles!$1:$1048576,MATCH(E783,Articles!D:D,0),9)</f>
        <v>EVENTAILLE</v>
      </c>
      <c r="I783">
        <f>INDEX(Articles!$1:$1048576,MATCH(E783,Articles!D:D,0),10)</f>
        <v>30</v>
      </c>
      <c r="J783" t="str">
        <f>INDEX(Articles!$1:$1048576,MATCH(E783,Articles!D:D,0),11)</f>
        <v>CLIGNO</v>
      </c>
      <c r="K783" t="str">
        <f>INDEX(Articles!$1:$1048576,MATCH(E783,Articles!D:D,0),12)</f>
        <v>ROSE</v>
      </c>
      <c r="L783" t="str">
        <f>INDEX(Articles!$1:$1048576,MATCH(E783,Articles!D:D,0),13)</f>
        <v>CN</v>
      </c>
      <c r="M783" t="str">
        <f>INDEX(Articles!$1:$1048576,MATCH(E783,Articles!D:D,0),14)</f>
        <v>F2</v>
      </c>
      <c r="N783" t="str">
        <f>INDEX(Articles!$1:$1048576,MATCH(E783,Articles!D:D,0),15)</f>
        <v>1.4G</v>
      </c>
      <c r="O783" t="str">
        <f>INDEX(Articles!$1:$1048576,MATCH(E783,Articles!D:D,0),16)</f>
        <v>1008-F2-69257856</v>
      </c>
      <c r="P783">
        <f>INDEX(Articles!$1:$1048576,MATCH(E783,Articles!D:D,0),17)*1000</f>
        <v>207</v>
      </c>
      <c r="Q783" t="str">
        <f>INDEX(Articles!$1:$1048576,MATCH(E783,Articles!D:D,0),18)</f>
        <v>3</v>
      </c>
      <c r="R783">
        <f>INDEX(Articles!$1:$1048576,MATCH(E783,Articles!D:D,0),19)</f>
        <v>25</v>
      </c>
      <c r="S783" t="str">
        <f>IF(INDEX('Unités CA'!$1:$1048576,MATCH(E783,'Unités CA'!D:D,0),5)=0,"",INDEX('Unités CA'!$1:$1048576,MATCH(E783,'Unités CA'!D:D,0),5))</f>
        <v>0010/CA</v>
      </c>
      <c r="T783" t="str">
        <f>IF(INDEX('Unités BTE'!$1:$1048576,MATCH(E783,'Unités CA'!D:D,0),5)=0,"",INDEX('Unités BTE'!$1:$1048576,MATCH(E783,'Unités CA'!D:D,0),5))</f>
        <v/>
      </c>
      <c r="U783">
        <f>IFERROR(INDEX('Prix PRO CA'!$1:$1048576,MATCH(E783,'Prix PRO CA'!D:D,0),10),"")</f>
        <v>121.3</v>
      </c>
      <c r="V783" t="str">
        <f>IFERROR(INDEX('Prix PRO CA'!$1:$1048576,MATCH(E783,'Prix PRO BTE'!D:D,0),10),"")</f>
        <v/>
      </c>
      <c r="W783">
        <f>+IFERROR(INDEX('Prix PRO PCS'!$1:$1048576,MATCH(E783,'Prix PRO PCS'!D:D,0),10),"")</f>
        <v>14.14</v>
      </c>
      <c r="X783" t="str">
        <f>IF(B783="OPPORTUNITE",AA783,IF(AA783&lt;=0,"Non",IF(AA783&gt;10,"Oui","Inf à 10")))</f>
        <v>Non</v>
      </c>
      <c r="Y783">
        <f>IFERROR(INDEX(LigneAchat!$1:$1048576,MATCH(E783,LigneAchat!D:D,0),5),"")</f>
        <v>44280</v>
      </c>
      <c r="Z783">
        <f>INDEX(Articles!$1:$1048576,MATCH(E783,Articles!D:D,0),21)</f>
        <v>0</v>
      </c>
      <c r="AA783">
        <f>+Z783-AB783</f>
        <v>-30</v>
      </c>
      <c r="AB783">
        <f>+INDEX(Articles!$1:$1048576,MATCH(E783,Articles!D:D,0),23)</f>
        <v>30</v>
      </c>
    </row>
    <row r="784">
      <c r="B784" t="str">
        <f>INDEX(Articles!$1:$1048576,MATCH(E784,Articles!D:D,0),6)</f>
        <v>1</v>
      </c>
      <c r="C784" t="str">
        <f>INDEX(Articles!$1:$1048576,MATCH(E784,Articles!D:D,0),7)</f>
        <v/>
      </c>
      <c r="D784" t="str">
        <f>HYPERLINK(INDEX(Articles!$1:$1048576,MATCH(E784,Articles!D:D,0),24),"Lien")</f>
        <v>Lien</v>
      </c>
      <c r="E784" t="str">
        <v>01031POB</v>
      </c>
      <c r="F784" t="str">
        <f>INDEX(Articles!$1:$1048576,MATCH(E784,Articles!D:D,0),5)</f>
        <v>BATT. Ø30 ÉVENT. 10 BBES PAILL. OR &amp; BLEU+ TC OR</v>
      </c>
      <c r="G784" t="str">
        <f>INDEX(Articles!$1:$1048576,MATCH(E784,Articles!D:D,0),8)</f>
        <v>BATTERIE</v>
      </c>
      <c r="H784" t="str">
        <f>INDEX(Articles!$1:$1048576,MATCH(E784,Articles!D:D,0),9)</f>
        <v>EVENTAILLE</v>
      </c>
      <c r="I784">
        <f>INDEX(Articles!$1:$1048576,MATCH(E784,Articles!D:D,0),10)</f>
        <v>30</v>
      </c>
      <c r="J784" t="str">
        <f>INDEX(Articles!$1:$1048576,MATCH(E784,Articles!D:D,0),11)</f>
        <v>CLIGNO</v>
      </c>
      <c r="K784" t="str">
        <f>INDEX(Articles!$1:$1048576,MATCH(E784,Articles!D:D,0),12)</f>
        <v>BLEU</v>
      </c>
      <c r="L784" t="str">
        <f>INDEX(Articles!$1:$1048576,MATCH(E784,Articles!D:D,0),13)</f>
        <v>CN</v>
      </c>
      <c r="M784" t="str">
        <f>INDEX(Articles!$1:$1048576,MATCH(E784,Articles!D:D,0),14)</f>
        <v>F4</v>
      </c>
      <c r="N784" t="str">
        <f>INDEX(Articles!$1:$1048576,MATCH(E784,Articles!D:D,0),15)</f>
        <v>1.4G</v>
      </c>
      <c r="O784" t="str">
        <f>INDEX(Articles!$1:$1048576,MATCH(E784,Articles!D:D,0),16)</f>
        <v>2463-F4-0057</v>
      </c>
      <c r="P784">
        <f>INDEX(Articles!$1:$1048576,MATCH(E784,Articles!D:D,0),17)*1000</f>
        <v>200</v>
      </c>
      <c r="Q784" t="str">
        <f>INDEX(Articles!$1:$1048576,MATCH(E784,Articles!D:D,0),18)</f>
        <v>3</v>
      </c>
      <c r="R784">
        <f>INDEX(Articles!$1:$1048576,MATCH(E784,Articles!D:D,0),19)</f>
        <v>45</v>
      </c>
      <c r="S784" t="str">
        <f>IF(INDEX('Unités CA'!$1:$1048576,MATCH(E784,'Unités CA'!D:D,0),5)=0,"",INDEX('Unités CA'!$1:$1048576,MATCH(E784,'Unités CA'!D:D,0),5))</f>
        <v>0010/CA</v>
      </c>
      <c r="T784" t="str">
        <f>IF(INDEX('Unités BTE'!$1:$1048576,MATCH(E784,'Unités CA'!D:D,0),5)=0,"",INDEX('Unités BTE'!$1:$1048576,MATCH(E784,'Unités CA'!D:D,0),5))</f>
        <v/>
      </c>
      <c r="U784">
        <f>IFERROR(INDEX('Prix PRO CA'!$1:$1048576,MATCH(E784,'Prix PRO CA'!D:D,0),10),"")</f>
        <v>162.64</v>
      </c>
      <c r="V784" t="str">
        <f>IFERROR(INDEX('Prix PRO CA'!$1:$1048576,MATCH(E784,'Prix PRO BTE'!D:D,0),10),"")</f>
        <v/>
      </c>
      <c r="W784">
        <f>+IFERROR(INDEX('Prix PRO PCS'!$1:$1048576,MATCH(E784,'Prix PRO PCS'!D:D,0),10),"")</f>
        <v>18.77</v>
      </c>
      <c r="X784" t="str">
        <f>IF(B784="OPPORTUNITE",AA784,IF(AA784&lt;=0,"Non",IF(AA784&gt;10,"Oui","Inf à 10")))</f>
        <v>Oui</v>
      </c>
      <c r="Y784" t="str">
        <f>IFERROR(INDEX(LigneAchat!$1:$1048576,MATCH(E784,LigneAchat!D:D,0),5),"")</f>
        <v/>
      </c>
      <c r="Z784">
        <f>INDEX(Articles!$1:$1048576,MATCH(E784,Articles!D:D,0),21)</f>
        <v>611</v>
      </c>
      <c r="AA784">
        <f>+Z784-AB784</f>
        <v>493</v>
      </c>
      <c r="AB784">
        <f>+INDEX(Articles!$1:$1048576,MATCH(E784,Articles!D:D,0),23)</f>
        <v>118</v>
      </c>
    </row>
    <row r="785">
      <c r="B785" t="str">
        <f>INDEX(Articles!$1:$1048576,MATCH(E785,Articles!D:D,0),6)</f>
        <v>1</v>
      </c>
      <c r="C785" t="str">
        <f>INDEX(Articles!$1:$1048576,MATCH(E785,Articles!D:D,0),7)</f>
        <v/>
      </c>
      <c r="D785" t="str">
        <f>HYPERLINK(INDEX(Articles!$1:$1048576,MATCH(E785,Articles!D:D,0),24),"Lien")</f>
        <v>Lien</v>
      </c>
      <c r="E785" t="str">
        <v>01330-18</v>
      </c>
      <c r="F785" t="str">
        <f>INDEX(Articles!$1:$1048576,MATCH(E785,Articles!D:D,0),5)</f>
        <v>BATT. Ø30 ÉVENT. 13 COM. F. OR &amp; Œ. DE D. + TC RGE</v>
      </c>
      <c r="G785" t="str">
        <f>INDEX(Articles!$1:$1048576,MATCH(E785,Articles!D:D,0),8)</f>
        <v>BATTERIE</v>
      </c>
      <c r="H785" t="str">
        <f>INDEX(Articles!$1:$1048576,MATCH(E785,Articles!D:D,0),9)</f>
        <v>EVENTAILLE</v>
      </c>
      <c r="I785">
        <f>INDEX(Articles!$1:$1048576,MATCH(E785,Articles!D:D,0),10)</f>
        <v>30</v>
      </c>
      <c r="J785" t="str">
        <f>INDEX(Articles!$1:$1048576,MATCH(E785,Articles!D:D,0),11)</f>
        <v>CREPITANT</v>
      </c>
      <c r="K785" t="str">
        <f>INDEX(Articles!$1:$1048576,MATCH(E785,Articles!D:D,0),12)</f>
        <v>KAMURO</v>
      </c>
      <c r="L785" t="str">
        <f>INDEX(Articles!$1:$1048576,MATCH(E785,Articles!D:D,0),13)</f>
        <v>CN</v>
      </c>
      <c r="M785" t="str">
        <f>INDEX(Articles!$1:$1048576,MATCH(E785,Articles!D:D,0),14)</f>
        <v>F3</v>
      </c>
      <c r="N785" t="str">
        <f>INDEX(Articles!$1:$1048576,MATCH(E785,Articles!D:D,0),15)</f>
        <v>1.4G</v>
      </c>
      <c r="O785" t="str">
        <f>INDEX(Articles!$1:$1048576,MATCH(E785,Articles!D:D,0),16)</f>
        <v>1008-F3-69254053</v>
      </c>
      <c r="P785">
        <f>INDEX(Articles!$1:$1048576,MATCH(E785,Articles!D:D,0),17)*1000</f>
        <v>289</v>
      </c>
      <c r="Q785" t="str">
        <f>INDEX(Articles!$1:$1048576,MATCH(E785,Articles!D:D,0),18)</f>
        <v>3</v>
      </c>
      <c r="R785">
        <f>INDEX(Articles!$1:$1048576,MATCH(E785,Articles!D:D,0),19)</f>
        <v>25</v>
      </c>
      <c r="S785" t="str">
        <f>IF(INDEX('Unités CA'!$1:$1048576,MATCH(E785,'Unités CA'!D:D,0),5)=0,"",INDEX('Unités CA'!$1:$1048576,MATCH(E785,'Unités CA'!D:D,0),5))</f>
        <v>0010/CA</v>
      </c>
      <c r="T785" t="str">
        <f>IF(INDEX('Unités BTE'!$1:$1048576,MATCH(E785,'Unités CA'!D:D,0),5)=0,"",INDEX('Unités BTE'!$1:$1048576,MATCH(E785,'Unités CA'!D:D,0),5))</f>
        <v/>
      </c>
      <c r="U785">
        <f>IFERROR(INDEX('Prix PRO CA'!$1:$1048576,MATCH(E785,'Prix PRO CA'!D:D,0),10),"")</f>
        <v>219.32</v>
      </c>
      <c r="V785" t="str">
        <f>IFERROR(INDEX('Prix PRO CA'!$1:$1048576,MATCH(E785,'Prix PRO BTE'!D:D,0),10),"")</f>
        <v/>
      </c>
      <c r="W785">
        <f>+IFERROR(INDEX('Prix PRO PCS'!$1:$1048576,MATCH(E785,'Prix PRO PCS'!D:D,0),10),"")</f>
        <v>25.23</v>
      </c>
      <c r="X785" t="str">
        <f>IF(B785="OPPORTUNITE",AA785,IF(AA785&lt;=0,"Non",IF(AA785&gt;10,"Oui","Inf à 10")))</f>
        <v>Oui</v>
      </c>
      <c r="Y785" t="str">
        <f>IFERROR(INDEX(LigneAchat!$1:$1048576,MATCH(E785,LigneAchat!D:D,0),5),"")</f>
        <v/>
      </c>
      <c r="Z785">
        <f>INDEX(Articles!$1:$1048576,MATCH(E785,Articles!D:D,0),21)</f>
        <v>219</v>
      </c>
      <c r="AA785">
        <f>+Z785-AB785</f>
        <v>215</v>
      </c>
      <c r="AB785">
        <f>+INDEX(Articles!$1:$1048576,MATCH(E785,Articles!D:D,0),23)</f>
        <v>4</v>
      </c>
    </row>
    <row r="786">
      <c r="B786" t="str">
        <f>INDEX(Articles!$1:$1048576,MATCH(E786,Articles!D:D,0),6)</f>
        <v>1</v>
      </c>
      <c r="C786" t="str">
        <f>INDEX(Articles!$1:$1048576,MATCH(E786,Articles!D:D,0),7)</f>
        <v/>
      </c>
      <c r="D786" t="str">
        <f>HYPERLINK(INDEX(Articles!$1:$1048576,MATCH(E786,Articles!D:D,0),24),"Lien")</f>
        <v>Lien</v>
      </c>
      <c r="E786" t="str">
        <v>01330-15</v>
      </c>
      <c r="F786" t="str">
        <f>INDEX(Articles!$1:$1048576,MATCH(E786,Articles!D:D,0),5)</f>
        <v>BATT. Ø30 ÉVENT. 13 PAF FILET D'OR &amp; CLIGNO VERT</v>
      </c>
      <c r="G786" t="str">
        <f>INDEX(Articles!$1:$1048576,MATCH(E786,Articles!D:D,0),8)</f>
        <v>BATTERIE</v>
      </c>
      <c r="H786" t="str">
        <f>INDEX(Articles!$1:$1048576,MATCH(E786,Articles!D:D,0),9)</f>
        <v>EVENTAILLE</v>
      </c>
      <c r="I786">
        <f>INDEX(Articles!$1:$1048576,MATCH(E786,Articles!D:D,0),10)</f>
        <v>30</v>
      </c>
      <c r="J786" t="str">
        <f>INDEX(Articles!$1:$1048576,MATCH(E786,Articles!D:D,0),11)</f>
        <v>PLEUREUR</v>
      </c>
      <c r="K786" t="str">
        <f>INDEX(Articles!$1:$1048576,MATCH(E786,Articles!D:D,0),12)</f>
        <v>KAMURO</v>
      </c>
      <c r="L786" t="str">
        <f>INDEX(Articles!$1:$1048576,MATCH(E786,Articles!D:D,0),13)</f>
        <v>CN</v>
      </c>
      <c r="M786" t="str">
        <f>INDEX(Articles!$1:$1048576,MATCH(E786,Articles!D:D,0),14)</f>
        <v>F3</v>
      </c>
      <c r="N786" t="str">
        <f>INDEX(Articles!$1:$1048576,MATCH(E786,Articles!D:D,0),15)</f>
        <v>1.4G</v>
      </c>
      <c r="O786" t="str">
        <f>INDEX(Articles!$1:$1048576,MATCH(E786,Articles!D:D,0),16)</f>
        <v>1008-F3-69254053</v>
      </c>
      <c r="P786">
        <f>INDEX(Articles!$1:$1048576,MATCH(E786,Articles!D:D,0),17)*1000</f>
        <v>338</v>
      </c>
      <c r="Q786" t="str">
        <f>INDEX(Articles!$1:$1048576,MATCH(E786,Articles!D:D,0),18)</f>
        <v>3</v>
      </c>
      <c r="R786">
        <f>INDEX(Articles!$1:$1048576,MATCH(E786,Articles!D:D,0),19)</f>
        <v>25</v>
      </c>
      <c r="S786" t="str">
        <f>IF(INDEX('Unités CA'!$1:$1048576,MATCH(E786,'Unités CA'!D:D,0),5)=0,"",INDEX('Unités CA'!$1:$1048576,MATCH(E786,'Unités CA'!D:D,0),5))</f>
        <v>0010/CA</v>
      </c>
      <c r="T786" t="str">
        <f>IF(INDEX('Unités BTE'!$1:$1048576,MATCH(E786,'Unités CA'!D:D,0),5)=0,"",INDEX('Unités BTE'!$1:$1048576,MATCH(E786,'Unités CA'!D:D,0),5))</f>
        <v/>
      </c>
      <c r="U786">
        <f>IFERROR(INDEX('Prix PRO CA'!$1:$1048576,MATCH(E786,'Prix PRO CA'!D:D,0),10),"")</f>
        <v>219.32</v>
      </c>
      <c r="V786" t="str">
        <f>IFERROR(INDEX('Prix PRO CA'!$1:$1048576,MATCH(E786,'Prix PRO BTE'!D:D,0),10),"")</f>
        <v/>
      </c>
      <c r="W786">
        <f>+IFERROR(INDEX('Prix PRO PCS'!$1:$1048576,MATCH(E786,'Prix PRO PCS'!D:D,0),10),"")</f>
        <v>25.23</v>
      </c>
      <c r="X786" t="str">
        <f>IF(B786="OPPORTUNITE",AA786,IF(AA786&lt;=0,"Non",IF(AA786&gt;10,"Oui","Inf à 10")))</f>
        <v>Non</v>
      </c>
      <c r="Y786">
        <f>IFERROR(INDEX(LigneAchat!$1:$1048576,MATCH(E786,LigneAchat!D:D,0),5),"")</f>
        <v>44280</v>
      </c>
      <c r="Z786">
        <f>INDEX(Articles!$1:$1048576,MATCH(E786,Articles!D:D,0),21)</f>
        <v>0</v>
      </c>
      <c r="AA786">
        <f>+Z786-AB786</f>
        <v>-14</v>
      </c>
      <c r="AB786">
        <f>+INDEX(Articles!$1:$1048576,MATCH(E786,Articles!D:D,0),23)</f>
        <v>14</v>
      </c>
    </row>
    <row r="787">
      <c r="B787" t="str">
        <f>INDEX(Articles!$1:$1048576,MATCH(E787,Articles!D:D,0),6)</f>
        <v>1</v>
      </c>
      <c r="C787" t="str">
        <f>INDEX(Articles!$1:$1048576,MATCH(E787,Articles!D:D,0),7)</f>
        <v/>
      </c>
      <c r="D787" t="str">
        <f>HYPERLINK(INDEX(Articles!$1:$1048576,MATCH(E787,Articles!D:D,0),24),"Lien")</f>
        <v>Lien</v>
      </c>
      <c r="E787" t="str">
        <v>01330-06</v>
      </c>
      <c r="F787" t="str">
        <f>INDEX(Articles!$1:$1048576,MATCH(E787,Articles!D:D,0),5)</f>
        <v>BATT. Ø30 ÉVENT. 13 SERP. ARGT &amp; BTTES CLI ROUGE</v>
      </c>
      <c r="G787" t="str">
        <f>INDEX(Articles!$1:$1048576,MATCH(E787,Articles!D:D,0),8)</f>
        <v>BATTERIE</v>
      </c>
      <c r="H787" t="str">
        <f>INDEX(Articles!$1:$1048576,MATCH(E787,Articles!D:D,0),9)</f>
        <v>EVENTAILLE</v>
      </c>
      <c r="I787">
        <f>INDEX(Articles!$1:$1048576,MATCH(E787,Articles!D:D,0),10)</f>
        <v>30</v>
      </c>
      <c r="J787" t="str">
        <f>INDEX(Articles!$1:$1048576,MATCH(E787,Articles!D:D,0),11)</f>
        <v>SERPENTEAUX</v>
      </c>
      <c r="K787" t="str">
        <f>INDEX(Articles!$1:$1048576,MATCH(E787,Articles!D:D,0),12)</f>
        <v>ROUGE</v>
      </c>
      <c r="L787" t="str">
        <f>INDEX(Articles!$1:$1048576,MATCH(E787,Articles!D:D,0),13)</f>
        <v>CN</v>
      </c>
      <c r="M787" t="str">
        <f>INDEX(Articles!$1:$1048576,MATCH(E787,Articles!D:D,0),14)</f>
        <v>F3</v>
      </c>
      <c r="N787" t="str">
        <f>INDEX(Articles!$1:$1048576,MATCH(E787,Articles!D:D,0),15)</f>
        <v>1.4G</v>
      </c>
      <c r="O787" t="str">
        <f>INDEX(Articles!$1:$1048576,MATCH(E787,Articles!D:D,0),16)</f>
        <v>1008-F3-69254053</v>
      </c>
      <c r="P787">
        <f>INDEX(Articles!$1:$1048576,MATCH(E787,Articles!D:D,0),17)*1000</f>
        <v>220</v>
      </c>
      <c r="Q787" t="str">
        <f>INDEX(Articles!$1:$1048576,MATCH(E787,Articles!D:D,0),18)</f>
        <v>3</v>
      </c>
      <c r="R787">
        <f>INDEX(Articles!$1:$1048576,MATCH(E787,Articles!D:D,0),19)</f>
        <v>25</v>
      </c>
      <c r="S787" t="str">
        <f>IF(INDEX('Unités CA'!$1:$1048576,MATCH(E787,'Unités CA'!D:D,0),5)=0,"",INDEX('Unités CA'!$1:$1048576,MATCH(E787,'Unités CA'!D:D,0),5))</f>
        <v>0010/CA</v>
      </c>
      <c r="T787" t="str">
        <f>IF(INDEX('Unités BTE'!$1:$1048576,MATCH(E787,'Unités CA'!D:D,0),5)=0,"",INDEX('Unités BTE'!$1:$1048576,MATCH(E787,'Unités CA'!D:D,0),5))</f>
        <v/>
      </c>
      <c r="U787">
        <f>IFERROR(INDEX('Prix PRO CA'!$1:$1048576,MATCH(E787,'Prix PRO CA'!D:D,0),10),"")</f>
        <v>219.32</v>
      </c>
      <c r="V787" t="str">
        <f>IFERROR(INDEX('Prix PRO CA'!$1:$1048576,MATCH(E787,'Prix PRO BTE'!D:D,0),10),"")</f>
        <v/>
      </c>
      <c r="W787">
        <f>+IFERROR(INDEX('Prix PRO PCS'!$1:$1048576,MATCH(E787,'Prix PRO PCS'!D:D,0),10),"")</f>
        <v>25.23</v>
      </c>
      <c r="X787" t="str">
        <f>IF(B787="OPPORTUNITE",AA787,IF(AA787&lt;=0,"Non",IF(AA787&gt;10,"Oui","Inf à 10")))</f>
        <v>Oui</v>
      </c>
      <c r="Y787" t="str">
        <f>IFERROR(INDEX(LigneAchat!$1:$1048576,MATCH(E787,LigneAchat!D:D,0),5),"")</f>
        <v/>
      </c>
      <c r="Z787">
        <f>INDEX(Articles!$1:$1048576,MATCH(E787,Articles!D:D,0),21)</f>
        <v>309</v>
      </c>
      <c r="AA787">
        <f>+Z787-AB787</f>
        <v>309</v>
      </c>
      <c r="AB787">
        <f>+INDEX(Articles!$1:$1048576,MATCH(E787,Articles!D:D,0),23)</f>
        <v>0</v>
      </c>
    </row>
    <row r="788">
      <c r="B788" t="str">
        <f>INDEX(Articles!$1:$1048576,MATCH(E788,Articles!D:D,0),6)</f>
        <v>1</v>
      </c>
      <c r="C788" t="str">
        <f>INDEX(Articles!$1:$1048576,MATCH(E788,Articles!D:D,0),7)</f>
        <v>2020</v>
      </c>
      <c r="D788" t="str">
        <f>HYPERLINK(INDEX(Articles!$1:$1048576,MATCH(E788,Articles!D:D,0),24),"Lien")</f>
        <v>Lien</v>
      </c>
      <c r="E788" t="str">
        <v>00931-ORS</v>
      </c>
      <c r="F788" t="str">
        <f>INDEX(Articles!$1:$1048576,MATCH(E788,Articles!D:D,0),5)</f>
        <v>BATT. Ø30 SÉQ. 9 COMÈTES OR</v>
      </c>
      <c r="G788" t="str">
        <f>INDEX(Articles!$1:$1048576,MATCH(E788,Articles!D:D,0),8)</f>
        <v>BATTERIE</v>
      </c>
      <c r="H788" t="str">
        <f>INDEX(Articles!$1:$1048576,MATCH(E788,Articles!D:D,0),9)</f>
        <v>SEQUENCEE</v>
      </c>
      <c r="I788">
        <f>INDEX(Articles!$1:$1048576,MATCH(E788,Articles!D:D,0),10)</f>
        <v>30</v>
      </c>
      <c r="J788" t="str">
        <f>INDEX(Articles!$1:$1048576,MATCH(E788,Articles!D:D,0),11)</f>
        <v>COMETE</v>
      </c>
      <c r="K788" t="str">
        <f>INDEX(Articles!$1:$1048576,MATCH(E788,Articles!D:D,0),12)</f>
        <v>OR</v>
      </c>
      <c r="L788" t="str">
        <f>INDEX(Articles!$1:$1048576,MATCH(E788,Articles!D:D,0),13)</f>
        <v>CN</v>
      </c>
      <c r="M788" t="str">
        <f>INDEX(Articles!$1:$1048576,MATCH(E788,Articles!D:D,0),14)</f>
        <v>F2</v>
      </c>
      <c r="N788" t="str">
        <f>INDEX(Articles!$1:$1048576,MATCH(E788,Articles!D:D,0),15)</f>
        <v>1.4G</v>
      </c>
      <c r="O788" t="str">
        <f>INDEX(Articles!$1:$1048576,MATCH(E788,Articles!D:D,0),16)</f>
        <v>1008-F2-69257856</v>
      </c>
      <c r="P788">
        <f>INDEX(Articles!$1:$1048576,MATCH(E788,Articles!D:D,0),17)*1000</f>
        <v>207</v>
      </c>
      <c r="Q788" t="str">
        <f>INDEX(Articles!$1:$1048576,MATCH(E788,Articles!D:D,0),18)</f>
        <v>2</v>
      </c>
      <c r="R788">
        <f>INDEX(Articles!$1:$1048576,MATCH(E788,Articles!D:D,0),19)</f>
        <v>25</v>
      </c>
      <c r="S788" t="str">
        <f>IF(INDEX('Unités CA'!$1:$1048576,MATCH(E788,'Unités CA'!D:D,0),5)=0,"",INDEX('Unités CA'!$1:$1048576,MATCH(E788,'Unités CA'!D:D,0),5))</f>
        <v>0010/CA</v>
      </c>
      <c r="T788" t="str">
        <f>IF(INDEX('Unités BTE'!$1:$1048576,MATCH(E788,'Unités CA'!D:D,0),5)=0,"",INDEX('Unités BTE'!$1:$1048576,MATCH(E788,'Unités CA'!D:D,0),5))</f>
        <v/>
      </c>
      <c r="U788">
        <f>IFERROR(INDEX('Prix PRO CA'!$1:$1048576,MATCH(E788,'Prix PRO CA'!D:D,0),10),"")</f>
        <v>121.3</v>
      </c>
      <c r="V788" t="str">
        <f>IFERROR(INDEX('Prix PRO CA'!$1:$1048576,MATCH(E788,'Prix PRO BTE'!D:D,0),10),"")</f>
        <v/>
      </c>
      <c r="W788">
        <f>+IFERROR(INDEX('Prix PRO PCS'!$1:$1048576,MATCH(E788,'Prix PRO PCS'!D:D,0),10),"")</f>
        <v>14.14</v>
      </c>
      <c r="X788" t="str">
        <f>IF(B788="OPPORTUNITE",AA788,IF(AA788&lt;=0,"Non",IF(AA788&gt;10,"Oui","Inf à 10")))</f>
        <v>Non</v>
      </c>
      <c r="Y788">
        <f>IFERROR(INDEX(LigneAchat!$1:$1048576,MATCH(E788,LigneAchat!D:D,0),5),"")</f>
        <v>44280</v>
      </c>
      <c r="Z788">
        <f>INDEX(Articles!$1:$1048576,MATCH(E788,Articles!D:D,0),21)</f>
        <v>0</v>
      </c>
      <c r="AA788">
        <f>+Z788-AB788</f>
        <v>0</v>
      </c>
      <c r="AB788">
        <f>+INDEX(Articles!$1:$1048576,MATCH(E788,Articles!D:D,0),23)</f>
        <v>0</v>
      </c>
    </row>
    <row r="789">
      <c r="B789" t="str">
        <f>INDEX(Articles!$1:$1048576,MATCH(E789,Articles!D:D,0),6)</f>
        <v>1</v>
      </c>
      <c r="C789" t="str">
        <f>INDEX(Articles!$1:$1048576,MATCH(E789,Articles!D:D,0),7)</f>
        <v>2020</v>
      </c>
      <c r="D789" t="str">
        <f>HYPERLINK(INDEX(Articles!$1:$1048576,MATCH(E789,Articles!D:D,0),24),"Lien")</f>
        <v>Lien</v>
      </c>
      <c r="E789" t="str">
        <v>00933-BBR</v>
      </c>
      <c r="F789" t="str">
        <f>INDEX(Articles!$1:$1048576,MATCH(E789,Articles!D:D,0),5)</f>
        <v>BATT. Ø30 SÉQ. 9 PAF BLEU À BLANC À ROUGE</v>
      </c>
      <c r="G789" t="str">
        <f>INDEX(Articles!$1:$1048576,MATCH(E789,Articles!D:D,0),8)</f>
        <v>BATTERIE</v>
      </c>
      <c r="H789" t="str">
        <f>INDEX(Articles!$1:$1048576,MATCH(E789,Articles!D:D,0),9)</f>
        <v>SEQUENCEE</v>
      </c>
      <c r="I789">
        <f>INDEX(Articles!$1:$1048576,MATCH(E789,Articles!D:D,0),10)</f>
        <v>30</v>
      </c>
      <c r="J789" t="str">
        <f>INDEX(Articles!$1:$1048576,MATCH(E789,Articles!D:D,0),11)</f>
        <v>CHANGEMENT</v>
      </c>
      <c r="K789" t="str">
        <f>INDEX(Articles!$1:$1048576,MATCH(E789,Articles!D:D,0),12)</f>
        <v>TRICOLORE</v>
      </c>
      <c r="L789" t="str">
        <f>INDEX(Articles!$1:$1048576,MATCH(E789,Articles!D:D,0),13)</f>
        <v>CN</v>
      </c>
      <c r="M789" t="str">
        <f>INDEX(Articles!$1:$1048576,MATCH(E789,Articles!D:D,0),14)</f>
        <v>F2</v>
      </c>
      <c r="N789" t="str">
        <f>INDEX(Articles!$1:$1048576,MATCH(E789,Articles!D:D,0),15)</f>
        <v>1.4G</v>
      </c>
      <c r="O789" t="str">
        <f>INDEX(Articles!$1:$1048576,MATCH(E789,Articles!D:D,0),16)</f>
        <v>1008-F2-69257855</v>
      </c>
      <c r="P789">
        <f>INDEX(Articles!$1:$1048576,MATCH(E789,Articles!D:D,0),17)*1000</f>
        <v>171</v>
      </c>
      <c r="Q789" t="str">
        <f>INDEX(Articles!$1:$1048576,MATCH(E789,Articles!D:D,0),18)</f>
        <v>2</v>
      </c>
      <c r="R789">
        <f>INDEX(Articles!$1:$1048576,MATCH(E789,Articles!D:D,0),19)</f>
        <v>25</v>
      </c>
      <c r="S789" t="str">
        <f>IF(INDEX('Unités CA'!$1:$1048576,MATCH(E789,'Unités CA'!D:D,0),5)=0,"",INDEX('Unités CA'!$1:$1048576,MATCH(E789,'Unités CA'!D:D,0),5))</f>
        <v>0008/CA</v>
      </c>
      <c r="T789" t="str">
        <f>IF(INDEX('Unités BTE'!$1:$1048576,MATCH(E789,'Unités CA'!D:D,0),5)=0,"",INDEX('Unités BTE'!$1:$1048576,MATCH(E789,'Unités CA'!D:D,0),5))</f>
        <v/>
      </c>
      <c r="U789">
        <f>IFERROR(INDEX('Prix PRO CA'!$1:$1048576,MATCH(E789,'Prix PRO CA'!D:D,0),10),"")</f>
        <v>142.7</v>
      </c>
      <c r="V789" t="str">
        <f>IFERROR(INDEX('Prix PRO CA'!$1:$1048576,MATCH(E789,'Prix PRO BTE'!D:D,0),10),"")</f>
        <v/>
      </c>
      <c r="W789">
        <f>+IFERROR(INDEX('Prix PRO PCS'!$1:$1048576,MATCH(E789,'Prix PRO PCS'!D:D,0),10),"")</f>
        <v>17.85</v>
      </c>
      <c r="X789" t="str">
        <f>IF(B789="OPPORTUNITE",AA789,IF(AA789&lt;=0,"Non",IF(AA789&gt;10,"Oui","Inf à 10")))</f>
        <v>Non</v>
      </c>
      <c r="Y789">
        <f>IFERROR(INDEX(LigneAchat!$1:$1048576,MATCH(E789,LigneAchat!D:D,0),5),"")</f>
        <v>44280</v>
      </c>
      <c r="Z789">
        <f>INDEX(Articles!$1:$1048576,MATCH(E789,Articles!D:D,0),21)</f>
        <v>0</v>
      </c>
      <c r="AA789">
        <f>+Z789-AB789</f>
        <v>0</v>
      </c>
      <c r="AB789">
        <f>+INDEX(Articles!$1:$1048576,MATCH(E789,Articles!D:D,0),23)</f>
        <v>0</v>
      </c>
    </row>
    <row r="790">
      <c r="B790" t="str">
        <f>INDEX(Articles!$1:$1048576,MATCH(E790,Articles!D:D,0),6)</f>
        <v>1</v>
      </c>
      <c r="C790" t="str">
        <f>INDEX(Articles!$1:$1048576,MATCH(E790,Articles!D:D,0),7)</f>
        <v>2020</v>
      </c>
      <c r="D790" t="str">
        <f>HYPERLINK(INDEX(Articles!$1:$1048576,MATCH(E790,Articles!D:D,0),24),"Lien")</f>
        <v>Lien</v>
      </c>
      <c r="E790" t="str">
        <v>00933-LPA</v>
      </c>
      <c r="F790" t="str">
        <f>INDEX(Articles!$1:$1048576,MATCH(E790,Articles!D:D,0),5)</f>
        <v>BATT. Ø30 SÉQ. 9 PAF CITRON À ROSE À AQUA</v>
      </c>
      <c r="G790" t="str">
        <f>INDEX(Articles!$1:$1048576,MATCH(E790,Articles!D:D,0),8)</f>
        <v>BATTERIE</v>
      </c>
      <c r="H790" t="str">
        <f>INDEX(Articles!$1:$1048576,MATCH(E790,Articles!D:D,0),9)</f>
        <v>SEQUENCEE</v>
      </c>
      <c r="I790">
        <f>INDEX(Articles!$1:$1048576,MATCH(E790,Articles!D:D,0),10)</f>
        <v>30</v>
      </c>
      <c r="J790" t="str">
        <f>INDEX(Articles!$1:$1048576,MATCH(E790,Articles!D:D,0),11)</f>
        <v>CHANGEMENT</v>
      </c>
      <c r="K790" t="str">
        <f>INDEX(Articles!$1:$1048576,MATCH(E790,Articles!D:D,0),12)</f>
        <v>MULTIPASTEL</v>
      </c>
      <c r="L790" t="str">
        <f>INDEX(Articles!$1:$1048576,MATCH(E790,Articles!D:D,0),13)</f>
        <v>CN</v>
      </c>
      <c r="M790" t="str">
        <f>INDEX(Articles!$1:$1048576,MATCH(E790,Articles!D:D,0),14)</f>
        <v>F2</v>
      </c>
      <c r="N790" t="str">
        <f>INDEX(Articles!$1:$1048576,MATCH(E790,Articles!D:D,0),15)</f>
        <v>1.4G</v>
      </c>
      <c r="O790" t="str">
        <f>INDEX(Articles!$1:$1048576,MATCH(E790,Articles!D:D,0),16)</f>
        <v>1008-F2-69257855</v>
      </c>
      <c r="P790">
        <f>INDEX(Articles!$1:$1048576,MATCH(E790,Articles!D:D,0),17)*1000</f>
        <v>171</v>
      </c>
      <c r="Q790" t="str">
        <f>INDEX(Articles!$1:$1048576,MATCH(E790,Articles!D:D,0),18)</f>
        <v>2</v>
      </c>
      <c r="R790">
        <f>INDEX(Articles!$1:$1048576,MATCH(E790,Articles!D:D,0),19)</f>
        <v>25</v>
      </c>
      <c r="S790" t="str">
        <f>IF(INDEX('Unités CA'!$1:$1048576,MATCH(E790,'Unités CA'!D:D,0),5)=0,"",INDEX('Unités CA'!$1:$1048576,MATCH(E790,'Unités CA'!D:D,0),5))</f>
        <v>0008/CA</v>
      </c>
      <c r="T790" t="str">
        <f>IF(INDEX('Unités BTE'!$1:$1048576,MATCH(E790,'Unités CA'!D:D,0),5)=0,"",INDEX('Unités BTE'!$1:$1048576,MATCH(E790,'Unités CA'!D:D,0),5))</f>
        <v/>
      </c>
      <c r="U790">
        <f>IFERROR(INDEX('Prix PRO CA'!$1:$1048576,MATCH(E790,'Prix PRO CA'!D:D,0),10),"")</f>
        <v>142.7</v>
      </c>
      <c r="V790" t="str">
        <f>IFERROR(INDEX('Prix PRO CA'!$1:$1048576,MATCH(E790,'Prix PRO BTE'!D:D,0),10),"")</f>
        <v/>
      </c>
      <c r="W790">
        <f>+IFERROR(INDEX('Prix PRO PCS'!$1:$1048576,MATCH(E790,'Prix PRO PCS'!D:D,0),10),"")</f>
        <v>17.85</v>
      </c>
      <c r="X790" t="str">
        <f>IF(B790="OPPORTUNITE",AA790,IF(AA790&lt;=0,"Non",IF(AA790&gt;10,"Oui","Inf à 10")))</f>
        <v>Non</v>
      </c>
      <c r="Y790">
        <f>IFERROR(INDEX(LigneAchat!$1:$1048576,MATCH(E790,LigneAchat!D:D,0),5),"")</f>
        <v>44280</v>
      </c>
      <c r="Z790">
        <f>INDEX(Articles!$1:$1048576,MATCH(E790,Articles!D:D,0),21)</f>
        <v>0</v>
      </c>
      <c r="AA790">
        <f>+Z790-AB790</f>
        <v>-6</v>
      </c>
      <c r="AB790">
        <f>+INDEX(Articles!$1:$1048576,MATCH(E790,Articles!D:D,0),23)</f>
        <v>6</v>
      </c>
    </row>
    <row r="791">
      <c r="B791" t="str">
        <f>INDEX(Articles!$1:$1048576,MATCH(E791,Articles!D:D,0),6)</f>
        <v>1</v>
      </c>
      <c r="C791" t="str">
        <f>INDEX(Articles!$1:$1048576,MATCH(E791,Articles!D:D,0),7)</f>
        <v/>
      </c>
      <c r="D791" t="str">
        <f>HYPERLINK(INDEX(Articles!$1:$1048576,MATCH(E791,Articles!D:D,0),24),"Lien")</f>
        <v>Lien</v>
      </c>
      <c r="E791" t="str">
        <v>01331-AS</v>
      </c>
      <c r="F791" t="str">
        <f>INDEX(Articles!$1:$1048576,MATCH(E791,Articles!D:D,0),5)</f>
        <v>BATT. Ø30 SÉQ. 13 COMÈTES ARGENT</v>
      </c>
      <c r="G791" t="str">
        <f>INDEX(Articles!$1:$1048576,MATCH(E791,Articles!D:D,0),8)</f>
        <v>BATTERIE</v>
      </c>
      <c r="H791" t="str">
        <f>INDEX(Articles!$1:$1048576,MATCH(E791,Articles!D:D,0),9)</f>
        <v>SEQUENCEE</v>
      </c>
      <c r="I791">
        <f>INDEX(Articles!$1:$1048576,MATCH(E791,Articles!D:D,0),10)</f>
        <v>30</v>
      </c>
      <c r="J791" t="str">
        <f>INDEX(Articles!$1:$1048576,MATCH(E791,Articles!D:D,0),11)</f>
        <v>COMETE</v>
      </c>
      <c r="K791" t="str">
        <f>INDEX(Articles!$1:$1048576,MATCH(E791,Articles!D:D,0),12)</f>
        <v>ARGENT</v>
      </c>
      <c r="L791" t="str">
        <f>INDEX(Articles!$1:$1048576,MATCH(E791,Articles!D:D,0),13)</f>
        <v>CN</v>
      </c>
      <c r="M791" t="str">
        <f>INDEX(Articles!$1:$1048576,MATCH(E791,Articles!D:D,0),14)</f>
        <v>F4</v>
      </c>
      <c r="N791" t="str">
        <f>INDEX(Articles!$1:$1048576,MATCH(E791,Articles!D:D,0),15)</f>
        <v>1.4G</v>
      </c>
      <c r="O791" t="str">
        <f>INDEX(Articles!$1:$1048576,MATCH(E791,Articles!D:D,0),16)</f>
        <v>1170-F4-03192</v>
      </c>
      <c r="P791">
        <f>INDEX(Articles!$1:$1048576,MATCH(E791,Articles!D:D,0),17)*1000</f>
        <v>325</v>
      </c>
      <c r="Q791" t="str">
        <f>INDEX(Articles!$1:$1048576,MATCH(E791,Articles!D:D,0),18)</f>
        <v>2</v>
      </c>
      <c r="R791">
        <f>INDEX(Articles!$1:$1048576,MATCH(E791,Articles!D:D,0),19)</f>
        <v>45</v>
      </c>
      <c r="S791" t="str">
        <f>IF(INDEX('Unités CA'!$1:$1048576,MATCH(E791,'Unités CA'!D:D,0),5)=0,"",INDEX('Unités CA'!$1:$1048576,MATCH(E791,'Unités CA'!D:D,0),5))</f>
        <v>0008/CA</v>
      </c>
      <c r="T791" t="str">
        <f>IF(INDEX('Unités BTE'!$1:$1048576,MATCH(E791,'Unités CA'!D:D,0),5)=0,"",INDEX('Unités BTE'!$1:$1048576,MATCH(E791,'Unités CA'!D:D,0),5))</f>
        <v/>
      </c>
      <c r="U791">
        <f>IFERROR(INDEX('Prix PRO CA'!$1:$1048576,MATCH(E791,'Prix PRO CA'!D:D,0),10),"")</f>
        <v>131.3</v>
      </c>
      <c r="V791" t="str">
        <f>IFERROR(INDEX('Prix PRO CA'!$1:$1048576,MATCH(E791,'Prix PRO BTE'!D:D,0),10),"")</f>
        <v/>
      </c>
      <c r="W791">
        <f>+IFERROR(INDEX('Prix PRO PCS'!$1:$1048576,MATCH(E791,'Prix PRO PCS'!D:D,0),10),"")</f>
        <v>18.95</v>
      </c>
      <c r="X791" t="str">
        <f>IF(B791="OPPORTUNITE",AA791,IF(AA791&lt;=0,"Non",IF(AA791&gt;10,"Oui","Inf à 10")))</f>
        <v>Non</v>
      </c>
      <c r="Y791">
        <f>IFERROR(INDEX(LigneAchat!$1:$1048576,MATCH(E791,LigneAchat!D:D,0),5),"")</f>
        <v>44317</v>
      </c>
      <c r="Z791">
        <f>INDEX(Articles!$1:$1048576,MATCH(E791,Articles!D:D,0),21)</f>
        <v>626</v>
      </c>
      <c r="AA791">
        <f>+Z791-AB791</f>
        <v>0</v>
      </c>
      <c r="AB791">
        <f>+INDEX(Articles!$1:$1048576,MATCH(E791,Articles!D:D,0),23)</f>
        <v>626</v>
      </c>
    </row>
    <row r="792">
      <c r="B792" t="str">
        <f>INDEX(Articles!$1:$1048576,MATCH(E792,Articles!D:D,0),6)</f>
        <v>1</v>
      </c>
      <c r="C792" t="str">
        <f>INDEX(Articles!$1:$1048576,MATCH(E792,Articles!D:D,0),7)</f>
        <v>2020</v>
      </c>
      <c r="D792" t="str">
        <f>HYPERLINK(INDEX(Articles!$1:$1048576,MATCH(E792,Articles!D:D,0),24),"Lien")</f>
        <v>Lien</v>
      </c>
      <c r="E792" t="str">
        <v>01331-BS</v>
      </c>
      <c r="F792" t="str">
        <f>INDEX(Articles!$1:$1048576,MATCH(E792,Articles!D:D,0),5)</f>
        <v>BATT. Ø30 SÉQ. 13 COMÈTES BLEUES TRAÎNÉES ARGENT</v>
      </c>
      <c r="G792" t="str">
        <f>INDEX(Articles!$1:$1048576,MATCH(E792,Articles!D:D,0),8)</f>
        <v>BATTERIE</v>
      </c>
      <c r="H792" t="str">
        <f>INDEX(Articles!$1:$1048576,MATCH(E792,Articles!D:D,0),9)</f>
        <v>SEQUENCEE</v>
      </c>
      <c r="I792">
        <f>INDEX(Articles!$1:$1048576,MATCH(E792,Articles!D:D,0),10)</f>
        <v>30</v>
      </c>
      <c r="J792" t="str">
        <f>INDEX(Articles!$1:$1048576,MATCH(E792,Articles!D:D,0),11)</f>
        <v>COMETE</v>
      </c>
      <c r="K792" t="str">
        <f>INDEX(Articles!$1:$1048576,MATCH(E792,Articles!D:D,0),12)</f>
        <v>BLEU</v>
      </c>
      <c r="L792" t="str">
        <f>INDEX(Articles!$1:$1048576,MATCH(E792,Articles!D:D,0),13)</f>
        <v>CN</v>
      </c>
      <c r="M792" t="str">
        <f>INDEX(Articles!$1:$1048576,MATCH(E792,Articles!D:D,0),14)</f>
        <v>F2</v>
      </c>
      <c r="N792" t="str">
        <f>INDEX(Articles!$1:$1048576,MATCH(E792,Articles!D:D,0),15)</f>
        <v>1.4G</v>
      </c>
      <c r="O792" t="str">
        <f>INDEX(Articles!$1:$1048576,MATCH(E792,Articles!D:D,0),16)</f>
        <v>1008-F2-69257856</v>
      </c>
      <c r="P792">
        <f>INDEX(Articles!$1:$1048576,MATCH(E792,Articles!D:D,0),17)*1000</f>
        <v>299</v>
      </c>
      <c r="Q792" t="str">
        <f>INDEX(Articles!$1:$1048576,MATCH(E792,Articles!D:D,0),18)</f>
        <v>2</v>
      </c>
      <c r="R792">
        <f>INDEX(Articles!$1:$1048576,MATCH(E792,Articles!D:D,0),19)</f>
        <v>25</v>
      </c>
      <c r="S792" t="str">
        <f>IF(INDEX('Unités CA'!$1:$1048576,MATCH(E792,'Unités CA'!D:D,0),5)=0,"",INDEX('Unités CA'!$1:$1048576,MATCH(E792,'Unités CA'!D:D,0),5))</f>
        <v>0008/CA</v>
      </c>
      <c r="T792" t="str">
        <f>IF(INDEX('Unités BTE'!$1:$1048576,MATCH(E792,'Unités CA'!D:D,0),5)=0,"",INDEX('Unités BTE'!$1:$1048576,MATCH(E792,'Unités CA'!D:D,0),5))</f>
        <v/>
      </c>
      <c r="U792">
        <f>IFERROR(INDEX('Prix PRO CA'!$1:$1048576,MATCH(E792,'Prix PRO CA'!D:D,0),10),"")</f>
        <v>131.28</v>
      </c>
      <c r="V792" t="str">
        <f>IFERROR(INDEX('Prix PRO CA'!$1:$1048576,MATCH(E792,'Prix PRO BTE'!D:D,0),10),"")</f>
        <v/>
      </c>
      <c r="W792">
        <f>+IFERROR(INDEX('Prix PRO PCS'!$1:$1048576,MATCH(E792,'Prix PRO PCS'!D:D,0),10),"")</f>
        <v>18.95</v>
      </c>
      <c r="X792" t="str">
        <f>IF(B792="OPPORTUNITE",AA792,IF(AA792&lt;=0,"Non",IF(AA792&gt;10,"Oui","Inf à 10")))</f>
        <v>Non</v>
      </c>
      <c r="Y792">
        <f>IFERROR(INDEX(LigneAchat!$1:$1048576,MATCH(E792,LigneAchat!D:D,0),5),"")</f>
        <v>44280</v>
      </c>
      <c r="Z792">
        <f>INDEX(Articles!$1:$1048576,MATCH(E792,Articles!D:D,0),21)</f>
        <v>0</v>
      </c>
      <c r="AA792">
        <f>+Z792-AB792</f>
        <v>0</v>
      </c>
      <c r="AB792">
        <f>+INDEX(Articles!$1:$1048576,MATCH(E792,Articles!D:D,0),23)</f>
        <v>0</v>
      </c>
    </row>
    <row r="793">
      <c r="B793" t="str">
        <f>INDEX(Articles!$1:$1048576,MATCH(E793,Articles!D:D,0),6)</f>
        <v>1</v>
      </c>
      <c r="C793" t="str">
        <f>INDEX(Articles!$1:$1048576,MATCH(E793,Articles!D:D,0),7)</f>
        <v/>
      </c>
      <c r="D793" t="str">
        <f>HYPERLINK(INDEX(Articles!$1:$1048576,MATCH(E793,Articles!D:D,0),24),"Lien")</f>
        <v>Lien</v>
      </c>
      <c r="E793" t="str">
        <v>01331-RS</v>
      </c>
      <c r="F793" t="str">
        <f>INDEX(Articles!$1:$1048576,MATCH(E793,Articles!D:D,0),5)</f>
        <v>BATT. Ø30 SÉQ. 13 COMÈTES ROUGES TRAÎNÉES ARGENT</v>
      </c>
      <c r="G793" t="str">
        <f>INDEX(Articles!$1:$1048576,MATCH(E793,Articles!D:D,0),8)</f>
        <v>BATTERIE</v>
      </c>
      <c r="H793" t="str">
        <f>INDEX(Articles!$1:$1048576,MATCH(E793,Articles!D:D,0),9)</f>
        <v>SEQUENCEE</v>
      </c>
      <c r="I793">
        <f>INDEX(Articles!$1:$1048576,MATCH(E793,Articles!D:D,0),10)</f>
        <v>30</v>
      </c>
      <c r="J793" t="str">
        <f>INDEX(Articles!$1:$1048576,MATCH(E793,Articles!D:D,0),11)</f>
        <v>COMETE</v>
      </c>
      <c r="K793" t="str">
        <f>INDEX(Articles!$1:$1048576,MATCH(E793,Articles!D:D,0),12)</f>
        <v>ROUGE</v>
      </c>
      <c r="L793" t="str">
        <f>INDEX(Articles!$1:$1048576,MATCH(E793,Articles!D:D,0),13)</f>
        <v>CN</v>
      </c>
      <c r="M793" t="str">
        <f>INDEX(Articles!$1:$1048576,MATCH(E793,Articles!D:D,0),14)</f>
        <v>F4</v>
      </c>
      <c r="N793" t="str">
        <f>INDEX(Articles!$1:$1048576,MATCH(E793,Articles!D:D,0),15)</f>
        <v>1.4G</v>
      </c>
      <c r="O793" t="str">
        <f>INDEX(Articles!$1:$1048576,MATCH(E793,Articles!D:D,0),16)</f>
        <v>1170-F4-03192</v>
      </c>
      <c r="P793">
        <f>INDEX(Articles!$1:$1048576,MATCH(E793,Articles!D:D,0),17)*1000</f>
        <v>325</v>
      </c>
      <c r="Q793" t="str">
        <f>INDEX(Articles!$1:$1048576,MATCH(E793,Articles!D:D,0),18)</f>
        <v>2</v>
      </c>
      <c r="R793">
        <f>INDEX(Articles!$1:$1048576,MATCH(E793,Articles!D:D,0),19)</f>
        <v>45</v>
      </c>
      <c r="S793" t="str">
        <f>IF(INDEX('Unités CA'!$1:$1048576,MATCH(E793,'Unités CA'!D:D,0),5)=0,"",INDEX('Unités CA'!$1:$1048576,MATCH(E793,'Unités CA'!D:D,0),5))</f>
        <v>0008/CA</v>
      </c>
      <c r="T793" t="str">
        <f>IF(INDEX('Unités BTE'!$1:$1048576,MATCH(E793,'Unités CA'!D:D,0),5)=0,"",INDEX('Unités BTE'!$1:$1048576,MATCH(E793,'Unités CA'!D:D,0),5))</f>
        <v/>
      </c>
      <c r="U793">
        <f>IFERROR(INDEX('Prix PRO CA'!$1:$1048576,MATCH(E793,'Prix PRO CA'!D:D,0),10),"")</f>
        <v>131.3</v>
      </c>
      <c r="V793" t="str">
        <f>IFERROR(INDEX('Prix PRO CA'!$1:$1048576,MATCH(E793,'Prix PRO BTE'!D:D,0),10),"")</f>
        <v/>
      </c>
      <c r="W793">
        <f>+IFERROR(INDEX('Prix PRO PCS'!$1:$1048576,MATCH(E793,'Prix PRO PCS'!D:D,0),10),"")</f>
        <v>18.95</v>
      </c>
      <c r="X793" t="str">
        <f>IF(B793="OPPORTUNITE",AA793,IF(AA793&lt;=0,"Non",IF(AA793&gt;10,"Oui","Inf à 10")))</f>
        <v>Oui</v>
      </c>
      <c r="Y793" t="str">
        <f>IFERROR(INDEX(LigneAchat!$1:$1048576,MATCH(E793,LigneAchat!D:D,0),5),"")</f>
        <v/>
      </c>
      <c r="Z793">
        <f>INDEX(Articles!$1:$1048576,MATCH(E793,Articles!D:D,0),21)</f>
        <v>311</v>
      </c>
      <c r="AA793">
        <f>+Z793-AB793</f>
        <v>241</v>
      </c>
      <c r="AB793">
        <f>+INDEX(Articles!$1:$1048576,MATCH(E793,Articles!D:D,0),23)</f>
        <v>70</v>
      </c>
    </row>
    <row r="794">
      <c r="B794" t="str">
        <f>INDEX(Articles!$1:$1048576,MATCH(E794,Articles!D:D,0),6)</f>
        <v>1</v>
      </c>
      <c r="C794" t="str">
        <f>INDEX(Articles!$1:$1048576,MATCH(E794,Articles!D:D,0),7)</f>
        <v/>
      </c>
      <c r="D794" t="str">
        <f>HYPERLINK(INDEX(Articles!$1:$1048576,MATCH(E794,Articles!D:D,0),24),"Lien")</f>
        <v>Lien</v>
      </c>
      <c r="E794" t="str">
        <v>01331-CBS</v>
      </c>
      <c r="F794" t="str">
        <f>INDEX(Articles!$1:$1048576,MATCH(E794,Articles!D:D,0),5)</f>
        <v>BATT. Ø30 SÉQ. 13 PAF CLIGNO BLANC</v>
      </c>
      <c r="G794" t="str">
        <f>INDEX(Articles!$1:$1048576,MATCH(E794,Articles!D:D,0),8)</f>
        <v>BATTERIE</v>
      </c>
      <c r="H794" t="str">
        <f>INDEX(Articles!$1:$1048576,MATCH(E794,Articles!D:D,0),9)</f>
        <v>SEQUENCEE</v>
      </c>
      <c r="I794">
        <f>INDEX(Articles!$1:$1048576,MATCH(E794,Articles!D:D,0),10)</f>
        <v>30</v>
      </c>
      <c r="J794" t="str">
        <f>INDEX(Articles!$1:$1048576,MATCH(E794,Articles!D:D,0),11)</f>
        <v>CLIGNO</v>
      </c>
      <c r="K794" t="str">
        <f>INDEX(Articles!$1:$1048576,MATCH(E794,Articles!D:D,0),12)</f>
        <v>BLANC</v>
      </c>
      <c r="L794" t="str">
        <f>INDEX(Articles!$1:$1048576,MATCH(E794,Articles!D:D,0),13)</f>
        <v>CN</v>
      </c>
      <c r="M794" t="str">
        <f>INDEX(Articles!$1:$1048576,MATCH(E794,Articles!D:D,0),14)</f>
        <v>F4</v>
      </c>
      <c r="N794" t="str">
        <f>INDEX(Articles!$1:$1048576,MATCH(E794,Articles!D:D,0),15)</f>
        <v>1.4G</v>
      </c>
      <c r="O794" t="str">
        <f>INDEX(Articles!$1:$1048576,MATCH(E794,Articles!D:D,0),16)</f>
        <v>1170-F4-03188</v>
      </c>
      <c r="P794">
        <f>INDEX(Articles!$1:$1048576,MATCH(E794,Articles!D:D,0),17)*1000</f>
        <v>325</v>
      </c>
      <c r="Q794" t="str">
        <f>INDEX(Articles!$1:$1048576,MATCH(E794,Articles!D:D,0),18)</f>
        <v>2</v>
      </c>
      <c r="R794">
        <f>INDEX(Articles!$1:$1048576,MATCH(E794,Articles!D:D,0),19)</f>
        <v>45</v>
      </c>
      <c r="S794" t="str">
        <f>IF(INDEX('Unités CA'!$1:$1048576,MATCH(E794,'Unités CA'!D:D,0),5)=0,"",INDEX('Unités CA'!$1:$1048576,MATCH(E794,'Unités CA'!D:D,0),5))</f>
        <v>0008/CA</v>
      </c>
      <c r="T794" t="str">
        <f>IF(INDEX('Unités BTE'!$1:$1048576,MATCH(E794,'Unités CA'!D:D,0),5)=0,"",INDEX('Unités BTE'!$1:$1048576,MATCH(E794,'Unités CA'!D:D,0),5))</f>
        <v/>
      </c>
      <c r="U794">
        <f>IFERROR(INDEX('Prix PRO CA'!$1:$1048576,MATCH(E794,'Prix PRO CA'!D:D,0),10),"")</f>
        <v>131.3</v>
      </c>
      <c r="V794" t="str">
        <f>IFERROR(INDEX('Prix PRO CA'!$1:$1048576,MATCH(E794,'Prix PRO BTE'!D:D,0),10),"")</f>
        <v/>
      </c>
      <c r="W794">
        <f>+IFERROR(INDEX('Prix PRO PCS'!$1:$1048576,MATCH(E794,'Prix PRO PCS'!D:D,0),10),"")</f>
        <v>18.95</v>
      </c>
      <c r="X794" t="str">
        <f>IF(B794="OPPORTUNITE",AA794,IF(AA794&lt;=0,"Non",IF(AA794&gt;10,"Oui","Inf à 10")))</f>
        <v>Oui</v>
      </c>
      <c r="Y794" t="str">
        <f>IFERROR(INDEX(LigneAchat!$1:$1048576,MATCH(E794,LigneAchat!D:D,0),5),"")</f>
        <v/>
      </c>
      <c r="Z794">
        <f>INDEX(Articles!$1:$1048576,MATCH(E794,Articles!D:D,0),21)</f>
        <v>441</v>
      </c>
      <c r="AA794">
        <f>+Z794-AB794</f>
        <v>351</v>
      </c>
      <c r="AB794">
        <f>+INDEX(Articles!$1:$1048576,MATCH(E794,Articles!D:D,0),23)</f>
        <v>90</v>
      </c>
    </row>
    <row r="795">
      <c r="B795" t="str">
        <f>INDEX(Articles!$1:$1048576,MATCH(E795,Articles!D:D,0),6)</f>
        <v>1</v>
      </c>
      <c r="C795" t="str">
        <f>INDEX(Articles!$1:$1048576,MATCH(E795,Articles!D:D,0),7)</f>
        <v/>
      </c>
      <c r="D795" t="str">
        <f>HYPERLINK(INDEX(Articles!$1:$1048576,MATCH(E795,Articles!D:D,0),24),"Lien")</f>
        <v>Lien</v>
      </c>
      <c r="E795" t="str">
        <v>01331-FOS</v>
      </c>
      <c r="F795" t="str">
        <f>INDEX(Articles!$1:$1048576,MATCH(E795,Articles!D:D,0),5)</f>
        <v>BATT. Ø30 SÉQ. 13 PAF FILET D'OR</v>
      </c>
      <c r="G795" t="str">
        <f>INDEX(Articles!$1:$1048576,MATCH(E795,Articles!D:D,0),8)</f>
        <v>BATTERIE</v>
      </c>
      <c r="H795" t="str">
        <f>INDEX(Articles!$1:$1048576,MATCH(E795,Articles!D:D,0),9)</f>
        <v>SEQUENCEE</v>
      </c>
      <c r="I795">
        <f>INDEX(Articles!$1:$1048576,MATCH(E795,Articles!D:D,0),10)</f>
        <v>30</v>
      </c>
      <c r="J795" t="str">
        <f>INDEX(Articles!$1:$1048576,MATCH(E795,Articles!D:D,0),11)</f>
        <v>PLEUREUR</v>
      </c>
      <c r="K795" t="str">
        <f>INDEX(Articles!$1:$1048576,MATCH(E795,Articles!D:D,0),12)</f>
        <v>KAMURO</v>
      </c>
      <c r="L795" t="str">
        <f>INDEX(Articles!$1:$1048576,MATCH(E795,Articles!D:D,0),13)</f>
        <v>CN</v>
      </c>
      <c r="M795" t="str">
        <f>INDEX(Articles!$1:$1048576,MATCH(E795,Articles!D:D,0),14)</f>
        <v>F4</v>
      </c>
      <c r="N795" t="str">
        <f>INDEX(Articles!$1:$1048576,MATCH(E795,Articles!D:D,0),15)</f>
        <v>1.4G</v>
      </c>
      <c r="O795" t="str">
        <f>INDEX(Articles!$1:$1048576,MATCH(E795,Articles!D:D,0),16)</f>
        <v>1170-F4-03188</v>
      </c>
      <c r="P795">
        <f>INDEX(Articles!$1:$1048576,MATCH(E795,Articles!D:D,0),17)*1000</f>
        <v>325</v>
      </c>
      <c r="Q795" t="str">
        <f>INDEX(Articles!$1:$1048576,MATCH(E795,Articles!D:D,0),18)</f>
        <v>2</v>
      </c>
      <c r="R795">
        <f>INDEX(Articles!$1:$1048576,MATCH(E795,Articles!D:D,0),19)</f>
        <v>45</v>
      </c>
      <c r="S795" t="str">
        <f>IF(INDEX('Unités CA'!$1:$1048576,MATCH(E795,'Unités CA'!D:D,0),5)=0,"",INDEX('Unités CA'!$1:$1048576,MATCH(E795,'Unités CA'!D:D,0),5))</f>
        <v>0008/CA</v>
      </c>
      <c r="T795" t="str">
        <f>IF(INDEX('Unités BTE'!$1:$1048576,MATCH(E795,'Unités CA'!D:D,0),5)=0,"",INDEX('Unités BTE'!$1:$1048576,MATCH(E795,'Unités CA'!D:D,0),5))</f>
        <v/>
      </c>
      <c r="U795">
        <f>IFERROR(INDEX('Prix PRO CA'!$1:$1048576,MATCH(E795,'Prix PRO CA'!D:D,0),10),"")</f>
        <v>131.3</v>
      </c>
      <c r="V795" t="str">
        <f>IFERROR(INDEX('Prix PRO CA'!$1:$1048576,MATCH(E795,'Prix PRO BTE'!D:D,0),10),"")</f>
        <v/>
      </c>
      <c r="W795">
        <f>+IFERROR(INDEX('Prix PRO PCS'!$1:$1048576,MATCH(E795,'Prix PRO PCS'!D:D,0),10),"")</f>
        <v>18.95</v>
      </c>
      <c r="X795" t="str">
        <f>IF(B795="OPPORTUNITE",AA795,IF(AA795&lt;=0,"Non",IF(AA795&gt;10,"Oui","Inf à 10")))</f>
        <v>Oui</v>
      </c>
      <c r="Y795" t="str">
        <f>IFERROR(INDEX(LigneAchat!$1:$1048576,MATCH(E795,LigneAchat!D:D,0),5),"")</f>
        <v/>
      </c>
      <c r="Z795">
        <f>INDEX(Articles!$1:$1048576,MATCH(E795,Articles!D:D,0),21)</f>
        <v>286</v>
      </c>
      <c r="AA795">
        <f>+Z795-AB795</f>
        <v>139</v>
      </c>
      <c r="AB795">
        <f>+INDEX(Articles!$1:$1048576,MATCH(E795,Articles!D:D,0),23)</f>
        <v>147</v>
      </c>
    </row>
    <row r="796">
      <c r="B796" t="str">
        <f>INDEX(Articles!$1:$1048576,MATCH(E796,Articles!D:D,0),6)</f>
        <v>1</v>
      </c>
      <c r="C796" t="str">
        <f>INDEX(Articles!$1:$1048576,MATCH(E796,Articles!D:D,0),7)</f>
        <v/>
      </c>
      <c r="D796" t="str">
        <f>HYPERLINK(INDEX(Articles!$1:$1048576,MATCH(E796,Articles!D:D,0),24),"Lien")</f>
        <v>Lien</v>
      </c>
      <c r="E796" t="str">
        <v>01331-FOBS</v>
      </c>
      <c r="F796" t="str">
        <f>INDEX(Articles!$1:$1048576,MATCH(E796,Articles!D:D,0),5)</f>
        <v>BATT. Ø30 SÉQ. 13 PAF FILET D'OR À BLEU</v>
      </c>
      <c r="G796" t="str">
        <f>INDEX(Articles!$1:$1048576,MATCH(E796,Articles!D:D,0),8)</f>
        <v>BATTERIE</v>
      </c>
      <c r="H796" t="str">
        <f>INDEX(Articles!$1:$1048576,MATCH(E796,Articles!D:D,0),9)</f>
        <v>SEQUENCEE</v>
      </c>
      <c r="I796">
        <f>INDEX(Articles!$1:$1048576,MATCH(E796,Articles!D:D,0),10)</f>
        <v>30</v>
      </c>
      <c r="J796" t="str">
        <f>INDEX(Articles!$1:$1048576,MATCH(E796,Articles!D:D,0),11)</f>
        <v>PLEUREUR</v>
      </c>
      <c r="K796" t="str">
        <f>INDEX(Articles!$1:$1048576,MATCH(E796,Articles!D:D,0),12)</f>
        <v>KAMURO</v>
      </c>
      <c r="L796" t="str">
        <f>INDEX(Articles!$1:$1048576,MATCH(E796,Articles!D:D,0),13)</f>
        <v>CN</v>
      </c>
      <c r="M796" t="str">
        <f>INDEX(Articles!$1:$1048576,MATCH(E796,Articles!D:D,0),14)</f>
        <v>F4</v>
      </c>
      <c r="N796" t="str">
        <f>INDEX(Articles!$1:$1048576,MATCH(E796,Articles!D:D,0),15)</f>
        <v>1.4G</v>
      </c>
      <c r="O796" t="str">
        <f>INDEX(Articles!$1:$1048576,MATCH(E796,Articles!D:D,0),16)</f>
        <v>1170-F4-03188</v>
      </c>
      <c r="P796">
        <f>INDEX(Articles!$1:$1048576,MATCH(E796,Articles!D:D,0),17)*1000</f>
        <v>260</v>
      </c>
      <c r="Q796" t="str">
        <f>INDEX(Articles!$1:$1048576,MATCH(E796,Articles!D:D,0),18)</f>
        <v>4</v>
      </c>
      <c r="R796">
        <f>INDEX(Articles!$1:$1048576,MATCH(E796,Articles!D:D,0),19)</f>
        <v>45</v>
      </c>
      <c r="S796" t="str">
        <f>IF(INDEX('Unités CA'!$1:$1048576,MATCH(E796,'Unités CA'!D:D,0),5)=0,"",INDEX('Unités CA'!$1:$1048576,MATCH(E796,'Unités CA'!D:D,0),5))</f>
        <v>0008/CA</v>
      </c>
      <c r="T796" t="str">
        <f>IF(INDEX('Unités BTE'!$1:$1048576,MATCH(E796,'Unités CA'!D:D,0),5)=0,"",INDEX('Unités BTE'!$1:$1048576,MATCH(E796,'Unités CA'!D:D,0),5))</f>
        <v/>
      </c>
      <c r="U796">
        <f>IFERROR(INDEX('Prix PRO CA'!$1:$1048576,MATCH(E796,'Prix PRO CA'!D:D,0),10),"")</f>
        <v>131.3</v>
      </c>
      <c r="V796" t="str">
        <f>IFERROR(INDEX('Prix PRO CA'!$1:$1048576,MATCH(E796,'Prix PRO BTE'!D:D,0),10),"")</f>
        <v/>
      </c>
      <c r="W796">
        <f>+IFERROR(INDEX('Prix PRO PCS'!$1:$1048576,MATCH(E796,'Prix PRO PCS'!D:D,0),10),"")</f>
        <v>18.95</v>
      </c>
      <c r="X796" t="str">
        <f>IF(B796="OPPORTUNITE",AA796,IF(AA796&lt;=0,"Non",IF(AA796&gt;10,"Oui","Inf à 10")))</f>
        <v>Oui</v>
      </c>
      <c r="Y796" t="str">
        <f>IFERROR(INDEX(LigneAchat!$1:$1048576,MATCH(E796,LigneAchat!D:D,0),5),"")</f>
        <v/>
      </c>
      <c r="Z796">
        <f>INDEX(Articles!$1:$1048576,MATCH(E796,Articles!D:D,0),21)</f>
        <v>470</v>
      </c>
      <c r="AA796">
        <f>+Z796-AB796</f>
        <v>464</v>
      </c>
      <c r="AB796">
        <f>+INDEX(Articles!$1:$1048576,MATCH(E796,Articles!D:D,0),23)</f>
        <v>6</v>
      </c>
    </row>
    <row r="797">
      <c r="B797" t="str">
        <f>INDEX(Articles!$1:$1048576,MATCH(E797,Articles!D:D,0),6)</f>
        <v>1</v>
      </c>
      <c r="C797" t="str">
        <f>INDEX(Articles!$1:$1048576,MATCH(E797,Articles!D:D,0),7)</f>
        <v/>
      </c>
      <c r="D797" t="str">
        <f>HYPERLINK(INDEX(Articles!$1:$1048576,MATCH(E797,Articles!D:D,0),24),"Lien")</f>
        <v>Lien</v>
      </c>
      <c r="E797" t="str">
        <v>01930-08S</v>
      </c>
      <c r="F797" t="str">
        <f>INDEX(Articles!$1:$1048576,MATCH(E797,Articles!D:D,0),5)</f>
        <v>BATT. Ø30 SÉQ. 19 PAF ASSORTIS</v>
      </c>
      <c r="G797" t="str">
        <f>INDEX(Articles!$1:$1048576,MATCH(E797,Articles!D:D,0),8)</f>
        <v>BATTERIE</v>
      </c>
      <c r="H797" t="str">
        <f>INDEX(Articles!$1:$1048576,MATCH(E797,Articles!D:D,0),9)</f>
        <v>SEQUENCEE</v>
      </c>
      <c r="I797">
        <f>INDEX(Articles!$1:$1048576,MATCH(E797,Articles!D:D,0),10)</f>
        <v>30</v>
      </c>
      <c r="J797" t="str">
        <f>INDEX(Articles!$1:$1048576,MATCH(E797,Articles!D:D,0),11)</f>
        <v>POT A FEU</v>
      </c>
      <c r="K797" t="str">
        <f>INDEX(Articles!$1:$1048576,MATCH(E797,Articles!D:D,0),12)</f>
        <v>ASSORTI</v>
      </c>
      <c r="L797" t="str">
        <f>INDEX(Articles!$1:$1048576,MATCH(E797,Articles!D:D,0),13)</f>
        <v>CN</v>
      </c>
      <c r="M797" t="str">
        <f>INDEX(Articles!$1:$1048576,MATCH(E797,Articles!D:D,0),14)</f>
        <v>F4</v>
      </c>
      <c r="N797" t="str">
        <f>INDEX(Articles!$1:$1048576,MATCH(E797,Articles!D:D,0),15)</f>
        <v>1.4G</v>
      </c>
      <c r="O797" t="str">
        <f>INDEX(Articles!$1:$1048576,MATCH(E797,Articles!D:D,0),16)</f>
        <v>1170-F4-03188</v>
      </c>
      <c r="P797">
        <f>INDEX(Articles!$1:$1048576,MATCH(E797,Articles!D:D,0),17)*1000</f>
        <v>475</v>
      </c>
      <c r="Q797" t="str">
        <f>INDEX(Articles!$1:$1048576,MATCH(E797,Articles!D:D,0),18)</f>
        <v>2</v>
      </c>
      <c r="R797">
        <f>INDEX(Articles!$1:$1048576,MATCH(E797,Articles!D:D,0),19)</f>
        <v>45</v>
      </c>
      <c r="S797" t="str">
        <f>IF(INDEX('Unités CA'!$1:$1048576,MATCH(E797,'Unités CA'!D:D,0),5)=0,"",INDEX('Unités CA'!$1:$1048576,MATCH(E797,'Unités CA'!D:D,0),5))</f>
        <v>0008/CA</v>
      </c>
      <c r="T797" t="str">
        <f>IF(INDEX('Unités BTE'!$1:$1048576,MATCH(E797,'Unités CA'!D:D,0),5)=0,"",INDEX('Unités BTE'!$1:$1048576,MATCH(E797,'Unités CA'!D:D,0),5))</f>
        <v/>
      </c>
      <c r="U797">
        <f>IFERROR(INDEX('Prix PRO CA'!$1:$1048576,MATCH(E797,'Prix PRO CA'!D:D,0),10),"")</f>
        <v>201.4</v>
      </c>
      <c r="V797" t="str">
        <f>IFERROR(INDEX('Prix PRO CA'!$1:$1048576,MATCH(E797,'Prix PRO BTE'!D:D,0),10),"")</f>
        <v/>
      </c>
      <c r="W797">
        <f>+IFERROR(INDEX('Prix PRO PCS'!$1:$1048576,MATCH(E797,'Prix PRO PCS'!D:D,0),10),"")</f>
        <v>31.97</v>
      </c>
      <c r="X797" t="str">
        <f>IF(B797="OPPORTUNITE",AA797,IF(AA797&lt;=0,"Non",IF(AA797&gt;10,"Oui","Inf à 10")))</f>
        <v>Oui</v>
      </c>
      <c r="Y797">
        <f>IFERROR(INDEX(LigneAchat!$1:$1048576,MATCH(E797,LigneAchat!D:D,0),5),"")</f>
        <v>44280</v>
      </c>
      <c r="Z797">
        <f>INDEX(Articles!$1:$1048576,MATCH(E797,Articles!D:D,0),21)</f>
        <v>116</v>
      </c>
      <c r="AA797">
        <f>+Z797-AB797</f>
        <v>116</v>
      </c>
      <c r="AB797">
        <f>+INDEX(Articles!$1:$1048576,MATCH(E797,Articles!D:D,0),23)</f>
        <v>0</v>
      </c>
    </row>
    <row r="798">
      <c r="B798" t="str">
        <v>BATTERIES NAUTIQUES</v>
      </c>
    </row>
    <row r="799">
      <c r="B799" t="str">
        <f>INDEX(Articles!$1:$1048576,MATCH(E799,Articles!D:D,0),6)</f>
        <v>1</v>
      </c>
      <c r="C799" t="str">
        <f>INDEX(Articles!$1:$1048576,MATCH(E799,Articles!D:D,0),7)</f>
        <v/>
      </c>
      <c r="D799" t="str">
        <f>HYPERLINK(INDEX(Articles!$1:$1048576,MATCH(E799,Articles!D:D,0),24),"Lien")</f>
        <v>Lien</v>
      </c>
      <c r="E799" t="str">
        <v>03630-02CE</v>
      </c>
      <c r="F799" t="str">
        <f>INDEX(Articles!$1:$1048576,MATCH(E799,Articles!D:D,0),5)</f>
        <v>BATT. Ø30 NAUTIQUE 36 BENGALES BLEUS</v>
      </c>
      <c r="G799" t="str">
        <f>INDEX(Articles!$1:$1048576,MATCH(E799,Articles!D:D,0),8)</f>
        <v>BATTERIE</v>
      </c>
      <c r="H799" t="str">
        <f>INDEX(Articles!$1:$1048576,MATCH(E799,Articles!D:D,0),9)</f>
        <v>NAUTIQUE</v>
      </c>
      <c r="I799">
        <f>INDEX(Articles!$1:$1048576,MATCH(E799,Articles!D:D,0),10)</f>
        <v>30</v>
      </c>
      <c r="J799" t="str">
        <f>INDEX(Articles!$1:$1048576,MATCH(E799,Articles!D:D,0),11)</f>
        <v>NAUTIQUE</v>
      </c>
      <c r="K799" t="str">
        <f>INDEX(Articles!$1:$1048576,MATCH(E799,Articles!D:D,0),12)</f>
        <v>BLEU</v>
      </c>
      <c r="L799" t="str">
        <f>INDEX(Articles!$1:$1048576,MATCH(E799,Articles!D:D,0),13)</f>
        <v>CN</v>
      </c>
      <c r="M799" t="str">
        <f>INDEX(Articles!$1:$1048576,MATCH(E799,Articles!D:D,0),14)</f>
        <v>F4</v>
      </c>
      <c r="N799" t="str">
        <f>INDEX(Articles!$1:$1048576,MATCH(E799,Articles!D:D,0),15)</f>
        <v>1.4G</v>
      </c>
      <c r="O799" t="str">
        <f>INDEX(Articles!$1:$1048576,MATCH(E799,Articles!D:D,0),16)</f>
        <v>1008-F4-69245819</v>
      </c>
      <c r="P799">
        <f>INDEX(Articles!$1:$1048576,MATCH(E799,Articles!D:D,0),17)*1000</f>
        <v>596</v>
      </c>
      <c r="Q799" t="str">
        <f>INDEX(Articles!$1:$1048576,MATCH(E799,Articles!D:D,0),18)</f>
        <v>30</v>
      </c>
      <c r="R799">
        <f>INDEX(Articles!$1:$1048576,MATCH(E799,Articles!D:D,0),19)</f>
        <v>80</v>
      </c>
      <c r="S799" t="str">
        <f>IF(INDEX('Unités CA'!$1:$1048576,MATCH(E799,'Unités CA'!D:D,0),5)=0,"",INDEX('Unités CA'!$1:$1048576,MATCH(E799,'Unités CA'!D:D,0),5))</f>
        <v>0002/CA</v>
      </c>
      <c r="T799" t="str">
        <f>IF(INDEX('Unités BTE'!$1:$1048576,MATCH(E799,'Unités CA'!D:D,0),5)=0,"",INDEX('Unités BTE'!$1:$1048576,MATCH(E799,'Unités CA'!D:D,0),5))</f>
        <v/>
      </c>
      <c r="U799">
        <f>IFERROR(INDEX('Prix PRO CA'!$1:$1048576,MATCH(E799,'Prix PRO CA'!D:D,0),10),"")</f>
        <v>172.04</v>
      </c>
      <c r="V799" t="str">
        <f>IFERROR(INDEX('Prix PRO CA'!$1:$1048576,MATCH(E799,'Prix PRO BTE'!D:D,0),10),"")</f>
        <v/>
      </c>
      <c r="W799">
        <f>+IFERROR(INDEX('Prix PRO PCS'!$1:$1048576,MATCH(E799,'Prix PRO PCS'!D:D,0),10),"")</f>
        <v>93.34</v>
      </c>
      <c r="X799" t="str">
        <f>IF(B799="OPPORTUNITE",AA799,IF(AA799&lt;=0,"Non",IF(AA799&gt;10,"Oui","Inf à 10")))</f>
        <v>Oui</v>
      </c>
      <c r="Y799" t="str">
        <f>IFERROR(INDEX(LigneAchat!$1:$1048576,MATCH(E799,LigneAchat!D:D,0),5),"")</f>
        <v/>
      </c>
      <c r="Z799">
        <f>INDEX(Articles!$1:$1048576,MATCH(E799,Articles!D:D,0),21)</f>
        <v>98</v>
      </c>
      <c r="AA799">
        <f>+Z799-AB799</f>
        <v>46</v>
      </c>
      <c r="AB799">
        <f>+INDEX(Articles!$1:$1048576,MATCH(E799,Articles!D:D,0),23)</f>
        <v>52</v>
      </c>
    </row>
    <row r="800">
      <c r="B800" t="str">
        <f>INDEX(Articles!$1:$1048576,MATCH(E800,Articles!D:D,0),6)</f>
        <v>1</v>
      </c>
      <c r="C800" t="str">
        <f>INDEX(Articles!$1:$1048576,MATCH(E800,Articles!D:D,0),7)</f>
        <v/>
      </c>
      <c r="D800" t="str">
        <f>HYPERLINK(INDEX(Articles!$1:$1048576,MATCH(E800,Articles!D:D,0),24),"Lien")</f>
        <v>Lien</v>
      </c>
      <c r="E800" t="str">
        <v>03630-03CE</v>
      </c>
      <c r="F800" t="str">
        <f>INDEX(Articles!$1:$1048576,MATCH(E800,Articles!D:D,0),5)</f>
        <v>BATT. Ø30 NAUTIQUE 36 BENGALES BLANCS</v>
      </c>
      <c r="G800" t="str">
        <f>INDEX(Articles!$1:$1048576,MATCH(E800,Articles!D:D,0),8)</f>
        <v>BATTERIE</v>
      </c>
      <c r="H800" t="str">
        <f>INDEX(Articles!$1:$1048576,MATCH(E800,Articles!D:D,0),9)</f>
        <v>NAUTIQUE</v>
      </c>
      <c r="I800">
        <f>INDEX(Articles!$1:$1048576,MATCH(E800,Articles!D:D,0),10)</f>
        <v>30</v>
      </c>
      <c r="J800" t="str">
        <f>INDEX(Articles!$1:$1048576,MATCH(E800,Articles!D:D,0),11)</f>
        <v>NAUTIQUE</v>
      </c>
      <c r="K800" t="str">
        <f>INDEX(Articles!$1:$1048576,MATCH(E800,Articles!D:D,0),12)</f>
        <v>BLANC</v>
      </c>
      <c r="L800" t="str">
        <f>INDEX(Articles!$1:$1048576,MATCH(E800,Articles!D:D,0),13)</f>
        <v>CN</v>
      </c>
      <c r="M800" t="str">
        <f>INDEX(Articles!$1:$1048576,MATCH(E800,Articles!D:D,0),14)</f>
        <v>F4</v>
      </c>
      <c r="N800" t="str">
        <f>INDEX(Articles!$1:$1048576,MATCH(E800,Articles!D:D,0),15)</f>
        <v>1.4G</v>
      </c>
      <c r="O800" t="str">
        <f>INDEX(Articles!$1:$1048576,MATCH(E800,Articles!D:D,0),16)</f>
        <v>1008-F4-69245819</v>
      </c>
      <c r="P800">
        <f>INDEX(Articles!$1:$1048576,MATCH(E800,Articles!D:D,0),17)*1000</f>
        <v>596</v>
      </c>
      <c r="Q800" t="str">
        <f>INDEX(Articles!$1:$1048576,MATCH(E800,Articles!D:D,0),18)</f>
        <v>30</v>
      </c>
      <c r="R800">
        <f>INDEX(Articles!$1:$1048576,MATCH(E800,Articles!D:D,0),19)</f>
        <v>80</v>
      </c>
      <c r="S800" t="str">
        <f>IF(INDEX('Unités CA'!$1:$1048576,MATCH(E800,'Unités CA'!D:D,0),5)=0,"",INDEX('Unités CA'!$1:$1048576,MATCH(E800,'Unités CA'!D:D,0),5))</f>
        <v>0002/CA</v>
      </c>
      <c r="T800" t="str">
        <f>IF(INDEX('Unités BTE'!$1:$1048576,MATCH(E800,'Unités CA'!D:D,0),5)=0,"",INDEX('Unités BTE'!$1:$1048576,MATCH(E800,'Unités CA'!D:D,0),5))</f>
        <v/>
      </c>
      <c r="U800">
        <f>IFERROR(INDEX('Prix PRO CA'!$1:$1048576,MATCH(E800,'Prix PRO CA'!D:D,0),10),"")</f>
        <v>172.04</v>
      </c>
      <c r="V800" t="str">
        <f>IFERROR(INDEX('Prix PRO CA'!$1:$1048576,MATCH(E800,'Prix PRO BTE'!D:D,0),10),"")</f>
        <v/>
      </c>
      <c r="W800">
        <f>+IFERROR(INDEX('Prix PRO PCS'!$1:$1048576,MATCH(E800,'Prix PRO PCS'!D:D,0),10),"")</f>
        <v>93.34</v>
      </c>
      <c r="X800" t="str">
        <f>IF(B800="OPPORTUNITE",AA800,IF(AA800&lt;=0,"Non",IF(AA800&gt;10,"Oui","Inf à 10")))</f>
        <v>Oui</v>
      </c>
      <c r="Y800" t="str">
        <f>IFERROR(INDEX(LigneAchat!$1:$1048576,MATCH(E800,LigneAchat!D:D,0),5),"")</f>
        <v/>
      </c>
      <c r="Z800">
        <f>INDEX(Articles!$1:$1048576,MATCH(E800,Articles!D:D,0),21)</f>
        <v>91</v>
      </c>
      <c r="AA800">
        <f>+Z800-AB800</f>
        <v>91</v>
      </c>
      <c r="AB800">
        <f>+INDEX(Articles!$1:$1048576,MATCH(E800,Articles!D:D,0),23)</f>
        <v>0</v>
      </c>
    </row>
    <row r="801">
      <c r="B801" t="str">
        <f>INDEX(Articles!$1:$1048576,MATCH(E801,Articles!D:D,0),6)</f>
        <v>1</v>
      </c>
      <c r="C801" t="str">
        <f>INDEX(Articles!$1:$1048576,MATCH(E801,Articles!D:D,0),7)</f>
        <v/>
      </c>
      <c r="D801" t="str">
        <f>HYPERLINK(INDEX(Articles!$1:$1048576,MATCH(E801,Articles!D:D,0),24),"Lien")</f>
        <v>Lien</v>
      </c>
      <c r="E801" t="str">
        <v>03630-06CE</v>
      </c>
      <c r="F801" t="str">
        <f>INDEX(Articles!$1:$1048576,MATCH(E801,Articles!D:D,0),5)</f>
        <v>BATT. Ø30 NAUTIQUE 36 BENGALES ROUGES</v>
      </c>
      <c r="G801" t="str">
        <f>INDEX(Articles!$1:$1048576,MATCH(E801,Articles!D:D,0),8)</f>
        <v>BATTERIE</v>
      </c>
      <c r="H801" t="str">
        <f>INDEX(Articles!$1:$1048576,MATCH(E801,Articles!D:D,0),9)</f>
        <v>NAUTIQUE</v>
      </c>
      <c r="I801">
        <f>INDEX(Articles!$1:$1048576,MATCH(E801,Articles!D:D,0),10)</f>
        <v>30</v>
      </c>
      <c r="J801" t="str">
        <f>INDEX(Articles!$1:$1048576,MATCH(E801,Articles!D:D,0),11)</f>
        <v>NAUTIQUE</v>
      </c>
      <c r="K801" t="str">
        <f>INDEX(Articles!$1:$1048576,MATCH(E801,Articles!D:D,0),12)</f>
        <v>ROUGE</v>
      </c>
      <c r="L801" t="str">
        <f>INDEX(Articles!$1:$1048576,MATCH(E801,Articles!D:D,0),13)</f>
        <v>CN</v>
      </c>
      <c r="M801" t="str">
        <f>INDEX(Articles!$1:$1048576,MATCH(E801,Articles!D:D,0),14)</f>
        <v>F4</v>
      </c>
      <c r="N801" t="str">
        <f>INDEX(Articles!$1:$1048576,MATCH(E801,Articles!D:D,0),15)</f>
        <v>1.4G</v>
      </c>
      <c r="O801" t="str">
        <f>INDEX(Articles!$1:$1048576,MATCH(E801,Articles!D:D,0),16)</f>
        <v>1008-F4-69245819</v>
      </c>
      <c r="P801">
        <f>INDEX(Articles!$1:$1048576,MATCH(E801,Articles!D:D,0),17)*1000</f>
        <v>596</v>
      </c>
      <c r="Q801" t="str">
        <f>INDEX(Articles!$1:$1048576,MATCH(E801,Articles!D:D,0),18)</f>
        <v>30</v>
      </c>
      <c r="R801">
        <f>INDEX(Articles!$1:$1048576,MATCH(E801,Articles!D:D,0),19)</f>
        <v>80</v>
      </c>
      <c r="S801" t="str">
        <f>IF(INDEX('Unités CA'!$1:$1048576,MATCH(E801,'Unités CA'!D:D,0),5)=0,"",INDEX('Unités CA'!$1:$1048576,MATCH(E801,'Unités CA'!D:D,0),5))</f>
        <v>0002/CA</v>
      </c>
      <c r="T801" t="str">
        <f>IF(INDEX('Unités BTE'!$1:$1048576,MATCH(E801,'Unités CA'!D:D,0),5)=0,"",INDEX('Unités BTE'!$1:$1048576,MATCH(E801,'Unités CA'!D:D,0),5))</f>
        <v/>
      </c>
      <c r="U801">
        <f>IFERROR(INDEX('Prix PRO CA'!$1:$1048576,MATCH(E801,'Prix PRO CA'!D:D,0),10),"")</f>
        <v>172.04</v>
      </c>
      <c r="V801" t="str">
        <f>IFERROR(INDEX('Prix PRO CA'!$1:$1048576,MATCH(E801,'Prix PRO BTE'!D:D,0),10),"")</f>
        <v/>
      </c>
      <c r="W801">
        <f>+IFERROR(INDEX('Prix PRO PCS'!$1:$1048576,MATCH(E801,'Prix PRO PCS'!D:D,0),10),"")</f>
        <v>93.34</v>
      </c>
      <c r="X801" t="str">
        <f>IF(B801="OPPORTUNITE",AA801,IF(AA801&lt;=0,"Non",IF(AA801&gt;10,"Oui","Inf à 10")))</f>
        <v>Oui</v>
      </c>
      <c r="Y801">
        <f>IFERROR(INDEX(LigneAchat!$1:$1048576,MATCH(E801,LigneAchat!D:D,0),5),"")</f>
        <v>44326</v>
      </c>
      <c r="Z801">
        <f>INDEX(Articles!$1:$1048576,MATCH(E801,Articles!D:D,0),21)</f>
        <v>26</v>
      </c>
      <c r="AA801">
        <f>+Z801-AB801</f>
        <v>26</v>
      </c>
      <c r="AB801">
        <f>+INDEX(Articles!$1:$1048576,MATCH(E801,Articles!D:D,0),23)</f>
        <v>0</v>
      </c>
    </row>
    <row r="802">
      <c r="B802" t="str">
        <f>INDEX(Articles!$1:$1048576,MATCH(E802,Articles!D:D,0),6)</f>
        <v>1</v>
      </c>
      <c r="C802" t="str">
        <f>INDEX(Articles!$1:$1048576,MATCH(E802,Articles!D:D,0),7)</f>
        <v/>
      </c>
      <c r="D802" t="str">
        <f>HYPERLINK(INDEX(Articles!$1:$1048576,MATCH(E802,Articles!D:D,0),24),"Lien")</f>
        <v>Lien</v>
      </c>
      <c r="E802" t="str">
        <v>03630-08CE</v>
      </c>
      <c r="F802" t="str">
        <f>INDEX(Articles!$1:$1048576,MATCH(E802,Articles!D:D,0),5)</f>
        <v>BATT. Ø30 NAUTIQUE 36 BENGALES MULTICOLORES</v>
      </c>
      <c r="G802" t="str">
        <f>INDEX(Articles!$1:$1048576,MATCH(E802,Articles!D:D,0),8)</f>
        <v>BATTERIE</v>
      </c>
      <c r="H802" t="str">
        <f>INDEX(Articles!$1:$1048576,MATCH(E802,Articles!D:D,0),9)</f>
        <v>NAUTIQUE</v>
      </c>
      <c r="I802">
        <f>INDEX(Articles!$1:$1048576,MATCH(E802,Articles!D:D,0),10)</f>
        <v>30</v>
      </c>
      <c r="J802" t="str">
        <f>INDEX(Articles!$1:$1048576,MATCH(E802,Articles!D:D,0),11)</f>
        <v>NAUTIQUE</v>
      </c>
      <c r="K802" t="str">
        <f>INDEX(Articles!$1:$1048576,MATCH(E802,Articles!D:D,0),12)</f>
        <v>MULTICOLORE</v>
      </c>
      <c r="L802" t="str">
        <f>INDEX(Articles!$1:$1048576,MATCH(E802,Articles!D:D,0),13)</f>
        <v>CN</v>
      </c>
      <c r="M802" t="str">
        <f>INDEX(Articles!$1:$1048576,MATCH(E802,Articles!D:D,0),14)</f>
        <v>F4</v>
      </c>
      <c r="N802" t="str">
        <f>INDEX(Articles!$1:$1048576,MATCH(E802,Articles!D:D,0),15)</f>
        <v>1.4G</v>
      </c>
      <c r="O802" t="str">
        <f>INDEX(Articles!$1:$1048576,MATCH(E802,Articles!D:D,0),16)</f>
        <v>1008-F4-69245819</v>
      </c>
      <c r="P802">
        <f>INDEX(Articles!$1:$1048576,MATCH(E802,Articles!D:D,0),17)*1000</f>
        <v>596</v>
      </c>
      <c r="Q802" t="str">
        <f>INDEX(Articles!$1:$1048576,MATCH(E802,Articles!D:D,0),18)</f>
        <v>30</v>
      </c>
      <c r="R802">
        <f>INDEX(Articles!$1:$1048576,MATCH(E802,Articles!D:D,0),19)</f>
        <v>80</v>
      </c>
      <c r="S802" t="str">
        <f>IF(INDEX('Unités CA'!$1:$1048576,MATCH(E802,'Unités CA'!D:D,0),5)=0,"",INDEX('Unités CA'!$1:$1048576,MATCH(E802,'Unités CA'!D:D,0),5))</f>
        <v>0002/CA</v>
      </c>
      <c r="T802" t="str">
        <f>IF(INDEX('Unités BTE'!$1:$1048576,MATCH(E802,'Unités CA'!D:D,0),5)=0,"",INDEX('Unités BTE'!$1:$1048576,MATCH(E802,'Unités CA'!D:D,0),5))</f>
        <v/>
      </c>
      <c r="U802">
        <f>IFERROR(INDEX('Prix PRO CA'!$1:$1048576,MATCH(E802,'Prix PRO CA'!D:D,0),10),"")</f>
        <v>172.04</v>
      </c>
      <c r="V802" t="str">
        <f>IFERROR(INDEX('Prix PRO CA'!$1:$1048576,MATCH(E802,'Prix PRO BTE'!D:D,0),10),"")</f>
        <v/>
      </c>
      <c r="W802">
        <f>+IFERROR(INDEX('Prix PRO PCS'!$1:$1048576,MATCH(E802,'Prix PRO PCS'!D:D,0),10),"")</f>
        <v>93.34</v>
      </c>
      <c r="X802" t="str">
        <f>IF(B802="OPPORTUNITE",AA802,IF(AA802&lt;=0,"Non",IF(AA802&gt;10,"Oui","Inf à 10")))</f>
        <v>Non</v>
      </c>
      <c r="Y802">
        <f>IFERROR(INDEX(LigneAchat!$1:$1048576,MATCH(E802,LigneAchat!D:D,0),5),"")</f>
        <v>44326</v>
      </c>
      <c r="Z802">
        <f>INDEX(Articles!$1:$1048576,MATCH(E802,Articles!D:D,0),21)</f>
        <v>39</v>
      </c>
      <c r="AA802">
        <f>+Z802-AB802</f>
        <v>0</v>
      </c>
      <c r="AB802">
        <f>+INDEX(Articles!$1:$1048576,MATCH(E802,Articles!D:D,0),23)</f>
        <v>39</v>
      </c>
    </row>
    <row r="803">
      <c r="B803" t="str">
        <f>INDEX(Articles!$1:$1048576,MATCH(E803,Articles!D:D,0),6)</f>
        <v>1</v>
      </c>
      <c r="C803" t="str">
        <f>INDEX(Articles!$1:$1048576,MATCH(E803,Articles!D:D,0),7)</f>
        <v/>
      </c>
      <c r="D803" t="str">
        <f>HYPERLINK(INDEX(Articles!$1:$1048576,MATCH(E803,Articles!D:D,0),24),"Lien")</f>
        <v>Lien</v>
      </c>
      <c r="E803" t="str">
        <v>04830-02KCE</v>
      </c>
      <c r="F803" t="str">
        <f>INDEX(Articles!$1:$1048576,MATCH(E803,Articles!D:D,0),5)</f>
        <v>BATT. Ø30 NAUTIQUE 48 COMÈTES BLEUES</v>
      </c>
      <c r="G803" t="str">
        <f>INDEX(Articles!$1:$1048576,MATCH(E803,Articles!D:D,0),8)</f>
        <v>BATTERIE</v>
      </c>
      <c r="H803" t="str">
        <f>INDEX(Articles!$1:$1048576,MATCH(E803,Articles!D:D,0),9)</f>
        <v>NAUTIQUE</v>
      </c>
      <c r="I803">
        <f>INDEX(Articles!$1:$1048576,MATCH(E803,Articles!D:D,0),10)</f>
        <v>30</v>
      </c>
      <c r="J803" t="str">
        <f>INDEX(Articles!$1:$1048576,MATCH(E803,Articles!D:D,0),11)</f>
        <v>NAUTIQUE</v>
      </c>
      <c r="K803" t="str">
        <f>INDEX(Articles!$1:$1048576,MATCH(E803,Articles!D:D,0),12)</f>
        <v>BLEU</v>
      </c>
      <c r="L803" t="str">
        <f>INDEX(Articles!$1:$1048576,MATCH(E803,Articles!D:D,0),13)</f>
        <v>CN</v>
      </c>
      <c r="M803" t="str">
        <f>INDEX(Articles!$1:$1048576,MATCH(E803,Articles!D:D,0),14)</f>
        <v>F4</v>
      </c>
      <c r="N803" t="str">
        <f>INDEX(Articles!$1:$1048576,MATCH(E803,Articles!D:D,0),15)</f>
        <v>1.4G</v>
      </c>
      <c r="O803" t="str">
        <f>INDEX(Articles!$1:$1048576,MATCH(E803,Articles!D:D,0),16)</f>
        <v>1008-F4-69245819</v>
      </c>
      <c r="P803">
        <f>INDEX(Articles!$1:$1048576,MATCH(E803,Articles!D:D,0),17)*1000</f>
        <v>504</v>
      </c>
      <c r="Q803" t="str">
        <f>INDEX(Articles!$1:$1048576,MATCH(E803,Articles!D:D,0),18)</f>
        <v>20</v>
      </c>
      <c r="R803">
        <f>INDEX(Articles!$1:$1048576,MATCH(E803,Articles!D:D,0),19)</f>
        <v>100</v>
      </c>
      <c r="S803" t="str">
        <f>IF(INDEX('Unités CA'!$1:$1048576,MATCH(E803,'Unités CA'!D:D,0),5)=0,"",INDEX('Unités CA'!$1:$1048576,MATCH(E803,'Unités CA'!D:D,0),5))</f>
        <v>0002/CA</v>
      </c>
      <c r="T803" t="str">
        <f>IF(INDEX('Unités BTE'!$1:$1048576,MATCH(E803,'Unités CA'!D:D,0),5)=0,"",INDEX('Unités BTE'!$1:$1048576,MATCH(E803,'Unités CA'!D:D,0),5))</f>
        <v/>
      </c>
      <c r="U803">
        <f>IFERROR(INDEX('Prix PRO CA'!$1:$1048576,MATCH(E803,'Prix PRO CA'!D:D,0),10),"")</f>
        <v>146.97</v>
      </c>
      <c r="V803" t="str">
        <f>IFERROR(INDEX('Prix PRO CA'!$1:$1048576,MATCH(E803,'Prix PRO BTE'!D:D,0),10),"")</f>
        <v/>
      </c>
      <c r="W803">
        <f>+IFERROR(INDEX('Prix PRO PCS'!$1:$1048576,MATCH(E803,'Prix PRO PCS'!D:D,0),10),"")</f>
        <v>83.88</v>
      </c>
      <c r="X803" t="str">
        <f>IF(B803="OPPORTUNITE",AA803,IF(AA803&lt;=0,"Non",IF(AA803&gt;10,"Oui","Inf à 10")))</f>
        <v>Oui</v>
      </c>
      <c r="Y803" t="str">
        <f>IFERROR(INDEX(LigneAchat!$1:$1048576,MATCH(E803,LigneAchat!D:D,0),5),"")</f>
        <v/>
      </c>
      <c r="Z803">
        <f>INDEX(Articles!$1:$1048576,MATCH(E803,Articles!D:D,0),21)</f>
        <v>66</v>
      </c>
      <c r="AA803">
        <f>+Z803-AB803</f>
        <v>66</v>
      </c>
      <c r="AB803">
        <f>+INDEX(Articles!$1:$1048576,MATCH(E803,Articles!D:D,0),23)</f>
        <v>0</v>
      </c>
    </row>
    <row r="804">
      <c r="B804" t="str">
        <f>INDEX(Articles!$1:$1048576,MATCH(E804,Articles!D:D,0),6)</f>
        <v>1</v>
      </c>
      <c r="C804" t="str">
        <f>INDEX(Articles!$1:$1048576,MATCH(E804,Articles!D:D,0),7)</f>
        <v/>
      </c>
      <c r="D804" t="str">
        <f>HYPERLINK(INDEX(Articles!$1:$1048576,MATCH(E804,Articles!D:D,0),24),"Lien")</f>
        <v>Lien</v>
      </c>
      <c r="E804" t="str">
        <v>04830-06KCE</v>
      </c>
      <c r="F804" t="str">
        <f>INDEX(Articles!$1:$1048576,MATCH(E804,Articles!D:D,0),5)</f>
        <v>BATT. Ø30 NAUTIQUE 48 COMÈTES ROUGES</v>
      </c>
      <c r="G804" t="str">
        <f>INDEX(Articles!$1:$1048576,MATCH(E804,Articles!D:D,0),8)</f>
        <v>BATTERIE</v>
      </c>
      <c r="H804" t="str">
        <f>INDEX(Articles!$1:$1048576,MATCH(E804,Articles!D:D,0),9)</f>
        <v>NAUTIQUE</v>
      </c>
      <c r="I804">
        <f>INDEX(Articles!$1:$1048576,MATCH(E804,Articles!D:D,0),10)</f>
        <v>30</v>
      </c>
      <c r="J804" t="str">
        <f>INDEX(Articles!$1:$1048576,MATCH(E804,Articles!D:D,0),11)</f>
        <v>NAUTIQUE</v>
      </c>
      <c r="K804" t="str">
        <f>INDEX(Articles!$1:$1048576,MATCH(E804,Articles!D:D,0),12)</f>
        <v>ROUGE</v>
      </c>
      <c r="L804" t="str">
        <f>INDEX(Articles!$1:$1048576,MATCH(E804,Articles!D:D,0),13)</f>
        <v>CN</v>
      </c>
      <c r="M804" t="str">
        <f>INDEX(Articles!$1:$1048576,MATCH(E804,Articles!D:D,0),14)</f>
        <v>F4</v>
      </c>
      <c r="N804" t="str">
        <f>INDEX(Articles!$1:$1048576,MATCH(E804,Articles!D:D,0),15)</f>
        <v>1.4G</v>
      </c>
      <c r="O804" t="str">
        <f>INDEX(Articles!$1:$1048576,MATCH(E804,Articles!D:D,0),16)</f>
        <v>1008-F4-69245819</v>
      </c>
      <c r="P804">
        <f>INDEX(Articles!$1:$1048576,MATCH(E804,Articles!D:D,0),17)*1000</f>
        <v>480</v>
      </c>
      <c r="Q804" t="str">
        <f>INDEX(Articles!$1:$1048576,MATCH(E804,Articles!D:D,0),18)</f>
        <v>20</v>
      </c>
      <c r="R804">
        <f>INDEX(Articles!$1:$1048576,MATCH(E804,Articles!D:D,0),19)</f>
        <v>100</v>
      </c>
      <c r="S804" t="str">
        <f>IF(INDEX('Unités CA'!$1:$1048576,MATCH(E804,'Unités CA'!D:D,0),5)=0,"",INDEX('Unités CA'!$1:$1048576,MATCH(E804,'Unités CA'!D:D,0),5))</f>
        <v>0002/CA</v>
      </c>
      <c r="T804" t="str">
        <f>IF(INDEX('Unités BTE'!$1:$1048576,MATCH(E804,'Unités CA'!D:D,0),5)=0,"",INDEX('Unités BTE'!$1:$1048576,MATCH(E804,'Unités CA'!D:D,0),5))</f>
        <v/>
      </c>
      <c r="U804">
        <f>IFERROR(INDEX('Prix PRO CA'!$1:$1048576,MATCH(E804,'Prix PRO CA'!D:D,0),10),"")</f>
        <v>146.97</v>
      </c>
      <c r="V804" t="str">
        <f>IFERROR(INDEX('Prix PRO CA'!$1:$1048576,MATCH(E804,'Prix PRO BTE'!D:D,0),10),"")</f>
        <v/>
      </c>
      <c r="W804">
        <f>+IFERROR(INDEX('Prix PRO PCS'!$1:$1048576,MATCH(E804,'Prix PRO PCS'!D:D,0),10),"")</f>
        <v>83.88</v>
      </c>
      <c r="X804" t="str">
        <f>IF(B804="OPPORTUNITE",AA804,IF(AA804&lt;=0,"Non",IF(AA804&gt;10,"Oui","Inf à 10")))</f>
        <v>Oui</v>
      </c>
      <c r="Y804" t="str">
        <f>IFERROR(INDEX(LigneAchat!$1:$1048576,MATCH(E804,LigneAchat!D:D,0),5),"")</f>
        <v/>
      </c>
      <c r="Z804">
        <f>INDEX(Articles!$1:$1048576,MATCH(E804,Articles!D:D,0),21)</f>
        <v>71</v>
      </c>
      <c r="AA804">
        <f>+Z804-AB804</f>
        <v>71</v>
      </c>
      <c r="AB804">
        <f>+INDEX(Articles!$1:$1048576,MATCH(E804,Articles!D:D,0),23)</f>
        <v>0</v>
      </c>
    </row>
    <row r="805">
      <c r="B805" t="str">
        <f>INDEX(Articles!$1:$1048576,MATCH(E805,Articles!D:D,0),6)</f>
        <v>1</v>
      </c>
      <c r="C805" t="str">
        <f>INDEX(Articles!$1:$1048576,MATCH(E805,Articles!D:D,0),7)</f>
        <v/>
      </c>
      <c r="D805" t="str">
        <f>HYPERLINK(INDEX(Articles!$1:$1048576,MATCH(E805,Articles!D:D,0),24),"Lien")</f>
        <v>Lien</v>
      </c>
      <c r="E805" t="str">
        <v>04830-18KCE</v>
      </c>
      <c r="F805" t="str">
        <f>INDEX(Articles!$1:$1048576,MATCH(E805,Articles!D:D,0),5)</f>
        <v>BATT. Ø30 NAUTIQUE 48 COMÈTES FILET D'OR</v>
      </c>
      <c r="G805" t="str">
        <f>INDEX(Articles!$1:$1048576,MATCH(E805,Articles!D:D,0),8)</f>
        <v>BATTERIE</v>
      </c>
      <c r="H805" t="str">
        <f>INDEX(Articles!$1:$1048576,MATCH(E805,Articles!D:D,0),9)</f>
        <v>NAUTIQUE</v>
      </c>
      <c r="I805">
        <f>INDEX(Articles!$1:$1048576,MATCH(E805,Articles!D:D,0),10)</f>
        <v>30</v>
      </c>
      <c r="J805" t="str">
        <f>INDEX(Articles!$1:$1048576,MATCH(E805,Articles!D:D,0),11)</f>
        <v>NAUTIQUE</v>
      </c>
      <c r="K805" t="str">
        <f>INDEX(Articles!$1:$1048576,MATCH(E805,Articles!D:D,0),12)</f>
        <v>KAMURO</v>
      </c>
      <c r="L805" t="str">
        <f>INDEX(Articles!$1:$1048576,MATCH(E805,Articles!D:D,0),13)</f>
        <v>CN</v>
      </c>
      <c r="M805" t="str">
        <f>INDEX(Articles!$1:$1048576,MATCH(E805,Articles!D:D,0),14)</f>
        <v>F4</v>
      </c>
      <c r="N805" t="str">
        <f>INDEX(Articles!$1:$1048576,MATCH(E805,Articles!D:D,0),15)</f>
        <v>1.4G</v>
      </c>
      <c r="O805" t="str">
        <f>INDEX(Articles!$1:$1048576,MATCH(E805,Articles!D:D,0),16)</f>
        <v>1008-F4-69245819</v>
      </c>
      <c r="P805">
        <f>INDEX(Articles!$1:$1048576,MATCH(E805,Articles!D:D,0),17)*1000</f>
        <v>480</v>
      </c>
      <c r="Q805" t="str">
        <f>INDEX(Articles!$1:$1048576,MATCH(E805,Articles!D:D,0),18)</f>
        <v>20</v>
      </c>
      <c r="R805">
        <f>INDEX(Articles!$1:$1048576,MATCH(E805,Articles!D:D,0),19)</f>
        <v>100</v>
      </c>
      <c r="S805" t="str">
        <f>IF(INDEX('Unités CA'!$1:$1048576,MATCH(E805,'Unités CA'!D:D,0),5)=0,"",INDEX('Unités CA'!$1:$1048576,MATCH(E805,'Unités CA'!D:D,0),5))</f>
        <v>0002/CA</v>
      </c>
      <c r="T805" t="str">
        <f>IF(INDEX('Unités BTE'!$1:$1048576,MATCH(E805,'Unités CA'!D:D,0),5)=0,"",INDEX('Unités BTE'!$1:$1048576,MATCH(E805,'Unités CA'!D:D,0),5))</f>
        <v/>
      </c>
      <c r="U805">
        <f>IFERROR(INDEX('Prix PRO CA'!$1:$1048576,MATCH(E805,'Prix PRO CA'!D:D,0),10),"")</f>
        <v>146.97</v>
      </c>
      <c r="V805" t="str">
        <f>IFERROR(INDEX('Prix PRO CA'!$1:$1048576,MATCH(E805,'Prix PRO BTE'!D:D,0),10),"")</f>
        <v/>
      </c>
      <c r="W805">
        <f>+IFERROR(INDEX('Prix PRO PCS'!$1:$1048576,MATCH(E805,'Prix PRO PCS'!D:D,0),10),"")</f>
        <v>83.88</v>
      </c>
      <c r="X805" t="str">
        <f>IF(B805="OPPORTUNITE",AA805,IF(AA805&lt;=0,"Non",IF(AA805&gt;10,"Oui","Inf à 10")))</f>
        <v>Non</v>
      </c>
      <c r="Y805">
        <f>IFERROR(INDEX(LigneAchat!$1:$1048576,MATCH(E805,LigneAchat!D:D,0),5),"")</f>
        <v>44326</v>
      </c>
      <c r="Z805">
        <f>INDEX(Articles!$1:$1048576,MATCH(E805,Articles!D:D,0),21)</f>
        <v>0</v>
      </c>
      <c r="AA805">
        <f>+Z805-AB805</f>
        <v>0</v>
      </c>
      <c r="AB805">
        <f>+INDEX(Articles!$1:$1048576,MATCH(E805,Articles!D:D,0),23)</f>
        <v>0</v>
      </c>
    </row>
    <row r="806">
      <c r="B806" t="str">
        <f>INDEX(Articles!$1:$1048576,MATCH(E806,Articles!D:D,0),6)</f>
        <v>1</v>
      </c>
      <c r="C806" t="str">
        <f>INDEX(Articles!$1:$1048576,MATCH(E806,Articles!D:D,0),7)</f>
        <v/>
      </c>
      <c r="D806" t="str">
        <f>HYPERLINK(INDEX(Articles!$1:$1048576,MATCH(E806,Articles!D:D,0),24),"Lien")</f>
        <v>Lien</v>
      </c>
      <c r="E806" t="str">
        <v>04832-19CE</v>
      </c>
      <c r="F806" t="str">
        <f>INDEX(Articles!$1:$1048576,MATCH(E806,Articles!D:D,0),5)</f>
        <v>BATT. Ø30 NAUTIQUE 48 COMÈTES MOSAÏQUE FILET D'OR</v>
      </c>
      <c r="G806" t="str">
        <f>INDEX(Articles!$1:$1048576,MATCH(E806,Articles!D:D,0),8)</f>
        <v>BATTERIE</v>
      </c>
      <c r="H806" t="str">
        <f>INDEX(Articles!$1:$1048576,MATCH(E806,Articles!D:D,0),9)</f>
        <v>NAUTIQUE</v>
      </c>
      <c r="I806">
        <f>INDEX(Articles!$1:$1048576,MATCH(E806,Articles!D:D,0),10)</f>
        <v>30</v>
      </c>
      <c r="J806" t="str">
        <f>INDEX(Articles!$1:$1048576,MATCH(E806,Articles!D:D,0),11)</f>
        <v>NAUTIQUE</v>
      </c>
      <c r="K806" t="str">
        <f>INDEX(Articles!$1:$1048576,MATCH(E806,Articles!D:D,0),12)</f>
        <v>KAMURO</v>
      </c>
      <c r="L806" t="str">
        <f>INDEX(Articles!$1:$1048576,MATCH(E806,Articles!D:D,0),13)</f>
        <v>CN</v>
      </c>
      <c r="M806" t="str">
        <f>INDEX(Articles!$1:$1048576,MATCH(E806,Articles!D:D,0),14)</f>
        <v>F4</v>
      </c>
      <c r="N806" t="str">
        <f>INDEX(Articles!$1:$1048576,MATCH(E806,Articles!D:D,0),15)</f>
        <v>1.4G</v>
      </c>
      <c r="O806" t="str">
        <f>INDEX(Articles!$1:$1048576,MATCH(E806,Articles!D:D,0),16)</f>
        <v>1008-F4-69245819</v>
      </c>
      <c r="P806">
        <f>INDEX(Articles!$1:$1048576,MATCH(E806,Articles!D:D,0),17)*1000</f>
        <v>840</v>
      </c>
      <c r="Q806" t="str">
        <f>INDEX(Articles!$1:$1048576,MATCH(E806,Articles!D:D,0),18)</f>
        <v>20</v>
      </c>
      <c r="R806">
        <f>INDEX(Articles!$1:$1048576,MATCH(E806,Articles!D:D,0),19)</f>
        <v>100</v>
      </c>
      <c r="S806" t="str">
        <f>IF(INDEX('Unités CA'!$1:$1048576,MATCH(E806,'Unités CA'!D:D,0),5)=0,"",INDEX('Unités CA'!$1:$1048576,MATCH(E806,'Unités CA'!D:D,0),5))</f>
        <v>0002/CA</v>
      </c>
      <c r="T806" t="str">
        <f>IF(INDEX('Unités BTE'!$1:$1048576,MATCH(E806,'Unités CA'!D:D,0),5)=0,"",INDEX('Unités BTE'!$1:$1048576,MATCH(E806,'Unités CA'!D:D,0),5))</f>
        <v/>
      </c>
      <c r="U806">
        <f>IFERROR(INDEX('Prix PRO CA'!$1:$1048576,MATCH(E806,'Prix PRO CA'!D:D,0),10),"")</f>
        <v>177.09</v>
      </c>
      <c r="V806" t="str">
        <f>IFERROR(INDEX('Prix PRO CA'!$1:$1048576,MATCH(E806,'Prix PRO BTE'!D:D,0),10),"")</f>
        <v/>
      </c>
      <c r="W806">
        <f>+IFERROR(INDEX('Prix PRO PCS'!$1:$1048576,MATCH(E806,'Prix PRO PCS'!D:D,0),10),"")</f>
        <v>103.67</v>
      </c>
      <c r="X806" t="str">
        <f>IF(B806="OPPORTUNITE",AA806,IF(AA806&lt;=0,"Non",IF(AA806&gt;10,"Oui","Inf à 10")))</f>
        <v>Inf à 10</v>
      </c>
      <c r="Y806">
        <f>IFERROR(INDEX(LigneAchat!$1:$1048576,MATCH(E806,LigneAchat!D:D,0),5),"")</f>
        <v>44326</v>
      </c>
      <c r="Z806">
        <f>INDEX(Articles!$1:$1048576,MATCH(E806,Articles!D:D,0),21)</f>
        <v>9</v>
      </c>
      <c r="AA806">
        <f>+Z806-AB806</f>
        <v>9</v>
      </c>
      <c r="AB806">
        <f>+INDEX(Articles!$1:$1048576,MATCH(E806,Articles!D:D,0),23)</f>
        <v>0</v>
      </c>
    </row>
    <row r="807">
      <c r="B807" t="str">
        <f>INDEX(Articles!$1:$1048576,MATCH(E807,Articles!D:D,0),6)</f>
        <v>1</v>
      </c>
      <c r="C807" t="str">
        <f>INDEX(Articles!$1:$1048576,MATCH(E807,Articles!D:D,0),7)</f>
        <v/>
      </c>
      <c r="D807" t="str">
        <f>HYPERLINK(INDEX(Articles!$1:$1048576,MATCH(E807,Articles!D:D,0),24),"Lien")</f>
        <v>Lien</v>
      </c>
      <c r="E807" t="str">
        <v>04830-08PCE</v>
      </c>
      <c r="F807" t="str">
        <f>INDEX(Articles!$1:$1048576,MATCH(E807,Articles!D:D,0),5)</f>
        <v>BATT. Ø30 NAUTIQUE 48 PAF MULTICOLORES</v>
      </c>
      <c r="G807" t="str">
        <f>INDEX(Articles!$1:$1048576,MATCH(E807,Articles!D:D,0),8)</f>
        <v>BATTERIE</v>
      </c>
      <c r="H807" t="str">
        <f>INDEX(Articles!$1:$1048576,MATCH(E807,Articles!D:D,0),9)</f>
        <v>NAUTIQUE</v>
      </c>
      <c r="I807">
        <f>INDEX(Articles!$1:$1048576,MATCH(E807,Articles!D:D,0),10)</f>
        <v>30</v>
      </c>
      <c r="J807" t="str">
        <f>INDEX(Articles!$1:$1048576,MATCH(E807,Articles!D:D,0),11)</f>
        <v>NAUTIQUE</v>
      </c>
      <c r="K807" t="str">
        <f>INDEX(Articles!$1:$1048576,MATCH(E807,Articles!D:D,0),12)</f>
        <v>MULTICOLORE</v>
      </c>
      <c r="L807" t="str">
        <f>INDEX(Articles!$1:$1048576,MATCH(E807,Articles!D:D,0),13)</f>
        <v>CN</v>
      </c>
      <c r="M807" t="str">
        <f>INDEX(Articles!$1:$1048576,MATCH(E807,Articles!D:D,0),14)</f>
        <v>F4</v>
      </c>
      <c r="N807" t="str">
        <f>INDEX(Articles!$1:$1048576,MATCH(E807,Articles!D:D,0),15)</f>
        <v>1.4G</v>
      </c>
      <c r="O807" t="str">
        <f>INDEX(Articles!$1:$1048576,MATCH(E807,Articles!D:D,0),16)</f>
        <v>1008-F4-69245819</v>
      </c>
      <c r="P807">
        <f>INDEX(Articles!$1:$1048576,MATCH(E807,Articles!D:D,0),17)*1000</f>
        <v>600</v>
      </c>
      <c r="Q807" t="str">
        <f>INDEX(Articles!$1:$1048576,MATCH(E807,Articles!D:D,0),18)</f>
        <v>20</v>
      </c>
      <c r="R807">
        <f>INDEX(Articles!$1:$1048576,MATCH(E807,Articles!D:D,0),19)</f>
        <v>100</v>
      </c>
      <c r="S807" t="str">
        <f>IF(INDEX('Unités CA'!$1:$1048576,MATCH(E807,'Unités CA'!D:D,0),5)=0,"",INDEX('Unités CA'!$1:$1048576,MATCH(E807,'Unités CA'!D:D,0),5))</f>
        <v>0002/CA</v>
      </c>
      <c r="T807" t="str">
        <f>IF(INDEX('Unités BTE'!$1:$1048576,MATCH(E807,'Unités CA'!D:D,0),5)=0,"",INDEX('Unités BTE'!$1:$1048576,MATCH(E807,'Unités CA'!D:D,0),5))</f>
        <v/>
      </c>
      <c r="U807">
        <f>IFERROR(INDEX('Prix PRO CA'!$1:$1048576,MATCH(E807,'Prix PRO CA'!D:D,0),10),"")</f>
        <v>177.09</v>
      </c>
      <c r="V807" t="str">
        <f>IFERROR(INDEX('Prix PRO CA'!$1:$1048576,MATCH(E807,'Prix PRO BTE'!D:D,0),10),"")</f>
        <v/>
      </c>
      <c r="W807">
        <f>+IFERROR(INDEX('Prix PRO PCS'!$1:$1048576,MATCH(E807,'Prix PRO PCS'!D:D,0),10),"")</f>
        <v>103.67</v>
      </c>
      <c r="X807" t="str">
        <f>IF(B807="OPPORTUNITE",AA807,IF(AA807&lt;=0,"Non",IF(AA807&gt;10,"Oui","Inf à 10")))</f>
        <v>Oui</v>
      </c>
      <c r="Y807">
        <f>IFERROR(INDEX(LigneAchat!$1:$1048576,MATCH(E807,LigneAchat!D:D,0),5),"")</f>
        <v>44326</v>
      </c>
      <c r="Z807">
        <f>INDEX(Articles!$1:$1048576,MATCH(E807,Articles!D:D,0),21)</f>
        <v>73</v>
      </c>
      <c r="AA807">
        <f>+Z807-AB807</f>
        <v>73</v>
      </c>
      <c r="AB807">
        <f>+INDEX(Articles!$1:$1048576,MATCH(E807,Articles!D:D,0),23)</f>
        <v>0</v>
      </c>
    </row>
    <row r="808">
      <c r="B808" t="str">
        <f>INDEX(Articles!$1:$1048576,MATCH(E808,Articles!D:D,0),6)</f>
        <v>1</v>
      </c>
      <c r="C808" t="str">
        <f>INDEX(Articles!$1:$1048576,MATCH(E808,Articles!D:D,0),7)</f>
        <v/>
      </c>
      <c r="D808" t="str">
        <f>HYPERLINK(INDEX(Articles!$1:$1048576,MATCH(E808,Articles!D:D,0),24),"Lien")</f>
        <v>Lien</v>
      </c>
      <c r="E808" t="str">
        <v>04830-18PCE</v>
      </c>
      <c r="F808" t="str">
        <f>INDEX(Articles!$1:$1048576,MATCH(E808,Articles!D:D,0),5)</f>
        <v>BATT. Ø30 NAUTIQUE 48 PAF FILET D'OR</v>
      </c>
      <c r="G808" t="str">
        <f>INDEX(Articles!$1:$1048576,MATCH(E808,Articles!D:D,0),8)</f>
        <v>BATTERIE</v>
      </c>
      <c r="H808" t="str">
        <f>INDEX(Articles!$1:$1048576,MATCH(E808,Articles!D:D,0),9)</f>
        <v>NAUTIQUE</v>
      </c>
      <c r="I808">
        <f>INDEX(Articles!$1:$1048576,MATCH(E808,Articles!D:D,0),10)</f>
        <v>30</v>
      </c>
      <c r="J808" t="str">
        <f>INDEX(Articles!$1:$1048576,MATCH(E808,Articles!D:D,0),11)</f>
        <v>NAUTIQUE</v>
      </c>
      <c r="K808" t="str">
        <f>INDEX(Articles!$1:$1048576,MATCH(E808,Articles!D:D,0),12)</f>
        <v>KAMURO</v>
      </c>
      <c r="L808" t="str">
        <f>INDEX(Articles!$1:$1048576,MATCH(E808,Articles!D:D,0),13)</f>
        <v>CN</v>
      </c>
      <c r="M808" t="str">
        <f>INDEX(Articles!$1:$1048576,MATCH(E808,Articles!D:D,0),14)</f>
        <v>F4</v>
      </c>
      <c r="N808" t="str">
        <f>INDEX(Articles!$1:$1048576,MATCH(E808,Articles!D:D,0),15)</f>
        <v>1.4G</v>
      </c>
      <c r="O808" t="str">
        <f>INDEX(Articles!$1:$1048576,MATCH(E808,Articles!D:D,0),16)</f>
        <v>1008-F4-69245819</v>
      </c>
      <c r="P808">
        <f>INDEX(Articles!$1:$1048576,MATCH(E808,Articles!D:D,0),17)*1000</f>
        <v>540</v>
      </c>
      <c r="Q808" t="str">
        <f>INDEX(Articles!$1:$1048576,MATCH(E808,Articles!D:D,0),18)</f>
        <v>20</v>
      </c>
      <c r="R808">
        <f>INDEX(Articles!$1:$1048576,MATCH(E808,Articles!D:D,0),19)</f>
        <v>100</v>
      </c>
      <c r="S808" t="str">
        <f>IF(INDEX('Unités CA'!$1:$1048576,MATCH(E808,'Unités CA'!D:D,0),5)=0,"",INDEX('Unités CA'!$1:$1048576,MATCH(E808,'Unités CA'!D:D,0),5))</f>
        <v>0002/CA</v>
      </c>
      <c r="T808" t="str">
        <f>IF(INDEX('Unités BTE'!$1:$1048576,MATCH(E808,'Unités CA'!D:D,0),5)=0,"",INDEX('Unités BTE'!$1:$1048576,MATCH(E808,'Unités CA'!D:D,0),5))</f>
        <v/>
      </c>
      <c r="U808">
        <f>IFERROR(INDEX('Prix PRO CA'!$1:$1048576,MATCH(E808,'Prix PRO CA'!D:D,0),10),"")</f>
        <v>177.09</v>
      </c>
      <c r="V808" t="str">
        <f>IFERROR(INDEX('Prix PRO CA'!$1:$1048576,MATCH(E808,'Prix PRO BTE'!D:D,0),10),"")</f>
        <v/>
      </c>
      <c r="W808">
        <f>+IFERROR(INDEX('Prix PRO PCS'!$1:$1048576,MATCH(E808,'Prix PRO PCS'!D:D,0),10),"")</f>
        <v>103.67</v>
      </c>
      <c r="X808" t="str">
        <f>IF(B808="OPPORTUNITE",AA808,IF(AA808&lt;=0,"Non",IF(AA808&gt;10,"Oui","Inf à 10")))</f>
        <v>Oui</v>
      </c>
      <c r="Y808">
        <f>IFERROR(INDEX(LigneAchat!$1:$1048576,MATCH(E808,LigneAchat!D:D,0),5),"")</f>
        <v>44326</v>
      </c>
      <c r="Z808">
        <f>INDEX(Articles!$1:$1048576,MATCH(E808,Articles!D:D,0),21)</f>
        <v>48</v>
      </c>
      <c r="AA808">
        <f>+Z808-AB808</f>
        <v>48</v>
      </c>
      <c r="AB808">
        <f>+INDEX(Articles!$1:$1048576,MATCH(E808,Articles!D:D,0),23)</f>
        <v>0</v>
      </c>
    </row>
    <row r="809">
      <c r="B809" t="str">
        <v>BATTERIES PRET A TIRER</v>
      </c>
    </row>
    <row r="810">
      <c r="B810" t="str">
        <f>INDEX(Articles!$1:$1048576,MATCH(E810,Articles!D:D,0),6)</f>
        <v>1</v>
      </c>
      <c r="C810" t="str">
        <f>INDEX(Articles!$1:$1048576,MATCH(E810,Articles!D:D,0),7)</f>
        <v/>
      </c>
      <c r="D810" t="str">
        <f>HYPERLINK(INDEX(Articles!$1:$1048576,MATCH(E810,Articles!D:D,0),24),"Lien")</f>
        <v>Lien</v>
      </c>
      <c r="E810" t="str">
        <v>02018A</v>
      </c>
      <c r="F810" t="str">
        <f>INDEX(Articles!$1:$1048576,MATCH(E810,Articles!D:D,0),5)</f>
        <v>BATT. Ø18 200  CPS JIMBARAN1</v>
      </c>
      <c r="G810" t="str">
        <f>INDEX(Articles!$1:$1048576,MATCH(E810,Articles!D:D,0),8)</f>
        <v>BATTERIE</v>
      </c>
      <c r="H810" t="str">
        <f>INDEX(Articles!$1:$1048576,MATCH(E810,Articles!D:D,0),9)</f>
        <v>PAT</v>
      </c>
      <c r="I810">
        <f>INDEX(Articles!$1:$1048576,MATCH(E810,Articles!D:D,0),10)</f>
        <v>18</v>
      </c>
      <c r="J810" t="str">
        <f>INDEX(Articles!$1:$1048576,MATCH(E810,Articles!D:D,0),11)</f>
        <v>MULTI EFFETS</v>
      </c>
      <c r="K810" t="str">
        <f>INDEX(Articles!$1:$1048576,MATCH(E810,Articles!D:D,0),12)</f>
        <v>ASSORTI</v>
      </c>
      <c r="L810" t="str">
        <f>INDEX(Articles!$1:$1048576,MATCH(E810,Articles!D:D,0),13)</f>
        <v>CN</v>
      </c>
      <c r="M810" t="str">
        <f>INDEX(Articles!$1:$1048576,MATCH(E810,Articles!D:D,0),14)</f>
        <v>F2</v>
      </c>
      <c r="N810" t="str">
        <f>INDEX(Articles!$1:$1048576,MATCH(E810,Articles!D:D,0),15)</f>
        <v>1.4G</v>
      </c>
      <c r="O810" t="str">
        <f>INDEX(Articles!$1:$1048576,MATCH(E810,Articles!D:D,0),16)</f>
        <v>1008-F2-69254057</v>
      </c>
      <c r="P810">
        <f>INDEX(Articles!$1:$1048576,MATCH(E810,Articles!D:D,0),17)*1000</f>
        <v>1004</v>
      </c>
      <c r="Q810" t="str">
        <f>INDEX(Articles!$1:$1048576,MATCH(E810,Articles!D:D,0),18)</f>
        <v>120</v>
      </c>
      <c r="R810">
        <f>INDEX(Articles!$1:$1048576,MATCH(E810,Articles!D:D,0),19)</f>
        <v>25</v>
      </c>
      <c r="S810" t="str">
        <f>IF(INDEX('Unités CA'!$1:$1048576,MATCH(E810,'Unités CA'!D:D,0),5)=0,"",INDEX('Unités CA'!$1:$1048576,MATCH(E810,'Unités CA'!D:D,0),5))</f>
        <v>0002/CA</v>
      </c>
      <c r="T810" t="str">
        <f>IF(INDEX('Unités BTE'!$1:$1048576,MATCH(E810,'Unités CA'!D:D,0),5)=0,"",INDEX('Unités BTE'!$1:$1048576,MATCH(E810,'Unités CA'!D:D,0),5))</f>
        <v/>
      </c>
      <c r="U810">
        <f>IFERROR(INDEX('Prix PRO CA'!$1:$1048576,MATCH(E810,'Prix PRO CA'!D:D,0),10),"")</f>
        <v>178.3</v>
      </c>
      <c r="V810" t="str">
        <f>IFERROR(INDEX('Prix PRO CA'!$1:$1048576,MATCH(E810,'Prix PRO BTE'!D:D,0),10),"")</f>
        <v/>
      </c>
      <c r="W810">
        <f>+IFERROR(INDEX('Prix PRO PCS'!$1:$1048576,MATCH(E810,'Prix PRO PCS'!D:D,0),10),"")</f>
        <v>100.07</v>
      </c>
      <c r="X810" t="str">
        <f>IF(B810="OPPORTUNITE",AA810,IF(AA810&lt;=0,"Non",IF(AA810&gt;10,"Oui","Inf à 10")))</f>
        <v>Inf à 10</v>
      </c>
      <c r="Y810">
        <f>IFERROR(INDEX(LigneAchat!$1:$1048576,MATCH(E810,LigneAchat!D:D,0),5),"")</f>
        <v>44259</v>
      </c>
      <c r="Z810">
        <f>INDEX(Articles!$1:$1048576,MATCH(E810,Articles!D:D,0),21)</f>
        <v>11</v>
      </c>
      <c r="AA810">
        <f>+Z810-AB810</f>
        <v>5</v>
      </c>
      <c r="AB810">
        <f>+INDEX(Articles!$1:$1048576,MATCH(E810,Articles!D:D,0),23)</f>
        <v>6</v>
      </c>
    </row>
    <row r="811">
      <c r="B811" t="str">
        <f>INDEX(Articles!$1:$1048576,MATCH(E811,Articles!D:D,0),6)</f>
        <v>1</v>
      </c>
      <c r="C811" t="str">
        <f>INDEX(Articles!$1:$1048576,MATCH(E811,Articles!D:D,0),7)</f>
        <v/>
      </c>
      <c r="D811" t="str">
        <f>HYPERLINK(INDEX(Articles!$1:$1048576,MATCH(E811,Articles!D:D,0),24),"Lien")</f>
        <v>Lien</v>
      </c>
      <c r="E811" t="str">
        <v>02018B</v>
      </c>
      <c r="F811" t="str">
        <f>INDEX(Articles!$1:$1048576,MATCH(E811,Articles!D:D,0),5)</f>
        <v>BATT. Ø18 200 CPS JIMBARAN 2</v>
      </c>
      <c r="G811" t="str">
        <f>INDEX(Articles!$1:$1048576,MATCH(E811,Articles!D:D,0),8)</f>
        <v>BATTERIE</v>
      </c>
      <c r="H811" t="str">
        <f>INDEX(Articles!$1:$1048576,MATCH(E811,Articles!D:D,0),9)</f>
        <v>PAT</v>
      </c>
      <c r="I811">
        <f>INDEX(Articles!$1:$1048576,MATCH(E811,Articles!D:D,0),10)</f>
        <v>18</v>
      </c>
      <c r="J811" t="str">
        <f>INDEX(Articles!$1:$1048576,MATCH(E811,Articles!D:D,0),11)</f>
        <v>MULTI EFFETS</v>
      </c>
      <c r="K811" t="str">
        <f>INDEX(Articles!$1:$1048576,MATCH(E811,Articles!D:D,0),12)</f>
        <v>ASSORTI</v>
      </c>
      <c r="L811" t="str">
        <f>INDEX(Articles!$1:$1048576,MATCH(E811,Articles!D:D,0),13)</f>
        <v>CN</v>
      </c>
      <c r="M811" t="str">
        <f>INDEX(Articles!$1:$1048576,MATCH(E811,Articles!D:D,0),14)</f>
        <v>F2</v>
      </c>
      <c r="N811" t="str">
        <f>INDEX(Articles!$1:$1048576,MATCH(E811,Articles!D:D,0),15)</f>
        <v>1.4G</v>
      </c>
      <c r="O811" t="str">
        <f>INDEX(Articles!$1:$1048576,MATCH(E811,Articles!D:D,0),16)</f>
        <v>1008-F2-69254057</v>
      </c>
      <c r="P811">
        <f>INDEX(Articles!$1:$1048576,MATCH(E811,Articles!D:D,0),17)*1000</f>
        <v>1004</v>
      </c>
      <c r="Q811" t="str">
        <f>INDEX(Articles!$1:$1048576,MATCH(E811,Articles!D:D,0),18)</f>
        <v>120</v>
      </c>
      <c r="R811">
        <f>INDEX(Articles!$1:$1048576,MATCH(E811,Articles!D:D,0),19)</f>
        <v>25</v>
      </c>
      <c r="S811" t="str">
        <f>IF(INDEX('Unités CA'!$1:$1048576,MATCH(E811,'Unités CA'!D:D,0),5)=0,"",INDEX('Unités CA'!$1:$1048576,MATCH(E811,'Unités CA'!D:D,0),5))</f>
        <v>0002/CA</v>
      </c>
      <c r="T811" t="str">
        <f>IF(INDEX('Unités BTE'!$1:$1048576,MATCH(E811,'Unités CA'!D:D,0),5)=0,"",INDEX('Unités BTE'!$1:$1048576,MATCH(E811,'Unités CA'!D:D,0),5))</f>
        <v/>
      </c>
      <c r="U811">
        <f>IFERROR(INDEX('Prix PRO CA'!$1:$1048576,MATCH(E811,'Prix PRO CA'!D:D,0),10),"")</f>
        <v>178.3</v>
      </c>
      <c r="V811" t="str">
        <f>IFERROR(INDEX('Prix PRO CA'!$1:$1048576,MATCH(E811,'Prix PRO BTE'!D:D,0),10),"")</f>
        <v/>
      </c>
      <c r="W811">
        <f>+IFERROR(INDEX('Prix PRO PCS'!$1:$1048576,MATCH(E811,'Prix PRO PCS'!D:D,0),10),"")</f>
        <v>100.07</v>
      </c>
      <c r="X811" t="str">
        <f>IF(B811="OPPORTUNITE",AA811,IF(AA811&lt;=0,"Non",IF(AA811&gt;10,"Oui","Inf à 10")))</f>
        <v>Oui</v>
      </c>
      <c r="Y811">
        <f>IFERROR(INDEX(LigneAchat!$1:$1048576,MATCH(E811,LigneAchat!D:D,0),5),"")</f>
        <v>44259</v>
      </c>
      <c r="Z811">
        <f>INDEX(Articles!$1:$1048576,MATCH(E811,Articles!D:D,0),21)</f>
        <v>33</v>
      </c>
      <c r="AA811">
        <f>+Z811-AB811</f>
        <v>16</v>
      </c>
      <c r="AB811">
        <f>+INDEX(Articles!$1:$1048576,MATCH(E811,Articles!D:D,0),23)</f>
        <v>17</v>
      </c>
    </row>
    <row r="812">
      <c r="B812" t="str">
        <f>INDEX(Articles!$1:$1048576,MATCH(E812,Articles!D:D,0),6)</f>
        <v>1</v>
      </c>
      <c r="C812" t="str">
        <f>INDEX(Articles!$1:$1048576,MATCH(E812,Articles!D:D,0),7)</f>
        <v/>
      </c>
      <c r="D812" t="str">
        <f>HYPERLINK(INDEX(Articles!$1:$1048576,MATCH(E812,Articles!D:D,0),24),"Lien")</f>
        <v>Lien</v>
      </c>
      <c r="E812" t="str">
        <v>02018C</v>
      </c>
      <c r="F812" t="str">
        <f>INDEX(Articles!$1:$1048576,MATCH(E812,Articles!D:D,0),5)</f>
        <v>BATT. Ø18 200 CPS JIMBARAN 3</v>
      </c>
      <c r="G812" t="str">
        <f>INDEX(Articles!$1:$1048576,MATCH(E812,Articles!D:D,0),8)</f>
        <v>BATTERIE</v>
      </c>
      <c r="H812" t="str">
        <f>INDEX(Articles!$1:$1048576,MATCH(E812,Articles!D:D,0),9)</f>
        <v>PAT</v>
      </c>
      <c r="I812">
        <f>INDEX(Articles!$1:$1048576,MATCH(E812,Articles!D:D,0),10)</f>
        <v>18</v>
      </c>
      <c r="J812" t="str">
        <f>INDEX(Articles!$1:$1048576,MATCH(E812,Articles!D:D,0),11)</f>
        <v>MULTI EFFETS</v>
      </c>
      <c r="K812" t="str">
        <f>INDEX(Articles!$1:$1048576,MATCH(E812,Articles!D:D,0),12)</f>
        <v>ASSORTI</v>
      </c>
      <c r="L812" t="str">
        <f>INDEX(Articles!$1:$1048576,MATCH(E812,Articles!D:D,0),13)</f>
        <v>CN</v>
      </c>
      <c r="M812" t="str">
        <f>INDEX(Articles!$1:$1048576,MATCH(E812,Articles!D:D,0),14)</f>
        <v>F2</v>
      </c>
      <c r="N812" t="str">
        <f>INDEX(Articles!$1:$1048576,MATCH(E812,Articles!D:D,0),15)</f>
        <v>1.4G</v>
      </c>
      <c r="O812" t="str">
        <f>INDEX(Articles!$1:$1048576,MATCH(E812,Articles!D:D,0),16)</f>
        <v>1008-F2-69254057</v>
      </c>
      <c r="P812">
        <f>INDEX(Articles!$1:$1048576,MATCH(E812,Articles!D:D,0),17)*1000</f>
        <v>1004</v>
      </c>
      <c r="Q812" t="str">
        <f>INDEX(Articles!$1:$1048576,MATCH(E812,Articles!D:D,0),18)</f>
        <v>120</v>
      </c>
      <c r="R812">
        <f>INDEX(Articles!$1:$1048576,MATCH(E812,Articles!D:D,0),19)</f>
        <v>25</v>
      </c>
      <c r="S812" t="str">
        <f>IF(INDEX('Unités CA'!$1:$1048576,MATCH(E812,'Unités CA'!D:D,0),5)=0,"",INDEX('Unités CA'!$1:$1048576,MATCH(E812,'Unités CA'!D:D,0),5))</f>
        <v>0002/CA</v>
      </c>
      <c r="T812" t="str">
        <f>IF(INDEX('Unités BTE'!$1:$1048576,MATCH(E812,'Unités CA'!D:D,0),5)=0,"",INDEX('Unités BTE'!$1:$1048576,MATCH(E812,'Unités CA'!D:D,0),5))</f>
        <v/>
      </c>
      <c r="U812">
        <f>IFERROR(INDEX('Prix PRO CA'!$1:$1048576,MATCH(E812,'Prix PRO CA'!D:D,0),10),"")</f>
        <v>178.3</v>
      </c>
      <c r="V812" t="str">
        <f>IFERROR(INDEX('Prix PRO CA'!$1:$1048576,MATCH(E812,'Prix PRO BTE'!D:D,0),10),"")</f>
        <v/>
      </c>
      <c r="W812">
        <f>+IFERROR(INDEX('Prix PRO PCS'!$1:$1048576,MATCH(E812,'Prix PRO PCS'!D:D,0),10),"")</f>
        <v>100.07</v>
      </c>
      <c r="X812" t="str">
        <f>IF(B812="OPPORTUNITE",AA812,IF(AA812&lt;=0,"Non",IF(AA812&gt;10,"Oui","Inf à 10")))</f>
        <v>Non</v>
      </c>
      <c r="Y812">
        <f>IFERROR(INDEX(LigneAchat!$1:$1048576,MATCH(E812,LigneAchat!D:D,0),5),"")</f>
        <v>44259</v>
      </c>
      <c r="Z812">
        <f>INDEX(Articles!$1:$1048576,MATCH(E812,Articles!D:D,0),21)</f>
        <v>11</v>
      </c>
      <c r="AA812">
        <f>+Z812-AB812</f>
        <v>0</v>
      </c>
      <c r="AB812">
        <f>+INDEX(Articles!$1:$1048576,MATCH(E812,Articles!D:D,0),23)</f>
        <v>11</v>
      </c>
    </row>
    <row r="813">
      <c r="B813" t="str">
        <f>INDEX(Articles!$1:$1048576,MATCH(E813,Articles!D:D,0),6)</f>
        <v>1</v>
      </c>
      <c r="C813" t="str">
        <f>INDEX(Articles!$1:$1048576,MATCH(E813,Articles!D:D,0),7)</f>
        <v/>
      </c>
      <c r="D813" t="str">
        <f>HYPERLINK(INDEX(Articles!$1:$1048576,MATCH(E813,Articles!D:D,0),24),"Lien")</f>
        <v>Lien</v>
      </c>
      <c r="E813" t="str">
        <v>03220-A</v>
      </c>
      <c r="F813" t="str">
        <f>INDEX(Articles!$1:$1048576,MATCH(E813,Articles!D:D,0),5)</f>
        <v>PANDAWA À - 320 DÉPARTS</v>
      </c>
      <c r="G813" t="str">
        <f>INDEX(Articles!$1:$1048576,MATCH(E813,Articles!D:D,0),8)</f>
        <v>BATTERIE</v>
      </c>
      <c r="H813" t="str">
        <f>INDEX(Articles!$1:$1048576,MATCH(E813,Articles!D:D,0),9)</f>
        <v>PAT</v>
      </c>
      <c r="I813">
        <f>INDEX(Articles!$1:$1048576,MATCH(E813,Articles!D:D,0),10)</f>
        <v>20</v>
      </c>
      <c r="J813" t="str">
        <f>INDEX(Articles!$1:$1048576,MATCH(E813,Articles!D:D,0),11)</f>
        <v>MULTI EFFETS</v>
      </c>
      <c r="K813" t="str">
        <f>INDEX(Articles!$1:$1048576,MATCH(E813,Articles!D:D,0),12)</f>
        <v>ASSORTI</v>
      </c>
      <c r="L813" t="str">
        <f>INDEX(Articles!$1:$1048576,MATCH(E813,Articles!D:D,0),13)</f>
        <v>CN</v>
      </c>
      <c r="M813" t="str">
        <f>INDEX(Articles!$1:$1048576,MATCH(E813,Articles!D:D,0),14)</f>
        <v>F2</v>
      </c>
      <c r="N813" t="str">
        <f>INDEX(Articles!$1:$1048576,MATCH(E813,Articles!D:D,0),15)</f>
        <v>1.4G</v>
      </c>
      <c r="O813" t="str">
        <f>INDEX(Articles!$1:$1048576,MATCH(E813,Articles!D:D,0),16)</f>
        <v>1008-F2-69253874/69260155</v>
      </c>
      <c r="P813">
        <f>INDEX(Articles!$1:$1048576,MATCH(E813,Articles!D:D,0),17)*1000</f>
        <v>1920</v>
      </c>
      <c r="Q813" t="str">
        <f>INDEX(Articles!$1:$1048576,MATCH(E813,Articles!D:D,0),18)</f>
        <v>180</v>
      </c>
      <c r="R813">
        <f>INDEX(Articles!$1:$1048576,MATCH(E813,Articles!D:D,0),19)</f>
        <v>25</v>
      </c>
      <c r="S813" t="str">
        <f>IF(INDEX('Unités CA'!$1:$1048576,MATCH(E813,'Unités CA'!D:D,0),5)=0,"",INDEX('Unités CA'!$1:$1048576,MATCH(E813,'Unités CA'!D:D,0),5))</f>
        <v>0001/CA</v>
      </c>
      <c r="T813" t="str">
        <f>IF(INDEX('Unités BTE'!$1:$1048576,MATCH(E813,'Unités CA'!D:D,0),5)=0,"",INDEX('Unités BTE'!$1:$1048576,MATCH(E813,'Unités CA'!D:D,0),5))</f>
        <v>0005/BTE</v>
      </c>
      <c r="U813">
        <f>IFERROR(INDEX('Prix PRO CA'!$1:$1048576,MATCH(E813,'Prix PRO CA'!D:D,0),10),"")</f>
        <v>166.39</v>
      </c>
      <c r="V813" t="str">
        <f>IFERROR(INDEX('Prix PRO CA'!$1:$1048576,MATCH(E813,'Prix PRO BTE'!D:D,0),10),"")</f>
        <v/>
      </c>
      <c r="W813">
        <f>+IFERROR(INDEX('Prix PRO PCS'!$1:$1048576,MATCH(E813,'Prix PRO PCS'!D:D,0),10),"")</f>
        <v>166.39</v>
      </c>
      <c r="X813" t="str">
        <f>IF(B813="OPPORTUNITE",AA813,IF(AA813&lt;=0,"Non",IF(AA813&gt;10,"Oui","Inf à 10")))</f>
        <v>Oui</v>
      </c>
      <c r="Y813">
        <f>IFERROR(INDEX(LigneAchat!$1:$1048576,MATCH(E813,LigneAchat!D:D,0),5),"")</f>
        <v>44280</v>
      </c>
      <c r="Z813">
        <f>INDEX(Articles!$1:$1048576,MATCH(E813,Articles!D:D,0),21)</f>
        <v>167</v>
      </c>
      <c r="AA813">
        <f>+Z813-AB813</f>
        <v>145</v>
      </c>
      <c r="AB813">
        <f>+INDEX(Articles!$1:$1048576,MATCH(E813,Articles!D:D,0),23)</f>
        <v>22</v>
      </c>
    </row>
    <row r="814">
      <c r="B814" t="str">
        <f>INDEX(Articles!$1:$1048576,MATCH(E814,Articles!D:D,0),6)</f>
        <v>1</v>
      </c>
      <c r="C814" t="str">
        <f>INDEX(Articles!$1:$1048576,MATCH(E814,Articles!D:D,0),7)</f>
        <v>2019</v>
      </c>
      <c r="D814" t="str">
        <f>HYPERLINK(INDEX(Articles!$1:$1048576,MATCH(E814,Articles!D:D,0),24),"Lien")</f>
        <v>Lien</v>
      </c>
      <c r="E814" t="str">
        <v>03220-B</v>
      </c>
      <c r="F814" t="str">
        <f>INDEX(Articles!$1:$1048576,MATCH(E814,Articles!D:D,0),5)</f>
        <v>PANDAWA B - 320 DÉPARTS - BLEU BLANC ROUGE</v>
      </c>
      <c r="G814" t="str">
        <f>INDEX(Articles!$1:$1048576,MATCH(E814,Articles!D:D,0),8)</f>
        <v>BATTERIE</v>
      </c>
      <c r="H814" t="str">
        <f>INDEX(Articles!$1:$1048576,MATCH(E814,Articles!D:D,0),9)</f>
        <v>PAT</v>
      </c>
      <c r="I814">
        <f>INDEX(Articles!$1:$1048576,MATCH(E814,Articles!D:D,0),10)</f>
        <v>20</v>
      </c>
      <c r="J814" t="str">
        <f>INDEX(Articles!$1:$1048576,MATCH(E814,Articles!D:D,0),11)</f>
        <v>MULTI EFFETS</v>
      </c>
      <c r="K814" t="str">
        <f>INDEX(Articles!$1:$1048576,MATCH(E814,Articles!D:D,0),12)</f>
        <v>TRICOLORE</v>
      </c>
      <c r="L814" t="str">
        <f>INDEX(Articles!$1:$1048576,MATCH(E814,Articles!D:D,0),13)</f>
        <v>CN</v>
      </c>
      <c r="M814" t="str">
        <f>INDEX(Articles!$1:$1048576,MATCH(E814,Articles!D:D,0),14)</f>
        <v>F2</v>
      </c>
      <c r="N814" t="str">
        <f>INDEX(Articles!$1:$1048576,MATCH(E814,Articles!D:D,0),15)</f>
        <v>1.4G</v>
      </c>
      <c r="O814" t="str">
        <f>INDEX(Articles!$1:$1048576,MATCH(E814,Articles!D:D,0),16)</f>
        <v>1008-F2-69260155</v>
      </c>
      <c r="P814">
        <f>INDEX(Articles!$1:$1048576,MATCH(E814,Articles!D:D,0),17)*1000</f>
        <v>1920</v>
      </c>
      <c r="Q814" t="str">
        <f>INDEX(Articles!$1:$1048576,MATCH(E814,Articles!D:D,0),18)</f>
        <v>180</v>
      </c>
      <c r="R814">
        <f>INDEX(Articles!$1:$1048576,MATCH(E814,Articles!D:D,0),19)</f>
        <v>25</v>
      </c>
      <c r="S814" t="str">
        <f>IF(INDEX('Unités CA'!$1:$1048576,MATCH(E814,'Unités CA'!D:D,0),5)=0,"",INDEX('Unités CA'!$1:$1048576,MATCH(E814,'Unités CA'!D:D,0),5))</f>
        <v>0001/CA</v>
      </c>
      <c r="T814" t="str">
        <f>IF(INDEX('Unités BTE'!$1:$1048576,MATCH(E814,'Unités CA'!D:D,0),5)=0,"",INDEX('Unités BTE'!$1:$1048576,MATCH(E814,'Unités CA'!D:D,0),5))</f>
        <v>0005/BTE</v>
      </c>
      <c r="U814">
        <f>IFERROR(INDEX('Prix PRO CA'!$1:$1048576,MATCH(E814,'Prix PRO CA'!D:D,0),10),"")</f>
        <v>166.39</v>
      </c>
      <c r="V814" t="str">
        <f>IFERROR(INDEX('Prix PRO CA'!$1:$1048576,MATCH(E814,'Prix PRO BTE'!D:D,0),10),"")</f>
        <v/>
      </c>
      <c r="W814">
        <f>+IFERROR(INDEX('Prix PRO PCS'!$1:$1048576,MATCH(E814,'Prix PRO PCS'!D:D,0),10),"")</f>
        <v>166.39</v>
      </c>
      <c r="X814" t="str">
        <f>IF(B814="OPPORTUNITE",AA814,IF(AA814&lt;=0,"Non",IF(AA814&gt;10,"Oui","Inf à 10")))</f>
        <v>Oui</v>
      </c>
      <c r="Y814">
        <f>IFERROR(INDEX(LigneAchat!$1:$1048576,MATCH(E814,LigneAchat!D:D,0),5),"")</f>
        <v>44259</v>
      </c>
      <c r="Z814">
        <f>INDEX(Articles!$1:$1048576,MATCH(E814,Articles!D:D,0),21)</f>
        <v>97</v>
      </c>
      <c r="AA814">
        <f>+Z814-AB814</f>
        <v>91</v>
      </c>
      <c r="AB814">
        <f>+INDEX(Articles!$1:$1048576,MATCH(E814,Articles!D:D,0),23)</f>
        <v>6</v>
      </c>
    </row>
    <row r="815">
      <c r="B815" t="str">
        <f>INDEX(Articles!$1:$1048576,MATCH(E815,Articles!D:D,0),6)</f>
        <v>1</v>
      </c>
      <c r="C815" t="str">
        <f>INDEX(Articles!$1:$1048576,MATCH(E815,Articles!D:D,0),7)</f>
        <v>2019</v>
      </c>
      <c r="D815" t="str">
        <f>HYPERLINK(INDEX(Articles!$1:$1048576,MATCH(E815,Articles!D:D,0),24),"Lien")</f>
        <v>Lien</v>
      </c>
      <c r="E815" t="str">
        <v>03220-C</v>
      </c>
      <c r="F815" t="str">
        <f>INDEX(Articles!$1:$1048576,MATCH(E815,Articles!D:D,0),5)</f>
        <v>PANDAWA C - 320 DÉPARTS - SPECIAL MARIAGE</v>
      </c>
      <c r="G815" t="str">
        <f>INDEX(Articles!$1:$1048576,MATCH(E815,Articles!D:D,0),8)</f>
        <v>BATTERIE</v>
      </c>
      <c r="H815" t="str">
        <f>INDEX(Articles!$1:$1048576,MATCH(E815,Articles!D:D,0),9)</f>
        <v>PAT</v>
      </c>
      <c r="I815">
        <f>INDEX(Articles!$1:$1048576,MATCH(E815,Articles!D:D,0),10)</f>
        <v>20</v>
      </c>
      <c r="J815" t="str">
        <f>INDEX(Articles!$1:$1048576,MATCH(E815,Articles!D:D,0),11)</f>
        <v>MULTI EFFETS</v>
      </c>
      <c r="K815" t="str">
        <f>INDEX(Articles!$1:$1048576,MATCH(E815,Articles!D:D,0),12)</f>
        <v>ASSORTI</v>
      </c>
      <c r="L815" t="str">
        <f>INDEX(Articles!$1:$1048576,MATCH(E815,Articles!D:D,0),13)</f>
        <v>CN</v>
      </c>
      <c r="M815" t="str">
        <f>INDEX(Articles!$1:$1048576,MATCH(E815,Articles!D:D,0),14)</f>
        <v>F2</v>
      </c>
      <c r="N815" t="str">
        <f>INDEX(Articles!$1:$1048576,MATCH(E815,Articles!D:D,0),15)</f>
        <v>1.4G</v>
      </c>
      <c r="O815" t="str">
        <f>INDEX(Articles!$1:$1048576,MATCH(E815,Articles!D:D,0),16)</f>
        <v>1008-F2-69260155</v>
      </c>
      <c r="P815">
        <f>INDEX(Articles!$1:$1048576,MATCH(E815,Articles!D:D,0),17)*1000</f>
        <v>1920</v>
      </c>
      <c r="Q815" t="str">
        <f>INDEX(Articles!$1:$1048576,MATCH(E815,Articles!D:D,0),18)</f>
        <v>180</v>
      </c>
      <c r="R815">
        <f>INDEX(Articles!$1:$1048576,MATCH(E815,Articles!D:D,0),19)</f>
        <v>25</v>
      </c>
      <c r="S815" t="str">
        <f>IF(INDEX('Unités CA'!$1:$1048576,MATCH(E815,'Unités CA'!D:D,0),5)=0,"",INDEX('Unités CA'!$1:$1048576,MATCH(E815,'Unités CA'!D:D,0),5))</f>
        <v>0001/CA</v>
      </c>
      <c r="T815" t="str">
        <f>IF(INDEX('Unités BTE'!$1:$1048576,MATCH(E815,'Unités CA'!D:D,0),5)=0,"",INDEX('Unités BTE'!$1:$1048576,MATCH(E815,'Unités CA'!D:D,0),5))</f>
        <v>0005/BTE</v>
      </c>
      <c r="U815">
        <f>IFERROR(INDEX('Prix PRO CA'!$1:$1048576,MATCH(E815,'Prix PRO CA'!D:D,0),10),"")</f>
        <v>166.39</v>
      </c>
      <c r="V815" t="str">
        <f>IFERROR(INDEX('Prix PRO CA'!$1:$1048576,MATCH(E815,'Prix PRO BTE'!D:D,0),10),"")</f>
        <v/>
      </c>
      <c r="W815">
        <f>+IFERROR(INDEX('Prix PRO PCS'!$1:$1048576,MATCH(E815,'Prix PRO PCS'!D:D,0),10),"")</f>
        <v>166.39</v>
      </c>
      <c r="X815" t="str">
        <f>IF(B815="OPPORTUNITE",AA815,IF(AA815&lt;=0,"Non",IF(AA815&gt;10,"Oui","Inf à 10")))</f>
        <v>Oui</v>
      </c>
      <c r="Y815">
        <f>IFERROR(INDEX(LigneAchat!$1:$1048576,MATCH(E815,LigneAchat!D:D,0),5),"")</f>
        <v>44259</v>
      </c>
      <c r="Z815">
        <f>INDEX(Articles!$1:$1048576,MATCH(E815,Articles!D:D,0),21)</f>
        <v>167</v>
      </c>
      <c r="AA815">
        <f>+Z815-AB815</f>
        <v>118</v>
      </c>
      <c r="AB815">
        <f>+INDEX(Articles!$1:$1048576,MATCH(E815,Articles!D:D,0),23)</f>
        <v>49</v>
      </c>
    </row>
    <row r="816">
      <c r="B816" t="str">
        <f>INDEX(Articles!$1:$1048576,MATCH(E816,Articles!D:D,0),6)</f>
        <v>1</v>
      </c>
      <c r="C816" t="str">
        <f>INDEX(Articles!$1:$1048576,MATCH(E816,Articles!D:D,0),7)</f>
        <v>2020</v>
      </c>
      <c r="D816" t="str">
        <f>HYPERLINK(INDEX(Articles!$1:$1048576,MATCH(E816,Articles!D:D,0),24),"Lien")</f>
        <v>Lien</v>
      </c>
      <c r="E816" t="str">
        <v>04225-A</v>
      </c>
      <c r="F816" t="str">
        <f>INDEX(Articles!$1:$1048576,MATCH(E816,Articles!D:D,0),5)</f>
        <v>BALTHAZAR À - 420 DÉPARTS</v>
      </c>
      <c r="G816" t="str">
        <f>INDEX(Articles!$1:$1048576,MATCH(E816,Articles!D:D,0),8)</f>
        <v>BATTERIE</v>
      </c>
      <c r="H816" t="str">
        <f>INDEX(Articles!$1:$1048576,MATCH(E816,Articles!D:D,0),9)</f>
        <v>PAT</v>
      </c>
      <c r="I816">
        <f>INDEX(Articles!$1:$1048576,MATCH(E816,Articles!D:D,0),10)</f>
        <v>20</v>
      </c>
      <c r="J816" t="str">
        <f>INDEX(Articles!$1:$1048576,MATCH(E816,Articles!D:D,0),11)</f>
        <v>MULTI EFFETS</v>
      </c>
      <c r="K816" t="str">
        <f>INDEX(Articles!$1:$1048576,MATCH(E816,Articles!D:D,0),12)</f>
        <v>ASSORTI</v>
      </c>
      <c r="L816" t="str">
        <f>INDEX(Articles!$1:$1048576,MATCH(E816,Articles!D:D,0),13)</f>
        <v>CN</v>
      </c>
      <c r="M816" t="str">
        <f>INDEX(Articles!$1:$1048576,MATCH(E816,Articles!D:D,0),14)</f>
        <v>F3</v>
      </c>
      <c r="N816" t="str">
        <f>INDEX(Articles!$1:$1048576,MATCH(E816,Articles!D:D,0),15)</f>
        <v>1.4G</v>
      </c>
      <c r="O816" t="str">
        <f>INDEX(Articles!$1:$1048576,MATCH(E816,Articles!D:D,0),16)</f>
        <v>2806-F3-000711</v>
      </c>
      <c r="P816">
        <f>INDEX(Articles!$1:$1048576,MATCH(E816,Articles!D:D,0),17)*1000</f>
        <v>3933</v>
      </c>
      <c r="Q816" t="str">
        <f>INDEX(Articles!$1:$1048576,MATCH(E816,Articles!D:D,0),18)</f>
        <v>360</v>
      </c>
      <c r="R816">
        <f>INDEX(Articles!$1:$1048576,MATCH(E816,Articles!D:D,0),19)</f>
        <v>25</v>
      </c>
      <c r="S816" t="str">
        <f>IF(INDEX('Unités CA'!$1:$1048576,MATCH(E816,'Unités CA'!D:D,0),5)=0,"",INDEX('Unités CA'!$1:$1048576,MATCH(E816,'Unités CA'!D:D,0),5))</f>
        <v>0001/CA</v>
      </c>
      <c r="T816" t="str">
        <f>IF(INDEX('Unités BTE'!$1:$1048576,MATCH(E816,'Unités CA'!D:D,0),5)=0,"",INDEX('Unités BTE'!$1:$1048576,MATCH(E816,'Unités CA'!D:D,0),5))</f>
        <v>0005/BTE</v>
      </c>
      <c r="U816" t="str">
        <f>IFERROR(INDEX('Prix PRO CA'!$1:$1048576,MATCH(E816,'Prix PRO CA'!D:D,0),10),"")</f>
        <v/>
      </c>
      <c r="V816" t="str">
        <f>IFERROR(INDEX('Prix PRO CA'!$1:$1048576,MATCH(E816,'Prix PRO BTE'!D:D,0),10),"")</f>
        <v/>
      </c>
      <c r="W816">
        <f>+IFERROR(INDEX('Prix PRO PCS'!$1:$1048576,MATCH(E816,'Prix PRO PCS'!D:D,0),10),"")</f>
        <v>359</v>
      </c>
      <c r="X816" t="str">
        <f>IF(B816="OPPORTUNITE",AA816,IF(AA816&lt;=0,"Non",IF(AA816&gt;10,"Oui","Inf à 10")))</f>
        <v>Non</v>
      </c>
      <c r="Y816" t="str">
        <f>IFERROR(INDEX(LigneAchat!$1:$1048576,MATCH(E816,LigneAchat!D:D,0),5),"")</f>
        <v/>
      </c>
      <c r="Z816">
        <f>INDEX(Articles!$1:$1048576,MATCH(E816,Articles!D:D,0),21)</f>
        <v>0</v>
      </c>
      <c r="AA816">
        <f>+Z816-AB816</f>
        <v>0</v>
      </c>
      <c r="AB816">
        <f>+INDEX(Articles!$1:$1048576,MATCH(E816,Articles!D:D,0),23)</f>
        <v>0</v>
      </c>
    </row>
    <row r="817">
      <c r="B817" t="str">
        <v>AUTRE PYRO</v>
      </c>
    </row>
    <row r="818">
      <c r="B818" t="str">
        <f>INDEX(Articles!$1:$1048576,MATCH(E818,Articles!D:D,0),6)</f>
        <v>1</v>
      </c>
      <c r="C818" t="str">
        <f>INDEX(Articles!$1:$1048576,MATCH(E818,Articles!D:D,0),7)</f>
        <v/>
      </c>
      <c r="D818" t="str">
        <f>HYPERLINK(INDEX(Articles!$1:$1048576,MATCH(E818,Articles!D:D,0),24),"Lien")</f>
        <v>Lien</v>
      </c>
      <c r="E818" t="str">
        <v>28019</v>
      </c>
      <c r="F818" t="str">
        <f>INDEX(Articles!$1:$1048576,MATCH(E818,Articles!D:D,0),5)</f>
        <v>BENGALE 2' ROUGE</v>
      </c>
      <c r="G818" t="str">
        <f>INDEX(Articles!$1:$1048576,MATCH(E818,Articles!D:D,0),8)</f>
        <v>AUTRESPYRO</v>
      </c>
      <c r="H818" t="str">
        <f>INDEX(Articles!$1:$1048576,MATCH(E818,Articles!D:D,0),9)</f>
        <v>BENGALE</v>
      </c>
      <c r="I818">
        <f>INDEX(Articles!$1:$1048576,MATCH(E818,Articles!D:D,0),10)</f>
        <v>8</v>
      </c>
      <c r="J818" t="str">
        <f>INDEX(Articles!$1:$1048576,MATCH(E818,Articles!D:D,0),11)</f>
        <v>SOL</v>
      </c>
      <c r="K818" t="str">
        <f>INDEX(Articles!$1:$1048576,MATCH(E818,Articles!D:D,0),12)</f>
        <v>ROUGE</v>
      </c>
      <c r="L818" t="str">
        <f>INDEX(Articles!$1:$1048576,MATCH(E818,Articles!D:D,0),13)</f>
        <v>FR</v>
      </c>
      <c r="M818" t="str">
        <f>INDEX(Articles!$1:$1048576,MATCH(E818,Articles!D:D,0),14)</f>
        <v>F2</v>
      </c>
      <c r="N818" t="str">
        <f>INDEX(Articles!$1:$1048576,MATCH(E818,Articles!D:D,0),15)</f>
        <v>1.4G</v>
      </c>
      <c r="O818" t="str">
        <f>INDEX(Articles!$1:$1048576,MATCH(E818,Articles!D:D,0),16)</f>
        <v>1170-F2-01307</v>
      </c>
      <c r="P818">
        <f>INDEX(Articles!$1:$1048576,MATCH(E818,Articles!D:D,0),17)*1000</f>
        <v>100.5</v>
      </c>
      <c r="Q818" t="str">
        <f>INDEX(Articles!$1:$1048576,MATCH(E818,Articles!D:D,0),18)</f>
        <v>120</v>
      </c>
      <c r="R818">
        <f>INDEX(Articles!$1:$1048576,MATCH(E818,Articles!D:D,0),19)</f>
        <v>8</v>
      </c>
      <c r="S818" t="str">
        <f>IF(INDEX('Unités CA'!$1:$1048576,MATCH(E818,'Unités CA'!D:D,0),5)=0,"",INDEX('Unités CA'!$1:$1048576,MATCH(E818,'Unités CA'!D:D,0),5))</f>
        <v>0080/CA</v>
      </c>
      <c r="T818" t="str">
        <f>IF(INDEX('Unités BTE'!$1:$1048576,MATCH(E818,'Unités CA'!D:D,0),5)=0,"",INDEX('Unités BTE'!$1:$1048576,MATCH(E818,'Unités CA'!D:D,0),5))</f>
        <v/>
      </c>
      <c r="U818">
        <f>IFERROR(INDEX('Prix PRO CA'!$1:$1048576,MATCH(E818,'Prix PRO CA'!D:D,0),10),"")</f>
        <v>596.5</v>
      </c>
      <c r="V818" t="str">
        <f>IFERROR(INDEX('Prix PRO CA'!$1:$1048576,MATCH(E818,'Prix PRO BTE'!D:D,0),10),"")</f>
        <v/>
      </c>
      <c r="W818">
        <f>+IFERROR(INDEX('Prix PRO PCS'!$1:$1048576,MATCH(E818,'Prix PRO PCS'!D:D,0),10),"")</f>
        <v>7.61</v>
      </c>
      <c r="X818" t="str">
        <f>IF(B818="OPPORTUNITE",AA818,IF(AA818&lt;=0,"Non",IF(AA818&gt;10,"Oui","Inf à 10")))</f>
        <v>Oui</v>
      </c>
      <c r="Y818" t="str">
        <f>IFERROR(INDEX(LigneAchat!$1:$1048576,MATCH(E818,LigneAchat!D:D,0),5),"")</f>
        <v/>
      </c>
      <c r="Z818">
        <f>INDEX(Articles!$1:$1048576,MATCH(E818,Articles!D:D,0),21)</f>
        <v>121</v>
      </c>
      <c r="AA818">
        <f>+Z818-AB818</f>
        <v>120</v>
      </c>
      <c r="AB818">
        <f>+INDEX(Articles!$1:$1048576,MATCH(E818,Articles!D:D,0),23)</f>
        <v>1</v>
      </c>
    </row>
    <row r="819">
      <c r="B819" t="str">
        <f>INDEX(Articles!$1:$1048576,MATCH(E819,Articles!D:D,0),6)</f>
        <v>1</v>
      </c>
      <c r="C819" t="str">
        <f>INDEX(Articles!$1:$1048576,MATCH(E819,Articles!D:D,0),7)</f>
        <v/>
      </c>
      <c r="D819" t="str">
        <f>HYPERLINK(INDEX(Articles!$1:$1048576,MATCH(E819,Articles!D:D,0),24),"Lien")</f>
        <v>Lien</v>
      </c>
      <c r="E819" t="str">
        <v>28023</v>
      </c>
      <c r="F819" t="str">
        <f>INDEX(Articles!$1:$1048576,MATCH(E819,Articles!D:D,0),5)</f>
        <v>BENGALE 2' BLANC</v>
      </c>
      <c r="G819" t="str">
        <f>INDEX(Articles!$1:$1048576,MATCH(E819,Articles!D:D,0),8)</f>
        <v>AUTRESPYRO</v>
      </c>
      <c r="H819" t="str">
        <f>INDEX(Articles!$1:$1048576,MATCH(E819,Articles!D:D,0),9)</f>
        <v>BENGALE</v>
      </c>
      <c r="I819">
        <f>INDEX(Articles!$1:$1048576,MATCH(E819,Articles!D:D,0),10)</f>
        <v>8</v>
      </c>
      <c r="J819" t="str">
        <f>INDEX(Articles!$1:$1048576,MATCH(E819,Articles!D:D,0),11)</f>
        <v>SOL</v>
      </c>
      <c r="K819" t="str">
        <f>INDEX(Articles!$1:$1048576,MATCH(E819,Articles!D:D,0),12)</f>
        <v>BLANC</v>
      </c>
      <c r="L819" t="str">
        <f>INDEX(Articles!$1:$1048576,MATCH(E819,Articles!D:D,0),13)</f>
        <v>FR</v>
      </c>
      <c r="M819" t="str">
        <f>INDEX(Articles!$1:$1048576,MATCH(E819,Articles!D:D,0),14)</f>
        <v>F2</v>
      </c>
      <c r="N819" t="str">
        <f>INDEX(Articles!$1:$1048576,MATCH(E819,Articles!D:D,0),15)</f>
        <v>1.4G</v>
      </c>
      <c r="O819" t="str">
        <f>INDEX(Articles!$1:$1048576,MATCH(E819,Articles!D:D,0),16)</f>
        <v>1170-F2-01307</v>
      </c>
      <c r="P819">
        <f>INDEX(Articles!$1:$1048576,MATCH(E819,Articles!D:D,0),17)*1000</f>
        <v>100.5</v>
      </c>
      <c r="Q819" t="str">
        <f>INDEX(Articles!$1:$1048576,MATCH(E819,Articles!D:D,0),18)</f>
        <v>120</v>
      </c>
      <c r="R819">
        <f>INDEX(Articles!$1:$1048576,MATCH(E819,Articles!D:D,0),19)</f>
        <v>8</v>
      </c>
      <c r="S819" t="str">
        <f>IF(INDEX('Unités CA'!$1:$1048576,MATCH(E819,'Unités CA'!D:D,0),5)=0,"",INDEX('Unités CA'!$1:$1048576,MATCH(E819,'Unités CA'!D:D,0),5))</f>
        <v>0080/CA</v>
      </c>
      <c r="T819" t="str">
        <f>IF(INDEX('Unités BTE'!$1:$1048576,MATCH(E819,'Unités CA'!D:D,0),5)=0,"",INDEX('Unités BTE'!$1:$1048576,MATCH(E819,'Unités CA'!D:D,0),5))</f>
        <v/>
      </c>
      <c r="U819">
        <f>IFERROR(INDEX('Prix PRO CA'!$1:$1048576,MATCH(E819,'Prix PRO CA'!D:D,0),10),"")</f>
        <v>596.5</v>
      </c>
      <c r="V819" t="str">
        <f>IFERROR(INDEX('Prix PRO CA'!$1:$1048576,MATCH(E819,'Prix PRO BTE'!D:D,0),10),"")</f>
        <v/>
      </c>
      <c r="W819">
        <f>+IFERROR(INDEX('Prix PRO PCS'!$1:$1048576,MATCH(E819,'Prix PRO PCS'!D:D,0),10),"")</f>
        <v>7.61</v>
      </c>
      <c r="X819" t="str">
        <f>IF(B819="OPPORTUNITE",AA819,IF(AA819&lt;=0,"Non",IF(AA819&gt;10,"Oui","Inf à 10")))</f>
        <v>Oui</v>
      </c>
      <c r="Y819" t="str">
        <f>IFERROR(INDEX(LigneAchat!$1:$1048576,MATCH(E819,LigneAchat!D:D,0),5),"")</f>
        <v/>
      </c>
      <c r="Z819">
        <f>INDEX(Articles!$1:$1048576,MATCH(E819,Articles!D:D,0),21)</f>
        <v>283</v>
      </c>
      <c r="AA819">
        <f>+Z819-AB819</f>
        <v>282</v>
      </c>
      <c r="AB819">
        <f>+INDEX(Articles!$1:$1048576,MATCH(E819,Articles!D:D,0),23)</f>
        <v>1</v>
      </c>
    </row>
    <row r="820">
      <c r="B820" t="str">
        <f>INDEX(Articles!$1:$1048576,MATCH(E820,Articles!D:D,0),6)</f>
        <v>1</v>
      </c>
      <c r="C820" t="str">
        <f>INDEX(Articles!$1:$1048576,MATCH(E820,Articles!D:D,0),7)</f>
        <v/>
      </c>
      <c r="D820" t="str">
        <f>HYPERLINK(INDEX(Articles!$1:$1048576,MATCH(E820,Articles!D:D,0),24),"Lien")</f>
        <v>Lien</v>
      </c>
      <c r="E820" t="str">
        <v>28024</v>
      </c>
      <c r="F820" t="str">
        <f>INDEX(Articles!$1:$1048576,MATCH(E820,Articles!D:D,0),5)</f>
        <v>BENGALE 2' BLEU</v>
      </c>
      <c r="G820" t="str">
        <f>INDEX(Articles!$1:$1048576,MATCH(E820,Articles!D:D,0),8)</f>
        <v>AUTRESPYRO</v>
      </c>
      <c r="H820" t="str">
        <f>INDEX(Articles!$1:$1048576,MATCH(E820,Articles!D:D,0),9)</f>
        <v>BENGALE</v>
      </c>
      <c r="I820">
        <f>INDEX(Articles!$1:$1048576,MATCH(E820,Articles!D:D,0),10)</f>
        <v>8</v>
      </c>
      <c r="J820" t="str">
        <f>INDEX(Articles!$1:$1048576,MATCH(E820,Articles!D:D,0),11)</f>
        <v>SOL</v>
      </c>
      <c r="K820" t="str">
        <f>INDEX(Articles!$1:$1048576,MATCH(E820,Articles!D:D,0),12)</f>
        <v>BLEU</v>
      </c>
      <c r="L820" t="str">
        <f>INDEX(Articles!$1:$1048576,MATCH(E820,Articles!D:D,0),13)</f>
        <v>FR</v>
      </c>
      <c r="M820" t="str">
        <f>INDEX(Articles!$1:$1048576,MATCH(E820,Articles!D:D,0),14)</f>
        <v>F2</v>
      </c>
      <c r="N820" t="str">
        <f>INDEX(Articles!$1:$1048576,MATCH(E820,Articles!D:D,0),15)</f>
        <v>1.4G</v>
      </c>
      <c r="O820" t="str">
        <f>INDEX(Articles!$1:$1048576,MATCH(E820,Articles!D:D,0),16)</f>
        <v>1170-F2-01307</v>
      </c>
      <c r="P820">
        <f>INDEX(Articles!$1:$1048576,MATCH(E820,Articles!D:D,0),17)*1000</f>
        <v>100.5</v>
      </c>
      <c r="Q820" t="str">
        <f>INDEX(Articles!$1:$1048576,MATCH(E820,Articles!D:D,0),18)</f>
        <v>120</v>
      </c>
      <c r="R820">
        <f>INDEX(Articles!$1:$1048576,MATCH(E820,Articles!D:D,0),19)</f>
        <v>8</v>
      </c>
      <c r="S820" t="str">
        <f>IF(INDEX('Unités CA'!$1:$1048576,MATCH(E820,'Unités CA'!D:D,0),5)=0,"",INDEX('Unités CA'!$1:$1048576,MATCH(E820,'Unités CA'!D:D,0),5))</f>
        <v>0080/CA</v>
      </c>
      <c r="T820" t="str">
        <f>IF(INDEX('Unités BTE'!$1:$1048576,MATCH(E820,'Unités CA'!D:D,0),5)=0,"",INDEX('Unités BTE'!$1:$1048576,MATCH(E820,'Unités CA'!D:D,0),5))</f>
        <v/>
      </c>
      <c r="U820">
        <f>IFERROR(INDEX('Prix PRO CA'!$1:$1048576,MATCH(E820,'Prix PRO CA'!D:D,0),10),"")</f>
        <v>596.5</v>
      </c>
      <c r="V820" t="str">
        <f>IFERROR(INDEX('Prix PRO CA'!$1:$1048576,MATCH(E820,'Prix PRO BTE'!D:D,0),10),"")</f>
        <v/>
      </c>
      <c r="W820">
        <f>+IFERROR(INDEX('Prix PRO PCS'!$1:$1048576,MATCH(E820,'Prix PRO PCS'!D:D,0),10),"")</f>
        <v>7.61</v>
      </c>
      <c r="X820" t="str">
        <f>IF(B820="OPPORTUNITE",AA820,IF(AA820&lt;=0,"Non",IF(AA820&gt;10,"Oui","Inf à 10")))</f>
        <v>Oui</v>
      </c>
      <c r="Y820" t="str">
        <f>IFERROR(INDEX(LigneAchat!$1:$1048576,MATCH(E820,LigneAchat!D:D,0),5),"")</f>
        <v/>
      </c>
      <c r="Z820">
        <f>INDEX(Articles!$1:$1048576,MATCH(E820,Articles!D:D,0),21)</f>
        <v>252</v>
      </c>
      <c r="AA820">
        <f>+Z820-AB820</f>
        <v>251</v>
      </c>
      <c r="AB820">
        <f>+INDEX(Articles!$1:$1048576,MATCH(E820,Articles!D:D,0),23)</f>
        <v>1</v>
      </c>
    </row>
    <row r="821">
      <c r="B821" t="str">
        <f>INDEX(Articles!$1:$1048576,MATCH(E821,Articles!D:D,0),6)</f>
        <v>1</v>
      </c>
      <c r="C821" t="str">
        <f>INDEX(Articles!$1:$1048576,MATCH(E821,Articles!D:D,0),7)</f>
        <v/>
      </c>
      <c r="D821" t="str">
        <f>HYPERLINK(INDEX(Articles!$1:$1048576,MATCH(E821,Articles!D:D,0),24),"Lien")</f>
        <v>Lien</v>
      </c>
      <c r="E821" t="str">
        <v>40605</v>
      </c>
      <c r="F821" t="str">
        <f>INDEX(Articles!$1:$1048576,MATCH(E821,Articles!D:D,0),5)</f>
        <v>BENGALE 1'30 ROUGE + CLIGNO BLANC</v>
      </c>
      <c r="G821" t="str">
        <f>INDEX(Articles!$1:$1048576,MATCH(E821,Articles!D:D,0),8)</f>
        <v>AUTRESPYRO</v>
      </c>
      <c r="H821" t="str">
        <f>INDEX(Articles!$1:$1048576,MATCH(E821,Articles!D:D,0),9)</f>
        <v>BENGALE</v>
      </c>
      <c r="I821">
        <f>INDEX(Articles!$1:$1048576,MATCH(E821,Articles!D:D,0),10)</f>
        <v>18</v>
      </c>
      <c r="J821" t="str">
        <f>INDEX(Articles!$1:$1048576,MATCH(E821,Articles!D:D,0),11)</f>
        <v>CLIGNO</v>
      </c>
      <c r="K821" t="str">
        <f>INDEX(Articles!$1:$1048576,MATCH(E821,Articles!D:D,0),12)</f>
        <v>ROUGE</v>
      </c>
      <c r="L821" t="str">
        <f>INDEX(Articles!$1:$1048576,MATCH(E821,Articles!D:D,0),13)</f>
        <v>EU</v>
      </c>
      <c r="M821" t="str">
        <f>INDEX(Articles!$1:$1048576,MATCH(E821,Articles!D:D,0),14)</f>
        <v>F2</v>
      </c>
      <c r="N821" t="str">
        <f>INDEX(Articles!$1:$1048576,MATCH(E821,Articles!D:D,0),15)</f>
        <v>1.4G</v>
      </c>
      <c r="O821" t="str">
        <f>INDEX(Articles!$1:$1048576,MATCH(E821,Articles!D:D,0),16)</f>
        <v>0163-F2-3783</v>
      </c>
      <c r="P821">
        <f>INDEX(Articles!$1:$1048576,MATCH(E821,Articles!D:D,0),17)*1000</f>
        <v>108</v>
      </c>
      <c r="Q821" t="str">
        <f>INDEX(Articles!$1:$1048576,MATCH(E821,Articles!D:D,0),18)</f>
        <v>90</v>
      </c>
      <c r="R821">
        <f>INDEX(Articles!$1:$1048576,MATCH(E821,Articles!D:D,0),19)</f>
        <v>8</v>
      </c>
      <c r="S821" t="str">
        <f>IF(INDEX('Unités CA'!$1:$1048576,MATCH(E821,'Unités CA'!D:D,0),5)=0,"",INDEX('Unités CA'!$1:$1048576,MATCH(E821,'Unités CA'!D:D,0),5))</f>
        <v>0075/CA</v>
      </c>
      <c r="T821" t="str">
        <f>IF(INDEX('Unités BTE'!$1:$1048576,MATCH(E821,'Unités CA'!D:D,0),5)=0,"",INDEX('Unités BTE'!$1:$1048576,MATCH(E821,'Unités CA'!D:D,0),5))</f>
        <v/>
      </c>
      <c r="U821" t="str">
        <f>IFERROR(INDEX('Prix PRO CA'!$1:$1048576,MATCH(E821,'Prix PRO CA'!D:D,0),10),"")</f>
        <v/>
      </c>
      <c r="V821" t="str">
        <f>IFERROR(INDEX('Prix PRO CA'!$1:$1048576,MATCH(E821,'Prix PRO BTE'!D:D,0),10),"")</f>
        <v/>
      </c>
      <c r="W821">
        <f>+IFERROR(INDEX('Prix PRO PCS'!$1:$1048576,MATCH(E821,'Prix PRO PCS'!D:D,0),10),"")</f>
        <v>10.94</v>
      </c>
      <c r="X821" t="str">
        <f>IF(B821="OPPORTUNITE",AA821,IF(AA821&lt;=0,"Non",IF(AA821&gt;10,"Oui","Inf à 10")))</f>
        <v>Oui</v>
      </c>
      <c r="Y821">
        <f>IFERROR(INDEX(LigneAchat!$1:$1048576,MATCH(E821,LigneAchat!D:D,0),5),"")</f>
        <v>44301</v>
      </c>
      <c r="Z821">
        <f>INDEX(Articles!$1:$1048576,MATCH(E821,Articles!D:D,0),21)</f>
        <v>129</v>
      </c>
      <c r="AA821">
        <f>+Z821-AB821</f>
        <v>129</v>
      </c>
      <c r="AB821">
        <f>+INDEX(Articles!$1:$1048576,MATCH(E821,Articles!D:D,0),23)</f>
        <v>0</v>
      </c>
    </row>
    <row r="822">
      <c r="B822" t="str">
        <f>INDEX(Articles!$1:$1048576,MATCH(E822,Articles!D:D,0),6)</f>
        <v>1</v>
      </c>
      <c r="C822" t="str">
        <f>INDEX(Articles!$1:$1048576,MATCH(E822,Articles!D:D,0),7)</f>
        <v/>
      </c>
      <c r="D822" t="str">
        <f>HYPERLINK(INDEX(Articles!$1:$1048576,MATCH(E822,Articles!D:D,0),24),"Lien")</f>
        <v>Lien</v>
      </c>
      <c r="E822" t="str">
        <v>42705</v>
      </c>
      <c r="F822" t="str">
        <f>INDEX(Articles!$1:$1048576,MATCH(E822,Articles!D:D,0),5)</f>
        <v>BENGALE 2' CLIGNO BLANC</v>
      </c>
      <c r="G822" t="str">
        <f>INDEX(Articles!$1:$1048576,MATCH(E822,Articles!D:D,0),8)</f>
        <v>AUTRESPYRO</v>
      </c>
      <c r="H822" t="str">
        <f>INDEX(Articles!$1:$1048576,MATCH(E822,Articles!D:D,0),9)</f>
        <v>BENGALE</v>
      </c>
      <c r="I822">
        <f>INDEX(Articles!$1:$1048576,MATCH(E822,Articles!D:D,0),10)</f>
        <v>18</v>
      </c>
      <c r="J822" t="str">
        <f>INDEX(Articles!$1:$1048576,MATCH(E822,Articles!D:D,0),11)</f>
        <v>CLIGNO</v>
      </c>
      <c r="K822" t="str">
        <f>INDEX(Articles!$1:$1048576,MATCH(E822,Articles!D:D,0),12)</f>
        <v>BLANC</v>
      </c>
      <c r="L822" t="str">
        <f>INDEX(Articles!$1:$1048576,MATCH(E822,Articles!D:D,0),13)</f>
        <v>EU</v>
      </c>
      <c r="M822" t="str">
        <f>INDEX(Articles!$1:$1048576,MATCH(E822,Articles!D:D,0),14)</f>
        <v>F2</v>
      </c>
      <c r="N822" t="str">
        <f>INDEX(Articles!$1:$1048576,MATCH(E822,Articles!D:D,0),15)</f>
        <v>1.4G</v>
      </c>
      <c r="O822" t="str">
        <f>INDEX(Articles!$1:$1048576,MATCH(E822,Articles!D:D,0),16)</f>
        <v>0163-F2-3783</v>
      </c>
      <c r="P822">
        <f>INDEX(Articles!$1:$1048576,MATCH(E822,Articles!D:D,0),17)*1000</f>
        <v>72</v>
      </c>
      <c r="Q822" t="str">
        <f>INDEX(Articles!$1:$1048576,MATCH(E822,Articles!D:D,0),18)</f>
        <v>120</v>
      </c>
      <c r="R822">
        <f>INDEX(Articles!$1:$1048576,MATCH(E822,Articles!D:D,0),19)</f>
        <v>8</v>
      </c>
      <c r="S822" t="str">
        <f>IF(INDEX('Unités CA'!$1:$1048576,MATCH(E822,'Unités CA'!D:D,0),5)=0,"",INDEX('Unités CA'!$1:$1048576,MATCH(E822,'Unités CA'!D:D,0),5))</f>
        <v>0160/CA</v>
      </c>
      <c r="T822" t="str">
        <f>IF(INDEX('Unités BTE'!$1:$1048576,MATCH(E822,'Unités CA'!D:D,0),5)=0,"",INDEX('Unités BTE'!$1:$1048576,MATCH(E822,'Unités CA'!D:D,0),5))</f>
        <v/>
      </c>
      <c r="U822" t="str">
        <f>IFERROR(INDEX('Prix PRO CA'!$1:$1048576,MATCH(E822,'Prix PRO CA'!D:D,0),10),"")</f>
        <v/>
      </c>
      <c r="V822" t="str">
        <f>IFERROR(INDEX('Prix PRO CA'!$1:$1048576,MATCH(E822,'Prix PRO BTE'!D:D,0),10),"")</f>
        <v/>
      </c>
      <c r="W822">
        <f>+IFERROR(INDEX('Prix PRO PCS'!$1:$1048576,MATCH(E822,'Prix PRO PCS'!D:D,0),10),"")</f>
        <v>8.43</v>
      </c>
      <c r="X822" t="str">
        <f>IF(B822="OPPORTUNITE",AA822,IF(AA822&lt;=0,"Non",IF(AA822&gt;10,"Oui","Inf à 10")))</f>
        <v>Oui</v>
      </c>
      <c r="Y822">
        <f>IFERROR(INDEX(LigneAchat!$1:$1048576,MATCH(E822,LigneAchat!D:D,0),5),"")</f>
        <v>44301</v>
      </c>
      <c r="Z822">
        <f>INDEX(Articles!$1:$1048576,MATCH(E822,Articles!D:D,0),21)</f>
        <v>352</v>
      </c>
      <c r="AA822">
        <f>+Z822-AB822</f>
        <v>352</v>
      </c>
      <c r="AB822">
        <f>+INDEX(Articles!$1:$1048576,MATCH(E822,Articles!D:D,0),23)</f>
        <v>0</v>
      </c>
    </row>
    <row r="823">
      <c r="B823" t="str">
        <f>INDEX(Articles!$1:$1048576,MATCH(E823,Articles!D:D,0),6)</f>
        <v>1</v>
      </c>
      <c r="C823" t="str">
        <f>INDEX(Articles!$1:$1048576,MATCH(E823,Articles!D:D,0),7)</f>
        <v/>
      </c>
      <c r="D823" t="str">
        <f>HYPERLINK(INDEX(Articles!$1:$1048576,MATCH(E823,Articles!D:D,0),24),"Lien")</f>
        <v>Lien</v>
      </c>
      <c r="E823" t="str">
        <v>43705</v>
      </c>
      <c r="F823" t="str">
        <f>INDEX(Articles!$1:$1048576,MATCH(E823,Articles!D:D,0),5)</f>
        <v>BENGALE 3' CLIGNO BLANC</v>
      </c>
      <c r="G823" t="str">
        <f>INDEX(Articles!$1:$1048576,MATCH(E823,Articles!D:D,0),8)</f>
        <v>AUTRESPYRO</v>
      </c>
      <c r="H823" t="str">
        <f>INDEX(Articles!$1:$1048576,MATCH(E823,Articles!D:D,0),9)</f>
        <v>BENGALE</v>
      </c>
      <c r="I823">
        <f>INDEX(Articles!$1:$1048576,MATCH(E823,Articles!D:D,0),10)</f>
        <v>18</v>
      </c>
      <c r="J823" t="str">
        <f>INDEX(Articles!$1:$1048576,MATCH(E823,Articles!D:D,0),11)</f>
        <v>CLIGNO</v>
      </c>
      <c r="K823" t="str">
        <f>INDEX(Articles!$1:$1048576,MATCH(E823,Articles!D:D,0),12)</f>
        <v>BLANC</v>
      </c>
      <c r="L823" t="str">
        <f>INDEX(Articles!$1:$1048576,MATCH(E823,Articles!D:D,0),13)</f>
        <v>EU</v>
      </c>
      <c r="M823" t="str">
        <f>INDEX(Articles!$1:$1048576,MATCH(E823,Articles!D:D,0),14)</f>
        <v>F2</v>
      </c>
      <c r="N823" t="str">
        <f>INDEX(Articles!$1:$1048576,MATCH(E823,Articles!D:D,0),15)</f>
        <v>1.4G</v>
      </c>
      <c r="O823" t="str">
        <f>INDEX(Articles!$1:$1048576,MATCH(E823,Articles!D:D,0),16)</f>
        <v>0163-F2-3783</v>
      </c>
      <c r="P823">
        <f>INDEX(Articles!$1:$1048576,MATCH(E823,Articles!D:D,0),17)*1000</f>
        <v>74</v>
      </c>
      <c r="Q823" t="str">
        <f>INDEX(Articles!$1:$1048576,MATCH(E823,Articles!D:D,0),18)</f>
        <v>180</v>
      </c>
      <c r="R823">
        <f>INDEX(Articles!$1:$1048576,MATCH(E823,Articles!D:D,0),19)</f>
        <v>8</v>
      </c>
      <c r="S823" t="str">
        <f>IF(INDEX('Unités CA'!$1:$1048576,MATCH(E823,'Unités CA'!D:D,0),5)=0,"",INDEX('Unités CA'!$1:$1048576,MATCH(E823,'Unités CA'!D:D,0),5))</f>
        <v>0060/CA</v>
      </c>
      <c r="T823" t="str">
        <f>IF(INDEX('Unités BTE'!$1:$1048576,MATCH(E823,'Unités CA'!D:D,0),5)=0,"",INDEX('Unités BTE'!$1:$1048576,MATCH(E823,'Unités CA'!D:D,0),5))</f>
        <v/>
      </c>
      <c r="U823" t="str">
        <f>IFERROR(INDEX('Prix PRO CA'!$1:$1048576,MATCH(E823,'Prix PRO CA'!D:D,0),10),"")</f>
        <v/>
      </c>
      <c r="V823" t="str">
        <f>IFERROR(INDEX('Prix PRO CA'!$1:$1048576,MATCH(E823,'Prix PRO BTE'!D:D,0),10),"")</f>
        <v/>
      </c>
      <c r="W823">
        <f>+IFERROR(INDEX('Prix PRO PCS'!$1:$1048576,MATCH(E823,'Prix PRO PCS'!D:D,0),10),"")</f>
        <v>13.02</v>
      </c>
      <c r="X823" t="str">
        <f>IF(B823="OPPORTUNITE",AA823,IF(AA823&lt;=0,"Non",IF(AA823&gt;10,"Oui","Inf à 10")))</f>
        <v>Oui</v>
      </c>
      <c r="Y823">
        <f>IFERROR(INDEX(LigneAchat!$1:$1048576,MATCH(E823,LigneAchat!D:D,0),5),"")</f>
        <v>44301</v>
      </c>
      <c r="Z823">
        <f>INDEX(Articles!$1:$1048576,MATCH(E823,Articles!D:D,0),21)</f>
        <v>291</v>
      </c>
      <c r="AA823">
        <f>+Z823-AB823</f>
        <v>291</v>
      </c>
      <c r="AB823">
        <f>+INDEX(Articles!$1:$1048576,MATCH(E823,Articles!D:D,0),23)</f>
        <v>0</v>
      </c>
    </row>
    <row r="824">
      <c r="B824" t="str">
        <f>INDEX(Articles!$1:$1048576,MATCH(E824,Articles!D:D,0),6)</f>
        <v>1</v>
      </c>
      <c r="C824" t="str">
        <f>INDEX(Articles!$1:$1048576,MATCH(E824,Articles!D:D,0),7)</f>
        <v/>
      </c>
      <c r="D824" t="str">
        <f>HYPERLINK(INDEX(Articles!$1:$1048576,MATCH(E824,Articles!D:D,0),24),"Lien")</f>
        <v>Lien</v>
      </c>
      <c r="E824" t="str">
        <v>15233R</v>
      </c>
      <c r="F824" t="str">
        <f>INDEX(Articles!$1:$1048576,MATCH(E824,Articles!D:D,0),5)</f>
        <v>BENGALE 60 sec ROUGE HAUTE INTENSITÉ - AE</v>
      </c>
      <c r="G824" t="str">
        <f>INDEX(Articles!$1:$1048576,MATCH(E824,Articles!D:D,0),8)</f>
        <v>AUTRESPYRO</v>
      </c>
      <c r="H824" t="str">
        <f>INDEX(Articles!$1:$1048576,MATCH(E824,Articles!D:D,0),9)</f>
        <v>BENGALE</v>
      </c>
      <c r="I824">
        <f>INDEX(Articles!$1:$1048576,MATCH(E824,Articles!D:D,0),10)</f>
        <v>26</v>
      </c>
      <c r="J824" t="str">
        <f>INDEX(Articles!$1:$1048576,MATCH(E824,Articles!D:D,0),11)</f>
        <v>SOL</v>
      </c>
      <c r="K824" t="str">
        <f>INDEX(Articles!$1:$1048576,MATCH(E824,Articles!D:D,0),12)</f>
        <v>ROUGE</v>
      </c>
      <c r="L824" t="str">
        <f>INDEX(Articles!$1:$1048576,MATCH(E824,Articles!D:D,0),13)</f>
        <v>CN</v>
      </c>
      <c r="M824" t="str">
        <f>INDEX(Articles!$1:$1048576,MATCH(E824,Articles!D:D,0),14)</f>
        <v>T1</v>
      </c>
      <c r="N824" t="str">
        <f>INDEX(Articles!$1:$1048576,MATCH(E824,Articles!D:D,0),15)</f>
        <v>1.4G</v>
      </c>
      <c r="O824" t="str">
        <f>INDEX(Articles!$1:$1048576,MATCH(E824,Articles!D:D,0),16)</f>
        <v>1008-T1-69254056</v>
      </c>
      <c r="P824">
        <f>INDEX(Articles!$1:$1048576,MATCH(E824,Articles!D:D,0),17)*1000</f>
        <v>70</v>
      </c>
      <c r="Q824" t="str">
        <f>INDEX(Articles!$1:$1048576,MATCH(E824,Articles!D:D,0),18)</f>
        <v>60</v>
      </c>
      <c r="R824">
        <f>INDEX(Articles!$1:$1048576,MATCH(E824,Articles!D:D,0),19)</f>
        <v>5</v>
      </c>
      <c r="S824" t="str">
        <f>IF(INDEX('Unités CA'!$1:$1048576,MATCH(E824,'Unités CA'!D:D,0),5)=0,"",INDEX('Unités CA'!$1:$1048576,MATCH(E824,'Unités CA'!D:D,0),5))</f>
        <v>0060/CA</v>
      </c>
      <c r="T824" t="str">
        <f>IF(INDEX('Unités BTE'!$1:$1048576,MATCH(E824,'Unités CA'!D:D,0),5)=0,"",INDEX('Unités BTE'!$1:$1048576,MATCH(E824,'Unités CA'!D:D,0),5))</f>
        <v/>
      </c>
      <c r="U824">
        <f>IFERROR(INDEX('Prix PRO CA'!$1:$1048576,MATCH(E824,'Prix PRO CA'!D:D,0),10),"")</f>
        <v>689.11</v>
      </c>
      <c r="V824" t="str">
        <f>IFERROR(INDEX('Prix PRO CA'!$1:$1048576,MATCH(E824,'Prix PRO BTE'!D:D,0),10),"")</f>
        <v/>
      </c>
      <c r="W824">
        <f>+IFERROR(INDEX('Prix PRO PCS'!$1:$1048576,MATCH(E824,'Prix PRO PCS'!D:D,0),10),"")</f>
        <v>13.24</v>
      </c>
      <c r="X824" t="str">
        <f>IF(B824="OPPORTUNITE",AA824,IF(AA824&lt;=0,"Non",IF(AA824&gt;10,"Oui","Inf à 10")))</f>
        <v>Oui</v>
      </c>
      <c r="Y824" t="str">
        <f>IFERROR(INDEX(LigneAchat!$1:$1048576,MATCH(E824,LigneAchat!D:D,0),5),"")</f>
        <v/>
      </c>
      <c r="Z824">
        <f>INDEX(Articles!$1:$1048576,MATCH(E824,Articles!D:D,0),21)</f>
        <v>559</v>
      </c>
      <c r="AA824">
        <f>+Z824-AB824</f>
        <v>239</v>
      </c>
      <c r="AB824">
        <f>+INDEX(Articles!$1:$1048576,MATCH(E824,Articles!D:D,0),23)</f>
        <v>320</v>
      </c>
    </row>
    <row r="825">
      <c r="B825" t="str">
        <f>INDEX(Articles!$1:$1048576,MATCH(E825,Articles!D:D,0),6)</f>
        <v>1</v>
      </c>
      <c r="C825" t="str">
        <f>INDEX(Articles!$1:$1048576,MATCH(E825,Articles!D:D,0),7)</f>
        <v/>
      </c>
      <c r="D825" t="str">
        <f>HYPERLINK(INDEX(Articles!$1:$1048576,MATCH(E825,Articles!D:D,0),24),"Lien")</f>
        <v>Lien</v>
      </c>
      <c r="E825" t="str">
        <v>15233V</v>
      </c>
      <c r="F825" t="str">
        <f>INDEX(Articles!$1:$1048576,MATCH(E825,Articles!D:D,0),5)</f>
        <v>BENGALE 60 sec VERT HAUTE INTENSITÉ - AE</v>
      </c>
      <c r="G825" t="str">
        <f>INDEX(Articles!$1:$1048576,MATCH(E825,Articles!D:D,0),8)</f>
        <v>AUTRESPYRO</v>
      </c>
      <c r="H825" t="str">
        <f>INDEX(Articles!$1:$1048576,MATCH(E825,Articles!D:D,0),9)</f>
        <v>BENGALE</v>
      </c>
      <c r="I825">
        <f>INDEX(Articles!$1:$1048576,MATCH(E825,Articles!D:D,0),10)</f>
        <v>26</v>
      </c>
      <c r="J825" t="str">
        <f>INDEX(Articles!$1:$1048576,MATCH(E825,Articles!D:D,0),11)</f>
        <v>SOL</v>
      </c>
      <c r="K825" t="str">
        <f>INDEX(Articles!$1:$1048576,MATCH(E825,Articles!D:D,0),12)</f>
        <v>VERT</v>
      </c>
      <c r="L825" t="str">
        <f>INDEX(Articles!$1:$1048576,MATCH(E825,Articles!D:D,0),13)</f>
        <v>CN</v>
      </c>
      <c r="M825" t="str">
        <f>INDEX(Articles!$1:$1048576,MATCH(E825,Articles!D:D,0),14)</f>
        <v>T1</v>
      </c>
      <c r="N825" t="str">
        <f>INDEX(Articles!$1:$1048576,MATCH(E825,Articles!D:D,0),15)</f>
        <v>1.4G</v>
      </c>
      <c r="O825" t="str">
        <f>INDEX(Articles!$1:$1048576,MATCH(E825,Articles!D:D,0),16)</f>
        <v>1008-T1-69254056</v>
      </c>
      <c r="P825">
        <f>INDEX(Articles!$1:$1048576,MATCH(E825,Articles!D:D,0),17)*1000</f>
        <v>70</v>
      </c>
      <c r="Q825" t="str">
        <f>INDEX(Articles!$1:$1048576,MATCH(E825,Articles!D:D,0),18)</f>
        <v>60</v>
      </c>
      <c r="R825">
        <f>INDEX(Articles!$1:$1048576,MATCH(E825,Articles!D:D,0),19)</f>
        <v>5</v>
      </c>
      <c r="S825" t="str">
        <f>IF(INDEX('Unités CA'!$1:$1048576,MATCH(E825,'Unités CA'!D:D,0),5)=0,"",INDEX('Unités CA'!$1:$1048576,MATCH(E825,'Unités CA'!D:D,0),5))</f>
        <v>0060/CA</v>
      </c>
      <c r="T825" t="str">
        <f>IF(INDEX('Unités BTE'!$1:$1048576,MATCH(E825,'Unités CA'!D:D,0),5)=0,"",INDEX('Unités BTE'!$1:$1048576,MATCH(E825,'Unités CA'!D:D,0),5))</f>
        <v/>
      </c>
      <c r="U825">
        <f>IFERROR(INDEX('Prix PRO CA'!$1:$1048576,MATCH(E825,'Prix PRO CA'!D:D,0),10),"")</f>
        <v>689.11</v>
      </c>
      <c r="V825" t="str">
        <f>IFERROR(INDEX('Prix PRO CA'!$1:$1048576,MATCH(E825,'Prix PRO BTE'!D:D,0),10),"")</f>
        <v/>
      </c>
      <c r="W825">
        <f>+IFERROR(INDEX('Prix PRO PCS'!$1:$1048576,MATCH(E825,'Prix PRO PCS'!D:D,0),10),"")</f>
        <v>13.24</v>
      </c>
      <c r="X825" t="str">
        <f>IF(B825="OPPORTUNITE",AA825,IF(AA825&lt;=0,"Non",IF(AA825&gt;10,"Oui","Inf à 10")))</f>
        <v>Oui</v>
      </c>
      <c r="Y825" t="str">
        <f>IFERROR(INDEX(LigneAchat!$1:$1048576,MATCH(E825,LigneAchat!D:D,0),5),"")</f>
        <v/>
      </c>
      <c r="Z825">
        <f>INDEX(Articles!$1:$1048576,MATCH(E825,Articles!D:D,0),21)</f>
        <v>697</v>
      </c>
      <c r="AA825">
        <f>+Z825-AB825</f>
        <v>697</v>
      </c>
      <c r="AB825">
        <f>+INDEX(Articles!$1:$1048576,MATCH(E825,Articles!D:D,0),23)</f>
        <v>0</v>
      </c>
    </row>
    <row r="826">
      <c r="B826" t="str">
        <f>INDEX(Articles!$1:$1048576,MATCH(E826,Articles!D:D,0),6)</f>
        <v>1</v>
      </c>
      <c r="C826" t="str">
        <f>INDEX(Articles!$1:$1048576,MATCH(E826,Articles!D:D,0),7)</f>
        <v/>
      </c>
      <c r="D826" t="str">
        <f>HYPERLINK(INDEX(Articles!$1:$1048576,MATCH(E826,Articles!D:D,0),24),"Lien")</f>
        <v>Lien</v>
      </c>
      <c r="E826" t="str">
        <v>15070A</v>
      </c>
      <c r="F826" t="str">
        <f>INDEX(Articles!$1:$1048576,MATCH(E826,Articles!D:D,0),5)</f>
        <v>BENGALE CLIGNO BLANC 60 sec - AE</v>
      </c>
      <c r="G826" t="str">
        <f>INDEX(Articles!$1:$1048576,MATCH(E826,Articles!D:D,0),8)</f>
        <v>AUTRESPYRO</v>
      </c>
      <c r="H826" t="str">
        <f>INDEX(Articles!$1:$1048576,MATCH(E826,Articles!D:D,0),9)</f>
        <v>BENGALE</v>
      </c>
      <c r="I826">
        <f>INDEX(Articles!$1:$1048576,MATCH(E826,Articles!D:D,0),10)</f>
        <v>40</v>
      </c>
      <c r="J826" t="str">
        <f>INDEX(Articles!$1:$1048576,MATCH(E826,Articles!D:D,0),11)</f>
        <v>CLIGNO</v>
      </c>
      <c r="K826" t="str">
        <f>INDEX(Articles!$1:$1048576,MATCH(E826,Articles!D:D,0),12)</f>
        <v>BLANC</v>
      </c>
      <c r="L826" t="str">
        <f>INDEX(Articles!$1:$1048576,MATCH(E826,Articles!D:D,0),13)</f>
        <v>CN</v>
      </c>
      <c r="M826" t="str">
        <f>INDEX(Articles!$1:$1048576,MATCH(E826,Articles!D:D,0),14)</f>
        <v>T2</v>
      </c>
      <c r="N826" t="str">
        <f>INDEX(Articles!$1:$1048576,MATCH(E826,Articles!D:D,0),15)</f>
        <v>1.4G</v>
      </c>
      <c r="O826" t="str">
        <f>INDEX(Articles!$1:$1048576,MATCH(E826,Articles!D:D,0),16)</f>
        <v>0163-T2-3506</v>
      </c>
      <c r="P826">
        <f>INDEX(Articles!$1:$1048576,MATCH(E826,Articles!D:D,0),17)*1000</f>
        <v>20</v>
      </c>
      <c r="Q826" t="str">
        <f>INDEX(Articles!$1:$1048576,MATCH(E826,Articles!D:D,0),18)</f>
        <v>60</v>
      </c>
      <c r="R826">
        <f>INDEX(Articles!$1:$1048576,MATCH(E826,Articles!D:D,0),19)</f>
        <v>8</v>
      </c>
      <c r="S826" t="str">
        <f>IF(INDEX('Unités CA'!$1:$1048576,MATCH(E826,'Unités CA'!D:D,0),5)=0,"",INDEX('Unités CA'!$1:$1048576,MATCH(E826,'Unités CA'!D:D,0),5))</f>
        <v>0100/CA</v>
      </c>
      <c r="T826" t="str">
        <f>IF(INDEX('Unités BTE'!$1:$1048576,MATCH(E826,'Unités CA'!D:D,0),5)=0,"",INDEX('Unités BTE'!$1:$1048576,MATCH(E826,'Unités CA'!D:D,0),5))</f>
        <v/>
      </c>
      <c r="U826">
        <f>IFERROR(INDEX('Prix PRO CA'!$1:$1048576,MATCH(E826,'Prix PRO CA'!D:D,0),10),"")</f>
        <v>591.85</v>
      </c>
      <c r="V826" t="str">
        <f>IFERROR(INDEX('Prix PRO CA'!$1:$1048576,MATCH(E826,'Prix PRO BTE'!D:D,0),10),"")</f>
        <v/>
      </c>
      <c r="W826">
        <f>+IFERROR(INDEX('Prix PRO PCS'!$1:$1048576,MATCH(E826,'Prix PRO PCS'!D:D,0),10),"")</f>
        <v>7.88</v>
      </c>
      <c r="X826" t="str">
        <f>IF(B826="OPPORTUNITE",AA826,IF(AA826&lt;=0,"Non",IF(AA826&gt;10,"Oui","Inf à 10")))</f>
        <v>Oui</v>
      </c>
      <c r="Y826" t="str">
        <f>IFERROR(INDEX(LigneAchat!$1:$1048576,MATCH(E826,LigneAchat!D:D,0),5),"")</f>
        <v/>
      </c>
      <c r="Z826">
        <f>INDEX(Articles!$1:$1048576,MATCH(E826,Articles!D:D,0),21)</f>
        <v>2112</v>
      </c>
      <c r="AA826">
        <f>+Z826-AB826</f>
        <v>2107</v>
      </c>
      <c r="AB826">
        <f>+INDEX(Articles!$1:$1048576,MATCH(E826,Articles!D:D,0),23)</f>
        <v>5</v>
      </c>
    </row>
    <row r="827">
      <c r="B827" t="str">
        <f>INDEX(Articles!$1:$1048576,MATCH(E827,Articles!D:D,0),6)</f>
        <v>1</v>
      </c>
      <c r="C827" t="str">
        <f>INDEX(Articles!$1:$1048576,MATCH(E827,Articles!D:D,0),7)</f>
        <v/>
      </c>
      <c r="D827" t="str">
        <f>HYPERLINK(INDEX(Articles!$1:$1048576,MATCH(E827,Articles!D:D,0),24),"Lien")</f>
        <v>Lien</v>
      </c>
      <c r="E827" t="str">
        <v>15070R</v>
      </c>
      <c r="F827" t="str">
        <f>INDEX(Articles!$1:$1048576,MATCH(E827,Articles!D:D,0),5)</f>
        <v>BENGALE CLIGNO ROUGE 60 sec - AE</v>
      </c>
      <c r="G827" t="str">
        <f>INDEX(Articles!$1:$1048576,MATCH(E827,Articles!D:D,0),8)</f>
        <v>AUTRESPYRO</v>
      </c>
      <c r="H827" t="str">
        <f>INDEX(Articles!$1:$1048576,MATCH(E827,Articles!D:D,0),9)</f>
        <v>BENGALE</v>
      </c>
      <c r="I827">
        <f>INDEX(Articles!$1:$1048576,MATCH(E827,Articles!D:D,0),10)</f>
        <v>40</v>
      </c>
      <c r="J827" t="str">
        <f>INDEX(Articles!$1:$1048576,MATCH(E827,Articles!D:D,0),11)</f>
        <v>CLIGNO</v>
      </c>
      <c r="K827" t="str">
        <f>INDEX(Articles!$1:$1048576,MATCH(E827,Articles!D:D,0),12)</f>
        <v>ROUGE</v>
      </c>
      <c r="L827" t="str">
        <f>INDEX(Articles!$1:$1048576,MATCH(E827,Articles!D:D,0),13)</f>
        <v>CN</v>
      </c>
      <c r="M827" t="str">
        <f>INDEX(Articles!$1:$1048576,MATCH(E827,Articles!D:D,0),14)</f>
        <v>T2</v>
      </c>
      <c r="N827" t="str">
        <f>INDEX(Articles!$1:$1048576,MATCH(E827,Articles!D:D,0),15)</f>
        <v>1.4G</v>
      </c>
      <c r="O827" t="str">
        <f>INDEX(Articles!$1:$1048576,MATCH(E827,Articles!D:D,0),16)</f>
        <v>0163-T2-3506</v>
      </c>
      <c r="P827">
        <f>INDEX(Articles!$1:$1048576,MATCH(E827,Articles!D:D,0),17)*1000</f>
        <v>27</v>
      </c>
      <c r="Q827" t="str">
        <f>INDEX(Articles!$1:$1048576,MATCH(E827,Articles!D:D,0),18)</f>
        <v>60</v>
      </c>
      <c r="R827">
        <f>INDEX(Articles!$1:$1048576,MATCH(E827,Articles!D:D,0),19)</f>
        <v>8</v>
      </c>
      <c r="S827" t="str">
        <f>IF(INDEX('Unités CA'!$1:$1048576,MATCH(E827,'Unités CA'!D:D,0),5)=0,"",INDEX('Unités CA'!$1:$1048576,MATCH(E827,'Unités CA'!D:D,0),5))</f>
        <v>0100/CA</v>
      </c>
      <c r="T827" t="str">
        <f>IF(INDEX('Unités BTE'!$1:$1048576,MATCH(E827,'Unités CA'!D:D,0),5)=0,"",INDEX('Unités BTE'!$1:$1048576,MATCH(E827,'Unités CA'!D:D,0),5))</f>
        <v/>
      </c>
      <c r="U827">
        <f>IFERROR(INDEX('Prix PRO CA'!$1:$1048576,MATCH(E827,'Prix PRO CA'!D:D,0),10),"")</f>
        <v>591.85</v>
      </c>
      <c r="V827" t="str">
        <f>IFERROR(INDEX('Prix PRO CA'!$1:$1048576,MATCH(E827,'Prix PRO BTE'!D:D,0),10),"")</f>
        <v/>
      </c>
      <c r="W827">
        <f>+IFERROR(INDEX('Prix PRO PCS'!$1:$1048576,MATCH(E827,'Prix PRO PCS'!D:D,0),10),"")</f>
        <v>7.88</v>
      </c>
      <c r="X827" t="str">
        <f>IF(B827="OPPORTUNITE",AA827,IF(AA827&lt;=0,"Non",IF(AA827&gt;10,"Oui","Inf à 10")))</f>
        <v>Oui</v>
      </c>
      <c r="Y827" t="str">
        <f>IFERROR(INDEX(LigneAchat!$1:$1048576,MATCH(E827,LigneAchat!D:D,0),5),"")</f>
        <v/>
      </c>
      <c r="Z827">
        <f>INDEX(Articles!$1:$1048576,MATCH(E827,Articles!D:D,0),21)</f>
        <v>2912</v>
      </c>
      <c r="AA827">
        <f>+Z827-AB827</f>
        <v>2912</v>
      </c>
      <c r="AB827">
        <f>+INDEX(Articles!$1:$1048576,MATCH(E827,Articles!D:D,0),23)</f>
        <v>0</v>
      </c>
    </row>
    <row r="828">
      <c r="B828" t="str">
        <f>INDEX(Articles!$1:$1048576,MATCH(E828,Articles!D:D,0),6)</f>
        <v>1</v>
      </c>
      <c r="C828" t="str">
        <f>INDEX(Articles!$1:$1048576,MATCH(E828,Articles!D:D,0),7)</f>
        <v/>
      </c>
      <c r="D828" t="str">
        <f>HYPERLINK(INDEX(Articles!$1:$1048576,MATCH(E828,Articles!D:D,0),24),"Lien")</f>
        <v>Lien</v>
      </c>
      <c r="E828" t="str">
        <v>15070V</v>
      </c>
      <c r="F828" t="str">
        <f>INDEX(Articles!$1:$1048576,MATCH(E828,Articles!D:D,0),5)</f>
        <v>BENGALE CLIGNO VERT 60 sec - AE</v>
      </c>
      <c r="G828" t="str">
        <f>INDEX(Articles!$1:$1048576,MATCH(E828,Articles!D:D,0),8)</f>
        <v>AUTRESPYRO</v>
      </c>
      <c r="H828" t="str">
        <f>INDEX(Articles!$1:$1048576,MATCH(E828,Articles!D:D,0),9)</f>
        <v>BENGALE</v>
      </c>
      <c r="I828">
        <f>INDEX(Articles!$1:$1048576,MATCH(E828,Articles!D:D,0),10)</f>
        <v>40</v>
      </c>
      <c r="J828" t="str">
        <f>INDEX(Articles!$1:$1048576,MATCH(E828,Articles!D:D,0),11)</f>
        <v>CLIGNO</v>
      </c>
      <c r="K828" t="str">
        <f>INDEX(Articles!$1:$1048576,MATCH(E828,Articles!D:D,0),12)</f>
        <v>VERT</v>
      </c>
      <c r="L828" t="str">
        <f>INDEX(Articles!$1:$1048576,MATCH(E828,Articles!D:D,0),13)</f>
        <v>CN</v>
      </c>
      <c r="M828" t="str">
        <f>INDEX(Articles!$1:$1048576,MATCH(E828,Articles!D:D,0),14)</f>
        <v>T2</v>
      </c>
      <c r="N828" t="str">
        <f>INDEX(Articles!$1:$1048576,MATCH(E828,Articles!D:D,0),15)</f>
        <v>1.4G</v>
      </c>
      <c r="O828" t="str">
        <f>INDEX(Articles!$1:$1048576,MATCH(E828,Articles!D:D,0),16)</f>
        <v>0163-T2-3506</v>
      </c>
      <c r="P828">
        <f>INDEX(Articles!$1:$1048576,MATCH(E828,Articles!D:D,0),17)*1000</f>
        <v>20</v>
      </c>
      <c r="Q828" t="str">
        <f>INDEX(Articles!$1:$1048576,MATCH(E828,Articles!D:D,0),18)</f>
        <v>60</v>
      </c>
      <c r="R828">
        <f>INDEX(Articles!$1:$1048576,MATCH(E828,Articles!D:D,0),19)</f>
        <v>8</v>
      </c>
      <c r="S828" t="str">
        <f>IF(INDEX('Unités CA'!$1:$1048576,MATCH(E828,'Unités CA'!D:D,0),5)=0,"",INDEX('Unités CA'!$1:$1048576,MATCH(E828,'Unités CA'!D:D,0),5))</f>
        <v>0100/CA</v>
      </c>
      <c r="T828" t="str">
        <f>IF(INDEX('Unités BTE'!$1:$1048576,MATCH(E828,'Unités CA'!D:D,0),5)=0,"",INDEX('Unités BTE'!$1:$1048576,MATCH(E828,'Unités CA'!D:D,0),5))</f>
        <v/>
      </c>
      <c r="U828">
        <f>IFERROR(INDEX('Prix PRO CA'!$1:$1048576,MATCH(E828,'Prix PRO CA'!D:D,0),10),"")</f>
        <v>591.85</v>
      </c>
      <c r="V828" t="str">
        <f>IFERROR(INDEX('Prix PRO CA'!$1:$1048576,MATCH(E828,'Prix PRO BTE'!D:D,0),10),"")</f>
        <v/>
      </c>
      <c r="W828">
        <f>+IFERROR(INDEX('Prix PRO PCS'!$1:$1048576,MATCH(E828,'Prix PRO PCS'!D:D,0),10),"")</f>
        <v>7.88</v>
      </c>
      <c r="X828" t="str">
        <f>IF(B828="OPPORTUNITE",AA828,IF(AA828&lt;=0,"Non",IF(AA828&gt;10,"Oui","Inf à 10")))</f>
        <v>Oui</v>
      </c>
      <c r="Y828" t="str">
        <f>IFERROR(INDEX(LigneAchat!$1:$1048576,MATCH(E828,LigneAchat!D:D,0),5),"")</f>
        <v/>
      </c>
      <c r="Z828">
        <f>INDEX(Articles!$1:$1048576,MATCH(E828,Articles!D:D,0),21)</f>
        <v>934</v>
      </c>
      <c r="AA828">
        <f>+Z828-AB828</f>
        <v>934</v>
      </c>
      <c r="AB828">
        <f>+INDEX(Articles!$1:$1048576,MATCH(E828,Articles!D:D,0),23)</f>
        <v>0</v>
      </c>
    </row>
    <row r="829">
      <c r="B829" t="str">
        <f>INDEX(Articles!$1:$1048576,MATCH(E829,Articles!D:D,0),6)</f>
        <v>1</v>
      </c>
      <c r="C829" t="str">
        <f>INDEX(Articles!$1:$1048576,MATCH(E829,Articles!D:D,0),7)</f>
        <v/>
      </c>
      <c r="D829" t="str">
        <f>HYPERLINK(INDEX(Articles!$1:$1048576,MATCH(E829,Articles!D:D,0),24),"Lien")</f>
        <v>Lien</v>
      </c>
      <c r="E829" t="str">
        <v>15202B</v>
      </c>
      <c r="F829" t="str">
        <f>INDEX(Articles!$1:$1048576,MATCH(E829,Articles!D:D,0),5)</f>
        <v>BENGALE BLEU 60 sec - AE</v>
      </c>
      <c r="G829" t="str">
        <f>INDEX(Articles!$1:$1048576,MATCH(E829,Articles!D:D,0),8)</f>
        <v>AUTRESPYRO</v>
      </c>
      <c r="H829" t="str">
        <f>INDEX(Articles!$1:$1048576,MATCH(E829,Articles!D:D,0),9)</f>
        <v>BENGALE</v>
      </c>
      <c r="I829">
        <f>INDEX(Articles!$1:$1048576,MATCH(E829,Articles!D:D,0),10)</f>
        <v>55</v>
      </c>
      <c r="J829" t="str">
        <f>INDEX(Articles!$1:$1048576,MATCH(E829,Articles!D:D,0),11)</f>
        <v>SOL</v>
      </c>
      <c r="K829" t="str">
        <f>INDEX(Articles!$1:$1048576,MATCH(E829,Articles!D:D,0),12)</f>
        <v>BLEU</v>
      </c>
      <c r="L829" t="str">
        <f>INDEX(Articles!$1:$1048576,MATCH(E829,Articles!D:D,0),13)</f>
        <v>CN</v>
      </c>
      <c r="M829" t="str">
        <f>INDEX(Articles!$1:$1048576,MATCH(E829,Articles!D:D,0),14)</f>
        <v>T1</v>
      </c>
      <c r="N829" t="str">
        <f>INDEX(Articles!$1:$1048576,MATCH(E829,Articles!D:D,0),15)</f>
        <v>1.4G</v>
      </c>
      <c r="O829" t="str">
        <f>INDEX(Articles!$1:$1048576,MATCH(E829,Articles!D:D,0),16)</f>
        <v>0163-T1-3505</v>
      </c>
      <c r="P829">
        <f>INDEX(Articles!$1:$1048576,MATCH(E829,Articles!D:D,0),17)*1000</f>
        <v>80</v>
      </c>
      <c r="Q829" t="str">
        <f>INDEX(Articles!$1:$1048576,MATCH(E829,Articles!D:D,0),18)</f>
        <v>60</v>
      </c>
      <c r="R829">
        <f>INDEX(Articles!$1:$1048576,MATCH(E829,Articles!D:D,0),19)</f>
        <v>15</v>
      </c>
      <c r="S829" t="str">
        <f>IF(INDEX('Unités CA'!$1:$1048576,MATCH(E829,'Unités CA'!D:D,0),5)=0,"",INDEX('Unités CA'!$1:$1048576,MATCH(E829,'Unités CA'!D:D,0),5))</f>
        <v>0036/CA</v>
      </c>
      <c r="T829" t="str">
        <f>IF(INDEX('Unités BTE'!$1:$1048576,MATCH(E829,'Unités CA'!D:D,0),5)=0,"",INDEX('Unités BTE'!$1:$1048576,MATCH(E829,'Unités CA'!D:D,0),5))</f>
        <v/>
      </c>
      <c r="U829">
        <f>IFERROR(INDEX('Prix PRO CA'!$1:$1048576,MATCH(E829,'Prix PRO CA'!D:D,0),10),"")</f>
        <v>220.75</v>
      </c>
      <c r="V829" t="str">
        <f>IFERROR(INDEX('Prix PRO CA'!$1:$1048576,MATCH(E829,'Prix PRO BTE'!D:D,0),10),"")</f>
        <v/>
      </c>
      <c r="W829">
        <f>+IFERROR(INDEX('Prix PRO PCS'!$1:$1048576,MATCH(E829,'Prix PRO PCS'!D:D,0),10),"")</f>
        <v>7.95</v>
      </c>
      <c r="X829" t="str">
        <f>IF(B829="OPPORTUNITE",AA829,IF(AA829&lt;=0,"Non",IF(AA829&gt;10,"Oui","Inf à 10")))</f>
        <v>Oui</v>
      </c>
      <c r="Y829" t="str">
        <f>IFERROR(INDEX(LigneAchat!$1:$1048576,MATCH(E829,LigneAchat!D:D,0),5),"")</f>
        <v/>
      </c>
      <c r="Z829">
        <f>INDEX(Articles!$1:$1048576,MATCH(E829,Articles!D:D,0),21)</f>
        <v>978</v>
      </c>
      <c r="AA829">
        <f>+Z829-AB829</f>
        <v>929</v>
      </c>
      <c r="AB829">
        <f>+INDEX(Articles!$1:$1048576,MATCH(E829,Articles!D:D,0),23)</f>
        <v>49</v>
      </c>
    </row>
    <row r="830">
      <c r="B830" t="str">
        <f>INDEX(Articles!$1:$1048576,MATCH(E830,Articles!D:D,0),6)</f>
        <v>1</v>
      </c>
      <c r="C830" t="str">
        <f>INDEX(Articles!$1:$1048576,MATCH(E830,Articles!D:D,0),7)</f>
        <v/>
      </c>
      <c r="D830" t="str">
        <f>HYPERLINK(INDEX(Articles!$1:$1048576,MATCH(E830,Articles!D:D,0),24),"Lien")</f>
        <v>Lien</v>
      </c>
      <c r="E830" t="str">
        <v>15202BC</v>
      </c>
      <c r="F830" t="str">
        <f>INDEX(Articles!$1:$1048576,MATCH(E830,Articles!D:D,0),5)</f>
        <v>BENGALE BLANC 60 sec - AE</v>
      </c>
      <c r="G830" t="str">
        <f>INDEX(Articles!$1:$1048576,MATCH(E830,Articles!D:D,0),8)</f>
        <v>AUTRESPYRO</v>
      </c>
      <c r="H830" t="str">
        <f>INDEX(Articles!$1:$1048576,MATCH(E830,Articles!D:D,0),9)</f>
        <v>BENGALE</v>
      </c>
      <c r="I830">
        <f>INDEX(Articles!$1:$1048576,MATCH(E830,Articles!D:D,0),10)</f>
        <v>55</v>
      </c>
      <c r="J830" t="str">
        <f>INDEX(Articles!$1:$1048576,MATCH(E830,Articles!D:D,0),11)</f>
        <v>SOL</v>
      </c>
      <c r="K830" t="str">
        <f>INDEX(Articles!$1:$1048576,MATCH(E830,Articles!D:D,0),12)</f>
        <v>BLANC</v>
      </c>
      <c r="L830" t="str">
        <f>INDEX(Articles!$1:$1048576,MATCH(E830,Articles!D:D,0),13)</f>
        <v>CN</v>
      </c>
      <c r="M830" t="str">
        <f>INDEX(Articles!$1:$1048576,MATCH(E830,Articles!D:D,0),14)</f>
        <v>T1</v>
      </c>
      <c r="N830" t="str">
        <f>INDEX(Articles!$1:$1048576,MATCH(E830,Articles!D:D,0),15)</f>
        <v>1.4G</v>
      </c>
      <c r="O830" t="str">
        <f>INDEX(Articles!$1:$1048576,MATCH(E830,Articles!D:D,0),16)</f>
        <v>0163-T1-3505</v>
      </c>
      <c r="P830">
        <f>INDEX(Articles!$1:$1048576,MATCH(E830,Articles!D:D,0),17)*1000</f>
        <v>80</v>
      </c>
      <c r="Q830" t="str">
        <f>INDEX(Articles!$1:$1048576,MATCH(E830,Articles!D:D,0),18)</f>
        <v>60</v>
      </c>
      <c r="R830">
        <f>INDEX(Articles!$1:$1048576,MATCH(E830,Articles!D:D,0),19)</f>
        <v>15</v>
      </c>
      <c r="S830" t="str">
        <f>IF(INDEX('Unités CA'!$1:$1048576,MATCH(E830,'Unités CA'!D:D,0),5)=0,"",INDEX('Unités CA'!$1:$1048576,MATCH(E830,'Unités CA'!D:D,0),5))</f>
        <v>0036/CA</v>
      </c>
      <c r="T830" t="str">
        <f>IF(INDEX('Unités BTE'!$1:$1048576,MATCH(E830,'Unités CA'!D:D,0),5)=0,"",INDEX('Unités BTE'!$1:$1048576,MATCH(E830,'Unités CA'!D:D,0),5))</f>
        <v/>
      </c>
      <c r="U830">
        <f>IFERROR(INDEX('Prix PRO CA'!$1:$1048576,MATCH(E830,'Prix PRO CA'!D:D,0),10),"")</f>
        <v>220.75</v>
      </c>
      <c r="V830" t="str">
        <f>IFERROR(INDEX('Prix PRO CA'!$1:$1048576,MATCH(E830,'Prix PRO BTE'!D:D,0),10),"")</f>
        <v/>
      </c>
      <c r="W830">
        <f>+IFERROR(INDEX('Prix PRO PCS'!$1:$1048576,MATCH(E830,'Prix PRO PCS'!D:D,0),10),"")</f>
        <v>7.95</v>
      </c>
      <c r="X830" t="str">
        <f>IF(B830="OPPORTUNITE",AA830,IF(AA830&lt;=0,"Non",IF(AA830&gt;10,"Oui","Inf à 10")))</f>
        <v>Oui</v>
      </c>
      <c r="Y830" t="str">
        <f>IFERROR(INDEX(LigneAchat!$1:$1048576,MATCH(E830,LigneAchat!D:D,0),5),"")</f>
        <v/>
      </c>
      <c r="Z830">
        <f>INDEX(Articles!$1:$1048576,MATCH(E830,Articles!D:D,0),21)</f>
        <v>1242</v>
      </c>
      <c r="AA830">
        <f>+Z830-AB830</f>
        <v>1238</v>
      </c>
      <c r="AB830">
        <f>+INDEX(Articles!$1:$1048576,MATCH(E830,Articles!D:D,0),23)</f>
        <v>4</v>
      </c>
    </row>
    <row r="831">
      <c r="B831" t="str">
        <f>INDEX(Articles!$1:$1048576,MATCH(E831,Articles!D:D,0),6)</f>
        <v>1</v>
      </c>
      <c r="C831" t="str">
        <f>INDEX(Articles!$1:$1048576,MATCH(E831,Articles!D:D,0),7)</f>
        <v/>
      </c>
      <c r="D831" t="str">
        <f>HYPERLINK(INDEX(Articles!$1:$1048576,MATCH(E831,Articles!D:D,0),24),"Lien")</f>
        <v>Lien</v>
      </c>
      <c r="E831" t="str">
        <v>15202J</v>
      </c>
      <c r="F831" t="str">
        <f>INDEX(Articles!$1:$1048576,MATCH(E831,Articles!D:D,0),5)</f>
        <v>BENGALE JAUNE 60 sec - AE</v>
      </c>
      <c r="G831" t="str">
        <f>INDEX(Articles!$1:$1048576,MATCH(E831,Articles!D:D,0),8)</f>
        <v>AUTRESPYRO</v>
      </c>
      <c r="H831" t="str">
        <f>INDEX(Articles!$1:$1048576,MATCH(E831,Articles!D:D,0),9)</f>
        <v>BENGALE</v>
      </c>
      <c r="I831">
        <f>INDEX(Articles!$1:$1048576,MATCH(E831,Articles!D:D,0),10)</f>
        <v>55</v>
      </c>
      <c r="J831" t="str">
        <f>INDEX(Articles!$1:$1048576,MATCH(E831,Articles!D:D,0),11)</f>
        <v>SOL</v>
      </c>
      <c r="K831" t="str">
        <f>INDEX(Articles!$1:$1048576,MATCH(E831,Articles!D:D,0),12)</f>
        <v>JAUNE</v>
      </c>
      <c r="L831" t="str">
        <f>INDEX(Articles!$1:$1048576,MATCH(E831,Articles!D:D,0),13)</f>
        <v>CN</v>
      </c>
      <c r="M831" t="str">
        <f>INDEX(Articles!$1:$1048576,MATCH(E831,Articles!D:D,0),14)</f>
        <v>T1</v>
      </c>
      <c r="N831" t="str">
        <f>INDEX(Articles!$1:$1048576,MATCH(E831,Articles!D:D,0),15)</f>
        <v>1.4G</v>
      </c>
      <c r="O831" t="str">
        <f>INDEX(Articles!$1:$1048576,MATCH(E831,Articles!D:D,0),16)</f>
        <v>0163-T1-3505</v>
      </c>
      <c r="P831">
        <f>INDEX(Articles!$1:$1048576,MATCH(E831,Articles!D:D,0),17)*1000</f>
        <v>80</v>
      </c>
      <c r="Q831" t="str">
        <f>INDEX(Articles!$1:$1048576,MATCH(E831,Articles!D:D,0),18)</f>
        <v>60</v>
      </c>
      <c r="R831">
        <f>INDEX(Articles!$1:$1048576,MATCH(E831,Articles!D:D,0),19)</f>
        <v>15</v>
      </c>
      <c r="S831" t="str">
        <f>IF(INDEX('Unités CA'!$1:$1048576,MATCH(E831,'Unités CA'!D:D,0),5)=0,"",INDEX('Unités CA'!$1:$1048576,MATCH(E831,'Unités CA'!D:D,0),5))</f>
        <v>0036/CA</v>
      </c>
      <c r="T831" t="str">
        <f>IF(INDEX('Unités BTE'!$1:$1048576,MATCH(E831,'Unités CA'!D:D,0),5)=0,"",INDEX('Unités BTE'!$1:$1048576,MATCH(E831,'Unités CA'!D:D,0),5))</f>
        <v/>
      </c>
      <c r="U831">
        <f>IFERROR(INDEX('Prix PRO CA'!$1:$1048576,MATCH(E831,'Prix PRO CA'!D:D,0),10),"")</f>
        <v>220.75</v>
      </c>
      <c r="V831" t="str">
        <f>IFERROR(INDEX('Prix PRO CA'!$1:$1048576,MATCH(E831,'Prix PRO BTE'!D:D,0),10),"")</f>
        <v/>
      </c>
      <c r="W831">
        <f>+IFERROR(INDEX('Prix PRO PCS'!$1:$1048576,MATCH(E831,'Prix PRO PCS'!D:D,0),10),"")</f>
        <v>7.95</v>
      </c>
      <c r="X831" t="str">
        <f>IF(B831="OPPORTUNITE",AA831,IF(AA831&lt;=0,"Non",IF(AA831&gt;10,"Oui","Inf à 10")))</f>
        <v>Oui</v>
      </c>
      <c r="Y831" t="str">
        <f>IFERROR(INDEX(LigneAchat!$1:$1048576,MATCH(E831,LigneAchat!D:D,0),5),"")</f>
        <v/>
      </c>
      <c r="Z831">
        <f>INDEX(Articles!$1:$1048576,MATCH(E831,Articles!D:D,0),21)</f>
        <v>433</v>
      </c>
      <c r="AA831">
        <f>+Z831-AB831</f>
        <v>433</v>
      </c>
      <c r="AB831">
        <f>+INDEX(Articles!$1:$1048576,MATCH(E831,Articles!D:D,0),23)</f>
        <v>0</v>
      </c>
    </row>
    <row r="832">
      <c r="B832" t="str">
        <f>INDEX(Articles!$1:$1048576,MATCH(E832,Articles!D:D,0),6)</f>
        <v>1</v>
      </c>
      <c r="C832" t="str">
        <f>INDEX(Articles!$1:$1048576,MATCH(E832,Articles!D:D,0),7)</f>
        <v/>
      </c>
      <c r="D832" t="str">
        <f>HYPERLINK(INDEX(Articles!$1:$1048576,MATCH(E832,Articles!D:D,0),24),"Lien")</f>
        <v>Lien</v>
      </c>
      <c r="E832" t="str">
        <v>15202R</v>
      </c>
      <c r="F832" t="str">
        <f>INDEX(Articles!$1:$1048576,MATCH(E832,Articles!D:D,0),5)</f>
        <v>BENGALE ROUGE 60 sec - AE</v>
      </c>
      <c r="G832" t="str">
        <f>INDEX(Articles!$1:$1048576,MATCH(E832,Articles!D:D,0),8)</f>
        <v>AUTRESPYRO</v>
      </c>
      <c r="H832" t="str">
        <f>INDEX(Articles!$1:$1048576,MATCH(E832,Articles!D:D,0),9)</f>
        <v>BENGALE</v>
      </c>
      <c r="I832">
        <f>INDEX(Articles!$1:$1048576,MATCH(E832,Articles!D:D,0),10)</f>
        <v>55</v>
      </c>
      <c r="J832" t="str">
        <f>INDEX(Articles!$1:$1048576,MATCH(E832,Articles!D:D,0),11)</f>
        <v>SOL</v>
      </c>
      <c r="K832" t="str">
        <f>INDEX(Articles!$1:$1048576,MATCH(E832,Articles!D:D,0),12)</f>
        <v>ROUGE</v>
      </c>
      <c r="L832" t="str">
        <f>INDEX(Articles!$1:$1048576,MATCH(E832,Articles!D:D,0),13)</f>
        <v>CN</v>
      </c>
      <c r="M832" t="str">
        <f>INDEX(Articles!$1:$1048576,MATCH(E832,Articles!D:D,0),14)</f>
        <v>T1</v>
      </c>
      <c r="N832" t="str">
        <f>INDEX(Articles!$1:$1048576,MATCH(E832,Articles!D:D,0),15)</f>
        <v>1.4G</v>
      </c>
      <c r="O832" t="str">
        <f>INDEX(Articles!$1:$1048576,MATCH(E832,Articles!D:D,0),16)</f>
        <v>0163-T1-3505</v>
      </c>
      <c r="P832">
        <f>INDEX(Articles!$1:$1048576,MATCH(E832,Articles!D:D,0),17)*1000</f>
        <v>80</v>
      </c>
      <c r="Q832" t="str">
        <f>INDEX(Articles!$1:$1048576,MATCH(E832,Articles!D:D,0),18)</f>
        <v>60</v>
      </c>
      <c r="R832">
        <f>INDEX(Articles!$1:$1048576,MATCH(E832,Articles!D:D,0),19)</f>
        <v>15</v>
      </c>
      <c r="S832" t="str">
        <f>IF(INDEX('Unités CA'!$1:$1048576,MATCH(E832,'Unités CA'!D:D,0),5)=0,"",INDEX('Unités CA'!$1:$1048576,MATCH(E832,'Unités CA'!D:D,0),5))</f>
        <v>0036/CA</v>
      </c>
      <c r="T832" t="str">
        <f>IF(INDEX('Unités BTE'!$1:$1048576,MATCH(E832,'Unités CA'!D:D,0),5)=0,"",INDEX('Unités BTE'!$1:$1048576,MATCH(E832,'Unités CA'!D:D,0),5))</f>
        <v/>
      </c>
      <c r="U832">
        <f>IFERROR(INDEX('Prix PRO CA'!$1:$1048576,MATCH(E832,'Prix PRO CA'!D:D,0),10),"")</f>
        <v>220.75</v>
      </c>
      <c r="V832" t="str">
        <f>IFERROR(INDEX('Prix PRO CA'!$1:$1048576,MATCH(E832,'Prix PRO BTE'!D:D,0),10),"")</f>
        <v/>
      </c>
      <c r="W832">
        <f>+IFERROR(INDEX('Prix PRO PCS'!$1:$1048576,MATCH(E832,'Prix PRO PCS'!D:D,0),10),"")</f>
        <v>7.95</v>
      </c>
      <c r="X832" t="str">
        <f>IF(B832="OPPORTUNITE",AA832,IF(AA832&lt;=0,"Non",IF(AA832&gt;10,"Oui","Inf à 10")))</f>
        <v>Oui</v>
      </c>
      <c r="Y832" t="str">
        <f>IFERROR(INDEX(LigneAchat!$1:$1048576,MATCH(E832,LigneAchat!D:D,0),5),"")</f>
        <v/>
      </c>
      <c r="Z832">
        <f>INDEX(Articles!$1:$1048576,MATCH(E832,Articles!D:D,0),21)</f>
        <v>1646</v>
      </c>
      <c r="AA832">
        <f>+Z832-AB832</f>
        <v>1646</v>
      </c>
      <c r="AB832">
        <f>+INDEX(Articles!$1:$1048576,MATCH(E832,Articles!D:D,0),23)</f>
        <v>0</v>
      </c>
    </row>
    <row r="833">
      <c r="B833" t="str">
        <f>INDEX(Articles!$1:$1048576,MATCH(E833,Articles!D:D,0),6)</f>
        <v>1</v>
      </c>
      <c r="C833" t="str">
        <f>INDEX(Articles!$1:$1048576,MATCH(E833,Articles!D:D,0),7)</f>
        <v/>
      </c>
      <c r="D833" t="str">
        <f>HYPERLINK(INDEX(Articles!$1:$1048576,MATCH(E833,Articles!D:D,0),24),"Lien")</f>
        <v>Lien</v>
      </c>
      <c r="E833" t="str">
        <v>15202VE</v>
      </c>
      <c r="F833" t="str">
        <f>INDEX(Articles!$1:$1048576,MATCH(E833,Articles!D:D,0),5)</f>
        <v>BENGALE VERT 60 sec - AE</v>
      </c>
      <c r="G833" t="str">
        <f>INDEX(Articles!$1:$1048576,MATCH(E833,Articles!D:D,0),8)</f>
        <v>AUTRESPYRO</v>
      </c>
      <c r="H833" t="str">
        <f>INDEX(Articles!$1:$1048576,MATCH(E833,Articles!D:D,0),9)</f>
        <v>BENGALE</v>
      </c>
      <c r="I833">
        <f>INDEX(Articles!$1:$1048576,MATCH(E833,Articles!D:D,0),10)</f>
        <v>55</v>
      </c>
      <c r="J833" t="str">
        <f>INDEX(Articles!$1:$1048576,MATCH(E833,Articles!D:D,0),11)</f>
        <v>SOL</v>
      </c>
      <c r="K833" t="str">
        <f>INDEX(Articles!$1:$1048576,MATCH(E833,Articles!D:D,0),12)</f>
        <v>VERT</v>
      </c>
      <c r="L833" t="str">
        <f>INDEX(Articles!$1:$1048576,MATCH(E833,Articles!D:D,0),13)</f>
        <v>CN</v>
      </c>
      <c r="M833" t="str">
        <f>INDEX(Articles!$1:$1048576,MATCH(E833,Articles!D:D,0),14)</f>
        <v>T1</v>
      </c>
      <c r="N833" t="str">
        <f>INDEX(Articles!$1:$1048576,MATCH(E833,Articles!D:D,0),15)</f>
        <v>1.4G</v>
      </c>
      <c r="O833" t="str">
        <f>INDEX(Articles!$1:$1048576,MATCH(E833,Articles!D:D,0),16)</f>
        <v>0163-T1-3505</v>
      </c>
      <c r="P833">
        <f>INDEX(Articles!$1:$1048576,MATCH(E833,Articles!D:D,0),17)*1000</f>
        <v>80</v>
      </c>
      <c r="Q833" t="str">
        <f>INDEX(Articles!$1:$1048576,MATCH(E833,Articles!D:D,0),18)</f>
        <v>60</v>
      </c>
      <c r="R833">
        <f>INDEX(Articles!$1:$1048576,MATCH(E833,Articles!D:D,0),19)</f>
        <v>15</v>
      </c>
      <c r="S833" t="str">
        <f>IF(INDEX('Unités CA'!$1:$1048576,MATCH(E833,'Unités CA'!D:D,0),5)=0,"",INDEX('Unités CA'!$1:$1048576,MATCH(E833,'Unités CA'!D:D,0),5))</f>
        <v>0036/CA</v>
      </c>
      <c r="T833" t="str">
        <f>IF(INDEX('Unités BTE'!$1:$1048576,MATCH(E833,'Unités CA'!D:D,0),5)=0,"",INDEX('Unités BTE'!$1:$1048576,MATCH(E833,'Unités CA'!D:D,0),5))</f>
        <v/>
      </c>
      <c r="U833">
        <f>IFERROR(INDEX('Prix PRO CA'!$1:$1048576,MATCH(E833,'Prix PRO CA'!D:D,0),10),"")</f>
        <v>220.75</v>
      </c>
      <c r="V833" t="str">
        <f>IFERROR(INDEX('Prix PRO CA'!$1:$1048576,MATCH(E833,'Prix PRO BTE'!D:D,0),10),"")</f>
        <v/>
      </c>
      <c r="W833">
        <f>+IFERROR(INDEX('Prix PRO PCS'!$1:$1048576,MATCH(E833,'Prix PRO PCS'!D:D,0),10),"")</f>
        <v>7.95</v>
      </c>
      <c r="X833" t="str">
        <f>IF(B833="OPPORTUNITE",AA833,IF(AA833&lt;=0,"Non",IF(AA833&gt;10,"Oui","Inf à 10")))</f>
        <v>Oui</v>
      </c>
      <c r="Y833" t="str">
        <f>IFERROR(INDEX(LigneAchat!$1:$1048576,MATCH(E833,LigneAchat!D:D,0),5),"")</f>
        <v/>
      </c>
      <c r="Z833">
        <f>INDEX(Articles!$1:$1048576,MATCH(E833,Articles!D:D,0),21)</f>
        <v>349</v>
      </c>
      <c r="AA833">
        <f>+Z833-AB833</f>
        <v>318</v>
      </c>
      <c r="AB833">
        <f>+INDEX(Articles!$1:$1048576,MATCH(E833,Articles!D:D,0),23)</f>
        <v>31</v>
      </c>
    </row>
    <row r="834">
      <c r="B834" t="str">
        <f>INDEX(Articles!$1:$1048576,MATCH(E834,Articles!D:D,0),6)</f>
        <v>1</v>
      </c>
      <c r="C834" t="str">
        <f>INDEX(Articles!$1:$1048576,MATCH(E834,Articles!D:D,0),7)</f>
        <v/>
      </c>
      <c r="D834" t="str">
        <f>HYPERLINK(INDEX(Articles!$1:$1048576,MATCH(E834,Articles!D:D,0),24),"Lien")</f>
        <v>Lien</v>
      </c>
      <c r="E834" t="str">
        <v>15202VI</v>
      </c>
      <c r="F834" t="str">
        <f>INDEX(Articles!$1:$1048576,MATCH(E834,Articles!D:D,0),5)</f>
        <v>BENGALE VIOLET 60 sec - AE</v>
      </c>
      <c r="G834" t="str">
        <f>INDEX(Articles!$1:$1048576,MATCH(E834,Articles!D:D,0),8)</f>
        <v>AUTRESPYRO</v>
      </c>
      <c r="H834" t="str">
        <f>INDEX(Articles!$1:$1048576,MATCH(E834,Articles!D:D,0),9)</f>
        <v>BENGALE</v>
      </c>
      <c r="I834">
        <f>INDEX(Articles!$1:$1048576,MATCH(E834,Articles!D:D,0),10)</f>
        <v>55</v>
      </c>
      <c r="J834" t="str">
        <f>INDEX(Articles!$1:$1048576,MATCH(E834,Articles!D:D,0),11)</f>
        <v>SOL</v>
      </c>
      <c r="K834" t="str">
        <f>INDEX(Articles!$1:$1048576,MATCH(E834,Articles!D:D,0),12)</f>
        <v>VIOLET</v>
      </c>
      <c r="L834" t="str">
        <f>INDEX(Articles!$1:$1048576,MATCH(E834,Articles!D:D,0),13)</f>
        <v>CN</v>
      </c>
      <c r="M834" t="str">
        <f>INDEX(Articles!$1:$1048576,MATCH(E834,Articles!D:D,0),14)</f>
        <v>T1</v>
      </c>
      <c r="N834" t="str">
        <f>INDEX(Articles!$1:$1048576,MATCH(E834,Articles!D:D,0),15)</f>
        <v>1.4G</v>
      </c>
      <c r="O834" t="str">
        <f>INDEX(Articles!$1:$1048576,MATCH(E834,Articles!D:D,0),16)</f>
        <v>0163-T1-3505</v>
      </c>
      <c r="P834">
        <f>INDEX(Articles!$1:$1048576,MATCH(E834,Articles!D:D,0),17)*1000</f>
        <v>80</v>
      </c>
      <c r="Q834" t="str">
        <f>INDEX(Articles!$1:$1048576,MATCH(E834,Articles!D:D,0),18)</f>
        <v>60</v>
      </c>
      <c r="R834">
        <f>INDEX(Articles!$1:$1048576,MATCH(E834,Articles!D:D,0),19)</f>
        <v>15</v>
      </c>
      <c r="S834" t="str">
        <f>IF(INDEX('Unités CA'!$1:$1048576,MATCH(E834,'Unités CA'!D:D,0),5)=0,"",INDEX('Unités CA'!$1:$1048576,MATCH(E834,'Unités CA'!D:D,0),5))</f>
        <v>0036/CA</v>
      </c>
      <c r="T834" t="str">
        <f>IF(INDEX('Unités BTE'!$1:$1048576,MATCH(E834,'Unités CA'!D:D,0),5)=0,"",INDEX('Unités BTE'!$1:$1048576,MATCH(E834,'Unités CA'!D:D,0),5))</f>
        <v/>
      </c>
      <c r="U834">
        <f>IFERROR(INDEX('Prix PRO CA'!$1:$1048576,MATCH(E834,'Prix PRO CA'!D:D,0),10),"")</f>
        <v>220.75</v>
      </c>
      <c r="V834" t="str">
        <f>IFERROR(INDEX('Prix PRO CA'!$1:$1048576,MATCH(E834,'Prix PRO BTE'!D:D,0),10),"")</f>
        <v/>
      </c>
      <c r="W834">
        <f>+IFERROR(INDEX('Prix PRO PCS'!$1:$1048576,MATCH(E834,'Prix PRO PCS'!D:D,0),10),"")</f>
        <v>7.95</v>
      </c>
      <c r="X834" t="str">
        <f>IF(B834="OPPORTUNITE",AA834,IF(AA834&lt;=0,"Non",IF(AA834&gt;10,"Oui","Inf à 10")))</f>
        <v>Oui</v>
      </c>
      <c r="Y834" t="str">
        <f>IFERROR(INDEX(LigneAchat!$1:$1048576,MATCH(E834,LigneAchat!D:D,0),5),"")</f>
        <v/>
      </c>
      <c r="Z834">
        <f>INDEX(Articles!$1:$1048576,MATCH(E834,Articles!D:D,0),21)</f>
        <v>513</v>
      </c>
      <c r="AA834">
        <f>+Z834-AB834</f>
        <v>507</v>
      </c>
      <c r="AB834">
        <f>+INDEX(Articles!$1:$1048576,MATCH(E834,Articles!D:D,0),23)</f>
        <v>6</v>
      </c>
    </row>
    <row r="835">
      <c r="B835" t="str">
        <f>INDEX(Articles!$1:$1048576,MATCH(E835,Articles!D:D,0),6)</f>
        <v>1</v>
      </c>
      <c r="C835" t="str">
        <f>INDEX(Articles!$1:$1048576,MATCH(E835,Articles!D:D,0),7)</f>
        <v/>
      </c>
      <c r="D835" t="str">
        <f>HYPERLINK(INDEX(Articles!$1:$1048576,MATCH(E835,Articles!D:D,0),24),"Lien")</f>
        <v>Lien</v>
      </c>
      <c r="E835" t="str">
        <v>15439B</v>
      </c>
      <c r="F835" t="str">
        <f>INDEX(Articles!$1:$1048576,MATCH(E835,Articles!D:D,0),5)</f>
        <v>FLAMME BLEUE - 0,5 m - 20 sec - AE</v>
      </c>
      <c r="G835" t="str">
        <f>INDEX(Articles!$1:$1048576,MATCH(E835,Articles!D:D,0),8)</f>
        <v>AUTRESPYRO</v>
      </c>
      <c r="H835" t="str">
        <f>INDEX(Articles!$1:$1048576,MATCH(E835,Articles!D:D,0),9)</f>
        <v>BENGALE</v>
      </c>
      <c r="I835">
        <f>INDEX(Articles!$1:$1048576,MATCH(E835,Articles!D:D,0),10)</f>
        <v>65</v>
      </c>
      <c r="J835" t="str">
        <f>INDEX(Articles!$1:$1048576,MATCH(E835,Articles!D:D,0),11)</f>
        <v>SOL</v>
      </c>
      <c r="K835" t="str">
        <f>INDEX(Articles!$1:$1048576,MATCH(E835,Articles!D:D,0),12)</f>
        <v>BLEU</v>
      </c>
      <c r="L835" t="str">
        <f>INDEX(Articles!$1:$1048576,MATCH(E835,Articles!D:D,0),13)</f>
        <v>CN</v>
      </c>
      <c r="M835" t="str">
        <f>INDEX(Articles!$1:$1048576,MATCH(E835,Articles!D:D,0),14)</f>
        <v>T1</v>
      </c>
      <c r="N835" t="str">
        <f>INDEX(Articles!$1:$1048576,MATCH(E835,Articles!D:D,0),15)</f>
        <v>1.4G</v>
      </c>
      <c r="O835" t="str">
        <f>INDEX(Articles!$1:$1048576,MATCH(E835,Articles!D:D,0),16)</f>
        <v>0163-T1-3520</v>
      </c>
      <c r="P835">
        <f>INDEX(Articles!$1:$1048576,MATCH(E835,Articles!D:D,0),17)*1000</f>
        <v>35</v>
      </c>
      <c r="Q835" t="str">
        <f>INDEX(Articles!$1:$1048576,MATCH(E835,Articles!D:D,0),18)</f>
        <v>20</v>
      </c>
      <c r="R835">
        <f>INDEX(Articles!$1:$1048576,MATCH(E835,Articles!D:D,0),19)</f>
        <v>8</v>
      </c>
      <c r="S835" t="str">
        <f>IF(INDEX('Unités CA'!$1:$1048576,MATCH(E835,'Unités CA'!D:D,0),5)=0,"",INDEX('Unités CA'!$1:$1048576,MATCH(E835,'Unités CA'!D:D,0),5))</f>
        <v>0036/CA</v>
      </c>
      <c r="T835" t="str">
        <f>IF(INDEX('Unités BTE'!$1:$1048576,MATCH(E835,'Unités CA'!D:D,0),5)=0,"",INDEX('Unités BTE'!$1:$1048576,MATCH(E835,'Unités CA'!D:D,0),5))</f>
        <v/>
      </c>
      <c r="U835">
        <f>IFERROR(INDEX('Prix PRO CA'!$1:$1048576,MATCH(E835,'Prix PRO CA'!D:D,0),10),"")</f>
        <v>322.18</v>
      </c>
      <c r="V835" t="str">
        <f>IFERROR(INDEX('Prix PRO CA'!$1:$1048576,MATCH(E835,'Prix PRO BTE'!D:D,0),10),"")</f>
        <v/>
      </c>
      <c r="W835">
        <f>+IFERROR(INDEX('Prix PRO PCS'!$1:$1048576,MATCH(E835,'Prix PRO PCS'!D:D,0),10),"")</f>
        <v>10.94</v>
      </c>
      <c r="X835" t="str">
        <f>IF(B835="OPPORTUNITE",AA835,IF(AA835&lt;=0,"Non",IF(AA835&gt;10,"Oui","Inf à 10")))</f>
        <v>Oui</v>
      </c>
      <c r="Y835" t="str">
        <f>IFERROR(INDEX(LigneAchat!$1:$1048576,MATCH(E835,LigneAchat!D:D,0),5),"")</f>
        <v/>
      </c>
      <c r="Z835">
        <f>INDEX(Articles!$1:$1048576,MATCH(E835,Articles!D:D,0),21)</f>
        <v>155</v>
      </c>
      <c r="AA835">
        <f>+Z835-AB835</f>
        <v>155</v>
      </c>
      <c r="AB835">
        <f>+INDEX(Articles!$1:$1048576,MATCH(E835,Articles!D:D,0),23)</f>
        <v>0</v>
      </c>
    </row>
    <row r="836">
      <c r="B836" t="str">
        <f>INDEX(Articles!$1:$1048576,MATCH(E836,Articles!D:D,0),6)</f>
        <v>1</v>
      </c>
      <c r="C836" t="str">
        <f>INDEX(Articles!$1:$1048576,MATCH(E836,Articles!D:D,0),7)</f>
        <v/>
      </c>
      <c r="D836" t="str">
        <f>HYPERLINK(INDEX(Articles!$1:$1048576,MATCH(E836,Articles!D:D,0),24),"Lien")</f>
        <v>Lien</v>
      </c>
      <c r="E836" t="str">
        <v>15439R</v>
      </c>
      <c r="F836" t="str">
        <f>INDEX(Articles!$1:$1048576,MATCH(E836,Articles!D:D,0),5)</f>
        <v>FLAMME ROUGE - 0,5 m - 20 sec - AE</v>
      </c>
      <c r="G836" t="str">
        <f>INDEX(Articles!$1:$1048576,MATCH(E836,Articles!D:D,0),8)</f>
        <v>AUTRESPYRO</v>
      </c>
      <c r="H836" t="str">
        <f>INDEX(Articles!$1:$1048576,MATCH(E836,Articles!D:D,0),9)</f>
        <v>BENGALE</v>
      </c>
      <c r="I836">
        <f>INDEX(Articles!$1:$1048576,MATCH(E836,Articles!D:D,0),10)</f>
        <v>65</v>
      </c>
      <c r="J836" t="str">
        <f>INDEX(Articles!$1:$1048576,MATCH(E836,Articles!D:D,0),11)</f>
        <v>SOL</v>
      </c>
      <c r="K836" t="str">
        <f>INDEX(Articles!$1:$1048576,MATCH(E836,Articles!D:D,0),12)</f>
        <v>ROUGE</v>
      </c>
      <c r="L836" t="str">
        <f>INDEX(Articles!$1:$1048576,MATCH(E836,Articles!D:D,0),13)</f>
        <v>CN</v>
      </c>
      <c r="M836" t="str">
        <f>INDEX(Articles!$1:$1048576,MATCH(E836,Articles!D:D,0),14)</f>
        <v>T1</v>
      </c>
      <c r="N836" t="str">
        <f>INDEX(Articles!$1:$1048576,MATCH(E836,Articles!D:D,0),15)</f>
        <v>1.4G</v>
      </c>
      <c r="O836" t="str">
        <f>INDEX(Articles!$1:$1048576,MATCH(E836,Articles!D:D,0),16)</f>
        <v>0163-T1-3520</v>
      </c>
      <c r="P836">
        <f>INDEX(Articles!$1:$1048576,MATCH(E836,Articles!D:D,0),17)*1000</f>
        <v>90</v>
      </c>
      <c r="Q836" t="str">
        <f>INDEX(Articles!$1:$1048576,MATCH(E836,Articles!D:D,0),18)</f>
        <v>20</v>
      </c>
      <c r="R836">
        <f>INDEX(Articles!$1:$1048576,MATCH(E836,Articles!D:D,0),19)</f>
        <v>8</v>
      </c>
      <c r="S836" t="str">
        <f>IF(INDEX('Unités CA'!$1:$1048576,MATCH(E836,'Unités CA'!D:D,0),5)=0,"",INDEX('Unités CA'!$1:$1048576,MATCH(E836,'Unités CA'!D:D,0),5))</f>
        <v>0036/CA</v>
      </c>
      <c r="T836" t="str">
        <f>IF(INDEX('Unités BTE'!$1:$1048576,MATCH(E836,'Unités CA'!D:D,0),5)=0,"",INDEX('Unités BTE'!$1:$1048576,MATCH(E836,'Unités CA'!D:D,0),5))</f>
        <v/>
      </c>
      <c r="U836">
        <f>IFERROR(INDEX('Prix PRO CA'!$1:$1048576,MATCH(E836,'Prix PRO CA'!D:D,0),10),"")</f>
        <v>322.18</v>
      </c>
      <c r="V836" t="str">
        <f>IFERROR(INDEX('Prix PRO CA'!$1:$1048576,MATCH(E836,'Prix PRO BTE'!D:D,0),10),"")</f>
        <v/>
      </c>
      <c r="W836">
        <f>+IFERROR(INDEX('Prix PRO PCS'!$1:$1048576,MATCH(E836,'Prix PRO PCS'!D:D,0),10),"")</f>
        <v>10.94</v>
      </c>
      <c r="X836" t="str">
        <f>IF(B836="OPPORTUNITE",AA836,IF(AA836&lt;=0,"Non",IF(AA836&gt;10,"Oui","Inf à 10")))</f>
        <v>Oui</v>
      </c>
      <c r="Y836" t="str">
        <f>IFERROR(INDEX(LigneAchat!$1:$1048576,MATCH(E836,LigneAchat!D:D,0),5),"")</f>
        <v/>
      </c>
      <c r="Z836">
        <f>INDEX(Articles!$1:$1048576,MATCH(E836,Articles!D:D,0),21)</f>
        <v>470</v>
      </c>
      <c r="AA836">
        <f>+Z836-AB836</f>
        <v>468</v>
      </c>
      <c r="AB836">
        <f>+INDEX(Articles!$1:$1048576,MATCH(E836,Articles!D:D,0),23)</f>
        <v>2</v>
      </c>
    </row>
    <row r="837">
      <c r="B837" t="str">
        <f>INDEX(Articles!$1:$1048576,MATCH(E837,Articles!D:D,0),6)</f>
        <v>1</v>
      </c>
      <c r="C837" t="str">
        <f>INDEX(Articles!$1:$1048576,MATCH(E837,Articles!D:D,0),7)</f>
        <v/>
      </c>
      <c r="D837" t="str">
        <f>HYPERLINK(INDEX(Articles!$1:$1048576,MATCH(E837,Articles!D:D,0),24),"Lien")</f>
        <v>Lien</v>
      </c>
      <c r="E837" t="str">
        <v>15440B</v>
      </c>
      <c r="F837" t="str">
        <f>INDEX(Articles!$1:$1048576,MATCH(E837,Articles!D:D,0),5)</f>
        <v>FLAMME BLEUE - 2 m - 4 sec - AE</v>
      </c>
      <c r="G837" t="str">
        <f>INDEX(Articles!$1:$1048576,MATCH(E837,Articles!D:D,0),8)</f>
        <v>AUTRESPYRO</v>
      </c>
      <c r="H837" t="str">
        <f>INDEX(Articles!$1:$1048576,MATCH(E837,Articles!D:D,0),9)</f>
        <v>BENGALE</v>
      </c>
      <c r="I837">
        <f>INDEX(Articles!$1:$1048576,MATCH(E837,Articles!D:D,0),10)</f>
        <v>160</v>
      </c>
      <c r="J837" t="str">
        <f>INDEX(Articles!$1:$1048576,MATCH(E837,Articles!D:D,0),11)</f>
        <v>SOL</v>
      </c>
      <c r="K837" t="str">
        <f>INDEX(Articles!$1:$1048576,MATCH(E837,Articles!D:D,0),12)</f>
        <v>BLEU</v>
      </c>
      <c r="L837" t="str">
        <f>INDEX(Articles!$1:$1048576,MATCH(E837,Articles!D:D,0),13)</f>
        <v>CN</v>
      </c>
      <c r="M837" t="str">
        <f>INDEX(Articles!$1:$1048576,MATCH(E837,Articles!D:D,0),14)</f>
        <v>T2</v>
      </c>
      <c r="N837" t="str">
        <f>INDEX(Articles!$1:$1048576,MATCH(E837,Articles!D:D,0),15)</f>
        <v>1.4G</v>
      </c>
      <c r="O837" t="str">
        <f>INDEX(Articles!$1:$1048576,MATCH(E837,Articles!D:D,0),16)</f>
        <v>0163-T2-3507</v>
      </c>
      <c r="P837">
        <f>INDEX(Articles!$1:$1048576,MATCH(E837,Articles!D:D,0),17)*1000</f>
        <v>480</v>
      </c>
      <c r="Q837" t="str">
        <f>INDEX(Articles!$1:$1048576,MATCH(E837,Articles!D:D,0),18)</f>
        <v>4</v>
      </c>
      <c r="R837">
        <f>INDEX(Articles!$1:$1048576,MATCH(E837,Articles!D:D,0),19)</f>
        <v>15</v>
      </c>
      <c r="S837" t="str">
        <f>IF(INDEX('Unités CA'!$1:$1048576,MATCH(E837,'Unités CA'!D:D,0),5)=0,"",INDEX('Unités CA'!$1:$1048576,MATCH(E837,'Unités CA'!D:D,0),5))</f>
        <v>0012/CA</v>
      </c>
      <c r="T837" t="str">
        <f>IF(INDEX('Unités BTE'!$1:$1048576,MATCH(E837,'Unités CA'!D:D,0),5)=0,"",INDEX('Unités BTE'!$1:$1048576,MATCH(E837,'Unités CA'!D:D,0),5))</f>
        <v/>
      </c>
      <c r="U837">
        <f>IFERROR(INDEX('Prix PRO CA'!$1:$1048576,MATCH(E837,'Prix PRO CA'!D:D,0),10),"")</f>
        <v>322.06</v>
      </c>
      <c r="V837" t="str">
        <f>IFERROR(INDEX('Prix PRO CA'!$1:$1048576,MATCH(E837,'Prix PRO BTE'!D:D,0),10),"")</f>
        <v/>
      </c>
      <c r="W837">
        <f>+IFERROR(INDEX('Prix PRO PCS'!$1:$1048576,MATCH(E837,'Prix PRO PCS'!D:D,0),10),"")</f>
        <v>33.24</v>
      </c>
      <c r="X837" t="str">
        <f>IF(B837="OPPORTUNITE",AA837,IF(AA837&lt;=0,"Non",IF(AA837&gt;10,"Oui","Inf à 10")))</f>
        <v>Oui</v>
      </c>
      <c r="Y837" t="str">
        <f>IFERROR(INDEX(LigneAchat!$1:$1048576,MATCH(E837,LigneAchat!D:D,0),5),"")</f>
        <v/>
      </c>
      <c r="Z837">
        <f>INDEX(Articles!$1:$1048576,MATCH(E837,Articles!D:D,0),21)</f>
        <v>81</v>
      </c>
      <c r="AA837">
        <f>+Z837-AB837</f>
        <v>81</v>
      </c>
      <c r="AB837">
        <f>+INDEX(Articles!$1:$1048576,MATCH(E837,Articles!D:D,0),23)</f>
        <v>0</v>
      </c>
    </row>
    <row r="838">
      <c r="B838" t="str">
        <f>INDEX(Articles!$1:$1048576,MATCH(E838,Articles!D:D,0),6)</f>
        <v>1</v>
      </c>
      <c r="C838" t="str">
        <f>INDEX(Articles!$1:$1048576,MATCH(E838,Articles!D:D,0),7)</f>
        <v/>
      </c>
      <c r="D838" t="str">
        <f>HYPERLINK(INDEX(Articles!$1:$1048576,MATCH(E838,Articles!D:D,0),24),"Lien")</f>
        <v>Lien</v>
      </c>
      <c r="E838" t="str">
        <v>15440R</v>
      </c>
      <c r="F838" t="str">
        <f>INDEX(Articles!$1:$1048576,MATCH(E838,Articles!D:D,0),5)</f>
        <v>FLAMME ROUGE - 2 m - 4 sec - AE</v>
      </c>
      <c r="G838" t="str">
        <f>INDEX(Articles!$1:$1048576,MATCH(E838,Articles!D:D,0),8)</f>
        <v>AUTRESPYRO</v>
      </c>
      <c r="H838" t="str">
        <f>INDEX(Articles!$1:$1048576,MATCH(E838,Articles!D:D,0),9)</f>
        <v>BENGALE</v>
      </c>
      <c r="I838">
        <f>INDEX(Articles!$1:$1048576,MATCH(E838,Articles!D:D,0),10)</f>
        <v>160</v>
      </c>
      <c r="J838" t="str">
        <f>INDEX(Articles!$1:$1048576,MATCH(E838,Articles!D:D,0),11)</f>
        <v>SOL</v>
      </c>
      <c r="K838" t="str">
        <f>INDEX(Articles!$1:$1048576,MATCH(E838,Articles!D:D,0),12)</f>
        <v>ROUGE</v>
      </c>
      <c r="L838" t="str">
        <f>INDEX(Articles!$1:$1048576,MATCH(E838,Articles!D:D,0),13)</f>
        <v>CN</v>
      </c>
      <c r="M838" t="str">
        <f>INDEX(Articles!$1:$1048576,MATCH(E838,Articles!D:D,0),14)</f>
        <v>T2</v>
      </c>
      <c r="N838" t="str">
        <f>INDEX(Articles!$1:$1048576,MATCH(E838,Articles!D:D,0),15)</f>
        <v>1.4G</v>
      </c>
      <c r="O838" t="str">
        <f>INDEX(Articles!$1:$1048576,MATCH(E838,Articles!D:D,0),16)</f>
        <v>0163-T2-3507</v>
      </c>
      <c r="P838">
        <f>INDEX(Articles!$1:$1048576,MATCH(E838,Articles!D:D,0),17)*1000</f>
        <v>480</v>
      </c>
      <c r="Q838" t="str">
        <f>INDEX(Articles!$1:$1048576,MATCH(E838,Articles!D:D,0),18)</f>
        <v>4</v>
      </c>
      <c r="R838">
        <f>INDEX(Articles!$1:$1048576,MATCH(E838,Articles!D:D,0),19)</f>
        <v>15</v>
      </c>
      <c r="S838" t="str">
        <f>IF(INDEX('Unités CA'!$1:$1048576,MATCH(E838,'Unités CA'!D:D,0),5)=0,"",INDEX('Unités CA'!$1:$1048576,MATCH(E838,'Unités CA'!D:D,0),5))</f>
        <v>0012/CA</v>
      </c>
      <c r="T838" t="str">
        <f>IF(INDEX('Unités BTE'!$1:$1048576,MATCH(E838,'Unités CA'!D:D,0),5)=0,"",INDEX('Unités BTE'!$1:$1048576,MATCH(E838,'Unités CA'!D:D,0),5))</f>
        <v/>
      </c>
      <c r="U838">
        <f>IFERROR(INDEX('Prix PRO CA'!$1:$1048576,MATCH(E838,'Prix PRO CA'!D:D,0),10),"")</f>
        <v>322.06</v>
      </c>
      <c r="V838" t="str">
        <f>IFERROR(INDEX('Prix PRO CA'!$1:$1048576,MATCH(E838,'Prix PRO BTE'!D:D,0),10),"")</f>
        <v/>
      </c>
      <c r="W838">
        <f>+IFERROR(INDEX('Prix PRO PCS'!$1:$1048576,MATCH(E838,'Prix PRO PCS'!D:D,0),10),"")</f>
        <v>33.24</v>
      </c>
      <c r="X838" t="str">
        <f>IF(B838="OPPORTUNITE",AA838,IF(AA838&lt;=0,"Non",IF(AA838&gt;10,"Oui","Inf à 10")))</f>
        <v>Oui</v>
      </c>
      <c r="Y838" t="str">
        <f>IFERROR(INDEX(LigneAchat!$1:$1048576,MATCH(E838,LigneAchat!D:D,0),5),"")</f>
        <v/>
      </c>
      <c r="Z838">
        <f>INDEX(Articles!$1:$1048576,MATCH(E838,Articles!D:D,0),21)</f>
        <v>168</v>
      </c>
      <c r="AA838">
        <f>+Z838-AB838</f>
        <v>168</v>
      </c>
      <c r="AB838">
        <f>+INDEX(Articles!$1:$1048576,MATCH(E838,Articles!D:D,0),23)</f>
        <v>0</v>
      </c>
    </row>
    <row r="839">
      <c r="B839" t="str">
        <f>INDEX(Articles!$1:$1048576,MATCH(E839,Articles!D:D,0),6)</f>
        <v>1</v>
      </c>
      <c r="C839" t="str">
        <f>INDEX(Articles!$1:$1048576,MATCH(E839,Articles!D:D,0),7)</f>
        <v/>
      </c>
      <c r="D839" t="str">
        <f>HYPERLINK(INDEX(Articles!$1:$1048576,MATCH(E839,Articles!D:D,0),24),"Lien")</f>
        <v>Lien</v>
      </c>
      <c r="E839" t="str">
        <v>15440VI</v>
      </c>
      <c r="F839" t="str">
        <f>INDEX(Articles!$1:$1048576,MATCH(E839,Articles!D:D,0),5)</f>
        <v>FLAMME VIOLETTE - 2 m - 4 sec - AE</v>
      </c>
      <c r="G839" t="str">
        <f>INDEX(Articles!$1:$1048576,MATCH(E839,Articles!D:D,0),8)</f>
        <v>AUTRESPYRO</v>
      </c>
      <c r="H839" t="str">
        <f>INDEX(Articles!$1:$1048576,MATCH(E839,Articles!D:D,0),9)</f>
        <v>BENGALE</v>
      </c>
      <c r="I839">
        <f>INDEX(Articles!$1:$1048576,MATCH(E839,Articles!D:D,0),10)</f>
        <v>160</v>
      </c>
      <c r="J839" t="str">
        <f>INDEX(Articles!$1:$1048576,MATCH(E839,Articles!D:D,0),11)</f>
        <v>SOL</v>
      </c>
      <c r="K839" t="str">
        <f>INDEX(Articles!$1:$1048576,MATCH(E839,Articles!D:D,0),12)</f>
        <v>VIOLET</v>
      </c>
      <c r="L839" t="str">
        <f>INDEX(Articles!$1:$1048576,MATCH(E839,Articles!D:D,0),13)</f>
        <v>CN</v>
      </c>
      <c r="M839" t="str">
        <f>INDEX(Articles!$1:$1048576,MATCH(E839,Articles!D:D,0),14)</f>
        <v>T2</v>
      </c>
      <c r="N839" t="str">
        <f>INDEX(Articles!$1:$1048576,MATCH(E839,Articles!D:D,0),15)</f>
        <v>1.4G</v>
      </c>
      <c r="O839" t="str">
        <f>INDEX(Articles!$1:$1048576,MATCH(E839,Articles!D:D,0),16)</f>
        <v>0163-T2-3507</v>
      </c>
      <c r="P839">
        <f>INDEX(Articles!$1:$1048576,MATCH(E839,Articles!D:D,0),17)*1000</f>
        <v>480</v>
      </c>
      <c r="Q839" t="str">
        <f>INDEX(Articles!$1:$1048576,MATCH(E839,Articles!D:D,0),18)</f>
        <v>4</v>
      </c>
      <c r="R839">
        <f>INDEX(Articles!$1:$1048576,MATCH(E839,Articles!D:D,0),19)</f>
        <v>15</v>
      </c>
      <c r="S839" t="str">
        <f>IF(INDEX('Unités CA'!$1:$1048576,MATCH(E839,'Unités CA'!D:D,0),5)=0,"",INDEX('Unités CA'!$1:$1048576,MATCH(E839,'Unités CA'!D:D,0),5))</f>
        <v>0012/CA</v>
      </c>
      <c r="T839" t="str">
        <f>IF(INDEX('Unités BTE'!$1:$1048576,MATCH(E839,'Unités CA'!D:D,0),5)=0,"",INDEX('Unités BTE'!$1:$1048576,MATCH(E839,'Unités CA'!D:D,0),5))</f>
        <v/>
      </c>
      <c r="U839">
        <f>IFERROR(INDEX('Prix PRO CA'!$1:$1048576,MATCH(E839,'Prix PRO CA'!D:D,0),10),"")</f>
        <v>322.06</v>
      </c>
      <c r="V839" t="str">
        <f>IFERROR(INDEX('Prix PRO CA'!$1:$1048576,MATCH(E839,'Prix PRO BTE'!D:D,0),10),"")</f>
        <v/>
      </c>
      <c r="W839">
        <f>+IFERROR(INDEX('Prix PRO PCS'!$1:$1048576,MATCH(E839,'Prix PRO PCS'!D:D,0),10),"")</f>
        <v>33.24</v>
      </c>
      <c r="X839" t="str">
        <f>IF(B839="OPPORTUNITE",AA839,IF(AA839&lt;=0,"Non",IF(AA839&gt;10,"Oui","Inf à 10")))</f>
        <v>Oui</v>
      </c>
      <c r="Y839" t="str">
        <f>IFERROR(INDEX(LigneAchat!$1:$1048576,MATCH(E839,LigneAchat!D:D,0),5),"")</f>
        <v/>
      </c>
      <c r="Z839">
        <f>INDEX(Articles!$1:$1048576,MATCH(E839,Articles!D:D,0),21)</f>
        <v>59</v>
      </c>
      <c r="AA839">
        <f>+Z839-AB839</f>
        <v>59</v>
      </c>
      <c r="AB839">
        <f>+INDEX(Articles!$1:$1048576,MATCH(E839,Articles!D:D,0),23)</f>
        <v>0</v>
      </c>
    </row>
    <row r="840">
      <c r="B840" t="str">
        <f>INDEX(Articles!$1:$1048576,MATCH(E840,Articles!D:D,0),6)</f>
        <v>1</v>
      </c>
      <c r="C840" t="str">
        <f>INDEX(Articles!$1:$1048576,MATCH(E840,Articles!D:D,0),7)</f>
        <v/>
      </c>
      <c r="D840" t="str">
        <f>HYPERLINK(INDEX(Articles!$1:$1048576,MATCH(E840,Articles!D:D,0),24),"Lien")</f>
        <v>Lien</v>
      </c>
      <c r="E840" t="str">
        <v>15002A</v>
      </c>
      <c r="F840" t="str">
        <f>INDEX(Articles!$1:$1048576,MATCH(E840,Articles!D:D,0),5)</f>
        <v>LANCE DECOR ARGENT 60 sec</v>
      </c>
      <c r="G840" t="str">
        <f>INDEX(Articles!$1:$1048576,MATCH(E840,Articles!D:D,0),8)</f>
        <v>AUTRESPYRO</v>
      </c>
      <c r="H840" t="str">
        <f>INDEX(Articles!$1:$1048576,MATCH(E840,Articles!D:D,0),9)</f>
        <v>LANCE DECO</v>
      </c>
      <c r="I840">
        <f>INDEX(Articles!$1:$1048576,MATCH(E840,Articles!D:D,0),10)</f>
        <v>15</v>
      </c>
      <c r="J840" t="str">
        <f>INDEX(Articles!$1:$1048576,MATCH(E840,Articles!D:D,0),11)</f>
        <v>SOL</v>
      </c>
      <c r="K840" t="str">
        <f>INDEX(Articles!$1:$1048576,MATCH(E840,Articles!D:D,0),12)</f>
        <v>ARGENT</v>
      </c>
      <c r="L840" t="str">
        <f>INDEX(Articles!$1:$1048576,MATCH(E840,Articles!D:D,0),13)</f>
        <v>CN</v>
      </c>
      <c r="M840" t="str">
        <f>INDEX(Articles!$1:$1048576,MATCH(E840,Articles!D:D,0),14)</f>
        <v>T1</v>
      </c>
      <c r="N840" t="str">
        <f>INDEX(Articles!$1:$1048576,MATCH(E840,Articles!D:D,0),15)</f>
        <v>1.4G</v>
      </c>
      <c r="O840" t="str">
        <f>INDEX(Articles!$1:$1048576,MATCH(E840,Articles!D:D,0),16)</f>
        <v>0163-T1-3504</v>
      </c>
      <c r="P840">
        <f>INDEX(Articles!$1:$1048576,MATCH(E840,Articles!D:D,0),17)*1000</f>
        <v>6</v>
      </c>
      <c r="Q840" t="str">
        <f>INDEX(Articles!$1:$1048576,MATCH(E840,Articles!D:D,0),18)</f>
        <v>60</v>
      </c>
      <c r="R840">
        <f>INDEX(Articles!$1:$1048576,MATCH(E840,Articles!D:D,0),19)</f>
        <v>1</v>
      </c>
      <c r="S840" t="str">
        <f>IF(INDEX('Unités CA'!$1:$1048576,MATCH(E840,'Unités CA'!D:D,0),5)=0,"",INDEX('Unités CA'!$1:$1048576,MATCH(E840,'Unités CA'!D:D,0),5))</f>
        <v>1000/CA</v>
      </c>
      <c r="T840" t="str">
        <f>IF(INDEX('Unités BTE'!$1:$1048576,MATCH(E840,'Unités CA'!D:D,0),5)=0,"",INDEX('Unités BTE'!$1:$1048576,MATCH(E840,'Unités CA'!D:D,0),5))</f>
        <v/>
      </c>
      <c r="U840">
        <f>IFERROR(INDEX('Prix PRO CA'!$1:$1048576,MATCH(E840,'Prix PRO CA'!D:D,0),10),"")</f>
        <v>526.63</v>
      </c>
      <c r="V840" t="str">
        <f>IFERROR(INDEX('Prix PRO CA'!$1:$1048576,MATCH(E840,'Prix PRO BTE'!D:D,0),10),"")</f>
        <v/>
      </c>
      <c r="W840">
        <f>+IFERROR(INDEX('Prix PRO PCS'!$1:$1048576,MATCH(E840,'Prix PRO PCS'!D:D,0),10),"")</f>
        <v>0.64</v>
      </c>
      <c r="X840" t="str">
        <f>IF(B840="OPPORTUNITE",AA840,IF(AA840&lt;=0,"Non",IF(AA840&gt;10,"Oui","Inf à 10")))</f>
        <v>Oui</v>
      </c>
      <c r="Y840" t="str">
        <f>IFERROR(INDEX(LigneAchat!$1:$1048576,MATCH(E840,LigneAchat!D:D,0),5),"")</f>
        <v/>
      </c>
      <c r="Z840">
        <f>INDEX(Articles!$1:$1048576,MATCH(E840,Articles!D:D,0),21)</f>
        <v>15689</v>
      </c>
      <c r="AA840">
        <f>+Z840-AB840</f>
        <v>15689</v>
      </c>
      <c r="AB840">
        <f>+INDEX(Articles!$1:$1048576,MATCH(E840,Articles!D:D,0),23)</f>
        <v>0</v>
      </c>
    </row>
    <row r="841">
      <c r="B841" t="str">
        <f>INDEX(Articles!$1:$1048576,MATCH(E841,Articles!D:D,0),6)</f>
        <v>1</v>
      </c>
      <c r="C841" t="str">
        <f>INDEX(Articles!$1:$1048576,MATCH(E841,Articles!D:D,0),7)</f>
        <v/>
      </c>
      <c r="D841" t="str">
        <f>HYPERLINK(INDEX(Articles!$1:$1048576,MATCH(E841,Articles!D:D,0),24),"Lien")</f>
        <v>Lien</v>
      </c>
      <c r="E841" t="str">
        <v>15002B</v>
      </c>
      <c r="F841" t="str">
        <f>INDEX(Articles!$1:$1048576,MATCH(E841,Articles!D:D,0),5)</f>
        <v>LANCE DECOR BLEU 60 sec</v>
      </c>
      <c r="G841" t="str">
        <f>INDEX(Articles!$1:$1048576,MATCH(E841,Articles!D:D,0),8)</f>
        <v>AUTRESPYRO</v>
      </c>
      <c r="H841" t="str">
        <f>INDEX(Articles!$1:$1048576,MATCH(E841,Articles!D:D,0),9)</f>
        <v>LANCE DECO</v>
      </c>
      <c r="I841">
        <f>INDEX(Articles!$1:$1048576,MATCH(E841,Articles!D:D,0),10)</f>
        <v>15</v>
      </c>
      <c r="J841" t="str">
        <f>INDEX(Articles!$1:$1048576,MATCH(E841,Articles!D:D,0),11)</f>
        <v>SOL</v>
      </c>
      <c r="K841" t="str">
        <f>INDEX(Articles!$1:$1048576,MATCH(E841,Articles!D:D,0),12)</f>
        <v>BLEU</v>
      </c>
      <c r="L841" t="str">
        <f>INDEX(Articles!$1:$1048576,MATCH(E841,Articles!D:D,0),13)</f>
        <v>CN</v>
      </c>
      <c r="M841" t="str">
        <f>INDEX(Articles!$1:$1048576,MATCH(E841,Articles!D:D,0),14)</f>
        <v>T1</v>
      </c>
      <c r="N841" t="str">
        <f>INDEX(Articles!$1:$1048576,MATCH(E841,Articles!D:D,0),15)</f>
        <v>1.4G</v>
      </c>
      <c r="O841" t="str">
        <f>INDEX(Articles!$1:$1048576,MATCH(E841,Articles!D:D,0),16)</f>
        <v>0163-T1-3504</v>
      </c>
      <c r="P841">
        <f>INDEX(Articles!$1:$1048576,MATCH(E841,Articles!D:D,0),17)*1000</f>
        <v>6</v>
      </c>
      <c r="Q841" t="str">
        <f>INDEX(Articles!$1:$1048576,MATCH(E841,Articles!D:D,0),18)</f>
        <v>60</v>
      </c>
      <c r="R841">
        <f>INDEX(Articles!$1:$1048576,MATCH(E841,Articles!D:D,0),19)</f>
        <v>1</v>
      </c>
      <c r="S841" t="str">
        <f>IF(INDEX('Unités CA'!$1:$1048576,MATCH(E841,'Unités CA'!D:D,0),5)=0,"",INDEX('Unités CA'!$1:$1048576,MATCH(E841,'Unités CA'!D:D,0),5))</f>
        <v>1000/CA</v>
      </c>
      <c r="T841" t="str">
        <f>IF(INDEX('Unités BTE'!$1:$1048576,MATCH(E841,'Unités CA'!D:D,0),5)=0,"",INDEX('Unités BTE'!$1:$1048576,MATCH(E841,'Unités CA'!D:D,0),5))</f>
        <v/>
      </c>
      <c r="U841">
        <f>IFERROR(INDEX('Prix PRO CA'!$1:$1048576,MATCH(E841,'Prix PRO CA'!D:D,0),10),"")</f>
        <v>526.63</v>
      </c>
      <c r="V841" t="str">
        <f>IFERROR(INDEX('Prix PRO CA'!$1:$1048576,MATCH(E841,'Prix PRO BTE'!D:D,0),10),"")</f>
        <v/>
      </c>
      <c r="W841">
        <f>+IFERROR(INDEX('Prix PRO PCS'!$1:$1048576,MATCH(E841,'Prix PRO PCS'!D:D,0),10),"")</f>
        <v>0.64</v>
      </c>
      <c r="X841" t="str">
        <f>IF(B841="OPPORTUNITE",AA841,IF(AA841&lt;=0,"Non",IF(AA841&gt;10,"Oui","Inf à 10")))</f>
        <v>Oui</v>
      </c>
      <c r="Y841" t="str">
        <f>IFERROR(INDEX(LigneAchat!$1:$1048576,MATCH(E841,LigneAchat!D:D,0),5),"")</f>
        <v/>
      </c>
      <c r="Z841">
        <f>INDEX(Articles!$1:$1048576,MATCH(E841,Articles!D:D,0),21)</f>
        <v>6206</v>
      </c>
      <c r="AA841">
        <f>+Z841-AB841</f>
        <v>5601</v>
      </c>
      <c r="AB841">
        <f>+INDEX(Articles!$1:$1048576,MATCH(E841,Articles!D:D,0),23)</f>
        <v>605</v>
      </c>
    </row>
    <row r="842">
      <c r="B842" t="str">
        <f>INDEX(Articles!$1:$1048576,MATCH(E842,Articles!D:D,0),6)</f>
        <v>1</v>
      </c>
      <c r="C842" t="str">
        <f>INDEX(Articles!$1:$1048576,MATCH(E842,Articles!D:D,0),7)</f>
        <v/>
      </c>
      <c r="D842" t="str">
        <f>HYPERLINK(INDEX(Articles!$1:$1048576,MATCH(E842,Articles!D:D,0),24),"Lien")</f>
        <v>Lien</v>
      </c>
      <c r="E842" t="str">
        <v>15002J</v>
      </c>
      <c r="F842" t="str">
        <f>INDEX(Articles!$1:$1048576,MATCH(E842,Articles!D:D,0),5)</f>
        <v>LANCE DECOR JAUNE 60 sec</v>
      </c>
      <c r="G842" t="str">
        <f>INDEX(Articles!$1:$1048576,MATCH(E842,Articles!D:D,0),8)</f>
        <v>AUTRESPYRO</v>
      </c>
      <c r="H842" t="str">
        <f>INDEX(Articles!$1:$1048576,MATCH(E842,Articles!D:D,0),9)</f>
        <v>LANCE DECO</v>
      </c>
      <c r="I842">
        <f>INDEX(Articles!$1:$1048576,MATCH(E842,Articles!D:D,0),10)</f>
        <v>15</v>
      </c>
      <c r="J842" t="str">
        <f>INDEX(Articles!$1:$1048576,MATCH(E842,Articles!D:D,0),11)</f>
        <v>SOL</v>
      </c>
      <c r="K842" t="str">
        <f>INDEX(Articles!$1:$1048576,MATCH(E842,Articles!D:D,0),12)</f>
        <v>JAUNE</v>
      </c>
      <c r="L842" t="str">
        <f>INDEX(Articles!$1:$1048576,MATCH(E842,Articles!D:D,0),13)</f>
        <v>CN</v>
      </c>
      <c r="M842" t="str">
        <f>INDEX(Articles!$1:$1048576,MATCH(E842,Articles!D:D,0),14)</f>
        <v>T1</v>
      </c>
      <c r="N842" t="str">
        <f>INDEX(Articles!$1:$1048576,MATCH(E842,Articles!D:D,0),15)</f>
        <v>1.4G</v>
      </c>
      <c r="O842" t="str">
        <f>INDEX(Articles!$1:$1048576,MATCH(E842,Articles!D:D,0),16)</f>
        <v>0163-T1-3504</v>
      </c>
      <c r="P842">
        <f>INDEX(Articles!$1:$1048576,MATCH(E842,Articles!D:D,0),17)*1000</f>
        <v>6</v>
      </c>
      <c r="Q842" t="str">
        <f>INDEX(Articles!$1:$1048576,MATCH(E842,Articles!D:D,0),18)</f>
        <v>60</v>
      </c>
      <c r="R842">
        <f>INDEX(Articles!$1:$1048576,MATCH(E842,Articles!D:D,0),19)</f>
        <v>1</v>
      </c>
      <c r="S842" t="str">
        <f>IF(INDEX('Unités CA'!$1:$1048576,MATCH(E842,'Unités CA'!D:D,0),5)=0,"",INDEX('Unités CA'!$1:$1048576,MATCH(E842,'Unités CA'!D:D,0),5))</f>
        <v>1000/CA</v>
      </c>
      <c r="T842" t="str">
        <f>IF(INDEX('Unités BTE'!$1:$1048576,MATCH(E842,'Unités CA'!D:D,0),5)=0,"",INDEX('Unités BTE'!$1:$1048576,MATCH(E842,'Unités CA'!D:D,0),5))</f>
        <v/>
      </c>
      <c r="U842">
        <f>IFERROR(INDEX('Prix PRO CA'!$1:$1048576,MATCH(E842,'Prix PRO CA'!D:D,0),10),"")</f>
        <v>526.63</v>
      </c>
      <c r="V842" t="str">
        <f>IFERROR(INDEX('Prix PRO CA'!$1:$1048576,MATCH(E842,'Prix PRO BTE'!D:D,0),10),"")</f>
        <v/>
      </c>
      <c r="W842">
        <f>+IFERROR(INDEX('Prix PRO PCS'!$1:$1048576,MATCH(E842,'Prix PRO PCS'!D:D,0),10),"")</f>
        <v>0.64</v>
      </c>
      <c r="X842" t="str">
        <f>IF(B842="OPPORTUNITE",AA842,IF(AA842&lt;=0,"Non",IF(AA842&gt;10,"Oui","Inf à 10")))</f>
        <v>Oui</v>
      </c>
      <c r="Y842" t="str">
        <f>IFERROR(INDEX(LigneAchat!$1:$1048576,MATCH(E842,LigneAchat!D:D,0),5),"")</f>
        <v/>
      </c>
      <c r="Z842">
        <f>INDEX(Articles!$1:$1048576,MATCH(E842,Articles!D:D,0),21)</f>
        <v>10140</v>
      </c>
      <c r="AA842">
        <f>+Z842-AB842</f>
        <v>9940</v>
      </c>
      <c r="AB842">
        <f>+INDEX(Articles!$1:$1048576,MATCH(E842,Articles!D:D,0),23)</f>
        <v>200</v>
      </c>
    </row>
    <row r="843">
      <c r="B843" t="str">
        <f>INDEX(Articles!$1:$1048576,MATCH(E843,Articles!D:D,0),6)</f>
        <v>1</v>
      </c>
      <c r="C843" t="str">
        <f>INDEX(Articles!$1:$1048576,MATCH(E843,Articles!D:D,0),7)</f>
        <v/>
      </c>
      <c r="D843" t="str">
        <f>HYPERLINK(INDEX(Articles!$1:$1048576,MATCH(E843,Articles!D:D,0),24),"Lien")</f>
        <v>Lien</v>
      </c>
      <c r="E843" t="str">
        <v>15002R</v>
      </c>
      <c r="F843" t="str">
        <f>INDEX(Articles!$1:$1048576,MATCH(E843,Articles!D:D,0),5)</f>
        <v>LANCE DECOR ROUGE 60 sec</v>
      </c>
      <c r="G843" t="str">
        <f>INDEX(Articles!$1:$1048576,MATCH(E843,Articles!D:D,0),8)</f>
        <v>AUTRESPYRO</v>
      </c>
      <c r="H843" t="str">
        <f>INDEX(Articles!$1:$1048576,MATCH(E843,Articles!D:D,0),9)</f>
        <v>LANCE DECO</v>
      </c>
      <c r="I843">
        <f>INDEX(Articles!$1:$1048576,MATCH(E843,Articles!D:D,0),10)</f>
        <v>15</v>
      </c>
      <c r="J843" t="str">
        <f>INDEX(Articles!$1:$1048576,MATCH(E843,Articles!D:D,0),11)</f>
        <v>SOL</v>
      </c>
      <c r="K843" t="str">
        <f>INDEX(Articles!$1:$1048576,MATCH(E843,Articles!D:D,0),12)</f>
        <v>ROUGE</v>
      </c>
      <c r="L843" t="str">
        <f>INDEX(Articles!$1:$1048576,MATCH(E843,Articles!D:D,0),13)</f>
        <v>CN</v>
      </c>
      <c r="M843" t="str">
        <f>INDEX(Articles!$1:$1048576,MATCH(E843,Articles!D:D,0),14)</f>
        <v>T1</v>
      </c>
      <c r="N843" t="str">
        <f>INDEX(Articles!$1:$1048576,MATCH(E843,Articles!D:D,0),15)</f>
        <v>1.4G</v>
      </c>
      <c r="O843" t="str">
        <f>INDEX(Articles!$1:$1048576,MATCH(E843,Articles!D:D,0),16)</f>
        <v>0163-T1-3504</v>
      </c>
      <c r="P843">
        <f>INDEX(Articles!$1:$1048576,MATCH(E843,Articles!D:D,0),17)*1000</f>
        <v>6</v>
      </c>
      <c r="Q843" t="str">
        <f>INDEX(Articles!$1:$1048576,MATCH(E843,Articles!D:D,0),18)</f>
        <v>60</v>
      </c>
      <c r="R843">
        <f>INDEX(Articles!$1:$1048576,MATCH(E843,Articles!D:D,0),19)</f>
        <v>1</v>
      </c>
      <c r="S843" t="str">
        <f>IF(INDEX('Unités CA'!$1:$1048576,MATCH(E843,'Unités CA'!D:D,0),5)=0,"",INDEX('Unités CA'!$1:$1048576,MATCH(E843,'Unités CA'!D:D,0),5))</f>
        <v>1000/CA</v>
      </c>
      <c r="T843" t="str">
        <f>IF(INDEX('Unités BTE'!$1:$1048576,MATCH(E843,'Unités CA'!D:D,0),5)=0,"",INDEX('Unités BTE'!$1:$1048576,MATCH(E843,'Unités CA'!D:D,0),5))</f>
        <v/>
      </c>
      <c r="U843">
        <f>IFERROR(INDEX('Prix PRO CA'!$1:$1048576,MATCH(E843,'Prix PRO CA'!D:D,0),10),"")</f>
        <v>526.63</v>
      </c>
      <c r="V843" t="str">
        <f>IFERROR(INDEX('Prix PRO CA'!$1:$1048576,MATCH(E843,'Prix PRO BTE'!D:D,0),10),"")</f>
        <v/>
      </c>
      <c r="W843">
        <f>+IFERROR(INDEX('Prix PRO PCS'!$1:$1048576,MATCH(E843,'Prix PRO PCS'!D:D,0),10),"")</f>
        <v>0.64</v>
      </c>
      <c r="X843" t="str">
        <f>IF(B843="OPPORTUNITE",AA843,IF(AA843&lt;=0,"Non",IF(AA843&gt;10,"Oui","Inf à 10")))</f>
        <v>Oui</v>
      </c>
      <c r="Y843" t="str">
        <f>IFERROR(INDEX(LigneAchat!$1:$1048576,MATCH(E843,LigneAchat!D:D,0),5),"")</f>
        <v/>
      </c>
      <c r="Z843">
        <f>INDEX(Articles!$1:$1048576,MATCH(E843,Articles!D:D,0),21)</f>
        <v>7497</v>
      </c>
      <c r="AA843">
        <f>+Z843-AB843</f>
        <v>7497</v>
      </c>
      <c r="AB843">
        <f>+INDEX(Articles!$1:$1048576,MATCH(E843,Articles!D:D,0),23)</f>
        <v>0</v>
      </c>
    </row>
    <row r="844">
      <c r="B844" t="str">
        <f>INDEX(Articles!$1:$1048576,MATCH(E844,Articles!D:D,0),6)</f>
        <v>1</v>
      </c>
      <c r="C844" t="str">
        <f>INDEX(Articles!$1:$1048576,MATCH(E844,Articles!D:D,0),7)</f>
        <v/>
      </c>
      <c r="D844" t="str">
        <f>HYPERLINK(INDEX(Articles!$1:$1048576,MATCH(E844,Articles!D:D,0),24),"Lien")</f>
        <v>Lien</v>
      </c>
      <c r="E844" t="str">
        <v>15002VE</v>
      </c>
      <c r="F844" t="str">
        <f>INDEX(Articles!$1:$1048576,MATCH(E844,Articles!D:D,0),5)</f>
        <v>LANCE DECOR VERTE 60 sec</v>
      </c>
      <c r="G844" t="str">
        <f>INDEX(Articles!$1:$1048576,MATCH(E844,Articles!D:D,0),8)</f>
        <v>AUTRESPYRO</v>
      </c>
      <c r="H844" t="str">
        <f>INDEX(Articles!$1:$1048576,MATCH(E844,Articles!D:D,0),9)</f>
        <v>LANCE DECO</v>
      </c>
      <c r="I844">
        <f>INDEX(Articles!$1:$1048576,MATCH(E844,Articles!D:D,0),10)</f>
        <v>15</v>
      </c>
      <c r="J844" t="str">
        <f>INDEX(Articles!$1:$1048576,MATCH(E844,Articles!D:D,0),11)</f>
        <v>SOL</v>
      </c>
      <c r="K844" t="str">
        <f>INDEX(Articles!$1:$1048576,MATCH(E844,Articles!D:D,0),12)</f>
        <v>VERT</v>
      </c>
      <c r="L844" t="str">
        <f>INDEX(Articles!$1:$1048576,MATCH(E844,Articles!D:D,0),13)</f>
        <v>CN</v>
      </c>
      <c r="M844" t="str">
        <f>INDEX(Articles!$1:$1048576,MATCH(E844,Articles!D:D,0),14)</f>
        <v>T1</v>
      </c>
      <c r="N844" t="str">
        <f>INDEX(Articles!$1:$1048576,MATCH(E844,Articles!D:D,0),15)</f>
        <v>1.4G</v>
      </c>
      <c r="O844" t="str">
        <f>INDEX(Articles!$1:$1048576,MATCH(E844,Articles!D:D,0),16)</f>
        <v>0163-T1-3504</v>
      </c>
      <c r="P844">
        <f>INDEX(Articles!$1:$1048576,MATCH(E844,Articles!D:D,0),17)*1000</f>
        <v>6</v>
      </c>
      <c r="Q844" t="str">
        <f>INDEX(Articles!$1:$1048576,MATCH(E844,Articles!D:D,0),18)</f>
        <v>60</v>
      </c>
      <c r="R844">
        <f>INDEX(Articles!$1:$1048576,MATCH(E844,Articles!D:D,0),19)</f>
        <v>1</v>
      </c>
      <c r="S844" t="str">
        <f>IF(INDEX('Unités CA'!$1:$1048576,MATCH(E844,'Unités CA'!D:D,0),5)=0,"",INDEX('Unités CA'!$1:$1048576,MATCH(E844,'Unités CA'!D:D,0),5))</f>
        <v>1000/CA</v>
      </c>
      <c r="T844" t="str">
        <f>IF(INDEX('Unités BTE'!$1:$1048576,MATCH(E844,'Unités CA'!D:D,0),5)=0,"",INDEX('Unités BTE'!$1:$1048576,MATCH(E844,'Unités CA'!D:D,0),5))</f>
        <v/>
      </c>
      <c r="U844">
        <f>IFERROR(INDEX('Prix PRO CA'!$1:$1048576,MATCH(E844,'Prix PRO CA'!D:D,0),10),"")</f>
        <v>526.63</v>
      </c>
      <c r="V844" t="str">
        <f>IFERROR(INDEX('Prix PRO CA'!$1:$1048576,MATCH(E844,'Prix PRO BTE'!D:D,0),10),"")</f>
        <v/>
      </c>
      <c r="W844">
        <f>+IFERROR(INDEX('Prix PRO PCS'!$1:$1048576,MATCH(E844,'Prix PRO PCS'!D:D,0),10),"")</f>
        <v>0.64</v>
      </c>
      <c r="X844" t="str">
        <f>IF(B844="OPPORTUNITE",AA844,IF(AA844&lt;=0,"Non",IF(AA844&gt;10,"Oui","Inf à 10")))</f>
        <v>Oui</v>
      </c>
      <c r="Y844" t="str">
        <f>IFERROR(INDEX(LigneAchat!$1:$1048576,MATCH(E844,LigneAchat!D:D,0),5),"")</f>
        <v/>
      </c>
      <c r="Z844">
        <f>INDEX(Articles!$1:$1048576,MATCH(E844,Articles!D:D,0),21)</f>
        <v>19878</v>
      </c>
      <c r="AA844">
        <f>+Z844-AB844</f>
        <v>17990</v>
      </c>
      <c r="AB844">
        <f>+INDEX(Articles!$1:$1048576,MATCH(E844,Articles!D:D,0),23)</f>
        <v>1888</v>
      </c>
    </row>
    <row r="845">
      <c r="B845" t="str">
        <f>INDEX(Articles!$1:$1048576,MATCH(E845,Articles!D:D,0),6)</f>
        <v>1</v>
      </c>
      <c r="C845" t="str">
        <f>INDEX(Articles!$1:$1048576,MATCH(E845,Articles!D:D,0),7)</f>
        <v/>
      </c>
      <c r="D845" t="str">
        <f>HYPERLINK(INDEX(Articles!$1:$1048576,MATCH(E845,Articles!D:D,0),24),"Lien")</f>
        <v>Lien</v>
      </c>
      <c r="E845" t="str">
        <v>15002VI</v>
      </c>
      <c r="F845" t="str">
        <f>INDEX(Articles!$1:$1048576,MATCH(E845,Articles!D:D,0),5)</f>
        <v>LANCE DECOR VIOLET 60 sec</v>
      </c>
      <c r="G845" t="str">
        <f>INDEX(Articles!$1:$1048576,MATCH(E845,Articles!D:D,0),8)</f>
        <v>AUTRESPYRO</v>
      </c>
      <c r="H845" t="str">
        <f>INDEX(Articles!$1:$1048576,MATCH(E845,Articles!D:D,0),9)</f>
        <v>LANCE DECO</v>
      </c>
      <c r="I845">
        <f>INDEX(Articles!$1:$1048576,MATCH(E845,Articles!D:D,0),10)</f>
        <v>15</v>
      </c>
      <c r="J845" t="str">
        <f>INDEX(Articles!$1:$1048576,MATCH(E845,Articles!D:D,0),11)</f>
        <v>SOL</v>
      </c>
      <c r="K845" t="str">
        <f>INDEX(Articles!$1:$1048576,MATCH(E845,Articles!D:D,0),12)</f>
        <v>VIOLET</v>
      </c>
      <c r="L845" t="str">
        <f>INDEX(Articles!$1:$1048576,MATCH(E845,Articles!D:D,0),13)</f>
        <v>CN</v>
      </c>
      <c r="M845" t="str">
        <f>INDEX(Articles!$1:$1048576,MATCH(E845,Articles!D:D,0),14)</f>
        <v>T1</v>
      </c>
      <c r="N845" t="str">
        <f>INDEX(Articles!$1:$1048576,MATCH(E845,Articles!D:D,0),15)</f>
        <v>1.4G</v>
      </c>
      <c r="O845" t="str">
        <f>INDEX(Articles!$1:$1048576,MATCH(E845,Articles!D:D,0),16)</f>
        <v>0163-T1-3504</v>
      </c>
      <c r="P845">
        <f>INDEX(Articles!$1:$1048576,MATCH(E845,Articles!D:D,0),17)*1000</f>
        <v>6</v>
      </c>
      <c r="Q845" t="str">
        <f>INDEX(Articles!$1:$1048576,MATCH(E845,Articles!D:D,0),18)</f>
        <v>60</v>
      </c>
      <c r="R845">
        <f>INDEX(Articles!$1:$1048576,MATCH(E845,Articles!D:D,0),19)</f>
        <v>1</v>
      </c>
      <c r="S845" t="str">
        <f>IF(INDEX('Unités CA'!$1:$1048576,MATCH(E845,'Unités CA'!D:D,0),5)=0,"",INDEX('Unités CA'!$1:$1048576,MATCH(E845,'Unités CA'!D:D,0),5))</f>
        <v>1000/CA</v>
      </c>
      <c r="T845" t="str">
        <f>IF(INDEX('Unités BTE'!$1:$1048576,MATCH(E845,'Unités CA'!D:D,0),5)=0,"",INDEX('Unités BTE'!$1:$1048576,MATCH(E845,'Unités CA'!D:D,0),5))</f>
        <v/>
      </c>
      <c r="U845">
        <f>IFERROR(INDEX('Prix PRO CA'!$1:$1048576,MATCH(E845,'Prix PRO CA'!D:D,0),10),"")</f>
        <v>526.63</v>
      </c>
      <c r="V845" t="str">
        <f>IFERROR(INDEX('Prix PRO CA'!$1:$1048576,MATCH(E845,'Prix PRO BTE'!D:D,0),10),"")</f>
        <v/>
      </c>
      <c r="W845">
        <f>+IFERROR(INDEX('Prix PRO PCS'!$1:$1048576,MATCH(E845,'Prix PRO PCS'!D:D,0),10),"")</f>
        <v>0.64</v>
      </c>
      <c r="X845" t="str">
        <f>IF(B845="OPPORTUNITE",AA845,IF(AA845&lt;=0,"Non",IF(AA845&gt;10,"Oui","Inf à 10")))</f>
        <v>Oui</v>
      </c>
      <c r="Y845" t="str">
        <f>IFERROR(INDEX(LigneAchat!$1:$1048576,MATCH(E845,LigneAchat!D:D,0),5),"")</f>
        <v/>
      </c>
      <c r="Z845">
        <f>INDEX(Articles!$1:$1048576,MATCH(E845,Articles!D:D,0),21)</f>
        <v>35450</v>
      </c>
      <c r="AA845">
        <f>+Z845-AB845</f>
        <v>34800</v>
      </c>
      <c r="AB845">
        <f>+INDEX(Articles!$1:$1048576,MATCH(E845,Articles!D:D,0),23)</f>
        <v>650</v>
      </c>
    </row>
    <row r="846">
      <c r="B846" t="str">
        <f>INDEX(Articles!$1:$1048576,MATCH(E846,Articles!D:D,0),6)</f>
        <v>1</v>
      </c>
      <c r="C846" t="str">
        <f>INDEX(Articles!$1:$1048576,MATCH(E846,Articles!D:D,0),7)</f>
        <v/>
      </c>
      <c r="D846" t="str">
        <f>HYPERLINK(INDEX(Articles!$1:$1048576,MATCH(E846,Articles!D:D,0),24),"Lien")</f>
        <v>Lien</v>
      </c>
      <c r="E846" t="str">
        <v>00120</v>
      </c>
      <c r="F846" t="str">
        <f>INDEX(Articles!$1:$1048576,MATCH(E846,Articles!D:D,0),5)</f>
        <v>DECOR 1 X 0,5 m (LETTRE OU CHIFFRE)</v>
      </c>
      <c r="G846" t="str">
        <f>INDEX(Articles!$1:$1048576,MATCH(E846,Articles!D:D,0),8)</f>
        <v>AUTRESPYRO</v>
      </c>
      <c r="H846" t="str">
        <f>INDEX(Articles!$1:$1048576,MATCH(E846,Articles!D:D,0),9)</f>
        <v>LANCE DECO</v>
      </c>
      <c r="I846">
        <f>INDEX(Articles!$1:$1048576,MATCH(E846,Articles!D:D,0),10)</f>
        <v>0</v>
      </c>
      <c r="J846" t="str">
        <f>INDEX(Articles!$1:$1048576,MATCH(E846,Articles!D:D,0),11)</f>
        <v>SOL</v>
      </c>
      <c r="K846" t="str">
        <f>INDEX(Articles!$1:$1048576,MATCH(E846,Articles!D:D,0),12)</f>
        <v>ASSORTI</v>
      </c>
      <c r="L846" t="str">
        <f>INDEX(Articles!$1:$1048576,MATCH(E846,Articles!D:D,0),13)</f>
        <v>FR</v>
      </c>
      <c r="M846" t="str">
        <f>INDEX(Articles!$1:$1048576,MATCH(E846,Articles!D:D,0),14)</f>
        <v>T1</v>
      </c>
      <c r="N846" t="str">
        <f>INDEX(Articles!$1:$1048576,MATCH(E846,Articles!D:D,0),15)</f>
        <v>1.4G</v>
      </c>
      <c r="O846" t="str">
        <f>INDEX(Articles!$1:$1048576,MATCH(E846,Articles!D:D,0),16)</f>
        <v>0163-T1-3504</v>
      </c>
      <c r="P846">
        <f>INDEX(Articles!$1:$1048576,MATCH(E846,Articles!D:D,0),17)*1000</f>
        <v>600</v>
      </c>
      <c r="Q846" t="str">
        <f>INDEX(Articles!$1:$1048576,MATCH(E846,Articles!D:D,0),18)</f>
        <v>60</v>
      </c>
      <c r="R846">
        <f>INDEX(Articles!$1:$1048576,MATCH(E846,Articles!D:D,0),19)</f>
        <v>0</v>
      </c>
      <c r="S846" t="e">
        <f>IF(INDEX('Unités CA'!$1:$1048576,MATCH(E846,'Unités CA'!D:D,0),5)=0,"",INDEX('Unités CA'!$1:$1048576,MATCH(E846,'Unités CA'!D:D,0),5))</f>
        <v>#N/A</v>
      </c>
      <c r="T846" t="e">
        <f>IF(INDEX('Unités BTE'!$1:$1048576,MATCH(E846,'Unités CA'!D:D,0),5)=0,"",INDEX('Unités BTE'!$1:$1048576,MATCH(E846,'Unités CA'!D:D,0),5))</f>
        <v>#N/A</v>
      </c>
      <c r="U846" t="str">
        <f>IFERROR(INDEX('Prix PRO CA'!$1:$1048576,MATCH(E846,'Prix PRO CA'!D:D,0),10),"")</f>
        <v/>
      </c>
      <c r="V846" t="str">
        <f>IFERROR(INDEX('Prix PRO CA'!$1:$1048576,MATCH(E846,'Prix PRO BTE'!D:D,0),10),"")</f>
        <v/>
      </c>
      <c r="W846">
        <f>+IFERROR(INDEX('Prix PRO PCS'!$1:$1048576,MATCH(E846,'Prix PRO PCS'!D:D,0),10),"")</f>
        <v>49.9</v>
      </c>
      <c r="X846" t="str">
        <f>IF(B846="OPPORTUNITE",AA846,IF(AA846&lt;=0,"Non",IF(AA846&gt;10,"Oui","Inf à 10")))</f>
        <v>Inf à 10</v>
      </c>
      <c r="Y846" t="str">
        <f>IFERROR(INDEX(LigneAchat!$1:$1048576,MATCH(E846,LigneAchat!D:D,0),5),"")</f>
        <v/>
      </c>
      <c r="Z846">
        <f>INDEX(Articles!$1:$1048576,MATCH(E846,Articles!D:D,0),21)</f>
        <v>7</v>
      </c>
      <c r="AA846">
        <f>+Z846-AB846</f>
        <v>1</v>
      </c>
      <c r="AB846">
        <f>+INDEX(Articles!$1:$1048576,MATCH(E846,Articles!D:D,0),23)</f>
        <v>6</v>
      </c>
    </row>
    <row r="847">
      <c r="B847" t="str">
        <f>INDEX(Articles!$1:$1048576,MATCH(E847,Articles!D:D,0),6)</f>
        <v>1</v>
      </c>
      <c r="C847" t="str">
        <f>INDEX(Articles!$1:$1048576,MATCH(E847,Articles!D:D,0),7)</f>
        <v/>
      </c>
      <c r="D847" t="str">
        <f>HYPERLINK(INDEX(Articles!$1:$1048576,MATCH(E847,Articles!D:D,0),24),"Lien")</f>
        <v>Lien</v>
      </c>
      <c r="E847" t="str">
        <v>40120-15</v>
      </c>
      <c r="F847" t="str">
        <f>INDEX(Articles!$1:$1048576,MATCH(E847,Articles!D:D,0),5)</f>
        <v>JET ARGENT Ø20 - 15 sec</v>
      </c>
      <c r="G847" t="str">
        <f>INDEX(Articles!$1:$1048576,MATCH(E847,Articles!D:D,0),8)</f>
        <v>AUTRESPYRO</v>
      </c>
      <c r="H847" t="str">
        <f>INDEX(Articles!$1:$1048576,MATCH(E847,Articles!D:D,0),9)</f>
        <v>FONTAINE</v>
      </c>
      <c r="I847">
        <f>INDEX(Articles!$1:$1048576,MATCH(E847,Articles!D:D,0),10)</f>
        <v>20</v>
      </c>
      <c r="J847" t="str">
        <f>INDEX(Articles!$1:$1048576,MATCH(E847,Articles!D:D,0),11)</f>
        <v>SOL</v>
      </c>
      <c r="K847" t="str">
        <f>INDEX(Articles!$1:$1048576,MATCH(E847,Articles!D:D,0),12)</f>
        <v>ARGENT</v>
      </c>
      <c r="L847" t="str">
        <f>INDEX(Articles!$1:$1048576,MATCH(E847,Articles!D:D,0),13)</f>
        <v>EU</v>
      </c>
      <c r="M847" t="str">
        <f>INDEX(Articles!$1:$1048576,MATCH(E847,Articles!D:D,0),14)</f>
        <v>T1</v>
      </c>
      <c r="N847" t="str">
        <f>INDEX(Articles!$1:$1048576,MATCH(E847,Articles!D:D,0),15)</f>
        <v>1.4G</v>
      </c>
      <c r="O847" t="str">
        <f>INDEX(Articles!$1:$1048576,MATCH(E847,Articles!D:D,0),16)</f>
        <v>0589-T1-0401</v>
      </c>
      <c r="P847">
        <f>INDEX(Articles!$1:$1048576,MATCH(E847,Articles!D:D,0),17)*1000</f>
        <v>50</v>
      </c>
      <c r="Q847" t="str">
        <f>INDEX(Articles!$1:$1048576,MATCH(E847,Articles!D:D,0),18)</f>
        <v>15</v>
      </c>
      <c r="R847">
        <f>INDEX(Articles!$1:$1048576,MATCH(E847,Articles!D:D,0),19)</f>
        <v>15</v>
      </c>
      <c r="S847" t="str">
        <f>IF(INDEX('Unités CA'!$1:$1048576,MATCH(E847,'Unités CA'!D:D,0),5)=0,"",INDEX('Unités CA'!$1:$1048576,MATCH(E847,'Unités CA'!D:D,0),5))</f>
        <v>0200/CA</v>
      </c>
      <c r="T847" t="str">
        <f>IF(INDEX('Unités BTE'!$1:$1048576,MATCH(E847,'Unités CA'!D:D,0),5)=0,"",INDEX('Unités BTE'!$1:$1048576,MATCH(E847,'Unités CA'!D:D,0),5))</f>
        <v/>
      </c>
      <c r="U847" t="str">
        <f>IFERROR(INDEX('Prix PRO CA'!$1:$1048576,MATCH(E847,'Prix PRO CA'!D:D,0),10),"")</f>
        <v/>
      </c>
      <c r="V847" t="str">
        <f>IFERROR(INDEX('Prix PRO CA'!$1:$1048576,MATCH(E847,'Prix PRO BTE'!D:D,0),10),"")</f>
        <v/>
      </c>
      <c r="W847">
        <f>+IFERROR(INDEX('Prix PRO PCS'!$1:$1048576,MATCH(E847,'Prix PRO PCS'!D:D,0),10),"")</f>
        <v>4.55</v>
      </c>
      <c r="X847" t="str">
        <f>IF(B847="OPPORTUNITE",AA847,IF(AA847&lt;=0,"Non",IF(AA847&gt;10,"Oui","Inf à 10")))</f>
        <v>Oui</v>
      </c>
      <c r="Y847" t="str">
        <f>IFERROR(INDEX(LigneAchat!$1:$1048576,MATCH(E847,LigneAchat!D:D,0),5),"")</f>
        <v/>
      </c>
      <c r="Z847">
        <f>INDEX(Articles!$1:$1048576,MATCH(E847,Articles!D:D,0),21)</f>
        <v>809</v>
      </c>
      <c r="AA847">
        <f>+Z847-AB847</f>
        <v>808</v>
      </c>
      <c r="AB847">
        <f>+INDEX(Articles!$1:$1048576,MATCH(E847,Articles!D:D,0),23)</f>
        <v>1</v>
      </c>
    </row>
    <row r="848">
      <c r="B848" t="str">
        <f>INDEX(Articles!$1:$1048576,MATCH(E848,Articles!D:D,0),6)</f>
        <v>1</v>
      </c>
      <c r="C848" t="str">
        <f>INDEX(Articles!$1:$1048576,MATCH(E848,Articles!D:D,0),7)</f>
        <v/>
      </c>
      <c r="D848" t="str">
        <f>HYPERLINK(INDEX(Articles!$1:$1048576,MATCH(E848,Articles!D:D,0),24),"Lien")</f>
        <v>Lien</v>
      </c>
      <c r="E848" t="str">
        <v>40120-30</v>
      </c>
      <c r="F848" t="str">
        <f>INDEX(Articles!$1:$1048576,MATCH(E848,Articles!D:D,0),5)</f>
        <v>JET ARGENT Ø20 - 30 sec</v>
      </c>
      <c r="G848" t="str">
        <f>INDEX(Articles!$1:$1048576,MATCH(E848,Articles!D:D,0),8)</f>
        <v>AUTRESPYRO</v>
      </c>
      <c r="H848" t="str">
        <f>INDEX(Articles!$1:$1048576,MATCH(E848,Articles!D:D,0),9)</f>
        <v>FONTAINE</v>
      </c>
      <c r="I848">
        <f>INDEX(Articles!$1:$1048576,MATCH(E848,Articles!D:D,0),10)</f>
        <v>20</v>
      </c>
      <c r="J848" t="str">
        <f>INDEX(Articles!$1:$1048576,MATCH(E848,Articles!D:D,0),11)</f>
        <v>SOL</v>
      </c>
      <c r="K848" t="str">
        <f>INDEX(Articles!$1:$1048576,MATCH(E848,Articles!D:D,0),12)</f>
        <v>ARGENT</v>
      </c>
      <c r="L848" t="str">
        <f>INDEX(Articles!$1:$1048576,MATCH(E848,Articles!D:D,0),13)</f>
        <v>EU</v>
      </c>
      <c r="M848" t="str">
        <f>INDEX(Articles!$1:$1048576,MATCH(E848,Articles!D:D,0),14)</f>
        <v>T1</v>
      </c>
      <c r="N848" t="str">
        <f>INDEX(Articles!$1:$1048576,MATCH(E848,Articles!D:D,0),15)</f>
        <v>1.4G</v>
      </c>
      <c r="O848" t="str">
        <f>INDEX(Articles!$1:$1048576,MATCH(E848,Articles!D:D,0),16)</f>
        <v>0589-T1-0401</v>
      </c>
      <c r="P848">
        <f>INDEX(Articles!$1:$1048576,MATCH(E848,Articles!D:D,0),17)*1000</f>
        <v>90</v>
      </c>
      <c r="Q848" t="str">
        <f>INDEX(Articles!$1:$1048576,MATCH(E848,Articles!D:D,0),18)</f>
        <v>30</v>
      </c>
      <c r="R848">
        <f>INDEX(Articles!$1:$1048576,MATCH(E848,Articles!D:D,0),19)</f>
        <v>15</v>
      </c>
      <c r="S848" t="str">
        <f>IF(INDEX('Unités CA'!$1:$1048576,MATCH(E848,'Unités CA'!D:D,0),5)=0,"",INDEX('Unités CA'!$1:$1048576,MATCH(E848,'Unités CA'!D:D,0),5))</f>
        <v>0120/CA</v>
      </c>
      <c r="T848" t="str">
        <f>IF(INDEX('Unités BTE'!$1:$1048576,MATCH(E848,'Unités CA'!D:D,0),5)=0,"",INDEX('Unités BTE'!$1:$1048576,MATCH(E848,'Unités CA'!D:D,0),5))</f>
        <v/>
      </c>
      <c r="U848" t="str">
        <f>IFERROR(INDEX('Prix PRO CA'!$1:$1048576,MATCH(E848,'Prix PRO CA'!D:D,0),10),"")</f>
        <v/>
      </c>
      <c r="V848" t="str">
        <f>IFERROR(INDEX('Prix PRO CA'!$1:$1048576,MATCH(E848,'Prix PRO BTE'!D:D,0),10),"")</f>
        <v/>
      </c>
      <c r="W848">
        <f>+IFERROR(INDEX('Prix PRO PCS'!$1:$1048576,MATCH(E848,'Prix PRO PCS'!D:D,0),10),"")</f>
        <v>6.54</v>
      </c>
      <c r="X848" t="str">
        <f>IF(B848="OPPORTUNITE",AA848,IF(AA848&lt;=0,"Non",IF(AA848&gt;10,"Oui","Inf à 10")))</f>
        <v>Oui</v>
      </c>
      <c r="Y848">
        <f>IFERROR(INDEX(LigneAchat!$1:$1048576,MATCH(E848,LigneAchat!D:D,0),5),"")</f>
        <v>44301</v>
      </c>
      <c r="Z848">
        <f>INDEX(Articles!$1:$1048576,MATCH(E848,Articles!D:D,0),21)</f>
        <v>301</v>
      </c>
      <c r="AA848">
        <f>+Z848-AB848</f>
        <v>300</v>
      </c>
      <c r="AB848">
        <f>+INDEX(Articles!$1:$1048576,MATCH(E848,Articles!D:D,0),23)</f>
        <v>1</v>
      </c>
    </row>
    <row r="849">
      <c r="B849" t="str">
        <f>INDEX(Articles!$1:$1048576,MATCH(E849,Articles!D:D,0),6)</f>
        <v>1</v>
      </c>
      <c r="C849" t="str">
        <f>INDEX(Articles!$1:$1048576,MATCH(E849,Articles!D:D,0),7)</f>
        <v/>
      </c>
      <c r="D849" t="str">
        <f>HYPERLINK(INDEX(Articles!$1:$1048576,MATCH(E849,Articles!D:D,0),24),"Lien")</f>
        <v>Lien</v>
      </c>
      <c r="E849" t="str">
        <v>40130-30</v>
      </c>
      <c r="F849" t="str">
        <f>INDEX(Articles!$1:$1048576,MATCH(E849,Articles!D:D,0),5)</f>
        <v>JET ARGENT Ø30 - 30 sec</v>
      </c>
      <c r="G849" t="str">
        <f>INDEX(Articles!$1:$1048576,MATCH(E849,Articles!D:D,0),8)</f>
        <v>AUTRESPYRO</v>
      </c>
      <c r="H849" t="str">
        <f>INDEX(Articles!$1:$1048576,MATCH(E849,Articles!D:D,0),9)</f>
        <v>FONTAINE</v>
      </c>
      <c r="I849">
        <f>INDEX(Articles!$1:$1048576,MATCH(E849,Articles!D:D,0),10)</f>
        <v>30</v>
      </c>
      <c r="J849" t="str">
        <f>INDEX(Articles!$1:$1048576,MATCH(E849,Articles!D:D,0),11)</f>
        <v>SOL</v>
      </c>
      <c r="K849" t="str">
        <f>INDEX(Articles!$1:$1048576,MATCH(E849,Articles!D:D,0),12)</f>
        <v>ARGENT</v>
      </c>
      <c r="L849" t="str">
        <f>INDEX(Articles!$1:$1048576,MATCH(E849,Articles!D:D,0),13)</f>
        <v>EU</v>
      </c>
      <c r="M849" t="str">
        <f>INDEX(Articles!$1:$1048576,MATCH(E849,Articles!D:D,0),14)</f>
        <v>T1</v>
      </c>
      <c r="N849" t="str">
        <f>INDEX(Articles!$1:$1048576,MATCH(E849,Articles!D:D,0),15)</f>
        <v>1.4G</v>
      </c>
      <c r="O849" t="str">
        <f>INDEX(Articles!$1:$1048576,MATCH(E849,Articles!D:D,0),16)</f>
        <v>0589-T1-0400</v>
      </c>
      <c r="P849">
        <f>INDEX(Articles!$1:$1048576,MATCH(E849,Articles!D:D,0),17)*1000</f>
        <v>205</v>
      </c>
      <c r="Q849" t="str">
        <f>INDEX(Articles!$1:$1048576,MATCH(E849,Articles!D:D,0),18)</f>
        <v>30</v>
      </c>
      <c r="R849">
        <f>INDEX(Articles!$1:$1048576,MATCH(E849,Articles!D:D,0),19)</f>
        <v>15</v>
      </c>
      <c r="S849" t="str">
        <f>IF(INDEX('Unités CA'!$1:$1048576,MATCH(E849,'Unités CA'!D:D,0),5)=0,"",INDEX('Unités CA'!$1:$1048576,MATCH(E849,'Unités CA'!D:D,0),5))</f>
        <v>0050/CA</v>
      </c>
      <c r="T849" t="str">
        <f>IF(INDEX('Unités BTE'!$1:$1048576,MATCH(E849,'Unités CA'!D:D,0),5)=0,"",INDEX('Unités BTE'!$1:$1048576,MATCH(E849,'Unités CA'!D:D,0),5))</f>
        <v/>
      </c>
      <c r="U849" t="str">
        <f>IFERROR(INDEX('Prix PRO CA'!$1:$1048576,MATCH(E849,'Prix PRO CA'!D:D,0),10),"")</f>
        <v/>
      </c>
      <c r="V849" t="str">
        <f>IFERROR(INDEX('Prix PRO CA'!$1:$1048576,MATCH(E849,'Prix PRO BTE'!D:D,0),10),"")</f>
        <v/>
      </c>
      <c r="W849">
        <f>+IFERROR(INDEX('Prix PRO PCS'!$1:$1048576,MATCH(E849,'Prix PRO PCS'!D:D,0),10),"")</f>
        <v>13.67</v>
      </c>
      <c r="X849" t="str">
        <f>IF(B849="OPPORTUNITE",AA849,IF(AA849&lt;=0,"Non",IF(AA849&gt;10,"Oui","Inf à 10")))</f>
        <v>Oui</v>
      </c>
      <c r="Y849">
        <f>IFERROR(INDEX(LigneAchat!$1:$1048576,MATCH(E849,LigneAchat!D:D,0),5),"")</f>
        <v>44301</v>
      </c>
      <c r="Z849">
        <f>INDEX(Articles!$1:$1048576,MATCH(E849,Articles!D:D,0),21)</f>
        <v>110</v>
      </c>
      <c r="AA849">
        <f>+Z849-AB849</f>
        <v>109</v>
      </c>
      <c r="AB849">
        <f>+INDEX(Articles!$1:$1048576,MATCH(E849,Articles!D:D,0),23)</f>
        <v>1</v>
      </c>
    </row>
    <row r="850">
      <c r="B850" t="str">
        <f>INDEX(Articles!$1:$1048576,MATCH(E850,Articles!D:D,0),6)</f>
        <v>1</v>
      </c>
      <c r="C850" t="str">
        <f>INDEX(Articles!$1:$1048576,MATCH(E850,Articles!D:D,0),7)</f>
        <v/>
      </c>
      <c r="D850" t="str">
        <f>HYPERLINK(INDEX(Articles!$1:$1048576,MATCH(E850,Articles!D:D,0),24),"Lien")</f>
        <v>Lien</v>
      </c>
      <c r="E850" t="str">
        <v>15347A</v>
      </c>
      <c r="F850" t="str">
        <f>INDEX(Articles!$1:$1048576,MATCH(E850,Articles!D:D,0),5)</f>
        <v>JET ARGENT Ø27 - 3 m - 60 sec - AE</v>
      </c>
      <c r="G850" t="str">
        <f>INDEX(Articles!$1:$1048576,MATCH(E850,Articles!D:D,0),8)</f>
        <v>AUTRESPYRO</v>
      </c>
      <c r="H850" t="str">
        <f>INDEX(Articles!$1:$1048576,MATCH(E850,Articles!D:D,0),9)</f>
        <v>FONTAINE</v>
      </c>
      <c r="I850">
        <f>INDEX(Articles!$1:$1048576,MATCH(E850,Articles!D:D,0),10)</f>
        <v>27</v>
      </c>
      <c r="J850" t="str">
        <f>INDEX(Articles!$1:$1048576,MATCH(E850,Articles!D:D,0),11)</f>
        <v>SOL</v>
      </c>
      <c r="K850" t="str">
        <f>INDEX(Articles!$1:$1048576,MATCH(E850,Articles!D:D,0),12)</f>
        <v>ARGENT</v>
      </c>
      <c r="L850" t="str">
        <f>INDEX(Articles!$1:$1048576,MATCH(E850,Articles!D:D,0),13)</f>
        <v>CN</v>
      </c>
      <c r="M850" t="str">
        <f>INDEX(Articles!$1:$1048576,MATCH(E850,Articles!D:D,0),14)</f>
        <v>T1</v>
      </c>
      <c r="N850" t="str">
        <f>INDEX(Articles!$1:$1048576,MATCH(E850,Articles!D:D,0),15)</f>
        <v>1.4G</v>
      </c>
      <c r="O850" t="str">
        <f>INDEX(Articles!$1:$1048576,MATCH(E850,Articles!D:D,0),16)</f>
        <v>0163-T1-2876</v>
      </c>
      <c r="P850">
        <f>INDEX(Articles!$1:$1048576,MATCH(E850,Articles!D:D,0),17)*1000</f>
        <v>75</v>
      </c>
      <c r="Q850" t="str">
        <f>INDEX(Articles!$1:$1048576,MATCH(E850,Articles!D:D,0),18)</f>
        <v>60</v>
      </c>
      <c r="R850">
        <f>INDEX(Articles!$1:$1048576,MATCH(E850,Articles!D:D,0),19)</f>
        <v>15</v>
      </c>
      <c r="S850" t="str">
        <f>IF(INDEX('Unités CA'!$1:$1048576,MATCH(E850,'Unités CA'!D:D,0),5)=0,"",INDEX('Unités CA'!$1:$1048576,MATCH(E850,'Unités CA'!D:D,0),5))</f>
        <v>0100/CA</v>
      </c>
      <c r="T850" t="str">
        <f>IF(INDEX('Unités BTE'!$1:$1048576,MATCH(E850,'Unités CA'!D:D,0),5)=0,"",INDEX('Unités BTE'!$1:$1048576,MATCH(E850,'Unités CA'!D:D,0),5))</f>
        <v/>
      </c>
      <c r="U850">
        <f>IFERROR(INDEX('Prix PRO CA'!$1:$1048576,MATCH(E850,'Prix PRO CA'!D:D,0),10),"")</f>
        <v>1026.21</v>
      </c>
      <c r="V850" t="str">
        <f>IFERROR(INDEX('Prix PRO CA'!$1:$1048576,MATCH(E850,'Prix PRO BTE'!D:D,0),10),"")</f>
        <v/>
      </c>
      <c r="W850">
        <f>+IFERROR(INDEX('Prix PRO PCS'!$1:$1048576,MATCH(E850,'Prix PRO PCS'!D:D,0),10),"")</f>
        <v>12.09</v>
      </c>
      <c r="X850" t="str">
        <f>IF(B850="OPPORTUNITE",AA850,IF(AA850&lt;=0,"Non",IF(AA850&gt;10,"Oui","Inf à 10")))</f>
        <v>Oui</v>
      </c>
      <c r="Y850" t="str">
        <f>IFERROR(INDEX(LigneAchat!$1:$1048576,MATCH(E850,LigneAchat!D:D,0),5),"")</f>
        <v/>
      </c>
      <c r="Z850">
        <f>INDEX(Articles!$1:$1048576,MATCH(E850,Articles!D:D,0),21)</f>
        <v>476</v>
      </c>
      <c r="AA850">
        <f>+Z850-AB850</f>
        <v>474</v>
      </c>
      <c r="AB850">
        <f>+INDEX(Articles!$1:$1048576,MATCH(E850,Articles!D:D,0),23)</f>
        <v>2</v>
      </c>
    </row>
    <row r="851">
      <c r="B851" t="str">
        <f>INDEX(Articles!$1:$1048576,MATCH(E851,Articles!D:D,0),6)</f>
        <v>1</v>
      </c>
      <c r="C851" t="str">
        <f>INDEX(Articles!$1:$1048576,MATCH(E851,Articles!D:D,0),7)</f>
        <v/>
      </c>
      <c r="D851" t="str">
        <f>HYPERLINK(INDEX(Articles!$1:$1048576,MATCH(E851,Articles!D:D,0),24),"Lien")</f>
        <v>Lien</v>
      </c>
      <c r="E851" t="str">
        <v>15347OR</v>
      </c>
      <c r="F851" t="str">
        <f>INDEX(Articles!$1:$1048576,MATCH(E851,Articles!D:D,0),5)</f>
        <v>JET OR Ø27 - 3 m - 60 sec - AE</v>
      </c>
      <c r="G851" t="str">
        <f>INDEX(Articles!$1:$1048576,MATCH(E851,Articles!D:D,0),8)</f>
        <v>AUTRESPYRO</v>
      </c>
      <c r="H851" t="str">
        <f>INDEX(Articles!$1:$1048576,MATCH(E851,Articles!D:D,0),9)</f>
        <v>FONTAINE</v>
      </c>
      <c r="I851">
        <f>INDEX(Articles!$1:$1048576,MATCH(E851,Articles!D:D,0),10)</f>
        <v>27</v>
      </c>
      <c r="J851" t="str">
        <f>INDEX(Articles!$1:$1048576,MATCH(E851,Articles!D:D,0),11)</f>
        <v>SOL</v>
      </c>
      <c r="K851" t="str">
        <f>INDEX(Articles!$1:$1048576,MATCH(E851,Articles!D:D,0),12)</f>
        <v>OR</v>
      </c>
      <c r="L851" t="str">
        <f>INDEX(Articles!$1:$1048576,MATCH(E851,Articles!D:D,0),13)</f>
        <v>CN</v>
      </c>
      <c r="M851" t="str">
        <f>INDEX(Articles!$1:$1048576,MATCH(E851,Articles!D:D,0),14)</f>
        <v>T1</v>
      </c>
      <c r="N851" t="str">
        <f>INDEX(Articles!$1:$1048576,MATCH(E851,Articles!D:D,0),15)</f>
        <v>1.4G</v>
      </c>
      <c r="O851" t="str">
        <f>INDEX(Articles!$1:$1048576,MATCH(E851,Articles!D:D,0),16)</f>
        <v>0163-T1-2876</v>
      </c>
      <c r="P851">
        <f>INDEX(Articles!$1:$1048576,MATCH(E851,Articles!D:D,0),17)*1000</f>
        <v>75</v>
      </c>
      <c r="Q851" t="str">
        <f>INDEX(Articles!$1:$1048576,MATCH(E851,Articles!D:D,0),18)</f>
        <v>60</v>
      </c>
      <c r="R851">
        <f>INDEX(Articles!$1:$1048576,MATCH(E851,Articles!D:D,0),19)</f>
        <v>15</v>
      </c>
      <c r="S851" t="str">
        <f>IF(INDEX('Unités CA'!$1:$1048576,MATCH(E851,'Unités CA'!D:D,0),5)=0,"",INDEX('Unités CA'!$1:$1048576,MATCH(E851,'Unités CA'!D:D,0),5))</f>
        <v>0100/CA</v>
      </c>
      <c r="T851" t="str">
        <f>IF(INDEX('Unités BTE'!$1:$1048576,MATCH(E851,'Unités CA'!D:D,0),5)=0,"",INDEX('Unités BTE'!$1:$1048576,MATCH(E851,'Unités CA'!D:D,0),5))</f>
        <v/>
      </c>
      <c r="U851">
        <f>IFERROR(INDEX('Prix PRO CA'!$1:$1048576,MATCH(E851,'Prix PRO CA'!D:D,0),10),"")</f>
        <v>1026.21</v>
      </c>
      <c r="V851" t="str">
        <f>IFERROR(INDEX('Prix PRO CA'!$1:$1048576,MATCH(E851,'Prix PRO BTE'!D:D,0),10),"")</f>
        <v/>
      </c>
      <c r="W851">
        <f>+IFERROR(INDEX('Prix PRO PCS'!$1:$1048576,MATCH(E851,'Prix PRO PCS'!D:D,0),10),"")</f>
        <v>12.09</v>
      </c>
      <c r="X851" t="str">
        <f>IF(B851="OPPORTUNITE",AA851,IF(AA851&lt;=0,"Non",IF(AA851&gt;10,"Oui","Inf à 10")))</f>
        <v>Oui</v>
      </c>
      <c r="Y851" t="str">
        <f>IFERROR(INDEX(LigneAchat!$1:$1048576,MATCH(E851,LigneAchat!D:D,0),5),"")</f>
        <v/>
      </c>
      <c r="Z851">
        <f>INDEX(Articles!$1:$1048576,MATCH(E851,Articles!D:D,0),21)</f>
        <v>344</v>
      </c>
      <c r="AA851">
        <f>+Z851-AB851</f>
        <v>344</v>
      </c>
      <c r="AB851">
        <f>+INDEX(Articles!$1:$1048576,MATCH(E851,Articles!D:D,0),23)</f>
        <v>0</v>
      </c>
    </row>
    <row r="852">
      <c r="B852" t="str">
        <f>INDEX(Articles!$1:$1048576,MATCH(E852,Articles!D:D,0),6)</f>
        <v>1</v>
      </c>
      <c r="C852" t="str">
        <f>INDEX(Articles!$1:$1048576,MATCH(E852,Articles!D:D,0),7)</f>
        <v/>
      </c>
      <c r="D852" t="str">
        <f>HYPERLINK(INDEX(Articles!$1:$1048576,MATCH(E852,Articles!D:D,0),24),"Lien")</f>
        <v>Lien</v>
      </c>
      <c r="E852" t="str">
        <v>15059A</v>
      </c>
      <c r="F852" t="str">
        <f>INDEX(Articles!$1:$1048576,MATCH(E852,Articles!D:D,0),5)</f>
        <v>JET ARGENT Ø35 - 30 sec - AE</v>
      </c>
      <c r="G852" t="str">
        <f>INDEX(Articles!$1:$1048576,MATCH(E852,Articles!D:D,0),8)</f>
        <v>AUTRESPYRO</v>
      </c>
      <c r="H852" t="str">
        <f>INDEX(Articles!$1:$1048576,MATCH(E852,Articles!D:D,0),9)</f>
        <v>FONTAINE</v>
      </c>
      <c r="I852">
        <f>INDEX(Articles!$1:$1048576,MATCH(E852,Articles!D:D,0),10)</f>
        <v>35</v>
      </c>
      <c r="J852" t="str">
        <f>INDEX(Articles!$1:$1048576,MATCH(E852,Articles!D:D,0),11)</f>
        <v>SOL</v>
      </c>
      <c r="K852" t="str">
        <f>INDEX(Articles!$1:$1048576,MATCH(E852,Articles!D:D,0),12)</f>
        <v>ARGENT</v>
      </c>
      <c r="L852" t="str">
        <f>INDEX(Articles!$1:$1048576,MATCH(E852,Articles!D:D,0),13)</f>
        <v>CN</v>
      </c>
      <c r="M852" t="str">
        <f>INDEX(Articles!$1:$1048576,MATCH(E852,Articles!D:D,0),14)</f>
        <v>T1</v>
      </c>
      <c r="N852" t="str">
        <f>INDEX(Articles!$1:$1048576,MATCH(E852,Articles!D:D,0),15)</f>
        <v>1.4G</v>
      </c>
      <c r="O852" t="str">
        <f>INDEX(Articles!$1:$1048576,MATCH(E852,Articles!D:D,0),16)</f>
        <v>0163-T1-3511</v>
      </c>
      <c r="P852">
        <f>INDEX(Articles!$1:$1048576,MATCH(E852,Articles!D:D,0),17)*1000</f>
        <v>120</v>
      </c>
      <c r="Q852" t="str">
        <f>INDEX(Articles!$1:$1048576,MATCH(E852,Articles!D:D,0),18)</f>
        <v>30</v>
      </c>
      <c r="R852">
        <f>INDEX(Articles!$1:$1048576,MATCH(E852,Articles!D:D,0),19)</f>
        <v>15</v>
      </c>
      <c r="S852" t="str">
        <f>IF(INDEX('Unités CA'!$1:$1048576,MATCH(E852,'Unités CA'!D:D,0),5)=0,"",INDEX('Unités CA'!$1:$1048576,MATCH(E852,'Unités CA'!D:D,0),5))</f>
        <v>0030/CA</v>
      </c>
      <c r="T852" t="str">
        <f>IF(INDEX('Unités BTE'!$1:$1048576,MATCH(E852,'Unités CA'!D:D,0),5)=0,"",INDEX('Unités BTE'!$1:$1048576,MATCH(E852,'Unités CA'!D:D,0),5))</f>
        <v/>
      </c>
      <c r="U852">
        <f>IFERROR(INDEX('Prix PRO CA'!$1:$1048576,MATCH(E852,'Prix PRO CA'!D:D,0),10),"")</f>
        <v>221.89</v>
      </c>
      <c r="V852" t="str">
        <f>IFERROR(INDEX('Prix PRO CA'!$1:$1048576,MATCH(E852,'Prix PRO BTE'!D:D,0),10),"")</f>
        <v/>
      </c>
      <c r="W852">
        <f>+IFERROR(INDEX('Prix PRO PCS'!$1:$1048576,MATCH(E852,'Prix PRO PCS'!D:D,0),10),"")</f>
        <v>9.18</v>
      </c>
      <c r="X852" t="str">
        <f>IF(B852="OPPORTUNITE",AA852,IF(AA852&lt;=0,"Non",IF(AA852&gt;10,"Oui","Inf à 10")))</f>
        <v>Oui</v>
      </c>
      <c r="Y852" t="str">
        <f>IFERROR(INDEX(LigneAchat!$1:$1048576,MATCH(E852,LigneAchat!D:D,0),5),"")</f>
        <v/>
      </c>
      <c r="Z852">
        <f>INDEX(Articles!$1:$1048576,MATCH(E852,Articles!D:D,0),21)</f>
        <v>742</v>
      </c>
      <c r="AA852">
        <f>+Z852-AB852</f>
        <v>710</v>
      </c>
      <c r="AB852">
        <f>+INDEX(Articles!$1:$1048576,MATCH(E852,Articles!D:D,0),23)</f>
        <v>32</v>
      </c>
    </row>
    <row r="853">
      <c r="B853" t="str">
        <f>INDEX(Articles!$1:$1048576,MATCH(E853,Articles!D:D,0),6)</f>
        <v>1</v>
      </c>
      <c r="C853" t="str">
        <f>INDEX(Articles!$1:$1048576,MATCH(E853,Articles!D:D,0),7)</f>
        <v/>
      </c>
      <c r="D853" t="str">
        <f>HYPERLINK(INDEX(Articles!$1:$1048576,MATCH(E853,Articles!D:D,0),24),"Lien")</f>
        <v>Lien</v>
      </c>
      <c r="E853" t="str">
        <v>15059OR</v>
      </c>
      <c r="F853" t="str">
        <f>INDEX(Articles!$1:$1048576,MATCH(E853,Articles!D:D,0),5)</f>
        <v>JET OR Ø35 - 30 sec - AE</v>
      </c>
      <c r="G853" t="str">
        <f>INDEX(Articles!$1:$1048576,MATCH(E853,Articles!D:D,0),8)</f>
        <v>AUTRESPYRO</v>
      </c>
      <c r="H853" t="str">
        <f>INDEX(Articles!$1:$1048576,MATCH(E853,Articles!D:D,0),9)</f>
        <v>FONTAINE</v>
      </c>
      <c r="I853">
        <f>INDEX(Articles!$1:$1048576,MATCH(E853,Articles!D:D,0),10)</f>
        <v>35</v>
      </c>
      <c r="J853" t="str">
        <f>INDEX(Articles!$1:$1048576,MATCH(E853,Articles!D:D,0),11)</f>
        <v>SOL</v>
      </c>
      <c r="K853" t="str">
        <f>INDEX(Articles!$1:$1048576,MATCH(E853,Articles!D:D,0),12)</f>
        <v>OR</v>
      </c>
      <c r="L853" t="str">
        <f>INDEX(Articles!$1:$1048576,MATCH(E853,Articles!D:D,0),13)</f>
        <v>CN</v>
      </c>
      <c r="M853" t="str">
        <f>INDEX(Articles!$1:$1048576,MATCH(E853,Articles!D:D,0),14)</f>
        <v>T1</v>
      </c>
      <c r="N853" t="str">
        <f>INDEX(Articles!$1:$1048576,MATCH(E853,Articles!D:D,0),15)</f>
        <v>1.4G</v>
      </c>
      <c r="O853" t="str">
        <f>INDEX(Articles!$1:$1048576,MATCH(E853,Articles!D:D,0),16)</f>
        <v>0163-T1-3511</v>
      </c>
      <c r="P853">
        <f>INDEX(Articles!$1:$1048576,MATCH(E853,Articles!D:D,0),17)*1000</f>
        <v>120</v>
      </c>
      <c r="Q853" t="str">
        <f>INDEX(Articles!$1:$1048576,MATCH(E853,Articles!D:D,0),18)</f>
        <v>30</v>
      </c>
      <c r="R853">
        <f>INDEX(Articles!$1:$1048576,MATCH(E853,Articles!D:D,0),19)</f>
        <v>15</v>
      </c>
      <c r="S853" t="str">
        <f>IF(INDEX('Unités CA'!$1:$1048576,MATCH(E853,'Unités CA'!D:D,0),5)=0,"",INDEX('Unités CA'!$1:$1048576,MATCH(E853,'Unités CA'!D:D,0),5))</f>
        <v>0030/CA</v>
      </c>
      <c r="T853" t="str">
        <f>IF(INDEX('Unités BTE'!$1:$1048576,MATCH(E853,'Unités CA'!D:D,0),5)=0,"",INDEX('Unités BTE'!$1:$1048576,MATCH(E853,'Unités CA'!D:D,0),5))</f>
        <v/>
      </c>
      <c r="U853">
        <f>IFERROR(INDEX('Prix PRO CA'!$1:$1048576,MATCH(E853,'Prix PRO CA'!D:D,0),10),"")</f>
        <v>221.89</v>
      </c>
      <c r="V853" t="str">
        <f>IFERROR(INDEX('Prix PRO CA'!$1:$1048576,MATCH(E853,'Prix PRO BTE'!D:D,0),10),"")</f>
        <v/>
      </c>
      <c r="W853">
        <f>+IFERROR(INDEX('Prix PRO PCS'!$1:$1048576,MATCH(E853,'Prix PRO PCS'!D:D,0),10),"")</f>
        <v>9.18</v>
      </c>
      <c r="X853" t="str">
        <f>IF(B853="OPPORTUNITE",AA853,IF(AA853&lt;=0,"Non",IF(AA853&gt;10,"Oui","Inf à 10")))</f>
        <v>Non</v>
      </c>
      <c r="Y853">
        <f>IFERROR(INDEX(LigneAchat!$1:$1048576,MATCH(E853,LigneAchat!D:D,0),5),"")</f>
        <v>44280</v>
      </c>
      <c r="Z853">
        <f>INDEX(Articles!$1:$1048576,MATCH(E853,Articles!D:D,0),21)</f>
        <v>804</v>
      </c>
      <c r="AA853">
        <f>+Z853-AB853</f>
        <v>0</v>
      </c>
      <c r="AB853">
        <f>+INDEX(Articles!$1:$1048576,MATCH(E853,Articles!D:D,0),23)</f>
        <v>804</v>
      </c>
    </row>
    <row r="854">
      <c r="B854" t="str">
        <f>INDEX(Articles!$1:$1048576,MATCH(E854,Articles!D:D,0),6)</f>
        <v>1</v>
      </c>
      <c r="C854" t="str">
        <f>INDEX(Articles!$1:$1048576,MATCH(E854,Articles!D:D,0),7)</f>
        <v/>
      </c>
      <c r="D854" t="str">
        <f>HYPERLINK(INDEX(Articles!$1:$1048576,MATCH(E854,Articles!D:D,0),24),"Lien")</f>
        <v>Lien</v>
      </c>
      <c r="E854" t="str">
        <v>15060A</v>
      </c>
      <c r="F854" t="str">
        <f>INDEX(Articles!$1:$1048576,MATCH(E854,Articles!D:D,0),5)</f>
        <v>JET ARGENT Ø50 - 60 sec - AE</v>
      </c>
      <c r="G854" t="str">
        <f>INDEX(Articles!$1:$1048576,MATCH(E854,Articles!D:D,0),8)</f>
        <v>AUTRESPYRO</v>
      </c>
      <c r="H854" t="str">
        <f>INDEX(Articles!$1:$1048576,MATCH(E854,Articles!D:D,0),9)</f>
        <v>FONTAINE</v>
      </c>
      <c r="I854">
        <f>INDEX(Articles!$1:$1048576,MATCH(E854,Articles!D:D,0),10)</f>
        <v>50</v>
      </c>
      <c r="J854" t="str">
        <f>INDEX(Articles!$1:$1048576,MATCH(E854,Articles!D:D,0),11)</f>
        <v>SOL</v>
      </c>
      <c r="K854" t="str">
        <f>INDEX(Articles!$1:$1048576,MATCH(E854,Articles!D:D,0),12)</f>
        <v>ARGENT</v>
      </c>
      <c r="L854" t="str">
        <f>INDEX(Articles!$1:$1048576,MATCH(E854,Articles!D:D,0),13)</f>
        <v>CN</v>
      </c>
      <c r="M854" t="str">
        <f>INDEX(Articles!$1:$1048576,MATCH(E854,Articles!D:D,0),14)</f>
        <v>T1</v>
      </c>
      <c r="N854" t="str">
        <f>INDEX(Articles!$1:$1048576,MATCH(E854,Articles!D:D,0),15)</f>
        <v>1.4G</v>
      </c>
      <c r="O854" t="str">
        <f>INDEX(Articles!$1:$1048576,MATCH(E854,Articles!D:D,0),16)</f>
        <v>0163-T1-3511</v>
      </c>
      <c r="P854">
        <f>INDEX(Articles!$1:$1048576,MATCH(E854,Articles!D:D,0),17)*1000</f>
        <v>220</v>
      </c>
      <c r="Q854" t="str">
        <f>INDEX(Articles!$1:$1048576,MATCH(E854,Articles!D:D,0),18)</f>
        <v>60</v>
      </c>
      <c r="R854">
        <f>INDEX(Articles!$1:$1048576,MATCH(E854,Articles!D:D,0),19)</f>
        <v>15</v>
      </c>
      <c r="S854" t="str">
        <f>IF(INDEX('Unités CA'!$1:$1048576,MATCH(E854,'Unités CA'!D:D,0),5)=0,"",INDEX('Unités CA'!$1:$1048576,MATCH(E854,'Unités CA'!D:D,0),5))</f>
        <v>0030/CA</v>
      </c>
      <c r="T854" t="str">
        <f>IF(INDEX('Unités BTE'!$1:$1048576,MATCH(E854,'Unités CA'!D:D,0),5)=0,"",INDEX('Unités BTE'!$1:$1048576,MATCH(E854,'Unités CA'!D:D,0),5))</f>
        <v/>
      </c>
      <c r="U854">
        <f>IFERROR(INDEX('Prix PRO CA'!$1:$1048576,MATCH(E854,'Prix PRO CA'!D:D,0),10),"")</f>
        <v>465.36</v>
      </c>
      <c r="V854" t="str">
        <f>IFERROR(INDEX('Prix PRO CA'!$1:$1048576,MATCH(E854,'Prix PRO BTE'!D:D,0),10),"")</f>
        <v/>
      </c>
      <c r="W854">
        <f>+IFERROR(INDEX('Prix PRO PCS'!$1:$1048576,MATCH(E854,'Prix PRO PCS'!D:D,0),10),"")</f>
        <v>17.99</v>
      </c>
      <c r="X854" t="str">
        <f>IF(B854="OPPORTUNITE",AA854,IF(AA854&lt;=0,"Non",IF(AA854&gt;10,"Oui","Inf à 10")))</f>
        <v>Oui</v>
      </c>
      <c r="Y854" t="str">
        <f>IFERROR(INDEX(LigneAchat!$1:$1048576,MATCH(E854,LigneAchat!D:D,0),5),"")</f>
        <v/>
      </c>
      <c r="Z854">
        <f>INDEX(Articles!$1:$1048576,MATCH(E854,Articles!D:D,0),21)</f>
        <v>506</v>
      </c>
      <c r="AA854">
        <f>+Z854-AB854</f>
        <v>506</v>
      </c>
      <c r="AB854">
        <f>+INDEX(Articles!$1:$1048576,MATCH(E854,Articles!D:D,0),23)</f>
        <v>0</v>
      </c>
    </row>
    <row r="855">
      <c r="B855" t="str">
        <f>INDEX(Articles!$1:$1048576,MATCH(E855,Articles!D:D,0),6)</f>
        <v>1</v>
      </c>
      <c r="C855" t="str">
        <f>INDEX(Articles!$1:$1048576,MATCH(E855,Articles!D:D,0),7)</f>
        <v/>
      </c>
      <c r="D855" t="str">
        <f>HYPERLINK(INDEX(Articles!$1:$1048576,MATCH(E855,Articles!D:D,0),24),"Lien")</f>
        <v>Lien</v>
      </c>
      <c r="E855" t="str">
        <v>15060OR</v>
      </c>
      <c r="F855" t="str">
        <f>INDEX(Articles!$1:$1048576,MATCH(E855,Articles!D:D,0),5)</f>
        <v>JET OR Ø50 - 60 sec - AE</v>
      </c>
      <c r="G855" t="str">
        <f>INDEX(Articles!$1:$1048576,MATCH(E855,Articles!D:D,0),8)</f>
        <v>AUTRESPYRO</v>
      </c>
      <c r="H855" t="str">
        <f>INDEX(Articles!$1:$1048576,MATCH(E855,Articles!D:D,0),9)</f>
        <v>FONTAINE</v>
      </c>
      <c r="I855">
        <f>INDEX(Articles!$1:$1048576,MATCH(E855,Articles!D:D,0),10)</f>
        <v>50</v>
      </c>
      <c r="J855" t="str">
        <f>INDEX(Articles!$1:$1048576,MATCH(E855,Articles!D:D,0),11)</f>
        <v>SOL</v>
      </c>
      <c r="K855" t="str">
        <f>INDEX(Articles!$1:$1048576,MATCH(E855,Articles!D:D,0),12)</f>
        <v>OR</v>
      </c>
      <c r="L855" t="str">
        <f>INDEX(Articles!$1:$1048576,MATCH(E855,Articles!D:D,0),13)</f>
        <v>CN</v>
      </c>
      <c r="M855" t="str">
        <f>INDEX(Articles!$1:$1048576,MATCH(E855,Articles!D:D,0),14)</f>
        <v>T1</v>
      </c>
      <c r="N855" t="str">
        <f>INDEX(Articles!$1:$1048576,MATCH(E855,Articles!D:D,0),15)</f>
        <v>1.4G</v>
      </c>
      <c r="O855" t="str">
        <f>INDEX(Articles!$1:$1048576,MATCH(E855,Articles!D:D,0),16)</f>
        <v>0163-T1-3511</v>
      </c>
      <c r="P855">
        <f>INDEX(Articles!$1:$1048576,MATCH(E855,Articles!D:D,0),17)*1000</f>
        <v>220</v>
      </c>
      <c r="Q855" t="str">
        <f>INDEX(Articles!$1:$1048576,MATCH(E855,Articles!D:D,0),18)</f>
        <v>60</v>
      </c>
      <c r="R855">
        <f>INDEX(Articles!$1:$1048576,MATCH(E855,Articles!D:D,0),19)</f>
        <v>15</v>
      </c>
      <c r="S855" t="str">
        <f>IF(INDEX('Unités CA'!$1:$1048576,MATCH(E855,'Unités CA'!D:D,0),5)=0,"",INDEX('Unités CA'!$1:$1048576,MATCH(E855,'Unités CA'!D:D,0),5))</f>
        <v>0030/CA</v>
      </c>
      <c r="T855" t="str">
        <f>IF(INDEX('Unités BTE'!$1:$1048576,MATCH(E855,'Unités CA'!D:D,0),5)=0,"",INDEX('Unités BTE'!$1:$1048576,MATCH(E855,'Unités CA'!D:D,0),5))</f>
        <v/>
      </c>
      <c r="U855">
        <f>IFERROR(INDEX('Prix PRO CA'!$1:$1048576,MATCH(E855,'Prix PRO CA'!D:D,0),10),"")</f>
        <v>465.36</v>
      </c>
      <c r="V855" t="str">
        <f>IFERROR(INDEX('Prix PRO CA'!$1:$1048576,MATCH(E855,'Prix PRO BTE'!D:D,0),10),"")</f>
        <v/>
      </c>
      <c r="W855">
        <f>+IFERROR(INDEX('Prix PRO PCS'!$1:$1048576,MATCH(E855,'Prix PRO PCS'!D:D,0),10),"")</f>
        <v>17.99</v>
      </c>
      <c r="X855" t="str">
        <f>IF(B855="OPPORTUNITE",AA855,IF(AA855&lt;=0,"Non",IF(AA855&gt;10,"Oui","Inf à 10")))</f>
        <v>Oui</v>
      </c>
      <c r="Y855" t="str">
        <f>IFERROR(INDEX(LigneAchat!$1:$1048576,MATCH(E855,LigneAchat!D:D,0),5),"")</f>
        <v/>
      </c>
      <c r="Z855">
        <f>INDEX(Articles!$1:$1048576,MATCH(E855,Articles!D:D,0),21)</f>
        <v>634</v>
      </c>
      <c r="AA855">
        <f>+Z855-AB855</f>
        <v>604</v>
      </c>
      <c r="AB855">
        <f>+INDEX(Articles!$1:$1048576,MATCH(E855,Articles!D:D,0),23)</f>
        <v>30</v>
      </c>
    </row>
    <row r="856">
      <c r="B856" t="str">
        <f>INDEX(Articles!$1:$1048576,MATCH(E856,Articles!D:D,0),6)</f>
        <v>1</v>
      </c>
      <c r="C856" t="str">
        <f>INDEX(Articles!$1:$1048576,MATCH(E856,Articles!D:D,0),7)</f>
        <v>2020</v>
      </c>
      <c r="D856" t="str">
        <f>HYPERLINK(INDEX(Articles!$1:$1048576,MATCH(E856,Articles!D:D,0),24),"Lien")</f>
        <v>Lien</v>
      </c>
      <c r="E856" t="str">
        <v>15050FR</v>
      </c>
      <c r="F856" t="str">
        <f>INDEX(Articles!$1:$1048576,MATCH(E856,Articles!D:D,0),5)</f>
        <v>VOLCAN FRISSON BLANC 90 sec</v>
      </c>
      <c r="G856" t="str">
        <f>INDEX(Articles!$1:$1048576,MATCH(E856,Articles!D:D,0),8)</f>
        <v>AUTRESPYRO</v>
      </c>
      <c r="H856" t="str">
        <f>INDEX(Articles!$1:$1048576,MATCH(E856,Articles!D:D,0),9)</f>
        <v>FONTAINE</v>
      </c>
      <c r="I856">
        <f>INDEX(Articles!$1:$1048576,MATCH(E856,Articles!D:D,0),10)</f>
        <v>100</v>
      </c>
      <c r="J856" t="str">
        <f>INDEX(Articles!$1:$1048576,MATCH(E856,Articles!D:D,0),11)</f>
        <v>CREPITANT</v>
      </c>
      <c r="K856" t="str">
        <f>INDEX(Articles!$1:$1048576,MATCH(E856,Articles!D:D,0),12)</f>
        <v>ARGENT</v>
      </c>
      <c r="L856" t="str">
        <f>INDEX(Articles!$1:$1048576,MATCH(E856,Articles!D:D,0),13)</f>
        <v>CN</v>
      </c>
      <c r="M856" t="str">
        <f>INDEX(Articles!$1:$1048576,MATCH(E856,Articles!D:D,0),14)</f>
        <v>F2</v>
      </c>
      <c r="N856" t="str">
        <f>INDEX(Articles!$1:$1048576,MATCH(E856,Articles!D:D,0),15)</f>
        <v>1.4G</v>
      </c>
      <c r="O856" t="str">
        <f>INDEX(Articles!$1:$1048576,MATCH(E856,Articles!D:D,0),16)</f>
        <v>0163-F2-3512</v>
      </c>
      <c r="P856">
        <f>INDEX(Articles!$1:$1048576,MATCH(E856,Articles!D:D,0),17)*1000</f>
        <v>200</v>
      </c>
      <c r="Q856" t="str">
        <f>INDEX(Articles!$1:$1048576,MATCH(E856,Articles!D:D,0),18)</f>
        <v>90</v>
      </c>
      <c r="R856">
        <f>INDEX(Articles!$1:$1048576,MATCH(E856,Articles!D:D,0),19)</f>
        <v>8</v>
      </c>
      <c r="S856" t="str">
        <f>IF(INDEX('Unités CA'!$1:$1048576,MATCH(E856,'Unités CA'!D:D,0),5)=0,"",INDEX('Unités CA'!$1:$1048576,MATCH(E856,'Unités CA'!D:D,0),5))</f>
        <v>0018/CA</v>
      </c>
      <c r="T856" t="str">
        <f>IF(INDEX('Unités BTE'!$1:$1048576,MATCH(E856,'Unités CA'!D:D,0),5)=0,"",INDEX('Unités BTE'!$1:$1048576,MATCH(E856,'Unités CA'!D:D,0),5))</f>
        <v/>
      </c>
      <c r="U856">
        <f>IFERROR(INDEX('Prix PRO CA'!$1:$1048576,MATCH(E856,'Prix PRO CA'!D:D,0),10),"")</f>
        <v>180.18</v>
      </c>
      <c r="V856" t="str">
        <f>IFERROR(INDEX('Prix PRO CA'!$1:$1048576,MATCH(E856,'Prix PRO BTE'!D:D,0),10),"")</f>
        <v/>
      </c>
      <c r="W856">
        <f>+IFERROR(INDEX('Prix PRO PCS'!$1:$1048576,MATCH(E856,'Prix PRO PCS'!D:D,0),10),"")</f>
        <v>11.28</v>
      </c>
      <c r="X856" t="str">
        <f>IF(B856="OPPORTUNITE",AA856,IF(AA856&lt;=0,"Non",IF(AA856&gt;10,"Oui","Inf à 10")))</f>
        <v>Non</v>
      </c>
      <c r="Y856">
        <f>IFERROR(INDEX(LigneAchat!$1:$1048576,MATCH(E856,LigneAchat!D:D,0),5),"")</f>
        <v>44280</v>
      </c>
      <c r="Z856">
        <f>INDEX(Articles!$1:$1048576,MATCH(E856,Articles!D:D,0),21)</f>
        <v>0</v>
      </c>
      <c r="AA856">
        <f>+Z856-AB856</f>
        <v>0</v>
      </c>
      <c r="AB856">
        <f>+INDEX(Articles!$1:$1048576,MATCH(E856,Articles!D:D,0),23)</f>
        <v>0</v>
      </c>
    </row>
    <row r="857">
      <c r="B857" t="str">
        <f>INDEX(Articles!$1:$1048576,MATCH(E857,Articles!D:D,0),6)</f>
        <v>1</v>
      </c>
      <c r="C857" t="str">
        <f>INDEX(Articles!$1:$1048576,MATCH(E857,Articles!D:D,0),7)</f>
        <v/>
      </c>
      <c r="D857" t="str">
        <f>HYPERLINK(INDEX(Articles!$1:$1048576,MATCH(E857,Articles!D:D,0),24),"Lien")</f>
        <v>Lien</v>
      </c>
      <c r="E857" t="str">
        <v>15050A</v>
      </c>
      <c r="F857" t="str">
        <f>INDEX(Articles!$1:$1048576,MATCH(E857,Articles!D:D,0),5)</f>
        <v>VOLCAN ARGENT 90 sec</v>
      </c>
      <c r="G857" t="str">
        <f>INDEX(Articles!$1:$1048576,MATCH(E857,Articles!D:D,0),8)</f>
        <v>AUTRESPYRO</v>
      </c>
      <c r="H857" t="str">
        <f>INDEX(Articles!$1:$1048576,MATCH(E857,Articles!D:D,0),9)</f>
        <v>FONTAINE</v>
      </c>
      <c r="I857">
        <f>INDEX(Articles!$1:$1048576,MATCH(E857,Articles!D:D,0),10)</f>
        <v>100</v>
      </c>
      <c r="J857" t="str">
        <f>INDEX(Articles!$1:$1048576,MATCH(E857,Articles!D:D,0),11)</f>
        <v>SOL</v>
      </c>
      <c r="K857" t="str">
        <f>INDEX(Articles!$1:$1048576,MATCH(E857,Articles!D:D,0),12)</f>
        <v>ARGENT</v>
      </c>
      <c r="L857" t="str">
        <f>INDEX(Articles!$1:$1048576,MATCH(E857,Articles!D:D,0),13)</f>
        <v>CN</v>
      </c>
      <c r="M857" t="str">
        <f>INDEX(Articles!$1:$1048576,MATCH(E857,Articles!D:D,0),14)</f>
        <v>F2</v>
      </c>
      <c r="N857" t="str">
        <f>INDEX(Articles!$1:$1048576,MATCH(E857,Articles!D:D,0),15)</f>
        <v>1.4G</v>
      </c>
      <c r="O857" t="str">
        <f>INDEX(Articles!$1:$1048576,MATCH(E857,Articles!D:D,0),16)</f>
        <v>0163-F2-3512</v>
      </c>
      <c r="P857">
        <f>INDEX(Articles!$1:$1048576,MATCH(E857,Articles!D:D,0),17)*1000</f>
        <v>200</v>
      </c>
      <c r="Q857" t="str">
        <f>INDEX(Articles!$1:$1048576,MATCH(E857,Articles!D:D,0),18)</f>
        <v>90</v>
      </c>
      <c r="R857">
        <f>INDEX(Articles!$1:$1048576,MATCH(E857,Articles!D:D,0),19)</f>
        <v>8</v>
      </c>
      <c r="S857" t="str">
        <f>IF(INDEX('Unités CA'!$1:$1048576,MATCH(E857,'Unités CA'!D:D,0),5)=0,"",INDEX('Unités CA'!$1:$1048576,MATCH(E857,'Unités CA'!D:D,0),5))</f>
        <v>0018/CA</v>
      </c>
      <c r="T857" t="str">
        <f>IF(INDEX('Unités BTE'!$1:$1048576,MATCH(E857,'Unités CA'!D:D,0),5)=0,"",INDEX('Unités BTE'!$1:$1048576,MATCH(E857,'Unités CA'!D:D,0),5))</f>
        <v/>
      </c>
      <c r="U857">
        <f>IFERROR(INDEX('Prix PRO CA'!$1:$1048576,MATCH(E857,'Prix PRO CA'!D:D,0),10),"")</f>
        <v>180.18</v>
      </c>
      <c r="V857" t="str">
        <f>IFERROR(INDEX('Prix PRO CA'!$1:$1048576,MATCH(E857,'Prix PRO BTE'!D:D,0),10),"")</f>
        <v/>
      </c>
      <c r="W857">
        <f>+IFERROR(INDEX('Prix PRO PCS'!$1:$1048576,MATCH(E857,'Prix PRO PCS'!D:D,0),10),"")</f>
        <v>11.28</v>
      </c>
      <c r="X857" t="str">
        <f>IF(B857="OPPORTUNITE",AA857,IF(AA857&lt;=0,"Non",IF(AA857&gt;10,"Oui","Inf à 10")))</f>
        <v>Oui</v>
      </c>
      <c r="Y857" t="str">
        <f>IFERROR(INDEX(LigneAchat!$1:$1048576,MATCH(E857,LigneAchat!D:D,0),5),"")</f>
        <v/>
      </c>
      <c r="Z857">
        <f>INDEX(Articles!$1:$1048576,MATCH(E857,Articles!D:D,0),21)</f>
        <v>435</v>
      </c>
      <c r="AA857">
        <f>+Z857-AB857</f>
        <v>417</v>
      </c>
      <c r="AB857">
        <f>+INDEX(Articles!$1:$1048576,MATCH(E857,Articles!D:D,0),23)</f>
        <v>18</v>
      </c>
    </row>
    <row r="858">
      <c r="B858" t="str">
        <f>INDEX(Articles!$1:$1048576,MATCH(E858,Articles!D:D,0),6)</f>
        <v>1</v>
      </c>
      <c r="C858" t="str">
        <f>INDEX(Articles!$1:$1048576,MATCH(E858,Articles!D:D,0),7)</f>
        <v/>
      </c>
      <c r="D858" t="str">
        <f>HYPERLINK(INDEX(Articles!$1:$1048576,MATCH(E858,Articles!D:D,0),24),"Lien")</f>
        <v>Lien</v>
      </c>
      <c r="E858" t="str">
        <v>15050OR</v>
      </c>
      <c r="F858" t="str">
        <f>INDEX(Articles!$1:$1048576,MATCH(E858,Articles!D:D,0),5)</f>
        <v>VOLCAN OR 90 sec</v>
      </c>
      <c r="G858" t="str">
        <f>INDEX(Articles!$1:$1048576,MATCH(E858,Articles!D:D,0),8)</f>
        <v>AUTRESPYRO</v>
      </c>
      <c r="H858" t="str">
        <f>INDEX(Articles!$1:$1048576,MATCH(E858,Articles!D:D,0),9)</f>
        <v>FONTAINE</v>
      </c>
      <c r="I858">
        <f>INDEX(Articles!$1:$1048576,MATCH(E858,Articles!D:D,0),10)</f>
        <v>100</v>
      </c>
      <c r="J858" t="str">
        <f>INDEX(Articles!$1:$1048576,MATCH(E858,Articles!D:D,0),11)</f>
        <v>SOL</v>
      </c>
      <c r="K858" t="str">
        <f>INDEX(Articles!$1:$1048576,MATCH(E858,Articles!D:D,0),12)</f>
        <v>OR</v>
      </c>
      <c r="L858" t="str">
        <f>INDEX(Articles!$1:$1048576,MATCH(E858,Articles!D:D,0),13)</f>
        <v>CN</v>
      </c>
      <c r="M858" t="str">
        <f>INDEX(Articles!$1:$1048576,MATCH(E858,Articles!D:D,0),14)</f>
        <v>F2</v>
      </c>
      <c r="N858" t="str">
        <f>INDEX(Articles!$1:$1048576,MATCH(E858,Articles!D:D,0),15)</f>
        <v>1.4G</v>
      </c>
      <c r="O858" t="str">
        <f>INDEX(Articles!$1:$1048576,MATCH(E858,Articles!D:D,0),16)</f>
        <v>0163-F2-3512</v>
      </c>
      <c r="P858">
        <f>INDEX(Articles!$1:$1048576,MATCH(E858,Articles!D:D,0),17)*1000</f>
        <v>200</v>
      </c>
      <c r="Q858" t="str">
        <f>INDEX(Articles!$1:$1048576,MATCH(E858,Articles!D:D,0),18)</f>
        <v>90</v>
      </c>
      <c r="R858">
        <f>INDEX(Articles!$1:$1048576,MATCH(E858,Articles!D:D,0),19)</f>
        <v>8</v>
      </c>
      <c r="S858" t="str">
        <f>IF(INDEX('Unités CA'!$1:$1048576,MATCH(E858,'Unités CA'!D:D,0),5)=0,"",INDEX('Unités CA'!$1:$1048576,MATCH(E858,'Unités CA'!D:D,0),5))</f>
        <v>0018/CA</v>
      </c>
      <c r="T858" t="str">
        <f>IF(INDEX('Unités BTE'!$1:$1048576,MATCH(E858,'Unités CA'!D:D,0),5)=0,"",INDEX('Unités BTE'!$1:$1048576,MATCH(E858,'Unités CA'!D:D,0),5))</f>
        <v/>
      </c>
      <c r="U858">
        <f>IFERROR(INDEX('Prix PRO CA'!$1:$1048576,MATCH(E858,'Prix PRO CA'!D:D,0),10),"")</f>
        <v>180.18</v>
      </c>
      <c r="V858" t="str">
        <f>IFERROR(INDEX('Prix PRO CA'!$1:$1048576,MATCH(E858,'Prix PRO BTE'!D:D,0),10),"")</f>
        <v/>
      </c>
      <c r="W858">
        <f>+IFERROR(INDEX('Prix PRO PCS'!$1:$1048576,MATCH(E858,'Prix PRO PCS'!D:D,0),10),"")</f>
        <v>11.28</v>
      </c>
      <c r="X858" t="str">
        <f>IF(B858="OPPORTUNITE",AA858,IF(AA858&lt;=0,"Non",IF(AA858&gt;10,"Oui","Inf à 10")))</f>
        <v>Oui</v>
      </c>
      <c r="Y858" t="str">
        <f>IFERROR(INDEX(LigneAchat!$1:$1048576,MATCH(E858,LigneAchat!D:D,0),5),"")</f>
        <v/>
      </c>
      <c r="Z858">
        <f>INDEX(Articles!$1:$1048576,MATCH(E858,Articles!D:D,0),21)</f>
        <v>423</v>
      </c>
      <c r="AA858">
        <f>+Z858-AB858</f>
        <v>405</v>
      </c>
      <c r="AB858">
        <f>+INDEX(Articles!$1:$1048576,MATCH(E858,Articles!D:D,0),23)</f>
        <v>18</v>
      </c>
    </row>
    <row r="859">
      <c r="B859" t="str">
        <f>INDEX(Articles!$1:$1048576,MATCH(E859,Articles!D:D,0),6)</f>
        <v>1</v>
      </c>
      <c r="C859" t="str">
        <f>INDEX(Articles!$1:$1048576,MATCH(E859,Articles!D:D,0),7)</f>
        <v/>
      </c>
      <c r="D859" t="str">
        <f>HYPERLINK(INDEX(Articles!$1:$1048576,MATCH(E859,Articles!D:D,0),24),"Lien")</f>
        <v>Lien</v>
      </c>
      <c r="E859" t="str">
        <v>570</v>
      </c>
      <c r="F859" t="str">
        <f>INDEX(Articles!$1:$1048576,MATCH(E859,Articles!D:D,0),5)</f>
        <v>VOLCAN OR PUIS ARGENT 60 sec</v>
      </c>
      <c r="G859" t="str">
        <f>INDEX(Articles!$1:$1048576,MATCH(E859,Articles!D:D,0),8)</f>
        <v>AUTRESPYRO</v>
      </c>
      <c r="H859" t="str">
        <f>INDEX(Articles!$1:$1048576,MATCH(E859,Articles!D:D,0),9)</f>
        <v>FONTAINE</v>
      </c>
      <c r="I859">
        <f>INDEX(Articles!$1:$1048576,MATCH(E859,Articles!D:D,0),10)</f>
        <v>100</v>
      </c>
      <c r="J859" t="str">
        <f>INDEX(Articles!$1:$1048576,MATCH(E859,Articles!D:D,0),11)</f>
        <v>SOL</v>
      </c>
      <c r="K859" t="str">
        <f>INDEX(Articles!$1:$1048576,MATCH(E859,Articles!D:D,0),12)</f>
        <v>OR</v>
      </c>
      <c r="L859" t="str">
        <f>INDEX(Articles!$1:$1048576,MATCH(E859,Articles!D:D,0),13)</f>
        <v>EU</v>
      </c>
      <c r="M859" t="str">
        <f>INDEX(Articles!$1:$1048576,MATCH(E859,Articles!D:D,0),14)</f>
        <v>F3</v>
      </c>
      <c r="N859" t="str">
        <f>INDEX(Articles!$1:$1048576,MATCH(E859,Articles!D:D,0),15)</f>
        <v>1.4G</v>
      </c>
      <c r="O859" t="str">
        <f>INDEX(Articles!$1:$1048576,MATCH(E859,Articles!D:D,0),16)</f>
        <v>0589-F3-0079</v>
      </c>
      <c r="P859">
        <f>INDEX(Articles!$1:$1048576,MATCH(E859,Articles!D:D,0),17)*1000</f>
        <v>395.8</v>
      </c>
      <c r="Q859" t="str">
        <f>INDEX(Articles!$1:$1048576,MATCH(E859,Articles!D:D,0),18)</f>
        <v>60</v>
      </c>
      <c r="R859">
        <f>INDEX(Articles!$1:$1048576,MATCH(E859,Articles!D:D,0),19)</f>
        <v>15</v>
      </c>
      <c r="S859" t="str">
        <f>IF(INDEX('Unités CA'!$1:$1048576,MATCH(E859,'Unités CA'!D:D,0),5)=0,"",INDEX('Unités CA'!$1:$1048576,MATCH(E859,'Unités CA'!D:D,0),5))</f>
        <v>0030/CA</v>
      </c>
      <c r="T859" t="str">
        <f>IF(INDEX('Unités BTE'!$1:$1048576,MATCH(E859,'Unités CA'!D:D,0),5)=0,"",INDEX('Unités BTE'!$1:$1048576,MATCH(E859,'Unités CA'!D:D,0),5))</f>
        <v/>
      </c>
      <c r="U859">
        <f>IFERROR(INDEX('Prix PRO CA'!$1:$1048576,MATCH(E859,'Prix PRO CA'!D:D,0),10),"")</f>
        <v>363.3</v>
      </c>
      <c r="V859" t="str">
        <f>IFERROR(INDEX('Prix PRO CA'!$1:$1048576,MATCH(E859,'Prix PRO BTE'!D:D,0),10),"")</f>
        <v/>
      </c>
      <c r="W859">
        <f>+IFERROR(INDEX('Prix PRO PCS'!$1:$1048576,MATCH(E859,'Prix PRO PCS'!D:D,0),10),"")</f>
        <v>16.61</v>
      </c>
      <c r="X859" t="str">
        <f>IF(B859="OPPORTUNITE",AA859,IF(AA859&lt;=0,"Non",IF(AA859&gt;10,"Oui","Inf à 10")))</f>
        <v>Oui</v>
      </c>
      <c r="Y859" t="str">
        <f>IFERROR(INDEX(LigneAchat!$1:$1048576,MATCH(E859,LigneAchat!D:D,0),5),"")</f>
        <v/>
      </c>
      <c r="Z859">
        <f>INDEX(Articles!$1:$1048576,MATCH(E859,Articles!D:D,0),21)</f>
        <v>160</v>
      </c>
      <c r="AA859">
        <f>+Z859-AB859</f>
        <v>130</v>
      </c>
      <c r="AB859">
        <f>+INDEX(Articles!$1:$1048576,MATCH(E859,Articles!D:D,0),23)</f>
        <v>30</v>
      </c>
    </row>
    <row r="860">
      <c r="B860" t="str">
        <f>INDEX(Articles!$1:$1048576,MATCH(E860,Articles!D:D,0),6)</f>
        <v>1</v>
      </c>
      <c r="C860" t="str">
        <f>INDEX(Articles!$1:$1048576,MATCH(E860,Articles!D:D,0),7)</f>
        <v/>
      </c>
      <c r="D860" t="str">
        <f>HYPERLINK(INDEX(Articles!$1:$1048576,MATCH(E860,Articles!D:D,0),24),"Lien")</f>
        <v>Lien</v>
      </c>
      <c r="E860" t="str">
        <v>43130A</v>
      </c>
      <c r="F860" t="str">
        <f>INDEX(Articles!$1:$1048576,MATCH(E860,Articles!D:D,0),5)</f>
        <v>SOLEIL 2 JETS ARGENT - 30 sec</v>
      </c>
      <c r="G860" t="str">
        <f>INDEX(Articles!$1:$1048576,MATCH(E860,Articles!D:D,0),8)</f>
        <v>AUTRESPYRO</v>
      </c>
      <c r="H860" t="str">
        <f>INDEX(Articles!$1:$1048576,MATCH(E860,Articles!D:D,0),9)</f>
        <v>SOLEILS</v>
      </c>
      <c r="I860">
        <f>INDEX(Articles!$1:$1048576,MATCH(E860,Articles!D:D,0),10)</f>
        <v>20</v>
      </c>
      <c r="J860" t="str">
        <f>INDEX(Articles!$1:$1048576,MATCH(E860,Articles!D:D,0),11)</f>
        <v>SOL</v>
      </c>
      <c r="K860" t="str">
        <f>INDEX(Articles!$1:$1048576,MATCH(E860,Articles!D:D,0),12)</f>
        <v>ARGENT</v>
      </c>
      <c r="L860" t="str">
        <f>INDEX(Articles!$1:$1048576,MATCH(E860,Articles!D:D,0),13)</f>
        <v>CN</v>
      </c>
      <c r="M860" t="str">
        <f>INDEX(Articles!$1:$1048576,MATCH(E860,Articles!D:D,0),14)</f>
        <v>T1</v>
      </c>
      <c r="N860" t="str">
        <f>INDEX(Articles!$1:$1048576,MATCH(E860,Articles!D:D,0),15)</f>
        <v>1.4G</v>
      </c>
      <c r="O860" t="str">
        <f>INDEX(Articles!$1:$1048576,MATCH(E860,Articles!D:D,0),16)</f>
        <v>0589-T1-0401</v>
      </c>
      <c r="P860">
        <f>INDEX(Articles!$1:$1048576,MATCH(E860,Articles!D:D,0),17)*1000</f>
        <v>180</v>
      </c>
      <c r="Q860" t="str">
        <f>INDEX(Articles!$1:$1048576,MATCH(E860,Articles!D:D,0),18)</f>
        <v>30</v>
      </c>
      <c r="R860">
        <f>INDEX(Articles!$1:$1048576,MATCH(E860,Articles!D:D,0),19)</f>
        <v>6</v>
      </c>
      <c r="S860" t="str">
        <f>IF(INDEX('Unités CA'!$1:$1048576,MATCH(E860,'Unités CA'!D:D,0),5)=0,"",INDEX('Unités CA'!$1:$1048576,MATCH(E860,'Unités CA'!D:D,0),5))</f>
        <v>0004/CA</v>
      </c>
      <c r="T860" t="str">
        <f>IF(INDEX('Unités BTE'!$1:$1048576,MATCH(E860,'Unités CA'!D:D,0),5)=0,"",INDEX('Unités BTE'!$1:$1048576,MATCH(E860,'Unités CA'!D:D,0),5))</f>
        <v/>
      </c>
      <c r="U860" t="str">
        <f>IFERROR(INDEX('Prix PRO CA'!$1:$1048576,MATCH(E860,'Prix PRO CA'!D:D,0),10),"")</f>
        <v/>
      </c>
      <c r="V860" t="str">
        <f>IFERROR(INDEX('Prix PRO CA'!$1:$1048576,MATCH(E860,'Prix PRO BTE'!D:D,0),10),"")</f>
        <v/>
      </c>
      <c r="W860">
        <f>+IFERROR(INDEX('Prix PRO PCS'!$1:$1048576,MATCH(E860,'Prix PRO PCS'!D:D,0),10),"")</f>
        <v>23.61</v>
      </c>
      <c r="X860" t="str">
        <f>IF(B860="OPPORTUNITE",AA860,IF(AA860&lt;=0,"Non",IF(AA860&gt;10,"Oui","Inf à 10")))</f>
        <v>Oui</v>
      </c>
      <c r="Y860">
        <f>IFERROR(INDEX(LigneAchat!$1:$1048576,MATCH(E860,LigneAchat!D:D,0),5),"")</f>
        <v>44301</v>
      </c>
      <c r="Z860">
        <f>INDEX(Articles!$1:$1048576,MATCH(E860,Articles!D:D,0),21)</f>
        <v>23</v>
      </c>
      <c r="AA860">
        <f>+Z860-AB860</f>
        <v>23</v>
      </c>
      <c r="AB860">
        <f>+INDEX(Articles!$1:$1048576,MATCH(E860,Articles!D:D,0),23)</f>
        <v>0</v>
      </c>
    </row>
    <row r="861">
      <c r="B861" t="str">
        <f>INDEX(Articles!$1:$1048576,MATCH(E861,Articles!D:D,0),6)</f>
        <v>1</v>
      </c>
      <c r="C861" t="str">
        <f>INDEX(Articles!$1:$1048576,MATCH(E861,Articles!D:D,0),7)</f>
        <v/>
      </c>
      <c r="D861" t="str">
        <f>HYPERLINK(INDEX(Articles!$1:$1048576,MATCH(E861,Articles!D:D,0),24),"Lien")</f>
        <v>Lien</v>
      </c>
      <c r="E861" t="str">
        <v>15430AB</v>
      </c>
      <c r="F861" t="str">
        <f>INDEX(Articles!$1:$1048576,MATCH(E861,Articles!D:D,0),5)</f>
        <v>SOLEIL 4 JETS ARGENT - 25 sec - AE</v>
      </c>
      <c r="G861" t="str">
        <f>INDEX(Articles!$1:$1048576,MATCH(E861,Articles!D:D,0),8)</f>
        <v>AUTRESPYRO</v>
      </c>
      <c r="H861" t="str">
        <f>INDEX(Articles!$1:$1048576,MATCH(E861,Articles!D:D,0),9)</f>
        <v>SOLEILS</v>
      </c>
      <c r="I861">
        <f>INDEX(Articles!$1:$1048576,MATCH(E861,Articles!D:D,0),10)</f>
        <v>28</v>
      </c>
      <c r="J861" t="str">
        <f>INDEX(Articles!$1:$1048576,MATCH(E861,Articles!D:D,0),11)</f>
        <v>SOL</v>
      </c>
      <c r="K861" t="str">
        <f>INDEX(Articles!$1:$1048576,MATCH(E861,Articles!D:D,0),12)</f>
        <v>ARGENT</v>
      </c>
      <c r="L861" t="str">
        <f>INDEX(Articles!$1:$1048576,MATCH(E861,Articles!D:D,0),13)</f>
        <v>CN</v>
      </c>
      <c r="M861" t="str">
        <f>INDEX(Articles!$1:$1048576,MATCH(E861,Articles!D:D,0),14)</f>
        <v>F4</v>
      </c>
      <c r="N861" t="str">
        <f>INDEX(Articles!$1:$1048576,MATCH(E861,Articles!D:D,0),15)</f>
        <v>1.4G</v>
      </c>
      <c r="O861" t="str">
        <f>INDEX(Articles!$1:$1048576,MATCH(E861,Articles!D:D,0),16)</f>
        <v>0163-F4-3514</v>
      </c>
      <c r="P861">
        <f>INDEX(Articles!$1:$1048576,MATCH(E861,Articles!D:D,0),17)*1000</f>
        <v>40</v>
      </c>
      <c r="Q861" t="str">
        <f>INDEX(Articles!$1:$1048576,MATCH(E861,Articles!D:D,0),18)</f>
        <v>25</v>
      </c>
      <c r="R861">
        <f>INDEX(Articles!$1:$1048576,MATCH(E861,Articles!D:D,0),19)</f>
        <v>15</v>
      </c>
      <c r="S861" t="str">
        <f>IF(INDEX('Unités CA'!$1:$1048576,MATCH(E861,'Unités CA'!D:D,0),5)=0,"",INDEX('Unités CA'!$1:$1048576,MATCH(E861,'Unités CA'!D:D,0),5))</f>
        <v>0040/CA</v>
      </c>
      <c r="T861" t="str">
        <f>IF(INDEX('Unités BTE'!$1:$1048576,MATCH(E861,'Unités CA'!D:D,0),5)=0,"",INDEX('Unités BTE'!$1:$1048576,MATCH(E861,'Unités CA'!D:D,0),5))</f>
        <v/>
      </c>
      <c r="U861">
        <f>IFERROR(INDEX('Prix PRO CA'!$1:$1048576,MATCH(E861,'Prix PRO CA'!D:D,0),10),"")</f>
        <v>360.36</v>
      </c>
      <c r="V861" t="str">
        <f>IFERROR(INDEX('Prix PRO CA'!$1:$1048576,MATCH(E861,'Prix PRO BTE'!D:D,0),10),"")</f>
        <v/>
      </c>
      <c r="W861">
        <f>+IFERROR(INDEX('Prix PRO PCS'!$1:$1048576,MATCH(E861,'Prix PRO PCS'!D:D,0),10),"")</f>
        <v>11.35</v>
      </c>
      <c r="X861" t="str">
        <f>IF(B861="OPPORTUNITE",AA861,IF(AA861&lt;=0,"Non",IF(AA861&gt;10,"Oui","Inf à 10")))</f>
        <v>Oui</v>
      </c>
      <c r="Y861" t="str">
        <f>IFERROR(INDEX(LigneAchat!$1:$1048576,MATCH(E861,LigneAchat!D:D,0),5),"")</f>
        <v/>
      </c>
      <c r="Z861">
        <f>INDEX(Articles!$1:$1048576,MATCH(E861,Articles!D:D,0),21)</f>
        <v>712</v>
      </c>
      <c r="AA861">
        <f>+Z861-AB861</f>
        <v>700</v>
      </c>
      <c r="AB861">
        <f>+INDEX(Articles!$1:$1048576,MATCH(E861,Articles!D:D,0),23)</f>
        <v>12</v>
      </c>
    </row>
    <row r="862">
      <c r="B862" t="str">
        <f>INDEX(Articles!$1:$1048576,MATCH(E862,Articles!D:D,0),6)</f>
        <v>1</v>
      </c>
      <c r="C862" t="str">
        <f>INDEX(Articles!$1:$1048576,MATCH(E862,Articles!D:D,0),7)</f>
        <v/>
      </c>
      <c r="D862" t="str">
        <f>HYPERLINK(INDEX(Articles!$1:$1048576,MATCH(E862,Articles!D:D,0),24),"Lien")</f>
        <v>Lien</v>
      </c>
      <c r="E862" t="str">
        <v>40916A</v>
      </c>
      <c r="F862" t="str">
        <f>INDEX(Articles!$1:$1048576,MATCH(E862,Articles!D:D,0),5)</f>
        <v>JET CASCADE ARGENT 60 sec</v>
      </c>
      <c r="G862" t="str">
        <f>INDEX(Articles!$1:$1048576,MATCH(E862,Articles!D:D,0),8)</f>
        <v>AUTRESPYRO</v>
      </c>
      <c r="H862" t="str">
        <f>INDEX(Articles!$1:$1048576,MATCH(E862,Articles!D:D,0),9)</f>
        <v>JET CASCAD</v>
      </c>
      <c r="I862">
        <f>INDEX(Articles!$1:$1048576,MATCH(E862,Articles!D:D,0),10)</f>
        <v>15</v>
      </c>
      <c r="J862" t="str">
        <f>INDEX(Articles!$1:$1048576,MATCH(E862,Articles!D:D,0),11)</f>
        <v>PLEUREUR</v>
      </c>
      <c r="K862" t="str">
        <f>INDEX(Articles!$1:$1048576,MATCH(E862,Articles!D:D,0),12)</f>
        <v>ARGENT</v>
      </c>
      <c r="L862" t="str">
        <f>INDEX(Articles!$1:$1048576,MATCH(E862,Articles!D:D,0),13)</f>
        <v>CN</v>
      </c>
      <c r="M862" t="str">
        <f>INDEX(Articles!$1:$1048576,MATCH(E862,Articles!D:D,0),14)</f>
        <v>T1</v>
      </c>
      <c r="N862" t="str">
        <f>INDEX(Articles!$1:$1048576,MATCH(E862,Articles!D:D,0),15)</f>
        <v>1.4G</v>
      </c>
      <c r="O862" t="str">
        <f>INDEX(Articles!$1:$1048576,MATCH(E862,Articles!D:D,0),16)</f>
        <v>0163-T1-3515</v>
      </c>
      <c r="P862">
        <f>INDEX(Articles!$1:$1048576,MATCH(E862,Articles!D:D,0),17)*1000</f>
        <v>56</v>
      </c>
      <c r="Q862" t="str">
        <f>INDEX(Articles!$1:$1048576,MATCH(E862,Articles!D:D,0),18)</f>
        <v>60</v>
      </c>
      <c r="R862">
        <f>INDEX(Articles!$1:$1048576,MATCH(E862,Articles!D:D,0),19)</f>
        <v>15</v>
      </c>
      <c r="S862" t="str">
        <f>IF(INDEX('Unités CA'!$1:$1048576,MATCH(E862,'Unités CA'!D:D,0),5)=0,"",INDEX('Unités CA'!$1:$1048576,MATCH(E862,'Unités CA'!D:D,0),5))</f>
        <v>0170/CA</v>
      </c>
      <c r="T862" t="str">
        <f>IF(INDEX('Unités BTE'!$1:$1048576,MATCH(E862,'Unités CA'!D:D,0),5)=0,"",INDEX('Unités BTE'!$1:$1048576,MATCH(E862,'Unités CA'!D:D,0),5))</f>
        <v/>
      </c>
      <c r="U862">
        <f>IFERROR(INDEX('Prix PRO CA'!$1:$1048576,MATCH(E862,'Prix PRO CA'!D:D,0),10),"")</f>
        <v>1064.76</v>
      </c>
      <c r="V862" t="str">
        <f>IFERROR(INDEX('Prix PRO CA'!$1:$1048576,MATCH(E862,'Prix PRO BTE'!D:D,0),10),"")</f>
        <v/>
      </c>
      <c r="W862">
        <f>+IFERROR(INDEX('Prix PRO PCS'!$1:$1048576,MATCH(E862,'Prix PRO PCS'!D:D,0),10),"")</f>
        <v>9.29</v>
      </c>
      <c r="X862" t="str">
        <f>IF(B862="OPPORTUNITE",AA862,IF(AA862&lt;=0,"Non",IF(AA862&gt;10,"Oui","Inf à 10")))</f>
        <v>Oui</v>
      </c>
      <c r="Y862" t="str">
        <f>IFERROR(INDEX(LigneAchat!$1:$1048576,MATCH(E862,LigneAchat!D:D,0),5),"")</f>
        <v/>
      </c>
      <c r="Z862">
        <f>INDEX(Articles!$1:$1048576,MATCH(E862,Articles!D:D,0),21)</f>
        <v>2267</v>
      </c>
      <c r="AA862">
        <f>+Z862-AB862</f>
        <v>2265</v>
      </c>
      <c r="AB862">
        <f>+INDEX(Articles!$1:$1048576,MATCH(E862,Articles!D:D,0),23)</f>
        <v>2</v>
      </c>
    </row>
    <row r="863">
      <c r="B863" t="str">
        <f>INDEX(Articles!$1:$1048576,MATCH(E863,Articles!D:D,0),6)</f>
        <v>1</v>
      </c>
      <c r="C863" t="str">
        <f>INDEX(Articles!$1:$1048576,MATCH(E863,Articles!D:D,0),7)</f>
        <v/>
      </c>
      <c r="D863" t="str">
        <f>HYPERLINK(INDEX(Articles!$1:$1048576,MATCH(E863,Articles!D:D,0),24),"Lien")</f>
        <v>Lien</v>
      </c>
      <c r="E863" t="str">
        <v>10811</v>
      </c>
      <c r="F863" t="str">
        <f>INDEX(Articles!$1:$1048576,MATCH(E863,Articles!D:D,0),5)</f>
        <v>CASCADE ARGENT 5 m - 6 JETS - AE</v>
      </c>
      <c r="G863" t="str">
        <f>INDEX(Articles!$1:$1048576,MATCH(E863,Articles!D:D,0),8)</f>
        <v>AUTRESPYRO</v>
      </c>
      <c r="H863" t="str">
        <f>INDEX(Articles!$1:$1048576,MATCH(E863,Articles!D:D,0),9)</f>
        <v>JET CASCAD</v>
      </c>
      <c r="I863">
        <f>INDEX(Articles!$1:$1048576,MATCH(E863,Articles!D:D,0),10)</f>
        <v>15</v>
      </c>
      <c r="J863" t="str">
        <f>INDEX(Articles!$1:$1048576,MATCH(E863,Articles!D:D,0),11)</f>
        <v>PLEUREUR</v>
      </c>
      <c r="K863" t="str">
        <f>INDEX(Articles!$1:$1048576,MATCH(E863,Articles!D:D,0),12)</f>
        <v>ARGENT</v>
      </c>
      <c r="L863" t="str">
        <f>INDEX(Articles!$1:$1048576,MATCH(E863,Articles!D:D,0),13)</f>
        <v>FR</v>
      </c>
      <c r="M863" t="str">
        <f>INDEX(Articles!$1:$1048576,MATCH(E863,Articles!D:D,0),14)</f>
        <v>T1</v>
      </c>
      <c r="N863" t="str">
        <f>INDEX(Articles!$1:$1048576,MATCH(E863,Articles!D:D,0),15)</f>
        <v>1.4G</v>
      </c>
      <c r="O863" t="str">
        <f>INDEX(Articles!$1:$1048576,MATCH(E863,Articles!D:D,0),16)</f>
        <v>0163-T1-3515</v>
      </c>
      <c r="P863">
        <f>INDEX(Articles!$1:$1048576,MATCH(E863,Articles!D:D,0),17)*1000</f>
        <v>336</v>
      </c>
      <c r="Q863" t="str">
        <f>INDEX(Articles!$1:$1048576,MATCH(E863,Articles!D:D,0),18)</f>
        <v>60</v>
      </c>
      <c r="R863">
        <f>INDEX(Articles!$1:$1048576,MATCH(E863,Articles!D:D,0),19)</f>
        <v>15</v>
      </c>
      <c r="S863" t="e">
        <f>IF(INDEX('Unités CA'!$1:$1048576,MATCH(E863,'Unités CA'!D:D,0),5)=0,"",INDEX('Unités CA'!$1:$1048576,MATCH(E863,'Unités CA'!D:D,0),5))</f>
        <v>#N/A</v>
      </c>
      <c r="T863" t="e">
        <f>IF(INDEX('Unités BTE'!$1:$1048576,MATCH(E863,'Unités CA'!D:D,0),5)=0,"",INDEX('Unités BTE'!$1:$1048576,MATCH(E863,'Unités CA'!D:D,0),5))</f>
        <v>#N/A</v>
      </c>
      <c r="U863" t="str">
        <f>IFERROR(INDEX('Prix PRO CA'!$1:$1048576,MATCH(E863,'Prix PRO CA'!D:D,0),10),"")</f>
        <v/>
      </c>
      <c r="V863" t="str">
        <f>IFERROR(INDEX('Prix PRO CA'!$1:$1048576,MATCH(E863,'Prix PRO BTE'!D:D,0),10),"")</f>
        <v/>
      </c>
      <c r="W863">
        <f>+IFERROR(INDEX('Prix PRO PCS'!$1:$1048576,MATCH(E863,'Prix PRO PCS'!D:D,0),10),"")</f>
        <v>93.42</v>
      </c>
      <c r="X863" t="str">
        <f>IF(B863="OPPORTUNITE",AA863,IF(AA863&lt;=0,"Non",IF(AA863&gt;10,"Oui","Inf à 10")))</f>
        <v>Oui</v>
      </c>
      <c r="Y863" t="str">
        <f>IFERROR(INDEX(LigneAchat!$1:$1048576,MATCH(E863,LigneAchat!D:D,0),5),"")</f>
        <v/>
      </c>
      <c r="Z863">
        <f>INDEX(Articles!$1:$1048576,MATCH(E863,Articles!D:D,0),21)</f>
        <v>23</v>
      </c>
      <c r="AA863">
        <f>+Z863-AB863</f>
        <v>23</v>
      </c>
      <c r="AB863">
        <f>+INDEX(Articles!$1:$1048576,MATCH(E863,Articles!D:D,0),23)</f>
        <v>0</v>
      </c>
    </row>
    <row r="864">
      <c r="B864" t="str">
        <f>INDEX(Articles!$1:$1048576,MATCH(E864,Articles!D:D,0),6)</f>
        <v>1</v>
      </c>
      <c r="C864" t="str">
        <f>INDEX(Articles!$1:$1048576,MATCH(E864,Articles!D:D,0),7)</f>
        <v/>
      </c>
      <c r="D864" t="str">
        <f>HYPERLINK(INDEX(Articles!$1:$1048576,MATCH(E864,Articles!D:D,0),24),"Lien")</f>
        <v>Lien</v>
      </c>
      <c r="E864" t="str">
        <v>10911</v>
      </c>
      <c r="F864" t="str">
        <f>INDEX(Articles!$1:$1048576,MATCH(E864,Articles!D:D,0),5)</f>
        <v>CASCADE ARGENT 10 m - 11 JETS - AE</v>
      </c>
      <c r="G864" t="str">
        <f>INDEX(Articles!$1:$1048576,MATCH(E864,Articles!D:D,0),8)</f>
        <v>AUTRESPYRO</v>
      </c>
      <c r="H864" t="str">
        <f>INDEX(Articles!$1:$1048576,MATCH(E864,Articles!D:D,0),9)</f>
        <v>JET CASCAD</v>
      </c>
      <c r="I864">
        <f>INDEX(Articles!$1:$1048576,MATCH(E864,Articles!D:D,0),10)</f>
        <v>15</v>
      </c>
      <c r="J864" t="str">
        <f>INDEX(Articles!$1:$1048576,MATCH(E864,Articles!D:D,0),11)</f>
        <v>PLEUREUR</v>
      </c>
      <c r="K864" t="str">
        <f>INDEX(Articles!$1:$1048576,MATCH(E864,Articles!D:D,0),12)</f>
        <v>ARGENT</v>
      </c>
      <c r="L864" t="str">
        <f>INDEX(Articles!$1:$1048576,MATCH(E864,Articles!D:D,0),13)</f>
        <v>FR</v>
      </c>
      <c r="M864" t="str">
        <f>INDEX(Articles!$1:$1048576,MATCH(E864,Articles!D:D,0),14)</f>
        <v>T1</v>
      </c>
      <c r="N864" t="str">
        <f>INDEX(Articles!$1:$1048576,MATCH(E864,Articles!D:D,0),15)</f>
        <v>1.4G</v>
      </c>
      <c r="O864" t="str">
        <f>INDEX(Articles!$1:$1048576,MATCH(E864,Articles!D:D,0),16)</f>
        <v>0163-T1-3515</v>
      </c>
      <c r="P864">
        <f>INDEX(Articles!$1:$1048576,MATCH(E864,Articles!D:D,0),17)*1000</f>
        <v>616</v>
      </c>
      <c r="Q864" t="str">
        <f>INDEX(Articles!$1:$1048576,MATCH(E864,Articles!D:D,0),18)</f>
        <v>60</v>
      </c>
      <c r="R864">
        <f>INDEX(Articles!$1:$1048576,MATCH(E864,Articles!D:D,0),19)</f>
        <v>15</v>
      </c>
      <c r="S864" t="e">
        <f>IF(INDEX('Unités CA'!$1:$1048576,MATCH(E864,'Unités CA'!D:D,0),5)=0,"",INDEX('Unités CA'!$1:$1048576,MATCH(E864,'Unités CA'!D:D,0),5))</f>
        <v>#N/A</v>
      </c>
      <c r="T864" t="e">
        <f>IF(INDEX('Unités BTE'!$1:$1048576,MATCH(E864,'Unités CA'!D:D,0),5)=0,"",INDEX('Unités BTE'!$1:$1048576,MATCH(E864,'Unités CA'!D:D,0),5))</f>
        <v>#N/A</v>
      </c>
      <c r="U864" t="str">
        <f>IFERROR(INDEX('Prix PRO CA'!$1:$1048576,MATCH(E864,'Prix PRO CA'!D:D,0),10),"")</f>
        <v/>
      </c>
      <c r="V864" t="str">
        <f>IFERROR(INDEX('Prix PRO CA'!$1:$1048576,MATCH(E864,'Prix PRO BTE'!D:D,0),10),"")</f>
        <v/>
      </c>
      <c r="W864">
        <f>+IFERROR(INDEX('Prix PRO PCS'!$1:$1048576,MATCH(E864,'Prix PRO PCS'!D:D,0),10),"")</f>
        <v>156.31</v>
      </c>
      <c r="X864" t="str">
        <f>IF(B864="OPPORTUNITE",AA864,IF(AA864&lt;=0,"Non",IF(AA864&gt;10,"Oui","Inf à 10")))</f>
        <v>Oui</v>
      </c>
      <c r="Y864" t="str">
        <f>IFERROR(INDEX(LigneAchat!$1:$1048576,MATCH(E864,LigneAchat!D:D,0),5),"")</f>
        <v/>
      </c>
      <c r="Z864">
        <f>INDEX(Articles!$1:$1048576,MATCH(E864,Articles!D:D,0),21)</f>
        <v>43</v>
      </c>
      <c r="AA864">
        <f>+Z864-AB864</f>
        <v>43</v>
      </c>
      <c r="AB864">
        <f>+INDEX(Articles!$1:$1048576,MATCH(E864,Articles!D:D,0),23)</f>
        <v>0</v>
      </c>
    </row>
    <row r="865">
      <c r="B865" t="str">
        <f>INDEX(Articles!$1:$1048576,MATCH(E865,Articles!D:D,0),6)</f>
        <v>1</v>
      </c>
      <c r="C865" t="str">
        <f>INDEX(Articles!$1:$1048576,MATCH(E865,Articles!D:D,0),7)</f>
        <v/>
      </c>
      <c r="D865" t="str">
        <f>HYPERLINK(INDEX(Articles!$1:$1048576,MATCH(E865,Articles!D:D,0),24),"Lien")</f>
        <v>Lien</v>
      </c>
      <c r="E865" t="str">
        <v>15405B</v>
      </c>
      <c r="F865" t="str">
        <f>INDEX(Articles!$1:$1048576,MATCH(E865,Articles!D:D,0),5)</f>
        <v>FONTAINE D'ÉTOILES BLEUES - 4 m - 3 sec</v>
      </c>
      <c r="G865" t="str">
        <f>INDEX(Articles!$1:$1048576,MATCH(E865,Articles!D:D,0),8)</f>
        <v>AUTRESPYRO</v>
      </c>
      <c r="H865" t="str">
        <f>INDEX(Articles!$1:$1048576,MATCH(E865,Articles!D:D,0),9)</f>
        <v>FONTAINE</v>
      </c>
      <c r="I865">
        <f>INDEX(Articles!$1:$1048576,MATCH(E865,Articles!D:D,0),10)</f>
        <v>75</v>
      </c>
      <c r="J865" t="str">
        <f>INDEX(Articles!$1:$1048576,MATCH(E865,Articles!D:D,0),11)</f>
        <v>SOL</v>
      </c>
      <c r="K865" t="str">
        <f>INDEX(Articles!$1:$1048576,MATCH(E865,Articles!D:D,0),12)</f>
        <v>BLEU</v>
      </c>
      <c r="L865" t="str">
        <f>INDEX(Articles!$1:$1048576,MATCH(E865,Articles!D:D,0),13)</f>
        <v>CN</v>
      </c>
      <c r="M865" t="str">
        <f>INDEX(Articles!$1:$1048576,MATCH(E865,Articles!D:D,0),14)</f>
        <v>T1</v>
      </c>
      <c r="N865" t="str">
        <f>INDEX(Articles!$1:$1048576,MATCH(E865,Articles!D:D,0),15)</f>
        <v>1.4G</v>
      </c>
      <c r="O865" t="str">
        <f>INDEX(Articles!$1:$1048576,MATCH(E865,Articles!D:D,0),16)</f>
        <v>0163-T1-2876</v>
      </c>
      <c r="P865">
        <f>INDEX(Articles!$1:$1048576,MATCH(E865,Articles!D:D,0),17)*1000</f>
        <v>70</v>
      </c>
      <c r="Q865" t="str">
        <f>INDEX(Articles!$1:$1048576,MATCH(E865,Articles!D:D,0),18)</f>
        <v>5</v>
      </c>
      <c r="R865">
        <f>INDEX(Articles!$1:$1048576,MATCH(E865,Articles!D:D,0),19)</f>
        <v>15</v>
      </c>
      <c r="S865" t="str">
        <f>IF(INDEX('Unités CA'!$1:$1048576,MATCH(E865,'Unités CA'!D:D,0),5)=0,"",INDEX('Unités CA'!$1:$1048576,MATCH(E865,'Unités CA'!D:D,0),5))</f>
        <v>0030/CA</v>
      </c>
      <c r="T865" t="str">
        <f>IF(INDEX('Unités BTE'!$1:$1048576,MATCH(E865,'Unités CA'!D:D,0),5)=0,"",INDEX('Unités BTE'!$1:$1048576,MATCH(E865,'Unités CA'!D:D,0),5))</f>
        <v/>
      </c>
      <c r="U865">
        <f>IFERROR(INDEX('Prix PRO CA'!$1:$1048576,MATCH(E865,'Prix PRO CA'!D:D,0),10),"")</f>
        <v>220.28</v>
      </c>
      <c r="V865" t="str">
        <f>IFERROR(INDEX('Prix PRO CA'!$1:$1048576,MATCH(E865,'Prix PRO BTE'!D:D,0),10),"")</f>
        <v/>
      </c>
      <c r="W865">
        <f>+IFERROR(INDEX('Prix PRO PCS'!$1:$1048576,MATCH(E865,'Prix PRO PCS'!D:D,0),10),"")</f>
        <v>9.43</v>
      </c>
      <c r="X865" t="str">
        <f>IF(B865="OPPORTUNITE",AA865,IF(AA865&lt;=0,"Non",IF(AA865&gt;10,"Oui","Inf à 10")))</f>
        <v>Oui</v>
      </c>
      <c r="Y865" t="str">
        <f>IFERROR(INDEX(LigneAchat!$1:$1048576,MATCH(E865,LigneAchat!D:D,0),5),"")</f>
        <v/>
      </c>
      <c r="Z865">
        <f>INDEX(Articles!$1:$1048576,MATCH(E865,Articles!D:D,0),21)</f>
        <v>200</v>
      </c>
      <c r="AA865">
        <f>+Z865-AB865</f>
        <v>177</v>
      </c>
      <c r="AB865">
        <f>+INDEX(Articles!$1:$1048576,MATCH(E865,Articles!D:D,0),23)</f>
        <v>23</v>
      </c>
    </row>
    <row r="866">
      <c r="B866" t="str">
        <f>INDEX(Articles!$1:$1048576,MATCH(E866,Articles!D:D,0),6)</f>
        <v>1</v>
      </c>
      <c r="C866" t="str">
        <f>INDEX(Articles!$1:$1048576,MATCH(E866,Articles!D:D,0),7)</f>
        <v/>
      </c>
      <c r="D866" t="str">
        <f>HYPERLINK(INDEX(Articles!$1:$1048576,MATCH(E866,Articles!D:D,0),24),"Lien")</f>
        <v>Lien</v>
      </c>
      <c r="E866" t="str">
        <v>15405BC</v>
      </c>
      <c r="F866" t="str">
        <f>INDEX(Articles!$1:$1048576,MATCH(E866,Articles!D:D,0),5)</f>
        <v>FONTAINE D'ÉTOILES BLANCHES - 4 m - 3 sec</v>
      </c>
      <c r="G866" t="str">
        <f>INDEX(Articles!$1:$1048576,MATCH(E866,Articles!D:D,0),8)</f>
        <v>AUTRESPYRO</v>
      </c>
      <c r="H866" t="str">
        <f>INDEX(Articles!$1:$1048576,MATCH(E866,Articles!D:D,0),9)</f>
        <v>FONTAINE</v>
      </c>
      <c r="I866">
        <f>INDEX(Articles!$1:$1048576,MATCH(E866,Articles!D:D,0),10)</f>
        <v>75</v>
      </c>
      <c r="J866" t="str">
        <f>INDEX(Articles!$1:$1048576,MATCH(E866,Articles!D:D,0),11)</f>
        <v>SOL</v>
      </c>
      <c r="K866" t="str">
        <f>INDEX(Articles!$1:$1048576,MATCH(E866,Articles!D:D,0),12)</f>
        <v>BLANC</v>
      </c>
      <c r="L866" t="str">
        <f>INDEX(Articles!$1:$1048576,MATCH(E866,Articles!D:D,0),13)</f>
        <v>CN</v>
      </c>
      <c r="M866" t="str">
        <f>INDEX(Articles!$1:$1048576,MATCH(E866,Articles!D:D,0),14)</f>
        <v>T1</v>
      </c>
      <c r="N866" t="str">
        <f>INDEX(Articles!$1:$1048576,MATCH(E866,Articles!D:D,0),15)</f>
        <v>1.4G</v>
      </c>
      <c r="O866" t="str">
        <f>INDEX(Articles!$1:$1048576,MATCH(E866,Articles!D:D,0),16)</f>
        <v>0163-T1-2876</v>
      </c>
      <c r="P866">
        <f>INDEX(Articles!$1:$1048576,MATCH(E866,Articles!D:D,0),17)*1000</f>
        <v>70</v>
      </c>
      <c r="Q866" t="str">
        <f>INDEX(Articles!$1:$1048576,MATCH(E866,Articles!D:D,0),18)</f>
        <v>5</v>
      </c>
      <c r="R866">
        <f>INDEX(Articles!$1:$1048576,MATCH(E866,Articles!D:D,0),19)</f>
        <v>15</v>
      </c>
      <c r="S866" t="str">
        <f>IF(INDEX('Unités CA'!$1:$1048576,MATCH(E866,'Unités CA'!D:D,0),5)=0,"",INDEX('Unités CA'!$1:$1048576,MATCH(E866,'Unités CA'!D:D,0),5))</f>
        <v>0030/CA</v>
      </c>
      <c r="T866" t="str">
        <f>IF(INDEX('Unités BTE'!$1:$1048576,MATCH(E866,'Unités CA'!D:D,0),5)=0,"",INDEX('Unités BTE'!$1:$1048576,MATCH(E866,'Unités CA'!D:D,0),5))</f>
        <v/>
      </c>
      <c r="U866">
        <f>IFERROR(INDEX('Prix PRO CA'!$1:$1048576,MATCH(E866,'Prix PRO CA'!D:D,0),10),"")</f>
        <v>220.28</v>
      </c>
      <c r="V866" t="str">
        <f>IFERROR(INDEX('Prix PRO CA'!$1:$1048576,MATCH(E866,'Prix PRO BTE'!D:D,0),10),"")</f>
        <v/>
      </c>
      <c r="W866">
        <f>+IFERROR(INDEX('Prix PRO PCS'!$1:$1048576,MATCH(E866,'Prix PRO PCS'!D:D,0),10),"")</f>
        <v>9.43</v>
      </c>
      <c r="X866" t="str">
        <f>IF(B866="OPPORTUNITE",AA866,IF(AA866&lt;=0,"Non",IF(AA866&gt;10,"Oui","Inf à 10")))</f>
        <v>Oui</v>
      </c>
      <c r="Y866" t="str">
        <f>IFERROR(INDEX(LigneAchat!$1:$1048576,MATCH(E866,LigneAchat!D:D,0),5),"")</f>
        <v/>
      </c>
      <c r="Z866">
        <f>INDEX(Articles!$1:$1048576,MATCH(E866,Articles!D:D,0),21)</f>
        <v>204</v>
      </c>
      <c r="AA866">
        <f>+Z866-AB866</f>
        <v>202</v>
      </c>
      <c r="AB866">
        <f>+INDEX(Articles!$1:$1048576,MATCH(E866,Articles!D:D,0),23)</f>
        <v>2</v>
      </c>
    </row>
    <row r="867">
      <c r="B867" t="str">
        <f>INDEX(Articles!$1:$1048576,MATCH(E867,Articles!D:D,0),6)</f>
        <v>1</v>
      </c>
      <c r="C867" t="str">
        <f>INDEX(Articles!$1:$1048576,MATCH(E867,Articles!D:D,0),7)</f>
        <v/>
      </c>
      <c r="D867" t="str">
        <f>HYPERLINK(INDEX(Articles!$1:$1048576,MATCH(E867,Articles!D:D,0),24),"Lien")</f>
        <v>Lien</v>
      </c>
      <c r="E867" t="str">
        <v>15405M</v>
      </c>
      <c r="F867" t="str">
        <f>INDEX(Articles!$1:$1048576,MATCH(E867,Articles!D:D,0),5)</f>
        <v>FONTAINE D'ÉTOILES MULTICOLORE  - 4 m - 3 sec</v>
      </c>
      <c r="G867" t="str">
        <f>INDEX(Articles!$1:$1048576,MATCH(E867,Articles!D:D,0),8)</f>
        <v>AUTRESPYRO</v>
      </c>
      <c r="H867" t="str">
        <f>INDEX(Articles!$1:$1048576,MATCH(E867,Articles!D:D,0),9)</f>
        <v>FONTAINE</v>
      </c>
      <c r="I867">
        <f>INDEX(Articles!$1:$1048576,MATCH(E867,Articles!D:D,0),10)</f>
        <v>75</v>
      </c>
      <c r="J867" t="str">
        <f>INDEX(Articles!$1:$1048576,MATCH(E867,Articles!D:D,0),11)</f>
        <v>SOL</v>
      </c>
      <c r="K867" t="str">
        <f>INDEX(Articles!$1:$1048576,MATCH(E867,Articles!D:D,0),12)</f>
        <v>MULTICOLORE</v>
      </c>
      <c r="L867" t="str">
        <f>INDEX(Articles!$1:$1048576,MATCH(E867,Articles!D:D,0),13)</f>
        <v>CN</v>
      </c>
      <c r="M867" t="str">
        <f>INDEX(Articles!$1:$1048576,MATCH(E867,Articles!D:D,0),14)</f>
        <v>T1</v>
      </c>
      <c r="N867" t="str">
        <f>INDEX(Articles!$1:$1048576,MATCH(E867,Articles!D:D,0),15)</f>
        <v>1.4G</v>
      </c>
      <c r="O867" t="str">
        <f>INDEX(Articles!$1:$1048576,MATCH(E867,Articles!D:D,0),16)</f>
        <v>0163-T1-2876</v>
      </c>
      <c r="P867">
        <f>INDEX(Articles!$1:$1048576,MATCH(E867,Articles!D:D,0),17)*1000</f>
        <v>70</v>
      </c>
      <c r="Q867" t="str">
        <f>INDEX(Articles!$1:$1048576,MATCH(E867,Articles!D:D,0),18)</f>
        <v>5</v>
      </c>
      <c r="R867">
        <f>INDEX(Articles!$1:$1048576,MATCH(E867,Articles!D:D,0),19)</f>
        <v>15</v>
      </c>
      <c r="S867" t="str">
        <f>IF(INDEX('Unités CA'!$1:$1048576,MATCH(E867,'Unités CA'!D:D,0),5)=0,"",INDEX('Unités CA'!$1:$1048576,MATCH(E867,'Unités CA'!D:D,0),5))</f>
        <v>0030/CA</v>
      </c>
      <c r="T867" t="str">
        <f>IF(INDEX('Unités BTE'!$1:$1048576,MATCH(E867,'Unités CA'!D:D,0),5)=0,"",INDEX('Unités BTE'!$1:$1048576,MATCH(E867,'Unités CA'!D:D,0),5))</f>
        <v/>
      </c>
      <c r="U867">
        <f>IFERROR(INDEX('Prix PRO CA'!$1:$1048576,MATCH(E867,'Prix PRO CA'!D:D,0),10),"")</f>
        <v>220.28</v>
      </c>
      <c r="V867" t="str">
        <f>IFERROR(INDEX('Prix PRO CA'!$1:$1048576,MATCH(E867,'Prix PRO BTE'!D:D,0),10),"")</f>
        <v/>
      </c>
      <c r="W867">
        <f>+IFERROR(INDEX('Prix PRO PCS'!$1:$1048576,MATCH(E867,'Prix PRO PCS'!D:D,0),10),"")</f>
        <v>9.43</v>
      </c>
      <c r="X867" t="str">
        <f>IF(B867="OPPORTUNITE",AA867,IF(AA867&lt;=0,"Non",IF(AA867&gt;10,"Oui","Inf à 10")))</f>
        <v>Oui</v>
      </c>
      <c r="Y867" t="str">
        <f>IFERROR(INDEX(LigneAchat!$1:$1048576,MATCH(E867,LigneAchat!D:D,0),5),"")</f>
        <v/>
      </c>
      <c r="Z867">
        <f>INDEX(Articles!$1:$1048576,MATCH(E867,Articles!D:D,0),21)</f>
        <v>185</v>
      </c>
      <c r="AA867">
        <f>+Z867-AB867</f>
        <v>184</v>
      </c>
      <c r="AB867">
        <f>+INDEX(Articles!$1:$1048576,MATCH(E867,Articles!D:D,0),23)</f>
        <v>1</v>
      </c>
    </row>
    <row r="868">
      <c r="B868" t="str">
        <f>INDEX(Articles!$1:$1048576,MATCH(E868,Articles!D:D,0),6)</f>
        <v>1</v>
      </c>
      <c r="C868" t="str">
        <f>INDEX(Articles!$1:$1048576,MATCH(E868,Articles!D:D,0),7)</f>
        <v/>
      </c>
      <c r="D868" t="str">
        <f>HYPERLINK(INDEX(Articles!$1:$1048576,MATCH(E868,Articles!D:D,0),24),"Lien")</f>
        <v>Lien</v>
      </c>
      <c r="E868" t="str">
        <v>15405R</v>
      </c>
      <c r="F868" t="str">
        <f>INDEX(Articles!$1:$1048576,MATCH(E868,Articles!D:D,0),5)</f>
        <v>FONTAINE D'ÉTOILES ROUGES - 4 m - 3 sec</v>
      </c>
      <c r="G868" t="str">
        <f>INDEX(Articles!$1:$1048576,MATCH(E868,Articles!D:D,0),8)</f>
        <v>AUTRESPYRO</v>
      </c>
      <c r="H868" t="str">
        <f>INDEX(Articles!$1:$1048576,MATCH(E868,Articles!D:D,0),9)</f>
        <v>FONTAINE</v>
      </c>
      <c r="I868">
        <f>INDEX(Articles!$1:$1048576,MATCH(E868,Articles!D:D,0),10)</f>
        <v>75</v>
      </c>
      <c r="J868" t="str">
        <f>INDEX(Articles!$1:$1048576,MATCH(E868,Articles!D:D,0),11)</f>
        <v>SOL</v>
      </c>
      <c r="K868" t="str">
        <f>INDEX(Articles!$1:$1048576,MATCH(E868,Articles!D:D,0),12)</f>
        <v>ROUGE</v>
      </c>
      <c r="L868" t="str">
        <f>INDEX(Articles!$1:$1048576,MATCH(E868,Articles!D:D,0),13)</f>
        <v>CN</v>
      </c>
      <c r="M868" t="str">
        <f>INDEX(Articles!$1:$1048576,MATCH(E868,Articles!D:D,0),14)</f>
        <v>T1</v>
      </c>
      <c r="N868" t="str">
        <f>INDEX(Articles!$1:$1048576,MATCH(E868,Articles!D:D,0),15)</f>
        <v>1.4G</v>
      </c>
      <c r="O868" t="str">
        <f>INDEX(Articles!$1:$1048576,MATCH(E868,Articles!D:D,0),16)</f>
        <v>0163-T1-2876</v>
      </c>
      <c r="P868">
        <f>INDEX(Articles!$1:$1048576,MATCH(E868,Articles!D:D,0),17)*1000</f>
        <v>70</v>
      </c>
      <c r="Q868" t="str">
        <f>INDEX(Articles!$1:$1048576,MATCH(E868,Articles!D:D,0),18)</f>
        <v>5</v>
      </c>
      <c r="R868">
        <f>INDEX(Articles!$1:$1048576,MATCH(E868,Articles!D:D,0),19)</f>
        <v>15</v>
      </c>
      <c r="S868" t="str">
        <f>IF(INDEX('Unités CA'!$1:$1048576,MATCH(E868,'Unités CA'!D:D,0),5)=0,"",INDEX('Unités CA'!$1:$1048576,MATCH(E868,'Unités CA'!D:D,0),5))</f>
        <v>0030/CA</v>
      </c>
      <c r="T868" t="str">
        <f>IF(INDEX('Unités BTE'!$1:$1048576,MATCH(E868,'Unités CA'!D:D,0),5)=0,"",INDEX('Unités BTE'!$1:$1048576,MATCH(E868,'Unités CA'!D:D,0),5))</f>
        <v/>
      </c>
      <c r="U868">
        <f>IFERROR(INDEX('Prix PRO CA'!$1:$1048576,MATCH(E868,'Prix PRO CA'!D:D,0),10),"")</f>
        <v>220.28</v>
      </c>
      <c r="V868" t="str">
        <f>IFERROR(INDEX('Prix PRO CA'!$1:$1048576,MATCH(E868,'Prix PRO BTE'!D:D,0),10),"")</f>
        <v/>
      </c>
      <c r="W868">
        <f>+IFERROR(INDEX('Prix PRO PCS'!$1:$1048576,MATCH(E868,'Prix PRO PCS'!D:D,0),10),"")</f>
        <v>9.43</v>
      </c>
      <c r="X868" t="str">
        <f>IF(B868="OPPORTUNITE",AA868,IF(AA868&lt;=0,"Non",IF(AA868&gt;10,"Oui","Inf à 10")))</f>
        <v>Non</v>
      </c>
      <c r="Y868" t="str">
        <f>IFERROR(INDEX(LigneAchat!$1:$1048576,MATCH(E868,LigneAchat!D:D,0),5),"")</f>
        <v/>
      </c>
      <c r="Z868">
        <f>INDEX(Articles!$1:$1048576,MATCH(E868,Articles!D:D,0),21)</f>
        <v>0</v>
      </c>
      <c r="AA868">
        <f>+Z868-AB868</f>
        <v>0</v>
      </c>
      <c r="AB868">
        <f>+INDEX(Articles!$1:$1048576,MATCH(E868,Articles!D:D,0),23)</f>
        <v>0</v>
      </c>
    </row>
    <row r="869">
      <c r="B869" t="str">
        <f>INDEX(Articles!$1:$1048576,MATCH(E869,Articles!D:D,0),6)</f>
        <v>1</v>
      </c>
      <c r="C869" t="str">
        <f>INDEX(Articles!$1:$1048576,MATCH(E869,Articles!D:D,0),7)</f>
        <v/>
      </c>
      <c r="D869" t="str">
        <f>HYPERLINK(INDEX(Articles!$1:$1048576,MATCH(E869,Articles!D:D,0),24),"Lien")</f>
        <v>Lien</v>
      </c>
      <c r="E869" t="str">
        <v>15406</v>
      </c>
      <c r="F869" t="str">
        <f>INDEX(Articles!$1:$1048576,MATCH(E869,Articles!D:D,0),5)</f>
        <v>FONTAINE D'ÉTOILES ROUGES - 12 m - 3 sec - AE</v>
      </c>
      <c r="G869" t="str">
        <f>INDEX(Articles!$1:$1048576,MATCH(E869,Articles!D:D,0),8)</f>
        <v>AUTRESPYRO</v>
      </c>
      <c r="H869" t="str">
        <f>INDEX(Articles!$1:$1048576,MATCH(E869,Articles!D:D,0),9)</f>
        <v>FONTAINE</v>
      </c>
      <c r="I869">
        <f>INDEX(Articles!$1:$1048576,MATCH(E869,Articles!D:D,0),10)</f>
        <v>120</v>
      </c>
      <c r="J869" t="str">
        <f>INDEX(Articles!$1:$1048576,MATCH(E869,Articles!D:D,0),11)</f>
        <v>SOL</v>
      </c>
      <c r="K869" t="str">
        <f>INDEX(Articles!$1:$1048576,MATCH(E869,Articles!D:D,0),12)</f>
        <v>ROUGE</v>
      </c>
      <c r="L869" t="str">
        <f>INDEX(Articles!$1:$1048576,MATCH(E869,Articles!D:D,0),13)</f>
        <v>CN</v>
      </c>
      <c r="M869" t="str">
        <f>INDEX(Articles!$1:$1048576,MATCH(E869,Articles!D:D,0),14)</f>
        <v>T2</v>
      </c>
      <c r="N869" t="str">
        <f>INDEX(Articles!$1:$1048576,MATCH(E869,Articles!D:D,0),15)</f>
        <v>1.4G</v>
      </c>
      <c r="O869" t="str">
        <f>INDEX(Articles!$1:$1048576,MATCH(E869,Articles!D:D,0),16)</f>
        <v>0163-T2-1142</v>
      </c>
      <c r="P869">
        <f>INDEX(Articles!$1:$1048576,MATCH(E869,Articles!D:D,0),17)*1000</f>
        <v>120</v>
      </c>
      <c r="Q869" t="str">
        <f>INDEX(Articles!$1:$1048576,MATCH(E869,Articles!D:D,0),18)</f>
        <v>7</v>
      </c>
      <c r="R869">
        <f>INDEX(Articles!$1:$1048576,MATCH(E869,Articles!D:D,0),19)</f>
        <v>15</v>
      </c>
      <c r="S869" t="str">
        <f>IF(INDEX('Unités CA'!$1:$1048576,MATCH(E869,'Unités CA'!D:D,0),5)=0,"",INDEX('Unités CA'!$1:$1048576,MATCH(E869,'Unités CA'!D:D,0),5))</f>
        <v>0012/CA</v>
      </c>
      <c r="T869" t="str">
        <f>IF(INDEX('Unités BTE'!$1:$1048576,MATCH(E869,'Unités CA'!D:D,0),5)=0,"",INDEX('Unités BTE'!$1:$1048576,MATCH(E869,'Unités CA'!D:D,0),5))</f>
        <v/>
      </c>
      <c r="U869">
        <f>IFERROR(INDEX('Prix PRO CA'!$1:$1048576,MATCH(E869,'Prix PRO CA'!D:D,0),10),"")</f>
        <v>207.09</v>
      </c>
      <c r="V869" t="str">
        <f>IFERROR(INDEX('Prix PRO CA'!$1:$1048576,MATCH(E869,'Prix PRO BTE'!D:D,0),10),"")</f>
        <v/>
      </c>
      <c r="W869">
        <f>+IFERROR(INDEX('Prix PRO PCS'!$1:$1048576,MATCH(E869,'Prix PRO PCS'!D:D,0),10),"")</f>
        <v>19.9</v>
      </c>
      <c r="X869" t="str">
        <f>IF(B869="OPPORTUNITE",AA869,IF(AA869&lt;=0,"Non",IF(AA869&gt;10,"Oui","Inf à 10")))</f>
        <v>Oui</v>
      </c>
      <c r="Y869" t="str">
        <f>IFERROR(INDEX(LigneAchat!$1:$1048576,MATCH(E869,LigneAchat!D:D,0),5),"")</f>
        <v/>
      </c>
      <c r="Z869">
        <f>INDEX(Articles!$1:$1048576,MATCH(E869,Articles!D:D,0),21)</f>
        <v>68</v>
      </c>
      <c r="AA869">
        <f>+Z869-AB869</f>
        <v>68</v>
      </c>
      <c r="AB869">
        <f>+INDEX(Articles!$1:$1048576,MATCH(E869,Articles!D:D,0),23)</f>
        <v>0</v>
      </c>
    </row>
    <row r="870">
      <c r="B870" t="str">
        <f>INDEX(Articles!$1:$1048576,MATCH(E870,Articles!D:D,0),6)</f>
        <v>1</v>
      </c>
      <c r="C870" t="str">
        <f>INDEX(Articles!$1:$1048576,MATCH(E870,Articles!D:D,0),7)</f>
        <v/>
      </c>
      <c r="D870" t="str">
        <f>HYPERLINK(INDEX(Articles!$1:$1048576,MATCH(E870,Articles!D:D,0),24),"Lien")</f>
        <v>Lien</v>
      </c>
      <c r="E870" t="str">
        <v>15406B</v>
      </c>
      <c r="F870" t="str">
        <f>INDEX(Articles!$1:$1048576,MATCH(E870,Articles!D:D,0),5)</f>
        <v>FONTAINE D'ÉTOILES BLEUES - 12 m -  3 sec - AE</v>
      </c>
      <c r="G870" t="str">
        <f>INDEX(Articles!$1:$1048576,MATCH(E870,Articles!D:D,0),8)</f>
        <v>AUTRESPYRO</v>
      </c>
      <c r="H870" t="str">
        <f>INDEX(Articles!$1:$1048576,MATCH(E870,Articles!D:D,0),9)</f>
        <v>FONTAINE</v>
      </c>
      <c r="I870">
        <f>INDEX(Articles!$1:$1048576,MATCH(E870,Articles!D:D,0),10)</f>
        <v>120</v>
      </c>
      <c r="J870" t="str">
        <f>INDEX(Articles!$1:$1048576,MATCH(E870,Articles!D:D,0),11)</f>
        <v>SOL</v>
      </c>
      <c r="K870" t="str">
        <f>INDEX(Articles!$1:$1048576,MATCH(E870,Articles!D:D,0),12)</f>
        <v>BLEU</v>
      </c>
      <c r="L870" t="str">
        <f>INDEX(Articles!$1:$1048576,MATCH(E870,Articles!D:D,0),13)</f>
        <v>CN</v>
      </c>
      <c r="M870" t="str">
        <f>INDEX(Articles!$1:$1048576,MATCH(E870,Articles!D:D,0),14)</f>
        <v>T2</v>
      </c>
      <c r="N870" t="str">
        <f>INDEX(Articles!$1:$1048576,MATCH(E870,Articles!D:D,0),15)</f>
        <v>1.4G</v>
      </c>
      <c r="O870" t="str">
        <f>INDEX(Articles!$1:$1048576,MATCH(E870,Articles!D:D,0),16)</f>
        <v>0163-T2-1142</v>
      </c>
      <c r="P870">
        <f>INDEX(Articles!$1:$1048576,MATCH(E870,Articles!D:D,0),17)*1000</f>
        <v>120</v>
      </c>
      <c r="Q870" t="str">
        <f>INDEX(Articles!$1:$1048576,MATCH(E870,Articles!D:D,0),18)</f>
        <v>7</v>
      </c>
      <c r="R870">
        <f>INDEX(Articles!$1:$1048576,MATCH(E870,Articles!D:D,0),19)</f>
        <v>15</v>
      </c>
      <c r="S870" t="str">
        <f>IF(INDEX('Unités CA'!$1:$1048576,MATCH(E870,'Unités CA'!D:D,0),5)=0,"",INDEX('Unités CA'!$1:$1048576,MATCH(E870,'Unités CA'!D:D,0),5))</f>
        <v>0012/CA</v>
      </c>
      <c r="T870" t="str">
        <f>IF(INDEX('Unités BTE'!$1:$1048576,MATCH(E870,'Unités CA'!D:D,0),5)=0,"",INDEX('Unités BTE'!$1:$1048576,MATCH(E870,'Unités CA'!D:D,0),5))</f>
        <v/>
      </c>
      <c r="U870">
        <f>IFERROR(INDEX('Prix PRO CA'!$1:$1048576,MATCH(E870,'Prix PRO CA'!D:D,0),10),"")</f>
        <v>207.09</v>
      </c>
      <c r="V870" t="str">
        <f>IFERROR(INDEX('Prix PRO CA'!$1:$1048576,MATCH(E870,'Prix PRO BTE'!D:D,0),10),"")</f>
        <v/>
      </c>
      <c r="W870">
        <f>+IFERROR(INDEX('Prix PRO PCS'!$1:$1048576,MATCH(E870,'Prix PRO PCS'!D:D,0),10),"")</f>
        <v>19.9</v>
      </c>
      <c r="X870" t="str">
        <f>IF(B870="OPPORTUNITE",AA870,IF(AA870&lt;=0,"Non",IF(AA870&gt;10,"Oui","Inf à 10")))</f>
        <v>Non</v>
      </c>
      <c r="Y870">
        <f>IFERROR(INDEX(LigneAchat!$1:$1048576,MATCH(E870,LigneAchat!D:D,0),5),"")</f>
        <v>44280</v>
      </c>
      <c r="Z870">
        <f>INDEX(Articles!$1:$1048576,MATCH(E870,Articles!D:D,0),21)</f>
        <v>257</v>
      </c>
      <c r="AA870">
        <f>+Z870-AB870</f>
        <v>0</v>
      </c>
      <c r="AB870">
        <f>+INDEX(Articles!$1:$1048576,MATCH(E870,Articles!D:D,0),23)</f>
        <v>257</v>
      </c>
    </row>
    <row r="871">
      <c r="B871" t="str">
        <f>INDEX(Articles!$1:$1048576,MATCH(E871,Articles!D:D,0),6)</f>
        <v>1</v>
      </c>
      <c r="C871" t="str">
        <f>INDEX(Articles!$1:$1048576,MATCH(E871,Articles!D:D,0),7)</f>
        <v/>
      </c>
      <c r="D871" t="str">
        <f>HYPERLINK(INDEX(Articles!$1:$1048576,MATCH(E871,Articles!D:D,0),24),"Lien")</f>
        <v>Lien</v>
      </c>
      <c r="E871" t="str">
        <v>15406J</v>
      </c>
      <c r="F871" t="str">
        <f>INDEX(Articles!$1:$1048576,MATCH(E871,Articles!D:D,0),5)</f>
        <v>FONTAINE D'ÉTOILES JAUNES - 12 m -  3 sec - AE</v>
      </c>
      <c r="G871" t="str">
        <f>INDEX(Articles!$1:$1048576,MATCH(E871,Articles!D:D,0),8)</f>
        <v>AUTRESPYRO</v>
      </c>
      <c r="H871" t="str">
        <f>INDEX(Articles!$1:$1048576,MATCH(E871,Articles!D:D,0),9)</f>
        <v>FONTAINE</v>
      </c>
      <c r="I871">
        <f>INDEX(Articles!$1:$1048576,MATCH(E871,Articles!D:D,0),10)</f>
        <v>120</v>
      </c>
      <c r="J871" t="str">
        <f>INDEX(Articles!$1:$1048576,MATCH(E871,Articles!D:D,0),11)</f>
        <v>SOL</v>
      </c>
      <c r="K871" t="str">
        <f>INDEX(Articles!$1:$1048576,MATCH(E871,Articles!D:D,0),12)</f>
        <v>JAUNE</v>
      </c>
      <c r="L871" t="str">
        <f>INDEX(Articles!$1:$1048576,MATCH(E871,Articles!D:D,0),13)</f>
        <v>CN</v>
      </c>
      <c r="M871" t="str">
        <f>INDEX(Articles!$1:$1048576,MATCH(E871,Articles!D:D,0),14)</f>
        <v>T2</v>
      </c>
      <c r="N871" t="str">
        <f>INDEX(Articles!$1:$1048576,MATCH(E871,Articles!D:D,0),15)</f>
        <v>1.4G</v>
      </c>
      <c r="O871" t="str">
        <f>INDEX(Articles!$1:$1048576,MATCH(E871,Articles!D:D,0),16)</f>
        <v>0163-T2-1142</v>
      </c>
      <c r="P871">
        <f>INDEX(Articles!$1:$1048576,MATCH(E871,Articles!D:D,0),17)*1000</f>
        <v>120</v>
      </c>
      <c r="Q871" t="str">
        <f>INDEX(Articles!$1:$1048576,MATCH(E871,Articles!D:D,0),18)</f>
        <v>7</v>
      </c>
      <c r="R871">
        <f>INDEX(Articles!$1:$1048576,MATCH(E871,Articles!D:D,0),19)</f>
        <v>15</v>
      </c>
      <c r="S871" t="str">
        <f>IF(INDEX('Unités CA'!$1:$1048576,MATCH(E871,'Unités CA'!D:D,0),5)=0,"",INDEX('Unités CA'!$1:$1048576,MATCH(E871,'Unités CA'!D:D,0),5))</f>
        <v>0012/CA</v>
      </c>
      <c r="T871" t="str">
        <f>IF(INDEX('Unités BTE'!$1:$1048576,MATCH(E871,'Unités CA'!D:D,0),5)=0,"",INDEX('Unités BTE'!$1:$1048576,MATCH(E871,'Unités CA'!D:D,0),5))</f>
        <v/>
      </c>
      <c r="U871">
        <f>IFERROR(INDEX('Prix PRO CA'!$1:$1048576,MATCH(E871,'Prix PRO CA'!D:D,0),10),"")</f>
        <v>207.09</v>
      </c>
      <c r="V871" t="str">
        <f>IFERROR(INDEX('Prix PRO CA'!$1:$1048576,MATCH(E871,'Prix PRO BTE'!D:D,0),10),"")</f>
        <v/>
      </c>
      <c r="W871">
        <f>+IFERROR(INDEX('Prix PRO PCS'!$1:$1048576,MATCH(E871,'Prix PRO PCS'!D:D,0),10),"")</f>
        <v>19.9</v>
      </c>
      <c r="X871" t="str">
        <f>IF(B871="OPPORTUNITE",AA871,IF(AA871&lt;=0,"Non",IF(AA871&gt;10,"Oui","Inf à 10")))</f>
        <v>Oui</v>
      </c>
      <c r="Y871" t="str">
        <f>IFERROR(INDEX(LigneAchat!$1:$1048576,MATCH(E871,LigneAchat!D:D,0),5),"")</f>
        <v/>
      </c>
      <c r="Z871">
        <f>INDEX(Articles!$1:$1048576,MATCH(E871,Articles!D:D,0),21)</f>
        <v>78</v>
      </c>
      <c r="AA871">
        <f>+Z871-AB871</f>
        <v>78</v>
      </c>
      <c r="AB871">
        <f>+INDEX(Articles!$1:$1048576,MATCH(E871,Articles!D:D,0),23)</f>
        <v>0</v>
      </c>
    </row>
    <row r="872">
      <c r="B872" t="str">
        <f>INDEX(Articles!$1:$1048576,MATCH(E872,Articles!D:D,0),6)</f>
        <v>1</v>
      </c>
      <c r="C872" t="str">
        <f>INDEX(Articles!$1:$1048576,MATCH(E872,Articles!D:D,0),7)</f>
        <v/>
      </c>
      <c r="D872" t="str">
        <f>HYPERLINK(INDEX(Articles!$1:$1048576,MATCH(E872,Articles!D:D,0),24),"Lien")</f>
        <v>Lien</v>
      </c>
      <c r="E872" t="str">
        <v>15406VE</v>
      </c>
      <c r="F872" t="str">
        <f>INDEX(Articles!$1:$1048576,MATCH(E872,Articles!D:D,0),5)</f>
        <v>FONTAINE D'ÉTOILES VERTES - 12 m -  3 sec - AE</v>
      </c>
      <c r="G872" t="str">
        <f>INDEX(Articles!$1:$1048576,MATCH(E872,Articles!D:D,0),8)</f>
        <v>AUTRESPYRO</v>
      </c>
      <c r="H872" t="str">
        <f>INDEX(Articles!$1:$1048576,MATCH(E872,Articles!D:D,0),9)</f>
        <v>FONTAINE</v>
      </c>
      <c r="I872">
        <f>INDEX(Articles!$1:$1048576,MATCH(E872,Articles!D:D,0),10)</f>
        <v>120</v>
      </c>
      <c r="J872" t="str">
        <f>INDEX(Articles!$1:$1048576,MATCH(E872,Articles!D:D,0),11)</f>
        <v>SOL</v>
      </c>
      <c r="K872" t="str">
        <f>INDEX(Articles!$1:$1048576,MATCH(E872,Articles!D:D,0),12)</f>
        <v>VERT</v>
      </c>
      <c r="L872" t="str">
        <f>INDEX(Articles!$1:$1048576,MATCH(E872,Articles!D:D,0),13)</f>
        <v>CN</v>
      </c>
      <c r="M872" t="str">
        <f>INDEX(Articles!$1:$1048576,MATCH(E872,Articles!D:D,0),14)</f>
        <v>T2</v>
      </c>
      <c r="N872" t="str">
        <f>INDEX(Articles!$1:$1048576,MATCH(E872,Articles!D:D,0),15)</f>
        <v>1.4G</v>
      </c>
      <c r="O872" t="str">
        <f>INDEX(Articles!$1:$1048576,MATCH(E872,Articles!D:D,0),16)</f>
        <v>0163-T2-1142</v>
      </c>
      <c r="P872">
        <f>INDEX(Articles!$1:$1048576,MATCH(E872,Articles!D:D,0),17)*1000</f>
        <v>120</v>
      </c>
      <c r="Q872" t="str">
        <f>INDEX(Articles!$1:$1048576,MATCH(E872,Articles!D:D,0),18)</f>
        <v>7</v>
      </c>
      <c r="R872">
        <f>INDEX(Articles!$1:$1048576,MATCH(E872,Articles!D:D,0),19)</f>
        <v>15</v>
      </c>
      <c r="S872" t="str">
        <f>IF(INDEX('Unités CA'!$1:$1048576,MATCH(E872,'Unités CA'!D:D,0),5)=0,"",INDEX('Unités CA'!$1:$1048576,MATCH(E872,'Unités CA'!D:D,0),5))</f>
        <v>0012/CA</v>
      </c>
      <c r="T872" t="str">
        <f>IF(INDEX('Unités BTE'!$1:$1048576,MATCH(E872,'Unités CA'!D:D,0),5)=0,"",INDEX('Unités BTE'!$1:$1048576,MATCH(E872,'Unités CA'!D:D,0),5))</f>
        <v/>
      </c>
      <c r="U872">
        <f>IFERROR(INDEX('Prix PRO CA'!$1:$1048576,MATCH(E872,'Prix PRO CA'!D:D,0),10),"")</f>
        <v>207.09</v>
      </c>
      <c r="V872" t="str">
        <f>IFERROR(INDEX('Prix PRO CA'!$1:$1048576,MATCH(E872,'Prix PRO BTE'!D:D,0),10),"")</f>
        <v/>
      </c>
      <c r="W872">
        <f>+IFERROR(INDEX('Prix PRO PCS'!$1:$1048576,MATCH(E872,'Prix PRO PCS'!D:D,0),10),"")</f>
        <v>19.9</v>
      </c>
      <c r="X872" t="str">
        <f>IF(B872="OPPORTUNITE",AA872,IF(AA872&lt;=0,"Non",IF(AA872&gt;10,"Oui","Inf à 10")))</f>
        <v>Oui</v>
      </c>
      <c r="Y872" t="str">
        <f>IFERROR(INDEX(LigneAchat!$1:$1048576,MATCH(E872,LigneAchat!D:D,0),5),"")</f>
        <v/>
      </c>
      <c r="Z872">
        <f>INDEX(Articles!$1:$1048576,MATCH(E872,Articles!D:D,0),21)</f>
        <v>78</v>
      </c>
      <c r="AA872">
        <f>+Z872-AB872</f>
        <v>78</v>
      </c>
      <c r="AB872">
        <f>+INDEX(Articles!$1:$1048576,MATCH(E872,Articles!D:D,0),23)</f>
        <v>0</v>
      </c>
    </row>
    <row r="873">
      <c r="B873" t="str">
        <f>INDEX(Articles!$1:$1048576,MATCH(E873,Articles!D:D,0),6)</f>
        <v>1</v>
      </c>
      <c r="C873" t="str">
        <f>INDEX(Articles!$1:$1048576,MATCH(E873,Articles!D:D,0),7)</f>
        <v/>
      </c>
      <c r="D873" t="str">
        <f>HYPERLINK(INDEX(Articles!$1:$1048576,MATCH(E873,Articles!D:D,0),24),"Lien")</f>
        <v>Lien</v>
      </c>
      <c r="E873" t="str">
        <v>21714BC</v>
      </c>
      <c r="F873" t="str">
        <f>INDEX(Articles!$1:$1048576,MATCH(E873,Articles!D:D,0),5)</f>
        <v>FUSÉE 14 MM ARGENT</v>
      </c>
      <c r="G873" t="str">
        <f>INDEX(Articles!$1:$1048576,MATCH(E873,Articles!D:D,0),8)</f>
        <v>AUTRESPYRO</v>
      </c>
      <c r="H873" t="str">
        <f>INDEX(Articles!$1:$1048576,MATCH(E873,Articles!D:D,0),9)</f>
        <v>FUSEE</v>
      </c>
      <c r="I873">
        <f>INDEX(Articles!$1:$1048576,MATCH(E873,Articles!D:D,0),10)</f>
        <v>14</v>
      </c>
      <c r="J873" t="str">
        <f>INDEX(Articles!$1:$1048576,MATCH(E873,Articles!D:D,0),11)</f>
        <v>PLEUREUR</v>
      </c>
      <c r="K873" t="str">
        <f>INDEX(Articles!$1:$1048576,MATCH(E873,Articles!D:D,0),12)</f>
        <v>ARGENT</v>
      </c>
      <c r="L873" t="str">
        <f>INDEX(Articles!$1:$1048576,MATCH(E873,Articles!D:D,0),13)</f>
        <v>EU</v>
      </c>
      <c r="M873" t="str">
        <f>INDEX(Articles!$1:$1048576,MATCH(E873,Articles!D:D,0),14)</f>
        <v>F3</v>
      </c>
      <c r="N873" t="str">
        <f>INDEX(Articles!$1:$1048576,MATCH(E873,Articles!D:D,0),15)</f>
        <v>1.3G</v>
      </c>
      <c r="O873" t="str">
        <f>INDEX(Articles!$1:$1048576,MATCH(E873,Articles!D:D,0),16)</f>
        <v>0163-F3-0981</v>
      </c>
      <c r="P873">
        <f>INDEX(Articles!$1:$1048576,MATCH(E873,Articles!D:D,0),17)*1000</f>
        <v>57</v>
      </c>
      <c r="Q873" t="str">
        <f>INDEX(Articles!$1:$1048576,MATCH(E873,Articles!D:D,0),18)</f>
        <v>2</v>
      </c>
      <c r="R873">
        <f>INDEX(Articles!$1:$1048576,MATCH(E873,Articles!D:D,0),19)</f>
        <v>50</v>
      </c>
      <c r="S873" t="str">
        <f>IF(INDEX('Unités CA'!$1:$1048576,MATCH(E873,'Unités CA'!D:D,0),5)=0,"",INDEX('Unités CA'!$1:$1048576,MATCH(E873,'Unités CA'!D:D,0),5))</f>
        <v>0200/CA</v>
      </c>
      <c r="T873" t="str">
        <f>IF(INDEX('Unités BTE'!$1:$1048576,MATCH(E873,'Unités CA'!D:D,0),5)=0,"",INDEX('Unités BTE'!$1:$1048576,MATCH(E873,'Unités CA'!D:D,0),5))</f>
        <v/>
      </c>
      <c r="U873">
        <f>IFERROR(INDEX('Prix PRO CA'!$1:$1048576,MATCH(E873,'Prix PRO CA'!D:D,0),10),"")</f>
        <v>687.4</v>
      </c>
      <c r="V873" t="str">
        <f>IFERROR(INDEX('Prix PRO CA'!$1:$1048576,MATCH(E873,'Prix PRO BTE'!D:D,0),10),"")</f>
        <v/>
      </c>
      <c r="W873">
        <f>+IFERROR(INDEX('Prix PRO PCS'!$1:$1048576,MATCH(E873,'Prix PRO PCS'!D:D,0),10),"")</f>
        <v>4.22</v>
      </c>
      <c r="X873" t="str">
        <f>IF(B873="OPPORTUNITE",AA873,IF(AA873&lt;=0,"Non",IF(AA873&gt;10,"Oui","Inf à 10")))</f>
        <v>Oui</v>
      </c>
      <c r="Y873" t="str">
        <f>IFERROR(INDEX(LigneAchat!$1:$1048576,MATCH(E873,LigneAchat!D:D,0),5),"")</f>
        <v/>
      </c>
      <c r="Z873">
        <f>INDEX(Articles!$1:$1048576,MATCH(E873,Articles!D:D,0),21)</f>
        <v>151</v>
      </c>
      <c r="AA873">
        <f>+Z873-AB873</f>
        <v>149</v>
      </c>
      <c r="AB873">
        <f>+INDEX(Articles!$1:$1048576,MATCH(E873,Articles!D:D,0),23)</f>
        <v>2</v>
      </c>
    </row>
    <row r="874">
      <c r="B874" t="str">
        <f>INDEX(Articles!$1:$1048576,MATCH(E874,Articles!D:D,0),6)</f>
        <v>1</v>
      </c>
      <c r="C874" t="str">
        <f>INDEX(Articles!$1:$1048576,MATCH(E874,Articles!D:D,0),7)</f>
        <v/>
      </c>
      <c r="D874" t="str">
        <f>HYPERLINK(INDEX(Articles!$1:$1048576,MATCH(E874,Articles!D:D,0),24),"Lien")</f>
        <v>Lien</v>
      </c>
      <c r="E874" t="str">
        <v>21714OR</v>
      </c>
      <c r="F874" t="str">
        <f>INDEX(Articles!$1:$1048576,MATCH(E874,Articles!D:D,0),5)</f>
        <v>FUSÉE 14 MM SCINTILLANT OR</v>
      </c>
      <c r="G874" t="str">
        <f>INDEX(Articles!$1:$1048576,MATCH(E874,Articles!D:D,0),8)</f>
        <v>AUTRESPYRO</v>
      </c>
      <c r="H874" t="str">
        <f>INDEX(Articles!$1:$1048576,MATCH(E874,Articles!D:D,0),9)</f>
        <v>FUSEE</v>
      </c>
      <c r="I874">
        <f>INDEX(Articles!$1:$1048576,MATCH(E874,Articles!D:D,0),10)</f>
        <v>14</v>
      </c>
      <c r="J874" t="str">
        <f>INDEX(Articles!$1:$1048576,MATCH(E874,Articles!D:D,0),11)</f>
        <v>PLEUREUR</v>
      </c>
      <c r="K874" t="str">
        <f>INDEX(Articles!$1:$1048576,MATCH(E874,Articles!D:D,0),12)</f>
        <v>OR</v>
      </c>
      <c r="L874" t="str">
        <f>INDEX(Articles!$1:$1048576,MATCH(E874,Articles!D:D,0),13)</f>
        <v>EU</v>
      </c>
      <c r="M874" t="str">
        <f>INDEX(Articles!$1:$1048576,MATCH(E874,Articles!D:D,0),14)</f>
        <v>F3</v>
      </c>
      <c r="N874" t="str">
        <f>INDEX(Articles!$1:$1048576,MATCH(E874,Articles!D:D,0),15)</f>
        <v>1.3G</v>
      </c>
      <c r="O874" t="str">
        <f>INDEX(Articles!$1:$1048576,MATCH(E874,Articles!D:D,0),16)</f>
        <v>0163-F3-0985</v>
      </c>
      <c r="P874">
        <f>INDEX(Articles!$1:$1048576,MATCH(E874,Articles!D:D,0),17)*1000</f>
        <v>57</v>
      </c>
      <c r="Q874" t="str">
        <f>INDEX(Articles!$1:$1048576,MATCH(E874,Articles!D:D,0),18)</f>
        <v>2</v>
      </c>
      <c r="R874">
        <f>INDEX(Articles!$1:$1048576,MATCH(E874,Articles!D:D,0),19)</f>
        <v>50</v>
      </c>
      <c r="S874" t="str">
        <f>IF(INDEX('Unités CA'!$1:$1048576,MATCH(E874,'Unités CA'!D:D,0),5)=0,"",INDEX('Unités CA'!$1:$1048576,MATCH(E874,'Unités CA'!D:D,0),5))</f>
        <v>0200/CA</v>
      </c>
      <c r="T874" t="str">
        <f>IF(INDEX('Unités BTE'!$1:$1048576,MATCH(E874,'Unités CA'!D:D,0),5)=0,"",INDEX('Unités BTE'!$1:$1048576,MATCH(E874,'Unités CA'!D:D,0),5))</f>
        <v/>
      </c>
      <c r="U874">
        <f>IFERROR(INDEX('Prix PRO CA'!$1:$1048576,MATCH(E874,'Prix PRO CA'!D:D,0),10),"")</f>
        <v>687.4</v>
      </c>
      <c r="V874" t="str">
        <f>IFERROR(INDEX('Prix PRO CA'!$1:$1048576,MATCH(E874,'Prix PRO BTE'!D:D,0),10),"")</f>
        <v/>
      </c>
      <c r="W874">
        <f>+IFERROR(INDEX('Prix PRO PCS'!$1:$1048576,MATCH(E874,'Prix PRO PCS'!D:D,0),10),"")</f>
        <v>4.22</v>
      </c>
      <c r="X874" t="str">
        <f>IF(B874="OPPORTUNITE",AA874,IF(AA874&lt;=0,"Non",IF(AA874&gt;10,"Oui","Inf à 10")))</f>
        <v>Oui</v>
      </c>
      <c r="Y874" t="str">
        <f>IFERROR(INDEX(LigneAchat!$1:$1048576,MATCH(E874,LigneAchat!D:D,0),5),"")</f>
        <v/>
      </c>
      <c r="Z874">
        <f>INDEX(Articles!$1:$1048576,MATCH(E874,Articles!D:D,0),21)</f>
        <v>36</v>
      </c>
      <c r="AA874">
        <f>+Z874-AB874</f>
        <v>36</v>
      </c>
      <c r="AB874">
        <f>+INDEX(Articles!$1:$1048576,MATCH(E874,Articles!D:D,0),23)</f>
        <v>0</v>
      </c>
    </row>
    <row r="875">
      <c r="B875" t="str">
        <f>INDEX(Articles!$1:$1048576,MATCH(E875,Articles!D:D,0),6)</f>
        <v>1</v>
      </c>
      <c r="C875" t="str">
        <f>INDEX(Articles!$1:$1048576,MATCH(E875,Articles!D:D,0),7)</f>
        <v/>
      </c>
      <c r="D875" t="str">
        <f>HYPERLINK(INDEX(Articles!$1:$1048576,MATCH(E875,Articles!D:D,0),24),"Lien")</f>
        <v>Lien</v>
      </c>
      <c r="E875" t="str">
        <v>1231PA</v>
      </c>
      <c r="F875" t="str">
        <f>INDEX(Articles!$1:$1048576,MATCH(E875,Articles!D:D,0),5)</f>
        <v>JET ARGENT - 2 m - 7 sec - AE</v>
      </c>
      <c r="G875" t="str">
        <f>INDEX(Articles!$1:$1048576,MATCH(E875,Articles!D:D,0),8)</f>
        <v>AUTRESPYRO</v>
      </c>
      <c r="H875" t="str">
        <f>INDEX(Articles!$1:$1048576,MATCH(E875,Articles!D:D,0),9)</f>
        <v>SCENES</v>
      </c>
      <c r="I875">
        <f>INDEX(Articles!$1:$1048576,MATCH(E875,Articles!D:D,0),10)</f>
        <v>35</v>
      </c>
      <c r="J875" t="str">
        <f>INDEX(Articles!$1:$1048576,MATCH(E875,Articles!D:D,0),11)</f>
        <v>THEATRE</v>
      </c>
      <c r="K875" t="str">
        <f>INDEX(Articles!$1:$1048576,MATCH(E875,Articles!D:D,0),12)</f>
        <v>ARGENT</v>
      </c>
      <c r="L875" t="str">
        <f>INDEX(Articles!$1:$1048576,MATCH(E875,Articles!D:D,0),13)</f>
        <v>EU</v>
      </c>
      <c r="M875" t="str">
        <f>INDEX(Articles!$1:$1048576,MATCH(E875,Articles!D:D,0),14)</f>
        <v>T1</v>
      </c>
      <c r="N875" t="str">
        <f>INDEX(Articles!$1:$1048576,MATCH(E875,Articles!D:D,0),15)</f>
        <v>1.4G</v>
      </c>
      <c r="O875" t="str">
        <f>INDEX(Articles!$1:$1048576,MATCH(E875,Articles!D:D,0),16)</f>
        <v>0589-T1-0185</v>
      </c>
      <c r="P875">
        <f>INDEX(Articles!$1:$1048576,MATCH(E875,Articles!D:D,0),17)*1000</f>
        <v>14.3</v>
      </c>
      <c r="Q875" t="str">
        <f>INDEX(Articles!$1:$1048576,MATCH(E875,Articles!D:D,0),18)</f>
        <v>7</v>
      </c>
      <c r="R875">
        <f>INDEX(Articles!$1:$1048576,MATCH(E875,Articles!D:D,0),19)</f>
        <v>5</v>
      </c>
      <c r="S875" t="str">
        <f>IF(INDEX('Unités CA'!$1:$1048576,MATCH(E875,'Unités CA'!D:D,0),5)=0,"",INDEX('Unités CA'!$1:$1048576,MATCH(E875,'Unités CA'!D:D,0),5))</f>
        <v>0012/CA</v>
      </c>
      <c r="T875" t="str">
        <f>IF(INDEX('Unités BTE'!$1:$1048576,MATCH(E875,'Unités CA'!D:D,0),5)=0,"",INDEX('Unités BTE'!$1:$1048576,MATCH(E875,'Unités CA'!D:D,0),5))</f>
        <v/>
      </c>
      <c r="U875" t="str">
        <f>IFERROR(INDEX('Prix PRO CA'!$1:$1048576,MATCH(E875,'Prix PRO CA'!D:D,0),10),"")</f>
        <v/>
      </c>
      <c r="V875" t="str">
        <f>IFERROR(INDEX('Prix PRO CA'!$1:$1048576,MATCH(E875,'Prix PRO BTE'!D:D,0),10),"")</f>
        <v/>
      </c>
      <c r="W875">
        <f>+IFERROR(INDEX('Prix PRO PCS'!$1:$1048576,MATCH(E875,'Prix PRO PCS'!D:D,0),10),"")</f>
        <v>26.48</v>
      </c>
      <c r="X875" t="str">
        <f>IF(B875="OPPORTUNITE",AA875,IF(AA875&lt;=0,"Non",IF(AA875&gt;10,"Oui","Inf à 10")))</f>
        <v>Oui</v>
      </c>
      <c r="Y875" t="str">
        <f>IFERROR(INDEX(LigneAchat!$1:$1048576,MATCH(E875,LigneAchat!D:D,0),5),"")</f>
        <v/>
      </c>
      <c r="Z875">
        <f>INDEX(Articles!$1:$1048576,MATCH(E875,Articles!D:D,0),21)</f>
        <v>26</v>
      </c>
      <c r="AA875">
        <f>+Z875-AB875</f>
        <v>26</v>
      </c>
      <c r="AB875">
        <f>+INDEX(Articles!$1:$1048576,MATCH(E875,Articles!D:D,0),23)</f>
        <v>0</v>
      </c>
    </row>
    <row r="876">
      <c r="B876" t="str">
        <f>INDEX(Articles!$1:$1048576,MATCH(E876,Articles!D:D,0),6)</f>
        <v>1</v>
      </c>
      <c r="C876" t="str">
        <f>INDEX(Articles!$1:$1048576,MATCH(E876,Articles!D:D,0),7)</f>
        <v/>
      </c>
      <c r="D876" t="str">
        <f>HYPERLINK(INDEX(Articles!$1:$1048576,MATCH(E876,Articles!D:D,0),24),"Lien")</f>
        <v>Lien</v>
      </c>
      <c r="E876" t="str">
        <v>1231L</v>
      </c>
      <c r="F876" t="str">
        <f>INDEX(Articles!$1:$1048576,MATCH(E876,Articles!D:D,0),5)</f>
        <v>JET ARGENT - 2 m - 12 sec - AE</v>
      </c>
      <c r="G876" t="str">
        <f>INDEX(Articles!$1:$1048576,MATCH(E876,Articles!D:D,0),8)</f>
        <v>AUTRESPYRO</v>
      </c>
      <c r="H876" t="str">
        <f>INDEX(Articles!$1:$1048576,MATCH(E876,Articles!D:D,0),9)</f>
        <v>SCENES</v>
      </c>
      <c r="I876">
        <f>INDEX(Articles!$1:$1048576,MATCH(E876,Articles!D:D,0),10)</f>
        <v>35</v>
      </c>
      <c r="J876" t="str">
        <f>INDEX(Articles!$1:$1048576,MATCH(E876,Articles!D:D,0),11)</f>
        <v>THEATRE</v>
      </c>
      <c r="K876" t="str">
        <f>INDEX(Articles!$1:$1048576,MATCH(E876,Articles!D:D,0),12)</f>
        <v>ARGENT</v>
      </c>
      <c r="L876" t="str">
        <f>INDEX(Articles!$1:$1048576,MATCH(E876,Articles!D:D,0),13)</f>
        <v>EU</v>
      </c>
      <c r="M876" t="str">
        <f>INDEX(Articles!$1:$1048576,MATCH(E876,Articles!D:D,0),14)</f>
        <v>T1</v>
      </c>
      <c r="N876" t="str">
        <f>INDEX(Articles!$1:$1048576,MATCH(E876,Articles!D:D,0),15)</f>
        <v>1.4G</v>
      </c>
      <c r="O876" t="str">
        <f>INDEX(Articles!$1:$1048576,MATCH(E876,Articles!D:D,0),16)</f>
        <v>0589-T1-0185</v>
      </c>
      <c r="P876">
        <f>INDEX(Articles!$1:$1048576,MATCH(E876,Articles!D:D,0),17)*1000</f>
        <v>15</v>
      </c>
      <c r="Q876" t="str">
        <f>INDEX(Articles!$1:$1048576,MATCH(E876,Articles!D:D,0),18)</f>
        <v>12</v>
      </c>
      <c r="R876">
        <f>INDEX(Articles!$1:$1048576,MATCH(E876,Articles!D:D,0),19)</f>
        <v>5</v>
      </c>
      <c r="S876" t="str">
        <f>IF(INDEX('Unités CA'!$1:$1048576,MATCH(E876,'Unités CA'!D:D,0),5)=0,"",INDEX('Unités CA'!$1:$1048576,MATCH(E876,'Unités CA'!D:D,0),5))</f>
        <v>0012/CA</v>
      </c>
      <c r="T876" t="str">
        <f>IF(INDEX('Unités BTE'!$1:$1048576,MATCH(E876,'Unités CA'!D:D,0),5)=0,"",INDEX('Unités BTE'!$1:$1048576,MATCH(E876,'Unités CA'!D:D,0),5))</f>
        <v/>
      </c>
      <c r="U876" t="str">
        <f>IFERROR(INDEX('Prix PRO CA'!$1:$1048576,MATCH(E876,'Prix PRO CA'!D:D,0),10),"")</f>
        <v/>
      </c>
      <c r="V876" t="str">
        <f>IFERROR(INDEX('Prix PRO CA'!$1:$1048576,MATCH(E876,'Prix PRO BTE'!D:D,0),10),"")</f>
        <v/>
      </c>
      <c r="W876">
        <f>+IFERROR(INDEX('Prix PRO PCS'!$1:$1048576,MATCH(E876,'Prix PRO PCS'!D:D,0),10),"")</f>
        <v>26.72</v>
      </c>
      <c r="X876" t="str">
        <f>IF(B876="OPPORTUNITE",AA876,IF(AA876&lt;=0,"Non",IF(AA876&gt;10,"Oui","Inf à 10")))</f>
        <v>Non</v>
      </c>
      <c r="Y876" t="str">
        <f>IFERROR(INDEX(LigneAchat!$1:$1048576,MATCH(E876,LigneAchat!D:D,0),5),"")</f>
        <v/>
      </c>
      <c r="Z876">
        <f>INDEX(Articles!$1:$1048576,MATCH(E876,Articles!D:D,0),21)</f>
        <v>0</v>
      </c>
      <c r="AA876">
        <f>+Z876-AB876</f>
        <v>0</v>
      </c>
      <c r="AB876">
        <f>+INDEX(Articles!$1:$1048576,MATCH(E876,Articles!D:D,0),23)</f>
        <v>0</v>
      </c>
    </row>
    <row r="877">
      <c r="B877" t="str">
        <f>INDEX(Articles!$1:$1048576,MATCH(E877,Articles!D:D,0),6)</f>
        <v>1</v>
      </c>
      <c r="C877" t="str">
        <f>INDEX(Articles!$1:$1048576,MATCH(E877,Articles!D:D,0),7)</f>
        <v/>
      </c>
      <c r="D877" t="str">
        <f>HYPERLINK(INDEX(Articles!$1:$1048576,MATCH(E877,Articles!D:D,0),24),"Lien")</f>
        <v>Lien</v>
      </c>
      <c r="E877" t="str">
        <v>1231OR</v>
      </c>
      <c r="F877" t="str">
        <f>INDEX(Articles!$1:$1048576,MATCH(E877,Articles!D:D,0),5)</f>
        <v>JET OR - 2 m - 7 sec - AE</v>
      </c>
      <c r="G877" t="str">
        <f>INDEX(Articles!$1:$1048576,MATCH(E877,Articles!D:D,0),8)</f>
        <v>AUTRESPYRO</v>
      </c>
      <c r="H877" t="str">
        <f>INDEX(Articles!$1:$1048576,MATCH(E877,Articles!D:D,0),9)</f>
        <v>SCENES</v>
      </c>
      <c r="I877">
        <f>INDEX(Articles!$1:$1048576,MATCH(E877,Articles!D:D,0),10)</f>
        <v>35</v>
      </c>
      <c r="J877" t="str">
        <f>INDEX(Articles!$1:$1048576,MATCH(E877,Articles!D:D,0),11)</f>
        <v>THEATRE</v>
      </c>
      <c r="K877" t="str">
        <f>INDEX(Articles!$1:$1048576,MATCH(E877,Articles!D:D,0),12)</f>
        <v>OR</v>
      </c>
      <c r="L877" t="str">
        <f>INDEX(Articles!$1:$1048576,MATCH(E877,Articles!D:D,0),13)</f>
        <v>EU</v>
      </c>
      <c r="M877" t="str">
        <f>INDEX(Articles!$1:$1048576,MATCH(E877,Articles!D:D,0),14)</f>
        <v>T1</v>
      </c>
      <c r="N877" t="str">
        <f>INDEX(Articles!$1:$1048576,MATCH(E877,Articles!D:D,0),15)</f>
        <v>1.4G</v>
      </c>
      <c r="O877" t="str">
        <f>INDEX(Articles!$1:$1048576,MATCH(E877,Articles!D:D,0),16)</f>
        <v>0589-T1-0185</v>
      </c>
      <c r="P877">
        <f>INDEX(Articles!$1:$1048576,MATCH(E877,Articles!D:D,0),17)*1000</f>
        <v>14.3</v>
      </c>
      <c r="Q877" t="str">
        <f>INDEX(Articles!$1:$1048576,MATCH(E877,Articles!D:D,0),18)</f>
        <v>7</v>
      </c>
      <c r="R877">
        <f>INDEX(Articles!$1:$1048576,MATCH(E877,Articles!D:D,0),19)</f>
        <v>5</v>
      </c>
      <c r="S877" t="str">
        <f>IF(INDEX('Unités CA'!$1:$1048576,MATCH(E877,'Unités CA'!D:D,0),5)=0,"",INDEX('Unités CA'!$1:$1048576,MATCH(E877,'Unités CA'!D:D,0),5))</f>
        <v>0012/CA</v>
      </c>
      <c r="T877" t="str">
        <f>IF(INDEX('Unités BTE'!$1:$1048576,MATCH(E877,'Unités CA'!D:D,0),5)=0,"",INDEX('Unités BTE'!$1:$1048576,MATCH(E877,'Unités CA'!D:D,0),5))</f>
        <v/>
      </c>
      <c r="U877" t="str">
        <f>IFERROR(INDEX('Prix PRO CA'!$1:$1048576,MATCH(E877,'Prix PRO CA'!D:D,0),10),"")</f>
        <v/>
      </c>
      <c r="V877" t="str">
        <f>IFERROR(INDEX('Prix PRO CA'!$1:$1048576,MATCH(E877,'Prix PRO BTE'!D:D,0),10),"")</f>
        <v/>
      </c>
      <c r="W877">
        <f>+IFERROR(INDEX('Prix PRO PCS'!$1:$1048576,MATCH(E877,'Prix PRO PCS'!D:D,0),10),"")</f>
        <v>26.37</v>
      </c>
      <c r="X877" t="str">
        <f>IF(B877="OPPORTUNITE",AA877,IF(AA877&lt;=0,"Non",IF(AA877&gt;10,"Oui","Inf à 10")))</f>
        <v>Inf à 10</v>
      </c>
      <c r="Y877" t="str">
        <f>IFERROR(INDEX(LigneAchat!$1:$1048576,MATCH(E877,LigneAchat!D:D,0),5),"")</f>
        <v/>
      </c>
      <c r="Z877">
        <f>INDEX(Articles!$1:$1048576,MATCH(E877,Articles!D:D,0),21)</f>
        <v>2</v>
      </c>
      <c r="AA877">
        <f>+Z877-AB877</f>
        <v>1</v>
      </c>
      <c r="AB877">
        <f>+INDEX(Articles!$1:$1048576,MATCH(E877,Articles!D:D,0),23)</f>
        <v>1</v>
      </c>
    </row>
    <row r="878">
      <c r="B878" t="str">
        <f>INDEX(Articles!$1:$1048576,MATCH(E878,Articles!D:D,0),6)</f>
        <v>1</v>
      </c>
      <c r="C878" t="str">
        <f>INDEX(Articles!$1:$1048576,MATCH(E878,Articles!D:D,0),7)</f>
        <v/>
      </c>
      <c r="D878" t="str">
        <f>HYPERLINK(INDEX(Articles!$1:$1048576,MATCH(E878,Articles!D:D,0),24),"Lien")</f>
        <v>Lien</v>
      </c>
      <c r="E878" t="str">
        <v>15301A</v>
      </c>
      <c r="F878" t="str">
        <f>INDEX(Articles!$1:$1048576,MATCH(E878,Articles!D:D,0),5)</f>
        <v>JET ARGENT - 3 m - 1 sec - AE</v>
      </c>
      <c r="G878" t="str">
        <f>INDEX(Articles!$1:$1048576,MATCH(E878,Articles!D:D,0),8)</f>
        <v>AUTRESPYRO</v>
      </c>
      <c r="H878" t="str">
        <f>INDEX(Articles!$1:$1048576,MATCH(E878,Articles!D:D,0),9)</f>
        <v>SCENES</v>
      </c>
      <c r="I878">
        <f>INDEX(Articles!$1:$1048576,MATCH(E878,Articles!D:D,0),10)</f>
        <v>25</v>
      </c>
      <c r="J878" t="str">
        <f>INDEX(Articles!$1:$1048576,MATCH(E878,Articles!D:D,0),11)</f>
        <v>THEATRE</v>
      </c>
      <c r="K878" t="str">
        <f>INDEX(Articles!$1:$1048576,MATCH(E878,Articles!D:D,0),12)</f>
        <v>ARGENT</v>
      </c>
      <c r="L878" t="str">
        <f>INDEX(Articles!$1:$1048576,MATCH(E878,Articles!D:D,0),13)</f>
        <v>CN</v>
      </c>
      <c r="M878" t="str">
        <f>INDEX(Articles!$1:$1048576,MATCH(E878,Articles!D:D,0),14)</f>
        <v>T1</v>
      </c>
      <c r="N878" t="str">
        <f>INDEX(Articles!$1:$1048576,MATCH(E878,Articles!D:D,0),15)</f>
        <v>1.4G</v>
      </c>
      <c r="O878" t="str">
        <f>INDEX(Articles!$1:$1048576,MATCH(E878,Articles!D:D,0),16)</f>
        <v>0163-T1-3509</v>
      </c>
      <c r="P878">
        <f>INDEX(Articles!$1:$1048576,MATCH(E878,Articles!D:D,0),17)*1000</f>
        <v>25</v>
      </c>
      <c r="Q878" t="str">
        <f>INDEX(Articles!$1:$1048576,MATCH(E878,Articles!D:D,0),18)</f>
        <v>1</v>
      </c>
      <c r="R878">
        <f>INDEX(Articles!$1:$1048576,MATCH(E878,Articles!D:D,0),19)</f>
        <v>4</v>
      </c>
      <c r="S878" t="str">
        <f>IF(INDEX('Unités CA'!$1:$1048576,MATCH(E878,'Unités CA'!D:D,0),5)=0,"",INDEX('Unités CA'!$1:$1048576,MATCH(E878,'Unités CA'!D:D,0),5))</f>
        <v>0180/CA</v>
      </c>
      <c r="T878" t="str">
        <f>IF(INDEX('Unités BTE'!$1:$1048576,MATCH(E878,'Unités CA'!D:D,0),5)=0,"",INDEX('Unités BTE'!$1:$1048576,MATCH(E878,'Unités CA'!D:D,0),5))</f>
        <v/>
      </c>
      <c r="U878">
        <f>IFERROR(INDEX('Prix PRO CA'!$1:$1048576,MATCH(E878,'Prix PRO CA'!D:D,0),10),"")</f>
        <v>642.22</v>
      </c>
      <c r="V878" t="str">
        <f>IFERROR(INDEX('Prix PRO CA'!$1:$1048576,MATCH(E878,'Prix PRO BTE'!D:D,0),10),"")</f>
        <v/>
      </c>
      <c r="W878">
        <f>+IFERROR(INDEX('Prix PRO PCS'!$1:$1048576,MATCH(E878,'Prix PRO PCS'!D:D,0),10),"")</f>
        <v>4.71</v>
      </c>
      <c r="X878" t="str">
        <f>IF(B878="OPPORTUNITE",AA878,IF(AA878&lt;=0,"Non",IF(AA878&gt;10,"Oui","Inf à 10")))</f>
        <v>Oui</v>
      </c>
      <c r="Y878" t="str">
        <f>IFERROR(INDEX(LigneAchat!$1:$1048576,MATCH(E878,LigneAchat!D:D,0),5),"")</f>
        <v/>
      </c>
      <c r="Z878">
        <f>INDEX(Articles!$1:$1048576,MATCH(E878,Articles!D:D,0),21)</f>
        <v>1999</v>
      </c>
      <c r="AA878">
        <f>+Z878-AB878</f>
        <v>1997</v>
      </c>
      <c r="AB878">
        <f>+INDEX(Articles!$1:$1048576,MATCH(E878,Articles!D:D,0),23)</f>
        <v>2</v>
      </c>
    </row>
    <row r="879">
      <c r="B879" t="str">
        <f>INDEX(Articles!$1:$1048576,MATCH(E879,Articles!D:D,0),6)</f>
        <v>1</v>
      </c>
      <c r="C879" t="str">
        <f>INDEX(Articles!$1:$1048576,MATCH(E879,Articles!D:D,0),7)</f>
        <v/>
      </c>
      <c r="D879" t="str">
        <f>HYPERLINK(INDEX(Articles!$1:$1048576,MATCH(E879,Articles!D:D,0),24),"Lien")</f>
        <v>Lien</v>
      </c>
      <c r="E879" t="str">
        <v>15301OR</v>
      </c>
      <c r="F879" t="str">
        <f>INDEX(Articles!$1:$1048576,MATCH(E879,Articles!D:D,0),5)</f>
        <v>JET OR - 3 m - 1 sec - AE</v>
      </c>
      <c r="G879" t="str">
        <f>INDEX(Articles!$1:$1048576,MATCH(E879,Articles!D:D,0),8)</f>
        <v>AUTRESPYRO</v>
      </c>
      <c r="H879" t="str">
        <f>INDEX(Articles!$1:$1048576,MATCH(E879,Articles!D:D,0),9)</f>
        <v>SCENES</v>
      </c>
      <c r="I879">
        <f>INDEX(Articles!$1:$1048576,MATCH(E879,Articles!D:D,0),10)</f>
        <v>25</v>
      </c>
      <c r="J879" t="str">
        <f>INDEX(Articles!$1:$1048576,MATCH(E879,Articles!D:D,0),11)</f>
        <v>THEATRE</v>
      </c>
      <c r="K879" t="str">
        <f>INDEX(Articles!$1:$1048576,MATCH(E879,Articles!D:D,0),12)</f>
        <v>OR</v>
      </c>
      <c r="L879" t="str">
        <f>INDEX(Articles!$1:$1048576,MATCH(E879,Articles!D:D,0),13)</f>
        <v>CN</v>
      </c>
      <c r="M879" t="str">
        <f>INDEX(Articles!$1:$1048576,MATCH(E879,Articles!D:D,0),14)</f>
        <v>T1</v>
      </c>
      <c r="N879" t="str">
        <f>INDEX(Articles!$1:$1048576,MATCH(E879,Articles!D:D,0),15)</f>
        <v>1.4G</v>
      </c>
      <c r="O879" t="str">
        <f>INDEX(Articles!$1:$1048576,MATCH(E879,Articles!D:D,0),16)</f>
        <v>0163-T1-3509</v>
      </c>
      <c r="P879">
        <f>INDEX(Articles!$1:$1048576,MATCH(E879,Articles!D:D,0),17)*1000</f>
        <v>25</v>
      </c>
      <c r="Q879" t="str">
        <f>INDEX(Articles!$1:$1048576,MATCH(E879,Articles!D:D,0),18)</f>
        <v>1</v>
      </c>
      <c r="R879">
        <f>INDEX(Articles!$1:$1048576,MATCH(E879,Articles!D:D,0),19)</f>
        <v>4</v>
      </c>
      <c r="S879" t="str">
        <f>IF(INDEX('Unités CA'!$1:$1048576,MATCH(E879,'Unités CA'!D:D,0),5)=0,"",INDEX('Unités CA'!$1:$1048576,MATCH(E879,'Unités CA'!D:D,0),5))</f>
        <v>0180/CA</v>
      </c>
      <c r="T879" t="str">
        <f>IF(INDEX('Unités BTE'!$1:$1048576,MATCH(E879,'Unités CA'!D:D,0),5)=0,"",INDEX('Unités BTE'!$1:$1048576,MATCH(E879,'Unités CA'!D:D,0),5))</f>
        <v/>
      </c>
      <c r="U879">
        <f>IFERROR(INDEX('Prix PRO CA'!$1:$1048576,MATCH(E879,'Prix PRO CA'!D:D,0),10),"")</f>
        <v>642.22</v>
      </c>
      <c r="V879" t="str">
        <f>IFERROR(INDEX('Prix PRO CA'!$1:$1048576,MATCH(E879,'Prix PRO BTE'!D:D,0),10),"")</f>
        <v/>
      </c>
      <c r="W879">
        <f>+IFERROR(INDEX('Prix PRO PCS'!$1:$1048576,MATCH(E879,'Prix PRO PCS'!D:D,0),10),"")</f>
        <v>4.71</v>
      </c>
      <c r="X879" t="str">
        <f>IF(B879="OPPORTUNITE",AA879,IF(AA879&lt;=0,"Non",IF(AA879&gt;10,"Oui","Inf à 10")))</f>
        <v>Oui</v>
      </c>
      <c r="Y879" t="str">
        <f>IFERROR(INDEX(LigneAchat!$1:$1048576,MATCH(E879,LigneAchat!D:D,0),5),"")</f>
        <v/>
      </c>
      <c r="Z879">
        <f>INDEX(Articles!$1:$1048576,MATCH(E879,Articles!D:D,0),21)</f>
        <v>695</v>
      </c>
      <c r="AA879">
        <f>+Z879-AB879</f>
        <v>695</v>
      </c>
      <c r="AB879">
        <f>+INDEX(Articles!$1:$1048576,MATCH(E879,Articles!D:D,0),23)</f>
        <v>0</v>
      </c>
    </row>
    <row r="880">
      <c r="B880" t="str">
        <f>INDEX(Articles!$1:$1048576,MATCH(E880,Articles!D:D,0),6)</f>
        <v>1</v>
      </c>
      <c r="C880" t="str">
        <f>INDEX(Articles!$1:$1048576,MATCH(E880,Articles!D:D,0),7)</f>
        <v/>
      </c>
      <c r="D880" t="str">
        <f>HYPERLINK(INDEX(Articles!$1:$1048576,MATCH(E880,Articles!D:D,0),24),"Lien")</f>
        <v>Lien</v>
      </c>
      <c r="E880" t="str">
        <v>15310A</v>
      </c>
      <c r="F880" t="str">
        <f>INDEX(Articles!$1:$1048576,MATCH(E880,Articles!D:D,0),5)</f>
        <v>JET ARGENT - 3 m - 10 sec - AE</v>
      </c>
      <c r="G880" t="str">
        <f>INDEX(Articles!$1:$1048576,MATCH(E880,Articles!D:D,0),8)</f>
        <v>AUTRESPYRO</v>
      </c>
      <c r="H880" t="str">
        <f>INDEX(Articles!$1:$1048576,MATCH(E880,Articles!D:D,0),9)</f>
        <v>SCENES</v>
      </c>
      <c r="I880">
        <f>INDEX(Articles!$1:$1048576,MATCH(E880,Articles!D:D,0),10)</f>
        <v>40</v>
      </c>
      <c r="J880" t="str">
        <f>INDEX(Articles!$1:$1048576,MATCH(E880,Articles!D:D,0),11)</f>
        <v>THEATRE</v>
      </c>
      <c r="K880" t="str">
        <f>INDEX(Articles!$1:$1048576,MATCH(E880,Articles!D:D,0),12)</f>
        <v>ARGENT</v>
      </c>
      <c r="L880" t="str">
        <f>INDEX(Articles!$1:$1048576,MATCH(E880,Articles!D:D,0),13)</f>
        <v>CN</v>
      </c>
      <c r="M880" t="str">
        <f>INDEX(Articles!$1:$1048576,MATCH(E880,Articles!D:D,0),14)</f>
        <v>T1</v>
      </c>
      <c r="N880" t="str">
        <f>INDEX(Articles!$1:$1048576,MATCH(E880,Articles!D:D,0),15)</f>
        <v>1.4G</v>
      </c>
      <c r="O880" t="str">
        <f>INDEX(Articles!$1:$1048576,MATCH(E880,Articles!D:D,0),16)</f>
        <v>0163-T1-2876</v>
      </c>
      <c r="P880">
        <f>INDEX(Articles!$1:$1048576,MATCH(E880,Articles!D:D,0),17)*1000</f>
        <v>21</v>
      </c>
      <c r="Q880" t="str">
        <f>INDEX(Articles!$1:$1048576,MATCH(E880,Articles!D:D,0),18)</f>
        <v>10</v>
      </c>
      <c r="R880">
        <f>INDEX(Articles!$1:$1048576,MATCH(E880,Articles!D:D,0),19)</f>
        <v>15</v>
      </c>
      <c r="S880" t="str">
        <f>IF(INDEX('Unités CA'!$1:$1048576,MATCH(E880,'Unités CA'!D:D,0),5)=0,"",INDEX('Unités CA'!$1:$1048576,MATCH(E880,'Unités CA'!D:D,0),5))</f>
        <v>0060/CA</v>
      </c>
      <c r="T880" t="str">
        <f>IF(INDEX('Unités BTE'!$1:$1048576,MATCH(E880,'Unités CA'!D:D,0),5)=0,"",INDEX('Unités BTE'!$1:$1048576,MATCH(E880,'Unités CA'!D:D,0),5))</f>
        <v/>
      </c>
      <c r="U880">
        <f>IFERROR(INDEX('Prix PRO CA'!$1:$1048576,MATCH(E880,'Prix PRO CA'!D:D,0),10),"")</f>
        <v>347.24</v>
      </c>
      <c r="V880" t="str">
        <f>IFERROR(INDEX('Prix PRO CA'!$1:$1048576,MATCH(E880,'Prix PRO BTE'!D:D,0),10),"")</f>
        <v/>
      </c>
      <c r="W880">
        <f>+IFERROR(INDEX('Prix PRO PCS'!$1:$1048576,MATCH(E880,'Prix PRO PCS'!D:D,0),10),"")</f>
        <v>6.64</v>
      </c>
      <c r="X880" t="str">
        <f>IF(B880="OPPORTUNITE",AA880,IF(AA880&lt;=0,"Non",IF(AA880&gt;10,"Oui","Inf à 10")))</f>
        <v>Oui</v>
      </c>
      <c r="Y880" t="str">
        <f>IFERROR(INDEX(LigneAchat!$1:$1048576,MATCH(E880,LigneAchat!D:D,0),5),"")</f>
        <v/>
      </c>
      <c r="Z880">
        <f>INDEX(Articles!$1:$1048576,MATCH(E880,Articles!D:D,0),21)</f>
        <v>1723</v>
      </c>
      <c r="AA880">
        <f>+Z880-AB880</f>
        <v>1723</v>
      </c>
      <c r="AB880">
        <f>+INDEX(Articles!$1:$1048576,MATCH(E880,Articles!D:D,0),23)</f>
        <v>0</v>
      </c>
    </row>
    <row r="881">
      <c r="B881" t="str">
        <f>INDEX(Articles!$1:$1048576,MATCH(E881,Articles!D:D,0),6)</f>
        <v>1</v>
      </c>
      <c r="C881" t="str">
        <f>INDEX(Articles!$1:$1048576,MATCH(E881,Articles!D:D,0),7)</f>
        <v/>
      </c>
      <c r="D881" t="str">
        <f>HYPERLINK(INDEX(Articles!$1:$1048576,MATCH(E881,Articles!D:D,0),24),"Lien")</f>
        <v>Lien</v>
      </c>
      <c r="E881" t="str">
        <v>15310OR</v>
      </c>
      <c r="F881" t="str">
        <f>INDEX(Articles!$1:$1048576,MATCH(E881,Articles!D:D,0),5)</f>
        <v>JET OR - 3 m - 10 sec - AE</v>
      </c>
      <c r="G881" t="str">
        <f>INDEX(Articles!$1:$1048576,MATCH(E881,Articles!D:D,0),8)</f>
        <v>AUTRESPYRO</v>
      </c>
      <c r="H881" t="str">
        <f>INDEX(Articles!$1:$1048576,MATCH(E881,Articles!D:D,0),9)</f>
        <v>SCENES</v>
      </c>
      <c r="I881">
        <f>INDEX(Articles!$1:$1048576,MATCH(E881,Articles!D:D,0),10)</f>
        <v>40</v>
      </c>
      <c r="J881" t="str">
        <f>INDEX(Articles!$1:$1048576,MATCH(E881,Articles!D:D,0),11)</f>
        <v>THEATRE</v>
      </c>
      <c r="K881" t="str">
        <f>INDEX(Articles!$1:$1048576,MATCH(E881,Articles!D:D,0),12)</f>
        <v>OR</v>
      </c>
      <c r="L881" t="str">
        <f>INDEX(Articles!$1:$1048576,MATCH(E881,Articles!D:D,0),13)</f>
        <v>CN</v>
      </c>
      <c r="M881" t="str">
        <f>INDEX(Articles!$1:$1048576,MATCH(E881,Articles!D:D,0),14)</f>
        <v>T1</v>
      </c>
      <c r="N881" t="str">
        <f>INDEX(Articles!$1:$1048576,MATCH(E881,Articles!D:D,0),15)</f>
        <v>1.4G</v>
      </c>
      <c r="O881" t="str">
        <f>INDEX(Articles!$1:$1048576,MATCH(E881,Articles!D:D,0),16)</f>
        <v>0163-T1-2876</v>
      </c>
      <c r="P881">
        <f>INDEX(Articles!$1:$1048576,MATCH(E881,Articles!D:D,0),17)*1000</f>
        <v>21</v>
      </c>
      <c r="Q881" t="str">
        <f>INDEX(Articles!$1:$1048576,MATCH(E881,Articles!D:D,0),18)</f>
        <v>10</v>
      </c>
      <c r="R881">
        <f>INDEX(Articles!$1:$1048576,MATCH(E881,Articles!D:D,0),19)</f>
        <v>15</v>
      </c>
      <c r="S881" t="str">
        <f>IF(INDEX('Unités CA'!$1:$1048576,MATCH(E881,'Unités CA'!D:D,0),5)=0,"",INDEX('Unités CA'!$1:$1048576,MATCH(E881,'Unités CA'!D:D,0),5))</f>
        <v>0060/CA</v>
      </c>
      <c r="T881" t="str">
        <f>IF(INDEX('Unités BTE'!$1:$1048576,MATCH(E881,'Unités CA'!D:D,0),5)=0,"",INDEX('Unités BTE'!$1:$1048576,MATCH(E881,'Unités CA'!D:D,0),5))</f>
        <v/>
      </c>
      <c r="U881">
        <f>IFERROR(INDEX('Prix PRO CA'!$1:$1048576,MATCH(E881,'Prix PRO CA'!D:D,0),10),"")</f>
        <v>347.24</v>
      </c>
      <c r="V881" t="str">
        <f>IFERROR(INDEX('Prix PRO CA'!$1:$1048576,MATCH(E881,'Prix PRO BTE'!D:D,0),10),"")</f>
        <v/>
      </c>
      <c r="W881">
        <f>+IFERROR(INDEX('Prix PRO PCS'!$1:$1048576,MATCH(E881,'Prix PRO PCS'!D:D,0),10),"")</f>
        <v>6.64</v>
      </c>
      <c r="X881" t="str">
        <f>IF(B881="OPPORTUNITE",AA881,IF(AA881&lt;=0,"Non",IF(AA881&gt;10,"Oui","Inf à 10")))</f>
        <v>Oui</v>
      </c>
      <c r="Y881" t="str">
        <f>IFERROR(INDEX(LigneAchat!$1:$1048576,MATCH(E881,LigneAchat!D:D,0),5),"")</f>
        <v/>
      </c>
      <c r="Z881">
        <f>INDEX(Articles!$1:$1048576,MATCH(E881,Articles!D:D,0),21)</f>
        <v>615</v>
      </c>
      <c r="AA881">
        <f>+Z881-AB881</f>
        <v>367</v>
      </c>
      <c r="AB881">
        <f>+INDEX(Articles!$1:$1048576,MATCH(E881,Articles!D:D,0),23)</f>
        <v>248</v>
      </c>
    </row>
    <row r="882">
      <c r="B882" t="str">
        <f>INDEX(Articles!$1:$1048576,MATCH(E882,Articles!D:D,0),6)</f>
        <v>1</v>
      </c>
      <c r="C882" t="str">
        <f>INDEX(Articles!$1:$1048576,MATCH(E882,Articles!D:D,0),7)</f>
        <v/>
      </c>
      <c r="D882" t="str">
        <f>HYPERLINK(INDEX(Articles!$1:$1048576,MATCH(E882,Articles!D:D,0),24),"Lien")</f>
        <v>Lien</v>
      </c>
      <c r="E882" t="str">
        <v>15320A</v>
      </c>
      <c r="F882" t="str">
        <f>INDEX(Articles!$1:$1048576,MATCH(E882,Articles!D:D,0),5)</f>
        <v>JET ARGENT - 3 m - 20 sec - AE</v>
      </c>
      <c r="G882" t="str">
        <f>INDEX(Articles!$1:$1048576,MATCH(E882,Articles!D:D,0),8)</f>
        <v>AUTRESPYRO</v>
      </c>
      <c r="H882" t="str">
        <f>INDEX(Articles!$1:$1048576,MATCH(E882,Articles!D:D,0),9)</f>
        <v>SCENES</v>
      </c>
      <c r="I882">
        <f>INDEX(Articles!$1:$1048576,MATCH(E882,Articles!D:D,0),10)</f>
        <v>40</v>
      </c>
      <c r="J882" t="str">
        <f>INDEX(Articles!$1:$1048576,MATCH(E882,Articles!D:D,0),11)</f>
        <v>THEATRE</v>
      </c>
      <c r="K882" t="str">
        <f>INDEX(Articles!$1:$1048576,MATCH(E882,Articles!D:D,0),12)</f>
        <v>ARGENT</v>
      </c>
      <c r="L882" t="str">
        <f>INDEX(Articles!$1:$1048576,MATCH(E882,Articles!D:D,0),13)</f>
        <v>CN</v>
      </c>
      <c r="M882" t="str">
        <f>INDEX(Articles!$1:$1048576,MATCH(E882,Articles!D:D,0),14)</f>
        <v>T1</v>
      </c>
      <c r="N882" t="str">
        <f>INDEX(Articles!$1:$1048576,MATCH(E882,Articles!D:D,0),15)</f>
        <v>1.4G</v>
      </c>
      <c r="O882" t="str">
        <f>INDEX(Articles!$1:$1048576,MATCH(E882,Articles!D:D,0),16)</f>
        <v>0163-T1-2876</v>
      </c>
      <c r="P882">
        <f>INDEX(Articles!$1:$1048576,MATCH(E882,Articles!D:D,0),17)*1000</f>
        <v>28</v>
      </c>
      <c r="Q882" t="str">
        <f>INDEX(Articles!$1:$1048576,MATCH(E882,Articles!D:D,0),18)</f>
        <v>20</v>
      </c>
      <c r="R882">
        <f>INDEX(Articles!$1:$1048576,MATCH(E882,Articles!D:D,0),19)</f>
        <v>15</v>
      </c>
      <c r="S882" t="str">
        <f>IF(INDEX('Unités CA'!$1:$1048576,MATCH(E882,'Unités CA'!D:D,0),5)=0,"",INDEX('Unités CA'!$1:$1048576,MATCH(E882,'Unités CA'!D:D,0),5))</f>
        <v>0060/CA</v>
      </c>
      <c r="T882" t="str">
        <f>IF(INDEX('Unités BTE'!$1:$1048576,MATCH(E882,'Unités CA'!D:D,0),5)=0,"",INDEX('Unités BTE'!$1:$1048576,MATCH(E882,'Unités CA'!D:D,0),5))</f>
        <v/>
      </c>
      <c r="U882">
        <f>IFERROR(INDEX('Prix PRO CA'!$1:$1048576,MATCH(E882,'Prix PRO CA'!D:D,0),10),"")</f>
        <v>412.86</v>
      </c>
      <c r="V882" t="str">
        <f>IFERROR(INDEX('Prix PRO CA'!$1:$1048576,MATCH(E882,'Prix PRO BTE'!D:D,0),10),"")</f>
        <v/>
      </c>
      <c r="W882">
        <f>+IFERROR(INDEX('Prix PRO PCS'!$1:$1048576,MATCH(E882,'Prix PRO PCS'!D:D,0),10),"")</f>
        <v>8.62</v>
      </c>
      <c r="X882" t="str">
        <f>IF(B882="OPPORTUNITE",AA882,IF(AA882&lt;=0,"Non",IF(AA882&gt;10,"Oui","Inf à 10")))</f>
        <v>Oui</v>
      </c>
      <c r="Y882" t="str">
        <f>IFERROR(INDEX(LigneAchat!$1:$1048576,MATCH(E882,LigneAchat!D:D,0),5),"")</f>
        <v/>
      </c>
      <c r="Z882">
        <f>INDEX(Articles!$1:$1048576,MATCH(E882,Articles!D:D,0),21)</f>
        <v>5072</v>
      </c>
      <c r="AA882">
        <f>+Z882-AB882</f>
        <v>5072</v>
      </c>
      <c r="AB882">
        <f>+INDEX(Articles!$1:$1048576,MATCH(E882,Articles!D:D,0),23)</f>
        <v>0</v>
      </c>
    </row>
    <row r="883">
      <c r="B883" t="str">
        <f>INDEX(Articles!$1:$1048576,MATCH(E883,Articles!D:D,0),6)</f>
        <v>1</v>
      </c>
      <c r="C883" t="str">
        <f>INDEX(Articles!$1:$1048576,MATCH(E883,Articles!D:D,0),7)</f>
        <v/>
      </c>
      <c r="D883" t="str">
        <f>HYPERLINK(INDEX(Articles!$1:$1048576,MATCH(E883,Articles!D:D,0),24),"Lien")</f>
        <v>Lien</v>
      </c>
      <c r="E883" t="str">
        <v>15320OR</v>
      </c>
      <c r="F883" t="str">
        <f>INDEX(Articles!$1:$1048576,MATCH(E883,Articles!D:D,0),5)</f>
        <v>JET OR - 3 m - 20 sec - AE</v>
      </c>
      <c r="G883" t="str">
        <f>INDEX(Articles!$1:$1048576,MATCH(E883,Articles!D:D,0),8)</f>
        <v>AUTRESPYRO</v>
      </c>
      <c r="H883" t="str">
        <f>INDEX(Articles!$1:$1048576,MATCH(E883,Articles!D:D,0),9)</f>
        <v>SCENES</v>
      </c>
      <c r="I883">
        <f>INDEX(Articles!$1:$1048576,MATCH(E883,Articles!D:D,0),10)</f>
        <v>40</v>
      </c>
      <c r="J883" t="str">
        <f>INDEX(Articles!$1:$1048576,MATCH(E883,Articles!D:D,0),11)</f>
        <v>THEATRE</v>
      </c>
      <c r="K883" t="str">
        <f>INDEX(Articles!$1:$1048576,MATCH(E883,Articles!D:D,0),12)</f>
        <v>OR</v>
      </c>
      <c r="L883" t="str">
        <f>INDEX(Articles!$1:$1048576,MATCH(E883,Articles!D:D,0),13)</f>
        <v>CN</v>
      </c>
      <c r="M883" t="str">
        <f>INDEX(Articles!$1:$1048576,MATCH(E883,Articles!D:D,0),14)</f>
        <v>T1</v>
      </c>
      <c r="N883" t="str">
        <f>INDEX(Articles!$1:$1048576,MATCH(E883,Articles!D:D,0),15)</f>
        <v>1.4G</v>
      </c>
      <c r="O883" t="str">
        <f>INDEX(Articles!$1:$1048576,MATCH(E883,Articles!D:D,0),16)</f>
        <v>0163-T1-2876</v>
      </c>
      <c r="P883">
        <f>INDEX(Articles!$1:$1048576,MATCH(E883,Articles!D:D,0),17)*1000</f>
        <v>28</v>
      </c>
      <c r="Q883" t="str">
        <f>INDEX(Articles!$1:$1048576,MATCH(E883,Articles!D:D,0),18)</f>
        <v>20</v>
      </c>
      <c r="R883">
        <f>INDEX(Articles!$1:$1048576,MATCH(E883,Articles!D:D,0),19)</f>
        <v>15</v>
      </c>
      <c r="S883" t="str">
        <f>IF(INDEX('Unités CA'!$1:$1048576,MATCH(E883,'Unités CA'!D:D,0),5)=0,"",INDEX('Unités CA'!$1:$1048576,MATCH(E883,'Unités CA'!D:D,0),5))</f>
        <v>0060/CA</v>
      </c>
      <c r="T883" t="str">
        <f>IF(INDEX('Unités BTE'!$1:$1048576,MATCH(E883,'Unités CA'!D:D,0),5)=0,"",INDEX('Unités BTE'!$1:$1048576,MATCH(E883,'Unités CA'!D:D,0),5))</f>
        <v/>
      </c>
      <c r="U883">
        <f>IFERROR(INDEX('Prix PRO CA'!$1:$1048576,MATCH(E883,'Prix PRO CA'!D:D,0),10),"")</f>
        <v>412.86</v>
      </c>
      <c r="V883" t="str">
        <f>IFERROR(INDEX('Prix PRO CA'!$1:$1048576,MATCH(E883,'Prix PRO BTE'!D:D,0),10),"")</f>
        <v/>
      </c>
      <c r="W883">
        <f>+IFERROR(INDEX('Prix PRO PCS'!$1:$1048576,MATCH(E883,'Prix PRO PCS'!D:D,0),10),"")</f>
        <v>8.62</v>
      </c>
      <c r="X883" t="str">
        <f>IF(B883="OPPORTUNITE",AA883,IF(AA883&lt;=0,"Non",IF(AA883&gt;10,"Oui","Inf à 10")))</f>
        <v>Oui</v>
      </c>
      <c r="Y883">
        <f>IFERROR(INDEX(LigneAchat!$1:$1048576,MATCH(E883,LigneAchat!D:D,0),5),"")</f>
        <v>44280</v>
      </c>
      <c r="Z883">
        <f>INDEX(Articles!$1:$1048576,MATCH(E883,Articles!D:D,0),21)</f>
        <v>564</v>
      </c>
      <c r="AA883">
        <f>+Z883-AB883</f>
        <v>63</v>
      </c>
      <c r="AB883">
        <f>+INDEX(Articles!$1:$1048576,MATCH(E883,Articles!D:D,0),23)</f>
        <v>501</v>
      </c>
    </row>
    <row r="884">
      <c r="B884" t="str">
        <f>INDEX(Articles!$1:$1048576,MATCH(E884,Articles!D:D,0),6)</f>
        <v>1</v>
      </c>
      <c r="C884" t="str">
        <f>INDEX(Articles!$1:$1048576,MATCH(E884,Articles!D:D,0),7)</f>
        <v/>
      </c>
      <c r="D884" t="str">
        <f>HYPERLINK(INDEX(Articles!$1:$1048576,MATCH(E884,Articles!D:D,0),24),"Lien")</f>
        <v>Lien</v>
      </c>
      <c r="E884" t="str">
        <v>15302A</v>
      </c>
      <c r="F884" t="str">
        <f>INDEX(Articles!$1:$1048576,MATCH(E884,Articles!D:D,0),5)</f>
        <v>JET ARGENT - 10 m - 1 sec - AE</v>
      </c>
      <c r="G884" t="str">
        <f>INDEX(Articles!$1:$1048576,MATCH(E884,Articles!D:D,0),8)</f>
        <v>AUTRESPYRO</v>
      </c>
      <c r="H884" t="str">
        <f>INDEX(Articles!$1:$1048576,MATCH(E884,Articles!D:D,0),9)</f>
        <v>SCENES</v>
      </c>
      <c r="I884">
        <f>INDEX(Articles!$1:$1048576,MATCH(E884,Articles!D:D,0),10)</f>
        <v>38</v>
      </c>
      <c r="J884" t="str">
        <f>INDEX(Articles!$1:$1048576,MATCH(E884,Articles!D:D,0),11)</f>
        <v>THEATRE</v>
      </c>
      <c r="K884" t="str">
        <f>INDEX(Articles!$1:$1048576,MATCH(E884,Articles!D:D,0),12)</f>
        <v>ARGENT</v>
      </c>
      <c r="L884" t="str">
        <f>INDEX(Articles!$1:$1048576,MATCH(E884,Articles!D:D,0),13)</f>
        <v>CN</v>
      </c>
      <c r="M884" t="str">
        <f>INDEX(Articles!$1:$1048576,MATCH(E884,Articles!D:D,0),14)</f>
        <v>T1</v>
      </c>
      <c r="N884" t="str">
        <f>INDEX(Articles!$1:$1048576,MATCH(E884,Articles!D:D,0),15)</f>
        <v>1.4G</v>
      </c>
      <c r="O884" t="str">
        <f>INDEX(Articles!$1:$1048576,MATCH(E884,Articles!D:D,0),16)</f>
        <v>0163-T1-3509</v>
      </c>
      <c r="P884">
        <f>INDEX(Articles!$1:$1048576,MATCH(E884,Articles!D:D,0),17)*1000</f>
        <v>18</v>
      </c>
      <c r="Q884" t="str">
        <f>INDEX(Articles!$1:$1048576,MATCH(E884,Articles!D:D,0),18)</f>
        <v>1</v>
      </c>
      <c r="R884">
        <f>INDEX(Articles!$1:$1048576,MATCH(E884,Articles!D:D,0),19)</f>
        <v>15</v>
      </c>
      <c r="S884" t="str">
        <f>IF(INDEX('Unités CA'!$1:$1048576,MATCH(E884,'Unités CA'!D:D,0),5)=0,"",INDEX('Unités CA'!$1:$1048576,MATCH(E884,'Unités CA'!D:D,0),5))</f>
        <v>0060/CA</v>
      </c>
      <c r="T884" t="str">
        <f>IF(INDEX('Unités BTE'!$1:$1048576,MATCH(E884,'Unités CA'!D:D,0),5)=0,"",INDEX('Unités BTE'!$1:$1048576,MATCH(E884,'Unités CA'!D:D,0),5))</f>
        <v/>
      </c>
      <c r="U884">
        <f>IFERROR(INDEX('Prix PRO CA'!$1:$1048576,MATCH(E884,'Prix PRO CA'!D:D,0),10),"")</f>
        <v>258.45</v>
      </c>
      <c r="V884" t="str">
        <f>IFERROR(INDEX('Prix PRO CA'!$1:$1048576,MATCH(E884,'Prix PRO BTE'!D:D,0),10),"")</f>
        <v/>
      </c>
      <c r="W884">
        <f>+IFERROR(INDEX('Prix PRO PCS'!$1:$1048576,MATCH(E884,'Prix PRO PCS'!D:D,0),10),"")</f>
        <v>5.71</v>
      </c>
      <c r="X884" t="str">
        <f>IF(B884="OPPORTUNITE",AA884,IF(AA884&lt;=0,"Non",IF(AA884&gt;10,"Oui","Inf à 10")))</f>
        <v>Oui</v>
      </c>
      <c r="Y884" t="str">
        <f>IFERROR(INDEX(LigneAchat!$1:$1048576,MATCH(E884,LigneAchat!D:D,0),5),"")</f>
        <v/>
      </c>
      <c r="Z884">
        <f>INDEX(Articles!$1:$1048576,MATCH(E884,Articles!D:D,0),21)</f>
        <v>2187</v>
      </c>
      <c r="AA884">
        <f>+Z884-AB884</f>
        <v>2008</v>
      </c>
      <c r="AB884">
        <f>+INDEX(Articles!$1:$1048576,MATCH(E884,Articles!D:D,0),23)</f>
        <v>179</v>
      </c>
    </row>
    <row r="885">
      <c r="B885" t="str">
        <f>INDEX(Articles!$1:$1048576,MATCH(E885,Articles!D:D,0),6)</f>
        <v>1</v>
      </c>
      <c r="C885" t="str">
        <f>INDEX(Articles!$1:$1048576,MATCH(E885,Articles!D:D,0),7)</f>
        <v/>
      </c>
      <c r="D885" t="str">
        <f>HYPERLINK(INDEX(Articles!$1:$1048576,MATCH(E885,Articles!D:D,0),24),"Lien")</f>
        <v>Lien</v>
      </c>
      <c r="E885" t="str">
        <v>1223</v>
      </c>
      <c r="F885" t="str">
        <f>INDEX(Articles!$1:$1048576,MATCH(E885,Articles!D:D,0),5)</f>
        <v>MARROON PETIT - AE</v>
      </c>
      <c r="G885" t="str">
        <f>INDEX(Articles!$1:$1048576,MATCH(E885,Articles!D:D,0),8)</f>
        <v>AUTRESPYRO</v>
      </c>
      <c r="H885" t="str">
        <f>INDEX(Articles!$1:$1048576,MATCH(E885,Articles!D:D,0),9)</f>
        <v>SCENES</v>
      </c>
      <c r="I885">
        <f>INDEX(Articles!$1:$1048576,MATCH(E885,Articles!D:D,0),10)</f>
        <v>21</v>
      </c>
      <c r="J885" t="str">
        <f>INDEX(Articles!$1:$1048576,MATCH(E885,Articles!D:D,0),11)</f>
        <v>DETONATION</v>
      </c>
      <c r="K885" t="str">
        <f>INDEX(Articles!$1:$1048576,MATCH(E885,Articles!D:D,0),12)</f>
        <v>ARGENT</v>
      </c>
      <c r="L885" t="str">
        <f>INDEX(Articles!$1:$1048576,MATCH(E885,Articles!D:D,0),13)</f>
        <v>EU</v>
      </c>
      <c r="M885" t="str">
        <f>INDEX(Articles!$1:$1048576,MATCH(E885,Articles!D:D,0),14)</f>
        <v>T2</v>
      </c>
      <c r="N885" t="str">
        <f>INDEX(Articles!$1:$1048576,MATCH(E885,Articles!D:D,0),15)</f>
        <v>1.4G</v>
      </c>
      <c r="O885" t="str">
        <f>INDEX(Articles!$1:$1048576,MATCH(E885,Articles!D:D,0),16)</f>
        <v>0589-T2-0033</v>
      </c>
      <c r="P885">
        <f>INDEX(Articles!$1:$1048576,MATCH(E885,Articles!D:D,0),17)*1000</f>
        <v>1.5</v>
      </c>
      <c r="Q885" t="str">
        <f>INDEX(Articles!$1:$1048576,MATCH(E885,Articles!D:D,0),18)</f>
        <v>0,5</v>
      </c>
      <c r="R885">
        <f>INDEX(Articles!$1:$1048576,MATCH(E885,Articles!D:D,0),19)</f>
        <v>10</v>
      </c>
      <c r="S885" t="str">
        <f>IF(INDEX('Unités CA'!$1:$1048576,MATCH(E885,'Unités CA'!D:D,0),5)=0,"",INDEX('Unités CA'!$1:$1048576,MATCH(E885,'Unités CA'!D:D,0),5))</f>
        <v>0012/CA</v>
      </c>
      <c r="T885" t="str">
        <f>IF(INDEX('Unités BTE'!$1:$1048576,MATCH(E885,'Unités CA'!D:D,0),5)=0,"",INDEX('Unités BTE'!$1:$1048576,MATCH(E885,'Unités CA'!D:D,0),5))</f>
        <v/>
      </c>
      <c r="U885" t="str">
        <f>IFERROR(INDEX('Prix PRO CA'!$1:$1048576,MATCH(E885,'Prix PRO CA'!D:D,0),10),"")</f>
        <v/>
      </c>
      <c r="V885" t="str">
        <f>IFERROR(INDEX('Prix PRO CA'!$1:$1048576,MATCH(E885,'Prix PRO BTE'!D:D,0),10),"")</f>
        <v/>
      </c>
      <c r="W885">
        <f>+IFERROR(INDEX('Prix PRO PCS'!$1:$1048576,MATCH(E885,'Prix PRO PCS'!D:D,0),10),"")</f>
        <v>14.79</v>
      </c>
      <c r="X885" t="str">
        <f>IF(B885="OPPORTUNITE",AA885,IF(AA885&lt;=0,"Non",IF(AA885&gt;10,"Oui","Inf à 10")))</f>
        <v>Inf à 10</v>
      </c>
      <c r="Y885" t="str">
        <f>IFERROR(INDEX(LigneAchat!$1:$1048576,MATCH(E885,LigneAchat!D:D,0),5),"")</f>
        <v/>
      </c>
      <c r="Z885">
        <f>INDEX(Articles!$1:$1048576,MATCH(E885,Articles!D:D,0),21)</f>
        <v>9</v>
      </c>
      <c r="AA885">
        <f>+Z885-AB885</f>
        <v>6</v>
      </c>
      <c r="AB885">
        <f>+INDEX(Articles!$1:$1048576,MATCH(E885,Articles!D:D,0),23)</f>
        <v>3</v>
      </c>
    </row>
    <row r="886">
      <c r="B886" t="str">
        <f>INDEX(Articles!$1:$1048576,MATCH(E886,Articles!D:D,0),6)</f>
        <v>1</v>
      </c>
      <c r="C886" t="str">
        <f>INDEX(Articles!$1:$1048576,MATCH(E886,Articles!D:D,0),7)</f>
        <v/>
      </c>
      <c r="D886" t="str">
        <f>HYPERLINK(INDEX(Articles!$1:$1048576,MATCH(E886,Articles!D:D,0),24),"Lien")</f>
        <v>Lien</v>
      </c>
      <c r="E886" t="str">
        <v>1224</v>
      </c>
      <c r="F886" t="str">
        <f>INDEX(Articles!$1:$1048576,MATCH(E886,Articles!D:D,0),5)</f>
        <v>MARROON MOYEN - AE</v>
      </c>
      <c r="G886" t="str">
        <f>INDEX(Articles!$1:$1048576,MATCH(E886,Articles!D:D,0),8)</f>
        <v>AUTRESPYRO</v>
      </c>
      <c r="H886" t="str">
        <f>INDEX(Articles!$1:$1048576,MATCH(E886,Articles!D:D,0),9)</f>
        <v>SCENES</v>
      </c>
      <c r="I886">
        <f>INDEX(Articles!$1:$1048576,MATCH(E886,Articles!D:D,0),10)</f>
        <v>21</v>
      </c>
      <c r="J886" t="str">
        <f>INDEX(Articles!$1:$1048576,MATCH(E886,Articles!D:D,0),11)</f>
        <v>DETONATION</v>
      </c>
      <c r="K886" t="str">
        <f>INDEX(Articles!$1:$1048576,MATCH(E886,Articles!D:D,0),12)</f>
        <v>ARGENT</v>
      </c>
      <c r="L886" t="str">
        <f>INDEX(Articles!$1:$1048576,MATCH(E886,Articles!D:D,0),13)</f>
        <v>EU</v>
      </c>
      <c r="M886" t="str">
        <f>INDEX(Articles!$1:$1048576,MATCH(E886,Articles!D:D,0),14)</f>
        <v>T2</v>
      </c>
      <c r="N886" t="str">
        <f>INDEX(Articles!$1:$1048576,MATCH(E886,Articles!D:D,0),15)</f>
        <v>1.4G</v>
      </c>
      <c r="O886" t="str">
        <f>INDEX(Articles!$1:$1048576,MATCH(E886,Articles!D:D,0),16)</f>
        <v>0589-T2-0033</v>
      </c>
      <c r="P886">
        <f>INDEX(Articles!$1:$1048576,MATCH(E886,Articles!D:D,0),17)*1000</f>
        <v>2.5</v>
      </c>
      <c r="Q886" t="str">
        <f>INDEX(Articles!$1:$1048576,MATCH(E886,Articles!D:D,0),18)</f>
        <v>0,5</v>
      </c>
      <c r="R886">
        <f>INDEX(Articles!$1:$1048576,MATCH(E886,Articles!D:D,0),19)</f>
        <v>10</v>
      </c>
      <c r="S886" t="str">
        <f>IF(INDEX('Unités CA'!$1:$1048576,MATCH(E886,'Unités CA'!D:D,0),5)=0,"",INDEX('Unités CA'!$1:$1048576,MATCH(E886,'Unités CA'!D:D,0),5))</f>
        <v>0012/CA</v>
      </c>
      <c r="T886" t="str">
        <f>IF(INDEX('Unités BTE'!$1:$1048576,MATCH(E886,'Unités CA'!D:D,0),5)=0,"",INDEX('Unités BTE'!$1:$1048576,MATCH(E886,'Unités CA'!D:D,0),5))</f>
        <v/>
      </c>
      <c r="U886" t="str">
        <f>IFERROR(INDEX('Prix PRO CA'!$1:$1048576,MATCH(E886,'Prix PRO CA'!D:D,0),10),"")</f>
        <v/>
      </c>
      <c r="V886" t="str">
        <f>IFERROR(INDEX('Prix PRO CA'!$1:$1048576,MATCH(E886,'Prix PRO BTE'!D:D,0),10),"")</f>
        <v/>
      </c>
      <c r="W886">
        <f>+IFERROR(INDEX('Prix PRO PCS'!$1:$1048576,MATCH(E886,'Prix PRO PCS'!D:D,0),10),"")</f>
        <v>14.79</v>
      </c>
      <c r="X886" t="str">
        <f>IF(B886="OPPORTUNITE",AA886,IF(AA886&lt;=0,"Non",IF(AA886&gt;10,"Oui","Inf à 10")))</f>
        <v>Non</v>
      </c>
      <c r="Y886" t="str">
        <f>IFERROR(INDEX(LigneAchat!$1:$1048576,MATCH(E886,LigneAchat!D:D,0),5),"")</f>
        <v/>
      </c>
      <c r="Z886">
        <f>INDEX(Articles!$1:$1048576,MATCH(E886,Articles!D:D,0),21)</f>
        <v>0</v>
      </c>
      <c r="AA886">
        <f>+Z886-AB886</f>
        <v>0</v>
      </c>
      <c r="AB886">
        <f>+INDEX(Articles!$1:$1048576,MATCH(E886,Articles!D:D,0),23)</f>
        <v>0</v>
      </c>
    </row>
    <row r="887">
      <c r="B887" t="str">
        <f>INDEX(Articles!$1:$1048576,MATCH(E887,Articles!D:D,0),6)</f>
        <v>1</v>
      </c>
      <c r="C887" t="str">
        <f>INDEX(Articles!$1:$1048576,MATCH(E887,Articles!D:D,0),7)</f>
        <v/>
      </c>
      <c r="D887" t="str">
        <f>HYPERLINK(INDEX(Articles!$1:$1048576,MATCH(E887,Articles!D:D,0),24),"Lien")</f>
        <v>Lien</v>
      </c>
      <c r="E887" t="str">
        <v>1222</v>
      </c>
      <c r="F887" t="str">
        <f>INDEX(Articles!$1:$1048576,MATCH(E887,Articles!D:D,0),5)</f>
        <v>CHAMPIGNON DE FUMEE - AE</v>
      </c>
      <c r="G887" t="str">
        <f>INDEX(Articles!$1:$1048576,MATCH(E887,Articles!D:D,0),8)</f>
        <v>AUTRESPYRO</v>
      </c>
      <c r="H887" t="str">
        <f>INDEX(Articles!$1:$1048576,MATCH(E887,Articles!D:D,0),9)</f>
        <v>SCENES</v>
      </c>
      <c r="I887">
        <f>INDEX(Articles!$1:$1048576,MATCH(E887,Articles!D:D,0),10)</f>
        <v>52</v>
      </c>
      <c r="J887" t="str">
        <f>INDEX(Articles!$1:$1048576,MATCH(E887,Articles!D:D,0),11)</f>
        <v>FUMEE</v>
      </c>
      <c r="K887" t="str">
        <f>INDEX(Articles!$1:$1048576,MATCH(E887,Articles!D:D,0),12)</f>
        <v>BLANC</v>
      </c>
      <c r="L887" t="str">
        <f>INDEX(Articles!$1:$1048576,MATCH(E887,Articles!D:D,0),13)</f>
        <v>EU</v>
      </c>
      <c r="M887" t="str">
        <f>INDEX(Articles!$1:$1048576,MATCH(E887,Articles!D:D,0),14)</f>
        <v>T1</v>
      </c>
      <c r="N887" t="str">
        <f>INDEX(Articles!$1:$1048576,MATCH(E887,Articles!D:D,0),15)</f>
        <v>1.4G</v>
      </c>
      <c r="O887" t="str">
        <f>INDEX(Articles!$1:$1048576,MATCH(E887,Articles!D:D,0),16)</f>
        <v>0589-T1-0176</v>
      </c>
      <c r="P887">
        <f>INDEX(Articles!$1:$1048576,MATCH(E887,Articles!D:D,0),17)*1000</f>
        <v>9</v>
      </c>
      <c r="Q887" t="str">
        <f>INDEX(Articles!$1:$1048576,MATCH(E887,Articles!D:D,0),18)</f>
        <v>2</v>
      </c>
      <c r="R887">
        <f>INDEX(Articles!$1:$1048576,MATCH(E887,Articles!D:D,0),19)</f>
        <v>5</v>
      </c>
      <c r="S887" t="str">
        <f>IF(INDEX('Unités CA'!$1:$1048576,MATCH(E887,'Unités CA'!D:D,0),5)=0,"",INDEX('Unités CA'!$1:$1048576,MATCH(E887,'Unités CA'!D:D,0),5))</f>
        <v>0012/CA</v>
      </c>
      <c r="T887" t="str">
        <f>IF(INDEX('Unités BTE'!$1:$1048576,MATCH(E887,'Unités CA'!D:D,0),5)=0,"",INDEX('Unités BTE'!$1:$1048576,MATCH(E887,'Unités CA'!D:D,0),5))</f>
        <v/>
      </c>
      <c r="U887" t="str">
        <f>IFERROR(INDEX('Prix PRO CA'!$1:$1048576,MATCH(E887,'Prix PRO CA'!D:D,0),10),"")</f>
        <v/>
      </c>
      <c r="V887" t="str">
        <f>IFERROR(INDEX('Prix PRO CA'!$1:$1048576,MATCH(E887,'Prix PRO BTE'!D:D,0),10),"")</f>
        <v/>
      </c>
      <c r="W887">
        <f>+IFERROR(INDEX('Prix PRO PCS'!$1:$1048576,MATCH(E887,'Prix PRO PCS'!D:D,0),10),"")</f>
        <v>18.36</v>
      </c>
      <c r="X887" t="str">
        <f>IF(B887="OPPORTUNITE",AA887,IF(AA887&lt;=0,"Non",IF(AA887&gt;10,"Oui","Inf à 10")))</f>
        <v>Oui</v>
      </c>
      <c r="Y887" t="str">
        <f>IFERROR(INDEX(LigneAchat!$1:$1048576,MATCH(E887,LigneAchat!D:D,0),5),"")</f>
        <v/>
      </c>
      <c r="Z887">
        <f>INDEX(Articles!$1:$1048576,MATCH(E887,Articles!D:D,0),21)</f>
        <v>30</v>
      </c>
      <c r="AA887">
        <f>+Z887-AB887</f>
        <v>30</v>
      </c>
      <c r="AB887">
        <f>+INDEX(Articles!$1:$1048576,MATCH(E887,Articles!D:D,0),23)</f>
        <v>0</v>
      </c>
    </row>
    <row r="888">
      <c r="B888" t="str">
        <f>INDEX(Articles!$1:$1048576,MATCH(E888,Articles!D:D,0),6)</f>
        <v>1</v>
      </c>
      <c r="C888" t="str">
        <f>INDEX(Articles!$1:$1048576,MATCH(E888,Articles!D:D,0),7)</f>
        <v/>
      </c>
      <c r="D888" t="str">
        <f>HYPERLINK(INDEX(Articles!$1:$1048576,MATCH(E888,Articles!D:D,0),24),"Lien")</f>
        <v>Lien</v>
      </c>
      <c r="E888" t="str">
        <v>1200</v>
      </c>
      <c r="F888" t="str">
        <f>INDEX(Articles!$1:$1048576,MATCH(E888,Articles!D:D,0),5)</f>
        <v>FLASH THEATRE MOYEN - AE</v>
      </c>
      <c r="G888" t="str">
        <f>INDEX(Articles!$1:$1048576,MATCH(E888,Articles!D:D,0),8)</f>
        <v>AUTRESPYRO</v>
      </c>
      <c r="H888" t="str">
        <f>INDEX(Articles!$1:$1048576,MATCH(E888,Articles!D:D,0),9)</f>
        <v>SCENES</v>
      </c>
      <c r="I888">
        <f>INDEX(Articles!$1:$1048576,MATCH(E888,Articles!D:D,0),10)</f>
        <v>53</v>
      </c>
      <c r="J888" t="str">
        <f>INDEX(Articles!$1:$1048576,MATCH(E888,Articles!D:D,0),11)</f>
        <v>DETONATION</v>
      </c>
      <c r="K888" t="str">
        <f>INDEX(Articles!$1:$1048576,MATCH(E888,Articles!D:D,0),12)</f>
        <v>ARGENT</v>
      </c>
      <c r="L888" t="str">
        <f>INDEX(Articles!$1:$1048576,MATCH(E888,Articles!D:D,0),13)</f>
        <v>EU</v>
      </c>
      <c r="M888" t="str">
        <f>INDEX(Articles!$1:$1048576,MATCH(E888,Articles!D:D,0),14)</f>
        <v>T1</v>
      </c>
      <c r="N888" t="str">
        <f>INDEX(Articles!$1:$1048576,MATCH(E888,Articles!D:D,0),15)</f>
        <v>1.4G</v>
      </c>
      <c r="O888" t="str">
        <f>INDEX(Articles!$1:$1048576,MATCH(E888,Articles!D:D,0),16)</f>
        <v>0589-T1-0179</v>
      </c>
      <c r="P888">
        <f>INDEX(Articles!$1:$1048576,MATCH(E888,Articles!D:D,0),17)*1000</f>
        <v>6.2700000000000005</v>
      </c>
      <c r="Q888" t="str">
        <f>INDEX(Articles!$1:$1048576,MATCH(E888,Articles!D:D,0),18)</f>
        <v>0,5</v>
      </c>
      <c r="R888">
        <f>INDEX(Articles!$1:$1048576,MATCH(E888,Articles!D:D,0),19)</f>
        <v>5</v>
      </c>
      <c r="S888" t="str">
        <f>IF(INDEX('Unités CA'!$1:$1048576,MATCH(E888,'Unités CA'!D:D,0),5)=0,"",INDEX('Unités CA'!$1:$1048576,MATCH(E888,'Unités CA'!D:D,0),5))</f>
        <v>0012/CA</v>
      </c>
      <c r="T888" t="str">
        <f>IF(INDEX('Unités BTE'!$1:$1048576,MATCH(E888,'Unités CA'!D:D,0),5)=0,"",INDEX('Unités BTE'!$1:$1048576,MATCH(E888,'Unités CA'!D:D,0),5))</f>
        <v/>
      </c>
      <c r="U888" t="str">
        <f>IFERROR(INDEX('Prix PRO CA'!$1:$1048576,MATCH(E888,'Prix PRO CA'!D:D,0),10),"")</f>
        <v/>
      </c>
      <c r="V888" t="str">
        <f>IFERROR(INDEX('Prix PRO CA'!$1:$1048576,MATCH(E888,'Prix PRO BTE'!D:D,0),10),"")</f>
        <v/>
      </c>
      <c r="W888">
        <f>+IFERROR(INDEX('Prix PRO PCS'!$1:$1048576,MATCH(E888,'Prix PRO PCS'!D:D,0),10),"")</f>
        <v>9.69</v>
      </c>
      <c r="X888" t="str">
        <f>IF(B888="OPPORTUNITE",AA888,IF(AA888&lt;=0,"Non",IF(AA888&gt;10,"Oui","Inf à 10")))</f>
        <v>Non</v>
      </c>
      <c r="Y888" t="str">
        <f>IFERROR(INDEX(LigneAchat!$1:$1048576,MATCH(E888,LigneAchat!D:D,0),5),"")</f>
        <v/>
      </c>
      <c r="Z888">
        <f>INDEX(Articles!$1:$1048576,MATCH(E888,Articles!D:D,0),21)</f>
        <v>0</v>
      </c>
      <c r="AA888">
        <f>+Z888-AB888</f>
        <v>0</v>
      </c>
      <c r="AB888">
        <f>+INDEX(Articles!$1:$1048576,MATCH(E888,Articles!D:D,0),23)</f>
        <v>0</v>
      </c>
    </row>
    <row r="889">
      <c r="B889" t="str">
        <f>INDEX(Articles!$1:$1048576,MATCH(E889,Articles!D:D,0),6)</f>
        <v>1</v>
      </c>
      <c r="C889" t="str">
        <f>INDEX(Articles!$1:$1048576,MATCH(E889,Articles!D:D,0),7)</f>
        <v/>
      </c>
      <c r="D889" t="str">
        <f>HYPERLINK(INDEX(Articles!$1:$1048576,MATCH(E889,Articles!D:D,0),24),"Lien")</f>
        <v>Lien</v>
      </c>
      <c r="E889" t="str">
        <v>1200B</v>
      </c>
      <c r="F889" t="str">
        <f>INDEX(Articles!$1:$1048576,MATCH(E889,Articles!D:D,0),5)</f>
        <v>FLASH THEATRE GRAND - AE</v>
      </c>
      <c r="G889" t="str">
        <f>INDEX(Articles!$1:$1048576,MATCH(E889,Articles!D:D,0),8)</f>
        <v>AUTRESPYRO</v>
      </c>
      <c r="H889" t="str">
        <f>INDEX(Articles!$1:$1048576,MATCH(E889,Articles!D:D,0),9)</f>
        <v>SCENES</v>
      </c>
      <c r="I889">
        <f>INDEX(Articles!$1:$1048576,MATCH(E889,Articles!D:D,0),10)</f>
        <v>53</v>
      </c>
      <c r="J889" t="str">
        <f>INDEX(Articles!$1:$1048576,MATCH(E889,Articles!D:D,0),11)</f>
        <v>DETONATION</v>
      </c>
      <c r="K889" t="str">
        <f>INDEX(Articles!$1:$1048576,MATCH(E889,Articles!D:D,0),12)</f>
        <v>ARGENT</v>
      </c>
      <c r="L889" t="str">
        <f>INDEX(Articles!$1:$1048576,MATCH(E889,Articles!D:D,0),13)</f>
        <v>EU</v>
      </c>
      <c r="M889" t="str">
        <f>INDEX(Articles!$1:$1048576,MATCH(E889,Articles!D:D,0),14)</f>
        <v>T1</v>
      </c>
      <c r="N889" t="str">
        <f>INDEX(Articles!$1:$1048576,MATCH(E889,Articles!D:D,0),15)</f>
        <v>1.4G</v>
      </c>
      <c r="O889" t="str">
        <f>INDEX(Articles!$1:$1048576,MATCH(E889,Articles!D:D,0),16)</f>
        <v>0589-T1-0179</v>
      </c>
      <c r="P889">
        <f>INDEX(Articles!$1:$1048576,MATCH(E889,Articles!D:D,0),17)*1000</f>
        <v>12</v>
      </c>
      <c r="Q889" t="str">
        <f>INDEX(Articles!$1:$1048576,MATCH(E889,Articles!D:D,0),18)</f>
        <v>0,5</v>
      </c>
      <c r="R889">
        <f>INDEX(Articles!$1:$1048576,MATCH(E889,Articles!D:D,0),19)</f>
        <v>5</v>
      </c>
      <c r="S889" t="str">
        <f>IF(INDEX('Unités CA'!$1:$1048576,MATCH(E889,'Unités CA'!D:D,0),5)=0,"",INDEX('Unités CA'!$1:$1048576,MATCH(E889,'Unités CA'!D:D,0),5))</f>
        <v>0012/CA</v>
      </c>
      <c r="T889" t="str">
        <f>IF(INDEX('Unités BTE'!$1:$1048576,MATCH(E889,'Unités CA'!D:D,0),5)=0,"",INDEX('Unités BTE'!$1:$1048576,MATCH(E889,'Unités CA'!D:D,0),5))</f>
        <v/>
      </c>
      <c r="U889" t="str">
        <f>IFERROR(INDEX('Prix PRO CA'!$1:$1048576,MATCH(E889,'Prix PRO CA'!D:D,0),10),"")</f>
        <v/>
      </c>
      <c r="V889" t="str">
        <f>IFERROR(INDEX('Prix PRO CA'!$1:$1048576,MATCH(E889,'Prix PRO BTE'!D:D,0),10),"")</f>
        <v/>
      </c>
      <c r="W889">
        <f>+IFERROR(INDEX('Prix PRO PCS'!$1:$1048576,MATCH(E889,'Prix PRO PCS'!D:D,0),10),"")</f>
        <v>12.82</v>
      </c>
      <c r="X889" t="str">
        <f>IF(B889="OPPORTUNITE",AA889,IF(AA889&lt;=0,"Non",IF(AA889&gt;10,"Oui","Inf à 10")))</f>
        <v>Non</v>
      </c>
      <c r="Y889" t="str">
        <f>IFERROR(INDEX(LigneAchat!$1:$1048576,MATCH(E889,LigneAchat!D:D,0),5),"")</f>
        <v/>
      </c>
      <c r="Z889">
        <f>INDEX(Articles!$1:$1048576,MATCH(E889,Articles!D:D,0),21)</f>
        <v>0</v>
      </c>
      <c r="AA889">
        <f>+Z889-AB889</f>
        <v>0</v>
      </c>
      <c r="AB889">
        <f>+INDEX(Articles!$1:$1048576,MATCH(E889,Articles!D:D,0),23)</f>
        <v>0</v>
      </c>
    </row>
    <row r="890">
      <c r="B890" t="str">
        <f>INDEX(Articles!$1:$1048576,MATCH(E890,Articles!D:D,0),6)</f>
        <v>1</v>
      </c>
      <c r="C890" t="str">
        <f>INDEX(Articles!$1:$1048576,MATCH(E890,Articles!D:D,0),7)</f>
        <v/>
      </c>
      <c r="D890" t="str">
        <f>HYPERLINK(INDEX(Articles!$1:$1048576,MATCH(E890,Articles!D:D,0),24),"Lien")</f>
        <v>Lien</v>
      </c>
      <c r="E890" t="str">
        <v>15031</v>
      </c>
      <c r="F890" t="str">
        <f>INDEX(Articles!$1:$1048576,MATCH(E890,Articles!D:D,0),5)</f>
        <v>FLASH POT - AE</v>
      </c>
      <c r="G890" t="str">
        <f>INDEX(Articles!$1:$1048576,MATCH(E890,Articles!D:D,0),8)</f>
        <v>AUTRESPYRO</v>
      </c>
      <c r="H890" t="str">
        <f>INDEX(Articles!$1:$1048576,MATCH(E890,Articles!D:D,0),9)</f>
        <v>SCENES</v>
      </c>
      <c r="I890">
        <f>INDEX(Articles!$1:$1048576,MATCH(E890,Articles!D:D,0),10)</f>
        <v>60</v>
      </c>
      <c r="J890" t="str">
        <f>INDEX(Articles!$1:$1048576,MATCH(E890,Articles!D:D,0),11)</f>
        <v>DETONATION</v>
      </c>
      <c r="K890" t="str">
        <f>INDEX(Articles!$1:$1048576,MATCH(E890,Articles!D:D,0),12)</f>
        <v>ARGENT</v>
      </c>
      <c r="L890" t="str">
        <f>INDEX(Articles!$1:$1048576,MATCH(E890,Articles!D:D,0),13)</f>
        <v>CN</v>
      </c>
      <c r="M890" t="str">
        <f>INDEX(Articles!$1:$1048576,MATCH(E890,Articles!D:D,0),14)</f>
        <v>T2</v>
      </c>
      <c r="N890" t="str">
        <f>INDEX(Articles!$1:$1048576,MATCH(E890,Articles!D:D,0),15)</f>
        <v>1.4G</v>
      </c>
      <c r="O890" t="str">
        <f>INDEX(Articles!$1:$1048576,MATCH(E890,Articles!D:D,0),16)</f>
        <v>0163-T2-3506</v>
      </c>
      <c r="P890">
        <f>INDEX(Articles!$1:$1048576,MATCH(E890,Articles!D:D,0),17)*1000</f>
        <v>5</v>
      </c>
      <c r="Q890" t="str">
        <f>INDEX(Articles!$1:$1048576,MATCH(E890,Articles!D:D,0),18)</f>
        <v>1</v>
      </c>
      <c r="R890">
        <f>INDEX(Articles!$1:$1048576,MATCH(E890,Articles!D:D,0),19)</f>
        <v>8</v>
      </c>
      <c r="S890" t="str">
        <f>IF(INDEX('Unités CA'!$1:$1048576,MATCH(E890,'Unités CA'!D:D,0),5)=0,"",INDEX('Unités CA'!$1:$1048576,MATCH(E890,'Unités CA'!D:D,0),5))</f>
        <v>0120/CA</v>
      </c>
      <c r="T890" t="str">
        <f>IF(INDEX('Unités BTE'!$1:$1048576,MATCH(E890,'Unités CA'!D:D,0),5)=0,"",INDEX('Unités BTE'!$1:$1048576,MATCH(E890,'Unités CA'!D:D,0),5))</f>
        <v/>
      </c>
      <c r="U890">
        <f>IFERROR(INDEX('Prix PRO CA'!$1:$1048576,MATCH(E890,'Prix PRO CA'!D:D,0),10),"")</f>
        <v>662.4</v>
      </c>
      <c r="V890" t="str">
        <f>IFERROR(INDEX('Prix PRO CA'!$1:$1048576,MATCH(E890,'Prix PRO BTE'!D:D,0),10),"")</f>
        <v/>
      </c>
      <c r="W890">
        <f>+IFERROR(INDEX('Prix PRO PCS'!$1:$1048576,MATCH(E890,'Prix PRO PCS'!D:D,0),10),"")</f>
        <v>7.32</v>
      </c>
      <c r="X890" t="str">
        <f>IF(B890="OPPORTUNITE",AA890,IF(AA890&lt;=0,"Non",IF(AA890&gt;10,"Oui","Inf à 10")))</f>
        <v>Oui</v>
      </c>
      <c r="Y890" t="str">
        <f>IFERROR(INDEX(LigneAchat!$1:$1048576,MATCH(E890,LigneAchat!D:D,0),5),"")</f>
        <v/>
      </c>
      <c r="Z890">
        <f>INDEX(Articles!$1:$1048576,MATCH(E890,Articles!D:D,0),21)</f>
        <v>613</v>
      </c>
      <c r="AA890">
        <f>+Z890-AB890</f>
        <v>550</v>
      </c>
      <c r="AB890">
        <f>+INDEX(Articles!$1:$1048576,MATCH(E890,Articles!D:D,0),23)</f>
        <v>63</v>
      </c>
    </row>
    <row r="891">
      <c r="B891" t="str">
        <f>INDEX(Articles!$1:$1048576,MATCH(E891,Articles!D:D,0),6)</f>
        <v>1</v>
      </c>
      <c r="C891" t="str">
        <f>INDEX(Articles!$1:$1048576,MATCH(E891,Articles!D:D,0),7)</f>
        <v/>
      </c>
      <c r="D891" t="str">
        <f>HYPERLINK(INDEX(Articles!$1:$1048576,MATCH(E891,Articles!D:D,0),24),"Lien")</f>
        <v>Lien</v>
      </c>
      <c r="E891" t="str">
        <v>1201</v>
      </c>
      <c r="F891" t="str">
        <f>INDEX(Articles!$1:$1048576,MATCH(E891,Articles!D:D,0),5)</f>
        <v>PAF THEATRE ARGENT - 2 m - AE</v>
      </c>
      <c r="G891" t="str">
        <f>INDEX(Articles!$1:$1048576,MATCH(E891,Articles!D:D,0),8)</f>
        <v>AUTRESPYRO</v>
      </c>
      <c r="H891" t="str">
        <f>INDEX(Articles!$1:$1048576,MATCH(E891,Articles!D:D,0),9)</f>
        <v>SCENES</v>
      </c>
      <c r="I891">
        <f>INDEX(Articles!$1:$1048576,MATCH(E891,Articles!D:D,0),10)</f>
        <v>53</v>
      </c>
      <c r="J891" t="str">
        <f>INDEX(Articles!$1:$1048576,MATCH(E891,Articles!D:D,0),11)</f>
        <v>DETONATION</v>
      </c>
      <c r="K891" t="str">
        <f>INDEX(Articles!$1:$1048576,MATCH(E891,Articles!D:D,0),12)</f>
        <v>ARGENT</v>
      </c>
      <c r="L891" t="str">
        <f>INDEX(Articles!$1:$1048576,MATCH(E891,Articles!D:D,0),13)</f>
        <v>EU</v>
      </c>
      <c r="M891" t="str">
        <f>INDEX(Articles!$1:$1048576,MATCH(E891,Articles!D:D,0),14)</f>
        <v>T1</v>
      </c>
      <c r="N891" t="str">
        <f>INDEX(Articles!$1:$1048576,MATCH(E891,Articles!D:D,0),15)</f>
        <v>1.4G</v>
      </c>
      <c r="O891" t="str">
        <f>INDEX(Articles!$1:$1048576,MATCH(E891,Articles!D:D,0),16)</f>
        <v>0589-T1-0198</v>
      </c>
      <c r="P891">
        <f>INDEX(Articles!$1:$1048576,MATCH(E891,Articles!D:D,0),17)*1000</f>
        <v>6.5</v>
      </c>
      <c r="Q891" t="str">
        <f>INDEX(Articles!$1:$1048576,MATCH(E891,Articles!D:D,0),18)</f>
        <v>3</v>
      </c>
      <c r="R891">
        <f>INDEX(Articles!$1:$1048576,MATCH(E891,Articles!D:D,0),19)</f>
        <v>5</v>
      </c>
      <c r="S891" t="str">
        <f>IF(INDEX('Unités CA'!$1:$1048576,MATCH(E891,'Unités CA'!D:D,0),5)=0,"",INDEX('Unités CA'!$1:$1048576,MATCH(E891,'Unités CA'!D:D,0),5))</f>
        <v>0012/CA</v>
      </c>
      <c r="T891" t="str">
        <f>IF(INDEX('Unités BTE'!$1:$1048576,MATCH(E891,'Unités CA'!D:D,0),5)=0,"",INDEX('Unités BTE'!$1:$1048576,MATCH(E891,'Unités CA'!D:D,0),5))</f>
        <v/>
      </c>
      <c r="U891" t="str">
        <f>IFERROR(INDEX('Prix PRO CA'!$1:$1048576,MATCH(E891,'Prix PRO CA'!D:D,0),10),"")</f>
        <v/>
      </c>
      <c r="V891" t="str">
        <f>IFERROR(INDEX('Prix PRO CA'!$1:$1048576,MATCH(E891,'Prix PRO BTE'!D:D,0),10),"")</f>
        <v/>
      </c>
      <c r="W891">
        <f>+IFERROR(INDEX('Prix PRO PCS'!$1:$1048576,MATCH(E891,'Prix PRO PCS'!D:D,0),10),"")</f>
        <v>9.69</v>
      </c>
      <c r="X891" t="str">
        <f>IF(B891="OPPORTUNITE",AA891,IF(AA891&lt;=0,"Non",IF(AA891&gt;10,"Oui","Inf à 10")))</f>
        <v>Non</v>
      </c>
      <c r="Y891" t="str">
        <f>IFERROR(INDEX(LigneAchat!$1:$1048576,MATCH(E891,LigneAchat!D:D,0),5),"")</f>
        <v/>
      </c>
      <c r="Z891">
        <f>INDEX(Articles!$1:$1048576,MATCH(E891,Articles!D:D,0),21)</f>
        <v>0</v>
      </c>
      <c r="AA891">
        <f>+Z891-AB891</f>
        <v>0</v>
      </c>
      <c r="AB891">
        <f>+INDEX(Articles!$1:$1048576,MATCH(E891,Articles!D:D,0),23)</f>
        <v>0</v>
      </c>
    </row>
    <row r="892">
      <c r="B892" t="str">
        <f>INDEX(Articles!$1:$1048576,MATCH(E892,Articles!D:D,0),6)</f>
        <v>1</v>
      </c>
      <c r="C892" t="str">
        <f>INDEX(Articles!$1:$1048576,MATCH(E892,Articles!D:D,0),7)</f>
        <v/>
      </c>
      <c r="D892" t="str">
        <f>HYPERLINK(INDEX(Articles!$1:$1048576,MATCH(E892,Articles!D:D,0),24),"Lien")</f>
        <v>Lien</v>
      </c>
      <c r="E892" t="str">
        <v>01022-30</v>
      </c>
      <c r="F892" t="str">
        <f>INDEX(Articles!$1:$1048576,MATCH(E892,Articles!D:D,0),5)</f>
        <v>BATT. Ø20 100 COMÈTES FUMÉES MULTICOLORES</v>
      </c>
      <c r="G892" t="str">
        <f>INDEX(Articles!$1:$1048576,MATCH(E892,Articles!D:D,0),8)</f>
        <v>AUTRESPYRO</v>
      </c>
      <c r="H892" t="str">
        <f>INDEX(Articles!$1:$1048576,MATCH(E892,Articles!D:D,0),9)</f>
        <v>ART DE JR</v>
      </c>
      <c r="I892">
        <f>INDEX(Articles!$1:$1048576,MATCH(E892,Articles!D:D,0),10)</f>
        <v>22</v>
      </c>
      <c r="J892" t="str">
        <f>INDEX(Articles!$1:$1048576,MATCH(E892,Articles!D:D,0),11)</f>
        <v>FUMEE</v>
      </c>
      <c r="K892" t="str">
        <f>INDEX(Articles!$1:$1048576,MATCH(E892,Articles!D:D,0),12)</f>
        <v>MULTICOLORE</v>
      </c>
      <c r="L892" t="str">
        <f>INDEX(Articles!$1:$1048576,MATCH(E892,Articles!D:D,0),13)</f>
        <v>CN</v>
      </c>
      <c r="M892" t="str">
        <f>INDEX(Articles!$1:$1048576,MATCH(E892,Articles!D:D,0),14)</f>
        <v>F4</v>
      </c>
      <c r="N892" t="str">
        <f>INDEX(Articles!$1:$1048576,MATCH(E892,Articles!D:D,0),15)</f>
        <v>1.4G</v>
      </c>
      <c r="O892" t="str">
        <f>INDEX(Articles!$1:$1048576,MATCH(E892,Articles!D:D,0),16)</f>
        <v>1008-F4-69254059</v>
      </c>
      <c r="P892">
        <f>INDEX(Articles!$1:$1048576,MATCH(E892,Articles!D:D,0),17)*1000</f>
        <v>1400</v>
      </c>
      <c r="Q892" t="str">
        <f>INDEX(Articles!$1:$1048576,MATCH(E892,Articles!D:D,0),18)</f>
        <v>30</v>
      </c>
      <c r="R892">
        <f>INDEX(Articles!$1:$1048576,MATCH(E892,Articles!D:D,0),19)</f>
        <v>25</v>
      </c>
      <c r="S892" t="str">
        <f>IF(INDEX('Unités CA'!$1:$1048576,MATCH(E892,'Unités CA'!D:D,0),5)=0,"",INDEX('Unités CA'!$1:$1048576,MATCH(E892,'Unités CA'!D:D,0),5))</f>
        <v>0002/CA</v>
      </c>
      <c r="T892" t="str">
        <f>IF(INDEX('Unités BTE'!$1:$1048576,MATCH(E892,'Unités CA'!D:D,0),5)=0,"",INDEX('Unités BTE'!$1:$1048576,MATCH(E892,'Unités CA'!D:D,0),5))</f>
        <v/>
      </c>
      <c r="U892">
        <f>IFERROR(INDEX('Prix PRO CA'!$1:$1048576,MATCH(E892,'Prix PRO CA'!D:D,0),10),"")</f>
        <v>133.65</v>
      </c>
      <c r="V892" t="str">
        <f>IFERROR(INDEX('Prix PRO CA'!$1:$1048576,MATCH(E892,'Prix PRO BTE'!D:D,0),10),"")</f>
        <v/>
      </c>
      <c r="W892">
        <f>+IFERROR(INDEX('Prix PRO PCS'!$1:$1048576,MATCH(E892,'Prix PRO PCS'!D:D,0),10),"")</f>
        <v>75.53</v>
      </c>
      <c r="X892" t="str">
        <f>IF(B892="OPPORTUNITE",AA892,IF(AA892&lt;=0,"Non",IF(AA892&gt;10,"Oui","Inf à 10")))</f>
        <v>Non</v>
      </c>
      <c r="Y892" t="str">
        <f>IFERROR(INDEX(LigneAchat!$1:$1048576,MATCH(E892,LigneAchat!D:D,0),5),"")</f>
        <v/>
      </c>
      <c r="Z892">
        <f>INDEX(Articles!$1:$1048576,MATCH(E892,Articles!D:D,0),21)</f>
        <v>0</v>
      </c>
      <c r="AA892">
        <f>+Z892-AB892</f>
        <v>0</v>
      </c>
      <c r="AB892">
        <f>+INDEX(Articles!$1:$1048576,MATCH(E892,Articles!D:D,0),23)</f>
        <v>0</v>
      </c>
    </row>
    <row r="893">
      <c r="B893" t="str">
        <f>INDEX(Articles!$1:$1048576,MATCH(E893,Articles!D:D,0),6)</f>
        <v>1</v>
      </c>
      <c r="C893" t="str">
        <f>INDEX(Articles!$1:$1048576,MATCH(E893,Articles!D:D,0),7)</f>
        <v/>
      </c>
      <c r="D893" t="str">
        <f>HYPERLINK(INDEX(Articles!$1:$1048576,MATCH(E893,Articles!D:D,0),24),"Lien")</f>
        <v>Lien</v>
      </c>
      <c r="E893" t="str">
        <v>15035</v>
      </c>
      <c r="F893" t="str">
        <f>INDEX(Articles!$1:$1048576,MATCH(E893,Articles!D:D,0),5)</f>
        <v>FUMIGENE BLANC TYPE S - 30 sec</v>
      </c>
      <c r="G893" t="str">
        <f>INDEX(Articles!$1:$1048576,MATCH(E893,Articles!D:D,0),8)</f>
        <v>AUTRESPYRO</v>
      </c>
      <c r="H893" t="str">
        <f>INDEX(Articles!$1:$1048576,MATCH(E893,Articles!D:D,0),9)</f>
        <v>ART DE JR</v>
      </c>
      <c r="I893">
        <f>INDEX(Articles!$1:$1048576,MATCH(E893,Articles!D:D,0),10)</f>
        <v>92</v>
      </c>
      <c r="J893" t="str">
        <f>INDEX(Articles!$1:$1048576,MATCH(E893,Articles!D:D,0),11)</f>
        <v>FUMEE</v>
      </c>
      <c r="K893" t="str">
        <f>INDEX(Articles!$1:$1048576,MATCH(E893,Articles!D:D,0),12)</f>
        <v>BLANC</v>
      </c>
      <c r="L893" t="str">
        <f>INDEX(Articles!$1:$1048576,MATCH(E893,Articles!D:D,0),13)</f>
        <v>CN</v>
      </c>
      <c r="M893" t="str">
        <f>INDEX(Articles!$1:$1048576,MATCH(E893,Articles!D:D,0),14)</f>
        <v>T2</v>
      </c>
      <c r="N893" t="str">
        <f>INDEX(Articles!$1:$1048576,MATCH(E893,Articles!D:D,0),15)</f>
        <v>1.4G</v>
      </c>
      <c r="O893" t="str">
        <f>INDEX(Articles!$1:$1048576,MATCH(E893,Articles!D:D,0),16)</f>
        <v>1008-T2-69254367</v>
      </c>
      <c r="P893">
        <f>INDEX(Articles!$1:$1048576,MATCH(E893,Articles!D:D,0),17)*1000</f>
        <v>190</v>
      </c>
      <c r="Q893" t="str">
        <f>INDEX(Articles!$1:$1048576,MATCH(E893,Articles!D:D,0),18)</f>
        <v>30</v>
      </c>
      <c r="R893">
        <f>INDEX(Articles!$1:$1048576,MATCH(E893,Articles!D:D,0),19)</f>
        <v>15</v>
      </c>
      <c r="S893" t="str">
        <f>IF(INDEX('Unités CA'!$1:$1048576,MATCH(E893,'Unités CA'!D:D,0),5)=0,"",INDEX('Unités CA'!$1:$1048576,MATCH(E893,'Unités CA'!D:D,0),5))</f>
        <v>0024/CA</v>
      </c>
      <c r="T893" t="str">
        <f>IF(INDEX('Unités BTE'!$1:$1048576,MATCH(E893,'Unités CA'!D:D,0),5)=0,"",INDEX('Unités BTE'!$1:$1048576,MATCH(E893,'Unités CA'!D:D,0),5))</f>
        <v/>
      </c>
      <c r="U893">
        <f>IFERROR(INDEX('Prix PRO CA'!$1:$1048576,MATCH(E893,'Prix PRO CA'!D:D,0),10),"")</f>
        <v>329.28</v>
      </c>
      <c r="V893" t="str">
        <f>IFERROR(INDEX('Prix PRO CA'!$1:$1048576,MATCH(E893,'Prix PRO BTE'!D:D,0),10),"")</f>
        <v/>
      </c>
      <c r="W893">
        <f>+IFERROR(INDEX('Prix PRO PCS'!$1:$1048576,MATCH(E893,'Prix PRO PCS'!D:D,0),10),"")</f>
        <v>16.87</v>
      </c>
      <c r="X893" t="str">
        <f>IF(B893="OPPORTUNITE",AA893,IF(AA893&lt;=0,"Non",IF(AA893&gt;10,"Oui","Inf à 10")))</f>
        <v>Inf à 10</v>
      </c>
      <c r="Y893">
        <f>IFERROR(INDEX(LigneAchat!$1:$1048576,MATCH(E893,LigneAchat!D:D,0),5),"")</f>
        <v>44280</v>
      </c>
      <c r="Z893">
        <f>INDEX(Articles!$1:$1048576,MATCH(E893,Articles!D:D,0),21)</f>
        <v>316</v>
      </c>
      <c r="AA893">
        <f>+Z893-AB893</f>
        <v>6</v>
      </c>
      <c r="AB893">
        <f>+INDEX(Articles!$1:$1048576,MATCH(E893,Articles!D:D,0),23)</f>
        <v>310</v>
      </c>
    </row>
    <row r="894">
      <c r="B894" t="str">
        <v>ACCESSOIRES</v>
      </c>
    </row>
    <row r="895">
      <c r="B895" t="str">
        <f>INDEX(Articles!$1:$1048576,MATCH(E895,Articles!D:D,0),6)</f>
        <v>1</v>
      </c>
      <c r="C895" t="str">
        <f>INDEX(Articles!$1:$1048576,MATCH(E895,Articles!D:D,0),7)</f>
        <v/>
      </c>
      <c r="D895" t="str">
        <f>HYPERLINK(INDEX(Articles!$1:$1048576,MATCH(E895,Articles!D:D,0),24),"Lien")</f>
        <v>Lien</v>
      </c>
      <c r="E895" t="str">
        <v>29225</v>
      </c>
      <c r="F895" t="str">
        <f>INDEX(Articles!$1:$1048576,MATCH(E895,Articles!D:D,0),5)</f>
        <v>GAFFER NOIR ROULEAU 10 METRES</v>
      </c>
      <c r="G895" t="str">
        <f>INDEX(Articles!$1:$1048576,MATCH(E895,Articles!D:D,0),8)</f>
        <v>ACCPYRO</v>
      </c>
      <c r="H895" t="str">
        <f>INDEX(Articles!$1:$1048576,MATCH(E895,Articles!D:D,0),9)</f>
        <v>ADHESIF</v>
      </c>
      <c r="I895">
        <f>INDEX(Articles!$1:$1048576,MATCH(E895,Articles!D:D,0),10)</f>
        <v>0</v>
      </c>
      <c r="J895" t="str">
        <f>INDEX(Articles!$1:$1048576,MATCH(E895,Articles!D:D,0),11)</f>
        <v/>
      </c>
      <c r="K895" t="str">
        <f>INDEX(Articles!$1:$1048576,MATCH(E895,Articles!D:D,0),12)</f>
        <v/>
      </c>
      <c r="L895" t="str">
        <f>INDEX(Articles!$1:$1048576,MATCH(E895,Articles!D:D,0),13)</f>
        <v>CN</v>
      </c>
      <c r="M895" t="str">
        <f>INDEX(Articles!$1:$1048576,MATCH(E895,Articles!D:D,0),14)</f>
        <v/>
      </c>
      <c r="N895" t="str">
        <f>INDEX(Articles!$1:$1048576,MATCH(E895,Articles!D:D,0),15)</f>
        <v/>
      </c>
      <c r="O895" t="str">
        <f>INDEX(Articles!$1:$1048576,MATCH(E895,Articles!D:D,0),16)</f>
        <v/>
      </c>
      <c r="P895">
        <f>INDEX(Articles!$1:$1048576,MATCH(E895,Articles!D:D,0),17)*1000</f>
        <v>0</v>
      </c>
      <c r="Q895" t="str">
        <f>INDEX(Articles!$1:$1048576,MATCH(E895,Articles!D:D,0),18)</f>
        <v/>
      </c>
      <c r="R895">
        <f>INDEX(Articles!$1:$1048576,MATCH(E895,Articles!D:D,0),19)</f>
        <v>0</v>
      </c>
      <c r="S895" t="str">
        <f>IF(INDEX('Unités CA'!$1:$1048576,MATCH(E895,'Unités CA'!D:D,0),5)=0,"",INDEX('Unités CA'!$1:$1048576,MATCH(E895,'Unités CA'!D:D,0),5))</f>
        <v>0072/CA</v>
      </c>
      <c r="T895" t="str">
        <f>IF(INDEX('Unités BTE'!$1:$1048576,MATCH(E895,'Unités CA'!D:D,0),5)=0,"",INDEX('Unités BTE'!$1:$1048576,MATCH(E895,'Unités CA'!D:D,0),5))</f>
        <v/>
      </c>
      <c r="U895" t="str">
        <f>IFERROR(INDEX('Prix PRO CA'!$1:$1048576,MATCH(E895,'Prix PRO CA'!D:D,0),10),"")</f>
        <v/>
      </c>
      <c r="V895" t="str">
        <f>IFERROR(INDEX('Prix PRO CA'!$1:$1048576,MATCH(E895,'Prix PRO BTE'!D:D,0),10),"")</f>
        <v/>
      </c>
      <c r="W895">
        <f>+IFERROR(INDEX('Prix PRO PCS'!$1:$1048576,MATCH(E895,'Prix PRO PCS'!D:D,0),10),"")</f>
        <v>2.45</v>
      </c>
      <c r="X895" t="str">
        <f>IF(B895="OPPORTUNITE",AA895,IF(AA895&lt;=0,"Non",IF(AA895&gt;10,"Oui","Inf à 10")))</f>
        <v>Oui</v>
      </c>
      <c r="Y895" t="str">
        <f>IFERROR(INDEX(LigneAchat!$1:$1048576,MATCH(E895,LigneAchat!D:D,0),5),"")</f>
        <v/>
      </c>
      <c r="Z895">
        <f>INDEX(Articles!$1:$1048576,MATCH(E895,Articles!D:D,0),21)</f>
        <v>107</v>
      </c>
      <c r="AA895">
        <f>+Z895-AB895</f>
        <v>107</v>
      </c>
      <c r="AB895">
        <f>+INDEX(Articles!$1:$1048576,MATCH(E895,Articles!D:D,0),23)</f>
        <v>0</v>
      </c>
    </row>
    <row r="896">
      <c r="B896" t="str">
        <f>INDEX(Articles!$1:$1048576,MATCH(E896,Articles!D:D,0),6)</f>
        <v>1</v>
      </c>
      <c r="C896" t="str">
        <f>INDEX(Articles!$1:$1048576,MATCH(E896,Articles!D:D,0),7)</f>
        <v/>
      </c>
      <c r="D896" t="str">
        <f>HYPERLINK(INDEX(Articles!$1:$1048576,MATCH(E896,Articles!D:D,0),24),"Lien")</f>
        <v>Lien</v>
      </c>
      <c r="E896" t="str">
        <v>29226</v>
      </c>
      <c r="F896" t="str">
        <f>INDEX(Articles!$1:$1048576,MATCH(E896,Articles!D:D,0),5)</f>
        <v>GAFFER NOIR ROULEAU 50 METRES</v>
      </c>
      <c r="G896" t="str">
        <f>INDEX(Articles!$1:$1048576,MATCH(E896,Articles!D:D,0),8)</f>
        <v>ACCPYRO</v>
      </c>
      <c r="H896" t="str">
        <f>INDEX(Articles!$1:$1048576,MATCH(E896,Articles!D:D,0),9)</f>
        <v>ADHESIF</v>
      </c>
      <c r="I896">
        <f>INDEX(Articles!$1:$1048576,MATCH(E896,Articles!D:D,0),10)</f>
        <v>0</v>
      </c>
      <c r="J896" t="str">
        <f>INDEX(Articles!$1:$1048576,MATCH(E896,Articles!D:D,0),11)</f>
        <v/>
      </c>
      <c r="K896" t="str">
        <f>INDEX(Articles!$1:$1048576,MATCH(E896,Articles!D:D,0),12)</f>
        <v/>
      </c>
      <c r="L896" t="str">
        <f>INDEX(Articles!$1:$1048576,MATCH(E896,Articles!D:D,0),13)</f>
        <v>CN</v>
      </c>
      <c r="M896" t="str">
        <f>INDEX(Articles!$1:$1048576,MATCH(E896,Articles!D:D,0),14)</f>
        <v/>
      </c>
      <c r="N896" t="str">
        <f>INDEX(Articles!$1:$1048576,MATCH(E896,Articles!D:D,0),15)</f>
        <v/>
      </c>
      <c r="O896" t="str">
        <f>INDEX(Articles!$1:$1048576,MATCH(E896,Articles!D:D,0),16)</f>
        <v/>
      </c>
      <c r="P896">
        <f>INDEX(Articles!$1:$1048576,MATCH(E896,Articles!D:D,0),17)*1000</f>
        <v>0</v>
      </c>
      <c r="Q896" t="str">
        <f>INDEX(Articles!$1:$1048576,MATCH(E896,Articles!D:D,0),18)</f>
        <v/>
      </c>
      <c r="R896">
        <f>INDEX(Articles!$1:$1048576,MATCH(E896,Articles!D:D,0),19)</f>
        <v>0</v>
      </c>
      <c r="S896" t="str">
        <f>IF(INDEX('Unités CA'!$1:$1048576,MATCH(E896,'Unités CA'!D:D,0),5)=0,"",INDEX('Unités CA'!$1:$1048576,MATCH(E896,'Unités CA'!D:D,0),5))</f>
        <v>0048/CA</v>
      </c>
      <c r="T896" t="str">
        <f>IF(INDEX('Unités BTE'!$1:$1048576,MATCH(E896,'Unités CA'!D:D,0),5)=0,"",INDEX('Unités BTE'!$1:$1048576,MATCH(E896,'Unités CA'!D:D,0),5))</f>
        <v/>
      </c>
      <c r="U896" t="str">
        <f>IFERROR(INDEX('Prix PRO CA'!$1:$1048576,MATCH(E896,'Prix PRO CA'!D:D,0),10),"")</f>
        <v/>
      </c>
      <c r="V896" t="str">
        <f>IFERROR(INDEX('Prix PRO CA'!$1:$1048576,MATCH(E896,'Prix PRO BTE'!D:D,0),10),"")</f>
        <v/>
      </c>
      <c r="W896">
        <f>+IFERROR(INDEX('Prix PRO PCS'!$1:$1048576,MATCH(E896,'Prix PRO PCS'!D:D,0),10),"")</f>
        <v>9.39</v>
      </c>
      <c r="X896" t="str">
        <f>IF(B896="OPPORTUNITE",AA896,IF(AA896&lt;=0,"Non",IF(AA896&gt;10,"Oui","Inf à 10")))</f>
        <v>Oui</v>
      </c>
      <c r="Y896" t="str">
        <f>IFERROR(INDEX(LigneAchat!$1:$1048576,MATCH(E896,LigneAchat!D:D,0),5),"")</f>
        <v/>
      </c>
      <c r="Z896">
        <f>INDEX(Articles!$1:$1048576,MATCH(E896,Articles!D:D,0),21)</f>
        <v>19</v>
      </c>
      <c r="AA896">
        <f>+Z896-AB896</f>
        <v>19</v>
      </c>
      <c r="AB896">
        <f>+INDEX(Articles!$1:$1048576,MATCH(E896,Articles!D:D,0),23)</f>
        <v>0</v>
      </c>
    </row>
    <row r="897">
      <c r="B897" t="str">
        <f>INDEX(Articles!$1:$1048576,MATCH(E897,Articles!D:D,0),6)</f>
        <v>1</v>
      </c>
      <c r="C897" t="str">
        <f>INDEX(Articles!$1:$1048576,MATCH(E897,Articles!D:D,0),7)</f>
        <v/>
      </c>
      <c r="D897" t="str">
        <f>HYPERLINK(INDEX(Articles!$1:$1048576,MATCH(E897,Articles!D:D,0),24),"Lien")</f>
        <v>Lien</v>
      </c>
      <c r="E897" t="str">
        <v>29227</v>
      </c>
      <c r="F897" t="str">
        <f>INDEX(Articles!$1:$1048576,MATCH(E897,Articles!D:D,0),5)</f>
        <v>RUBAN ADHESIF 60 METRES HAVANE</v>
      </c>
      <c r="G897" t="str">
        <f>INDEX(Articles!$1:$1048576,MATCH(E897,Articles!D:D,0),8)</f>
        <v>ACCPYRO</v>
      </c>
      <c r="H897" t="str">
        <f>INDEX(Articles!$1:$1048576,MATCH(E897,Articles!D:D,0),9)</f>
        <v>ADHESIF</v>
      </c>
      <c r="I897">
        <f>INDEX(Articles!$1:$1048576,MATCH(E897,Articles!D:D,0),10)</f>
        <v>0</v>
      </c>
      <c r="J897" t="str">
        <f>INDEX(Articles!$1:$1048576,MATCH(E897,Articles!D:D,0),11)</f>
        <v/>
      </c>
      <c r="K897" t="str">
        <f>INDEX(Articles!$1:$1048576,MATCH(E897,Articles!D:D,0),12)</f>
        <v/>
      </c>
      <c r="L897" t="str">
        <f>INDEX(Articles!$1:$1048576,MATCH(E897,Articles!D:D,0),13)</f>
        <v>CN</v>
      </c>
      <c r="M897" t="str">
        <f>INDEX(Articles!$1:$1048576,MATCH(E897,Articles!D:D,0),14)</f>
        <v/>
      </c>
      <c r="N897" t="str">
        <f>INDEX(Articles!$1:$1048576,MATCH(E897,Articles!D:D,0),15)</f>
        <v/>
      </c>
      <c r="O897" t="str">
        <f>INDEX(Articles!$1:$1048576,MATCH(E897,Articles!D:D,0),16)</f>
        <v/>
      </c>
      <c r="P897">
        <f>INDEX(Articles!$1:$1048576,MATCH(E897,Articles!D:D,0),17)*1000</f>
        <v>0</v>
      </c>
      <c r="Q897" t="str">
        <f>INDEX(Articles!$1:$1048576,MATCH(E897,Articles!D:D,0),18)</f>
        <v/>
      </c>
      <c r="R897">
        <f>INDEX(Articles!$1:$1048576,MATCH(E897,Articles!D:D,0),19)</f>
        <v>0</v>
      </c>
      <c r="S897" t="str">
        <f>IF(INDEX('Unités CA'!$1:$1048576,MATCH(E897,'Unités CA'!D:D,0),5)=0,"",INDEX('Unités CA'!$1:$1048576,MATCH(E897,'Unités CA'!D:D,0),5))</f>
        <v>0036/CA</v>
      </c>
      <c r="T897" t="str">
        <f>IF(INDEX('Unités BTE'!$1:$1048576,MATCH(E897,'Unités CA'!D:D,0),5)=0,"",INDEX('Unités BTE'!$1:$1048576,MATCH(E897,'Unités CA'!D:D,0),5))</f>
        <v/>
      </c>
      <c r="U897" t="str">
        <f>IFERROR(INDEX('Prix PRO CA'!$1:$1048576,MATCH(E897,'Prix PRO CA'!D:D,0),10),"")</f>
        <v/>
      </c>
      <c r="V897" t="str">
        <f>IFERROR(INDEX('Prix PRO CA'!$1:$1048576,MATCH(E897,'Prix PRO BTE'!D:D,0),10),"")</f>
        <v/>
      </c>
      <c r="W897">
        <f>+IFERROR(INDEX('Prix PRO PCS'!$1:$1048576,MATCH(E897,'Prix PRO PCS'!D:D,0),10),"")</f>
        <v>2.5</v>
      </c>
      <c r="X897" t="str">
        <f>IF(B897="OPPORTUNITE",AA897,IF(AA897&lt;=0,"Non",IF(AA897&gt;10,"Oui","Inf à 10")))</f>
        <v>Oui</v>
      </c>
      <c r="Y897" t="str">
        <f>IFERROR(INDEX(LigneAchat!$1:$1048576,MATCH(E897,LigneAchat!D:D,0),5),"")</f>
        <v/>
      </c>
      <c r="Z897">
        <f>INDEX(Articles!$1:$1048576,MATCH(E897,Articles!D:D,0),21)</f>
        <v>619</v>
      </c>
      <c r="AA897">
        <f>+Z897-AB897</f>
        <v>619</v>
      </c>
      <c r="AB897">
        <f>+INDEX(Articles!$1:$1048576,MATCH(E897,Articles!D:D,0),23)</f>
        <v>0</v>
      </c>
    </row>
    <row r="898">
      <c r="B898" t="str">
        <f>INDEX(Articles!$1:$1048576,MATCH(E898,Articles!D:D,0),6)</f>
        <v>1</v>
      </c>
      <c r="C898" t="str">
        <f>INDEX(Articles!$1:$1048576,MATCH(E898,Articles!D:D,0),7)</f>
        <v/>
      </c>
      <c r="D898" t="str">
        <f>HYPERLINK(INDEX(Articles!$1:$1048576,MATCH(E898,Articles!D:D,0),24),"Lien")</f>
        <v>Lien</v>
      </c>
      <c r="E898" t="str">
        <v>29228</v>
      </c>
      <c r="F898" t="str">
        <f>INDEX(Articles!$1:$1048576,MATCH(E898,Articles!D:D,0),5)</f>
        <v>RUBAN ADHESIF 120 METRES HAVANE</v>
      </c>
      <c r="G898" t="str">
        <f>INDEX(Articles!$1:$1048576,MATCH(E898,Articles!D:D,0),8)</f>
        <v>ACCPYRO</v>
      </c>
      <c r="H898" t="str">
        <f>INDEX(Articles!$1:$1048576,MATCH(E898,Articles!D:D,0),9)</f>
        <v>ADHESIF</v>
      </c>
      <c r="I898">
        <f>INDEX(Articles!$1:$1048576,MATCH(E898,Articles!D:D,0),10)</f>
        <v>0</v>
      </c>
      <c r="J898" t="str">
        <f>INDEX(Articles!$1:$1048576,MATCH(E898,Articles!D:D,0),11)</f>
        <v/>
      </c>
      <c r="K898" t="str">
        <f>INDEX(Articles!$1:$1048576,MATCH(E898,Articles!D:D,0),12)</f>
        <v/>
      </c>
      <c r="L898" t="str">
        <f>INDEX(Articles!$1:$1048576,MATCH(E898,Articles!D:D,0),13)</f>
        <v>CN</v>
      </c>
      <c r="M898" t="str">
        <f>INDEX(Articles!$1:$1048576,MATCH(E898,Articles!D:D,0),14)</f>
        <v/>
      </c>
      <c r="N898" t="str">
        <f>INDEX(Articles!$1:$1048576,MATCH(E898,Articles!D:D,0),15)</f>
        <v/>
      </c>
      <c r="O898" t="str">
        <f>INDEX(Articles!$1:$1048576,MATCH(E898,Articles!D:D,0),16)</f>
        <v/>
      </c>
      <c r="P898">
        <f>INDEX(Articles!$1:$1048576,MATCH(E898,Articles!D:D,0),17)*1000</f>
        <v>0</v>
      </c>
      <c r="Q898" t="str">
        <f>INDEX(Articles!$1:$1048576,MATCH(E898,Articles!D:D,0),18)</f>
        <v/>
      </c>
      <c r="R898">
        <f>INDEX(Articles!$1:$1048576,MATCH(E898,Articles!D:D,0),19)</f>
        <v>0</v>
      </c>
      <c r="S898" t="str">
        <f>IF(INDEX('Unités CA'!$1:$1048576,MATCH(E898,'Unités CA'!D:D,0),5)=0,"",INDEX('Unités CA'!$1:$1048576,MATCH(E898,'Unités CA'!D:D,0),5))</f>
        <v>0036/CA</v>
      </c>
      <c r="T898" t="str">
        <f>IF(INDEX('Unités BTE'!$1:$1048576,MATCH(E898,'Unités CA'!D:D,0),5)=0,"",INDEX('Unités BTE'!$1:$1048576,MATCH(E898,'Unités CA'!D:D,0),5))</f>
        <v/>
      </c>
      <c r="U898" t="str">
        <f>IFERROR(INDEX('Prix PRO CA'!$1:$1048576,MATCH(E898,'Prix PRO CA'!D:D,0),10),"")</f>
        <v/>
      </c>
      <c r="V898" t="str">
        <f>IFERROR(INDEX('Prix PRO CA'!$1:$1048576,MATCH(E898,'Prix PRO BTE'!D:D,0),10),"")</f>
        <v/>
      </c>
      <c r="W898">
        <f>+IFERROR(INDEX('Prix PRO PCS'!$1:$1048576,MATCH(E898,'Prix PRO PCS'!D:D,0),10),"")</f>
        <v>3.85</v>
      </c>
      <c r="X898" t="str">
        <f>IF(B898="OPPORTUNITE",AA898,IF(AA898&lt;=0,"Non",IF(AA898&gt;10,"Oui","Inf à 10")))</f>
        <v>Oui</v>
      </c>
      <c r="Y898" t="str">
        <f>IFERROR(INDEX(LigneAchat!$1:$1048576,MATCH(E898,LigneAchat!D:D,0),5),"")</f>
        <v/>
      </c>
      <c r="Z898">
        <f>INDEX(Articles!$1:$1048576,MATCH(E898,Articles!D:D,0),21)</f>
        <v>6307</v>
      </c>
      <c r="AA898">
        <f>+Z898-AB898</f>
        <v>6307</v>
      </c>
      <c r="AB898">
        <f>+INDEX(Articles!$1:$1048576,MATCH(E898,Articles!D:D,0),23)</f>
        <v>0</v>
      </c>
    </row>
    <row r="899">
      <c r="B899" t="str">
        <f>INDEX(Articles!$1:$1048576,MATCH(E899,Articles!D:D,0),6)</f>
        <v>1</v>
      </c>
      <c r="C899" t="str">
        <f>INDEX(Articles!$1:$1048576,MATCH(E899,Articles!D:D,0),7)</f>
        <v/>
      </c>
      <c r="D899" t="str">
        <f>HYPERLINK(INDEX(Articles!$1:$1048576,MATCH(E899,Articles!D:D,0),24),"Lien")</f>
        <v>Lien</v>
      </c>
      <c r="E899" t="str">
        <v>29091</v>
      </c>
      <c r="F899" t="str">
        <f>INDEX(Articles!$1:$1048576,MATCH(E899,Articles!D:D,0),5)</f>
        <v>GAFFER ALUMINIUM 50 X 500 MM  LE RL</v>
      </c>
      <c r="G899" t="str">
        <f>INDEX(Articles!$1:$1048576,MATCH(E899,Articles!D:D,0),8)</f>
        <v>ACCPYRO</v>
      </c>
      <c r="H899" t="str">
        <f>INDEX(Articles!$1:$1048576,MATCH(E899,Articles!D:D,0),9)</f>
        <v>ADHESIF</v>
      </c>
      <c r="I899">
        <f>INDEX(Articles!$1:$1048576,MATCH(E899,Articles!D:D,0),10)</f>
        <v>0</v>
      </c>
      <c r="J899" t="str">
        <f>INDEX(Articles!$1:$1048576,MATCH(E899,Articles!D:D,0),11)</f>
        <v/>
      </c>
      <c r="K899" t="str">
        <f>INDEX(Articles!$1:$1048576,MATCH(E899,Articles!D:D,0),12)</f>
        <v/>
      </c>
      <c r="L899" t="str">
        <f>INDEX(Articles!$1:$1048576,MATCH(E899,Articles!D:D,0),13)</f>
        <v>FR</v>
      </c>
      <c r="M899" t="str">
        <f>INDEX(Articles!$1:$1048576,MATCH(E899,Articles!D:D,0),14)</f>
        <v/>
      </c>
      <c r="N899" t="str">
        <f>INDEX(Articles!$1:$1048576,MATCH(E899,Articles!D:D,0),15)</f>
        <v/>
      </c>
      <c r="O899" t="str">
        <f>INDEX(Articles!$1:$1048576,MATCH(E899,Articles!D:D,0),16)</f>
        <v/>
      </c>
      <c r="P899">
        <f>INDEX(Articles!$1:$1048576,MATCH(E899,Articles!D:D,0),17)*1000</f>
        <v>0</v>
      </c>
      <c r="Q899" t="str">
        <f>INDEX(Articles!$1:$1048576,MATCH(E899,Articles!D:D,0),18)</f>
        <v/>
      </c>
      <c r="R899">
        <f>INDEX(Articles!$1:$1048576,MATCH(E899,Articles!D:D,0),19)</f>
        <v>0</v>
      </c>
      <c r="S899" t="str">
        <f>IF(INDEX('Unités CA'!$1:$1048576,MATCH(E899,'Unités CA'!D:D,0),5)=0,"",INDEX('Unités CA'!$1:$1048576,MATCH(E899,'Unités CA'!D:D,0),5))</f>
        <v>0001/CA</v>
      </c>
      <c r="T899" t="str">
        <f>IF(INDEX('Unités BTE'!$1:$1048576,MATCH(E899,'Unités CA'!D:D,0),5)=0,"",INDEX('Unités BTE'!$1:$1048576,MATCH(E899,'Unités CA'!D:D,0),5))</f>
        <v>0005/BTE</v>
      </c>
      <c r="U899" t="str">
        <f>IFERROR(INDEX('Prix PRO CA'!$1:$1048576,MATCH(E899,'Prix PRO CA'!D:D,0),10),"")</f>
        <v/>
      </c>
      <c r="V899" t="str">
        <f>IFERROR(INDEX('Prix PRO CA'!$1:$1048576,MATCH(E899,'Prix PRO BTE'!D:D,0),10),"")</f>
        <v/>
      </c>
      <c r="W899">
        <f>+IFERROR(INDEX('Prix PRO PCS'!$1:$1048576,MATCH(E899,'Prix PRO PCS'!D:D,0),10),"")</f>
        <v>27.35</v>
      </c>
      <c r="X899" t="str">
        <f>IF(B899="OPPORTUNITE",AA899,IF(AA899&lt;=0,"Non",IF(AA899&gt;10,"Oui","Inf à 10")))</f>
        <v>Non</v>
      </c>
      <c r="Y899" t="str">
        <f>IFERROR(INDEX(LigneAchat!$1:$1048576,MATCH(E899,LigneAchat!D:D,0),5),"")</f>
        <v/>
      </c>
      <c r="Z899">
        <f>INDEX(Articles!$1:$1048576,MATCH(E899,Articles!D:D,0),21)</f>
        <v>0</v>
      </c>
      <c r="AA899">
        <f>+Z899-AB899</f>
        <v>0</v>
      </c>
      <c r="AB899">
        <f>+INDEX(Articles!$1:$1048576,MATCH(E899,Articles!D:D,0),23)</f>
        <v>0</v>
      </c>
    </row>
    <row r="900">
      <c r="B900" t="str">
        <f>INDEX(Articles!$1:$1048576,MATCH(E900,Articles!D:D,0),6)</f>
        <v>1</v>
      </c>
      <c r="C900" t="str">
        <f>INDEX(Articles!$1:$1048576,MATCH(E900,Articles!D:D,0),7)</f>
        <v/>
      </c>
      <c r="D900" t="str">
        <f>HYPERLINK(INDEX(Articles!$1:$1048576,MATCH(E900,Articles!D:D,0),24),"Lien")</f>
        <v>Lien</v>
      </c>
      <c r="E900" t="str">
        <v>29049</v>
      </c>
      <c r="F900" t="str">
        <f>INDEX(Articles!$1:$1048576,MATCH(E900,Articles!D:D,0),5)</f>
        <v>RL ALUMINIUM EPAIS 100 METRES</v>
      </c>
      <c r="G900" t="str">
        <f>INDEX(Articles!$1:$1048576,MATCH(E900,Articles!D:D,0),8)</f>
        <v>ACCPYRO</v>
      </c>
      <c r="H900" t="str">
        <f>INDEX(Articles!$1:$1048576,MATCH(E900,Articles!D:D,0),9)</f>
        <v>ADHESIF</v>
      </c>
      <c r="I900">
        <f>INDEX(Articles!$1:$1048576,MATCH(E900,Articles!D:D,0),10)</f>
        <v>0</v>
      </c>
      <c r="J900" t="str">
        <f>INDEX(Articles!$1:$1048576,MATCH(E900,Articles!D:D,0),11)</f>
        <v/>
      </c>
      <c r="K900" t="str">
        <f>INDEX(Articles!$1:$1048576,MATCH(E900,Articles!D:D,0),12)</f>
        <v/>
      </c>
      <c r="L900" t="str">
        <f>INDEX(Articles!$1:$1048576,MATCH(E900,Articles!D:D,0),13)</f>
        <v>CN</v>
      </c>
      <c r="M900" t="str">
        <f>INDEX(Articles!$1:$1048576,MATCH(E900,Articles!D:D,0),14)</f>
        <v/>
      </c>
      <c r="N900" t="str">
        <f>INDEX(Articles!$1:$1048576,MATCH(E900,Articles!D:D,0),15)</f>
        <v/>
      </c>
      <c r="O900" t="str">
        <f>INDEX(Articles!$1:$1048576,MATCH(E900,Articles!D:D,0),16)</f>
        <v/>
      </c>
      <c r="P900">
        <f>INDEX(Articles!$1:$1048576,MATCH(E900,Articles!D:D,0),17)*1000</f>
        <v>0</v>
      </c>
      <c r="Q900" t="str">
        <f>INDEX(Articles!$1:$1048576,MATCH(E900,Articles!D:D,0),18)</f>
        <v/>
      </c>
      <c r="R900">
        <f>INDEX(Articles!$1:$1048576,MATCH(E900,Articles!D:D,0),19)</f>
        <v>0</v>
      </c>
      <c r="S900" t="str">
        <f>IF(INDEX('Unités CA'!$1:$1048576,MATCH(E900,'Unités CA'!D:D,0),5)=0,"",INDEX('Unités CA'!$1:$1048576,MATCH(E900,'Unités CA'!D:D,0),5))</f>
        <v>0004/CA</v>
      </c>
      <c r="T900" t="str">
        <f>IF(INDEX('Unités BTE'!$1:$1048576,MATCH(E900,'Unités CA'!D:D,0),5)=0,"",INDEX('Unités BTE'!$1:$1048576,MATCH(E900,'Unités CA'!D:D,0),5))</f>
        <v/>
      </c>
      <c r="U900" t="str">
        <f>IFERROR(INDEX('Prix PRO CA'!$1:$1048576,MATCH(E900,'Prix PRO CA'!D:D,0),10),"")</f>
        <v/>
      </c>
      <c r="V900" t="str">
        <f>IFERROR(INDEX('Prix PRO CA'!$1:$1048576,MATCH(E900,'Prix PRO BTE'!D:D,0),10),"")</f>
        <v/>
      </c>
      <c r="W900">
        <f>+IFERROR(INDEX('Prix PRO PCS'!$1:$1048576,MATCH(E900,'Prix PRO PCS'!D:D,0),10),"")</f>
        <v>47.7</v>
      </c>
      <c r="X900" t="str">
        <f>IF(B900="OPPORTUNITE",AA900,IF(AA900&lt;=0,"Non",IF(AA900&gt;10,"Oui","Inf à 10")))</f>
        <v>Oui</v>
      </c>
      <c r="Y900" t="str">
        <f>IFERROR(INDEX(LigneAchat!$1:$1048576,MATCH(E900,LigneAchat!D:D,0),5),"")</f>
        <v/>
      </c>
      <c r="Z900">
        <f>INDEX(Articles!$1:$1048576,MATCH(E900,Articles!D:D,0),21)</f>
        <v>67</v>
      </c>
      <c r="AA900">
        <f>+Z900-AB900</f>
        <v>67</v>
      </c>
      <c r="AB900">
        <f>+INDEX(Articles!$1:$1048576,MATCH(E900,Articles!D:D,0),23)</f>
        <v>0</v>
      </c>
    </row>
    <row r="901">
      <c r="B901" t="str">
        <f>INDEX(Articles!$1:$1048576,MATCH(E901,Articles!D:D,0),6)</f>
        <v>1</v>
      </c>
      <c r="C901" t="str">
        <f>INDEX(Articles!$1:$1048576,MATCH(E901,Articles!D:D,0),7)</f>
        <v/>
      </c>
      <c r="D901" t="str">
        <f>HYPERLINK(INDEX(Articles!$1:$1048576,MATCH(E901,Articles!D:D,0),24),"Lien")</f>
        <v>Lien</v>
      </c>
      <c r="E901" t="str">
        <v>29224</v>
      </c>
      <c r="F901" t="str">
        <f>INDEX(Articles!$1:$1048576,MATCH(E901,Articles!D:D,0),5)</f>
        <v>GAFFER ALUMINIUM RL 20 METRES</v>
      </c>
      <c r="G901" t="str">
        <f>INDEX(Articles!$1:$1048576,MATCH(E901,Articles!D:D,0),8)</f>
        <v>ACCPYRO</v>
      </c>
      <c r="H901" t="str">
        <f>INDEX(Articles!$1:$1048576,MATCH(E901,Articles!D:D,0),9)</f>
        <v>ADHESIF</v>
      </c>
      <c r="I901">
        <f>INDEX(Articles!$1:$1048576,MATCH(E901,Articles!D:D,0),10)</f>
        <v>0</v>
      </c>
      <c r="J901" t="str">
        <f>INDEX(Articles!$1:$1048576,MATCH(E901,Articles!D:D,0),11)</f>
        <v/>
      </c>
      <c r="K901" t="str">
        <f>INDEX(Articles!$1:$1048576,MATCH(E901,Articles!D:D,0),12)</f>
        <v/>
      </c>
      <c r="L901" t="str">
        <f>INDEX(Articles!$1:$1048576,MATCH(E901,Articles!D:D,0),13)</f>
        <v>CN</v>
      </c>
      <c r="M901" t="str">
        <f>INDEX(Articles!$1:$1048576,MATCH(E901,Articles!D:D,0),14)</f>
        <v/>
      </c>
      <c r="N901" t="str">
        <f>INDEX(Articles!$1:$1048576,MATCH(E901,Articles!D:D,0),15)</f>
        <v/>
      </c>
      <c r="O901" t="str">
        <f>INDEX(Articles!$1:$1048576,MATCH(E901,Articles!D:D,0),16)</f>
        <v/>
      </c>
      <c r="P901">
        <f>INDEX(Articles!$1:$1048576,MATCH(E901,Articles!D:D,0),17)*1000</f>
        <v>0</v>
      </c>
      <c r="Q901" t="str">
        <f>INDEX(Articles!$1:$1048576,MATCH(E901,Articles!D:D,0),18)</f>
        <v/>
      </c>
      <c r="R901">
        <f>INDEX(Articles!$1:$1048576,MATCH(E901,Articles!D:D,0),19)</f>
        <v>0</v>
      </c>
      <c r="S901" t="str">
        <f>IF(INDEX('Unités CA'!$1:$1048576,MATCH(E901,'Unités CA'!D:D,0),5)=0,"",INDEX('Unités CA'!$1:$1048576,MATCH(E901,'Unités CA'!D:D,0),5))</f>
        <v>0072/CA</v>
      </c>
      <c r="T901" t="str">
        <f>IF(INDEX('Unités BTE'!$1:$1048576,MATCH(E901,'Unités CA'!D:D,0),5)=0,"",INDEX('Unités BTE'!$1:$1048576,MATCH(E901,'Unités CA'!D:D,0),5))</f>
        <v/>
      </c>
      <c r="U901" t="str">
        <f>IFERROR(INDEX('Prix PRO CA'!$1:$1048576,MATCH(E901,'Prix PRO CA'!D:D,0),10),"")</f>
        <v/>
      </c>
      <c r="V901" t="str">
        <f>IFERROR(INDEX('Prix PRO CA'!$1:$1048576,MATCH(E901,'Prix PRO BTE'!D:D,0),10),"")</f>
        <v/>
      </c>
      <c r="W901">
        <f>+IFERROR(INDEX('Prix PRO PCS'!$1:$1048576,MATCH(E901,'Prix PRO PCS'!D:D,0),10),"")</f>
        <v>5.89</v>
      </c>
      <c r="X901" t="str">
        <f>IF(B901="OPPORTUNITE",AA901,IF(AA901&lt;=0,"Non",IF(AA901&gt;10,"Oui","Inf à 10")))</f>
        <v>Oui</v>
      </c>
      <c r="Y901" t="str">
        <f>IFERROR(INDEX(LigneAchat!$1:$1048576,MATCH(E901,LigneAchat!D:D,0),5),"")</f>
        <v/>
      </c>
      <c r="Z901">
        <f>INDEX(Articles!$1:$1048576,MATCH(E901,Articles!D:D,0),21)</f>
        <v>175</v>
      </c>
      <c r="AA901">
        <f>+Z901-AB901</f>
        <v>175</v>
      </c>
      <c r="AB901">
        <f>+INDEX(Articles!$1:$1048576,MATCH(E901,Articles!D:D,0),23)</f>
        <v>0</v>
      </c>
    </row>
    <row r="902">
      <c r="B902" t="str">
        <f>INDEX(Articles!$1:$1048576,MATCH(E902,Articles!D:D,0),6)</f>
        <v>1</v>
      </c>
      <c r="C902" t="str">
        <f>INDEX(Articles!$1:$1048576,MATCH(E902,Articles!D:D,0),7)</f>
        <v/>
      </c>
      <c r="D902" t="str">
        <f>HYPERLINK(INDEX(Articles!$1:$1048576,MATCH(E902,Articles!D:D,0),24),"Lien")</f>
        <v>Lien</v>
      </c>
      <c r="E902" t="str">
        <v>14302</v>
      </c>
      <c r="F902" t="str">
        <f>INDEX(Articles!$1:$1048576,MATCH(E902,Articles!D:D,0),5)</f>
        <v>BOBINE 200 M BIFILAIRE ORANGE CUIVRE 45/100°</v>
      </c>
      <c r="G902" t="str">
        <f>INDEX(Articles!$1:$1048576,MATCH(E902,Articles!D:D,0),8)</f>
        <v>ACCPYRO</v>
      </c>
      <c r="H902" t="str">
        <f>INDEX(Articles!$1:$1048576,MATCH(E902,Articles!D:D,0),9)</f>
        <v>FILS INFLA</v>
      </c>
      <c r="I902">
        <f>INDEX(Articles!$1:$1048576,MATCH(E902,Articles!D:D,0),10)</f>
        <v>0</v>
      </c>
      <c r="J902" t="str">
        <f>INDEX(Articles!$1:$1048576,MATCH(E902,Articles!D:D,0),11)</f>
        <v/>
      </c>
      <c r="K902" t="str">
        <f>INDEX(Articles!$1:$1048576,MATCH(E902,Articles!D:D,0),12)</f>
        <v/>
      </c>
      <c r="L902" t="str">
        <f>INDEX(Articles!$1:$1048576,MATCH(E902,Articles!D:D,0),13)</f>
        <v>CN</v>
      </c>
      <c r="M902" t="str">
        <f>INDEX(Articles!$1:$1048576,MATCH(E902,Articles!D:D,0),14)</f>
        <v/>
      </c>
      <c r="N902" t="str">
        <f>INDEX(Articles!$1:$1048576,MATCH(E902,Articles!D:D,0),15)</f>
        <v/>
      </c>
      <c r="O902" t="str">
        <f>INDEX(Articles!$1:$1048576,MATCH(E902,Articles!D:D,0),16)</f>
        <v/>
      </c>
      <c r="P902">
        <f>INDEX(Articles!$1:$1048576,MATCH(E902,Articles!D:D,0),17)*1000</f>
        <v>0</v>
      </c>
      <c r="Q902" t="str">
        <f>INDEX(Articles!$1:$1048576,MATCH(E902,Articles!D:D,0),18)</f>
        <v/>
      </c>
      <c r="R902">
        <f>INDEX(Articles!$1:$1048576,MATCH(E902,Articles!D:D,0),19)</f>
        <v>0</v>
      </c>
      <c r="S902" t="str">
        <f>IF(INDEX('Unités CA'!$1:$1048576,MATCH(E902,'Unités CA'!D:D,0),5)=0,"",INDEX('Unités CA'!$1:$1048576,MATCH(E902,'Unités CA'!D:D,0),5))</f>
        <v>0004/CA</v>
      </c>
      <c r="T902" t="str">
        <f>IF(INDEX('Unités BTE'!$1:$1048576,MATCH(E902,'Unités CA'!D:D,0),5)=0,"",INDEX('Unités BTE'!$1:$1048576,MATCH(E902,'Unités CA'!D:D,0),5))</f>
        <v/>
      </c>
      <c r="U902">
        <f>IFERROR(INDEX('Prix PRO CA'!$1:$1048576,MATCH(E902,'Prix PRO CA'!D:D,0),10),"")</f>
        <v>117.92</v>
      </c>
      <c r="V902" t="str">
        <f>IFERROR(INDEX('Prix PRO CA'!$1:$1048576,MATCH(E902,'Prix PRO BTE'!D:D,0),10),"")</f>
        <v/>
      </c>
      <c r="W902">
        <f>+IFERROR(INDEX('Prix PRO PCS'!$1:$1048576,MATCH(E902,'Prix PRO PCS'!D:D,0),10),"")</f>
        <v>39.31</v>
      </c>
      <c r="X902" t="str">
        <f>IF(B902="OPPORTUNITE",AA902,IF(AA902&lt;=0,"Non",IF(AA902&gt;10,"Oui","Inf à 10")))</f>
        <v>Oui</v>
      </c>
      <c r="Y902" t="str">
        <f>IFERROR(INDEX(LigneAchat!$1:$1048576,MATCH(E902,LigneAchat!D:D,0),5),"")</f>
        <v/>
      </c>
      <c r="Z902">
        <f>INDEX(Articles!$1:$1048576,MATCH(E902,Articles!D:D,0),21)</f>
        <v>305</v>
      </c>
      <c r="AA902">
        <f>+Z902-AB902</f>
        <v>304</v>
      </c>
      <c r="AB902">
        <f>+INDEX(Articles!$1:$1048576,MATCH(E902,Articles!D:D,0),23)</f>
        <v>1</v>
      </c>
    </row>
    <row r="903">
      <c r="B903" t="str">
        <f>INDEX(Articles!$1:$1048576,MATCH(E903,Articles!D:D,0),6)</f>
        <v>1</v>
      </c>
      <c r="C903" t="str">
        <f>INDEX(Articles!$1:$1048576,MATCH(E903,Articles!D:D,0),7)</f>
        <v/>
      </c>
      <c r="D903" t="str">
        <f>HYPERLINK(INDEX(Articles!$1:$1048576,MATCH(E903,Articles!D:D,0),24),"Lien")</f>
        <v>Lien</v>
      </c>
      <c r="E903" t="str">
        <v>14304</v>
      </c>
      <c r="F903" t="str">
        <f>INDEX(Articles!$1:$1048576,MATCH(E903,Articles!D:D,0),5)</f>
        <v>BOBINE 500M BIFILAIRE ORANGE CUIVRE 45/100°(FB502)</v>
      </c>
      <c r="G903" t="str">
        <f>INDEX(Articles!$1:$1048576,MATCH(E903,Articles!D:D,0),8)</f>
        <v>ACCPYRO</v>
      </c>
      <c r="H903" t="str">
        <f>INDEX(Articles!$1:$1048576,MATCH(E903,Articles!D:D,0),9)</f>
        <v>FILS INFLA</v>
      </c>
      <c r="I903">
        <f>INDEX(Articles!$1:$1048576,MATCH(E903,Articles!D:D,0),10)</f>
        <v>0</v>
      </c>
      <c r="J903" t="str">
        <f>INDEX(Articles!$1:$1048576,MATCH(E903,Articles!D:D,0),11)</f>
        <v/>
      </c>
      <c r="K903" t="str">
        <f>INDEX(Articles!$1:$1048576,MATCH(E903,Articles!D:D,0),12)</f>
        <v/>
      </c>
      <c r="L903" t="str">
        <f>INDEX(Articles!$1:$1048576,MATCH(E903,Articles!D:D,0),13)</f>
        <v>CN</v>
      </c>
      <c r="M903" t="str">
        <f>INDEX(Articles!$1:$1048576,MATCH(E903,Articles!D:D,0),14)</f>
        <v/>
      </c>
      <c r="N903" t="str">
        <f>INDEX(Articles!$1:$1048576,MATCH(E903,Articles!D:D,0),15)</f>
        <v/>
      </c>
      <c r="O903" t="str">
        <f>INDEX(Articles!$1:$1048576,MATCH(E903,Articles!D:D,0),16)</f>
        <v/>
      </c>
      <c r="P903">
        <f>INDEX(Articles!$1:$1048576,MATCH(E903,Articles!D:D,0),17)*1000</f>
        <v>0</v>
      </c>
      <c r="Q903" t="str">
        <f>INDEX(Articles!$1:$1048576,MATCH(E903,Articles!D:D,0),18)</f>
        <v/>
      </c>
      <c r="R903">
        <f>INDEX(Articles!$1:$1048576,MATCH(E903,Articles!D:D,0),19)</f>
        <v>0</v>
      </c>
      <c r="S903" t="str">
        <f>IF(INDEX('Unités CA'!$1:$1048576,MATCH(E903,'Unités CA'!D:D,0),5)=0,"",INDEX('Unités CA'!$1:$1048576,MATCH(E903,'Unités CA'!D:D,0),5))</f>
        <v>0004/CA</v>
      </c>
      <c r="T903" t="str">
        <f>IF(INDEX('Unités BTE'!$1:$1048576,MATCH(E903,'Unités CA'!D:D,0),5)=0,"",INDEX('Unités BTE'!$1:$1048576,MATCH(E903,'Unités CA'!D:D,0),5))</f>
        <v/>
      </c>
      <c r="U903">
        <f>IFERROR(INDEX('Prix PRO CA'!$1:$1048576,MATCH(E903,'Prix PRO CA'!D:D,0),10),"")</f>
        <v>228.08</v>
      </c>
      <c r="V903" t="str">
        <f>IFERROR(INDEX('Prix PRO CA'!$1:$1048576,MATCH(E903,'Prix PRO BTE'!D:D,0),10),"")</f>
        <v/>
      </c>
      <c r="W903">
        <f>+IFERROR(INDEX('Prix PRO PCS'!$1:$1048576,MATCH(E903,'Prix PRO PCS'!D:D,0),10),"")</f>
        <v>69.89</v>
      </c>
      <c r="X903" t="str">
        <f>IF(B903="OPPORTUNITE",AA903,IF(AA903&lt;=0,"Non",IF(AA903&gt;10,"Oui","Inf à 10")))</f>
        <v>Oui</v>
      </c>
      <c r="Y903" t="str">
        <f>IFERROR(INDEX(LigneAchat!$1:$1048576,MATCH(E903,LigneAchat!D:D,0),5),"")</f>
        <v/>
      </c>
      <c r="Z903">
        <f>INDEX(Articles!$1:$1048576,MATCH(E903,Articles!D:D,0),21)</f>
        <v>3226</v>
      </c>
      <c r="AA903">
        <f>+Z903-AB903</f>
        <v>3226</v>
      </c>
      <c r="AB903">
        <f>+INDEX(Articles!$1:$1048576,MATCH(E903,Articles!D:D,0),23)</f>
        <v>0</v>
      </c>
    </row>
    <row r="904">
      <c r="B904" t="str">
        <f>INDEX(Articles!$1:$1048576,MATCH(E904,Articles!D:D,0),6)</f>
        <v>1</v>
      </c>
      <c r="C904" t="str">
        <f>INDEX(Articles!$1:$1048576,MATCH(E904,Articles!D:D,0),7)</f>
        <v/>
      </c>
      <c r="D904" t="str">
        <f>HYPERLINK(INDEX(Articles!$1:$1048576,MATCH(E904,Articles!D:D,0),24),"Lien")</f>
        <v>Lien</v>
      </c>
      <c r="E904" t="str">
        <v>14305O/B</v>
      </c>
      <c r="F904" t="str">
        <f>INDEX(Articles!$1:$1048576,MATCH(E904,Articles!D:D,0),5)</f>
        <v>BOBINE 500 M BIFILAIRE ORANGE BLEU CUIVRE 45/100°</v>
      </c>
      <c r="G904" t="str">
        <f>INDEX(Articles!$1:$1048576,MATCH(E904,Articles!D:D,0),8)</f>
        <v>ACCPYRO</v>
      </c>
      <c r="H904" t="str">
        <f>INDEX(Articles!$1:$1048576,MATCH(E904,Articles!D:D,0),9)</f>
        <v>FILS INFLA</v>
      </c>
      <c r="I904">
        <f>INDEX(Articles!$1:$1048576,MATCH(E904,Articles!D:D,0),10)</f>
        <v>0</v>
      </c>
      <c r="J904" t="str">
        <f>INDEX(Articles!$1:$1048576,MATCH(E904,Articles!D:D,0),11)</f>
        <v/>
      </c>
      <c r="K904" t="str">
        <f>INDEX(Articles!$1:$1048576,MATCH(E904,Articles!D:D,0),12)</f>
        <v/>
      </c>
      <c r="L904" t="str">
        <f>INDEX(Articles!$1:$1048576,MATCH(E904,Articles!D:D,0),13)</f>
        <v>CN</v>
      </c>
      <c r="M904" t="str">
        <f>INDEX(Articles!$1:$1048576,MATCH(E904,Articles!D:D,0),14)</f>
        <v/>
      </c>
      <c r="N904" t="str">
        <f>INDEX(Articles!$1:$1048576,MATCH(E904,Articles!D:D,0),15)</f>
        <v/>
      </c>
      <c r="O904" t="str">
        <f>INDEX(Articles!$1:$1048576,MATCH(E904,Articles!D:D,0),16)</f>
        <v/>
      </c>
      <c r="P904">
        <f>INDEX(Articles!$1:$1048576,MATCH(E904,Articles!D:D,0),17)*1000</f>
        <v>0</v>
      </c>
      <c r="Q904" t="str">
        <f>INDEX(Articles!$1:$1048576,MATCH(E904,Articles!D:D,0),18)</f>
        <v/>
      </c>
      <c r="R904">
        <f>INDEX(Articles!$1:$1048576,MATCH(E904,Articles!D:D,0),19)</f>
        <v>0</v>
      </c>
      <c r="S904" t="str">
        <f>IF(INDEX('Unités CA'!$1:$1048576,MATCH(E904,'Unités CA'!D:D,0),5)=0,"",INDEX('Unités CA'!$1:$1048576,MATCH(E904,'Unités CA'!D:D,0),5))</f>
        <v>0004/CA</v>
      </c>
      <c r="T904" t="str">
        <f>IF(INDEX('Unités BTE'!$1:$1048576,MATCH(E904,'Unités CA'!D:D,0),5)=0,"",INDEX('Unités BTE'!$1:$1048576,MATCH(E904,'Unités CA'!D:D,0),5))</f>
        <v/>
      </c>
      <c r="U904" t="str">
        <f>IFERROR(INDEX('Prix PRO CA'!$1:$1048576,MATCH(E904,'Prix PRO CA'!D:D,0),10),"")</f>
        <v/>
      </c>
      <c r="V904" t="str">
        <f>IFERROR(INDEX('Prix PRO CA'!$1:$1048576,MATCH(E904,'Prix PRO BTE'!D:D,0),10),"")</f>
        <v/>
      </c>
      <c r="W904">
        <f>+IFERROR(INDEX('Prix PRO PCS'!$1:$1048576,MATCH(E904,'Prix PRO PCS'!D:D,0),10),"")</f>
        <v>76.02</v>
      </c>
      <c r="X904" t="str">
        <f>IF(B904="OPPORTUNITE",AA904,IF(AA904&lt;=0,"Non",IF(AA904&gt;10,"Oui","Inf à 10")))</f>
        <v>Oui</v>
      </c>
      <c r="Y904" t="str">
        <f>IFERROR(INDEX(LigneAchat!$1:$1048576,MATCH(E904,LigneAchat!D:D,0),5),"")</f>
        <v/>
      </c>
      <c r="Z904">
        <f>INDEX(Articles!$1:$1048576,MATCH(E904,Articles!D:D,0),21)</f>
        <v>269</v>
      </c>
      <c r="AA904">
        <f>+Z904-AB904</f>
        <v>269</v>
      </c>
      <c r="AB904">
        <f>+INDEX(Articles!$1:$1048576,MATCH(E904,Articles!D:D,0),23)</f>
        <v>0</v>
      </c>
    </row>
    <row r="905">
      <c r="B905" t="str">
        <f>INDEX(Articles!$1:$1048576,MATCH(E905,Articles!D:D,0),6)</f>
        <v>1</v>
      </c>
      <c r="C905" t="str">
        <f>INDEX(Articles!$1:$1048576,MATCH(E905,Articles!D:D,0),7)</f>
        <v/>
      </c>
      <c r="D905" t="str">
        <f>HYPERLINK(INDEX(Articles!$1:$1048576,MATCH(E905,Articles!D:D,0),24),"Lien")</f>
        <v>Lien</v>
      </c>
      <c r="E905" t="str">
        <v>29080</v>
      </c>
      <c r="F905" t="str">
        <f>INDEX(Articles!$1:$1048576,MATCH(E905,Articles!D:D,0),5)</f>
        <v>BLOC ELECTRIQUE 18 V</v>
      </c>
      <c r="G905" t="str">
        <f>INDEX(Articles!$1:$1048576,MATCH(E905,Articles!D:D,0),8)</f>
        <v>ACCPYRO</v>
      </c>
      <c r="H905" t="str">
        <f>INDEX(Articles!$1:$1048576,MATCH(E905,Articles!D:D,0),9)</f>
        <v>FILS INFLA</v>
      </c>
      <c r="I905">
        <f>INDEX(Articles!$1:$1048576,MATCH(E905,Articles!D:D,0),10)</f>
        <v>0</v>
      </c>
      <c r="J905" t="str">
        <f>INDEX(Articles!$1:$1048576,MATCH(E905,Articles!D:D,0),11)</f>
        <v/>
      </c>
      <c r="K905" t="str">
        <f>INDEX(Articles!$1:$1048576,MATCH(E905,Articles!D:D,0),12)</f>
        <v/>
      </c>
      <c r="L905" t="str">
        <f>INDEX(Articles!$1:$1048576,MATCH(E905,Articles!D:D,0),13)</f>
        <v>CN</v>
      </c>
      <c r="M905" t="str">
        <f>INDEX(Articles!$1:$1048576,MATCH(E905,Articles!D:D,0),14)</f>
        <v/>
      </c>
      <c r="N905" t="str">
        <f>INDEX(Articles!$1:$1048576,MATCH(E905,Articles!D:D,0),15)</f>
        <v/>
      </c>
      <c r="O905" t="str">
        <f>INDEX(Articles!$1:$1048576,MATCH(E905,Articles!D:D,0),16)</f>
        <v/>
      </c>
      <c r="P905">
        <f>INDEX(Articles!$1:$1048576,MATCH(E905,Articles!D:D,0),17)*1000</f>
        <v>0</v>
      </c>
      <c r="Q905" t="str">
        <f>INDEX(Articles!$1:$1048576,MATCH(E905,Articles!D:D,0),18)</f>
        <v/>
      </c>
      <c r="R905">
        <f>INDEX(Articles!$1:$1048576,MATCH(E905,Articles!D:D,0),19)</f>
        <v>0</v>
      </c>
      <c r="S905" t="str">
        <f>IF(INDEX('Unités CA'!$1:$1048576,MATCH(E905,'Unités CA'!D:D,0),5)=0,"",INDEX('Unités CA'!$1:$1048576,MATCH(E905,'Unités CA'!D:D,0),5))</f>
        <v>0001/CA</v>
      </c>
      <c r="T905" t="str">
        <f>IF(INDEX('Unités BTE'!$1:$1048576,MATCH(E905,'Unités CA'!D:D,0),5)=0,"",INDEX('Unités BTE'!$1:$1048576,MATCH(E905,'Unités CA'!D:D,0),5))</f>
        <v>0005/BTE</v>
      </c>
      <c r="U905" t="str">
        <f>IFERROR(INDEX('Prix PRO CA'!$1:$1048576,MATCH(E905,'Prix PRO CA'!D:D,0),10),"")</f>
        <v/>
      </c>
      <c r="V905" t="str">
        <f>IFERROR(INDEX('Prix PRO CA'!$1:$1048576,MATCH(E905,'Prix PRO BTE'!D:D,0),10),"")</f>
        <v/>
      </c>
      <c r="W905">
        <f>+IFERROR(INDEX('Prix PRO PCS'!$1:$1048576,MATCH(E905,'Prix PRO PCS'!D:D,0),10),"")</f>
        <v>14.82</v>
      </c>
      <c r="X905" t="str">
        <f>IF(B905="OPPORTUNITE",AA905,IF(AA905&lt;=0,"Non",IF(AA905&gt;10,"Oui","Inf à 10")))</f>
        <v>Oui</v>
      </c>
      <c r="Y905" t="str">
        <f>IFERROR(INDEX(LigneAchat!$1:$1048576,MATCH(E905,LigneAchat!D:D,0),5),"")</f>
        <v/>
      </c>
      <c r="Z905">
        <f>INDEX(Articles!$1:$1048576,MATCH(E905,Articles!D:D,0),21)</f>
        <v>76</v>
      </c>
      <c r="AA905">
        <f>+Z905-AB905</f>
        <v>76</v>
      </c>
      <c r="AB905">
        <f>+INDEX(Articles!$1:$1048576,MATCH(E905,Articles!D:D,0),23)</f>
        <v>0</v>
      </c>
    </row>
    <row r="906">
      <c r="B906" t="str">
        <f>INDEX(Articles!$1:$1048576,MATCH(E906,Articles!D:D,0),6)</f>
        <v>1</v>
      </c>
      <c r="C906" t="str">
        <f>INDEX(Articles!$1:$1048576,MATCH(E906,Articles!D:D,0),7)</f>
        <v/>
      </c>
      <c r="D906" t="str">
        <f>HYPERLINK(INDEX(Articles!$1:$1048576,MATCH(E906,Articles!D:D,0),24),"Lien")</f>
        <v>Lien</v>
      </c>
      <c r="E906" t="str">
        <v>29081</v>
      </c>
      <c r="F906" t="str">
        <f>INDEX(Articles!$1:$1048576,MATCH(E906,Articles!D:D,0),5)</f>
        <v>BLOC ELECTRIQUE 90 V</v>
      </c>
      <c r="G906" t="str">
        <f>INDEX(Articles!$1:$1048576,MATCH(E906,Articles!D:D,0),8)</f>
        <v>ACCPYRO</v>
      </c>
      <c r="H906" t="str">
        <f>INDEX(Articles!$1:$1048576,MATCH(E906,Articles!D:D,0),9)</f>
        <v>FILS INFLA</v>
      </c>
      <c r="I906">
        <f>INDEX(Articles!$1:$1048576,MATCH(E906,Articles!D:D,0),10)</f>
        <v>0</v>
      </c>
      <c r="J906" t="str">
        <f>INDEX(Articles!$1:$1048576,MATCH(E906,Articles!D:D,0),11)</f>
        <v/>
      </c>
      <c r="K906" t="str">
        <f>INDEX(Articles!$1:$1048576,MATCH(E906,Articles!D:D,0),12)</f>
        <v/>
      </c>
      <c r="L906" t="str">
        <f>INDEX(Articles!$1:$1048576,MATCH(E906,Articles!D:D,0),13)</f>
        <v>FR</v>
      </c>
      <c r="M906" t="str">
        <f>INDEX(Articles!$1:$1048576,MATCH(E906,Articles!D:D,0),14)</f>
        <v/>
      </c>
      <c r="N906" t="str">
        <f>INDEX(Articles!$1:$1048576,MATCH(E906,Articles!D:D,0),15)</f>
        <v/>
      </c>
      <c r="O906" t="str">
        <f>INDEX(Articles!$1:$1048576,MATCH(E906,Articles!D:D,0),16)</f>
        <v/>
      </c>
      <c r="P906">
        <f>INDEX(Articles!$1:$1048576,MATCH(E906,Articles!D:D,0),17)*1000</f>
        <v>0</v>
      </c>
      <c r="Q906" t="str">
        <f>INDEX(Articles!$1:$1048576,MATCH(E906,Articles!D:D,0),18)</f>
        <v/>
      </c>
      <c r="R906">
        <f>INDEX(Articles!$1:$1048576,MATCH(E906,Articles!D:D,0),19)</f>
        <v>0</v>
      </c>
      <c r="S906" t="str">
        <f>IF(INDEX('Unités CA'!$1:$1048576,MATCH(E906,'Unités CA'!D:D,0),5)=0,"",INDEX('Unités CA'!$1:$1048576,MATCH(E906,'Unités CA'!D:D,0),5))</f>
        <v>0001/CA</v>
      </c>
      <c r="T906" t="str">
        <f>IF(INDEX('Unités BTE'!$1:$1048576,MATCH(E906,'Unités CA'!D:D,0),5)=0,"",INDEX('Unités BTE'!$1:$1048576,MATCH(E906,'Unités CA'!D:D,0),5))</f>
        <v>0005/BTE</v>
      </c>
      <c r="U906" t="str">
        <f>IFERROR(INDEX('Prix PRO CA'!$1:$1048576,MATCH(E906,'Prix PRO CA'!D:D,0),10),"")</f>
        <v/>
      </c>
      <c r="V906" t="str">
        <f>IFERROR(INDEX('Prix PRO CA'!$1:$1048576,MATCH(E906,'Prix PRO BTE'!D:D,0),10),"")</f>
        <v/>
      </c>
      <c r="W906">
        <f>+IFERROR(INDEX('Prix PRO PCS'!$1:$1048576,MATCH(E906,'Prix PRO PCS'!D:D,0),10),"")</f>
        <v>62.78</v>
      </c>
      <c r="X906" t="str">
        <f>IF(B906="OPPORTUNITE",AA906,IF(AA906&lt;=0,"Non",IF(AA906&gt;10,"Oui","Inf à 10")))</f>
        <v>Inf à 10</v>
      </c>
      <c r="Y906" t="str">
        <f>IFERROR(INDEX(LigneAchat!$1:$1048576,MATCH(E906,LigneAchat!D:D,0),5),"")</f>
        <v/>
      </c>
      <c r="Z906">
        <f>INDEX(Articles!$1:$1048576,MATCH(E906,Articles!D:D,0),21)</f>
        <v>1</v>
      </c>
      <c r="AA906">
        <f>+Z906-AB906</f>
        <v>1</v>
      </c>
      <c r="AB906">
        <f>+INDEX(Articles!$1:$1048576,MATCH(E906,Articles!D:D,0),23)</f>
        <v>0</v>
      </c>
    </row>
    <row r="907">
      <c r="B907" t="str">
        <f>INDEX(Articles!$1:$1048576,MATCH(E907,Articles!D:D,0),6)</f>
        <v>1</v>
      </c>
      <c r="C907" t="str">
        <f>INDEX(Articles!$1:$1048576,MATCH(E907,Articles!D:D,0),7)</f>
        <v/>
      </c>
      <c r="D907" t="str">
        <f>HYPERLINK(INDEX(Articles!$1:$1048576,MATCH(E907,Articles!D:D,0),24),"Lien")</f>
        <v>Lien</v>
      </c>
      <c r="E907" t="str">
        <v>29230</v>
      </c>
      <c r="F907" t="str">
        <f>INDEX(Articles!$1:$1048576,MATCH(E907,Articles!D:D,0),5)</f>
        <v>CONNECTEUR ELECTRIQUE BOITE DE 500 PIECES</v>
      </c>
      <c r="G907" t="str">
        <f>INDEX(Articles!$1:$1048576,MATCH(E907,Articles!D:D,0),8)</f>
        <v>ACCPYRO</v>
      </c>
      <c r="H907" t="str">
        <f>INDEX(Articles!$1:$1048576,MATCH(E907,Articles!D:D,0),9)</f>
        <v>FILS INFLA</v>
      </c>
      <c r="I907">
        <f>INDEX(Articles!$1:$1048576,MATCH(E907,Articles!D:D,0),10)</f>
        <v>0</v>
      </c>
      <c r="J907" t="str">
        <f>INDEX(Articles!$1:$1048576,MATCH(E907,Articles!D:D,0),11)</f>
        <v/>
      </c>
      <c r="K907" t="str">
        <f>INDEX(Articles!$1:$1048576,MATCH(E907,Articles!D:D,0),12)</f>
        <v/>
      </c>
      <c r="L907" t="str">
        <f>INDEX(Articles!$1:$1048576,MATCH(E907,Articles!D:D,0),13)</f>
        <v>CN</v>
      </c>
      <c r="M907" t="str">
        <f>INDEX(Articles!$1:$1048576,MATCH(E907,Articles!D:D,0),14)</f>
        <v/>
      </c>
      <c r="N907" t="str">
        <f>INDEX(Articles!$1:$1048576,MATCH(E907,Articles!D:D,0),15)</f>
        <v/>
      </c>
      <c r="O907" t="str">
        <f>INDEX(Articles!$1:$1048576,MATCH(E907,Articles!D:D,0),16)</f>
        <v/>
      </c>
      <c r="P907">
        <f>INDEX(Articles!$1:$1048576,MATCH(E907,Articles!D:D,0),17)*1000</f>
        <v>0</v>
      </c>
      <c r="Q907" t="str">
        <f>INDEX(Articles!$1:$1048576,MATCH(E907,Articles!D:D,0),18)</f>
        <v/>
      </c>
      <c r="R907">
        <f>INDEX(Articles!$1:$1048576,MATCH(E907,Articles!D:D,0),19)</f>
        <v>0</v>
      </c>
      <c r="S907" t="str">
        <f>IF(INDEX('Unités CA'!$1:$1048576,MATCH(E907,'Unités CA'!D:D,0),5)=0,"",INDEX('Unités CA'!$1:$1048576,MATCH(E907,'Unités CA'!D:D,0),5))</f>
        <v>0040/CA</v>
      </c>
      <c r="T907" t="str">
        <f>IF(INDEX('Unités BTE'!$1:$1048576,MATCH(E907,'Unités CA'!D:D,0),5)=0,"",INDEX('Unités BTE'!$1:$1048576,MATCH(E907,'Unités CA'!D:D,0),5))</f>
        <v/>
      </c>
      <c r="U907" t="str">
        <f>IFERROR(INDEX('Prix PRO CA'!$1:$1048576,MATCH(E907,'Prix PRO CA'!D:D,0),10),"")</f>
        <v/>
      </c>
      <c r="V907">
        <f>IFERROR(INDEX('Prix PRO CA'!$1:$1048576,MATCH(E907,'Prix PRO BTE'!D:D,0),10),"")</f>
        <v>121.3</v>
      </c>
      <c r="W907">
        <f>+IFERROR(INDEX('Prix PRO PCS'!$1:$1048576,MATCH(E907,'Prix PRO PCS'!D:D,0),10),"")</f>
        <v>12.97</v>
      </c>
      <c r="X907" t="str">
        <f>IF(B907="OPPORTUNITE",AA907,IF(AA907&lt;=0,"Non",IF(AA907&gt;10,"Oui","Inf à 10")))</f>
        <v>Oui</v>
      </c>
      <c r="Y907" t="str">
        <f>IFERROR(INDEX(LigneAchat!$1:$1048576,MATCH(E907,LigneAchat!D:D,0),5),"")</f>
        <v/>
      </c>
      <c r="Z907">
        <f>INDEX(Articles!$1:$1048576,MATCH(E907,Articles!D:D,0),21)</f>
        <v>20010</v>
      </c>
      <c r="AA907">
        <f>+Z907-AB907</f>
        <v>20010</v>
      </c>
      <c r="AB907">
        <f>+INDEX(Articles!$1:$1048576,MATCH(E907,Articles!D:D,0),23)</f>
        <v>0</v>
      </c>
    </row>
    <row r="908">
      <c r="B908" t="str">
        <f>INDEX(Articles!$1:$1048576,MATCH(E908,Articles!D:D,0),6)</f>
        <v>1</v>
      </c>
      <c r="C908" t="str">
        <f>INDEX(Articles!$1:$1048576,MATCH(E908,Articles!D:D,0),7)</f>
        <v/>
      </c>
      <c r="D908" t="str">
        <f>HYPERLINK(INDEX(Articles!$1:$1048576,MATCH(E908,Articles!D:D,0),24),"Lien")</f>
        <v>Lien</v>
      </c>
      <c r="E908" t="str">
        <v>29085</v>
      </c>
      <c r="F908" t="str">
        <f>INDEX(Articles!$1:$1048576,MATCH(E908,Articles!D:D,0),5)</f>
        <v>CONNECTEUR ELECTRIQUE - BOITE DE 500</v>
      </c>
      <c r="G908" t="str">
        <f>INDEX(Articles!$1:$1048576,MATCH(E908,Articles!D:D,0),8)</f>
        <v>ACCPYRO</v>
      </c>
      <c r="H908" t="str">
        <f>INDEX(Articles!$1:$1048576,MATCH(E908,Articles!D:D,0),9)</f>
        <v>FILS INFLA</v>
      </c>
      <c r="I908">
        <f>INDEX(Articles!$1:$1048576,MATCH(E908,Articles!D:D,0),10)</f>
        <v>0</v>
      </c>
      <c r="J908" t="str">
        <f>INDEX(Articles!$1:$1048576,MATCH(E908,Articles!D:D,0),11)</f>
        <v/>
      </c>
      <c r="K908" t="str">
        <f>INDEX(Articles!$1:$1048576,MATCH(E908,Articles!D:D,0),12)</f>
        <v/>
      </c>
      <c r="L908" t="str">
        <f>INDEX(Articles!$1:$1048576,MATCH(E908,Articles!D:D,0),13)</f>
        <v>FR</v>
      </c>
      <c r="M908" t="str">
        <f>INDEX(Articles!$1:$1048576,MATCH(E908,Articles!D:D,0),14)</f>
        <v/>
      </c>
      <c r="N908" t="str">
        <f>INDEX(Articles!$1:$1048576,MATCH(E908,Articles!D:D,0),15)</f>
        <v/>
      </c>
      <c r="O908" t="str">
        <f>INDEX(Articles!$1:$1048576,MATCH(E908,Articles!D:D,0),16)</f>
        <v/>
      </c>
      <c r="P908">
        <f>INDEX(Articles!$1:$1048576,MATCH(E908,Articles!D:D,0),17)*1000</f>
        <v>0</v>
      </c>
      <c r="Q908" t="str">
        <f>INDEX(Articles!$1:$1048576,MATCH(E908,Articles!D:D,0),18)</f>
        <v/>
      </c>
      <c r="R908">
        <f>INDEX(Articles!$1:$1048576,MATCH(E908,Articles!D:D,0),19)</f>
        <v>0</v>
      </c>
      <c r="S908" t="str">
        <f>IF(INDEX('Unités CA'!$1:$1048576,MATCH(E908,'Unités CA'!D:D,0),5)=0,"",INDEX('Unités CA'!$1:$1048576,MATCH(E908,'Unités CA'!D:D,0),5))</f>
        <v>0001/CA</v>
      </c>
      <c r="T908" t="str">
        <f>IF(INDEX('Unités BTE'!$1:$1048576,MATCH(E908,'Unités CA'!D:D,0),5)=0,"",INDEX('Unités BTE'!$1:$1048576,MATCH(E908,'Unités CA'!D:D,0),5))</f>
        <v>0005/BTE</v>
      </c>
      <c r="U908" t="str">
        <f>IFERROR(INDEX('Prix PRO CA'!$1:$1048576,MATCH(E908,'Prix PRO CA'!D:D,0),10),"")</f>
        <v/>
      </c>
      <c r="V908" t="str">
        <f>IFERROR(INDEX('Prix PRO CA'!$1:$1048576,MATCH(E908,'Prix PRO BTE'!D:D,0),10),"")</f>
        <v/>
      </c>
      <c r="W908">
        <f>+IFERROR(INDEX('Prix PRO PCS'!$1:$1048576,MATCH(E908,'Prix PRO PCS'!D:D,0),10),"")</f>
        <v>54.78</v>
      </c>
      <c r="X908" t="str">
        <f>IF(B908="OPPORTUNITE",AA908,IF(AA908&lt;=0,"Non",IF(AA908&gt;10,"Oui","Inf à 10")))</f>
        <v>Oui</v>
      </c>
      <c r="Y908" t="str">
        <f>IFERROR(INDEX(LigneAchat!$1:$1048576,MATCH(E908,LigneAchat!D:D,0),5),"")</f>
        <v/>
      </c>
      <c r="Z908">
        <f>INDEX(Articles!$1:$1048576,MATCH(E908,Articles!D:D,0),21)</f>
        <v>415</v>
      </c>
      <c r="AA908">
        <f>+Z908-AB908</f>
        <v>415</v>
      </c>
      <c r="AB908">
        <f>+INDEX(Articles!$1:$1048576,MATCH(E908,Articles!D:D,0),23)</f>
        <v>0</v>
      </c>
    </row>
    <row r="909">
      <c r="B909" t="str">
        <f>INDEX(Articles!$1:$1048576,MATCH(E909,Articles!D:D,0),6)</f>
        <v>1</v>
      </c>
      <c r="C909" t="str">
        <f>INDEX(Articles!$1:$1048576,MATCH(E909,Articles!D:D,0),7)</f>
        <v/>
      </c>
      <c r="D909" t="str">
        <f>HYPERLINK(INDEX(Articles!$1:$1048576,MATCH(E909,Articles!D:D,0),24),"Lien")</f>
        <v>Lien</v>
      </c>
      <c r="E909" t="str">
        <v>14002</v>
      </c>
      <c r="F909" t="str">
        <f>INDEX(Articles!$1:$1048576,MATCH(E909,Articles!D:D,0),5)</f>
        <v>INFLAMMATEUR ELECTRIQUE  1 METRE</v>
      </c>
      <c r="G909" t="str">
        <f>INDEX(Articles!$1:$1048576,MATCH(E909,Articles!D:D,0),8)</f>
        <v>ACCPYRO</v>
      </c>
      <c r="H909" t="str">
        <f>INDEX(Articles!$1:$1048576,MATCH(E909,Articles!D:D,0),9)</f>
        <v>FILS INFLA</v>
      </c>
      <c r="I909">
        <f>INDEX(Articles!$1:$1048576,MATCH(E909,Articles!D:D,0),10)</f>
        <v>0</v>
      </c>
      <c r="J909" t="str">
        <f>INDEX(Articles!$1:$1048576,MATCH(E909,Articles!D:D,0),11)</f>
        <v/>
      </c>
      <c r="K909" t="str">
        <f>INDEX(Articles!$1:$1048576,MATCH(E909,Articles!D:D,0),12)</f>
        <v/>
      </c>
      <c r="L909" t="str">
        <f>INDEX(Articles!$1:$1048576,MATCH(E909,Articles!D:D,0),13)</f>
        <v>FR</v>
      </c>
      <c r="M909" t="str">
        <f>INDEX(Articles!$1:$1048576,MATCH(E909,Articles!D:D,0),14)</f>
        <v/>
      </c>
      <c r="N909" t="str">
        <f>INDEX(Articles!$1:$1048576,MATCH(E909,Articles!D:D,0),15)</f>
        <v>1.4S</v>
      </c>
      <c r="O909" t="str">
        <f>INDEX(Articles!$1:$1048576,MATCH(E909,Articles!D:D,0),16)</f>
        <v>0080.P2.14.0023</v>
      </c>
      <c r="P909">
        <f>INDEX(Articles!$1:$1048576,MATCH(E909,Articles!D:D,0),17)*1000</f>
        <v>1</v>
      </c>
      <c r="Q909" t="str">
        <f>INDEX(Articles!$1:$1048576,MATCH(E909,Articles!D:D,0),18)</f>
        <v/>
      </c>
      <c r="R909">
        <f>INDEX(Articles!$1:$1048576,MATCH(E909,Articles!D:D,0),19)</f>
        <v>0</v>
      </c>
      <c r="S909" t="str">
        <f>IF(INDEX('Unités CA'!$1:$1048576,MATCH(E909,'Unités CA'!D:D,0),5)=0,"",INDEX('Unités CA'!$1:$1048576,MATCH(E909,'Unités CA'!D:D,0),5))</f>
        <v>1500/CA</v>
      </c>
      <c r="T909" t="str">
        <f>IF(INDEX('Unités BTE'!$1:$1048576,MATCH(E909,'Unités CA'!D:D,0),5)=0,"",INDEX('Unités BTE'!$1:$1048576,MATCH(E909,'Unités CA'!D:D,0),5))</f>
        <v/>
      </c>
      <c r="U909">
        <f>IFERROR(INDEX('Prix PRO CA'!$1:$1048576,MATCH(E909,'Prix PRO CA'!D:D,0),10),"")</f>
        <v>1485</v>
      </c>
      <c r="V909">
        <f>IFERROR(INDEX('Prix PRO CA'!$1:$1048576,MATCH(E909,'Prix PRO BTE'!D:D,0),10),"")</f>
        <v>94.26</v>
      </c>
      <c r="W909">
        <f>+IFERROR(INDEX('Prix PRO PCS'!$1:$1048576,MATCH(E909,'Prix PRO PCS'!D:D,0),10),"")</f>
        <v>1.63</v>
      </c>
      <c r="X909" t="str">
        <f>IF(B909="OPPORTUNITE",AA909,IF(AA909&lt;=0,"Non",IF(AA909&gt;10,"Oui","Inf à 10")))</f>
        <v>Oui</v>
      </c>
      <c r="Y909" t="str">
        <f>IFERROR(INDEX(LigneAchat!$1:$1048576,MATCH(E909,LigneAchat!D:D,0),5),"")</f>
        <v/>
      </c>
      <c r="Z909">
        <f>INDEX(Articles!$1:$1048576,MATCH(E909,Articles!D:D,0),21)</f>
        <v>67222</v>
      </c>
      <c r="AA909">
        <f>+Z909-AB909</f>
        <v>67125</v>
      </c>
      <c r="AB909">
        <f>+INDEX(Articles!$1:$1048576,MATCH(E909,Articles!D:D,0),23)</f>
        <v>97</v>
      </c>
    </row>
    <row r="910">
      <c r="B910" t="str">
        <f>INDEX(Articles!$1:$1048576,MATCH(E910,Articles!D:D,0),6)</f>
        <v>1</v>
      </c>
      <c r="C910" t="str">
        <f>INDEX(Articles!$1:$1048576,MATCH(E910,Articles!D:D,0),7)</f>
        <v/>
      </c>
      <c r="D910" t="str">
        <f>HYPERLINK(INDEX(Articles!$1:$1048576,MATCH(E910,Articles!D:D,0),24),"Lien")</f>
        <v>Lien</v>
      </c>
      <c r="E910" t="str">
        <v>14004</v>
      </c>
      <c r="F910" t="str">
        <f>INDEX(Articles!$1:$1048576,MATCH(E910,Articles!D:D,0),5)</f>
        <v>BOBINE 500M FIL BIFILAIRE 51/100°- BICKFORD</v>
      </c>
      <c r="G910" t="str">
        <f>INDEX(Articles!$1:$1048576,MATCH(E910,Articles!D:D,0),8)</f>
        <v>ACCPYRO</v>
      </c>
      <c r="H910" t="str">
        <f>INDEX(Articles!$1:$1048576,MATCH(E910,Articles!D:D,0),9)</f>
        <v>FILS INFLA</v>
      </c>
      <c r="I910">
        <f>INDEX(Articles!$1:$1048576,MATCH(E910,Articles!D:D,0),10)</f>
        <v>0</v>
      </c>
      <c r="J910" t="str">
        <f>INDEX(Articles!$1:$1048576,MATCH(E910,Articles!D:D,0),11)</f>
        <v/>
      </c>
      <c r="K910" t="str">
        <f>INDEX(Articles!$1:$1048576,MATCH(E910,Articles!D:D,0),12)</f>
        <v/>
      </c>
      <c r="L910" t="str">
        <f>INDEX(Articles!$1:$1048576,MATCH(E910,Articles!D:D,0),13)</f>
        <v>FR</v>
      </c>
      <c r="M910" t="str">
        <f>INDEX(Articles!$1:$1048576,MATCH(E910,Articles!D:D,0),14)</f>
        <v/>
      </c>
      <c r="N910" t="str">
        <f>INDEX(Articles!$1:$1048576,MATCH(E910,Articles!D:D,0),15)</f>
        <v/>
      </c>
      <c r="O910" t="str">
        <f>INDEX(Articles!$1:$1048576,MATCH(E910,Articles!D:D,0),16)</f>
        <v/>
      </c>
      <c r="P910">
        <f>INDEX(Articles!$1:$1048576,MATCH(E910,Articles!D:D,0),17)*1000</f>
        <v>0</v>
      </c>
      <c r="Q910" t="str">
        <f>INDEX(Articles!$1:$1048576,MATCH(E910,Articles!D:D,0),18)</f>
        <v/>
      </c>
      <c r="R910">
        <f>INDEX(Articles!$1:$1048576,MATCH(E910,Articles!D:D,0),19)</f>
        <v>0</v>
      </c>
      <c r="S910" t="str">
        <f>IF(INDEX('Unités CA'!$1:$1048576,MATCH(E910,'Unités CA'!D:D,0),5)=0,"",INDEX('Unités CA'!$1:$1048576,MATCH(E910,'Unités CA'!D:D,0),5))</f>
        <v>0004/CA</v>
      </c>
      <c r="T910" t="str">
        <f>IF(INDEX('Unités BTE'!$1:$1048576,MATCH(E910,'Unités CA'!D:D,0),5)=0,"",INDEX('Unités BTE'!$1:$1048576,MATCH(E910,'Unités CA'!D:D,0),5))</f>
        <v/>
      </c>
      <c r="U910">
        <f>IFERROR(INDEX('Prix PRO CA'!$1:$1048576,MATCH(E910,'Prix PRO CA'!D:D,0),10),"")</f>
        <v>239.6</v>
      </c>
      <c r="V910" t="str">
        <f>IFERROR(INDEX('Prix PRO CA'!$1:$1048576,MATCH(E910,'Prix PRO BTE'!D:D,0),10),"")</f>
        <v/>
      </c>
      <c r="W910">
        <f>+IFERROR(INDEX('Prix PRO PCS'!$1:$1048576,MATCH(E910,'Prix PRO PCS'!D:D,0),10),"")</f>
        <v>71.39</v>
      </c>
      <c r="X910" t="str">
        <f>IF(B910="OPPORTUNITE",AA910,IF(AA910&lt;=0,"Non",IF(AA910&gt;10,"Oui","Inf à 10")))</f>
        <v>Oui</v>
      </c>
      <c r="Y910" t="str">
        <f>IFERROR(INDEX(LigneAchat!$1:$1048576,MATCH(E910,LigneAchat!D:D,0),5),"")</f>
        <v/>
      </c>
      <c r="Z910">
        <f>INDEX(Articles!$1:$1048576,MATCH(E910,Articles!D:D,0),21)</f>
        <v>73</v>
      </c>
      <c r="AA910">
        <f>+Z910-AB910</f>
        <v>73</v>
      </c>
      <c r="AB910">
        <f>+INDEX(Articles!$1:$1048576,MATCH(E910,Articles!D:D,0),23)</f>
        <v>0</v>
      </c>
    </row>
    <row r="911">
      <c r="B911" t="str">
        <f>INDEX(Articles!$1:$1048576,MATCH(E911,Articles!D:D,0),6)</f>
        <v>1</v>
      </c>
      <c r="C911" t="str">
        <f>INDEX(Articles!$1:$1048576,MATCH(E911,Articles!D:D,0),7)</f>
        <v/>
      </c>
      <c r="D911" t="str">
        <f>HYPERLINK(INDEX(Articles!$1:$1048576,MATCH(E911,Articles!D:D,0),24),"Lien")</f>
        <v>Lien</v>
      </c>
      <c r="E911" t="str">
        <v>14006</v>
      </c>
      <c r="F911" t="str">
        <f>INDEX(Articles!$1:$1048576,MATCH(E911,Articles!D:D,0),5)</f>
        <v>INFLAMMATEUR ELECTRIQUE - 4M</v>
      </c>
      <c r="G911" t="str">
        <f>INDEX(Articles!$1:$1048576,MATCH(E911,Articles!D:D,0),8)</f>
        <v>ACCPYRO</v>
      </c>
      <c r="H911" t="str">
        <f>INDEX(Articles!$1:$1048576,MATCH(E911,Articles!D:D,0),9)</f>
        <v>FILS INFLA</v>
      </c>
      <c r="I911">
        <f>INDEX(Articles!$1:$1048576,MATCH(E911,Articles!D:D,0),10)</f>
        <v>0</v>
      </c>
      <c r="J911" t="str">
        <f>INDEX(Articles!$1:$1048576,MATCH(E911,Articles!D:D,0),11)</f>
        <v/>
      </c>
      <c r="K911" t="str">
        <f>INDEX(Articles!$1:$1048576,MATCH(E911,Articles!D:D,0),12)</f>
        <v/>
      </c>
      <c r="L911" t="str">
        <f>INDEX(Articles!$1:$1048576,MATCH(E911,Articles!D:D,0),13)</f>
        <v>FR</v>
      </c>
      <c r="M911" t="str">
        <f>INDEX(Articles!$1:$1048576,MATCH(E911,Articles!D:D,0),14)</f>
        <v/>
      </c>
      <c r="N911" t="str">
        <f>INDEX(Articles!$1:$1048576,MATCH(E911,Articles!D:D,0),15)</f>
        <v>1.4G</v>
      </c>
      <c r="O911" t="str">
        <f>INDEX(Articles!$1:$1048576,MATCH(E911,Articles!D:D,0),16)</f>
        <v>0080.P2.14.0023</v>
      </c>
      <c r="P911">
        <f>INDEX(Articles!$1:$1048576,MATCH(E911,Articles!D:D,0),17)*1000</f>
        <v>1</v>
      </c>
      <c r="Q911" t="str">
        <f>INDEX(Articles!$1:$1048576,MATCH(E911,Articles!D:D,0),18)</f>
        <v/>
      </c>
      <c r="R911">
        <f>INDEX(Articles!$1:$1048576,MATCH(E911,Articles!D:D,0),19)</f>
        <v>0</v>
      </c>
      <c r="S911" t="str">
        <f>IF(INDEX('Unités CA'!$1:$1048576,MATCH(E911,'Unités CA'!D:D,0),5)=0,"",INDEX('Unités CA'!$1:$1048576,MATCH(E911,'Unités CA'!D:D,0),5))</f>
        <v>0450/CA</v>
      </c>
      <c r="T911" t="str">
        <f>IF(INDEX('Unités BTE'!$1:$1048576,MATCH(E911,'Unités CA'!D:D,0),5)=0,"",INDEX('Unités BTE'!$1:$1048576,MATCH(E911,'Unités CA'!D:D,0),5))</f>
        <v/>
      </c>
      <c r="U911">
        <f>IFERROR(INDEX('Prix PRO CA'!$1:$1048576,MATCH(E911,'Prix PRO CA'!D:D,0),10),"")</f>
        <v>751.5</v>
      </c>
      <c r="V911">
        <f>IFERROR(INDEX('Prix PRO CA'!$1:$1048576,MATCH(E911,'Prix PRO BTE'!D:D,0),10),"")</f>
        <v>94.26</v>
      </c>
      <c r="W911">
        <f>+IFERROR(INDEX('Prix PRO PCS'!$1:$1048576,MATCH(E911,'Prix PRO PCS'!D:D,0),10),"")</f>
        <v>2.89</v>
      </c>
      <c r="X911" t="str">
        <f>IF(B911="OPPORTUNITE",AA911,IF(AA911&lt;=0,"Non",IF(AA911&gt;10,"Oui","Inf à 10")))</f>
        <v>Oui</v>
      </c>
      <c r="Y911" t="str">
        <f>IFERROR(INDEX(LigneAchat!$1:$1048576,MATCH(E911,LigneAchat!D:D,0),5),"")</f>
        <v/>
      </c>
      <c r="Z911">
        <f>INDEX(Articles!$1:$1048576,MATCH(E911,Articles!D:D,0),21)</f>
        <v>5525</v>
      </c>
      <c r="AA911">
        <f>+Z911-AB911</f>
        <v>5525</v>
      </c>
      <c r="AB911">
        <f>+INDEX(Articles!$1:$1048576,MATCH(E911,Articles!D:D,0),23)</f>
        <v>0</v>
      </c>
    </row>
    <row r="912">
      <c r="B912" t="str">
        <f>INDEX(Articles!$1:$1048576,MATCH(E912,Articles!D:D,0),6)</f>
        <v>1</v>
      </c>
      <c r="C912" t="str">
        <f>INDEX(Articles!$1:$1048576,MATCH(E912,Articles!D:D,0),7)</f>
        <v/>
      </c>
      <c r="D912" t="str">
        <f>HYPERLINK(INDEX(Articles!$1:$1048576,MATCH(E912,Articles!D:D,0),24),"Lien")</f>
        <v>Lien</v>
      </c>
      <c r="E912" t="str">
        <v>14035-2</v>
      </c>
      <c r="F912" t="str">
        <f>INDEX(Articles!$1:$1048576,MATCH(E912,Articles!D:D,0),5)</f>
        <v>INFLAMMATEUR 2 M</v>
      </c>
      <c r="G912" t="str">
        <f>INDEX(Articles!$1:$1048576,MATCH(E912,Articles!D:D,0),8)</f>
        <v>ACCPYRO</v>
      </c>
      <c r="H912" t="str">
        <f>INDEX(Articles!$1:$1048576,MATCH(E912,Articles!D:D,0),9)</f>
        <v>FILS INFLA</v>
      </c>
      <c r="I912">
        <f>INDEX(Articles!$1:$1048576,MATCH(E912,Articles!D:D,0),10)</f>
        <v>0</v>
      </c>
      <c r="J912" t="str">
        <f>INDEX(Articles!$1:$1048576,MATCH(E912,Articles!D:D,0),11)</f>
        <v/>
      </c>
      <c r="K912" t="str">
        <f>INDEX(Articles!$1:$1048576,MATCH(E912,Articles!D:D,0),12)</f>
        <v/>
      </c>
      <c r="L912" t="str">
        <f>INDEX(Articles!$1:$1048576,MATCH(E912,Articles!D:D,0),13)</f>
        <v>CN</v>
      </c>
      <c r="M912" t="str">
        <f>INDEX(Articles!$1:$1048576,MATCH(E912,Articles!D:D,0),14)</f>
        <v/>
      </c>
      <c r="N912" t="str">
        <f>INDEX(Articles!$1:$1048576,MATCH(E912,Articles!D:D,0),15)</f>
        <v>1.4S</v>
      </c>
      <c r="O912" t="str">
        <f>INDEX(Articles!$1:$1048576,MATCH(E912,Articles!D:D,0),16)</f>
        <v/>
      </c>
      <c r="P912">
        <f>INDEX(Articles!$1:$1048576,MATCH(E912,Articles!D:D,0),17)*1000</f>
        <v>1</v>
      </c>
      <c r="Q912" t="str">
        <f>INDEX(Articles!$1:$1048576,MATCH(E912,Articles!D:D,0),18)</f>
        <v/>
      </c>
      <c r="R912">
        <f>INDEX(Articles!$1:$1048576,MATCH(E912,Articles!D:D,0),19)</f>
        <v>0</v>
      </c>
      <c r="S912" t="str">
        <f>IF(INDEX('Unités CA'!$1:$1048576,MATCH(E912,'Unités CA'!D:D,0),5)=0,"",INDEX('Unités CA'!$1:$1048576,MATCH(E912,'Unités CA'!D:D,0),5))</f>
        <v>1000/CA</v>
      </c>
      <c r="T912" t="str">
        <f>IF(INDEX('Unités BTE'!$1:$1048576,MATCH(E912,'Unités CA'!D:D,0),5)=0,"",INDEX('Unités BTE'!$1:$1048576,MATCH(E912,'Unités CA'!D:D,0),5))</f>
        <v/>
      </c>
      <c r="U912">
        <f>IFERROR(INDEX('Prix PRO CA'!$1:$1048576,MATCH(E912,'Prix PRO CA'!D:D,0),10),"")</f>
        <v>714.77</v>
      </c>
      <c r="V912">
        <f>IFERROR(INDEX('Prix PRO CA'!$1:$1048576,MATCH(E912,'Prix PRO BTE'!D:D,0),10),"")</f>
        <v>121.3</v>
      </c>
      <c r="W912">
        <f>+IFERROR(INDEX('Prix PRO PCS'!$1:$1048576,MATCH(E912,'Prix PRO PCS'!D:D,0),10),"")</f>
        <v>1.11</v>
      </c>
      <c r="X912" t="str">
        <f>IF(B912="OPPORTUNITE",AA912,IF(AA912&lt;=0,"Non",IF(AA912&gt;10,"Oui","Inf à 10")))</f>
        <v>Oui</v>
      </c>
      <c r="Y912">
        <f>IFERROR(INDEX(LigneAchat!$1:$1048576,MATCH(E912,LigneAchat!D:D,0),5),"")</f>
        <v>44287</v>
      </c>
      <c r="Z912">
        <f>INDEX(Articles!$1:$1048576,MATCH(E912,Articles!D:D,0),21)</f>
        <v>65425</v>
      </c>
      <c r="AA912">
        <f>+Z912-AB912</f>
        <v>50980</v>
      </c>
      <c r="AB912">
        <f>+INDEX(Articles!$1:$1048576,MATCH(E912,Articles!D:D,0),23)</f>
        <v>14445</v>
      </c>
    </row>
    <row r="913">
      <c r="B913" t="str">
        <f>INDEX(Articles!$1:$1048576,MATCH(E913,Articles!D:D,0),6)</f>
        <v>1</v>
      </c>
      <c r="C913" t="str">
        <f>INDEX(Articles!$1:$1048576,MATCH(E913,Articles!D:D,0),7)</f>
        <v/>
      </c>
      <c r="D913" t="str">
        <f>HYPERLINK(INDEX(Articles!$1:$1048576,MATCH(E913,Articles!D:D,0),24),"Lien")</f>
        <v>Lien</v>
      </c>
      <c r="E913" t="str">
        <v>14035-5</v>
      </c>
      <c r="F913" t="str">
        <f>INDEX(Articles!$1:$1048576,MATCH(E913,Articles!D:D,0),5)</f>
        <v>INFLAMMATEUR 5 M</v>
      </c>
      <c r="G913" t="str">
        <f>INDEX(Articles!$1:$1048576,MATCH(E913,Articles!D:D,0),8)</f>
        <v>ACCPYRO</v>
      </c>
      <c r="H913" t="str">
        <f>INDEX(Articles!$1:$1048576,MATCH(E913,Articles!D:D,0),9)</f>
        <v>FILS INFLA</v>
      </c>
      <c r="I913">
        <f>INDEX(Articles!$1:$1048576,MATCH(E913,Articles!D:D,0),10)</f>
        <v>0</v>
      </c>
      <c r="J913" t="str">
        <f>INDEX(Articles!$1:$1048576,MATCH(E913,Articles!D:D,0),11)</f>
        <v/>
      </c>
      <c r="K913" t="str">
        <f>INDEX(Articles!$1:$1048576,MATCH(E913,Articles!D:D,0),12)</f>
        <v/>
      </c>
      <c r="L913" t="str">
        <f>INDEX(Articles!$1:$1048576,MATCH(E913,Articles!D:D,0),13)</f>
        <v>CN</v>
      </c>
      <c r="M913" t="str">
        <f>INDEX(Articles!$1:$1048576,MATCH(E913,Articles!D:D,0),14)</f>
        <v/>
      </c>
      <c r="N913" t="str">
        <f>INDEX(Articles!$1:$1048576,MATCH(E913,Articles!D:D,0),15)</f>
        <v>1.4S</v>
      </c>
      <c r="O913" t="str">
        <f>INDEX(Articles!$1:$1048576,MATCH(E913,Articles!D:D,0),16)</f>
        <v/>
      </c>
      <c r="P913">
        <f>INDEX(Articles!$1:$1048576,MATCH(E913,Articles!D:D,0),17)*1000</f>
        <v>1</v>
      </c>
      <c r="Q913" t="str">
        <f>INDEX(Articles!$1:$1048576,MATCH(E913,Articles!D:D,0),18)</f>
        <v/>
      </c>
      <c r="R913">
        <f>INDEX(Articles!$1:$1048576,MATCH(E913,Articles!D:D,0),19)</f>
        <v>0</v>
      </c>
      <c r="S913" t="str">
        <f>IF(INDEX('Unités CA'!$1:$1048576,MATCH(E913,'Unités CA'!D:D,0),5)=0,"",INDEX('Unités CA'!$1:$1048576,MATCH(E913,'Unités CA'!D:D,0),5))</f>
        <v>0300/CA</v>
      </c>
      <c r="T913" t="str">
        <f>IF(INDEX('Unités BTE'!$1:$1048576,MATCH(E913,'Unités CA'!D:D,0),5)=0,"",INDEX('Unités BTE'!$1:$1048576,MATCH(E913,'Unités CA'!D:D,0),5))</f>
        <v/>
      </c>
      <c r="U913">
        <f>IFERROR(INDEX('Prix PRO CA'!$1:$1048576,MATCH(E913,'Prix PRO CA'!D:D,0),10),"")</f>
        <v>621.68</v>
      </c>
      <c r="V913">
        <f>IFERROR(INDEX('Prix PRO CA'!$1:$1048576,MATCH(E913,'Prix PRO BTE'!D:D,0),10),"")</f>
        <v>121.3</v>
      </c>
      <c r="W913">
        <f>+IFERROR(INDEX('Prix PRO PCS'!$1:$1048576,MATCH(E913,'Prix PRO PCS'!D:D,0),10),"")</f>
        <v>1.93</v>
      </c>
      <c r="X913" t="str">
        <f>IF(B913="OPPORTUNITE",AA913,IF(AA913&lt;=0,"Non",IF(AA913&gt;10,"Oui","Inf à 10")))</f>
        <v>Oui</v>
      </c>
      <c r="Y913">
        <f>IFERROR(INDEX(LigneAchat!$1:$1048576,MATCH(E913,LigneAchat!D:D,0),5),"")</f>
        <v>44287</v>
      </c>
      <c r="Z913">
        <f>INDEX(Articles!$1:$1048576,MATCH(E913,Articles!D:D,0),21)</f>
        <v>41171</v>
      </c>
      <c r="AA913">
        <f>+Z913-AB913</f>
        <v>41064</v>
      </c>
      <c r="AB913">
        <f>+INDEX(Articles!$1:$1048576,MATCH(E913,Articles!D:D,0),23)</f>
        <v>107</v>
      </c>
    </row>
    <row r="914">
      <c r="B914" t="str">
        <f>INDEX(Articles!$1:$1048576,MATCH(E914,Articles!D:D,0),6)</f>
        <v>1</v>
      </c>
      <c r="C914" t="str">
        <f>INDEX(Articles!$1:$1048576,MATCH(E914,Articles!D:D,0),7)</f>
        <v/>
      </c>
      <c r="D914" t="str">
        <f>HYPERLINK(INDEX(Articles!$1:$1048576,MATCH(E914,Articles!D:D,0),24),"Lien")</f>
        <v>Lien</v>
      </c>
      <c r="E914" t="str">
        <v>14029</v>
      </c>
      <c r="F914" t="str">
        <f>INDEX(Articles!$1:$1048576,MATCH(E914,Articles!D:D,0),5)</f>
        <v>INFLAMMATEUR 5 M SA 2004</v>
      </c>
      <c r="G914" t="str">
        <f>INDEX(Articles!$1:$1048576,MATCH(E914,Articles!D:D,0),8)</f>
        <v>ACCPYRO</v>
      </c>
      <c r="H914" t="str">
        <f>INDEX(Articles!$1:$1048576,MATCH(E914,Articles!D:D,0),9)</f>
        <v>FILS INFLA</v>
      </c>
      <c r="I914">
        <f>INDEX(Articles!$1:$1048576,MATCH(E914,Articles!D:D,0),10)</f>
        <v>0</v>
      </c>
      <c r="J914" t="str">
        <f>INDEX(Articles!$1:$1048576,MATCH(E914,Articles!D:D,0),11)</f>
        <v/>
      </c>
      <c r="K914" t="str">
        <f>INDEX(Articles!$1:$1048576,MATCH(E914,Articles!D:D,0),12)</f>
        <v/>
      </c>
      <c r="L914" t="str">
        <f>INDEX(Articles!$1:$1048576,MATCH(E914,Articles!D:D,0),13)</f>
        <v>FR</v>
      </c>
      <c r="M914" t="str">
        <f>INDEX(Articles!$1:$1048576,MATCH(E914,Articles!D:D,0),14)</f>
        <v/>
      </c>
      <c r="N914" t="str">
        <f>INDEX(Articles!$1:$1048576,MATCH(E914,Articles!D:D,0),15)</f>
        <v>1.4S</v>
      </c>
      <c r="O914" t="str">
        <f>INDEX(Articles!$1:$1048576,MATCH(E914,Articles!D:D,0),16)</f>
        <v>0080.P2.14.0023</v>
      </c>
      <c r="P914">
        <f>INDEX(Articles!$1:$1048576,MATCH(E914,Articles!D:D,0),17)*1000</f>
        <v>1</v>
      </c>
      <c r="Q914" t="str">
        <f>INDEX(Articles!$1:$1048576,MATCH(E914,Articles!D:D,0),18)</f>
        <v/>
      </c>
      <c r="R914">
        <f>INDEX(Articles!$1:$1048576,MATCH(E914,Articles!D:D,0),19)</f>
        <v>0</v>
      </c>
      <c r="S914" t="str">
        <f>IF(INDEX('Unités CA'!$1:$1048576,MATCH(E914,'Unités CA'!D:D,0),5)=0,"",INDEX('Unités CA'!$1:$1048576,MATCH(E914,'Unités CA'!D:D,0),5))</f>
        <v>0375/CA</v>
      </c>
      <c r="T914" t="str">
        <f>IF(INDEX('Unités BTE'!$1:$1048576,MATCH(E914,'Unités CA'!D:D,0),5)=0,"",INDEX('Unités BTE'!$1:$1048576,MATCH(E914,'Unités CA'!D:D,0),5))</f>
        <v/>
      </c>
      <c r="U914">
        <f>IFERROR(INDEX('Prix PRO CA'!$1:$1048576,MATCH(E914,'Prix PRO CA'!D:D,0),10),"")</f>
        <v>595</v>
      </c>
      <c r="V914" t="str">
        <f>IFERROR(INDEX('Prix PRO CA'!$1:$1048576,MATCH(E914,'Prix PRO BTE'!D:D,0),10),"")</f>
        <v/>
      </c>
      <c r="W914">
        <f>+IFERROR(INDEX('Prix PRO PCS'!$1:$1048576,MATCH(E914,'Prix PRO PCS'!D:D,0),10),"")</f>
        <v>3.2</v>
      </c>
      <c r="X914" t="str">
        <f>IF(B914="OPPORTUNITE",AA914,IF(AA914&lt;=0,"Non",IF(AA914&gt;10,"Oui","Inf à 10")))</f>
        <v>Oui</v>
      </c>
      <c r="Y914" t="str">
        <f>IFERROR(INDEX(LigneAchat!$1:$1048576,MATCH(E914,LigneAchat!D:D,0),5),"")</f>
        <v/>
      </c>
      <c r="Z914">
        <f>INDEX(Articles!$1:$1048576,MATCH(E914,Articles!D:D,0),21)</f>
        <v>4375</v>
      </c>
      <c r="AA914">
        <f>+Z914-AB914</f>
        <v>4375</v>
      </c>
      <c r="AB914">
        <f>+INDEX(Articles!$1:$1048576,MATCH(E914,Articles!D:D,0),23)</f>
        <v>0</v>
      </c>
    </row>
    <row r="915">
      <c r="B915" t="str">
        <f>INDEX(Articles!$1:$1048576,MATCH(E915,Articles!D:D,0),6)</f>
        <v>1</v>
      </c>
      <c r="C915" t="str">
        <f>INDEX(Articles!$1:$1048576,MATCH(E915,Articles!D:D,0),7)</f>
        <v/>
      </c>
      <c r="D915" t="str">
        <f>HYPERLINK(INDEX(Articles!$1:$1048576,MATCH(E915,Articles!D:D,0),24),"Lien")</f>
        <v>Lien</v>
      </c>
      <c r="E915" t="str">
        <v>14011-50</v>
      </c>
      <c r="F915" t="str">
        <f>INDEX(Articles!$1:$1048576,MATCH(E915,Articles!D:D,0),5)</f>
        <v>MECHE SOUS CONDUIT PLASTIQUE ROULEAU 50 METRES</v>
      </c>
      <c r="G915" t="str">
        <f>INDEX(Articles!$1:$1048576,MATCH(E915,Articles!D:D,0),8)</f>
        <v>ACCPYRO</v>
      </c>
      <c r="H915" t="str">
        <f>INDEX(Articles!$1:$1048576,MATCH(E915,Articles!D:D,0),9)</f>
        <v>MECHE</v>
      </c>
      <c r="I915">
        <f>INDEX(Articles!$1:$1048576,MATCH(E915,Articles!D:D,0),10)</f>
        <v>0</v>
      </c>
      <c r="J915" t="str">
        <f>INDEX(Articles!$1:$1048576,MATCH(E915,Articles!D:D,0),11)</f>
        <v/>
      </c>
      <c r="K915" t="str">
        <f>INDEX(Articles!$1:$1048576,MATCH(E915,Articles!D:D,0),12)</f>
        <v/>
      </c>
      <c r="L915" t="str">
        <f>INDEX(Articles!$1:$1048576,MATCH(E915,Articles!D:D,0),13)</f>
        <v>CN</v>
      </c>
      <c r="M915" t="str">
        <f>INDEX(Articles!$1:$1048576,MATCH(E915,Articles!D:D,0),14)</f>
        <v/>
      </c>
      <c r="N915" t="str">
        <f>INDEX(Articles!$1:$1048576,MATCH(E915,Articles!D:D,0),15)</f>
        <v>1.4G</v>
      </c>
      <c r="O915" t="str">
        <f>INDEX(Articles!$1:$1048576,MATCH(E915,Articles!D:D,0),16)</f>
        <v/>
      </c>
      <c r="P915">
        <f>INDEX(Articles!$1:$1048576,MATCH(E915,Articles!D:D,0),17)*1000</f>
        <v>6.84</v>
      </c>
      <c r="Q915" t="str">
        <f>INDEX(Articles!$1:$1048576,MATCH(E915,Articles!D:D,0),18)</f>
        <v/>
      </c>
      <c r="R915">
        <f>INDEX(Articles!$1:$1048576,MATCH(E915,Articles!D:D,0),19)</f>
        <v>0</v>
      </c>
      <c r="S915" t="str">
        <f>IF(INDEX('Unités CA'!$1:$1048576,MATCH(E915,'Unités CA'!D:D,0),5)=0,"",INDEX('Unités CA'!$1:$1048576,MATCH(E915,'Unités CA'!D:D,0),5))</f>
        <v>0020/CA</v>
      </c>
      <c r="T915" t="str">
        <f>IF(INDEX('Unités BTE'!$1:$1048576,MATCH(E915,'Unités CA'!D:D,0),5)=0,"",INDEX('Unités BTE'!$1:$1048576,MATCH(E915,'Unités CA'!D:D,0),5))</f>
        <v/>
      </c>
      <c r="U915">
        <f>IFERROR(INDEX('Prix PRO CA'!$1:$1048576,MATCH(E915,'Prix PRO CA'!D:D,0),10),"")</f>
        <v>457.84</v>
      </c>
      <c r="V915" t="str">
        <f>IFERROR(INDEX('Prix PRO CA'!$1:$1048576,MATCH(E915,'Prix PRO BTE'!D:D,0),10),"")</f>
        <v/>
      </c>
      <c r="W915">
        <f>+IFERROR(INDEX('Prix PRO PCS'!$1:$1048576,MATCH(E915,'Prix PRO PCS'!D:D,0),10),"")</f>
        <v>23.79</v>
      </c>
      <c r="X915" t="str">
        <f>IF(B915="OPPORTUNITE",AA915,IF(AA915&lt;=0,"Non",IF(AA915&gt;10,"Oui","Inf à 10")))</f>
        <v>Oui</v>
      </c>
      <c r="Y915" t="str">
        <f>IFERROR(INDEX(LigneAchat!$1:$1048576,MATCH(E915,LigneAchat!D:D,0),5),"")</f>
        <v/>
      </c>
      <c r="Z915">
        <f>INDEX(Articles!$1:$1048576,MATCH(E915,Articles!D:D,0),21)</f>
        <v>1561</v>
      </c>
      <c r="AA915">
        <f>+Z915-AB915</f>
        <v>841</v>
      </c>
      <c r="AB915">
        <f>+INDEX(Articles!$1:$1048576,MATCH(E915,Articles!D:D,0),23)</f>
        <v>720</v>
      </c>
    </row>
    <row r="916">
      <c r="B916" t="str">
        <f>INDEX(Articles!$1:$1048576,MATCH(E916,Articles!D:D,0),6)</f>
        <v>1</v>
      </c>
      <c r="C916" t="str">
        <f>INDEX(Articles!$1:$1048576,MATCH(E916,Articles!D:D,0),7)</f>
        <v/>
      </c>
      <c r="D916" t="str">
        <f>HYPERLINK(INDEX(Articles!$1:$1048576,MATCH(E916,Articles!D:D,0),24),"Lien")</f>
        <v>Lien</v>
      </c>
      <c r="E916" t="str">
        <v>14012</v>
      </c>
      <c r="F916" t="str">
        <f>INDEX(Articles!$1:$1048576,MATCH(E916,Articles!D:D,0),5)</f>
        <v>MECHE LENTE ARGENTEE (X 10 M)</v>
      </c>
      <c r="G916" t="str">
        <f>INDEX(Articles!$1:$1048576,MATCH(E916,Articles!D:D,0),8)</f>
        <v>ACCPYRO</v>
      </c>
      <c r="H916" t="str">
        <f>INDEX(Articles!$1:$1048576,MATCH(E916,Articles!D:D,0),9)</f>
        <v>MECHE</v>
      </c>
      <c r="I916">
        <f>INDEX(Articles!$1:$1048576,MATCH(E916,Articles!D:D,0),10)</f>
        <v>0</v>
      </c>
      <c r="J916" t="str">
        <f>INDEX(Articles!$1:$1048576,MATCH(E916,Articles!D:D,0),11)</f>
        <v/>
      </c>
      <c r="K916" t="str">
        <f>INDEX(Articles!$1:$1048576,MATCH(E916,Articles!D:D,0),12)</f>
        <v/>
      </c>
      <c r="L916" t="str">
        <f>INDEX(Articles!$1:$1048576,MATCH(E916,Articles!D:D,0),13)</f>
        <v>CN</v>
      </c>
      <c r="M916" t="str">
        <f>INDEX(Articles!$1:$1048576,MATCH(E916,Articles!D:D,0),14)</f>
        <v/>
      </c>
      <c r="N916" t="str">
        <f>INDEX(Articles!$1:$1048576,MATCH(E916,Articles!D:D,0),15)</f>
        <v>1.4G</v>
      </c>
      <c r="O916" t="str">
        <f>INDEX(Articles!$1:$1048576,MATCH(E916,Articles!D:D,0),16)</f>
        <v/>
      </c>
      <c r="P916">
        <f>INDEX(Articles!$1:$1048576,MATCH(E916,Articles!D:D,0),17)*1000</f>
        <v>1</v>
      </c>
      <c r="Q916" t="str">
        <f>INDEX(Articles!$1:$1048576,MATCH(E916,Articles!D:D,0),18)</f>
        <v/>
      </c>
      <c r="R916">
        <f>INDEX(Articles!$1:$1048576,MATCH(E916,Articles!D:D,0),19)</f>
        <v>0</v>
      </c>
      <c r="S916" t="str">
        <f>IF(INDEX('Unités CA'!$1:$1048576,MATCH(E916,'Unités CA'!D:D,0),5)=0,"",INDEX('Unités CA'!$1:$1048576,MATCH(E916,'Unités CA'!D:D,0),5))</f>
        <v>0100/CA</v>
      </c>
      <c r="T916" t="str">
        <f>IF(INDEX('Unités BTE'!$1:$1048576,MATCH(E916,'Unités CA'!D:D,0),5)=0,"",INDEX('Unités BTE'!$1:$1048576,MATCH(E916,'Unités CA'!D:D,0),5))</f>
        <v/>
      </c>
      <c r="U916" t="str">
        <f>IFERROR(INDEX('Prix PRO CA'!$1:$1048576,MATCH(E916,'Prix PRO CA'!D:D,0),10),"")</f>
        <v/>
      </c>
      <c r="V916" t="str">
        <f>IFERROR(INDEX('Prix PRO CA'!$1:$1048576,MATCH(E916,'Prix PRO BTE'!D:D,0),10),"")</f>
        <v/>
      </c>
      <c r="W916">
        <f>+IFERROR(INDEX('Prix PRO PCS'!$1:$1048576,MATCH(E916,'Prix PRO PCS'!D:D,0),10),"")</f>
        <v>4.38</v>
      </c>
      <c r="X916" t="str">
        <f>IF(B916="OPPORTUNITE",AA916,IF(AA916&lt;=0,"Non",IF(AA916&gt;10,"Oui","Inf à 10")))</f>
        <v>Oui</v>
      </c>
      <c r="Y916" t="str">
        <f>IFERROR(INDEX(LigneAchat!$1:$1048576,MATCH(E916,LigneAchat!D:D,0),5),"")</f>
        <v/>
      </c>
      <c r="Z916">
        <f>INDEX(Articles!$1:$1048576,MATCH(E916,Articles!D:D,0),21)</f>
        <v>136</v>
      </c>
      <c r="AA916">
        <f>+Z916-AB916</f>
        <v>136</v>
      </c>
      <c r="AB916">
        <f>+INDEX(Articles!$1:$1048576,MATCH(E916,Articles!D:D,0),23)</f>
        <v>0</v>
      </c>
    </row>
    <row r="917">
      <c r="B917" t="str">
        <f>INDEX(Articles!$1:$1048576,MATCH(E917,Articles!D:D,0),6)</f>
        <v>1</v>
      </c>
      <c r="C917" t="str">
        <f>INDEX(Articles!$1:$1048576,MATCH(E917,Articles!D:D,0),7)</f>
        <v/>
      </c>
      <c r="D917" t="str">
        <f>HYPERLINK(INDEX(Articles!$1:$1048576,MATCH(E917,Articles!D:D,0),24),"Lien")</f>
        <v>Lien</v>
      </c>
      <c r="E917" t="str">
        <v>14001</v>
      </c>
      <c r="F917" t="str">
        <f>INDEX(Articles!$1:$1048576,MATCH(E917,Articles!D:D,0),5)</f>
        <v>MECHE SOUS CONDUIT PQT DE 20 METRES</v>
      </c>
      <c r="G917" t="str">
        <f>INDEX(Articles!$1:$1048576,MATCH(E917,Articles!D:D,0),8)</f>
        <v>ACCPYRO</v>
      </c>
      <c r="H917" t="str">
        <f>INDEX(Articles!$1:$1048576,MATCH(E917,Articles!D:D,0),9)</f>
        <v>MECHE</v>
      </c>
      <c r="I917">
        <f>INDEX(Articles!$1:$1048576,MATCH(E917,Articles!D:D,0),10)</f>
        <v>0</v>
      </c>
      <c r="J917" t="str">
        <f>INDEX(Articles!$1:$1048576,MATCH(E917,Articles!D:D,0),11)</f>
        <v/>
      </c>
      <c r="K917" t="str">
        <f>INDEX(Articles!$1:$1048576,MATCH(E917,Articles!D:D,0),12)</f>
        <v/>
      </c>
      <c r="L917" t="str">
        <f>INDEX(Articles!$1:$1048576,MATCH(E917,Articles!D:D,0),13)</f>
        <v>EU</v>
      </c>
      <c r="M917" t="str">
        <f>INDEX(Articles!$1:$1048576,MATCH(E917,Articles!D:D,0),14)</f>
        <v/>
      </c>
      <c r="N917" t="str">
        <f>INDEX(Articles!$1:$1048576,MATCH(E917,Articles!D:D,0),15)</f>
        <v>1.4G</v>
      </c>
      <c r="O917" t="str">
        <f>INDEX(Articles!$1:$1048576,MATCH(E917,Articles!D:D,0),16)</f>
        <v/>
      </c>
      <c r="P917">
        <f>INDEX(Articles!$1:$1048576,MATCH(E917,Articles!D:D,0),17)*1000</f>
        <v>100</v>
      </c>
      <c r="Q917" t="str">
        <f>INDEX(Articles!$1:$1048576,MATCH(E917,Articles!D:D,0),18)</f>
        <v/>
      </c>
      <c r="R917">
        <f>INDEX(Articles!$1:$1048576,MATCH(E917,Articles!D:D,0),19)</f>
        <v>0</v>
      </c>
      <c r="S917" t="str">
        <f>IF(INDEX('Unités CA'!$1:$1048576,MATCH(E917,'Unités CA'!D:D,0),5)=0,"",INDEX('Unités CA'!$1:$1048576,MATCH(E917,'Unités CA'!D:D,0),5))</f>
        <v>0001/CA</v>
      </c>
      <c r="T917" t="str">
        <f>IF(INDEX('Unités BTE'!$1:$1048576,MATCH(E917,'Unités CA'!D:D,0),5)=0,"",INDEX('Unités BTE'!$1:$1048576,MATCH(E917,'Unités CA'!D:D,0),5))</f>
        <v>0005/BTE</v>
      </c>
      <c r="U917" t="str">
        <f>IFERROR(INDEX('Prix PRO CA'!$1:$1048576,MATCH(E917,'Prix PRO CA'!D:D,0),10),"")</f>
        <v/>
      </c>
      <c r="V917" t="str">
        <f>IFERROR(INDEX('Prix PRO CA'!$1:$1048576,MATCH(E917,'Prix PRO BTE'!D:D,0),10),"")</f>
        <v/>
      </c>
      <c r="W917">
        <f>+IFERROR(INDEX('Prix PRO PCS'!$1:$1048576,MATCH(E917,'Prix PRO PCS'!D:D,0),10),"")</f>
        <v>13.25</v>
      </c>
      <c r="X917" t="str">
        <f>IF(B917="OPPORTUNITE",AA917,IF(AA917&lt;=0,"Non",IF(AA917&gt;10,"Oui","Inf à 10")))</f>
        <v>Inf à 10</v>
      </c>
      <c r="Y917" t="str">
        <f>IFERROR(INDEX(LigneAchat!$1:$1048576,MATCH(E917,LigneAchat!D:D,0),5),"")</f>
        <v/>
      </c>
      <c r="Z917">
        <f>INDEX(Articles!$1:$1048576,MATCH(E917,Articles!D:D,0),21)</f>
        <v>6</v>
      </c>
      <c r="AA917">
        <f>+Z917-AB917</f>
        <v>6</v>
      </c>
      <c r="AB917">
        <f>+INDEX(Articles!$1:$1048576,MATCH(E917,Articles!D:D,0),23)</f>
        <v>0</v>
      </c>
    </row>
    <row r="918">
      <c r="B918" t="str">
        <f>INDEX(Articles!$1:$1048576,MATCH(E918,Articles!D:D,0),6)</f>
        <v>1</v>
      </c>
      <c r="C918" t="str">
        <f>INDEX(Articles!$1:$1048576,MATCH(E918,Articles!D:D,0),7)</f>
        <v/>
      </c>
      <c r="D918" t="str">
        <f>HYPERLINK(INDEX(Articles!$1:$1048576,MATCH(E918,Articles!D:D,0),24),"Lien")</f>
        <v>Lien</v>
      </c>
      <c r="E918" t="str">
        <v>14011</v>
      </c>
      <c r="F918" t="str">
        <f>INDEX(Articles!$1:$1048576,MATCH(E918,Articles!D:D,0),5)</f>
        <v>MECHE SOUS CONDUIT PLASTIFIE  PQT DE 10 METRES</v>
      </c>
      <c r="G918" t="str">
        <f>INDEX(Articles!$1:$1048576,MATCH(E918,Articles!D:D,0),8)</f>
        <v>ACCPYRO</v>
      </c>
      <c r="H918" t="str">
        <f>INDEX(Articles!$1:$1048576,MATCH(E918,Articles!D:D,0),9)</f>
        <v>MECHE</v>
      </c>
      <c r="I918">
        <f>INDEX(Articles!$1:$1048576,MATCH(E918,Articles!D:D,0),10)</f>
        <v>0</v>
      </c>
      <c r="J918" t="str">
        <f>INDEX(Articles!$1:$1048576,MATCH(E918,Articles!D:D,0),11)</f>
        <v/>
      </c>
      <c r="K918" t="str">
        <f>INDEX(Articles!$1:$1048576,MATCH(E918,Articles!D:D,0),12)</f>
        <v/>
      </c>
      <c r="L918" t="str">
        <f>INDEX(Articles!$1:$1048576,MATCH(E918,Articles!D:D,0),13)</f>
        <v>EU</v>
      </c>
      <c r="M918" t="str">
        <f>INDEX(Articles!$1:$1048576,MATCH(E918,Articles!D:D,0),14)</f>
        <v/>
      </c>
      <c r="N918" t="str">
        <f>INDEX(Articles!$1:$1048576,MATCH(E918,Articles!D:D,0),15)</f>
        <v>1.4G</v>
      </c>
      <c r="O918" t="str">
        <f>INDEX(Articles!$1:$1048576,MATCH(E918,Articles!D:D,0),16)</f>
        <v/>
      </c>
      <c r="P918">
        <f>INDEX(Articles!$1:$1048576,MATCH(E918,Articles!D:D,0),17)*1000</f>
        <v>1</v>
      </c>
      <c r="Q918" t="str">
        <f>INDEX(Articles!$1:$1048576,MATCH(E918,Articles!D:D,0),18)</f>
        <v/>
      </c>
      <c r="R918">
        <f>INDEX(Articles!$1:$1048576,MATCH(E918,Articles!D:D,0),19)</f>
        <v>0</v>
      </c>
      <c r="S918" t="str">
        <f>IF(INDEX('Unités CA'!$1:$1048576,MATCH(E918,'Unités CA'!D:D,0),5)=0,"",INDEX('Unités CA'!$1:$1048576,MATCH(E918,'Unités CA'!D:D,0),5))</f>
        <v>0001/CA</v>
      </c>
      <c r="T918" t="str">
        <f>IF(INDEX('Unités BTE'!$1:$1048576,MATCH(E918,'Unités CA'!D:D,0),5)=0,"",INDEX('Unités BTE'!$1:$1048576,MATCH(E918,'Unités CA'!D:D,0),5))</f>
        <v>0005/BTE</v>
      </c>
      <c r="U918" t="str">
        <f>IFERROR(INDEX('Prix PRO CA'!$1:$1048576,MATCH(E918,'Prix PRO CA'!D:D,0),10),"")</f>
        <v/>
      </c>
      <c r="V918" t="str">
        <f>IFERROR(INDEX('Prix PRO CA'!$1:$1048576,MATCH(E918,'Prix PRO BTE'!D:D,0),10),"")</f>
        <v/>
      </c>
      <c r="W918">
        <f>+IFERROR(INDEX('Prix PRO PCS'!$1:$1048576,MATCH(E918,'Prix PRO PCS'!D:D,0),10),"")</f>
        <v>8.07</v>
      </c>
      <c r="X918" t="str">
        <f>IF(B918="OPPORTUNITE",AA918,IF(AA918&lt;=0,"Non",IF(AA918&gt;10,"Oui","Inf à 10")))</f>
        <v>Non</v>
      </c>
      <c r="Y918">
        <f>IFERROR(INDEX(LigneAchat!$1:$1048576,MATCH(E918,LigneAchat!D:D,0),5),"")</f>
        <v>44301</v>
      </c>
      <c r="Z918">
        <f>INDEX(Articles!$1:$1048576,MATCH(E918,Articles!D:D,0),21)</f>
        <v>0</v>
      </c>
      <c r="AA918">
        <f>+Z918-AB918</f>
        <v>0</v>
      </c>
      <c r="AB918">
        <f>+INDEX(Articles!$1:$1048576,MATCH(E918,Articles!D:D,0),23)</f>
        <v>0</v>
      </c>
    </row>
    <row r="919">
      <c r="B919" t="str">
        <f>INDEX(Articles!$1:$1048576,MATCH(E919,Articles!D:D,0),6)</f>
        <v>1</v>
      </c>
      <c r="C919" t="str">
        <f>INDEX(Articles!$1:$1048576,MATCH(E919,Articles!D:D,0),7)</f>
        <v/>
      </c>
      <c r="D919" t="str">
        <f>HYPERLINK(INDEX(Articles!$1:$1048576,MATCH(E919,Articles!D:D,0),24),"Lien")</f>
        <v>Lien</v>
      </c>
      <c r="E919" t="str">
        <v>14015</v>
      </c>
      <c r="F919" t="str">
        <f>INDEX(Articles!$1:$1048576,MATCH(E919,Articles!D:D,0),5)</f>
        <v>MECHE LENTE Ø 5 - 1 SEC/CM (LES 10 M)</v>
      </c>
      <c r="G919" t="str">
        <f>INDEX(Articles!$1:$1048576,MATCH(E919,Articles!D:D,0),8)</f>
        <v>ACCPYRO</v>
      </c>
      <c r="H919" t="str">
        <f>INDEX(Articles!$1:$1048576,MATCH(E919,Articles!D:D,0),9)</f>
        <v>MECHE</v>
      </c>
      <c r="I919">
        <f>INDEX(Articles!$1:$1048576,MATCH(E919,Articles!D:D,0),10)</f>
        <v>0</v>
      </c>
      <c r="J919" t="str">
        <f>INDEX(Articles!$1:$1048576,MATCH(E919,Articles!D:D,0),11)</f>
        <v/>
      </c>
      <c r="K919" t="str">
        <f>INDEX(Articles!$1:$1048576,MATCH(E919,Articles!D:D,0),12)</f>
        <v/>
      </c>
      <c r="L919" t="str">
        <f>INDEX(Articles!$1:$1048576,MATCH(E919,Articles!D:D,0),13)</f>
        <v>EU</v>
      </c>
      <c r="M919" t="str">
        <f>INDEX(Articles!$1:$1048576,MATCH(E919,Articles!D:D,0),14)</f>
        <v/>
      </c>
      <c r="N919" t="str">
        <f>INDEX(Articles!$1:$1048576,MATCH(E919,Articles!D:D,0),15)</f>
        <v>1.4G</v>
      </c>
      <c r="O919" t="str">
        <f>INDEX(Articles!$1:$1048576,MATCH(E919,Articles!D:D,0),16)</f>
        <v/>
      </c>
      <c r="P919">
        <f>INDEX(Articles!$1:$1048576,MATCH(E919,Articles!D:D,0),17)*1000</f>
        <v>1</v>
      </c>
      <c r="Q919" t="str">
        <f>INDEX(Articles!$1:$1048576,MATCH(E919,Articles!D:D,0),18)</f>
        <v/>
      </c>
      <c r="R919">
        <f>INDEX(Articles!$1:$1048576,MATCH(E919,Articles!D:D,0),19)</f>
        <v>0</v>
      </c>
      <c r="S919" t="str">
        <f>IF(INDEX('Unités CA'!$1:$1048576,MATCH(E919,'Unités CA'!D:D,0),5)=0,"",INDEX('Unités CA'!$1:$1048576,MATCH(E919,'Unités CA'!D:D,0),5))</f>
        <v>0001/CA</v>
      </c>
      <c r="T919" t="str">
        <f>IF(INDEX('Unités BTE'!$1:$1048576,MATCH(E919,'Unités CA'!D:D,0),5)=0,"",INDEX('Unités BTE'!$1:$1048576,MATCH(E919,'Unités CA'!D:D,0),5))</f>
        <v>0005/BTE</v>
      </c>
      <c r="U919" t="str">
        <f>IFERROR(INDEX('Prix PRO CA'!$1:$1048576,MATCH(E919,'Prix PRO CA'!D:D,0),10),"")</f>
        <v/>
      </c>
      <c r="V919" t="str">
        <f>IFERROR(INDEX('Prix PRO CA'!$1:$1048576,MATCH(E919,'Prix PRO BTE'!D:D,0),10),"")</f>
        <v/>
      </c>
      <c r="W919">
        <f>+IFERROR(INDEX('Prix PRO PCS'!$1:$1048576,MATCH(E919,'Prix PRO PCS'!D:D,0),10),"")</f>
        <v>14.44</v>
      </c>
      <c r="X919" t="str">
        <f>IF(B919="OPPORTUNITE",AA919,IF(AA919&lt;=0,"Non",IF(AA919&gt;10,"Oui","Inf à 10")))</f>
        <v>Non</v>
      </c>
      <c r="Y919" t="str">
        <f>IFERROR(INDEX(LigneAchat!$1:$1048576,MATCH(E919,LigneAchat!D:D,0),5),"")</f>
        <v/>
      </c>
      <c r="Z919">
        <f>INDEX(Articles!$1:$1048576,MATCH(E919,Articles!D:D,0),21)</f>
        <v>0</v>
      </c>
      <c r="AA919">
        <f>+Z919-AB919</f>
        <v>0</v>
      </c>
      <c r="AB919">
        <f>+INDEX(Articles!$1:$1048576,MATCH(E919,Articles!D:D,0),23)</f>
        <v>0</v>
      </c>
    </row>
    <row r="920">
      <c r="B920" t="str">
        <f>INDEX(Articles!$1:$1048576,MATCH(E920,Articles!D:D,0),6)</f>
        <v>1</v>
      </c>
      <c r="C920" t="str">
        <f>INDEX(Articles!$1:$1048576,MATCH(E920,Articles!D:D,0),7)</f>
        <v/>
      </c>
      <c r="D920" t="str">
        <f>HYPERLINK(INDEX(Articles!$1:$1048576,MATCH(E920,Articles!D:D,0),24),"Lien")</f>
        <v>Lien</v>
      </c>
      <c r="E920" t="str">
        <v>14021</v>
      </c>
      <c r="F920" t="str">
        <f>INDEX(Articles!$1:$1048576,MATCH(E920,Articles!D:D,0),5)</f>
        <v>MECHE ADHESIVE   PQT DE 15 METRES</v>
      </c>
      <c r="G920" t="str">
        <f>INDEX(Articles!$1:$1048576,MATCH(E920,Articles!D:D,0),8)</f>
        <v>ACCPYRO</v>
      </c>
      <c r="H920" t="str">
        <f>INDEX(Articles!$1:$1048576,MATCH(E920,Articles!D:D,0),9)</f>
        <v>MECHE</v>
      </c>
      <c r="I920">
        <f>INDEX(Articles!$1:$1048576,MATCH(E920,Articles!D:D,0),10)</f>
        <v>0</v>
      </c>
      <c r="J920" t="str">
        <f>INDEX(Articles!$1:$1048576,MATCH(E920,Articles!D:D,0),11)</f>
        <v/>
      </c>
      <c r="K920" t="str">
        <f>INDEX(Articles!$1:$1048576,MATCH(E920,Articles!D:D,0),12)</f>
        <v/>
      </c>
      <c r="L920" t="str">
        <f>INDEX(Articles!$1:$1048576,MATCH(E920,Articles!D:D,0),13)</f>
        <v>EU</v>
      </c>
      <c r="M920" t="str">
        <f>INDEX(Articles!$1:$1048576,MATCH(E920,Articles!D:D,0),14)</f>
        <v/>
      </c>
      <c r="N920" t="str">
        <f>INDEX(Articles!$1:$1048576,MATCH(E920,Articles!D:D,0),15)</f>
        <v>1.4G</v>
      </c>
      <c r="O920" t="str">
        <f>INDEX(Articles!$1:$1048576,MATCH(E920,Articles!D:D,0),16)</f>
        <v/>
      </c>
      <c r="P920">
        <f>INDEX(Articles!$1:$1048576,MATCH(E920,Articles!D:D,0),17)*1000</f>
        <v>1</v>
      </c>
      <c r="Q920" t="str">
        <f>INDEX(Articles!$1:$1048576,MATCH(E920,Articles!D:D,0),18)</f>
        <v/>
      </c>
      <c r="R920">
        <f>INDEX(Articles!$1:$1048576,MATCH(E920,Articles!D:D,0),19)</f>
        <v>0</v>
      </c>
      <c r="S920" t="str">
        <f>IF(INDEX('Unités CA'!$1:$1048576,MATCH(E920,'Unités CA'!D:D,0),5)=0,"",INDEX('Unités CA'!$1:$1048576,MATCH(E920,'Unités CA'!D:D,0),5))</f>
        <v>0001/CA</v>
      </c>
      <c r="T920" t="str">
        <f>IF(INDEX('Unités BTE'!$1:$1048576,MATCH(E920,'Unités CA'!D:D,0),5)=0,"",INDEX('Unités BTE'!$1:$1048576,MATCH(E920,'Unités CA'!D:D,0),5))</f>
        <v>0005/BTE</v>
      </c>
      <c r="U920">
        <f>IFERROR(INDEX('Prix PRO CA'!$1:$1048576,MATCH(E920,'Prix PRO CA'!D:D,0),10),"")</f>
        <v>813.24</v>
      </c>
      <c r="V920" t="str">
        <f>IFERROR(INDEX('Prix PRO CA'!$1:$1048576,MATCH(E920,'Prix PRO BTE'!D:D,0),10),"")</f>
        <v/>
      </c>
      <c r="W920">
        <f>+IFERROR(INDEX('Prix PRO PCS'!$1:$1048576,MATCH(E920,'Prix PRO PCS'!D:D,0),10),"")</f>
        <v>23.48</v>
      </c>
      <c r="X920" t="str">
        <f>IF(B920="OPPORTUNITE",AA920,IF(AA920&lt;=0,"Non",IF(AA920&gt;10,"Oui","Inf à 10")))</f>
        <v>Oui</v>
      </c>
      <c r="Y920" t="str">
        <f>IFERROR(INDEX(LigneAchat!$1:$1048576,MATCH(E920,LigneAchat!D:D,0),5),"")</f>
        <v/>
      </c>
      <c r="Z920">
        <f>INDEX(Articles!$1:$1048576,MATCH(E920,Articles!D:D,0),21)</f>
        <v>269</v>
      </c>
      <c r="AA920">
        <f>+Z920-AB920</f>
        <v>263</v>
      </c>
      <c r="AB920">
        <f>+INDEX(Articles!$1:$1048576,MATCH(E920,Articles!D:D,0),23)</f>
        <v>6</v>
      </c>
    </row>
    <row r="921">
      <c r="B921" t="str">
        <f>INDEX(Articles!$1:$1048576,MATCH(E921,Articles!D:D,0),6)</f>
        <v>1</v>
      </c>
      <c r="C921" t="str">
        <f>INDEX(Articles!$1:$1048576,MATCH(E921,Articles!D:D,0),7)</f>
        <v/>
      </c>
      <c r="D921" t="str">
        <f>HYPERLINK(INDEX(Articles!$1:$1048576,MATCH(E921,Articles!D:D,0),24),"Lien")</f>
        <v>Lien</v>
      </c>
      <c r="E921" t="str">
        <v>14420-01</v>
      </c>
      <c r="F921" t="str">
        <f>INDEX(Articles!$1:$1048576,MATCH(E921,Articles!D:D,0),5)</f>
        <v>RETARD MECHE CHEMISE 1 SECONDE</v>
      </c>
      <c r="G921" t="str">
        <f>INDEX(Articles!$1:$1048576,MATCH(E921,Articles!D:D,0),8)</f>
        <v>ACCPYRO</v>
      </c>
      <c r="H921" t="str">
        <f>INDEX(Articles!$1:$1048576,MATCH(E921,Articles!D:D,0),9)</f>
        <v>RETARD</v>
      </c>
      <c r="I921">
        <f>INDEX(Articles!$1:$1048576,MATCH(E921,Articles!D:D,0),10)</f>
        <v>0</v>
      </c>
      <c r="J921" t="str">
        <f>INDEX(Articles!$1:$1048576,MATCH(E921,Articles!D:D,0),11)</f>
        <v/>
      </c>
      <c r="K921" t="str">
        <f>INDEX(Articles!$1:$1048576,MATCH(E921,Articles!D:D,0),12)</f>
        <v/>
      </c>
      <c r="L921" t="str">
        <f>INDEX(Articles!$1:$1048576,MATCH(E921,Articles!D:D,0),13)</f>
        <v>CN</v>
      </c>
      <c r="M921" t="str">
        <f>INDEX(Articles!$1:$1048576,MATCH(E921,Articles!D:D,0),14)</f>
        <v/>
      </c>
      <c r="N921" t="str">
        <f>INDEX(Articles!$1:$1048576,MATCH(E921,Articles!D:D,0),15)</f>
        <v>1.4G</v>
      </c>
      <c r="O921" t="str">
        <f>INDEX(Articles!$1:$1048576,MATCH(E921,Articles!D:D,0),16)</f>
        <v/>
      </c>
      <c r="P921">
        <f>INDEX(Articles!$1:$1048576,MATCH(E921,Articles!D:D,0),17)*1000</f>
        <v>1</v>
      </c>
      <c r="Q921" t="str">
        <f>INDEX(Articles!$1:$1048576,MATCH(E921,Articles!D:D,0),18)</f>
        <v/>
      </c>
      <c r="R921">
        <f>INDEX(Articles!$1:$1048576,MATCH(E921,Articles!D:D,0),19)</f>
        <v>0</v>
      </c>
      <c r="S921" t="str">
        <f>IF(INDEX('Unités CA'!$1:$1048576,MATCH(E921,'Unités CA'!D:D,0),5)=0,"",INDEX('Unités CA'!$1:$1048576,MATCH(E921,'Unités CA'!D:D,0),5))</f>
        <v>8200/CA</v>
      </c>
      <c r="T921" t="str">
        <f>IF(INDEX('Unités BTE'!$1:$1048576,MATCH(E921,'Unités CA'!D:D,0),5)=0,"",INDEX('Unités BTE'!$1:$1048576,MATCH(E921,'Unités CA'!D:D,0),5))</f>
        <v/>
      </c>
      <c r="U921" t="str">
        <f>IFERROR(INDEX('Prix PRO CA'!$1:$1048576,MATCH(E921,'Prix PRO CA'!D:D,0),10),"")</f>
        <v/>
      </c>
      <c r="V921" t="str">
        <f>IFERROR(INDEX('Prix PRO CA'!$1:$1048576,MATCH(E921,'Prix PRO BTE'!D:D,0),10),"")</f>
        <v/>
      </c>
      <c r="W921">
        <f>+IFERROR(INDEX('Prix PRO PCS'!$1:$1048576,MATCH(E921,'Prix PRO PCS'!D:D,0),10),"")</f>
        <v>0.55</v>
      </c>
      <c r="X921" t="str">
        <f>IF(B921="OPPORTUNITE",AA921,IF(AA921&lt;=0,"Non",IF(AA921&gt;10,"Oui","Inf à 10")))</f>
        <v>Oui</v>
      </c>
      <c r="Y921" t="str">
        <f>IFERROR(INDEX(LigneAchat!$1:$1048576,MATCH(E921,LigneAchat!D:D,0),5),"")</f>
        <v/>
      </c>
      <c r="Z921">
        <f>INDEX(Articles!$1:$1048576,MATCH(E921,Articles!D:D,0),21)</f>
        <v>21017</v>
      </c>
      <c r="AA921">
        <f>+Z921-AB921</f>
        <v>20822</v>
      </c>
      <c r="AB921">
        <f>+INDEX(Articles!$1:$1048576,MATCH(E921,Articles!D:D,0),23)</f>
        <v>195</v>
      </c>
    </row>
    <row r="922">
      <c r="B922" t="str">
        <f>INDEX(Articles!$1:$1048576,MATCH(E922,Articles!D:D,0),6)</f>
        <v>1</v>
      </c>
      <c r="C922" t="str">
        <f>INDEX(Articles!$1:$1048576,MATCH(E922,Articles!D:D,0),7)</f>
        <v/>
      </c>
      <c r="D922" t="str">
        <f>HYPERLINK(INDEX(Articles!$1:$1048576,MATCH(E922,Articles!D:D,0),24),"Lien")</f>
        <v>Lien</v>
      </c>
      <c r="E922" t="str">
        <v>14420-02</v>
      </c>
      <c r="F922" t="str">
        <f>INDEX(Articles!$1:$1048576,MATCH(E922,Articles!D:D,0),5)</f>
        <v>RETARD MECHE CHEMISE 2 SECONDES</v>
      </c>
      <c r="G922" t="str">
        <f>INDEX(Articles!$1:$1048576,MATCH(E922,Articles!D:D,0),8)</f>
        <v>ACCPYRO</v>
      </c>
      <c r="H922" t="str">
        <f>INDEX(Articles!$1:$1048576,MATCH(E922,Articles!D:D,0),9)</f>
        <v>RETARD</v>
      </c>
      <c r="I922">
        <f>INDEX(Articles!$1:$1048576,MATCH(E922,Articles!D:D,0),10)</f>
        <v>0</v>
      </c>
      <c r="J922" t="str">
        <f>INDEX(Articles!$1:$1048576,MATCH(E922,Articles!D:D,0),11)</f>
        <v/>
      </c>
      <c r="K922" t="str">
        <f>INDEX(Articles!$1:$1048576,MATCH(E922,Articles!D:D,0),12)</f>
        <v/>
      </c>
      <c r="L922" t="str">
        <f>INDEX(Articles!$1:$1048576,MATCH(E922,Articles!D:D,0),13)</f>
        <v>CN</v>
      </c>
      <c r="M922" t="str">
        <f>INDEX(Articles!$1:$1048576,MATCH(E922,Articles!D:D,0),14)</f>
        <v/>
      </c>
      <c r="N922" t="str">
        <f>INDEX(Articles!$1:$1048576,MATCH(E922,Articles!D:D,0),15)</f>
        <v>1.4G</v>
      </c>
      <c r="O922" t="str">
        <f>INDEX(Articles!$1:$1048576,MATCH(E922,Articles!D:D,0),16)</f>
        <v/>
      </c>
      <c r="P922">
        <f>INDEX(Articles!$1:$1048576,MATCH(E922,Articles!D:D,0),17)*1000</f>
        <v>1</v>
      </c>
      <c r="Q922" t="str">
        <f>INDEX(Articles!$1:$1048576,MATCH(E922,Articles!D:D,0),18)</f>
        <v/>
      </c>
      <c r="R922">
        <f>INDEX(Articles!$1:$1048576,MATCH(E922,Articles!D:D,0),19)</f>
        <v>0</v>
      </c>
      <c r="S922" t="str">
        <f>IF(INDEX('Unités CA'!$1:$1048576,MATCH(E922,'Unités CA'!D:D,0),5)=0,"",INDEX('Unités CA'!$1:$1048576,MATCH(E922,'Unités CA'!D:D,0),5))</f>
        <v>6100/CA</v>
      </c>
      <c r="T922" t="str">
        <f>IF(INDEX('Unités BTE'!$1:$1048576,MATCH(E922,'Unités CA'!D:D,0),5)=0,"",INDEX('Unités BTE'!$1:$1048576,MATCH(E922,'Unités CA'!D:D,0),5))</f>
        <v/>
      </c>
      <c r="U922" t="str">
        <f>IFERROR(INDEX('Prix PRO CA'!$1:$1048576,MATCH(E922,'Prix PRO CA'!D:D,0),10),"")</f>
        <v/>
      </c>
      <c r="V922" t="str">
        <f>IFERROR(INDEX('Prix PRO CA'!$1:$1048576,MATCH(E922,'Prix PRO BTE'!D:D,0),10),"")</f>
        <v/>
      </c>
      <c r="W922">
        <f>+IFERROR(INDEX('Prix PRO PCS'!$1:$1048576,MATCH(E922,'Prix PRO PCS'!D:D,0),10),"")</f>
        <v>0.55</v>
      </c>
      <c r="X922" t="str">
        <f>IF(B922="OPPORTUNITE",AA922,IF(AA922&lt;=0,"Non",IF(AA922&gt;10,"Oui","Inf à 10")))</f>
        <v>Oui</v>
      </c>
      <c r="Y922" t="str">
        <f>IFERROR(INDEX(LigneAchat!$1:$1048576,MATCH(E922,LigneAchat!D:D,0),5),"")</f>
        <v/>
      </c>
      <c r="Z922">
        <f>INDEX(Articles!$1:$1048576,MATCH(E922,Articles!D:D,0),21)</f>
        <v>11570</v>
      </c>
      <c r="AA922">
        <f>+Z922-AB922</f>
        <v>10730</v>
      </c>
      <c r="AB922">
        <f>+INDEX(Articles!$1:$1048576,MATCH(E922,Articles!D:D,0),23)</f>
        <v>840</v>
      </c>
    </row>
    <row r="923">
      <c r="B923" t="str">
        <f>INDEX(Articles!$1:$1048576,MATCH(E923,Articles!D:D,0),6)</f>
        <v>1</v>
      </c>
      <c r="C923" t="str">
        <f>INDEX(Articles!$1:$1048576,MATCH(E923,Articles!D:D,0),7)</f>
        <v/>
      </c>
      <c r="D923" t="str">
        <f>HYPERLINK(INDEX(Articles!$1:$1048576,MATCH(E923,Articles!D:D,0),24),"Lien")</f>
        <v>Lien</v>
      </c>
      <c r="E923" t="str">
        <v>14420-03</v>
      </c>
      <c r="F923" t="str">
        <f>INDEX(Articles!$1:$1048576,MATCH(E923,Articles!D:D,0),5)</f>
        <v>RETARD MECHE CHEMISE 3 SECONDES</v>
      </c>
      <c r="G923" t="str">
        <f>INDEX(Articles!$1:$1048576,MATCH(E923,Articles!D:D,0),8)</f>
        <v>ACCPYRO</v>
      </c>
      <c r="H923" t="str">
        <f>INDEX(Articles!$1:$1048576,MATCH(E923,Articles!D:D,0),9)</f>
        <v>RETARD</v>
      </c>
      <c r="I923">
        <f>INDEX(Articles!$1:$1048576,MATCH(E923,Articles!D:D,0),10)</f>
        <v>0</v>
      </c>
      <c r="J923" t="str">
        <f>INDEX(Articles!$1:$1048576,MATCH(E923,Articles!D:D,0),11)</f>
        <v/>
      </c>
      <c r="K923" t="str">
        <f>INDEX(Articles!$1:$1048576,MATCH(E923,Articles!D:D,0),12)</f>
        <v/>
      </c>
      <c r="L923" t="str">
        <f>INDEX(Articles!$1:$1048576,MATCH(E923,Articles!D:D,0),13)</f>
        <v>CN</v>
      </c>
      <c r="M923" t="str">
        <f>INDEX(Articles!$1:$1048576,MATCH(E923,Articles!D:D,0),14)</f>
        <v/>
      </c>
      <c r="N923" t="str">
        <f>INDEX(Articles!$1:$1048576,MATCH(E923,Articles!D:D,0),15)</f>
        <v>1.4G</v>
      </c>
      <c r="O923" t="str">
        <f>INDEX(Articles!$1:$1048576,MATCH(E923,Articles!D:D,0),16)</f>
        <v/>
      </c>
      <c r="P923">
        <f>INDEX(Articles!$1:$1048576,MATCH(E923,Articles!D:D,0),17)*1000</f>
        <v>1</v>
      </c>
      <c r="Q923" t="str">
        <f>INDEX(Articles!$1:$1048576,MATCH(E923,Articles!D:D,0),18)</f>
        <v/>
      </c>
      <c r="R923">
        <f>INDEX(Articles!$1:$1048576,MATCH(E923,Articles!D:D,0),19)</f>
        <v>0</v>
      </c>
      <c r="S923" t="str">
        <f>IF(INDEX('Unités CA'!$1:$1048576,MATCH(E923,'Unités CA'!D:D,0),5)=0,"",INDEX('Unités CA'!$1:$1048576,MATCH(E923,'Unités CA'!D:D,0),5))</f>
        <v>4000/CA</v>
      </c>
      <c r="T923" t="str">
        <f>IF(INDEX('Unités BTE'!$1:$1048576,MATCH(E923,'Unités CA'!D:D,0),5)=0,"",INDEX('Unités BTE'!$1:$1048576,MATCH(E923,'Unités CA'!D:D,0),5))</f>
        <v/>
      </c>
      <c r="U923" t="str">
        <f>IFERROR(INDEX('Prix PRO CA'!$1:$1048576,MATCH(E923,'Prix PRO CA'!D:D,0),10),"")</f>
        <v/>
      </c>
      <c r="V923" t="str">
        <f>IFERROR(INDEX('Prix PRO CA'!$1:$1048576,MATCH(E923,'Prix PRO BTE'!D:D,0),10),"")</f>
        <v/>
      </c>
      <c r="W923">
        <f>+IFERROR(INDEX('Prix PRO PCS'!$1:$1048576,MATCH(E923,'Prix PRO PCS'!D:D,0),10),"")</f>
        <v>0.55</v>
      </c>
      <c r="X923" t="str">
        <f>IF(B923="OPPORTUNITE",AA923,IF(AA923&lt;=0,"Non",IF(AA923&gt;10,"Oui","Inf à 10")))</f>
        <v>Oui</v>
      </c>
      <c r="Y923" t="str">
        <f>IFERROR(INDEX(LigneAchat!$1:$1048576,MATCH(E923,LigneAchat!D:D,0),5),"")</f>
        <v/>
      </c>
      <c r="Z923">
        <f>INDEX(Articles!$1:$1048576,MATCH(E923,Articles!D:D,0),21)</f>
        <v>11169</v>
      </c>
      <c r="AA923">
        <f>+Z923-AB923</f>
        <v>11064</v>
      </c>
      <c r="AB923">
        <f>+INDEX(Articles!$1:$1048576,MATCH(E923,Articles!D:D,0),23)</f>
        <v>105</v>
      </c>
    </row>
    <row r="924">
      <c r="B924" t="str">
        <f>INDEX(Articles!$1:$1048576,MATCH(E924,Articles!D:D,0),6)</f>
        <v>1</v>
      </c>
      <c r="C924" t="str">
        <f>INDEX(Articles!$1:$1048576,MATCH(E924,Articles!D:D,0),7)</f>
        <v/>
      </c>
      <c r="D924" t="str">
        <f>HYPERLINK(INDEX(Articles!$1:$1048576,MATCH(E924,Articles!D:D,0),24),"Lien")</f>
        <v>Lien</v>
      </c>
      <c r="E924" t="str">
        <v>14420-04</v>
      </c>
      <c r="F924" t="str">
        <f>INDEX(Articles!$1:$1048576,MATCH(E924,Articles!D:D,0),5)</f>
        <v>RETARD MECHE CHEMISE 4 SECONDES</v>
      </c>
      <c r="G924" t="str">
        <f>INDEX(Articles!$1:$1048576,MATCH(E924,Articles!D:D,0),8)</f>
        <v>ACCPYRO</v>
      </c>
      <c r="H924" t="str">
        <f>INDEX(Articles!$1:$1048576,MATCH(E924,Articles!D:D,0),9)</f>
        <v>RETARD</v>
      </c>
      <c r="I924">
        <f>INDEX(Articles!$1:$1048576,MATCH(E924,Articles!D:D,0),10)</f>
        <v>0</v>
      </c>
      <c r="J924" t="str">
        <f>INDEX(Articles!$1:$1048576,MATCH(E924,Articles!D:D,0),11)</f>
        <v/>
      </c>
      <c r="K924" t="str">
        <f>INDEX(Articles!$1:$1048576,MATCH(E924,Articles!D:D,0),12)</f>
        <v/>
      </c>
      <c r="L924" t="str">
        <f>INDEX(Articles!$1:$1048576,MATCH(E924,Articles!D:D,0),13)</f>
        <v>CN</v>
      </c>
      <c r="M924" t="str">
        <f>INDEX(Articles!$1:$1048576,MATCH(E924,Articles!D:D,0),14)</f>
        <v/>
      </c>
      <c r="N924" t="str">
        <f>INDEX(Articles!$1:$1048576,MATCH(E924,Articles!D:D,0),15)</f>
        <v>1.4G</v>
      </c>
      <c r="O924" t="str">
        <f>INDEX(Articles!$1:$1048576,MATCH(E924,Articles!D:D,0),16)</f>
        <v/>
      </c>
      <c r="P924">
        <f>INDEX(Articles!$1:$1048576,MATCH(E924,Articles!D:D,0),17)*1000</f>
        <v>1</v>
      </c>
      <c r="Q924" t="str">
        <f>INDEX(Articles!$1:$1048576,MATCH(E924,Articles!D:D,0),18)</f>
        <v/>
      </c>
      <c r="R924">
        <f>INDEX(Articles!$1:$1048576,MATCH(E924,Articles!D:D,0),19)</f>
        <v>0</v>
      </c>
      <c r="S924" t="str">
        <f>IF(INDEX('Unités CA'!$1:$1048576,MATCH(E924,'Unités CA'!D:D,0),5)=0,"",INDEX('Unités CA'!$1:$1048576,MATCH(E924,'Unités CA'!D:D,0),5))</f>
        <v>6200/CA</v>
      </c>
      <c r="T924" t="str">
        <f>IF(INDEX('Unités BTE'!$1:$1048576,MATCH(E924,'Unités CA'!D:D,0),5)=0,"",INDEX('Unités BTE'!$1:$1048576,MATCH(E924,'Unités CA'!D:D,0),5))</f>
        <v/>
      </c>
      <c r="U924" t="str">
        <f>IFERROR(INDEX('Prix PRO CA'!$1:$1048576,MATCH(E924,'Prix PRO CA'!D:D,0),10),"")</f>
        <v/>
      </c>
      <c r="V924" t="str">
        <f>IFERROR(INDEX('Prix PRO CA'!$1:$1048576,MATCH(E924,'Prix PRO BTE'!D:D,0),10),"")</f>
        <v/>
      </c>
      <c r="W924">
        <f>+IFERROR(INDEX('Prix PRO PCS'!$1:$1048576,MATCH(E924,'Prix PRO PCS'!D:D,0),10),"")</f>
        <v>0.55</v>
      </c>
      <c r="X924" t="str">
        <f>IF(B924="OPPORTUNITE",AA924,IF(AA924&lt;=0,"Non",IF(AA924&gt;10,"Oui","Inf à 10")))</f>
        <v>Oui</v>
      </c>
      <c r="Y924" t="str">
        <f>IFERROR(INDEX(LigneAchat!$1:$1048576,MATCH(E924,LigneAchat!D:D,0),5),"")</f>
        <v/>
      </c>
      <c r="Z924">
        <f>INDEX(Articles!$1:$1048576,MATCH(E924,Articles!D:D,0),21)</f>
        <v>4736</v>
      </c>
      <c r="AA924">
        <f>+Z924-AB924</f>
        <v>4631</v>
      </c>
      <c r="AB924">
        <f>+INDEX(Articles!$1:$1048576,MATCH(E924,Articles!D:D,0),23)</f>
        <v>105</v>
      </c>
    </row>
    <row r="925">
      <c r="B925" t="str">
        <f>INDEX(Articles!$1:$1048576,MATCH(E925,Articles!D:D,0),6)</f>
        <v>1</v>
      </c>
      <c r="C925" t="str">
        <f>INDEX(Articles!$1:$1048576,MATCH(E925,Articles!D:D,0),7)</f>
        <v/>
      </c>
      <c r="D925" t="str">
        <f>HYPERLINK(INDEX(Articles!$1:$1048576,MATCH(E925,Articles!D:D,0),24),"Lien")</f>
        <v>Lien</v>
      </c>
      <c r="E925" t="str">
        <v>14420-05</v>
      </c>
      <c r="F925" t="str">
        <f>INDEX(Articles!$1:$1048576,MATCH(E925,Articles!D:D,0),5)</f>
        <v>RETARD MECHE CHEMISE 5 SECONDES</v>
      </c>
      <c r="G925" t="str">
        <f>INDEX(Articles!$1:$1048576,MATCH(E925,Articles!D:D,0),8)</f>
        <v>ACCPYRO</v>
      </c>
      <c r="H925" t="str">
        <f>INDEX(Articles!$1:$1048576,MATCH(E925,Articles!D:D,0),9)</f>
        <v>RETARD</v>
      </c>
      <c r="I925">
        <f>INDEX(Articles!$1:$1048576,MATCH(E925,Articles!D:D,0),10)</f>
        <v>0</v>
      </c>
      <c r="J925" t="str">
        <f>INDEX(Articles!$1:$1048576,MATCH(E925,Articles!D:D,0),11)</f>
        <v/>
      </c>
      <c r="K925" t="str">
        <f>INDEX(Articles!$1:$1048576,MATCH(E925,Articles!D:D,0),12)</f>
        <v/>
      </c>
      <c r="L925" t="str">
        <f>INDEX(Articles!$1:$1048576,MATCH(E925,Articles!D:D,0),13)</f>
        <v>CN</v>
      </c>
      <c r="M925" t="str">
        <f>INDEX(Articles!$1:$1048576,MATCH(E925,Articles!D:D,0),14)</f>
        <v/>
      </c>
      <c r="N925" t="str">
        <f>INDEX(Articles!$1:$1048576,MATCH(E925,Articles!D:D,0),15)</f>
        <v>1.4G</v>
      </c>
      <c r="O925" t="str">
        <f>INDEX(Articles!$1:$1048576,MATCH(E925,Articles!D:D,0),16)</f>
        <v/>
      </c>
      <c r="P925">
        <f>INDEX(Articles!$1:$1048576,MATCH(E925,Articles!D:D,0),17)*1000</f>
        <v>1</v>
      </c>
      <c r="Q925" t="str">
        <f>INDEX(Articles!$1:$1048576,MATCH(E925,Articles!D:D,0),18)</f>
        <v/>
      </c>
      <c r="R925">
        <f>INDEX(Articles!$1:$1048576,MATCH(E925,Articles!D:D,0),19)</f>
        <v>0</v>
      </c>
      <c r="S925" t="str">
        <f>IF(INDEX('Unités CA'!$1:$1048576,MATCH(E925,'Unités CA'!D:D,0),5)=0,"",INDEX('Unités CA'!$1:$1048576,MATCH(E925,'Unités CA'!D:D,0),5))</f>
        <v>5000/CA</v>
      </c>
      <c r="T925" t="str">
        <f>IF(INDEX('Unités BTE'!$1:$1048576,MATCH(E925,'Unités CA'!D:D,0),5)=0,"",INDEX('Unités BTE'!$1:$1048576,MATCH(E925,'Unités CA'!D:D,0),5))</f>
        <v/>
      </c>
      <c r="U925" t="str">
        <f>IFERROR(INDEX('Prix PRO CA'!$1:$1048576,MATCH(E925,'Prix PRO CA'!D:D,0),10),"")</f>
        <v/>
      </c>
      <c r="V925" t="str">
        <f>IFERROR(INDEX('Prix PRO CA'!$1:$1048576,MATCH(E925,'Prix PRO BTE'!D:D,0),10),"")</f>
        <v/>
      </c>
      <c r="W925">
        <f>+IFERROR(INDEX('Prix PRO PCS'!$1:$1048576,MATCH(E925,'Prix PRO PCS'!D:D,0),10),"")</f>
        <v>0.55</v>
      </c>
      <c r="X925" t="str">
        <f>IF(B925="OPPORTUNITE",AA925,IF(AA925&lt;=0,"Non",IF(AA925&gt;10,"Oui","Inf à 10")))</f>
        <v>Oui</v>
      </c>
      <c r="Y925" t="str">
        <f>IFERROR(INDEX(LigneAchat!$1:$1048576,MATCH(E925,LigneAchat!D:D,0),5),"")</f>
        <v/>
      </c>
      <c r="Z925">
        <f>INDEX(Articles!$1:$1048576,MATCH(E925,Articles!D:D,0),21)</f>
        <v>7054</v>
      </c>
      <c r="AA925">
        <f>+Z925-AB925</f>
        <v>7054</v>
      </c>
      <c r="AB925">
        <f>+INDEX(Articles!$1:$1048576,MATCH(E925,Articles!D:D,0),23)</f>
        <v>0</v>
      </c>
    </row>
    <row r="926">
      <c r="B926" t="str">
        <f>INDEX(Articles!$1:$1048576,MATCH(E926,Articles!D:D,0),6)</f>
        <v>1</v>
      </c>
      <c r="C926" t="str">
        <f>INDEX(Articles!$1:$1048576,MATCH(E926,Articles!D:D,0),7)</f>
        <v/>
      </c>
      <c r="D926" t="str">
        <f>HYPERLINK(INDEX(Articles!$1:$1048576,MATCH(E926,Articles!D:D,0),24),"Lien")</f>
        <v>Lien</v>
      </c>
      <c r="E926" t="str">
        <v>14420-06</v>
      </c>
      <c r="F926" t="str">
        <f>INDEX(Articles!$1:$1048576,MATCH(E926,Articles!D:D,0),5)</f>
        <v>RETARD MECHE CHEMISE 6 SECONDES</v>
      </c>
      <c r="G926" t="str">
        <f>INDEX(Articles!$1:$1048576,MATCH(E926,Articles!D:D,0),8)</f>
        <v>ACCPYRO</v>
      </c>
      <c r="H926" t="str">
        <f>INDEX(Articles!$1:$1048576,MATCH(E926,Articles!D:D,0),9)</f>
        <v>RETARD</v>
      </c>
      <c r="I926">
        <f>INDEX(Articles!$1:$1048576,MATCH(E926,Articles!D:D,0),10)</f>
        <v>0</v>
      </c>
      <c r="J926" t="str">
        <f>INDEX(Articles!$1:$1048576,MATCH(E926,Articles!D:D,0),11)</f>
        <v/>
      </c>
      <c r="K926" t="str">
        <f>INDEX(Articles!$1:$1048576,MATCH(E926,Articles!D:D,0),12)</f>
        <v/>
      </c>
      <c r="L926" t="str">
        <f>INDEX(Articles!$1:$1048576,MATCH(E926,Articles!D:D,0),13)</f>
        <v>CN</v>
      </c>
      <c r="M926" t="str">
        <f>INDEX(Articles!$1:$1048576,MATCH(E926,Articles!D:D,0),14)</f>
        <v/>
      </c>
      <c r="N926" t="str">
        <f>INDEX(Articles!$1:$1048576,MATCH(E926,Articles!D:D,0),15)</f>
        <v>1.4G</v>
      </c>
      <c r="O926" t="str">
        <f>INDEX(Articles!$1:$1048576,MATCH(E926,Articles!D:D,0),16)</f>
        <v/>
      </c>
      <c r="P926">
        <f>INDEX(Articles!$1:$1048576,MATCH(E926,Articles!D:D,0),17)*1000</f>
        <v>1</v>
      </c>
      <c r="Q926" t="str">
        <f>INDEX(Articles!$1:$1048576,MATCH(E926,Articles!D:D,0),18)</f>
        <v/>
      </c>
      <c r="R926">
        <f>INDEX(Articles!$1:$1048576,MATCH(E926,Articles!D:D,0),19)</f>
        <v>0</v>
      </c>
      <c r="S926" t="str">
        <f>IF(INDEX('Unités CA'!$1:$1048576,MATCH(E926,'Unités CA'!D:D,0),5)=0,"",INDEX('Unités CA'!$1:$1048576,MATCH(E926,'Unités CA'!D:D,0),5))</f>
        <v>2000/CA</v>
      </c>
      <c r="T926" t="str">
        <f>IF(INDEX('Unités BTE'!$1:$1048576,MATCH(E926,'Unités CA'!D:D,0),5)=0,"",INDEX('Unités BTE'!$1:$1048576,MATCH(E926,'Unités CA'!D:D,0),5))</f>
        <v/>
      </c>
      <c r="U926" t="str">
        <f>IFERROR(INDEX('Prix PRO CA'!$1:$1048576,MATCH(E926,'Prix PRO CA'!D:D,0),10),"")</f>
        <v/>
      </c>
      <c r="V926" t="str">
        <f>IFERROR(INDEX('Prix PRO CA'!$1:$1048576,MATCH(E926,'Prix PRO BTE'!D:D,0),10),"")</f>
        <v/>
      </c>
      <c r="W926">
        <f>+IFERROR(INDEX('Prix PRO PCS'!$1:$1048576,MATCH(E926,'Prix PRO PCS'!D:D,0),10),"")</f>
        <v>0.55</v>
      </c>
      <c r="X926" t="str">
        <f>IF(B926="OPPORTUNITE",AA926,IF(AA926&lt;=0,"Non",IF(AA926&gt;10,"Oui","Inf à 10")))</f>
        <v>Oui</v>
      </c>
      <c r="Y926" t="str">
        <f>IFERROR(INDEX(LigneAchat!$1:$1048576,MATCH(E926,LigneAchat!D:D,0),5),"")</f>
        <v/>
      </c>
      <c r="Z926">
        <f>INDEX(Articles!$1:$1048576,MATCH(E926,Articles!D:D,0),21)</f>
        <v>11171</v>
      </c>
      <c r="AA926">
        <f>+Z926-AB926</f>
        <v>11171</v>
      </c>
      <c r="AB926">
        <f>+INDEX(Articles!$1:$1048576,MATCH(E926,Articles!D:D,0),23)</f>
        <v>0</v>
      </c>
    </row>
    <row r="927">
      <c r="B927" t="str">
        <f>INDEX(Articles!$1:$1048576,MATCH(E927,Articles!D:D,0),6)</f>
        <v>1</v>
      </c>
      <c r="C927" t="str">
        <f>INDEX(Articles!$1:$1048576,MATCH(E927,Articles!D:D,0),7)</f>
        <v/>
      </c>
      <c r="D927" t="str">
        <f>HYPERLINK(INDEX(Articles!$1:$1048576,MATCH(E927,Articles!D:D,0),24),"Lien")</f>
        <v>Lien</v>
      </c>
      <c r="E927" t="str">
        <v>14420-07</v>
      </c>
      <c r="F927" t="str">
        <f>INDEX(Articles!$1:$1048576,MATCH(E927,Articles!D:D,0),5)</f>
        <v>RETARD MECHE CHEMISE 7 SECONDES</v>
      </c>
      <c r="G927" t="str">
        <f>INDEX(Articles!$1:$1048576,MATCH(E927,Articles!D:D,0),8)</f>
        <v>ACCPYRO</v>
      </c>
      <c r="H927" t="str">
        <f>INDEX(Articles!$1:$1048576,MATCH(E927,Articles!D:D,0),9)</f>
        <v>RETARD</v>
      </c>
      <c r="I927">
        <f>INDEX(Articles!$1:$1048576,MATCH(E927,Articles!D:D,0),10)</f>
        <v>0</v>
      </c>
      <c r="J927" t="str">
        <f>INDEX(Articles!$1:$1048576,MATCH(E927,Articles!D:D,0),11)</f>
        <v/>
      </c>
      <c r="K927" t="str">
        <f>INDEX(Articles!$1:$1048576,MATCH(E927,Articles!D:D,0),12)</f>
        <v/>
      </c>
      <c r="L927" t="str">
        <f>INDEX(Articles!$1:$1048576,MATCH(E927,Articles!D:D,0),13)</f>
        <v>CN</v>
      </c>
      <c r="M927" t="str">
        <f>INDEX(Articles!$1:$1048576,MATCH(E927,Articles!D:D,0),14)</f>
        <v/>
      </c>
      <c r="N927" t="str">
        <f>INDEX(Articles!$1:$1048576,MATCH(E927,Articles!D:D,0),15)</f>
        <v>1.4G</v>
      </c>
      <c r="O927" t="str">
        <f>INDEX(Articles!$1:$1048576,MATCH(E927,Articles!D:D,0),16)</f>
        <v/>
      </c>
      <c r="P927">
        <f>INDEX(Articles!$1:$1048576,MATCH(E927,Articles!D:D,0),17)*1000</f>
        <v>1</v>
      </c>
      <c r="Q927" t="str">
        <f>INDEX(Articles!$1:$1048576,MATCH(E927,Articles!D:D,0),18)</f>
        <v/>
      </c>
      <c r="R927">
        <f>INDEX(Articles!$1:$1048576,MATCH(E927,Articles!D:D,0),19)</f>
        <v>0</v>
      </c>
      <c r="S927" t="str">
        <f>IF(INDEX('Unités CA'!$1:$1048576,MATCH(E927,'Unités CA'!D:D,0),5)=0,"",INDEX('Unités CA'!$1:$1048576,MATCH(E927,'Unités CA'!D:D,0),5))</f>
        <v>3600/CA</v>
      </c>
      <c r="T927" t="str">
        <f>IF(INDEX('Unités BTE'!$1:$1048576,MATCH(E927,'Unités CA'!D:D,0),5)=0,"",INDEX('Unités BTE'!$1:$1048576,MATCH(E927,'Unités CA'!D:D,0),5))</f>
        <v/>
      </c>
      <c r="U927" t="str">
        <f>IFERROR(INDEX('Prix PRO CA'!$1:$1048576,MATCH(E927,'Prix PRO CA'!D:D,0),10),"")</f>
        <v/>
      </c>
      <c r="V927" t="str">
        <f>IFERROR(INDEX('Prix PRO CA'!$1:$1048576,MATCH(E927,'Prix PRO BTE'!D:D,0),10),"")</f>
        <v/>
      </c>
      <c r="W927">
        <f>+IFERROR(INDEX('Prix PRO PCS'!$1:$1048576,MATCH(E927,'Prix PRO PCS'!D:D,0),10),"")</f>
        <v>0.55</v>
      </c>
      <c r="X927" t="str">
        <f>IF(B927="OPPORTUNITE",AA927,IF(AA927&lt;=0,"Non",IF(AA927&gt;10,"Oui","Inf à 10")))</f>
        <v>Oui</v>
      </c>
      <c r="Y927" t="str">
        <f>IFERROR(INDEX(LigneAchat!$1:$1048576,MATCH(E927,LigneAchat!D:D,0),5),"")</f>
        <v/>
      </c>
      <c r="Z927">
        <f>INDEX(Articles!$1:$1048576,MATCH(E927,Articles!D:D,0),21)</f>
        <v>4375</v>
      </c>
      <c r="AA927">
        <f>+Z927-AB927</f>
        <v>4375</v>
      </c>
      <c r="AB927">
        <f>+INDEX(Articles!$1:$1048576,MATCH(E927,Articles!D:D,0),23)</f>
        <v>0</v>
      </c>
    </row>
    <row r="928">
      <c r="B928" t="str">
        <f>INDEX(Articles!$1:$1048576,MATCH(E928,Articles!D:D,0),6)</f>
        <v>1</v>
      </c>
      <c r="C928" t="str">
        <f>INDEX(Articles!$1:$1048576,MATCH(E928,Articles!D:D,0),7)</f>
        <v/>
      </c>
      <c r="D928" t="str">
        <f>HYPERLINK(INDEX(Articles!$1:$1048576,MATCH(E928,Articles!D:D,0),24),"Lien")</f>
        <v>Lien</v>
      </c>
      <c r="E928" t="str">
        <v>14420-08</v>
      </c>
      <c r="F928" t="str">
        <f>INDEX(Articles!$1:$1048576,MATCH(E928,Articles!D:D,0),5)</f>
        <v>RETARD MECHE CHEMISE 8 SECONDES</v>
      </c>
      <c r="G928" t="str">
        <f>INDEX(Articles!$1:$1048576,MATCH(E928,Articles!D:D,0),8)</f>
        <v>ACCPYRO</v>
      </c>
      <c r="H928" t="str">
        <f>INDEX(Articles!$1:$1048576,MATCH(E928,Articles!D:D,0),9)</f>
        <v>RETARD</v>
      </c>
      <c r="I928">
        <f>INDEX(Articles!$1:$1048576,MATCH(E928,Articles!D:D,0),10)</f>
        <v>0</v>
      </c>
      <c r="J928" t="str">
        <f>INDEX(Articles!$1:$1048576,MATCH(E928,Articles!D:D,0),11)</f>
        <v/>
      </c>
      <c r="K928" t="str">
        <f>INDEX(Articles!$1:$1048576,MATCH(E928,Articles!D:D,0),12)</f>
        <v/>
      </c>
      <c r="L928" t="str">
        <f>INDEX(Articles!$1:$1048576,MATCH(E928,Articles!D:D,0),13)</f>
        <v>CN</v>
      </c>
      <c r="M928" t="str">
        <f>INDEX(Articles!$1:$1048576,MATCH(E928,Articles!D:D,0),14)</f>
        <v/>
      </c>
      <c r="N928" t="str">
        <f>INDEX(Articles!$1:$1048576,MATCH(E928,Articles!D:D,0),15)</f>
        <v>1.4G</v>
      </c>
      <c r="O928" t="str">
        <f>INDEX(Articles!$1:$1048576,MATCH(E928,Articles!D:D,0),16)</f>
        <v/>
      </c>
      <c r="P928">
        <f>INDEX(Articles!$1:$1048576,MATCH(E928,Articles!D:D,0),17)*1000</f>
        <v>1</v>
      </c>
      <c r="Q928" t="str">
        <f>INDEX(Articles!$1:$1048576,MATCH(E928,Articles!D:D,0),18)</f>
        <v/>
      </c>
      <c r="R928">
        <f>INDEX(Articles!$1:$1048576,MATCH(E928,Articles!D:D,0),19)</f>
        <v>0</v>
      </c>
      <c r="S928" t="str">
        <f>IF(INDEX('Unités CA'!$1:$1048576,MATCH(E928,'Unités CA'!D:D,0),5)=0,"",INDEX('Unités CA'!$1:$1048576,MATCH(E928,'Unités CA'!D:D,0),5))</f>
        <v>3200/CA</v>
      </c>
      <c r="T928" t="str">
        <f>IF(INDEX('Unités BTE'!$1:$1048576,MATCH(E928,'Unités CA'!D:D,0),5)=0,"",INDEX('Unités BTE'!$1:$1048576,MATCH(E928,'Unités CA'!D:D,0),5))</f>
        <v/>
      </c>
      <c r="U928" t="str">
        <f>IFERROR(INDEX('Prix PRO CA'!$1:$1048576,MATCH(E928,'Prix PRO CA'!D:D,0),10),"")</f>
        <v/>
      </c>
      <c r="V928" t="str">
        <f>IFERROR(INDEX('Prix PRO CA'!$1:$1048576,MATCH(E928,'Prix PRO BTE'!D:D,0),10),"")</f>
        <v/>
      </c>
      <c r="W928">
        <f>+IFERROR(INDEX('Prix PRO PCS'!$1:$1048576,MATCH(E928,'Prix PRO PCS'!D:D,0),10),"")</f>
        <v>0.55</v>
      </c>
      <c r="X928" t="str">
        <f>IF(B928="OPPORTUNITE",AA928,IF(AA928&lt;=0,"Non",IF(AA928&gt;10,"Oui","Inf à 10")))</f>
        <v>Oui</v>
      </c>
      <c r="Y928" t="str">
        <f>IFERROR(INDEX(LigneAchat!$1:$1048576,MATCH(E928,LigneAchat!D:D,0),5),"")</f>
        <v/>
      </c>
      <c r="Z928">
        <f>INDEX(Articles!$1:$1048576,MATCH(E928,Articles!D:D,0),21)</f>
        <v>5321</v>
      </c>
      <c r="AA928">
        <f>+Z928-AB928</f>
        <v>5321</v>
      </c>
      <c r="AB928">
        <f>+INDEX(Articles!$1:$1048576,MATCH(E928,Articles!D:D,0),23)</f>
        <v>0</v>
      </c>
    </row>
    <row r="929">
      <c r="B929" t="str">
        <f>INDEX(Articles!$1:$1048576,MATCH(E929,Articles!D:D,0),6)</f>
        <v>1</v>
      </c>
      <c r="C929" t="str">
        <f>INDEX(Articles!$1:$1048576,MATCH(E929,Articles!D:D,0),7)</f>
        <v/>
      </c>
      <c r="D929" t="str">
        <f>HYPERLINK(INDEX(Articles!$1:$1048576,MATCH(E929,Articles!D:D,0),24),"Lien")</f>
        <v>Lien</v>
      </c>
      <c r="E929" t="str">
        <v>14420-09</v>
      </c>
      <c r="F929" t="str">
        <f>INDEX(Articles!$1:$1048576,MATCH(E929,Articles!D:D,0),5)</f>
        <v>RETARD MECHE CHEMISE 9 SECONDES</v>
      </c>
      <c r="G929" t="str">
        <f>INDEX(Articles!$1:$1048576,MATCH(E929,Articles!D:D,0),8)</f>
        <v>ACCPYRO</v>
      </c>
      <c r="H929" t="str">
        <f>INDEX(Articles!$1:$1048576,MATCH(E929,Articles!D:D,0),9)</f>
        <v>RETARD</v>
      </c>
      <c r="I929">
        <f>INDEX(Articles!$1:$1048576,MATCH(E929,Articles!D:D,0),10)</f>
        <v>0</v>
      </c>
      <c r="J929" t="str">
        <f>INDEX(Articles!$1:$1048576,MATCH(E929,Articles!D:D,0),11)</f>
        <v/>
      </c>
      <c r="K929" t="str">
        <f>INDEX(Articles!$1:$1048576,MATCH(E929,Articles!D:D,0),12)</f>
        <v/>
      </c>
      <c r="L929" t="str">
        <f>INDEX(Articles!$1:$1048576,MATCH(E929,Articles!D:D,0),13)</f>
        <v>CN</v>
      </c>
      <c r="M929" t="str">
        <f>INDEX(Articles!$1:$1048576,MATCH(E929,Articles!D:D,0),14)</f>
        <v/>
      </c>
      <c r="N929" t="str">
        <f>INDEX(Articles!$1:$1048576,MATCH(E929,Articles!D:D,0),15)</f>
        <v>1.4G</v>
      </c>
      <c r="O929" t="str">
        <f>INDEX(Articles!$1:$1048576,MATCH(E929,Articles!D:D,0),16)</f>
        <v/>
      </c>
      <c r="P929">
        <f>INDEX(Articles!$1:$1048576,MATCH(E929,Articles!D:D,0),17)*1000</f>
        <v>1</v>
      </c>
      <c r="Q929" t="str">
        <f>INDEX(Articles!$1:$1048576,MATCH(E929,Articles!D:D,0),18)</f>
        <v/>
      </c>
      <c r="R929">
        <f>INDEX(Articles!$1:$1048576,MATCH(E929,Articles!D:D,0),19)</f>
        <v>0</v>
      </c>
      <c r="S929" t="str">
        <f>IF(INDEX('Unités CA'!$1:$1048576,MATCH(E929,'Unités CA'!D:D,0),5)=0,"",INDEX('Unités CA'!$1:$1048576,MATCH(E929,'Unités CA'!D:D,0),5))</f>
        <v>2800/CA</v>
      </c>
      <c r="T929" t="str">
        <f>IF(INDEX('Unités BTE'!$1:$1048576,MATCH(E929,'Unités CA'!D:D,0),5)=0,"",INDEX('Unités BTE'!$1:$1048576,MATCH(E929,'Unités CA'!D:D,0),5))</f>
        <v/>
      </c>
      <c r="U929" t="str">
        <f>IFERROR(INDEX('Prix PRO CA'!$1:$1048576,MATCH(E929,'Prix PRO CA'!D:D,0),10),"")</f>
        <v/>
      </c>
      <c r="V929" t="str">
        <f>IFERROR(INDEX('Prix PRO CA'!$1:$1048576,MATCH(E929,'Prix PRO BTE'!D:D,0),10),"")</f>
        <v/>
      </c>
      <c r="W929">
        <f>+IFERROR(INDEX('Prix PRO PCS'!$1:$1048576,MATCH(E929,'Prix PRO PCS'!D:D,0),10),"")</f>
        <v>0.55</v>
      </c>
      <c r="X929" t="str">
        <f>IF(B929="OPPORTUNITE",AA929,IF(AA929&lt;=0,"Non",IF(AA929&gt;10,"Oui","Inf à 10")))</f>
        <v>Oui</v>
      </c>
      <c r="Y929" t="str">
        <f>IFERROR(INDEX(LigneAchat!$1:$1048576,MATCH(E929,LigneAchat!D:D,0),5),"")</f>
        <v/>
      </c>
      <c r="Z929">
        <f>INDEX(Articles!$1:$1048576,MATCH(E929,Articles!D:D,0),21)</f>
        <v>3219</v>
      </c>
      <c r="AA929">
        <f>+Z929-AB929</f>
        <v>3219</v>
      </c>
      <c r="AB929">
        <f>+INDEX(Articles!$1:$1048576,MATCH(E929,Articles!D:D,0),23)</f>
        <v>0</v>
      </c>
    </row>
    <row r="930">
      <c r="B930" t="str">
        <f>INDEX(Articles!$1:$1048576,MATCH(E930,Articles!D:D,0),6)</f>
        <v>1</v>
      </c>
      <c r="C930" t="str">
        <f>INDEX(Articles!$1:$1048576,MATCH(E930,Articles!D:D,0),7)</f>
        <v/>
      </c>
      <c r="D930" t="str">
        <f>HYPERLINK(INDEX(Articles!$1:$1048576,MATCH(E930,Articles!D:D,0),24),"Lien")</f>
        <v>Lien</v>
      </c>
      <c r="E930" t="str">
        <v>14420-10</v>
      </c>
      <c r="F930" t="str">
        <f>INDEX(Articles!$1:$1048576,MATCH(E930,Articles!D:D,0),5)</f>
        <v>RETARD MECHE CHEMISE 10 SECONDES</v>
      </c>
      <c r="G930" t="str">
        <f>INDEX(Articles!$1:$1048576,MATCH(E930,Articles!D:D,0),8)</f>
        <v>ACCPYRO</v>
      </c>
      <c r="H930" t="str">
        <f>INDEX(Articles!$1:$1048576,MATCH(E930,Articles!D:D,0),9)</f>
        <v>RETARD</v>
      </c>
      <c r="I930">
        <f>INDEX(Articles!$1:$1048576,MATCH(E930,Articles!D:D,0),10)</f>
        <v>0</v>
      </c>
      <c r="J930" t="str">
        <f>INDEX(Articles!$1:$1048576,MATCH(E930,Articles!D:D,0),11)</f>
        <v/>
      </c>
      <c r="K930" t="str">
        <f>INDEX(Articles!$1:$1048576,MATCH(E930,Articles!D:D,0),12)</f>
        <v/>
      </c>
      <c r="L930" t="str">
        <f>INDEX(Articles!$1:$1048576,MATCH(E930,Articles!D:D,0),13)</f>
        <v>CN</v>
      </c>
      <c r="M930" t="str">
        <f>INDEX(Articles!$1:$1048576,MATCH(E930,Articles!D:D,0),14)</f>
        <v/>
      </c>
      <c r="N930" t="str">
        <f>INDEX(Articles!$1:$1048576,MATCH(E930,Articles!D:D,0),15)</f>
        <v>1.4G</v>
      </c>
      <c r="O930" t="str">
        <f>INDEX(Articles!$1:$1048576,MATCH(E930,Articles!D:D,0),16)</f>
        <v/>
      </c>
      <c r="P930">
        <f>INDEX(Articles!$1:$1048576,MATCH(E930,Articles!D:D,0),17)*1000</f>
        <v>1</v>
      </c>
      <c r="Q930" t="str">
        <f>INDEX(Articles!$1:$1048576,MATCH(E930,Articles!D:D,0),18)</f>
        <v/>
      </c>
      <c r="R930">
        <f>INDEX(Articles!$1:$1048576,MATCH(E930,Articles!D:D,0),19)</f>
        <v>0</v>
      </c>
      <c r="S930" t="str">
        <f>IF(INDEX('Unités CA'!$1:$1048576,MATCH(E930,'Unités CA'!D:D,0),5)=0,"",INDEX('Unités CA'!$1:$1048576,MATCH(E930,'Unités CA'!D:D,0),5))</f>
        <v>2450/CA</v>
      </c>
      <c r="T930" t="str">
        <f>IF(INDEX('Unités BTE'!$1:$1048576,MATCH(E930,'Unités CA'!D:D,0),5)=0,"",INDEX('Unités BTE'!$1:$1048576,MATCH(E930,'Unités CA'!D:D,0),5))</f>
        <v/>
      </c>
      <c r="U930" t="str">
        <f>IFERROR(INDEX('Prix PRO CA'!$1:$1048576,MATCH(E930,'Prix PRO CA'!D:D,0),10),"")</f>
        <v/>
      </c>
      <c r="V930" t="str">
        <f>IFERROR(INDEX('Prix PRO CA'!$1:$1048576,MATCH(E930,'Prix PRO BTE'!D:D,0),10),"")</f>
        <v/>
      </c>
      <c r="W930">
        <f>+IFERROR(INDEX('Prix PRO PCS'!$1:$1048576,MATCH(E930,'Prix PRO PCS'!D:D,0),10),"")</f>
        <v>0.31</v>
      </c>
      <c r="X930" t="str">
        <f>IF(B930="OPPORTUNITE",AA930,IF(AA930&lt;=0,"Non",IF(AA930&gt;10,"Oui","Inf à 10")))</f>
        <v>Oui</v>
      </c>
      <c r="Y930" t="str">
        <f>IFERROR(INDEX(LigneAchat!$1:$1048576,MATCH(E930,LigneAchat!D:D,0),5),"")</f>
        <v/>
      </c>
      <c r="Z930">
        <f>INDEX(Articles!$1:$1048576,MATCH(E930,Articles!D:D,0),21)</f>
        <v>6919</v>
      </c>
      <c r="AA930">
        <f>+Z930-AB930</f>
        <v>6919</v>
      </c>
      <c r="AB930">
        <f>+INDEX(Articles!$1:$1048576,MATCH(E930,Articles!D:D,0),23)</f>
        <v>0</v>
      </c>
    </row>
    <row r="931">
      <c r="B931" t="str">
        <f>INDEX(Articles!$1:$1048576,MATCH(E931,Articles!D:D,0),6)</f>
        <v>1</v>
      </c>
      <c r="C931" t="str">
        <f>INDEX(Articles!$1:$1048576,MATCH(E931,Articles!D:D,0),7)</f>
        <v/>
      </c>
      <c r="D931" t="str">
        <f>HYPERLINK(INDEX(Articles!$1:$1048576,MATCH(E931,Articles!D:D,0),24),"Lien")</f>
        <v>Lien</v>
      </c>
      <c r="E931" t="str">
        <v>14420-15</v>
      </c>
      <c r="F931" t="str">
        <f>INDEX(Articles!$1:$1048576,MATCH(E931,Articles!D:D,0),5)</f>
        <v>RETARD MECHE CHEMISE 15 SECONDES</v>
      </c>
      <c r="G931" t="str">
        <f>INDEX(Articles!$1:$1048576,MATCH(E931,Articles!D:D,0),8)</f>
        <v>ACCPYRO</v>
      </c>
      <c r="H931" t="str">
        <f>INDEX(Articles!$1:$1048576,MATCH(E931,Articles!D:D,0),9)</f>
        <v>RETARD</v>
      </c>
      <c r="I931">
        <f>INDEX(Articles!$1:$1048576,MATCH(E931,Articles!D:D,0),10)</f>
        <v>0</v>
      </c>
      <c r="J931" t="str">
        <f>INDEX(Articles!$1:$1048576,MATCH(E931,Articles!D:D,0),11)</f>
        <v/>
      </c>
      <c r="K931" t="str">
        <f>INDEX(Articles!$1:$1048576,MATCH(E931,Articles!D:D,0),12)</f>
        <v/>
      </c>
      <c r="L931" t="str">
        <f>INDEX(Articles!$1:$1048576,MATCH(E931,Articles!D:D,0),13)</f>
        <v>CN</v>
      </c>
      <c r="M931" t="str">
        <f>INDEX(Articles!$1:$1048576,MATCH(E931,Articles!D:D,0),14)</f>
        <v/>
      </c>
      <c r="N931" t="str">
        <f>INDEX(Articles!$1:$1048576,MATCH(E931,Articles!D:D,0),15)</f>
        <v>1.4G</v>
      </c>
      <c r="O931" t="str">
        <f>INDEX(Articles!$1:$1048576,MATCH(E931,Articles!D:D,0),16)</f>
        <v/>
      </c>
      <c r="P931">
        <f>INDEX(Articles!$1:$1048576,MATCH(E931,Articles!D:D,0),17)*1000</f>
        <v>1</v>
      </c>
      <c r="Q931" t="str">
        <f>INDEX(Articles!$1:$1048576,MATCH(E931,Articles!D:D,0),18)</f>
        <v/>
      </c>
      <c r="R931">
        <f>INDEX(Articles!$1:$1048576,MATCH(E931,Articles!D:D,0),19)</f>
        <v>0</v>
      </c>
      <c r="S931" t="str">
        <f>IF(INDEX('Unités CA'!$1:$1048576,MATCH(E931,'Unités CA'!D:D,0),5)=0,"",INDEX('Unités CA'!$1:$1048576,MATCH(E931,'Unités CA'!D:D,0),5))</f>
        <v>3300/CA</v>
      </c>
      <c r="T931" t="str">
        <f>IF(INDEX('Unités BTE'!$1:$1048576,MATCH(E931,'Unités CA'!D:D,0),5)=0,"",INDEX('Unités BTE'!$1:$1048576,MATCH(E931,'Unités CA'!D:D,0),5))</f>
        <v/>
      </c>
      <c r="U931" t="str">
        <f>IFERROR(INDEX('Prix PRO CA'!$1:$1048576,MATCH(E931,'Prix PRO CA'!D:D,0),10),"")</f>
        <v/>
      </c>
      <c r="V931" t="str">
        <f>IFERROR(INDEX('Prix PRO CA'!$1:$1048576,MATCH(E931,'Prix PRO BTE'!D:D,0),10),"")</f>
        <v/>
      </c>
      <c r="W931">
        <f>+IFERROR(INDEX('Prix PRO PCS'!$1:$1048576,MATCH(E931,'Prix PRO PCS'!D:D,0),10),"")</f>
        <v>0.33</v>
      </c>
      <c r="X931" t="str">
        <f>IF(B931="OPPORTUNITE",AA931,IF(AA931&lt;=0,"Non",IF(AA931&gt;10,"Oui","Inf à 10")))</f>
        <v>Oui</v>
      </c>
      <c r="Y931" t="str">
        <f>IFERROR(INDEX(LigneAchat!$1:$1048576,MATCH(E931,LigneAchat!D:D,0),5),"")</f>
        <v/>
      </c>
      <c r="Z931">
        <f>INDEX(Articles!$1:$1048576,MATCH(E931,Articles!D:D,0),21)</f>
        <v>4186</v>
      </c>
      <c r="AA931">
        <f>+Z931-AB931</f>
        <v>4186</v>
      </c>
      <c r="AB931">
        <f>+INDEX(Articles!$1:$1048576,MATCH(E931,Articles!D:D,0),23)</f>
        <v>0</v>
      </c>
    </row>
    <row r="932">
      <c r="B932" t="str">
        <f>INDEX(Articles!$1:$1048576,MATCH(E932,Articles!D:D,0),6)</f>
        <v>1</v>
      </c>
      <c r="C932" t="str">
        <f>INDEX(Articles!$1:$1048576,MATCH(E932,Articles!D:D,0),7)</f>
        <v/>
      </c>
      <c r="D932" t="str">
        <f>HYPERLINK(INDEX(Articles!$1:$1048576,MATCH(E932,Articles!D:D,0),24),"Lien")</f>
        <v>Lien</v>
      </c>
      <c r="E932" t="str">
        <v>14420-18</v>
      </c>
      <c r="F932" t="str">
        <f>INDEX(Articles!$1:$1048576,MATCH(E932,Articles!D:D,0),5)</f>
        <v>RETARD MECHE CHEMISE 18 SECONDES</v>
      </c>
      <c r="G932" t="str">
        <f>INDEX(Articles!$1:$1048576,MATCH(E932,Articles!D:D,0),8)</f>
        <v>ACCPYRO</v>
      </c>
      <c r="H932" t="str">
        <f>INDEX(Articles!$1:$1048576,MATCH(E932,Articles!D:D,0),9)</f>
        <v>RETARD</v>
      </c>
      <c r="I932">
        <f>INDEX(Articles!$1:$1048576,MATCH(E932,Articles!D:D,0),10)</f>
        <v>0</v>
      </c>
      <c r="J932" t="str">
        <f>INDEX(Articles!$1:$1048576,MATCH(E932,Articles!D:D,0),11)</f>
        <v/>
      </c>
      <c r="K932" t="str">
        <f>INDEX(Articles!$1:$1048576,MATCH(E932,Articles!D:D,0),12)</f>
        <v/>
      </c>
      <c r="L932" t="str">
        <f>INDEX(Articles!$1:$1048576,MATCH(E932,Articles!D:D,0),13)</f>
        <v>CN</v>
      </c>
      <c r="M932" t="str">
        <f>INDEX(Articles!$1:$1048576,MATCH(E932,Articles!D:D,0),14)</f>
        <v/>
      </c>
      <c r="N932" t="str">
        <f>INDEX(Articles!$1:$1048576,MATCH(E932,Articles!D:D,0),15)</f>
        <v>1.4G</v>
      </c>
      <c r="O932" t="str">
        <f>INDEX(Articles!$1:$1048576,MATCH(E932,Articles!D:D,0),16)</f>
        <v/>
      </c>
      <c r="P932">
        <f>INDEX(Articles!$1:$1048576,MATCH(E932,Articles!D:D,0),17)*1000</f>
        <v>1</v>
      </c>
      <c r="Q932" t="str">
        <f>INDEX(Articles!$1:$1048576,MATCH(E932,Articles!D:D,0),18)</f>
        <v/>
      </c>
      <c r="R932">
        <f>INDEX(Articles!$1:$1048576,MATCH(E932,Articles!D:D,0),19)</f>
        <v>0</v>
      </c>
      <c r="S932" t="str">
        <f>IF(INDEX('Unités CA'!$1:$1048576,MATCH(E932,'Unités CA'!D:D,0),5)=0,"",INDEX('Unités CA'!$1:$1048576,MATCH(E932,'Unités CA'!D:D,0),5))</f>
        <v>1250/CA</v>
      </c>
      <c r="T932" t="str">
        <f>IF(INDEX('Unités BTE'!$1:$1048576,MATCH(E932,'Unités CA'!D:D,0),5)=0,"",INDEX('Unités BTE'!$1:$1048576,MATCH(E932,'Unités CA'!D:D,0),5))</f>
        <v/>
      </c>
      <c r="U932" t="str">
        <f>IFERROR(INDEX('Prix PRO CA'!$1:$1048576,MATCH(E932,'Prix PRO CA'!D:D,0),10),"")</f>
        <v/>
      </c>
      <c r="V932" t="str">
        <f>IFERROR(INDEX('Prix PRO CA'!$1:$1048576,MATCH(E932,'Prix PRO BTE'!D:D,0),10),"")</f>
        <v/>
      </c>
      <c r="W932">
        <f>+IFERROR(INDEX('Prix PRO PCS'!$1:$1048576,MATCH(E932,'Prix PRO PCS'!D:D,0),10),"")</f>
        <v>0.36</v>
      </c>
      <c r="X932" t="str">
        <f>IF(B932="OPPORTUNITE",AA932,IF(AA932&lt;=0,"Non",IF(AA932&gt;10,"Oui","Inf à 10")))</f>
        <v>Oui</v>
      </c>
      <c r="Y932" t="str">
        <f>IFERROR(INDEX(LigneAchat!$1:$1048576,MATCH(E932,LigneAchat!D:D,0),5),"")</f>
        <v/>
      </c>
      <c r="Z932">
        <f>INDEX(Articles!$1:$1048576,MATCH(E932,Articles!D:D,0),21)</f>
        <v>1943</v>
      </c>
      <c r="AA932">
        <f>+Z932-AB932</f>
        <v>1943</v>
      </c>
      <c r="AB932">
        <f>+INDEX(Articles!$1:$1048576,MATCH(E932,Articles!D:D,0),23)</f>
        <v>0</v>
      </c>
    </row>
    <row r="933">
      <c r="B933" t="str">
        <f>INDEX(Articles!$1:$1048576,MATCH(E933,Articles!D:D,0),6)</f>
        <v>1</v>
      </c>
      <c r="C933" t="str">
        <f>INDEX(Articles!$1:$1048576,MATCH(E933,Articles!D:D,0),7)</f>
        <v/>
      </c>
      <c r="D933" t="str">
        <f>HYPERLINK(INDEX(Articles!$1:$1048576,MATCH(E933,Articles!D:D,0),24),"Lien")</f>
        <v>Lien</v>
      </c>
      <c r="E933" t="str">
        <v>14420-20</v>
      </c>
      <c r="F933" t="str">
        <f>INDEX(Articles!$1:$1048576,MATCH(E933,Articles!D:D,0),5)</f>
        <v>RETARD MECHE CHEMISE 20 SECONDES</v>
      </c>
      <c r="G933" t="str">
        <f>INDEX(Articles!$1:$1048576,MATCH(E933,Articles!D:D,0),8)</f>
        <v>ACCPYRO</v>
      </c>
      <c r="H933" t="str">
        <f>INDEX(Articles!$1:$1048576,MATCH(E933,Articles!D:D,0),9)</f>
        <v>RETARD</v>
      </c>
      <c r="I933">
        <f>INDEX(Articles!$1:$1048576,MATCH(E933,Articles!D:D,0),10)</f>
        <v>0</v>
      </c>
      <c r="J933" t="str">
        <f>INDEX(Articles!$1:$1048576,MATCH(E933,Articles!D:D,0),11)</f>
        <v/>
      </c>
      <c r="K933" t="str">
        <f>INDEX(Articles!$1:$1048576,MATCH(E933,Articles!D:D,0),12)</f>
        <v/>
      </c>
      <c r="L933" t="str">
        <f>INDEX(Articles!$1:$1048576,MATCH(E933,Articles!D:D,0),13)</f>
        <v>CN</v>
      </c>
      <c r="M933" t="str">
        <f>INDEX(Articles!$1:$1048576,MATCH(E933,Articles!D:D,0),14)</f>
        <v/>
      </c>
      <c r="N933" t="str">
        <f>INDEX(Articles!$1:$1048576,MATCH(E933,Articles!D:D,0),15)</f>
        <v>1.4G</v>
      </c>
      <c r="O933" t="str">
        <f>INDEX(Articles!$1:$1048576,MATCH(E933,Articles!D:D,0),16)</f>
        <v/>
      </c>
      <c r="P933">
        <f>INDEX(Articles!$1:$1048576,MATCH(E933,Articles!D:D,0),17)*1000</f>
        <v>1</v>
      </c>
      <c r="Q933" t="str">
        <f>INDEX(Articles!$1:$1048576,MATCH(E933,Articles!D:D,0),18)</f>
        <v/>
      </c>
      <c r="R933">
        <f>INDEX(Articles!$1:$1048576,MATCH(E933,Articles!D:D,0),19)</f>
        <v>0</v>
      </c>
      <c r="S933" t="str">
        <f>IF(INDEX('Unités CA'!$1:$1048576,MATCH(E933,'Unités CA'!D:D,0),5)=0,"",INDEX('Unités CA'!$1:$1048576,MATCH(E933,'Unités CA'!D:D,0),5))</f>
        <v>2500/CA</v>
      </c>
      <c r="T933" t="str">
        <f>IF(INDEX('Unités BTE'!$1:$1048576,MATCH(E933,'Unités CA'!D:D,0),5)=0,"",INDEX('Unités BTE'!$1:$1048576,MATCH(E933,'Unités CA'!D:D,0),5))</f>
        <v/>
      </c>
      <c r="U933" t="str">
        <f>IFERROR(INDEX('Prix PRO CA'!$1:$1048576,MATCH(E933,'Prix PRO CA'!D:D,0),10),"")</f>
        <v/>
      </c>
      <c r="V933" t="str">
        <f>IFERROR(INDEX('Prix PRO CA'!$1:$1048576,MATCH(E933,'Prix PRO BTE'!D:D,0),10),"")</f>
        <v/>
      </c>
      <c r="W933">
        <f>+IFERROR(INDEX('Prix PRO PCS'!$1:$1048576,MATCH(E933,'Prix PRO PCS'!D:D,0),10),"")</f>
        <v>0.39</v>
      </c>
      <c r="X933" t="str">
        <f>IF(B933="OPPORTUNITE",AA933,IF(AA933&lt;=0,"Non",IF(AA933&gt;10,"Oui","Inf à 10")))</f>
        <v>Oui</v>
      </c>
      <c r="Y933" t="str">
        <f>IFERROR(INDEX(LigneAchat!$1:$1048576,MATCH(E933,LigneAchat!D:D,0),5),"")</f>
        <v/>
      </c>
      <c r="Z933">
        <f>INDEX(Articles!$1:$1048576,MATCH(E933,Articles!D:D,0),21)</f>
        <v>10608</v>
      </c>
      <c r="AA933">
        <f>+Z933-AB933</f>
        <v>10608</v>
      </c>
      <c r="AB933">
        <f>+INDEX(Articles!$1:$1048576,MATCH(E933,Articles!D:D,0),23)</f>
        <v>0</v>
      </c>
    </row>
    <row r="934">
      <c r="B934" t="str">
        <f>INDEX(Articles!$1:$1048576,MATCH(E934,Articles!D:D,0),6)</f>
        <v>1</v>
      </c>
      <c r="C934" t="str">
        <f>INDEX(Articles!$1:$1048576,MATCH(E934,Articles!D:D,0),7)</f>
        <v/>
      </c>
      <c r="D934" t="str">
        <f>HYPERLINK(INDEX(Articles!$1:$1048576,MATCH(E934,Articles!D:D,0),24),"Lien")</f>
        <v>Lien</v>
      </c>
      <c r="E934" t="str">
        <v>14420-25</v>
      </c>
      <c r="F934" t="str">
        <f>INDEX(Articles!$1:$1048576,MATCH(E934,Articles!D:D,0),5)</f>
        <v>RETARD MECHE CHEMISE 25 SECONDES</v>
      </c>
      <c r="G934" t="str">
        <f>INDEX(Articles!$1:$1048576,MATCH(E934,Articles!D:D,0),8)</f>
        <v>ACCPYRO</v>
      </c>
      <c r="H934" t="str">
        <f>INDEX(Articles!$1:$1048576,MATCH(E934,Articles!D:D,0),9)</f>
        <v>RETARD</v>
      </c>
      <c r="I934">
        <f>INDEX(Articles!$1:$1048576,MATCH(E934,Articles!D:D,0),10)</f>
        <v>0</v>
      </c>
      <c r="J934" t="str">
        <f>INDEX(Articles!$1:$1048576,MATCH(E934,Articles!D:D,0),11)</f>
        <v/>
      </c>
      <c r="K934" t="str">
        <f>INDEX(Articles!$1:$1048576,MATCH(E934,Articles!D:D,0),12)</f>
        <v/>
      </c>
      <c r="L934" t="str">
        <f>INDEX(Articles!$1:$1048576,MATCH(E934,Articles!D:D,0),13)</f>
        <v>CN</v>
      </c>
      <c r="M934" t="str">
        <f>INDEX(Articles!$1:$1048576,MATCH(E934,Articles!D:D,0),14)</f>
        <v/>
      </c>
      <c r="N934" t="str">
        <f>INDEX(Articles!$1:$1048576,MATCH(E934,Articles!D:D,0),15)</f>
        <v>1.4G</v>
      </c>
      <c r="O934" t="str">
        <f>INDEX(Articles!$1:$1048576,MATCH(E934,Articles!D:D,0),16)</f>
        <v/>
      </c>
      <c r="P934">
        <f>INDEX(Articles!$1:$1048576,MATCH(E934,Articles!D:D,0),17)*1000</f>
        <v>1</v>
      </c>
      <c r="Q934" t="str">
        <f>INDEX(Articles!$1:$1048576,MATCH(E934,Articles!D:D,0),18)</f>
        <v/>
      </c>
      <c r="R934">
        <f>INDEX(Articles!$1:$1048576,MATCH(E934,Articles!D:D,0),19)</f>
        <v>0</v>
      </c>
      <c r="S934" t="str">
        <f>IF(INDEX('Unités CA'!$1:$1048576,MATCH(E934,'Unités CA'!D:D,0),5)=0,"",INDEX('Unités CA'!$1:$1048576,MATCH(E934,'Unités CA'!D:D,0),5))</f>
        <v>2000/CA</v>
      </c>
      <c r="T934" t="str">
        <f>IF(INDEX('Unités BTE'!$1:$1048576,MATCH(E934,'Unités CA'!D:D,0),5)=0,"",INDEX('Unités BTE'!$1:$1048576,MATCH(E934,'Unités CA'!D:D,0),5))</f>
        <v/>
      </c>
      <c r="U934" t="str">
        <f>IFERROR(INDEX('Prix PRO CA'!$1:$1048576,MATCH(E934,'Prix PRO CA'!D:D,0),10),"")</f>
        <v/>
      </c>
      <c r="V934" t="str">
        <f>IFERROR(INDEX('Prix PRO CA'!$1:$1048576,MATCH(E934,'Prix PRO BTE'!D:D,0),10),"")</f>
        <v/>
      </c>
      <c r="W934">
        <f>+IFERROR(INDEX('Prix PRO PCS'!$1:$1048576,MATCH(E934,'Prix PRO PCS'!D:D,0),10),"")</f>
        <v>0.41</v>
      </c>
      <c r="X934" t="str">
        <f>IF(B934="OPPORTUNITE",AA934,IF(AA934&lt;=0,"Non",IF(AA934&gt;10,"Oui","Inf à 10")))</f>
        <v>Oui</v>
      </c>
      <c r="Y934" t="str">
        <f>IFERROR(INDEX(LigneAchat!$1:$1048576,MATCH(E934,LigneAchat!D:D,0),5),"")</f>
        <v/>
      </c>
      <c r="Z934">
        <f>INDEX(Articles!$1:$1048576,MATCH(E934,Articles!D:D,0),21)</f>
        <v>2576</v>
      </c>
      <c r="AA934">
        <f>+Z934-AB934</f>
        <v>2576</v>
      </c>
      <c r="AB934">
        <f>+INDEX(Articles!$1:$1048576,MATCH(E934,Articles!D:D,0),23)</f>
        <v>0</v>
      </c>
    </row>
    <row r="935">
      <c r="B935" t="str">
        <f>INDEX(Articles!$1:$1048576,MATCH(E935,Articles!D:D,0),6)</f>
        <v>1</v>
      </c>
      <c r="C935" t="str">
        <f>INDEX(Articles!$1:$1048576,MATCH(E935,Articles!D:D,0),7)</f>
        <v/>
      </c>
      <c r="D935" t="str">
        <f>HYPERLINK(INDEX(Articles!$1:$1048576,MATCH(E935,Articles!D:D,0),24),"Lien")</f>
        <v>Lien</v>
      </c>
      <c r="E935" t="str">
        <v>14420-30</v>
      </c>
      <c r="F935" t="str">
        <f>INDEX(Articles!$1:$1048576,MATCH(E935,Articles!D:D,0),5)</f>
        <v>RETARD MECHE CHEMISE 30 SECONDES</v>
      </c>
      <c r="G935" t="str">
        <f>INDEX(Articles!$1:$1048576,MATCH(E935,Articles!D:D,0),8)</f>
        <v>ACCPYRO</v>
      </c>
      <c r="H935" t="str">
        <f>INDEX(Articles!$1:$1048576,MATCH(E935,Articles!D:D,0),9)</f>
        <v>RETARD</v>
      </c>
      <c r="I935">
        <f>INDEX(Articles!$1:$1048576,MATCH(E935,Articles!D:D,0),10)</f>
        <v>0</v>
      </c>
      <c r="J935" t="str">
        <f>INDEX(Articles!$1:$1048576,MATCH(E935,Articles!D:D,0),11)</f>
        <v/>
      </c>
      <c r="K935" t="str">
        <f>INDEX(Articles!$1:$1048576,MATCH(E935,Articles!D:D,0),12)</f>
        <v/>
      </c>
      <c r="L935" t="str">
        <f>INDEX(Articles!$1:$1048576,MATCH(E935,Articles!D:D,0),13)</f>
        <v>CN</v>
      </c>
      <c r="M935" t="str">
        <f>INDEX(Articles!$1:$1048576,MATCH(E935,Articles!D:D,0),14)</f>
        <v/>
      </c>
      <c r="N935" t="str">
        <f>INDEX(Articles!$1:$1048576,MATCH(E935,Articles!D:D,0),15)</f>
        <v>1.4G</v>
      </c>
      <c r="O935" t="str">
        <f>INDEX(Articles!$1:$1048576,MATCH(E935,Articles!D:D,0),16)</f>
        <v/>
      </c>
      <c r="P935">
        <f>INDEX(Articles!$1:$1048576,MATCH(E935,Articles!D:D,0),17)*1000</f>
        <v>1</v>
      </c>
      <c r="Q935" t="str">
        <f>INDEX(Articles!$1:$1048576,MATCH(E935,Articles!D:D,0),18)</f>
        <v/>
      </c>
      <c r="R935">
        <f>INDEX(Articles!$1:$1048576,MATCH(E935,Articles!D:D,0),19)</f>
        <v>0</v>
      </c>
      <c r="S935" t="str">
        <f>IF(INDEX('Unités CA'!$1:$1048576,MATCH(E935,'Unités CA'!D:D,0),5)=0,"",INDEX('Unités CA'!$1:$1048576,MATCH(E935,'Unités CA'!D:D,0),5))</f>
        <v>00750/CA</v>
      </c>
      <c r="T935" t="str">
        <f>IF(INDEX('Unités BTE'!$1:$1048576,MATCH(E935,'Unités CA'!D:D,0),5)=0,"",INDEX('Unités BTE'!$1:$1048576,MATCH(E935,'Unités CA'!D:D,0),5))</f>
        <v/>
      </c>
      <c r="U935" t="str">
        <f>IFERROR(INDEX('Prix PRO CA'!$1:$1048576,MATCH(E935,'Prix PRO CA'!D:D,0),10),"")</f>
        <v/>
      </c>
      <c r="V935" t="str">
        <f>IFERROR(INDEX('Prix PRO CA'!$1:$1048576,MATCH(E935,'Prix PRO BTE'!D:D,0),10),"")</f>
        <v/>
      </c>
      <c r="W935">
        <f>+IFERROR(INDEX('Prix PRO PCS'!$1:$1048576,MATCH(E935,'Prix PRO PCS'!D:D,0),10),"")</f>
        <v>0.46</v>
      </c>
      <c r="X935" t="str">
        <f>IF(B935="OPPORTUNITE",AA935,IF(AA935&lt;=0,"Non",IF(AA935&gt;10,"Oui","Inf à 10")))</f>
        <v>Oui</v>
      </c>
      <c r="Y935" t="str">
        <f>IFERROR(INDEX(LigneAchat!$1:$1048576,MATCH(E935,LigneAchat!D:D,0),5),"")</f>
        <v/>
      </c>
      <c r="Z935">
        <f>INDEX(Articles!$1:$1048576,MATCH(E935,Articles!D:D,0),21)</f>
        <v>2787</v>
      </c>
      <c r="AA935">
        <f>+Z935-AB935</f>
        <v>2787</v>
      </c>
      <c r="AB935">
        <f>+INDEX(Articles!$1:$1048576,MATCH(E935,Articles!D:D,0),23)</f>
        <v>0</v>
      </c>
    </row>
    <row r="936">
      <c r="B936" t="str">
        <f>INDEX(Articles!$1:$1048576,MATCH(E936,Articles!D:D,0),6)</f>
        <v>1</v>
      </c>
      <c r="C936" t="str">
        <f>INDEX(Articles!$1:$1048576,MATCH(E936,Articles!D:D,0),7)</f>
        <v/>
      </c>
      <c r="D936" t="str">
        <f>HYPERLINK(INDEX(Articles!$1:$1048576,MATCH(E936,Articles!D:D,0),24),"Lien")</f>
        <v>Lien</v>
      </c>
      <c r="E936" t="str">
        <v>14420-35</v>
      </c>
      <c r="F936" t="str">
        <f>INDEX(Articles!$1:$1048576,MATCH(E936,Articles!D:D,0),5)</f>
        <v>RETARD MECHE CHEMISE 35 SECONDES</v>
      </c>
      <c r="G936" t="str">
        <f>INDEX(Articles!$1:$1048576,MATCH(E936,Articles!D:D,0),8)</f>
        <v>ACCPYRO</v>
      </c>
      <c r="H936" t="str">
        <f>INDEX(Articles!$1:$1048576,MATCH(E936,Articles!D:D,0),9)</f>
        <v>RETARD</v>
      </c>
      <c r="I936">
        <f>INDEX(Articles!$1:$1048576,MATCH(E936,Articles!D:D,0),10)</f>
        <v>0</v>
      </c>
      <c r="J936" t="str">
        <f>INDEX(Articles!$1:$1048576,MATCH(E936,Articles!D:D,0),11)</f>
        <v/>
      </c>
      <c r="K936" t="str">
        <f>INDEX(Articles!$1:$1048576,MATCH(E936,Articles!D:D,0),12)</f>
        <v/>
      </c>
      <c r="L936" t="str">
        <f>INDEX(Articles!$1:$1048576,MATCH(E936,Articles!D:D,0),13)</f>
        <v>CN</v>
      </c>
      <c r="M936" t="str">
        <f>INDEX(Articles!$1:$1048576,MATCH(E936,Articles!D:D,0),14)</f>
        <v/>
      </c>
      <c r="N936" t="str">
        <f>INDEX(Articles!$1:$1048576,MATCH(E936,Articles!D:D,0),15)</f>
        <v>1.4G</v>
      </c>
      <c r="O936" t="str">
        <f>INDEX(Articles!$1:$1048576,MATCH(E936,Articles!D:D,0),16)</f>
        <v/>
      </c>
      <c r="P936">
        <f>INDEX(Articles!$1:$1048576,MATCH(E936,Articles!D:D,0),17)*1000</f>
        <v>1</v>
      </c>
      <c r="Q936" t="str">
        <f>INDEX(Articles!$1:$1048576,MATCH(E936,Articles!D:D,0),18)</f>
        <v/>
      </c>
      <c r="R936">
        <f>INDEX(Articles!$1:$1048576,MATCH(E936,Articles!D:D,0),19)</f>
        <v>0</v>
      </c>
      <c r="S936" t="str">
        <f>IF(INDEX('Unités CA'!$1:$1048576,MATCH(E936,'Unités CA'!D:D,0),5)=0,"",INDEX('Unités CA'!$1:$1048576,MATCH(E936,'Unités CA'!D:D,0),5))</f>
        <v>1400/CA</v>
      </c>
      <c r="T936" t="str">
        <f>IF(INDEX('Unités BTE'!$1:$1048576,MATCH(E936,'Unités CA'!D:D,0),5)=0,"",INDEX('Unités BTE'!$1:$1048576,MATCH(E936,'Unités CA'!D:D,0),5))</f>
        <v/>
      </c>
      <c r="U936" t="str">
        <f>IFERROR(INDEX('Prix PRO CA'!$1:$1048576,MATCH(E936,'Prix PRO CA'!D:D,0),10),"")</f>
        <v/>
      </c>
      <c r="V936" t="str">
        <f>IFERROR(INDEX('Prix PRO CA'!$1:$1048576,MATCH(E936,'Prix PRO BTE'!D:D,0),10),"")</f>
        <v/>
      </c>
      <c r="W936">
        <f>+IFERROR(INDEX('Prix PRO PCS'!$1:$1048576,MATCH(E936,'Prix PRO PCS'!D:D,0),10),"")</f>
        <v>0.53</v>
      </c>
      <c r="X936" t="str">
        <f>IF(B936="OPPORTUNITE",AA936,IF(AA936&lt;=0,"Non",IF(AA936&gt;10,"Oui","Inf à 10")))</f>
        <v>Oui</v>
      </c>
      <c r="Y936" t="str">
        <f>IFERROR(INDEX(LigneAchat!$1:$1048576,MATCH(E936,LigneAchat!D:D,0),5),"")</f>
        <v/>
      </c>
      <c r="Z936">
        <f>INDEX(Articles!$1:$1048576,MATCH(E936,Articles!D:D,0),21)</f>
        <v>507</v>
      </c>
      <c r="AA936">
        <f>+Z936-AB936</f>
        <v>507</v>
      </c>
      <c r="AB936">
        <f>+INDEX(Articles!$1:$1048576,MATCH(E936,Articles!D:D,0),23)</f>
        <v>0</v>
      </c>
    </row>
    <row r="937">
      <c r="B937" t="str">
        <f>INDEX(Articles!$1:$1048576,MATCH(E937,Articles!D:D,0),6)</f>
        <v>1</v>
      </c>
      <c r="C937" t="str">
        <f>INDEX(Articles!$1:$1048576,MATCH(E937,Articles!D:D,0),7)</f>
        <v/>
      </c>
      <c r="D937" t="str">
        <f>HYPERLINK(INDEX(Articles!$1:$1048576,MATCH(E937,Articles!D:D,0),24),"Lien")</f>
        <v>Lien</v>
      </c>
      <c r="E937" t="str">
        <v>14510-02</v>
      </c>
      <c r="F937" t="str">
        <f>INDEX(Articles!$1:$1048576,MATCH(E937,Articles!D:D,0),5)</f>
        <v>GRAPPE BAMBOU 5 BOMBES RETARD 2 SECONDES</v>
      </c>
      <c r="G937" t="str">
        <f>INDEX(Articles!$1:$1048576,MATCH(E937,Articles!D:D,0),8)</f>
        <v>ACCPYRO</v>
      </c>
      <c r="H937" t="str">
        <f>INDEX(Articles!$1:$1048576,MATCH(E937,Articles!D:D,0),9)</f>
        <v>RETARD</v>
      </c>
      <c r="I937">
        <f>INDEX(Articles!$1:$1048576,MATCH(E937,Articles!D:D,0),10)</f>
        <v>0</v>
      </c>
      <c r="J937" t="str">
        <f>INDEX(Articles!$1:$1048576,MATCH(E937,Articles!D:D,0),11)</f>
        <v/>
      </c>
      <c r="K937" t="str">
        <f>INDEX(Articles!$1:$1048576,MATCH(E937,Articles!D:D,0),12)</f>
        <v/>
      </c>
      <c r="L937" t="str">
        <f>INDEX(Articles!$1:$1048576,MATCH(E937,Articles!D:D,0),13)</f>
        <v>CN</v>
      </c>
      <c r="M937" t="str">
        <f>INDEX(Articles!$1:$1048576,MATCH(E937,Articles!D:D,0),14)</f>
        <v/>
      </c>
      <c r="N937" t="str">
        <f>INDEX(Articles!$1:$1048576,MATCH(E937,Articles!D:D,0),15)</f>
        <v>1.4G</v>
      </c>
      <c r="O937" t="str">
        <f>INDEX(Articles!$1:$1048576,MATCH(E937,Articles!D:D,0),16)</f>
        <v/>
      </c>
      <c r="P937">
        <f>INDEX(Articles!$1:$1048576,MATCH(E937,Articles!D:D,0),17)*1000</f>
        <v>1</v>
      </c>
      <c r="Q937" t="str">
        <f>INDEX(Articles!$1:$1048576,MATCH(E937,Articles!D:D,0),18)</f>
        <v/>
      </c>
      <c r="R937">
        <f>INDEX(Articles!$1:$1048576,MATCH(E937,Articles!D:D,0),19)</f>
        <v>0</v>
      </c>
      <c r="S937" t="str">
        <f>IF(INDEX('Unités CA'!$1:$1048576,MATCH(E937,'Unités CA'!D:D,0),5)=0,"",INDEX('Unités CA'!$1:$1048576,MATCH(E937,'Unités CA'!D:D,0),5))</f>
        <v>0200/CA</v>
      </c>
      <c r="T937" t="str">
        <f>IF(INDEX('Unités BTE'!$1:$1048576,MATCH(E937,'Unités CA'!D:D,0),5)=0,"",INDEX('Unités BTE'!$1:$1048576,MATCH(E937,'Unités CA'!D:D,0),5))</f>
        <v/>
      </c>
      <c r="U937">
        <f>IFERROR(INDEX('Prix PRO CA'!$1:$1048576,MATCH(E937,'Prix PRO CA'!D:D,0),10),"")</f>
        <v>845</v>
      </c>
      <c r="V937" t="str">
        <f>IFERROR(INDEX('Prix PRO CA'!$1:$1048576,MATCH(E937,'Prix PRO BTE'!D:D,0),10),"")</f>
        <v/>
      </c>
      <c r="W937">
        <f>+IFERROR(INDEX('Prix PRO PCS'!$1:$1048576,MATCH(E937,'Prix PRO PCS'!D:D,0),10),"")</f>
        <v>4.12</v>
      </c>
      <c r="X937" t="str">
        <f>IF(B937="OPPORTUNITE",AA937,IF(AA937&lt;=0,"Non",IF(AA937&gt;10,"Oui","Inf à 10")))</f>
        <v>Oui</v>
      </c>
      <c r="Y937" t="str">
        <f>IFERROR(INDEX(LigneAchat!$1:$1048576,MATCH(E937,LigneAchat!D:D,0),5),"")</f>
        <v/>
      </c>
      <c r="Z937">
        <f>INDEX(Articles!$1:$1048576,MATCH(E937,Articles!D:D,0),21)</f>
        <v>3361</v>
      </c>
      <c r="AA937">
        <f>+Z937-AB937</f>
        <v>3361</v>
      </c>
      <c r="AB937">
        <f>+INDEX(Articles!$1:$1048576,MATCH(E937,Articles!D:D,0),23)</f>
        <v>0</v>
      </c>
    </row>
    <row r="938">
      <c r="B938" t="str">
        <f>INDEX(Articles!$1:$1048576,MATCH(E938,Articles!D:D,0),6)</f>
        <v>1</v>
      </c>
      <c r="C938" t="str">
        <f>INDEX(Articles!$1:$1048576,MATCH(E938,Articles!D:D,0),7)</f>
        <v/>
      </c>
      <c r="D938" t="str">
        <f>HYPERLINK(INDEX(Articles!$1:$1048576,MATCH(E938,Articles!D:D,0),24),"Lien")</f>
        <v>Lien</v>
      </c>
      <c r="E938" t="str">
        <v>14510-03</v>
      </c>
      <c r="F938" t="str">
        <f>INDEX(Articles!$1:$1048576,MATCH(E938,Articles!D:D,0),5)</f>
        <v>GRAPPE BAMBOU 5 BOMBES RETARD 3 SECONDES</v>
      </c>
      <c r="G938" t="str">
        <f>INDEX(Articles!$1:$1048576,MATCH(E938,Articles!D:D,0),8)</f>
        <v>ACCPYRO</v>
      </c>
      <c r="H938" t="str">
        <f>INDEX(Articles!$1:$1048576,MATCH(E938,Articles!D:D,0),9)</f>
        <v>RETARD</v>
      </c>
      <c r="I938">
        <f>INDEX(Articles!$1:$1048576,MATCH(E938,Articles!D:D,0),10)</f>
        <v>0</v>
      </c>
      <c r="J938" t="str">
        <f>INDEX(Articles!$1:$1048576,MATCH(E938,Articles!D:D,0),11)</f>
        <v/>
      </c>
      <c r="K938" t="str">
        <f>INDEX(Articles!$1:$1048576,MATCH(E938,Articles!D:D,0),12)</f>
        <v/>
      </c>
      <c r="L938" t="str">
        <f>INDEX(Articles!$1:$1048576,MATCH(E938,Articles!D:D,0),13)</f>
        <v>CN</v>
      </c>
      <c r="M938" t="str">
        <f>INDEX(Articles!$1:$1048576,MATCH(E938,Articles!D:D,0),14)</f>
        <v/>
      </c>
      <c r="N938" t="str">
        <f>INDEX(Articles!$1:$1048576,MATCH(E938,Articles!D:D,0),15)</f>
        <v>1.4G</v>
      </c>
      <c r="O938" t="str">
        <f>INDEX(Articles!$1:$1048576,MATCH(E938,Articles!D:D,0),16)</f>
        <v/>
      </c>
      <c r="P938">
        <f>INDEX(Articles!$1:$1048576,MATCH(E938,Articles!D:D,0),17)*1000</f>
        <v>1</v>
      </c>
      <c r="Q938" t="str">
        <f>INDEX(Articles!$1:$1048576,MATCH(E938,Articles!D:D,0),18)</f>
        <v/>
      </c>
      <c r="R938">
        <f>INDEX(Articles!$1:$1048576,MATCH(E938,Articles!D:D,0),19)</f>
        <v>0</v>
      </c>
      <c r="S938" t="str">
        <f>IF(INDEX('Unités CA'!$1:$1048576,MATCH(E938,'Unités CA'!D:D,0),5)=0,"",INDEX('Unités CA'!$1:$1048576,MATCH(E938,'Unités CA'!D:D,0),5))</f>
        <v>0200/CA</v>
      </c>
      <c r="T938" t="str">
        <f>IF(INDEX('Unités BTE'!$1:$1048576,MATCH(E938,'Unités CA'!D:D,0),5)=0,"",INDEX('Unités BTE'!$1:$1048576,MATCH(E938,'Unités CA'!D:D,0),5))</f>
        <v/>
      </c>
      <c r="U938">
        <f>IFERROR(INDEX('Prix PRO CA'!$1:$1048576,MATCH(E938,'Prix PRO CA'!D:D,0),10),"")</f>
        <v>845</v>
      </c>
      <c r="V938" t="str">
        <f>IFERROR(INDEX('Prix PRO CA'!$1:$1048576,MATCH(E938,'Prix PRO BTE'!D:D,0),10),"")</f>
        <v/>
      </c>
      <c r="W938">
        <f>+IFERROR(INDEX('Prix PRO PCS'!$1:$1048576,MATCH(E938,'Prix PRO PCS'!D:D,0),10),"")</f>
        <v>4.12</v>
      </c>
      <c r="X938" t="str">
        <f>IF(B938="OPPORTUNITE",AA938,IF(AA938&lt;=0,"Non",IF(AA938&gt;10,"Oui","Inf à 10")))</f>
        <v>Oui</v>
      </c>
      <c r="Y938" t="str">
        <f>IFERROR(INDEX(LigneAchat!$1:$1048576,MATCH(E938,LigneAchat!D:D,0),5),"")</f>
        <v/>
      </c>
      <c r="Z938">
        <f>INDEX(Articles!$1:$1048576,MATCH(E938,Articles!D:D,0),21)</f>
        <v>2554</v>
      </c>
      <c r="AA938">
        <f>+Z938-AB938</f>
        <v>154</v>
      </c>
      <c r="AB938">
        <f>+INDEX(Articles!$1:$1048576,MATCH(E938,Articles!D:D,0),23)</f>
        <v>2400</v>
      </c>
    </row>
    <row r="939">
      <c r="B939" t="str">
        <f>INDEX(Articles!$1:$1048576,MATCH(E939,Articles!D:D,0),6)</f>
        <v>1</v>
      </c>
      <c r="C939" t="str">
        <f>INDEX(Articles!$1:$1048576,MATCH(E939,Articles!D:D,0),7)</f>
        <v/>
      </c>
      <c r="D939" t="str">
        <f>HYPERLINK(INDEX(Articles!$1:$1048576,MATCH(E939,Articles!D:D,0),24),"Lien")</f>
        <v>Lien</v>
      </c>
      <c r="E939" t="str">
        <v>14510-04</v>
      </c>
      <c r="F939" t="str">
        <f>INDEX(Articles!$1:$1048576,MATCH(E939,Articles!D:D,0),5)</f>
        <v>GRAPPE BAMBOU 5 BOMBES RETARD 4 SECONDES</v>
      </c>
      <c r="G939" t="str">
        <f>INDEX(Articles!$1:$1048576,MATCH(E939,Articles!D:D,0),8)</f>
        <v>ACCPYRO</v>
      </c>
      <c r="H939" t="str">
        <f>INDEX(Articles!$1:$1048576,MATCH(E939,Articles!D:D,0),9)</f>
        <v>RETARD</v>
      </c>
      <c r="I939">
        <f>INDEX(Articles!$1:$1048576,MATCH(E939,Articles!D:D,0),10)</f>
        <v>0</v>
      </c>
      <c r="J939" t="str">
        <f>INDEX(Articles!$1:$1048576,MATCH(E939,Articles!D:D,0),11)</f>
        <v/>
      </c>
      <c r="K939" t="str">
        <f>INDEX(Articles!$1:$1048576,MATCH(E939,Articles!D:D,0),12)</f>
        <v/>
      </c>
      <c r="L939" t="str">
        <f>INDEX(Articles!$1:$1048576,MATCH(E939,Articles!D:D,0),13)</f>
        <v>CN</v>
      </c>
      <c r="M939" t="str">
        <f>INDEX(Articles!$1:$1048576,MATCH(E939,Articles!D:D,0),14)</f>
        <v/>
      </c>
      <c r="N939" t="str">
        <f>INDEX(Articles!$1:$1048576,MATCH(E939,Articles!D:D,0),15)</f>
        <v>1.4G</v>
      </c>
      <c r="O939" t="str">
        <f>INDEX(Articles!$1:$1048576,MATCH(E939,Articles!D:D,0),16)</f>
        <v/>
      </c>
      <c r="P939">
        <f>INDEX(Articles!$1:$1048576,MATCH(E939,Articles!D:D,0),17)*1000</f>
        <v>1</v>
      </c>
      <c r="Q939" t="str">
        <f>INDEX(Articles!$1:$1048576,MATCH(E939,Articles!D:D,0),18)</f>
        <v/>
      </c>
      <c r="R939">
        <f>INDEX(Articles!$1:$1048576,MATCH(E939,Articles!D:D,0),19)</f>
        <v>0</v>
      </c>
      <c r="S939" t="str">
        <f>IF(INDEX('Unités CA'!$1:$1048576,MATCH(E939,'Unités CA'!D:D,0),5)=0,"",INDEX('Unités CA'!$1:$1048576,MATCH(E939,'Unités CA'!D:D,0),5))</f>
        <v>0160/CA</v>
      </c>
      <c r="T939" t="str">
        <f>IF(INDEX('Unités BTE'!$1:$1048576,MATCH(E939,'Unités CA'!D:D,0),5)=0,"",INDEX('Unités BTE'!$1:$1048576,MATCH(E939,'Unités CA'!D:D,0),5))</f>
        <v/>
      </c>
      <c r="U939">
        <f>IFERROR(INDEX('Prix PRO CA'!$1:$1048576,MATCH(E939,'Prix PRO CA'!D:D,0),10),"")</f>
        <v>872.5</v>
      </c>
      <c r="V939" t="str">
        <f>IFERROR(INDEX('Prix PRO CA'!$1:$1048576,MATCH(E939,'Prix PRO BTE'!D:D,0),10),"")</f>
        <v/>
      </c>
      <c r="W939">
        <f>+IFERROR(INDEX('Prix PRO PCS'!$1:$1048576,MATCH(E939,'Prix PRO PCS'!D:D,0),10),"")</f>
        <v>4.26</v>
      </c>
      <c r="X939" t="str">
        <f>IF(B939="OPPORTUNITE",AA939,IF(AA939&lt;=0,"Non",IF(AA939&gt;10,"Oui","Inf à 10")))</f>
        <v>Oui</v>
      </c>
      <c r="Y939" t="str">
        <f>IFERROR(INDEX(LigneAchat!$1:$1048576,MATCH(E939,LigneAchat!D:D,0),5),"")</f>
        <v/>
      </c>
      <c r="Z939">
        <f>INDEX(Articles!$1:$1048576,MATCH(E939,Articles!D:D,0),21)</f>
        <v>3057</v>
      </c>
      <c r="AA939">
        <f>+Z939-AB939</f>
        <v>2057</v>
      </c>
      <c r="AB939">
        <f>+INDEX(Articles!$1:$1048576,MATCH(E939,Articles!D:D,0),23)</f>
        <v>1000</v>
      </c>
    </row>
    <row r="940">
      <c r="B940" t="str">
        <f>INDEX(Articles!$1:$1048576,MATCH(E940,Articles!D:D,0),6)</f>
        <v>1</v>
      </c>
      <c r="C940" t="str">
        <f>INDEX(Articles!$1:$1048576,MATCH(E940,Articles!D:D,0),7)</f>
        <v/>
      </c>
      <c r="D940" t="str">
        <f>HYPERLINK(INDEX(Articles!$1:$1048576,MATCH(E940,Articles!D:D,0),24),"Lien")</f>
        <v>Lien</v>
      </c>
      <c r="E940" t="str">
        <v>14510-05</v>
      </c>
      <c r="F940" t="str">
        <f>INDEX(Articles!$1:$1048576,MATCH(E940,Articles!D:D,0),5)</f>
        <v>GRAPPE BAMBOU 5 BOMBES RETARD 5 SECONDES</v>
      </c>
      <c r="G940" t="str">
        <f>INDEX(Articles!$1:$1048576,MATCH(E940,Articles!D:D,0),8)</f>
        <v>ACCPYRO</v>
      </c>
      <c r="H940" t="str">
        <f>INDEX(Articles!$1:$1048576,MATCH(E940,Articles!D:D,0),9)</f>
        <v>RETARD</v>
      </c>
      <c r="I940">
        <f>INDEX(Articles!$1:$1048576,MATCH(E940,Articles!D:D,0),10)</f>
        <v>0</v>
      </c>
      <c r="J940" t="str">
        <f>INDEX(Articles!$1:$1048576,MATCH(E940,Articles!D:D,0),11)</f>
        <v/>
      </c>
      <c r="K940" t="str">
        <f>INDEX(Articles!$1:$1048576,MATCH(E940,Articles!D:D,0),12)</f>
        <v/>
      </c>
      <c r="L940" t="str">
        <f>INDEX(Articles!$1:$1048576,MATCH(E940,Articles!D:D,0),13)</f>
        <v>CN</v>
      </c>
      <c r="M940" t="str">
        <f>INDEX(Articles!$1:$1048576,MATCH(E940,Articles!D:D,0),14)</f>
        <v/>
      </c>
      <c r="N940" t="str">
        <f>INDEX(Articles!$1:$1048576,MATCH(E940,Articles!D:D,0),15)</f>
        <v>1.4G</v>
      </c>
      <c r="O940" t="str">
        <f>INDEX(Articles!$1:$1048576,MATCH(E940,Articles!D:D,0),16)</f>
        <v/>
      </c>
      <c r="P940">
        <f>INDEX(Articles!$1:$1048576,MATCH(E940,Articles!D:D,0),17)*1000</f>
        <v>1</v>
      </c>
      <c r="Q940" t="str">
        <f>INDEX(Articles!$1:$1048576,MATCH(E940,Articles!D:D,0),18)</f>
        <v/>
      </c>
      <c r="R940">
        <f>INDEX(Articles!$1:$1048576,MATCH(E940,Articles!D:D,0),19)</f>
        <v>0</v>
      </c>
      <c r="S940" t="str">
        <f>IF(INDEX('Unités CA'!$1:$1048576,MATCH(E940,'Unités CA'!D:D,0),5)=0,"",INDEX('Unités CA'!$1:$1048576,MATCH(E940,'Unités CA'!D:D,0),5))</f>
        <v>0160/CA</v>
      </c>
      <c r="T940" t="str">
        <f>IF(INDEX('Unités BTE'!$1:$1048576,MATCH(E940,'Unités CA'!D:D,0),5)=0,"",INDEX('Unités BTE'!$1:$1048576,MATCH(E940,'Unités CA'!D:D,0),5))</f>
        <v/>
      </c>
      <c r="U940">
        <f>IFERROR(INDEX('Prix PRO CA'!$1:$1048576,MATCH(E940,'Prix PRO CA'!D:D,0),10),"")</f>
        <v>872.5</v>
      </c>
      <c r="V940" t="str">
        <f>IFERROR(INDEX('Prix PRO CA'!$1:$1048576,MATCH(E940,'Prix PRO BTE'!D:D,0),10),"")</f>
        <v/>
      </c>
      <c r="W940">
        <f>+IFERROR(INDEX('Prix PRO PCS'!$1:$1048576,MATCH(E940,'Prix PRO PCS'!D:D,0),10),"")</f>
        <v>4.26</v>
      </c>
      <c r="X940" t="str">
        <f>IF(B940="OPPORTUNITE",AA940,IF(AA940&lt;=0,"Non",IF(AA940&gt;10,"Oui","Inf à 10")))</f>
        <v>Oui</v>
      </c>
      <c r="Y940" t="str">
        <f>IFERROR(INDEX(LigneAchat!$1:$1048576,MATCH(E940,LigneAchat!D:D,0),5),"")</f>
        <v/>
      </c>
      <c r="Z940">
        <f>INDEX(Articles!$1:$1048576,MATCH(E940,Articles!D:D,0),21)</f>
        <v>12891</v>
      </c>
      <c r="AA940">
        <f>+Z940-AB940</f>
        <v>10291</v>
      </c>
      <c r="AB940">
        <f>+INDEX(Articles!$1:$1048576,MATCH(E940,Articles!D:D,0),23)</f>
        <v>2600</v>
      </c>
    </row>
    <row r="941">
      <c r="B941" t="str">
        <f>INDEX(Articles!$1:$1048576,MATCH(E941,Articles!D:D,0),6)</f>
        <v>1</v>
      </c>
      <c r="C941" t="str">
        <f>INDEX(Articles!$1:$1048576,MATCH(E941,Articles!D:D,0),7)</f>
        <v/>
      </c>
      <c r="D941" t="str">
        <f>HYPERLINK(INDEX(Articles!$1:$1048576,MATCH(E941,Articles!D:D,0),24),"Lien")</f>
        <v>Lien</v>
      </c>
      <c r="E941" t="str">
        <v>14510-06</v>
      </c>
      <c r="F941" t="str">
        <f>INDEX(Articles!$1:$1048576,MATCH(E941,Articles!D:D,0),5)</f>
        <v>GRAPPE BAMBOU 5 BOMBES RETARD 6 SECONDES</v>
      </c>
      <c r="G941" t="str">
        <f>INDEX(Articles!$1:$1048576,MATCH(E941,Articles!D:D,0),8)</f>
        <v>ACCPYRO</v>
      </c>
      <c r="H941" t="str">
        <f>INDEX(Articles!$1:$1048576,MATCH(E941,Articles!D:D,0),9)</f>
        <v>RETARD</v>
      </c>
      <c r="I941">
        <f>INDEX(Articles!$1:$1048576,MATCH(E941,Articles!D:D,0),10)</f>
        <v>0</v>
      </c>
      <c r="J941" t="str">
        <f>INDEX(Articles!$1:$1048576,MATCH(E941,Articles!D:D,0),11)</f>
        <v/>
      </c>
      <c r="K941" t="str">
        <f>INDEX(Articles!$1:$1048576,MATCH(E941,Articles!D:D,0),12)</f>
        <v/>
      </c>
      <c r="L941" t="str">
        <f>INDEX(Articles!$1:$1048576,MATCH(E941,Articles!D:D,0),13)</f>
        <v>CN</v>
      </c>
      <c r="M941" t="str">
        <f>INDEX(Articles!$1:$1048576,MATCH(E941,Articles!D:D,0),14)</f>
        <v/>
      </c>
      <c r="N941" t="str">
        <f>INDEX(Articles!$1:$1048576,MATCH(E941,Articles!D:D,0),15)</f>
        <v>1.4G</v>
      </c>
      <c r="O941" t="str">
        <f>INDEX(Articles!$1:$1048576,MATCH(E941,Articles!D:D,0),16)</f>
        <v/>
      </c>
      <c r="P941">
        <f>INDEX(Articles!$1:$1048576,MATCH(E941,Articles!D:D,0),17)*1000</f>
        <v>1</v>
      </c>
      <c r="Q941" t="str">
        <f>INDEX(Articles!$1:$1048576,MATCH(E941,Articles!D:D,0),18)</f>
        <v/>
      </c>
      <c r="R941">
        <f>INDEX(Articles!$1:$1048576,MATCH(E941,Articles!D:D,0),19)</f>
        <v>0</v>
      </c>
      <c r="S941" t="str">
        <f>IF(INDEX('Unités CA'!$1:$1048576,MATCH(E941,'Unités CA'!D:D,0),5)=0,"",INDEX('Unités CA'!$1:$1048576,MATCH(E941,'Unités CA'!D:D,0),5))</f>
        <v>0160/CA</v>
      </c>
      <c r="T941" t="str">
        <f>IF(INDEX('Unités BTE'!$1:$1048576,MATCH(E941,'Unités CA'!D:D,0),5)=0,"",INDEX('Unités BTE'!$1:$1048576,MATCH(E941,'Unités CA'!D:D,0),5))</f>
        <v/>
      </c>
      <c r="U941">
        <f>IFERROR(INDEX('Prix PRO CA'!$1:$1048576,MATCH(E941,'Prix PRO CA'!D:D,0),10),"")</f>
        <v>872.5</v>
      </c>
      <c r="V941" t="str">
        <f>IFERROR(INDEX('Prix PRO CA'!$1:$1048576,MATCH(E941,'Prix PRO BTE'!D:D,0),10),"")</f>
        <v/>
      </c>
      <c r="W941">
        <f>+IFERROR(INDEX('Prix PRO PCS'!$1:$1048576,MATCH(E941,'Prix PRO PCS'!D:D,0),10),"")</f>
        <v>4.26</v>
      </c>
      <c r="X941" t="str">
        <f>IF(B941="OPPORTUNITE",AA941,IF(AA941&lt;=0,"Non",IF(AA941&gt;10,"Oui","Inf à 10")))</f>
        <v>Oui</v>
      </c>
      <c r="Y941" t="str">
        <f>IFERROR(INDEX(LigneAchat!$1:$1048576,MATCH(E941,LigneAchat!D:D,0),5),"")</f>
        <v/>
      </c>
      <c r="Z941">
        <f>INDEX(Articles!$1:$1048576,MATCH(E941,Articles!D:D,0),21)</f>
        <v>2461</v>
      </c>
      <c r="AA941">
        <f>+Z941-AB941</f>
        <v>1061</v>
      </c>
      <c r="AB941">
        <f>+INDEX(Articles!$1:$1048576,MATCH(E941,Articles!D:D,0),23)</f>
        <v>1400</v>
      </c>
    </row>
    <row r="942">
      <c r="B942" t="str">
        <f>INDEX(Articles!$1:$1048576,MATCH(E942,Articles!D:D,0),6)</f>
        <v>1</v>
      </c>
      <c r="C942" t="str">
        <f>INDEX(Articles!$1:$1048576,MATCH(E942,Articles!D:D,0),7)</f>
        <v/>
      </c>
      <c r="D942" t="str">
        <f>HYPERLINK(INDEX(Articles!$1:$1048576,MATCH(E942,Articles!D:D,0),24),"Lien")</f>
        <v>Lien</v>
      </c>
      <c r="E942" t="str">
        <v>14710-00</v>
      </c>
      <c r="F942" t="str">
        <f>INDEX(Articles!$1:$1048576,MATCH(E942,Articles!D:D,0),5)</f>
        <v>GRAPPES 5 BOMBES SALVES</v>
      </c>
      <c r="G942" t="str">
        <f>INDEX(Articles!$1:$1048576,MATCH(E942,Articles!D:D,0),8)</f>
        <v>ACCPYRO</v>
      </c>
      <c r="H942" t="str">
        <f>INDEX(Articles!$1:$1048576,MATCH(E942,Articles!D:D,0),9)</f>
        <v>RETARD</v>
      </c>
      <c r="I942">
        <f>INDEX(Articles!$1:$1048576,MATCH(E942,Articles!D:D,0),10)</f>
        <v>0</v>
      </c>
      <c r="J942" t="str">
        <f>INDEX(Articles!$1:$1048576,MATCH(E942,Articles!D:D,0),11)</f>
        <v/>
      </c>
      <c r="K942" t="str">
        <f>INDEX(Articles!$1:$1048576,MATCH(E942,Articles!D:D,0),12)</f>
        <v/>
      </c>
      <c r="L942" t="str">
        <f>INDEX(Articles!$1:$1048576,MATCH(E942,Articles!D:D,0),13)</f>
        <v>CN</v>
      </c>
      <c r="M942" t="str">
        <f>INDEX(Articles!$1:$1048576,MATCH(E942,Articles!D:D,0),14)</f>
        <v/>
      </c>
      <c r="N942" t="str">
        <f>INDEX(Articles!$1:$1048576,MATCH(E942,Articles!D:D,0),15)</f>
        <v>1.4G</v>
      </c>
      <c r="O942" t="str">
        <f>INDEX(Articles!$1:$1048576,MATCH(E942,Articles!D:D,0),16)</f>
        <v/>
      </c>
      <c r="P942">
        <f>INDEX(Articles!$1:$1048576,MATCH(E942,Articles!D:D,0),17)*1000</f>
        <v>1</v>
      </c>
      <c r="Q942" t="str">
        <f>INDEX(Articles!$1:$1048576,MATCH(E942,Articles!D:D,0),18)</f>
        <v/>
      </c>
      <c r="R942">
        <f>INDEX(Articles!$1:$1048576,MATCH(E942,Articles!D:D,0),19)</f>
        <v>0</v>
      </c>
      <c r="S942" t="str">
        <f>IF(INDEX('Unités CA'!$1:$1048576,MATCH(E942,'Unités CA'!D:D,0),5)=0,"",INDEX('Unités CA'!$1:$1048576,MATCH(E942,'Unités CA'!D:D,0),5))</f>
        <v>0200/CA</v>
      </c>
      <c r="T942" t="str">
        <f>IF(INDEX('Unités BTE'!$1:$1048576,MATCH(E942,'Unités CA'!D:D,0),5)=0,"",INDEX('Unités BTE'!$1:$1048576,MATCH(E942,'Unités CA'!D:D,0),5))</f>
        <v/>
      </c>
      <c r="U942">
        <f>IFERROR(INDEX('Prix PRO CA'!$1:$1048576,MATCH(E942,'Prix PRO CA'!D:D,0),10),"")</f>
        <v>857.5</v>
      </c>
      <c r="V942" t="str">
        <f>IFERROR(INDEX('Prix PRO CA'!$1:$1048576,MATCH(E942,'Prix PRO BTE'!D:D,0),10),"")</f>
        <v/>
      </c>
      <c r="W942">
        <f>+IFERROR(INDEX('Prix PRO PCS'!$1:$1048576,MATCH(E942,'Prix PRO PCS'!D:D,0),10),"")</f>
        <v>4.18</v>
      </c>
      <c r="X942" t="str">
        <f>IF(B942="OPPORTUNITE",AA942,IF(AA942&lt;=0,"Non",IF(AA942&gt;10,"Oui","Inf à 10")))</f>
        <v>Oui</v>
      </c>
      <c r="Y942">
        <f>IFERROR(INDEX(LigneAchat!$1:$1048576,MATCH(E942,LigneAchat!D:D,0),5),"")</f>
        <v>44287</v>
      </c>
      <c r="Z942">
        <f>INDEX(Articles!$1:$1048576,MATCH(E942,Articles!D:D,0),21)</f>
        <v>360</v>
      </c>
      <c r="AA942">
        <f>+Z942-AB942</f>
        <v>360</v>
      </c>
      <c r="AB942">
        <f>+INDEX(Articles!$1:$1048576,MATCH(E942,Articles!D:D,0),23)</f>
        <v>0</v>
      </c>
    </row>
    <row r="943">
      <c r="B943" t="str">
        <f>INDEX(Articles!$1:$1048576,MATCH(E943,Articles!D:D,0),6)</f>
        <v>1</v>
      </c>
      <c r="C943" t="str">
        <f>INDEX(Articles!$1:$1048576,MATCH(E943,Articles!D:D,0),7)</f>
        <v/>
      </c>
      <c r="D943" t="str">
        <f>HYPERLINK(INDEX(Articles!$1:$1048576,MATCH(E943,Articles!D:D,0),24),"Lien")</f>
        <v>Lien</v>
      </c>
      <c r="E943" t="str">
        <v>14710-01</v>
      </c>
      <c r="F943" t="str">
        <f>INDEX(Articles!$1:$1048576,MATCH(E943,Articles!D:D,0),5)</f>
        <v>GRAPPE 5 BOMBES RETARD INDIVIDUEL 1 SECONDE</v>
      </c>
      <c r="G943" t="str">
        <f>INDEX(Articles!$1:$1048576,MATCH(E943,Articles!D:D,0),8)</f>
        <v>ACCPYRO</v>
      </c>
      <c r="H943" t="str">
        <f>INDEX(Articles!$1:$1048576,MATCH(E943,Articles!D:D,0),9)</f>
        <v>RETARD</v>
      </c>
      <c r="I943">
        <f>INDEX(Articles!$1:$1048576,MATCH(E943,Articles!D:D,0),10)</f>
        <v>0</v>
      </c>
      <c r="J943" t="str">
        <f>INDEX(Articles!$1:$1048576,MATCH(E943,Articles!D:D,0),11)</f>
        <v/>
      </c>
      <c r="K943" t="str">
        <f>INDEX(Articles!$1:$1048576,MATCH(E943,Articles!D:D,0),12)</f>
        <v/>
      </c>
      <c r="L943" t="str">
        <f>INDEX(Articles!$1:$1048576,MATCH(E943,Articles!D:D,0),13)</f>
        <v>CN</v>
      </c>
      <c r="M943" t="str">
        <f>INDEX(Articles!$1:$1048576,MATCH(E943,Articles!D:D,0),14)</f>
        <v/>
      </c>
      <c r="N943" t="str">
        <f>INDEX(Articles!$1:$1048576,MATCH(E943,Articles!D:D,0),15)</f>
        <v>1.4G</v>
      </c>
      <c r="O943" t="str">
        <f>INDEX(Articles!$1:$1048576,MATCH(E943,Articles!D:D,0),16)</f>
        <v/>
      </c>
      <c r="P943">
        <f>INDEX(Articles!$1:$1048576,MATCH(E943,Articles!D:D,0),17)*1000</f>
        <v>1</v>
      </c>
      <c r="Q943" t="str">
        <f>INDEX(Articles!$1:$1048576,MATCH(E943,Articles!D:D,0),18)</f>
        <v/>
      </c>
      <c r="R943">
        <f>INDEX(Articles!$1:$1048576,MATCH(E943,Articles!D:D,0),19)</f>
        <v>0</v>
      </c>
      <c r="S943" t="str">
        <f>IF(INDEX('Unités CA'!$1:$1048576,MATCH(E943,'Unités CA'!D:D,0),5)=0,"",INDEX('Unités CA'!$1:$1048576,MATCH(E943,'Unités CA'!D:D,0),5))</f>
        <v>0200/CA</v>
      </c>
      <c r="T943" t="str">
        <f>IF(INDEX('Unités BTE'!$1:$1048576,MATCH(E943,'Unités CA'!D:D,0),5)=0,"",INDEX('Unités BTE'!$1:$1048576,MATCH(E943,'Unités CA'!D:D,0),5))</f>
        <v/>
      </c>
      <c r="U943">
        <f>IFERROR(INDEX('Prix PRO CA'!$1:$1048576,MATCH(E943,'Prix PRO CA'!D:D,0),10),"")</f>
        <v>897.5</v>
      </c>
      <c r="V943" t="str">
        <f>IFERROR(INDEX('Prix PRO CA'!$1:$1048576,MATCH(E943,'Prix PRO BTE'!D:D,0),10),"")</f>
        <v/>
      </c>
      <c r="W943">
        <f>+IFERROR(INDEX('Prix PRO PCS'!$1:$1048576,MATCH(E943,'Prix PRO PCS'!D:D,0),10),"")</f>
        <v>4.38</v>
      </c>
      <c r="X943" t="str">
        <f>IF(B943="OPPORTUNITE",AA943,IF(AA943&lt;=0,"Non",IF(AA943&gt;10,"Oui","Inf à 10")))</f>
        <v>Oui</v>
      </c>
      <c r="Y943" t="str">
        <f>IFERROR(INDEX(LigneAchat!$1:$1048576,MATCH(E943,LigneAchat!D:D,0),5),"")</f>
        <v/>
      </c>
      <c r="Z943">
        <f>INDEX(Articles!$1:$1048576,MATCH(E943,Articles!D:D,0),21)</f>
        <v>1067</v>
      </c>
      <c r="AA943">
        <f>+Z943-AB943</f>
        <v>1067</v>
      </c>
      <c r="AB943">
        <f>+INDEX(Articles!$1:$1048576,MATCH(E943,Articles!D:D,0),23)</f>
        <v>0</v>
      </c>
    </row>
    <row r="944">
      <c r="B944" t="str">
        <f>INDEX(Articles!$1:$1048576,MATCH(E944,Articles!D:D,0),6)</f>
        <v>1</v>
      </c>
      <c r="C944" t="str">
        <f>INDEX(Articles!$1:$1048576,MATCH(E944,Articles!D:D,0),7)</f>
        <v/>
      </c>
      <c r="D944" t="str">
        <f>HYPERLINK(INDEX(Articles!$1:$1048576,MATCH(E944,Articles!D:D,0),24),"Lien")</f>
        <v>Lien</v>
      </c>
      <c r="E944" t="str">
        <v>14710-02</v>
      </c>
      <c r="F944" t="str">
        <f>INDEX(Articles!$1:$1048576,MATCH(E944,Articles!D:D,0),5)</f>
        <v>GRAPPE 5 BOMBES RETARD INDIVIDUEL 2 SECONDES</v>
      </c>
      <c r="G944" t="str">
        <f>INDEX(Articles!$1:$1048576,MATCH(E944,Articles!D:D,0),8)</f>
        <v>ACCPYRO</v>
      </c>
      <c r="H944" t="str">
        <f>INDEX(Articles!$1:$1048576,MATCH(E944,Articles!D:D,0),9)</f>
        <v>RETARD</v>
      </c>
      <c r="I944">
        <f>INDEX(Articles!$1:$1048576,MATCH(E944,Articles!D:D,0),10)</f>
        <v>0</v>
      </c>
      <c r="J944" t="str">
        <f>INDEX(Articles!$1:$1048576,MATCH(E944,Articles!D:D,0),11)</f>
        <v/>
      </c>
      <c r="K944" t="str">
        <f>INDEX(Articles!$1:$1048576,MATCH(E944,Articles!D:D,0),12)</f>
        <v/>
      </c>
      <c r="L944" t="str">
        <f>INDEX(Articles!$1:$1048576,MATCH(E944,Articles!D:D,0),13)</f>
        <v>CN</v>
      </c>
      <c r="M944" t="str">
        <f>INDEX(Articles!$1:$1048576,MATCH(E944,Articles!D:D,0),14)</f>
        <v/>
      </c>
      <c r="N944" t="str">
        <f>INDEX(Articles!$1:$1048576,MATCH(E944,Articles!D:D,0),15)</f>
        <v>1.4G</v>
      </c>
      <c r="O944" t="str">
        <f>INDEX(Articles!$1:$1048576,MATCH(E944,Articles!D:D,0),16)</f>
        <v/>
      </c>
      <c r="P944">
        <f>INDEX(Articles!$1:$1048576,MATCH(E944,Articles!D:D,0),17)*1000</f>
        <v>1</v>
      </c>
      <c r="Q944" t="str">
        <f>INDEX(Articles!$1:$1048576,MATCH(E944,Articles!D:D,0),18)</f>
        <v/>
      </c>
      <c r="R944">
        <f>INDEX(Articles!$1:$1048576,MATCH(E944,Articles!D:D,0),19)</f>
        <v>0</v>
      </c>
      <c r="S944" t="str">
        <f>IF(INDEX('Unités CA'!$1:$1048576,MATCH(E944,'Unités CA'!D:D,0),5)=0,"",INDEX('Unités CA'!$1:$1048576,MATCH(E944,'Unités CA'!D:D,0),5))</f>
        <v>0100/CA</v>
      </c>
      <c r="T944" t="str">
        <f>IF(INDEX('Unités BTE'!$1:$1048576,MATCH(E944,'Unités CA'!D:D,0),5)=0,"",INDEX('Unités BTE'!$1:$1048576,MATCH(E944,'Unités CA'!D:D,0),5))</f>
        <v/>
      </c>
      <c r="U944">
        <f>IFERROR(INDEX('Prix PRO CA'!$1:$1048576,MATCH(E944,'Prix PRO CA'!D:D,0),10),"")</f>
        <v>897.5</v>
      </c>
      <c r="V944" t="str">
        <f>IFERROR(INDEX('Prix PRO CA'!$1:$1048576,MATCH(E944,'Prix PRO BTE'!D:D,0),10),"")</f>
        <v/>
      </c>
      <c r="W944">
        <f>+IFERROR(INDEX('Prix PRO PCS'!$1:$1048576,MATCH(E944,'Prix PRO PCS'!D:D,0),10),"")</f>
        <v>4.38</v>
      </c>
      <c r="X944" t="str">
        <f>IF(B944="OPPORTUNITE",AA944,IF(AA944&lt;=0,"Non",IF(AA944&gt;10,"Oui","Inf à 10")))</f>
        <v>Oui</v>
      </c>
      <c r="Y944" t="str">
        <f>IFERROR(INDEX(LigneAchat!$1:$1048576,MATCH(E944,LigneAchat!D:D,0),5),"")</f>
        <v/>
      </c>
      <c r="Z944">
        <f>INDEX(Articles!$1:$1048576,MATCH(E944,Articles!D:D,0),21)</f>
        <v>11542</v>
      </c>
      <c r="AA944">
        <f>+Z944-AB944</f>
        <v>11542</v>
      </c>
      <c r="AB944">
        <f>+INDEX(Articles!$1:$1048576,MATCH(E944,Articles!D:D,0),23)</f>
        <v>0</v>
      </c>
    </row>
    <row r="945">
      <c r="B945" t="str">
        <f>INDEX(Articles!$1:$1048576,MATCH(E945,Articles!D:D,0),6)</f>
        <v>1</v>
      </c>
      <c r="C945" t="str">
        <f>INDEX(Articles!$1:$1048576,MATCH(E945,Articles!D:D,0),7)</f>
        <v/>
      </c>
      <c r="D945" t="str">
        <f>HYPERLINK(INDEX(Articles!$1:$1048576,MATCH(E945,Articles!D:D,0),24),"Lien")</f>
        <v>Lien</v>
      </c>
      <c r="E945" t="str">
        <v>14710-03</v>
      </c>
      <c r="F945" t="str">
        <f>INDEX(Articles!$1:$1048576,MATCH(E945,Articles!D:D,0),5)</f>
        <v>GRAPPE 5 BOMBES RETARD INDIVIDUEL 3 SECONDES</v>
      </c>
      <c r="G945" t="str">
        <f>INDEX(Articles!$1:$1048576,MATCH(E945,Articles!D:D,0),8)</f>
        <v>ACCPYRO</v>
      </c>
      <c r="H945" t="str">
        <f>INDEX(Articles!$1:$1048576,MATCH(E945,Articles!D:D,0),9)</f>
        <v>RETARD</v>
      </c>
      <c r="I945">
        <f>INDEX(Articles!$1:$1048576,MATCH(E945,Articles!D:D,0),10)</f>
        <v>0</v>
      </c>
      <c r="J945" t="str">
        <f>INDEX(Articles!$1:$1048576,MATCH(E945,Articles!D:D,0),11)</f>
        <v/>
      </c>
      <c r="K945" t="str">
        <f>INDEX(Articles!$1:$1048576,MATCH(E945,Articles!D:D,0),12)</f>
        <v/>
      </c>
      <c r="L945" t="str">
        <f>INDEX(Articles!$1:$1048576,MATCH(E945,Articles!D:D,0),13)</f>
        <v>CN</v>
      </c>
      <c r="M945" t="str">
        <f>INDEX(Articles!$1:$1048576,MATCH(E945,Articles!D:D,0),14)</f>
        <v/>
      </c>
      <c r="N945" t="str">
        <f>INDEX(Articles!$1:$1048576,MATCH(E945,Articles!D:D,0),15)</f>
        <v>1.4G</v>
      </c>
      <c r="O945" t="str">
        <f>INDEX(Articles!$1:$1048576,MATCH(E945,Articles!D:D,0),16)</f>
        <v/>
      </c>
      <c r="P945">
        <f>INDEX(Articles!$1:$1048576,MATCH(E945,Articles!D:D,0),17)*1000</f>
        <v>1</v>
      </c>
      <c r="Q945" t="str">
        <f>INDEX(Articles!$1:$1048576,MATCH(E945,Articles!D:D,0),18)</f>
        <v/>
      </c>
      <c r="R945">
        <f>INDEX(Articles!$1:$1048576,MATCH(E945,Articles!D:D,0),19)</f>
        <v>0</v>
      </c>
      <c r="S945" t="str">
        <f>IF(INDEX('Unités CA'!$1:$1048576,MATCH(E945,'Unités CA'!D:D,0),5)=0,"",INDEX('Unités CA'!$1:$1048576,MATCH(E945,'Unités CA'!D:D,0),5))</f>
        <v>0150/CA</v>
      </c>
      <c r="T945" t="str">
        <f>IF(INDEX('Unités BTE'!$1:$1048576,MATCH(E945,'Unités CA'!D:D,0),5)=0,"",INDEX('Unités BTE'!$1:$1048576,MATCH(E945,'Unités CA'!D:D,0),5))</f>
        <v/>
      </c>
      <c r="U945">
        <f>IFERROR(INDEX('Prix PRO CA'!$1:$1048576,MATCH(E945,'Prix PRO CA'!D:D,0),10),"")</f>
        <v>897.5</v>
      </c>
      <c r="V945" t="str">
        <f>IFERROR(INDEX('Prix PRO CA'!$1:$1048576,MATCH(E945,'Prix PRO BTE'!D:D,0),10),"")</f>
        <v/>
      </c>
      <c r="W945">
        <f>+IFERROR(INDEX('Prix PRO PCS'!$1:$1048576,MATCH(E945,'Prix PRO PCS'!D:D,0),10),"")</f>
        <v>4.38</v>
      </c>
      <c r="X945" t="str">
        <f>IF(B945="OPPORTUNITE",AA945,IF(AA945&lt;=0,"Non",IF(AA945&gt;10,"Oui","Inf à 10")))</f>
        <v>Oui</v>
      </c>
      <c r="Y945" t="str">
        <f>IFERROR(INDEX(LigneAchat!$1:$1048576,MATCH(E945,LigneAchat!D:D,0),5),"")</f>
        <v/>
      </c>
      <c r="Z945">
        <f>INDEX(Articles!$1:$1048576,MATCH(E945,Articles!D:D,0),21)</f>
        <v>22383</v>
      </c>
      <c r="AA945">
        <f>+Z945-AB945</f>
        <v>14553</v>
      </c>
      <c r="AB945">
        <f>+INDEX(Articles!$1:$1048576,MATCH(E945,Articles!D:D,0),23)</f>
        <v>7830</v>
      </c>
    </row>
    <row r="946">
      <c r="B946" t="str">
        <f>INDEX(Articles!$1:$1048576,MATCH(E946,Articles!D:D,0),6)</f>
        <v>1</v>
      </c>
      <c r="C946" t="str">
        <f>INDEX(Articles!$1:$1048576,MATCH(E946,Articles!D:D,0),7)</f>
        <v/>
      </c>
      <c r="D946" t="str">
        <f>HYPERLINK(INDEX(Articles!$1:$1048576,MATCH(E946,Articles!D:D,0),24),"Lien")</f>
        <v>Lien</v>
      </c>
      <c r="E946" t="str">
        <v>14710-04</v>
      </c>
      <c r="F946" t="str">
        <f>INDEX(Articles!$1:$1048576,MATCH(E946,Articles!D:D,0),5)</f>
        <v>GRAPPE 5 BOMBES RETARD INDIVIDUEL 4 SECONDES</v>
      </c>
      <c r="G946" t="str">
        <f>INDEX(Articles!$1:$1048576,MATCH(E946,Articles!D:D,0),8)</f>
        <v>ACCPYRO</v>
      </c>
      <c r="H946" t="str">
        <f>INDEX(Articles!$1:$1048576,MATCH(E946,Articles!D:D,0),9)</f>
        <v>RETARD</v>
      </c>
      <c r="I946">
        <f>INDEX(Articles!$1:$1048576,MATCH(E946,Articles!D:D,0),10)</f>
        <v>0</v>
      </c>
      <c r="J946" t="str">
        <f>INDEX(Articles!$1:$1048576,MATCH(E946,Articles!D:D,0),11)</f>
        <v/>
      </c>
      <c r="K946" t="str">
        <f>INDEX(Articles!$1:$1048576,MATCH(E946,Articles!D:D,0),12)</f>
        <v/>
      </c>
      <c r="L946" t="str">
        <f>INDEX(Articles!$1:$1048576,MATCH(E946,Articles!D:D,0),13)</f>
        <v>CN</v>
      </c>
      <c r="M946" t="str">
        <f>INDEX(Articles!$1:$1048576,MATCH(E946,Articles!D:D,0),14)</f>
        <v/>
      </c>
      <c r="N946" t="str">
        <f>INDEX(Articles!$1:$1048576,MATCH(E946,Articles!D:D,0),15)</f>
        <v>1.4G</v>
      </c>
      <c r="O946" t="str">
        <f>INDEX(Articles!$1:$1048576,MATCH(E946,Articles!D:D,0),16)</f>
        <v/>
      </c>
      <c r="P946">
        <f>INDEX(Articles!$1:$1048576,MATCH(E946,Articles!D:D,0),17)*1000</f>
        <v>1</v>
      </c>
      <c r="Q946" t="str">
        <f>INDEX(Articles!$1:$1048576,MATCH(E946,Articles!D:D,0),18)</f>
        <v/>
      </c>
      <c r="R946">
        <f>INDEX(Articles!$1:$1048576,MATCH(E946,Articles!D:D,0),19)</f>
        <v>0</v>
      </c>
      <c r="S946" t="str">
        <f>IF(INDEX('Unités CA'!$1:$1048576,MATCH(E946,'Unités CA'!D:D,0),5)=0,"",INDEX('Unités CA'!$1:$1048576,MATCH(E946,'Unités CA'!D:D,0),5))</f>
        <v>0150/CA</v>
      </c>
      <c r="T946" t="str">
        <f>IF(INDEX('Unités BTE'!$1:$1048576,MATCH(E946,'Unités CA'!D:D,0),5)=0,"",INDEX('Unités BTE'!$1:$1048576,MATCH(E946,'Unités CA'!D:D,0),5))</f>
        <v/>
      </c>
      <c r="U946">
        <f>IFERROR(INDEX('Prix PRO CA'!$1:$1048576,MATCH(E946,'Prix PRO CA'!D:D,0),10),"")</f>
        <v>897.5</v>
      </c>
      <c r="V946" t="str">
        <f>IFERROR(INDEX('Prix PRO CA'!$1:$1048576,MATCH(E946,'Prix PRO BTE'!D:D,0),10),"")</f>
        <v/>
      </c>
      <c r="W946">
        <f>+IFERROR(INDEX('Prix PRO PCS'!$1:$1048576,MATCH(E946,'Prix PRO PCS'!D:D,0),10),"")</f>
        <v>4.38</v>
      </c>
      <c r="X946" t="str">
        <f>IF(B946="OPPORTUNITE",AA946,IF(AA946&lt;=0,"Non",IF(AA946&gt;10,"Oui","Inf à 10")))</f>
        <v>Non</v>
      </c>
      <c r="Y946">
        <f>IFERROR(INDEX(LigneAchat!$1:$1048576,MATCH(E946,LigneAchat!D:D,0),5),"")</f>
        <v>44287</v>
      </c>
      <c r="Z946">
        <f>INDEX(Articles!$1:$1048576,MATCH(E946,Articles!D:D,0),21)</f>
        <v>6898</v>
      </c>
      <c r="AA946">
        <f>+Z946-AB946</f>
        <v>-2682</v>
      </c>
      <c r="AB946">
        <f>+INDEX(Articles!$1:$1048576,MATCH(E946,Articles!D:D,0),23)</f>
        <v>9580</v>
      </c>
    </row>
    <row r="947">
      <c r="B947" t="str">
        <f>INDEX(Articles!$1:$1048576,MATCH(E947,Articles!D:D,0),6)</f>
        <v>1</v>
      </c>
      <c r="C947" t="str">
        <f>INDEX(Articles!$1:$1048576,MATCH(E947,Articles!D:D,0),7)</f>
        <v/>
      </c>
      <c r="D947" t="str">
        <f>HYPERLINK(INDEX(Articles!$1:$1048576,MATCH(E947,Articles!D:D,0),24),"Lien")</f>
        <v>Lien</v>
      </c>
      <c r="E947" t="str">
        <v>14710-05</v>
      </c>
      <c r="F947" t="str">
        <f>INDEX(Articles!$1:$1048576,MATCH(E947,Articles!D:D,0),5)</f>
        <v>GRAPPE 5 BOMBES RETARD INDIVIDUEL 5 SECONDES</v>
      </c>
      <c r="G947" t="str">
        <f>INDEX(Articles!$1:$1048576,MATCH(E947,Articles!D:D,0),8)</f>
        <v>ACCPYRO</v>
      </c>
      <c r="H947" t="str">
        <f>INDEX(Articles!$1:$1048576,MATCH(E947,Articles!D:D,0),9)</f>
        <v>RETARD</v>
      </c>
      <c r="I947">
        <f>INDEX(Articles!$1:$1048576,MATCH(E947,Articles!D:D,0),10)</f>
        <v>0</v>
      </c>
      <c r="J947" t="str">
        <f>INDEX(Articles!$1:$1048576,MATCH(E947,Articles!D:D,0),11)</f>
        <v/>
      </c>
      <c r="K947" t="str">
        <f>INDEX(Articles!$1:$1048576,MATCH(E947,Articles!D:D,0),12)</f>
        <v/>
      </c>
      <c r="L947" t="str">
        <f>INDEX(Articles!$1:$1048576,MATCH(E947,Articles!D:D,0),13)</f>
        <v>CN</v>
      </c>
      <c r="M947" t="str">
        <f>INDEX(Articles!$1:$1048576,MATCH(E947,Articles!D:D,0),14)</f>
        <v/>
      </c>
      <c r="N947" t="str">
        <f>INDEX(Articles!$1:$1048576,MATCH(E947,Articles!D:D,0),15)</f>
        <v>1.4G</v>
      </c>
      <c r="O947" t="str">
        <f>INDEX(Articles!$1:$1048576,MATCH(E947,Articles!D:D,0),16)</f>
        <v/>
      </c>
      <c r="P947">
        <f>INDEX(Articles!$1:$1048576,MATCH(E947,Articles!D:D,0),17)*1000</f>
        <v>1</v>
      </c>
      <c r="Q947" t="str">
        <f>INDEX(Articles!$1:$1048576,MATCH(E947,Articles!D:D,0),18)</f>
        <v/>
      </c>
      <c r="R947">
        <f>INDEX(Articles!$1:$1048576,MATCH(E947,Articles!D:D,0),19)</f>
        <v>0</v>
      </c>
      <c r="S947" t="str">
        <f>IF(INDEX('Unités CA'!$1:$1048576,MATCH(E947,'Unités CA'!D:D,0),5)=0,"",INDEX('Unités CA'!$1:$1048576,MATCH(E947,'Unités CA'!D:D,0),5))</f>
        <v>0125/CA</v>
      </c>
      <c r="T947" t="str">
        <f>IF(INDEX('Unités BTE'!$1:$1048576,MATCH(E947,'Unités CA'!D:D,0),5)=0,"",INDEX('Unités BTE'!$1:$1048576,MATCH(E947,'Unités CA'!D:D,0),5))</f>
        <v/>
      </c>
      <c r="U947">
        <f>IFERROR(INDEX('Prix PRO CA'!$1:$1048576,MATCH(E947,'Prix PRO CA'!D:D,0),10),"")</f>
        <v>897.5</v>
      </c>
      <c r="V947" t="str">
        <f>IFERROR(INDEX('Prix PRO CA'!$1:$1048576,MATCH(E947,'Prix PRO BTE'!D:D,0),10),"")</f>
        <v/>
      </c>
      <c r="W947">
        <f>+IFERROR(INDEX('Prix PRO PCS'!$1:$1048576,MATCH(E947,'Prix PRO PCS'!D:D,0),10),"")</f>
        <v>4.51</v>
      </c>
      <c r="X947" t="str">
        <f>IF(B947="OPPORTUNITE",AA947,IF(AA947&lt;=0,"Non",IF(AA947&gt;10,"Oui","Inf à 10")))</f>
        <v>Oui</v>
      </c>
      <c r="Y947" t="str">
        <f>IFERROR(INDEX(LigneAchat!$1:$1048576,MATCH(E947,LigneAchat!D:D,0),5),"")</f>
        <v/>
      </c>
      <c r="Z947">
        <f>INDEX(Articles!$1:$1048576,MATCH(E947,Articles!D:D,0),21)</f>
        <v>12659</v>
      </c>
      <c r="AA947">
        <f>+Z947-AB947</f>
        <v>5097</v>
      </c>
      <c r="AB947">
        <f>+INDEX(Articles!$1:$1048576,MATCH(E947,Articles!D:D,0),23)</f>
        <v>7562</v>
      </c>
    </row>
    <row r="948">
      <c r="B948" t="str">
        <f>INDEX(Articles!$1:$1048576,MATCH(E948,Articles!D:D,0),6)</f>
        <v>1</v>
      </c>
      <c r="C948" t="str">
        <f>INDEX(Articles!$1:$1048576,MATCH(E948,Articles!D:D,0),7)</f>
        <v/>
      </c>
      <c r="D948" t="str">
        <f>HYPERLINK(INDEX(Articles!$1:$1048576,MATCH(E948,Articles!D:D,0),24),"Lien")</f>
        <v>Lien</v>
      </c>
      <c r="E948" t="str">
        <v>14710-06</v>
      </c>
      <c r="F948" t="str">
        <f>INDEX(Articles!$1:$1048576,MATCH(E948,Articles!D:D,0),5)</f>
        <v>GRAPPE 5 BOMBES RETARD INDIVIDUEL 6 SECONDES</v>
      </c>
      <c r="G948" t="str">
        <f>INDEX(Articles!$1:$1048576,MATCH(E948,Articles!D:D,0),8)</f>
        <v>ACCPYRO</v>
      </c>
      <c r="H948" t="str">
        <f>INDEX(Articles!$1:$1048576,MATCH(E948,Articles!D:D,0),9)</f>
        <v>RETARD</v>
      </c>
      <c r="I948">
        <f>INDEX(Articles!$1:$1048576,MATCH(E948,Articles!D:D,0),10)</f>
        <v>0</v>
      </c>
      <c r="J948" t="str">
        <f>INDEX(Articles!$1:$1048576,MATCH(E948,Articles!D:D,0),11)</f>
        <v/>
      </c>
      <c r="K948" t="str">
        <f>INDEX(Articles!$1:$1048576,MATCH(E948,Articles!D:D,0),12)</f>
        <v/>
      </c>
      <c r="L948" t="str">
        <f>INDEX(Articles!$1:$1048576,MATCH(E948,Articles!D:D,0),13)</f>
        <v>CN</v>
      </c>
      <c r="M948" t="str">
        <f>INDEX(Articles!$1:$1048576,MATCH(E948,Articles!D:D,0),14)</f>
        <v/>
      </c>
      <c r="N948" t="str">
        <f>INDEX(Articles!$1:$1048576,MATCH(E948,Articles!D:D,0),15)</f>
        <v>1.4G</v>
      </c>
      <c r="O948" t="str">
        <f>INDEX(Articles!$1:$1048576,MATCH(E948,Articles!D:D,0),16)</f>
        <v/>
      </c>
      <c r="P948">
        <f>INDEX(Articles!$1:$1048576,MATCH(E948,Articles!D:D,0),17)*1000</f>
        <v>1</v>
      </c>
      <c r="Q948" t="str">
        <f>INDEX(Articles!$1:$1048576,MATCH(E948,Articles!D:D,0),18)</f>
        <v/>
      </c>
      <c r="R948">
        <f>INDEX(Articles!$1:$1048576,MATCH(E948,Articles!D:D,0),19)</f>
        <v>0</v>
      </c>
      <c r="S948" t="str">
        <f>IF(INDEX('Unités CA'!$1:$1048576,MATCH(E948,'Unités CA'!D:D,0),5)=0,"",INDEX('Unités CA'!$1:$1048576,MATCH(E948,'Unités CA'!D:D,0),5))</f>
        <v>0250/CA</v>
      </c>
      <c r="T948" t="str">
        <f>IF(INDEX('Unités BTE'!$1:$1048576,MATCH(E948,'Unités CA'!D:D,0),5)=0,"",INDEX('Unités BTE'!$1:$1048576,MATCH(E948,'Unités CA'!D:D,0),5))</f>
        <v/>
      </c>
      <c r="U948">
        <f>IFERROR(INDEX('Prix PRO CA'!$1:$1048576,MATCH(E948,'Prix PRO CA'!D:D,0),10),"")</f>
        <v>897.5</v>
      </c>
      <c r="V948" t="str">
        <f>IFERROR(INDEX('Prix PRO CA'!$1:$1048576,MATCH(E948,'Prix PRO BTE'!D:D,0),10),"")</f>
        <v/>
      </c>
      <c r="W948">
        <f>+IFERROR(INDEX('Prix PRO PCS'!$1:$1048576,MATCH(E948,'Prix PRO PCS'!D:D,0),10),"")</f>
        <v>4.51</v>
      </c>
      <c r="X948" t="str">
        <f>IF(B948="OPPORTUNITE",AA948,IF(AA948&lt;=0,"Non",IF(AA948&gt;10,"Oui","Inf à 10")))</f>
        <v>Oui</v>
      </c>
      <c r="Y948" t="str">
        <f>IFERROR(INDEX(LigneAchat!$1:$1048576,MATCH(E948,LigneAchat!D:D,0),5),"")</f>
        <v/>
      </c>
      <c r="Z948">
        <f>INDEX(Articles!$1:$1048576,MATCH(E948,Articles!D:D,0),21)</f>
        <v>2092</v>
      </c>
      <c r="AA948">
        <f>+Z948-AB948</f>
        <v>2092</v>
      </c>
      <c r="AB948">
        <f>+INDEX(Articles!$1:$1048576,MATCH(E948,Articles!D:D,0),23)</f>
        <v>0</v>
      </c>
    </row>
    <row r="949">
      <c r="B949" t="str">
        <f>INDEX(Articles!$1:$1048576,MATCH(E949,Articles!D:D,0),6)</f>
        <v>1</v>
      </c>
      <c r="C949" t="str">
        <f>INDEX(Articles!$1:$1048576,MATCH(E949,Articles!D:D,0),7)</f>
        <v/>
      </c>
      <c r="D949" t="str">
        <f>HYPERLINK(INDEX(Articles!$1:$1048576,MATCH(E949,Articles!D:D,0),24),"Lien")</f>
        <v>Lien</v>
      </c>
      <c r="E949" t="str">
        <v>14910-02</v>
      </c>
      <c r="F949" t="str">
        <f>INDEX(Articles!$1:$1048576,MATCH(E949,Articles!D:D,0),5)</f>
        <v>RETARD PYROCLOCK 2 SECONDES</v>
      </c>
      <c r="G949" t="str">
        <f>INDEX(Articles!$1:$1048576,MATCH(E949,Articles!D:D,0),8)</f>
        <v>ACCPYRO</v>
      </c>
      <c r="H949" t="str">
        <f>INDEX(Articles!$1:$1048576,MATCH(E949,Articles!D:D,0),9)</f>
        <v>RETARD</v>
      </c>
      <c r="I949">
        <f>INDEX(Articles!$1:$1048576,MATCH(E949,Articles!D:D,0),10)</f>
        <v>0</v>
      </c>
      <c r="J949" t="str">
        <f>INDEX(Articles!$1:$1048576,MATCH(E949,Articles!D:D,0),11)</f>
        <v/>
      </c>
      <c r="K949" t="str">
        <f>INDEX(Articles!$1:$1048576,MATCH(E949,Articles!D:D,0),12)</f>
        <v/>
      </c>
      <c r="L949" t="str">
        <f>INDEX(Articles!$1:$1048576,MATCH(E949,Articles!D:D,0),13)</f>
        <v>CN</v>
      </c>
      <c r="M949" t="str">
        <f>INDEX(Articles!$1:$1048576,MATCH(E949,Articles!D:D,0),14)</f>
        <v/>
      </c>
      <c r="N949" t="str">
        <f>INDEX(Articles!$1:$1048576,MATCH(E949,Articles!D:D,0),15)</f>
        <v>1.4S</v>
      </c>
      <c r="O949" t="str">
        <f>INDEX(Articles!$1:$1048576,MATCH(E949,Articles!D:D,0),16)</f>
        <v/>
      </c>
      <c r="P949">
        <f>INDEX(Articles!$1:$1048576,MATCH(E949,Articles!D:D,0),17)*1000</f>
        <v>1</v>
      </c>
      <c r="Q949" t="str">
        <f>INDEX(Articles!$1:$1048576,MATCH(E949,Articles!D:D,0),18)</f>
        <v/>
      </c>
      <c r="R949">
        <f>INDEX(Articles!$1:$1048576,MATCH(E949,Articles!D:D,0),19)</f>
        <v>0</v>
      </c>
      <c r="S949" t="str">
        <f>IF(INDEX('Unités CA'!$1:$1048576,MATCH(E949,'Unités CA'!D:D,0),5)=0,"",INDEX('Unités CA'!$1:$1048576,MATCH(E949,'Unités CA'!D:D,0),5))</f>
        <v>0250/CA</v>
      </c>
      <c r="T949" t="str">
        <f>IF(INDEX('Unités BTE'!$1:$1048576,MATCH(E949,'Unités CA'!D:D,0),5)=0,"",INDEX('Unités BTE'!$1:$1048576,MATCH(E949,'Unités CA'!D:D,0),5))</f>
        <v/>
      </c>
      <c r="U949">
        <f>IFERROR(INDEX('Prix PRO CA'!$1:$1048576,MATCH(E949,'Prix PRO CA'!D:D,0),10),"")</f>
        <v>790</v>
      </c>
      <c r="V949" t="str">
        <f>IFERROR(INDEX('Prix PRO CA'!$1:$1048576,MATCH(E949,'Prix PRO BTE'!D:D,0),10),"")</f>
        <v/>
      </c>
      <c r="W949" t="str">
        <f>+IFERROR(INDEX('Prix PRO PCS'!$1:$1048576,MATCH(E949,'Prix PRO PCS'!D:D,0),10),"")</f>
        <v/>
      </c>
      <c r="X949" t="str">
        <f>IF(B949="OPPORTUNITE",AA949,IF(AA949&lt;=0,"Non",IF(AA949&gt;10,"Oui","Inf à 10")))</f>
        <v>Oui</v>
      </c>
      <c r="Y949" t="str">
        <f>IFERROR(INDEX(LigneAchat!$1:$1048576,MATCH(E949,LigneAchat!D:D,0),5),"")</f>
        <v/>
      </c>
      <c r="Z949">
        <f>INDEX(Articles!$1:$1048576,MATCH(E949,Articles!D:D,0),21)</f>
        <v>7989</v>
      </c>
      <c r="AA949">
        <f>+Z949-AB949</f>
        <v>7989</v>
      </c>
      <c r="AB949">
        <f>+INDEX(Articles!$1:$1048576,MATCH(E949,Articles!D:D,0),23)</f>
        <v>0</v>
      </c>
    </row>
    <row r="950">
      <c r="B950" t="str">
        <f>INDEX(Articles!$1:$1048576,MATCH(E950,Articles!D:D,0),6)</f>
        <v>1</v>
      </c>
      <c r="C950" t="str">
        <f>INDEX(Articles!$1:$1048576,MATCH(E950,Articles!D:D,0),7)</f>
        <v/>
      </c>
      <c r="D950" t="str">
        <f>HYPERLINK(INDEX(Articles!$1:$1048576,MATCH(E950,Articles!D:D,0),24),"Lien")</f>
        <v>Lien</v>
      </c>
      <c r="E950" t="str">
        <v>14910-03</v>
      </c>
      <c r="F950" t="str">
        <f>INDEX(Articles!$1:$1048576,MATCH(E950,Articles!D:D,0),5)</f>
        <v>RETARD PYROCLOCK 3 SECONDES</v>
      </c>
      <c r="G950" t="str">
        <f>INDEX(Articles!$1:$1048576,MATCH(E950,Articles!D:D,0),8)</f>
        <v>ACCPYRO</v>
      </c>
      <c r="H950" t="str">
        <f>INDEX(Articles!$1:$1048576,MATCH(E950,Articles!D:D,0),9)</f>
        <v>RETARD</v>
      </c>
      <c r="I950">
        <f>INDEX(Articles!$1:$1048576,MATCH(E950,Articles!D:D,0),10)</f>
        <v>0</v>
      </c>
      <c r="J950" t="str">
        <f>INDEX(Articles!$1:$1048576,MATCH(E950,Articles!D:D,0),11)</f>
        <v/>
      </c>
      <c r="K950" t="str">
        <f>INDEX(Articles!$1:$1048576,MATCH(E950,Articles!D:D,0),12)</f>
        <v/>
      </c>
      <c r="L950" t="str">
        <f>INDEX(Articles!$1:$1048576,MATCH(E950,Articles!D:D,0),13)</f>
        <v>CN</v>
      </c>
      <c r="M950" t="str">
        <f>INDEX(Articles!$1:$1048576,MATCH(E950,Articles!D:D,0),14)</f>
        <v/>
      </c>
      <c r="N950" t="str">
        <f>INDEX(Articles!$1:$1048576,MATCH(E950,Articles!D:D,0),15)</f>
        <v>1.4S</v>
      </c>
      <c r="O950" t="str">
        <f>INDEX(Articles!$1:$1048576,MATCH(E950,Articles!D:D,0),16)</f>
        <v/>
      </c>
      <c r="P950">
        <f>INDEX(Articles!$1:$1048576,MATCH(E950,Articles!D:D,0),17)*1000</f>
        <v>1</v>
      </c>
      <c r="Q950" t="str">
        <f>INDEX(Articles!$1:$1048576,MATCH(E950,Articles!D:D,0),18)</f>
        <v/>
      </c>
      <c r="R950">
        <f>INDEX(Articles!$1:$1048576,MATCH(E950,Articles!D:D,0),19)</f>
        <v>0</v>
      </c>
      <c r="S950" t="str">
        <f>IF(INDEX('Unités CA'!$1:$1048576,MATCH(E950,'Unités CA'!D:D,0),5)=0,"",INDEX('Unités CA'!$1:$1048576,MATCH(E950,'Unités CA'!D:D,0),5))</f>
        <v>0250/CA</v>
      </c>
      <c r="T950" t="str">
        <f>IF(INDEX('Unités BTE'!$1:$1048576,MATCH(E950,'Unités CA'!D:D,0),5)=0,"",INDEX('Unités BTE'!$1:$1048576,MATCH(E950,'Unités CA'!D:D,0),5))</f>
        <v/>
      </c>
      <c r="U950">
        <f>IFERROR(INDEX('Prix PRO CA'!$1:$1048576,MATCH(E950,'Prix PRO CA'!D:D,0),10),"")</f>
        <v>790</v>
      </c>
      <c r="V950" t="str">
        <f>IFERROR(INDEX('Prix PRO CA'!$1:$1048576,MATCH(E950,'Prix PRO BTE'!D:D,0),10),"")</f>
        <v/>
      </c>
      <c r="W950" t="str">
        <f>+IFERROR(INDEX('Prix PRO PCS'!$1:$1048576,MATCH(E950,'Prix PRO PCS'!D:D,0),10),"")</f>
        <v/>
      </c>
      <c r="X950" t="str">
        <f>IF(B950="OPPORTUNITE",AA950,IF(AA950&lt;=0,"Non",IF(AA950&gt;10,"Oui","Inf à 10")))</f>
        <v>Oui</v>
      </c>
      <c r="Y950" t="str">
        <f>IFERROR(INDEX(LigneAchat!$1:$1048576,MATCH(E950,LigneAchat!D:D,0),5),"")</f>
        <v/>
      </c>
      <c r="Z950">
        <f>INDEX(Articles!$1:$1048576,MATCH(E950,Articles!D:D,0),21)</f>
        <v>12999</v>
      </c>
      <c r="AA950">
        <f>+Z950-AB950</f>
        <v>12999</v>
      </c>
      <c r="AB950">
        <f>+INDEX(Articles!$1:$1048576,MATCH(E950,Articles!D:D,0),23)</f>
        <v>0</v>
      </c>
    </row>
    <row r="951">
      <c r="B951" t="str">
        <f>INDEX(Articles!$1:$1048576,MATCH(E951,Articles!D:D,0),6)</f>
        <v>1</v>
      </c>
      <c r="C951" t="str">
        <f>INDEX(Articles!$1:$1048576,MATCH(E951,Articles!D:D,0),7)</f>
        <v/>
      </c>
      <c r="D951" t="str">
        <f>HYPERLINK(INDEX(Articles!$1:$1048576,MATCH(E951,Articles!D:D,0),24),"Lien")</f>
        <v>Lien</v>
      </c>
      <c r="E951" t="str">
        <v>14910-04</v>
      </c>
      <c r="F951" t="str">
        <f>INDEX(Articles!$1:$1048576,MATCH(E951,Articles!D:D,0),5)</f>
        <v>RETARD PYROCLOCK 4 SECONDES</v>
      </c>
      <c r="G951" t="str">
        <f>INDEX(Articles!$1:$1048576,MATCH(E951,Articles!D:D,0),8)</f>
        <v>ACCPYRO</v>
      </c>
      <c r="H951" t="str">
        <f>INDEX(Articles!$1:$1048576,MATCH(E951,Articles!D:D,0),9)</f>
        <v>RETARD</v>
      </c>
      <c r="I951">
        <f>INDEX(Articles!$1:$1048576,MATCH(E951,Articles!D:D,0),10)</f>
        <v>0</v>
      </c>
      <c r="J951" t="str">
        <f>INDEX(Articles!$1:$1048576,MATCH(E951,Articles!D:D,0),11)</f>
        <v/>
      </c>
      <c r="K951" t="str">
        <f>INDEX(Articles!$1:$1048576,MATCH(E951,Articles!D:D,0),12)</f>
        <v/>
      </c>
      <c r="L951" t="str">
        <f>INDEX(Articles!$1:$1048576,MATCH(E951,Articles!D:D,0),13)</f>
        <v>CN</v>
      </c>
      <c r="M951" t="str">
        <f>INDEX(Articles!$1:$1048576,MATCH(E951,Articles!D:D,0),14)</f>
        <v/>
      </c>
      <c r="N951" t="str">
        <f>INDEX(Articles!$1:$1048576,MATCH(E951,Articles!D:D,0),15)</f>
        <v>1.4S</v>
      </c>
      <c r="O951" t="str">
        <f>INDEX(Articles!$1:$1048576,MATCH(E951,Articles!D:D,0),16)</f>
        <v/>
      </c>
      <c r="P951">
        <f>INDEX(Articles!$1:$1048576,MATCH(E951,Articles!D:D,0),17)*1000</f>
        <v>1</v>
      </c>
      <c r="Q951" t="str">
        <f>INDEX(Articles!$1:$1048576,MATCH(E951,Articles!D:D,0),18)</f>
        <v/>
      </c>
      <c r="R951">
        <f>INDEX(Articles!$1:$1048576,MATCH(E951,Articles!D:D,0),19)</f>
        <v>0</v>
      </c>
      <c r="S951" t="str">
        <f>IF(INDEX('Unités CA'!$1:$1048576,MATCH(E951,'Unités CA'!D:D,0),5)=0,"",INDEX('Unités CA'!$1:$1048576,MATCH(E951,'Unités CA'!D:D,0),5))</f>
        <v>0250/CA</v>
      </c>
      <c r="T951" t="str">
        <f>IF(INDEX('Unités BTE'!$1:$1048576,MATCH(E951,'Unités CA'!D:D,0),5)=0,"",INDEX('Unités BTE'!$1:$1048576,MATCH(E951,'Unités CA'!D:D,0),5))</f>
        <v/>
      </c>
      <c r="U951">
        <f>IFERROR(INDEX('Prix PRO CA'!$1:$1048576,MATCH(E951,'Prix PRO CA'!D:D,0),10),"")</f>
        <v>790</v>
      </c>
      <c r="V951" t="str">
        <f>IFERROR(INDEX('Prix PRO CA'!$1:$1048576,MATCH(E951,'Prix PRO BTE'!D:D,0),10),"")</f>
        <v/>
      </c>
      <c r="W951" t="str">
        <f>+IFERROR(INDEX('Prix PRO PCS'!$1:$1048576,MATCH(E951,'Prix PRO PCS'!D:D,0),10),"")</f>
        <v/>
      </c>
      <c r="X951" t="str">
        <f>IF(B951="OPPORTUNITE",AA951,IF(AA951&lt;=0,"Non",IF(AA951&gt;10,"Oui","Inf à 10")))</f>
        <v>Oui</v>
      </c>
      <c r="Y951" t="str">
        <f>IFERROR(INDEX(LigneAchat!$1:$1048576,MATCH(E951,LigneAchat!D:D,0),5),"")</f>
        <v/>
      </c>
      <c r="Z951">
        <f>INDEX(Articles!$1:$1048576,MATCH(E951,Articles!D:D,0),21)</f>
        <v>11983</v>
      </c>
      <c r="AA951">
        <f>+Z951-AB951</f>
        <v>11983</v>
      </c>
      <c r="AB951">
        <f>+INDEX(Articles!$1:$1048576,MATCH(E951,Articles!D:D,0),23)</f>
        <v>0</v>
      </c>
    </row>
    <row r="952">
      <c r="B952" t="str">
        <f>INDEX(Articles!$1:$1048576,MATCH(E952,Articles!D:D,0),6)</f>
        <v>1</v>
      </c>
      <c r="C952" t="str">
        <f>INDEX(Articles!$1:$1048576,MATCH(E952,Articles!D:D,0),7)</f>
        <v/>
      </c>
      <c r="D952" t="str">
        <f>HYPERLINK(INDEX(Articles!$1:$1048576,MATCH(E952,Articles!D:D,0),24),"Lien")</f>
        <v>Lien</v>
      </c>
      <c r="E952" t="str">
        <v>14910-05</v>
      </c>
      <c r="F952" t="str">
        <f>INDEX(Articles!$1:$1048576,MATCH(E952,Articles!D:D,0),5)</f>
        <v>RETARD PYROCLOCK 5 SECONDES</v>
      </c>
      <c r="G952" t="str">
        <f>INDEX(Articles!$1:$1048576,MATCH(E952,Articles!D:D,0),8)</f>
        <v>ACCPYRO</v>
      </c>
      <c r="H952" t="str">
        <f>INDEX(Articles!$1:$1048576,MATCH(E952,Articles!D:D,0),9)</f>
        <v>RETARD</v>
      </c>
      <c r="I952">
        <f>INDEX(Articles!$1:$1048576,MATCH(E952,Articles!D:D,0),10)</f>
        <v>0</v>
      </c>
      <c r="J952" t="str">
        <f>INDEX(Articles!$1:$1048576,MATCH(E952,Articles!D:D,0),11)</f>
        <v/>
      </c>
      <c r="K952" t="str">
        <f>INDEX(Articles!$1:$1048576,MATCH(E952,Articles!D:D,0),12)</f>
        <v/>
      </c>
      <c r="L952" t="str">
        <f>INDEX(Articles!$1:$1048576,MATCH(E952,Articles!D:D,0),13)</f>
        <v>CN</v>
      </c>
      <c r="M952" t="str">
        <f>INDEX(Articles!$1:$1048576,MATCH(E952,Articles!D:D,0),14)</f>
        <v/>
      </c>
      <c r="N952" t="str">
        <f>INDEX(Articles!$1:$1048576,MATCH(E952,Articles!D:D,0),15)</f>
        <v>1.4S</v>
      </c>
      <c r="O952" t="str">
        <f>INDEX(Articles!$1:$1048576,MATCH(E952,Articles!D:D,0),16)</f>
        <v/>
      </c>
      <c r="P952">
        <f>INDEX(Articles!$1:$1048576,MATCH(E952,Articles!D:D,0),17)*1000</f>
        <v>1</v>
      </c>
      <c r="Q952" t="str">
        <f>INDEX(Articles!$1:$1048576,MATCH(E952,Articles!D:D,0),18)</f>
        <v/>
      </c>
      <c r="R952">
        <f>INDEX(Articles!$1:$1048576,MATCH(E952,Articles!D:D,0),19)</f>
        <v>0</v>
      </c>
      <c r="S952" t="str">
        <f>IF(INDEX('Unités CA'!$1:$1048576,MATCH(E952,'Unités CA'!D:D,0),5)=0,"",INDEX('Unités CA'!$1:$1048576,MATCH(E952,'Unités CA'!D:D,0),5))</f>
        <v>0250/CA</v>
      </c>
      <c r="T952" t="str">
        <f>IF(INDEX('Unités BTE'!$1:$1048576,MATCH(E952,'Unités CA'!D:D,0),5)=0,"",INDEX('Unités BTE'!$1:$1048576,MATCH(E952,'Unités CA'!D:D,0),5))</f>
        <v/>
      </c>
      <c r="U952">
        <f>IFERROR(INDEX('Prix PRO CA'!$1:$1048576,MATCH(E952,'Prix PRO CA'!D:D,0),10),"")</f>
        <v>790</v>
      </c>
      <c r="V952" t="str">
        <f>IFERROR(INDEX('Prix PRO CA'!$1:$1048576,MATCH(E952,'Prix PRO BTE'!D:D,0),10),"")</f>
        <v/>
      </c>
      <c r="W952" t="str">
        <f>+IFERROR(INDEX('Prix PRO PCS'!$1:$1048576,MATCH(E952,'Prix PRO PCS'!D:D,0),10),"")</f>
        <v/>
      </c>
      <c r="X952" t="str">
        <f>IF(B952="OPPORTUNITE",AA952,IF(AA952&lt;=0,"Non",IF(AA952&gt;10,"Oui","Inf à 10")))</f>
        <v>Oui</v>
      </c>
      <c r="Y952" t="str">
        <f>IFERROR(INDEX(LigneAchat!$1:$1048576,MATCH(E952,LigneAchat!D:D,0),5),"")</f>
        <v/>
      </c>
      <c r="Z952">
        <f>INDEX(Articles!$1:$1048576,MATCH(E952,Articles!D:D,0),21)</f>
        <v>6992</v>
      </c>
      <c r="AA952">
        <f>+Z952-AB952</f>
        <v>6992</v>
      </c>
      <c r="AB952">
        <f>+INDEX(Articles!$1:$1048576,MATCH(E952,Articles!D:D,0),23)</f>
        <v>0</v>
      </c>
    </row>
    <row r="953">
      <c r="B953" t="str">
        <f>INDEX(Articles!$1:$1048576,MATCH(E953,Articles!D:D,0),6)</f>
        <v>1</v>
      </c>
      <c r="C953" t="str">
        <f>INDEX(Articles!$1:$1048576,MATCH(E953,Articles!D:D,0),7)</f>
        <v/>
      </c>
      <c r="D953" t="str">
        <f>HYPERLINK(INDEX(Articles!$1:$1048576,MATCH(E953,Articles!D:D,0),24),"Lien")</f>
        <v>Lien</v>
      </c>
      <c r="E953" t="str">
        <v>29040</v>
      </c>
      <c r="F953" t="str">
        <f>INDEX(Articles!$1:$1048576,MATCH(E953,Articles!D:D,0),5)</f>
        <v>COLLIER PLASTIQUE 100 X 3 MM LOT DE 500</v>
      </c>
      <c r="G953" t="str">
        <f>INDEX(Articles!$1:$1048576,MATCH(E953,Articles!D:D,0),8)</f>
        <v>ACCPYRO</v>
      </c>
      <c r="H953" t="str">
        <f>INDEX(Articles!$1:$1048576,MATCH(E953,Articles!D:D,0),9)</f>
        <v>FIXATIONS</v>
      </c>
      <c r="I953">
        <f>INDEX(Articles!$1:$1048576,MATCH(E953,Articles!D:D,0),10)</f>
        <v>0</v>
      </c>
      <c r="J953" t="str">
        <f>INDEX(Articles!$1:$1048576,MATCH(E953,Articles!D:D,0),11)</f>
        <v/>
      </c>
      <c r="K953" t="str">
        <f>INDEX(Articles!$1:$1048576,MATCH(E953,Articles!D:D,0),12)</f>
        <v/>
      </c>
      <c r="L953" t="str">
        <f>INDEX(Articles!$1:$1048576,MATCH(E953,Articles!D:D,0),13)</f>
        <v>CN</v>
      </c>
      <c r="M953" t="str">
        <f>INDEX(Articles!$1:$1048576,MATCH(E953,Articles!D:D,0),14)</f>
        <v/>
      </c>
      <c r="N953" t="str">
        <f>INDEX(Articles!$1:$1048576,MATCH(E953,Articles!D:D,0),15)</f>
        <v/>
      </c>
      <c r="O953" t="str">
        <f>INDEX(Articles!$1:$1048576,MATCH(E953,Articles!D:D,0),16)</f>
        <v/>
      </c>
      <c r="P953">
        <f>INDEX(Articles!$1:$1048576,MATCH(E953,Articles!D:D,0),17)*1000</f>
        <v>0</v>
      </c>
      <c r="Q953" t="str">
        <f>INDEX(Articles!$1:$1048576,MATCH(E953,Articles!D:D,0),18)</f>
        <v/>
      </c>
      <c r="R953">
        <f>INDEX(Articles!$1:$1048576,MATCH(E953,Articles!D:D,0),19)</f>
        <v>0</v>
      </c>
      <c r="S953" t="str">
        <f>IF(INDEX('Unités CA'!$1:$1048576,MATCH(E953,'Unités CA'!D:D,0),5)=0,"",INDEX('Unités CA'!$1:$1048576,MATCH(E953,'Unités CA'!D:D,0),5))</f>
        <v>0001/CA</v>
      </c>
      <c r="T953" t="str">
        <f>IF(INDEX('Unités BTE'!$1:$1048576,MATCH(E953,'Unités CA'!D:D,0),5)=0,"",INDEX('Unités BTE'!$1:$1048576,MATCH(E953,'Unités CA'!D:D,0),5))</f>
        <v>0005/BTE</v>
      </c>
      <c r="U953" t="str">
        <f>IFERROR(INDEX('Prix PRO CA'!$1:$1048576,MATCH(E953,'Prix PRO CA'!D:D,0),10),"")</f>
        <v/>
      </c>
      <c r="V953" t="str">
        <f>IFERROR(INDEX('Prix PRO CA'!$1:$1048576,MATCH(E953,'Prix PRO BTE'!D:D,0),10),"")</f>
        <v/>
      </c>
      <c r="W953">
        <f>+IFERROR(INDEX('Prix PRO PCS'!$1:$1048576,MATCH(E953,'Prix PRO PCS'!D:D,0),10),"")</f>
        <v>7.02</v>
      </c>
      <c r="X953" t="str">
        <f>IF(B953="OPPORTUNITE",AA953,IF(AA953&lt;=0,"Non",IF(AA953&gt;10,"Oui","Inf à 10")))</f>
        <v>Oui</v>
      </c>
      <c r="Y953" t="str">
        <f>IFERROR(INDEX(LigneAchat!$1:$1048576,MATCH(E953,LigneAchat!D:D,0),5),"")</f>
        <v/>
      </c>
      <c r="Z953">
        <f>INDEX(Articles!$1:$1048576,MATCH(E953,Articles!D:D,0),21)</f>
        <v>380</v>
      </c>
      <c r="AA953">
        <f>+Z953-AB953</f>
        <v>380</v>
      </c>
      <c r="AB953">
        <f>+INDEX(Articles!$1:$1048576,MATCH(E953,Articles!D:D,0),23)</f>
        <v>0</v>
      </c>
    </row>
    <row r="954">
      <c r="B954" t="str">
        <f>INDEX(Articles!$1:$1048576,MATCH(E954,Articles!D:D,0),6)</f>
        <v>1</v>
      </c>
      <c r="C954" t="str">
        <f>INDEX(Articles!$1:$1048576,MATCH(E954,Articles!D:D,0),7)</f>
        <v/>
      </c>
      <c r="D954" t="str">
        <f>HYPERLINK(INDEX(Articles!$1:$1048576,MATCH(E954,Articles!D:D,0),24),"Lien")</f>
        <v>Lien</v>
      </c>
      <c r="E954" t="str">
        <v>29044</v>
      </c>
      <c r="F954" t="str">
        <f>INDEX(Articles!$1:$1048576,MATCH(E954,Articles!D:D,0),5)</f>
        <v>COLLIER PLASTIQUE 200 X 4 MM LOT DE 1000</v>
      </c>
      <c r="G954" t="str">
        <f>INDEX(Articles!$1:$1048576,MATCH(E954,Articles!D:D,0),8)</f>
        <v>ACCPYRO</v>
      </c>
      <c r="H954" t="str">
        <f>INDEX(Articles!$1:$1048576,MATCH(E954,Articles!D:D,0),9)</f>
        <v>FIXATIONS</v>
      </c>
      <c r="I954">
        <f>INDEX(Articles!$1:$1048576,MATCH(E954,Articles!D:D,0),10)</f>
        <v>0</v>
      </c>
      <c r="J954" t="str">
        <f>INDEX(Articles!$1:$1048576,MATCH(E954,Articles!D:D,0),11)</f>
        <v/>
      </c>
      <c r="K954" t="str">
        <f>INDEX(Articles!$1:$1048576,MATCH(E954,Articles!D:D,0),12)</f>
        <v/>
      </c>
      <c r="L954" t="str">
        <f>INDEX(Articles!$1:$1048576,MATCH(E954,Articles!D:D,0),13)</f>
        <v>CN</v>
      </c>
      <c r="M954" t="str">
        <f>INDEX(Articles!$1:$1048576,MATCH(E954,Articles!D:D,0),14)</f>
        <v/>
      </c>
      <c r="N954" t="str">
        <f>INDEX(Articles!$1:$1048576,MATCH(E954,Articles!D:D,0),15)</f>
        <v/>
      </c>
      <c r="O954" t="str">
        <f>INDEX(Articles!$1:$1048576,MATCH(E954,Articles!D:D,0),16)</f>
        <v/>
      </c>
      <c r="P954">
        <f>INDEX(Articles!$1:$1048576,MATCH(E954,Articles!D:D,0),17)*1000</f>
        <v>0</v>
      </c>
      <c r="Q954" t="str">
        <f>INDEX(Articles!$1:$1048576,MATCH(E954,Articles!D:D,0),18)</f>
        <v/>
      </c>
      <c r="R954">
        <f>INDEX(Articles!$1:$1048576,MATCH(E954,Articles!D:D,0),19)</f>
        <v>0</v>
      </c>
      <c r="S954" t="str">
        <f>IF(INDEX('Unités CA'!$1:$1048576,MATCH(E954,'Unités CA'!D:D,0),5)=0,"",INDEX('Unités CA'!$1:$1048576,MATCH(E954,'Unités CA'!D:D,0),5))</f>
        <v>0001/CA</v>
      </c>
      <c r="T954" t="str">
        <f>IF(INDEX('Unités BTE'!$1:$1048576,MATCH(E954,'Unités CA'!D:D,0),5)=0,"",INDEX('Unités BTE'!$1:$1048576,MATCH(E954,'Unités CA'!D:D,0),5))</f>
        <v>0005/BTE</v>
      </c>
      <c r="U954" t="str">
        <f>IFERROR(INDEX('Prix PRO CA'!$1:$1048576,MATCH(E954,'Prix PRO CA'!D:D,0),10),"")</f>
        <v/>
      </c>
      <c r="V954" t="str">
        <f>IFERROR(INDEX('Prix PRO CA'!$1:$1048576,MATCH(E954,'Prix PRO BTE'!D:D,0),10),"")</f>
        <v/>
      </c>
      <c r="W954">
        <f>+IFERROR(INDEX('Prix PRO PCS'!$1:$1048576,MATCH(E954,'Prix PRO PCS'!D:D,0),10),"")</f>
        <v>33.18</v>
      </c>
      <c r="X954" t="str">
        <f>IF(B954="OPPORTUNITE",AA954,IF(AA954&lt;=0,"Non",IF(AA954&gt;10,"Oui","Inf à 10")))</f>
        <v>Oui</v>
      </c>
      <c r="Y954" t="str">
        <f>IFERROR(INDEX(LigneAchat!$1:$1048576,MATCH(E954,LigneAchat!D:D,0),5),"")</f>
        <v/>
      </c>
      <c r="Z954">
        <f>INDEX(Articles!$1:$1048576,MATCH(E954,Articles!D:D,0),21)</f>
        <v>165</v>
      </c>
      <c r="AA954">
        <f>+Z954-AB954</f>
        <v>164</v>
      </c>
      <c r="AB954">
        <f>+INDEX(Articles!$1:$1048576,MATCH(E954,Articles!D:D,0),23)</f>
        <v>1</v>
      </c>
    </row>
    <row r="955">
      <c r="B955" t="str">
        <f>INDEX(Articles!$1:$1048576,MATCH(E955,Articles!D:D,0),6)</f>
        <v>1</v>
      </c>
      <c r="C955" t="str">
        <f>INDEX(Articles!$1:$1048576,MATCH(E955,Articles!D:D,0),7)</f>
        <v/>
      </c>
      <c r="D955" t="str">
        <f>HYPERLINK(INDEX(Articles!$1:$1048576,MATCH(E955,Articles!D:D,0),24),"Lien")</f>
        <v>Lien</v>
      </c>
      <c r="E955" t="str">
        <v>29041</v>
      </c>
      <c r="F955" t="str">
        <f>INDEX(Articles!$1:$1048576,MATCH(E955,Articles!D:D,0),5)</f>
        <v>COLLIER PLASTIQUE 300 X 4MM LOT DE 100</v>
      </c>
      <c r="G955" t="str">
        <f>INDEX(Articles!$1:$1048576,MATCH(E955,Articles!D:D,0),8)</f>
        <v>ACCPYRO</v>
      </c>
      <c r="H955" t="str">
        <f>INDEX(Articles!$1:$1048576,MATCH(E955,Articles!D:D,0),9)</f>
        <v>FIXATIONS</v>
      </c>
      <c r="I955">
        <f>INDEX(Articles!$1:$1048576,MATCH(E955,Articles!D:D,0),10)</f>
        <v>0</v>
      </c>
      <c r="J955" t="str">
        <f>INDEX(Articles!$1:$1048576,MATCH(E955,Articles!D:D,0),11)</f>
        <v/>
      </c>
      <c r="K955" t="str">
        <f>INDEX(Articles!$1:$1048576,MATCH(E955,Articles!D:D,0),12)</f>
        <v/>
      </c>
      <c r="L955" t="str">
        <f>INDEX(Articles!$1:$1048576,MATCH(E955,Articles!D:D,0),13)</f>
        <v>CN</v>
      </c>
      <c r="M955" t="str">
        <f>INDEX(Articles!$1:$1048576,MATCH(E955,Articles!D:D,0),14)</f>
        <v/>
      </c>
      <c r="N955" t="str">
        <f>INDEX(Articles!$1:$1048576,MATCH(E955,Articles!D:D,0),15)</f>
        <v/>
      </c>
      <c r="O955" t="str">
        <f>INDEX(Articles!$1:$1048576,MATCH(E955,Articles!D:D,0),16)</f>
        <v/>
      </c>
      <c r="P955">
        <f>INDEX(Articles!$1:$1048576,MATCH(E955,Articles!D:D,0),17)*1000</f>
        <v>0</v>
      </c>
      <c r="Q955" t="str">
        <f>INDEX(Articles!$1:$1048576,MATCH(E955,Articles!D:D,0),18)</f>
        <v/>
      </c>
      <c r="R955">
        <f>INDEX(Articles!$1:$1048576,MATCH(E955,Articles!D:D,0),19)</f>
        <v>0</v>
      </c>
      <c r="S955" t="str">
        <f>IF(INDEX('Unités CA'!$1:$1048576,MATCH(E955,'Unités CA'!D:D,0),5)=0,"",INDEX('Unités CA'!$1:$1048576,MATCH(E955,'Unités CA'!D:D,0),5))</f>
        <v>0001/CA</v>
      </c>
      <c r="T955" t="str">
        <f>IF(INDEX('Unités BTE'!$1:$1048576,MATCH(E955,'Unités CA'!D:D,0),5)=0,"",INDEX('Unités BTE'!$1:$1048576,MATCH(E955,'Unités CA'!D:D,0),5))</f>
        <v>0005/BTE</v>
      </c>
      <c r="U955" t="str">
        <f>IFERROR(INDEX('Prix PRO CA'!$1:$1048576,MATCH(E955,'Prix PRO CA'!D:D,0),10),"")</f>
        <v/>
      </c>
      <c r="V955" t="str">
        <f>IFERROR(INDEX('Prix PRO CA'!$1:$1048576,MATCH(E955,'Prix PRO BTE'!D:D,0),10),"")</f>
        <v/>
      </c>
      <c r="W955">
        <f>+IFERROR(INDEX('Prix PRO PCS'!$1:$1048576,MATCH(E955,'Prix PRO PCS'!D:D,0),10),"")</f>
        <v>5.89</v>
      </c>
      <c r="X955" t="str">
        <f>IF(B955="OPPORTUNITE",AA955,IF(AA955&lt;=0,"Non",IF(AA955&gt;10,"Oui","Inf à 10")))</f>
        <v>Oui</v>
      </c>
      <c r="Y955" t="str">
        <f>IFERROR(INDEX(LigneAchat!$1:$1048576,MATCH(E955,LigneAchat!D:D,0),5),"")</f>
        <v/>
      </c>
      <c r="Z955">
        <f>INDEX(Articles!$1:$1048576,MATCH(E955,Articles!D:D,0),21)</f>
        <v>1501</v>
      </c>
      <c r="AA955">
        <f>+Z955-AB955</f>
        <v>1501</v>
      </c>
      <c r="AB955">
        <f>+INDEX(Articles!$1:$1048576,MATCH(E955,Articles!D:D,0),23)</f>
        <v>0</v>
      </c>
    </row>
    <row r="956">
      <c r="B956" t="str">
        <f>INDEX(Articles!$1:$1048576,MATCH(E956,Articles!D:D,0),6)</f>
        <v>1</v>
      </c>
      <c r="C956" t="str">
        <f>INDEX(Articles!$1:$1048576,MATCH(E956,Articles!D:D,0),7)</f>
        <v/>
      </c>
      <c r="D956" t="str">
        <f>HYPERLINK(INDEX(Articles!$1:$1048576,MATCH(E956,Articles!D:D,0),24),"Lien")</f>
        <v>Lien</v>
      </c>
      <c r="E956" t="str">
        <v>29042</v>
      </c>
      <c r="F956" t="str">
        <f>INDEX(Articles!$1:$1048576,MATCH(E956,Articles!D:D,0),5)</f>
        <v>COLLIER PLASTIQUE 400 X 8 MM LOT DE 100</v>
      </c>
      <c r="G956" t="str">
        <f>INDEX(Articles!$1:$1048576,MATCH(E956,Articles!D:D,0),8)</f>
        <v>ACCPYRO</v>
      </c>
      <c r="H956" t="str">
        <f>INDEX(Articles!$1:$1048576,MATCH(E956,Articles!D:D,0),9)</f>
        <v>FIXATIONS</v>
      </c>
      <c r="I956">
        <f>INDEX(Articles!$1:$1048576,MATCH(E956,Articles!D:D,0),10)</f>
        <v>0</v>
      </c>
      <c r="J956" t="str">
        <f>INDEX(Articles!$1:$1048576,MATCH(E956,Articles!D:D,0),11)</f>
        <v/>
      </c>
      <c r="K956" t="str">
        <f>INDEX(Articles!$1:$1048576,MATCH(E956,Articles!D:D,0),12)</f>
        <v/>
      </c>
      <c r="L956" t="str">
        <f>INDEX(Articles!$1:$1048576,MATCH(E956,Articles!D:D,0),13)</f>
        <v>CN</v>
      </c>
      <c r="M956" t="str">
        <f>INDEX(Articles!$1:$1048576,MATCH(E956,Articles!D:D,0),14)</f>
        <v/>
      </c>
      <c r="N956" t="str">
        <f>INDEX(Articles!$1:$1048576,MATCH(E956,Articles!D:D,0),15)</f>
        <v/>
      </c>
      <c r="O956" t="str">
        <f>INDEX(Articles!$1:$1048576,MATCH(E956,Articles!D:D,0),16)</f>
        <v/>
      </c>
      <c r="P956">
        <f>INDEX(Articles!$1:$1048576,MATCH(E956,Articles!D:D,0),17)*1000</f>
        <v>0</v>
      </c>
      <c r="Q956" t="str">
        <f>INDEX(Articles!$1:$1048576,MATCH(E956,Articles!D:D,0),18)</f>
        <v/>
      </c>
      <c r="R956">
        <f>INDEX(Articles!$1:$1048576,MATCH(E956,Articles!D:D,0),19)</f>
        <v>0</v>
      </c>
      <c r="S956" t="str">
        <f>IF(INDEX('Unités CA'!$1:$1048576,MATCH(E956,'Unités CA'!D:D,0),5)=0,"",INDEX('Unités CA'!$1:$1048576,MATCH(E956,'Unités CA'!D:D,0),5))</f>
        <v>0001/CA</v>
      </c>
      <c r="T956" t="str">
        <f>IF(INDEX('Unités BTE'!$1:$1048576,MATCH(E956,'Unités CA'!D:D,0),5)=0,"",INDEX('Unités BTE'!$1:$1048576,MATCH(E956,'Unités CA'!D:D,0),5))</f>
        <v>0005/BTE</v>
      </c>
      <c r="U956" t="str">
        <f>IFERROR(INDEX('Prix PRO CA'!$1:$1048576,MATCH(E956,'Prix PRO CA'!D:D,0),10),"")</f>
        <v/>
      </c>
      <c r="V956" t="str">
        <f>IFERROR(INDEX('Prix PRO CA'!$1:$1048576,MATCH(E956,'Prix PRO BTE'!D:D,0),10),"")</f>
        <v/>
      </c>
      <c r="W956">
        <f>+IFERROR(INDEX('Prix PRO PCS'!$1:$1048576,MATCH(E956,'Prix PRO PCS'!D:D,0),10),"")</f>
        <v>20.03</v>
      </c>
      <c r="X956" t="str">
        <f>IF(B956="OPPORTUNITE",AA956,IF(AA956&lt;=0,"Non",IF(AA956&gt;10,"Oui","Inf à 10")))</f>
        <v>Oui</v>
      </c>
      <c r="Y956" t="str">
        <f>IFERROR(INDEX(LigneAchat!$1:$1048576,MATCH(E956,LigneAchat!D:D,0),5),"")</f>
        <v/>
      </c>
      <c r="Z956">
        <f>INDEX(Articles!$1:$1048576,MATCH(E956,Articles!D:D,0),21)</f>
        <v>827</v>
      </c>
      <c r="AA956">
        <f>+Z956-AB956</f>
        <v>826</v>
      </c>
      <c r="AB956">
        <f>+INDEX(Articles!$1:$1048576,MATCH(E956,Articles!D:D,0),23)</f>
        <v>1</v>
      </c>
    </row>
    <row r="957">
      <c r="B957" t="str">
        <f>INDEX(Articles!$1:$1048576,MATCH(E957,Articles!D:D,0),6)</f>
        <v>1</v>
      </c>
      <c r="C957" t="str">
        <f>INDEX(Articles!$1:$1048576,MATCH(E957,Articles!D:D,0),7)</f>
        <v/>
      </c>
      <c r="D957" t="str">
        <f>HYPERLINK(INDEX(Articles!$1:$1048576,MATCH(E957,Articles!D:D,0),24),"Lien")</f>
        <v>Lien</v>
      </c>
      <c r="E957" t="str">
        <v>29060</v>
      </c>
      <c r="F957" t="str">
        <f>INDEX(Articles!$1:$1048576,MATCH(E957,Articles!D:D,0),5)</f>
        <v>FIL DE FER GALVA  PQT DE 5 KG</v>
      </c>
      <c r="G957" t="str">
        <f>INDEX(Articles!$1:$1048576,MATCH(E957,Articles!D:D,0),8)</f>
        <v>ACCPYRO</v>
      </c>
      <c r="H957" t="str">
        <f>INDEX(Articles!$1:$1048576,MATCH(E957,Articles!D:D,0),9)</f>
        <v>FIXATIONS</v>
      </c>
      <c r="I957">
        <f>INDEX(Articles!$1:$1048576,MATCH(E957,Articles!D:D,0),10)</f>
        <v>0</v>
      </c>
      <c r="J957" t="str">
        <f>INDEX(Articles!$1:$1048576,MATCH(E957,Articles!D:D,0),11)</f>
        <v/>
      </c>
      <c r="K957" t="str">
        <f>INDEX(Articles!$1:$1048576,MATCH(E957,Articles!D:D,0),12)</f>
        <v/>
      </c>
      <c r="L957" t="str">
        <f>INDEX(Articles!$1:$1048576,MATCH(E957,Articles!D:D,0),13)</f>
        <v>FR</v>
      </c>
      <c r="M957" t="str">
        <f>INDEX(Articles!$1:$1048576,MATCH(E957,Articles!D:D,0),14)</f>
        <v/>
      </c>
      <c r="N957" t="str">
        <f>INDEX(Articles!$1:$1048576,MATCH(E957,Articles!D:D,0),15)</f>
        <v/>
      </c>
      <c r="O957" t="str">
        <f>INDEX(Articles!$1:$1048576,MATCH(E957,Articles!D:D,0),16)</f>
        <v/>
      </c>
      <c r="P957">
        <f>INDEX(Articles!$1:$1048576,MATCH(E957,Articles!D:D,0),17)*1000</f>
        <v>0</v>
      </c>
      <c r="Q957" t="str">
        <f>INDEX(Articles!$1:$1048576,MATCH(E957,Articles!D:D,0),18)</f>
        <v/>
      </c>
      <c r="R957">
        <f>INDEX(Articles!$1:$1048576,MATCH(E957,Articles!D:D,0),19)</f>
        <v>0</v>
      </c>
      <c r="S957" t="e">
        <f>IF(INDEX('Unités CA'!$1:$1048576,MATCH(E957,'Unités CA'!D:D,0),5)=0,"",INDEX('Unités CA'!$1:$1048576,MATCH(E957,'Unités CA'!D:D,0),5))</f>
        <v>#N/A</v>
      </c>
      <c r="T957" t="e">
        <f>IF(INDEX('Unités BTE'!$1:$1048576,MATCH(E957,'Unités CA'!D:D,0),5)=0,"",INDEX('Unités BTE'!$1:$1048576,MATCH(E957,'Unités CA'!D:D,0),5))</f>
        <v>#N/A</v>
      </c>
      <c r="U957" t="str">
        <f>IFERROR(INDEX('Prix PRO CA'!$1:$1048576,MATCH(E957,'Prix PRO CA'!D:D,0),10),"")</f>
        <v/>
      </c>
      <c r="V957" t="str">
        <f>IFERROR(INDEX('Prix PRO CA'!$1:$1048576,MATCH(E957,'Prix PRO BTE'!D:D,0),10),"")</f>
        <v/>
      </c>
      <c r="W957">
        <f>+IFERROR(INDEX('Prix PRO PCS'!$1:$1048576,MATCH(E957,'Prix PRO PCS'!D:D,0),10),"")</f>
        <v>20.46</v>
      </c>
      <c r="X957" t="str">
        <f>IF(B957="OPPORTUNITE",AA957,IF(AA957&lt;=0,"Non",IF(AA957&gt;10,"Oui","Inf à 10")))</f>
        <v>Oui</v>
      </c>
      <c r="Y957" t="str">
        <f>IFERROR(INDEX(LigneAchat!$1:$1048576,MATCH(E957,LigneAchat!D:D,0),5),"")</f>
        <v/>
      </c>
      <c r="Z957">
        <f>INDEX(Articles!$1:$1048576,MATCH(E957,Articles!D:D,0),21)</f>
        <v>37</v>
      </c>
      <c r="AA957">
        <f>+Z957-AB957</f>
        <v>37</v>
      </c>
      <c r="AB957">
        <f>+INDEX(Articles!$1:$1048576,MATCH(E957,Articles!D:D,0),23)</f>
        <v>0</v>
      </c>
    </row>
    <row r="958">
      <c r="B958" t="str">
        <f>INDEX(Articles!$1:$1048576,MATCH(E958,Articles!D:D,0),6)</f>
        <v>1</v>
      </c>
      <c r="C958" t="str">
        <f>INDEX(Articles!$1:$1048576,MATCH(E958,Articles!D:D,0),7)</f>
        <v/>
      </c>
      <c r="D958" t="str">
        <f>HYPERLINK(INDEX(Articles!$1:$1048576,MATCH(E958,Articles!D:D,0),24),"Lien")</f>
        <v>Lien</v>
      </c>
      <c r="E958" t="str">
        <v>29070</v>
      </c>
      <c r="F958" t="str">
        <f>INDEX(Articles!$1:$1048576,MATCH(E958,Articles!D:D,0),5)</f>
        <v>FILM ETIRABLE  RL</v>
      </c>
      <c r="G958" t="str">
        <f>INDEX(Articles!$1:$1048576,MATCH(E958,Articles!D:D,0),8)</f>
        <v>ACCPYRO</v>
      </c>
      <c r="H958" t="str">
        <f>INDEX(Articles!$1:$1048576,MATCH(E958,Articles!D:D,0),9)</f>
        <v>PROTECTION</v>
      </c>
      <c r="I958">
        <f>INDEX(Articles!$1:$1048576,MATCH(E958,Articles!D:D,0),10)</f>
        <v>0</v>
      </c>
      <c r="J958" t="str">
        <f>INDEX(Articles!$1:$1048576,MATCH(E958,Articles!D:D,0),11)</f>
        <v/>
      </c>
      <c r="K958" t="str">
        <f>INDEX(Articles!$1:$1048576,MATCH(E958,Articles!D:D,0),12)</f>
        <v/>
      </c>
      <c r="L958" t="str">
        <f>INDEX(Articles!$1:$1048576,MATCH(E958,Articles!D:D,0),13)</f>
        <v>FR</v>
      </c>
      <c r="M958" t="str">
        <f>INDEX(Articles!$1:$1048576,MATCH(E958,Articles!D:D,0),14)</f>
        <v/>
      </c>
      <c r="N958" t="str">
        <f>INDEX(Articles!$1:$1048576,MATCH(E958,Articles!D:D,0),15)</f>
        <v/>
      </c>
      <c r="O958" t="str">
        <f>INDEX(Articles!$1:$1048576,MATCH(E958,Articles!D:D,0),16)</f>
        <v/>
      </c>
      <c r="P958">
        <f>INDEX(Articles!$1:$1048576,MATCH(E958,Articles!D:D,0),17)*1000</f>
        <v>0</v>
      </c>
      <c r="Q958" t="str">
        <f>INDEX(Articles!$1:$1048576,MATCH(E958,Articles!D:D,0),18)</f>
        <v/>
      </c>
      <c r="R958">
        <f>INDEX(Articles!$1:$1048576,MATCH(E958,Articles!D:D,0),19)</f>
        <v>0</v>
      </c>
      <c r="S958" t="str">
        <f>IF(INDEX('Unités CA'!$1:$1048576,MATCH(E958,'Unités CA'!D:D,0),5)=0,"",INDEX('Unités CA'!$1:$1048576,MATCH(E958,'Unités CA'!D:D,0),5))</f>
        <v>0006/CA</v>
      </c>
      <c r="T958" t="str">
        <f>IF(INDEX('Unités BTE'!$1:$1048576,MATCH(E958,'Unités CA'!D:D,0),5)=0,"",INDEX('Unités BTE'!$1:$1048576,MATCH(E958,'Unités CA'!D:D,0),5))</f>
        <v/>
      </c>
      <c r="U958" t="str">
        <f>IFERROR(INDEX('Prix PRO CA'!$1:$1048576,MATCH(E958,'Prix PRO CA'!D:D,0),10),"")</f>
        <v/>
      </c>
      <c r="V958" t="str">
        <f>IFERROR(INDEX('Prix PRO CA'!$1:$1048576,MATCH(E958,'Prix PRO BTE'!D:D,0),10),"")</f>
        <v/>
      </c>
      <c r="W958">
        <f>+IFERROR(INDEX('Prix PRO PCS'!$1:$1048576,MATCH(E958,'Prix PRO PCS'!D:D,0),10),"")</f>
        <v>14.71</v>
      </c>
      <c r="X958" t="str">
        <f>IF(B958="OPPORTUNITE",AA958,IF(AA958&lt;=0,"Non",IF(AA958&gt;10,"Oui","Inf à 10")))</f>
        <v>Oui</v>
      </c>
      <c r="Y958" t="str">
        <f>IFERROR(INDEX(LigneAchat!$1:$1048576,MATCH(E958,LigneAchat!D:D,0),5),"")</f>
        <v/>
      </c>
      <c r="Z958">
        <f>INDEX(Articles!$1:$1048576,MATCH(E958,Articles!D:D,0),21)</f>
        <v>521</v>
      </c>
      <c r="AA958">
        <f>+Z958-AB958</f>
        <v>521</v>
      </c>
      <c r="AB958">
        <f>+INDEX(Articles!$1:$1048576,MATCH(E958,Articles!D:D,0),23)</f>
        <v>0</v>
      </c>
    </row>
    <row r="959">
      <c r="B959" t="str">
        <f>INDEX(Articles!$1:$1048576,MATCH(E959,Articles!D:D,0),6)</f>
        <v>1</v>
      </c>
      <c r="C959" t="str">
        <f>INDEX(Articles!$1:$1048576,MATCH(E959,Articles!D:D,0),7)</f>
        <v/>
      </c>
      <c r="D959" t="str">
        <f>HYPERLINK(INDEX(Articles!$1:$1048576,MATCH(E959,Articles!D:D,0),24),"Lien")</f>
        <v>Lien</v>
      </c>
      <c r="E959" t="str">
        <v>29100</v>
      </c>
      <c r="F959" t="str">
        <f>INDEX(Articles!$1:$1048576,MATCH(E959,Articles!D:D,0),5)</f>
        <v>SACHET PLASTIQUE 650 X 650 MM  LOT DE 100</v>
      </c>
      <c r="G959" t="str">
        <f>INDEX(Articles!$1:$1048576,MATCH(E959,Articles!D:D,0),8)</f>
        <v>ACCPYRO</v>
      </c>
      <c r="H959" t="str">
        <f>INDEX(Articles!$1:$1048576,MATCH(E959,Articles!D:D,0),9)</f>
        <v>PROTECTION</v>
      </c>
      <c r="I959">
        <f>INDEX(Articles!$1:$1048576,MATCH(E959,Articles!D:D,0),10)</f>
        <v>0</v>
      </c>
      <c r="J959" t="str">
        <f>INDEX(Articles!$1:$1048576,MATCH(E959,Articles!D:D,0),11)</f>
        <v/>
      </c>
      <c r="K959" t="str">
        <f>INDEX(Articles!$1:$1048576,MATCH(E959,Articles!D:D,0),12)</f>
        <v/>
      </c>
      <c r="L959" t="str">
        <f>INDEX(Articles!$1:$1048576,MATCH(E959,Articles!D:D,0),13)</f>
        <v>FR</v>
      </c>
      <c r="M959" t="str">
        <f>INDEX(Articles!$1:$1048576,MATCH(E959,Articles!D:D,0),14)</f>
        <v/>
      </c>
      <c r="N959" t="str">
        <f>INDEX(Articles!$1:$1048576,MATCH(E959,Articles!D:D,0),15)</f>
        <v/>
      </c>
      <c r="O959" t="str">
        <f>INDEX(Articles!$1:$1048576,MATCH(E959,Articles!D:D,0),16)</f>
        <v/>
      </c>
      <c r="P959">
        <f>INDEX(Articles!$1:$1048576,MATCH(E959,Articles!D:D,0),17)*1000</f>
        <v>0</v>
      </c>
      <c r="Q959" t="str">
        <f>INDEX(Articles!$1:$1048576,MATCH(E959,Articles!D:D,0),18)</f>
        <v/>
      </c>
      <c r="R959">
        <f>INDEX(Articles!$1:$1048576,MATCH(E959,Articles!D:D,0),19)</f>
        <v>0</v>
      </c>
      <c r="S959" t="str">
        <f>IF(INDEX('Unités CA'!$1:$1048576,MATCH(E959,'Unités CA'!D:D,0),5)=0,"",INDEX('Unités CA'!$1:$1048576,MATCH(E959,'Unités CA'!D:D,0),5))</f>
        <v>0001/CA</v>
      </c>
      <c r="T959" t="str">
        <f>IF(INDEX('Unités BTE'!$1:$1048576,MATCH(E959,'Unités CA'!D:D,0),5)=0,"",INDEX('Unités BTE'!$1:$1048576,MATCH(E959,'Unités CA'!D:D,0),5))</f>
        <v>0005/BTE</v>
      </c>
      <c r="U959" t="str">
        <f>IFERROR(INDEX('Prix PRO CA'!$1:$1048576,MATCH(E959,'Prix PRO CA'!D:D,0),10),"")</f>
        <v/>
      </c>
      <c r="V959" t="str">
        <f>IFERROR(INDEX('Prix PRO CA'!$1:$1048576,MATCH(E959,'Prix PRO BTE'!D:D,0),10),"")</f>
        <v/>
      </c>
      <c r="W959">
        <f>+IFERROR(INDEX('Prix PRO PCS'!$1:$1048576,MATCH(E959,'Prix PRO PCS'!D:D,0),10),"")</f>
        <v>38.62</v>
      </c>
      <c r="X959" t="str">
        <f>IF(B959="OPPORTUNITE",AA959,IF(AA959&lt;=0,"Non",IF(AA959&gt;10,"Oui","Inf à 10")))</f>
        <v>Oui</v>
      </c>
      <c r="Y959" t="str">
        <f>IFERROR(INDEX(LigneAchat!$1:$1048576,MATCH(E959,LigneAchat!D:D,0),5),"")</f>
        <v/>
      </c>
      <c r="Z959">
        <f>INDEX(Articles!$1:$1048576,MATCH(E959,Articles!D:D,0),21)</f>
        <v>20</v>
      </c>
      <c r="AA959">
        <f>+Z959-AB959</f>
        <v>20</v>
      </c>
      <c r="AB959">
        <f>+INDEX(Articles!$1:$1048576,MATCH(E959,Articles!D:D,0),23)</f>
        <v>0</v>
      </c>
    </row>
    <row r="960">
      <c r="B960" t="str">
        <f>INDEX(Articles!$1:$1048576,MATCH(E960,Articles!D:D,0),6)</f>
        <v>1</v>
      </c>
      <c r="C960" t="str">
        <f>INDEX(Articles!$1:$1048576,MATCH(E960,Articles!D:D,0),7)</f>
        <v/>
      </c>
      <c r="D960" t="str">
        <f>HYPERLINK(INDEX(Articles!$1:$1048576,MATCH(E960,Articles!D:D,0),24),"Lien")</f>
        <v>Lien</v>
      </c>
      <c r="E960" t="str">
        <v>29202</v>
      </c>
      <c r="F960" t="str">
        <f>INDEX(Articles!$1:$1048576,MATCH(E960,Articles!D:D,0),5)</f>
        <v>SACHET PLASTIQUE 1000 X 900 MM  LOT DE 50</v>
      </c>
      <c r="G960" t="str">
        <f>INDEX(Articles!$1:$1048576,MATCH(E960,Articles!D:D,0),8)</f>
        <v>ACCPYRO</v>
      </c>
      <c r="H960" t="str">
        <f>INDEX(Articles!$1:$1048576,MATCH(E960,Articles!D:D,0),9)</f>
        <v>PROTECTION</v>
      </c>
      <c r="I960">
        <f>INDEX(Articles!$1:$1048576,MATCH(E960,Articles!D:D,0),10)</f>
        <v>0</v>
      </c>
      <c r="J960" t="str">
        <f>INDEX(Articles!$1:$1048576,MATCH(E960,Articles!D:D,0),11)</f>
        <v/>
      </c>
      <c r="K960" t="str">
        <f>INDEX(Articles!$1:$1048576,MATCH(E960,Articles!D:D,0),12)</f>
        <v/>
      </c>
      <c r="L960" t="str">
        <f>INDEX(Articles!$1:$1048576,MATCH(E960,Articles!D:D,0),13)</f>
        <v>CN</v>
      </c>
      <c r="M960" t="str">
        <f>INDEX(Articles!$1:$1048576,MATCH(E960,Articles!D:D,0),14)</f>
        <v/>
      </c>
      <c r="N960" t="str">
        <f>INDEX(Articles!$1:$1048576,MATCH(E960,Articles!D:D,0),15)</f>
        <v/>
      </c>
      <c r="O960" t="str">
        <f>INDEX(Articles!$1:$1048576,MATCH(E960,Articles!D:D,0),16)</f>
        <v/>
      </c>
      <c r="P960">
        <f>INDEX(Articles!$1:$1048576,MATCH(E960,Articles!D:D,0),17)*1000</f>
        <v>0</v>
      </c>
      <c r="Q960" t="str">
        <f>INDEX(Articles!$1:$1048576,MATCH(E960,Articles!D:D,0),18)</f>
        <v/>
      </c>
      <c r="R960">
        <f>INDEX(Articles!$1:$1048576,MATCH(E960,Articles!D:D,0),19)</f>
        <v>0</v>
      </c>
      <c r="S960" t="str">
        <f>IF(INDEX('Unités CA'!$1:$1048576,MATCH(E960,'Unités CA'!D:D,0),5)=0,"",INDEX('Unités CA'!$1:$1048576,MATCH(E960,'Unités CA'!D:D,0),5))</f>
        <v>0010/CA</v>
      </c>
      <c r="T960" t="str">
        <f>IF(INDEX('Unités BTE'!$1:$1048576,MATCH(E960,'Unités CA'!D:D,0),5)=0,"",INDEX('Unités BTE'!$1:$1048576,MATCH(E960,'Unités CA'!D:D,0),5))</f>
        <v/>
      </c>
      <c r="U960" t="str">
        <f>IFERROR(INDEX('Prix PRO CA'!$1:$1048576,MATCH(E960,'Prix PRO CA'!D:D,0),10),"")</f>
        <v/>
      </c>
      <c r="V960" t="str">
        <f>IFERROR(INDEX('Prix PRO CA'!$1:$1048576,MATCH(E960,'Prix PRO BTE'!D:D,0),10),"")</f>
        <v/>
      </c>
      <c r="W960">
        <f>+IFERROR(INDEX('Prix PRO PCS'!$1:$1048576,MATCH(E960,'Prix PRO PCS'!D:D,0),10),"")</f>
        <v>26.745</v>
      </c>
      <c r="X960" t="str">
        <f>IF(B960="OPPORTUNITE",AA960,IF(AA960&lt;=0,"Non",IF(AA960&gt;10,"Oui","Inf à 10")))</f>
        <v>Oui</v>
      </c>
      <c r="Y960" t="str">
        <f>IFERROR(INDEX(LigneAchat!$1:$1048576,MATCH(E960,LigneAchat!D:D,0),5),"")</f>
        <v/>
      </c>
      <c r="Z960">
        <f>INDEX(Articles!$1:$1048576,MATCH(E960,Articles!D:D,0),21)</f>
        <v>70</v>
      </c>
      <c r="AA960">
        <f>+Z960-AB960</f>
        <v>70</v>
      </c>
      <c r="AB960">
        <f>+INDEX(Articles!$1:$1048576,MATCH(E960,Articles!D:D,0),23)</f>
        <v>0</v>
      </c>
    </row>
    <row r="961">
      <c r="B961" t="str">
        <f>INDEX(Articles!$1:$1048576,MATCH(E961,Articles!D:D,0),6)</f>
        <v>1</v>
      </c>
      <c r="C961" t="str">
        <f>INDEX(Articles!$1:$1048576,MATCH(E961,Articles!D:D,0),7)</f>
        <v/>
      </c>
      <c r="D961" t="str">
        <f>HYPERLINK(INDEX(Articles!$1:$1048576,MATCH(E961,Articles!D:D,0),24),"Lien")</f>
        <v>Lien</v>
      </c>
      <c r="E961" t="str">
        <v>29101</v>
      </c>
      <c r="F961" t="str">
        <f>INDEX(Articles!$1:$1048576,MATCH(E961,Articles!D:D,0),5)</f>
        <v>SACHET PLASTIQUE 1000 X 1000 MM  LOT DE 100</v>
      </c>
      <c r="G961" t="str">
        <f>INDEX(Articles!$1:$1048576,MATCH(E961,Articles!D:D,0),8)</f>
        <v>ACCPYRO</v>
      </c>
      <c r="H961" t="str">
        <f>INDEX(Articles!$1:$1048576,MATCH(E961,Articles!D:D,0),9)</f>
        <v>PROTECTION</v>
      </c>
      <c r="I961">
        <f>INDEX(Articles!$1:$1048576,MATCH(E961,Articles!D:D,0),10)</f>
        <v>0</v>
      </c>
      <c r="J961" t="str">
        <f>INDEX(Articles!$1:$1048576,MATCH(E961,Articles!D:D,0),11)</f>
        <v/>
      </c>
      <c r="K961" t="str">
        <f>INDEX(Articles!$1:$1048576,MATCH(E961,Articles!D:D,0),12)</f>
        <v/>
      </c>
      <c r="L961" t="str">
        <f>INDEX(Articles!$1:$1048576,MATCH(E961,Articles!D:D,0),13)</f>
        <v>FR</v>
      </c>
      <c r="M961" t="str">
        <f>INDEX(Articles!$1:$1048576,MATCH(E961,Articles!D:D,0),14)</f>
        <v/>
      </c>
      <c r="N961" t="str">
        <f>INDEX(Articles!$1:$1048576,MATCH(E961,Articles!D:D,0),15)</f>
        <v/>
      </c>
      <c r="O961" t="str">
        <f>INDEX(Articles!$1:$1048576,MATCH(E961,Articles!D:D,0),16)</f>
        <v/>
      </c>
      <c r="P961">
        <f>INDEX(Articles!$1:$1048576,MATCH(E961,Articles!D:D,0),17)*1000</f>
        <v>0</v>
      </c>
      <c r="Q961" t="str">
        <f>INDEX(Articles!$1:$1048576,MATCH(E961,Articles!D:D,0),18)</f>
        <v/>
      </c>
      <c r="R961">
        <f>INDEX(Articles!$1:$1048576,MATCH(E961,Articles!D:D,0),19)</f>
        <v>0</v>
      </c>
      <c r="S961" t="str">
        <f>IF(INDEX('Unités CA'!$1:$1048576,MATCH(E961,'Unités CA'!D:D,0),5)=0,"",INDEX('Unités CA'!$1:$1048576,MATCH(E961,'Unités CA'!D:D,0),5))</f>
        <v>0001/CA</v>
      </c>
      <c r="T961" t="str">
        <f>IF(INDEX('Unités BTE'!$1:$1048576,MATCH(E961,'Unités CA'!D:D,0),5)=0,"",INDEX('Unités BTE'!$1:$1048576,MATCH(E961,'Unités CA'!D:D,0),5))</f>
        <v>0005/BTE</v>
      </c>
      <c r="U961" t="str">
        <f>IFERROR(INDEX('Prix PRO CA'!$1:$1048576,MATCH(E961,'Prix PRO CA'!D:D,0),10),"")</f>
        <v/>
      </c>
      <c r="V961" t="str">
        <f>IFERROR(INDEX('Prix PRO CA'!$1:$1048576,MATCH(E961,'Prix PRO BTE'!D:D,0),10),"")</f>
        <v/>
      </c>
      <c r="W961">
        <f>+IFERROR(INDEX('Prix PRO PCS'!$1:$1048576,MATCH(E961,'Prix PRO PCS'!D:D,0),10),"")</f>
        <v>60.2</v>
      </c>
      <c r="X961" t="str">
        <f>IF(B961="OPPORTUNITE",AA961,IF(AA961&lt;=0,"Non",IF(AA961&gt;10,"Oui","Inf à 10")))</f>
        <v>Inf à 10</v>
      </c>
      <c r="Y961" t="str">
        <f>IFERROR(INDEX(LigneAchat!$1:$1048576,MATCH(E961,LigneAchat!D:D,0),5),"")</f>
        <v/>
      </c>
      <c r="Z961">
        <f>INDEX(Articles!$1:$1048576,MATCH(E961,Articles!D:D,0),21)</f>
        <v>2</v>
      </c>
      <c r="AA961">
        <f>+Z961-AB961</f>
        <v>2</v>
      </c>
      <c r="AB961">
        <f>+INDEX(Articles!$1:$1048576,MATCH(E961,Articles!D:D,0),23)</f>
        <v>0</v>
      </c>
    </row>
    <row r="962">
      <c r="B962" t="str">
        <f>INDEX(Articles!$1:$1048576,MATCH(E962,Articles!D:D,0),6)</f>
        <v>1</v>
      </c>
      <c r="C962" t="str">
        <f>INDEX(Articles!$1:$1048576,MATCH(E962,Articles!D:D,0),7)</f>
        <v/>
      </c>
      <c r="D962" t="str">
        <f>HYPERLINK(INDEX(Articles!$1:$1048576,MATCH(E962,Articles!D:D,0),24),"Lien")</f>
        <v>Lien</v>
      </c>
      <c r="E962" t="str">
        <v>29203</v>
      </c>
      <c r="F962" t="str">
        <f>INDEX(Articles!$1:$1048576,MATCH(E962,Articles!D:D,0),5)</f>
        <v>SACHET PLASTIQUE 1200 X 1000 MM  LOT DE 100</v>
      </c>
      <c r="G962" t="str">
        <f>INDEX(Articles!$1:$1048576,MATCH(E962,Articles!D:D,0),8)</f>
        <v>ACCPYRO</v>
      </c>
      <c r="H962" t="str">
        <f>INDEX(Articles!$1:$1048576,MATCH(E962,Articles!D:D,0),9)</f>
        <v>PROTECTION</v>
      </c>
      <c r="I962">
        <f>INDEX(Articles!$1:$1048576,MATCH(E962,Articles!D:D,0),10)</f>
        <v>0</v>
      </c>
      <c r="J962" t="str">
        <f>INDEX(Articles!$1:$1048576,MATCH(E962,Articles!D:D,0),11)</f>
        <v/>
      </c>
      <c r="K962" t="str">
        <f>INDEX(Articles!$1:$1048576,MATCH(E962,Articles!D:D,0),12)</f>
        <v/>
      </c>
      <c r="L962" t="str">
        <f>INDEX(Articles!$1:$1048576,MATCH(E962,Articles!D:D,0),13)</f>
        <v>CN</v>
      </c>
      <c r="M962" t="str">
        <f>INDEX(Articles!$1:$1048576,MATCH(E962,Articles!D:D,0),14)</f>
        <v/>
      </c>
      <c r="N962" t="str">
        <f>INDEX(Articles!$1:$1048576,MATCH(E962,Articles!D:D,0),15)</f>
        <v/>
      </c>
      <c r="O962" t="str">
        <f>INDEX(Articles!$1:$1048576,MATCH(E962,Articles!D:D,0),16)</f>
        <v/>
      </c>
      <c r="P962">
        <f>INDEX(Articles!$1:$1048576,MATCH(E962,Articles!D:D,0),17)*1000</f>
        <v>0</v>
      </c>
      <c r="Q962" t="str">
        <f>INDEX(Articles!$1:$1048576,MATCH(E962,Articles!D:D,0),18)</f>
        <v/>
      </c>
      <c r="R962">
        <f>INDEX(Articles!$1:$1048576,MATCH(E962,Articles!D:D,0),19)</f>
        <v>0</v>
      </c>
      <c r="S962" t="str">
        <f>IF(INDEX('Unités CA'!$1:$1048576,MATCH(E962,'Unités CA'!D:D,0),5)=0,"",INDEX('Unités CA'!$1:$1048576,MATCH(E962,'Unités CA'!D:D,0),5))</f>
        <v>0060/CA</v>
      </c>
      <c r="T962" t="str">
        <f>IF(INDEX('Unités BTE'!$1:$1048576,MATCH(E962,'Unités CA'!D:D,0),5)=0,"",INDEX('Unités BTE'!$1:$1048576,MATCH(E962,'Unités CA'!D:D,0),5))</f>
        <v/>
      </c>
      <c r="U962" t="str">
        <f>IFERROR(INDEX('Prix PRO CA'!$1:$1048576,MATCH(E962,'Prix PRO CA'!D:D,0),10),"")</f>
        <v/>
      </c>
      <c r="V962" t="str">
        <f>IFERROR(INDEX('Prix PRO CA'!$1:$1048576,MATCH(E962,'Prix PRO BTE'!D:D,0),10),"")</f>
        <v/>
      </c>
      <c r="W962">
        <f>+IFERROR(INDEX('Prix PRO PCS'!$1:$1048576,MATCH(E962,'Prix PRO PCS'!D:D,0),10),"")</f>
        <v>54.03</v>
      </c>
      <c r="X962" t="str">
        <f>IF(B962="OPPORTUNITE",AA962,IF(AA962&lt;=0,"Non",IF(AA962&gt;10,"Oui","Inf à 10")))</f>
        <v>Oui</v>
      </c>
      <c r="Y962" t="str">
        <f>IFERROR(INDEX(LigneAchat!$1:$1048576,MATCH(E962,LigneAchat!D:D,0),5),"")</f>
        <v/>
      </c>
      <c r="Z962">
        <f>INDEX(Articles!$1:$1048576,MATCH(E962,Articles!D:D,0),21)</f>
        <v>67</v>
      </c>
      <c r="AA962">
        <f>+Z962-AB962</f>
        <v>67</v>
      </c>
      <c r="AB962">
        <f>+INDEX(Articles!$1:$1048576,MATCH(E962,Articles!D:D,0),23)</f>
        <v>0</v>
      </c>
    </row>
    <row r="963">
      <c r="B963" t="str">
        <f>INDEX(Articles!$1:$1048576,MATCH(E963,Articles!D:D,0),6)</f>
        <v>1</v>
      </c>
      <c r="C963" t="str">
        <f>INDEX(Articles!$1:$1048576,MATCH(E963,Articles!D:D,0),7)</f>
        <v/>
      </c>
      <c r="D963" t="str">
        <f>HYPERLINK(INDEX(Articles!$1:$1048576,MATCH(E963,Articles!D:D,0),24),"Lien")</f>
        <v>Lien</v>
      </c>
      <c r="E963" t="str">
        <v>29095</v>
      </c>
      <c r="F963" t="str">
        <f>INDEX(Articles!$1:$1048576,MATCH(E963,Articles!D:D,0),5)</f>
        <v>GAINE PLASTIQUE 60 X 650 MM LOT DE 100</v>
      </c>
      <c r="G963" t="str">
        <f>INDEX(Articles!$1:$1048576,MATCH(E963,Articles!D:D,0),8)</f>
        <v>ACCPYRO</v>
      </c>
      <c r="H963" t="str">
        <f>INDEX(Articles!$1:$1048576,MATCH(E963,Articles!D:D,0),9)</f>
        <v>PROTECTION</v>
      </c>
      <c r="I963">
        <f>INDEX(Articles!$1:$1048576,MATCH(E963,Articles!D:D,0),10)</f>
        <v>0</v>
      </c>
      <c r="J963" t="str">
        <f>INDEX(Articles!$1:$1048576,MATCH(E963,Articles!D:D,0),11)</f>
        <v/>
      </c>
      <c r="K963" t="str">
        <f>INDEX(Articles!$1:$1048576,MATCH(E963,Articles!D:D,0),12)</f>
        <v/>
      </c>
      <c r="L963" t="str">
        <f>INDEX(Articles!$1:$1048576,MATCH(E963,Articles!D:D,0),13)</f>
        <v>FR</v>
      </c>
      <c r="M963" t="str">
        <f>INDEX(Articles!$1:$1048576,MATCH(E963,Articles!D:D,0),14)</f>
        <v/>
      </c>
      <c r="N963" t="str">
        <f>INDEX(Articles!$1:$1048576,MATCH(E963,Articles!D:D,0),15)</f>
        <v/>
      </c>
      <c r="O963" t="str">
        <f>INDEX(Articles!$1:$1048576,MATCH(E963,Articles!D:D,0),16)</f>
        <v/>
      </c>
      <c r="P963">
        <f>INDEX(Articles!$1:$1048576,MATCH(E963,Articles!D:D,0),17)*1000</f>
        <v>0</v>
      </c>
      <c r="Q963" t="str">
        <f>INDEX(Articles!$1:$1048576,MATCH(E963,Articles!D:D,0),18)</f>
        <v/>
      </c>
      <c r="R963">
        <f>INDEX(Articles!$1:$1048576,MATCH(E963,Articles!D:D,0),19)</f>
        <v>0</v>
      </c>
      <c r="S963" t="str">
        <f>IF(INDEX('Unités CA'!$1:$1048576,MATCH(E963,'Unités CA'!D:D,0),5)=0,"",INDEX('Unités CA'!$1:$1048576,MATCH(E963,'Unités CA'!D:D,0),5))</f>
        <v>0001/CA</v>
      </c>
      <c r="T963" t="str">
        <f>IF(INDEX('Unités BTE'!$1:$1048576,MATCH(E963,'Unités CA'!D:D,0),5)=0,"",INDEX('Unités BTE'!$1:$1048576,MATCH(E963,'Unités CA'!D:D,0),5))</f>
        <v>0005/BTE</v>
      </c>
      <c r="U963" t="str">
        <f>IFERROR(INDEX('Prix PRO CA'!$1:$1048576,MATCH(E963,'Prix PRO CA'!D:D,0),10),"")</f>
        <v/>
      </c>
      <c r="V963" t="str">
        <f>IFERROR(INDEX('Prix PRO CA'!$1:$1048576,MATCH(E963,'Prix PRO BTE'!D:D,0),10),"")</f>
        <v/>
      </c>
      <c r="W963">
        <f>+IFERROR(INDEX('Prix PRO PCS'!$1:$1048576,MATCH(E963,'Prix PRO PCS'!D:D,0),10),"")</f>
        <v>7.22</v>
      </c>
      <c r="X963" t="str">
        <f>IF(B963="OPPORTUNITE",AA963,IF(AA963&lt;=0,"Non",IF(AA963&gt;10,"Oui","Inf à 10")))</f>
        <v>Oui</v>
      </c>
      <c r="Y963" t="str">
        <f>IFERROR(INDEX(LigneAchat!$1:$1048576,MATCH(E963,LigneAchat!D:D,0),5),"")</f>
        <v/>
      </c>
      <c r="Z963">
        <f>INDEX(Articles!$1:$1048576,MATCH(E963,Articles!D:D,0),21)</f>
        <v>45</v>
      </c>
      <c r="AA963">
        <f>+Z963-AB963</f>
        <v>45</v>
      </c>
      <c r="AB963">
        <f>+INDEX(Articles!$1:$1048576,MATCH(E963,Articles!D:D,0),23)</f>
        <v>0</v>
      </c>
    </row>
    <row r="964">
      <c r="B964" t="str">
        <f>INDEX(Articles!$1:$1048576,MATCH(E964,Articles!D:D,0),6)</f>
        <v>1</v>
      </c>
      <c r="C964" t="str">
        <f>INDEX(Articles!$1:$1048576,MATCH(E964,Articles!D:D,0),7)</f>
        <v/>
      </c>
      <c r="D964" t="str">
        <f>HYPERLINK(INDEX(Articles!$1:$1048576,MATCH(E964,Articles!D:D,0),24),"Lien")</f>
        <v>Lien</v>
      </c>
      <c r="E964" t="str">
        <v>29096</v>
      </c>
      <c r="F964" t="str">
        <f>INDEX(Articles!$1:$1048576,MATCH(E964,Articles!D:D,0),5)</f>
        <v>GAINE PLASTIQUE 120 X 1100 MM  LOT DE 100</v>
      </c>
      <c r="G964" t="str">
        <f>INDEX(Articles!$1:$1048576,MATCH(E964,Articles!D:D,0),8)</f>
        <v>ACCPYRO</v>
      </c>
      <c r="H964" t="str">
        <f>INDEX(Articles!$1:$1048576,MATCH(E964,Articles!D:D,0),9)</f>
        <v>PROTECTION</v>
      </c>
      <c r="I964">
        <f>INDEX(Articles!$1:$1048576,MATCH(E964,Articles!D:D,0),10)</f>
        <v>0</v>
      </c>
      <c r="J964" t="str">
        <f>INDEX(Articles!$1:$1048576,MATCH(E964,Articles!D:D,0),11)</f>
        <v/>
      </c>
      <c r="K964" t="str">
        <f>INDEX(Articles!$1:$1048576,MATCH(E964,Articles!D:D,0),12)</f>
        <v/>
      </c>
      <c r="L964" t="str">
        <f>INDEX(Articles!$1:$1048576,MATCH(E964,Articles!D:D,0),13)</f>
        <v>FR</v>
      </c>
      <c r="M964" t="str">
        <f>INDEX(Articles!$1:$1048576,MATCH(E964,Articles!D:D,0),14)</f>
        <v/>
      </c>
      <c r="N964" t="str">
        <f>INDEX(Articles!$1:$1048576,MATCH(E964,Articles!D:D,0),15)</f>
        <v/>
      </c>
      <c r="O964" t="str">
        <f>INDEX(Articles!$1:$1048576,MATCH(E964,Articles!D:D,0),16)</f>
        <v/>
      </c>
      <c r="P964">
        <f>INDEX(Articles!$1:$1048576,MATCH(E964,Articles!D:D,0),17)*1000</f>
        <v>0</v>
      </c>
      <c r="Q964" t="str">
        <f>INDEX(Articles!$1:$1048576,MATCH(E964,Articles!D:D,0),18)</f>
        <v/>
      </c>
      <c r="R964">
        <f>INDEX(Articles!$1:$1048576,MATCH(E964,Articles!D:D,0),19)</f>
        <v>0</v>
      </c>
      <c r="S964" t="str">
        <f>IF(INDEX('Unités CA'!$1:$1048576,MATCH(E964,'Unités CA'!D:D,0),5)=0,"",INDEX('Unités CA'!$1:$1048576,MATCH(E964,'Unités CA'!D:D,0),5))</f>
        <v>0001/CA</v>
      </c>
      <c r="T964" t="str">
        <f>IF(INDEX('Unités BTE'!$1:$1048576,MATCH(E964,'Unités CA'!D:D,0),5)=0,"",INDEX('Unités BTE'!$1:$1048576,MATCH(E964,'Unités CA'!D:D,0),5))</f>
        <v>0005/BTE</v>
      </c>
      <c r="U964" t="str">
        <f>IFERROR(INDEX('Prix PRO CA'!$1:$1048576,MATCH(E964,'Prix PRO CA'!D:D,0),10),"")</f>
        <v/>
      </c>
      <c r="V964" t="str">
        <f>IFERROR(INDEX('Prix PRO CA'!$1:$1048576,MATCH(E964,'Prix PRO BTE'!D:D,0),10),"")</f>
        <v/>
      </c>
      <c r="W964">
        <f>+IFERROR(INDEX('Prix PRO PCS'!$1:$1048576,MATCH(E964,'Prix PRO PCS'!D:D,0),10),"")</f>
        <v>15.34</v>
      </c>
      <c r="X964" t="str">
        <f>IF(B964="OPPORTUNITE",AA964,IF(AA964&lt;=0,"Non",IF(AA964&gt;10,"Oui","Inf à 10")))</f>
        <v>Inf à 10</v>
      </c>
      <c r="Y964" t="str">
        <f>IFERROR(INDEX(LigneAchat!$1:$1048576,MATCH(E964,LigneAchat!D:D,0),5),"")</f>
        <v/>
      </c>
      <c r="Z964">
        <f>INDEX(Articles!$1:$1048576,MATCH(E964,Articles!D:D,0),21)</f>
        <v>4</v>
      </c>
      <c r="AA964">
        <f>+Z964-AB964</f>
        <v>4</v>
      </c>
      <c r="AB964">
        <f>+INDEX(Articles!$1:$1048576,MATCH(E964,Articles!D:D,0),23)</f>
        <v>0</v>
      </c>
    </row>
    <row r="965">
      <c r="B965" t="str">
        <f>INDEX(Articles!$1:$1048576,MATCH(E965,Articles!D:D,0),6)</f>
        <v>1</v>
      </c>
      <c r="C965" t="str">
        <f>INDEX(Articles!$1:$1048576,MATCH(E965,Articles!D:D,0),7)</f>
        <v/>
      </c>
      <c r="D965" t="str">
        <f>HYPERLINK(INDEX(Articles!$1:$1048576,MATCH(E965,Articles!D:D,0),24),"Lien")</f>
        <v>Lien</v>
      </c>
      <c r="E965" t="str">
        <v>29097</v>
      </c>
      <c r="F965" t="str">
        <f>INDEX(Articles!$1:$1048576,MATCH(E965,Articles!D:D,0),5)</f>
        <v>GAINE PLASTIQUE  150 X 1100 MM LOT DE 100</v>
      </c>
      <c r="G965" t="str">
        <f>INDEX(Articles!$1:$1048576,MATCH(E965,Articles!D:D,0),8)</f>
        <v>ACCPYRO</v>
      </c>
      <c r="H965" t="str">
        <f>INDEX(Articles!$1:$1048576,MATCH(E965,Articles!D:D,0),9)</f>
        <v>PROTECTION</v>
      </c>
      <c r="I965">
        <f>INDEX(Articles!$1:$1048576,MATCH(E965,Articles!D:D,0),10)</f>
        <v>0</v>
      </c>
      <c r="J965" t="str">
        <f>INDEX(Articles!$1:$1048576,MATCH(E965,Articles!D:D,0),11)</f>
        <v/>
      </c>
      <c r="K965" t="str">
        <f>INDEX(Articles!$1:$1048576,MATCH(E965,Articles!D:D,0),12)</f>
        <v/>
      </c>
      <c r="L965" t="str">
        <f>INDEX(Articles!$1:$1048576,MATCH(E965,Articles!D:D,0),13)</f>
        <v>FR</v>
      </c>
      <c r="M965" t="str">
        <f>INDEX(Articles!$1:$1048576,MATCH(E965,Articles!D:D,0),14)</f>
        <v/>
      </c>
      <c r="N965" t="str">
        <f>INDEX(Articles!$1:$1048576,MATCH(E965,Articles!D:D,0),15)</f>
        <v/>
      </c>
      <c r="O965" t="str">
        <f>INDEX(Articles!$1:$1048576,MATCH(E965,Articles!D:D,0),16)</f>
        <v/>
      </c>
      <c r="P965">
        <f>INDEX(Articles!$1:$1048576,MATCH(E965,Articles!D:D,0),17)*1000</f>
        <v>0</v>
      </c>
      <c r="Q965" t="str">
        <f>INDEX(Articles!$1:$1048576,MATCH(E965,Articles!D:D,0),18)</f>
        <v/>
      </c>
      <c r="R965">
        <f>INDEX(Articles!$1:$1048576,MATCH(E965,Articles!D:D,0),19)</f>
        <v>0</v>
      </c>
      <c r="S965" t="str">
        <f>IF(INDEX('Unités CA'!$1:$1048576,MATCH(E965,'Unités CA'!D:D,0),5)=0,"",INDEX('Unités CA'!$1:$1048576,MATCH(E965,'Unités CA'!D:D,0),5))</f>
        <v>0001/CA</v>
      </c>
      <c r="T965" t="str">
        <f>IF(INDEX('Unités BTE'!$1:$1048576,MATCH(E965,'Unités CA'!D:D,0),5)=0,"",INDEX('Unités BTE'!$1:$1048576,MATCH(E965,'Unités CA'!D:D,0),5))</f>
        <v>0005/BTE</v>
      </c>
      <c r="U965" t="str">
        <f>IFERROR(INDEX('Prix PRO CA'!$1:$1048576,MATCH(E965,'Prix PRO CA'!D:D,0),10),"")</f>
        <v/>
      </c>
      <c r="V965" t="str">
        <f>IFERROR(INDEX('Prix PRO CA'!$1:$1048576,MATCH(E965,'Prix PRO BTE'!D:D,0),10),"")</f>
        <v/>
      </c>
      <c r="W965">
        <f>+IFERROR(INDEX('Prix PRO PCS'!$1:$1048576,MATCH(E965,'Prix PRO PCS'!D:D,0),10),"")</f>
        <v>18.17</v>
      </c>
      <c r="X965" t="str">
        <f>IF(B965="OPPORTUNITE",AA965,IF(AA965&lt;=0,"Non",IF(AA965&gt;10,"Oui","Inf à 10")))</f>
        <v>Oui</v>
      </c>
      <c r="Y965" t="str">
        <f>IFERROR(INDEX(LigneAchat!$1:$1048576,MATCH(E965,LigneAchat!D:D,0),5),"")</f>
        <v/>
      </c>
      <c r="Z965">
        <f>INDEX(Articles!$1:$1048576,MATCH(E965,Articles!D:D,0),21)</f>
        <v>27</v>
      </c>
      <c r="AA965">
        <f>+Z965-AB965</f>
        <v>27</v>
      </c>
      <c r="AB965">
        <f>+INDEX(Articles!$1:$1048576,MATCH(E965,Articles!D:D,0),23)</f>
        <v>0</v>
      </c>
    </row>
    <row r="966">
      <c r="B966" t="str">
        <f>INDEX(Articles!$1:$1048576,MATCH(E966,Articles!D:D,0),6)</f>
        <v>1</v>
      </c>
      <c r="C966" t="str">
        <f>INDEX(Articles!$1:$1048576,MATCH(E966,Articles!D:D,0),7)</f>
        <v/>
      </c>
      <c r="D966" t="str">
        <f>HYPERLINK(INDEX(Articles!$1:$1048576,MATCH(E966,Articles!D:D,0),24),"Lien")</f>
        <v>Lien</v>
      </c>
      <c r="E966" t="str">
        <v>51001</v>
      </c>
      <c r="F966" t="str">
        <f>INDEX(Articles!$1:$1048576,MATCH(E966,Articles!D:D,0),5)</f>
        <v>MORTIER FIBRE Ø50</v>
      </c>
      <c r="G966" t="str">
        <f>INDEX(Articles!$1:$1048576,MATCH(E966,Articles!D:D,0),8)</f>
        <v>ACCPYRO</v>
      </c>
      <c r="H966" t="str">
        <f>INDEX(Articles!$1:$1048576,MATCH(E966,Articles!D:D,0),9)</f>
        <v>MORT STRUC</v>
      </c>
      <c r="I966">
        <f>INDEX(Articles!$1:$1048576,MATCH(E966,Articles!D:D,0),10)</f>
        <v>0</v>
      </c>
      <c r="J966" t="str">
        <f>INDEX(Articles!$1:$1048576,MATCH(E966,Articles!D:D,0),11)</f>
        <v/>
      </c>
      <c r="K966" t="str">
        <f>INDEX(Articles!$1:$1048576,MATCH(E966,Articles!D:D,0),12)</f>
        <v/>
      </c>
      <c r="L966" t="str">
        <f>INDEX(Articles!$1:$1048576,MATCH(E966,Articles!D:D,0),13)</f>
        <v>CN</v>
      </c>
      <c r="M966" t="str">
        <f>INDEX(Articles!$1:$1048576,MATCH(E966,Articles!D:D,0),14)</f>
        <v/>
      </c>
      <c r="N966" t="str">
        <f>INDEX(Articles!$1:$1048576,MATCH(E966,Articles!D:D,0),15)</f>
        <v/>
      </c>
      <c r="O966" t="str">
        <f>INDEX(Articles!$1:$1048576,MATCH(E966,Articles!D:D,0),16)</f>
        <v/>
      </c>
      <c r="P966">
        <f>INDEX(Articles!$1:$1048576,MATCH(E966,Articles!D:D,0),17)*1000</f>
        <v>0</v>
      </c>
      <c r="Q966" t="str">
        <f>INDEX(Articles!$1:$1048576,MATCH(E966,Articles!D:D,0),18)</f>
        <v/>
      </c>
      <c r="R966">
        <f>INDEX(Articles!$1:$1048576,MATCH(E966,Articles!D:D,0),19)</f>
        <v>0</v>
      </c>
      <c r="S966" t="e">
        <f>IF(INDEX('Unités CA'!$1:$1048576,MATCH(E966,'Unités CA'!D:D,0),5)=0,"",INDEX('Unités CA'!$1:$1048576,MATCH(E966,'Unités CA'!D:D,0),5))</f>
        <v>#N/A</v>
      </c>
      <c r="T966" t="e">
        <f>IF(INDEX('Unités BTE'!$1:$1048576,MATCH(E966,'Unités CA'!D:D,0),5)=0,"",INDEX('Unités BTE'!$1:$1048576,MATCH(E966,'Unités CA'!D:D,0),5))</f>
        <v>#N/A</v>
      </c>
      <c r="U966" t="str">
        <f>IFERROR(INDEX('Prix PRO CA'!$1:$1048576,MATCH(E966,'Prix PRO CA'!D:D,0),10),"")</f>
        <v/>
      </c>
      <c r="V966" t="str">
        <f>IFERROR(INDEX('Prix PRO CA'!$1:$1048576,MATCH(E966,'Prix PRO BTE'!D:D,0),10),"")</f>
        <v/>
      </c>
      <c r="W966">
        <f>+IFERROR(INDEX('Prix PRO PCS'!$1:$1048576,MATCH(E966,'Prix PRO PCS'!D:D,0),10),"")</f>
        <v>4.38</v>
      </c>
      <c r="X966" t="str">
        <f>IF(B966="OPPORTUNITE",AA966,IF(AA966&lt;=0,"Non",IF(AA966&gt;10,"Oui","Inf à 10")))</f>
        <v>Oui</v>
      </c>
      <c r="Y966" t="str">
        <f>IFERROR(INDEX(LigneAchat!$1:$1048576,MATCH(E966,LigneAchat!D:D,0),5),"")</f>
        <v/>
      </c>
      <c r="Z966">
        <f>INDEX(Articles!$1:$1048576,MATCH(E966,Articles!D:D,0),21)</f>
        <v>66</v>
      </c>
      <c r="AA966">
        <f>+Z966-AB966</f>
        <v>66</v>
      </c>
      <c r="AB966">
        <f>+INDEX(Articles!$1:$1048576,MATCH(E966,Articles!D:D,0),23)</f>
        <v>0</v>
      </c>
    </row>
    <row r="967">
      <c r="B967" t="str">
        <f>INDEX(Articles!$1:$1048576,MATCH(E967,Articles!D:D,0),6)</f>
        <v>1</v>
      </c>
      <c r="C967" t="str">
        <f>INDEX(Articles!$1:$1048576,MATCH(E967,Articles!D:D,0),7)</f>
        <v/>
      </c>
      <c r="D967" t="str">
        <f>HYPERLINK(INDEX(Articles!$1:$1048576,MATCH(E967,Articles!D:D,0),24),"Lien")</f>
        <v>Lien</v>
      </c>
      <c r="E967" t="str">
        <v>51005</v>
      </c>
      <c r="F967" t="str">
        <f>INDEX(Articles!$1:$1048576,MATCH(E967,Articles!D:D,0),5)</f>
        <v>MORTIER FIBRE Ø75</v>
      </c>
      <c r="G967" t="str">
        <f>INDEX(Articles!$1:$1048576,MATCH(E967,Articles!D:D,0),8)</f>
        <v>ACCPYRO</v>
      </c>
      <c r="H967" t="str">
        <f>INDEX(Articles!$1:$1048576,MATCH(E967,Articles!D:D,0),9)</f>
        <v>MORT STRUC</v>
      </c>
      <c r="I967">
        <f>INDEX(Articles!$1:$1048576,MATCH(E967,Articles!D:D,0),10)</f>
        <v>0</v>
      </c>
      <c r="J967" t="str">
        <f>INDEX(Articles!$1:$1048576,MATCH(E967,Articles!D:D,0),11)</f>
        <v/>
      </c>
      <c r="K967" t="str">
        <f>INDEX(Articles!$1:$1048576,MATCH(E967,Articles!D:D,0),12)</f>
        <v/>
      </c>
      <c r="L967" t="str">
        <f>INDEX(Articles!$1:$1048576,MATCH(E967,Articles!D:D,0),13)</f>
        <v>CN</v>
      </c>
      <c r="M967" t="str">
        <f>INDEX(Articles!$1:$1048576,MATCH(E967,Articles!D:D,0),14)</f>
        <v/>
      </c>
      <c r="N967" t="str">
        <f>INDEX(Articles!$1:$1048576,MATCH(E967,Articles!D:D,0),15)</f>
        <v/>
      </c>
      <c r="O967" t="str">
        <f>INDEX(Articles!$1:$1048576,MATCH(E967,Articles!D:D,0),16)</f>
        <v/>
      </c>
      <c r="P967">
        <f>INDEX(Articles!$1:$1048576,MATCH(E967,Articles!D:D,0),17)*1000</f>
        <v>0</v>
      </c>
      <c r="Q967" t="str">
        <f>INDEX(Articles!$1:$1048576,MATCH(E967,Articles!D:D,0),18)</f>
        <v/>
      </c>
      <c r="R967">
        <f>INDEX(Articles!$1:$1048576,MATCH(E967,Articles!D:D,0),19)</f>
        <v>0</v>
      </c>
      <c r="S967" t="str">
        <f>IF(INDEX('Unités CA'!$1:$1048576,MATCH(E967,'Unités CA'!D:D,0),5)=0,"",INDEX('Unités CA'!$1:$1048576,MATCH(E967,'Unités CA'!D:D,0),5))</f>
        <v>0001/CA</v>
      </c>
      <c r="T967" t="str">
        <f>IF(INDEX('Unités BTE'!$1:$1048576,MATCH(E967,'Unités CA'!D:D,0),5)=0,"",INDEX('Unités BTE'!$1:$1048576,MATCH(E967,'Unités CA'!D:D,0),5))</f>
        <v>0005/BTE</v>
      </c>
      <c r="U967" t="str">
        <f>IFERROR(INDEX('Prix PRO CA'!$1:$1048576,MATCH(E967,'Prix PRO CA'!D:D,0),10),"")</f>
        <v/>
      </c>
      <c r="V967" t="str">
        <f>IFERROR(INDEX('Prix PRO CA'!$1:$1048576,MATCH(E967,'Prix PRO BTE'!D:D,0),10),"")</f>
        <v/>
      </c>
      <c r="W967">
        <f>+IFERROR(INDEX('Prix PRO PCS'!$1:$1048576,MATCH(E967,'Prix PRO PCS'!D:D,0),10),"")</f>
        <v>9.39</v>
      </c>
      <c r="X967" t="str">
        <f>IF(B967="OPPORTUNITE",AA967,IF(AA967&lt;=0,"Non",IF(AA967&gt;10,"Oui","Inf à 10")))</f>
        <v>Oui</v>
      </c>
      <c r="Y967" t="str">
        <f>IFERROR(INDEX(LigneAchat!$1:$1048576,MATCH(E967,LigneAchat!D:D,0),5),"")</f>
        <v/>
      </c>
      <c r="Z967">
        <f>INDEX(Articles!$1:$1048576,MATCH(E967,Articles!D:D,0),21)</f>
        <v>4201</v>
      </c>
      <c r="AA967">
        <f>+Z967-AB967</f>
        <v>4201</v>
      </c>
      <c r="AB967">
        <f>+INDEX(Articles!$1:$1048576,MATCH(E967,Articles!D:D,0),23)</f>
        <v>0</v>
      </c>
    </row>
    <row r="968">
      <c r="B968" t="str">
        <f>INDEX(Articles!$1:$1048576,MATCH(E968,Articles!D:D,0),6)</f>
        <v>1</v>
      </c>
      <c r="C968" t="str">
        <f>INDEX(Articles!$1:$1048576,MATCH(E968,Articles!D:D,0),7)</f>
        <v/>
      </c>
      <c r="D968" t="str">
        <f>HYPERLINK(INDEX(Articles!$1:$1048576,MATCH(E968,Articles!D:D,0),24),"Lien")</f>
        <v>Lien</v>
      </c>
      <c r="E968" t="str">
        <v>51006</v>
      </c>
      <c r="F968" t="str">
        <f>INDEX(Articles!$1:$1048576,MATCH(E968,Articles!D:D,0),5)</f>
        <v>MORTIER FIBRE Ø100</v>
      </c>
      <c r="G968" t="str">
        <f>INDEX(Articles!$1:$1048576,MATCH(E968,Articles!D:D,0),8)</f>
        <v>ACCPYRO</v>
      </c>
      <c r="H968" t="str">
        <f>INDEX(Articles!$1:$1048576,MATCH(E968,Articles!D:D,0),9)</f>
        <v>MORT STRUC</v>
      </c>
      <c r="I968">
        <f>INDEX(Articles!$1:$1048576,MATCH(E968,Articles!D:D,0),10)</f>
        <v>0</v>
      </c>
      <c r="J968" t="str">
        <f>INDEX(Articles!$1:$1048576,MATCH(E968,Articles!D:D,0),11)</f>
        <v/>
      </c>
      <c r="K968" t="str">
        <f>INDEX(Articles!$1:$1048576,MATCH(E968,Articles!D:D,0),12)</f>
        <v/>
      </c>
      <c r="L968" t="str">
        <f>INDEX(Articles!$1:$1048576,MATCH(E968,Articles!D:D,0),13)</f>
        <v>CN</v>
      </c>
      <c r="M968" t="str">
        <f>INDEX(Articles!$1:$1048576,MATCH(E968,Articles!D:D,0),14)</f>
        <v/>
      </c>
      <c r="N968" t="str">
        <f>INDEX(Articles!$1:$1048576,MATCH(E968,Articles!D:D,0),15)</f>
        <v/>
      </c>
      <c r="O968" t="str">
        <f>INDEX(Articles!$1:$1048576,MATCH(E968,Articles!D:D,0),16)</f>
        <v/>
      </c>
      <c r="P968">
        <f>INDEX(Articles!$1:$1048576,MATCH(E968,Articles!D:D,0),17)*1000</f>
        <v>0</v>
      </c>
      <c r="Q968" t="str">
        <f>INDEX(Articles!$1:$1048576,MATCH(E968,Articles!D:D,0),18)</f>
        <v/>
      </c>
      <c r="R968">
        <f>INDEX(Articles!$1:$1048576,MATCH(E968,Articles!D:D,0),19)</f>
        <v>0</v>
      </c>
      <c r="S968" t="str">
        <f>IF(INDEX('Unités CA'!$1:$1048576,MATCH(E968,'Unités CA'!D:D,0),5)=0,"",INDEX('Unités CA'!$1:$1048576,MATCH(E968,'Unités CA'!D:D,0),5))</f>
        <v>0001/CA</v>
      </c>
      <c r="T968" t="str">
        <f>IF(INDEX('Unités BTE'!$1:$1048576,MATCH(E968,'Unités CA'!D:D,0),5)=0,"",INDEX('Unités BTE'!$1:$1048576,MATCH(E968,'Unités CA'!D:D,0),5))</f>
        <v>0005/BTE</v>
      </c>
      <c r="U968" t="str">
        <f>IFERROR(INDEX('Prix PRO CA'!$1:$1048576,MATCH(E968,'Prix PRO CA'!D:D,0),10),"")</f>
        <v/>
      </c>
      <c r="V968" t="str">
        <f>IFERROR(INDEX('Prix PRO CA'!$1:$1048576,MATCH(E968,'Prix PRO BTE'!D:D,0),10),"")</f>
        <v/>
      </c>
      <c r="W968">
        <f>+IFERROR(INDEX('Prix PRO PCS'!$1:$1048576,MATCH(E968,'Prix PRO PCS'!D:D,0),10),"")</f>
        <v>14.4</v>
      </c>
      <c r="X968" t="str">
        <f>IF(B968="OPPORTUNITE",AA968,IF(AA968&lt;=0,"Non",IF(AA968&gt;10,"Oui","Inf à 10")))</f>
        <v>Oui</v>
      </c>
      <c r="Y968" t="str">
        <f>IFERROR(INDEX(LigneAchat!$1:$1048576,MATCH(E968,LigneAchat!D:D,0),5),"")</f>
        <v/>
      </c>
      <c r="Z968">
        <f>INDEX(Articles!$1:$1048576,MATCH(E968,Articles!D:D,0),21)</f>
        <v>2014</v>
      </c>
      <c r="AA968">
        <f>+Z968-AB968</f>
        <v>2014</v>
      </c>
      <c r="AB968">
        <f>+INDEX(Articles!$1:$1048576,MATCH(E968,Articles!D:D,0),23)</f>
        <v>0</v>
      </c>
    </row>
    <row r="969">
      <c r="B969" t="str">
        <f>INDEX(Articles!$1:$1048576,MATCH(E969,Articles!D:D,0),6)</f>
        <v>1</v>
      </c>
      <c r="C969" t="str">
        <f>INDEX(Articles!$1:$1048576,MATCH(E969,Articles!D:D,0),7)</f>
        <v/>
      </c>
      <c r="D969" t="str">
        <f>HYPERLINK(INDEX(Articles!$1:$1048576,MATCH(E969,Articles!D:D,0),24),"Lien")</f>
        <v>Lien</v>
      </c>
      <c r="E969" t="str">
        <v>51007</v>
      </c>
      <c r="F969" t="str">
        <f>INDEX(Articles!$1:$1048576,MATCH(E969,Articles!D:D,0),5)</f>
        <v>MORTIER FIBRE Ø125</v>
      </c>
      <c r="G969" t="str">
        <f>INDEX(Articles!$1:$1048576,MATCH(E969,Articles!D:D,0),8)</f>
        <v>ACCPYRO</v>
      </c>
      <c r="H969" t="str">
        <f>INDEX(Articles!$1:$1048576,MATCH(E969,Articles!D:D,0),9)</f>
        <v>MORT STRUC</v>
      </c>
      <c r="I969">
        <f>INDEX(Articles!$1:$1048576,MATCH(E969,Articles!D:D,0),10)</f>
        <v>0</v>
      </c>
      <c r="J969" t="str">
        <f>INDEX(Articles!$1:$1048576,MATCH(E969,Articles!D:D,0),11)</f>
        <v/>
      </c>
      <c r="K969" t="str">
        <f>INDEX(Articles!$1:$1048576,MATCH(E969,Articles!D:D,0),12)</f>
        <v/>
      </c>
      <c r="L969" t="str">
        <f>INDEX(Articles!$1:$1048576,MATCH(E969,Articles!D:D,0),13)</f>
        <v>CN</v>
      </c>
      <c r="M969" t="str">
        <f>INDEX(Articles!$1:$1048576,MATCH(E969,Articles!D:D,0),14)</f>
        <v/>
      </c>
      <c r="N969" t="str">
        <f>INDEX(Articles!$1:$1048576,MATCH(E969,Articles!D:D,0),15)</f>
        <v/>
      </c>
      <c r="O969" t="str">
        <f>INDEX(Articles!$1:$1048576,MATCH(E969,Articles!D:D,0),16)</f>
        <v/>
      </c>
      <c r="P969">
        <f>INDEX(Articles!$1:$1048576,MATCH(E969,Articles!D:D,0),17)*1000</f>
        <v>0</v>
      </c>
      <c r="Q969" t="str">
        <f>INDEX(Articles!$1:$1048576,MATCH(E969,Articles!D:D,0),18)</f>
        <v/>
      </c>
      <c r="R969">
        <f>INDEX(Articles!$1:$1048576,MATCH(E969,Articles!D:D,0),19)</f>
        <v>0</v>
      </c>
      <c r="S969" t="str">
        <f>IF(INDEX('Unités CA'!$1:$1048576,MATCH(E969,'Unités CA'!D:D,0),5)=0,"",INDEX('Unités CA'!$1:$1048576,MATCH(E969,'Unités CA'!D:D,0),5))</f>
        <v>0001/CA</v>
      </c>
      <c r="T969" t="str">
        <f>IF(INDEX('Unités BTE'!$1:$1048576,MATCH(E969,'Unités CA'!D:D,0),5)=0,"",INDEX('Unités BTE'!$1:$1048576,MATCH(E969,'Unités CA'!D:D,0),5))</f>
        <v>0005/BTE</v>
      </c>
      <c r="U969" t="str">
        <f>IFERROR(INDEX('Prix PRO CA'!$1:$1048576,MATCH(E969,'Prix PRO CA'!D:D,0),10),"")</f>
        <v/>
      </c>
      <c r="V969" t="str">
        <f>IFERROR(INDEX('Prix PRO CA'!$1:$1048576,MATCH(E969,'Prix PRO BTE'!D:D,0),10),"")</f>
        <v/>
      </c>
      <c r="W969">
        <f>+IFERROR(INDEX('Prix PRO PCS'!$1:$1048576,MATCH(E969,'Prix PRO PCS'!D:D,0),10),"")</f>
        <v>13.45</v>
      </c>
      <c r="X969" t="str">
        <f>IF(B969="OPPORTUNITE",AA969,IF(AA969&lt;=0,"Non",IF(AA969&gt;10,"Oui","Inf à 10")))</f>
        <v>Oui</v>
      </c>
      <c r="Y969" t="str">
        <f>IFERROR(INDEX(LigneAchat!$1:$1048576,MATCH(E969,LigneAchat!D:D,0),5),"")</f>
        <v/>
      </c>
      <c r="Z969">
        <f>INDEX(Articles!$1:$1048576,MATCH(E969,Articles!D:D,0),21)</f>
        <v>2231</v>
      </c>
      <c r="AA969">
        <f>+Z969-AB969</f>
        <v>2231</v>
      </c>
      <c r="AB969">
        <f>+INDEX(Articles!$1:$1048576,MATCH(E969,Articles!D:D,0),23)</f>
        <v>0</v>
      </c>
    </row>
    <row r="970">
      <c r="B970" t="str">
        <f>INDEX(Articles!$1:$1048576,MATCH(E970,Articles!D:D,0),6)</f>
        <v>1</v>
      </c>
      <c r="C970" t="str">
        <f>INDEX(Articles!$1:$1048576,MATCH(E970,Articles!D:D,0),7)</f>
        <v/>
      </c>
      <c r="D970" t="str">
        <f>HYPERLINK(INDEX(Articles!$1:$1048576,MATCH(E970,Articles!D:D,0),24),"Lien")</f>
        <v>Lien</v>
      </c>
      <c r="E970" t="str">
        <v>51008</v>
      </c>
      <c r="F970" t="str">
        <f>INDEX(Articles!$1:$1048576,MATCH(E970,Articles!D:D,0),5)</f>
        <v>MORTIER FIBRE Ø150</v>
      </c>
      <c r="G970" t="str">
        <f>INDEX(Articles!$1:$1048576,MATCH(E970,Articles!D:D,0),8)</f>
        <v>ACCPYRO</v>
      </c>
      <c r="H970" t="str">
        <f>INDEX(Articles!$1:$1048576,MATCH(E970,Articles!D:D,0),9)</f>
        <v>MORT STRUC</v>
      </c>
      <c r="I970">
        <f>INDEX(Articles!$1:$1048576,MATCH(E970,Articles!D:D,0),10)</f>
        <v>0</v>
      </c>
      <c r="J970" t="str">
        <f>INDEX(Articles!$1:$1048576,MATCH(E970,Articles!D:D,0),11)</f>
        <v/>
      </c>
      <c r="K970" t="str">
        <f>INDEX(Articles!$1:$1048576,MATCH(E970,Articles!D:D,0),12)</f>
        <v/>
      </c>
      <c r="L970" t="str">
        <f>INDEX(Articles!$1:$1048576,MATCH(E970,Articles!D:D,0),13)</f>
        <v>CN</v>
      </c>
      <c r="M970" t="str">
        <f>INDEX(Articles!$1:$1048576,MATCH(E970,Articles!D:D,0),14)</f>
        <v/>
      </c>
      <c r="N970" t="str">
        <f>INDEX(Articles!$1:$1048576,MATCH(E970,Articles!D:D,0),15)</f>
        <v/>
      </c>
      <c r="O970" t="str">
        <f>INDEX(Articles!$1:$1048576,MATCH(E970,Articles!D:D,0),16)</f>
        <v/>
      </c>
      <c r="P970">
        <f>INDEX(Articles!$1:$1048576,MATCH(E970,Articles!D:D,0),17)*1000</f>
        <v>0</v>
      </c>
      <c r="Q970" t="str">
        <f>INDEX(Articles!$1:$1048576,MATCH(E970,Articles!D:D,0),18)</f>
        <v/>
      </c>
      <c r="R970">
        <f>INDEX(Articles!$1:$1048576,MATCH(E970,Articles!D:D,0),19)</f>
        <v>0</v>
      </c>
      <c r="S970" t="str">
        <f>IF(INDEX('Unités CA'!$1:$1048576,MATCH(E970,'Unités CA'!D:D,0),5)=0,"",INDEX('Unités CA'!$1:$1048576,MATCH(E970,'Unités CA'!D:D,0),5))</f>
        <v>0001/CA</v>
      </c>
      <c r="T970" t="str">
        <f>IF(INDEX('Unités BTE'!$1:$1048576,MATCH(E970,'Unités CA'!D:D,0),5)=0,"",INDEX('Unités BTE'!$1:$1048576,MATCH(E970,'Unités CA'!D:D,0),5))</f>
        <v>0005/BTE</v>
      </c>
      <c r="U970" t="str">
        <f>IFERROR(INDEX('Prix PRO CA'!$1:$1048576,MATCH(E970,'Prix PRO CA'!D:D,0),10),"")</f>
        <v/>
      </c>
      <c r="V970" t="str">
        <f>IFERROR(INDEX('Prix PRO CA'!$1:$1048576,MATCH(E970,'Prix PRO BTE'!D:D,0),10),"")</f>
        <v/>
      </c>
      <c r="W970">
        <f>+IFERROR(INDEX('Prix PRO PCS'!$1:$1048576,MATCH(E970,'Prix PRO PCS'!D:D,0),10),"")</f>
        <v>34.56</v>
      </c>
      <c r="X970" t="str">
        <f>IF(B970="OPPORTUNITE",AA970,IF(AA970&lt;=0,"Non",IF(AA970&gt;10,"Oui","Inf à 10")))</f>
        <v>Oui</v>
      </c>
      <c r="Y970" t="str">
        <f>IFERROR(INDEX(LigneAchat!$1:$1048576,MATCH(E970,LigneAchat!D:D,0),5),"")</f>
        <v/>
      </c>
      <c r="Z970">
        <f>INDEX(Articles!$1:$1048576,MATCH(E970,Articles!D:D,0),21)</f>
        <v>116</v>
      </c>
      <c r="AA970">
        <f>+Z970-AB970</f>
        <v>116</v>
      </c>
      <c r="AB970">
        <f>+INDEX(Articles!$1:$1048576,MATCH(E970,Articles!D:D,0),23)</f>
        <v>0</v>
      </c>
    </row>
    <row r="971">
      <c r="B971" t="str">
        <f>INDEX(Articles!$1:$1048576,MATCH(E971,Articles!D:D,0),6)</f>
        <v>1</v>
      </c>
      <c r="C971" t="str">
        <f>INDEX(Articles!$1:$1048576,MATCH(E971,Articles!D:D,0),7)</f>
        <v/>
      </c>
      <c r="D971" t="str">
        <f>HYPERLINK(INDEX(Articles!$1:$1048576,MATCH(E971,Articles!D:D,0),24),"Lien")</f>
        <v>Lien</v>
      </c>
      <c r="E971" t="str">
        <v>51009</v>
      </c>
      <c r="F971" t="str">
        <f>INDEX(Articles!$1:$1048576,MATCH(E971,Articles!D:D,0),5)</f>
        <v>MORTIER FIBRE Ø200</v>
      </c>
      <c r="G971" t="str">
        <f>INDEX(Articles!$1:$1048576,MATCH(E971,Articles!D:D,0),8)</f>
        <v>ACCPYRO</v>
      </c>
      <c r="H971" t="str">
        <f>INDEX(Articles!$1:$1048576,MATCH(E971,Articles!D:D,0),9)</f>
        <v>MORT STRUC</v>
      </c>
      <c r="I971">
        <f>INDEX(Articles!$1:$1048576,MATCH(E971,Articles!D:D,0),10)</f>
        <v>0</v>
      </c>
      <c r="J971" t="str">
        <f>INDEX(Articles!$1:$1048576,MATCH(E971,Articles!D:D,0),11)</f>
        <v/>
      </c>
      <c r="K971" t="str">
        <f>INDEX(Articles!$1:$1048576,MATCH(E971,Articles!D:D,0),12)</f>
        <v/>
      </c>
      <c r="L971" t="str">
        <f>INDEX(Articles!$1:$1048576,MATCH(E971,Articles!D:D,0),13)</f>
        <v>CN</v>
      </c>
      <c r="M971" t="str">
        <f>INDEX(Articles!$1:$1048576,MATCH(E971,Articles!D:D,0),14)</f>
        <v/>
      </c>
      <c r="N971" t="str">
        <f>INDEX(Articles!$1:$1048576,MATCH(E971,Articles!D:D,0),15)</f>
        <v/>
      </c>
      <c r="O971" t="str">
        <f>INDEX(Articles!$1:$1048576,MATCH(E971,Articles!D:D,0),16)</f>
        <v/>
      </c>
      <c r="P971">
        <f>INDEX(Articles!$1:$1048576,MATCH(E971,Articles!D:D,0),17)*1000</f>
        <v>0</v>
      </c>
      <c r="Q971" t="str">
        <f>INDEX(Articles!$1:$1048576,MATCH(E971,Articles!D:D,0),18)</f>
        <v/>
      </c>
      <c r="R971">
        <f>INDEX(Articles!$1:$1048576,MATCH(E971,Articles!D:D,0),19)</f>
        <v>0</v>
      </c>
      <c r="S971" t="str">
        <f>IF(INDEX('Unités CA'!$1:$1048576,MATCH(E971,'Unités CA'!D:D,0),5)=0,"",INDEX('Unités CA'!$1:$1048576,MATCH(E971,'Unités CA'!D:D,0),5))</f>
        <v>0001/CA</v>
      </c>
      <c r="T971" t="str">
        <f>IF(INDEX('Unités BTE'!$1:$1048576,MATCH(E971,'Unités CA'!D:D,0),5)=0,"",INDEX('Unités BTE'!$1:$1048576,MATCH(E971,'Unités CA'!D:D,0),5))</f>
        <v>0005/BTE</v>
      </c>
      <c r="U971" t="str">
        <f>IFERROR(INDEX('Prix PRO CA'!$1:$1048576,MATCH(E971,'Prix PRO CA'!D:D,0),10),"")</f>
        <v/>
      </c>
      <c r="V971" t="str">
        <f>IFERROR(INDEX('Prix PRO CA'!$1:$1048576,MATCH(E971,'Prix PRO BTE'!D:D,0),10),"")</f>
        <v/>
      </c>
      <c r="W971">
        <f>+IFERROR(INDEX('Prix PRO PCS'!$1:$1048576,MATCH(E971,'Prix PRO PCS'!D:D,0),10),"")</f>
        <v>69.62</v>
      </c>
      <c r="X971" t="str">
        <f>IF(B971="OPPORTUNITE",AA971,IF(AA971&lt;=0,"Non",IF(AA971&gt;10,"Oui","Inf à 10")))</f>
        <v>Inf à 10</v>
      </c>
      <c r="Y971" t="str">
        <f>IFERROR(INDEX(LigneAchat!$1:$1048576,MATCH(E971,LigneAchat!D:D,0),5),"")</f>
        <v/>
      </c>
      <c r="Z971">
        <f>INDEX(Articles!$1:$1048576,MATCH(E971,Articles!D:D,0),21)</f>
        <v>10</v>
      </c>
      <c r="AA971">
        <f>+Z971-AB971</f>
        <v>10</v>
      </c>
      <c r="AB971">
        <f>+INDEX(Articles!$1:$1048576,MATCH(E971,Articles!D:D,0),23)</f>
        <v>0</v>
      </c>
    </row>
    <row r="972">
      <c r="B972" t="str">
        <f>INDEX(Articles!$1:$1048576,MATCH(E972,Articles!D:D,0),6)</f>
        <v>1</v>
      </c>
      <c r="C972" t="str">
        <f>INDEX(Articles!$1:$1048576,MATCH(E972,Articles!D:D,0),7)</f>
        <v/>
      </c>
      <c r="D972" t="str">
        <f>HYPERLINK(INDEX(Articles!$1:$1048576,MATCH(E972,Articles!D:D,0),24),"Lien")</f>
        <v>Lien</v>
      </c>
      <c r="E972" t="str">
        <v>51010</v>
      </c>
      <c r="F972" t="str">
        <f>INDEX(Articles!$1:$1048576,MATCH(E972,Articles!D:D,0),5)</f>
        <v>MORTIER FIBRE Ø250</v>
      </c>
      <c r="G972" t="str">
        <f>INDEX(Articles!$1:$1048576,MATCH(E972,Articles!D:D,0),8)</f>
        <v>ACCPYRO</v>
      </c>
      <c r="H972" t="str">
        <f>INDEX(Articles!$1:$1048576,MATCH(E972,Articles!D:D,0),9)</f>
        <v>MORT STRUC</v>
      </c>
      <c r="I972">
        <f>INDEX(Articles!$1:$1048576,MATCH(E972,Articles!D:D,0),10)</f>
        <v>0</v>
      </c>
      <c r="J972" t="str">
        <f>INDEX(Articles!$1:$1048576,MATCH(E972,Articles!D:D,0),11)</f>
        <v/>
      </c>
      <c r="K972" t="str">
        <f>INDEX(Articles!$1:$1048576,MATCH(E972,Articles!D:D,0),12)</f>
        <v/>
      </c>
      <c r="L972" t="str">
        <f>INDEX(Articles!$1:$1048576,MATCH(E972,Articles!D:D,0),13)</f>
        <v>CN</v>
      </c>
      <c r="M972" t="str">
        <f>INDEX(Articles!$1:$1048576,MATCH(E972,Articles!D:D,0),14)</f>
        <v/>
      </c>
      <c r="N972" t="str">
        <f>INDEX(Articles!$1:$1048576,MATCH(E972,Articles!D:D,0),15)</f>
        <v/>
      </c>
      <c r="O972" t="str">
        <f>INDEX(Articles!$1:$1048576,MATCH(E972,Articles!D:D,0),16)</f>
        <v/>
      </c>
      <c r="P972">
        <f>INDEX(Articles!$1:$1048576,MATCH(E972,Articles!D:D,0),17)*1000</f>
        <v>0</v>
      </c>
      <c r="Q972" t="str">
        <f>INDEX(Articles!$1:$1048576,MATCH(E972,Articles!D:D,0),18)</f>
        <v/>
      </c>
      <c r="R972">
        <f>INDEX(Articles!$1:$1048576,MATCH(E972,Articles!D:D,0),19)</f>
        <v>0</v>
      </c>
      <c r="S972" t="str">
        <f>IF(INDEX('Unités CA'!$1:$1048576,MATCH(E972,'Unités CA'!D:D,0),5)=0,"",INDEX('Unités CA'!$1:$1048576,MATCH(E972,'Unités CA'!D:D,0),5))</f>
        <v>0001/CA</v>
      </c>
      <c r="T972" t="str">
        <f>IF(INDEX('Unités BTE'!$1:$1048576,MATCH(E972,'Unités CA'!D:D,0),5)=0,"",INDEX('Unités BTE'!$1:$1048576,MATCH(E972,'Unités CA'!D:D,0),5))</f>
        <v>0005/BTE</v>
      </c>
      <c r="U972" t="str">
        <f>IFERROR(INDEX('Prix PRO CA'!$1:$1048576,MATCH(E972,'Prix PRO CA'!D:D,0),10),"")</f>
        <v/>
      </c>
      <c r="V972" t="str">
        <f>IFERROR(INDEX('Prix PRO CA'!$1:$1048576,MATCH(E972,'Prix PRO BTE'!D:D,0),10),"")</f>
        <v/>
      </c>
      <c r="W972">
        <f>+IFERROR(INDEX('Prix PRO PCS'!$1:$1048576,MATCH(E972,'Prix PRO PCS'!D:D,0),10),"")</f>
        <v>141.85</v>
      </c>
      <c r="X972" t="str">
        <f>IF(B972="OPPORTUNITE",AA972,IF(AA972&lt;=0,"Non",IF(AA972&gt;10,"Oui","Inf à 10")))</f>
        <v>Oui</v>
      </c>
      <c r="Y972" t="str">
        <f>IFERROR(INDEX(LigneAchat!$1:$1048576,MATCH(E972,LigneAchat!D:D,0),5),"")</f>
        <v/>
      </c>
      <c r="Z972">
        <f>INDEX(Articles!$1:$1048576,MATCH(E972,Articles!D:D,0),21)</f>
        <v>27</v>
      </c>
      <c r="AA972">
        <f>+Z972-AB972</f>
        <v>27</v>
      </c>
      <c r="AB972">
        <f>+INDEX(Articles!$1:$1048576,MATCH(E972,Articles!D:D,0),23)</f>
        <v>0</v>
      </c>
    </row>
    <row r="973">
      <c r="B973" t="str">
        <f>INDEX(Articles!$1:$1048576,MATCH(E973,Articles!D:D,0),6)</f>
        <v>1</v>
      </c>
      <c r="C973" t="str">
        <f>INDEX(Articles!$1:$1048576,MATCH(E973,Articles!D:D,0),7)</f>
        <v/>
      </c>
      <c r="D973" t="str">
        <f>HYPERLINK(INDEX(Articles!$1:$1048576,MATCH(E973,Articles!D:D,0),24),"Lien")</f>
        <v>Lien</v>
      </c>
      <c r="E973" t="str">
        <v>51011</v>
      </c>
      <c r="F973" t="str">
        <f>INDEX(Articles!$1:$1048576,MATCH(E973,Articles!D:D,0),5)</f>
        <v>MORTIER FIBRE Ø300</v>
      </c>
      <c r="G973" t="str">
        <f>INDEX(Articles!$1:$1048576,MATCH(E973,Articles!D:D,0),8)</f>
        <v>ACCPYRO</v>
      </c>
      <c r="H973" t="str">
        <f>INDEX(Articles!$1:$1048576,MATCH(E973,Articles!D:D,0),9)</f>
        <v>MORT STRUC</v>
      </c>
      <c r="I973">
        <f>INDEX(Articles!$1:$1048576,MATCH(E973,Articles!D:D,0),10)</f>
        <v>0</v>
      </c>
      <c r="J973" t="str">
        <f>INDEX(Articles!$1:$1048576,MATCH(E973,Articles!D:D,0),11)</f>
        <v/>
      </c>
      <c r="K973" t="str">
        <f>INDEX(Articles!$1:$1048576,MATCH(E973,Articles!D:D,0),12)</f>
        <v/>
      </c>
      <c r="L973" t="str">
        <f>INDEX(Articles!$1:$1048576,MATCH(E973,Articles!D:D,0),13)</f>
        <v>CN</v>
      </c>
      <c r="M973" t="str">
        <f>INDEX(Articles!$1:$1048576,MATCH(E973,Articles!D:D,0),14)</f>
        <v/>
      </c>
      <c r="N973" t="str">
        <f>INDEX(Articles!$1:$1048576,MATCH(E973,Articles!D:D,0),15)</f>
        <v/>
      </c>
      <c r="O973" t="str">
        <f>INDEX(Articles!$1:$1048576,MATCH(E973,Articles!D:D,0),16)</f>
        <v/>
      </c>
      <c r="P973">
        <f>INDEX(Articles!$1:$1048576,MATCH(E973,Articles!D:D,0),17)*1000</f>
        <v>0</v>
      </c>
      <c r="Q973" t="str">
        <f>INDEX(Articles!$1:$1048576,MATCH(E973,Articles!D:D,0),18)</f>
        <v/>
      </c>
      <c r="R973">
        <f>INDEX(Articles!$1:$1048576,MATCH(E973,Articles!D:D,0),19)</f>
        <v>0</v>
      </c>
      <c r="S973" t="str">
        <f>IF(INDEX('Unités CA'!$1:$1048576,MATCH(E973,'Unités CA'!D:D,0),5)=0,"",INDEX('Unités CA'!$1:$1048576,MATCH(E973,'Unités CA'!D:D,0),5))</f>
        <v>0001/CA</v>
      </c>
      <c r="T973" t="str">
        <f>IF(INDEX('Unités BTE'!$1:$1048576,MATCH(E973,'Unités CA'!D:D,0),5)=0,"",INDEX('Unités BTE'!$1:$1048576,MATCH(E973,'Unités CA'!D:D,0),5))</f>
        <v>0005/BTE</v>
      </c>
      <c r="U973" t="str">
        <f>IFERROR(INDEX('Prix PRO CA'!$1:$1048576,MATCH(E973,'Prix PRO CA'!D:D,0),10),"")</f>
        <v/>
      </c>
      <c r="V973" t="str">
        <f>IFERROR(INDEX('Prix PRO CA'!$1:$1048576,MATCH(E973,'Prix PRO BTE'!D:D,0),10),"")</f>
        <v/>
      </c>
      <c r="W973">
        <f>+IFERROR(INDEX('Prix PRO PCS'!$1:$1048576,MATCH(E973,'Prix PRO PCS'!D:D,0),10),"")</f>
        <v>190.8</v>
      </c>
      <c r="X973" t="str">
        <f>IF(B973="OPPORTUNITE",AA973,IF(AA973&lt;=0,"Non",IF(AA973&gt;10,"Oui","Inf à 10")))</f>
        <v>Oui</v>
      </c>
      <c r="Y973" t="str">
        <f>IFERROR(INDEX(LigneAchat!$1:$1048576,MATCH(E973,LigneAchat!D:D,0),5),"")</f>
        <v/>
      </c>
      <c r="Z973">
        <f>INDEX(Articles!$1:$1048576,MATCH(E973,Articles!D:D,0),21)</f>
        <v>41</v>
      </c>
      <c r="AA973">
        <f>+Z973-AB973</f>
        <v>41</v>
      </c>
      <c r="AB973">
        <f>+INDEX(Articles!$1:$1048576,MATCH(E973,Articles!D:D,0),23)</f>
        <v>0</v>
      </c>
    </row>
    <row r="974">
      <c r="B974" t="str">
        <f>INDEX(Articles!$1:$1048576,MATCH(E974,Articles!D:D,0),6)</f>
        <v>1</v>
      </c>
      <c r="C974" t="str">
        <f>INDEX(Articles!$1:$1048576,MATCH(E974,Articles!D:D,0),7)</f>
        <v/>
      </c>
      <c r="D974" t="str">
        <f>HYPERLINK(INDEX(Articles!$1:$1048576,MATCH(E974,Articles!D:D,0),24),"Lien")</f>
        <v>Lien</v>
      </c>
      <c r="E974" t="str">
        <v>51014</v>
      </c>
      <c r="F974" t="str">
        <f>INDEX(Articles!$1:$1048576,MATCH(E974,Articles!D:D,0),5)</f>
        <v>MORTIER FIBRE Ø175</v>
      </c>
      <c r="G974" t="str">
        <f>INDEX(Articles!$1:$1048576,MATCH(E974,Articles!D:D,0),8)</f>
        <v>ACCPYRO</v>
      </c>
      <c r="H974" t="str">
        <f>INDEX(Articles!$1:$1048576,MATCH(E974,Articles!D:D,0),9)</f>
        <v>MORT STRUC</v>
      </c>
      <c r="I974">
        <f>INDEX(Articles!$1:$1048576,MATCH(E974,Articles!D:D,0),10)</f>
        <v>0</v>
      </c>
      <c r="J974" t="str">
        <f>INDEX(Articles!$1:$1048576,MATCH(E974,Articles!D:D,0),11)</f>
        <v/>
      </c>
      <c r="K974" t="str">
        <f>INDEX(Articles!$1:$1048576,MATCH(E974,Articles!D:D,0),12)</f>
        <v/>
      </c>
      <c r="L974" t="str">
        <f>INDEX(Articles!$1:$1048576,MATCH(E974,Articles!D:D,0),13)</f>
        <v>CN</v>
      </c>
      <c r="M974" t="str">
        <f>INDEX(Articles!$1:$1048576,MATCH(E974,Articles!D:D,0),14)</f>
        <v/>
      </c>
      <c r="N974" t="str">
        <f>INDEX(Articles!$1:$1048576,MATCH(E974,Articles!D:D,0),15)</f>
        <v/>
      </c>
      <c r="O974" t="str">
        <f>INDEX(Articles!$1:$1048576,MATCH(E974,Articles!D:D,0),16)</f>
        <v/>
      </c>
      <c r="P974">
        <f>INDEX(Articles!$1:$1048576,MATCH(E974,Articles!D:D,0),17)*1000</f>
        <v>0</v>
      </c>
      <c r="Q974" t="str">
        <f>INDEX(Articles!$1:$1048576,MATCH(E974,Articles!D:D,0),18)</f>
        <v/>
      </c>
      <c r="R974">
        <f>INDEX(Articles!$1:$1048576,MATCH(E974,Articles!D:D,0),19)</f>
        <v>0</v>
      </c>
      <c r="S974" t="str">
        <f>IF(INDEX('Unités CA'!$1:$1048576,MATCH(E974,'Unités CA'!D:D,0),5)=0,"",INDEX('Unités CA'!$1:$1048576,MATCH(E974,'Unités CA'!D:D,0),5))</f>
        <v>0001/CA</v>
      </c>
      <c r="T974" t="str">
        <f>IF(INDEX('Unités BTE'!$1:$1048576,MATCH(E974,'Unités CA'!D:D,0),5)=0,"",INDEX('Unités BTE'!$1:$1048576,MATCH(E974,'Unités CA'!D:D,0),5))</f>
        <v>0005/BTE</v>
      </c>
      <c r="U974" t="str">
        <f>IFERROR(INDEX('Prix PRO CA'!$1:$1048576,MATCH(E974,'Prix PRO CA'!D:D,0),10),"")</f>
        <v/>
      </c>
      <c r="V974" t="str">
        <f>IFERROR(INDEX('Prix PRO CA'!$1:$1048576,MATCH(E974,'Prix PRO BTE'!D:D,0),10),"")</f>
        <v/>
      </c>
      <c r="W974">
        <f>+IFERROR(INDEX('Prix PRO PCS'!$1:$1048576,MATCH(E974,'Prix PRO PCS'!D:D,0),10),"")</f>
        <v>40.06</v>
      </c>
      <c r="X974" t="str">
        <f>IF(B974="OPPORTUNITE",AA974,IF(AA974&lt;=0,"Non",IF(AA974&gt;10,"Oui","Inf à 10")))</f>
        <v>Oui</v>
      </c>
      <c r="Y974" t="str">
        <f>IFERROR(INDEX(LigneAchat!$1:$1048576,MATCH(E974,LigneAchat!D:D,0),5),"")</f>
        <v/>
      </c>
      <c r="Z974">
        <f>INDEX(Articles!$1:$1048576,MATCH(E974,Articles!D:D,0),21)</f>
        <v>36</v>
      </c>
      <c r="AA974">
        <f>+Z974-AB974</f>
        <v>36</v>
      </c>
      <c r="AB974">
        <f>+INDEX(Articles!$1:$1048576,MATCH(E974,Articles!D:D,0),23)</f>
        <v>0</v>
      </c>
    </row>
    <row r="975">
      <c r="B975" t="str">
        <f>INDEX(Articles!$1:$1048576,MATCH(E975,Articles!D:D,0),6)</f>
        <v>1</v>
      </c>
      <c r="C975" t="str">
        <f>INDEX(Articles!$1:$1048576,MATCH(E975,Articles!D:D,0),7)</f>
        <v/>
      </c>
      <c r="D975" t="str">
        <f>HYPERLINK(INDEX(Articles!$1:$1048576,MATCH(E975,Articles!D:D,0),24),"Lien")</f>
        <v>Lien</v>
      </c>
      <c r="E975" t="str">
        <v>53101</v>
      </c>
      <c r="F975" t="str">
        <f>INDEX(Articles!$1:$1048576,MATCH(E975,Articles!D:D,0),5)</f>
        <v>MORTIER CARTON BOMBES Ø50</v>
      </c>
      <c r="G975" t="str">
        <f>INDEX(Articles!$1:$1048576,MATCH(E975,Articles!D:D,0),8)</f>
        <v>ACCPYRO</v>
      </c>
      <c r="H975" t="str">
        <f>INDEX(Articles!$1:$1048576,MATCH(E975,Articles!D:D,0),9)</f>
        <v>MORT STRUC</v>
      </c>
      <c r="I975">
        <f>INDEX(Articles!$1:$1048576,MATCH(E975,Articles!D:D,0),10)</f>
        <v>0</v>
      </c>
      <c r="J975" t="str">
        <f>INDEX(Articles!$1:$1048576,MATCH(E975,Articles!D:D,0),11)</f>
        <v/>
      </c>
      <c r="K975" t="str">
        <f>INDEX(Articles!$1:$1048576,MATCH(E975,Articles!D:D,0),12)</f>
        <v/>
      </c>
      <c r="L975" t="str">
        <f>INDEX(Articles!$1:$1048576,MATCH(E975,Articles!D:D,0),13)</f>
        <v>CN</v>
      </c>
      <c r="M975" t="str">
        <f>INDEX(Articles!$1:$1048576,MATCH(E975,Articles!D:D,0),14)</f>
        <v/>
      </c>
      <c r="N975" t="str">
        <f>INDEX(Articles!$1:$1048576,MATCH(E975,Articles!D:D,0),15)</f>
        <v/>
      </c>
      <c r="O975" t="str">
        <f>INDEX(Articles!$1:$1048576,MATCH(E975,Articles!D:D,0),16)</f>
        <v/>
      </c>
      <c r="P975">
        <f>INDEX(Articles!$1:$1048576,MATCH(E975,Articles!D:D,0),17)*1000</f>
        <v>0</v>
      </c>
      <c r="Q975" t="str">
        <f>INDEX(Articles!$1:$1048576,MATCH(E975,Articles!D:D,0),18)</f>
        <v/>
      </c>
      <c r="R975">
        <f>INDEX(Articles!$1:$1048576,MATCH(E975,Articles!D:D,0),19)</f>
        <v>0</v>
      </c>
      <c r="S975" t="str">
        <f>IF(INDEX('Unités CA'!$1:$1048576,MATCH(E975,'Unités CA'!D:D,0),5)=0,"",INDEX('Unités CA'!$1:$1048576,MATCH(E975,'Unités CA'!D:D,0),5))</f>
        <v>0001/CA</v>
      </c>
      <c r="T975" t="str">
        <f>IF(INDEX('Unités BTE'!$1:$1048576,MATCH(E975,'Unités CA'!D:D,0),5)=0,"",INDEX('Unités BTE'!$1:$1048576,MATCH(E975,'Unités CA'!D:D,0),5))</f>
        <v>0006/BTE</v>
      </c>
      <c r="U975" t="str">
        <f>IFERROR(INDEX('Prix PRO CA'!$1:$1048576,MATCH(E975,'Prix PRO CA'!D:D,0),10),"")</f>
        <v/>
      </c>
      <c r="V975" t="str">
        <f>IFERROR(INDEX('Prix PRO CA'!$1:$1048576,MATCH(E975,'Prix PRO BTE'!D:D,0),10),"")</f>
        <v/>
      </c>
      <c r="W975">
        <f>+IFERROR(INDEX('Prix PRO PCS'!$1:$1048576,MATCH(E975,'Prix PRO PCS'!D:D,0),10),"")</f>
        <v>1.81</v>
      </c>
      <c r="X975" t="str">
        <f>IF(B975="OPPORTUNITE",AA975,IF(AA975&lt;=0,"Non",IF(AA975&gt;10,"Oui","Inf à 10")))</f>
        <v>Oui</v>
      </c>
      <c r="Y975" t="str">
        <f>IFERROR(INDEX(LigneAchat!$1:$1048576,MATCH(E975,LigneAchat!D:D,0),5),"")</f>
        <v/>
      </c>
      <c r="Z975">
        <f>INDEX(Articles!$1:$1048576,MATCH(E975,Articles!D:D,0),21)</f>
        <v>2116</v>
      </c>
      <c r="AA975">
        <f>+Z975-AB975</f>
        <v>2116</v>
      </c>
      <c r="AB975">
        <f>+INDEX(Articles!$1:$1048576,MATCH(E975,Articles!D:D,0),23)</f>
        <v>0</v>
      </c>
    </row>
    <row r="976">
      <c r="B976" t="str">
        <f>INDEX(Articles!$1:$1048576,MATCH(E976,Articles!D:D,0),6)</f>
        <v>1</v>
      </c>
      <c r="C976" t="str">
        <f>INDEX(Articles!$1:$1048576,MATCH(E976,Articles!D:D,0),7)</f>
        <v/>
      </c>
      <c r="D976" t="str">
        <f>HYPERLINK(INDEX(Articles!$1:$1048576,MATCH(E976,Articles!D:D,0),24),"Lien")</f>
        <v>Lien</v>
      </c>
      <c r="E976" t="str">
        <v>53106</v>
      </c>
      <c r="F976" t="str">
        <f>INDEX(Articles!$1:$1048576,MATCH(E976,Articles!D:D,0),5)</f>
        <v>MORTIER CARTON BOMBES Ø100</v>
      </c>
      <c r="G976" t="str">
        <f>INDEX(Articles!$1:$1048576,MATCH(E976,Articles!D:D,0),8)</f>
        <v>ACCPYRO</v>
      </c>
      <c r="H976" t="str">
        <f>INDEX(Articles!$1:$1048576,MATCH(E976,Articles!D:D,0),9)</f>
        <v>MORT STRUC</v>
      </c>
      <c r="I976">
        <f>INDEX(Articles!$1:$1048576,MATCH(E976,Articles!D:D,0),10)</f>
        <v>0</v>
      </c>
      <c r="J976" t="str">
        <f>INDEX(Articles!$1:$1048576,MATCH(E976,Articles!D:D,0),11)</f>
        <v/>
      </c>
      <c r="K976" t="str">
        <f>INDEX(Articles!$1:$1048576,MATCH(E976,Articles!D:D,0),12)</f>
        <v/>
      </c>
      <c r="L976" t="str">
        <f>INDEX(Articles!$1:$1048576,MATCH(E976,Articles!D:D,0),13)</f>
        <v>CN</v>
      </c>
      <c r="M976" t="str">
        <f>INDEX(Articles!$1:$1048576,MATCH(E976,Articles!D:D,0),14)</f>
        <v/>
      </c>
      <c r="N976" t="str">
        <f>INDEX(Articles!$1:$1048576,MATCH(E976,Articles!D:D,0),15)</f>
        <v/>
      </c>
      <c r="O976" t="str">
        <f>INDEX(Articles!$1:$1048576,MATCH(E976,Articles!D:D,0),16)</f>
        <v/>
      </c>
      <c r="P976">
        <f>INDEX(Articles!$1:$1048576,MATCH(E976,Articles!D:D,0),17)*1000</f>
        <v>0</v>
      </c>
      <c r="Q976" t="str">
        <f>INDEX(Articles!$1:$1048576,MATCH(E976,Articles!D:D,0),18)</f>
        <v/>
      </c>
      <c r="R976">
        <f>INDEX(Articles!$1:$1048576,MATCH(E976,Articles!D:D,0),19)</f>
        <v>0</v>
      </c>
      <c r="S976" t="str">
        <f>IF(INDEX('Unités CA'!$1:$1048576,MATCH(E976,'Unités CA'!D:D,0),5)=0,"",INDEX('Unités CA'!$1:$1048576,MATCH(E976,'Unités CA'!D:D,0),5))</f>
        <v>0001/CA</v>
      </c>
      <c r="T976" t="str">
        <f>IF(INDEX('Unités BTE'!$1:$1048576,MATCH(E976,'Unités CA'!D:D,0),5)=0,"",INDEX('Unités BTE'!$1:$1048576,MATCH(E976,'Unités CA'!D:D,0),5))</f>
        <v>0006/BTE</v>
      </c>
      <c r="U976" t="str">
        <f>IFERROR(INDEX('Prix PRO CA'!$1:$1048576,MATCH(E976,'Prix PRO CA'!D:D,0),10),"")</f>
        <v/>
      </c>
      <c r="V976" t="str">
        <f>IFERROR(INDEX('Prix PRO CA'!$1:$1048576,MATCH(E976,'Prix PRO BTE'!D:D,0),10),"")</f>
        <v/>
      </c>
      <c r="W976">
        <f>+IFERROR(INDEX('Prix PRO PCS'!$1:$1048576,MATCH(E976,'Prix PRO PCS'!D:D,0),10),"")</f>
        <v>5.19</v>
      </c>
      <c r="X976" t="str">
        <f>IF(B976="OPPORTUNITE",AA976,IF(AA976&lt;=0,"Non",IF(AA976&gt;10,"Oui","Inf à 10")))</f>
        <v>Oui</v>
      </c>
      <c r="Y976" t="str">
        <f>IFERROR(INDEX(LigneAchat!$1:$1048576,MATCH(E976,LigneAchat!D:D,0),5),"")</f>
        <v/>
      </c>
      <c r="Z976">
        <f>INDEX(Articles!$1:$1048576,MATCH(E976,Articles!D:D,0),21)</f>
        <v>1885</v>
      </c>
      <c r="AA976">
        <f>+Z976-AB976</f>
        <v>1885</v>
      </c>
      <c r="AB976">
        <f>+INDEX(Articles!$1:$1048576,MATCH(E976,Articles!D:D,0),23)</f>
        <v>0</v>
      </c>
    </row>
    <row r="977">
      <c r="B977" t="str">
        <f>INDEX(Articles!$1:$1048576,MATCH(E977,Articles!D:D,0),6)</f>
        <v>1</v>
      </c>
      <c r="C977" t="str">
        <f>INDEX(Articles!$1:$1048576,MATCH(E977,Articles!D:D,0),7)</f>
        <v/>
      </c>
      <c r="D977" t="str">
        <f>HYPERLINK(INDEX(Articles!$1:$1048576,MATCH(E977,Articles!D:D,0),24),"Lien")</f>
        <v>Lien</v>
      </c>
      <c r="E977" t="str">
        <v>51012</v>
      </c>
      <c r="F977" t="str">
        <f>INDEX(Articles!$1:$1048576,MATCH(E977,Articles!D:D,0),5)</f>
        <v>CAISSE 5 MORTIERS FIBRE Ø50</v>
      </c>
      <c r="G977" t="str">
        <f>INDEX(Articles!$1:$1048576,MATCH(E977,Articles!D:D,0),8)</f>
        <v>ACCPYRO</v>
      </c>
      <c r="H977" t="str">
        <f>INDEX(Articles!$1:$1048576,MATCH(E977,Articles!D:D,0),9)</f>
        <v>MORT STRUC</v>
      </c>
      <c r="I977">
        <f>INDEX(Articles!$1:$1048576,MATCH(E977,Articles!D:D,0),10)</f>
        <v>0</v>
      </c>
      <c r="J977" t="str">
        <f>INDEX(Articles!$1:$1048576,MATCH(E977,Articles!D:D,0),11)</f>
        <v/>
      </c>
      <c r="K977" t="str">
        <f>INDEX(Articles!$1:$1048576,MATCH(E977,Articles!D:D,0),12)</f>
        <v/>
      </c>
      <c r="L977" t="str">
        <f>INDEX(Articles!$1:$1048576,MATCH(E977,Articles!D:D,0),13)</f>
        <v>CN</v>
      </c>
      <c r="M977" t="str">
        <f>INDEX(Articles!$1:$1048576,MATCH(E977,Articles!D:D,0),14)</f>
        <v/>
      </c>
      <c r="N977" t="str">
        <f>INDEX(Articles!$1:$1048576,MATCH(E977,Articles!D:D,0),15)</f>
        <v/>
      </c>
      <c r="O977" t="str">
        <f>INDEX(Articles!$1:$1048576,MATCH(E977,Articles!D:D,0),16)</f>
        <v/>
      </c>
      <c r="P977">
        <f>INDEX(Articles!$1:$1048576,MATCH(E977,Articles!D:D,0),17)*1000</f>
        <v>0</v>
      </c>
      <c r="Q977" t="str">
        <f>INDEX(Articles!$1:$1048576,MATCH(E977,Articles!D:D,0),18)</f>
        <v/>
      </c>
      <c r="R977">
        <f>INDEX(Articles!$1:$1048576,MATCH(E977,Articles!D:D,0),19)</f>
        <v>0</v>
      </c>
      <c r="S977" t="str">
        <f>IF(INDEX('Unités CA'!$1:$1048576,MATCH(E977,'Unités CA'!D:D,0),5)=0,"",INDEX('Unités CA'!$1:$1048576,MATCH(E977,'Unités CA'!D:D,0),5))</f>
        <v>0001/CA</v>
      </c>
      <c r="T977" t="str">
        <f>IF(INDEX('Unités BTE'!$1:$1048576,MATCH(E977,'Unités CA'!D:D,0),5)=0,"",INDEX('Unités BTE'!$1:$1048576,MATCH(E977,'Unités CA'!D:D,0),5))</f>
        <v>0005/BTE</v>
      </c>
      <c r="U977" t="str">
        <f>IFERROR(INDEX('Prix PRO CA'!$1:$1048576,MATCH(E977,'Prix PRO CA'!D:D,0),10),"")</f>
        <v/>
      </c>
      <c r="V977" t="str">
        <f>IFERROR(INDEX('Prix PRO CA'!$1:$1048576,MATCH(E977,'Prix PRO BTE'!D:D,0),10),"")</f>
        <v/>
      </c>
      <c r="W977">
        <f>+IFERROR(INDEX('Prix PRO PCS'!$1:$1048576,MATCH(E977,'Prix PRO PCS'!D:D,0),10),"")</f>
        <v>36.93</v>
      </c>
      <c r="X977" t="str">
        <f>IF(B977="OPPORTUNITE",AA977,IF(AA977&lt;=0,"Non",IF(AA977&gt;10,"Oui","Inf à 10")))</f>
        <v>Oui</v>
      </c>
      <c r="Y977" t="str">
        <f>IFERROR(INDEX(LigneAchat!$1:$1048576,MATCH(E977,LigneAchat!D:D,0),5),"")</f>
        <v/>
      </c>
      <c r="Z977">
        <f>INDEX(Articles!$1:$1048576,MATCH(E977,Articles!D:D,0),21)</f>
        <v>40</v>
      </c>
      <c r="AA977">
        <f>+Z977-AB977</f>
        <v>40</v>
      </c>
      <c r="AB977">
        <f>+INDEX(Articles!$1:$1048576,MATCH(E977,Articles!D:D,0),23)</f>
        <v>0</v>
      </c>
    </row>
    <row r="978">
      <c r="B978" t="str">
        <f>INDEX(Articles!$1:$1048576,MATCH(E978,Articles!D:D,0),6)</f>
        <v>1</v>
      </c>
      <c r="C978" t="str">
        <f>INDEX(Articles!$1:$1048576,MATCH(E978,Articles!D:D,0),7)</f>
        <v/>
      </c>
      <c r="D978" t="str">
        <f>HYPERLINK(INDEX(Articles!$1:$1048576,MATCH(E978,Articles!D:D,0),24),"Lien")</f>
        <v>Lien</v>
      </c>
      <c r="E978" t="str">
        <v>51015</v>
      </c>
      <c r="F978" t="str">
        <f>INDEX(Articles!$1:$1048576,MATCH(E978,Articles!D:D,0),5)</f>
        <v>BATT. 5 MORTIERS FIBRE Ø75</v>
      </c>
      <c r="G978" t="str">
        <f>INDEX(Articles!$1:$1048576,MATCH(E978,Articles!D:D,0),8)</f>
        <v>ACCPYRO</v>
      </c>
      <c r="H978" t="str">
        <f>INDEX(Articles!$1:$1048576,MATCH(E978,Articles!D:D,0),9)</f>
        <v>MORT STRUC</v>
      </c>
      <c r="I978">
        <f>INDEX(Articles!$1:$1048576,MATCH(E978,Articles!D:D,0),10)</f>
        <v>0</v>
      </c>
      <c r="J978" t="str">
        <f>INDEX(Articles!$1:$1048576,MATCH(E978,Articles!D:D,0),11)</f>
        <v/>
      </c>
      <c r="K978" t="str">
        <f>INDEX(Articles!$1:$1048576,MATCH(E978,Articles!D:D,0),12)</f>
        <v/>
      </c>
      <c r="L978" t="str">
        <f>INDEX(Articles!$1:$1048576,MATCH(E978,Articles!D:D,0),13)</f>
        <v>CN</v>
      </c>
      <c r="M978" t="str">
        <f>INDEX(Articles!$1:$1048576,MATCH(E978,Articles!D:D,0),14)</f>
        <v/>
      </c>
      <c r="N978" t="str">
        <f>INDEX(Articles!$1:$1048576,MATCH(E978,Articles!D:D,0),15)</f>
        <v/>
      </c>
      <c r="O978" t="str">
        <f>INDEX(Articles!$1:$1048576,MATCH(E978,Articles!D:D,0),16)</f>
        <v/>
      </c>
      <c r="P978">
        <f>INDEX(Articles!$1:$1048576,MATCH(E978,Articles!D:D,0),17)*1000</f>
        <v>0</v>
      </c>
      <c r="Q978" t="str">
        <f>INDEX(Articles!$1:$1048576,MATCH(E978,Articles!D:D,0),18)</f>
        <v/>
      </c>
      <c r="R978">
        <f>INDEX(Articles!$1:$1048576,MATCH(E978,Articles!D:D,0),19)</f>
        <v>0</v>
      </c>
      <c r="S978" t="str">
        <f>IF(INDEX('Unités CA'!$1:$1048576,MATCH(E978,'Unités CA'!D:D,0),5)=0,"",INDEX('Unités CA'!$1:$1048576,MATCH(E978,'Unités CA'!D:D,0),5))</f>
        <v>0001/CA</v>
      </c>
      <c r="T978" t="str">
        <f>IF(INDEX('Unités BTE'!$1:$1048576,MATCH(E978,'Unités CA'!D:D,0),5)=0,"",INDEX('Unités BTE'!$1:$1048576,MATCH(E978,'Unités CA'!D:D,0),5))</f>
        <v>0005/BTE</v>
      </c>
      <c r="U978" t="str">
        <f>IFERROR(INDEX('Prix PRO CA'!$1:$1048576,MATCH(E978,'Prix PRO CA'!D:D,0),10),"")</f>
        <v/>
      </c>
      <c r="V978" t="str">
        <f>IFERROR(INDEX('Prix PRO CA'!$1:$1048576,MATCH(E978,'Prix PRO BTE'!D:D,0),10),"")</f>
        <v/>
      </c>
      <c r="W978">
        <f>+IFERROR(INDEX('Prix PRO PCS'!$1:$1048576,MATCH(E978,'Prix PRO PCS'!D:D,0),10),"")</f>
        <v>65.91</v>
      </c>
      <c r="X978" t="str">
        <f>IF(B978="OPPORTUNITE",AA978,IF(AA978&lt;=0,"Non",IF(AA978&gt;10,"Oui","Inf à 10")))</f>
        <v>Oui</v>
      </c>
      <c r="Y978" t="str">
        <f>IFERROR(INDEX(LigneAchat!$1:$1048576,MATCH(E978,LigneAchat!D:D,0),5),"")</f>
        <v/>
      </c>
      <c r="Z978">
        <f>INDEX(Articles!$1:$1048576,MATCH(E978,Articles!D:D,0),21)</f>
        <v>29</v>
      </c>
      <c r="AA978">
        <f>+Z978-AB978</f>
        <v>29</v>
      </c>
      <c r="AB978">
        <f>+INDEX(Articles!$1:$1048576,MATCH(E978,Articles!D:D,0),23)</f>
        <v>0</v>
      </c>
    </row>
    <row r="979">
      <c r="B979" t="str">
        <f>INDEX(Articles!$1:$1048576,MATCH(E979,Articles!D:D,0),6)</f>
        <v>1</v>
      </c>
      <c r="C979" t="str">
        <f>INDEX(Articles!$1:$1048576,MATCH(E979,Articles!D:D,0),7)</f>
        <v/>
      </c>
      <c r="D979" t="str">
        <f>HYPERLINK(INDEX(Articles!$1:$1048576,MATCH(E979,Articles!D:D,0),24),"Lien")</f>
        <v>Lien</v>
      </c>
      <c r="E979" t="str">
        <v>51016</v>
      </c>
      <c r="F979" t="str">
        <f>INDEX(Articles!$1:$1048576,MATCH(E979,Articles!D:D,0),5)</f>
        <v>CAISSE 5 MORTIERS FIBRE Ø100</v>
      </c>
      <c r="G979" t="str">
        <f>INDEX(Articles!$1:$1048576,MATCH(E979,Articles!D:D,0),8)</f>
        <v>ACCPYRO</v>
      </c>
      <c r="H979" t="str">
        <f>INDEX(Articles!$1:$1048576,MATCH(E979,Articles!D:D,0),9)</f>
        <v>MORT STRUC</v>
      </c>
      <c r="I979">
        <f>INDEX(Articles!$1:$1048576,MATCH(E979,Articles!D:D,0),10)</f>
        <v>0</v>
      </c>
      <c r="J979" t="str">
        <f>INDEX(Articles!$1:$1048576,MATCH(E979,Articles!D:D,0),11)</f>
        <v/>
      </c>
      <c r="K979" t="str">
        <f>INDEX(Articles!$1:$1048576,MATCH(E979,Articles!D:D,0),12)</f>
        <v/>
      </c>
      <c r="L979" t="str">
        <f>INDEX(Articles!$1:$1048576,MATCH(E979,Articles!D:D,0),13)</f>
        <v>CN</v>
      </c>
      <c r="M979" t="str">
        <f>INDEX(Articles!$1:$1048576,MATCH(E979,Articles!D:D,0),14)</f>
        <v/>
      </c>
      <c r="N979" t="str">
        <f>INDEX(Articles!$1:$1048576,MATCH(E979,Articles!D:D,0),15)</f>
        <v/>
      </c>
      <c r="O979" t="str">
        <f>INDEX(Articles!$1:$1048576,MATCH(E979,Articles!D:D,0),16)</f>
        <v/>
      </c>
      <c r="P979">
        <f>INDEX(Articles!$1:$1048576,MATCH(E979,Articles!D:D,0),17)*1000</f>
        <v>0</v>
      </c>
      <c r="Q979" t="str">
        <f>INDEX(Articles!$1:$1048576,MATCH(E979,Articles!D:D,0),18)</f>
        <v/>
      </c>
      <c r="R979">
        <f>INDEX(Articles!$1:$1048576,MATCH(E979,Articles!D:D,0),19)</f>
        <v>0</v>
      </c>
      <c r="S979" t="str">
        <f>IF(INDEX('Unités CA'!$1:$1048576,MATCH(E979,'Unités CA'!D:D,0),5)=0,"",INDEX('Unités CA'!$1:$1048576,MATCH(E979,'Unités CA'!D:D,0),5))</f>
        <v>0001/CA</v>
      </c>
      <c r="T979" t="str">
        <f>IF(INDEX('Unités BTE'!$1:$1048576,MATCH(E979,'Unités CA'!D:D,0),5)=0,"",INDEX('Unités BTE'!$1:$1048576,MATCH(E979,'Unités CA'!D:D,0),5))</f>
        <v>0005/BTE</v>
      </c>
      <c r="U979" t="str">
        <f>IFERROR(INDEX('Prix PRO CA'!$1:$1048576,MATCH(E979,'Prix PRO CA'!D:D,0),10),"")</f>
        <v/>
      </c>
      <c r="V979" t="str">
        <f>IFERROR(INDEX('Prix PRO CA'!$1:$1048576,MATCH(E979,'Prix PRO BTE'!D:D,0),10),"")</f>
        <v/>
      </c>
      <c r="W979">
        <f>+IFERROR(INDEX('Prix PRO PCS'!$1:$1048576,MATCH(E979,'Prix PRO PCS'!D:D,0),10),"")</f>
        <v>99.52</v>
      </c>
      <c r="X979" t="str">
        <f>IF(B979="OPPORTUNITE",AA979,IF(AA979&lt;=0,"Non",IF(AA979&gt;10,"Oui","Inf à 10")))</f>
        <v>Oui</v>
      </c>
      <c r="Y979" t="str">
        <f>IFERROR(INDEX(LigneAchat!$1:$1048576,MATCH(E979,LigneAchat!D:D,0),5),"")</f>
        <v/>
      </c>
      <c r="Z979">
        <f>INDEX(Articles!$1:$1048576,MATCH(E979,Articles!D:D,0),21)</f>
        <v>250</v>
      </c>
      <c r="AA979">
        <f>+Z979-AB979</f>
        <v>250</v>
      </c>
      <c r="AB979">
        <f>+INDEX(Articles!$1:$1048576,MATCH(E979,Articles!D:D,0),23)</f>
        <v>0</v>
      </c>
    </row>
    <row r="980">
      <c r="B980" t="str">
        <f>INDEX(Articles!$1:$1048576,MATCH(E980,Articles!D:D,0),6)</f>
        <v>1</v>
      </c>
      <c r="C980" t="str">
        <f>INDEX(Articles!$1:$1048576,MATCH(E980,Articles!D:D,0),7)</f>
        <v/>
      </c>
      <c r="D980" t="str">
        <f>HYPERLINK(INDEX(Articles!$1:$1048576,MATCH(E980,Articles!D:D,0),24),"Lien")</f>
        <v>Lien</v>
      </c>
      <c r="E980" t="str">
        <v>51017</v>
      </c>
      <c r="F980" t="str">
        <f>INDEX(Articles!$1:$1048576,MATCH(E980,Articles!D:D,0),5)</f>
        <v>CAISSE 5 MORTIERS FIBRE Ø125</v>
      </c>
      <c r="G980" t="str">
        <f>INDEX(Articles!$1:$1048576,MATCH(E980,Articles!D:D,0),8)</f>
        <v>ACCPYRO</v>
      </c>
      <c r="H980" t="str">
        <f>INDEX(Articles!$1:$1048576,MATCH(E980,Articles!D:D,0),9)</f>
        <v>MORT STRUC</v>
      </c>
      <c r="I980">
        <f>INDEX(Articles!$1:$1048576,MATCH(E980,Articles!D:D,0),10)</f>
        <v>0</v>
      </c>
      <c r="J980" t="str">
        <f>INDEX(Articles!$1:$1048576,MATCH(E980,Articles!D:D,0),11)</f>
        <v/>
      </c>
      <c r="K980" t="str">
        <f>INDEX(Articles!$1:$1048576,MATCH(E980,Articles!D:D,0),12)</f>
        <v/>
      </c>
      <c r="L980" t="str">
        <f>INDEX(Articles!$1:$1048576,MATCH(E980,Articles!D:D,0),13)</f>
        <v>CN</v>
      </c>
      <c r="M980" t="str">
        <f>INDEX(Articles!$1:$1048576,MATCH(E980,Articles!D:D,0),14)</f>
        <v/>
      </c>
      <c r="N980" t="str">
        <f>INDEX(Articles!$1:$1048576,MATCH(E980,Articles!D:D,0),15)</f>
        <v/>
      </c>
      <c r="O980" t="str">
        <f>INDEX(Articles!$1:$1048576,MATCH(E980,Articles!D:D,0),16)</f>
        <v/>
      </c>
      <c r="P980">
        <f>INDEX(Articles!$1:$1048576,MATCH(E980,Articles!D:D,0),17)*1000</f>
        <v>0</v>
      </c>
      <c r="Q980" t="str">
        <f>INDEX(Articles!$1:$1048576,MATCH(E980,Articles!D:D,0),18)</f>
        <v/>
      </c>
      <c r="R980">
        <f>INDEX(Articles!$1:$1048576,MATCH(E980,Articles!D:D,0),19)</f>
        <v>0</v>
      </c>
      <c r="S980" t="str">
        <f>IF(INDEX('Unités CA'!$1:$1048576,MATCH(E980,'Unités CA'!D:D,0),5)=0,"",INDEX('Unités CA'!$1:$1048576,MATCH(E980,'Unités CA'!D:D,0),5))</f>
        <v>0001/CA</v>
      </c>
      <c r="T980" t="str">
        <f>IF(INDEX('Unités BTE'!$1:$1048576,MATCH(E980,'Unités CA'!D:D,0),5)=0,"",INDEX('Unités BTE'!$1:$1048576,MATCH(E980,'Unités CA'!D:D,0),5))</f>
        <v>0005/BTE</v>
      </c>
      <c r="U980" t="str">
        <f>IFERROR(INDEX('Prix PRO CA'!$1:$1048576,MATCH(E980,'Prix PRO CA'!D:D,0),10),"")</f>
        <v/>
      </c>
      <c r="V980" t="str">
        <f>IFERROR(INDEX('Prix PRO CA'!$1:$1048576,MATCH(E980,'Prix PRO BTE'!D:D,0),10),"")</f>
        <v/>
      </c>
      <c r="W980">
        <f>+IFERROR(INDEX('Prix PRO PCS'!$1:$1048576,MATCH(E980,'Prix PRO PCS'!D:D,0),10),"")</f>
        <v>179.04</v>
      </c>
      <c r="X980" t="str">
        <f>IF(B980="OPPORTUNITE",AA980,IF(AA980&lt;=0,"Non",IF(AA980&gt;10,"Oui","Inf à 10")))</f>
        <v>Oui</v>
      </c>
      <c r="Y980" t="str">
        <f>IFERROR(INDEX(LigneAchat!$1:$1048576,MATCH(E980,LigneAchat!D:D,0),5),"")</f>
        <v/>
      </c>
      <c r="Z980">
        <f>INDEX(Articles!$1:$1048576,MATCH(E980,Articles!D:D,0),21)</f>
        <v>14</v>
      </c>
      <c r="AA980">
        <f>+Z980-AB980</f>
        <v>14</v>
      </c>
      <c r="AB980">
        <f>+INDEX(Articles!$1:$1048576,MATCH(E980,Articles!D:D,0),23)</f>
        <v>0</v>
      </c>
    </row>
    <row r="981">
      <c r="B981" t="str">
        <f>INDEX(Articles!$1:$1048576,MATCH(E981,Articles!D:D,0),6)</f>
        <v>1</v>
      </c>
      <c r="C981" t="str">
        <f>INDEX(Articles!$1:$1048576,MATCH(E981,Articles!D:D,0),7)</f>
        <v/>
      </c>
      <c r="D981" t="str">
        <f>HYPERLINK(INDEX(Articles!$1:$1048576,MATCH(E981,Articles!D:D,0),24),"Lien")</f>
        <v>Lien</v>
      </c>
      <c r="E981" t="str">
        <v>51018</v>
      </c>
      <c r="F981" t="str">
        <f>INDEX(Articles!$1:$1048576,MATCH(E981,Articles!D:D,0),5)</f>
        <v>CAISSE 5 MORTIERS FIBRE Ø150</v>
      </c>
      <c r="G981" t="str">
        <f>INDEX(Articles!$1:$1048576,MATCH(E981,Articles!D:D,0),8)</f>
        <v>ACCPYRO</v>
      </c>
      <c r="H981" t="str">
        <f>INDEX(Articles!$1:$1048576,MATCH(E981,Articles!D:D,0),9)</f>
        <v>MORT STRUC</v>
      </c>
      <c r="I981">
        <f>INDEX(Articles!$1:$1048576,MATCH(E981,Articles!D:D,0),10)</f>
        <v>0</v>
      </c>
      <c r="J981" t="str">
        <f>INDEX(Articles!$1:$1048576,MATCH(E981,Articles!D:D,0),11)</f>
        <v/>
      </c>
      <c r="K981" t="str">
        <f>INDEX(Articles!$1:$1048576,MATCH(E981,Articles!D:D,0),12)</f>
        <v/>
      </c>
      <c r="L981" t="str">
        <f>INDEX(Articles!$1:$1048576,MATCH(E981,Articles!D:D,0),13)</f>
        <v>CN</v>
      </c>
      <c r="M981" t="str">
        <f>INDEX(Articles!$1:$1048576,MATCH(E981,Articles!D:D,0),14)</f>
        <v/>
      </c>
      <c r="N981" t="str">
        <f>INDEX(Articles!$1:$1048576,MATCH(E981,Articles!D:D,0),15)</f>
        <v/>
      </c>
      <c r="O981" t="str">
        <f>INDEX(Articles!$1:$1048576,MATCH(E981,Articles!D:D,0),16)</f>
        <v/>
      </c>
      <c r="P981">
        <f>INDEX(Articles!$1:$1048576,MATCH(E981,Articles!D:D,0),17)*1000</f>
        <v>0</v>
      </c>
      <c r="Q981" t="str">
        <f>INDEX(Articles!$1:$1048576,MATCH(E981,Articles!D:D,0),18)</f>
        <v/>
      </c>
      <c r="R981">
        <f>INDEX(Articles!$1:$1048576,MATCH(E981,Articles!D:D,0),19)</f>
        <v>0</v>
      </c>
      <c r="S981" t="str">
        <f>IF(INDEX('Unités CA'!$1:$1048576,MATCH(E981,'Unités CA'!D:D,0),5)=0,"",INDEX('Unités CA'!$1:$1048576,MATCH(E981,'Unités CA'!D:D,0),5))</f>
        <v>0001/CA</v>
      </c>
      <c r="T981" t="str">
        <f>IF(INDEX('Unités BTE'!$1:$1048576,MATCH(E981,'Unités CA'!D:D,0),5)=0,"",INDEX('Unités BTE'!$1:$1048576,MATCH(E981,'Unités CA'!D:D,0),5))</f>
        <v>0005/BTE</v>
      </c>
      <c r="U981" t="str">
        <f>IFERROR(INDEX('Prix PRO CA'!$1:$1048576,MATCH(E981,'Prix PRO CA'!D:D,0),10),"")</f>
        <v/>
      </c>
      <c r="V981" t="str">
        <f>IFERROR(INDEX('Prix PRO CA'!$1:$1048576,MATCH(E981,'Prix PRO BTE'!D:D,0),10),"")</f>
        <v/>
      </c>
      <c r="W981">
        <f>+IFERROR(INDEX('Prix PRO PCS'!$1:$1048576,MATCH(E981,'Prix PRO PCS'!D:D,0),10),"")</f>
        <v>250.01</v>
      </c>
      <c r="X981" t="str">
        <f>IF(B981="OPPORTUNITE",AA981,IF(AA981&lt;=0,"Non",IF(AA981&gt;10,"Oui","Inf à 10")))</f>
        <v>Non</v>
      </c>
      <c r="Y981" t="str">
        <f>IFERROR(INDEX(LigneAchat!$1:$1048576,MATCH(E981,LigneAchat!D:D,0),5),"")</f>
        <v/>
      </c>
      <c r="Z981">
        <f>INDEX(Articles!$1:$1048576,MATCH(E981,Articles!D:D,0),21)</f>
        <v>0</v>
      </c>
      <c r="AA981">
        <f>+Z981-AB981</f>
        <v>0</v>
      </c>
      <c r="AB981">
        <f>+INDEX(Articles!$1:$1048576,MATCH(E981,Articles!D:D,0),23)</f>
        <v>0</v>
      </c>
    </row>
    <row r="982">
      <c r="B982" t="str">
        <f>INDEX(Articles!$1:$1048576,MATCH(E982,Articles!D:D,0),6)</f>
        <v>1</v>
      </c>
      <c r="C982" t="str">
        <f>INDEX(Articles!$1:$1048576,MATCH(E982,Articles!D:D,0),7)</f>
        <v/>
      </c>
      <c r="D982" t="str">
        <f>HYPERLINK(INDEX(Articles!$1:$1048576,MATCH(E982,Articles!D:D,0),24),"Lien")</f>
        <v>Lien</v>
      </c>
      <c r="E982" t="str">
        <v>53111</v>
      </c>
      <c r="F982" t="str">
        <f>INDEX(Articles!$1:$1048576,MATCH(E982,Articles!D:D,0),5)</f>
        <v>BATT. 5 MORTIERS Ø50 CARTON</v>
      </c>
      <c r="G982" t="str">
        <f>INDEX(Articles!$1:$1048576,MATCH(E982,Articles!D:D,0),8)</f>
        <v>ACCPYRO</v>
      </c>
      <c r="H982" t="str">
        <f>INDEX(Articles!$1:$1048576,MATCH(E982,Articles!D:D,0),9)</f>
        <v>MORT STRUC</v>
      </c>
      <c r="I982">
        <f>INDEX(Articles!$1:$1048576,MATCH(E982,Articles!D:D,0),10)</f>
        <v>0</v>
      </c>
      <c r="J982" t="str">
        <f>INDEX(Articles!$1:$1048576,MATCH(E982,Articles!D:D,0),11)</f>
        <v/>
      </c>
      <c r="K982" t="str">
        <f>INDEX(Articles!$1:$1048576,MATCH(E982,Articles!D:D,0),12)</f>
        <v/>
      </c>
      <c r="L982" t="str">
        <f>INDEX(Articles!$1:$1048576,MATCH(E982,Articles!D:D,0),13)</f>
        <v>CN</v>
      </c>
      <c r="M982" t="str">
        <f>INDEX(Articles!$1:$1048576,MATCH(E982,Articles!D:D,0),14)</f>
        <v/>
      </c>
      <c r="N982" t="str">
        <f>INDEX(Articles!$1:$1048576,MATCH(E982,Articles!D:D,0),15)</f>
        <v/>
      </c>
      <c r="O982" t="str">
        <f>INDEX(Articles!$1:$1048576,MATCH(E982,Articles!D:D,0),16)</f>
        <v/>
      </c>
      <c r="P982">
        <f>INDEX(Articles!$1:$1048576,MATCH(E982,Articles!D:D,0),17)*1000</f>
        <v>0</v>
      </c>
      <c r="Q982" t="str">
        <f>INDEX(Articles!$1:$1048576,MATCH(E982,Articles!D:D,0),18)</f>
        <v/>
      </c>
      <c r="R982">
        <f>INDEX(Articles!$1:$1048576,MATCH(E982,Articles!D:D,0),19)</f>
        <v>0</v>
      </c>
      <c r="S982" t="str">
        <f>IF(INDEX('Unités CA'!$1:$1048576,MATCH(E982,'Unités CA'!D:D,0),5)=0,"",INDEX('Unités CA'!$1:$1048576,MATCH(E982,'Unités CA'!D:D,0),5))</f>
        <v>0001/CA</v>
      </c>
      <c r="T982" t="str">
        <f>IF(INDEX('Unités BTE'!$1:$1048576,MATCH(E982,'Unités CA'!D:D,0),5)=0,"",INDEX('Unités BTE'!$1:$1048576,MATCH(E982,'Unités CA'!D:D,0),5))</f>
        <v>0008/BTE</v>
      </c>
      <c r="U982" t="str">
        <f>IFERROR(INDEX('Prix PRO CA'!$1:$1048576,MATCH(E982,'Prix PRO CA'!D:D,0),10),"")</f>
        <v/>
      </c>
      <c r="V982" t="str">
        <f>IFERROR(INDEX('Prix PRO CA'!$1:$1048576,MATCH(E982,'Prix PRO BTE'!D:D,0),10),"")</f>
        <v/>
      </c>
      <c r="W982">
        <f>+IFERROR(INDEX('Prix PRO PCS'!$1:$1048576,MATCH(E982,'Prix PRO PCS'!D:D,0),10),"")</f>
        <v>17.41</v>
      </c>
      <c r="X982" t="str">
        <f>IF(B982="OPPORTUNITE",AA982,IF(AA982&lt;=0,"Non",IF(AA982&gt;10,"Oui","Inf à 10")))</f>
        <v>Oui</v>
      </c>
      <c r="Y982" t="str">
        <f>IFERROR(INDEX(LigneAchat!$1:$1048576,MATCH(E982,LigneAchat!D:D,0),5),"")</f>
        <v/>
      </c>
      <c r="Z982">
        <f>INDEX(Articles!$1:$1048576,MATCH(E982,Articles!D:D,0),21)</f>
        <v>213</v>
      </c>
      <c r="AA982">
        <f>+Z982-AB982</f>
        <v>213</v>
      </c>
      <c r="AB982">
        <f>+INDEX(Articles!$1:$1048576,MATCH(E982,Articles!D:D,0),23)</f>
        <v>0</v>
      </c>
    </row>
    <row r="983">
      <c r="B983" t="str">
        <f>INDEX(Articles!$1:$1048576,MATCH(E983,Articles!D:D,0),6)</f>
        <v>1</v>
      </c>
      <c r="C983" t="str">
        <f>INDEX(Articles!$1:$1048576,MATCH(E983,Articles!D:D,0),7)</f>
        <v/>
      </c>
      <c r="D983" t="str">
        <f>HYPERLINK(INDEX(Articles!$1:$1048576,MATCH(E983,Articles!D:D,0),24),"Lien")</f>
        <v>Lien</v>
      </c>
      <c r="E983" t="str">
        <v>53114</v>
      </c>
      <c r="F983" t="str">
        <f>INDEX(Articles!$1:$1048576,MATCH(E983,Articles!D:D,0),5)</f>
        <v>BATT. 3 MORTIERS Ø75 CARTON</v>
      </c>
      <c r="G983" t="str">
        <f>INDEX(Articles!$1:$1048576,MATCH(E983,Articles!D:D,0),8)</f>
        <v>ACCPYRO</v>
      </c>
      <c r="H983" t="str">
        <f>INDEX(Articles!$1:$1048576,MATCH(E983,Articles!D:D,0),9)</f>
        <v>MORT STRUC</v>
      </c>
      <c r="I983">
        <f>INDEX(Articles!$1:$1048576,MATCH(E983,Articles!D:D,0),10)</f>
        <v>0</v>
      </c>
      <c r="J983" t="str">
        <f>INDEX(Articles!$1:$1048576,MATCH(E983,Articles!D:D,0),11)</f>
        <v/>
      </c>
      <c r="K983" t="str">
        <f>INDEX(Articles!$1:$1048576,MATCH(E983,Articles!D:D,0),12)</f>
        <v/>
      </c>
      <c r="L983" t="str">
        <f>INDEX(Articles!$1:$1048576,MATCH(E983,Articles!D:D,0),13)</f>
        <v>CN</v>
      </c>
      <c r="M983" t="str">
        <f>INDEX(Articles!$1:$1048576,MATCH(E983,Articles!D:D,0),14)</f>
        <v/>
      </c>
      <c r="N983" t="str">
        <f>INDEX(Articles!$1:$1048576,MATCH(E983,Articles!D:D,0),15)</f>
        <v/>
      </c>
      <c r="O983" t="str">
        <f>INDEX(Articles!$1:$1048576,MATCH(E983,Articles!D:D,0),16)</f>
        <v/>
      </c>
      <c r="P983">
        <f>INDEX(Articles!$1:$1048576,MATCH(E983,Articles!D:D,0),17)*1000</f>
        <v>0</v>
      </c>
      <c r="Q983" t="str">
        <f>INDEX(Articles!$1:$1048576,MATCH(E983,Articles!D:D,0),18)</f>
        <v/>
      </c>
      <c r="R983">
        <f>INDEX(Articles!$1:$1048576,MATCH(E983,Articles!D:D,0),19)</f>
        <v>0</v>
      </c>
      <c r="S983" t="str">
        <f>IF(INDEX('Unités CA'!$1:$1048576,MATCH(E983,'Unités CA'!D:D,0),5)=0,"",INDEX('Unités CA'!$1:$1048576,MATCH(E983,'Unités CA'!D:D,0),5))</f>
        <v>0001/CA</v>
      </c>
      <c r="T983" t="str">
        <f>IF(INDEX('Unités BTE'!$1:$1048576,MATCH(E983,'Unités CA'!D:D,0),5)=0,"",INDEX('Unités BTE'!$1:$1048576,MATCH(E983,'Unités CA'!D:D,0),5))</f>
        <v>0008/BTE</v>
      </c>
      <c r="U983" t="str">
        <f>IFERROR(INDEX('Prix PRO CA'!$1:$1048576,MATCH(E983,'Prix PRO CA'!D:D,0),10),"")</f>
        <v/>
      </c>
      <c r="V983" t="str">
        <f>IFERROR(INDEX('Prix PRO CA'!$1:$1048576,MATCH(E983,'Prix PRO BTE'!D:D,0),10),"")</f>
        <v/>
      </c>
      <c r="W983">
        <f>+IFERROR(INDEX('Prix PRO PCS'!$1:$1048576,MATCH(E983,'Prix PRO PCS'!D:D,0),10),"")</f>
        <v>23.67</v>
      </c>
      <c r="X983" t="str">
        <f>IF(B983="OPPORTUNITE",AA983,IF(AA983&lt;=0,"Non",IF(AA983&gt;10,"Oui","Inf à 10")))</f>
        <v>Oui</v>
      </c>
      <c r="Y983" t="str">
        <f>IFERROR(INDEX(LigneAchat!$1:$1048576,MATCH(E983,LigneAchat!D:D,0),5),"")</f>
        <v/>
      </c>
      <c r="Z983">
        <f>INDEX(Articles!$1:$1048576,MATCH(E983,Articles!D:D,0),21)</f>
        <v>44</v>
      </c>
      <c r="AA983">
        <f>+Z983-AB983</f>
        <v>44</v>
      </c>
      <c r="AB983">
        <f>+INDEX(Articles!$1:$1048576,MATCH(E983,Articles!D:D,0),23)</f>
        <v>0</v>
      </c>
    </row>
    <row r="984">
      <c r="B984" t="str">
        <f>INDEX(Articles!$1:$1048576,MATCH(E984,Articles!D:D,0),6)</f>
        <v>1</v>
      </c>
      <c r="C984" t="str">
        <f>INDEX(Articles!$1:$1048576,MATCH(E984,Articles!D:D,0),7)</f>
        <v/>
      </c>
      <c r="D984" t="str">
        <f>HYPERLINK(INDEX(Articles!$1:$1048576,MATCH(E984,Articles!D:D,0),24),"Lien")</f>
        <v>Lien</v>
      </c>
      <c r="E984" t="str">
        <v>53116</v>
      </c>
      <c r="F984" t="str">
        <f>INDEX(Articles!$1:$1048576,MATCH(E984,Articles!D:D,0),5)</f>
        <v>BATT. 5 MORTIERS Ø100 CARTON</v>
      </c>
      <c r="G984" t="str">
        <f>INDEX(Articles!$1:$1048576,MATCH(E984,Articles!D:D,0),8)</f>
        <v>ACCPYRO</v>
      </c>
      <c r="H984" t="str">
        <f>INDEX(Articles!$1:$1048576,MATCH(E984,Articles!D:D,0),9)</f>
        <v>MORT STRUC</v>
      </c>
      <c r="I984">
        <f>INDEX(Articles!$1:$1048576,MATCH(E984,Articles!D:D,0),10)</f>
        <v>0</v>
      </c>
      <c r="J984" t="str">
        <f>INDEX(Articles!$1:$1048576,MATCH(E984,Articles!D:D,0),11)</f>
        <v/>
      </c>
      <c r="K984" t="str">
        <f>INDEX(Articles!$1:$1048576,MATCH(E984,Articles!D:D,0),12)</f>
        <v/>
      </c>
      <c r="L984" t="str">
        <f>INDEX(Articles!$1:$1048576,MATCH(E984,Articles!D:D,0),13)</f>
        <v>CN</v>
      </c>
      <c r="M984" t="str">
        <f>INDEX(Articles!$1:$1048576,MATCH(E984,Articles!D:D,0),14)</f>
        <v/>
      </c>
      <c r="N984" t="str">
        <f>INDEX(Articles!$1:$1048576,MATCH(E984,Articles!D:D,0),15)</f>
        <v/>
      </c>
      <c r="O984" t="str">
        <f>INDEX(Articles!$1:$1048576,MATCH(E984,Articles!D:D,0),16)</f>
        <v/>
      </c>
      <c r="P984">
        <f>INDEX(Articles!$1:$1048576,MATCH(E984,Articles!D:D,0),17)*1000</f>
        <v>0</v>
      </c>
      <c r="Q984" t="str">
        <f>INDEX(Articles!$1:$1048576,MATCH(E984,Articles!D:D,0),18)</f>
        <v/>
      </c>
      <c r="R984">
        <f>INDEX(Articles!$1:$1048576,MATCH(E984,Articles!D:D,0),19)</f>
        <v>0</v>
      </c>
      <c r="S984" t="str">
        <f>IF(INDEX('Unités CA'!$1:$1048576,MATCH(E984,'Unités CA'!D:D,0),5)=0,"",INDEX('Unités CA'!$1:$1048576,MATCH(E984,'Unités CA'!D:D,0),5))</f>
        <v>0001/CA</v>
      </c>
      <c r="T984" t="str">
        <f>IF(INDEX('Unités BTE'!$1:$1048576,MATCH(E984,'Unités CA'!D:D,0),5)=0,"",INDEX('Unités BTE'!$1:$1048576,MATCH(E984,'Unités CA'!D:D,0),5))</f>
        <v>0008/BTE</v>
      </c>
      <c r="U984" t="str">
        <f>IFERROR(INDEX('Prix PRO CA'!$1:$1048576,MATCH(E984,'Prix PRO CA'!D:D,0),10),"")</f>
        <v/>
      </c>
      <c r="V984" t="str">
        <f>IFERROR(INDEX('Prix PRO CA'!$1:$1048576,MATCH(E984,'Prix PRO BTE'!D:D,0),10),"")</f>
        <v/>
      </c>
      <c r="W984">
        <f>+IFERROR(INDEX('Prix PRO PCS'!$1:$1048576,MATCH(E984,'Prix PRO PCS'!D:D,0),10),"")</f>
        <v>48.33</v>
      </c>
      <c r="X984" t="str">
        <f>IF(B984="OPPORTUNITE",AA984,IF(AA984&lt;=0,"Non",IF(AA984&gt;10,"Oui","Inf à 10")))</f>
        <v>Oui</v>
      </c>
      <c r="Y984" t="str">
        <f>IFERROR(INDEX(LigneAchat!$1:$1048576,MATCH(E984,LigneAchat!D:D,0),5),"")</f>
        <v/>
      </c>
      <c r="Z984">
        <f>INDEX(Articles!$1:$1048576,MATCH(E984,Articles!D:D,0),21)</f>
        <v>223</v>
      </c>
      <c r="AA984">
        <f>+Z984-AB984</f>
        <v>223</v>
      </c>
      <c r="AB984">
        <f>+INDEX(Articles!$1:$1048576,MATCH(E984,Articles!D:D,0),23)</f>
        <v>0</v>
      </c>
    </row>
    <row r="985">
      <c r="B985" t="str">
        <f>INDEX(Articles!$1:$1048576,MATCH(E985,Articles!D:D,0),6)</f>
        <v>1</v>
      </c>
      <c r="C985" t="str">
        <f>INDEX(Articles!$1:$1048576,MATCH(E985,Articles!D:D,0),7)</f>
        <v/>
      </c>
      <c r="D985" t="str">
        <f>HYPERLINK(INDEX(Articles!$1:$1048576,MATCH(E985,Articles!D:D,0),24),"Lien")</f>
        <v>Lien</v>
      </c>
      <c r="E985" t="str">
        <v>29240</v>
      </c>
      <c r="F985" t="str">
        <f>INDEX(Articles!$1:$1048576,MATCH(E985,Articles!D:D,0),5)</f>
        <v>STRUCTURE ALUMINIUM POUR CHANDELLES PM</v>
      </c>
      <c r="G985" t="str">
        <f>INDEX(Articles!$1:$1048576,MATCH(E985,Articles!D:D,0),8)</f>
        <v>ACCPYRO</v>
      </c>
      <c r="H985" t="str">
        <f>INDEX(Articles!$1:$1048576,MATCH(E985,Articles!D:D,0),9)</f>
        <v>MORT STRUC</v>
      </c>
      <c r="I985">
        <f>INDEX(Articles!$1:$1048576,MATCH(E985,Articles!D:D,0),10)</f>
        <v>0</v>
      </c>
      <c r="J985" t="str">
        <f>INDEX(Articles!$1:$1048576,MATCH(E985,Articles!D:D,0),11)</f>
        <v/>
      </c>
      <c r="K985" t="str">
        <f>INDEX(Articles!$1:$1048576,MATCH(E985,Articles!D:D,0),12)</f>
        <v/>
      </c>
      <c r="L985" t="str">
        <f>INDEX(Articles!$1:$1048576,MATCH(E985,Articles!D:D,0),13)</f>
        <v>CN</v>
      </c>
      <c r="M985" t="str">
        <f>INDEX(Articles!$1:$1048576,MATCH(E985,Articles!D:D,0),14)</f>
        <v/>
      </c>
      <c r="N985" t="str">
        <f>INDEX(Articles!$1:$1048576,MATCH(E985,Articles!D:D,0),15)</f>
        <v/>
      </c>
      <c r="O985" t="str">
        <f>INDEX(Articles!$1:$1048576,MATCH(E985,Articles!D:D,0),16)</f>
        <v/>
      </c>
      <c r="P985">
        <f>INDEX(Articles!$1:$1048576,MATCH(E985,Articles!D:D,0),17)*1000</f>
        <v>0</v>
      </c>
      <c r="Q985" t="str">
        <f>INDEX(Articles!$1:$1048576,MATCH(E985,Articles!D:D,0),18)</f>
        <v/>
      </c>
      <c r="R985">
        <f>INDEX(Articles!$1:$1048576,MATCH(E985,Articles!D:D,0),19)</f>
        <v>0</v>
      </c>
      <c r="S985" t="str">
        <f>IF(INDEX('Unités CA'!$1:$1048576,MATCH(E985,'Unités CA'!D:D,0),5)=0,"",INDEX('Unités CA'!$1:$1048576,MATCH(E985,'Unités CA'!D:D,0),5))</f>
        <v>0001/CA</v>
      </c>
      <c r="T985" t="str">
        <f>IF(INDEX('Unités BTE'!$1:$1048576,MATCH(E985,'Unités CA'!D:D,0),5)=0,"",INDEX('Unités BTE'!$1:$1048576,MATCH(E985,'Unités CA'!D:D,0),5))</f>
        <v>0005/BTE</v>
      </c>
      <c r="U985" t="str">
        <f>IFERROR(INDEX('Prix PRO CA'!$1:$1048576,MATCH(E985,'Prix PRO CA'!D:D,0),10),"")</f>
        <v/>
      </c>
      <c r="V985" t="str">
        <f>IFERROR(INDEX('Prix PRO CA'!$1:$1048576,MATCH(E985,'Prix PRO BTE'!D:D,0),10),"")</f>
        <v/>
      </c>
      <c r="W985">
        <f>+IFERROR(INDEX('Prix PRO PCS'!$1:$1048576,MATCH(E985,'Prix PRO PCS'!D:D,0),10),"")</f>
        <v>110.89</v>
      </c>
      <c r="X985" t="str">
        <f>IF(B985="OPPORTUNITE",AA985,IF(AA985&lt;=0,"Non",IF(AA985&gt;10,"Oui","Inf à 10")))</f>
        <v>Oui</v>
      </c>
      <c r="Y985" t="str">
        <f>IFERROR(INDEX(LigneAchat!$1:$1048576,MATCH(E985,LigneAchat!D:D,0),5),"")</f>
        <v/>
      </c>
      <c r="Z985">
        <f>INDEX(Articles!$1:$1048576,MATCH(E985,Articles!D:D,0),21)</f>
        <v>141</v>
      </c>
      <c r="AA985">
        <f>+Z985-AB985</f>
        <v>141</v>
      </c>
      <c r="AB985">
        <f>+INDEX(Articles!$1:$1048576,MATCH(E985,Articles!D:D,0),23)</f>
        <v>0</v>
      </c>
    </row>
    <row r="986">
      <c r="B986" t="str">
        <f>INDEX(Articles!$1:$1048576,MATCH(E986,Articles!D:D,0),6)</f>
        <v>1</v>
      </c>
      <c r="C986" t="str">
        <f>INDEX(Articles!$1:$1048576,MATCH(E986,Articles!D:D,0),7)</f>
        <v/>
      </c>
      <c r="D986" t="str">
        <f>HYPERLINK(INDEX(Articles!$1:$1048576,MATCH(E986,Articles!D:D,0),24),"Lien")</f>
        <v>Lien</v>
      </c>
      <c r="E986" t="str">
        <v>15068</v>
      </c>
      <c r="F986" t="str">
        <f>INDEX(Articles!$1:$1048576,MATCH(E986,Articles!D:D,0),5)</f>
        <v>SYSTEME DOUBLE FONTAINE ELECTRIQUE 220 VOLTS</v>
      </c>
      <c r="G986" t="str">
        <f>INDEX(Articles!$1:$1048576,MATCH(E986,Articles!D:D,0),8)</f>
        <v>ACCPYRO</v>
      </c>
      <c r="H986" t="str">
        <f>INDEX(Articles!$1:$1048576,MATCH(E986,Articles!D:D,0),9)</f>
        <v>MORT STRUC</v>
      </c>
      <c r="I986">
        <f>INDEX(Articles!$1:$1048576,MATCH(E986,Articles!D:D,0),10)</f>
        <v>28</v>
      </c>
      <c r="J986" t="str">
        <f>INDEX(Articles!$1:$1048576,MATCH(E986,Articles!D:D,0),11)</f>
        <v/>
      </c>
      <c r="K986" t="str">
        <f>INDEX(Articles!$1:$1048576,MATCH(E986,Articles!D:D,0),12)</f>
        <v/>
      </c>
      <c r="L986" t="str">
        <f>INDEX(Articles!$1:$1048576,MATCH(E986,Articles!D:D,0),13)</f>
        <v>CN</v>
      </c>
      <c r="M986" t="str">
        <f>INDEX(Articles!$1:$1048576,MATCH(E986,Articles!D:D,0),14)</f>
        <v/>
      </c>
      <c r="N986" t="str">
        <f>INDEX(Articles!$1:$1048576,MATCH(E986,Articles!D:D,0),15)</f>
        <v/>
      </c>
      <c r="O986" t="str">
        <f>INDEX(Articles!$1:$1048576,MATCH(E986,Articles!D:D,0),16)</f>
        <v/>
      </c>
      <c r="P986">
        <f>INDEX(Articles!$1:$1048576,MATCH(E986,Articles!D:D,0),17)*1000</f>
        <v>0</v>
      </c>
      <c r="Q986" t="str">
        <f>INDEX(Articles!$1:$1048576,MATCH(E986,Articles!D:D,0),18)</f>
        <v>60</v>
      </c>
      <c r="R986">
        <f>INDEX(Articles!$1:$1048576,MATCH(E986,Articles!D:D,0),19)</f>
        <v>8</v>
      </c>
      <c r="S986" t="str">
        <f>IF(INDEX('Unités CA'!$1:$1048576,MATCH(E986,'Unités CA'!D:D,0),5)=0,"",INDEX('Unités CA'!$1:$1048576,MATCH(E986,'Unités CA'!D:D,0),5))</f>
        <v>0001/CA</v>
      </c>
      <c r="T986" t="str">
        <f>IF(INDEX('Unités BTE'!$1:$1048576,MATCH(E986,'Unités CA'!D:D,0),5)=0,"",INDEX('Unités BTE'!$1:$1048576,MATCH(E986,'Unités CA'!D:D,0),5))</f>
        <v>0005/BTE</v>
      </c>
      <c r="U986" t="str">
        <f>IFERROR(INDEX('Prix PRO CA'!$1:$1048576,MATCH(E986,'Prix PRO CA'!D:D,0),10),"")</f>
        <v/>
      </c>
      <c r="V986" t="str">
        <f>IFERROR(INDEX('Prix PRO CA'!$1:$1048576,MATCH(E986,'Prix PRO BTE'!D:D,0),10),"")</f>
        <v/>
      </c>
      <c r="W986">
        <f>+IFERROR(INDEX('Prix PRO PCS'!$1:$1048576,MATCH(E986,'Prix PRO PCS'!D:D,0),10),"")</f>
        <v>263.21</v>
      </c>
      <c r="X986" t="str">
        <f>IF(B986="OPPORTUNITE",AA986,IF(AA986&lt;=0,"Non",IF(AA986&gt;10,"Oui","Inf à 10")))</f>
        <v>Oui</v>
      </c>
      <c r="Y986" t="str">
        <f>IFERROR(INDEX(LigneAchat!$1:$1048576,MATCH(E986,LigneAchat!D:D,0),5),"")</f>
        <v/>
      </c>
      <c r="Z986">
        <f>INDEX(Articles!$1:$1048576,MATCH(E986,Articles!D:D,0),21)</f>
        <v>12</v>
      </c>
      <c r="AA986">
        <f>+Z986-AB986</f>
        <v>12</v>
      </c>
      <c r="AB986">
        <f>+INDEX(Articles!$1:$1048576,MATCH(E986,Articles!D:D,0),23)</f>
        <v>0</v>
      </c>
    </row>
    <row r="987">
      <c r="B987" t="str">
        <f>INDEX(Articles!$1:$1048576,MATCH(E987,Articles!D:D,0),6)</f>
        <v>1</v>
      </c>
      <c r="C987" t="str">
        <f>INDEX(Articles!$1:$1048576,MATCH(E987,Articles!D:D,0),7)</f>
        <v/>
      </c>
      <c r="D987" t="str">
        <f>HYPERLINK(INDEX(Articles!$1:$1048576,MATCH(E987,Articles!D:D,0),24),"Lien")</f>
        <v>Lien</v>
      </c>
      <c r="E987" t="str">
        <v>29200</v>
      </c>
      <c r="F987" t="str">
        <f>INDEX(Articles!$1:$1048576,MATCH(E987,Articles!D:D,0),5)</f>
        <v>PINCE A DENUDER</v>
      </c>
      <c r="G987" t="str">
        <f>INDEX(Articles!$1:$1048576,MATCH(E987,Articles!D:D,0),8)</f>
        <v>ACCPYRO</v>
      </c>
      <c r="H987" t="str">
        <f>INDEX(Articles!$1:$1048576,MATCH(E987,Articles!D:D,0),9)</f>
        <v>OUTILLAGE</v>
      </c>
      <c r="I987">
        <f>INDEX(Articles!$1:$1048576,MATCH(E987,Articles!D:D,0),10)</f>
        <v>0</v>
      </c>
      <c r="J987" t="str">
        <f>INDEX(Articles!$1:$1048576,MATCH(E987,Articles!D:D,0),11)</f>
        <v/>
      </c>
      <c r="K987" t="str">
        <f>INDEX(Articles!$1:$1048576,MATCH(E987,Articles!D:D,0),12)</f>
        <v/>
      </c>
      <c r="L987" t="str">
        <f>INDEX(Articles!$1:$1048576,MATCH(E987,Articles!D:D,0),13)</f>
        <v>CN</v>
      </c>
      <c r="M987" t="str">
        <f>INDEX(Articles!$1:$1048576,MATCH(E987,Articles!D:D,0),14)</f>
        <v/>
      </c>
      <c r="N987" t="str">
        <f>INDEX(Articles!$1:$1048576,MATCH(E987,Articles!D:D,0),15)</f>
        <v/>
      </c>
      <c r="O987" t="str">
        <f>INDEX(Articles!$1:$1048576,MATCH(E987,Articles!D:D,0),16)</f>
        <v/>
      </c>
      <c r="P987">
        <f>INDEX(Articles!$1:$1048576,MATCH(E987,Articles!D:D,0),17)*1000</f>
        <v>0</v>
      </c>
      <c r="Q987" t="str">
        <f>INDEX(Articles!$1:$1048576,MATCH(E987,Articles!D:D,0),18)</f>
        <v/>
      </c>
      <c r="R987">
        <f>INDEX(Articles!$1:$1048576,MATCH(E987,Articles!D:D,0),19)</f>
        <v>0</v>
      </c>
      <c r="S987" t="str">
        <f>IF(INDEX('Unités CA'!$1:$1048576,MATCH(E987,'Unités CA'!D:D,0),5)=0,"",INDEX('Unités CA'!$1:$1048576,MATCH(E987,'Unités CA'!D:D,0),5))</f>
        <v>0001/CA</v>
      </c>
      <c r="T987" t="str">
        <f>IF(INDEX('Unités BTE'!$1:$1048576,MATCH(E987,'Unités CA'!D:D,0),5)=0,"",INDEX('Unités BTE'!$1:$1048576,MATCH(E987,'Unités CA'!D:D,0),5))</f>
        <v>0005/BTE</v>
      </c>
      <c r="U987" t="str">
        <f>IFERROR(INDEX('Prix PRO CA'!$1:$1048576,MATCH(E987,'Prix PRO CA'!D:D,0),10),"")</f>
        <v/>
      </c>
      <c r="V987" t="str">
        <f>IFERROR(INDEX('Prix PRO CA'!$1:$1048576,MATCH(E987,'Prix PRO BTE'!D:D,0),10),"")</f>
        <v/>
      </c>
      <c r="W987">
        <f>+IFERROR(INDEX('Prix PRO PCS'!$1:$1048576,MATCH(E987,'Prix PRO PCS'!D:D,0),10),"")</f>
        <v>8.98</v>
      </c>
      <c r="X987" t="str">
        <f>IF(B987="OPPORTUNITE",AA987,IF(AA987&lt;=0,"Non",IF(AA987&gt;10,"Oui","Inf à 10")))</f>
        <v>Oui</v>
      </c>
      <c r="Y987" t="str">
        <f>IFERROR(INDEX(LigneAchat!$1:$1048576,MATCH(E987,LigneAchat!D:D,0),5),"")</f>
        <v/>
      </c>
      <c r="Z987">
        <f>INDEX(Articles!$1:$1048576,MATCH(E987,Articles!D:D,0),21)</f>
        <v>1401</v>
      </c>
      <c r="AA987">
        <f>+Z987-AB987</f>
        <v>1401</v>
      </c>
      <c r="AB987">
        <f>+INDEX(Articles!$1:$1048576,MATCH(E987,Articles!D:D,0),23)</f>
        <v>0</v>
      </c>
    </row>
    <row r="988">
      <c r="B988" t="str">
        <f>INDEX(Articles!$1:$1048576,MATCH(E988,Articles!D:D,0),6)</f>
        <v>1</v>
      </c>
      <c r="C988" t="str">
        <f>INDEX(Articles!$1:$1048576,MATCH(E988,Articles!D:D,0),7)</f>
        <v/>
      </c>
      <c r="D988" t="str">
        <f>HYPERLINK(INDEX(Articles!$1:$1048576,MATCH(E988,Articles!D:D,0),24),"Lien")</f>
        <v>Lien</v>
      </c>
      <c r="E988" t="str">
        <v>29213</v>
      </c>
      <c r="F988" t="str">
        <f>INDEX(Articles!$1:$1048576,MATCH(E988,Articles!D:D,0),5)</f>
        <v>PINCE COUPANTE 20 CM</v>
      </c>
      <c r="G988" t="str">
        <f>INDEX(Articles!$1:$1048576,MATCH(E988,Articles!D:D,0),8)</f>
        <v>ACCPYRO</v>
      </c>
      <c r="H988" t="str">
        <f>INDEX(Articles!$1:$1048576,MATCH(E988,Articles!D:D,0),9)</f>
        <v>OUTILLAGE</v>
      </c>
      <c r="I988">
        <f>INDEX(Articles!$1:$1048576,MATCH(E988,Articles!D:D,0),10)</f>
        <v>0</v>
      </c>
      <c r="J988" t="str">
        <f>INDEX(Articles!$1:$1048576,MATCH(E988,Articles!D:D,0),11)</f>
        <v/>
      </c>
      <c r="K988" t="str">
        <f>INDEX(Articles!$1:$1048576,MATCH(E988,Articles!D:D,0),12)</f>
        <v/>
      </c>
      <c r="L988" t="str">
        <f>INDEX(Articles!$1:$1048576,MATCH(E988,Articles!D:D,0),13)</f>
        <v>CN</v>
      </c>
      <c r="M988" t="str">
        <f>INDEX(Articles!$1:$1048576,MATCH(E988,Articles!D:D,0),14)</f>
        <v/>
      </c>
      <c r="N988" t="str">
        <f>INDEX(Articles!$1:$1048576,MATCH(E988,Articles!D:D,0),15)</f>
        <v/>
      </c>
      <c r="O988" t="str">
        <f>INDEX(Articles!$1:$1048576,MATCH(E988,Articles!D:D,0),16)</f>
        <v/>
      </c>
      <c r="P988">
        <f>INDEX(Articles!$1:$1048576,MATCH(E988,Articles!D:D,0),17)*1000</f>
        <v>0</v>
      </c>
      <c r="Q988" t="str">
        <f>INDEX(Articles!$1:$1048576,MATCH(E988,Articles!D:D,0),18)</f>
        <v/>
      </c>
      <c r="R988">
        <f>INDEX(Articles!$1:$1048576,MATCH(E988,Articles!D:D,0),19)</f>
        <v>0</v>
      </c>
      <c r="S988" t="str">
        <f>IF(INDEX('Unités CA'!$1:$1048576,MATCH(E988,'Unités CA'!D:D,0),5)=0,"",INDEX('Unités CA'!$1:$1048576,MATCH(E988,'Unités CA'!D:D,0),5))</f>
        <v>0110/CA</v>
      </c>
      <c r="T988" t="str">
        <f>IF(INDEX('Unités BTE'!$1:$1048576,MATCH(E988,'Unités CA'!D:D,0),5)=0,"",INDEX('Unités BTE'!$1:$1048576,MATCH(E988,'Unités CA'!D:D,0),5))</f>
        <v/>
      </c>
      <c r="U988" t="str">
        <f>IFERROR(INDEX('Prix PRO CA'!$1:$1048576,MATCH(E988,'Prix PRO CA'!D:D,0),10),"")</f>
        <v/>
      </c>
      <c r="V988" t="str">
        <f>IFERROR(INDEX('Prix PRO CA'!$1:$1048576,MATCH(E988,'Prix PRO BTE'!D:D,0),10),"")</f>
        <v/>
      </c>
      <c r="W988">
        <f>+IFERROR(INDEX('Prix PRO PCS'!$1:$1048576,MATCH(E988,'Prix PRO PCS'!D:D,0),10),"")</f>
        <v>3.55</v>
      </c>
      <c r="X988" t="str">
        <f>IF(B988="OPPORTUNITE",AA988,IF(AA988&lt;=0,"Non",IF(AA988&gt;10,"Oui","Inf à 10")))</f>
        <v>Oui</v>
      </c>
      <c r="Y988" t="str">
        <f>IFERROR(INDEX(LigneAchat!$1:$1048576,MATCH(E988,LigneAchat!D:D,0),5),"")</f>
        <v/>
      </c>
      <c r="Z988">
        <f>INDEX(Articles!$1:$1048576,MATCH(E988,Articles!D:D,0),21)</f>
        <v>1099</v>
      </c>
      <c r="AA988">
        <f>+Z988-AB988</f>
        <v>1099</v>
      </c>
      <c r="AB988">
        <f>+INDEX(Articles!$1:$1048576,MATCH(E988,Articles!D:D,0),23)</f>
        <v>0</v>
      </c>
    </row>
    <row r="989">
      <c r="B989" t="str">
        <f>INDEX(Articles!$1:$1048576,MATCH(E989,Articles!D:D,0),6)</f>
        <v>1</v>
      </c>
      <c r="C989" t="str">
        <f>INDEX(Articles!$1:$1048576,MATCH(E989,Articles!D:D,0),7)</f>
        <v/>
      </c>
      <c r="D989" t="str">
        <f>HYPERLINK(INDEX(Articles!$1:$1048576,MATCH(E989,Articles!D:D,0),24),"Lien")</f>
        <v>Lien</v>
      </c>
      <c r="E989" t="str">
        <v>29219</v>
      </c>
      <c r="F989" t="str">
        <f>INDEX(Articles!$1:$1048576,MATCH(E989,Articles!D:D,0),5)</f>
        <v>MULTIMETRE DIGITAL</v>
      </c>
      <c r="G989" t="str">
        <f>INDEX(Articles!$1:$1048576,MATCH(E989,Articles!D:D,0),8)</f>
        <v>ACCPYRO</v>
      </c>
      <c r="H989" t="str">
        <f>INDEX(Articles!$1:$1048576,MATCH(E989,Articles!D:D,0),9)</f>
        <v>OUTILLAGE</v>
      </c>
      <c r="I989">
        <f>INDEX(Articles!$1:$1048576,MATCH(E989,Articles!D:D,0),10)</f>
        <v>0</v>
      </c>
      <c r="J989" t="str">
        <f>INDEX(Articles!$1:$1048576,MATCH(E989,Articles!D:D,0),11)</f>
        <v/>
      </c>
      <c r="K989" t="str">
        <f>INDEX(Articles!$1:$1048576,MATCH(E989,Articles!D:D,0),12)</f>
        <v/>
      </c>
      <c r="L989" t="str">
        <f>INDEX(Articles!$1:$1048576,MATCH(E989,Articles!D:D,0),13)</f>
        <v>CN</v>
      </c>
      <c r="M989" t="str">
        <f>INDEX(Articles!$1:$1048576,MATCH(E989,Articles!D:D,0),14)</f>
        <v/>
      </c>
      <c r="N989" t="str">
        <f>INDEX(Articles!$1:$1048576,MATCH(E989,Articles!D:D,0),15)</f>
        <v/>
      </c>
      <c r="O989" t="str">
        <f>INDEX(Articles!$1:$1048576,MATCH(E989,Articles!D:D,0),16)</f>
        <v/>
      </c>
      <c r="P989">
        <f>INDEX(Articles!$1:$1048576,MATCH(E989,Articles!D:D,0),17)*1000</f>
        <v>0</v>
      </c>
      <c r="Q989" t="str">
        <f>INDEX(Articles!$1:$1048576,MATCH(E989,Articles!D:D,0),18)</f>
        <v/>
      </c>
      <c r="R989">
        <f>INDEX(Articles!$1:$1048576,MATCH(E989,Articles!D:D,0),19)</f>
        <v>0</v>
      </c>
      <c r="S989" t="str">
        <f>IF(INDEX('Unités CA'!$1:$1048576,MATCH(E989,'Unités CA'!D:D,0),5)=0,"",INDEX('Unités CA'!$1:$1048576,MATCH(E989,'Unités CA'!D:D,0),5))</f>
        <v>0001/CA</v>
      </c>
      <c r="T989" t="str">
        <f>IF(INDEX('Unités BTE'!$1:$1048576,MATCH(E989,'Unités CA'!D:D,0),5)=0,"",INDEX('Unités BTE'!$1:$1048576,MATCH(E989,'Unités CA'!D:D,0),5))</f>
        <v>0005/BTE</v>
      </c>
      <c r="U989" t="str">
        <f>IFERROR(INDEX('Prix PRO CA'!$1:$1048576,MATCH(E989,'Prix PRO CA'!D:D,0),10),"")</f>
        <v/>
      </c>
      <c r="V989" t="str">
        <f>IFERROR(INDEX('Prix PRO CA'!$1:$1048576,MATCH(E989,'Prix PRO BTE'!D:D,0),10),"")</f>
        <v/>
      </c>
      <c r="W989">
        <f>+IFERROR(INDEX('Prix PRO PCS'!$1:$1048576,MATCH(E989,'Prix PRO PCS'!D:D,0),10),"")</f>
        <v>7.95</v>
      </c>
      <c r="X989" t="str">
        <f>IF(B989="OPPORTUNITE",AA989,IF(AA989&lt;=0,"Non",IF(AA989&gt;10,"Oui","Inf à 10")))</f>
        <v>Oui</v>
      </c>
      <c r="Y989" t="str">
        <f>IFERROR(INDEX(LigneAchat!$1:$1048576,MATCH(E989,LigneAchat!D:D,0),5),"")</f>
        <v/>
      </c>
      <c r="Z989">
        <f>INDEX(Articles!$1:$1048576,MATCH(E989,Articles!D:D,0),21)</f>
        <v>302</v>
      </c>
      <c r="AA989">
        <f>+Z989-AB989</f>
        <v>302</v>
      </c>
      <c r="AB989">
        <f>+INDEX(Articles!$1:$1048576,MATCH(E989,Articles!D:D,0),23)</f>
        <v>0</v>
      </c>
    </row>
    <row r="990">
      <c r="B990" t="str">
        <f>INDEX(Articles!$1:$1048576,MATCH(E990,Articles!D:D,0),6)</f>
        <v>1</v>
      </c>
      <c r="C990" t="str">
        <f>INDEX(Articles!$1:$1048576,MATCH(E990,Articles!D:D,0),7)</f>
        <v/>
      </c>
      <c r="D990" t="str">
        <f>HYPERLINK(INDEX(Articles!$1:$1048576,MATCH(E990,Articles!D:D,0),24),"Lien")</f>
        <v>Lien</v>
      </c>
      <c r="E990" t="str">
        <v>29231</v>
      </c>
      <c r="F990" t="str">
        <f>INDEX(Articles!$1:$1048576,MATCH(E990,Articles!D:D,0),5)</f>
        <v>PINCE POUR CONNECTEUR</v>
      </c>
      <c r="G990" t="str">
        <f>INDEX(Articles!$1:$1048576,MATCH(E990,Articles!D:D,0),8)</f>
        <v>ACCPYRO</v>
      </c>
      <c r="H990" t="str">
        <f>INDEX(Articles!$1:$1048576,MATCH(E990,Articles!D:D,0),9)</f>
        <v>OUTILLAGE</v>
      </c>
      <c r="I990">
        <f>INDEX(Articles!$1:$1048576,MATCH(E990,Articles!D:D,0),10)</f>
        <v>0</v>
      </c>
      <c r="J990" t="str">
        <f>INDEX(Articles!$1:$1048576,MATCH(E990,Articles!D:D,0),11)</f>
        <v/>
      </c>
      <c r="K990" t="str">
        <f>INDEX(Articles!$1:$1048576,MATCH(E990,Articles!D:D,0),12)</f>
        <v/>
      </c>
      <c r="L990" t="str">
        <f>INDEX(Articles!$1:$1048576,MATCH(E990,Articles!D:D,0),13)</f>
        <v>CN</v>
      </c>
      <c r="M990" t="str">
        <f>INDEX(Articles!$1:$1048576,MATCH(E990,Articles!D:D,0),14)</f>
        <v/>
      </c>
      <c r="N990" t="str">
        <f>INDEX(Articles!$1:$1048576,MATCH(E990,Articles!D:D,0),15)</f>
        <v/>
      </c>
      <c r="O990" t="str">
        <f>INDEX(Articles!$1:$1048576,MATCH(E990,Articles!D:D,0),16)</f>
        <v/>
      </c>
      <c r="P990">
        <f>INDEX(Articles!$1:$1048576,MATCH(E990,Articles!D:D,0),17)*1000</f>
        <v>0</v>
      </c>
      <c r="Q990" t="str">
        <f>INDEX(Articles!$1:$1048576,MATCH(E990,Articles!D:D,0),18)</f>
        <v/>
      </c>
      <c r="R990">
        <f>INDEX(Articles!$1:$1048576,MATCH(E990,Articles!D:D,0),19)</f>
        <v>0</v>
      </c>
      <c r="S990" t="str">
        <f>IF(INDEX('Unités CA'!$1:$1048576,MATCH(E990,'Unités CA'!D:D,0),5)=0,"",INDEX('Unités CA'!$1:$1048576,MATCH(E990,'Unités CA'!D:D,0),5))</f>
        <v>0001/CA</v>
      </c>
      <c r="T990" t="str">
        <f>IF(INDEX('Unités BTE'!$1:$1048576,MATCH(E990,'Unités CA'!D:D,0),5)=0,"",INDEX('Unités BTE'!$1:$1048576,MATCH(E990,'Unités CA'!D:D,0),5))</f>
        <v>0005/BTE</v>
      </c>
      <c r="U990" t="str">
        <f>IFERROR(INDEX('Prix PRO CA'!$1:$1048576,MATCH(E990,'Prix PRO CA'!D:D,0),10),"")</f>
        <v/>
      </c>
      <c r="V990" t="str">
        <f>IFERROR(INDEX('Prix PRO CA'!$1:$1048576,MATCH(E990,'Prix PRO BTE'!D:D,0),10),"")</f>
        <v/>
      </c>
      <c r="W990">
        <f>+IFERROR(INDEX('Prix PRO PCS'!$1:$1048576,MATCH(E990,'Prix PRO PCS'!D:D,0),10),"")</f>
        <v>7.38</v>
      </c>
      <c r="X990" t="str">
        <f>IF(B990="OPPORTUNITE",AA990,IF(AA990&lt;=0,"Non",IF(AA990&gt;10,"Oui","Inf à 10")))</f>
        <v>Oui</v>
      </c>
      <c r="Y990" t="str">
        <f>IFERROR(INDEX(LigneAchat!$1:$1048576,MATCH(E990,LigneAchat!D:D,0),5),"")</f>
        <v/>
      </c>
      <c r="Z990">
        <f>INDEX(Articles!$1:$1048576,MATCH(E990,Articles!D:D,0),21)</f>
        <v>190</v>
      </c>
      <c r="AA990">
        <f>+Z990-AB990</f>
        <v>190</v>
      </c>
      <c r="AB990">
        <f>+INDEX(Articles!$1:$1048576,MATCH(E990,Articles!D:D,0),23)</f>
        <v>0</v>
      </c>
    </row>
    <row r="991">
      <c r="B991" t="str">
        <f>INDEX(Articles!$1:$1048576,MATCH(E991,Articles!D:D,0),6)</f>
        <v>1</v>
      </c>
      <c r="C991" t="str">
        <f>INDEX(Articles!$1:$1048576,MATCH(E991,Articles!D:D,0),7)</f>
        <v/>
      </c>
      <c r="D991" t="str">
        <f>HYPERLINK(INDEX(Articles!$1:$1048576,MATCH(E991,Articles!D:D,0),24),"Lien")</f>
        <v>Lien</v>
      </c>
      <c r="E991" t="str">
        <v>29250</v>
      </c>
      <c r="F991" t="str">
        <f>INDEX(Articles!$1:$1048576,MATCH(E991,Articles!D:D,0),5)</f>
        <v>CHRONOMETRE DE TABLE</v>
      </c>
      <c r="G991" t="str">
        <f>INDEX(Articles!$1:$1048576,MATCH(E991,Articles!D:D,0),8)</f>
        <v>ACCPYRO</v>
      </c>
      <c r="H991" t="str">
        <f>INDEX(Articles!$1:$1048576,MATCH(E991,Articles!D:D,0),9)</f>
        <v>OUTILLAGE</v>
      </c>
      <c r="I991">
        <f>INDEX(Articles!$1:$1048576,MATCH(E991,Articles!D:D,0),10)</f>
        <v>0</v>
      </c>
      <c r="J991" t="str">
        <f>INDEX(Articles!$1:$1048576,MATCH(E991,Articles!D:D,0),11)</f>
        <v/>
      </c>
      <c r="K991" t="str">
        <f>INDEX(Articles!$1:$1048576,MATCH(E991,Articles!D:D,0),12)</f>
        <v/>
      </c>
      <c r="L991" t="str">
        <f>INDEX(Articles!$1:$1048576,MATCH(E991,Articles!D:D,0),13)</f>
        <v>FR</v>
      </c>
      <c r="M991" t="str">
        <f>INDEX(Articles!$1:$1048576,MATCH(E991,Articles!D:D,0),14)</f>
        <v/>
      </c>
      <c r="N991" t="str">
        <f>INDEX(Articles!$1:$1048576,MATCH(E991,Articles!D:D,0),15)</f>
        <v/>
      </c>
      <c r="O991" t="str">
        <f>INDEX(Articles!$1:$1048576,MATCH(E991,Articles!D:D,0),16)</f>
        <v/>
      </c>
      <c r="P991">
        <f>INDEX(Articles!$1:$1048576,MATCH(E991,Articles!D:D,0),17)*1000</f>
        <v>0</v>
      </c>
      <c r="Q991" t="str">
        <f>INDEX(Articles!$1:$1048576,MATCH(E991,Articles!D:D,0),18)</f>
        <v/>
      </c>
      <c r="R991">
        <f>INDEX(Articles!$1:$1048576,MATCH(E991,Articles!D:D,0),19)</f>
        <v>0</v>
      </c>
      <c r="S991" t="str">
        <f>IF(INDEX('Unités CA'!$1:$1048576,MATCH(E991,'Unités CA'!D:D,0),5)=0,"",INDEX('Unités CA'!$1:$1048576,MATCH(E991,'Unités CA'!D:D,0),5))</f>
        <v>0001/CA</v>
      </c>
      <c r="T991" t="str">
        <f>IF(INDEX('Unités BTE'!$1:$1048576,MATCH(E991,'Unités CA'!D:D,0),5)=0,"",INDEX('Unités BTE'!$1:$1048576,MATCH(E991,'Unités CA'!D:D,0),5))</f>
        <v>0005/BTE</v>
      </c>
      <c r="U991" t="str">
        <f>IFERROR(INDEX('Prix PRO CA'!$1:$1048576,MATCH(E991,'Prix PRO CA'!D:D,0),10),"")</f>
        <v/>
      </c>
      <c r="V991" t="str">
        <f>IFERROR(INDEX('Prix PRO CA'!$1:$1048576,MATCH(E991,'Prix PRO BTE'!D:D,0),10),"")</f>
        <v/>
      </c>
      <c r="W991">
        <f>+IFERROR(INDEX('Prix PRO PCS'!$1:$1048576,MATCH(E991,'Prix PRO PCS'!D:D,0),10),"")</f>
        <v>59.05</v>
      </c>
      <c r="X991" t="str">
        <f>IF(B991="OPPORTUNITE",AA991,IF(AA991&lt;=0,"Non",IF(AA991&gt;10,"Oui","Inf à 10")))</f>
        <v>Inf à 10</v>
      </c>
      <c r="Y991" t="str">
        <f>IFERROR(INDEX(LigneAchat!$1:$1048576,MATCH(E991,LigneAchat!D:D,0),5),"")</f>
        <v/>
      </c>
      <c r="Z991">
        <f>INDEX(Articles!$1:$1048576,MATCH(E991,Articles!D:D,0),21)</f>
        <v>1</v>
      </c>
      <c r="AA991">
        <f>+Z991-AB991</f>
        <v>1</v>
      </c>
      <c r="AB991">
        <f>+INDEX(Articles!$1:$1048576,MATCH(E991,Articles!D:D,0),23)</f>
        <v>0</v>
      </c>
    </row>
    <row r="992">
      <c r="B992" t="str">
        <f>INDEX(Articles!$1:$1048576,MATCH(E992,Articles!D:D,0),6)</f>
        <v>1</v>
      </c>
      <c r="C992" t="str">
        <f>INDEX(Articles!$1:$1048576,MATCH(E992,Articles!D:D,0),7)</f>
        <v/>
      </c>
      <c r="D992" t="str">
        <f>HYPERLINK(INDEX(Articles!$1:$1048576,MATCH(E992,Articles!D:D,0),24),"Lien")</f>
        <v>Lien</v>
      </c>
      <c r="E992" t="str">
        <v>KITADR</v>
      </c>
      <c r="F992" t="str">
        <f>INDEX(Articles!$1:$1048576,MATCH(E992,Articles!D:D,0),5)</f>
        <v>KIT ADR (2 Magn rect. Orange + 3 Magn Etiquette 1)</v>
      </c>
      <c r="G992" t="str">
        <f>INDEX(Articles!$1:$1048576,MATCH(E992,Articles!D:D,0),8)</f>
        <v>ACCPYRO</v>
      </c>
      <c r="H992" t="str">
        <f>INDEX(Articles!$1:$1048576,MATCH(E992,Articles!D:D,0),9)</f>
        <v>OUTILLAGE</v>
      </c>
      <c r="I992">
        <f>INDEX(Articles!$1:$1048576,MATCH(E992,Articles!D:D,0),10)</f>
        <v>0</v>
      </c>
      <c r="J992" t="str">
        <f>INDEX(Articles!$1:$1048576,MATCH(E992,Articles!D:D,0),11)</f>
        <v/>
      </c>
      <c r="K992" t="str">
        <f>INDEX(Articles!$1:$1048576,MATCH(E992,Articles!D:D,0),12)</f>
        <v/>
      </c>
      <c r="L992" t="str">
        <f>INDEX(Articles!$1:$1048576,MATCH(E992,Articles!D:D,0),13)</f>
        <v>FR</v>
      </c>
      <c r="M992" t="str">
        <f>INDEX(Articles!$1:$1048576,MATCH(E992,Articles!D:D,0),14)</f>
        <v/>
      </c>
      <c r="N992" t="str">
        <f>INDEX(Articles!$1:$1048576,MATCH(E992,Articles!D:D,0),15)</f>
        <v/>
      </c>
      <c r="O992" t="str">
        <f>INDEX(Articles!$1:$1048576,MATCH(E992,Articles!D:D,0),16)</f>
        <v/>
      </c>
      <c r="P992">
        <f>INDEX(Articles!$1:$1048576,MATCH(E992,Articles!D:D,0),17)*1000</f>
        <v>0</v>
      </c>
      <c r="Q992" t="str">
        <f>INDEX(Articles!$1:$1048576,MATCH(E992,Articles!D:D,0),18)</f>
        <v/>
      </c>
      <c r="R992">
        <f>INDEX(Articles!$1:$1048576,MATCH(E992,Articles!D:D,0),19)</f>
        <v>0</v>
      </c>
      <c r="S992" t="e">
        <f>IF(INDEX('Unités CA'!$1:$1048576,MATCH(E992,'Unités CA'!D:D,0),5)=0,"",INDEX('Unités CA'!$1:$1048576,MATCH(E992,'Unités CA'!D:D,0),5))</f>
        <v>#N/A</v>
      </c>
      <c r="T992" t="e">
        <f>IF(INDEX('Unités BTE'!$1:$1048576,MATCH(E992,'Unités CA'!D:D,0),5)=0,"",INDEX('Unités BTE'!$1:$1048576,MATCH(E992,'Unités CA'!D:D,0),5))</f>
        <v>#N/A</v>
      </c>
      <c r="U992" t="str">
        <f>IFERROR(INDEX('Prix PRO CA'!$1:$1048576,MATCH(E992,'Prix PRO CA'!D:D,0),10),"")</f>
        <v/>
      </c>
      <c r="V992" t="str">
        <f>IFERROR(INDEX('Prix PRO CA'!$1:$1048576,MATCH(E992,'Prix PRO BTE'!D:D,0),10),"")</f>
        <v/>
      </c>
      <c r="W992">
        <f>+IFERROR(INDEX('Prix PRO PCS'!$1:$1048576,MATCH(E992,'Prix PRO PCS'!D:D,0),10),"")</f>
        <v>179</v>
      </c>
      <c r="X992" t="str">
        <f>IF(B992="OPPORTUNITE",AA992,IF(AA992&lt;=0,"Non",IF(AA992&gt;10,"Oui","Inf à 10")))</f>
        <v>Inf à 10</v>
      </c>
      <c r="Y992" t="str">
        <f>IFERROR(INDEX(LigneAchat!$1:$1048576,MATCH(E992,LigneAchat!D:D,0),5),"")</f>
        <v/>
      </c>
      <c r="Z992">
        <f>INDEX(Articles!$1:$1048576,MATCH(E992,Articles!D:D,0),21)</f>
        <v>1</v>
      </c>
      <c r="AA992">
        <f>+Z992-AB992</f>
        <v>1</v>
      </c>
      <c r="AB992">
        <f>+INDEX(Articles!$1:$1048576,MATCH(E992,Articles!D:D,0),23)</f>
        <v>0</v>
      </c>
    </row>
    <row r="993">
      <c r="B993" t="str">
        <f>INDEX(Articles!$1:$1048576,MATCH(E993,Articles!D:D,0),6)</f>
        <v>1</v>
      </c>
      <c r="C993" t="str">
        <f>INDEX(Articles!$1:$1048576,MATCH(E993,Articles!D:D,0),7)</f>
        <v/>
      </c>
      <c r="D993" t="str">
        <f>HYPERLINK(INDEX(Articles!$1:$1048576,MATCH(E993,Articles!D:D,0),24),"Lien")</f>
        <v>Lien</v>
      </c>
      <c r="E993" t="str">
        <v>14316</v>
      </c>
      <c r="F993" t="str">
        <f>INDEX(Articles!$1:$1048576,MATCH(E993,Articles!D:D,0),5)</f>
        <v>TABLE DE TIR F16 - DIGITALE 16L ( 1 TX + 1 RX)</v>
      </c>
      <c r="G993" t="str">
        <f>INDEX(Articles!$1:$1048576,MATCH(E993,Articles!D:D,0),8)</f>
        <v>ACCPYRO</v>
      </c>
      <c r="H993" t="str">
        <f>INDEX(Articles!$1:$1048576,MATCH(E993,Articles!D:D,0),9)</f>
        <v>TAB DE TIR</v>
      </c>
      <c r="I993">
        <f>INDEX(Articles!$1:$1048576,MATCH(E993,Articles!D:D,0),10)</f>
        <v>0</v>
      </c>
      <c r="J993" t="str">
        <f>INDEX(Articles!$1:$1048576,MATCH(E993,Articles!D:D,0),11)</f>
        <v/>
      </c>
      <c r="K993" t="str">
        <f>INDEX(Articles!$1:$1048576,MATCH(E993,Articles!D:D,0),12)</f>
        <v/>
      </c>
      <c r="L993" t="str">
        <f>INDEX(Articles!$1:$1048576,MATCH(E993,Articles!D:D,0),13)</f>
        <v>CN</v>
      </c>
      <c r="M993" t="str">
        <f>INDEX(Articles!$1:$1048576,MATCH(E993,Articles!D:D,0),14)</f>
        <v/>
      </c>
      <c r="N993" t="str">
        <f>INDEX(Articles!$1:$1048576,MATCH(E993,Articles!D:D,0),15)</f>
        <v/>
      </c>
      <c r="O993" t="str">
        <f>INDEX(Articles!$1:$1048576,MATCH(E993,Articles!D:D,0),16)</f>
        <v/>
      </c>
      <c r="P993">
        <f>INDEX(Articles!$1:$1048576,MATCH(E993,Articles!D:D,0),17)*1000</f>
        <v>0</v>
      </c>
      <c r="Q993" t="str">
        <f>INDEX(Articles!$1:$1048576,MATCH(E993,Articles!D:D,0),18)</f>
        <v/>
      </c>
      <c r="R993">
        <f>INDEX(Articles!$1:$1048576,MATCH(E993,Articles!D:D,0),19)</f>
        <v>0</v>
      </c>
      <c r="S993" t="str">
        <f>IF(INDEX('Unités CA'!$1:$1048576,MATCH(E993,'Unités CA'!D:D,0),5)=0,"",INDEX('Unités CA'!$1:$1048576,MATCH(E993,'Unités CA'!D:D,0),5))</f>
        <v>0010/CA</v>
      </c>
      <c r="T993" t="str">
        <f>IF(INDEX('Unités BTE'!$1:$1048576,MATCH(E993,'Unités CA'!D:D,0),5)=0,"",INDEX('Unités BTE'!$1:$1048576,MATCH(E993,'Unités CA'!D:D,0),5))</f>
        <v/>
      </c>
      <c r="U993" t="str">
        <f>IFERROR(INDEX('Prix PRO CA'!$1:$1048576,MATCH(E993,'Prix PRO CA'!D:D,0),10),"")</f>
        <v/>
      </c>
      <c r="V993" t="str">
        <f>IFERROR(INDEX('Prix PRO CA'!$1:$1048576,MATCH(E993,'Prix PRO BTE'!D:D,0),10),"")</f>
        <v/>
      </c>
      <c r="W993">
        <f>+IFERROR(INDEX('Prix PRO PCS'!$1:$1048576,MATCH(E993,'Prix PRO PCS'!D:D,0),10),"")</f>
        <v>347.58</v>
      </c>
      <c r="X993" t="str">
        <f>IF(B993="OPPORTUNITE",AA993,IF(AA993&lt;=0,"Non",IF(AA993&gt;10,"Oui","Inf à 10")))</f>
        <v>Oui</v>
      </c>
      <c r="Y993" t="str">
        <f>IFERROR(INDEX(LigneAchat!$1:$1048576,MATCH(E993,LigneAchat!D:D,0),5),"")</f>
        <v/>
      </c>
      <c r="Z993">
        <f>INDEX(Articles!$1:$1048576,MATCH(E993,Articles!D:D,0),21)</f>
        <v>91</v>
      </c>
      <c r="AA993">
        <f>+Z993-AB993</f>
        <v>89</v>
      </c>
      <c r="AB993">
        <f>+INDEX(Articles!$1:$1048576,MATCH(E993,Articles!D:D,0),23)</f>
        <v>2</v>
      </c>
    </row>
    <row r="994">
      <c r="B994" t="str">
        <f>INDEX(Articles!$1:$1048576,MATCH(E994,Articles!D:D,0),6)</f>
        <v>1</v>
      </c>
      <c r="C994" t="str">
        <f>INDEX(Articles!$1:$1048576,MATCH(E994,Articles!D:D,0),7)</f>
        <v/>
      </c>
      <c r="D994" t="str">
        <f>HYPERLINK(INDEX(Articles!$1:$1048576,MATCH(E994,Articles!D:D,0),24),"Lien")</f>
        <v>Lien</v>
      </c>
      <c r="E994" t="str">
        <v>14121</v>
      </c>
      <c r="F994" t="str">
        <f>INDEX(Articles!$1:$1048576,MATCH(E994,Articles!D:D,0),5)</f>
        <v>BATT. PUISSANCE 40 VOLTS (POUR REF 14116)</v>
      </c>
      <c r="G994" t="str">
        <f>INDEX(Articles!$1:$1048576,MATCH(E994,Articles!D:D,0),8)</f>
        <v>ACCPYRO</v>
      </c>
      <c r="H994" t="str">
        <f>INDEX(Articles!$1:$1048576,MATCH(E994,Articles!D:D,0),9)</f>
        <v>TAB DE TIR</v>
      </c>
      <c r="I994">
        <f>INDEX(Articles!$1:$1048576,MATCH(E994,Articles!D:D,0),10)</f>
        <v>0</v>
      </c>
      <c r="J994" t="str">
        <f>INDEX(Articles!$1:$1048576,MATCH(E994,Articles!D:D,0),11)</f>
        <v/>
      </c>
      <c r="K994" t="str">
        <f>INDEX(Articles!$1:$1048576,MATCH(E994,Articles!D:D,0),12)</f>
        <v/>
      </c>
      <c r="L994" t="str">
        <f>INDEX(Articles!$1:$1048576,MATCH(E994,Articles!D:D,0),13)</f>
        <v>CN</v>
      </c>
      <c r="M994" t="str">
        <f>INDEX(Articles!$1:$1048576,MATCH(E994,Articles!D:D,0),14)</f>
        <v/>
      </c>
      <c r="N994" t="str">
        <f>INDEX(Articles!$1:$1048576,MATCH(E994,Articles!D:D,0),15)</f>
        <v/>
      </c>
      <c r="O994" t="str">
        <f>INDEX(Articles!$1:$1048576,MATCH(E994,Articles!D:D,0),16)</f>
        <v/>
      </c>
      <c r="P994">
        <f>INDEX(Articles!$1:$1048576,MATCH(E994,Articles!D:D,0),17)*1000</f>
        <v>0</v>
      </c>
      <c r="Q994" t="str">
        <f>INDEX(Articles!$1:$1048576,MATCH(E994,Articles!D:D,0),18)</f>
        <v/>
      </c>
      <c r="R994">
        <f>INDEX(Articles!$1:$1048576,MATCH(E994,Articles!D:D,0),19)</f>
        <v>0</v>
      </c>
      <c r="S994" t="str">
        <f>IF(INDEX('Unités CA'!$1:$1048576,MATCH(E994,'Unités CA'!D:D,0),5)=0,"",INDEX('Unités CA'!$1:$1048576,MATCH(E994,'Unités CA'!D:D,0),5))</f>
        <v>0001/CA</v>
      </c>
      <c r="T994" t="str">
        <f>IF(INDEX('Unités BTE'!$1:$1048576,MATCH(E994,'Unités CA'!D:D,0),5)=0,"",INDEX('Unités BTE'!$1:$1048576,MATCH(E994,'Unités CA'!D:D,0),5))</f>
        <v>0005/BTE</v>
      </c>
      <c r="U994" t="str">
        <f>IFERROR(INDEX('Prix PRO CA'!$1:$1048576,MATCH(E994,'Prix PRO CA'!D:D,0),10),"")</f>
        <v/>
      </c>
      <c r="V994" t="str">
        <f>IFERROR(INDEX('Prix PRO CA'!$1:$1048576,MATCH(E994,'Prix PRO BTE'!D:D,0),10),"")</f>
        <v/>
      </c>
      <c r="W994">
        <f>+IFERROR(INDEX('Prix PRO PCS'!$1:$1048576,MATCH(E994,'Prix PRO PCS'!D:D,0),10),"")</f>
        <v>52.98</v>
      </c>
      <c r="X994" t="str">
        <f>IF(B994="OPPORTUNITE",AA994,IF(AA994&lt;=0,"Non",IF(AA994&gt;10,"Oui","Inf à 10")))</f>
        <v>Inf à 10</v>
      </c>
      <c r="Y994" t="str">
        <f>IFERROR(INDEX(LigneAchat!$1:$1048576,MATCH(E994,LigneAchat!D:D,0),5),"")</f>
        <v/>
      </c>
      <c r="Z994">
        <f>INDEX(Articles!$1:$1048576,MATCH(E994,Articles!D:D,0),21)</f>
        <v>5</v>
      </c>
      <c r="AA994">
        <f>+Z994-AB994</f>
        <v>3</v>
      </c>
      <c r="AB994">
        <f>+INDEX(Articles!$1:$1048576,MATCH(E994,Articles!D:D,0),23)</f>
        <v>2</v>
      </c>
    </row>
    <row r="995">
      <c r="B995" t="str">
        <f>INDEX(Articles!$1:$1048576,MATCH(E995,Articles!D:D,0),6)</f>
        <v>1</v>
      </c>
      <c r="C995" t="str">
        <f>INDEX(Articles!$1:$1048576,MATCH(E995,Articles!D:D,0),7)</f>
        <v/>
      </c>
      <c r="D995" t="str">
        <f>HYPERLINK(INDEX(Articles!$1:$1048576,MATCH(E995,Articles!D:D,0),24),"Lien")</f>
        <v>Lien</v>
      </c>
      <c r="E995" t="str">
        <v>14114-32</v>
      </c>
      <c r="F995" t="str">
        <f>INDEX(Articles!$1:$1048576,MATCH(E995,Articles!D:D,0),5)</f>
        <v>SEQUENCEUR PYRONUMERIQUE 32 VOIES</v>
      </c>
      <c r="G995" t="str">
        <f>INDEX(Articles!$1:$1048576,MATCH(E995,Articles!D:D,0),8)</f>
        <v>ACCPYRO</v>
      </c>
      <c r="H995" t="str">
        <f>INDEX(Articles!$1:$1048576,MATCH(E995,Articles!D:D,0),9)</f>
        <v>TAB DE TIR</v>
      </c>
      <c r="I995">
        <f>INDEX(Articles!$1:$1048576,MATCH(E995,Articles!D:D,0),10)</f>
        <v>0</v>
      </c>
      <c r="J995" t="str">
        <f>INDEX(Articles!$1:$1048576,MATCH(E995,Articles!D:D,0),11)</f>
        <v/>
      </c>
      <c r="K995" t="str">
        <f>INDEX(Articles!$1:$1048576,MATCH(E995,Articles!D:D,0),12)</f>
        <v/>
      </c>
      <c r="L995" t="str">
        <f>INDEX(Articles!$1:$1048576,MATCH(E995,Articles!D:D,0),13)</f>
        <v>FR</v>
      </c>
      <c r="M995" t="str">
        <f>INDEX(Articles!$1:$1048576,MATCH(E995,Articles!D:D,0),14)</f>
        <v/>
      </c>
      <c r="N995" t="str">
        <f>INDEX(Articles!$1:$1048576,MATCH(E995,Articles!D:D,0),15)</f>
        <v/>
      </c>
      <c r="O995" t="str">
        <f>INDEX(Articles!$1:$1048576,MATCH(E995,Articles!D:D,0),16)</f>
        <v/>
      </c>
      <c r="P995">
        <f>INDEX(Articles!$1:$1048576,MATCH(E995,Articles!D:D,0),17)*1000</f>
        <v>0</v>
      </c>
      <c r="Q995" t="str">
        <f>INDEX(Articles!$1:$1048576,MATCH(E995,Articles!D:D,0),18)</f>
        <v/>
      </c>
      <c r="R995">
        <f>INDEX(Articles!$1:$1048576,MATCH(E995,Articles!D:D,0),19)</f>
        <v>0</v>
      </c>
      <c r="S995" t="str">
        <f>IF(INDEX('Unités CA'!$1:$1048576,MATCH(E995,'Unités CA'!D:D,0),5)=0,"",INDEX('Unités CA'!$1:$1048576,MATCH(E995,'Unités CA'!D:D,0),5))</f>
        <v>0001/CA</v>
      </c>
      <c r="T995" t="str">
        <f>IF(INDEX('Unités BTE'!$1:$1048576,MATCH(E995,'Unités CA'!D:D,0),5)=0,"",INDEX('Unités BTE'!$1:$1048576,MATCH(E995,'Unités CA'!D:D,0),5))</f>
        <v>0005/BTE</v>
      </c>
      <c r="U995" t="str">
        <f>IFERROR(INDEX('Prix PRO CA'!$1:$1048576,MATCH(E995,'Prix PRO CA'!D:D,0),10),"")</f>
        <v/>
      </c>
      <c r="V995" t="str">
        <f>IFERROR(INDEX('Prix PRO CA'!$1:$1048576,MATCH(E995,'Prix PRO BTE'!D:D,0),10),"")</f>
        <v/>
      </c>
      <c r="W995">
        <f>+IFERROR(INDEX('Prix PRO PCS'!$1:$1048576,MATCH(E995,'Prix PRO PCS'!D:D,0),10),"")</f>
        <v>680.27</v>
      </c>
      <c r="X995" t="str">
        <f>IF(B995="OPPORTUNITE",AA995,IF(AA995&lt;=0,"Non",IF(AA995&gt;10,"Oui","Inf à 10")))</f>
        <v>Inf à 10</v>
      </c>
      <c r="Y995" t="str">
        <f>IFERROR(INDEX(LigneAchat!$1:$1048576,MATCH(E995,LigneAchat!D:D,0),5),"")</f>
        <v/>
      </c>
      <c r="Z995">
        <f>INDEX(Articles!$1:$1048576,MATCH(E995,Articles!D:D,0),21)</f>
        <v>1</v>
      </c>
      <c r="AA995">
        <f>+Z995-AB995</f>
        <v>1</v>
      </c>
      <c r="AB995">
        <f>+INDEX(Articles!$1:$1048576,MATCH(E995,Articles!D:D,0),23)</f>
        <v>0</v>
      </c>
    </row>
    <row r="996">
      <c r="B996" t="str">
        <f>INDEX(Articles!$1:$1048576,MATCH(E996,Articles!D:D,0),6)</f>
        <v>1</v>
      </c>
      <c r="C996" t="str">
        <f>INDEX(Articles!$1:$1048576,MATCH(E996,Articles!D:D,0),7)</f>
        <v/>
      </c>
      <c r="D996" t="str">
        <f>HYPERLINK(INDEX(Articles!$1:$1048576,MATCH(E996,Articles!D:D,0),24),"Lien")</f>
        <v>Lien</v>
      </c>
      <c r="E996" t="str">
        <v>14113</v>
      </c>
      <c r="F996" t="str">
        <f>INDEX(Articles!$1:$1048576,MATCH(E996,Articles!D:D,0),5)</f>
        <v>CABLE DE PROGRAMMATION SEQUENCEUR NUMERIQUE</v>
      </c>
      <c r="G996" t="str">
        <f>INDEX(Articles!$1:$1048576,MATCH(E996,Articles!D:D,0),8)</f>
        <v>ACCPYRO</v>
      </c>
      <c r="H996" t="str">
        <f>INDEX(Articles!$1:$1048576,MATCH(E996,Articles!D:D,0),9)</f>
        <v>TAB DE TIR</v>
      </c>
      <c r="I996">
        <f>INDEX(Articles!$1:$1048576,MATCH(E996,Articles!D:D,0),10)</f>
        <v>0</v>
      </c>
      <c r="J996" t="str">
        <f>INDEX(Articles!$1:$1048576,MATCH(E996,Articles!D:D,0),11)</f>
        <v/>
      </c>
      <c r="K996" t="str">
        <f>INDEX(Articles!$1:$1048576,MATCH(E996,Articles!D:D,0),12)</f>
        <v/>
      </c>
      <c r="L996" t="str">
        <f>INDEX(Articles!$1:$1048576,MATCH(E996,Articles!D:D,0),13)</f>
        <v>FR</v>
      </c>
      <c r="M996" t="str">
        <f>INDEX(Articles!$1:$1048576,MATCH(E996,Articles!D:D,0),14)</f>
        <v/>
      </c>
      <c r="N996" t="str">
        <f>INDEX(Articles!$1:$1048576,MATCH(E996,Articles!D:D,0),15)</f>
        <v/>
      </c>
      <c r="O996" t="str">
        <f>INDEX(Articles!$1:$1048576,MATCH(E996,Articles!D:D,0),16)</f>
        <v/>
      </c>
      <c r="P996">
        <f>INDEX(Articles!$1:$1048576,MATCH(E996,Articles!D:D,0),17)*1000</f>
        <v>0</v>
      </c>
      <c r="Q996" t="str">
        <f>INDEX(Articles!$1:$1048576,MATCH(E996,Articles!D:D,0),18)</f>
        <v/>
      </c>
      <c r="R996">
        <f>INDEX(Articles!$1:$1048576,MATCH(E996,Articles!D:D,0),19)</f>
        <v>0</v>
      </c>
      <c r="S996" t="str">
        <f>IF(INDEX('Unités CA'!$1:$1048576,MATCH(E996,'Unités CA'!D:D,0),5)=0,"",INDEX('Unités CA'!$1:$1048576,MATCH(E996,'Unités CA'!D:D,0),5))</f>
        <v>0001/CA</v>
      </c>
      <c r="T996" t="str">
        <f>IF(INDEX('Unités BTE'!$1:$1048576,MATCH(E996,'Unités CA'!D:D,0),5)=0,"",INDEX('Unités BTE'!$1:$1048576,MATCH(E996,'Unités CA'!D:D,0),5))</f>
        <v>0005/BTE</v>
      </c>
      <c r="U996" t="str">
        <f>IFERROR(INDEX('Prix PRO CA'!$1:$1048576,MATCH(E996,'Prix PRO CA'!D:D,0),10),"")</f>
        <v/>
      </c>
      <c r="V996" t="str">
        <f>IFERROR(INDEX('Prix PRO CA'!$1:$1048576,MATCH(E996,'Prix PRO BTE'!D:D,0),10),"")</f>
        <v/>
      </c>
      <c r="W996">
        <f>+IFERROR(INDEX('Prix PRO PCS'!$1:$1048576,MATCH(E996,'Prix PRO PCS'!D:D,0),10),"")</f>
        <v>40.88</v>
      </c>
      <c r="X996" t="str">
        <f>IF(B996="OPPORTUNITE",AA996,IF(AA996&lt;=0,"Non",IF(AA996&gt;10,"Oui","Inf à 10")))</f>
        <v>Non</v>
      </c>
      <c r="Y996" t="str">
        <f>IFERROR(INDEX(LigneAchat!$1:$1048576,MATCH(E996,LigneAchat!D:D,0),5),"")</f>
        <v/>
      </c>
      <c r="Z996">
        <f>INDEX(Articles!$1:$1048576,MATCH(E996,Articles!D:D,0),21)</f>
        <v>0</v>
      </c>
      <c r="AA996">
        <f>+Z996-AB996</f>
        <v>0</v>
      </c>
      <c r="AB996">
        <f>+INDEX(Articles!$1:$1048576,MATCH(E996,Articles!D:D,0),23)</f>
        <v>0</v>
      </c>
    </row>
    <row r="997">
      <c r="B997" t="str">
        <f>INDEX(Articles!$1:$1048576,MATCH(E997,Articles!D:D,0),6)</f>
        <v>1</v>
      </c>
      <c r="C997" t="str">
        <f>INDEX(Articles!$1:$1048576,MATCH(E997,Articles!D:D,0),7)</f>
        <v/>
      </c>
      <c r="D997" t="str">
        <f>HYPERLINK(INDEX(Articles!$1:$1048576,MATCH(E997,Articles!D:D,0),24),"Lien")</f>
        <v>Lien</v>
      </c>
      <c r="E997" t="str">
        <v>14122</v>
      </c>
      <c r="F997" t="str">
        <f>INDEX(Articles!$1:$1048576,MATCH(E997,Articles!D:D,0),5)</f>
        <v>ALIMENTATION 42V PR SEQUENCEUR 32 EN VALISE (PNF)</v>
      </c>
      <c r="G997" t="str">
        <f>INDEX(Articles!$1:$1048576,MATCH(E997,Articles!D:D,0),8)</f>
        <v>ACCPYRO</v>
      </c>
      <c r="H997" t="str">
        <f>INDEX(Articles!$1:$1048576,MATCH(E997,Articles!D:D,0),9)</f>
        <v>TAB DE TIR</v>
      </c>
      <c r="I997">
        <f>INDEX(Articles!$1:$1048576,MATCH(E997,Articles!D:D,0),10)</f>
        <v>0</v>
      </c>
      <c r="J997" t="str">
        <f>INDEX(Articles!$1:$1048576,MATCH(E997,Articles!D:D,0),11)</f>
        <v/>
      </c>
      <c r="K997" t="str">
        <f>INDEX(Articles!$1:$1048576,MATCH(E997,Articles!D:D,0),12)</f>
        <v/>
      </c>
      <c r="L997" t="str">
        <f>INDEX(Articles!$1:$1048576,MATCH(E997,Articles!D:D,0),13)</f>
        <v>FR</v>
      </c>
      <c r="M997" t="str">
        <f>INDEX(Articles!$1:$1048576,MATCH(E997,Articles!D:D,0),14)</f>
        <v/>
      </c>
      <c r="N997" t="str">
        <f>INDEX(Articles!$1:$1048576,MATCH(E997,Articles!D:D,0),15)</f>
        <v/>
      </c>
      <c r="O997" t="str">
        <f>INDEX(Articles!$1:$1048576,MATCH(E997,Articles!D:D,0),16)</f>
        <v/>
      </c>
      <c r="P997">
        <f>INDEX(Articles!$1:$1048576,MATCH(E997,Articles!D:D,0),17)*1000</f>
        <v>0</v>
      </c>
      <c r="Q997" t="str">
        <f>INDEX(Articles!$1:$1048576,MATCH(E997,Articles!D:D,0),18)</f>
        <v/>
      </c>
      <c r="R997">
        <f>INDEX(Articles!$1:$1048576,MATCH(E997,Articles!D:D,0),19)</f>
        <v>0</v>
      </c>
      <c r="S997" t="str">
        <f>IF(INDEX('Unités CA'!$1:$1048576,MATCH(E997,'Unités CA'!D:D,0),5)=0,"",INDEX('Unités CA'!$1:$1048576,MATCH(E997,'Unités CA'!D:D,0),5))</f>
        <v>0001/CA</v>
      </c>
      <c r="T997" t="str">
        <f>IF(INDEX('Unités BTE'!$1:$1048576,MATCH(E997,'Unités CA'!D:D,0),5)=0,"",INDEX('Unités BTE'!$1:$1048576,MATCH(E997,'Unités CA'!D:D,0),5))</f>
        <v>0005/BTE</v>
      </c>
      <c r="U997" t="str">
        <f>IFERROR(INDEX('Prix PRO CA'!$1:$1048576,MATCH(E997,'Prix PRO CA'!D:D,0),10),"")</f>
        <v/>
      </c>
      <c r="V997" t="str">
        <f>IFERROR(INDEX('Prix PRO CA'!$1:$1048576,MATCH(E997,'Prix PRO BTE'!D:D,0),10),"")</f>
        <v/>
      </c>
      <c r="W997">
        <f>+IFERROR(INDEX('Prix PRO PCS'!$1:$1048576,MATCH(E997,'Prix PRO PCS'!D:D,0),10),"")</f>
        <v>176.03</v>
      </c>
      <c r="X997" t="str">
        <f>IF(B997="OPPORTUNITE",AA997,IF(AA997&lt;=0,"Non",IF(AA997&gt;10,"Oui","Inf à 10")))</f>
        <v>Inf à 10</v>
      </c>
      <c r="Y997" t="str">
        <f>IFERROR(INDEX(LigneAchat!$1:$1048576,MATCH(E997,LigneAchat!D:D,0),5),"")</f>
        <v/>
      </c>
      <c r="Z997">
        <f>INDEX(Articles!$1:$1048576,MATCH(E997,Articles!D:D,0),21)</f>
        <v>10</v>
      </c>
      <c r="AA997">
        <f>+Z997-AB997</f>
        <v>10</v>
      </c>
      <c r="AB997">
        <f>+INDEX(Articles!$1:$1048576,MATCH(E997,Articles!D:D,0),23)</f>
        <v>0</v>
      </c>
    </row>
    <row r="998">
      <c r="B998" t="str">
        <f>INDEX(Articles!$1:$1048576,MATCH(E998,Articles!D:D,0),6)</f>
        <v>1</v>
      </c>
      <c r="C998" t="str">
        <f>INDEX(Articles!$1:$1048576,MATCH(E998,Articles!D:D,0),7)</f>
        <v/>
      </c>
      <c r="D998" t="str">
        <f>HYPERLINK(INDEX(Articles!$1:$1048576,MATCH(E998,Articles!D:D,0),24),"Lien")</f>
        <v>Lien</v>
      </c>
      <c r="E998" t="str">
        <v>14115-960</v>
      </c>
      <c r="F998" t="str">
        <f>INDEX(Articles!$1:$1048576,MATCH(E998,Articles!D:D,0),5)</f>
        <v>TABLE NUMERIQUE EMETTRICE 960 LIGNES</v>
      </c>
      <c r="G998" t="str">
        <f>INDEX(Articles!$1:$1048576,MATCH(E998,Articles!D:D,0),8)</f>
        <v>ACCPYRO</v>
      </c>
      <c r="H998" t="str">
        <f>INDEX(Articles!$1:$1048576,MATCH(E998,Articles!D:D,0),9)</f>
        <v>TAB DE TIR</v>
      </c>
      <c r="I998">
        <f>INDEX(Articles!$1:$1048576,MATCH(E998,Articles!D:D,0),10)</f>
        <v>0</v>
      </c>
      <c r="J998" t="str">
        <f>INDEX(Articles!$1:$1048576,MATCH(E998,Articles!D:D,0),11)</f>
        <v/>
      </c>
      <c r="K998" t="str">
        <f>INDEX(Articles!$1:$1048576,MATCH(E998,Articles!D:D,0),12)</f>
        <v/>
      </c>
      <c r="L998" t="str">
        <f>INDEX(Articles!$1:$1048576,MATCH(E998,Articles!D:D,0),13)</f>
        <v>FR</v>
      </c>
      <c r="M998" t="str">
        <f>INDEX(Articles!$1:$1048576,MATCH(E998,Articles!D:D,0),14)</f>
        <v/>
      </c>
      <c r="N998" t="str">
        <f>INDEX(Articles!$1:$1048576,MATCH(E998,Articles!D:D,0),15)</f>
        <v/>
      </c>
      <c r="O998" t="str">
        <f>INDEX(Articles!$1:$1048576,MATCH(E998,Articles!D:D,0),16)</f>
        <v/>
      </c>
      <c r="P998">
        <f>INDEX(Articles!$1:$1048576,MATCH(E998,Articles!D:D,0),17)*1000</f>
        <v>0</v>
      </c>
      <c r="Q998" t="str">
        <f>INDEX(Articles!$1:$1048576,MATCH(E998,Articles!D:D,0),18)</f>
        <v/>
      </c>
      <c r="R998">
        <f>INDEX(Articles!$1:$1048576,MATCH(E998,Articles!D:D,0),19)</f>
        <v>0</v>
      </c>
      <c r="S998" t="str">
        <f>IF(INDEX('Unités CA'!$1:$1048576,MATCH(E998,'Unités CA'!D:D,0),5)=0,"",INDEX('Unités CA'!$1:$1048576,MATCH(E998,'Unités CA'!D:D,0),5))</f>
        <v>0001/CA</v>
      </c>
      <c r="T998" t="str">
        <f>IF(INDEX('Unités BTE'!$1:$1048576,MATCH(E998,'Unités CA'!D:D,0),5)=0,"",INDEX('Unités BTE'!$1:$1048576,MATCH(E998,'Unités CA'!D:D,0),5))</f>
        <v>0005/BTE</v>
      </c>
      <c r="U998" t="str">
        <f>IFERROR(INDEX('Prix PRO CA'!$1:$1048576,MATCH(E998,'Prix PRO CA'!D:D,0),10),"")</f>
        <v/>
      </c>
      <c r="V998" t="str">
        <f>IFERROR(INDEX('Prix PRO CA'!$1:$1048576,MATCH(E998,'Prix PRO BTE'!D:D,0),10),"")</f>
        <v/>
      </c>
      <c r="W998">
        <f>+IFERROR(INDEX('Prix PRO PCS'!$1:$1048576,MATCH(E998,'Prix PRO PCS'!D:D,0),10),"")</f>
        <v>1134.55</v>
      </c>
      <c r="X998" t="str">
        <f>IF(B998="OPPORTUNITE",AA998,IF(AA998&lt;=0,"Non",IF(AA998&gt;10,"Oui","Inf à 10")))</f>
        <v>Inf à 10</v>
      </c>
      <c r="Y998" t="str">
        <f>IFERROR(INDEX(LigneAchat!$1:$1048576,MATCH(E998,LigneAchat!D:D,0),5),"")</f>
        <v/>
      </c>
      <c r="Z998">
        <f>INDEX(Articles!$1:$1048576,MATCH(E998,Articles!D:D,0),21)</f>
        <v>1</v>
      </c>
      <c r="AA998">
        <f>+Z998-AB998</f>
        <v>1</v>
      </c>
      <c r="AB998">
        <f>+INDEX(Articles!$1:$1048576,MATCH(E998,Articles!D:D,0),23)</f>
        <v>0</v>
      </c>
    </row>
    <row r="999">
      <c r="B999" t="str">
        <f>INDEX(Articles!$1:$1048576,MATCH(E999,Articles!D:D,0),6)</f>
        <v>1</v>
      </c>
      <c r="C999" t="str">
        <f>INDEX(Articles!$1:$1048576,MATCH(E999,Articles!D:D,0),7)</f>
        <v/>
      </c>
      <c r="D999" t="str">
        <f>HYPERLINK(INDEX(Articles!$1:$1048576,MATCH(E999,Articles!D:D,0),24),"Lien")</f>
        <v>Lien</v>
      </c>
      <c r="E999" t="str">
        <v>14117</v>
      </c>
      <c r="F999" t="str">
        <f>INDEX(Articles!$1:$1048576,MATCH(E999,Articles!D:D,0),5)</f>
        <v>BOITIER DE CONNEXION  30 LIGNES</v>
      </c>
      <c r="G999" t="str">
        <f>INDEX(Articles!$1:$1048576,MATCH(E999,Articles!D:D,0),8)</f>
        <v>ACCPYRO</v>
      </c>
      <c r="H999" t="str">
        <f>INDEX(Articles!$1:$1048576,MATCH(E999,Articles!D:D,0),9)</f>
        <v>TAB DE TIR</v>
      </c>
      <c r="I999">
        <f>INDEX(Articles!$1:$1048576,MATCH(E999,Articles!D:D,0),10)</f>
        <v>0</v>
      </c>
      <c r="J999" t="str">
        <f>INDEX(Articles!$1:$1048576,MATCH(E999,Articles!D:D,0),11)</f>
        <v/>
      </c>
      <c r="K999" t="str">
        <f>INDEX(Articles!$1:$1048576,MATCH(E999,Articles!D:D,0),12)</f>
        <v/>
      </c>
      <c r="L999" t="str">
        <f>INDEX(Articles!$1:$1048576,MATCH(E999,Articles!D:D,0),13)</f>
        <v>FR</v>
      </c>
      <c r="M999" t="str">
        <f>INDEX(Articles!$1:$1048576,MATCH(E999,Articles!D:D,0),14)</f>
        <v/>
      </c>
      <c r="N999" t="str">
        <f>INDEX(Articles!$1:$1048576,MATCH(E999,Articles!D:D,0),15)</f>
        <v/>
      </c>
      <c r="O999" t="str">
        <f>INDEX(Articles!$1:$1048576,MATCH(E999,Articles!D:D,0),16)</f>
        <v/>
      </c>
      <c r="P999">
        <f>INDEX(Articles!$1:$1048576,MATCH(E999,Articles!D:D,0),17)*1000</f>
        <v>0</v>
      </c>
      <c r="Q999" t="str">
        <f>INDEX(Articles!$1:$1048576,MATCH(E999,Articles!D:D,0),18)</f>
        <v/>
      </c>
      <c r="R999">
        <f>INDEX(Articles!$1:$1048576,MATCH(E999,Articles!D:D,0),19)</f>
        <v>0</v>
      </c>
      <c r="S999" t="str">
        <f>IF(INDEX('Unités CA'!$1:$1048576,MATCH(E999,'Unités CA'!D:D,0),5)=0,"",INDEX('Unités CA'!$1:$1048576,MATCH(E999,'Unités CA'!D:D,0),5))</f>
        <v>0001/CA</v>
      </c>
      <c r="T999" t="str">
        <f>IF(INDEX('Unités BTE'!$1:$1048576,MATCH(E999,'Unités CA'!D:D,0),5)=0,"",INDEX('Unités BTE'!$1:$1048576,MATCH(E999,'Unités CA'!D:D,0),5))</f>
        <v>0005/BTE</v>
      </c>
      <c r="U999" t="str">
        <f>IFERROR(INDEX('Prix PRO CA'!$1:$1048576,MATCH(E999,'Prix PRO CA'!D:D,0),10),"")</f>
        <v/>
      </c>
      <c r="V999" t="str">
        <f>IFERROR(INDEX('Prix PRO CA'!$1:$1048576,MATCH(E999,'Prix PRO BTE'!D:D,0),10),"")</f>
        <v/>
      </c>
      <c r="W999">
        <f>+IFERROR(INDEX('Prix PRO PCS'!$1:$1048576,MATCH(E999,'Prix PRO PCS'!D:D,0),10),"")</f>
        <v>567.84</v>
      </c>
      <c r="X999" t="str">
        <f>IF(B999="OPPORTUNITE",AA999,IF(AA999&lt;=0,"Non",IF(AA999&gt;10,"Oui","Inf à 10")))</f>
        <v>Non</v>
      </c>
      <c r="Y999" t="str">
        <f>IFERROR(INDEX(LigneAchat!$1:$1048576,MATCH(E999,LigneAchat!D:D,0),5),"")</f>
        <v/>
      </c>
      <c r="Z999">
        <f>INDEX(Articles!$1:$1048576,MATCH(E999,Articles!D:D,0),21)</f>
        <v>0</v>
      </c>
      <c r="AA999">
        <f>+Z999-AB999</f>
        <v>0</v>
      </c>
      <c r="AB999">
        <f>+INDEX(Articles!$1:$1048576,MATCH(E999,Articles!D:D,0),23)</f>
        <v>0</v>
      </c>
    </row>
    <row r="1000">
      <c r="B1000" t="str">
        <f>INDEX(Articles!$1:$1048576,MATCH(E1000,Articles!D:D,0),6)</f>
        <v>1</v>
      </c>
      <c r="C1000" t="str">
        <f>INDEX(Articles!$1:$1048576,MATCH(E1000,Articles!D:D,0),7)</f>
        <v/>
      </c>
      <c r="D1000" t="str">
        <f>HYPERLINK(INDEX(Articles!$1:$1048576,MATCH(E1000,Articles!D:D,0),24),"Lien")</f>
        <v>Lien</v>
      </c>
      <c r="E1000" t="str">
        <v>14123</v>
      </c>
      <c r="F1000" t="str">
        <f>INDEX(Articles!$1:$1048576,MATCH(E1000,Articles!D:D,0),5)</f>
        <v>BOITIER (RECEPTEUR 60 LIGNES - CONNEXION 60 LIGNES</v>
      </c>
      <c r="G1000" t="str">
        <f>INDEX(Articles!$1:$1048576,MATCH(E1000,Articles!D:D,0),8)</f>
        <v>ACCPYRO</v>
      </c>
      <c r="H1000" t="str">
        <f>INDEX(Articles!$1:$1048576,MATCH(E1000,Articles!D:D,0),9)</f>
        <v>TAB DE TIR</v>
      </c>
      <c r="I1000">
        <f>INDEX(Articles!$1:$1048576,MATCH(E1000,Articles!D:D,0),10)</f>
        <v>0</v>
      </c>
      <c r="J1000" t="str">
        <f>INDEX(Articles!$1:$1048576,MATCH(E1000,Articles!D:D,0),11)</f>
        <v/>
      </c>
      <c r="K1000" t="str">
        <f>INDEX(Articles!$1:$1048576,MATCH(E1000,Articles!D:D,0),12)</f>
        <v/>
      </c>
      <c r="L1000" t="str">
        <f>INDEX(Articles!$1:$1048576,MATCH(E1000,Articles!D:D,0),13)</f>
        <v>FR</v>
      </c>
      <c r="M1000" t="str">
        <f>INDEX(Articles!$1:$1048576,MATCH(E1000,Articles!D:D,0),14)</f>
        <v/>
      </c>
      <c r="N1000" t="str">
        <f>INDEX(Articles!$1:$1048576,MATCH(E1000,Articles!D:D,0),15)</f>
        <v/>
      </c>
      <c r="O1000" t="str">
        <f>INDEX(Articles!$1:$1048576,MATCH(E1000,Articles!D:D,0),16)</f>
        <v/>
      </c>
      <c r="P1000">
        <f>INDEX(Articles!$1:$1048576,MATCH(E1000,Articles!D:D,0),17)*1000</f>
        <v>0</v>
      </c>
      <c r="Q1000" t="str">
        <f>INDEX(Articles!$1:$1048576,MATCH(E1000,Articles!D:D,0),18)</f>
        <v/>
      </c>
      <c r="R1000">
        <f>INDEX(Articles!$1:$1048576,MATCH(E1000,Articles!D:D,0),19)</f>
        <v>0</v>
      </c>
      <c r="S1000" t="str">
        <f>IF(INDEX('Unités CA'!$1:$1048576,MATCH(E1000,'Unités CA'!D:D,0),5)=0,"",INDEX('Unités CA'!$1:$1048576,MATCH(E1000,'Unités CA'!D:D,0),5))</f>
        <v>0001/CA</v>
      </c>
      <c r="T1000" t="str">
        <f>IF(INDEX('Unités BTE'!$1:$1048576,MATCH(E1000,'Unités CA'!D:D,0),5)=0,"",INDEX('Unités BTE'!$1:$1048576,MATCH(E1000,'Unités CA'!D:D,0),5))</f>
        <v>0005/BTE</v>
      </c>
      <c r="U1000" t="str">
        <f>IFERROR(INDEX('Prix PRO CA'!$1:$1048576,MATCH(E1000,'Prix PRO CA'!D:D,0),10),"")</f>
        <v/>
      </c>
      <c r="V1000" t="str">
        <f>IFERROR(INDEX('Prix PRO CA'!$1:$1048576,MATCH(E1000,'Prix PRO BTE'!D:D,0),10),"")</f>
        <v/>
      </c>
      <c r="W1000">
        <f>+IFERROR(INDEX('Prix PRO PCS'!$1:$1048576,MATCH(E1000,'Prix PRO PCS'!D:D,0),10),"")</f>
        <v>1130</v>
      </c>
      <c r="X1000" t="str">
        <f>IF(B1000="OPPORTUNITE",AA1000,IF(AA1000&lt;=0,"Non",IF(AA1000&gt;10,"Oui","Inf à 10")))</f>
        <v>Non</v>
      </c>
      <c r="Y1000" t="str">
        <f>IFERROR(INDEX(LigneAchat!$1:$1048576,MATCH(E1000,LigneAchat!D:D,0),5),"")</f>
        <v/>
      </c>
      <c r="Z1000">
        <f>INDEX(Articles!$1:$1048576,MATCH(E1000,Articles!D:D,0),21)</f>
        <v>0</v>
      </c>
      <c r="AA1000">
        <f>+Z1000-AB1000</f>
        <v>0</v>
      </c>
      <c r="AB1000">
        <f>+INDEX(Articles!$1:$1048576,MATCH(E1000,Articles!D:D,0),23)</f>
        <v>0</v>
      </c>
    </row>
    <row r="1001">
      <c r="B1001" t="str">
        <f>INDEX(Articles!$1:$1048576,MATCH(E1001,Articles!D:D,0),6)</f>
        <v>1</v>
      </c>
      <c r="C1001" t="str">
        <f>INDEX(Articles!$1:$1048576,MATCH(E1001,Articles!D:D,0),7)</f>
        <v/>
      </c>
      <c r="D1001" t="str">
        <f>HYPERLINK(INDEX(Articles!$1:$1048576,MATCH(E1001,Articles!D:D,0),24),"Lien")</f>
        <v>Lien</v>
      </c>
      <c r="E1001" t="str">
        <v>14364RX</v>
      </c>
      <c r="F1001" t="str">
        <f>INDEX(Articles!$1:$1048576,MATCH(E1001,Articles!D:D,0),5)</f>
        <v>TABLE DE TIR RECEPTEUR 64L HF (BATT. NON COMPRISE)</v>
      </c>
      <c r="G1001" t="str">
        <f>INDEX(Articles!$1:$1048576,MATCH(E1001,Articles!D:D,0),8)</f>
        <v>ACCPYRO</v>
      </c>
      <c r="H1001" t="str">
        <f>INDEX(Articles!$1:$1048576,MATCH(E1001,Articles!D:D,0),9)</f>
        <v>TAB DE TIR</v>
      </c>
      <c r="I1001">
        <f>INDEX(Articles!$1:$1048576,MATCH(E1001,Articles!D:D,0),10)</f>
        <v>0</v>
      </c>
      <c r="J1001" t="str">
        <f>INDEX(Articles!$1:$1048576,MATCH(E1001,Articles!D:D,0),11)</f>
        <v/>
      </c>
      <c r="K1001" t="str">
        <f>INDEX(Articles!$1:$1048576,MATCH(E1001,Articles!D:D,0),12)</f>
        <v/>
      </c>
      <c r="L1001" t="str">
        <f>INDEX(Articles!$1:$1048576,MATCH(E1001,Articles!D:D,0),13)</f>
        <v>FR</v>
      </c>
      <c r="M1001" t="str">
        <f>INDEX(Articles!$1:$1048576,MATCH(E1001,Articles!D:D,0),14)</f>
        <v/>
      </c>
      <c r="N1001" t="str">
        <f>INDEX(Articles!$1:$1048576,MATCH(E1001,Articles!D:D,0),15)</f>
        <v/>
      </c>
      <c r="O1001" t="str">
        <f>INDEX(Articles!$1:$1048576,MATCH(E1001,Articles!D:D,0),16)</f>
        <v/>
      </c>
      <c r="P1001">
        <f>INDEX(Articles!$1:$1048576,MATCH(E1001,Articles!D:D,0),17)*1000</f>
        <v>0</v>
      </c>
      <c r="Q1001" t="str">
        <f>INDEX(Articles!$1:$1048576,MATCH(E1001,Articles!D:D,0),18)</f>
        <v/>
      </c>
      <c r="R1001">
        <f>INDEX(Articles!$1:$1048576,MATCH(E1001,Articles!D:D,0),19)</f>
        <v>0</v>
      </c>
      <c r="S1001" t="str">
        <f>IF(INDEX('Unités CA'!$1:$1048576,MATCH(E1001,'Unités CA'!D:D,0),5)=0,"",INDEX('Unités CA'!$1:$1048576,MATCH(E1001,'Unités CA'!D:D,0),5))</f>
        <v>0001/CA</v>
      </c>
      <c r="T1001" t="str">
        <f>IF(INDEX('Unités BTE'!$1:$1048576,MATCH(E1001,'Unités CA'!D:D,0),5)=0,"",INDEX('Unités BTE'!$1:$1048576,MATCH(E1001,'Unités CA'!D:D,0),5))</f>
        <v>0005/BTE</v>
      </c>
      <c r="U1001" t="str">
        <f>IFERROR(INDEX('Prix PRO CA'!$1:$1048576,MATCH(E1001,'Prix PRO CA'!D:D,0),10),"")</f>
        <v/>
      </c>
      <c r="V1001" t="str">
        <f>IFERROR(INDEX('Prix PRO CA'!$1:$1048576,MATCH(E1001,'Prix PRO BTE'!D:D,0),10),"")</f>
        <v/>
      </c>
      <c r="W1001">
        <f>+IFERROR(INDEX('Prix PRO PCS'!$1:$1048576,MATCH(E1001,'Prix PRO PCS'!D:D,0),10),"")</f>
        <v>1040</v>
      </c>
      <c r="X1001" t="str">
        <f>IF(B1001="OPPORTUNITE",AA1001,IF(AA1001&lt;=0,"Non",IF(AA1001&gt;10,"Oui","Inf à 10")))</f>
        <v>Oui</v>
      </c>
      <c r="Y1001" t="str">
        <f>IFERROR(INDEX(LigneAchat!$1:$1048576,MATCH(E1001,LigneAchat!D:D,0),5),"")</f>
        <v/>
      </c>
      <c r="Z1001">
        <f>INDEX(Articles!$1:$1048576,MATCH(E1001,Articles!D:D,0),21)</f>
        <v>11</v>
      </c>
      <c r="AA1001">
        <f>+Z1001-AB1001</f>
        <v>11</v>
      </c>
      <c r="AB1001">
        <f>+INDEX(Articles!$1:$1048576,MATCH(E1001,Articles!D:D,0),23)</f>
        <v>0</v>
      </c>
    </row>
    <row r="1002">
      <c r="B1002" t="str">
        <f>INDEX(Articles!$1:$1048576,MATCH(E1002,Articles!D:D,0),6)</f>
        <v>1</v>
      </c>
      <c r="C1002" t="str">
        <f>INDEX(Articles!$1:$1048576,MATCH(E1002,Articles!D:D,0),7)</f>
        <v/>
      </c>
      <c r="D1002" t="str">
        <f>HYPERLINK(INDEX(Articles!$1:$1048576,MATCH(E1002,Articles!D:D,0),24),"Lien")</f>
        <v>Lien</v>
      </c>
      <c r="E1002" t="str">
        <v>14364TX</v>
      </c>
      <c r="F1002" t="str">
        <f>INDEX(Articles!$1:$1048576,MATCH(E1002,Articles!D:D,0),5)</f>
        <v>TABLE DE TIR TRANSMETTEUR 64L HF (CHARGEURCOMPRIS)</v>
      </c>
      <c r="G1002" t="str">
        <f>INDEX(Articles!$1:$1048576,MATCH(E1002,Articles!D:D,0),8)</f>
        <v>ACCPYRO</v>
      </c>
      <c r="H1002" t="str">
        <f>INDEX(Articles!$1:$1048576,MATCH(E1002,Articles!D:D,0),9)</f>
        <v>TAB DE TIR</v>
      </c>
      <c r="I1002">
        <f>INDEX(Articles!$1:$1048576,MATCH(E1002,Articles!D:D,0),10)</f>
        <v>0</v>
      </c>
      <c r="J1002" t="str">
        <f>INDEX(Articles!$1:$1048576,MATCH(E1002,Articles!D:D,0),11)</f>
        <v/>
      </c>
      <c r="K1002" t="str">
        <f>INDEX(Articles!$1:$1048576,MATCH(E1002,Articles!D:D,0),12)</f>
        <v/>
      </c>
      <c r="L1002" t="str">
        <f>INDEX(Articles!$1:$1048576,MATCH(E1002,Articles!D:D,0),13)</f>
        <v>FR</v>
      </c>
      <c r="M1002" t="str">
        <f>INDEX(Articles!$1:$1048576,MATCH(E1002,Articles!D:D,0),14)</f>
        <v/>
      </c>
      <c r="N1002" t="str">
        <f>INDEX(Articles!$1:$1048576,MATCH(E1002,Articles!D:D,0),15)</f>
        <v/>
      </c>
      <c r="O1002" t="str">
        <f>INDEX(Articles!$1:$1048576,MATCH(E1002,Articles!D:D,0),16)</f>
        <v/>
      </c>
      <c r="P1002">
        <f>INDEX(Articles!$1:$1048576,MATCH(E1002,Articles!D:D,0),17)*1000</f>
        <v>0</v>
      </c>
      <c r="Q1002" t="str">
        <f>INDEX(Articles!$1:$1048576,MATCH(E1002,Articles!D:D,0),18)</f>
        <v/>
      </c>
      <c r="R1002">
        <f>INDEX(Articles!$1:$1048576,MATCH(E1002,Articles!D:D,0),19)</f>
        <v>0</v>
      </c>
      <c r="S1002" t="str">
        <f>IF(INDEX('Unités CA'!$1:$1048576,MATCH(E1002,'Unités CA'!D:D,0),5)=0,"",INDEX('Unités CA'!$1:$1048576,MATCH(E1002,'Unités CA'!D:D,0),5))</f>
        <v>0001/CA</v>
      </c>
      <c r="T1002" t="str">
        <f>IF(INDEX('Unités BTE'!$1:$1048576,MATCH(E1002,'Unités CA'!D:D,0),5)=0,"",INDEX('Unités BTE'!$1:$1048576,MATCH(E1002,'Unités CA'!D:D,0),5))</f>
        <v>0005/BTE</v>
      </c>
      <c r="U1002" t="str">
        <f>IFERROR(INDEX('Prix PRO CA'!$1:$1048576,MATCH(E1002,'Prix PRO CA'!D:D,0),10),"")</f>
        <v/>
      </c>
      <c r="V1002" t="str">
        <f>IFERROR(INDEX('Prix PRO CA'!$1:$1048576,MATCH(E1002,'Prix PRO BTE'!D:D,0),10),"")</f>
        <v/>
      </c>
      <c r="W1002">
        <f>+IFERROR(INDEX('Prix PRO PCS'!$1:$1048576,MATCH(E1002,'Prix PRO PCS'!D:D,0),10),"")</f>
        <v>520</v>
      </c>
      <c r="X1002" t="str">
        <f>IF(B1002="OPPORTUNITE",AA1002,IF(AA1002&lt;=0,"Non",IF(AA1002&gt;10,"Oui","Inf à 10")))</f>
        <v>Oui</v>
      </c>
      <c r="Y1002" t="str">
        <f>IFERROR(INDEX(LigneAchat!$1:$1048576,MATCH(E1002,LigneAchat!D:D,0),5),"")</f>
        <v/>
      </c>
      <c r="Z1002">
        <f>INDEX(Articles!$1:$1048576,MATCH(E1002,Articles!D:D,0),21)</f>
        <v>19</v>
      </c>
      <c r="AA1002">
        <f>+Z1002-AB1002</f>
        <v>19</v>
      </c>
      <c r="AB1002">
        <f>+INDEX(Articles!$1:$1048576,MATCH(E1002,Articles!D:D,0),23)</f>
        <v>0</v>
      </c>
    </row>
    <row r="1003">
      <c r="B1003" t="str">
        <v>OPPORTUNITES - PRIX NETS</v>
      </c>
    </row>
    <row r="1004">
      <c r="B1004" t="str">
        <f>INDEX(Articles!$1:$1048576,MATCH(E1004,Articles!D:D,0),6)</f>
        <v>OPPORTUNITE</v>
      </c>
      <c r="C1004" t="str">
        <f>INDEX(Articles!$1:$1048576,MATCH(E1004,Articles!D:D,0),7)</f>
        <v/>
      </c>
      <c r="D1004" t="str">
        <f>HYPERLINK(INDEX(Articles!$1:$1048576,MATCH(E1004,Articles!D:D,0),24),"Lien")</f>
        <v>Lien</v>
      </c>
      <c r="E1004" t="str">
        <v>91460-21G5</v>
      </c>
      <c r="F1004" t="str">
        <f>INDEX(Articles!$1:$1048576,MATCH(E1004,Articles!D:D,0),5)</f>
        <v>GRAPPE Ø60  PIVOINE TRAINEE ARGENT A CHGT JAUNE</v>
      </c>
      <c r="G1004" t="str">
        <f>INDEX(Articles!$1:$1048576,MATCH(E1004,Articles!D:D,0),8)</f>
        <v>BOMBE</v>
      </c>
      <c r="H1004" t="str">
        <f>INDEX(Articles!$1:$1048576,MATCH(E1004,Articles!D:D,0),9)</f>
        <v>SPHERIQUE</v>
      </c>
      <c r="I1004">
        <f>INDEX(Articles!$1:$1048576,MATCH(E1004,Articles!D:D,0),10)</f>
        <v>60</v>
      </c>
      <c r="J1004" t="str">
        <f>INDEX(Articles!$1:$1048576,MATCH(E1004,Articles!D:D,0),11)</f>
        <v>PIVOINE TRAINEE</v>
      </c>
      <c r="K1004" t="str">
        <f>INDEX(Articles!$1:$1048576,MATCH(E1004,Articles!D:D,0),12)</f>
        <v>JAUNE</v>
      </c>
      <c r="L1004" t="str">
        <f>INDEX(Articles!$1:$1048576,MATCH(E1004,Articles!D:D,0),13)</f>
        <v>CN</v>
      </c>
      <c r="M1004" t="str">
        <f>INDEX(Articles!$1:$1048576,MATCH(E1004,Articles!D:D,0),14)</f>
        <v>F4</v>
      </c>
      <c r="N1004" t="str">
        <f>INDEX(Articles!$1:$1048576,MATCH(E1004,Articles!D:D,0),15)</f>
        <v>1.3G</v>
      </c>
      <c r="O1004" t="str">
        <f>INDEX(Articles!$1:$1048576,MATCH(E1004,Articles!D:D,0),16)</f>
        <v>1008-F4-69253577</v>
      </c>
      <c r="P1004">
        <f>INDEX(Articles!$1:$1048576,MATCH(E1004,Articles!D:D,0),17)*1000</f>
        <v>425</v>
      </c>
      <c r="Q1004" t="str">
        <f>INDEX(Articles!$1:$1048576,MATCH(E1004,Articles!D:D,0),18)</f>
        <v>2,8</v>
      </c>
      <c r="R1004">
        <f>INDEX(Articles!$1:$1048576,MATCH(E1004,Articles!D:D,0),19)</f>
        <v>60</v>
      </c>
      <c r="S1004" t="str">
        <f>IF(INDEX('Unités CA'!$1:$1048576,MATCH(E1004,'Unités CA'!D:D,0),5)=0,"",INDEX('Unités CA'!$1:$1048576,MATCH(E1004,'Unités CA'!D:D,0),5))</f>
        <v>0096/CA</v>
      </c>
      <c r="T1004" t="str">
        <f>IF(INDEX('Unités BTE'!$1:$1048576,MATCH(E1004,'Unités CA'!D:D,0),5)=0,"",INDEX('Unités BTE'!$1:$1048576,MATCH(E1004,'Unités CA'!D:D,0),5))</f>
        <v/>
      </c>
      <c r="U1004">
        <f>IFERROR(INDEX('Prix PRO CA'!$1:$1048576,MATCH(E1004,'Prix PRO CA'!D:D,0),10),"")</f>
        <v>792</v>
      </c>
      <c r="V1004">
        <f>IFERROR(INDEX('Prix PRO CA'!$1:$1048576,MATCH(E1004,'Prix PRO BTE'!D:D,0),10),"")</f>
        <v>119.87</v>
      </c>
      <c r="W1004">
        <f>+IFERROR(INDEX('Prix PRO PCS'!$1:$1048576,MATCH(E1004,'Prix PRO PCS'!D:D,0),10),"")</f>
        <v>8.25</v>
      </c>
      <c r="X1004">
        <f>IF(B1004="OPPORTUNITE",AA1004,IF(AA1004&lt;=0,"Non",IF(AA1004&gt;10,"Oui","Inf à 10")))</f>
        <v>28</v>
      </c>
      <c r="Y1004" t="str">
        <f>IFERROR(INDEX(LigneAchat!$1:$1048576,MATCH(E1004,LigneAchat!D:D,0),5),"")</f>
        <v/>
      </c>
      <c r="Z1004">
        <f>INDEX(Articles!$1:$1048576,MATCH(E1004,Articles!D:D,0),21)</f>
        <v>28</v>
      </c>
      <c r="AA1004">
        <f>+Z1004-AB1004</f>
        <v>28</v>
      </c>
      <c r="AB1004">
        <f>+INDEX(Articles!$1:$1048576,MATCH(E1004,Articles!D:D,0),23)</f>
        <v>0</v>
      </c>
    </row>
    <row r="1005">
      <c r="B1005" t="str">
        <f>INDEX(Articles!$1:$1048576,MATCH(E1005,Articles!D:D,0),6)</f>
        <v>OPPORTUNITE</v>
      </c>
      <c r="C1005" t="str">
        <f>INDEX(Articles!$1:$1048576,MATCH(E1005,Articles!D:D,0),7)</f>
        <v/>
      </c>
      <c r="D1005" t="str">
        <f>HYPERLINK(INDEX(Articles!$1:$1048576,MATCH(E1005,Articles!D:D,0),24),"Lien")</f>
        <v>Lien</v>
      </c>
      <c r="E1005" t="str">
        <v>91460-33G5</v>
      </c>
      <c r="F1005" t="str">
        <f>INDEX(Articles!$1:$1048576,MATCH(E1005,Articles!D:D,0),5)</f>
        <v>GRAPPE Ø60  PIVOINE TRAINEE ARGENT A CHGT VERT</v>
      </c>
      <c r="G1005" t="str">
        <f>INDEX(Articles!$1:$1048576,MATCH(E1005,Articles!D:D,0),8)</f>
        <v>BOMBE</v>
      </c>
      <c r="H1005" t="str">
        <f>INDEX(Articles!$1:$1048576,MATCH(E1005,Articles!D:D,0),9)</f>
        <v>SPHERIQUE</v>
      </c>
      <c r="I1005">
        <f>INDEX(Articles!$1:$1048576,MATCH(E1005,Articles!D:D,0),10)</f>
        <v>60</v>
      </c>
      <c r="J1005" t="str">
        <f>INDEX(Articles!$1:$1048576,MATCH(E1005,Articles!D:D,0),11)</f>
        <v>PIVOINE TRAINEE</v>
      </c>
      <c r="K1005" t="str">
        <f>INDEX(Articles!$1:$1048576,MATCH(E1005,Articles!D:D,0),12)</f>
        <v>VERT</v>
      </c>
      <c r="L1005" t="str">
        <f>INDEX(Articles!$1:$1048576,MATCH(E1005,Articles!D:D,0),13)</f>
        <v>CN</v>
      </c>
      <c r="M1005" t="str">
        <f>INDEX(Articles!$1:$1048576,MATCH(E1005,Articles!D:D,0),14)</f>
        <v>F4</v>
      </c>
      <c r="N1005" t="str">
        <f>INDEX(Articles!$1:$1048576,MATCH(E1005,Articles!D:D,0),15)</f>
        <v>1.3G</v>
      </c>
      <c r="O1005" t="str">
        <f>INDEX(Articles!$1:$1048576,MATCH(E1005,Articles!D:D,0),16)</f>
        <v>1008-F4-69253577</v>
      </c>
      <c r="P1005">
        <f>INDEX(Articles!$1:$1048576,MATCH(E1005,Articles!D:D,0),17)*1000</f>
        <v>425</v>
      </c>
      <c r="Q1005" t="str">
        <f>INDEX(Articles!$1:$1048576,MATCH(E1005,Articles!D:D,0),18)</f>
        <v>2,8</v>
      </c>
      <c r="R1005">
        <f>INDEX(Articles!$1:$1048576,MATCH(E1005,Articles!D:D,0),19)</f>
        <v>60</v>
      </c>
      <c r="S1005" t="str">
        <f>IF(INDEX('Unités CA'!$1:$1048576,MATCH(E1005,'Unités CA'!D:D,0),5)=0,"",INDEX('Unités CA'!$1:$1048576,MATCH(E1005,'Unités CA'!D:D,0),5))</f>
        <v>0096/CA</v>
      </c>
      <c r="T1005" t="str">
        <f>IF(INDEX('Unités BTE'!$1:$1048576,MATCH(E1005,'Unités CA'!D:D,0),5)=0,"",INDEX('Unités BTE'!$1:$1048576,MATCH(E1005,'Unités CA'!D:D,0),5))</f>
        <v/>
      </c>
      <c r="U1005">
        <f>IFERROR(INDEX('Prix PRO CA'!$1:$1048576,MATCH(E1005,'Prix PRO CA'!D:D,0),10),"")</f>
        <v>792</v>
      </c>
      <c r="V1005">
        <f>IFERROR(INDEX('Prix PRO CA'!$1:$1048576,MATCH(E1005,'Prix PRO BTE'!D:D,0),10),"")</f>
        <v>119.87</v>
      </c>
      <c r="W1005">
        <f>+IFERROR(INDEX('Prix PRO PCS'!$1:$1048576,MATCH(E1005,'Prix PRO PCS'!D:D,0),10),"")</f>
        <v>8.25</v>
      </c>
      <c r="X1005">
        <f>IF(B1005="OPPORTUNITE",AA1005,IF(AA1005&lt;=0,"Non",IF(AA1005&gt;10,"Oui","Inf à 10")))</f>
        <v>7</v>
      </c>
      <c r="Y1005" t="str">
        <f>IFERROR(INDEX(LigneAchat!$1:$1048576,MATCH(E1005,LigneAchat!D:D,0),5),"")</f>
        <v/>
      </c>
      <c r="Z1005">
        <f>INDEX(Articles!$1:$1048576,MATCH(E1005,Articles!D:D,0),21)</f>
        <v>7</v>
      </c>
      <c r="AA1005">
        <f>+Z1005-AB1005</f>
        <v>7</v>
      </c>
      <c r="AB1005">
        <f>+INDEX(Articles!$1:$1048576,MATCH(E1005,Articles!D:D,0),23)</f>
        <v>0</v>
      </c>
    </row>
    <row r="1006">
      <c r="B1006" t="str">
        <f>INDEX(Articles!$1:$1048576,MATCH(E1006,Articles!D:D,0),6)</f>
        <v>OPPORTUNITE</v>
      </c>
      <c r="C1006" t="str">
        <f>INDEX(Articles!$1:$1048576,MATCH(E1006,Articles!D:D,0),7)</f>
        <v/>
      </c>
      <c r="D1006" t="str">
        <f>HYPERLINK(INDEX(Articles!$1:$1048576,MATCH(E1006,Articles!D:D,0),24),"Lien")</f>
        <v>Lien</v>
      </c>
      <c r="E1006" t="str">
        <v>91460-63G5</v>
      </c>
      <c r="F1006" t="str">
        <f>INDEX(Articles!$1:$1048576,MATCH(E1006,Articles!D:D,0),5)</f>
        <v>GRAPPE Ø60 PIVOINE TRAINEE ARGENT A CHGT ARGENT</v>
      </c>
      <c r="G1006" t="str">
        <f>INDEX(Articles!$1:$1048576,MATCH(E1006,Articles!D:D,0),8)</f>
        <v>BOMBE</v>
      </c>
      <c r="H1006" t="str">
        <f>INDEX(Articles!$1:$1048576,MATCH(E1006,Articles!D:D,0),9)</f>
        <v>SPHERIQUE</v>
      </c>
      <c r="I1006">
        <f>INDEX(Articles!$1:$1048576,MATCH(E1006,Articles!D:D,0),10)</f>
        <v>60</v>
      </c>
      <c r="J1006" t="str">
        <f>INDEX(Articles!$1:$1048576,MATCH(E1006,Articles!D:D,0),11)</f>
        <v>PIVOINE TRAINEE</v>
      </c>
      <c r="K1006" t="str">
        <f>INDEX(Articles!$1:$1048576,MATCH(E1006,Articles!D:D,0),12)</f>
        <v>ARGENT</v>
      </c>
      <c r="L1006" t="str">
        <f>INDEX(Articles!$1:$1048576,MATCH(E1006,Articles!D:D,0),13)</f>
        <v>CN</v>
      </c>
      <c r="M1006" t="str">
        <f>INDEX(Articles!$1:$1048576,MATCH(E1006,Articles!D:D,0),14)</f>
        <v>F4</v>
      </c>
      <c r="N1006" t="str">
        <f>INDEX(Articles!$1:$1048576,MATCH(E1006,Articles!D:D,0),15)</f>
        <v>1.3G</v>
      </c>
      <c r="O1006" t="str">
        <f>INDEX(Articles!$1:$1048576,MATCH(E1006,Articles!D:D,0),16)</f>
        <v>1008-F4-69253577</v>
      </c>
      <c r="P1006">
        <f>INDEX(Articles!$1:$1048576,MATCH(E1006,Articles!D:D,0),17)*1000</f>
        <v>425</v>
      </c>
      <c r="Q1006" t="str">
        <f>INDEX(Articles!$1:$1048576,MATCH(E1006,Articles!D:D,0),18)</f>
        <v>2,8</v>
      </c>
      <c r="R1006">
        <f>INDEX(Articles!$1:$1048576,MATCH(E1006,Articles!D:D,0),19)</f>
        <v>60</v>
      </c>
      <c r="S1006" t="str">
        <f>IF(INDEX('Unités CA'!$1:$1048576,MATCH(E1006,'Unités CA'!D:D,0),5)=0,"",INDEX('Unités CA'!$1:$1048576,MATCH(E1006,'Unités CA'!D:D,0),5))</f>
        <v>0096/CA</v>
      </c>
      <c r="T1006" t="str">
        <f>IF(INDEX('Unités BTE'!$1:$1048576,MATCH(E1006,'Unités CA'!D:D,0),5)=0,"",INDEX('Unités BTE'!$1:$1048576,MATCH(E1006,'Unités CA'!D:D,0),5))</f>
        <v/>
      </c>
      <c r="U1006">
        <f>IFERROR(INDEX('Prix PRO CA'!$1:$1048576,MATCH(E1006,'Prix PRO CA'!D:D,0),10),"")</f>
        <v>792</v>
      </c>
      <c r="V1006">
        <f>IFERROR(INDEX('Prix PRO CA'!$1:$1048576,MATCH(E1006,'Prix PRO BTE'!D:D,0),10),"")</f>
        <v>124.28</v>
      </c>
      <c r="W1006">
        <f>+IFERROR(INDEX('Prix PRO PCS'!$1:$1048576,MATCH(E1006,'Prix PRO PCS'!D:D,0),10),"")</f>
        <v>8.25</v>
      </c>
      <c r="X1006">
        <f>IF(B1006="OPPORTUNITE",AA1006,IF(AA1006&lt;=0,"Non",IF(AA1006&gt;10,"Oui","Inf à 10")))</f>
        <v>1</v>
      </c>
      <c r="Y1006" t="str">
        <f>IFERROR(INDEX(LigneAchat!$1:$1048576,MATCH(E1006,LigneAchat!D:D,0),5),"")</f>
        <v/>
      </c>
      <c r="Z1006">
        <f>INDEX(Articles!$1:$1048576,MATCH(E1006,Articles!D:D,0),21)</f>
        <v>1</v>
      </c>
      <c r="AA1006">
        <f>+Z1006-AB1006</f>
        <v>1</v>
      </c>
      <c r="AB1006">
        <f>+INDEX(Articles!$1:$1048576,MATCH(E1006,Articles!D:D,0),23)</f>
        <v>0</v>
      </c>
    </row>
    <row r="1007">
      <c r="B1007" t="str">
        <f>INDEX(Articles!$1:$1048576,MATCH(E1007,Articles!D:D,0),6)</f>
        <v>OPPORTUNITE</v>
      </c>
      <c r="C1007" t="str">
        <f>INDEX(Articles!$1:$1048576,MATCH(E1007,Articles!D:D,0),7)</f>
        <v/>
      </c>
      <c r="D1007" t="str">
        <f>HYPERLINK(INDEX(Articles!$1:$1048576,MATCH(E1007,Articles!D:D,0),24),"Lien")</f>
        <v>Lien</v>
      </c>
      <c r="E1007" t="str">
        <v>93375-86</v>
      </c>
      <c r="F1007" t="str">
        <f>INDEX(Articles!$1:$1048576,MATCH(E1007,Articles!D:D,0),5)</f>
        <v>BOMBE Ø75  ARAIGNEE ROUGE PISTIL CLIGNOTANT ARGE</v>
      </c>
      <c r="G1007" t="str">
        <f>INDEX(Articles!$1:$1048576,MATCH(E1007,Articles!D:D,0),8)</f>
        <v>BOMBE</v>
      </c>
      <c r="H1007" t="str">
        <f>INDEX(Articles!$1:$1048576,MATCH(E1007,Articles!D:D,0),9)</f>
        <v>SPHERIQUE</v>
      </c>
      <c r="I1007">
        <f>INDEX(Articles!$1:$1048576,MATCH(E1007,Articles!D:D,0),10)</f>
        <v>75</v>
      </c>
      <c r="J1007" t="str">
        <f>INDEX(Articles!$1:$1048576,MATCH(E1007,Articles!D:D,0),11)</f>
        <v>ARAIGNEE PISTIL</v>
      </c>
      <c r="K1007" t="str">
        <f>INDEX(Articles!$1:$1048576,MATCH(E1007,Articles!D:D,0),12)</f>
        <v>ROUGE</v>
      </c>
      <c r="L1007" t="str">
        <f>INDEX(Articles!$1:$1048576,MATCH(E1007,Articles!D:D,0),13)</f>
        <v>CN</v>
      </c>
      <c r="M1007" t="str">
        <f>INDEX(Articles!$1:$1048576,MATCH(E1007,Articles!D:D,0),14)</f>
        <v>F4</v>
      </c>
      <c r="N1007" t="str">
        <f>INDEX(Articles!$1:$1048576,MATCH(E1007,Articles!D:D,0),15)</f>
        <v>1.3G</v>
      </c>
      <c r="O1007" t="str">
        <f>INDEX(Articles!$1:$1048576,MATCH(E1007,Articles!D:D,0),16)</f>
        <v>1008-F4-69252667</v>
      </c>
      <c r="P1007">
        <f>INDEX(Articles!$1:$1048576,MATCH(E1007,Articles!D:D,0),17)*1000</f>
        <v>163</v>
      </c>
      <c r="Q1007" t="str">
        <f>INDEX(Articles!$1:$1048576,MATCH(E1007,Articles!D:D,0),18)</f>
        <v>3</v>
      </c>
      <c r="R1007">
        <f>INDEX(Articles!$1:$1048576,MATCH(E1007,Articles!D:D,0),19)</f>
        <v>75</v>
      </c>
      <c r="S1007" t="str">
        <f>IF(INDEX('Unités CA'!$1:$1048576,MATCH(E1007,'Unités CA'!D:D,0),5)=0,"",INDEX('Unités CA'!$1:$1048576,MATCH(E1007,'Unités CA'!D:D,0),5))</f>
        <v>0060/CA</v>
      </c>
      <c r="T1007" t="str">
        <f>IF(INDEX('Unités BTE'!$1:$1048576,MATCH(E1007,'Unités CA'!D:D,0),5)=0,"",INDEX('Unités BTE'!$1:$1048576,MATCH(E1007,'Unités CA'!D:D,0),5))</f>
        <v/>
      </c>
      <c r="U1007">
        <f>IFERROR(INDEX('Prix PRO CA'!$1:$1048576,MATCH(E1007,'Prix PRO CA'!D:D,0),10),"")</f>
        <v>145.2</v>
      </c>
      <c r="V1007">
        <f>IFERROR(INDEX('Prix PRO CA'!$1:$1048576,MATCH(E1007,'Prix PRO BTE'!D:D,0),10),"")</f>
        <v>124.28</v>
      </c>
      <c r="W1007">
        <f>+IFERROR(INDEX('Prix PRO PCS'!$1:$1048576,MATCH(E1007,'Prix PRO PCS'!D:D,0),10),"")</f>
        <v>2.42</v>
      </c>
      <c r="X1007">
        <f>IF(B1007="OPPORTUNITE",AA1007,IF(AA1007&lt;=0,"Non",IF(AA1007&gt;10,"Oui","Inf à 10")))</f>
        <v>1</v>
      </c>
      <c r="Y1007" t="str">
        <f>IFERROR(INDEX(LigneAchat!$1:$1048576,MATCH(E1007,LigneAchat!D:D,0),5),"")</f>
        <v/>
      </c>
      <c r="Z1007">
        <f>INDEX(Articles!$1:$1048576,MATCH(E1007,Articles!D:D,0),21)</f>
        <v>1</v>
      </c>
      <c r="AA1007">
        <f>+Z1007-AB1007</f>
        <v>1</v>
      </c>
      <c r="AB1007">
        <f>+INDEX(Articles!$1:$1048576,MATCH(E1007,Articles!D:D,0),23)</f>
        <v>0</v>
      </c>
    </row>
    <row r="1008">
      <c r="B1008" t="str">
        <f>INDEX(Articles!$1:$1048576,MATCH(E1008,Articles!D:D,0),6)</f>
        <v>OPPORTUNITE</v>
      </c>
      <c r="C1008" t="str">
        <f>INDEX(Articles!$1:$1048576,MATCH(E1008,Articles!D:D,0),7)</f>
        <v/>
      </c>
      <c r="D1008" t="str">
        <f>HYPERLINK(INDEX(Articles!$1:$1048576,MATCH(E1008,Articles!D:D,0),24),"Lien")</f>
        <v>Lien</v>
      </c>
      <c r="E1008" t="str">
        <v>99975-16</v>
      </c>
      <c r="F1008" t="str">
        <f>INDEX(Articles!$1:$1048576,MATCH(E1008,Articles!D:D,0),5)</f>
        <v>BOMBE Ø75 CERCLE ROUGE ARAIGNEE ARGENT</v>
      </c>
      <c r="G1008" t="str">
        <f>INDEX(Articles!$1:$1048576,MATCH(E1008,Articles!D:D,0),8)</f>
        <v>BOMBE</v>
      </c>
      <c r="H1008" t="str">
        <f>INDEX(Articles!$1:$1048576,MATCH(E1008,Articles!D:D,0),9)</f>
        <v>SPHERIQUE</v>
      </c>
      <c r="I1008">
        <f>INDEX(Articles!$1:$1048576,MATCH(E1008,Articles!D:D,0),10)</f>
        <v>75</v>
      </c>
      <c r="J1008" t="str">
        <f>INDEX(Articles!$1:$1048576,MATCH(E1008,Articles!D:D,0),11)</f>
        <v>GEOMETRIE CERCLE</v>
      </c>
      <c r="K1008" t="str">
        <f>INDEX(Articles!$1:$1048576,MATCH(E1008,Articles!D:D,0),12)</f>
        <v>ROUGE</v>
      </c>
      <c r="L1008" t="str">
        <f>INDEX(Articles!$1:$1048576,MATCH(E1008,Articles!D:D,0),13)</f>
        <v>CN</v>
      </c>
      <c r="M1008" t="str">
        <f>INDEX(Articles!$1:$1048576,MATCH(E1008,Articles!D:D,0),14)</f>
        <v>F4</v>
      </c>
      <c r="N1008" t="str">
        <f>INDEX(Articles!$1:$1048576,MATCH(E1008,Articles!D:D,0),15)</f>
        <v>1.3G</v>
      </c>
      <c r="O1008" t="str">
        <f>INDEX(Articles!$1:$1048576,MATCH(E1008,Articles!D:D,0),16)</f>
        <v>1008-F4-69252667</v>
      </c>
      <c r="P1008">
        <f>INDEX(Articles!$1:$1048576,MATCH(E1008,Articles!D:D,0),17)*1000</f>
        <v>128</v>
      </c>
      <c r="Q1008" t="str">
        <f>INDEX(Articles!$1:$1048576,MATCH(E1008,Articles!D:D,0),18)</f>
        <v>3</v>
      </c>
      <c r="R1008">
        <f>INDEX(Articles!$1:$1048576,MATCH(E1008,Articles!D:D,0),19)</f>
        <v>75</v>
      </c>
      <c r="S1008" t="str">
        <f>IF(INDEX('Unités CA'!$1:$1048576,MATCH(E1008,'Unités CA'!D:D,0),5)=0,"",INDEX('Unités CA'!$1:$1048576,MATCH(E1008,'Unités CA'!D:D,0),5))</f>
        <v>0060/CA</v>
      </c>
      <c r="T1008" t="str">
        <f>IF(INDEX('Unités BTE'!$1:$1048576,MATCH(E1008,'Unités CA'!D:D,0),5)=0,"",INDEX('Unités BTE'!$1:$1048576,MATCH(E1008,'Unités CA'!D:D,0),5))</f>
        <v/>
      </c>
      <c r="U1008">
        <f>IFERROR(INDEX('Prix PRO CA'!$1:$1048576,MATCH(E1008,'Prix PRO CA'!D:D,0),10),"")</f>
        <v>145.2</v>
      </c>
      <c r="V1008">
        <f>IFERROR(INDEX('Prix PRO CA'!$1:$1048576,MATCH(E1008,'Prix PRO BTE'!D:D,0),10),"")</f>
        <v>169.44</v>
      </c>
      <c r="W1008">
        <f>+IFERROR(INDEX('Prix PRO PCS'!$1:$1048576,MATCH(E1008,'Prix PRO PCS'!D:D,0),10),"")</f>
        <v>2.42</v>
      </c>
      <c r="X1008">
        <f>IF(B1008="OPPORTUNITE",AA1008,IF(AA1008&lt;=0,"Non",IF(AA1008&gt;10,"Oui","Inf à 10")))</f>
        <v>756</v>
      </c>
      <c r="Y1008" t="str">
        <f>IFERROR(INDEX(LigneAchat!$1:$1048576,MATCH(E1008,LigneAchat!D:D,0),5),"")</f>
        <v/>
      </c>
      <c r="Z1008">
        <f>INDEX(Articles!$1:$1048576,MATCH(E1008,Articles!D:D,0),21)</f>
        <v>780</v>
      </c>
      <c r="AA1008">
        <f>+Z1008-AB1008</f>
        <v>756</v>
      </c>
      <c r="AB1008">
        <f>+INDEX(Articles!$1:$1048576,MATCH(E1008,Articles!D:D,0),23)</f>
        <v>24</v>
      </c>
    </row>
    <row r="1009">
      <c r="B1009" t="str">
        <f>INDEX(Articles!$1:$1048576,MATCH(E1009,Articles!D:D,0),6)</f>
        <v>OPPORTUNITE</v>
      </c>
      <c r="C1009" t="str">
        <f>INDEX(Articles!$1:$1048576,MATCH(E1009,Articles!D:D,0),7)</f>
        <v/>
      </c>
      <c r="D1009" t="str">
        <f>HYPERLINK(INDEX(Articles!$1:$1048576,MATCH(E1009,Articles!D:D,0),24),"Lien")</f>
        <v>Lien</v>
      </c>
      <c r="E1009" t="str">
        <v>77075-26CE</v>
      </c>
      <c r="F1009" t="str">
        <f>INDEX(Articles!$1:$1048576,MATCH(E1009,Articles!D:D,0),5)</f>
        <v>BOMBE Ø75  ROUGE TRAINEE ARGENT</v>
      </c>
      <c r="G1009" t="str">
        <f>INDEX(Articles!$1:$1048576,MATCH(E1009,Articles!D:D,0),8)</f>
        <v>BOMBE</v>
      </c>
      <c r="H1009" t="str">
        <f>INDEX(Articles!$1:$1048576,MATCH(E1009,Articles!D:D,0),9)</f>
        <v>SPHERIQUE</v>
      </c>
      <c r="I1009">
        <f>INDEX(Articles!$1:$1048576,MATCH(E1009,Articles!D:D,0),10)</f>
        <v>75</v>
      </c>
      <c r="J1009" t="str">
        <f>INDEX(Articles!$1:$1048576,MATCH(E1009,Articles!D:D,0),11)</f>
        <v>PIVOINE TRAINEE</v>
      </c>
      <c r="K1009" t="str">
        <f>INDEX(Articles!$1:$1048576,MATCH(E1009,Articles!D:D,0),12)</f>
        <v>ROUGE</v>
      </c>
      <c r="L1009" t="str">
        <f>INDEX(Articles!$1:$1048576,MATCH(E1009,Articles!D:D,0),13)</f>
        <v>CN</v>
      </c>
      <c r="M1009" t="str">
        <f>INDEX(Articles!$1:$1048576,MATCH(E1009,Articles!D:D,0),14)</f>
        <v>F4</v>
      </c>
      <c r="N1009" t="str">
        <f>INDEX(Articles!$1:$1048576,MATCH(E1009,Articles!D:D,0),15)</f>
        <v>1.3G</v>
      </c>
      <c r="O1009" t="str">
        <f>INDEX(Articles!$1:$1048576,MATCH(E1009,Articles!D:D,0),16)</f>
        <v>1008-F4-69245223</v>
      </c>
      <c r="P1009">
        <f>INDEX(Articles!$1:$1048576,MATCH(E1009,Articles!D:D,0),17)*1000</f>
        <v>165</v>
      </c>
      <c r="Q1009" t="str">
        <f>INDEX(Articles!$1:$1048576,MATCH(E1009,Articles!D:D,0),18)</f>
        <v>3</v>
      </c>
      <c r="R1009">
        <f>INDEX(Articles!$1:$1048576,MATCH(E1009,Articles!D:D,0),19)</f>
        <v>75</v>
      </c>
      <c r="S1009" t="str">
        <f>IF(INDEX('Unités CA'!$1:$1048576,MATCH(E1009,'Unités CA'!D:D,0),5)=0,"",INDEX('Unités CA'!$1:$1048576,MATCH(E1009,'Unités CA'!D:D,0),5))</f>
        <v>0060/CA</v>
      </c>
      <c r="T1009" t="str">
        <f>IF(INDEX('Unités BTE'!$1:$1048576,MATCH(E1009,'Unités CA'!D:D,0),5)=0,"",INDEX('Unités BTE'!$1:$1048576,MATCH(E1009,'Unités CA'!D:D,0),5))</f>
        <v/>
      </c>
      <c r="U1009">
        <f>IFERROR(INDEX('Prix PRO CA'!$1:$1048576,MATCH(E1009,'Prix PRO CA'!D:D,0),10),"")</f>
        <v>145.2</v>
      </c>
      <c r="V1009">
        <f>IFERROR(INDEX('Prix PRO CA'!$1:$1048576,MATCH(E1009,'Prix PRO BTE'!D:D,0),10),"")</f>
        <v>219.32</v>
      </c>
      <c r="W1009">
        <f>+IFERROR(INDEX('Prix PRO PCS'!$1:$1048576,MATCH(E1009,'Prix PRO PCS'!D:D,0),10),"")</f>
        <v>2.42</v>
      </c>
      <c r="X1009">
        <f>IF(B1009="OPPORTUNITE",AA1009,IF(AA1009&lt;=0,"Non",IF(AA1009&gt;10,"Oui","Inf à 10")))</f>
        <v>48</v>
      </c>
      <c r="Y1009" t="str">
        <f>IFERROR(INDEX(LigneAchat!$1:$1048576,MATCH(E1009,LigneAchat!D:D,0),5),"")</f>
        <v/>
      </c>
      <c r="Z1009">
        <f>INDEX(Articles!$1:$1048576,MATCH(E1009,Articles!D:D,0),21)</f>
        <v>48</v>
      </c>
      <c r="AA1009">
        <f>+Z1009-AB1009</f>
        <v>48</v>
      </c>
      <c r="AB1009">
        <f>+INDEX(Articles!$1:$1048576,MATCH(E1009,Articles!D:D,0),23)</f>
        <v>0</v>
      </c>
    </row>
    <row r="1010">
      <c r="B1010" t="str">
        <f>INDEX(Articles!$1:$1048576,MATCH(E1010,Articles!D:D,0),6)</f>
        <v>OPPORTUNITE</v>
      </c>
      <c r="C1010" t="str">
        <f>INDEX(Articles!$1:$1048576,MATCH(E1010,Articles!D:D,0),7)</f>
        <v/>
      </c>
      <c r="D1010" t="str">
        <f>HYPERLINK(INDEX(Articles!$1:$1048576,MATCH(E1010,Articles!D:D,0),24),"Lien")</f>
        <v>Lien</v>
      </c>
      <c r="E1010" t="str">
        <v>77175-10CE</v>
      </c>
      <c r="F1010" t="str">
        <f>INDEX(Articles!$1:$1048576,MATCH(E1010,Articles!D:D,0),5)</f>
        <v>BOMBE Ø75 CYL VIOLETTE ET MULTIDETONATIONS</v>
      </c>
      <c r="G1010" t="str">
        <f>INDEX(Articles!$1:$1048576,MATCH(E1010,Articles!D:D,0),8)</f>
        <v>BOMBE</v>
      </c>
      <c r="H1010" t="str">
        <f>INDEX(Articles!$1:$1048576,MATCH(E1010,Articles!D:D,0),9)</f>
        <v>CYLIND</v>
      </c>
      <c r="I1010">
        <f>INDEX(Articles!$1:$1048576,MATCH(E1010,Articles!D:D,0),10)</f>
        <v>75</v>
      </c>
      <c r="J1010" t="str">
        <f>INDEX(Articles!$1:$1048576,MATCH(E1010,Articles!D:D,0),11)</f>
        <v>PIVOINE DETO</v>
      </c>
      <c r="K1010" t="str">
        <f>INDEX(Articles!$1:$1048576,MATCH(E1010,Articles!D:D,0),12)</f>
        <v>VIOLET</v>
      </c>
      <c r="L1010" t="str">
        <f>INDEX(Articles!$1:$1048576,MATCH(E1010,Articles!D:D,0),13)</f>
        <v>CN</v>
      </c>
      <c r="M1010" t="str">
        <f>INDEX(Articles!$1:$1048576,MATCH(E1010,Articles!D:D,0),14)</f>
        <v>F4</v>
      </c>
      <c r="N1010" t="str">
        <f>INDEX(Articles!$1:$1048576,MATCH(E1010,Articles!D:D,0),15)</f>
        <v>1.3G</v>
      </c>
      <c r="O1010" t="str">
        <f>INDEX(Articles!$1:$1048576,MATCH(E1010,Articles!D:D,0),16)</f>
        <v>1008-F4-69246113</v>
      </c>
      <c r="P1010">
        <f>INDEX(Articles!$1:$1048576,MATCH(E1010,Articles!D:D,0),17)*1000</f>
        <v>190</v>
      </c>
      <c r="Q1010" t="str">
        <f>INDEX(Articles!$1:$1048576,MATCH(E1010,Articles!D:D,0),18)</f>
        <v>3</v>
      </c>
      <c r="R1010">
        <f>INDEX(Articles!$1:$1048576,MATCH(E1010,Articles!D:D,0),19)</f>
        <v>75</v>
      </c>
      <c r="S1010" t="str">
        <f>IF(INDEX('Unités CA'!$1:$1048576,MATCH(E1010,'Unités CA'!D:D,0),5)=0,"",INDEX('Unités CA'!$1:$1048576,MATCH(E1010,'Unités CA'!D:D,0),5))</f>
        <v>0030/CA</v>
      </c>
      <c r="T1010" t="str">
        <f>IF(INDEX('Unités BTE'!$1:$1048576,MATCH(E1010,'Unités CA'!D:D,0),5)=0,"",INDEX('Unités BTE'!$1:$1048576,MATCH(E1010,'Unités CA'!D:D,0),5))</f>
        <v/>
      </c>
      <c r="U1010">
        <f>IFERROR(INDEX('Prix PRO CA'!$1:$1048576,MATCH(E1010,'Prix PRO CA'!D:D,0),10),"")</f>
        <v>72.6</v>
      </c>
      <c r="V1010" t="str">
        <f>IFERROR(INDEX('Prix PRO CA'!$1:$1048576,MATCH(E1010,'Prix PRO BTE'!D:D,0),10),"")</f>
        <v/>
      </c>
      <c r="W1010">
        <f>+IFERROR(INDEX('Prix PRO PCS'!$1:$1048576,MATCH(E1010,'Prix PRO PCS'!D:D,0),10),"")</f>
        <v>2.42</v>
      </c>
      <c r="X1010">
        <f>IF(B1010="OPPORTUNITE",AA1010,IF(AA1010&lt;=0,"Non",IF(AA1010&gt;10,"Oui","Inf à 10")))</f>
        <v>0</v>
      </c>
      <c r="Y1010" t="str">
        <f>IFERROR(INDEX(LigneAchat!$1:$1048576,MATCH(E1010,LigneAchat!D:D,0),5),"")</f>
        <v/>
      </c>
      <c r="Z1010">
        <f>INDEX(Articles!$1:$1048576,MATCH(E1010,Articles!D:D,0),21)</f>
        <v>0</v>
      </c>
      <c r="AA1010">
        <f>+Z1010-AB1010</f>
        <v>0</v>
      </c>
      <c r="AB1010">
        <f>+INDEX(Articles!$1:$1048576,MATCH(E1010,Articles!D:D,0),23)</f>
        <v>0</v>
      </c>
    </row>
    <row r="1011">
      <c r="B1011" t="str">
        <f>INDEX(Articles!$1:$1048576,MATCH(E1011,Articles!D:D,0),6)</f>
        <v>OPPORTUNITE</v>
      </c>
      <c r="C1011" t="str">
        <f>INDEX(Articles!$1:$1048576,MATCH(E1011,Articles!D:D,0),7)</f>
        <v/>
      </c>
      <c r="D1011" t="str">
        <f>HYPERLINK(INDEX(Articles!$1:$1048576,MATCH(E1011,Articles!D:D,0),24),"Lien")</f>
        <v>Lien</v>
      </c>
      <c r="E1011" t="str">
        <v>71575-24</v>
      </c>
      <c r="F1011" t="str">
        <f>INDEX(Articles!$1:$1048576,MATCH(E1011,Articles!D:D,0),5)</f>
        <v>POT-À-FEU Ø75 MOSAÏQUE ROSE</v>
      </c>
      <c r="G1011" t="str">
        <f>INDEX(Articles!$1:$1048576,MATCH(E1011,Articles!D:D,0),8)</f>
        <v>BOMBE</v>
      </c>
      <c r="H1011" t="str">
        <f>INDEX(Articles!$1:$1048576,MATCH(E1011,Articles!D:D,0),9)</f>
        <v>POT A FEU</v>
      </c>
      <c r="I1011">
        <f>INDEX(Articles!$1:$1048576,MATCH(E1011,Articles!D:D,0),10)</f>
        <v>75</v>
      </c>
      <c r="J1011" t="str">
        <f>INDEX(Articles!$1:$1048576,MATCH(E1011,Articles!D:D,0),11)</f>
        <v>MOSAIQUE</v>
      </c>
      <c r="K1011" t="str">
        <f>INDEX(Articles!$1:$1048576,MATCH(E1011,Articles!D:D,0),12)</f>
        <v>ROSE</v>
      </c>
      <c r="L1011" t="str">
        <f>INDEX(Articles!$1:$1048576,MATCH(E1011,Articles!D:D,0),13)</f>
        <v>CN</v>
      </c>
      <c r="M1011" t="str">
        <f>INDEX(Articles!$1:$1048576,MATCH(E1011,Articles!D:D,0),14)</f>
        <v>F4</v>
      </c>
      <c r="N1011" t="str">
        <f>INDEX(Articles!$1:$1048576,MATCH(E1011,Articles!D:D,0),15)</f>
        <v>1.3G</v>
      </c>
      <c r="O1011" t="str">
        <f>INDEX(Articles!$1:$1048576,MATCH(E1011,Articles!D:D,0),16)</f>
        <v>1008-F4-69245222</v>
      </c>
      <c r="P1011">
        <f>INDEX(Articles!$1:$1048576,MATCH(E1011,Articles!D:D,0),17)*1000</f>
        <v>119</v>
      </c>
      <c r="Q1011" t="str">
        <f>INDEX(Articles!$1:$1048576,MATCH(E1011,Articles!D:D,0),18)</f>
        <v>2</v>
      </c>
      <c r="R1011">
        <f>INDEX(Articles!$1:$1048576,MATCH(E1011,Articles!D:D,0),19)</f>
        <v>75</v>
      </c>
      <c r="S1011" t="str">
        <f>IF(INDEX('Unités CA'!$1:$1048576,MATCH(E1011,'Unités CA'!D:D,0),5)=0,"",INDEX('Unités CA'!$1:$1048576,MATCH(E1011,'Unités CA'!D:D,0),5))</f>
        <v>0060/CA</v>
      </c>
      <c r="T1011" t="str">
        <f>IF(INDEX('Unités BTE'!$1:$1048576,MATCH(E1011,'Unités CA'!D:D,0),5)=0,"",INDEX('Unités BTE'!$1:$1048576,MATCH(E1011,'Unités CA'!D:D,0),5))</f>
        <v/>
      </c>
      <c r="U1011">
        <f>IFERROR(INDEX('Prix PRO CA'!$1:$1048576,MATCH(E1011,'Prix PRO CA'!D:D,0),10),"")</f>
        <v>145.2</v>
      </c>
      <c r="V1011">
        <f>IFERROR(INDEX('Prix PRO CA'!$1:$1048576,MATCH(E1011,'Prix PRO BTE'!D:D,0),10),"")</f>
        <v>142.7</v>
      </c>
      <c r="W1011">
        <f>+IFERROR(INDEX('Prix PRO PCS'!$1:$1048576,MATCH(E1011,'Prix PRO PCS'!D:D,0),10),"")</f>
        <v>2.42</v>
      </c>
      <c r="X1011">
        <f>IF(B1011="OPPORTUNITE",AA1011,IF(AA1011&lt;=0,"Non",IF(AA1011&gt;10,"Oui","Inf à 10")))</f>
        <v>46</v>
      </c>
      <c r="Y1011" t="str">
        <f>IFERROR(INDEX(LigneAchat!$1:$1048576,MATCH(E1011,LigneAchat!D:D,0),5),"")</f>
        <v/>
      </c>
      <c r="Z1011">
        <f>INDEX(Articles!$1:$1048576,MATCH(E1011,Articles!D:D,0),21)</f>
        <v>46</v>
      </c>
      <c r="AA1011">
        <f>+Z1011-AB1011</f>
        <v>46</v>
      </c>
      <c r="AB1011">
        <f>+INDEX(Articles!$1:$1048576,MATCH(E1011,Articles!D:D,0),23)</f>
        <v>0</v>
      </c>
    </row>
    <row r="1012">
      <c r="B1012" t="str">
        <f>INDEX(Articles!$1:$1048576,MATCH(E1012,Articles!D:D,0),6)</f>
        <v>OPPORTUNITE</v>
      </c>
      <c r="C1012" t="str">
        <f>INDEX(Articles!$1:$1048576,MATCH(E1012,Articles!D:D,0),7)</f>
        <v/>
      </c>
      <c r="D1012" t="str">
        <f>HYPERLINK(INDEX(Articles!$1:$1048576,MATCH(E1012,Articles!D:D,0),24),"Lien")</f>
        <v>Lien</v>
      </c>
      <c r="E1012" t="str">
        <v>95010-05</v>
      </c>
      <c r="F1012" t="str">
        <f>INDEX(Articles!$1:$1048576,MATCH(E1012,Articles!D:D,0),5)</f>
        <v>BOMBE Ø100  CERCLE VERT</v>
      </c>
      <c r="G1012" t="str">
        <f>INDEX(Articles!$1:$1048576,MATCH(E1012,Articles!D:D,0),8)</f>
        <v>BOMBE</v>
      </c>
      <c r="H1012" t="str">
        <f>INDEX(Articles!$1:$1048576,MATCH(E1012,Articles!D:D,0),9)</f>
        <v>SPHERIQUE</v>
      </c>
      <c r="I1012">
        <f>INDEX(Articles!$1:$1048576,MATCH(E1012,Articles!D:D,0),10)</f>
        <v>100</v>
      </c>
      <c r="J1012" t="str">
        <f>INDEX(Articles!$1:$1048576,MATCH(E1012,Articles!D:D,0),11)</f>
        <v>GEOMETRIE CERCLE</v>
      </c>
      <c r="K1012" t="str">
        <f>INDEX(Articles!$1:$1048576,MATCH(E1012,Articles!D:D,0),12)</f>
        <v>VERT</v>
      </c>
      <c r="L1012" t="str">
        <f>INDEX(Articles!$1:$1048576,MATCH(E1012,Articles!D:D,0),13)</f>
        <v>CN</v>
      </c>
      <c r="M1012" t="str">
        <f>INDEX(Articles!$1:$1048576,MATCH(E1012,Articles!D:D,0),14)</f>
        <v>F4</v>
      </c>
      <c r="N1012" t="str">
        <f>INDEX(Articles!$1:$1048576,MATCH(E1012,Articles!D:D,0),15)</f>
        <v>1.3G</v>
      </c>
      <c r="O1012" t="str">
        <f>INDEX(Articles!$1:$1048576,MATCH(E1012,Articles!D:D,0),16)</f>
        <v>1008-F4-69252665</v>
      </c>
      <c r="P1012">
        <f>INDEX(Articles!$1:$1048576,MATCH(E1012,Articles!D:D,0),17)*1000</f>
        <v>320</v>
      </c>
      <c r="Q1012" t="str">
        <f>INDEX(Articles!$1:$1048576,MATCH(E1012,Articles!D:D,0),18)</f>
        <v>3,5</v>
      </c>
      <c r="R1012">
        <f>INDEX(Articles!$1:$1048576,MATCH(E1012,Articles!D:D,0),19)</f>
        <v>100</v>
      </c>
      <c r="S1012" t="str">
        <f>IF(INDEX('Unités CA'!$1:$1048576,MATCH(E1012,'Unités CA'!D:D,0),5)=0,"",INDEX('Unités CA'!$1:$1048576,MATCH(E1012,'Unités CA'!D:D,0),5))</f>
        <v>0030/CA</v>
      </c>
      <c r="T1012" t="str">
        <f>IF(INDEX('Unités BTE'!$1:$1048576,MATCH(E1012,'Unités CA'!D:D,0),5)=0,"",INDEX('Unités BTE'!$1:$1048576,MATCH(E1012,'Unités CA'!D:D,0),5))</f>
        <v/>
      </c>
      <c r="U1012">
        <f>IFERROR(INDEX('Prix PRO CA'!$1:$1048576,MATCH(E1012,'Prix PRO CA'!D:D,0),10),"")</f>
        <v>97.5</v>
      </c>
      <c r="V1012" t="str">
        <f>IFERROR(INDEX('Prix PRO CA'!$1:$1048576,MATCH(E1012,'Prix PRO BTE'!D:D,0),10),"")</f>
        <v/>
      </c>
      <c r="W1012">
        <f>+IFERROR(INDEX('Prix PRO PCS'!$1:$1048576,MATCH(E1012,'Prix PRO PCS'!D:D,0),10),"")</f>
        <v>3.25</v>
      </c>
      <c r="X1012">
        <f>IF(B1012="OPPORTUNITE",AA1012,IF(AA1012&lt;=0,"Non",IF(AA1012&gt;10,"Oui","Inf à 10")))</f>
        <v>140</v>
      </c>
      <c r="Y1012" t="str">
        <f>IFERROR(INDEX(LigneAchat!$1:$1048576,MATCH(E1012,LigneAchat!D:D,0),5),"")</f>
        <v/>
      </c>
      <c r="Z1012">
        <f>INDEX(Articles!$1:$1048576,MATCH(E1012,Articles!D:D,0),21)</f>
        <v>187</v>
      </c>
      <c r="AA1012">
        <f>+Z1012-AB1012</f>
        <v>140</v>
      </c>
      <c r="AB1012">
        <f>+INDEX(Articles!$1:$1048576,MATCH(E1012,Articles!D:D,0),23)</f>
        <v>47</v>
      </c>
    </row>
    <row r="1013">
      <c r="B1013" t="str">
        <f>INDEX(Articles!$1:$1048576,MATCH(E1013,Articles!D:D,0),6)</f>
        <v>OPPORTUNITE</v>
      </c>
      <c r="C1013" t="str">
        <f>INDEX(Articles!$1:$1048576,MATCH(E1013,Articles!D:D,0),7)</f>
        <v/>
      </c>
      <c r="D1013" t="str">
        <f>HYPERLINK(INDEX(Articles!$1:$1048576,MATCH(E1013,Articles!D:D,0),24),"Lien")</f>
        <v>Lien</v>
      </c>
      <c r="E1013" t="str">
        <v>89710-51</v>
      </c>
      <c r="F1013" t="str">
        <f>INDEX(Articles!$1:$1048576,MATCH(E1013,Articles!D:D,0),5)</f>
        <v>BOMBE 100MM COEUR FRISSON</v>
      </c>
      <c r="G1013" t="str">
        <f>INDEX(Articles!$1:$1048576,MATCH(E1013,Articles!D:D,0),8)</f>
        <v>BOMBE</v>
      </c>
      <c r="H1013" t="str">
        <f>INDEX(Articles!$1:$1048576,MATCH(E1013,Articles!D:D,0),9)</f>
        <v>SPHERIQUE</v>
      </c>
      <c r="I1013">
        <f>INDEX(Articles!$1:$1048576,MATCH(E1013,Articles!D:D,0),10)</f>
        <v>100</v>
      </c>
      <c r="J1013" t="str">
        <f>INDEX(Articles!$1:$1048576,MATCH(E1013,Articles!D:D,0),11)</f>
        <v>GEOMETRIE CŒUR</v>
      </c>
      <c r="K1013" t="str">
        <f>INDEX(Articles!$1:$1048576,MATCH(E1013,Articles!D:D,0),12)</f>
        <v>FRISSON</v>
      </c>
      <c r="L1013" t="str">
        <f>INDEX(Articles!$1:$1048576,MATCH(E1013,Articles!D:D,0),13)</f>
        <v>CN</v>
      </c>
      <c r="M1013" t="str">
        <f>INDEX(Articles!$1:$1048576,MATCH(E1013,Articles!D:D,0),14)</f>
        <v>F4</v>
      </c>
      <c r="N1013" t="str">
        <f>INDEX(Articles!$1:$1048576,MATCH(E1013,Articles!D:D,0),15)</f>
        <v>1.3G</v>
      </c>
      <c r="O1013" t="str">
        <f>INDEX(Articles!$1:$1048576,MATCH(E1013,Articles!D:D,0),16)</f>
        <v>1008-F4-69252665</v>
      </c>
      <c r="P1013">
        <f>INDEX(Articles!$1:$1048576,MATCH(E1013,Articles!D:D,0),17)*1000</f>
        <v>320</v>
      </c>
      <c r="Q1013" t="str">
        <f>INDEX(Articles!$1:$1048576,MATCH(E1013,Articles!D:D,0),18)</f>
        <v>3,5</v>
      </c>
      <c r="R1013">
        <f>INDEX(Articles!$1:$1048576,MATCH(E1013,Articles!D:D,0),19)</f>
        <v>100</v>
      </c>
      <c r="S1013" t="str">
        <f>IF(INDEX('Unités CA'!$1:$1048576,MATCH(E1013,'Unités CA'!D:D,0),5)=0,"",INDEX('Unités CA'!$1:$1048576,MATCH(E1013,'Unités CA'!D:D,0),5))</f>
        <v>0030/CA</v>
      </c>
      <c r="T1013" t="str">
        <f>IF(INDEX('Unités BTE'!$1:$1048576,MATCH(E1013,'Unités CA'!D:D,0),5)=0,"",INDEX('Unités BTE'!$1:$1048576,MATCH(E1013,'Unités CA'!D:D,0),5))</f>
        <v/>
      </c>
      <c r="U1013">
        <f>IFERROR(INDEX('Prix PRO CA'!$1:$1048576,MATCH(E1013,'Prix PRO CA'!D:D,0),10),"")</f>
        <v>97.5</v>
      </c>
      <c r="V1013" t="str">
        <f>IFERROR(INDEX('Prix PRO CA'!$1:$1048576,MATCH(E1013,'Prix PRO BTE'!D:D,0),10),"")</f>
        <v/>
      </c>
      <c r="W1013">
        <f>+IFERROR(INDEX('Prix PRO PCS'!$1:$1048576,MATCH(E1013,'Prix PRO PCS'!D:D,0),10),"")</f>
        <v>3.25</v>
      </c>
      <c r="X1013">
        <f>IF(B1013="OPPORTUNITE",AA1013,IF(AA1013&lt;=0,"Non",IF(AA1013&gt;10,"Oui","Inf à 10")))</f>
        <v>60</v>
      </c>
      <c r="Y1013" t="str">
        <f>IFERROR(INDEX(LigneAchat!$1:$1048576,MATCH(E1013,LigneAchat!D:D,0),5),"")</f>
        <v/>
      </c>
      <c r="Z1013">
        <f>INDEX(Articles!$1:$1048576,MATCH(E1013,Articles!D:D,0),21)</f>
        <v>60</v>
      </c>
      <c r="AA1013">
        <f>+Z1013-AB1013</f>
        <v>60</v>
      </c>
      <c r="AB1013">
        <f>+INDEX(Articles!$1:$1048576,MATCH(E1013,Articles!D:D,0),23)</f>
        <v>0</v>
      </c>
    </row>
    <row r="1014">
      <c r="B1014" t="str">
        <f>INDEX(Articles!$1:$1048576,MATCH(E1014,Articles!D:D,0),6)</f>
        <v>OPPORTUNITE</v>
      </c>
      <c r="C1014" t="str">
        <f>INDEX(Articles!$1:$1048576,MATCH(E1014,Articles!D:D,0),7)</f>
        <v/>
      </c>
      <c r="D1014" t="str">
        <f>HYPERLINK(INDEX(Articles!$1:$1048576,MATCH(E1014,Articles!D:D,0),24),"Lien")</f>
        <v>Lien</v>
      </c>
      <c r="E1014" t="str">
        <v>76310-59CE</v>
      </c>
      <c r="F1014" t="str">
        <f>INDEX(Articles!$1:$1048576,MATCH(E1014,Articles!D:D,0),5)</f>
        <v>BOMBE Ø100  COEUR ARGENT</v>
      </c>
      <c r="G1014" t="str">
        <f>INDEX(Articles!$1:$1048576,MATCH(E1014,Articles!D:D,0),8)</f>
        <v>BOMBE</v>
      </c>
      <c r="H1014" t="str">
        <f>INDEX(Articles!$1:$1048576,MATCH(E1014,Articles!D:D,0),9)</f>
        <v>SPHERIQUE</v>
      </c>
      <c r="I1014">
        <f>INDEX(Articles!$1:$1048576,MATCH(E1014,Articles!D:D,0),10)</f>
        <v>100</v>
      </c>
      <c r="J1014" t="str">
        <f>INDEX(Articles!$1:$1048576,MATCH(E1014,Articles!D:D,0),11)</f>
        <v>GEOMETRIE CŒUR</v>
      </c>
      <c r="K1014" t="str">
        <f>INDEX(Articles!$1:$1048576,MATCH(E1014,Articles!D:D,0),12)</f>
        <v>ARGENT</v>
      </c>
      <c r="L1014" t="str">
        <f>INDEX(Articles!$1:$1048576,MATCH(E1014,Articles!D:D,0),13)</f>
        <v>CN</v>
      </c>
      <c r="M1014" t="str">
        <f>INDEX(Articles!$1:$1048576,MATCH(E1014,Articles!D:D,0),14)</f>
        <v>F4</v>
      </c>
      <c r="N1014" t="str">
        <f>INDEX(Articles!$1:$1048576,MATCH(E1014,Articles!D:D,0),15)</f>
        <v>1.3G</v>
      </c>
      <c r="O1014" t="str">
        <f>INDEX(Articles!$1:$1048576,MATCH(E1014,Articles!D:D,0),16)</f>
        <v>1008-F4-69246116</v>
      </c>
      <c r="P1014">
        <f>INDEX(Articles!$1:$1048576,MATCH(E1014,Articles!D:D,0),17)*1000</f>
        <v>230</v>
      </c>
      <c r="Q1014" t="str">
        <f>INDEX(Articles!$1:$1048576,MATCH(E1014,Articles!D:D,0),18)</f>
        <v>3,5</v>
      </c>
      <c r="R1014">
        <f>INDEX(Articles!$1:$1048576,MATCH(E1014,Articles!D:D,0),19)</f>
        <v>100</v>
      </c>
      <c r="S1014" t="str">
        <f>IF(INDEX('Unités CA'!$1:$1048576,MATCH(E1014,'Unités CA'!D:D,0),5)=0,"",INDEX('Unités CA'!$1:$1048576,MATCH(E1014,'Unités CA'!D:D,0),5))</f>
        <v>0030/CA</v>
      </c>
      <c r="T1014" t="str">
        <f>IF(INDEX('Unités BTE'!$1:$1048576,MATCH(E1014,'Unités CA'!D:D,0),5)=0,"",INDEX('Unités BTE'!$1:$1048576,MATCH(E1014,'Unités CA'!D:D,0),5))</f>
        <v/>
      </c>
      <c r="U1014">
        <f>IFERROR(INDEX('Prix PRO CA'!$1:$1048576,MATCH(E1014,'Prix PRO CA'!D:D,0),10),"")</f>
        <v>97.5</v>
      </c>
      <c r="V1014" t="str">
        <f>IFERROR(INDEX('Prix PRO CA'!$1:$1048576,MATCH(E1014,'Prix PRO BTE'!D:D,0),10),"")</f>
        <v/>
      </c>
      <c r="W1014">
        <f>+IFERROR(INDEX('Prix PRO PCS'!$1:$1048576,MATCH(E1014,'Prix PRO PCS'!D:D,0),10),"")</f>
        <v>3.25</v>
      </c>
      <c r="X1014">
        <f>IF(B1014="OPPORTUNITE",AA1014,IF(AA1014&lt;=0,"Non",IF(AA1014&gt;10,"Oui","Inf à 10")))</f>
        <v>3</v>
      </c>
      <c r="Y1014" t="str">
        <f>IFERROR(INDEX(LigneAchat!$1:$1048576,MATCH(E1014,LigneAchat!D:D,0),5),"")</f>
        <v/>
      </c>
      <c r="Z1014">
        <f>INDEX(Articles!$1:$1048576,MATCH(E1014,Articles!D:D,0),21)</f>
        <v>8</v>
      </c>
      <c r="AA1014">
        <f>+Z1014-AB1014</f>
        <v>3</v>
      </c>
      <c r="AB1014">
        <f>+INDEX(Articles!$1:$1048576,MATCH(E1014,Articles!D:D,0),23)</f>
        <v>5</v>
      </c>
    </row>
    <row r="1015">
      <c r="B1015" t="str">
        <f>INDEX(Articles!$1:$1048576,MATCH(E1015,Articles!D:D,0),6)</f>
        <v>OPPORTUNITE</v>
      </c>
      <c r="C1015" t="str">
        <f>INDEX(Articles!$1:$1048576,MATCH(E1015,Articles!D:D,0),7)</f>
        <v/>
      </c>
      <c r="D1015" t="str">
        <f>HYPERLINK(INDEX(Articles!$1:$1048576,MATCH(E1015,Articles!D:D,0),24),"Lien")</f>
        <v>Lien</v>
      </c>
      <c r="E1015" t="str">
        <v>71510-26CE</v>
      </c>
      <c r="F1015" t="str">
        <f>INDEX(Articles!$1:$1048576,MATCH(E1015,Articles!D:D,0),5)</f>
        <v>POT-A-FEU Ø100 MOLDAVE MANDARINE</v>
      </c>
      <c r="G1015" t="str">
        <f>INDEX(Articles!$1:$1048576,MATCH(E1015,Articles!D:D,0),8)</f>
        <v>BOMBE</v>
      </c>
      <c r="H1015" t="str">
        <f>INDEX(Articles!$1:$1048576,MATCH(E1015,Articles!D:D,0),9)</f>
        <v>POT A FEU</v>
      </c>
      <c r="I1015">
        <f>INDEX(Articles!$1:$1048576,MATCH(E1015,Articles!D:D,0),10)</f>
        <v>100</v>
      </c>
      <c r="J1015" t="str">
        <f>INDEX(Articles!$1:$1048576,MATCH(E1015,Articles!D:D,0),11)</f>
        <v>MOSAIQUE</v>
      </c>
      <c r="K1015" t="str">
        <f>INDEX(Articles!$1:$1048576,MATCH(E1015,Articles!D:D,0),12)</f>
        <v>ORANGE</v>
      </c>
      <c r="L1015" t="str">
        <f>INDEX(Articles!$1:$1048576,MATCH(E1015,Articles!D:D,0),13)</f>
        <v>CN</v>
      </c>
      <c r="M1015" t="str">
        <f>INDEX(Articles!$1:$1048576,MATCH(E1015,Articles!D:D,0),14)</f>
        <v>F4</v>
      </c>
      <c r="N1015" t="str">
        <f>INDEX(Articles!$1:$1048576,MATCH(E1015,Articles!D:D,0),15)</f>
        <v>1.3G</v>
      </c>
      <c r="O1015" t="str">
        <f>INDEX(Articles!$1:$1048576,MATCH(E1015,Articles!D:D,0),16)</f>
        <v>1008-F4-69245225</v>
      </c>
      <c r="P1015">
        <f>INDEX(Articles!$1:$1048576,MATCH(E1015,Articles!D:D,0),17)*1000</f>
        <v>305</v>
      </c>
      <c r="Q1015" t="str">
        <f>INDEX(Articles!$1:$1048576,MATCH(E1015,Articles!D:D,0),18)</f>
        <v>2</v>
      </c>
      <c r="R1015">
        <f>INDEX(Articles!$1:$1048576,MATCH(E1015,Articles!D:D,0),19)</f>
        <v>100</v>
      </c>
      <c r="S1015" t="str">
        <f>IF(INDEX('Unités CA'!$1:$1048576,MATCH(E1015,'Unités CA'!D:D,0),5)=0,"",INDEX('Unités CA'!$1:$1048576,MATCH(E1015,'Unités CA'!D:D,0),5))</f>
        <v>0030/CA</v>
      </c>
      <c r="T1015" t="str">
        <f>IF(INDEX('Unités BTE'!$1:$1048576,MATCH(E1015,'Unités CA'!D:D,0),5)=0,"",INDEX('Unités BTE'!$1:$1048576,MATCH(E1015,'Unités CA'!D:D,0),5))</f>
        <v/>
      </c>
      <c r="U1015">
        <f>IFERROR(INDEX('Prix PRO CA'!$1:$1048576,MATCH(E1015,'Prix PRO CA'!D:D,0),10),"")</f>
        <v>97.5</v>
      </c>
      <c r="V1015" t="str">
        <f>IFERROR(INDEX('Prix PRO CA'!$1:$1048576,MATCH(E1015,'Prix PRO BTE'!D:D,0),10),"")</f>
        <v/>
      </c>
      <c r="W1015">
        <f>+IFERROR(INDEX('Prix PRO PCS'!$1:$1048576,MATCH(E1015,'Prix PRO PCS'!D:D,0),10),"")</f>
        <v>3.25</v>
      </c>
      <c r="X1015">
        <f>IF(B1015="OPPORTUNITE",AA1015,IF(AA1015&lt;=0,"Non",IF(AA1015&gt;10,"Oui","Inf à 10")))</f>
        <v>120</v>
      </c>
      <c r="Y1015" t="str">
        <f>IFERROR(INDEX(LigneAchat!$1:$1048576,MATCH(E1015,LigneAchat!D:D,0),5),"")</f>
        <v/>
      </c>
      <c r="Z1015">
        <f>INDEX(Articles!$1:$1048576,MATCH(E1015,Articles!D:D,0),21)</f>
        <v>120</v>
      </c>
      <c r="AA1015">
        <f>+Z1015-AB1015</f>
        <v>120</v>
      </c>
      <c r="AB1015">
        <f>+INDEX(Articles!$1:$1048576,MATCH(E1015,Articles!D:D,0),23)</f>
        <v>0</v>
      </c>
    </row>
    <row r="1016">
      <c r="B1016" t="str">
        <f>INDEX(Articles!$1:$1048576,MATCH(E1016,Articles!D:D,0),6)</f>
        <v>OPPORTUNITE</v>
      </c>
      <c r="C1016" t="str">
        <f>INDEX(Articles!$1:$1048576,MATCH(E1016,Articles!D:D,0),7)</f>
        <v/>
      </c>
      <c r="D1016" t="str">
        <f>HYPERLINK(INDEX(Articles!$1:$1048576,MATCH(E1016,Articles!D:D,0),24),"Lien")</f>
        <v>Lien</v>
      </c>
      <c r="E1016" t="str">
        <v>71510-28CE</v>
      </c>
      <c r="F1016" t="str">
        <f>INDEX(Articles!$1:$1048576,MATCH(E1016,Articles!D:D,0),5)</f>
        <v>POT-A-FEU Ø100 MOLDAVE AQUA</v>
      </c>
      <c r="G1016" t="str">
        <f>INDEX(Articles!$1:$1048576,MATCH(E1016,Articles!D:D,0),8)</f>
        <v>BOMBE</v>
      </c>
      <c r="H1016" t="str">
        <f>INDEX(Articles!$1:$1048576,MATCH(E1016,Articles!D:D,0),9)</f>
        <v>POT A FEU</v>
      </c>
      <c r="I1016">
        <f>INDEX(Articles!$1:$1048576,MATCH(E1016,Articles!D:D,0),10)</f>
        <v>100</v>
      </c>
      <c r="J1016" t="str">
        <f>INDEX(Articles!$1:$1048576,MATCH(E1016,Articles!D:D,0),11)</f>
        <v>MOSAIQUE</v>
      </c>
      <c r="K1016" t="str">
        <f>INDEX(Articles!$1:$1048576,MATCH(E1016,Articles!D:D,0),12)</f>
        <v>AQUA</v>
      </c>
      <c r="L1016" t="str">
        <f>INDEX(Articles!$1:$1048576,MATCH(E1016,Articles!D:D,0),13)</f>
        <v>CN</v>
      </c>
      <c r="M1016" t="str">
        <f>INDEX(Articles!$1:$1048576,MATCH(E1016,Articles!D:D,0),14)</f>
        <v>F4</v>
      </c>
      <c r="N1016" t="str">
        <f>INDEX(Articles!$1:$1048576,MATCH(E1016,Articles!D:D,0),15)</f>
        <v>1.3G</v>
      </c>
      <c r="O1016" t="str">
        <f>INDEX(Articles!$1:$1048576,MATCH(E1016,Articles!D:D,0),16)</f>
        <v>1008-F4-69245225</v>
      </c>
      <c r="P1016">
        <f>INDEX(Articles!$1:$1048576,MATCH(E1016,Articles!D:D,0),17)*1000</f>
        <v>320</v>
      </c>
      <c r="Q1016" t="str">
        <f>INDEX(Articles!$1:$1048576,MATCH(E1016,Articles!D:D,0),18)</f>
        <v>2</v>
      </c>
      <c r="R1016">
        <f>INDEX(Articles!$1:$1048576,MATCH(E1016,Articles!D:D,0),19)</f>
        <v>100</v>
      </c>
      <c r="S1016" t="str">
        <f>IF(INDEX('Unités CA'!$1:$1048576,MATCH(E1016,'Unités CA'!D:D,0),5)=0,"",INDEX('Unités CA'!$1:$1048576,MATCH(E1016,'Unités CA'!D:D,0),5))</f>
        <v>0030/CA</v>
      </c>
      <c r="T1016" t="str">
        <f>IF(INDEX('Unités BTE'!$1:$1048576,MATCH(E1016,'Unités CA'!D:D,0),5)=0,"",INDEX('Unités BTE'!$1:$1048576,MATCH(E1016,'Unités CA'!D:D,0),5))</f>
        <v/>
      </c>
      <c r="U1016">
        <f>IFERROR(INDEX('Prix PRO CA'!$1:$1048576,MATCH(E1016,'Prix PRO CA'!D:D,0),10),"")</f>
        <v>97.5</v>
      </c>
      <c r="V1016" t="str">
        <f>IFERROR(INDEX('Prix PRO CA'!$1:$1048576,MATCH(E1016,'Prix PRO BTE'!D:D,0),10),"")</f>
        <v/>
      </c>
      <c r="W1016">
        <f>+IFERROR(INDEX('Prix PRO PCS'!$1:$1048576,MATCH(E1016,'Prix PRO PCS'!D:D,0),10),"")</f>
        <v>3.25</v>
      </c>
      <c r="X1016">
        <f>IF(B1016="OPPORTUNITE",AA1016,IF(AA1016&lt;=0,"Non",IF(AA1016&gt;10,"Oui","Inf à 10")))</f>
        <v>279</v>
      </c>
      <c r="Y1016" t="str">
        <f>IFERROR(INDEX(LigneAchat!$1:$1048576,MATCH(E1016,LigneAchat!D:D,0),5),"")</f>
        <v/>
      </c>
      <c r="Z1016">
        <f>INDEX(Articles!$1:$1048576,MATCH(E1016,Articles!D:D,0),21)</f>
        <v>279</v>
      </c>
      <c r="AA1016">
        <f>+Z1016-AB1016</f>
        <v>279</v>
      </c>
      <c r="AB1016">
        <f>+INDEX(Articles!$1:$1048576,MATCH(E1016,Articles!D:D,0),23)</f>
        <v>0</v>
      </c>
    </row>
    <row r="1017">
      <c r="B1017" t="str">
        <f>INDEX(Articles!$1:$1048576,MATCH(E1017,Articles!D:D,0),6)</f>
        <v>OPPORTUNITE</v>
      </c>
      <c r="C1017" t="str">
        <f>INDEX(Articles!$1:$1048576,MATCH(E1017,Articles!D:D,0),7)</f>
        <v/>
      </c>
      <c r="D1017" t="str">
        <f>HYPERLINK(INDEX(Articles!$1:$1048576,MATCH(E1017,Articles!D:D,0),24),"Lien")</f>
        <v>Lien</v>
      </c>
      <c r="E1017" t="str">
        <v>88610-08</v>
      </c>
      <c r="F1017" t="str">
        <f>INDEX(Articles!$1:$1048576,MATCH(E1017,Articles!D:D,0),5)</f>
        <v>BOMBE Ø100  POT-A-FEU PAPILLOTE MULTICOLORE</v>
      </c>
      <c r="G1017" t="str">
        <f>INDEX(Articles!$1:$1048576,MATCH(E1017,Articles!D:D,0),8)</f>
        <v>BOMBE</v>
      </c>
      <c r="H1017" t="str">
        <f>INDEX(Articles!$1:$1048576,MATCH(E1017,Articles!D:D,0),9)</f>
        <v>POT A FEU</v>
      </c>
      <c r="I1017">
        <f>INDEX(Articles!$1:$1048576,MATCH(E1017,Articles!D:D,0),10)</f>
        <v>100</v>
      </c>
      <c r="J1017" t="str">
        <f>INDEX(Articles!$1:$1048576,MATCH(E1017,Articles!D:D,0),11)</f>
        <v>SPECIAL SERPENTIN</v>
      </c>
      <c r="K1017" t="str">
        <f>INDEX(Articles!$1:$1048576,MATCH(E1017,Articles!D:D,0),12)</f>
        <v>MULTICOLORE</v>
      </c>
      <c r="L1017" t="str">
        <f>INDEX(Articles!$1:$1048576,MATCH(E1017,Articles!D:D,0),13)</f>
        <v>CN</v>
      </c>
      <c r="M1017" t="str">
        <f>INDEX(Articles!$1:$1048576,MATCH(E1017,Articles!D:D,0),14)</f>
        <v>F4</v>
      </c>
      <c r="N1017" t="str">
        <f>INDEX(Articles!$1:$1048576,MATCH(E1017,Articles!D:D,0),15)</f>
        <v>1.3G</v>
      </c>
      <c r="O1017" t="str">
        <f>INDEX(Articles!$1:$1048576,MATCH(E1017,Articles!D:D,0),16)</f>
        <v>1008-F4-69252665</v>
      </c>
      <c r="P1017">
        <f>INDEX(Articles!$1:$1048576,MATCH(E1017,Articles!D:D,0),17)*1000</f>
        <v>320</v>
      </c>
      <c r="Q1017" t="str">
        <f>INDEX(Articles!$1:$1048576,MATCH(E1017,Articles!D:D,0),18)</f>
        <v>2</v>
      </c>
      <c r="R1017">
        <f>INDEX(Articles!$1:$1048576,MATCH(E1017,Articles!D:D,0),19)</f>
        <v>100</v>
      </c>
      <c r="S1017" t="str">
        <f>IF(INDEX('Unités CA'!$1:$1048576,MATCH(E1017,'Unités CA'!D:D,0),5)=0,"",INDEX('Unités CA'!$1:$1048576,MATCH(E1017,'Unités CA'!D:D,0),5))</f>
        <v>0030/CA</v>
      </c>
      <c r="T1017" t="str">
        <f>IF(INDEX('Unités BTE'!$1:$1048576,MATCH(E1017,'Unités CA'!D:D,0),5)=0,"",INDEX('Unités BTE'!$1:$1048576,MATCH(E1017,'Unités CA'!D:D,0),5))</f>
        <v/>
      </c>
      <c r="U1017">
        <f>IFERROR(INDEX('Prix PRO CA'!$1:$1048576,MATCH(E1017,'Prix PRO CA'!D:D,0),10),"")</f>
        <v>97.5</v>
      </c>
      <c r="V1017" t="str">
        <f>IFERROR(INDEX('Prix PRO CA'!$1:$1048576,MATCH(E1017,'Prix PRO BTE'!D:D,0),10),"")</f>
        <v/>
      </c>
      <c r="W1017">
        <f>+IFERROR(INDEX('Prix PRO PCS'!$1:$1048576,MATCH(E1017,'Prix PRO PCS'!D:D,0),10),"")</f>
        <v>3.25</v>
      </c>
      <c r="X1017">
        <f>IF(B1017="OPPORTUNITE",AA1017,IF(AA1017&lt;=0,"Non",IF(AA1017&gt;10,"Oui","Inf à 10")))</f>
        <v>128</v>
      </c>
      <c r="Y1017" t="str">
        <f>IFERROR(INDEX(LigneAchat!$1:$1048576,MATCH(E1017,LigneAchat!D:D,0),5),"")</f>
        <v/>
      </c>
      <c r="Z1017">
        <f>INDEX(Articles!$1:$1048576,MATCH(E1017,Articles!D:D,0),21)</f>
        <v>128</v>
      </c>
      <c r="AA1017">
        <f>+Z1017-AB1017</f>
        <v>128</v>
      </c>
      <c r="AB1017">
        <f>+INDEX(Articles!$1:$1048576,MATCH(E1017,Articles!D:D,0),23)</f>
        <v>0</v>
      </c>
    </row>
    <row r="1018">
      <c r="B1018" t="str">
        <f>INDEX(Articles!$1:$1048576,MATCH(E1018,Articles!D:D,0),6)</f>
        <v>OPPORTUNITE</v>
      </c>
      <c r="C1018" t="str">
        <f>INDEX(Articles!$1:$1048576,MATCH(E1018,Articles!D:D,0),7)</f>
        <v/>
      </c>
      <c r="D1018" t="str">
        <f>HYPERLINK(INDEX(Articles!$1:$1048576,MATCH(E1018,Articles!D:D,0),24),"Lien")</f>
        <v>Lien</v>
      </c>
      <c r="E1018" t="str">
        <v>73310J</v>
      </c>
      <c r="F1018" t="str">
        <f>INDEX(Articles!$1:$1048576,MATCH(E1018,Articles!D:D,0),5)</f>
        <v>BOMBE Ø100 CYL. FLASH JAUNE</v>
      </c>
      <c r="G1018" t="str">
        <f>INDEX(Articles!$1:$1048576,MATCH(E1018,Articles!D:D,0),8)</f>
        <v>BOMBE</v>
      </c>
      <c r="H1018" t="str">
        <f>INDEX(Articles!$1:$1048576,MATCH(E1018,Articles!D:D,0),9)</f>
        <v>CYLIND</v>
      </c>
      <c r="I1018">
        <f>INDEX(Articles!$1:$1048576,MATCH(E1018,Articles!D:D,0),10)</f>
        <v>100</v>
      </c>
      <c r="J1018" t="str">
        <f>INDEX(Articles!$1:$1048576,MATCH(E1018,Articles!D:D,0),11)</f>
        <v>FLAMME</v>
      </c>
      <c r="K1018" t="str">
        <f>INDEX(Articles!$1:$1048576,MATCH(E1018,Articles!D:D,0),12)</f>
        <v>JAUNE</v>
      </c>
      <c r="L1018" t="str">
        <f>INDEX(Articles!$1:$1048576,MATCH(E1018,Articles!D:D,0),13)</f>
        <v>EU</v>
      </c>
      <c r="M1018" t="str">
        <f>INDEX(Articles!$1:$1048576,MATCH(E1018,Articles!D:D,0),14)</f>
        <v>F4</v>
      </c>
      <c r="N1018" t="str">
        <f>INDEX(Articles!$1:$1048576,MATCH(E1018,Articles!D:D,0),15)</f>
        <v>1.3G</v>
      </c>
      <c r="O1018" t="str">
        <f>INDEX(Articles!$1:$1048576,MATCH(E1018,Articles!D:D,0),16)</f>
        <v>0589-F4-0063</v>
      </c>
      <c r="P1018">
        <f>INDEX(Articles!$1:$1048576,MATCH(E1018,Articles!D:D,0),17)*1000</f>
        <v>127</v>
      </c>
      <c r="Q1018" t="str">
        <f>INDEX(Articles!$1:$1048576,MATCH(E1018,Articles!D:D,0),18)</f>
        <v>2,2</v>
      </c>
      <c r="R1018">
        <f>INDEX(Articles!$1:$1048576,MATCH(E1018,Articles!D:D,0),19)</f>
        <v>100</v>
      </c>
      <c r="S1018" t="str">
        <f>IF(INDEX('Unités CA'!$1:$1048576,MATCH(E1018,'Unités CA'!D:D,0),5)=0,"",INDEX('Unités CA'!$1:$1048576,MATCH(E1018,'Unités CA'!D:D,0),5))</f>
        <v>0025/CA</v>
      </c>
      <c r="T1018" t="str">
        <f>IF(INDEX('Unités BTE'!$1:$1048576,MATCH(E1018,'Unités CA'!D:D,0),5)=0,"",INDEX('Unités BTE'!$1:$1048576,MATCH(E1018,'Unités CA'!D:D,0),5))</f>
        <v/>
      </c>
      <c r="U1018">
        <f>IFERROR(INDEX('Prix PRO CA'!$1:$1048576,MATCH(E1018,'Prix PRO CA'!D:D,0),10),"")</f>
        <v>310.5</v>
      </c>
      <c r="V1018" t="str">
        <f>IFERROR(INDEX('Prix PRO CA'!$1:$1048576,MATCH(E1018,'Prix PRO BTE'!D:D,0),10),"")</f>
        <v/>
      </c>
      <c r="W1018">
        <f>+IFERROR(INDEX('Prix PRO PCS'!$1:$1048576,MATCH(E1018,'Prix PRO PCS'!D:D,0),10),"")</f>
        <v>12.42</v>
      </c>
      <c r="X1018">
        <f>IF(B1018="OPPORTUNITE",AA1018,IF(AA1018&lt;=0,"Non",IF(AA1018&gt;10,"Oui","Inf à 10")))</f>
        <v>2</v>
      </c>
      <c r="Y1018" t="str">
        <f>IFERROR(INDEX(LigneAchat!$1:$1048576,MATCH(E1018,LigneAchat!D:D,0),5),"")</f>
        <v/>
      </c>
      <c r="Z1018">
        <f>INDEX(Articles!$1:$1048576,MATCH(E1018,Articles!D:D,0),21)</f>
        <v>2</v>
      </c>
      <c r="AA1018">
        <f>+Z1018-AB1018</f>
        <v>2</v>
      </c>
      <c r="AB1018">
        <f>+INDEX(Articles!$1:$1048576,MATCH(E1018,Articles!D:D,0),23)</f>
        <v>0</v>
      </c>
    </row>
    <row r="1019">
      <c r="B1019" t="str">
        <f>INDEX(Articles!$1:$1048576,MATCH(E1019,Articles!D:D,0),6)</f>
        <v>OPPORTUNITE</v>
      </c>
      <c r="C1019" t="str">
        <f>INDEX(Articles!$1:$1048576,MATCH(E1019,Articles!D:D,0),7)</f>
        <v/>
      </c>
      <c r="D1019" t="str">
        <f>HYPERLINK(INDEX(Articles!$1:$1048576,MATCH(E1019,Articles!D:D,0),24),"Lien")</f>
        <v>Lien</v>
      </c>
      <c r="E1019" t="str">
        <v>61110-CB</v>
      </c>
      <c r="F1019" t="str">
        <f>INDEX(Articles!$1:$1048576,MATCH(E1019,Articles!D:D,0),5)</f>
        <v>POT-A-FEU 100 MM CLIGNOTANT ARGENT</v>
      </c>
      <c r="G1019" t="str">
        <f>INDEX(Articles!$1:$1048576,MATCH(E1019,Articles!D:D,0),8)</f>
        <v>BOMBE</v>
      </c>
      <c r="H1019" t="str">
        <f>INDEX(Articles!$1:$1048576,MATCH(E1019,Articles!D:D,0),9)</f>
        <v>POT A FEU</v>
      </c>
      <c r="I1019">
        <f>INDEX(Articles!$1:$1048576,MATCH(E1019,Articles!D:D,0),10)</f>
        <v>100</v>
      </c>
      <c r="J1019" t="str">
        <f>INDEX(Articles!$1:$1048576,MATCH(E1019,Articles!D:D,0),11)</f>
        <v>POT A FEU</v>
      </c>
      <c r="K1019" t="str">
        <f>INDEX(Articles!$1:$1048576,MATCH(E1019,Articles!D:D,0),12)</f>
        <v>ARGENT</v>
      </c>
      <c r="L1019" t="str">
        <f>INDEX(Articles!$1:$1048576,MATCH(E1019,Articles!D:D,0),13)</f>
        <v>EU</v>
      </c>
      <c r="M1019" t="str">
        <f>INDEX(Articles!$1:$1048576,MATCH(E1019,Articles!D:D,0),14)</f>
        <v>F4</v>
      </c>
      <c r="N1019" t="str">
        <f>INDEX(Articles!$1:$1048576,MATCH(E1019,Articles!D:D,0),15)</f>
        <v>1.3G</v>
      </c>
      <c r="O1019" t="str">
        <f>INDEX(Articles!$1:$1048576,MATCH(E1019,Articles!D:D,0),16)</f>
        <v>0163-F4-3777</v>
      </c>
      <c r="P1019">
        <f>INDEX(Articles!$1:$1048576,MATCH(E1019,Articles!D:D,0),17)*1000</f>
        <v>464</v>
      </c>
      <c r="Q1019" t="str">
        <f>INDEX(Articles!$1:$1048576,MATCH(E1019,Articles!D:D,0),18)</f>
        <v>2</v>
      </c>
      <c r="R1019">
        <f>INDEX(Articles!$1:$1048576,MATCH(E1019,Articles!D:D,0),19)</f>
        <v>100</v>
      </c>
      <c r="S1019" t="str">
        <f>IF(INDEX('Unités CA'!$1:$1048576,MATCH(E1019,'Unités CA'!D:D,0),5)=0,"",INDEX('Unités CA'!$1:$1048576,MATCH(E1019,'Unités CA'!D:D,0),5))</f>
        <v>0017/CA</v>
      </c>
      <c r="T1019" t="str">
        <f>IF(INDEX('Unités BTE'!$1:$1048576,MATCH(E1019,'Unités CA'!D:D,0),5)=0,"",INDEX('Unités BTE'!$1:$1048576,MATCH(E1019,'Unités CA'!D:D,0),5))</f>
        <v/>
      </c>
      <c r="U1019">
        <f>IFERROR(INDEX('Prix PRO CA'!$1:$1048576,MATCH(E1019,'Prix PRO CA'!D:D,0),10),"")</f>
        <v>126.14</v>
      </c>
      <c r="V1019" t="str">
        <f>IFERROR(INDEX('Prix PRO CA'!$1:$1048576,MATCH(E1019,'Prix PRO BTE'!D:D,0),10),"")</f>
        <v/>
      </c>
      <c r="W1019">
        <f>+IFERROR(INDEX('Prix PRO PCS'!$1:$1048576,MATCH(E1019,'Prix PRO PCS'!D:D,0),10),"")</f>
        <v>7.42</v>
      </c>
      <c r="X1019">
        <f>IF(B1019="OPPORTUNITE",AA1019,IF(AA1019&lt;=0,"Non",IF(AA1019&gt;10,"Oui","Inf à 10")))</f>
        <v>97</v>
      </c>
      <c r="Y1019" t="str">
        <f>IFERROR(INDEX(LigneAchat!$1:$1048576,MATCH(E1019,LigneAchat!D:D,0),5),"")</f>
        <v/>
      </c>
      <c r="Z1019">
        <f>INDEX(Articles!$1:$1048576,MATCH(E1019,Articles!D:D,0),21)</f>
        <v>97</v>
      </c>
      <c r="AA1019">
        <f>+Z1019-AB1019</f>
        <v>97</v>
      </c>
      <c r="AB1019">
        <f>+INDEX(Articles!$1:$1048576,MATCH(E1019,Articles!D:D,0),23)</f>
        <v>0</v>
      </c>
    </row>
    <row r="1020">
      <c r="B1020" t="str">
        <f>INDEX(Articles!$1:$1048576,MATCH(E1020,Articles!D:D,0),6)</f>
        <v>OPPORTUNITE</v>
      </c>
      <c r="C1020" t="str">
        <f>INDEX(Articles!$1:$1048576,MATCH(E1020,Articles!D:D,0),7)</f>
        <v/>
      </c>
      <c r="D1020" t="str">
        <f>HYPERLINK(INDEX(Articles!$1:$1048576,MATCH(E1020,Articles!D:D,0),24),"Lien")</f>
        <v>Lien</v>
      </c>
      <c r="E1020" t="str">
        <v>61310R</v>
      </c>
      <c r="F1020" t="str">
        <f>INDEX(Articles!$1:$1048576,MATCH(E1020,Articles!D:D,0),5)</f>
        <v>POT-A-FEU Ø100 SERPENTEAUX ROUGES</v>
      </c>
      <c r="G1020" t="str">
        <f>INDEX(Articles!$1:$1048576,MATCH(E1020,Articles!D:D,0),8)</f>
        <v>BOMBE</v>
      </c>
      <c r="H1020" t="str">
        <f>INDEX(Articles!$1:$1048576,MATCH(E1020,Articles!D:D,0),9)</f>
        <v>POT A FEU</v>
      </c>
      <c r="I1020">
        <f>INDEX(Articles!$1:$1048576,MATCH(E1020,Articles!D:D,0),10)</f>
        <v>100</v>
      </c>
      <c r="J1020" t="str">
        <f>INDEX(Articles!$1:$1048576,MATCH(E1020,Articles!D:D,0),11)</f>
        <v>SPECIAL SERPENTIN</v>
      </c>
      <c r="K1020" t="str">
        <f>INDEX(Articles!$1:$1048576,MATCH(E1020,Articles!D:D,0),12)</f>
        <v>ROUGE</v>
      </c>
      <c r="L1020" t="str">
        <f>INDEX(Articles!$1:$1048576,MATCH(E1020,Articles!D:D,0),13)</f>
        <v>EU</v>
      </c>
      <c r="M1020" t="str">
        <f>INDEX(Articles!$1:$1048576,MATCH(E1020,Articles!D:D,0),14)</f>
        <v>F4</v>
      </c>
      <c r="N1020" t="str">
        <f>INDEX(Articles!$1:$1048576,MATCH(E1020,Articles!D:D,0),15)</f>
        <v>1.3G</v>
      </c>
      <c r="O1020" t="str">
        <f>INDEX(Articles!$1:$1048576,MATCH(E1020,Articles!D:D,0),16)</f>
        <v>0163-F4-3777</v>
      </c>
      <c r="P1020">
        <f>INDEX(Articles!$1:$1048576,MATCH(E1020,Articles!D:D,0),17)*1000</f>
        <v>278</v>
      </c>
      <c r="Q1020" t="str">
        <f>INDEX(Articles!$1:$1048576,MATCH(E1020,Articles!D:D,0),18)</f>
        <v>2</v>
      </c>
      <c r="R1020">
        <f>INDEX(Articles!$1:$1048576,MATCH(E1020,Articles!D:D,0),19)</f>
        <v>100</v>
      </c>
      <c r="S1020" t="str">
        <f>IF(INDEX('Unités CA'!$1:$1048576,MATCH(E1020,'Unités CA'!D:D,0),5)=0,"",INDEX('Unités CA'!$1:$1048576,MATCH(E1020,'Unités CA'!D:D,0),5))</f>
        <v>0025/CA</v>
      </c>
      <c r="T1020" t="str">
        <f>IF(INDEX('Unités BTE'!$1:$1048576,MATCH(E1020,'Unités CA'!D:D,0),5)=0,"",INDEX('Unités BTE'!$1:$1048576,MATCH(E1020,'Unités CA'!D:D,0),5))</f>
        <v/>
      </c>
      <c r="U1020">
        <f>IFERROR(INDEX('Prix PRO CA'!$1:$1048576,MATCH(E1020,'Prix PRO CA'!D:D,0),10),"")</f>
        <v>185.5</v>
      </c>
      <c r="V1020" t="str">
        <f>IFERROR(INDEX('Prix PRO CA'!$1:$1048576,MATCH(E1020,'Prix PRO BTE'!D:D,0),10),"")</f>
        <v/>
      </c>
      <c r="W1020">
        <f>+IFERROR(INDEX('Prix PRO PCS'!$1:$1048576,MATCH(E1020,'Prix PRO PCS'!D:D,0),10),"")</f>
        <v>7.42</v>
      </c>
      <c r="X1020">
        <f>IF(B1020="OPPORTUNITE",AA1020,IF(AA1020&lt;=0,"Non",IF(AA1020&gt;10,"Oui","Inf à 10")))</f>
        <v>25</v>
      </c>
      <c r="Y1020" t="str">
        <f>IFERROR(INDEX(LigneAchat!$1:$1048576,MATCH(E1020,LigneAchat!D:D,0),5),"")</f>
        <v/>
      </c>
      <c r="Z1020">
        <f>INDEX(Articles!$1:$1048576,MATCH(E1020,Articles!D:D,0),21)</f>
        <v>25</v>
      </c>
      <c r="AA1020">
        <f>+Z1020-AB1020</f>
        <v>25</v>
      </c>
      <c r="AB1020">
        <f>+INDEX(Articles!$1:$1048576,MATCH(E1020,Articles!D:D,0),23)</f>
        <v>0</v>
      </c>
    </row>
    <row r="1021">
      <c r="B1021" t="str">
        <f>INDEX(Articles!$1:$1048576,MATCH(E1021,Articles!D:D,0),6)</f>
        <v>OPPORTUNITE</v>
      </c>
      <c r="C1021" t="str">
        <f>INDEX(Articles!$1:$1048576,MATCH(E1021,Articles!D:D,0),7)</f>
        <v/>
      </c>
      <c r="D1021" t="str">
        <f>HYPERLINK(INDEX(Articles!$1:$1048576,MATCH(E1021,Articles!D:D,0),24),"Lien")</f>
        <v>Lien</v>
      </c>
      <c r="E1021" t="str">
        <v>61310VE</v>
      </c>
      <c r="F1021" t="str">
        <f>INDEX(Articles!$1:$1048576,MATCH(E1021,Articles!D:D,0),5)</f>
        <v>POT-A-FEU Ø100 SERPENTEAUX VERTS</v>
      </c>
      <c r="G1021" t="str">
        <f>INDEX(Articles!$1:$1048576,MATCH(E1021,Articles!D:D,0),8)</f>
        <v>BOMBE</v>
      </c>
      <c r="H1021" t="str">
        <f>INDEX(Articles!$1:$1048576,MATCH(E1021,Articles!D:D,0),9)</f>
        <v>POT A FEU</v>
      </c>
      <c r="I1021">
        <f>INDEX(Articles!$1:$1048576,MATCH(E1021,Articles!D:D,0),10)</f>
        <v>100</v>
      </c>
      <c r="J1021" t="str">
        <f>INDEX(Articles!$1:$1048576,MATCH(E1021,Articles!D:D,0),11)</f>
        <v>SPECIAL SERPENTIN</v>
      </c>
      <c r="K1021" t="str">
        <f>INDEX(Articles!$1:$1048576,MATCH(E1021,Articles!D:D,0),12)</f>
        <v>VERT</v>
      </c>
      <c r="L1021" t="str">
        <f>INDEX(Articles!$1:$1048576,MATCH(E1021,Articles!D:D,0),13)</f>
        <v>EU</v>
      </c>
      <c r="M1021" t="str">
        <f>INDEX(Articles!$1:$1048576,MATCH(E1021,Articles!D:D,0),14)</f>
        <v>F4</v>
      </c>
      <c r="N1021" t="str">
        <f>INDEX(Articles!$1:$1048576,MATCH(E1021,Articles!D:D,0),15)</f>
        <v>1.3G</v>
      </c>
      <c r="O1021" t="str">
        <f>INDEX(Articles!$1:$1048576,MATCH(E1021,Articles!D:D,0),16)</f>
        <v>0163-F4-3777</v>
      </c>
      <c r="P1021">
        <f>INDEX(Articles!$1:$1048576,MATCH(E1021,Articles!D:D,0),17)*1000</f>
        <v>278</v>
      </c>
      <c r="Q1021" t="str">
        <f>INDEX(Articles!$1:$1048576,MATCH(E1021,Articles!D:D,0),18)</f>
        <v>2</v>
      </c>
      <c r="R1021">
        <f>INDEX(Articles!$1:$1048576,MATCH(E1021,Articles!D:D,0),19)</f>
        <v>100</v>
      </c>
      <c r="S1021" t="str">
        <f>IF(INDEX('Unités CA'!$1:$1048576,MATCH(E1021,'Unités CA'!D:D,0),5)=0,"",INDEX('Unités CA'!$1:$1048576,MATCH(E1021,'Unités CA'!D:D,0),5))</f>
        <v>0025/CA</v>
      </c>
      <c r="T1021" t="str">
        <f>IF(INDEX('Unités BTE'!$1:$1048576,MATCH(E1021,'Unités CA'!D:D,0),5)=0,"",INDEX('Unités BTE'!$1:$1048576,MATCH(E1021,'Unités CA'!D:D,0),5))</f>
        <v/>
      </c>
      <c r="U1021">
        <f>IFERROR(INDEX('Prix PRO CA'!$1:$1048576,MATCH(E1021,'Prix PRO CA'!D:D,0),10),"")</f>
        <v>185.5</v>
      </c>
      <c r="V1021" t="str">
        <f>IFERROR(INDEX('Prix PRO CA'!$1:$1048576,MATCH(E1021,'Prix PRO BTE'!D:D,0),10),"")</f>
        <v/>
      </c>
      <c r="W1021">
        <f>+IFERROR(INDEX('Prix PRO PCS'!$1:$1048576,MATCH(E1021,'Prix PRO PCS'!D:D,0),10),"")</f>
        <v>7.42</v>
      </c>
      <c r="X1021">
        <f>IF(B1021="OPPORTUNITE",AA1021,IF(AA1021&lt;=0,"Non",IF(AA1021&gt;10,"Oui","Inf à 10")))</f>
        <v>86</v>
      </c>
      <c r="Y1021" t="str">
        <f>IFERROR(INDEX(LigneAchat!$1:$1048576,MATCH(E1021,LigneAchat!D:D,0),5),"")</f>
        <v/>
      </c>
      <c r="Z1021">
        <f>INDEX(Articles!$1:$1048576,MATCH(E1021,Articles!D:D,0),21)</f>
        <v>86</v>
      </c>
      <c r="AA1021">
        <f>+Z1021-AB1021</f>
        <v>86</v>
      </c>
      <c r="AB1021">
        <f>+INDEX(Articles!$1:$1048576,MATCH(E1021,Articles!D:D,0),23)</f>
        <v>0</v>
      </c>
    </row>
    <row r="1022">
      <c r="B1022" t="str">
        <f>INDEX(Articles!$1:$1048576,MATCH(E1022,Articles!D:D,0),6)</f>
        <v>OPPORTUNITE</v>
      </c>
      <c r="C1022" t="str">
        <f>INDEX(Articles!$1:$1048576,MATCH(E1022,Articles!D:D,0),7)</f>
        <v/>
      </c>
      <c r="D1022" t="str">
        <f>HYPERLINK(INDEX(Articles!$1:$1048576,MATCH(E1022,Articles!D:D,0),24),"Lien")</f>
        <v>Lien</v>
      </c>
      <c r="E1022" t="str">
        <v>91712-54</v>
      </c>
      <c r="F1022" t="str">
        <f>INDEX(Articles!$1:$1048576,MATCH(E1022,Articles!D:D,0),5)</f>
        <v>BOMBE PIVOINE JAUNE PISTIL ROUGE</v>
      </c>
      <c r="G1022" t="str">
        <f>INDEX(Articles!$1:$1048576,MATCH(E1022,Articles!D:D,0),8)</f>
        <v>BOMBE</v>
      </c>
      <c r="H1022" t="str">
        <f>INDEX(Articles!$1:$1048576,MATCH(E1022,Articles!D:D,0),9)</f>
        <v>ASSORTIE</v>
      </c>
      <c r="I1022">
        <f>INDEX(Articles!$1:$1048576,MATCH(E1022,Articles!D:D,0),10)</f>
        <v>125</v>
      </c>
      <c r="J1022" t="str">
        <f>INDEX(Articles!$1:$1048576,MATCH(E1022,Articles!D:D,0),11)</f>
        <v>PIVOINE</v>
      </c>
      <c r="K1022" t="str">
        <f>INDEX(Articles!$1:$1048576,MATCH(E1022,Articles!D:D,0),12)</f>
        <v>JAUNE</v>
      </c>
      <c r="L1022" t="str">
        <f>INDEX(Articles!$1:$1048576,MATCH(E1022,Articles!D:D,0),13)</f>
        <v>CN</v>
      </c>
      <c r="M1022" t="str">
        <f>INDEX(Articles!$1:$1048576,MATCH(E1022,Articles!D:D,0),14)</f>
        <v>F4</v>
      </c>
      <c r="N1022" t="str">
        <f>INDEX(Articles!$1:$1048576,MATCH(E1022,Articles!D:D,0),15)</f>
        <v>1.3G</v>
      </c>
      <c r="O1022" t="str">
        <f>INDEX(Articles!$1:$1048576,MATCH(E1022,Articles!D:D,0),16)</f>
        <v>1008-f4-69253205</v>
      </c>
      <c r="P1022">
        <f>INDEX(Articles!$1:$1048576,MATCH(E1022,Articles!D:D,0),17)*1000</f>
        <v>695</v>
      </c>
      <c r="Q1022" t="str">
        <f>INDEX(Articles!$1:$1048576,MATCH(E1022,Articles!D:D,0),18)</f>
        <v>3,8</v>
      </c>
      <c r="R1022">
        <f>INDEX(Articles!$1:$1048576,MATCH(E1022,Articles!D:D,0),19)</f>
        <v>125</v>
      </c>
      <c r="S1022" t="str">
        <f>IF(INDEX('Unités CA'!$1:$1048576,MATCH(E1022,'Unités CA'!D:D,0),5)=0,"",INDEX('Unités CA'!$1:$1048576,MATCH(E1022,'Unités CA'!D:D,0),5))</f>
        <v>0024/CA</v>
      </c>
      <c r="T1022" t="str">
        <f>IF(INDEX('Unités BTE'!$1:$1048576,MATCH(E1022,'Unités CA'!D:D,0),5)=0,"",INDEX('Unités BTE'!$1:$1048576,MATCH(E1022,'Unités CA'!D:D,0),5))</f>
        <v/>
      </c>
      <c r="U1022">
        <f>IFERROR(INDEX('Prix PRO CA'!$1:$1048576,MATCH(E1022,'Prix PRO CA'!D:D,0),10),"")</f>
        <v>178.08</v>
      </c>
      <c r="V1022" t="str">
        <f>IFERROR(INDEX('Prix PRO CA'!$1:$1048576,MATCH(E1022,'Prix PRO BTE'!D:D,0),10),"")</f>
        <v/>
      </c>
      <c r="W1022">
        <f>+IFERROR(INDEX('Prix PRO PCS'!$1:$1048576,MATCH(E1022,'Prix PRO PCS'!D:D,0),10),"")</f>
        <v>7.42</v>
      </c>
      <c r="X1022">
        <f>IF(B1022="OPPORTUNITE",AA1022,IF(AA1022&lt;=0,"Non",IF(AA1022&gt;10,"Oui","Inf à 10")))</f>
        <v>264</v>
      </c>
      <c r="Y1022" t="str">
        <f>IFERROR(INDEX(LigneAchat!$1:$1048576,MATCH(E1022,LigneAchat!D:D,0),5),"")</f>
        <v/>
      </c>
      <c r="Z1022">
        <f>INDEX(Articles!$1:$1048576,MATCH(E1022,Articles!D:D,0),21)</f>
        <v>264</v>
      </c>
      <c r="AA1022">
        <f>+Z1022-AB1022</f>
        <v>264</v>
      </c>
      <c r="AB1022">
        <f>+INDEX(Articles!$1:$1048576,MATCH(E1022,Articles!D:D,0),23)</f>
        <v>0</v>
      </c>
    </row>
    <row r="1023">
      <c r="B1023" t="str">
        <f>INDEX(Articles!$1:$1048576,MATCH(E1023,Articles!D:D,0),6)</f>
        <v>OPPORTUNITE</v>
      </c>
      <c r="C1023" t="str">
        <f>INDEX(Articles!$1:$1048576,MATCH(E1023,Articles!D:D,0),7)</f>
        <v/>
      </c>
      <c r="D1023" t="str">
        <f>HYPERLINK(INDEX(Articles!$1:$1048576,MATCH(E1023,Articles!D:D,0),24),"Lien")</f>
        <v>Lien</v>
      </c>
      <c r="E1023" t="str">
        <v>704550</v>
      </c>
      <c r="F1023" t="str">
        <f>INDEX(Articles!$1:$1048576,MATCH(E1023,Articles!D:D,0),5)</f>
        <v>BOMBE Ø125 QUATRE PETALES</v>
      </c>
      <c r="G1023" t="str">
        <f>INDEX(Articles!$1:$1048576,MATCH(E1023,Articles!D:D,0),8)</f>
        <v>BOMBE</v>
      </c>
      <c r="H1023" t="str">
        <f>INDEX(Articles!$1:$1048576,MATCH(E1023,Articles!D:D,0),9)</f>
        <v>SPHERIQUE</v>
      </c>
      <c r="I1023">
        <f>INDEX(Articles!$1:$1048576,MATCH(E1023,Articles!D:D,0),10)</f>
        <v>125</v>
      </c>
      <c r="J1023" t="str">
        <f>INDEX(Articles!$1:$1048576,MATCH(E1023,Articles!D:D,0),11)</f>
        <v>ARAIGNEE</v>
      </c>
      <c r="K1023" t="str">
        <f>INDEX(Articles!$1:$1048576,MATCH(E1023,Articles!D:D,0),12)</f>
        <v>VERT</v>
      </c>
      <c r="L1023" t="str">
        <f>INDEX(Articles!$1:$1048576,MATCH(E1023,Articles!D:D,0),13)</f>
        <v>CN</v>
      </c>
      <c r="M1023" t="str">
        <f>INDEX(Articles!$1:$1048576,MATCH(E1023,Articles!D:D,0),14)</f>
        <v>F4</v>
      </c>
      <c r="N1023" t="str">
        <f>INDEX(Articles!$1:$1048576,MATCH(E1023,Articles!D:D,0),15)</f>
        <v>1.3G</v>
      </c>
      <c r="O1023" t="str">
        <f>INDEX(Articles!$1:$1048576,MATCH(E1023,Articles!D:D,0),16)</f>
        <v>1170-F4-02744</v>
      </c>
      <c r="P1023">
        <f>INDEX(Articles!$1:$1048576,MATCH(E1023,Articles!D:D,0),17)*1000</f>
        <v>660</v>
      </c>
      <c r="Q1023" t="str">
        <f>INDEX(Articles!$1:$1048576,MATCH(E1023,Articles!D:D,0),18)</f>
        <v>3,8</v>
      </c>
      <c r="R1023">
        <f>INDEX(Articles!$1:$1048576,MATCH(E1023,Articles!D:D,0),19)</f>
        <v>125</v>
      </c>
      <c r="S1023" t="str">
        <f>IF(INDEX('Unités CA'!$1:$1048576,MATCH(E1023,'Unités CA'!D:D,0),5)=0,"",INDEX('Unités CA'!$1:$1048576,MATCH(E1023,'Unités CA'!D:D,0),5))</f>
        <v>0024/CA</v>
      </c>
      <c r="T1023" t="str">
        <f>IF(INDEX('Unités BTE'!$1:$1048576,MATCH(E1023,'Unités CA'!D:D,0),5)=0,"",INDEX('Unités BTE'!$1:$1048576,MATCH(E1023,'Unités CA'!D:D,0),5))</f>
        <v/>
      </c>
      <c r="U1023">
        <f>IFERROR(INDEX('Prix PRO CA'!$1:$1048576,MATCH(E1023,'Prix PRO CA'!D:D,0),10),"")</f>
        <v>118.08</v>
      </c>
      <c r="V1023" t="str">
        <f>IFERROR(INDEX('Prix PRO CA'!$1:$1048576,MATCH(E1023,'Prix PRO BTE'!D:D,0),10),"")</f>
        <v/>
      </c>
      <c r="W1023">
        <f>+IFERROR(INDEX('Prix PRO PCS'!$1:$1048576,MATCH(E1023,'Prix PRO PCS'!D:D,0),10),"")</f>
        <v>4.92</v>
      </c>
      <c r="X1023">
        <f>IF(B1023="OPPORTUNITE",AA1023,IF(AA1023&lt;=0,"Non",IF(AA1023&gt;10,"Oui","Inf à 10")))</f>
        <v>61</v>
      </c>
      <c r="Y1023" t="str">
        <f>IFERROR(INDEX(LigneAchat!$1:$1048576,MATCH(E1023,LigneAchat!D:D,0),5),"")</f>
        <v/>
      </c>
      <c r="Z1023">
        <f>INDEX(Articles!$1:$1048576,MATCH(E1023,Articles!D:D,0),21)</f>
        <v>61</v>
      </c>
      <c r="AA1023">
        <f>+Z1023-AB1023</f>
        <v>61</v>
      </c>
      <c r="AB1023">
        <f>+INDEX(Articles!$1:$1048576,MATCH(E1023,Articles!D:D,0),23)</f>
        <v>0</v>
      </c>
    </row>
    <row r="1024">
      <c r="B1024" t="str">
        <f>INDEX(Articles!$1:$1048576,MATCH(E1024,Articles!D:D,0),6)</f>
        <v>OPPORTUNITE</v>
      </c>
      <c r="C1024" t="str">
        <f>INDEX(Articles!$1:$1048576,MATCH(E1024,Articles!D:D,0),7)</f>
        <v/>
      </c>
      <c r="D1024" t="str">
        <f>HYPERLINK(INDEX(Articles!$1:$1048576,MATCH(E1024,Articles!D:D,0),24),"Lien")</f>
        <v>Lien</v>
      </c>
      <c r="E1024" t="str">
        <v>93012-10</v>
      </c>
      <c r="F1024" t="str">
        <f>INDEX(Articles!$1:$1048576,MATCH(E1024,Articles!D:D,0),5)</f>
        <v>BOMBE Ø125 TRONC + ARAIGNEE VIOLET</v>
      </c>
      <c r="G1024" t="str">
        <f>INDEX(Articles!$1:$1048576,MATCH(E1024,Articles!D:D,0),8)</f>
        <v>BOMBE</v>
      </c>
      <c r="H1024" t="str">
        <f>INDEX(Articles!$1:$1048576,MATCH(E1024,Articles!D:D,0),9)</f>
        <v>SPHERIQUE</v>
      </c>
      <c r="I1024">
        <f>INDEX(Articles!$1:$1048576,MATCH(E1024,Articles!D:D,0),10)</f>
        <v>125</v>
      </c>
      <c r="J1024" t="str">
        <f>INDEX(Articles!$1:$1048576,MATCH(E1024,Articles!D:D,0),11)</f>
        <v>ARAIGNEE TRONC</v>
      </c>
      <c r="K1024" t="str">
        <f>INDEX(Articles!$1:$1048576,MATCH(E1024,Articles!D:D,0),12)</f>
        <v>VIOLET</v>
      </c>
      <c r="L1024" t="str">
        <f>INDEX(Articles!$1:$1048576,MATCH(E1024,Articles!D:D,0),13)</f>
        <v>CN</v>
      </c>
      <c r="M1024" t="str">
        <f>INDEX(Articles!$1:$1048576,MATCH(E1024,Articles!D:D,0),14)</f>
        <v>F4</v>
      </c>
      <c r="N1024" t="str">
        <f>INDEX(Articles!$1:$1048576,MATCH(E1024,Articles!D:D,0),15)</f>
        <v>1.3G</v>
      </c>
      <c r="O1024" t="str">
        <f>INDEX(Articles!$1:$1048576,MATCH(E1024,Articles!D:D,0),16)</f>
        <v>1008-F4-69253205</v>
      </c>
      <c r="P1024">
        <f>INDEX(Articles!$1:$1048576,MATCH(E1024,Articles!D:D,0),17)*1000</f>
        <v>660</v>
      </c>
      <c r="Q1024" t="str">
        <f>INDEX(Articles!$1:$1048576,MATCH(E1024,Articles!D:D,0),18)</f>
        <v>3,8</v>
      </c>
      <c r="R1024">
        <f>INDEX(Articles!$1:$1048576,MATCH(E1024,Articles!D:D,0),19)</f>
        <v>125</v>
      </c>
      <c r="S1024" t="str">
        <f>IF(INDEX('Unités CA'!$1:$1048576,MATCH(E1024,'Unités CA'!D:D,0),5)=0,"",INDEX('Unités CA'!$1:$1048576,MATCH(E1024,'Unités CA'!D:D,0),5))</f>
        <v>0024/CA</v>
      </c>
      <c r="T1024" t="str">
        <f>IF(INDEX('Unités BTE'!$1:$1048576,MATCH(E1024,'Unités CA'!D:D,0),5)=0,"",INDEX('Unités BTE'!$1:$1048576,MATCH(E1024,'Unités CA'!D:D,0),5))</f>
        <v/>
      </c>
      <c r="U1024">
        <f>IFERROR(INDEX('Prix PRO CA'!$1:$1048576,MATCH(E1024,'Prix PRO CA'!D:D,0),10),"")</f>
        <v>118.08</v>
      </c>
      <c r="V1024" t="str">
        <f>IFERROR(INDEX('Prix PRO CA'!$1:$1048576,MATCH(E1024,'Prix PRO BTE'!D:D,0),10),"")</f>
        <v/>
      </c>
      <c r="W1024">
        <f>+IFERROR(INDEX('Prix PRO PCS'!$1:$1048576,MATCH(E1024,'Prix PRO PCS'!D:D,0),10),"")</f>
        <v>4.92</v>
      </c>
      <c r="X1024">
        <f>IF(B1024="OPPORTUNITE",AA1024,IF(AA1024&lt;=0,"Non",IF(AA1024&gt;10,"Oui","Inf à 10")))</f>
        <v>6</v>
      </c>
      <c r="Y1024" t="str">
        <f>IFERROR(INDEX(LigneAchat!$1:$1048576,MATCH(E1024,LigneAchat!D:D,0),5),"")</f>
        <v/>
      </c>
      <c r="Z1024">
        <f>INDEX(Articles!$1:$1048576,MATCH(E1024,Articles!D:D,0),21)</f>
        <v>9</v>
      </c>
      <c r="AA1024">
        <f>+Z1024-AB1024</f>
        <v>6</v>
      </c>
      <c r="AB1024">
        <f>+INDEX(Articles!$1:$1048576,MATCH(E1024,Articles!D:D,0),23)</f>
        <v>3</v>
      </c>
    </row>
    <row r="1025">
      <c r="B1025" t="str">
        <f>INDEX(Articles!$1:$1048576,MATCH(E1025,Articles!D:D,0),6)</f>
        <v>OPPORTUNITE</v>
      </c>
      <c r="C1025" t="str">
        <f>INDEX(Articles!$1:$1048576,MATCH(E1025,Articles!D:D,0),7)</f>
        <v/>
      </c>
      <c r="D1025" t="str">
        <f>HYPERLINK(INDEX(Articles!$1:$1048576,MATCH(E1025,Articles!D:D,0),24),"Lien")</f>
        <v>Lien</v>
      </c>
      <c r="E1025" t="str">
        <v>93112-05</v>
      </c>
      <c r="F1025" t="str">
        <f>INDEX(Articles!$1:$1048576,MATCH(E1025,Articles!D:D,0),5)</f>
        <v>BOMBE Ø125 TRONC + ARAIGNEE VERTE</v>
      </c>
      <c r="G1025" t="str">
        <f>INDEX(Articles!$1:$1048576,MATCH(E1025,Articles!D:D,0),8)</f>
        <v>BOMBE</v>
      </c>
      <c r="H1025" t="str">
        <f>INDEX(Articles!$1:$1048576,MATCH(E1025,Articles!D:D,0),9)</f>
        <v>SPHERIQUE</v>
      </c>
      <c r="I1025">
        <f>INDEX(Articles!$1:$1048576,MATCH(E1025,Articles!D:D,0),10)</f>
        <v>125</v>
      </c>
      <c r="J1025" t="str">
        <f>INDEX(Articles!$1:$1048576,MATCH(E1025,Articles!D:D,0),11)</f>
        <v>ARAIGNEE TRONC</v>
      </c>
      <c r="K1025" t="str">
        <f>INDEX(Articles!$1:$1048576,MATCH(E1025,Articles!D:D,0),12)</f>
        <v>VERT</v>
      </c>
      <c r="L1025" t="str">
        <f>INDEX(Articles!$1:$1048576,MATCH(E1025,Articles!D:D,0),13)</f>
        <v>CN</v>
      </c>
      <c r="M1025" t="str">
        <f>INDEX(Articles!$1:$1048576,MATCH(E1025,Articles!D:D,0),14)</f>
        <v>F4</v>
      </c>
      <c r="N1025" t="str">
        <f>INDEX(Articles!$1:$1048576,MATCH(E1025,Articles!D:D,0),15)</f>
        <v>1.3G</v>
      </c>
      <c r="O1025" t="str">
        <f>INDEX(Articles!$1:$1048576,MATCH(E1025,Articles!D:D,0),16)</f>
        <v>1008-F4-69253205</v>
      </c>
      <c r="P1025">
        <f>INDEX(Articles!$1:$1048576,MATCH(E1025,Articles!D:D,0),17)*1000</f>
        <v>660</v>
      </c>
      <c r="Q1025" t="str">
        <f>INDEX(Articles!$1:$1048576,MATCH(E1025,Articles!D:D,0),18)</f>
        <v>3,8</v>
      </c>
      <c r="R1025">
        <f>INDEX(Articles!$1:$1048576,MATCH(E1025,Articles!D:D,0),19)</f>
        <v>125</v>
      </c>
      <c r="S1025" t="str">
        <f>IF(INDEX('Unités CA'!$1:$1048576,MATCH(E1025,'Unités CA'!D:D,0),5)=0,"",INDEX('Unités CA'!$1:$1048576,MATCH(E1025,'Unités CA'!D:D,0),5))</f>
        <v>0024/CA</v>
      </c>
      <c r="T1025" t="str">
        <f>IF(INDEX('Unités BTE'!$1:$1048576,MATCH(E1025,'Unités CA'!D:D,0),5)=0,"",INDEX('Unités BTE'!$1:$1048576,MATCH(E1025,'Unités CA'!D:D,0),5))</f>
        <v/>
      </c>
      <c r="U1025">
        <f>IFERROR(INDEX('Prix PRO CA'!$1:$1048576,MATCH(E1025,'Prix PRO CA'!D:D,0),10),"")</f>
        <v>118.08</v>
      </c>
      <c r="V1025" t="str">
        <f>IFERROR(INDEX('Prix PRO CA'!$1:$1048576,MATCH(E1025,'Prix PRO BTE'!D:D,0),10),"")</f>
        <v/>
      </c>
      <c r="W1025">
        <f>+IFERROR(INDEX('Prix PRO PCS'!$1:$1048576,MATCH(E1025,'Prix PRO PCS'!D:D,0),10),"")</f>
        <v>4.92</v>
      </c>
      <c r="X1025">
        <f>IF(B1025="OPPORTUNITE",AA1025,IF(AA1025&lt;=0,"Non",IF(AA1025&gt;10,"Oui","Inf à 10")))</f>
        <v>210</v>
      </c>
      <c r="Y1025" t="str">
        <f>IFERROR(INDEX(LigneAchat!$1:$1048576,MATCH(E1025,LigneAchat!D:D,0),5),"")</f>
        <v/>
      </c>
      <c r="Z1025">
        <f>INDEX(Articles!$1:$1048576,MATCH(E1025,Articles!D:D,0),21)</f>
        <v>210</v>
      </c>
      <c r="AA1025">
        <f>+Z1025-AB1025</f>
        <v>210</v>
      </c>
      <c r="AB1025">
        <f>+INDEX(Articles!$1:$1048576,MATCH(E1025,Articles!D:D,0),23)</f>
        <v>0</v>
      </c>
    </row>
    <row r="1026">
      <c r="B1026" t="str">
        <f>INDEX(Articles!$1:$1048576,MATCH(E1026,Articles!D:D,0),6)</f>
        <v>OPPORTUNITE</v>
      </c>
      <c r="C1026" t="str">
        <f>INDEX(Articles!$1:$1048576,MATCH(E1026,Articles!D:D,0),7)</f>
        <v/>
      </c>
      <c r="D1026" t="str">
        <f>HYPERLINK(INDEX(Articles!$1:$1048576,MATCH(E1026,Articles!D:D,0),24),"Lien")</f>
        <v>Lien</v>
      </c>
      <c r="E1026" t="str">
        <v>99812-10</v>
      </c>
      <c r="F1026" t="str">
        <f>INDEX(Articles!$1:$1048576,MATCH(E1026,Articles!D:D,0),5)</f>
        <v>BOMBE Ø125 SPIRALE VIOLETTE</v>
      </c>
      <c r="G1026" t="str">
        <f>INDEX(Articles!$1:$1048576,MATCH(E1026,Articles!D:D,0),8)</f>
        <v>BOMBE</v>
      </c>
      <c r="H1026" t="str">
        <f>INDEX(Articles!$1:$1048576,MATCH(E1026,Articles!D:D,0),9)</f>
        <v>SPHERIQUE</v>
      </c>
      <c r="I1026">
        <f>INDEX(Articles!$1:$1048576,MATCH(E1026,Articles!D:D,0),10)</f>
        <v>125</v>
      </c>
      <c r="J1026" t="str">
        <f>INDEX(Articles!$1:$1048576,MATCH(E1026,Articles!D:D,0),11)</f>
        <v>GEOMETRIE MOTIF</v>
      </c>
      <c r="K1026" t="str">
        <f>INDEX(Articles!$1:$1048576,MATCH(E1026,Articles!D:D,0),12)</f>
        <v>VIOLET</v>
      </c>
      <c r="L1026" t="str">
        <f>INDEX(Articles!$1:$1048576,MATCH(E1026,Articles!D:D,0),13)</f>
        <v>CN</v>
      </c>
      <c r="M1026" t="str">
        <f>INDEX(Articles!$1:$1048576,MATCH(E1026,Articles!D:D,0),14)</f>
        <v>F4</v>
      </c>
      <c r="N1026" t="str">
        <f>INDEX(Articles!$1:$1048576,MATCH(E1026,Articles!D:D,0),15)</f>
        <v>1.3G</v>
      </c>
      <c r="O1026" t="str">
        <f>INDEX(Articles!$1:$1048576,MATCH(E1026,Articles!D:D,0),16)</f>
        <v>1008-F4-69253205</v>
      </c>
      <c r="P1026">
        <f>INDEX(Articles!$1:$1048576,MATCH(E1026,Articles!D:D,0),17)*1000</f>
        <v>660</v>
      </c>
      <c r="Q1026" t="str">
        <f>INDEX(Articles!$1:$1048576,MATCH(E1026,Articles!D:D,0),18)</f>
        <v>3,8</v>
      </c>
      <c r="R1026">
        <f>INDEX(Articles!$1:$1048576,MATCH(E1026,Articles!D:D,0),19)</f>
        <v>125</v>
      </c>
      <c r="S1026" t="str">
        <f>IF(INDEX('Unités CA'!$1:$1048576,MATCH(E1026,'Unités CA'!D:D,0),5)=0,"",INDEX('Unités CA'!$1:$1048576,MATCH(E1026,'Unités CA'!D:D,0),5))</f>
        <v>0024/CA</v>
      </c>
      <c r="T1026" t="str">
        <f>IF(INDEX('Unités BTE'!$1:$1048576,MATCH(E1026,'Unités CA'!D:D,0),5)=0,"",INDEX('Unités BTE'!$1:$1048576,MATCH(E1026,'Unités CA'!D:D,0),5))</f>
        <v/>
      </c>
      <c r="U1026">
        <f>IFERROR(INDEX('Prix PRO CA'!$1:$1048576,MATCH(E1026,'Prix PRO CA'!D:D,0),10),"")</f>
        <v>118.08</v>
      </c>
      <c r="V1026" t="str">
        <f>IFERROR(INDEX('Prix PRO CA'!$1:$1048576,MATCH(E1026,'Prix PRO BTE'!D:D,0),10),"")</f>
        <v/>
      </c>
      <c r="W1026">
        <f>+IFERROR(INDEX('Prix PRO PCS'!$1:$1048576,MATCH(E1026,'Prix PRO PCS'!D:D,0),10),"")</f>
        <v>4.92</v>
      </c>
      <c r="X1026">
        <f>IF(B1026="OPPORTUNITE",AA1026,IF(AA1026&lt;=0,"Non",IF(AA1026&gt;10,"Oui","Inf à 10")))</f>
        <v>5</v>
      </c>
      <c r="Y1026" t="str">
        <f>IFERROR(INDEX(LigneAchat!$1:$1048576,MATCH(E1026,LigneAchat!D:D,0),5),"")</f>
        <v/>
      </c>
      <c r="Z1026">
        <f>INDEX(Articles!$1:$1048576,MATCH(E1026,Articles!D:D,0),21)</f>
        <v>5</v>
      </c>
      <c r="AA1026">
        <f>+Z1026-AB1026</f>
        <v>5</v>
      </c>
      <c r="AB1026">
        <f>+INDEX(Articles!$1:$1048576,MATCH(E1026,Articles!D:D,0),23)</f>
        <v>0</v>
      </c>
    </row>
    <row r="1027">
      <c r="B1027" t="str">
        <f>INDEX(Articles!$1:$1048576,MATCH(E1027,Articles!D:D,0),6)</f>
        <v>OPPORTUNITE</v>
      </c>
      <c r="C1027" t="str">
        <f>INDEX(Articles!$1:$1048576,MATCH(E1027,Articles!D:D,0),7)</f>
        <v/>
      </c>
      <c r="D1027" t="str">
        <f>HYPERLINK(INDEX(Articles!$1:$1048576,MATCH(E1027,Articles!D:D,0),24),"Lien")</f>
        <v>Lien</v>
      </c>
      <c r="E1027" t="str">
        <v>76512-02CE</v>
      </c>
      <c r="F1027" t="str">
        <f>INDEX(Articles!$1:$1048576,MATCH(E1027,Articles!D:D,0),5)</f>
        <v>BOMBE Ø125  CROISEMENTS BLEUS</v>
      </c>
      <c r="G1027" t="str">
        <f>INDEX(Articles!$1:$1048576,MATCH(E1027,Articles!D:D,0),8)</f>
        <v>BOMBE</v>
      </c>
      <c r="H1027" t="str">
        <f>INDEX(Articles!$1:$1048576,MATCH(E1027,Articles!D:D,0),9)</f>
        <v>SPHERIQUE</v>
      </c>
      <c r="I1027">
        <f>INDEX(Articles!$1:$1048576,MATCH(E1027,Articles!D:D,0),10)</f>
        <v>125</v>
      </c>
      <c r="J1027" t="str">
        <f>INDEX(Articles!$1:$1048576,MATCH(E1027,Articles!D:D,0),11)</f>
        <v>MOSAIQUE</v>
      </c>
      <c r="K1027" t="str">
        <f>INDEX(Articles!$1:$1048576,MATCH(E1027,Articles!D:D,0),12)</f>
        <v>BLEU</v>
      </c>
      <c r="L1027" t="str">
        <f>INDEX(Articles!$1:$1048576,MATCH(E1027,Articles!D:D,0),13)</f>
        <v>CN</v>
      </c>
      <c r="M1027" t="str">
        <f>INDEX(Articles!$1:$1048576,MATCH(E1027,Articles!D:D,0),14)</f>
        <v>F4</v>
      </c>
      <c r="N1027" t="str">
        <f>INDEX(Articles!$1:$1048576,MATCH(E1027,Articles!D:D,0),15)</f>
        <v>1.3G</v>
      </c>
      <c r="O1027" t="str">
        <f>INDEX(Articles!$1:$1048576,MATCH(E1027,Articles!D:D,0),16)</f>
        <v>1008-F4-69246122</v>
      </c>
      <c r="P1027">
        <f>INDEX(Articles!$1:$1048576,MATCH(E1027,Articles!D:D,0),17)*1000</f>
        <v>436</v>
      </c>
      <c r="Q1027" t="str">
        <f>INDEX(Articles!$1:$1048576,MATCH(E1027,Articles!D:D,0),18)</f>
        <v>3,8</v>
      </c>
      <c r="R1027">
        <f>INDEX(Articles!$1:$1048576,MATCH(E1027,Articles!D:D,0),19)</f>
        <v>125</v>
      </c>
      <c r="S1027" t="str">
        <f>IF(INDEX('Unités CA'!$1:$1048576,MATCH(E1027,'Unités CA'!D:D,0),5)=0,"",INDEX('Unités CA'!$1:$1048576,MATCH(E1027,'Unités CA'!D:D,0),5))</f>
        <v>0024/CA</v>
      </c>
      <c r="T1027" t="str">
        <f>IF(INDEX('Unités BTE'!$1:$1048576,MATCH(E1027,'Unités CA'!D:D,0),5)=0,"",INDEX('Unités BTE'!$1:$1048576,MATCH(E1027,'Unités CA'!D:D,0),5))</f>
        <v/>
      </c>
      <c r="U1027">
        <f>IFERROR(INDEX('Prix PRO CA'!$1:$1048576,MATCH(E1027,'Prix PRO CA'!D:D,0),10),"")</f>
        <v>118.08</v>
      </c>
      <c r="V1027" t="str">
        <f>IFERROR(INDEX('Prix PRO CA'!$1:$1048576,MATCH(E1027,'Prix PRO BTE'!D:D,0),10),"")</f>
        <v/>
      </c>
      <c r="W1027">
        <f>+IFERROR(INDEX('Prix PRO PCS'!$1:$1048576,MATCH(E1027,'Prix PRO PCS'!D:D,0),10),"")</f>
        <v>4.92</v>
      </c>
      <c r="X1027">
        <f>IF(B1027="OPPORTUNITE",AA1027,IF(AA1027&lt;=0,"Non",IF(AA1027&gt;10,"Oui","Inf à 10")))</f>
        <v>13</v>
      </c>
      <c r="Y1027" t="str">
        <f>IFERROR(INDEX(LigneAchat!$1:$1048576,MATCH(E1027,LigneAchat!D:D,0),5),"")</f>
        <v/>
      </c>
      <c r="Z1027">
        <f>INDEX(Articles!$1:$1048576,MATCH(E1027,Articles!D:D,0),21)</f>
        <v>22</v>
      </c>
      <c r="AA1027">
        <f>+Z1027-AB1027</f>
        <v>13</v>
      </c>
      <c r="AB1027">
        <f>+INDEX(Articles!$1:$1048576,MATCH(E1027,Articles!D:D,0),23)</f>
        <v>9</v>
      </c>
    </row>
    <row r="1028">
      <c r="B1028" t="str">
        <f>INDEX(Articles!$1:$1048576,MATCH(E1028,Articles!D:D,0),6)</f>
        <v>OPPORTUNITE</v>
      </c>
      <c r="C1028" t="str">
        <f>INDEX(Articles!$1:$1048576,MATCH(E1028,Articles!D:D,0),7)</f>
        <v/>
      </c>
      <c r="D1028" t="str">
        <f>HYPERLINK(INDEX(Articles!$1:$1048576,MATCH(E1028,Articles!D:D,0),24),"Lien")</f>
        <v>Lien</v>
      </c>
      <c r="E1028" t="str">
        <v>76512-06CE</v>
      </c>
      <c r="F1028" t="str">
        <f>INDEX(Articles!$1:$1048576,MATCH(E1028,Articles!D:D,0),5)</f>
        <v>BOMBE Ø125  CROISEMENTS ROUGES</v>
      </c>
      <c r="G1028" t="str">
        <f>INDEX(Articles!$1:$1048576,MATCH(E1028,Articles!D:D,0),8)</f>
        <v>BOMBE</v>
      </c>
      <c r="H1028" t="str">
        <f>INDEX(Articles!$1:$1048576,MATCH(E1028,Articles!D:D,0),9)</f>
        <v>SPHERIQUE</v>
      </c>
      <c r="I1028">
        <f>INDEX(Articles!$1:$1048576,MATCH(E1028,Articles!D:D,0),10)</f>
        <v>125</v>
      </c>
      <c r="J1028" t="str">
        <f>INDEX(Articles!$1:$1048576,MATCH(E1028,Articles!D:D,0),11)</f>
        <v>MOSAIQUE</v>
      </c>
      <c r="K1028" t="str">
        <f>INDEX(Articles!$1:$1048576,MATCH(E1028,Articles!D:D,0),12)</f>
        <v>ROUGE</v>
      </c>
      <c r="L1028" t="str">
        <f>INDEX(Articles!$1:$1048576,MATCH(E1028,Articles!D:D,0),13)</f>
        <v>CN</v>
      </c>
      <c r="M1028" t="str">
        <f>INDEX(Articles!$1:$1048576,MATCH(E1028,Articles!D:D,0),14)</f>
        <v>F4</v>
      </c>
      <c r="N1028" t="str">
        <f>INDEX(Articles!$1:$1048576,MATCH(E1028,Articles!D:D,0),15)</f>
        <v>1.3G</v>
      </c>
      <c r="O1028" t="str">
        <f>INDEX(Articles!$1:$1048576,MATCH(E1028,Articles!D:D,0),16)</f>
        <v>1008-F4-69246122</v>
      </c>
      <c r="P1028">
        <f>INDEX(Articles!$1:$1048576,MATCH(E1028,Articles!D:D,0),17)*1000</f>
        <v>436</v>
      </c>
      <c r="Q1028" t="str">
        <f>INDEX(Articles!$1:$1048576,MATCH(E1028,Articles!D:D,0),18)</f>
        <v>3,8</v>
      </c>
      <c r="R1028">
        <f>INDEX(Articles!$1:$1048576,MATCH(E1028,Articles!D:D,0),19)</f>
        <v>125</v>
      </c>
      <c r="S1028" t="str">
        <f>IF(INDEX('Unités CA'!$1:$1048576,MATCH(E1028,'Unités CA'!D:D,0),5)=0,"",INDEX('Unités CA'!$1:$1048576,MATCH(E1028,'Unités CA'!D:D,0),5))</f>
        <v>0024/CA</v>
      </c>
      <c r="T1028" t="str">
        <f>IF(INDEX('Unités BTE'!$1:$1048576,MATCH(E1028,'Unités CA'!D:D,0),5)=0,"",INDEX('Unités BTE'!$1:$1048576,MATCH(E1028,'Unités CA'!D:D,0),5))</f>
        <v/>
      </c>
      <c r="U1028">
        <f>IFERROR(INDEX('Prix PRO CA'!$1:$1048576,MATCH(E1028,'Prix PRO CA'!D:D,0),10),"")</f>
        <v>118.08</v>
      </c>
      <c r="V1028" t="str">
        <f>IFERROR(INDEX('Prix PRO CA'!$1:$1048576,MATCH(E1028,'Prix PRO BTE'!D:D,0),10),"")</f>
        <v/>
      </c>
      <c r="W1028">
        <f>+IFERROR(INDEX('Prix PRO PCS'!$1:$1048576,MATCH(E1028,'Prix PRO PCS'!D:D,0),10),"")</f>
        <v>4.92</v>
      </c>
      <c r="X1028">
        <f>IF(B1028="OPPORTUNITE",AA1028,IF(AA1028&lt;=0,"Non",IF(AA1028&gt;10,"Oui","Inf à 10")))</f>
        <v>1</v>
      </c>
      <c r="Y1028" t="str">
        <f>IFERROR(INDEX(LigneAchat!$1:$1048576,MATCH(E1028,LigneAchat!D:D,0),5),"")</f>
        <v/>
      </c>
      <c r="Z1028">
        <f>INDEX(Articles!$1:$1048576,MATCH(E1028,Articles!D:D,0),21)</f>
        <v>9</v>
      </c>
      <c r="AA1028">
        <f>+Z1028-AB1028</f>
        <v>1</v>
      </c>
      <c r="AB1028">
        <f>+INDEX(Articles!$1:$1048576,MATCH(E1028,Articles!D:D,0),23)</f>
        <v>8</v>
      </c>
    </row>
    <row r="1029">
      <c r="B1029" t="str">
        <f>INDEX(Articles!$1:$1048576,MATCH(E1029,Articles!D:D,0),6)</f>
        <v>OPPORTUNITE</v>
      </c>
      <c r="C1029" t="str">
        <f>INDEX(Articles!$1:$1048576,MATCH(E1029,Articles!D:D,0),7)</f>
        <v/>
      </c>
      <c r="D1029" t="str">
        <f>HYPERLINK(INDEX(Articles!$1:$1048576,MATCH(E1029,Articles!D:D,0),24),"Lien")</f>
        <v>Lien</v>
      </c>
      <c r="E1029" t="str">
        <v>91612-01</v>
      </c>
      <c r="F1029" t="str">
        <f>INDEX(Articles!$1:$1048576,MATCH(E1029,Articles!D:D,0),5)</f>
        <v>BOMBE 125MM PIVOINE ROSE A CHGT FRISSON 77512-40</v>
      </c>
      <c r="G1029" t="str">
        <f>INDEX(Articles!$1:$1048576,MATCH(E1029,Articles!D:D,0),8)</f>
        <v>BOMBE</v>
      </c>
      <c r="H1029" t="str">
        <f>INDEX(Articles!$1:$1048576,MATCH(E1029,Articles!D:D,0),9)</f>
        <v>SPHERIQUE</v>
      </c>
      <c r="I1029">
        <f>INDEX(Articles!$1:$1048576,MATCH(E1029,Articles!D:D,0),10)</f>
        <v>125</v>
      </c>
      <c r="J1029" t="str">
        <f>INDEX(Articles!$1:$1048576,MATCH(E1029,Articles!D:D,0),11)</f>
        <v>PIVOINE CHANGEMENT</v>
      </c>
      <c r="K1029" t="str">
        <f>INDEX(Articles!$1:$1048576,MATCH(E1029,Articles!D:D,0),12)</f>
        <v>ROSE</v>
      </c>
      <c r="L1029" t="str">
        <f>INDEX(Articles!$1:$1048576,MATCH(E1029,Articles!D:D,0),13)</f>
        <v>CN</v>
      </c>
      <c r="M1029" t="str">
        <f>INDEX(Articles!$1:$1048576,MATCH(E1029,Articles!D:D,0),14)</f>
        <v>F4</v>
      </c>
      <c r="N1029" t="str">
        <f>INDEX(Articles!$1:$1048576,MATCH(E1029,Articles!D:D,0),15)</f>
        <v>1.3G</v>
      </c>
      <c r="O1029" t="str">
        <f>INDEX(Articles!$1:$1048576,MATCH(E1029,Articles!D:D,0),16)</f>
        <v>1008-F4-69253205</v>
      </c>
      <c r="P1029">
        <f>INDEX(Articles!$1:$1048576,MATCH(E1029,Articles!D:D,0),17)*1000</f>
        <v>690</v>
      </c>
      <c r="Q1029" t="str">
        <f>INDEX(Articles!$1:$1048576,MATCH(E1029,Articles!D:D,0),18)</f>
        <v>3,8</v>
      </c>
      <c r="R1029">
        <f>INDEX(Articles!$1:$1048576,MATCH(E1029,Articles!D:D,0),19)</f>
        <v>125</v>
      </c>
      <c r="S1029" t="str">
        <f>IF(INDEX('Unités CA'!$1:$1048576,MATCH(E1029,'Unités CA'!D:D,0),5)=0,"",INDEX('Unités CA'!$1:$1048576,MATCH(E1029,'Unités CA'!D:D,0),5))</f>
        <v>0024/CA</v>
      </c>
      <c r="T1029" t="str">
        <f>IF(INDEX('Unités BTE'!$1:$1048576,MATCH(E1029,'Unités CA'!D:D,0),5)=0,"",INDEX('Unités BTE'!$1:$1048576,MATCH(E1029,'Unités CA'!D:D,0),5))</f>
        <v/>
      </c>
      <c r="U1029">
        <f>IFERROR(INDEX('Prix PRO CA'!$1:$1048576,MATCH(E1029,'Prix PRO CA'!D:D,0),10),"")</f>
        <v>118.08</v>
      </c>
      <c r="V1029" t="str">
        <f>IFERROR(INDEX('Prix PRO CA'!$1:$1048576,MATCH(E1029,'Prix PRO BTE'!D:D,0),10),"")</f>
        <v/>
      </c>
      <c r="W1029">
        <f>+IFERROR(INDEX('Prix PRO PCS'!$1:$1048576,MATCH(E1029,'Prix PRO PCS'!D:D,0),10),"")</f>
        <v>4.92</v>
      </c>
      <c r="X1029">
        <f>IF(B1029="OPPORTUNITE",AA1029,IF(AA1029&lt;=0,"Non",IF(AA1029&gt;10,"Oui","Inf à 10")))</f>
        <v>234</v>
      </c>
      <c r="Y1029" t="str">
        <f>IFERROR(INDEX(LigneAchat!$1:$1048576,MATCH(E1029,LigneAchat!D:D,0),5),"")</f>
        <v/>
      </c>
      <c r="Z1029">
        <f>INDEX(Articles!$1:$1048576,MATCH(E1029,Articles!D:D,0),21)</f>
        <v>234</v>
      </c>
      <c r="AA1029">
        <f>+Z1029-AB1029</f>
        <v>234</v>
      </c>
      <c r="AB1029">
        <f>+INDEX(Articles!$1:$1048576,MATCH(E1029,Articles!D:D,0),23)</f>
        <v>0</v>
      </c>
    </row>
    <row r="1030">
      <c r="B1030" t="str">
        <f>INDEX(Articles!$1:$1048576,MATCH(E1030,Articles!D:D,0),6)</f>
        <v>OPPORTUNITE</v>
      </c>
      <c r="C1030" t="str">
        <f>INDEX(Articles!$1:$1048576,MATCH(E1030,Articles!D:D,0),7)</f>
        <v/>
      </c>
      <c r="D1030" t="str">
        <f>HYPERLINK(INDEX(Articles!$1:$1048576,MATCH(E1030,Articles!D:D,0),24),"Lien")</f>
        <v>Lien</v>
      </c>
      <c r="E1030" t="str">
        <v>91612-05</v>
      </c>
      <c r="F1030" t="str">
        <f>INDEX(Articles!$1:$1048576,MATCH(E1030,Articles!D:D,0),5)</f>
        <v>BOMBE Ø125  PIVOINE VERTE A CHGT FRISSON PISTIL</v>
      </c>
      <c r="G1030" t="str">
        <f>INDEX(Articles!$1:$1048576,MATCH(E1030,Articles!D:D,0),8)</f>
        <v>BOMBE</v>
      </c>
      <c r="H1030" t="str">
        <f>INDEX(Articles!$1:$1048576,MATCH(E1030,Articles!D:D,0),9)</f>
        <v>SPHERIQUE</v>
      </c>
      <c r="I1030">
        <f>INDEX(Articles!$1:$1048576,MATCH(E1030,Articles!D:D,0),10)</f>
        <v>125</v>
      </c>
      <c r="J1030" t="str">
        <f>INDEX(Articles!$1:$1048576,MATCH(E1030,Articles!D:D,0),11)</f>
        <v>PIVOINE CHANGEMENT</v>
      </c>
      <c r="K1030" t="str">
        <f>INDEX(Articles!$1:$1048576,MATCH(E1030,Articles!D:D,0),12)</f>
        <v>VERT</v>
      </c>
      <c r="L1030" t="str">
        <f>INDEX(Articles!$1:$1048576,MATCH(E1030,Articles!D:D,0),13)</f>
        <v>CN</v>
      </c>
      <c r="M1030" t="str">
        <f>INDEX(Articles!$1:$1048576,MATCH(E1030,Articles!D:D,0),14)</f>
        <v>F4</v>
      </c>
      <c r="N1030" t="str">
        <f>INDEX(Articles!$1:$1048576,MATCH(E1030,Articles!D:D,0),15)</f>
        <v>1.3G</v>
      </c>
      <c r="O1030" t="str">
        <f>INDEX(Articles!$1:$1048576,MATCH(E1030,Articles!D:D,0),16)</f>
        <v>1008-F4-69253205</v>
      </c>
      <c r="P1030">
        <f>INDEX(Articles!$1:$1048576,MATCH(E1030,Articles!D:D,0),17)*1000</f>
        <v>690</v>
      </c>
      <c r="Q1030" t="str">
        <f>INDEX(Articles!$1:$1048576,MATCH(E1030,Articles!D:D,0),18)</f>
        <v>3,8</v>
      </c>
      <c r="R1030">
        <f>INDEX(Articles!$1:$1048576,MATCH(E1030,Articles!D:D,0),19)</f>
        <v>125</v>
      </c>
      <c r="S1030" t="str">
        <f>IF(INDEX('Unités CA'!$1:$1048576,MATCH(E1030,'Unités CA'!D:D,0),5)=0,"",INDEX('Unités CA'!$1:$1048576,MATCH(E1030,'Unités CA'!D:D,0),5))</f>
        <v>0024/CA</v>
      </c>
      <c r="T1030" t="str">
        <f>IF(INDEX('Unités BTE'!$1:$1048576,MATCH(E1030,'Unités CA'!D:D,0),5)=0,"",INDEX('Unités BTE'!$1:$1048576,MATCH(E1030,'Unités CA'!D:D,0),5))</f>
        <v/>
      </c>
      <c r="U1030">
        <f>IFERROR(INDEX('Prix PRO CA'!$1:$1048576,MATCH(E1030,'Prix PRO CA'!D:D,0),10),"")</f>
        <v>118.08</v>
      </c>
      <c r="V1030" t="str">
        <f>IFERROR(INDEX('Prix PRO CA'!$1:$1048576,MATCH(E1030,'Prix PRO BTE'!D:D,0),10),"")</f>
        <v/>
      </c>
      <c r="W1030">
        <f>+IFERROR(INDEX('Prix PRO PCS'!$1:$1048576,MATCH(E1030,'Prix PRO PCS'!D:D,0),10),"")</f>
        <v>4.92</v>
      </c>
      <c r="X1030">
        <f>IF(B1030="OPPORTUNITE",AA1030,IF(AA1030&lt;=0,"Non",IF(AA1030&gt;10,"Oui","Inf à 10")))</f>
        <v>7</v>
      </c>
      <c r="Y1030" t="str">
        <f>IFERROR(INDEX(LigneAchat!$1:$1048576,MATCH(E1030,LigneAchat!D:D,0),5),"")</f>
        <v/>
      </c>
      <c r="Z1030">
        <f>INDEX(Articles!$1:$1048576,MATCH(E1030,Articles!D:D,0),21)</f>
        <v>103</v>
      </c>
      <c r="AA1030">
        <f>+Z1030-AB1030</f>
        <v>7</v>
      </c>
      <c r="AB1030">
        <f>+INDEX(Articles!$1:$1048576,MATCH(E1030,Articles!D:D,0),23)</f>
        <v>96</v>
      </c>
    </row>
    <row r="1031">
      <c r="B1031" t="str">
        <f>INDEX(Articles!$1:$1048576,MATCH(E1031,Articles!D:D,0),6)</f>
        <v>OPPORTUNITE</v>
      </c>
      <c r="C1031" t="str">
        <f>INDEX(Articles!$1:$1048576,MATCH(E1031,Articles!D:D,0),7)</f>
        <v/>
      </c>
      <c r="D1031" t="str">
        <f>HYPERLINK(INDEX(Articles!$1:$1048576,MATCH(E1031,Articles!D:D,0),24),"Lien")</f>
        <v>Lien</v>
      </c>
      <c r="E1031" t="str">
        <v>96012-86</v>
      </c>
      <c r="F1031" t="str">
        <f>INDEX(Articles!$1:$1048576,MATCH(E1031,Articles!D:D,0),5)</f>
        <v>BOMBE 125 MM CHRYSANTHEME ROUGE ET OR</v>
      </c>
      <c r="G1031" t="str">
        <f>INDEX(Articles!$1:$1048576,MATCH(E1031,Articles!D:D,0),8)</f>
        <v>BOMBE</v>
      </c>
      <c r="H1031" t="str">
        <f>INDEX(Articles!$1:$1048576,MATCH(E1031,Articles!D:D,0),9)</f>
        <v>SPHERIQUE</v>
      </c>
      <c r="I1031">
        <f>INDEX(Articles!$1:$1048576,MATCH(E1031,Articles!D:D,0),10)</f>
        <v>125</v>
      </c>
      <c r="J1031" t="str">
        <f>INDEX(Articles!$1:$1048576,MATCH(E1031,Articles!D:D,0),11)</f>
        <v>PIVOINE TRAINEE</v>
      </c>
      <c r="K1031" t="str">
        <f>INDEX(Articles!$1:$1048576,MATCH(E1031,Articles!D:D,0),12)</f>
        <v>ROUGE</v>
      </c>
      <c r="L1031" t="str">
        <f>INDEX(Articles!$1:$1048576,MATCH(E1031,Articles!D:D,0),13)</f>
        <v>CN</v>
      </c>
      <c r="M1031" t="str">
        <f>INDEX(Articles!$1:$1048576,MATCH(E1031,Articles!D:D,0),14)</f>
        <v>F4</v>
      </c>
      <c r="N1031" t="str">
        <f>INDEX(Articles!$1:$1048576,MATCH(E1031,Articles!D:D,0),15)</f>
        <v>1.3G</v>
      </c>
      <c r="O1031" t="str">
        <f>INDEX(Articles!$1:$1048576,MATCH(E1031,Articles!D:D,0),16)</f>
        <v>1008-F4-69253205</v>
      </c>
      <c r="P1031">
        <f>INDEX(Articles!$1:$1048576,MATCH(E1031,Articles!D:D,0),17)*1000</f>
        <v>660</v>
      </c>
      <c r="Q1031" t="str">
        <f>INDEX(Articles!$1:$1048576,MATCH(E1031,Articles!D:D,0),18)</f>
        <v>3,8</v>
      </c>
      <c r="R1031">
        <f>INDEX(Articles!$1:$1048576,MATCH(E1031,Articles!D:D,0),19)</f>
        <v>125</v>
      </c>
      <c r="S1031" t="str">
        <f>IF(INDEX('Unités CA'!$1:$1048576,MATCH(E1031,'Unités CA'!D:D,0),5)=0,"",INDEX('Unités CA'!$1:$1048576,MATCH(E1031,'Unités CA'!D:D,0),5))</f>
        <v>0024/CA</v>
      </c>
      <c r="T1031" t="str">
        <f>IF(INDEX('Unités BTE'!$1:$1048576,MATCH(E1031,'Unités CA'!D:D,0),5)=0,"",INDEX('Unités BTE'!$1:$1048576,MATCH(E1031,'Unités CA'!D:D,0),5))</f>
        <v/>
      </c>
      <c r="U1031">
        <f>IFERROR(INDEX('Prix PRO CA'!$1:$1048576,MATCH(E1031,'Prix PRO CA'!D:D,0),10),"")</f>
        <v>118.08</v>
      </c>
      <c r="V1031" t="str">
        <f>IFERROR(INDEX('Prix PRO CA'!$1:$1048576,MATCH(E1031,'Prix PRO BTE'!D:D,0),10),"")</f>
        <v/>
      </c>
      <c r="W1031">
        <f>+IFERROR(INDEX('Prix PRO PCS'!$1:$1048576,MATCH(E1031,'Prix PRO PCS'!D:D,0),10),"")</f>
        <v>4.92</v>
      </c>
      <c r="X1031">
        <f>IF(B1031="OPPORTUNITE",AA1031,IF(AA1031&lt;=0,"Non",IF(AA1031&gt;10,"Oui","Inf à 10")))</f>
        <v>216</v>
      </c>
      <c r="Y1031" t="str">
        <f>IFERROR(INDEX(LigneAchat!$1:$1048576,MATCH(E1031,LigneAchat!D:D,0),5),"")</f>
        <v/>
      </c>
      <c r="Z1031">
        <f>INDEX(Articles!$1:$1048576,MATCH(E1031,Articles!D:D,0),21)</f>
        <v>216</v>
      </c>
      <c r="AA1031">
        <f>+Z1031-AB1031</f>
        <v>216</v>
      </c>
      <c r="AB1031">
        <f>+INDEX(Articles!$1:$1048576,MATCH(E1031,Articles!D:D,0),23)</f>
        <v>0</v>
      </c>
    </row>
    <row r="1032">
      <c r="B1032" t="str">
        <f>INDEX(Articles!$1:$1048576,MATCH(E1032,Articles!D:D,0),6)</f>
        <v>OPPORTUNITE</v>
      </c>
      <c r="C1032" t="str">
        <f>INDEX(Articles!$1:$1048576,MATCH(E1032,Articles!D:D,0),7)</f>
        <v/>
      </c>
      <c r="D1032" t="str">
        <f>HYPERLINK(INDEX(Articles!$1:$1048576,MATCH(E1032,Articles!D:D,0),24),"Lien")</f>
        <v>Lien</v>
      </c>
      <c r="E1032" t="str">
        <v>77212-05CE</v>
      </c>
      <c r="F1032" t="str">
        <f>INDEX(Articles!$1:$1048576,MATCH(E1032,Articles!D:D,0),5)</f>
        <v>BOMBE Ø125  TRONC + VERTE</v>
      </c>
      <c r="G1032" t="str">
        <f>INDEX(Articles!$1:$1048576,MATCH(E1032,Articles!D:D,0),8)</f>
        <v>BOMBE</v>
      </c>
      <c r="H1032" t="str">
        <f>INDEX(Articles!$1:$1048576,MATCH(E1032,Articles!D:D,0),9)</f>
        <v>SPHERIQUE</v>
      </c>
      <c r="I1032">
        <f>INDEX(Articles!$1:$1048576,MATCH(E1032,Articles!D:D,0),10)</f>
        <v>125</v>
      </c>
      <c r="J1032" t="str">
        <f>INDEX(Articles!$1:$1048576,MATCH(E1032,Articles!D:D,0),11)</f>
        <v>PIVOINE TRONC</v>
      </c>
      <c r="K1032" t="str">
        <f>INDEX(Articles!$1:$1048576,MATCH(E1032,Articles!D:D,0),12)</f>
        <v>VERT</v>
      </c>
      <c r="L1032" t="str">
        <f>INDEX(Articles!$1:$1048576,MATCH(E1032,Articles!D:D,0),13)</f>
        <v>CN</v>
      </c>
      <c r="M1032" t="str">
        <f>INDEX(Articles!$1:$1048576,MATCH(E1032,Articles!D:D,0),14)</f>
        <v>F4</v>
      </c>
      <c r="N1032" t="str">
        <f>INDEX(Articles!$1:$1048576,MATCH(E1032,Articles!D:D,0),15)</f>
        <v>1.3G</v>
      </c>
      <c r="O1032" t="str">
        <f>INDEX(Articles!$1:$1048576,MATCH(E1032,Articles!D:D,0),16)</f>
        <v>1008-F4-69245230</v>
      </c>
      <c r="P1032">
        <f>INDEX(Articles!$1:$1048576,MATCH(E1032,Articles!D:D,0),17)*1000</f>
        <v>720</v>
      </c>
      <c r="Q1032" t="str">
        <f>INDEX(Articles!$1:$1048576,MATCH(E1032,Articles!D:D,0),18)</f>
        <v>3,8</v>
      </c>
      <c r="R1032">
        <f>INDEX(Articles!$1:$1048576,MATCH(E1032,Articles!D:D,0),19)</f>
        <v>125</v>
      </c>
      <c r="S1032" t="str">
        <f>IF(INDEX('Unités CA'!$1:$1048576,MATCH(E1032,'Unités CA'!D:D,0),5)=0,"",INDEX('Unités CA'!$1:$1048576,MATCH(E1032,'Unités CA'!D:D,0),5))</f>
        <v>0024/CA</v>
      </c>
      <c r="T1032" t="str">
        <f>IF(INDEX('Unités BTE'!$1:$1048576,MATCH(E1032,'Unités CA'!D:D,0),5)=0,"",INDEX('Unités BTE'!$1:$1048576,MATCH(E1032,'Unités CA'!D:D,0),5))</f>
        <v/>
      </c>
      <c r="U1032">
        <f>IFERROR(INDEX('Prix PRO CA'!$1:$1048576,MATCH(E1032,'Prix PRO CA'!D:D,0),10),"")</f>
        <v>118.08</v>
      </c>
      <c r="V1032" t="str">
        <f>IFERROR(INDEX('Prix PRO CA'!$1:$1048576,MATCH(E1032,'Prix PRO BTE'!D:D,0),10),"")</f>
        <v/>
      </c>
      <c r="W1032">
        <f>+IFERROR(INDEX('Prix PRO PCS'!$1:$1048576,MATCH(E1032,'Prix PRO PCS'!D:D,0),10),"")</f>
        <v>4.92</v>
      </c>
      <c r="X1032">
        <f>IF(B1032="OPPORTUNITE",AA1032,IF(AA1032&lt;=0,"Non",IF(AA1032&gt;10,"Oui","Inf à 10")))</f>
        <v>117</v>
      </c>
      <c r="Y1032" t="str">
        <f>IFERROR(INDEX(LigneAchat!$1:$1048576,MATCH(E1032,LigneAchat!D:D,0),5),"")</f>
        <v/>
      </c>
      <c r="Z1032">
        <f>INDEX(Articles!$1:$1048576,MATCH(E1032,Articles!D:D,0),21)</f>
        <v>122</v>
      </c>
      <c r="AA1032">
        <f>+Z1032-AB1032</f>
        <v>117</v>
      </c>
      <c r="AB1032">
        <f>+INDEX(Articles!$1:$1048576,MATCH(E1032,Articles!D:D,0),23)</f>
        <v>5</v>
      </c>
    </row>
    <row r="1033">
      <c r="B1033" t="str">
        <f>INDEX(Articles!$1:$1048576,MATCH(E1033,Articles!D:D,0),6)</f>
        <v>OPPORTUNITE</v>
      </c>
      <c r="C1033" t="str">
        <f>INDEX(Articles!$1:$1048576,MATCH(E1033,Articles!D:D,0),7)</f>
        <v/>
      </c>
      <c r="D1033" t="str">
        <f>HYPERLINK(INDEX(Articles!$1:$1048576,MATCH(E1033,Articles!D:D,0),24),"Lien")</f>
        <v>Lien</v>
      </c>
      <c r="E1033" t="str">
        <v>92112-06</v>
      </c>
      <c r="F1033" t="str">
        <f>INDEX(Articles!$1:$1048576,MATCH(E1033,Articles!D:D,0),5)</f>
        <v>BOMBE Ø125 TRONC ARGENT + BOMBE ROUGE/ BLEU</v>
      </c>
      <c r="G1033" t="str">
        <f>INDEX(Articles!$1:$1048576,MATCH(E1033,Articles!D:D,0),8)</f>
        <v>BOMBE</v>
      </c>
      <c r="H1033" t="str">
        <f>INDEX(Articles!$1:$1048576,MATCH(E1033,Articles!D:D,0),9)</f>
        <v>SPHERIQUE</v>
      </c>
      <c r="I1033">
        <f>INDEX(Articles!$1:$1048576,MATCH(E1033,Articles!D:D,0),10)</f>
        <v>125</v>
      </c>
      <c r="J1033" t="str">
        <f>INDEX(Articles!$1:$1048576,MATCH(E1033,Articles!D:D,0),11)</f>
        <v>PIVOINE TRONC</v>
      </c>
      <c r="K1033" t="str">
        <f>INDEX(Articles!$1:$1048576,MATCH(E1033,Articles!D:D,0),12)</f>
        <v>TRICOLORE</v>
      </c>
      <c r="L1033" t="str">
        <f>INDEX(Articles!$1:$1048576,MATCH(E1033,Articles!D:D,0),13)</f>
        <v>CN</v>
      </c>
      <c r="M1033" t="str">
        <f>INDEX(Articles!$1:$1048576,MATCH(E1033,Articles!D:D,0),14)</f>
        <v>F4</v>
      </c>
      <c r="N1033" t="str">
        <f>INDEX(Articles!$1:$1048576,MATCH(E1033,Articles!D:D,0),15)</f>
        <v>1.3G</v>
      </c>
      <c r="O1033" t="str">
        <f>INDEX(Articles!$1:$1048576,MATCH(E1033,Articles!D:D,0),16)</f>
        <v>1008-F4-69253205</v>
      </c>
      <c r="P1033">
        <f>INDEX(Articles!$1:$1048576,MATCH(E1033,Articles!D:D,0),17)*1000</f>
        <v>678</v>
      </c>
      <c r="Q1033" t="str">
        <f>INDEX(Articles!$1:$1048576,MATCH(E1033,Articles!D:D,0),18)</f>
        <v>3,8</v>
      </c>
      <c r="R1033">
        <f>INDEX(Articles!$1:$1048576,MATCH(E1033,Articles!D:D,0),19)</f>
        <v>125</v>
      </c>
      <c r="S1033" t="str">
        <f>IF(INDEX('Unités CA'!$1:$1048576,MATCH(E1033,'Unités CA'!D:D,0),5)=0,"",INDEX('Unités CA'!$1:$1048576,MATCH(E1033,'Unités CA'!D:D,0),5))</f>
        <v>0024/CA</v>
      </c>
      <c r="T1033" t="str">
        <f>IF(INDEX('Unités BTE'!$1:$1048576,MATCH(E1033,'Unités CA'!D:D,0),5)=0,"",INDEX('Unités BTE'!$1:$1048576,MATCH(E1033,'Unités CA'!D:D,0),5))</f>
        <v/>
      </c>
      <c r="U1033">
        <f>IFERROR(INDEX('Prix PRO CA'!$1:$1048576,MATCH(E1033,'Prix PRO CA'!D:D,0),10),"")</f>
        <v>118.08</v>
      </c>
      <c r="V1033" t="str">
        <f>IFERROR(INDEX('Prix PRO CA'!$1:$1048576,MATCH(E1033,'Prix PRO BTE'!D:D,0),10),"")</f>
        <v/>
      </c>
      <c r="W1033">
        <f>+IFERROR(INDEX('Prix PRO PCS'!$1:$1048576,MATCH(E1033,'Prix PRO PCS'!D:D,0),10),"")</f>
        <v>4.92</v>
      </c>
      <c r="X1033">
        <f>IF(B1033="OPPORTUNITE",AA1033,IF(AA1033&lt;=0,"Non",IF(AA1033&gt;10,"Oui","Inf à 10")))</f>
        <v>62</v>
      </c>
      <c r="Y1033" t="str">
        <f>IFERROR(INDEX(LigneAchat!$1:$1048576,MATCH(E1033,LigneAchat!D:D,0),5),"")</f>
        <v/>
      </c>
      <c r="Z1033">
        <f>INDEX(Articles!$1:$1048576,MATCH(E1033,Articles!D:D,0),21)</f>
        <v>70</v>
      </c>
      <c r="AA1033">
        <f>+Z1033-AB1033</f>
        <v>62</v>
      </c>
      <c r="AB1033">
        <f>+INDEX(Articles!$1:$1048576,MATCH(E1033,Articles!D:D,0),23)</f>
        <v>8</v>
      </c>
    </row>
    <row r="1034">
      <c r="B1034" t="str">
        <f>INDEX(Articles!$1:$1048576,MATCH(E1034,Articles!D:D,0),6)</f>
        <v>OPPORTUNITE</v>
      </c>
      <c r="C1034" t="str">
        <f>INDEX(Articles!$1:$1048576,MATCH(E1034,Articles!D:D,0),7)</f>
        <v/>
      </c>
      <c r="D1034" t="str">
        <f>HYPERLINK(INDEX(Articles!$1:$1048576,MATCH(E1034,Articles!D:D,0),24),"Lien")</f>
        <v>Lien</v>
      </c>
      <c r="E1034" t="str">
        <v>76112-35CE</v>
      </c>
      <c r="F1034" t="str">
        <f>INDEX(Articles!$1:$1048576,MATCH(E1034,Articles!D:D,0),5)</f>
        <v>BOMBE Ø125  PLEUREUR VERT</v>
      </c>
      <c r="G1034" t="str">
        <f>INDEX(Articles!$1:$1048576,MATCH(E1034,Articles!D:D,0),8)</f>
        <v>BOMBE</v>
      </c>
      <c r="H1034" t="str">
        <f>INDEX(Articles!$1:$1048576,MATCH(E1034,Articles!D:D,0),9)</f>
        <v>SPHERIQUE</v>
      </c>
      <c r="I1034">
        <f>INDEX(Articles!$1:$1048576,MATCH(E1034,Articles!D:D,0),10)</f>
        <v>125</v>
      </c>
      <c r="J1034" t="str">
        <f>INDEX(Articles!$1:$1048576,MATCH(E1034,Articles!D:D,0),11)</f>
        <v>SPECIAL CASCADE</v>
      </c>
      <c r="K1034" t="str">
        <f>INDEX(Articles!$1:$1048576,MATCH(E1034,Articles!D:D,0),12)</f>
        <v>VERT</v>
      </c>
      <c r="L1034" t="str">
        <f>INDEX(Articles!$1:$1048576,MATCH(E1034,Articles!D:D,0),13)</f>
        <v>CN</v>
      </c>
      <c r="M1034" t="str">
        <f>INDEX(Articles!$1:$1048576,MATCH(E1034,Articles!D:D,0),14)</f>
        <v>F4</v>
      </c>
      <c r="N1034" t="str">
        <f>INDEX(Articles!$1:$1048576,MATCH(E1034,Articles!D:D,0),15)</f>
        <v>1.3G</v>
      </c>
      <c r="O1034" t="str">
        <f>INDEX(Articles!$1:$1048576,MATCH(E1034,Articles!D:D,0),16)</f>
        <v>1008-F4-69245229</v>
      </c>
      <c r="P1034">
        <f>INDEX(Articles!$1:$1048576,MATCH(E1034,Articles!D:D,0),17)*1000</f>
        <v>327</v>
      </c>
      <c r="Q1034" t="str">
        <f>INDEX(Articles!$1:$1048576,MATCH(E1034,Articles!D:D,0),18)</f>
        <v>3,8</v>
      </c>
      <c r="R1034">
        <f>INDEX(Articles!$1:$1048576,MATCH(E1034,Articles!D:D,0),19)</f>
        <v>125</v>
      </c>
      <c r="S1034" t="str">
        <f>IF(INDEX('Unités CA'!$1:$1048576,MATCH(E1034,'Unités CA'!D:D,0),5)=0,"",INDEX('Unités CA'!$1:$1048576,MATCH(E1034,'Unités CA'!D:D,0),5))</f>
        <v>0024/CA</v>
      </c>
      <c r="T1034" t="str">
        <f>IF(INDEX('Unités BTE'!$1:$1048576,MATCH(E1034,'Unités CA'!D:D,0),5)=0,"",INDEX('Unités BTE'!$1:$1048576,MATCH(E1034,'Unités CA'!D:D,0),5))</f>
        <v/>
      </c>
      <c r="U1034">
        <f>IFERROR(INDEX('Prix PRO CA'!$1:$1048576,MATCH(E1034,'Prix PRO CA'!D:D,0),10),"")</f>
        <v>118.08</v>
      </c>
      <c r="V1034" t="str">
        <f>IFERROR(INDEX('Prix PRO CA'!$1:$1048576,MATCH(E1034,'Prix PRO BTE'!D:D,0),10),"")</f>
        <v/>
      </c>
      <c r="W1034">
        <f>+IFERROR(INDEX('Prix PRO PCS'!$1:$1048576,MATCH(E1034,'Prix PRO PCS'!D:D,0),10),"")</f>
        <v>4.92</v>
      </c>
      <c r="X1034">
        <f>IF(B1034="OPPORTUNITE",AA1034,IF(AA1034&lt;=0,"Non",IF(AA1034&gt;10,"Oui","Inf à 10")))</f>
        <v>44</v>
      </c>
      <c r="Y1034" t="str">
        <f>IFERROR(INDEX(LigneAchat!$1:$1048576,MATCH(E1034,LigneAchat!D:D,0),5),"")</f>
        <v/>
      </c>
      <c r="Z1034">
        <f>INDEX(Articles!$1:$1048576,MATCH(E1034,Articles!D:D,0),21)</f>
        <v>44</v>
      </c>
      <c r="AA1034">
        <f>+Z1034-AB1034</f>
        <v>44</v>
      </c>
      <c r="AB1034">
        <f>+INDEX(Articles!$1:$1048576,MATCH(E1034,Articles!D:D,0),23)</f>
        <v>0</v>
      </c>
    </row>
    <row r="1035">
      <c r="B1035" t="str">
        <f>INDEX(Articles!$1:$1048576,MATCH(E1035,Articles!D:D,0),6)</f>
        <v>OPPORTUNITE</v>
      </c>
      <c r="C1035" t="str">
        <f>INDEX(Articles!$1:$1048576,MATCH(E1035,Articles!D:D,0),7)</f>
        <v/>
      </c>
      <c r="D1035" t="str">
        <f>HYPERLINK(INDEX(Articles!$1:$1048576,MATCH(E1035,Articles!D:D,0),24),"Lien")</f>
        <v>Lien</v>
      </c>
      <c r="E1035" t="str">
        <v>704504</v>
      </c>
      <c r="F1035" t="str">
        <f>INDEX(Articles!$1:$1048576,MATCH(E1035,Articles!D:D,0),5)</f>
        <v>BOMBE Ø125 FEUILLES JAUNES</v>
      </c>
      <c r="G1035" t="str">
        <f>INDEX(Articles!$1:$1048576,MATCH(E1035,Articles!D:D,0),8)</f>
        <v>BOMBE</v>
      </c>
      <c r="H1035" t="str">
        <f>INDEX(Articles!$1:$1048576,MATCH(E1035,Articles!D:D,0),9)</f>
        <v>SPHERIQUE</v>
      </c>
      <c r="I1035">
        <f>INDEX(Articles!$1:$1048576,MATCH(E1035,Articles!D:D,0),10)</f>
        <v>125</v>
      </c>
      <c r="J1035" t="str">
        <f>INDEX(Articles!$1:$1048576,MATCH(E1035,Articles!D:D,0),11)</f>
        <v>SPECIAL FEUILLE</v>
      </c>
      <c r="K1035" t="str">
        <f>INDEX(Articles!$1:$1048576,MATCH(E1035,Articles!D:D,0),12)</f>
        <v>JAUNE</v>
      </c>
      <c r="L1035" t="str">
        <f>INDEX(Articles!$1:$1048576,MATCH(E1035,Articles!D:D,0),13)</f>
        <v>CN</v>
      </c>
      <c r="M1035" t="str">
        <f>INDEX(Articles!$1:$1048576,MATCH(E1035,Articles!D:D,0),14)</f>
        <v>F4</v>
      </c>
      <c r="N1035" t="str">
        <f>INDEX(Articles!$1:$1048576,MATCH(E1035,Articles!D:D,0),15)</f>
        <v>1.3G</v>
      </c>
      <c r="O1035" t="str">
        <f>INDEX(Articles!$1:$1048576,MATCH(E1035,Articles!D:D,0),16)</f>
        <v>1170-F4-02745</v>
      </c>
      <c r="P1035">
        <f>INDEX(Articles!$1:$1048576,MATCH(E1035,Articles!D:D,0),17)*1000</f>
        <v>440</v>
      </c>
      <c r="Q1035" t="str">
        <f>INDEX(Articles!$1:$1048576,MATCH(E1035,Articles!D:D,0),18)</f>
        <v>3,8</v>
      </c>
      <c r="R1035">
        <f>INDEX(Articles!$1:$1048576,MATCH(E1035,Articles!D:D,0),19)</f>
        <v>125</v>
      </c>
      <c r="S1035" t="str">
        <f>IF(INDEX('Unités CA'!$1:$1048576,MATCH(E1035,'Unités CA'!D:D,0),5)=0,"",INDEX('Unités CA'!$1:$1048576,MATCH(E1035,'Unités CA'!D:D,0),5))</f>
        <v>0024/CA</v>
      </c>
      <c r="T1035" t="str">
        <f>IF(INDEX('Unités BTE'!$1:$1048576,MATCH(E1035,'Unités CA'!D:D,0),5)=0,"",INDEX('Unités BTE'!$1:$1048576,MATCH(E1035,'Unités CA'!D:D,0),5))</f>
        <v/>
      </c>
      <c r="U1035">
        <f>IFERROR(INDEX('Prix PRO CA'!$1:$1048576,MATCH(E1035,'Prix PRO CA'!D:D,0),10),"")</f>
        <v>118.08</v>
      </c>
      <c r="V1035" t="str">
        <f>IFERROR(INDEX('Prix PRO CA'!$1:$1048576,MATCH(E1035,'Prix PRO BTE'!D:D,0),10),"")</f>
        <v/>
      </c>
      <c r="W1035">
        <f>+IFERROR(INDEX('Prix PRO PCS'!$1:$1048576,MATCH(E1035,'Prix PRO PCS'!D:D,0),10),"")</f>
        <v>4.92</v>
      </c>
      <c r="X1035">
        <f>IF(B1035="OPPORTUNITE",AA1035,IF(AA1035&lt;=0,"Non",IF(AA1035&gt;10,"Oui","Inf à 10")))</f>
        <v>208</v>
      </c>
      <c r="Y1035" t="str">
        <f>IFERROR(INDEX(LigneAchat!$1:$1048576,MATCH(E1035,LigneAchat!D:D,0),5),"")</f>
        <v/>
      </c>
      <c r="Z1035">
        <f>INDEX(Articles!$1:$1048576,MATCH(E1035,Articles!D:D,0),21)</f>
        <v>208</v>
      </c>
      <c r="AA1035">
        <f>+Z1035-AB1035</f>
        <v>208</v>
      </c>
      <c r="AB1035">
        <f>+INDEX(Articles!$1:$1048576,MATCH(E1035,Articles!D:D,0),23)</f>
        <v>0</v>
      </c>
    </row>
    <row r="1036">
      <c r="B1036" t="str">
        <f>INDEX(Articles!$1:$1048576,MATCH(E1036,Articles!D:D,0),6)</f>
        <v>OPPORTUNITE</v>
      </c>
      <c r="C1036" t="str">
        <f>INDEX(Articles!$1:$1048576,MATCH(E1036,Articles!D:D,0),7)</f>
        <v/>
      </c>
      <c r="D1036" t="str">
        <f>HYPERLINK(INDEX(Articles!$1:$1048576,MATCH(E1036,Articles!D:D,0),24),"Lien")</f>
        <v>Lien</v>
      </c>
      <c r="E1036" t="str">
        <v>704505</v>
      </c>
      <c r="F1036" t="str">
        <f>INDEX(Articles!$1:$1048576,MATCH(E1036,Articles!D:D,0),5)</f>
        <v>BOMBE Ø125 FEUILLES VERTES</v>
      </c>
      <c r="G1036" t="str">
        <f>INDEX(Articles!$1:$1048576,MATCH(E1036,Articles!D:D,0),8)</f>
        <v>BOMBE</v>
      </c>
      <c r="H1036" t="str">
        <f>INDEX(Articles!$1:$1048576,MATCH(E1036,Articles!D:D,0),9)</f>
        <v>SPHERIQUE</v>
      </c>
      <c r="I1036">
        <f>INDEX(Articles!$1:$1048576,MATCH(E1036,Articles!D:D,0),10)</f>
        <v>125</v>
      </c>
      <c r="J1036" t="str">
        <f>INDEX(Articles!$1:$1048576,MATCH(E1036,Articles!D:D,0),11)</f>
        <v>SPECIAL FEUILLE</v>
      </c>
      <c r="K1036" t="str">
        <f>INDEX(Articles!$1:$1048576,MATCH(E1036,Articles!D:D,0),12)</f>
        <v>VERT</v>
      </c>
      <c r="L1036" t="str">
        <f>INDEX(Articles!$1:$1048576,MATCH(E1036,Articles!D:D,0),13)</f>
        <v>CN</v>
      </c>
      <c r="M1036" t="str">
        <f>INDEX(Articles!$1:$1048576,MATCH(E1036,Articles!D:D,0),14)</f>
        <v>F4</v>
      </c>
      <c r="N1036" t="str">
        <f>INDEX(Articles!$1:$1048576,MATCH(E1036,Articles!D:D,0),15)</f>
        <v>1.3G</v>
      </c>
      <c r="O1036" t="str">
        <f>INDEX(Articles!$1:$1048576,MATCH(E1036,Articles!D:D,0),16)</f>
        <v>1170-F4-02745</v>
      </c>
      <c r="P1036">
        <f>INDEX(Articles!$1:$1048576,MATCH(E1036,Articles!D:D,0),17)*1000</f>
        <v>440</v>
      </c>
      <c r="Q1036" t="str">
        <f>INDEX(Articles!$1:$1048576,MATCH(E1036,Articles!D:D,0),18)</f>
        <v>3,8</v>
      </c>
      <c r="R1036">
        <f>INDEX(Articles!$1:$1048576,MATCH(E1036,Articles!D:D,0),19)</f>
        <v>125</v>
      </c>
      <c r="S1036" t="str">
        <f>IF(INDEX('Unités CA'!$1:$1048576,MATCH(E1036,'Unités CA'!D:D,0),5)=0,"",INDEX('Unités CA'!$1:$1048576,MATCH(E1036,'Unités CA'!D:D,0),5))</f>
        <v>0024/CA</v>
      </c>
      <c r="T1036" t="str">
        <f>IF(INDEX('Unités BTE'!$1:$1048576,MATCH(E1036,'Unités CA'!D:D,0),5)=0,"",INDEX('Unités BTE'!$1:$1048576,MATCH(E1036,'Unités CA'!D:D,0),5))</f>
        <v/>
      </c>
      <c r="U1036">
        <f>IFERROR(INDEX('Prix PRO CA'!$1:$1048576,MATCH(E1036,'Prix PRO CA'!D:D,0),10),"")</f>
        <v>118.08</v>
      </c>
      <c r="V1036" t="str">
        <f>IFERROR(INDEX('Prix PRO CA'!$1:$1048576,MATCH(E1036,'Prix PRO BTE'!D:D,0),10),"")</f>
        <v/>
      </c>
      <c r="W1036">
        <f>+IFERROR(INDEX('Prix PRO PCS'!$1:$1048576,MATCH(E1036,'Prix PRO PCS'!D:D,0),10),"")</f>
        <v>4.92</v>
      </c>
      <c r="X1036">
        <f>IF(B1036="OPPORTUNITE",AA1036,IF(AA1036&lt;=0,"Non",IF(AA1036&gt;10,"Oui","Inf à 10")))</f>
        <v>36</v>
      </c>
      <c r="Y1036" t="str">
        <f>IFERROR(INDEX(LigneAchat!$1:$1048576,MATCH(E1036,LigneAchat!D:D,0),5),"")</f>
        <v/>
      </c>
      <c r="Z1036">
        <f>INDEX(Articles!$1:$1048576,MATCH(E1036,Articles!D:D,0),21)</f>
        <v>105</v>
      </c>
      <c r="AA1036">
        <f>+Z1036-AB1036</f>
        <v>36</v>
      </c>
      <c r="AB1036">
        <f>+INDEX(Articles!$1:$1048576,MATCH(E1036,Articles!D:D,0),23)</f>
        <v>69</v>
      </c>
    </row>
    <row r="1037">
      <c r="B1037" t="str">
        <f>INDEX(Articles!$1:$1048576,MATCH(E1037,Articles!D:D,0),6)</f>
        <v>OPPORTUNITE</v>
      </c>
      <c r="C1037" t="str">
        <f>INDEX(Articles!$1:$1048576,MATCH(E1037,Articles!D:D,0),7)</f>
        <v/>
      </c>
      <c r="D1037" t="str">
        <f>HYPERLINK(INDEX(Articles!$1:$1048576,MATCH(E1037,Articles!D:D,0),24),"Lien")</f>
        <v>Lien</v>
      </c>
      <c r="E1037" t="str">
        <v>99212-02</v>
      </c>
      <c r="F1037" t="str">
        <f>INDEX(Articles!$1:$1048576,MATCH(E1037,Articles!D:D,0),5)</f>
        <v>BOMBE Ø125  FEUILLES BLEUES</v>
      </c>
      <c r="G1037" t="str">
        <f>INDEX(Articles!$1:$1048576,MATCH(E1037,Articles!D:D,0),8)</f>
        <v>BOMBE</v>
      </c>
      <c r="H1037" t="str">
        <f>INDEX(Articles!$1:$1048576,MATCH(E1037,Articles!D:D,0),9)</f>
        <v>SPHERIQUE</v>
      </c>
      <c r="I1037">
        <f>INDEX(Articles!$1:$1048576,MATCH(E1037,Articles!D:D,0),10)</f>
        <v>125</v>
      </c>
      <c r="J1037" t="str">
        <f>INDEX(Articles!$1:$1048576,MATCH(E1037,Articles!D:D,0),11)</f>
        <v>SPECIAL FEUILLE</v>
      </c>
      <c r="K1037" t="str">
        <f>INDEX(Articles!$1:$1048576,MATCH(E1037,Articles!D:D,0),12)</f>
        <v>BLEU</v>
      </c>
      <c r="L1037" t="str">
        <f>INDEX(Articles!$1:$1048576,MATCH(E1037,Articles!D:D,0),13)</f>
        <v>CN</v>
      </c>
      <c r="M1037" t="str">
        <f>INDEX(Articles!$1:$1048576,MATCH(E1037,Articles!D:D,0),14)</f>
        <v>F4</v>
      </c>
      <c r="N1037" t="str">
        <f>INDEX(Articles!$1:$1048576,MATCH(E1037,Articles!D:D,0),15)</f>
        <v>1.3G</v>
      </c>
      <c r="O1037" t="str">
        <f>INDEX(Articles!$1:$1048576,MATCH(E1037,Articles!D:D,0),16)</f>
        <v>1008-F4-69253204</v>
      </c>
      <c r="P1037">
        <f>INDEX(Articles!$1:$1048576,MATCH(E1037,Articles!D:D,0),17)*1000</f>
        <v>440</v>
      </c>
      <c r="Q1037" t="str">
        <f>INDEX(Articles!$1:$1048576,MATCH(E1037,Articles!D:D,0),18)</f>
        <v>3,8</v>
      </c>
      <c r="R1037">
        <f>INDEX(Articles!$1:$1048576,MATCH(E1037,Articles!D:D,0),19)</f>
        <v>125</v>
      </c>
      <c r="S1037" t="str">
        <f>IF(INDEX('Unités CA'!$1:$1048576,MATCH(E1037,'Unités CA'!D:D,0),5)=0,"",INDEX('Unités CA'!$1:$1048576,MATCH(E1037,'Unités CA'!D:D,0),5))</f>
        <v>0024/CA</v>
      </c>
      <c r="T1037" t="str">
        <f>IF(INDEX('Unités BTE'!$1:$1048576,MATCH(E1037,'Unités CA'!D:D,0),5)=0,"",INDEX('Unités BTE'!$1:$1048576,MATCH(E1037,'Unités CA'!D:D,0),5))</f>
        <v/>
      </c>
      <c r="U1037">
        <f>IFERROR(INDEX('Prix PRO CA'!$1:$1048576,MATCH(E1037,'Prix PRO CA'!D:D,0),10),"")</f>
        <v>118.08</v>
      </c>
      <c r="V1037" t="str">
        <f>IFERROR(INDEX('Prix PRO CA'!$1:$1048576,MATCH(E1037,'Prix PRO BTE'!D:D,0),10),"")</f>
        <v/>
      </c>
      <c r="W1037">
        <f>+IFERROR(INDEX('Prix PRO PCS'!$1:$1048576,MATCH(E1037,'Prix PRO PCS'!D:D,0),10),"")</f>
        <v>4.92</v>
      </c>
      <c r="X1037">
        <f>IF(B1037="OPPORTUNITE",AA1037,IF(AA1037&lt;=0,"Non",IF(AA1037&gt;10,"Oui","Inf à 10")))</f>
        <v>111</v>
      </c>
      <c r="Y1037" t="str">
        <f>IFERROR(INDEX(LigneAchat!$1:$1048576,MATCH(E1037,LigneAchat!D:D,0),5),"")</f>
        <v/>
      </c>
      <c r="Z1037">
        <f>INDEX(Articles!$1:$1048576,MATCH(E1037,Articles!D:D,0),21)</f>
        <v>117</v>
      </c>
      <c r="AA1037">
        <f>+Z1037-AB1037</f>
        <v>111</v>
      </c>
      <c r="AB1037">
        <f>+INDEX(Articles!$1:$1048576,MATCH(E1037,Articles!D:D,0),23)</f>
        <v>6</v>
      </c>
    </row>
    <row r="1038">
      <c r="B1038" t="str">
        <f>INDEX(Articles!$1:$1048576,MATCH(E1038,Articles!D:D,0),6)</f>
        <v>OPPORTUNITE</v>
      </c>
      <c r="C1038" t="str">
        <f>INDEX(Articles!$1:$1048576,MATCH(E1038,Articles!D:D,0),7)</f>
        <v/>
      </c>
      <c r="D1038" t="str">
        <f>HYPERLINK(INDEX(Articles!$1:$1048576,MATCH(E1038,Articles!D:D,0),24),"Lien")</f>
        <v>Lien</v>
      </c>
      <c r="E1038" t="str">
        <v>99212-06</v>
      </c>
      <c r="F1038" t="str">
        <f>INDEX(Articles!$1:$1048576,MATCH(E1038,Articles!D:D,0),5)</f>
        <v>BOMBE Ø125 FEUILLES ROUGES</v>
      </c>
      <c r="G1038" t="str">
        <f>INDEX(Articles!$1:$1048576,MATCH(E1038,Articles!D:D,0),8)</f>
        <v>BOMBE</v>
      </c>
      <c r="H1038" t="str">
        <f>INDEX(Articles!$1:$1048576,MATCH(E1038,Articles!D:D,0),9)</f>
        <v>SPHERIQUE</v>
      </c>
      <c r="I1038">
        <f>INDEX(Articles!$1:$1048576,MATCH(E1038,Articles!D:D,0),10)</f>
        <v>125</v>
      </c>
      <c r="J1038" t="str">
        <f>INDEX(Articles!$1:$1048576,MATCH(E1038,Articles!D:D,0),11)</f>
        <v>SPECIAL FEUILLE</v>
      </c>
      <c r="K1038" t="str">
        <f>INDEX(Articles!$1:$1048576,MATCH(E1038,Articles!D:D,0),12)</f>
        <v>ROUGE</v>
      </c>
      <c r="L1038" t="str">
        <f>INDEX(Articles!$1:$1048576,MATCH(E1038,Articles!D:D,0),13)</f>
        <v>CN</v>
      </c>
      <c r="M1038" t="str">
        <f>INDEX(Articles!$1:$1048576,MATCH(E1038,Articles!D:D,0),14)</f>
        <v>F4</v>
      </c>
      <c r="N1038" t="str">
        <f>INDEX(Articles!$1:$1048576,MATCH(E1038,Articles!D:D,0),15)</f>
        <v>1.3G</v>
      </c>
      <c r="O1038" t="str">
        <f>INDEX(Articles!$1:$1048576,MATCH(E1038,Articles!D:D,0),16)</f>
        <v>1008-F4-69253204</v>
      </c>
      <c r="P1038">
        <f>INDEX(Articles!$1:$1048576,MATCH(E1038,Articles!D:D,0),17)*1000</f>
        <v>440</v>
      </c>
      <c r="Q1038" t="str">
        <f>INDEX(Articles!$1:$1048576,MATCH(E1038,Articles!D:D,0),18)</f>
        <v>3,8</v>
      </c>
      <c r="R1038">
        <f>INDEX(Articles!$1:$1048576,MATCH(E1038,Articles!D:D,0),19)</f>
        <v>125</v>
      </c>
      <c r="S1038" t="str">
        <f>IF(INDEX('Unités CA'!$1:$1048576,MATCH(E1038,'Unités CA'!D:D,0),5)=0,"",INDEX('Unités CA'!$1:$1048576,MATCH(E1038,'Unités CA'!D:D,0),5))</f>
        <v>0024/CA</v>
      </c>
      <c r="T1038" t="str">
        <f>IF(INDEX('Unités BTE'!$1:$1048576,MATCH(E1038,'Unités CA'!D:D,0),5)=0,"",INDEX('Unités BTE'!$1:$1048576,MATCH(E1038,'Unités CA'!D:D,0),5))</f>
        <v/>
      </c>
      <c r="U1038">
        <f>IFERROR(INDEX('Prix PRO CA'!$1:$1048576,MATCH(E1038,'Prix PRO CA'!D:D,0),10),"")</f>
        <v>118.08</v>
      </c>
      <c r="V1038" t="str">
        <f>IFERROR(INDEX('Prix PRO CA'!$1:$1048576,MATCH(E1038,'Prix PRO BTE'!D:D,0),10),"")</f>
        <v/>
      </c>
      <c r="W1038">
        <f>+IFERROR(INDEX('Prix PRO PCS'!$1:$1048576,MATCH(E1038,'Prix PRO PCS'!D:D,0),10),"")</f>
        <v>4.92</v>
      </c>
      <c r="X1038">
        <f>IF(B1038="OPPORTUNITE",AA1038,IF(AA1038&lt;=0,"Non",IF(AA1038&gt;10,"Oui","Inf à 10")))</f>
        <v>76</v>
      </c>
      <c r="Y1038" t="str">
        <f>IFERROR(INDEX(LigneAchat!$1:$1048576,MATCH(E1038,LigneAchat!D:D,0),5),"")</f>
        <v/>
      </c>
      <c r="Z1038">
        <f>INDEX(Articles!$1:$1048576,MATCH(E1038,Articles!D:D,0),21)</f>
        <v>76</v>
      </c>
      <c r="AA1038">
        <f>+Z1038-AB1038</f>
        <v>76</v>
      </c>
      <c r="AB1038">
        <f>+INDEX(Articles!$1:$1048576,MATCH(E1038,Articles!D:D,0),23)</f>
        <v>0</v>
      </c>
    </row>
    <row r="1039">
      <c r="B1039" t="str">
        <f>INDEX(Articles!$1:$1048576,MATCH(E1039,Articles!D:D,0),6)</f>
        <v>OPPORTUNITE</v>
      </c>
      <c r="C1039" t="str">
        <f>INDEX(Articles!$1:$1048576,MATCH(E1039,Articles!D:D,0),7)</f>
        <v/>
      </c>
      <c r="D1039" t="str">
        <f>HYPERLINK(INDEX(Articles!$1:$1048576,MATCH(E1039,Articles!D:D,0),24),"Lien")</f>
        <v>Lien</v>
      </c>
      <c r="E1039" t="str">
        <v>99212-08</v>
      </c>
      <c r="F1039" t="str">
        <f>INDEX(Articles!$1:$1048576,MATCH(E1039,Articles!D:D,0),5)</f>
        <v>BOMBE Ø125  FEUILLES MULTICOLORES 704508</v>
      </c>
      <c r="G1039" t="str">
        <f>INDEX(Articles!$1:$1048576,MATCH(E1039,Articles!D:D,0),8)</f>
        <v>BOMBE</v>
      </c>
      <c r="H1039" t="str">
        <f>INDEX(Articles!$1:$1048576,MATCH(E1039,Articles!D:D,0),9)</f>
        <v>SPHERIQUE</v>
      </c>
      <c r="I1039">
        <f>INDEX(Articles!$1:$1048576,MATCH(E1039,Articles!D:D,0),10)</f>
        <v>125</v>
      </c>
      <c r="J1039" t="str">
        <f>INDEX(Articles!$1:$1048576,MATCH(E1039,Articles!D:D,0),11)</f>
        <v>SPECIAL FEUILLE</v>
      </c>
      <c r="K1039" t="str">
        <f>INDEX(Articles!$1:$1048576,MATCH(E1039,Articles!D:D,0),12)</f>
        <v>MULTICOLORE</v>
      </c>
      <c r="L1039" t="str">
        <f>INDEX(Articles!$1:$1048576,MATCH(E1039,Articles!D:D,0),13)</f>
        <v>CN</v>
      </c>
      <c r="M1039" t="str">
        <f>INDEX(Articles!$1:$1048576,MATCH(E1039,Articles!D:D,0),14)</f>
        <v>F4</v>
      </c>
      <c r="N1039" t="str">
        <f>INDEX(Articles!$1:$1048576,MATCH(E1039,Articles!D:D,0),15)</f>
        <v>1.3G</v>
      </c>
      <c r="O1039" t="str">
        <f>INDEX(Articles!$1:$1048576,MATCH(E1039,Articles!D:D,0),16)</f>
        <v>1008-F4-69253204</v>
      </c>
      <c r="P1039">
        <f>INDEX(Articles!$1:$1048576,MATCH(E1039,Articles!D:D,0),17)*1000</f>
        <v>440</v>
      </c>
      <c r="Q1039" t="str">
        <f>INDEX(Articles!$1:$1048576,MATCH(E1039,Articles!D:D,0),18)</f>
        <v>3,8</v>
      </c>
      <c r="R1039">
        <f>INDEX(Articles!$1:$1048576,MATCH(E1039,Articles!D:D,0),19)</f>
        <v>125</v>
      </c>
      <c r="S1039" t="str">
        <f>IF(INDEX('Unités CA'!$1:$1048576,MATCH(E1039,'Unités CA'!D:D,0),5)=0,"",INDEX('Unités CA'!$1:$1048576,MATCH(E1039,'Unités CA'!D:D,0),5))</f>
        <v>0024/CA</v>
      </c>
      <c r="T1039" t="str">
        <f>IF(INDEX('Unités BTE'!$1:$1048576,MATCH(E1039,'Unités CA'!D:D,0),5)=0,"",INDEX('Unités BTE'!$1:$1048576,MATCH(E1039,'Unités CA'!D:D,0),5))</f>
        <v/>
      </c>
      <c r="U1039">
        <f>IFERROR(INDEX('Prix PRO CA'!$1:$1048576,MATCH(E1039,'Prix PRO CA'!D:D,0),10),"")</f>
        <v>118.08</v>
      </c>
      <c r="V1039" t="str">
        <f>IFERROR(INDEX('Prix PRO CA'!$1:$1048576,MATCH(E1039,'Prix PRO BTE'!D:D,0),10),"")</f>
        <v/>
      </c>
      <c r="W1039">
        <f>+IFERROR(INDEX('Prix PRO PCS'!$1:$1048576,MATCH(E1039,'Prix PRO PCS'!D:D,0),10),"")</f>
        <v>4.92</v>
      </c>
      <c r="X1039">
        <f>IF(B1039="OPPORTUNITE",AA1039,IF(AA1039&lt;=0,"Non",IF(AA1039&gt;10,"Oui","Inf à 10")))</f>
        <v>14</v>
      </c>
      <c r="Y1039" t="str">
        <f>IFERROR(INDEX(LigneAchat!$1:$1048576,MATCH(E1039,LigneAchat!D:D,0),5),"")</f>
        <v/>
      </c>
      <c r="Z1039">
        <f>INDEX(Articles!$1:$1048576,MATCH(E1039,Articles!D:D,0),21)</f>
        <v>19</v>
      </c>
      <c r="AA1039">
        <f>+Z1039-AB1039</f>
        <v>14</v>
      </c>
      <c r="AB1039">
        <f>+INDEX(Articles!$1:$1048576,MATCH(E1039,Articles!D:D,0),23)</f>
        <v>5</v>
      </c>
    </row>
    <row r="1040">
      <c r="B1040" t="str">
        <f>INDEX(Articles!$1:$1048576,MATCH(E1040,Articles!D:D,0),6)</f>
        <v>OPPORTUNITE</v>
      </c>
      <c r="C1040" t="str">
        <f>INDEX(Articles!$1:$1048576,MATCH(E1040,Articles!D:D,0),7)</f>
        <v/>
      </c>
      <c r="D1040" t="str">
        <f>HYPERLINK(INDEX(Articles!$1:$1048576,MATCH(E1040,Articles!D:D,0),24),"Lien")</f>
        <v>Lien</v>
      </c>
      <c r="E1040" t="str">
        <v>99212-09</v>
      </c>
      <c r="F1040" t="str">
        <f>INDEX(Articles!$1:$1048576,MATCH(E1040,Articles!D:D,0),5)</f>
        <v>BOMBE Ø125 FEUILLES ARGENT</v>
      </c>
      <c r="G1040" t="str">
        <f>INDEX(Articles!$1:$1048576,MATCH(E1040,Articles!D:D,0),8)</f>
        <v>BOMBE</v>
      </c>
      <c r="H1040" t="str">
        <f>INDEX(Articles!$1:$1048576,MATCH(E1040,Articles!D:D,0),9)</f>
        <v>SPHERIQUE</v>
      </c>
      <c r="I1040">
        <f>INDEX(Articles!$1:$1048576,MATCH(E1040,Articles!D:D,0),10)</f>
        <v>125</v>
      </c>
      <c r="J1040" t="str">
        <f>INDEX(Articles!$1:$1048576,MATCH(E1040,Articles!D:D,0),11)</f>
        <v>SPECIAL FEUILLE</v>
      </c>
      <c r="K1040" t="str">
        <f>INDEX(Articles!$1:$1048576,MATCH(E1040,Articles!D:D,0),12)</f>
        <v>ARGENT</v>
      </c>
      <c r="L1040" t="str">
        <f>INDEX(Articles!$1:$1048576,MATCH(E1040,Articles!D:D,0),13)</f>
        <v>CN</v>
      </c>
      <c r="M1040" t="str">
        <f>INDEX(Articles!$1:$1048576,MATCH(E1040,Articles!D:D,0),14)</f>
        <v>F4</v>
      </c>
      <c r="N1040" t="str">
        <f>INDEX(Articles!$1:$1048576,MATCH(E1040,Articles!D:D,0),15)</f>
        <v>1.3G</v>
      </c>
      <c r="O1040" t="str">
        <f>INDEX(Articles!$1:$1048576,MATCH(E1040,Articles!D:D,0),16)</f>
        <v>1008-F4-69253204</v>
      </c>
      <c r="P1040">
        <f>INDEX(Articles!$1:$1048576,MATCH(E1040,Articles!D:D,0),17)*1000</f>
        <v>440</v>
      </c>
      <c r="Q1040" t="str">
        <f>INDEX(Articles!$1:$1048576,MATCH(E1040,Articles!D:D,0),18)</f>
        <v>3,8</v>
      </c>
      <c r="R1040">
        <f>INDEX(Articles!$1:$1048576,MATCH(E1040,Articles!D:D,0),19)</f>
        <v>125</v>
      </c>
      <c r="S1040" t="str">
        <f>IF(INDEX('Unités CA'!$1:$1048576,MATCH(E1040,'Unités CA'!D:D,0),5)=0,"",INDEX('Unités CA'!$1:$1048576,MATCH(E1040,'Unités CA'!D:D,0),5))</f>
        <v>0024/CA</v>
      </c>
      <c r="T1040" t="str">
        <f>IF(INDEX('Unités BTE'!$1:$1048576,MATCH(E1040,'Unités CA'!D:D,0),5)=0,"",INDEX('Unités BTE'!$1:$1048576,MATCH(E1040,'Unités CA'!D:D,0),5))</f>
        <v/>
      </c>
      <c r="U1040">
        <f>IFERROR(INDEX('Prix PRO CA'!$1:$1048576,MATCH(E1040,'Prix PRO CA'!D:D,0),10),"")</f>
        <v>118.08</v>
      </c>
      <c r="V1040" t="str">
        <f>IFERROR(INDEX('Prix PRO CA'!$1:$1048576,MATCH(E1040,'Prix PRO BTE'!D:D,0),10),"")</f>
        <v/>
      </c>
      <c r="W1040">
        <f>+IFERROR(INDEX('Prix PRO PCS'!$1:$1048576,MATCH(E1040,'Prix PRO PCS'!D:D,0),10),"")</f>
        <v>4.92</v>
      </c>
      <c r="X1040">
        <f>IF(B1040="OPPORTUNITE",AA1040,IF(AA1040&lt;=0,"Non",IF(AA1040&gt;10,"Oui","Inf à 10")))</f>
        <v>138</v>
      </c>
      <c r="Y1040" t="str">
        <f>IFERROR(INDEX(LigneAchat!$1:$1048576,MATCH(E1040,LigneAchat!D:D,0),5),"")</f>
        <v/>
      </c>
      <c r="Z1040">
        <f>INDEX(Articles!$1:$1048576,MATCH(E1040,Articles!D:D,0),21)</f>
        <v>142</v>
      </c>
      <c r="AA1040">
        <f>+Z1040-AB1040</f>
        <v>138</v>
      </c>
      <c r="AB1040">
        <f>+INDEX(Articles!$1:$1048576,MATCH(E1040,Articles!D:D,0),23)</f>
        <v>4</v>
      </c>
    </row>
    <row r="1041">
      <c r="B1041" t="str">
        <f>INDEX(Articles!$1:$1048576,MATCH(E1041,Articles!D:D,0),6)</f>
        <v>OPPORTUNITE</v>
      </c>
      <c r="C1041" t="str">
        <f>INDEX(Articles!$1:$1048576,MATCH(E1041,Articles!D:D,0),7)</f>
        <v/>
      </c>
      <c r="D1041" t="str">
        <f>HYPERLINK(INDEX(Articles!$1:$1048576,MATCH(E1041,Articles!D:D,0),24),"Lien")</f>
        <v>Lien</v>
      </c>
      <c r="E1041" t="str">
        <v>99212-12</v>
      </c>
      <c r="F1041" t="str">
        <f>INDEX(Articles!$1:$1048576,MATCH(E1041,Articles!D:D,0),5)</f>
        <v>BOMBE Ø125  FEUILLES FRISSON BLANC</v>
      </c>
      <c r="G1041" t="str">
        <f>INDEX(Articles!$1:$1048576,MATCH(E1041,Articles!D:D,0),8)</f>
        <v>BOMBE</v>
      </c>
      <c r="H1041" t="str">
        <f>INDEX(Articles!$1:$1048576,MATCH(E1041,Articles!D:D,0),9)</f>
        <v>SPHERIQUE</v>
      </c>
      <c r="I1041">
        <f>INDEX(Articles!$1:$1048576,MATCH(E1041,Articles!D:D,0),10)</f>
        <v>125</v>
      </c>
      <c r="J1041" t="str">
        <f>INDEX(Articles!$1:$1048576,MATCH(E1041,Articles!D:D,0),11)</f>
        <v>SPECIAL FEUILLE</v>
      </c>
      <c r="K1041" t="str">
        <f>INDEX(Articles!$1:$1048576,MATCH(E1041,Articles!D:D,0),12)</f>
        <v>FRISSON</v>
      </c>
      <c r="L1041" t="str">
        <f>INDEX(Articles!$1:$1048576,MATCH(E1041,Articles!D:D,0),13)</f>
        <v>CN</v>
      </c>
      <c r="M1041" t="str">
        <f>INDEX(Articles!$1:$1048576,MATCH(E1041,Articles!D:D,0),14)</f>
        <v>F4</v>
      </c>
      <c r="N1041" t="str">
        <f>INDEX(Articles!$1:$1048576,MATCH(E1041,Articles!D:D,0),15)</f>
        <v>1.3G</v>
      </c>
      <c r="O1041" t="str">
        <f>INDEX(Articles!$1:$1048576,MATCH(E1041,Articles!D:D,0),16)</f>
        <v>1008-F4-69253204</v>
      </c>
      <c r="P1041">
        <f>INDEX(Articles!$1:$1048576,MATCH(E1041,Articles!D:D,0),17)*1000</f>
        <v>440</v>
      </c>
      <c r="Q1041" t="str">
        <f>INDEX(Articles!$1:$1048576,MATCH(E1041,Articles!D:D,0),18)</f>
        <v>3,8</v>
      </c>
      <c r="R1041">
        <f>INDEX(Articles!$1:$1048576,MATCH(E1041,Articles!D:D,0),19)</f>
        <v>125</v>
      </c>
      <c r="S1041" t="str">
        <f>IF(INDEX('Unités CA'!$1:$1048576,MATCH(E1041,'Unités CA'!D:D,0),5)=0,"",INDEX('Unités CA'!$1:$1048576,MATCH(E1041,'Unités CA'!D:D,0),5))</f>
        <v>0009/CA</v>
      </c>
      <c r="T1041" t="str">
        <f>IF(INDEX('Unités BTE'!$1:$1048576,MATCH(E1041,'Unités CA'!D:D,0),5)=0,"",INDEX('Unités BTE'!$1:$1048576,MATCH(E1041,'Unités CA'!D:D,0),5))</f>
        <v/>
      </c>
      <c r="U1041">
        <f>IFERROR(INDEX('Prix PRO CA'!$1:$1048576,MATCH(E1041,'Prix PRO CA'!D:D,0),10),"")</f>
        <v>118.08</v>
      </c>
      <c r="V1041" t="str">
        <f>IFERROR(INDEX('Prix PRO CA'!$1:$1048576,MATCH(E1041,'Prix PRO BTE'!D:D,0),10),"")</f>
        <v/>
      </c>
      <c r="W1041">
        <f>+IFERROR(INDEX('Prix PRO PCS'!$1:$1048576,MATCH(E1041,'Prix PRO PCS'!D:D,0),10),"")</f>
        <v>4.92</v>
      </c>
      <c r="X1041">
        <f>IF(B1041="OPPORTUNITE",AA1041,IF(AA1041&lt;=0,"Non",IF(AA1041&gt;10,"Oui","Inf à 10")))</f>
        <v>215</v>
      </c>
      <c r="Y1041" t="str">
        <f>IFERROR(INDEX(LigneAchat!$1:$1048576,MATCH(E1041,LigneAchat!D:D,0),5),"")</f>
        <v/>
      </c>
      <c r="Z1041">
        <f>INDEX(Articles!$1:$1048576,MATCH(E1041,Articles!D:D,0),21)</f>
        <v>215</v>
      </c>
      <c r="AA1041">
        <f>+Z1041-AB1041</f>
        <v>215</v>
      </c>
      <c r="AB1041">
        <f>+INDEX(Articles!$1:$1048576,MATCH(E1041,Articles!D:D,0),23)</f>
        <v>0</v>
      </c>
    </row>
    <row r="1042">
      <c r="B1042" t="str">
        <f>INDEX(Articles!$1:$1048576,MATCH(E1042,Articles!D:D,0),6)</f>
        <v>OPPORTUNITE</v>
      </c>
      <c r="C1042" t="str">
        <f>INDEX(Articles!$1:$1048576,MATCH(E1042,Articles!D:D,0),7)</f>
        <v/>
      </c>
      <c r="D1042" t="str">
        <f>HYPERLINK(INDEX(Articles!$1:$1048576,MATCH(E1042,Articles!D:D,0),24),"Lien")</f>
        <v>Lien</v>
      </c>
      <c r="E1042" t="str">
        <v>73612V</v>
      </c>
      <c r="F1042" t="str">
        <f>INDEX(Articles!$1:$1048576,MATCH(E1042,Articles!D:D,0),5)</f>
        <v>BOMBE Ø125 ARAIGNEE VERTE</v>
      </c>
      <c r="G1042" t="str">
        <f>INDEX(Articles!$1:$1048576,MATCH(E1042,Articles!D:D,0),8)</f>
        <v>BOMBE</v>
      </c>
      <c r="H1042" t="str">
        <f>INDEX(Articles!$1:$1048576,MATCH(E1042,Articles!D:D,0),9)</f>
        <v>SPHERIQUE</v>
      </c>
      <c r="I1042">
        <f>INDEX(Articles!$1:$1048576,MATCH(E1042,Articles!D:D,0),10)</f>
        <v>125</v>
      </c>
      <c r="J1042" t="str">
        <f>INDEX(Articles!$1:$1048576,MATCH(E1042,Articles!D:D,0),11)</f>
        <v>ARAIGNEE</v>
      </c>
      <c r="K1042" t="str">
        <f>INDEX(Articles!$1:$1048576,MATCH(E1042,Articles!D:D,0),12)</f>
        <v>VERT</v>
      </c>
      <c r="L1042" t="str">
        <f>INDEX(Articles!$1:$1048576,MATCH(E1042,Articles!D:D,0),13)</f>
        <v>EU</v>
      </c>
      <c r="M1042" t="str">
        <f>INDEX(Articles!$1:$1048576,MATCH(E1042,Articles!D:D,0),14)</f>
        <v>F4</v>
      </c>
      <c r="N1042" t="str">
        <f>INDEX(Articles!$1:$1048576,MATCH(E1042,Articles!D:D,0),15)</f>
        <v>1.3G</v>
      </c>
      <c r="O1042" t="str">
        <f>INDEX(Articles!$1:$1048576,MATCH(E1042,Articles!D:D,0),16)</f>
        <v>0589-F4-0067</v>
      </c>
      <c r="P1042">
        <f>INDEX(Articles!$1:$1048576,MATCH(E1042,Articles!D:D,0),17)*1000</f>
        <v>587</v>
      </c>
      <c r="Q1042" t="str">
        <f>INDEX(Articles!$1:$1048576,MATCH(E1042,Articles!D:D,0),18)</f>
        <v>3</v>
      </c>
      <c r="R1042">
        <f>INDEX(Articles!$1:$1048576,MATCH(E1042,Articles!D:D,0),19)</f>
        <v>125</v>
      </c>
      <c r="S1042" t="str">
        <f>IF(INDEX('Unités CA'!$1:$1048576,MATCH(E1042,'Unités CA'!D:D,0),5)=0,"",INDEX('Unités CA'!$1:$1048576,MATCH(E1042,'Unités CA'!D:D,0),5))</f>
        <v>0020/CA</v>
      </c>
      <c r="T1042" t="str">
        <f>IF(INDEX('Unités BTE'!$1:$1048576,MATCH(E1042,'Unités CA'!D:D,0),5)=0,"",INDEX('Unités BTE'!$1:$1048576,MATCH(E1042,'Unités CA'!D:D,0),5))</f>
        <v/>
      </c>
      <c r="U1042">
        <f>IFERROR(INDEX('Prix PRO CA'!$1:$1048576,MATCH(E1042,'Prix PRO CA'!D:D,0),10),"")</f>
        <v>148.4</v>
      </c>
      <c r="V1042" t="str">
        <f>IFERROR(INDEX('Prix PRO CA'!$1:$1048576,MATCH(E1042,'Prix PRO BTE'!D:D,0),10),"")</f>
        <v/>
      </c>
      <c r="W1042">
        <f>+IFERROR(INDEX('Prix PRO PCS'!$1:$1048576,MATCH(E1042,'Prix PRO PCS'!D:D,0),10),"")</f>
        <v>7.42</v>
      </c>
      <c r="X1042">
        <f>IF(B1042="OPPORTUNITE",AA1042,IF(AA1042&lt;=0,"Non",IF(AA1042&gt;10,"Oui","Inf à 10")))</f>
        <v>5</v>
      </c>
      <c r="Y1042" t="str">
        <f>IFERROR(INDEX(LigneAchat!$1:$1048576,MATCH(E1042,LigneAchat!D:D,0),5),"")</f>
        <v/>
      </c>
      <c r="Z1042">
        <f>INDEX(Articles!$1:$1048576,MATCH(E1042,Articles!D:D,0),21)</f>
        <v>5</v>
      </c>
      <c r="AA1042">
        <f>+Z1042-AB1042</f>
        <v>5</v>
      </c>
      <c r="AB1042">
        <f>+INDEX(Articles!$1:$1048576,MATCH(E1042,Articles!D:D,0),23)</f>
        <v>0</v>
      </c>
    </row>
    <row r="1043">
      <c r="B1043" t="str">
        <f>INDEX(Articles!$1:$1048576,MATCH(E1043,Articles!D:D,0),6)</f>
        <v>OPPORTUNITE</v>
      </c>
      <c r="C1043" t="str">
        <f>INDEX(Articles!$1:$1048576,MATCH(E1043,Articles!D:D,0),7)</f>
        <v/>
      </c>
      <c r="D1043" t="str">
        <f>HYPERLINK(INDEX(Articles!$1:$1048576,MATCH(E1043,Articles!D:D,0),24),"Lien")</f>
        <v>Lien</v>
      </c>
      <c r="E1043" t="str">
        <v>77515-57</v>
      </c>
      <c r="F1043" t="str">
        <f>INDEX(Articles!$1:$1048576,MATCH(E1043,Articles!D:D,0),5)</f>
        <v>BOMBE Ø150  ARAIGNEE CLIGNOTANTE OR</v>
      </c>
      <c r="G1043" t="str">
        <f>INDEX(Articles!$1:$1048576,MATCH(E1043,Articles!D:D,0),8)</f>
        <v>BOMBE</v>
      </c>
      <c r="H1043" t="str">
        <f>INDEX(Articles!$1:$1048576,MATCH(E1043,Articles!D:D,0),9)</f>
        <v>SPHERIQUE</v>
      </c>
      <c r="I1043">
        <f>INDEX(Articles!$1:$1048576,MATCH(E1043,Articles!D:D,0),10)</f>
        <v>150</v>
      </c>
      <c r="J1043" t="str">
        <f>INDEX(Articles!$1:$1048576,MATCH(E1043,Articles!D:D,0),11)</f>
        <v>ARAIGNEE</v>
      </c>
      <c r="K1043" t="str">
        <f>INDEX(Articles!$1:$1048576,MATCH(E1043,Articles!D:D,0),12)</f>
        <v>OR</v>
      </c>
      <c r="L1043" t="str">
        <f>INDEX(Articles!$1:$1048576,MATCH(E1043,Articles!D:D,0),13)</f>
        <v>CN</v>
      </c>
      <c r="M1043" t="str">
        <f>INDEX(Articles!$1:$1048576,MATCH(E1043,Articles!D:D,0),14)</f>
        <v>F4</v>
      </c>
      <c r="N1043" t="str">
        <f>INDEX(Articles!$1:$1048576,MATCH(E1043,Articles!D:D,0),15)</f>
        <v>1.3G</v>
      </c>
      <c r="O1043" t="str">
        <f>INDEX(Articles!$1:$1048576,MATCH(E1043,Articles!D:D,0),16)</f>
        <v>1170-F4-02059</v>
      </c>
      <c r="P1043">
        <f>INDEX(Articles!$1:$1048576,MATCH(E1043,Articles!D:D,0),17)*1000</f>
        <v>1050</v>
      </c>
      <c r="Q1043" t="str">
        <f>INDEX(Articles!$1:$1048576,MATCH(E1043,Articles!D:D,0),18)</f>
        <v>4,2</v>
      </c>
      <c r="R1043">
        <f>INDEX(Articles!$1:$1048576,MATCH(E1043,Articles!D:D,0),19)</f>
        <v>150</v>
      </c>
      <c r="S1043" t="str">
        <f>IF(INDEX('Unités CA'!$1:$1048576,MATCH(E1043,'Unités CA'!D:D,0),5)=0,"",INDEX('Unités CA'!$1:$1048576,MATCH(E1043,'Unités CA'!D:D,0),5))</f>
        <v>0010/CA</v>
      </c>
      <c r="T1043" t="str">
        <f>IF(INDEX('Unités BTE'!$1:$1048576,MATCH(E1043,'Unités CA'!D:D,0),5)=0,"",INDEX('Unités BTE'!$1:$1048576,MATCH(E1043,'Unités CA'!D:D,0),5))</f>
        <v/>
      </c>
      <c r="U1043">
        <f>IFERROR(INDEX('Prix PRO CA'!$1:$1048576,MATCH(E1043,'Prix PRO CA'!D:D,0),10),"")</f>
        <v>107.5</v>
      </c>
      <c r="V1043" t="str">
        <f>IFERROR(INDEX('Prix PRO CA'!$1:$1048576,MATCH(E1043,'Prix PRO BTE'!D:D,0),10),"")</f>
        <v/>
      </c>
      <c r="W1043">
        <f>+IFERROR(INDEX('Prix PRO PCS'!$1:$1048576,MATCH(E1043,'Prix PRO PCS'!D:D,0),10),"")</f>
        <v>10.75</v>
      </c>
      <c r="X1043">
        <f>IF(B1043="OPPORTUNITE",AA1043,IF(AA1043&lt;=0,"Non",IF(AA1043&gt;10,"Oui","Inf à 10")))</f>
        <v>10</v>
      </c>
      <c r="Y1043" t="str">
        <f>IFERROR(INDEX(LigneAchat!$1:$1048576,MATCH(E1043,LigneAchat!D:D,0),5),"")</f>
        <v/>
      </c>
      <c r="Z1043">
        <f>INDEX(Articles!$1:$1048576,MATCH(E1043,Articles!D:D,0),21)</f>
        <v>14</v>
      </c>
      <c r="AA1043">
        <f>+Z1043-AB1043</f>
        <v>10</v>
      </c>
      <c r="AB1043">
        <f>+INDEX(Articles!$1:$1048576,MATCH(E1043,Articles!D:D,0),23)</f>
        <v>4</v>
      </c>
    </row>
    <row r="1044">
      <c r="B1044" t="str">
        <f>INDEX(Articles!$1:$1048576,MATCH(E1044,Articles!D:D,0),6)</f>
        <v>OPPORTUNITE</v>
      </c>
      <c r="C1044" t="str">
        <f>INDEX(Articles!$1:$1048576,MATCH(E1044,Articles!D:D,0),7)</f>
        <v/>
      </c>
      <c r="D1044" t="str">
        <f>HYPERLINK(INDEX(Articles!$1:$1048576,MATCH(E1044,Articles!D:D,0),24),"Lien")</f>
        <v>Lien</v>
      </c>
      <c r="E1044" t="str">
        <v>76115-74CE</v>
      </c>
      <c r="F1044" t="str">
        <f>INDEX(Articles!$1:$1048576,MATCH(E1044,Articles!D:D,0),5)</f>
        <v>BOMBE Ø150  ARAIGNEE VERTE FRISSON AVEC TRONC</v>
      </c>
      <c r="G1044" t="str">
        <f>INDEX(Articles!$1:$1048576,MATCH(E1044,Articles!D:D,0),8)</f>
        <v>BOMBE</v>
      </c>
      <c r="H1044" t="str">
        <f>INDEX(Articles!$1:$1048576,MATCH(E1044,Articles!D:D,0),9)</f>
        <v>SPHERIQUE</v>
      </c>
      <c r="I1044">
        <f>INDEX(Articles!$1:$1048576,MATCH(E1044,Articles!D:D,0),10)</f>
        <v>150</v>
      </c>
      <c r="J1044" t="str">
        <f>INDEX(Articles!$1:$1048576,MATCH(E1044,Articles!D:D,0),11)</f>
        <v>ARAIGNEE TRONC</v>
      </c>
      <c r="K1044" t="str">
        <f>INDEX(Articles!$1:$1048576,MATCH(E1044,Articles!D:D,0),12)</f>
        <v>VERT</v>
      </c>
      <c r="L1044" t="str">
        <f>INDEX(Articles!$1:$1048576,MATCH(E1044,Articles!D:D,0),13)</f>
        <v>CN</v>
      </c>
      <c r="M1044" t="str">
        <f>INDEX(Articles!$1:$1048576,MATCH(E1044,Articles!D:D,0),14)</f>
        <v>F4</v>
      </c>
      <c r="N1044" t="str">
        <f>INDEX(Articles!$1:$1048576,MATCH(E1044,Articles!D:D,0),15)</f>
        <v>1.3G</v>
      </c>
      <c r="O1044" t="str">
        <f>INDEX(Articles!$1:$1048576,MATCH(E1044,Articles!D:D,0),16)</f>
        <v>1008-F4-69245233</v>
      </c>
      <c r="P1044">
        <f>INDEX(Articles!$1:$1048576,MATCH(E1044,Articles!D:D,0),17)*1000</f>
        <v>1329</v>
      </c>
      <c r="Q1044" t="str">
        <f>INDEX(Articles!$1:$1048576,MATCH(E1044,Articles!D:D,0),18)</f>
        <v>4,2</v>
      </c>
      <c r="R1044">
        <f>INDEX(Articles!$1:$1048576,MATCH(E1044,Articles!D:D,0),19)</f>
        <v>150</v>
      </c>
      <c r="S1044" t="str">
        <f>IF(INDEX('Unités CA'!$1:$1048576,MATCH(E1044,'Unités CA'!D:D,0),5)=0,"",INDEX('Unités CA'!$1:$1048576,MATCH(E1044,'Unités CA'!D:D,0),5))</f>
        <v>0009/CA</v>
      </c>
      <c r="T1044" t="str">
        <f>IF(INDEX('Unités BTE'!$1:$1048576,MATCH(E1044,'Unités CA'!D:D,0),5)=0,"",INDEX('Unités BTE'!$1:$1048576,MATCH(E1044,'Unités CA'!D:D,0),5))</f>
        <v/>
      </c>
      <c r="U1044">
        <f>IFERROR(INDEX('Prix PRO CA'!$1:$1048576,MATCH(E1044,'Prix PRO CA'!D:D,0),10),"")</f>
        <v>96.75</v>
      </c>
      <c r="V1044" t="str">
        <f>IFERROR(INDEX('Prix PRO CA'!$1:$1048576,MATCH(E1044,'Prix PRO BTE'!D:D,0),10),"")</f>
        <v/>
      </c>
      <c r="W1044">
        <f>+IFERROR(INDEX('Prix PRO PCS'!$1:$1048576,MATCH(E1044,'Prix PRO PCS'!D:D,0),10),"")</f>
        <v>10.75</v>
      </c>
      <c r="X1044">
        <f>IF(B1044="OPPORTUNITE",AA1044,IF(AA1044&lt;=0,"Non",IF(AA1044&gt;10,"Oui","Inf à 10")))</f>
        <v>25</v>
      </c>
      <c r="Y1044" t="str">
        <f>IFERROR(INDEX(LigneAchat!$1:$1048576,MATCH(E1044,LigneAchat!D:D,0),5),"")</f>
        <v/>
      </c>
      <c r="Z1044">
        <f>INDEX(Articles!$1:$1048576,MATCH(E1044,Articles!D:D,0),21)</f>
        <v>33</v>
      </c>
      <c r="AA1044">
        <f>+Z1044-AB1044</f>
        <v>25</v>
      </c>
      <c r="AB1044">
        <f>+INDEX(Articles!$1:$1048576,MATCH(E1044,Articles!D:D,0),23)</f>
        <v>8</v>
      </c>
    </row>
    <row r="1045">
      <c r="B1045" t="str">
        <f>INDEX(Articles!$1:$1048576,MATCH(E1045,Articles!D:D,0),6)</f>
        <v>OPPORTUNITE</v>
      </c>
      <c r="C1045" t="str">
        <f>INDEX(Articles!$1:$1048576,MATCH(E1045,Articles!D:D,0),7)</f>
        <v/>
      </c>
      <c r="D1045" t="str">
        <f>HYPERLINK(INDEX(Articles!$1:$1048576,MATCH(E1045,Articles!D:D,0),24),"Lien")</f>
        <v>Lien</v>
      </c>
      <c r="E1045" t="str">
        <v>91415-81</v>
      </c>
      <c r="F1045" t="str">
        <f>INDEX(Articles!$1:$1048576,MATCH(E1045,Articles!D:D,0),5)</f>
        <v>BOMBE Ø150  ARAIGNEE FILET D'OR FRISSON AVEC TRO</v>
      </c>
      <c r="G1045" t="str">
        <f>INDEX(Articles!$1:$1048576,MATCH(E1045,Articles!D:D,0),8)</f>
        <v>BOMBE</v>
      </c>
      <c r="H1045" t="str">
        <f>INDEX(Articles!$1:$1048576,MATCH(E1045,Articles!D:D,0),9)</f>
        <v>SPHERIQUE</v>
      </c>
      <c r="I1045">
        <f>INDEX(Articles!$1:$1048576,MATCH(E1045,Articles!D:D,0),10)</f>
        <v>150</v>
      </c>
      <c r="J1045" t="str">
        <f>INDEX(Articles!$1:$1048576,MATCH(E1045,Articles!D:D,0),11)</f>
        <v>ARAIGNEE TRONC</v>
      </c>
      <c r="K1045" t="str">
        <f>INDEX(Articles!$1:$1048576,MATCH(E1045,Articles!D:D,0),12)</f>
        <v>OR</v>
      </c>
      <c r="L1045" t="str">
        <f>INDEX(Articles!$1:$1048576,MATCH(E1045,Articles!D:D,0),13)</f>
        <v>CN</v>
      </c>
      <c r="M1045" t="str">
        <f>INDEX(Articles!$1:$1048576,MATCH(E1045,Articles!D:D,0),14)</f>
        <v>F4</v>
      </c>
      <c r="N1045" t="str">
        <f>INDEX(Articles!$1:$1048576,MATCH(E1045,Articles!D:D,0),15)</f>
        <v>1.3G</v>
      </c>
      <c r="O1045" t="str">
        <f>INDEX(Articles!$1:$1048576,MATCH(E1045,Articles!D:D,0),16)</f>
        <v>1008-F4-69253207</v>
      </c>
      <c r="P1045">
        <f>INDEX(Articles!$1:$1048576,MATCH(E1045,Articles!D:D,0),17)*1000</f>
        <v>1050</v>
      </c>
      <c r="Q1045" t="str">
        <f>INDEX(Articles!$1:$1048576,MATCH(E1045,Articles!D:D,0),18)</f>
        <v>4,2</v>
      </c>
      <c r="R1045">
        <f>INDEX(Articles!$1:$1048576,MATCH(E1045,Articles!D:D,0),19)</f>
        <v>150</v>
      </c>
      <c r="S1045" t="str">
        <f>IF(INDEX('Unités CA'!$1:$1048576,MATCH(E1045,'Unités CA'!D:D,0),5)=0,"",INDEX('Unités CA'!$1:$1048576,MATCH(E1045,'Unités CA'!D:D,0),5))</f>
        <v>0010/CA</v>
      </c>
      <c r="T1045" t="str">
        <f>IF(INDEX('Unités BTE'!$1:$1048576,MATCH(E1045,'Unités CA'!D:D,0),5)=0,"",INDEX('Unités BTE'!$1:$1048576,MATCH(E1045,'Unités CA'!D:D,0),5))</f>
        <v/>
      </c>
      <c r="U1045">
        <f>IFERROR(INDEX('Prix PRO CA'!$1:$1048576,MATCH(E1045,'Prix PRO CA'!D:D,0),10),"")</f>
        <v>107.5</v>
      </c>
      <c r="V1045" t="str">
        <f>IFERROR(INDEX('Prix PRO CA'!$1:$1048576,MATCH(E1045,'Prix PRO BTE'!D:D,0),10),"")</f>
        <v/>
      </c>
      <c r="W1045">
        <f>+IFERROR(INDEX('Prix PRO PCS'!$1:$1048576,MATCH(E1045,'Prix PRO PCS'!D:D,0),10),"")</f>
        <v>10.75</v>
      </c>
      <c r="X1045">
        <f>IF(B1045="OPPORTUNITE",AA1045,IF(AA1045&lt;=0,"Non",IF(AA1045&gt;10,"Oui","Inf à 10")))</f>
        <v>30</v>
      </c>
      <c r="Y1045" t="str">
        <f>IFERROR(INDEX(LigneAchat!$1:$1048576,MATCH(E1045,LigneAchat!D:D,0),5),"")</f>
        <v/>
      </c>
      <c r="Z1045">
        <f>INDEX(Articles!$1:$1048576,MATCH(E1045,Articles!D:D,0),21)</f>
        <v>49</v>
      </c>
      <c r="AA1045">
        <f>+Z1045-AB1045</f>
        <v>30</v>
      </c>
      <c r="AB1045">
        <f>+INDEX(Articles!$1:$1048576,MATCH(E1045,Articles!D:D,0),23)</f>
        <v>19</v>
      </c>
    </row>
    <row r="1046">
      <c r="B1046" t="str">
        <f>INDEX(Articles!$1:$1048576,MATCH(E1046,Articles!D:D,0),6)</f>
        <v>OPPORTUNITE</v>
      </c>
      <c r="C1046" t="str">
        <f>INDEX(Articles!$1:$1048576,MATCH(E1046,Articles!D:D,0),7)</f>
        <v/>
      </c>
      <c r="D1046" t="str">
        <f>HYPERLINK(INDEX(Articles!$1:$1048576,MATCH(E1046,Articles!D:D,0),24),"Lien")</f>
        <v>Lien</v>
      </c>
      <c r="E1046" t="str">
        <v>93115-05</v>
      </c>
      <c r="F1046" t="str">
        <f>INDEX(Articles!$1:$1048576,MATCH(E1046,Articles!D:D,0),5)</f>
        <v>BOMBE Ø150 ARAIGNEE VERTE AVEC TRONC</v>
      </c>
      <c r="G1046" t="str">
        <f>INDEX(Articles!$1:$1048576,MATCH(E1046,Articles!D:D,0),8)</f>
        <v>BOMBE</v>
      </c>
      <c r="H1046" t="str">
        <f>INDEX(Articles!$1:$1048576,MATCH(E1046,Articles!D:D,0),9)</f>
        <v>SPHERIQUE</v>
      </c>
      <c r="I1046">
        <f>INDEX(Articles!$1:$1048576,MATCH(E1046,Articles!D:D,0),10)</f>
        <v>150</v>
      </c>
      <c r="J1046" t="str">
        <f>INDEX(Articles!$1:$1048576,MATCH(E1046,Articles!D:D,0),11)</f>
        <v>ARAIGNEE TRONC</v>
      </c>
      <c r="K1046" t="str">
        <f>INDEX(Articles!$1:$1048576,MATCH(E1046,Articles!D:D,0),12)</f>
        <v>VERT</v>
      </c>
      <c r="L1046" t="str">
        <f>INDEX(Articles!$1:$1048576,MATCH(E1046,Articles!D:D,0),13)</f>
        <v>CN</v>
      </c>
      <c r="M1046" t="str">
        <f>INDEX(Articles!$1:$1048576,MATCH(E1046,Articles!D:D,0),14)</f>
        <v>F4</v>
      </c>
      <c r="N1046" t="str">
        <f>INDEX(Articles!$1:$1048576,MATCH(E1046,Articles!D:D,0),15)</f>
        <v>1.3G</v>
      </c>
      <c r="O1046" t="str">
        <f>INDEX(Articles!$1:$1048576,MATCH(E1046,Articles!D:D,0),16)</f>
        <v>1008-F4-69253207</v>
      </c>
      <c r="P1046">
        <f>INDEX(Articles!$1:$1048576,MATCH(E1046,Articles!D:D,0),17)*1000</f>
        <v>1050</v>
      </c>
      <c r="Q1046" t="str">
        <f>INDEX(Articles!$1:$1048576,MATCH(E1046,Articles!D:D,0),18)</f>
        <v>4</v>
      </c>
      <c r="R1046">
        <f>INDEX(Articles!$1:$1048576,MATCH(E1046,Articles!D:D,0),19)</f>
        <v>150</v>
      </c>
      <c r="S1046" t="str">
        <f>IF(INDEX('Unités CA'!$1:$1048576,MATCH(E1046,'Unités CA'!D:D,0),5)=0,"",INDEX('Unités CA'!$1:$1048576,MATCH(E1046,'Unités CA'!D:D,0),5))</f>
        <v>0010/CA</v>
      </c>
      <c r="T1046" t="str">
        <f>IF(INDEX('Unités BTE'!$1:$1048576,MATCH(E1046,'Unités CA'!D:D,0),5)=0,"",INDEX('Unités BTE'!$1:$1048576,MATCH(E1046,'Unités CA'!D:D,0),5))</f>
        <v/>
      </c>
      <c r="U1046">
        <f>IFERROR(INDEX('Prix PRO CA'!$1:$1048576,MATCH(E1046,'Prix PRO CA'!D:D,0),10),"")</f>
        <v>107.5</v>
      </c>
      <c r="V1046" t="str">
        <f>IFERROR(INDEX('Prix PRO CA'!$1:$1048576,MATCH(E1046,'Prix PRO BTE'!D:D,0),10),"")</f>
        <v/>
      </c>
      <c r="W1046">
        <f>+IFERROR(INDEX('Prix PRO PCS'!$1:$1048576,MATCH(E1046,'Prix PRO PCS'!D:D,0),10),"")</f>
        <v>10.75</v>
      </c>
      <c r="X1046">
        <f>IF(B1046="OPPORTUNITE",AA1046,IF(AA1046&lt;=0,"Non",IF(AA1046&gt;10,"Oui","Inf à 10")))</f>
        <v>73</v>
      </c>
      <c r="Y1046" t="str">
        <f>IFERROR(INDEX(LigneAchat!$1:$1048576,MATCH(E1046,LigneAchat!D:D,0),5),"")</f>
        <v/>
      </c>
      <c r="Z1046">
        <f>INDEX(Articles!$1:$1048576,MATCH(E1046,Articles!D:D,0),21)</f>
        <v>73</v>
      </c>
      <c r="AA1046">
        <f>+Z1046-AB1046</f>
        <v>73</v>
      </c>
      <c r="AB1046">
        <f>+INDEX(Articles!$1:$1048576,MATCH(E1046,Articles!D:D,0),23)</f>
        <v>0</v>
      </c>
    </row>
    <row r="1047">
      <c r="B1047" t="str">
        <f>INDEX(Articles!$1:$1048576,MATCH(E1047,Articles!D:D,0),6)</f>
        <v>OPPORTUNITE</v>
      </c>
      <c r="C1047" t="str">
        <f>INDEX(Articles!$1:$1048576,MATCH(E1047,Articles!D:D,0),7)</f>
        <v/>
      </c>
      <c r="D1047" t="str">
        <f>HYPERLINK(INDEX(Articles!$1:$1048576,MATCH(E1047,Articles!D:D,0),24),"Lien")</f>
        <v>Lien</v>
      </c>
      <c r="E1047" t="str">
        <v>93115-09</v>
      </c>
      <c r="F1047" t="str">
        <f>INDEX(Articles!$1:$1048576,MATCH(E1047,Articles!D:D,0),5)</f>
        <v>BOMBE Ø150 ARAIGNEE ARGENT AVEC TRONC</v>
      </c>
      <c r="G1047" t="str">
        <f>INDEX(Articles!$1:$1048576,MATCH(E1047,Articles!D:D,0),8)</f>
        <v>BOMBE</v>
      </c>
      <c r="H1047" t="str">
        <f>INDEX(Articles!$1:$1048576,MATCH(E1047,Articles!D:D,0),9)</f>
        <v>SPHERIQUE</v>
      </c>
      <c r="I1047">
        <f>INDEX(Articles!$1:$1048576,MATCH(E1047,Articles!D:D,0),10)</f>
        <v>150</v>
      </c>
      <c r="J1047" t="str">
        <f>INDEX(Articles!$1:$1048576,MATCH(E1047,Articles!D:D,0),11)</f>
        <v>ARAIGNEE TRONC</v>
      </c>
      <c r="K1047" t="str">
        <f>INDEX(Articles!$1:$1048576,MATCH(E1047,Articles!D:D,0),12)</f>
        <v>ARGENT</v>
      </c>
      <c r="L1047" t="str">
        <f>INDEX(Articles!$1:$1048576,MATCH(E1047,Articles!D:D,0),13)</f>
        <v>CN</v>
      </c>
      <c r="M1047" t="str">
        <f>INDEX(Articles!$1:$1048576,MATCH(E1047,Articles!D:D,0),14)</f>
        <v>F4</v>
      </c>
      <c r="N1047" t="str">
        <f>INDEX(Articles!$1:$1048576,MATCH(E1047,Articles!D:D,0),15)</f>
        <v>1.3G</v>
      </c>
      <c r="O1047" t="str">
        <f>INDEX(Articles!$1:$1048576,MATCH(E1047,Articles!D:D,0),16)</f>
        <v>1008-F4-69253207</v>
      </c>
      <c r="P1047">
        <f>INDEX(Articles!$1:$1048576,MATCH(E1047,Articles!D:D,0),17)*1000</f>
        <v>1070</v>
      </c>
      <c r="Q1047" t="str">
        <f>INDEX(Articles!$1:$1048576,MATCH(E1047,Articles!D:D,0),18)</f>
        <v>4</v>
      </c>
      <c r="R1047">
        <f>INDEX(Articles!$1:$1048576,MATCH(E1047,Articles!D:D,0),19)</f>
        <v>150</v>
      </c>
      <c r="S1047" t="str">
        <f>IF(INDEX('Unités CA'!$1:$1048576,MATCH(E1047,'Unités CA'!D:D,0),5)=0,"",INDEX('Unités CA'!$1:$1048576,MATCH(E1047,'Unités CA'!D:D,0),5))</f>
        <v>0010/CA</v>
      </c>
      <c r="T1047" t="str">
        <f>IF(INDEX('Unités BTE'!$1:$1048576,MATCH(E1047,'Unités CA'!D:D,0),5)=0,"",INDEX('Unités BTE'!$1:$1048576,MATCH(E1047,'Unités CA'!D:D,0),5))</f>
        <v/>
      </c>
      <c r="U1047">
        <f>IFERROR(INDEX('Prix PRO CA'!$1:$1048576,MATCH(E1047,'Prix PRO CA'!D:D,0),10),"")</f>
        <v>107.5</v>
      </c>
      <c r="V1047" t="str">
        <f>IFERROR(INDEX('Prix PRO CA'!$1:$1048576,MATCH(E1047,'Prix PRO BTE'!D:D,0),10),"")</f>
        <v/>
      </c>
      <c r="W1047">
        <f>+IFERROR(INDEX('Prix PRO PCS'!$1:$1048576,MATCH(E1047,'Prix PRO PCS'!D:D,0),10),"")</f>
        <v>10.75</v>
      </c>
      <c r="X1047">
        <f>IF(B1047="OPPORTUNITE",AA1047,IF(AA1047&lt;=0,"Non",IF(AA1047&gt;10,"Oui","Inf à 10")))</f>
        <v>13</v>
      </c>
      <c r="Y1047" t="str">
        <f>IFERROR(INDEX(LigneAchat!$1:$1048576,MATCH(E1047,LigneAchat!D:D,0),5),"")</f>
        <v/>
      </c>
      <c r="Z1047">
        <f>INDEX(Articles!$1:$1048576,MATCH(E1047,Articles!D:D,0),21)</f>
        <v>23</v>
      </c>
      <c r="AA1047">
        <f>+Z1047-AB1047</f>
        <v>13</v>
      </c>
      <c r="AB1047">
        <f>+INDEX(Articles!$1:$1048576,MATCH(E1047,Articles!D:D,0),23)</f>
        <v>10</v>
      </c>
    </row>
    <row r="1048">
      <c r="B1048" t="str">
        <f>INDEX(Articles!$1:$1048576,MATCH(E1048,Articles!D:D,0),6)</f>
        <v>OPPORTUNITE</v>
      </c>
      <c r="C1048" t="str">
        <f>INDEX(Articles!$1:$1048576,MATCH(E1048,Articles!D:D,0),7)</f>
        <v/>
      </c>
      <c r="D1048" t="str">
        <f>HYPERLINK(INDEX(Articles!$1:$1048576,MATCH(E1048,Articles!D:D,0),24),"Lien")</f>
        <v>Lien</v>
      </c>
      <c r="E1048" t="str">
        <v>704676</v>
      </c>
      <c r="F1048" t="str">
        <f>INDEX(Articles!$1:$1048576,MATCH(E1048,Articles!D:D,0),5)</f>
        <v>BOMBE Ø150 ETOILE 5 BRANCHES ROUGES</v>
      </c>
      <c r="G1048" t="str">
        <f>INDEX(Articles!$1:$1048576,MATCH(E1048,Articles!D:D,0),8)</f>
        <v>BOMBE</v>
      </c>
      <c r="H1048" t="str">
        <f>INDEX(Articles!$1:$1048576,MATCH(E1048,Articles!D:D,0),9)</f>
        <v>SPHERIQUE</v>
      </c>
      <c r="I1048">
        <f>INDEX(Articles!$1:$1048576,MATCH(E1048,Articles!D:D,0),10)</f>
        <v>150</v>
      </c>
      <c r="J1048" t="str">
        <f>INDEX(Articles!$1:$1048576,MATCH(E1048,Articles!D:D,0),11)</f>
        <v>GEOMETRIE MOTIF</v>
      </c>
      <c r="K1048" t="str">
        <f>INDEX(Articles!$1:$1048576,MATCH(E1048,Articles!D:D,0),12)</f>
        <v>ROUGE</v>
      </c>
      <c r="L1048" t="str">
        <f>INDEX(Articles!$1:$1048576,MATCH(E1048,Articles!D:D,0),13)</f>
        <v>CN</v>
      </c>
      <c r="M1048" t="str">
        <f>INDEX(Articles!$1:$1048576,MATCH(E1048,Articles!D:D,0),14)</f>
        <v>F4</v>
      </c>
      <c r="N1048" t="str">
        <f>INDEX(Articles!$1:$1048576,MATCH(E1048,Articles!D:D,0),15)</f>
        <v>1.3G</v>
      </c>
      <c r="O1048" t="str">
        <f>INDEX(Articles!$1:$1048576,MATCH(E1048,Articles!D:D,0),16)</f>
        <v>1170-F4-02746</v>
      </c>
      <c r="P1048">
        <f>INDEX(Articles!$1:$1048576,MATCH(E1048,Articles!D:D,0),17)*1000</f>
        <v>775</v>
      </c>
      <c r="Q1048" t="str">
        <f>INDEX(Articles!$1:$1048576,MATCH(E1048,Articles!D:D,0),18)</f>
        <v>4,2</v>
      </c>
      <c r="R1048">
        <f>INDEX(Articles!$1:$1048576,MATCH(E1048,Articles!D:D,0),19)</f>
        <v>150</v>
      </c>
      <c r="S1048" t="str">
        <f>IF(INDEX('Unités CA'!$1:$1048576,MATCH(E1048,'Unités CA'!D:D,0),5)=0,"",INDEX('Unités CA'!$1:$1048576,MATCH(E1048,'Unités CA'!D:D,0),5))</f>
        <v>0010/CA</v>
      </c>
      <c r="T1048" t="str">
        <f>IF(INDEX('Unités BTE'!$1:$1048576,MATCH(E1048,'Unités CA'!D:D,0),5)=0,"",INDEX('Unités BTE'!$1:$1048576,MATCH(E1048,'Unités CA'!D:D,0),5))</f>
        <v/>
      </c>
      <c r="U1048">
        <f>IFERROR(INDEX('Prix PRO CA'!$1:$1048576,MATCH(E1048,'Prix PRO CA'!D:D,0),10),"")</f>
        <v>107.5</v>
      </c>
      <c r="V1048" t="str">
        <f>IFERROR(INDEX('Prix PRO CA'!$1:$1048576,MATCH(E1048,'Prix PRO BTE'!D:D,0),10),"")</f>
        <v/>
      </c>
      <c r="W1048">
        <f>+IFERROR(INDEX('Prix PRO PCS'!$1:$1048576,MATCH(E1048,'Prix PRO PCS'!D:D,0),10),"")</f>
        <v>10.75</v>
      </c>
      <c r="X1048">
        <f>IF(B1048="OPPORTUNITE",AA1048,IF(AA1048&lt;=0,"Non",IF(AA1048&gt;10,"Oui","Inf à 10")))</f>
        <v>50</v>
      </c>
      <c r="Y1048" t="str">
        <f>IFERROR(INDEX(LigneAchat!$1:$1048576,MATCH(E1048,LigneAchat!D:D,0),5),"")</f>
        <v/>
      </c>
      <c r="Z1048">
        <f>INDEX(Articles!$1:$1048576,MATCH(E1048,Articles!D:D,0),21)</f>
        <v>52</v>
      </c>
      <c r="AA1048">
        <f>+Z1048-AB1048</f>
        <v>50</v>
      </c>
      <c r="AB1048">
        <f>+INDEX(Articles!$1:$1048576,MATCH(E1048,Articles!D:D,0),23)</f>
        <v>2</v>
      </c>
    </row>
    <row r="1049">
      <c r="B1049" t="str">
        <f>INDEX(Articles!$1:$1048576,MATCH(E1049,Articles!D:D,0),6)</f>
        <v>OPPORTUNITE</v>
      </c>
      <c r="C1049" t="str">
        <f>INDEX(Articles!$1:$1048576,MATCH(E1049,Articles!D:D,0),7)</f>
        <v/>
      </c>
      <c r="D1049" t="str">
        <f>HYPERLINK(INDEX(Articles!$1:$1048576,MATCH(E1049,Articles!D:D,0),24),"Lien")</f>
        <v>Lien</v>
      </c>
      <c r="E1049" t="str">
        <v>99915-61</v>
      </c>
      <c r="F1049" t="str">
        <f>INDEX(Articles!$1:$1048576,MATCH(E1049,Articles!D:D,0),5)</f>
        <v>BOMBE Ø150 MOTIF SOURIRE 704690</v>
      </c>
      <c r="G1049" t="str">
        <f>INDEX(Articles!$1:$1048576,MATCH(E1049,Articles!D:D,0),8)</f>
        <v>BOMBE</v>
      </c>
      <c r="H1049" t="str">
        <f>INDEX(Articles!$1:$1048576,MATCH(E1049,Articles!D:D,0),9)</f>
        <v>SPHERIQUE</v>
      </c>
      <c r="I1049">
        <f>INDEX(Articles!$1:$1048576,MATCH(E1049,Articles!D:D,0),10)</f>
        <v>150</v>
      </c>
      <c r="J1049" t="str">
        <f>INDEX(Articles!$1:$1048576,MATCH(E1049,Articles!D:D,0),11)</f>
        <v>GEOMETRIE MOTIF</v>
      </c>
      <c r="K1049" t="str">
        <f>INDEX(Articles!$1:$1048576,MATCH(E1049,Articles!D:D,0),12)</f>
        <v>MULTICOLORE</v>
      </c>
      <c r="L1049" t="str">
        <f>INDEX(Articles!$1:$1048576,MATCH(E1049,Articles!D:D,0),13)</f>
        <v>CN</v>
      </c>
      <c r="M1049" t="str">
        <f>INDEX(Articles!$1:$1048576,MATCH(E1049,Articles!D:D,0),14)</f>
        <v>F4</v>
      </c>
      <c r="N1049" t="str">
        <f>INDEX(Articles!$1:$1048576,MATCH(E1049,Articles!D:D,0),15)</f>
        <v>1.3G</v>
      </c>
      <c r="O1049" t="str">
        <f>INDEX(Articles!$1:$1048576,MATCH(E1049,Articles!D:D,0),16)</f>
        <v>1008-F4-69253207</v>
      </c>
      <c r="P1049">
        <f>INDEX(Articles!$1:$1048576,MATCH(E1049,Articles!D:D,0),17)*1000</f>
        <v>793</v>
      </c>
      <c r="Q1049" t="str">
        <f>INDEX(Articles!$1:$1048576,MATCH(E1049,Articles!D:D,0),18)</f>
        <v>4</v>
      </c>
      <c r="R1049">
        <f>INDEX(Articles!$1:$1048576,MATCH(E1049,Articles!D:D,0),19)</f>
        <v>150</v>
      </c>
      <c r="S1049" t="str">
        <f>IF(INDEX('Unités CA'!$1:$1048576,MATCH(E1049,'Unités CA'!D:D,0),5)=0,"",INDEX('Unités CA'!$1:$1048576,MATCH(E1049,'Unités CA'!D:D,0),5))</f>
        <v>0010/CA</v>
      </c>
      <c r="T1049" t="str">
        <f>IF(INDEX('Unités BTE'!$1:$1048576,MATCH(E1049,'Unités CA'!D:D,0),5)=0,"",INDEX('Unités BTE'!$1:$1048576,MATCH(E1049,'Unités CA'!D:D,0),5))</f>
        <v/>
      </c>
      <c r="U1049">
        <f>IFERROR(INDEX('Prix PRO CA'!$1:$1048576,MATCH(E1049,'Prix PRO CA'!D:D,0),10),"")</f>
        <v>107.5</v>
      </c>
      <c r="V1049" t="str">
        <f>IFERROR(INDEX('Prix PRO CA'!$1:$1048576,MATCH(E1049,'Prix PRO BTE'!D:D,0),10),"")</f>
        <v/>
      </c>
      <c r="W1049">
        <f>+IFERROR(INDEX('Prix PRO PCS'!$1:$1048576,MATCH(E1049,'Prix PRO PCS'!D:D,0),10),"")</f>
        <v>10.75</v>
      </c>
      <c r="X1049">
        <f>IF(B1049="OPPORTUNITE",AA1049,IF(AA1049&lt;=0,"Non",IF(AA1049&gt;10,"Oui","Inf à 10")))</f>
        <v>44</v>
      </c>
      <c r="Y1049" t="str">
        <f>IFERROR(INDEX(LigneAchat!$1:$1048576,MATCH(E1049,LigneAchat!D:D,0),5),"")</f>
        <v/>
      </c>
      <c r="Z1049">
        <f>INDEX(Articles!$1:$1048576,MATCH(E1049,Articles!D:D,0),21)</f>
        <v>56</v>
      </c>
      <c r="AA1049">
        <f>+Z1049-AB1049</f>
        <v>44</v>
      </c>
      <c r="AB1049">
        <f>+INDEX(Articles!$1:$1048576,MATCH(E1049,Articles!D:D,0),23)</f>
        <v>12</v>
      </c>
    </row>
    <row r="1050">
      <c r="B1050" t="str">
        <f>INDEX(Articles!$1:$1048576,MATCH(E1050,Articles!D:D,0),6)</f>
        <v>OPPORTUNITE</v>
      </c>
      <c r="C1050" t="str">
        <f>INDEX(Articles!$1:$1048576,MATCH(E1050,Articles!D:D,0),7)</f>
        <v/>
      </c>
      <c r="D1050" t="str">
        <f>HYPERLINK(INDEX(Articles!$1:$1048576,MATCH(E1050,Articles!D:D,0),24),"Lien")</f>
        <v>Lien</v>
      </c>
      <c r="E1050" t="str">
        <v>704622</v>
      </c>
      <c r="F1050" t="str">
        <f>INDEX(Articles!$1:$1048576,MATCH(E1050,Articles!D:D,0),5)</f>
        <v>BOMBE Ø150 ARGENT AVEC PISTIL BLEU</v>
      </c>
      <c r="G1050" t="str">
        <f>INDEX(Articles!$1:$1048576,MATCH(E1050,Articles!D:D,0),8)</f>
        <v>BOMBE</v>
      </c>
      <c r="H1050" t="str">
        <f>INDEX(Articles!$1:$1048576,MATCH(E1050,Articles!D:D,0),9)</f>
        <v>SPHERIQUE</v>
      </c>
      <c r="I1050">
        <f>INDEX(Articles!$1:$1048576,MATCH(E1050,Articles!D:D,0),10)</f>
        <v>150</v>
      </c>
      <c r="J1050" t="str">
        <f>INDEX(Articles!$1:$1048576,MATCH(E1050,Articles!D:D,0),11)</f>
        <v>PIVOINE</v>
      </c>
      <c r="K1050" t="str">
        <f>INDEX(Articles!$1:$1048576,MATCH(E1050,Articles!D:D,0),12)</f>
        <v>ARGENT</v>
      </c>
      <c r="L1050" t="str">
        <f>INDEX(Articles!$1:$1048576,MATCH(E1050,Articles!D:D,0),13)</f>
        <v>CN</v>
      </c>
      <c r="M1050" t="str">
        <f>INDEX(Articles!$1:$1048576,MATCH(E1050,Articles!D:D,0),14)</f>
        <v>F4</v>
      </c>
      <c r="N1050" t="str">
        <f>INDEX(Articles!$1:$1048576,MATCH(E1050,Articles!D:D,0),15)</f>
        <v>1.3G</v>
      </c>
      <c r="O1050" t="str">
        <f>INDEX(Articles!$1:$1048576,MATCH(E1050,Articles!D:D,0),16)</f>
        <v>1170-F4-02746</v>
      </c>
      <c r="P1050">
        <f>INDEX(Articles!$1:$1048576,MATCH(E1050,Articles!D:D,0),17)*1000</f>
        <v>1100</v>
      </c>
      <c r="Q1050" t="str">
        <f>INDEX(Articles!$1:$1048576,MATCH(E1050,Articles!D:D,0),18)</f>
        <v>4,2</v>
      </c>
      <c r="R1050">
        <f>INDEX(Articles!$1:$1048576,MATCH(E1050,Articles!D:D,0),19)</f>
        <v>150</v>
      </c>
      <c r="S1050" t="str">
        <f>IF(INDEX('Unités CA'!$1:$1048576,MATCH(E1050,'Unités CA'!D:D,0),5)=0,"",INDEX('Unités CA'!$1:$1048576,MATCH(E1050,'Unités CA'!D:D,0),5))</f>
        <v>0010/CA</v>
      </c>
      <c r="T1050" t="str">
        <f>IF(INDEX('Unités BTE'!$1:$1048576,MATCH(E1050,'Unités CA'!D:D,0),5)=0,"",INDEX('Unités BTE'!$1:$1048576,MATCH(E1050,'Unités CA'!D:D,0),5))</f>
        <v/>
      </c>
      <c r="U1050">
        <f>IFERROR(INDEX('Prix PRO CA'!$1:$1048576,MATCH(E1050,'Prix PRO CA'!D:D,0),10),"")</f>
        <v>107.5</v>
      </c>
      <c r="V1050" t="str">
        <f>IFERROR(INDEX('Prix PRO CA'!$1:$1048576,MATCH(E1050,'Prix PRO BTE'!D:D,0),10),"")</f>
        <v/>
      </c>
      <c r="W1050">
        <f>+IFERROR(INDEX('Prix PRO PCS'!$1:$1048576,MATCH(E1050,'Prix PRO PCS'!D:D,0),10),"")</f>
        <v>10.75</v>
      </c>
      <c r="X1050">
        <f>IF(B1050="OPPORTUNITE",AA1050,IF(AA1050&lt;=0,"Non",IF(AA1050&gt;10,"Oui","Inf à 10")))</f>
        <v>47</v>
      </c>
      <c r="Y1050" t="str">
        <f>IFERROR(INDEX(LigneAchat!$1:$1048576,MATCH(E1050,LigneAchat!D:D,0),5),"")</f>
        <v/>
      </c>
      <c r="Z1050">
        <f>INDEX(Articles!$1:$1048576,MATCH(E1050,Articles!D:D,0),21)</f>
        <v>82</v>
      </c>
      <c r="AA1050">
        <f>+Z1050-AB1050</f>
        <v>47</v>
      </c>
      <c r="AB1050">
        <f>+INDEX(Articles!$1:$1048576,MATCH(E1050,Articles!D:D,0),23)</f>
        <v>35</v>
      </c>
    </row>
    <row r="1051">
      <c r="B1051" t="str">
        <f>INDEX(Articles!$1:$1048576,MATCH(E1051,Articles!D:D,0),6)</f>
        <v>OPPORTUNITE</v>
      </c>
      <c r="C1051" t="str">
        <f>INDEX(Articles!$1:$1048576,MATCH(E1051,Articles!D:D,0),7)</f>
        <v/>
      </c>
      <c r="D1051" t="str">
        <f>HYPERLINK(INDEX(Articles!$1:$1048576,MATCH(E1051,Articles!D:D,0),24),"Lien")</f>
        <v>Lien</v>
      </c>
      <c r="E1051" t="str">
        <v>91615-01</v>
      </c>
      <c r="F1051" t="str">
        <f>INDEX(Articles!$1:$1048576,MATCH(E1051,Articles!D:D,0),5)</f>
        <v>BOMBE Ø150  PIVOINE ROSE A CHGT FRISSON PISTIL F</v>
      </c>
      <c r="G1051" t="str">
        <f>INDEX(Articles!$1:$1048576,MATCH(E1051,Articles!D:D,0),8)</f>
        <v>BOMBE</v>
      </c>
      <c r="H1051" t="str">
        <f>INDEX(Articles!$1:$1048576,MATCH(E1051,Articles!D:D,0),9)</f>
        <v>SPHERIQUE</v>
      </c>
      <c r="I1051">
        <f>INDEX(Articles!$1:$1048576,MATCH(E1051,Articles!D:D,0),10)</f>
        <v>150</v>
      </c>
      <c r="J1051" t="str">
        <f>INDEX(Articles!$1:$1048576,MATCH(E1051,Articles!D:D,0),11)</f>
        <v>PIVOINE CHANGEMENT</v>
      </c>
      <c r="K1051" t="str">
        <f>INDEX(Articles!$1:$1048576,MATCH(E1051,Articles!D:D,0),12)</f>
        <v>ROSE</v>
      </c>
      <c r="L1051" t="str">
        <f>INDEX(Articles!$1:$1048576,MATCH(E1051,Articles!D:D,0),13)</f>
        <v>CN</v>
      </c>
      <c r="M1051" t="str">
        <f>INDEX(Articles!$1:$1048576,MATCH(E1051,Articles!D:D,0),14)</f>
        <v>F4</v>
      </c>
      <c r="N1051" t="str">
        <f>INDEX(Articles!$1:$1048576,MATCH(E1051,Articles!D:D,0),15)</f>
        <v>1.3G</v>
      </c>
      <c r="O1051" t="str">
        <f>INDEX(Articles!$1:$1048576,MATCH(E1051,Articles!D:D,0),16)</f>
        <v>1008-F4-69253207</v>
      </c>
      <c r="P1051">
        <f>INDEX(Articles!$1:$1048576,MATCH(E1051,Articles!D:D,0),17)*1000</f>
        <v>1050</v>
      </c>
      <c r="Q1051" t="str">
        <f>INDEX(Articles!$1:$1048576,MATCH(E1051,Articles!D:D,0),18)</f>
        <v>4,2</v>
      </c>
      <c r="R1051">
        <f>INDEX(Articles!$1:$1048576,MATCH(E1051,Articles!D:D,0),19)</f>
        <v>150</v>
      </c>
      <c r="S1051" t="str">
        <f>IF(INDEX('Unités CA'!$1:$1048576,MATCH(E1051,'Unités CA'!D:D,0),5)=0,"",INDEX('Unités CA'!$1:$1048576,MATCH(E1051,'Unités CA'!D:D,0),5))</f>
        <v>0010/CA</v>
      </c>
      <c r="T1051" t="str">
        <f>IF(INDEX('Unités BTE'!$1:$1048576,MATCH(E1051,'Unités CA'!D:D,0),5)=0,"",INDEX('Unités BTE'!$1:$1048576,MATCH(E1051,'Unités CA'!D:D,0),5))</f>
        <v/>
      </c>
      <c r="U1051">
        <f>IFERROR(INDEX('Prix PRO CA'!$1:$1048576,MATCH(E1051,'Prix PRO CA'!D:D,0),10),"")</f>
        <v>107.5</v>
      </c>
      <c r="V1051" t="str">
        <f>IFERROR(INDEX('Prix PRO CA'!$1:$1048576,MATCH(E1051,'Prix PRO BTE'!D:D,0),10),"")</f>
        <v/>
      </c>
      <c r="W1051">
        <f>+IFERROR(INDEX('Prix PRO PCS'!$1:$1048576,MATCH(E1051,'Prix PRO PCS'!D:D,0),10),"")</f>
        <v>10.75</v>
      </c>
      <c r="X1051">
        <f>IF(B1051="OPPORTUNITE",AA1051,IF(AA1051&lt;=0,"Non",IF(AA1051&gt;10,"Oui","Inf à 10")))</f>
        <v>2</v>
      </c>
      <c r="Y1051" t="str">
        <f>IFERROR(INDEX(LigneAchat!$1:$1048576,MATCH(E1051,LigneAchat!D:D,0),5),"")</f>
        <v/>
      </c>
      <c r="Z1051">
        <f>INDEX(Articles!$1:$1048576,MATCH(E1051,Articles!D:D,0),21)</f>
        <v>28</v>
      </c>
      <c r="AA1051">
        <f>+Z1051-AB1051</f>
        <v>2</v>
      </c>
      <c r="AB1051">
        <f>+INDEX(Articles!$1:$1048576,MATCH(E1051,Articles!D:D,0),23)</f>
        <v>26</v>
      </c>
    </row>
    <row r="1052">
      <c r="B1052" t="str">
        <f>INDEX(Articles!$1:$1048576,MATCH(E1052,Articles!D:D,0),6)</f>
        <v>OPPORTUNITE</v>
      </c>
      <c r="C1052" t="str">
        <f>INDEX(Articles!$1:$1048576,MATCH(E1052,Articles!D:D,0),7)</f>
        <v/>
      </c>
      <c r="D1052" t="str">
        <f>HYPERLINK(INDEX(Articles!$1:$1048576,MATCH(E1052,Articles!D:D,0),24),"Lien")</f>
        <v>Lien</v>
      </c>
      <c r="E1052" t="str">
        <v>91615-05</v>
      </c>
      <c r="F1052" t="str">
        <f>INDEX(Articles!$1:$1048576,MATCH(E1052,Articles!D:D,0),5)</f>
        <v>BOMBE Ø150 PIVOINE VERTE A CHGT FRISSON PISTIL</v>
      </c>
      <c r="G1052" t="str">
        <f>INDEX(Articles!$1:$1048576,MATCH(E1052,Articles!D:D,0),8)</f>
        <v>BOMBE</v>
      </c>
      <c r="H1052" t="str">
        <f>INDEX(Articles!$1:$1048576,MATCH(E1052,Articles!D:D,0),9)</f>
        <v>SPHERIQUE</v>
      </c>
      <c r="I1052">
        <f>INDEX(Articles!$1:$1048576,MATCH(E1052,Articles!D:D,0),10)</f>
        <v>150</v>
      </c>
      <c r="J1052" t="str">
        <f>INDEX(Articles!$1:$1048576,MATCH(E1052,Articles!D:D,0),11)</f>
        <v>PIVOINE CHANGEMENT</v>
      </c>
      <c r="K1052" t="str">
        <f>INDEX(Articles!$1:$1048576,MATCH(E1052,Articles!D:D,0),12)</f>
        <v>VERT</v>
      </c>
      <c r="L1052" t="str">
        <f>INDEX(Articles!$1:$1048576,MATCH(E1052,Articles!D:D,0),13)</f>
        <v>CN</v>
      </c>
      <c r="M1052" t="str">
        <f>INDEX(Articles!$1:$1048576,MATCH(E1052,Articles!D:D,0),14)</f>
        <v>F4</v>
      </c>
      <c r="N1052" t="str">
        <f>INDEX(Articles!$1:$1048576,MATCH(E1052,Articles!D:D,0),15)</f>
        <v>1.3G</v>
      </c>
      <c r="O1052" t="str">
        <f>INDEX(Articles!$1:$1048576,MATCH(E1052,Articles!D:D,0),16)</f>
        <v>1008-F4-69253207</v>
      </c>
      <c r="P1052">
        <f>INDEX(Articles!$1:$1048576,MATCH(E1052,Articles!D:D,0),17)*1000</f>
        <v>1050</v>
      </c>
      <c r="Q1052" t="str">
        <f>INDEX(Articles!$1:$1048576,MATCH(E1052,Articles!D:D,0),18)</f>
        <v>4,2</v>
      </c>
      <c r="R1052">
        <f>INDEX(Articles!$1:$1048576,MATCH(E1052,Articles!D:D,0),19)</f>
        <v>150</v>
      </c>
      <c r="S1052" t="str">
        <f>IF(INDEX('Unités CA'!$1:$1048576,MATCH(E1052,'Unités CA'!D:D,0),5)=0,"",INDEX('Unités CA'!$1:$1048576,MATCH(E1052,'Unités CA'!D:D,0),5))</f>
        <v>0010/CA</v>
      </c>
      <c r="T1052" t="str">
        <f>IF(INDEX('Unités BTE'!$1:$1048576,MATCH(E1052,'Unités CA'!D:D,0),5)=0,"",INDEX('Unités BTE'!$1:$1048576,MATCH(E1052,'Unités CA'!D:D,0),5))</f>
        <v/>
      </c>
      <c r="U1052">
        <f>IFERROR(INDEX('Prix PRO CA'!$1:$1048576,MATCH(E1052,'Prix PRO CA'!D:D,0),10),"")</f>
        <v>107.5</v>
      </c>
      <c r="V1052" t="str">
        <f>IFERROR(INDEX('Prix PRO CA'!$1:$1048576,MATCH(E1052,'Prix PRO BTE'!D:D,0),10),"")</f>
        <v/>
      </c>
      <c r="W1052">
        <f>+IFERROR(INDEX('Prix PRO PCS'!$1:$1048576,MATCH(E1052,'Prix PRO PCS'!D:D,0),10),"")</f>
        <v>10.75</v>
      </c>
      <c r="X1052">
        <f>IF(B1052="OPPORTUNITE",AA1052,IF(AA1052&lt;=0,"Non",IF(AA1052&gt;10,"Oui","Inf à 10")))</f>
        <v>17</v>
      </c>
      <c r="Y1052" t="str">
        <f>IFERROR(INDEX(LigneAchat!$1:$1048576,MATCH(E1052,LigneAchat!D:D,0),5),"")</f>
        <v/>
      </c>
      <c r="Z1052">
        <f>INDEX(Articles!$1:$1048576,MATCH(E1052,Articles!D:D,0),21)</f>
        <v>38</v>
      </c>
      <c r="AA1052">
        <f>+Z1052-AB1052</f>
        <v>17</v>
      </c>
      <c r="AB1052">
        <f>+INDEX(Articles!$1:$1048576,MATCH(E1052,Articles!D:D,0),23)</f>
        <v>21</v>
      </c>
    </row>
    <row r="1053">
      <c r="B1053" t="str">
        <f>INDEX(Articles!$1:$1048576,MATCH(E1053,Articles!D:D,0),6)</f>
        <v>OPPORTUNITE</v>
      </c>
      <c r="C1053" t="str">
        <f>INDEX(Articles!$1:$1048576,MATCH(E1053,Articles!D:D,0),7)</f>
        <v/>
      </c>
      <c r="D1053" t="str">
        <f>HYPERLINK(INDEX(Articles!$1:$1048576,MATCH(E1053,Articles!D:D,0),24),"Lien")</f>
        <v>Lien</v>
      </c>
      <c r="E1053" t="str">
        <v>99615-35</v>
      </c>
      <c r="F1053" t="str">
        <f>INDEX(Articles!$1:$1048576,MATCH(E1053,Articles!D:D,0),5)</f>
        <v>BOMBE Ø150 SAULE CLIGNOTANT VERT</v>
      </c>
      <c r="G1053" t="str">
        <f>INDEX(Articles!$1:$1048576,MATCH(E1053,Articles!D:D,0),8)</f>
        <v>BOMBE</v>
      </c>
      <c r="H1053" t="str">
        <f>INDEX(Articles!$1:$1048576,MATCH(E1053,Articles!D:D,0),9)</f>
        <v>SPHERIQUE</v>
      </c>
      <c r="I1053">
        <f>INDEX(Articles!$1:$1048576,MATCH(E1053,Articles!D:D,0),10)</f>
        <v>150</v>
      </c>
      <c r="J1053" t="str">
        <f>INDEX(Articles!$1:$1048576,MATCH(E1053,Articles!D:D,0),11)</f>
        <v>PIVOINE CLIGNO</v>
      </c>
      <c r="K1053" t="str">
        <f>INDEX(Articles!$1:$1048576,MATCH(E1053,Articles!D:D,0),12)</f>
        <v>VERT</v>
      </c>
      <c r="L1053" t="str">
        <f>INDEX(Articles!$1:$1048576,MATCH(E1053,Articles!D:D,0),13)</f>
        <v>CN</v>
      </c>
      <c r="M1053" t="str">
        <f>INDEX(Articles!$1:$1048576,MATCH(E1053,Articles!D:D,0),14)</f>
        <v>F4</v>
      </c>
      <c r="N1053" t="str">
        <f>INDEX(Articles!$1:$1048576,MATCH(E1053,Articles!D:D,0),15)</f>
        <v>1.3G</v>
      </c>
      <c r="O1053" t="str">
        <f>INDEX(Articles!$1:$1048576,MATCH(E1053,Articles!D:D,0),16)</f>
        <v>1008-F4-69253207</v>
      </c>
      <c r="P1053">
        <f>INDEX(Articles!$1:$1048576,MATCH(E1053,Articles!D:D,0),17)*1000</f>
        <v>1050</v>
      </c>
      <c r="Q1053" t="str">
        <f>INDEX(Articles!$1:$1048576,MATCH(E1053,Articles!D:D,0),18)</f>
        <v>4,2</v>
      </c>
      <c r="R1053">
        <f>INDEX(Articles!$1:$1048576,MATCH(E1053,Articles!D:D,0),19)</f>
        <v>150</v>
      </c>
      <c r="S1053" t="str">
        <f>IF(INDEX('Unités CA'!$1:$1048576,MATCH(E1053,'Unités CA'!D:D,0),5)=0,"",INDEX('Unités CA'!$1:$1048576,MATCH(E1053,'Unités CA'!D:D,0),5))</f>
        <v>0010/CA</v>
      </c>
      <c r="T1053" t="str">
        <f>IF(INDEX('Unités BTE'!$1:$1048576,MATCH(E1053,'Unités CA'!D:D,0),5)=0,"",INDEX('Unités BTE'!$1:$1048576,MATCH(E1053,'Unités CA'!D:D,0),5))</f>
        <v/>
      </c>
      <c r="U1053">
        <f>IFERROR(INDEX('Prix PRO CA'!$1:$1048576,MATCH(E1053,'Prix PRO CA'!D:D,0),10),"")</f>
        <v>107.5</v>
      </c>
      <c r="V1053" t="str">
        <f>IFERROR(INDEX('Prix PRO CA'!$1:$1048576,MATCH(E1053,'Prix PRO BTE'!D:D,0),10),"")</f>
        <v/>
      </c>
      <c r="W1053">
        <f>+IFERROR(INDEX('Prix PRO PCS'!$1:$1048576,MATCH(E1053,'Prix PRO PCS'!D:D,0),10),"")</f>
        <v>10.75</v>
      </c>
      <c r="X1053">
        <f>IF(B1053="OPPORTUNITE",AA1053,IF(AA1053&lt;=0,"Non",IF(AA1053&gt;10,"Oui","Inf à 10")))</f>
        <v>68</v>
      </c>
      <c r="Y1053" t="str">
        <f>IFERROR(INDEX(LigneAchat!$1:$1048576,MATCH(E1053,LigneAchat!D:D,0),5),"")</f>
        <v/>
      </c>
      <c r="Z1053">
        <f>INDEX(Articles!$1:$1048576,MATCH(E1053,Articles!D:D,0),21)</f>
        <v>74</v>
      </c>
      <c r="AA1053">
        <f>+Z1053-AB1053</f>
        <v>68</v>
      </c>
      <c r="AB1053">
        <f>+INDEX(Articles!$1:$1048576,MATCH(E1053,Articles!D:D,0),23)</f>
        <v>6</v>
      </c>
    </row>
    <row r="1054">
      <c r="B1054" t="str">
        <f>INDEX(Articles!$1:$1048576,MATCH(E1054,Articles!D:D,0),6)</f>
        <v>OPPORTUNITE</v>
      </c>
      <c r="C1054" t="str">
        <f>INDEX(Articles!$1:$1048576,MATCH(E1054,Articles!D:D,0),7)</f>
        <v/>
      </c>
      <c r="D1054" t="str">
        <f>HYPERLINK(INDEX(Articles!$1:$1048576,MATCH(E1054,Articles!D:D,0),24),"Lien")</f>
        <v>Lien</v>
      </c>
      <c r="E1054" t="str">
        <v>99615-37</v>
      </c>
      <c r="F1054" t="str">
        <f>INDEX(Articles!$1:$1048576,MATCH(E1054,Articles!D:D,0),5)</f>
        <v>BOMBE Ø150 SAULE SCINTILLANT OR</v>
      </c>
      <c r="G1054" t="str">
        <f>INDEX(Articles!$1:$1048576,MATCH(E1054,Articles!D:D,0),8)</f>
        <v>BOMBE</v>
      </c>
      <c r="H1054" t="str">
        <f>INDEX(Articles!$1:$1048576,MATCH(E1054,Articles!D:D,0),9)</f>
        <v>SPHERIQUE</v>
      </c>
      <c r="I1054">
        <f>INDEX(Articles!$1:$1048576,MATCH(E1054,Articles!D:D,0),10)</f>
        <v>150</v>
      </c>
      <c r="J1054" t="str">
        <f>INDEX(Articles!$1:$1048576,MATCH(E1054,Articles!D:D,0),11)</f>
        <v>PIVOINE CLIGNO</v>
      </c>
      <c r="K1054" t="str">
        <f>INDEX(Articles!$1:$1048576,MATCH(E1054,Articles!D:D,0),12)</f>
        <v>OR</v>
      </c>
      <c r="L1054" t="str">
        <f>INDEX(Articles!$1:$1048576,MATCH(E1054,Articles!D:D,0),13)</f>
        <v>CN</v>
      </c>
      <c r="M1054" t="str">
        <f>INDEX(Articles!$1:$1048576,MATCH(E1054,Articles!D:D,0),14)</f>
        <v>F4</v>
      </c>
      <c r="N1054" t="str">
        <f>INDEX(Articles!$1:$1048576,MATCH(E1054,Articles!D:D,0),15)</f>
        <v>1.3G</v>
      </c>
      <c r="O1054" t="str">
        <f>INDEX(Articles!$1:$1048576,MATCH(E1054,Articles!D:D,0),16)</f>
        <v>1008-F4-69253207</v>
      </c>
      <c r="P1054">
        <f>INDEX(Articles!$1:$1048576,MATCH(E1054,Articles!D:D,0),17)*1000</f>
        <v>1050</v>
      </c>
      <c r="Q1054" t="str">
        <f>INDEX(Articles!$1:$1048576,MATCH(E1054,Articles!D:D,0),18)</f>
        <v>4,2</v>
      </c>
      <c r="R1054">
        <f>INDEX(Articles!$1:$1048576,MATCH(E1054,Articles!D:D,0),19)</f>
        <v>150</v>
      </c>
      <c r="S1054" t="str">
        <f>IF(INDEX('Unités CA'!$1:$1048576,MATCH(E1054,'Unités CA'!D:D,0),5)=0,"",INDEX('Unités CA'!$1:$1048576,MATCH(E1054,'Unités CA'!D:D,0),5))</f>
        <v>0010/CA</v>
      </c>
      <c r="T1054" t="str">
        <f>IF(INDEX('Unités BTE'!$1:$1048576,MATCH(E1054,'Unités CA'!D:D,0),5)=0,"",INDEX('Unités BTE'!$1:$1048576,MATCH(E1054,'Unités CA'!D:D,0),5))</f>
        <v/>
      </c>
      <c r="U1054">
        <f>IFERROR(INDEX('Prix PRO CA'!$1:$1048576,MATCH(E1054,'Prix PRO CA'!D:D,0),10),"")</f>
        <v>107.5</v>
      </c>
      <c r="V1054" t="str">
        <f>IFERROR(INDEX('Prix PRO CA'!$1:$1048576,MATCH(E1054,'Prix PRO BTE'!D:D,0),10),"")</f>
        <v/>
      </c>
      <c r="W1054">
        <f>+IFERROR(INDEX('Prix PRO PCS'!$1:$1048576,MATCH(E1054,'Prix PRO PCS'!D:D,0),10),"")</f>
        <v>10.75</v>
      </c>
      <c r="X1054">
        <f>IF(B1054="OPPORTUNITE",AA1054,IF(AA1054&lt;=0,"Non",IF(AA1054&gt;10,"Oui","Inf à 10")))</f>
        <v>65</v>
      </c>
      <c r="Y1054" t="str">
        <f>IFERROR(INDEX(LigneAchat!$1:$1048576,MATCH(E1054,LigneAchat!D:D,0),5),"")</f>
        <v/>
      </c>
      <c r="Z1054">
        <f>INDEX(Articles!$1:$1048576,MATCH(E1054,Articles!D:D,0),21)</f>
        <v>67</v>
      </c>
      <c r="AA1054">
        <f>+Z1054-AB1054</f>
        <v>65</v>
      </c>
      <c r="AB1054">
        <f>+INDEX(Articles!$1:$1048576,MATCH(E1054,Articles!D:D,0),23)</f>
        <v>2</v>
      </c>
    </row>
    <row r="1055">
      <c r="B1055" t="str">
        <f>INDEX(Articles!$1:$1048576,MATCH(E1055,Articles!D:D,0),6)</f>
        <v>OPPORTUNITE</v>
      </c>
      <c r="C1055" t="str">
        <f>INDEX(Articles!$1:$1048576,MATCH(E1055,Articles!D:D,0),7)</f>
        <v/>
      </c>
      <c r="D1055" t="str">
        <f>HYPERLINK(INDEX(Articles!$1:$1048576,MATCH(E1055,Articles!D:D,0),24),"Lien")</f>
        <v>Lien</v>
      </c>
      <c r="E1055" t="str">
        <v>77215-20CE</v>
      </c>
      <c r="F1055" t="str">
        <f>INDEX(Articles!$1:$1048576,MATCH(E1055,Articles!D:D,0),5)</f>
        <v>BOMBE Ø150  TRONC + ROSE</v>
      </c>
      <c r="G1055" t="str">
        <f>INDEX(Articles!$1:$1048576,MATCH(E1055,Articles!D:D,0),8)</f>
        <v>BOMBE</v>
      </c>
      <c r="H1055" t="str">
        <f>INDEX(Articles!$1:$1048576,MATCH(E1055,Articles!D:D,0),9)</f>
        <v>SPHERIQUE</v>
      </c>
      <c r="I1055">
        <f>INDEX(Articles!$1:$1048576,MATCH(E1055,Articles!D:D,0),10)</f>
        <v>150</v>
      </c>
      <c r="J1055" t="str">
        <f>INDEX(Articles!$1:$1048576,MATCH(E1055,Articles!D:D,0),11)</f>
        <v>PIVOINE TRONC</v>
      </c>
      <c r="K1055" t="str">
        <f>INDEX(Articles!$1:$1048576,MATCH(E1055,Articles!D:D,0),12)</f>
        <v>ROSE</v>
      </c>
      <c r="L1055" t="str">
        <f>INDEX(Articles!$1:$1048576,MATCH(E1055,Articles!D:D,0),13)</f>
        <v>CN</v>
      </c>
      <c r="M1055" t="str">
        <f>INDEX(Articles!$1:$1048576,MATCH(E1055,Articles!D:D,0),14)</f>
        <v>F4</v>
      </c>
      <c r="N1055" t="str">
        <f>INDEX(Articles!$1:$1048576,MATCH(E1055,Articles!D:D,0),15)</f>
        <v>1.3G</v>
      </c>
      <c r="O1055" t="str">
        <f>INDEX(Articles!$1:$1048576,MATCH(E1055,Articles!D:D,0),16)</f>
        <v>1008-F4-69245234</v>
      </c>
      <c r="P1055">
        <f>INDEX(Articles!$1:$1048576,MATCH(E1055,Articles!D:D,0),17)*1000</f>
        <v>1000</v>
      </c>
      <c r="Q1055" t="str">
        <f>INDEX(Articles!$1:$1048576,MATCH(E1055,Articles!D:D,0),18)</f>
        <v>4,2</v>
      </c>
      <c r="R1055">
        <f>INDEX(Articles!$1:$1048576,MATCH(E1055,Articles!D:D,0),19)</f>
        <v>150</v>
      </c>
      <c r="S1055" t="str">
        <f>IF(INDEX('Unités CA'!$1:$1048576,MATCH(E1055,'Unités CA'!D:D,0),5)=0,"",INDEX('Unités CA'!$1:$1048576,MATCH(E1055,'Unités CA'!D:D,0),5))</f>
        <v>0009/CA</v>
      </c>
      <c r="T1055" t="str">
        <f>IF(INDEX('Unités BTE'!$1:$1048576,MATCH(E1055,'Unités CA'!D:D,0),5)=0,"",INDEX('Unités BTE'!$1:$1048576,MATCH(E1055,'Unités CA'!D:D,0),5))</f>
        <v/>
      </c>
      <c r="U1055">
        <f>IFERROR(INDEX('Prix PRO CA'!$1:$1048576,MATCH(E1055,'Prix PRO CA'!D:D,0),10),"")</f>
        <v>96.75</v>
      </c>
      <c r="V1055" t="str">
        <f>IFERROR(INDEX('Prix PRO CA'!$1:$1048576,MATCH(E1055,'Prix PRO BTE'!D:D,0),10),"")</f>
        <v/>
      </c>
      <c r="W1055">
        <f>+IFERROR(INDEX('Prix PRO PCS'!$1:$1048576,MATCH(E1055,'Prix PRO PCS'!D:D,0),10),"")</f>
        <v>10.75</v>
      </c>
      <c r="X1055">
        <f>IF(B1055="OPPORTUNITE",AA1055,IF(AA1055&lt;=0,"Non",IF(AA1055&gt;10,"Oui","Inf à 10")))</f>
        <v>7</v>
      </c>
      <c r="Y1055" t="str">
        <f>IFERROR(INDEX(LigneAchat!$1:$1048576,MATCH(E1055,LigneAchat!D:D,0),5),"")</f>
        <v/>
      </c>
      <c r="Z1055">
        <f>INDEX(Articles!$1:$1048576,MATCH(E1055,Articles!D:D,0),21)</f>
        <v>7</v>
      </c>
      <c r="AA1055">
        <f>+Z1055-AB1055</f>
        <v>7</v>
      </c>
      <c r="AB1055">
        <f>+INDEX(Articles!$1:$1048576,MATCH(E1055,Articles!D:D,0),23)</f>
        <v>0</v>
      </c>
    </row>
    <row r="1056">
      <c r="B1056" t="str">
        <f>INDEX(Articles!$1:$1048576,MATCH(E1056,Articles!D:D,0),6)</f>
        <v>OPPORTUNITE</v>
      </c>
      <c r="C1056" t="str">
        <f>INDEX(Articles!$1:$1048576,MATCH(E1056,Articles!D:D,0),7)</f>
        <v/>
      </c>
      <c r="D1056" t="str">
        <f>HYPERLINK(INDEX(Articles!$1:$1048576,MATCH(E1056,Articles!D:D,0),24),"Lien")</f>
        <v>Lien</v>
      </c>
      <c r="E1056" t="str">
        <v>92115-21</v>
      </c>
      <c r="F1056" t="str">
        <f>INDEX(Articles!$1:$1048576,MATCH(E1056,Articles!D:D,0),5)</f>
        <v>BOMBE Ø150 TRONC + 1/2 CITRON 1/2 VIOLET</v>
      </c>
      <c r="G1056" t="str">
        <f>INDEX(Articles!$1:$1048576,MATCH(E1056,Articles!D:D,0),8)</f>
        <v>BOMBE</v>
      </c>
      <c r="H1056" t="str">
        <f>INDEX(Articles!$1:$1048576,MATCH(E1056,Articles!D:D,0),9)</f>
        <v>SPHERIQUE</v>
      </c>
      <c r="I1056">
        <f>INDEX(Articles!$1:$1048576,MATCH(E1056,Articles!D:D,0),10)</f>
        <v>150</v>
      </c>
      <c r="J1056" t="str">
        <f>INDEX(Articles!$1:$1048576,MATCH(E1056,Articles!D:D,0),11)</f>
        <v>PIVOINE TRONC</v>
      </c>
      <c r="K1056" t="str">
        <f>INDEX(Articles!$1:$1048576,MATCH(E1056,Articles!D:D,0),12)</f>
        <v>JAUNE</v>
      </c>
      <c r="L1056" t="str">
        <f>INDEX(Articles!$1:$1048576,MATCH(E1056,Articles!D:D,0),13)</f>
        <v>CN</v>
      </c>
      <c r="M1056" t="str">
        <f>INDEX(Articles!$1:$1048576,MATCH(E1056,Articles!D:D,0),14)</f>
        <v>F4</v>
      </c>
      <c r="N1056" t="str">
        <f>INDEX(Articles!$1:$1048576,MATCH(E1056,Articles!D:D,0),15)</f>
        <v>1.3G</v>
      </c>
      <c r="O1056" t="str">
        <f>INDEX(Articles!$1:$1048576,MATCH(E1056,Articles!D:D,0),16)</f>
        <v>1008-F4-69253207</v>
      </c>
      <c r="P1056">
        <f>INDEX(Articles!$1:$1048576,MATCH(E1056,Articles!D:D,0),17)*1000</f>
        <v>1070</v>
      </c>
      <c r="Q1056" t="str">
        <f>INDEX(Articles!$1:$1048576,MATCH(E1056,Articles!D:D,0),18)</f>
        <v>4,2</v>
      </c>
      <c r="R1056">
        <f>INDEX(Articles!$1:$1048576,MATCH(E1056,Articles!D:D,0),19)</f>
        <v>150</v>
      </c>
      <c r="S1056" t="str">
        <f>IF(INDEX('Unités CA'!$1:$1048576,MATCH(E1056,'Unités CA'!D:D,0),5)=0,"",INDEX('Unités CA'!$1:$1048576,MATCH(E1056,'Unités CA'!D:D,0),5))</f>
        <v>0009/CA</v>
      </c>
      <c r="T1056" t="str">
        <f>IF(INDEX('Unités BTE'!$1:$1048576,MATCH(E1056,'Unités CA'!D:D,0),5)=0,"",INDEX('Unités BTE'!$1:$1048576,MATCH(E1056,'Unités CA'!D:D,0),5))</f>
        <v/>
      </c>
      <c r="U1056">
        <f>IFERROR(INDEX('Prix PRO CA'!$1:$1048576,MATCH(E1056,'Prix PRO CA'!D:D,0),10),"")</f>
        <v>96.75</v>
      </c>
      <c r="V1056" t="str">
        <f>IFERROR(INDEX('Prix PRO CA'!$1:$1048576,MATCH(E1056,'Prix PRO BTE'!D:D,0),10),"")</f>
        <v/>
      </c>
      <c r="W1056">
        <f>+IFERROR(INDEX('Prix PRO PCS'!$1:$1048576,MATCH(E1056,'Prix PRO PCS'!D:D,0),10),"")</f>
        <v>10.75</v>
      </c>
      <c r="X1056">
        <f>IF(B1056="OPPORTUNITE",AA1056,IF(AA1056&lt;=0,"Non",IF(AA1056&gt;10,"Oui","Inf à 10")))</f>
        <v>65</v>
      </c>
      <c r="Y1056" t="str">
        <f>IFERROR(INDEX(LigneAchat!$1:$1048576,MATCH(E1056,LigneAchat!D:D,0),5),"")</f>
        <v/>
      </c>
      <c r="Z1056">
        <f>INDEX(Articles!$1:$1048576,MATCH(E1056,Articles!D:D,0),21)</f>
        <v>65</v>
      </c>
      <c r="AA1056">
        <f>+Z1056-AB1056</f>
        <v>65</v>
      </c>
      <c r="AB1056">
        <f>+INDEX(Articles!$1:$1048576,MATCH(E1056,Articles!D:D,0),23)</f>
        <v>0</v>
      </c>
    </row>
    <row r="1057">
      <c r="B1057" t="str">
        <f>INDEX(Articles!$1:$1048576,MATCH(E1057,Articles!D:D,0),6)</f>
        <v>OPPORTUNITE</v>
      </c>
      <c r="C1057" t="str">
        <f>INDEX(Articles!$1:$1048576,MATCH(E1057,Articles!D:D,0),7)</f>
        <v/>
      </c>
      <c r="D1057" t="str">
        <f>HYPERLINK(INDEX(Articles!$1:$1048576,MATCH(E1057,Articles!D:D,0),24),"Lien")</f>
        <v>Lien</v>
      </c>
      <c r="E1057" t="str">
        <v>76015-89CCE</v>
      </c>
      <c r="F1057" t="str">
        <f>INDEX(Articles!$1:$1048576,MATCH(E1057,Articles!D:D,0),5)</f>
        <v>BOMBE Ø150  FILET D'ARGENT EN CASCADE</v>
      </c>
      <c r="G1057" t="str">
        <f>INDEX(Articles!$1:$1048576,MATCH(E1057,Articles!D:D,0),8)</f>
        <v>BOMBE</v>
      </c>
      <c r="H1057" t="str">
        <f>INDEX(Articles!$1:$1048576,MATCH(E1057,Articles!D:D,0),9)</f>
        <v>SPHERIQUE</v>
      </c>
      <c r="I1057">
        <f>INDEX(Articles!$1:$1048576,MATCH(E1057,Articles!D:D,0),10)</f>
        <v>150</v>
      </c>
      <c r="J1057" t="str">
        <f>INDEX(Articles!$1:$1048576,MATCH(E1057,Articles!D:D,0),11)</f>
        <v>SPECIAL CASCADE</v>
      </c>
      <c r="K1057" t="str">
        <f>INDEX(Articles!$1:$1048576,MATCH(E1057,Articles!D:D,0),12)</f>
        <v>ARGENT</v>
      </c>
      <c r="L1057" t="str">
        <f>INDEX(Articles!$1:$1048576,MATCH(E1057,Articles!D:D,0),13)</f>
        <v>CN</v>
      </c>
      <c r="M1057" t="str">
        <f>INDEX(Articles!$1:$1048576,MATCH(E1057,Articles!D:D,0),14)</f>
        <v>F4</v>
      </c>
      <c r="N1057" t="str">
        <f>INDEX(Articles!$1:$1048576,MATCH(E1057,Articles!D:D,0),15)</f>
        <v>1.3G</v>
      </c>
      <c r="O1057" t="str">
        <f>INDEX(Articles!$1:$1048576,MATCH(E1057,Articles!D:D,0),16)</f>
        <v>1008-F4-69245235</v>
      </c>
      <c r="P1057">
        <f>INDEX(Articles!$1:$1048576,MATCH(E1057,Articles!D:D,0),17)*1000</f>
        <v>1040</v>
      </c>
      <c r="Q1057" t="str">
        <f>INDEX(Articles!$1:$1048576,MATCH(E1057,Articles!D:D,0),18)</f>
        <v>4,2</v>
      </c>
      <c r="R1057">
        <f>INDEX(Articles!$1:$1048576,MATCH(E1057,Articles!D:D,0),19)</f>
        <v>150</v>
      </c>
      <c r="S1057" t="str">
        <f>IF(INDEX('Unités CA'!$1:$1048576,MATCH(E1057,'Unités CA'!D:D,0),5)=0,"",INDEX('Unités CA'!$1:$1048576,MATCH(E1057,'Unités CA'!D:D,0),5))</f>
        <v>0009/CA</v>
      </c>
      <c r="T1057" t="str">
        <f>IF(INDEX('Unités BTE'!$1:$1048576,MATCH(E1057,'Unités CA'!D:D,0),5)=0,"",INDEX('Unités BTE'!$1:$1048576,MATCH(E1057,'Unités CA'!D:D,0),5))</f>
        <v/>
      </c>
      <c r="U1057">
        <f>IFERROR(INDEX('Prix PRO CA'!$1:$1048576,MATCH(E1057,'Prix PRO CA'!D:D,0),10),"")</f>
        <v>96.75</v>
      </c>
      <c r="V1057" t="str">
        <f>IFERROR(INDEX('Prix PRO CA'!$1:$1048576,MATCH(E1057,'Prix PRO BTE'!D:D,0),10),"")</f>
        <v/>
      </c>
      <c r="W1057">
        <f>+IFERROR(INDEX('Prix PRO PCS'!$1:$1048576,MATCH(E1057,'Prix PRO PCS'!D:D,0),10),"")</f>
        <v>10.75</v>
      </c>
      <c r="X1057">
        <f>IF(B1057="OPPORTUNITE",AA1057,IF(AA1057&lt;=0,"Non",IF(AA1057&gt;10,"Oui","Inf à 10")))</f>
        <v>20</v>
      </c>
      <c r="Y1057" t="str">
        <f>IFERROR(INDEX(LigneAchat!$1:$1048576,MATCH(E1057,LigneAchat!D:D,0),5),"")</f>
        <v/>
      </c>
      <c r="Z1057">
        <f>INDEX(Articles!$1:$1048576,MATCH(E1057,Articles!D:D,0),21)</f>
        <v>20</v>
      </c>
      <c r="AA1057">
        <f>+Z1057-AB1057</f>
        <v>20</v>
      </c>
      <c r="AB1057">
        <f>+INDEX(Articles!$1:$1048576,MATCH(E1057,Articles!D:D,0),23)</f>
        <v>0</v>
      </c>
    </row>
    <row r="1058">
      <c r="B1058" t="str">
        <f>INDEX(Articles!$1:$1048576,MATCH(E1058,Articles!D:D,0),6)</f>
        <v>OPPORTUNITE</v>
      </c>
      <c r="C1058" t="str">
        <f>INDEX(Articles!$1:$1048576,MATCH(E1058,Articles!D:D,0),7)</f>
        <v/>
      </c>
      <c r="D1058" t="str">
        <f>HYPERLINK(INDEX(Articles!$1:$1048576,MATCH(E1058,Articles!D:D,0),24),"Lien")</f>
        <v>Lien</v>
      </c>
      <c r="E1058" t="str">
        <v>77415-02</v>
      </c>
      <c r="F1058" t="str">
        <f>INDEX(Articles!$1:$1048576,MATCH(E1058,Articles!D:D,0),5)</f>
        <v>BOMBE Ø150  BLEUE CASCADE</v>
      </c>
      <c r="G1058" t="str">
        <f>INDEX(Articles!$1:$1048576,MATCH(E1058,Articles!D:D,0),8)</f>
        <v>BOMBE</v>
      </c>
      <c r="H1058" t="str">
        <f>INDEX(Articles!$1:$1048576,MATCH(E1058,Articles!D:D,0),9)</f>
        <v>SPHERIQUE</v>
      </c>
      <c r="I1058">
        <f>INDEX(Articles!$1:$1048576,MATCH(E1058,Articles!D:D,0),10)</f>
        <v>150</v>
      </c>
      <c r="J1058" t="str">
        <f>INDEX(Articles!$1:$1048576,MATCH(E1058,Articles!D:D,0),11)</f>
        <v>SPECIAL CASCADE</v>
      </c>
      <c r="K1058" t="str">
        <f>INDEX(Articles!$1:$1048576,MATCH(E1058,Articles!D:D,0),12)</f>
        <v>BLEU</v>
      </c>
      <c r="L1058" t="str">
        <f>INDEX(Articles!$1:$1048576,MATCH(E1058,Articles!D:D,0),13)</f>
        <v>CN</v>
      </c>
      <c r="M1058" t="str">
        <f>INDEX(Articles!$1:$1048576,MATCH(E1058,Articles!D:D,0),14)</f>
        <v>F4</v>
      </c>
      <c r="N1058" t="str">
        <f>INDEX(Articles!$1:$1048576,MATCH(E1058,Articles!D:D,0),15)</f>
        <v>1.3G</v>
      </c>
      <c r="O1058" t="str">
        <f>INDEX(Articles!$1:$1048576,MATCH(E1058,Articles!D:D,0),16)</f>
        <v>1008-F4-69246457</v>
      </c>
      <c r="P1058">
        <f>INDEX(Articles!$1:$1048576,MATCH(E1058,Articles!D:D,0),17)*1000</f>
        <v>800</v>
      </c>
      <c r="Q1058" t="str">
        <f>INDEX(Articles!$1:$1048576,MATCH(E1058,Articles!D:D,0),18)</f>
        <v>4,2</v>
      </c>
      <c r="R1058">
        <f>INDEX(Articles!$1:$1048576,MATCH(E1058,Articles!D:D,0),19)</f>
        <v>150</v>
      </c>
      <c r="S1058" t="str">
        <f>IF(INDEX('Unités CA'!$1:$1048576,MATCH(E1058,'Unités CA'!D:D,0),5)=0,"",INDEX('Unités CA'!$1:$1048576,MATCH(E1058,'Unités CA'!D:D,0),5))</f>
        <v>0010/CA</v>
      </c>
      <c r="T1058" t="str">
        <f>IF(INDEX('Unités BTE'!$1:$1048576,MATCH(E1058,'Unités CA'!D:D,0),5)=0,"",INDEX('Unités BTE'!$1:$1048576,MATCH(E1058,'Unités CA'!D:D,0),5))</f>
        <v/>
      </c>
      <c r="U1058">
        <f>IFERROR(INDEX('Prix PRO CA'!$1:$1048576,MATCH(E1058,'Prix PRO CA'!D:D,0),10),"")</f>
        <v>107.5</v>
      </c>
      <c r="V1058" t="str">
        <f>IFERROR(INDEX('Prix PRO CA'!$1:$1048576,MATCH(E1058,'Prix PRO BTE'!D:D,0),10),"")</f>
        <v/>
      </c>
      <c r="W1058">
        <f>+IFERROR(INDEX('Prix PRO PCS'!$1:$1048576,MATCH(E1058,'Prix PRO PCS'!D:D,0),10),"")</f>
        <v>10.75</v>
      </c>
      <c r="X1058">
        <f>IF(B1058="OPPORTUNITE",AA1058,IF(AA1058&lt;=0,"Non",IF(AA1058&gt;10,"Oui","Inf à 10")))</f>
        <v>92</v>
      </c>
      <c r="Y1058" t="str">
        <f>IFERROR(INDEX(LigneAchat!$1:$1048576,MATCH(E1058,LigneAchat!D:D,0),5),"")</f>
        <v/>
      </c>
      <c r="Z1058">
        <f>INDEX(Articles!$1:$1048576,MATCH(E1058,Articles!D:D,0),21)</f>
        <v>93</v>
      </c>
      <c r="AA1058">
        <f>+Z1058-AB1058</f>
        <v>92</v>
      </c>
      <c r="AB1058">
        <f>+INDEX(Articles!$1:$1048576,MATCH(E1058,Articles!D:D,0),23)</f>
        <v>1</v>
      </c>
    </row>
    <row r="1059">
      <c r="B1059" t="str">
        <f>INDEX(Articles!$1:$1048576,MATCH(E1059,Articles!D:D,0),6)</f>
        <v>OPPORTUNITE</v>
      </c>
      <c r="C1059" t="str">
        <f>INDEX(Articles!$1:$1048576,MATCH(E1059,Articles!D:D,0),7)</f>
        <v/>
      </c>
      <c r="D1059" t="str">
        <f>HYPERLINK(INDEX(Articles!$1:$1048576,MATCH(E1059,Articles!D:D,0),24),"Lien")</f>
        <v>Lien</v>
      </c>
      <c r="E1059" t="str">
        <v>77415-04</v>
      </c>
      <c r="F1059" t="str">
        <f>INDEX(Articles!$1:$1048576,MATCH(E1059,Articles!D:D,0),5)</f>
        <v>BOMBE Ø150  JAUNE CASCADE</v>
      </c>
      <c r="G1059" t="str">
        <f>INDEX(Articles!$1:$1048576,MATCH(E1059,Articles!D:D,0),8)</f>
        <v>BOMBE</v>
      </c>
      <c r="H1059" t="str">
        <f>INDEX(Articles!$1:$1048576,MATCH(E1059,Articles!D:D,0),9)</f>
        <v>SPHERIQUE</v>
      </c>
      <c r="I1059">
        <f>INDEX(Articles!$1:$1048576,MATCH(E1059,Articles!D:D,0),10)</f>
        <v>150</v>
      </c>
      <c r="J1059" t="str">
        <f>INDEX(Articles!$1:$1048576,MATCH(E1059,Articles!D:D,0),11)</f>
        <v>SPECIAL CASCADE</v>
      </c>
      <c r="K1059" t="str">
        <f>INDEX(Articles!$1:$1048576,MATCH(E1059,Articles!D:D,0),12)</f>
        <v>JAUNE</v>
      </c>
      <c r="L1059" t="str">
        <f>INDEX(Articles!$1:$1048576,MATCH(E1059,Articles!D:D,0),13)</f>
        <v>CN</v>
      </c>
      <c r="M1059" t="str">
        <f>INDEX(Articles!$1:$1048576,MATCH(E1059,Articles!D:D,0),14)</f>
        <v>F4</v>
      </c>
      <c r="N1059" t="str">
        <f>INDEX(Articles!$1:$1048576,MATCH(E1059,Articles!D:D,0),15)</f>
        <v>1.3G</v>
      </c>
      <c r="O1059" t="str">
        <f>INDEX(Articles!$1:$1048576,MATCH(E1059,Articles!D:D,0),16)</f>
        <v>1008-F4-69246457</v>
      </c>
      <c r="P1059">
        <f>INDEX(Articles!$1:$1048576,MATCH(E1059,Articles!D:D,0),17)*1000</f>
        <v>800</v>
      </c>
      <c r="Q1059" t="str">
        <f>INDEX(Articles!$1:$1048576,MATCH(E1059,Articles!D:D,0),18)</f>
        <v>4,2</v>
      </c>
      <c r="R1059">
        <f>INDEX(Articles!$1:$1048576,MATCH(E1059,Articles!D:D,0),19)</f>
        <v>150</v>
      </c>
      <c r="S1059" t="str">
        <f>IF(INDEX('Unités CA'!$1:$1048576,MATCH(E1059,'Unités CA'!D:D,0),5)=0,"",INDEX('Unités CA'!$1:$1048576,MATCH(E1059,'Unités CA'!D:D,0),5))</f>
        <v>0010/CA</v>
      </c>
      <c r="T1059" t="str">
        <f>IF(INDEX('Unités BTE'!$1:$1048576,MATCH(E1059,'Unités CA'!D:D,0),5)=0,"",INDEX('Unités BTE'!$1:$1048576,MATCH(E1059,'Unités CA'!D:D,0),5))</f>
        <v/>
      </c>
      <c r="U1059">
        <f>IFERROR(INDEX('Prix PRO CA'!$1:$1048576,MATCH(E1059,'Prix PRO CA'!D:D,0),10),"")</f>
        <v>107.5</v>
      </c>
      <c r="V1059" t="str">
        <f>IFERROR(INDEX('Prix PRO CA'!$1:$1048576,MATCH(E1059,'Prix PRO BTE'!D:D,0),10),"")</f>
        <v/>
      </c>
      <c r="W1059">
        <f>+IFERROR(INDEX('Prix PRO PCS'!$1:$1048576,MATCH(E1059,'Prix PRO PCS'!D:D,0),10),"")</f>
        <v>10.75</v>
      </c>
      <c r="X1059">
        <f>IF(B1059="OPPORTUNITE",AA1059,IF(AA1059&lt;=0,"Non",IF(AA1059&gt;10,"Oui","Inf à 10")))</f>
        <v>76</v>
      </c>
      <c r="Y1059" t="str">
        <f>IFERROR(INDEX(LigneAchat!$1:$1048576,MATCH(E1059,LigneAchat!D:D,0),5),"")</f>
        <v/>
      </c>
      <c r="Z1059">
        <f>INDEX(Articles!$1:$1048576,MATCH(E1059,Articles!D:D,0),21)</f>
        <v>76</v>
      </c>
      <c r="AA1059">
        <f>+Z1059-AB1059</f>
        <v>76</v>
      </c>
      <c r="AB1059">
        <f>+INDEX(Articles!$1:$1048576,MATCH(E1059,Articles!D:D,0),23)</f>
        <v>0</v>
      </c>
    </row>
    <row r="1060">
      <c r="B1060" t="str">
        <f>INDEX(Articles!$1:$1048576,MATCH(E1060,Articles!D:D,0),6)</f>
        <v>OPPORTUNITE</v>
      </c>
      <c r="C1060" t="str">
        <f>INDEX(Articles!$1:$1048576,MATCH(E1060,Articles!D:D,0),7)</f>
        <v/>
      </c>
      <c r="D1060" t="str">
        <f>HYPERLINK(INDEX(Articles!$1:$1048576,MATCH(E1060,Articles!D:D,0),24),"Lien")</f>
        <v>Lien</v>
      </c>
      <c r="E1060" t="str">
        <v>77415-05</v>
      </c>
      <c r="F1060" t="str">
        <f>INDEX(Articles!$1:$1048576,MATCH(E1060,Articles!D:D,0),5)</f>
        <v>BOMBE Ø150  VERTE CASCADE</v>
      </c>
      <c r="G1060" t="str">
        <f>INDEX(Articles!$1:$1048576,MATCH(E1060,Articles!D:D,0),8)</f>
        <v>BOMBE</v>
      </c>
      <c r="H1060" t="str">
        <f>INDEX(Articles!$1:$1048576,MATCH(E1060,Articles!D:D,0),9)</f>
        <v>SPHERIQUE</v>
      </c>
      <c r="I1060">
        <f>INDEX(Articles!$1:$1048576,MATCH(E1060,Articles!D:D,0),10)</f>
        <v>150</v>
      </c>
      <c r="J1060" t="str">
        <f>INDEX(Articles!$1:$1048576,MATCH(E1060,Articles!D:D,0),11)</f>
        <v>SPECIAL CASCADE</v>
      </c>
      <c r="K1060" t="str">
        <f>INDEX(Articles!$1:$1048576,MATCH(E1060,Articles!D:D,0),12)</f>
        <v>VERT</v>
      </c>
      <c r="L1060" t="str">
        <f>INDEX(Articles!$1:$1048576,MATCH(E1060,Articles!D:D,0),13)</f>
        <v>CN</v>
      </c>
      <c r="M1060" t="str">
        <f>INDEX(Articles!$1:$1048576,MATCH(E1060,Articles!D:D,0),14)</f>
        <v>F4</v>
      </c>
      <c r="N1060" t="str">
        <f>INDEX(Articles!$1:$1048576,MATCH(E1060,Articles!D:D,0),15)</f>
        <v>1.3G</v>
      </c>
      <c r="O1060" t="str">
        <f>INDEX(Articles!$1:$1048576,MATCH(E1060,Articles!D:D,0),16)</f>
        <v>1008-F4-69246457</v>
      </c>
      <c r="P1060">
        <f>INDEX(Articles!$1:$1048576,MATCH(E1060,Articles!D:D,0),17)*1000</f>
        <v>800</v>
      </c>
      <c r="Q1060" t="str">
        <f>INDEX(Articles!$1:$1048576,MATCH(E1060,Articles!D:D,0),18)</f>
        <v>4,2</v>
      </c>
      <c r="R1060">
        <f>INDEX(Articles!$1:$1048576,MATCH(E1060,Articles!D:D,0),19)</f>
        <v>150</v>
      </c>
      <c r="S1060" t="str">
        <f>IF(INDEX('Unités CA'!$1:$1048576,MATCH(E1060,'Unités CA'!D:D,0),5)=0,"",INDEX('Unités CA'!$1:$1048576,MATCH(E1060,'Unités CA'!D:D,0),5))</f>
        <v>0010/CA</v>
      </c>
      <c r="T1060" t="str">
        <f>IF(INDEX('Unités BTE'!$1:$1048576,MATCH(E1060,'Unités CA'!D:D,0),5)=0,"",INDEX('Unités BTE'!$1:$1048576,MATCH(E1060,'Unités CA'!D:D,0),5))</f>
        <v/>
      </c>
      <c r="U1060">
        <f>IFERROR(INDEX('Prix PRO CA'!$1:$1048576,MATCH(E1060,'Prix PRO CA'!D:D,0),10),"")</f>
        <v>107.5</v>
      </c>
      <c r="V1060" t="str">
        <f>IFERROR(INDEX('Prix PRO CA'!$1:$1048576,MATCH(E1060,'Prix PRO BTE'!D:D,0),10),"")</f>
        <v/>
      </c>
      <c r="W1060">
        <f>+IFERROR(INDEX('Prix PRO PCS'!$1:$1048576,MATCH(E1060,'Prix PRO PCS'!D:D,0),10),"")</f>
        <v>10.75</v>
      </c>
      <c r="X1060">
        <f>IF(B1060="OPPORTUNITE",AA1060,IF(AA1060&lt;=0,"Non",IF(AA1060&gt;10,"Oui","Inf à 10")))</f>
        <v>103</v>
      </c>
      <c r="Y1060" t="str">
        <f>IFERROR(INDEX(LigneAchat!$1:$1048576,MATCH(E1060,LigneAchat!D:D,0),5),"")</f>
        <v/>
      </c>
      <c r="Z1060">
        <f>INDEX(Articles!$1:$1048576,MATCH(E1060,Articles!D:D,0),21)</f>
        <v>103</v>
      </c>
      <c r="AA1060">
        <f>+Z1060-AB1060</f>
        <v>103</v>
      </c>
      <c r="AB1060">
        <f>+INDEX(Articles!$1:$1048576,MATCH(E1060,Articles!D:D,0),23)</f>
        <v>0</v>
      </c>
    </row>
    <row r="1061">
      <c r="B1061" t="str">
        <f>INDEX(Articles!$1:$1048576,MATCH(E1061,Articles!D:D,0),6)</f>
        <v>OPPORTUNITE</v>
      </c>
      <c r="C1061" t="str">
        <f>INDEX(Articles!$1:$1048576,MATCH(E1061,Articles!D:D,0),7)</f>
        <v/>
      </c>
      <c r="D1061" t="str">
        <f>HYPERLINK(INDEX(Articles!$1:$1048576,MATCH(E1061,Articles!D:D,0),24),"Lien")</f>
        <v>Lien</v>
      </c>
      <c r="E1061" t="str">
        <v>77415-06</v>
      </c>
      <c r="F1061" t="str">
        <f>INDEX(Articles!$1:$1048576,MATCH(E1061,Articles!D:D,0),5)</f>
        <v>BOMBE Ø150  ROUGE CASCADE</v>
      </c>
      <c r="G1061" t="str">
        <f>INDEX(Articles!$1:$1048576,MATCH(E1061,Articles!D:D,0),8)</f>
        <v>BOMBE</v>
      </c>
      <c r="H1061" t="str">
        <f>INDEX(Articles!$1:$1048576,MATCH(E1061,Articles!D:D,0),9)</f>
        <v>SPHERIQUE</v>
      </c>
      <c r="I1061">
        <f>INDEX(Articles!$1:$1048576,MATCH(E1061,Articles!D:D,0),10)</f>
        <v>150</v>
      </c>
      <c r="J1061" t="str">
        <f>INDEX(Articles!$1:$1048576,MATCH(E1061,Articles!D:D,0),11)</f>
        <v>SPECIAL CASCADE</v>
      </c>
      <c r="K1061" t="str">
        <f>INDEX(Articles!$1:$1048576,MATCH(E1061,Articles!D:D,0),12)</f>
        <v>ROUGE</v>
      </c>
      <c r="L1061" t="str">
        <f>INDEX(Articles!$1:$1048576,MATCH(E1061,Articles!D:D,0),13)</f>
        <v>CN</v>
      </c>
      <c r="M1061" t="str">
        <f>INDEX(Articles!$1:$1048576,MATCH(E1061,Articles!D:D,0),14)</f>
        <v>F4</v>
      </c>
      <c r="N1061" t="str">
        <f>INDEX(Articles!$1:$1048576,MATCH(E1061,Articles!D:D,0),15)</f>
        <v>1.3G</v>
      </c>
      <c r="O1061" t="str">
        <f>INDEX(Articles!$1:$1048576,MATCH(E1061,Articles!D:D,0),16)</f>
        <v>1008-F4-69246457</v>
      </c>
      <c r="P1061">
        <f>INDEX(Articles!$1:$1048576,MATCH(E1061,Articles!D:D,0),17)*1000</f>
        <v>800</v>
      </c>
      <c r="Q1061" t="str">
        <f>INDEX(Articles!$1:$1048576,MATCH(E1061,Articles!D:D,0),18)</f>
        <v>4,2</v>
      </c>
      <c r="R1061">
        <f>INDEX(Articles!$1:$1048576,MATCH(E1061,Articles!D:D,0),19)</f>
        <v>150</v>
      </c>
      <c r="S1061" t="str">
        <f>IF(INDEX('Unités CA'!$1:$1048576,MATCH(E1061,'Unités CA'!D:D,0),5)=0,"",INDEX('Unités CA'!$1:$1048576,MATCH(E1061,'Unités CA'!D:D,0),5))</f>
        <v>0010/CA</v>
      </c>
      <c r="T1061" t="str">
        <f>IF(INDEX('Unités BTE'!$1:$1048576,MATCH(E1061,'Unités CA'!D:D,0),5)=0,"",INDEX('Unités BTE'!$1:$1048576,MATCH(E1061,'Unités CA'!D:D,0),5))</f>
        <v/>
      </c>
      <c r="U1061">
        <f>IFERROR(INDEX('Prix PRO CA'!$1:$1048576,MATCH(E1061,'Prix PRO CA'!D:D,0),10),"")</f>
        <v>107.5</v>
      </c>
      <c r="V1061" t="str">
        <f>IFERROR(INDEX('Prix PRO CA'!$1:$1048576,MATCH(E1061,'Prix PRO BTE'!D:D,0),10),"")</f>
        <v/>
      </c>
      <c r="W1061">
        <f>+IFERROR(INDEX('Prix PRO PCS'!$1:$1048576,MATCH(E1061,'Prix PRO PCS'!D:D,0),10),"")</f>
        <v>10.75</v>
      </c>
      <c r="X1061">
        <f>IF(B1061="OPPORTUNITE",AA1061,IF(AA1061&lt;=0,"Non",IF(AA1061&gt;10,"Oui","Inf à 10")))</f>
        <v>139</v>
      </c>
      <c r="Y1061" t="str">
        <f>IFERROR(INDEX(LigneAchat!$1:$1048576,MATCH(E1061,LigneAchat!D:D,0),5),"")</f>
        <v/>
      </c>
      <c r="Z1061">
        <f>INDEX(Articles!$1:$1048576,MATCH(E1061,Articles!D:D,0),21)</f>
        <v>139</v>
      </c>
      <c r="AA1061">
        <f>+Z1061-AB1061</f>
        <v>139</v>
      </c>
      <c r="AB1061">
        <f>+INDEX(Articles!$1:$1048576,MATCH(E1061,Articles!D:D,0),23)</f>
        <v>0</v>
      </c>
    </row>
    <row r="1062">
      <c r="B1062" t="str">
        <f>INDEX(Articles!$1:$1048576,MATCH(E1062,Articles!D:D,0),6)</f>
        <v>OPPORTUNITE</v>
      </c>
      <c r="C1062" t="str">
        <f>INDEX(Articles!$1:$1048576,MATCH(E1062,Articles!D:D,0),7)</f>
        <v/>
      </c>
      <c r="D1062" t="str">
        <f>HYPERLINK(INDEX(Articles!$1:$1048576,MATCH(E1062,Articles!D:D,0),24),"Lien")</f>
        <v>Lien</v>
      </c>
      <c r="E1062" t="str">
        <v>77415-07</v>
      </c>
      <c r="F1062" t="str">
        <f>INDEX(Articles!$1:$1048576,MATCH(E1062,Articles!D:D,0),5)</f>
        <v>BOMBE Ø150  ORANGE CASCADE</v>
      </c>
      <c r="G1062" t="str">
        <f>INDEX(Articles!$1:$1048576,MATCH(E1062,Articles!D:D,0),8)</f>
        <v>BOMBE</v>
      </c>
      <c r="H1062" t="str">
        <f>INDEX(Articles!$1:$1048576,MATCH(E1062,Articles!D:D,0),9)</f>
        <v>SPHERIQUE</v>
      </c>
      <c r="I1062">
        <f>INDEX(Articles!$1:$1048576,MATCH(E1062,Articles!D:D,0),10)</f>
        <v>150</v>
      </c>
      <c r="J1062" t="str">
        <f>INDEX(Articles!$1:$1048576,MATCH(E1062,Articles!D:D,0),11)</f>
        <v>SPECIAL CASCADE</v>
      </c>
      <c r="K1062" t="str">
        <f>INDEX(Articles!$1:$1048576,MATCH(E1062,Articles!D:D,0),12)</f>
        <v>ORANGE</v>
      </c>
      <c r="L1062" t="str">
        <f>INDEX(Articles!$1:$1048576,MATCH(E1062,Articles!D:D,0),13)</f>
        <v>CN</v>
      </c>
      <c r="M1062" t="str">
        <f>INDEX(Articles!$1:$1048576,MATCH(E1062,Articles!D:D,0),14)</f>
        <v>F4</v>
      </c>
      <c r="N1062" t="str">
        <f>INDEX(Articles!$1:$1048576,MATCH(E1062,Articles!D:D,0),15)</f>
        <v>1.3G</v>
      </c>
      <c r="O1062" t="str">
        <f>INDEX(Articles!$1:$1048576,MATCH(E1062,Articles!D:D,0),16)</f>
        <v>1008-F4-69246457</v>
      </c>
      <c r="P1062">
        <f>INDEX(Articles!$1:$1048576,MATCH(E1062,Articles!D:D,0),17)*1000</f>
        <v>800</v>
      </c>
      <c r="Q1062" t="str">
        <f>INDEX(Articles!$1:$1048576,MATCH(E1062,Articles!D:D,0),18)</f>
        <v>4,2</v>
      </c>
      <c r="R1062">
        <f>INDEX(Articles!$1:$1048576,MATCH(E1062,Articles!D:D,0),19)</f>
        <v>150</v>
      </c>
      <c r="S1062" t="str">
        <f>IF(INDEX('Unités CA'!$1:$1048576,MATCH(E1062,'Unités CA'!D:D,0),5)=0,"",INDEX('Unités CA'!$1:$1048576,MATCH(E1062,'Unités CA'!D:D,0),5))</f>
        <v>0010/CA</v>
      </c>
      <c r="T1062" t="str">
        <f>IF(INDEX('Unités BTE'!$1:$1048576,MATCH(E1062,'Unités CA'!D:D,0),5)=0,"",INDEX('Unités BTE'!$1:$1048576,MATCH(E1062,'Unités CA'!D:D,0),5))</f>
        <v/>
      </c>
      <c r="U1062">
        <f>IFERROR(INDEX('Prix PRO CA'!$1:$1048576,MATCH(E1062,'Prix PRO CA'!D:D,0),10),"")</f>
        <v>107.5</v>
      </c>
      <c r="V1062" t="str">
        <f>IFERROR(INDEX('Prix PRO CA'!$1:$1048576,MATCH(E1062,'Prix PRO BTE'!D:D,0),10),"")</f>
        <v/>
      </c>
      <c r="W1062">
        <f>+IFERROR(INDEX('Prix PRO PCS'!$1:$1048576,MATCH(E1062,'Prix PRO PCS'!D:D,0),10),"")</f>
        <v>10.75</v>
      </c>
      <c r="X1062">
        <f>IF(B1062="OPPORTUNITE",AA1062,IF(AA1062&lt;=0,"Non",IF(AA1062&gt;10,"Oui","Inf à 10")))</f>
        <v>124</v>
      </c>
      <c r="Y1062" t="str">
        <f>IFERROR(INDEX(LigneAchat!$1:$1048576,MATCH(E1062,LigneAchat!D:D,0),5),"")</f>
        <v/>
      </c>
      <c r="Z1062">
        <f>INDEX(Articles!$1:$1048576,MATCH(E1062,Articles!D:D,0),21)</f>
        <v>126</v>
      </c>
      <c r="AA1062">
        <f>+Z1062-AB1062</f>
        <v>124</v>
      </c>
      <c r="AB1062">
        <f>+INDEX(Articles!$1:$1048576,MATCH(E1062,Articles!D:D,0),23)</f>
        <v>2</v>
      </c>
    </row>
    <row r="1063">
      <c r="B1063" t="str">
        <f>INDEX(Articles!$1:$1048576,MATCH(E1063,Articles!D:D,0),6)</f>
        <v>OPPORTUNITE</v>
      </c>
      <c r="C1063" t="str">
        <f>INDEX(Articles!$1:$1048576,MATCH(E1063,Articles!D:D,0),7)</f>
        <v/>
      </c>
      <c r="D1063" t="str">
        <f>HYPERLINK(INDEX(Articles!$1:$1048576,MATCH(E1063,Articles!D:D,0),24),"Lien")</f>
        <v>Lien</v>
      </c>
      <c r="E1063" t="str">
        <v>77415-10</v>
      </c>
      <c r="F1063" t="str">
        <f>INDEX(Articles!$1:$1048576,MATCH(E1063,Articles!D:D,0),5)</f>
        <v>BOMBE Ø150  VIOLETTE CASCADE</v>
      </c>
      <c r="G1063" t="str">
        <f>INDEX(Articles!$1:$1048576,MATCH(E1063,Articles!D:D,0),8)</f>
        <v>BOMBE</v>
      </c>
      <c r="H1063" t="str">
        <f>INDEX(Articles!$1:$1048576,MATCH(E1063,Articles!D:D,0),9)</f>
        <v>SPHERIQUE</v>
      </c>
      <c r="I1063">
        <f>INDEX(Articles!$1:$1048576,MATCH(E1063,Articles!D:D,0),10)</f>
        <v>150</v>
      </c>
      <c r="J1063" t="str">
        <f>INDEX(Articles!$1:$1048576,MATCH(E1063,Articles!D:D,0),11)</f>
        <v>SPECIAL CASCADE</v>
      </c>
      <c r="K1063" t="str">
        <f>INDEX(Articles!$1:$1048576,MATCH(E1063,Articles!D:D,0),12)</f>
        <v>VIOLET</v>
      </c>
      <c r="L1063" t="str">
        <f>INDEX(Articles!$1:$1048576,MATCH(E1063,Articles!D:D,0),13)</f>
        <v>CN</v>
      </c>
      <c r="M1063" t="str">
        <f>INDEX(Articles!$1:$1048576,MATCH(E1063,Articles!D:D,0),14)</f>
        <v>F4</v>
      </c>
      <c r="N1063" t="str">
        <f>INDEX(Articles!$1:$1048576,MATCH(E1063,Articles!D:D,0),15)</f>
        <v>1.3G</v>
      </c>
      <c r="O1063" t="str">
        <f>INDEX(Articles!$1:$1048576,MATCH(E1063,Articles!D:D,0),16)</f>
        <v>1008-F4-69246457</v>
      </c>
      <c r="P1063">
        <f>INDEX(Articles!$1:$1048576,MATCH(E1063,Articles!D:D,0),17)*1000</f>
        <v>800</v>
      </c>
      <c r="Q1063" t="str">
        <f>INDEX(Articles!$1:$1048576,MATCH(E1063,Articles!D:D,0),18)</f>
        <v>4,2</v>
      </c>
      <c r="R1063">
        <f>INDEX(Articles!$1:$1048576,MATCH(E1063,Articles!D:D,0),19)</f>
        <v>150</v>
      </c>
      <c r="S1063" t="str">
        <f>IF(INDEX('Unités CA'!$1:$1048576,MATCH(E1063,'Unités CA'!D:D,0),5)=0,"",INDEX('Unités CA'!$1:$1048576,MATCH(E1063,'Unités CA'!D:D,0),5))</f>
        <v>0010/CA</v>
      </c>
      <c r="T1063" t="str">
        <f>IF(INDEX('Unités BTE'!$1:$1048576,MATCH(E1063,'Unités CA'!D:D,0),5)=0,"",INDEX('Unités BTE'!$1:$1048576,MATCH(E1063,'Unités CA'!D:D,0),5))</f>
        <v/>
      </c>
      <c r="U1063">
        <f>IFERROR(INDEX('Prix PRO CA'!$1:$1048576,MATCH(E1063,'Prix PRO CA'!D:D,0),10),"")</f>
        <v>107.5</v>
      </c>
      <c r="V1063" t="str">
        <f>IFERROR(INDEX('Prix PRO CA'!$1:$1048576,MATCH(E1063,'Prix PRO BTE'!D:D,0),10),"")</f>
        <v/>
      </c>
      <c r="W1063">
        <f>+IFERROR(INDEX('Prix PRO PCS'!$1:$1048576,MATCH(E1063,'Prix PRO PCS'!D:D,0),10),"")</f>
        <v>10.75</v>
      </c>
      <c r="X1063">
        <f>IF(B1063="OPPORTUNITE",AA1063,IF(AA1063&lt;=0,"Non",IF(AA1063&gt;10,"Oui","Inf à 10")))</f>
        <v>95</v>
      </c>
      <c r="Y1063" t="str">
        <f>IFERROR(INDEX(LigneAchat!$1:$1048576,MATCH(E1063,LigneAchat!D:D,0),5),"")</f>
        <v/>
      </c>
      <c r="Z1063">
        <f>INDEX(Articles!$1:$1048576,MATCH(E1063,Articles!D:D,0),21)</f>
        <v>104</v>
      </c>
      <c r="AA1063">
        <f>+Z1063-AB1063</f>
        <v>95</v>
      </c>
      <c r="AB1063">
        <f>+INDEX(Articles!$1:$1048576,MATCH(E1063,Articles!D:D,0),23)</f>
        <v>9</v>
      </c>
    </row>
    <row r="1064">
      <c r="B1064" t="str">
        <f>INDEX(Articles!$1:$1048576,MATCH(E1064,Articles!D:D,0),6)</f>
        <v>OPPORTUNITE</v>
      </c>
      <c r="C1064" t="str">
        <f>INDEX(Articles!$1:$1048576,MATCH(E1064,Articles!D:D,0),7)</f>
        <v/>
      </c>
      <c r="D1064" t="str">
        <f>HYPERLINK(INDEX(Articles!$1:$1048576,MATCH(E1064,Articles!D:D,0),24),"Lien")</f>
        <v>Lien</v>
      </c>
      <c r="E1064" t="str">
        <v>94015-15</v>
      </c>
      <c r="F1064" t="str">
        <f>INDEX(Articles!$1:$1048576,MATCH(E1064,Articles!D:D,0),5)</f>
        <v>BOMBE Ø150  CASCADE SAULE PLEUREUR 77415-22</v>
      </c>
      <c r="G1064" t="str">
        <f>INDEX(Articles!$1:$1048576,MATCH(E1064,Articles!D:D,0),8)</f>
        <v>BOMBE</v>
      </c>
      <c r="H1064" t="str">
        <f>INDEX(Articles!$1:$1048576,MATCH(E1064,Articles!D:D,0),9)</f>
        <v>SPHERIQUE</v>
      </c>
      <c r="I1064">
        <f>INDEX(Articles!$1:$1048576,MATCH(E1064,Articles!D:D,0),10)</f>
        <v>150</v>
      </c>
      <c r="J1064" t="str">
        <f>INDEX(Articles!$1:$1048576,MATCH(E1064,Articles!D:D,0),11)</f>
        <v>SPECIAL CASCADE</v>
      </c>
      <c r="K1064" t="str">
        <f>INDEX(Articles!$1:$1048576,MATCH(E1064,Articles!D:D,0),12)</f>
        <v>OR</v>
      </c>
      <c r="L1064" t="str">
        <f>INDEX(Articles!$1:$1048576,MATCH(E1064,Articles!D:D,0),13)</f>
        <v>CN</v>
      </c>
      <c r="M1064" t="str">
        <f>INDEX(Articles!$1:$1048576,MATCH(E1064,Articles!D:D,0),14)</f>
        <v>F4</v>
      </c>
      <c r="N1064" t="str">
        <f>INDEX(Articles!$1:$1048576,MATCH(E1064,Articles!D:D,0),15)</f>
        <v>1.3G</v>
      </c>
      <c r="O1064" t="str">
        <f>INDEX(Articles!$1:$1048576,MATCH(E1064,Articles!D:D,0),16)</f>
        <v>1008-F4-69253206</v>
      </c>
      <c r="P1064">
        <f>INDEX(Articles!$1:$1048576,MATCH(E1064,Articles!D:D,0),17)*1000</f>
        <v>960</v>
      </c>
      <c r="Q1064" t="str">
        <f>INDEX(Articles!$1:$1048576,MATCH(E1064,Articles!D:D,0),18)</f>
        <v>4,2</v>
      </c>
      <c r="R1064">
        <f>INDEX(Articles!$1:$1048576,MATCH(E1064,Articles!D:D,0),19)</f>
        <v>150</v>
      </c>
      <c r="S1064" t="str">
        <f>IF(INDEX('Unités CA'!$1:$1048576,MATCH(E1064,'Unités CA'!D:D,0),5)=0,"",INDEX('Unités CA'!$1:$1048576,MATCH(E1064,'Unités CA'!D:D,0),5))</f>
        <v>0010/CA</v>
      </c>
      <c r="T1064" t="str">
        <f>IF(INDEX('Unités BTE'!$1:$1048576,MATCH(E1064,'Unités CA'!D:D,0),5)=0,"",INDEX('Unités BTE'!$1:$1048576,MATCH(E1064,'Unités CA'!D:D,0),5))</f>
        <v/>
      </c>
      <c r="U1064">
        <f>IFERROR(INDEX('Prix PRO CA'!$1:$1048576,MATCH(E1064,'Prix PRO CA'!D:D,0),10),"")</f>
        <v>107.5</v>
      </c>
      <c r="V1064" t="str">
        <f>IFERROR(INDEX('Prix PRO CA'!$1:$1048576,MATCH(E1064,'Prix PRO BTE'!D:D,0),10),"")</f>
        <v/>
      </c>
      <c r="W1064">
        <f>+IFERROR(INDEX('Prix PRO PCS'!$1:$1048576,MATCH(E1064,'Prix PRO PCS'!D:D,0),10),"")</f>
        <v>10.75</v>
      </c>
      <c r="X1064">
        <f>IF(B1064="OPPORTUNITE",AA1064,IF(AA1064&lt;=0,"Non",IF(AA1064&gt;10,"Oui","Inf à 10")))</f>
        <v>36</v>
      </c>
      <c r="Y1064" t="str">
        <f>IFERROR(INDEX(LigneAchat!$1:$1048576,MATCH(E1064,LigneAchat!D:D,0),5),"")</f>
        <v/>
      </c>
      <c r="Z1064">
        <f>INDEX(Articles!$1:$1048576,MATCH(E1064,Articles!D:D,0),21)</f>
        <v>48</v>
      </c>
      <c r="AA1064">
        <f>+Z1064-AB1064</f>
        <v>36</v>
      </c>
      <c r="AB1064">
        <f>+INDEX(Articles!$1:$1048576,MATCH(E1064,Articles!D:D,0),23)</f>
        <v>12</v>
      </c>
    </row>
    <row r="1065">
      <c r="B1065" t="str">
        <f>INDEX(Articles!$1:$1048576,MATCH(E1065,Articles!D:D,0),6)</f>
        <v>OPPORTUNITE</v>
      </c>
      <c r="C1065" t="str">
        <f>INDEX(Articles!$1:$1048576,MATCH(E1065,Articles!D:D,0),7)</f>
        <v/>
      </c>
      <c r="D1065" t="str">
        <f>HYPERLINK(INDEX(Articles!$1:$1048576,MATCH(E1065,Articles!D:D,0),24),"Lien")</f>
        <v>Lien</v>
      </c>
      <c r="E1065" t="str">
        <v>704602</v>
      </c>
      <c r="F1065" t="str">
        <f>INDEX(Articles!$1:$1048576,MATCH(E1065,Articles!D:D,0),5)</f>
        <v>BOMBE Ø150 FEUILLES BLEUES</v>
      </c>
      <c r="G1065" t="str">
        <f>INDEX(Articles!$1:$1048576,MATCH(E1065,Articles!D:D,0),8)</f>
        <v>BOMBE</v>
      </c>
      <c r="H1065" t="str">
        <f>INDEX(Articles!$1:$1048576,MATCH(E1065,Articles!D:D,0),9)</f>
        <v>SPHERIQUE</v>
      </c>
      <c r="I1065">
        <f>INDEX(Articles!$1:$1048576,MATCH(E1065,Articles!D:D,0),10)</f>
        <v>150</v>
      </c>
      <c r="J1065" t="str">
        <f>INDEX(Articles!$1:$1048576,MATCH(E1065,Articles!D:D,0),11)</f>
        <v>SPECIAL FEUILLE</v>
      </c>
      <c r="K1065" t="str">
        <f>INDEX(Articles!$1:$1048576,MATCH(E1065,Articles!D:D,0),12)</f>
        <v>BLEU</v>
      </c>
      <c r="L1065" t="str">
        <f>INDEX(Articles!$1:$1048576,MATCH(E1065,Articles!D:D,0),13)</f>
        <v>CN</v>
      </c>
      <c r="M1065" t="str">
        <f>INDEX(Articles!$1:$1048576,MATCH(E1065,Articles!D:D,0),14)</f>
        <v>F4</v>
      </c>
      <c r="N1065" t="str">
        <f>INDEX(Articles!$1:$1048576,MATCH(E1065,Articles!D:D,0),15)</f>
        <v>1.3G</v>
      </c>
      <c r="O1065" t="str">
        <f>INDEX(Articles!$1:$1048576,MATCH(E1065,Articles!D:D,0),16)</f>
        <v>1170-F4-02747</v>
      </c>
      <c r="P1065">
        <f>INDEX(Articles!$1:$1048576,MATCH(E1065,Articles!D:D,0),17)*1000</f>
        <v>610</v>
      </c>
      <c r="Q1065" t="str">
        <f>INDEX(Articles!$1:$1048576,MATCH(E1065,Articles!D:D,0),18)</f>
        <v>4,2</v>
      </c>
      <c r="R1065">
        <f>INDEX(Articles!$1:$1048576,MATCH(E1065,Articles!D:D,0),19)</f>
        <v>150</v>
      </c>
      <c r="S1065" t="str">
        <f>IF(INDEX('Unités CA'!$1:$1048576,MATCH(E1065,'Unités CA'!D:D,0),5)=0,"",INDEX('Unités CA'!$1:$1048576,MATCH(E1065,'Unités CA'!D:D,0),5))</f>
        <v>0010/CA</v>
      </c>
      <c r="T1065" t="str">
        <f>IF(INDEX('Unités BTE'!$1:$1048576,MATCH(E1065,'Unités CA'!D:D,0),5)=0,"",INDEX('Unités BTE'!$1:$1048576,MATCH(E1065,'Unités CA'!D:D,0),5))</f>
        <v/>
      </c>
      <c r="U1065">
        <f>IFERROR(INDEX('Prix PRO CA'!$1:$1048576,MATCH(E1065,'Prix PRO CA'!D:D,0),10),"")</f>
        <v>107.5</v>
      </c>
      <c r="V1065" t="str">
        <f>IFERROR(INDEX('Prix PRO CA'!$1:$1048576,MATCH(E1065,'Prix PRO BTE'!D:D,0),10),"")</f>
        <v/>
      </c>
      <c r="W1065">
        <f>+IFERROR(INDEX('Prix PRO PCS'!$1:$1048576,MATCH(E1065,'Prix PRO PCS'!D:D,0),10),"")</f>
        <v>10.75</v>
      </c>
      <c r="X1065">
        <f>IF(B1065="OPPORTUNITE",AA1065,IF(AA1065&lt;=0,"Non",IF(AA1065&gt;10,"Oui","Inf à 10")))</f>
        <v>93</v>
      </c>
      <c r="Y1065" t="str">
        <f>IFERROR(INDEX(LigneAchat!$1:$1048576,MATCH(E1065,LigneAchat!D:D,0),5),"")</f>
        <v/>
      </c>
      <c r="Z1065">
        <f>INDEX(Articles!$1:$1048576,MATCH(E1065,Articles!D:D,0),21)</f>
        <v>93</v>
      </c>
      <c r="AA1065">
        <f>+Z1065-AB1065</f>
        <v>93</v>
      </c>
      <c r="AB1065">
        <f>+INDEX(Articles!$1:$1048576,MATCH(E1065,Articles!D:D,0),23)</f>
        <v>0</v>
      </c>
    </row>
    <row r="1066">
      <c r="B1066" t="str">
        <f>INDEX(Articles!$1:$1048576,MATCH(E1066,Articles!D:D,0),6)</f>
        <v>OPPORTUNITE</v>
      </c>
      <c r="C1066" t="str">
        <f>INDEX(Articles!$1:$1048576,MATCH(E1066,Articles!D:D,0),7)</f>
        <v/>
      </c>
      <c r="D1066" t="str">
        <f>HYPERLINK(INDEX(Articles!$1:$1048576,MATCH(E1066,Articles!D:D,0),24),"Lien")</f>
        <v>Lien</v>
      </c>
      <c r="E1066" t="str">
        <v>704606</v>
      </c>
      <c r="F1066" t="str">
        <f>INDEX(Articles!$1:$1048576,MATCH(E1066,Articles!D:D,0),5)</f>
        <v>BOMBE Ø150 FEUILLES ROUGES</v>
      </c>
      <c r="G1066" t="str">
        <f>INDEX(Articles!$1:$1048576,MATCH(E1066,Articles!D:D,0),8)</f>
        <v>BOMBE</v>
      </c>
      <c r="H1066" t="str">
        <f>INDEX(Articles!$1:$1048576,MATCH(E1066,Articles!D:D,0),9)</f>
        <v>SPHERIQUE</v>
      </c>
      <c r="I1066">
        <f>INDEX(Articles!$1:$1048576,MATCH(E1066,Articles!D:D,0),10)</f>
        <v>150</v>
      </c>
      <c r="J1066" t="str">
        <f>INDEX(Articles!$1:$1048576,MATCH(E1066,Articles!D:D,0),11)</f>
        <v>SPECIAL FEUILLE</v>
      </c>
      <c r="K1066" t="str">
        <f>INDEX(Articles!$1:$1048576,MATCH(E1066,Articles!D:D,0),12)</f>
        <v>ROUGE</v>
      </c>
      <c r="L1066" t="str">
        <f>INDEX(Articles!$1:$1048576,MATCH(E1066,Articles!D:D,0),13)</f>
        <v>CN</v>
      </c>
      <c r="M1066" t="str">
        <f>INDEX(Articles!$1:$1048576,MATCH(E1066,Articles!D:D,0),14)</f>
        <v>F4</v>
      </c>
      <c r="N1066" t="str">
        <f>INDEX(Articles!$1:$1048576,MATCH(E1066,Articles!D:D,0),15)</f>
        <v>1.3G</v>
      </c>
      <c r="O1066" t="str">
        <f>INDEX(Articles!$1:$1048576,MATCH(E1066,Articles!D:D,0),16)</f>
        <v>1170-F4-02747</v>
      </c>
      <c r="P1066">
        <f>INDEX(Articles!$1:$1048576,MATCH(E1066,Articles!D:D,0),17)*1000</f>
        <v>610</v>
      </c>
      <c r="Q1066" t="str">
        <f>INDEX(Articles!$1:$1048576,MATCH(E1066,Articles!D:D,0),18)</f>
        <v>4,2</v>
      </c>
      <c r="R1066">
        <f>INDEX(Articles!$1:$1048576,MATCH(E1066,Articles!D:D,0),19)</f>
        <v>150</v>
      </c>
      <c r="S1066" t="str">
        <f>IF(INDEX('Unités CA'!$1:$1048576,MATCH(E1066,'Unités CA'!D:D,0),5)=0,"",INDEX('Unités CA'!$1:$1048576,MATCH(E1066,'Unités CA'!D:D,0),5))</f>
        <v>0010/CA</v>
      </c>
      <c r="T1066" t="str">
        <f>IF(INDEX('Unités BTE'!$1:$1048576,MATCH(E1066,'Unités CA'!D:D,0),5)=0,"",INDEX('Unités BTE'!$1:$1048576,MATCH(E1066,'Unités CA'!D:D,0),5))</f>
        <v/>
      </c>
      <c r="U1066">
        <f>IFERROR(INDEX('Prix PRO CA'!$1:$1048576,MATCH(E1066,'Prix PRO CA'!D:D,0),10),"")</f>
        <v>107.5</v>
      </c>
      <c r="V1066" t="str">
        <f>IFERROR(INDEX('Prix PRO CA'!$1:$1048576,MATCH(E1066,'Prix PRO BTE'!D:D,0),10),"")</f>
        <v/>
      </c>
      <c r="W1066">
        <f>+IFERROR(INDEX('Prix PRO PCS'!$1:$1048576,MATCH(E1066,'Prix PRO PCS'!D:D,0),10),"")</f>
        <v>10.75</v>
      </c>
      <c r="X1066">
        <f>IF(B1066="OPPORTUNITE",AA1066,IF(AA1066&lt;=0,"Non",IF(AA1066&gt;10,"Oui","Inf à 10")))</f>
        <v>57</v>
      </c>
      <c r="Y1066" t="str">
        <f>IFERROR(INDEX(LigneAchat!$1:$1048576,MATCH(E1066,LigneAchat!D:D,0),5),"")</f>
        <v/>
      </c>
      <c r="Z1066">
        <f>INDEX(Articles!$1:$1048576,MATCH(E1066,Articles!D:D,0),21)</f>
        <v>57</v>
      </c>
      <c r="AA1066">
        <f>+Z1066-AB1066</f>
        <v>57</v>
      </c>
      <c r="AB1066">
        <f>+INDEX(Articles!$1:$1048576,MATCH(E1066,Articles!D:D,0),23)</f>
        <v>0</v>
      </c>
    </row>
    <row r="1067">
      <c r="B1067" t="str">
        <f>INDEX(Articles!$1:$1048576,MATCH(E1067,Articles!D:D,0),6)</f>
        <v>OPPORTUNITE</v>
      </c>
      <c r="C1067" t="str">
        <f>INDEX(Articles!$1:$1048576,MATCH(E1067,Articles!D:D,0),7)</f>
        <v/>
      </c>
      <c r="D1067" t="str">
        <f>HYPERLINK(INDEX(Articles!$1:$1048576,MATCH(E1067,Articles!D:D,0),24),"Lien")</f>
        <v>Lien</v>
      </c>
      <c r="E1067" t="str">
        <v>704609</v>
      </c>
      <c r="F1067" t="str">
        <f>INDEX(Articles!$1:$1048576,MATCH(E1067,Articles!D:D,0),5)</f>
        <v>BOMBE Ø150 FEUILLES ARGENT</v>
      </c>
      <c r="G1067" t="str">
        <f>INDEX(Articles!$1:$1048576,MATCH(E1067,Articles!D:D,0),8)</f>
        <v>BOMBE</v>
      </c>
      <c r="H1067" t="str">
        <f>INDEX(Articles!$1:$1048576,MATCH(E1067,Articles!D:D,0),9)</f>
        <v>SPHERIQUE</v>
      </c>
      <c r="I1067">
        <f>INDEX(Articles!$1:$1048576,MATCH(E1067,Articles!D:D,0),10)</f>
        <v>150</v>
      </c>
      <c r="J1067" t="str">
        <f>INDEX(Articles!$1:$1048576,MATCH(E1067,Articles!D:D,0),11)</f>
        <v>SPECIAL FEUILLE</v>
      </c>
      <c r="K1067" t="str">
        <f>INDEX(Articles!$1:$1048576,MATCH(E1067,Articles!D:D,0),12)</f>
        <v>ARGENT</v>
      </c>
      <c r="L1067" t="str">
        <f>INDEX(Articles!$1:$1048576,MATCH(E1067,Articles!D:D,0),13)</f>
        <v>CN</v>
      </c>
      <c r="M1067" t="str">
        <f>INDEX(Articles!$1:$1048576,MATCH(E1067,Articles!D:D,0),14)</f>
        <v>F4</v>
      </c>
      <c r="N1067" t="str">
        <f>INDEX(Articles!$1:$1048576,MATCH(E1067,Articles!D:D,0),15)</f>
        <v>1.3G</v>
      </c>
      <c r="O1067" t="str">
        <f>INDEX(Articles!$1:$1048576,MATCH(E1067,Articles!D:D,0),16)</f>
        <v>1170-F4-02747</v>
      </c>
      <c r="P1067">
        <f>INDEX(Articles!$1:$1048576,MATCH(E1067,Articles!D:D,0),17)*1000</f>
        <v>610</v>
      </c>
      <c r="Q1067" t="str">
        <f>INDEX(Articles!$1:$1048576,MATCH(E1067,Articles!D:D,0),18)</f>
        <v>4,2</v>
      </c>
      <c r="R1067">
        <f>INDEX(Articles!$1:$1048576,MATCH(E1067,Articles!D:D,0),19)</f>
        <v>150</v>
      </c>
      <c r="S1067" t="str">
        <f>IF(INDEX('Unités CA'!$1:$1048576,MATCH(E1067,'Unités CA'!D:D,0),5)=0,"",INDEX('Unités CA'!$1:$1048576,MATCH(E1067,'Unités CA'!D:D,0),5))</f>
        <v>0010/CA</v>
      </c>
      <c r="T1067" t="str">
        <f>IF(INDEX('Unités BTE'!$1:$1048576,MATCH(E1067,'Unités CA'!D:D,0),5)=0,"",INDEX('Unités BTE'!$1:$1048576,MATCH(E1067,'Unités CA'!D:D,0),5))</f>
        <v/>
      </c>
      <c r="U1067">
        <f>IFERROR(INDEX('Prix PRO CA'!$1:$1048576,MATCH(E1067,'Prix PRO CA'!D:D,0),10),"")</f>
        <v>107.5</v>
      </c>
      <c r="V1067" t="str">
        <f>IFERROR(INDEX('Prix PRO CA'!$1:$1048576,MATCH(E1067,'Prix PRO BTE'!D:D,0),10),"")</f>
        <v/>
      </c>
      <c r="W1067">
        <f>+IFERROR(INDEX('Prix PRO PCS'!$1:$1048576,MATCH(E1067,'Prix PRO PCS'!D:D,0),10),"")</f>
        <v>10.75</v>
      </c>
      <c r="X1067">
        <f>IF(B1067="OPPORTUNITE",AA1067,IF(AA1067&lt;=0,"Non",IF(AA1067&gt;10,"Oui","Inf à 10")))</f>
        <v>80</v>
      </c>
      <c r="Y1067" t="str">
        <f>IFERROR(INDEX(LigneAchat!$1:$1048576,MATCH(E1067,LigneAchat!D:D,0),5),"")</f>
        <v/>
      </c>
      <c r="Z1067">
        <f>INDEX(Articles!$1:$1048576,MATCH(E1067,Articles!D:D,0),21)</f>
        <v>80</v>
      </c>
      <c r="AA1067">
        <f>+Z1067-AB1067</f>
        <v>80</v>
      </c>
      <c r="AB1067">
        <f>+INDEX(Articles!$1:$1048576,MATCH(E1067,Articles!D:D,0),23)</f>
        <v>0</v>
      </c>
    </row>
    <row r="1068">
      <c r="B1068" t="str">
        <f>INDEX(Articles!$1:$1048576,MATCH(E1068,Articles!D:D,0),6)</f>
        <v>OPPORTUNITE</v>
      </c>
      <c r="C1068" t="str">
        <f>INDEX(Articles!$1:$1048576,MATCH(E1068,Articles!D:D,0),7)</f>
        <v/>
      </c>
      <c r="D1068" t="str">
        <f>HYPERLINK(INDEX(Articles!$1:$1048576,MATCH(E1068,Articles!D:D,0),24),"Lien")</f>
        <v>Lien</v>
      </c>
      <c r="E1068" t="str">
        <v>38025-17</v>
      </c>
      <c r="F1068" t="str">
        <f>INDEX(Articles!$1:$1048576,MATCH(E1068,Articles!D:D,0),5)</f>
        <v>CHAND 25 MM 8 DEPARTS - BOMBETTES FRISSON BLANC A</v>
      </c>
      <c r="G1068" t="str">
        <f>INDEX(Articles!$1:$1048576,MATCH(E1068,Articles!D:D,0),8)</f>
        <v>CHANDELLE</v>
      </c>
      <c r="H1068" t="str">
        <f>INDEX(Articles!$1:$1048576,MATCH(E1068,Articles!D:D,0),9)</f>
        <v>DROITE</v>
      </c>
      <c r="I1068">
        <f>INDEX(Articles!$1:$1048576,MATCH(E1068,Articles!D:D,0),10)</f>
        <v>25</v>
      </c>
      <c r="J1068" t="str">
        <f>INDEX(Articles!$1:$1048576,MATCH(E1068,Articles!D:D,0),11)</f>
        <v>BOMBE TRONC</v>
      </c>
      <c r="K1068" t="str">
        <f>INDEX(Articles!$1:$1048576,MATCH(E1068,Articles!D:D,0),12)</f>
        <v>FRISSON</v>
      </c>
      <c r="L1068" t="str">
        <f>INDEX(Articles!$1:$1048576,MATCH(E1068,Articles!D:D,0),13)</f>
        <v>CN</v>
      </c>
      <c r="M1068" t="str">
        <f>INDEX(Articles!$1:$1048576,MATCH(E1068,Articles!D:D,0),14)</f>
        <v>F3</v>
      </c>
      <c r="N1068" t="str">
        <f>INDEX(Articles!$1:$1048576,MATCH(E1068,Articles!D:D,0),15)</f>
        <v>1.4G</v>
      </c>
      <c r="O1068" t="str">
        <f>INDEX(Articles!$1:$1048576,MATCH(E1068,Articles!D:D,0),16)</f>
        <v>1008-F3-69242599</v>
      </c>
      <c r="P1068">
        <f>INDEX(Articles!$1:$1048576,MATCH(E1068,Articles!D:D,0),17)*1000</f>
        <v>105</v>
      </c>
      <c r="Q1068" t="str">
        <f>INDEX(Articles!$1:$1048576,MATCH(E1068,Articles!D:D,0),18)</f>
        <v>30</v>
      </c>
      <c r="R1068">
        <f>INDEX(Articles!$1:$1048576,MATCH(E1068,Articles!D:D,0),19)</f>
        <v>25</v>
      </c>
      <c r="S1068" t="str">
        <f>IF(INDEX('Unités CA'!$1:$1048576,MATCH(E1068,'Unités CA'!D:D,0),5)=0,"",INDEX('Unités CA'!$1:$1048576,MATCH(E1068,'Unités CA'!D:D,0),5))</f>
        <v>0036/CA</v>
      </c>
      <c r="T1068" t="str">
        <f>IF(INDEX('Unités BTE'!$1:$1048576,MATCH(E1068,'Unités CA'!D:D,0),5)=0,"",INDEX('Unités BTE'!$1:$1048576,MATCH(E1068,'Unités CA'!D:D,0),5))</f>
        <v/>
      </c>
      <c r="U1068">
        <f>IFERROR(INDEX('Prix PRO CA'!$1:$1048576,MATCH(E1068,'Prix PRO CA'!D:D,0),10),"")</f>
        <v>89.64</v>
      </c>
      <c r="V1068" t="str">
        <f>IFERROR(INDEX('Prix PRO CA'!$1:$1048576,MATCH(E1068,'Prix PRO BTE'!D:D,0),10),"")</f>
        <v/>
      </c>
      <c r="W1068">
        <f>+IFERROR(INDEX('Prix PRO PCS'!$1:$1048576,MATCH(E1068,'Prix PRO PCS'!D:D,0),10),"")</f>
        <v>2.49</v>
      </c>
      <c r="X1068">
        <f>IF(B1068="OPPORTUNITE",AA1068,IF(AA1068&lt;=0,"Non",IF(AA1068&gt;10,"Oui","Inf à 10")))</f>
        <v>0</v>
      </c>
      <c r="Y1068" t="str">
        <f>IFERROR(INDEX(LigneAchat!$1:$1048576,MATCH(E1068,LigneAchat!D:D,0),5),"")</f>
        <v/>
      </c>
      <c r="Z1068">
        <f>INDEX(Articles!$1:$1048576,MATCH(E1068,Articles!D:D,0),21)</f>
        <v>0</v>
      </c>
      <c r="AA1068">
        <f>+Z1068-AB1068</f>
        <v>0</v>
      </c>
      <c r="AB1068">
        <f>+INDEX(Articles!$1:$1048576,MATCH(E1068,Articles!D:D,0),23)</f>
        <v>0</v>
      </c>
    </row>
    <row r="1069">
      <c r="B1069" t="str">
        <f>INDEX(Articles!$1:$1048576,MATCH(E1069,Articles!D:D,0),6)</f>
        <v>OPPORTUNITE</v>
      </c>
      <c r="C1069" t="str">
        <f>INDEX(Articles!$1:$1048576,MATCH(E1069,Articles!D:D,0),7)</f>
        <v/>
      </c>
      <c r="D1069" t="str">
        <f>HYPERLINK(INDEX(Articles!$1:$1048576,MATCH(E1069,Articles!D:D,0),24),"Lien")</f>
        <v>Lien</v>
      </c>
      <c r="E1069" t="str">
        <v>38031-04</v>
      </c>
      <c r="F1069" t="str">
        <f>INDEX(Articles!$1:$1048576,MATCH(E1069,Articles!D:D,0),5)</f>
        <v>CHAND. 30 MM 8 COMÈTES JAUNES</v>
      </c>
      <c r="G1069" t="str">
        <f>INDEX(Articles!$1:$1048576,MATCH(E1069,Articles!D:D,0),8)</f>
        <v>CHANDELLE</v>
      </c>
      <c r="H1069" t="str">
        <f>INDEX(Articles!$1:$1048576,MATCH(E1069,Articles!D:D,0),9)</f>
        <v>DROITE</v>
      </c>
      <c r="I1069">
        <f>INDEX(Articles!$1:$1048576,MATCH(E1069,Articles!D:D,0),10)</f>
        <v>30</v>
      </c>
      <c r="J1069" t="str">
        <f>INDEX(Articles!$1:$1048576,MATCH(E1069,Articles!D:D,0),11)</f>
        <v>COMETE</v>
      </c>
      <c r="K1069" t="str">
        <f>INDEX(Articles!$1:$1048576,MATCH(E1069,Articles!D:D,0),12)</f>
        <v>JAUNE</v>
      </c>
      <c r="L1069" t="str">
        <f>INDEX(Articles!$1:$1048576,MATCH(E1069,Articles!D:D,0),13)</f>
        <v>CN</v>
      </c>
      <c r="M1069" t="str">
        <f>INDEX(Articles!$1:$1048576,MATCH(E1069,Articles!D:D,0),14)</f>
        <v>F3</v>
      </c>
      <c r="N1069" t="str">
        <f>INDEX(Articles!$1:$1048576,MATCH(E1069,Articles!D:D,0),15)</f>
        <v>1.4G</v>
      </c>
      <c r="O1069" t="str">
        <f>INDEX(Articles!$1:$1048576,MATCH(E1069,Articles!D:D,0),16)</f>
        <v>1008-F3-69242599</v>
      </c>
      <c r="P1069">
        <f>INDEX(Articles!$1:$1048576,MATCH(E1069,Articles!D:D,0),17)*1000</f>
        <v>132</v>
      </c>
      <c r="Q1069" t="str">
        <f>INDEX(Articles!$1:$1048576,MATCH(E1069,Articles!D:D,0),18)</f>
        <v>30</v>
      </c>
      <c r="R1069">
        <f>INDEX(Articles!$1:$1048576,MATCH(E1069,Articles!D:D,0),19)</f>
        <v>25</v>
      </c>
      <c r="S1069" t="str">
        <f>IF(INDEX('Unités CA'!$1:$1048576,MATCH(E1069,'Unités CA'!D:D,0),5)=0,"",INDEX('Unités CA'!$1:$1048576,MATCH(E1069,'Unités CA'!D:D,0),5))</f>
        <v>0025/CA</v>
      </c>
      <c r="T1069" t="str">
        <f>IF(INDEX('Unités BTE'!$1:$1048576,MATCH(E1069,'Unités CA'!D:D,0),5)=0,"",INDEX('Unités BTE'!$1:$1048576,MATCH(E1069,'Unités CA'!D:D,0),5))</f>
        <v/>
      </c>
      <c r="U1069">
        <f>IFERROR(INDEX('Prix PRO CA'!$1:$1048576,MATCH(E1069,'Prix PRO CA'!D:D,0),10),"")</f>
        <v>102</v>
      </c>
      <c r="V1069" t="str">
        <f>IFERROR(INDEX('Prix PRO CA'!$1:$1048576,MATCH(E1069,'Prix PRO BTE'!D:D,0),10),"")</f>
        <v/>
      </c>
      <c r="W1069">
        <f>+IFERROR(INDEX('Prix PRO PCS'!$1:$1048576,MATCH(E1069,'Prix PRO PCS'!D:D,0),10),"")</f>
        <v>4.08</v>
      </c>
      <c r="X1069">
        <f>IF(B1069="OPPORTUNITE",AA1069,IF(AA1069&lt;=0,"Non",IF(AA1069&gt;10,"Oui","Inf à 10")))</f>
        <v>386</v>
      </c>
      <c r="Y1069" t="str">
        <f>IFERROR(INDEX(LigneAchat!$1:$1048576,MATCH(E1069,LigneAchat!D:D,0),5),"")</f>
        <v/>
      </c>
      <c r="Z1069">
        <f>INDEX(Articles!$1:$1048576,MATCH(E1069,Articles!D:D,0),21)</f>
        <v>416</v>
      </c>
      <c r="AA1069">
        <f>+Z1069-AB1069</f>
        <v>386</v>
      </c>
      <c r="AB1069">
        <f>+INDEX(Articles!$1:$1048576,MATCH(E1069,Articles!D:D,0),23)</f>
        <v>30</v>
      </c>
    </row>
    <row r="1070">
      <c r="B1070" t="str">
        <f>INDEX(Articles!$1:$1048576,MATCH(E1070,Articles!D:D,0),6)</f>
        <v>OPPORTUNITE</v>
      </c>
      <c r="C1070" t="str">
        <f>INDEX(Articles!$1:$1048576,MATCH(E1070,Articles!D:D,0),7)</f>
        <v/>
      </c>
      <c r="D1070" t="str">
        <f>HYPERLINK(INDEX(Articles!$1:$1048576,MATCH(E1070,Articles!D:D,0),24),"Lien")</f>
        <v>Lien</v>
      </c>
      <c r="E1070" t="str">
        <v>38031-05</v>
      </c>
      <c r="F1070" t="str">
        <f>INDEX(Articles!$1:$1048576,MATCH(E1070,Articles!D:D,0),5)</f>
        <v>CHAND. 30 MM 8 COMÈTES VERTES</v>
      </c>
      <c r="G1070" t="str">
        <f>INDEX(Articles!$1:$1048576,MATCH(E1070,Articles!D:D,0),8)</f>
        <v>CHANDELLE</v>
      </c>
      <c r="H1070" t="str">
        <f>INDEX(Articles!$1:$1048576,MATCH(E1070,Articles!D:D,0),9)</f>
        <v>DROITE</v>
      </c>
      <c r="I1070">
        <f>INDEX(Articles!$1:$1048576,MATCH(E1070,Articles!D:D,0),10)</f>
        <v>30</v>
      </c>
      <c r="J1070" t="str">
        <f>INDEX(Articles!$1:$1048576,MATCH(E1070,Articles!D:D,0),11)</f>
        <v>COMETE</v>
      </c>
      <c r="K1070" t="str">
        <f>INDEX(Articles!$1:$1048576,MATCH(E1070,Articles!D:D,0),12)</f>
        <v>VERT</v>
      </c>
      <c r="L1070" t="str">
        <f>INDEX(Articles!$1:$1048576,MATCH(E1070,Articles!D:D,0),13)</f>
        <v>CN</v>
      </c>
      <c r="M1070" t="str">
        <f>INDEX(Articles!$1:$1048576,MATCH(E1070,Articles!D:D,0),14)</f>
        <v>F3</v>
      </c>
      <c r="N1070" t="str">
        <f>INDEX(Articles!$1:$1048576,MATCH(E1070,Articles!D:D,0),15)</f>
        <v>1.4G</v>
      </c>
      <c r="O1070" t="str">
        <f>INDEX(Articles!$1:$1048576,MATCH(E1070,Articles!D:D,0),16)</f>
        <v>1008-F3-69242599</v>
      </c>
      <c r="P1070">
        <f>INDEX(Articles!$1:$1048576,MATCH(E1070,Articles!D:D,0),17)*1000</f>
        <v>132</v>
      </c>
      <c r="Q1070" t="str">
        <f>INDEX(Articles!$1:$1048576,MATCH(E1070,Articles!D:D,0),18)</f>
        <v>30</v>
      </c>
      <c r="R1070">
        <f>INDEX(Articles!$1:$1048576,MATCH(E1070,Articles!D:D,0),19)</f>
        <v>25</v>
      </c>
      <c r="S1070" t="str">
        <f>IF(INDEX('Unités CA'!$1:$1048576,MATCH(E1070,'Unités CA'!D:D,0),5)=0,"",INDEX('Unités CA'!$1:$1048576,MATCH(E1070,'Unités CA'!D:D,0),5))</f>
        <v>0025/CA</v>
      </c>
      <c r="T1070" t="str">
        <f>IF(INDEX('Unités BTE'!$1:$1048576,MATCH(E1070,'Unités CA'!D:D,0),5)=0,"",INDEX('Unités BTE'!$1:$1048576,MATCH(E1070,'Unités CA'!D:D,0),5))</f>
        <v/>
      </c>
      <c r="U1070">
        <f>IFERROR(INDEX('Prix PRO CA'!$1:$1048576,MATCH(E1070,'Prix PRO CA'!D:D,0),10),"")</f>
        <v>102</v>
      </c>
      <c r="V1070" t="str">
        <f>IFERROR(INDEX('Prix PRO CA'!$1:$1048576,MATCH(E1070,'Prix PRO BTE'!D:D,0),10),"")</f>
        <v/>
      </c>
      <c r="W1070">
        <f>+IFERROR(INDEX('Prix PRO PCS'!$1:$1048576,MATCH(E1070,'Prix PRO PCS'!D:D,0),10),"")</f>
        <v>4.08</v>
      </c>
      <c r="X1070">
        <f>IF(B1070="OPPORTUNITE",AA1070,IF(AA1070&lt;=0,"Non",IF(AA1070&gt;10,"Oui","Inf à 10")))</f>
        <v>28</v>
      </c>
      <c r="Y1070" t="str">
        <f>IFERROR(INDEX(LigneAchat!$1:$1048576,MATCH(E1070,LigneAchat!D:D,0),5),"")</f>
        <v/>
      </c>
      <c r="Z1070">
        <f>INDEX(Articles!$1:$1048576,MATCH(E1070,Articles!D:D,0),21)</f>
        <v>37</v>
      </c>
      <c r="AA1070">
        <f>+Z1070-AB1070</f>
        <v>28</v>
      </c>
      <c r="AB1070">
        <f>+INDEX(Articles!$1:$1048576,MATCH(E1070,Articles!D:D,0),23)</f>
        <v>9</v>
      </c>
    </row>
    <row r="1071">
      <c r="B1071" t="str">
        <f>INDEX(Articles!$1:$1048576,MATCH(E1071,Articles!D:D,0),6)</f>
        <v>OPPORTUNITE</v>
      </c>
      <c r="C1071" t="str">
        <f>INDEX(Articles!$1:$1048576,MATCH(E1071,Articles!D:D,0),7)</f>
        <v/>
      </c>
      <c r="D1071" t="str">
        <f>HYPERLINK(INDEX(Articles!$1:$1048576,MATCH(E1071,Articles!D:D,0),24),"Lien")</f>
        <v>Lien</v>
      </c>
      <c r="E1071" t="str">
        <v>38031-17</v>
      </c>
      <c r="F1071" t="str">
        <f>INDEX(Articles!$1:$1048576,MATCH(E1071,Articles!D:D,0),5)</f>
        <v>CHAND. 30 MM 8 COMÈTES FRISSON BLANC</v>
      </c>
      <c r="G1071" t="str">
        <f>INDEX(Articles!$1:$1048576,MATCH(E1071,Articles!D:D,0),8)</f>
        <v>CHANDELLE</v>
      </c>
      <c r="H1071" t="str">
        <f>INDEX(Articles!$1:$1048576,MATCH(E1071,Articles!D:D,0),9)</f>
        <v>DROITE</v>
      </c>
      <c r="I1071">
        <f>INDEX(Articles!$1:$1048576,MATCH(E1071,Articles!D:D,0),10)</f>
        <v>30</v>
      </c>
      <c r="J1071" t="str">
        <f>INDEX(Articles!$1:$1048576,MATCH(E1071,Articles!D:D,0),11)</f>
        <v>COMETE</v>
      </c>
      <c r="K1071" t="str">
        <f>INDEX(Articles!$1:$1048576,MATCH(E1071,Articles!D:D,0),12)</f>
        <v>FRISSON</v>
      </c>
      <c r="L1071" t="str">
        <f>INDEX(Articles!$1:$1048576,MATCH(E1071,Articles!D:D,0),13)</f>
        <v>CN</v>
      </c>
      <c r="M1071" t="str">
        <f>INDEX(Articles!$1:$1048576,MATCH(E1071,Articles!D:D,0),14)</f>
        <v>F3</v>
      </c>
      <c r="N1071" t="str">
        <f>INDEX(Articles!$1:$1048576,MATCH(E1071,Articles!D:D,0),15)</f>
        <v>1.4G</v>
      </c>
      <c r="O1071" t="str">
        <f>INDEX(Articles!$1:$1048576,MATCH(E1071,Articles!D:D,0),16)</f>
        <v>1008-F3-69242599</v>
      </c>
      <c r="P1071">
        <f>INDEX(Articles!$1:$1048576,MATCH(E1071,Articles!D:D,0),17)*1000</f>
        <v>132</v>
      </c>
      <c r="Q1071" t="str">
        <f>INDEX(Articles!$1:$1048576,MATCH(E1071,Articles!D:D,0),18)</f>
        <v>30</v>
      </c>
      <c r="R1071">
        <f>INDEX(Articles!$1:$1048576,MATCH(E1071,Articles!D:D,0),19)</f>
        <v>25</v>
      </c>
      <c r="S1071" t="str">
        <f>IF(INDEX('Unités CA'!$1:$1048576,MATCH(E1071,'Unités CA'!D:D,0),5)=0,"",INDEX('Unités CA'!$1:$1048576,MATCH(E1071,'Unités CA'!D:D,0),5))</f>
        <v>0025/CA</v>
      </c>
      <c r="T1071" t="str">
        <f>IF(INDEX('Unités BTE'!$1:$1048576,MATCH(E1071,'Unités CA'!D:D,0),5)=0,"",INDEX('Unités BTE'!$1:$1048576,MATCH(E1071,'Unités CA'!D:D,0),5))</f>
        <v/>
      </c>
      <c r="U1071">
        <f>IFERROR(INDEX('Prix PRO CA'!$1:$1048576,MATCH(E1071,'Prix PRO CA'!D:D,0),10),"")</f>
        <v>102</v>
      </c>
      <c r="V1071" t="str">
        <f>IFERROR(INDEX('Prix PRO CA'!$1:$1048576,MATCH(E1071,'Prix PRO BTE'!D:D,0),10),"")</f>
        <v/>
      </c>
      <c r="W1071">
        <f>+IFERROR(INDEX('Prix PRO PCS'!$1:$1048576,MATCH(E1071,'Prix PRO PCS'!D:D,0),10),"")</f>
        <v>4.08</v>
      </c>
      <c r="X1071">
        <f>IF(B1071="OPPORTUNITE",AA1071,IF(AA1071&lt;=0,"Non",IF(AA1071&gt;10,"Oui","Inf à 10")))</f>
        <v>208</v>
      </c>
      <c r="Y1071" t="str">
        <f>IFERROR(INDEX(LigneAchat!$1:$1048576,MATCH(E1071,LigneAchat!D:D,0),5),"")</f>
        <v/>
      </c>
      <c r="Z1071">
        <f>INDEX(Articles!$1:$1048576,MATCH(E1071,Articles!D:D,0),21)</f>
        <v>208</v>
      </c>
      <c r="AA1071">
        <f>+Z1071-AB1071</f>
        <v>208</v>
      </c>
      <c r="AB1071">
        <f>+INDEX(Articles!$1:$1048576,MATCH(E1071,Articles!D:D,0),23)</f>
        <v>0</v>
      </c>
    </row>
    <row r="1072">
      <c r="B1072" t="str">
        <f>INDEX(Articles!$1:$1048576,MATCH(E1072,Articles!D:D,0),6)</f>
        <v>OPPORTUNITE</v>
      </c>
      <c r="C1072" t="str">
        <f>INDEX(Articles!$1:$1048576,MATCH(E1072,Articles!D:D,0),7)</f>
        <v/>
      </c>
      <c r="D1072" t="str">
        <f>HYPERLINK(INDEX(Articles!$1:$1048576,MATCH(E1072,Articles!D:D,0),24),"Lien")</f>
        <v>Lien</v>
      </c>
      <c r="E1072" t="str">
        <v>44030J</v>
      </c>
      <c r="F1072" t="str">
        <f>INDEX(Articles!$1:$1048576,MATCH(E1072,Articles!D:D,0),5)</f>
        <v>CHAND. 30 MM 10 PAF JAUNE</v>
      </c>
      <c r="G1072" t="str">
        <f>INDEX(Articles!$1:$1048576,MATCH(E1072,Articles!D:D,0),8)</f>
        <v>CHANDELLE</v>
      </c>
      <c r="H1072" t="str">
        <f>INDEX(Articles!$1:$1048576,MATCH(E1072,Articles!D:D,0),9)</f>
        <v>POT A FEU</v>
      </c>
      <c r="I1072">
        <f>INDEX(Articles!$1:$1048576,MATCH(E1072,Articles!D:D,0),10)</f>
        <v>30</v>
      </c>
      <c r="J1072" t="str">
        <f>INDEX(Articles!$1:$1048576,MATCH(E1072,Articles!D:D,0),11)</f>
        <v>POT A FEU</v>
      </c>
      <c r="K1072" t="str">
        <f>INDEX(Articles!$1:$1048576,MATCH(E1072,Articles!D:D,0),12)</f>
        <v>JAUNE</v>
      </c>
      <c r="L1072" t="str">
        <f>INDEX(Articles!$1:$1048576,MATCH(E1072,Articles!D:D,0),13)</f>
        <v>EU</v>
      </c>
      <c r="M1072" t="str">
        <f>INDEX(Articles!$1:$1048576,MATCH(E1072,Articles!D:D,0),14)</f>
        <v>F4</v>
      </c>
      <c r="N1072" t="str">
        <f>INDEX(Articles!$1:$1048576,MATCH(E1072,Articles!D:D,0),15)</f>
        <v>1.4G</v>
      </c>
      <c r="O1072" t="str">
        <f>INDEX(Articles!$1:$1048576,MATCH(E1072,Articles!D:D,0),16)</f>
        <v>0163-F4-2292</v>
      </c>
      <c r="P1072">
        <f>INDEX(Articles!$1:$1048576,MATCH(E1072,Articles!D:D,0),17)*1000</f>
        <v>253</v>
      </c>
      <c r="Q1072" t="str">
        <f>INDEX(Articles!$1:$1048576,MATCH(E1072,Articles!D:D,0),18)</f>
        <v>36</v>
      </c>
      <c r="R1072">
        <f>INDEX(Articles!$1:$1048576,MATCH(E1072,Articles!D:D,0),19)</f>
        <v>50</v>
      </c>
      <c r="S1072" t="str">
        <f>IF(INDEX('Unités CA'!$1:$1048576,MATCH(E1072,'Unités CA'!D:D,0),5)=0,"",INDEX('Unités CA'!$1:$1048576,MATCH(E1072,'Unités CA'!D:D,0),5))</f>
        <v>0030/CA</v>
      </c>
      <c r="T1072" t="str">
        <f>IF(INDEX('Unités BTE'!$1:$1048576,MATCH(E1072,'Unités CA'!D:D,0),5)=0,"",INDEX('Unités BTE'!$1:$1048576,MATCH(E1072,'Unités CA'!D:D,0),5))</f>
        <v/>
      </c>
      <c r="U1072">
        <f>IFERROR(INDEX('Prix PRO CA'!$1:$1048576,MATCH(E1072,'Prix PRO CA'!D:D,0),10),"")</f>
        <v>172.5</v>
      </c>
      <c r="V1072" t="str">
        <f>IFERROR(INDEX('Prix PRO CA'!$1:$1048576,MATCH(E1072,'Prix PRO BTE'!D:D,0),10),"")</f>
        <v/>
      </c>
      <c r="W1072">
        <f>+IFERROR(INDEX('Prix PRO PCS'!$1:$1048576,MATCH(E1072,'Prix PRO PCS'!D:D,0),10),"")</f>
        <v>5.75</v>
      </c>
      <c r="X1072">
        <f>IF(B1072="OPPORTUNITE",AA1072,IF(AA1072&lt;=0,"Non",IF(AA1072&gt;10,"Oui","Inf à 10")))</f>
        <v>6</v>
      </c>
      <c r="Y1072" t="str">
        <f>IFERROR(INDEX(LigneAchat!$1:$1048576,MATCH(E1072,LigneAchat!D:D,0),5),"")</f>
        <v/>
      </c>
      <c r="Z1072">
        <f>INDEX(Articles!$1:$1048576,MATCH(E1072,Articles!D:D,0),21)</f>
        <v>20</v>
      </c>
      <c r="AA1072">
        <f>+Z1072-AB1072</f>
        <v>6</v>
      </c>
      <c r="AB1072">
        <f>+INDEX(Articles!$1:$1048576,MATCH(E1072,Articles!D:D,0),23)</f>
        <v>14</v>
      </c>
    </row>
    <row r="1073">
      <c r="B1073" t="str">
        <f>INDEX(Articles!$1:$1048576,MATCH(E1073,Articles!D:D,0),6)</f>
        <v>OPPORTUNITE</v>
      </c>
      <c r="C1073" t="str">
        <f>INDEX(Articles!$1:$1048576,MATCH(E1073,Articles!D:D,0),7)</f>
        <v/>
      </c>
      <c r="D1073" t="str">
        <f>HYPERLINK(INDEX(Articles!$1:$1048576,MATCH(E1073,Articles!D:D,0),24),"Lien")</f>
        <v>Lien</v>
      </c>
      <c r="E1073" t="str">
        <v>36937CE</v>
      </c>
      <c r="F1073" t="str">
        <f>INDEX(Articles!$1:$1048576,MATCH(E1073,Articles!D:D,0),5)</f>
        <v>CHAND. 40 MM 8 TRONC + BOMBES ARGENT</v>
      </c>
      <c r="G1073" t="str">
        <f>INDEX(Articles!$1:$1048576,MATCH(E1073,Articles!D:D,0),8)</f>
        <v>CHANDELLE</v>
      </c>
      <c r="H1073" t="str">
        <f>INDEX(Articles!$1:$1048576,MATCH(E1073,Articles!D:D,0),9)</f>
        <v>DROITE</v>
      </c>
      <c r="I1073">
        <f>INDEX(Articles!$1:$1048576,MATCH(E1073,Articles!D:D,0),10)</f>
        <v>37</v>
      </c>
      <c r="J1073" t="str">
        <f>INDEX(Articles!$1:$1048576,MATCH(E1073,Articles!D:D,0),11)</f>
        <v>BOMBE TRONC</v>
      </c>
      <c r="K1073" t="str">
        <f>INDEX(Articles!$1:$1048576,MATCH(E1073,Articles!D:D,0),12)</f>
        <v>ARGENT</v>
      </c>
      <c r="L1073" t="str">
        <f>INDEX(Articles!$1:$1048576,MATCH(E1073,Articles!D:D,0),13)</f>
        <v>CN</v>
      </c>
      <c r="M1073" t="str">
        <f>INDEX(Articles!$1:$1048576,MATCH(E1073,Articles!D:D,0),14)</f>
        <v>F4</v>
      </c>
      <c r="N1073" t="str">
        <f>INDEX(Articles!$1:$1048576,MATCH(E1073,Articles!D:D,0),15)</f>
        <v>1.4G</v>
      </c>
      <c r="O1073" t="str">
        <f>INDEX(Articles!$1:$1048576,MATCH(E1073,Articles!D:D,0),16)</f>
        <v>1008-F4-69245790</v>
      </c>
      <c r="P1073">
        <f>INDEX(Articles!$1:$1048576,MATCH(E1073,Articles!D:D,0),17)*1000</f>
        <v>198</v>
      </c>
      <c r="Q1073" t="str">
        <f>INDEX(Articles!$1:$1048576,MATCH(E1073,Articles!D:D,0),18)</f>
        <v>30</v>
      </c>
      <c r="R1073">
        <f>INDEX(Articles!$1:$1048576,MATCH(E1073,Articles!D:D,0),19)</f>
        <v>50</v>
      </c>
      <c r="S1073" t="str">
        <f>IF(INDEX('Unités CA'!$1:$1048576,MATCH(E1073,'Unités CA'!D:D,0),5)=0,"",INDEX('Unités CA'!$1:$1048576,MATCH(E1073,'Unités CA'!D:D,0),5))</f>
        <v>0015/CA</v>
      </c>
      <c r="T1073" t="str">
        <f>IF(INDEX('Unités BTE'!$1:$1048576,MATCH(E1073,'Unités CA'!D:D,0),5)=0,"",INDEX('Unités BTE'!$1:$1048576,MATCH(E1073,'Unités CA'!D:D,0),5))</f>
        <v/>
      </c>
      <c r="U1073">
        <f>IFERROR(INDEX('Prix PRO CA'!$1:$1048576,MATCH(E1073,'Prix PRO CA'!D:D,0),10),"")</f>
        <v>73.8</v>
      </c>
      <c r="V1073" t="str">
        <f>IFERROR(INDEX('Prix PRO CA'!$1:$1048576,MATCH(E1073,'Prix PRO BTE'!D:D,0),10),"")</f>
        <v/>
      </c>
      <c r="W1073">
        <f>+IFERROR(INDEX('Prix PRO PCS'!$1:$1048576,MATCH(E1073,'Prix PRO PCS'!D:D,0),10),"")</f>
        <v>4.92</v>
      </c>
      <c r="X1073">
        <f>IF(B1073="OPPORTUNITE",AA1073,IF(AA1073&lt;=0,"Non",IF(AA1073&gt;10,"Oui","Inf à 10")))</f>
        <v>2</v>
      </c>
      <c r="Y1073" t="str">
        <f>IFERROR(INDEX(LigneAchat!$1:$1048576,MATCH(E1073,LigneAchat!D:D,0),5),"")</f>
        <v/>
      </c>
      <c r="Z1073">
        <f>INDEX(Articles!$1:$1048576,MATCH(E1073,Articles!D:D,0),21)</f>
        <v>2</v>
      </c>
      <c r="AA1073">
        <f>+Z1073-AB1073</f>
        <v>2</v>
      </c>
      <c r="AB1073">
        <f>+INDEX(Articles!$1:$1048576,MATCH(E1073,Articles!D:D,0),23)</f>
        <v>0</v>
      </c>
    </row>
    <row r="1074">
      <c r="B1074" t="str">
        <f>INDEX(Articles!$1:$1048576,MATCH(E1074,Articles!D:D,0),6)</f>
        <v>OPPORTUNITE</v>
      </c>
      <c r="C1074" t="str">
        <f>INDEX(Articles!$1:$1048576,MATCH(E1074,Articles!D:D,0),7)</f>
        <v/>
      </c>
      <c r="D1074" t="str">
        <f>HYPERLINK(INDEX(Articles!$1:$1048576,MATCH(E1074,Articles!D:D,0),24),"Lien")</f>
        <v>Lien</v>
      </c>
      <c r="E1074" t="str">
        <v>32537CE</v>
      </c>
      <c r="F1074" t="str">
        <f>INDEX(Articles!$1:$1048576,MATCH(E1074,Articles!D:D,0),5)</f>
        <v>CHAND. 40 MM 8 COMETES VIOLETTES</v>
      </c>
      <c r="G1074" t="str">
        <f>INDEX(Articles!$1:$1048576,MATCH(E1074,Articles!D:D,0),8)</f>
        <v>CHANDELLE</v>
      </c>
      <c r="H1074" t="str">
        <f>INDEX(Articles!$1:$1048576,MATCH(E1074,Articles!D:D,0),9)</f>
        <v>DROITE</v>
      </c>
      <c r="I1074">
        <f>INDEX(Articles!$1:$1048576,MATCH(E1074,Articles!D:D,0),10)</f>
        <v>37</v>
      </c>
      <c r="J1074" t="str">
        <f>INDEX(Articles!$1:$1048576,MATCH(E1074,Articles!D:D,0),11)</f>
        <v>COMETE</v>
      </c>
      <c r="K1074" t="str">
        <f>INDEX(Articles!$1:$1048576,MATCH(E1074,Articles!D:D,0),12)</f>
        <v>VIOLET</v>
      </c>
      <c r="L1074" t="str">
        <f>INDEX(Articles!$1:$1048576,MATCH(E1074,Articles!D:D,0),13)</f>
        <v>CN</v>
      </c>
      <c r="M1074" t="str">
        <f>INDEX(Articles!$1:$1048576,MATCH(E1074,Articles!D:D,0),14)</f>
        <v>F4</v>
      </c>
      <c r="N1074" t="str">
        <f>INDEX(Articles!$1:$1048576,MATCH(E1074,Articles!D:D,0),15)</f>
        <v>1.4G</v>
      </c>
      <c r="O1074" t="str">
        <f>INDEX(Articles!$1:$1048576,MATCH(E1074,Articles!D:D,0),16)</f>
        <v>1008-F4-69245791</v>
      </c>
      <c r="P1074">
        <f>INDEX(Articles!$1:$1048576,MATCH(E1074,Articles!D:D,0),17)*1000</f>
        <v>277</v>
      </c>
      <c r="Q1074" t="str">
        <f>INDEX(Articles!$1:$1048576,MATCH(E1074,Articles!D:D,0),18)</f>
        <v>30</v>
      </c>
      <c r="R1074">
        <f>INDEX(Articles!$1:$1048576,MATCH(E1074,Articles!D:D,0),19)</f>
        <v>50</v>
      </c>
      <c r="S1074" t="str">
        <f>IF(INDEX('Unités CA'!$1:$1048576,MATCH(E1074,'Unités CA'!D:D,0),5)=0,"",INDEX('Unités CA'!$1:$1048576,MATCH(E1074,'Unités CA'!D:D,0),5))</f>
        <v>0015/CA</v>
      </c>
      <c r="T1074" t="str">
        <f>IF(INDEX('Unités BTE'!$1:$1048576,MATCH(E1074,'Unités CA'!D:D,0),5)=0,"",INDEX('Unités BTE'!$1:$1048576,MATCH(E1074,'Unités CA'!D:D,0),5))</f>
        <v/>
      </c>
      <c r="U1074">
        <f>IFERROR(INDEX('Prix PRO CA'!$1:$1048576,MATCH(E1074,'Prix PRO CA'!D:D,0),10),"")</f>
        <v>73.8</v>
      </c>
      <c r="V1074" t="str">
        <f>IFERROR(INDEX('Prix PRO CA'!$1:$1048576,MATCH(E1074,'Prix PRO BTE'!D:D,0),10),"")</f>
        <v/>
      </c>
      <c r="W1074">
        <f>+IFERROR(INDEX('Prix PRO PCS'!$1:$1048576,MATCH(E1074,'Prix PRO PCS'!D:D,0),10),"")</f>
        <v>4.92</v>
      </c>
      <c r="X1074">
        <f>IF(B1074="OPPORTUNITE",AA1074,IF(AA1074&lt;=0,"Non",IF(AA1074&gt;10,"Oui","Inf à 10")))</f>
        <v>13</v>
      </c>
      <c r="Y1074" t="str">
        <f>IFERROR(INDEX(LigneAchat!$1:$1048576,MATCH(E1074,LigneAchat!D:D,0),5),"")</f>
        <v/>
      </c>
      <c r="Z1074">
        <f>INDEX(Articles!$1:$1048576,MATCH(E1074,Articles!D:D,0),21)</f>
        <v>43</v>
      </c>
      <c r="AA1074">
        <f>+Z1074-AB1074</f>
        <v>13</v>
      </c>
      <c r="AB1074">
        <f>+INDEX(Articles!$1:$1048576,MATCH(E1074,Articles!D:D,0),23)</f>
        <v>30</v>
      </c>
    </row>
    <row r="1075">
      <c r="B1075" t="str">
        <f>INDEX(Articles!$1:$1048576,MATCH(E1075,Articles!D:D,0),6)</f>
        <v>OPPORTUNITE</v>
      </c>
      <c r="C1075" t="str">
        <f>INDEX(Articles!$1:$1048576,MATCH(E1075,Articles!D:D,0),7)</f>
        <v/>
      </c>
      <c r="D1075" t="str">
        <f>HYPERLINK(INDEX(Articles!$1:$1048576,MATCH(E1075,Articles!D:D,0),24),"Lien")</f>
        <v>Lien</v>
      </c>
      <c r="E1075" t="str">
        <v>33037-05CE</v>
      </c>
      <c r="F1075" t="str">
        <f>INDEX(Articles!$1:$1048576,MATCH(E1075,Articles!D:D,0),5)</f>
        <v>CHAND. 40 MM 8 POTS À FEU VERT</v>
      </c>
      <c r="G1075" t="str">
        <f>INDEX(Articles!$1:$1048576,MATCH(E1075,Articles!D:D,0),8)</f>
        <v>CHANDELLE</v>
      </c>
      <c r="H1075" t="str">
        <f>INDEX(Articles!$1:$1048576,MATCH(E1075,Articles!D:D,0),9)</f>
        <v>POT A FEU</v>
      </c>
      <c r="I1075">
        <f>INDEX(Articles!$1:$1048576,MATCH(E1075,Articles!D:D,0),10)</f>
        <v>37</v>
      </c>
      <c r="J1075" t="str">
        <f>INDEX(Articles!$1:$1048576,MATCH(E1075,Articles!D:D,0),11)</f>
        <v>POT A FEU</v>
      </c>
      <c r="K1075" t="str">
        <f>INDEX(Articles!$1:$1048576,MATCH(E1075,Articles!D:D,0),12)</f>
        <v>VERT</v>
      </c>
      <c r="L1075" t="str">
        <f>INDEX(Articles!$1:$1048576,MATCH(E1075,Articles!D:D,0),13)</f>
        <v>CN</v>
      </c>
      <c r="M1075" t="str">
        <f>INDEX(Articles!$1:$1048576,MATCH(E1075,Articles!D:D,0),14)</f>
        <v>F4</v>
      </c>
      <c r="N1075" t="str">
        <f>INDEX(Articles!$1:$1048576,MATCH(E1075,Articles!D:D,0),15)</f>
        <v>1.4G</v>
      </c>
      <c r="O1075" t="str">
        <f>INDEX(Articles!$1:$1048576,MATCH(E1075,Articles!D:D,0),16)</f>
        <v>1008-F4-69245793</v>
      </c>
      <c r="P1075">
        <f>INDEX(Articles!$1:$1048576,MATCH(E1075,Articles!D:D,0),17)*1000</f>
        <v>164</v>
      </c>
      <c r="Q1075" t="str">
        <f>INDEX(Articles!$1:$1048576,MATCH(E1075,Articles!D:D,0),18)</f>
        <v>30</v>
      </c>
      <c r="R1075">
        <f>INDEX(Articles!$1:$1048576,MATCH(E1075,Articles!D:D,0),19)</f>
        <v>40</v>
      </c>
      <c r="S1075" t="str">
        <f>IF(INDEX('Unités CA'!$1:$1048576,MATCH(E1075,'Unités CA'!D:D,0),5)=0,"",INDEX('Unités CA'!$1:$1048576,MATCH(E1075,'Unités CA'!D:D,0),5))</f>
        <v>0015/CA</v>
      </c>
      <c r="T1075" t="str">
        <f>IF(INDEX('Unités BTE'!$1:$1048576,MATCH(E1075,'Unités CA'!D:D,0),5)=0,"",INDEX('Unités BTE'!$1:$1048576,MATCH(E1075,'Unités CA'!D:D,0),5))</f>
        <v/>
      </c>
      <c r="U1075">
        <f>IFERROR(INDEX('Prix PRO CA'!$1:$1048576,MATCH(E1075,'Prix PRO CA'!D:D,0),10),"")</f>
        <v>86.25</v>
      </c>
      <c r="V1075" t="str">
        <f>IFERROR(INDEX('Prix PRO CA'!$1:$1048576,MATCH(E1075,'Prix PRO BTE'!D:D,0),10),"")</f>
        <v/>
      </c>
      <c r="W1075">
        <f>+IFERROR(INDEX('Prix PRO PCS'!$1:$1048576,MATCH(E1075,'Prix PRO PCS'!D:D,0),10),"")</f>
        <v>5.75</v>
      </c>
      <c r="X1075">
        <f>IF(B1075="OPPORTUNITE",AA1075,IF(AA1075&lt;=0,"Non",IF(AA1075&gt;10,"Oui","Inf à 10")))</f>
        <v>105</v>
      </c>
      <c r="Y1075" t="str">
        <f>IFERROR(INDEX(LigneAchat!$1:$1048576,MATCH(E1075,LigneAchat!D:D,0),5),"")</f>
        <v/>
      </c>
      <c r="Z1075">
        <f>INDEX(Articles!$1:$1048576,MATCH(E1075,Articles!D:D,0),21)</f>
        <v>105</v>
      </c>
      <c r="AA1075">
        <f>+Z1075-AB1075</f>
        <v>105</v>
      </c>
      <c r="AB1075">
        <f>+INDEX(Articles!$1:$1048576,MATCH(E1075,Articles!D:D,0),23)</f>
        <v>0</v>
      </c>
    </row>
    <row r="1076">
      <c r="B1076" t="str">
        <f>INDEX(Articles!$1:$1048576,MATCH(E1076,Articles!D:D,0),6)</f>
        <v>OPPORTUNITE</v>
      </c>
      <c r="C1076" t="str">
        <f>INDEX(Articles!$1:$1048576,MATCH(E1076,Articles!D:D,0),7)</f>
        <v/>
      </c>
      <c r="D1076" t="str">
        <f>HYPERLINK(INDEX(Articles!$1:$1048576,MATCH(E1076,Articles!D:D,0),24),"Lien")</f>
        <v>Lien</v>
      </c>
      <c r="E1076" t="str">
        <v>33037-10CE</v>
      </c>
      <c r="F1076" t="str">
        <f>INDEX(Articles!$1:$1048576,MATCH(E1076,Articles!D:D,0),5)</f>
        <v>CHAND. 40 MM 8 POTS À FEU VIOLET</v>
      </c>
      <c r="G1076" t="str">
        <f>INDEX(Articles!$1:$1048576,MATCH(E1076,Articles!D:D,0),8)</f>
        <v>CHANDELLE</v>
      </c>
      <c r="H1076" t="str">
        <f>INDEX(Articles!$1:$1048576,MATCH(E1076,Articles!D:D,0),9)</f>
        <v>POT A FEU</v>
      </c>
      <c r="I1076">
        <f>INDEX(Articles!$1:$1048576,MATCH(E1076,Articles!D:D,0),10)</f>
        <v>37</v>
      </c>
      <c r="J1076" t="str">
        <f>INDEX(Articles!$1:$1048576,MATCH(E1076,Articles!D:D,0),11)</f>
        <v>POT A FEU</v>
      </c>
      <c r="K1076" t="str">
        <f>INDEX(Articles!$1:$1048576,MATCH(E1076,Articles!D:D,0),12)</f>
        <v>VIOLET</v>
      </c>
      <c r="L1076" t="str">
        <f>INDEX(Articles!$1:$1048576,MATCH(E1076,Articles!D:D,0),13)</f>
        <v>CN</v>
      </c>
      <c r="M1076" t="str">
        <f>INDEX(Articles!$1:$1048576,MATCH(E1076,Articles!D:D,0),14)</f>
        <v>F4</v>
      </c>
      <c r="N1076" t="str">
        <f>INDEX(Articles!$1:$1048576,MATCH(E1076,Articles!D:D,0),15)</f>
        <v>1.4G</v>
      </c>
      <c r="O1076" t="str">
        <f>INDEX(Articles!$1:$1048576,MATCH(E1076,Articles!D:D,0),16)</f>
        <v>1008-F4-69245793</v>
      </c>
      <c r="P1076">
        <f>INDEX(Articles!$1:$1048576,MATCH(E1076,Articles!D:D,0),17)*1000</f>
        <v>164</v>
      </c>
      <c r="Q1076" t="str">
        <f>INDEX(Articles!$1:$1048576,MATCH(E1076,Articles!D:D,0),18)</f>
        <v>30</v>
      </c>
      <c r="R1076">
        <f>INDEX(Articles!$1:$1048576,MATCH(E1076,Articles!D:D,0),19)</f>
        <v>40</v>
      </c>
      <c r="S1076" t="str">
        <f>IF(INDEX('Unités CA'!$1:$1048576,MATCH(E1076,'Unités CA'!D:D,0),5)=0,"",INDEX('Unités CA'!$1:$1048576,MATCH(E1076,'Unités CA'!D:D,0),5))</f>
        <v>0015/CA</v>
      </c>
      <c r="T1076" t="str">
        <f>IF(INDEX('Unités BTE'!$1:$1048576,MATCH(E1076,'Unités CA'!D:D,0),5)=0,"",INDEX('Unités BTE'!$1:$1048576,MATCH(E1076,'Unités CA'!D:D,0),5))</f>
        <v/>
      </c>
      <c r="U1076">
        <f>IFERROR(INDEX('Prix PRO CA'!$1:$1048576,MATCH(E1076,'Prix PRO CA'!D:D,0),10),"")</f>
        <v>86.25</v>
      </c>
      <c r="V1076" t="str">
        <f>IFERROR(INDEX('Prix PRO CA'!$1:$1048576,MATCH(E1076,'Prix PRO BTE'!D:D,0),10),"")</f>
        <v/>
      </c>
      <c r="W1076">
        <f>+IFERROR(INDEX('Prix PRO PCS'!$1:$1048576,MATCH(E1076,'Prix PRO PCS'!D:D,0),10),"")</f>
        <v>5.75</v>
      </c>
      <c r="X1076">
        <f>IF(B1076="OPPORTUNITE",AA1076,IF(AA1076&lt;=0,"Non",IF(AA1076&gt;10,"Oui","Inf à 10")))</f>
        <v>119</v>
      </c>
      <c r="Y1076" t="str">
        <f>IFERROR(INDEX(LigneAchat!$1:$1048576,MATCH(E1076,LigneAchat!D:D,0),5),"")</f>
        <v/>
      </c>
      <c r="Z1076">
        <f>INDEX(Articles!$1:$1048576,MATCH(E1076,Articles!D:D,0),21)</f>
        <v>119</v>
      </c>
      <c r="AA1076">
        <f>+Z1076-AB1076</f>
        <v>119</v>
      </c>
      <c r="AB1076">
        <f>+INDEX(Articles!$1:$1048576,MATCH(E1076,Articles!D:D,0),23)</f>
        <v>0</v>
      </c>
    </row>
    <row r="1077">
      <c r="B1077" t="str">
        <f>INDEX(Articles!$1:$1048576,MATCH(E1077,Articles!D:D,0),6)</f>
        <v>OPPORTUNITE</v>
      </c>
      <c r="C1077" t="str">
        <f>INDEX(Articles!$1:$1048576,MATCH(E1077,Articles!D:D,0),7)</f>
        <v/>
      </c>
      <c r="D1077" t="str">
        <f>HYPERLINK(INDEX(Articles!$1:$1048576,MATCH(E1077,Articles!D:D,0),24),"Lien")</f>
        <v>Lien</v>
      </c>
      <c r="E1077" t="str">
        <v>33037-27CE</v>
      </c>
      <c r="F1077" t="str">
        <f>INDEX(Articles!$1:$1048576,MATCH(E1077,Articles!D:D,0),5)</f>
        <v>CHAND. 40 MM 8 POTS À FEU FRISSONNANT OR</v>
      </c>
      <c r="G1077" t="str">
        <f>INDEX(Articles!$1:$1048576,MATCH(E1077,Articles!D:D,0),8)</f>
        <v>CHANDELLE</v>
      </c>
      <c r="H1077" t="str">
        <f>INDEX(Articles!$1:$1048576,MATCH(E1077,Articles!D:D,0),9)</f>
        <v>POT A FEU</v>
      </c>
      <c r="I1077">
        <f>INDEX(Articles!$1:$1048576,MATCH(E1077,Articles!D:D,0),10)</f>
        <v>37</v>
      </c>
      <c r="J1077" t="str">
        <f>INDEX(Articles!$1:$1048576,MATCH(E1077,Articles!D:D,0),11)</f>
        <v>POT A FEU</v>
      </c>
      <c r="K1077" t="str">
        <f>INDEX(Articles!$1:$1048576,MATCH(E1077,Articles!D:D,0),12)</f>
        <v>OR</v>
      </c>
      <c r="L1077" t="str">
        <f>INDEX(Articles!$1:$1048576,MATCH(E1077,Articles!D:D,0),13)</f>
        <v>CN</v>
      </c>
      <c r="M1077" t="str">
        <f>INDEX(Articles!$1:$1048576,MATCH(E1077,Articles!D:D,0),14)</f>
        <v>F4</v>
      </c>
      <c r="N1077" t="str">
        <f>INDEX(Articles!$1:$1048576,MATCH(E1077,Articles!D:D,0),15)</f>
        <v>1.4G</v>
      </c>
      <c r="O1077" t="str">
        <f>INDEX(Articles!$1:$1048576,MATCH(E1077,Articles!D:D,0),16)</f>
        <v>1008-F4-69245793</v>
      </c>
      <c r="P1077">
        <f>INDEX(Articles!$1:$1048576,MATCH(E1077,Articles!D:D,0),17)*1000</f>
        <v>164</v>
      </c>
      <c r="Q1077" t="str">
        <f>INDEX(Articles!$1:$1048576,MATCH(E1077,Articles!D:D,0),18)</f>
        <v>30</v>
      </c>
      <c r="R1077">
        <f>INDEX(Articles!$1:$1048576,MATCH(E1077,Articles!D:D,0),19)</f>
        <v>40</v>
      </c>
      <c r="S1077" t="str">
        <f>IF(INDEX('Unités CA'!$1:$1048576,MATCH(E1077,'Unités CA'!D:D,0),5)=0,"",INDEX('Unités CA'!$1:$1048576,MATCH(E1077,'Unités CA'!D:D,0),5))</f>
        <v>0015/CA</v>
      </c>
      <c r="T1077" t="str">
        <f>IF(INDEX('Unités BTE'!$1:$1048576,MATCH(E1077,'Unités CA'!D:D,0),5)=0,"",INDEX('Unités BTE'!$1:$1048576,MATCH(E1077,'Unités CA'!D:D,0),5))</f>
        <v/>
      </c>
      <c r="U1077">
        <f>IFERROR(INDEX('Prix PRO CA'!$1:$1048576,MATCH(E1077,'Prix PRO CA'!D:D,0),10),"")</f>
        <v>86.25</v>
      </c>
      <c r="V1077" t="str">
        <f>IFERROR(INDEX('Prix PRO CA'!$1:$1048576,MATCH(E1077,'Prix PRO BTE'!D:D,0),10),"")</f>
        <v/>
      </c>
      <c r="W1077">
        <f>+IFERROR(INDEX('Prix PRO PCS'!$1:$1048576,MATCH(E1077,'Prix PRO PCS'!D:D,0),10),"")</f>
        <v>5.75</v>
      </c>
      <c r="X1077">
        <f>IF(B1077="OPPORTUNITE",AA1077,IF(AA1077&lt;=0,"Non",IF(AA1077&gt;10,"Oui","Inf à 10")))</f>
        <v>84</v>
      </c>
      <c r="Y1077" t="str">
        <f>IFERROR(INDEX(LigneAchat!$1:$1048576,MATCH(E1077,LigneAchat!D:D,0),5),"")</f>
        <v/>
      </c>
      <c r="Z1077">
        <f>INDEX(Articles!$1:$1048576,MATCH(E1077,Articles!D:D,0),21)</f>
        <v>140</v>
      </c>
      <c r="AA1077">
        <f>+Z1077-AB1077</f>
        <v>84</v>
      </c>
      <c r="AB1077">
        <f>+INDEX(Articles!$1:$1048576,MATCH(E1077,Articles!D:D,0),23)</f>
        <v>56</v>
      </c>
    </row>
    <row r="1078">
      <c r="B1078" t="str">
        <f>INDEX(Articles!$1:$1048576,MATCH(E1078,Articles!D:D,0),6)</f>
        <v>OPPORTUNITE</v>
      </c>
      <c r="C1078" t="str">
        <f>INDEX(Articles!$1:$1048576,MATCH(E1078,Articles!D:D,0),7)</f>
        <v/>
      </c>
      <c r="D1078" t="str">
        <f>HYPERLINK(INDEX(Articles!$1:$1048576,MATCH(E1078,Articles!D:D,0),24),"Lien")</f>
        <v>Lien</v>
      </c>
      <c r="E1078" t="str">
        <v>38049-07</v>
      </c>
      <c r="F1078" t="str">
        <f>INDEX(Articles!$1:$1048576,MATCH(E1078,Articles!D:D,0),5)</f>
        <v>CHAND. 49 MM 8 DEPART - 5 COMETES OR + DETO</v>
      </c>
      <c r="G1078" t="str">
        <f>INDEX(Articles!$1:$1048576,MATCH(E1078,Articles!D:D,0),8)</f>
        <v>CHANDELLE</v>
      </c>
      <c r="H1078" t="str">
        <f>INDEX(Articles!$1:$1048576,MATCH(E1078,Articles!D:D,0),9)</f>
        <v>COMETE</v>
      </c>
      <c r="I1078">
        <f>INDEX(Articles!$1:$1048576,MATCH(E1078,Articles!D:D,0),10)</f>
        <v>50</v>
      </c>
      <c r="J1078" t="str">
        <f>INDEX(Articles!$1:$1048576,MATCH(E1078,Articles!D:D,0),11)</f>
        <v>DETONATION</v>
      </c>
      <c r="K1078" t="str">
        <f>INDEX(Articles!$1:$1048576,MATCH(E1078,Articles!D:D,0),12)</f>
        <v>OR</v>
      </c>
      <c r="L1078" t="str">
        <f>INDEX(Articles!$1:$1048576,MATCH(E1078,Articles!D:D,0),13)</f>
        <v>CN</v>
      </c>
      <c r="M1078" t="str">
        <f>INDEX(Articles!$1:$1048576,MATCH(E1078,Articles!D:D,0),14)</f>
        <v>F4</v>
      </c>
      <c r="N1078" t="str">
        <f>INDEX(Articles!$1:$1048576,MATCH(E1078,Articles!D:D,0),15)</f>
        <v>1.3G</v>
      </c>
      <c r="O1078" t="str">
        <f>INDEX(Articles!$1:$1048576,MATCH(E1078,Articles!D:D,0),16)</f>
        <v>1008-F4-69242603</v>
      </c>
      <c r="P1078">
        <f>INDEX(Articles!$1:$1048576,MATCH(E1078,Articles!D:D,0),17)*1000</f>
        <v>360</v>
      </c>
      <c r="Q1078" t="str">
        <f>INDEX(Articles!$1:$1048576,MATCH(E1078,Articles!D:D,0),18)</f>
        <v>30</v>
      </c>
      <c r="R1078">
        <f>INDEX(Articles!$1:$1048576,MATCH(E1078,Articles!D:D,0),19)</f>
        <v>50</v>
      </c>
      <c r="S1078" t="str">
        <f>IF(INDEX('Unités CA'!$1:$1048576,MATCH(E1078,'Unités CA'!D:D,0),5)=0,"",INDEX('Unités CA'!$1:$1048576,MATCH(E1078,'Unités CA'!D:D,0),5))</f>
        <v>0012/CA</v>
      </c>
      <c r="T1078" t="str">
        <f>IF(INDEX('Unités BTE'!$1:$1048576,MATCH(E1078,'Unités CA'!D:D,0),5)=0,"",INDEX('Unités BTE'!$1:$1048576,MATCH(E1078,'Unités CA'!D:D,0),5))</f>
        <v/>
      </c>
      <c r="U1078">
        <f>IFERROR(INDEX('Prix PRO CA'!$1:$1048576,MATCH(E1078,'Prix PRO CA'!D:D,0),10),"")</f>
        <v>69</v>
      </c>
      <c r="V1078" t="str">
        <f>IFERROR(INDEX('Prix PRO CA'!$1:$1048576,MATCH(E1078,'Prix PRO BTE'!D:D,0),10),"")</f>
        <v/>
      </c>
      <c r="W1078">
        <f>+IFERROR(INDEX('Prix PRO PCS'!$1:$1048576,MATCH(E1078,'Prix PRO PCS'!D:D,0),10),"")</f>
        <v>5.75</v>
      </c>
      <c r="X1078">
        <f>IF(B1078="OPPORTUNITE",AA1078,IF(AA1078&lt;=0,"Non",IF(AA1078&gt;10,"Oui","Inf à 10")))</f>
        <v>48</v>
      </c>
      <c r="Y1078" t="str">
        <f>IFERROR(INDEX(LigneAchat!$1:$1048576,MATCH(E1078,LigneAchat!D:D,0),5),"")</f>
        <v/>
      </c>
      <c r="Z1078">
        <f>INDEX(Articles!$1:$1048576,MATCH(E1078,Articles!D:D,0),21)</f>
        <v>48</v>
      </c>
      <c r="AA1078">
        <f>+Z1078-AB1078</f>
        <v>48</v>
      </c>
      <c r="AB1078">
        <f>+INDEX(Articles!$1:$1048576,MATCH(E1078,Articles!D:D,0),23)</f>
        <v>0</v>
      </c>
    </row>
    <row r="1079">
      <c r="B1079" t="str">
        <f>INDEX(Articles!$1:$1048576,MATCH(E1079,Articles!D:D,0),6)</f>
        <v>OPPORTUNITE</v>
      </c>
      <c r="C1079" t="str">
        <f>INDEX(Articles!$1:$1048576,MATCH(E1079,Articles!D:D,0),7)</f>
        <v/>
      </c>
      <c r="D1079" t="str">
        <f>HYPERLINK(INDEX(Articles!$1:$1048576,MATCH(E1079,Articles!D:D,0),24),"Lien")</f>
        <v>Lien</v>
      </c>
      <c r="E1079" t="str">
        <v>44750</v>
      </c>
      <c r="F1079" t="str">
        <f>INDEX(Articles!$1:$1048576,MATCH(E1079,Articles!D:D,0),5)</f>
        <v>CHAND. 50 MM 6 DEPART TRONC PALMIER ARGENT</v>
      </c>
      <c r="G1079" t="str">
        <f>INDEX(Articles!$1:$1048576,MATCH(E1079,Articles!D:D,0),8)</f>
        <v>CHANDELLE</v>
      </c>
      <c r="H1079" t="str">
        <f>INDEX(Articles!$1:$1048576,MATCH(E1079,Articles!D:D,0),9)</f>
        <v>DROITE</v>
      </c>
      <c r="I1079">
        <f>INDEX(Articles!$1:$1048576,MATCH(E1079,Articles!D:D,0),10)</f>
        <v>50</v>
      </c>
      <c r="J1079" t="str">
        <f>INDEX(Articles!$1:$1048576,MATCH(E1079,Articles!D:D,0),11)</f>
        <v>BOMBE TRONC</v>
      </c>
      <c r="K1079" t="str">
        <f>INDEX(Articles!$1:$1048576,MATCH(E1079,Articles!D:D,0),12)</f>
        <v>ARGENT</v>
      </c>
      <c r="L1079" t="str">
        <f>INDEX(Articles!$1:$1048576,MATCH(E1079,Articles!D:D,0),13)</f>
        <v>EU</v>
      </c>
      <c r="M1079" t="str">
        <f>INDEX(Articles!$1:$1048576,MATCH(E1079,Articles!D:D,0),14)</f>
        <v>F4</v>
      </c>
      <c r="N1079" t="str">
        <f>INDEX(Articles!$1:$1048576,MATCH(E1079,Articles!D:D,0),15)</f>
        <v>1.4G</v>
      </c>
      <c r="O1079" t="str">
        <f>INDEX(Articles!$1:$1048576,MATCH(E1079,Articles!D:D,0),16)</f>
        <v>0163-F4-2298</v>
      </c>
      <c r="P1079">
        <f>INDEX(Articles!$1:$1048576,MATCH(E1079,Articles!D:D,0),17)*1000</f>
        <v>450</v>
      </c>
      <c r="Q1079" t="str">
        <f>INDEX(Articles!$1:$1048576,MATCH(E1079,Articles!D:D,0),18)</f>
        <v>25</v>
      </c>
      <c r="R1079">
        <f>INDEX(Articles!$1:$1048576,MATCH(E1079,Articles!D:D,0),19)</f>
        <v>60</v>
      </c>
      <c r="S1079" t="str">
        <f>IF(INDEX('Unités CA'!$1:$1048576,MATCH(E1079,'Unités CA'!D:D,0),5)=0,"",INDEX('Unités CA'!$1:$1048576,MATCH(E1079,'Unités CA'!D:D,0),5))</f>
        <v>0013/CA</v>
      </c>
      <c r="T1079" t="str">
        <f>IF(INDEX('Unités BTE'!$1:$1048576,MATCH(E1079,'Unités CA'!D:D,0),5)=0,"",INDEX('Unités BTE'!$1:$1048576,MATCH(E1079,'Unités CA'!D:D,0),5))</f>
        <v/>
      </c>
      <c r="U1079">
        <f>IFERROR(INDEX('Prix PRO CA'!$1:$1048576,MATCH(E1079,'Prix PRO CA'!D:D,0),10),"")</f>
        <v>269.75</v>
      </c>
      <c r="V1079" t="str">
        <f>IFERROR(INDEX('Prix PRO CA'!$1:$1048576,MATCH(E1079,'Prix PRO BTE'!D:D,0),10),"")</f>
        <v/>
      </c>
      <c r="W1079">
        <f>+IFERROR(INDEX('Prix PRO PCS'!$1:$1048576,MATCH(E1079,'Prix PRO PCS'!D:D,0),10),"")</f>
        <v>20.75</v>
      </c>
      <c r="X1079">
        <f>IF(B1079="OPPORTUNITE",AA1079,IF(AA1079&lt;=0,"Non",IF(AA1079&gt;10,"Oui","Inf à 10")))</f>
        <v>1</v>
      </c>
      <c r="Y1079" t="str">
        <f>IFERROR(INDEX(LigneAchat!$1:$1048576,MATCH(E1079,LigneAchat!D:D,0),5),"")</f>
        <v/>
      </c>
      <c r="Z1079">
        <f>INDEX(Articles!$1:$1048576,MATCH(E1079,Articles!D:D,0),21)</f>
        <v>1</v>
      </c>
      <c r="AA1079">
        <f>+Z1079-AB1079</f>
        <v>1</v>
      </c>
      <c r="AB1079">
        <f>+INDEX(Articles!$1:$1048576,MATCH(E1079,Articles!D:D,0),23)</f>
        <v>0</v>
      </c>
    </row>
    <row r="1080">
      <c r="B1080" t="str">
        <f>INDEX(Articles!$1:$1048576,MATCH(E1080,Articles!D:D,0),6)</f>
        <v>OPPORTUNITE</v>
      </c>
      <c r="C1080" t="str">
        <f>INDEX(Articles!$1:$1048576,MATCH(E1080,Articles!D:D,0),7)</f>
        <v/>
      </c>
      <c r="D1080" t="str">
        <f>HYPERLINK(INDEX(Articles!$1:$1048576,MATCH(E1080,Articles!D:D,0),24),"Lien")</f>
        <v>Lien</v>
      </c>
      <c r="E1080" t="str">
        <v>30075-02CE</v>
      </c>
      <c r="F1080" t="str">
        <f>INDEX(Articles!$1:$1048576,MATCH(E1080,Articles!D:D,0),5)</f>
        <v>CHAND. 75 MM 6 BOMBES BLEUES</v>
      </c>
      <c r="G1080" t="str">
        <f>INDEX(Articles!$1:$1048576,MATCH(E1080,Articles!D:D,0),8)</f>
        <v>CHANDELLE</v>
      </c>
      <c r="H1080" t="str">
        <f>INDEX(Articles!$1:$1048576,MATCH(E1080,Articles!D:D,0),9)</f>
        <v>DROITE</v>
      </c>
      <c r="I1080">
        <f>INDEX(Articles!$1:$1048576,MATCH(E1080,Articles!D:D,0),10)</f>
        <v>75</v>
      </c>
      <c r="J1080" t="str">
        <f>INDEX(Articles!$1:$1048576,MATCH(E1080,Articles!D:D,0),11)</f>
        <v>BOMBE</v>
      </c>
      <c r="K1080" t="str">
        <f>INDEX(Articles!$1:$1048576,MATCH(E1080,Articles!D:D,0),12)</f>
        <v>BLEU</v>
      </c>
      <c r="L1080" t="str">
        <f>INDEX(Articles!$1:$1048576,MATCH(E1080,Articles!D:D,0),13)</f>
        <v>CN</v>
      </c>
      <c r="M1080" t="str">
        <f>INDEX(Articles!$1:$1048576,MATCH(E1080,Articles!D:D,0),14)</f>
        <v>F4</v>
      </c>
      <c r="N1080" t="str">
        <f>INDEX(Articles!$1:$1048576,MATCH(E1080,Articles!D:D,0),15)</f>
        <v>1.3G</v>
      </c>
      <c r="O1080" t="str">
        <f>INDEX(Articles!$1:$1048576,MATCH(E1080,Articles!D:D,0),16)</f>
        <v>1008-F4-69245799</v>
      </c>
      <c r="P1080">
        <f>INDEX(Articles!$1:$1048576,MATCH(E1080,Articles!D:D,0),17)*1000</f>
        <v>879</v>
      </c>
      <c r="Q1080" t="str">
        <f>INDEX(Articles!$1:$1048576,MATCH(E1080,Articles!D:D,0),18)</f>
        <v>27</v>
      </c>
      <c r="R1080">
        <f>INDEX(Articles!$1:$1048576,MATCH(E1080,Articles!D:D,0),19)</f>
        <v>75</v>
      </c>
      <c r="S1080" t="str">
        <f>IF(INDEX('Unités CA'!$1:$1048576,MATCH(E1080,'Unités CA'!D:D,0),5)=0,"",INDEX('Unités CA'!$1:$1048576,MATCH(E1080,'Unités CA'!D:D,0),5))</f>
        <v>0006/CA</v>
      </c>
      <c r="T1080" t="str">
        <f>IF(INDEX('Unités BTE'!$1:$1048576,MATCH(E1080,'Unités CA'!D:D,0),5)=0,"",INDEX('Unités BTE'!$1:$1048576,MATCH(E1080,'Unités CA'!D:D,0),5))</f>
        <v/>
      </c>
      <c r="U1080">
        <f>IFERROR(INDEX('Prix PRO CA'!$1:$1048576,MATCH(E1080,'Prix PRO CA'!D:D,0),10),"")</f>
        <v>99.48</v>
      </c>
      <c r="V1080" t="str">
        <f>IFERROR(INDEX('Prix PRO CA'!$1:$1048576,MATCH(E1080,'Prix PRO BTE'!D:D,0),10),"")</f>
        <v/>
      </c>
      <c r="W1080">
        <f>+IFERROR(INDEX('Prix PRO PCS'!$1:$1048576,MATCH(E1080,'Prix PRO PCS'!D:D,0),10),"")</f>
        <v>16.58</v>
      </c>
      <c r="X1080">
        <f>IF(B1080="OPPORTUNITE",AA1080,IF(AA1080&lt;=0,"Non",IF(AA1080&gt;10,"Oui","Inf à 10")))</f>
        <v>0</v>
      </c>
      <c r="Y1080" t="str">
        <f>IFERROR(INDEX(LigneAchat!$1:$1048576,MATCH(E1080,LigneAchat!D:D,0),5),"")</f>
        <v/>
      </c>
      <c r="Z1080">
        <f>INDEX(Articles!$1:$1048576,MATCH(E1080,Articles!D:D,0),21)</f>
        <v>34</v>
      </c>
      <c r="AA1080">
        <f>+Z1080-AB1080</f>
        <v>0</v>
      </c>
      <c r="AB1080">
        <f>+INDEX(Articles!$1:$1048576,MATCH(E1080,Articles!D:D,0),23)</f>
        <v>34</v>
      </c>
    </row>
    <row r="1081">
      <c r="B1081" t="str">
        <f>INDEX(Articles!$1:$1048576,MATCH(E1081,Articles!D:D,0),6)</f>
        <v>OPPORTUNITE</v>
      </c>
      <c r="C1081" t="str">
        <f>INDEX(Articles!$1:$1048576,MATCH(E1081,Articles!D:D,0),7)</f>
        <v/>
      </c>
      <c r="D1081" t="str">
        <f>HYPERLINK(INDEX(Articles!$1:$1048576,MATCH(E1081,Articles!D:D,0),24),"Lien")</f>
        <v>Lien</v>
      </c>
      <c r="E1081" t="str">
        <v>30075-05CE</v>
      </c>
      <c r="F1081" t="str">
        <f>INDEX(Articles!$1:$1048576,MATCH(E1081,Articles!D:D,0),5)</f>
        <v>CHAND. 75 MM 6 BOMBES VERTES</v>
      </c>
      <c r="G1081" t="str">
        <f>INDEX(Articles!$1:$1048576,MATCH(E1081,Articles!D:D,0),8)</f>
        <v>CHANDELLE</v>
      </c>
      <c r="H1081" t="str">
        <f>INDEX(Articles!$1:$1048576,MATCH(E1081,Articles!D:D,0),9)</f>
        <v>DROITE</v>
      </c>
      <c r="I1081">
        <f>INDEX(Articles!$1:$1048576,MATCH(E1081,Articles!D:D,0),10)</f>
        <v>75</v>
      </c>
      <c r="J1081" t="str">
        <f>INDEX(Articles!$1:$1048576,MATCH(E1081,Articles!D:D,0),11)</f>
        <v>BOMBE</v>
      </c>
      <c r="K1081" t="str">
        <f>INDEX(Articles!$1:$1048576,MATCH(E1081,Articles!D:D,0),12)</f>
        <v>VERT</v>
      </c>
      <c r="L1081" t="str">
        <f>INDEX(Articles!$1:$1048576,MATCH(E1081,Articles!D:D,0),13)</f>
        <v>CN</v>
      </c>
      <c r="M1081" t="str">
        <f>INDEX(Articles!$1:$1048576,MATCH(E1081,Articles!D:D,0),14)</f>
        <v>F4</v>
      </c>
      <c r="N1081" t="str">
        <f>INDEX(Articles!$1:$1048576,MATCH(E1081,Articles!D:D,0),15)</f>
        <v>1.3G</v>
      </c>
      <c r="O1081" t="str">
        <f>INDEX(Articles!$1:$1048576,MATCH(E1081,Articles!D:D,0),16)</f>
        <v>1008-F4-69245799</v>
      </c>
      <c r="P1081">
        <f>INDEX(Articles!$1:$1048576,MATCH(E1081,Articles!D:D,0),17)*1000</f>
        <v>879</v>
      </c>
      <c r="Q1081" t="str">
        <f>INDEX(Articles!$1:$1048576,MATCH(E1081,Articles!D:D,0),18)</f>
        <v>27</v>
      </c>
      <c r="R1081">
        <f>INDEX(Articles!$1:$1048576,MATCH(E1081,Articles!D:D,0),19)</f>
        <v>75</v>
      </c>
      <c r="S1081" t="str">
        <f>IF(INDEX('Unités CA'!$1:$1048576,MATCH(E1081,'Unités CA'!D:D,0),5)=0,"",INDEX('Unités CA'!$1:$1048576,MATCH(E1081,'Unités CA'!D:D,0),5))</f>
        <v>0006/CA</v>
      </c>
      <c r="T1081" t="str">
        <f>IF(INDEX('Unités BTE'!$1:$1048576,MATCH(E1081,'Unités CA'!D:D,0),5)=0,"",INDEX('Unités BTE'!$1:$1048576,MATCH(E1081,'Unités CA'!D:D,0),5))</f>
        <v/>
      </c>
      <c r="U1081">
        <f>IFERROR(INDEX('Prix PRO CA'!$1:$1048576,MATCH(E1081,'Prix PRO CA'!D:D,0),10),"")</f>
        <v>99.48</v>
      </c>
      <c r="V1081" t="str">
        <f>IFERROR(INDEX('Prix PRO CA'!$1:$1048576,MATCH(E1081,'Prix PRO BTE'!D:D,0),10),"")</f>
        <v/>
      </c>
      <c r="W1081">
        <f>+IFERROR(INDEX('Prix PRO PCS'!$1:$1048576,MATCH(E1081,'Prix PRO PCS'!D:D,0),10),"")</f>
        <v>16.58</v>
      </c>
      <c r="X1081">
        <f>IF(B1081="OPPORTUNITE",AA1081,IF(AA1081&lt;=0,"Non",IF(AA1081&gt;10,"Oui","Inf à 10")))</f>
        <v>8</v>
      </c>
      <c r="Y1081" t="str">
        <f>IFERROR(INDEX(LigneAchat!$1:$1048576,MATCH(E1081,LigneAchat!D:D,0),5),"")</f>
        <v/>
      </c>
      <c r="Z1081">
        <f>INDEX(Articles!$1:$1048576,MATCH(E1081,Articles!D:D,0),21)</f>
        <v>44</v>
      </c>
      <c r="AA1081">
        <f>+Z1081-AB1081</f>
        <v>8</v>
      </c>
      <c r="AB1081">
        <f>+INDEX(Articles!$1:$1048576,MATCH(E1081,Articles!D:D,0),23)</f>
        <v>36</v>
      </c>
    </row>
    <row r="1082">
      <c r="B1082" t="str">
        <f>INDEX(Articles!$1:$1048576,MATCH(E1082,Articles!D:D,0),6)</f>
        <v>OPPORTUNITE</v>
      </c>
      <c r="C1082" t="str">
        <f>INDEX(Articles!$1:$1048576,MATCH(E1082,Articles!D:D,0),7)</f>
        <v/>
      </c>
      <c r="D1082" t="str">
        <f>HYPERLINK(INDEX(Articles!$1:$1048576,MATCH(E1082,Articles!D:D,0),24),"Lien")</f>
        <v>Lien</v>
      </c>
      <c r="E1082" t="str">
        <v>30075-06CE</v>
      </c>
      <c r="F1082" t="str">
        <f>INDEX(Articles!$1:$1048576,MATCH(E1082,Articles!D:D,0),5)</f>
        <v>CHAND. 75 MM 6 BOMBES ROUGES</v>
      </c>
      <c r="G1082" t="str">
        <f>INDEX(Articles!$1:$1048576,MATCH(E1082,Articles!D:D,0),8)</f>
        <v>CHANDELLE</v>
      </c>
      <c r="H1082" t="str">
        <f>INDEX(Articles!$1:$1048576,MATCH(E1082,Articles!D:D,0),9)</f>
        <v>DROITE</v>
      </c>
      <c r="I1082">
        <f>INDEX(Articles!$1:$1048576,MATCH(E1082,Articles!D:D,0),10)</f>
        <v>75</v>
      </c>
      <c r="J1082" t="str">
        <f>INDEX(Articles!$1:$1048576,MATCH(E1082,Articles!D:D,0),11)</f>
        <v>BOMBE</v>
      </c>
      <c r="K1082" t="str">
        <f>INDEX(Articles!$1:$1048576,MATCH(E1082,Articles!D:D,0),12)</f>
        <v>ROUGE</v>
      </c>
      <c r="L1082" t="str">
        <f>INDEX(Articles!$1:$1048576,MATCH(E1082,Articles!D:D,0),13)</f>
        <v>CN</v>
      </c>
      <c r="M1082" t="str">
        <f>INDEX(Articles!$1:$1048576,MATCH(E1082,Articles!D:D,0),14)</f>
        <v>F4</v>
      </c>
      <c r="N1082" t="str">
        <f>INDEX(Articles!$1:$1048576,MATCH(E1082,Articles!D:D,0),15)</f>
        <v>1.3G</v>
      </c>
      <c r="O1082" t="str">
        <f>INDEX(Articles!$1:$1048576,MATCH(E1082,Articles!D:D,0),16)</f>
        <v>1008-F4-69245799</v>
      </c>
      <c r="P1082">
        <f>INDEX(Articles!$1:$1048576,MATCH(E1082,Articles!D:D,0),17)*1000</f>
        <v>879</v>
      </c>
      <c r="Q1082" t="str">
        <f>INDEX(Articles!$1:$1048576,MATCH(E1082,Articles!D:D,0),18)</f>
        <v>27</v>
      </c>
      <c r="R1082">
        <f>INDEX(Articles!$1:$1048576,MATCH(E1082,Articles!D:D,0),19)</f>
        <v>75</v>
      </c>
      <c r="S1082" t="str">
        <f>IF(INDEX('Unités CA'!$1:$1048576,MATCH(E1082,'Unités CA'!D:D,0),5)=0,"",INDEX('Unités CA'!$1:$1048576,MATCH(E1082,'Unités CA'!D:D,0),5))</f>
        <v>0006/CA</v>
      </c>
      <c r="T1082" t="str">
        <f>IF(INDEX('Unités BTE'!$1:$1048576,MATCH(E1082,'Unités CA'!D:D,0),5)=0,"",INDEX('Unités BTE'!$1:$1048576,MATCH(E1082,'Unités CA'!D:D,0),5))</f>
        <v/>
      </c>
      <c r="U1082">
        <f>IFERROR(INDEX('Prix PRO CA'!$1:$1048576,MATCH(E1082,'Prix PRO CA'!D:D,0),10),"")</f>
        <v>99.48</v>
      </c>
      <c r="V1082" t="str">
        <f>IFERROR(INDEX('Prix PRO CA'!$1:$1048576,MATCH(E1082,'Prix PRO BTE'!D:D,0),10),"")</f>
        <v/>
      </c>
      <c r="W1082">
        <f>+IFERROR(INDEX('Prix PRO PCS'!$1:$1048576,MATCH(E1082,'Prix PRO PCS'!D:D,0),10),"")</f>
        <v>16.58</v>
      </c>
      <c r="X1082">
        <f>IF(B1082="OPPORTUNITE",AA1082,IF(AA1082&lt;=0,"Non",IF(AA1082&gt;10,"Oui","Inf à 10")))</f>
        <v>0</v>
      </c>
      <c r="Y1082" t="str">
        <f>IFERROR(INDEX(LigneAchat!$1:$1048576,MATCH(E1082,LigneAchat!D:D,0),5),"")</f>
        <v/>
      </c>
      <c r="Z1082">
        <f>INDEX(Articles!$1:$1048576,MATCH(E1082,Articles!D:D,0),21)</f>
        <v>16</v>
      </c>
      <c r="AA1082">
        <f>+Z1082-AB1082</f>
        <v>0</v>
      </c>
      <c r="AB1082">
        <f>+INDEX(Articles!$1:$1048576,MATCH(E1082,Articles!D:D,0),23)</f>
        <v>16</v>
      </c>
    </row>
    <row r="1083">
      <c r="B1083" t="str">
        <f>INDEX(Articles!$1:$1048576,MATCH(E1083,Articles!D:D,0),6)</f>
        <v>OPPORTUNITE</v>
      </c>
      <c r="C1083" t="str">
        <f>INDEX(Articles!$1:$1048576,MATCH(E1083,Articles!D:D,0),7)</f>
        <v/>
      </c>
      <c r="D1083" t="str">
        <f>HYPERLINK(INDEX(Articles!$1:$1048576,MATCH(E1083,Articles!D:D,0),24),"Lien")</f>
        <v>Lien</v>
      </c>
      <c r="E1083" t="str">
        <v>30075-70CE</v>
      </c>
      <c r="F1083" t="str">
        <f>INDEX(Articles!$1:$1048576,MATCH(E1083,Articles!D:D,0),5)</f>
        <v>CHAND. 75 MM 6 BOMBES TRICOLORES</v>
      </c>
      <c r="G1083" t="str">
        <f>INDEX(Articles!$1:$1048576,MATCH(E1083,Articles!D:D,0),8)</f>
        <v>CHANDELLE</v>
      </c>
      <c r="H1083" t="str">
        <f>INDEX(Articles!$1:$1048576,MATCH(E1083,Articles!D:D,0),9)</f>
        <v>DROITE</v>
      </c>
      <c r="I1083">
        <f>INDEX(Articles!$1:$1048576,MATCH(E1083,Articles!D:D,0),10)</f>
        <v>75</v>
      </c>
      <c r="J1083" t="str">
        <f>INDEX(Articles!$1:$1048576,MATCH(E1083,Articles!D:D,0),11)</f>
        <v>BOMBE</v>
      </c>
      <c r="K1083" t="str">
        <f>INDEX(Articles!$1:$1048576,MATCH(E1083,Articles!D:D,0),12)</f>
        <v>TRICOLORE</v>
      </c>
      <c r="L1083" t="str">
        <f>INDEX(Articles!$1:$1048576,MATCH(E1083,Articles!D:D,0),13)</f>
        <v>CN</v>
      </c>
      <c r="M1083" t="str">
        <f>INDEX(Articles!$1:$1048576,MATCH(E1083,Articles!D:D,0),14)</f>
        <v>F4</v>
      </c>
      <c r="N1083" t="str">
        <f>INDEX(Articles!$1:$1048576,MATCH(E1083,Articles!D:D,0),15)</f>
        <v>1.3G</v>
      </c>
      <c r="O1083" t="str">
        <f>INDEX(Articles!$1:$1048576,MATCH(E1083,Articles!D:D,0),16)</f>
        <v>1008-F4-69245799</v>
      </c>
      <c r="P1083">
        <f>INDEX(Articles!$1:$1048576,MATCH(E1083,Articles!D:D,0),17)*1000</f>
        <v>879</v>
      </c>
      <c r="Q1083" t="str">
        <f>INDEX(Articles!$1:$1048576,MATCH(E1083,Articles!D:D,0),18)</f>
        <v>27</v>
      </c>
      <c r="R1083">
        <f>INDEX(Articles!$1:$1048576,MATCH(E1083,Articles!D:D,0),19)</f>
        <v>75</v>
      </c>
      <c r="S1083" t="str">
        <f>IF(INDEX('Unités CA'!$1:$1048576,MATCH(E1083,'Unités CA'!D:D,0),5)=0,"",INDEX('Unités CA'!$1:$1048576,MATCH(E1083,'Unités CA'!D:D,0),5))</f>
        <v>0006/CA</v>
      </c>
      <c r="T1083" t="str">
        <f>IF(INDEX('Unités BTE'!$1:$1048576,MATCH(E1083,'Unités CA'!D:D,0),5)=0,"",INDEX('Unités BTE'!$1:$1048576,MATCH(E1083,'Unités CA'!D:D,0),5))</f>
        <v/>
      </c>
      <c r="U1083">
        <f>IFERROR(INDEX('Prix PRO CA'!$1:$1048576,MATCH(E1083,'Prix PRO CA'!D:D,0),10),"")</f>
        <v>99.48</v>
      </c>
      <c r="V1083" t="str">
        <f>IFERROR(INDEX('Prix PRO CA'!$1:$1048576,MATCH(E1083,'Prix PRO BTE'!D:D,0),10),"")</f>
        <v/>
      </c>
      <c r="W1083">
        <f>+IFERROR(INDEX('Prix PRO PCS'!$1:$1048576,MATCH(E1083,'Prix PRO PCS'!D:D,0),10),"")</f>
        <v>16.58</v>
      </c>
      <c r="X1083">
        <f>IF(B1083="OPPORTUNITE",AA1083,IF(AA1083&lt;=0,"Non",IF(AA1083&gt;10,"Oui","Inf à 10")))</f>
        <v>12</v>
      </c>
      <c r="Y1083" t="str">
        <f>IFERROR(INDEX(LigneAchat!$1:$1048576,MATCH(E1083,LigneAchat!D:D,0),5),"")</f>
        <v/>
      </c>
      <c r="Z1083">
        <f>INDEX(Articles!$1:$1048576,MATCH(E1083,Articles!D:D,0),21)</f>
        <v>14</v>
      </c>
      <c r="AA1083">
        <f>+Z1083-AB1083</f>
        <v>12</v>
      </c>
      <c r="AB1083">
        <f>+INDEX(Articles!$1:$1048576,MATCH(E1083,Articles!D:D,0),23)</f>
        <v>2</v>
      </c>
    </row>
    <row r="1084">
      <c r="B1084" t="str">
        <f>INDEX(Articles!$1:$1048576,MATCH(E1084,Articles!D:D,0),6)</f>
        <v>OPPORTUNITE</v>
      </c>
      <c r="C1084" t="str">
        <f>INDEX(Articles!$1:$1048576,MATCH(E1084,Articles!D:D,0),7)</f>
        <v/>
      </c>
      <c r="D1084" t="str">
        <f>HYPERLINK(INDEX(Articles!$1:$1048576,MATCH(E1084,Articles!D:D,0),24),"Lien")</f>
        <v>Lien</v>
      </c>
      <c r="E1084" t="str">
        <v>75530-07</v>
      </c>
      <c r="F1084" t="str">
        <f>INDEX(Articles!$1:$1048576,MATCH(E1084,Articles!D:D,0),5)</f>
        <v>MONOCOUP 30 MM BOMBETTES PAILLETÉ OR AVEC TRONC</v>
      </c>
      <c r="G1084" t="str">
        <f>INDEX(Articles!$1:$1048576,MATCH(E1084,Articles!D:D,0),8)</f>
        <v>CHANDELLE</v>
      </c>
      <c r="H1084" t="str">
        <f>INDEX(Articles!$1:$1048576,MATCH(E1084,Articles!D:D,0),9)</f>
        <v>MONOCOUP</v>
      </c>
      <c r="I1084">
        <f>INDEX(Articles!$1:$1048576,MATCH(E1084,Articles!D:D,0),10)</f>
        <v>30</v>
      </c>
      <c r="J1084" t="str">
        <f>INDEX(Articles!$1:$1048576,MATCH(E1084,Articles!D:D,0),11)</f>
        <v>BOMBE CLIGNO</v>
      </c>
      <c r="K1084" t="str">
        <f>INDEX(Articles!$1:$1048576,MATCH(E1084,Articles!D:D,0),12)</f>
        <v>OR</v>
      </c>
      <c r="L1084" t="str">
        <f>INDEX(Articles!$1:$1048576,MATCH(E1084,Articles!D:D,0),13)</f>
        <v>CN</v>
      </c>
      <c r="M1084" t="str">
        <f>INDEX(Articles!$1:$1048576,MATCH(E1084,Articles!D:D,0),14)</f>
        <v>F3</v>
      </c>
      <c r="N1084" t="str">
        <f>INDEX(Articles!$1:$1048576,MATCH(E1084,Articles!D:D,0),15)</f>
        <v>1.4G</v>
      </c>
      <c r="O1084" t="str">
        <f>INDEX(Articles!$1:$1048576,MATCH(E1084,Articles!D:D,0),16)</f>
        <v>1008-F3-69242497</v>
      </c>
      <c r="P1084">
        <f>INDEX(Articles!$1:$1048576,MATCH(E1084,Articles!D:D,0),17)*1000</f>
        <v>21.5</v>
      </c>
      <c r="Q1084" t="str">
        <f>INDEX(Articles!$1:$1048576,MATCH(E1084,Articles!D:D,0),18)</f>
        <v>2</v>
      </c>
      <c r="R1084">
        <f>INDEX(Articles!$1:$1048576,MATCH(E1084,Articles!D:D,0),19)</f>
        <v>25</v>
      </c>
      <c r="S1084" t="str">
        <f>IF(INDEX('Unités CA'!$1:$1048576,MATCH(E1084,'Unités CA'!D:D,0),5)=0,"",INDEX('Unités CA'!$1:$1048576,MATCH(E1084,'Unités CA'!D:D,0),5))</f>
        <v>0100/CA</v>
      </c>
      <c r="T1084" t="str">
        <f>IF(INDEX('Unités BTE'!$1:$1048576,MATCH(E1084,'Unités CA'!D:D,0),5)=0,"",INDEX('Unités BTE'!$1:$1048576,MATCH(E1084,'Unités CA'!D:D,0),5))</f>
        <v/>
      </c>
      <c r="U1084">
        <f>IFERROR(INDEX('Prix PRO CA'!$1:$1048576,MATCH(E1084,'Prix PRO CA'!D:D,0),10),"")</f>
        <v>83</v>
      </c>
      <c r="V1084" t="str">
        <f>IFERROR(INDEX('Prix PRO CA'!$1:$1048576,MATCH(E1084,'Prix PRO BTE'!D:D,0),10),"")</f>
        <v/>
      </c>
      <c r="W1084">
        <f>+IFERROR(INDEX('Prix PRO PCS'!$1:$1048576,MATCH(E1084,'Prix PRO PCS'!D:D,0),10),"")</f>
        <v>0.83</v>
      </c>
      <c r="X1084">
        <f>IF(B1084="OPPORTUNITE",AA1084,IF(AA1084&lt;=0,"Non",IF(AA1084&gt;10,"Oui","Inf à 10")))</f>
        <v>745</v>
      </c>
      <c r="Y1084" t="str">
        <f>IFERROR(INDEX(LigneAchat!$1:$1048576,MATCH(E1084,LigneAchat!D:D,0),5),"")</f>
        <v/>
      </c>
      <c r="Z1084">
        <f>INDEX(Articles!$1:$1048576,MATCH(E1084,Articles!D:D,0),21)</f>
        <v>793</v>
      </c>
      <c r="AA1084">
        <f>+Z1084-AB1084</f>
        <v>745</v>
      </c>
      <c r="AB1084">
        <f>+INDEX(Articles!$1:$1048576,MATCH(E1084,Articles!D:D,0),23)</f>
        <v>48</v>
      </c>
    </row>
    <row r="1085">
      <c r="B1085" t="str">
        <f>INDEX(Articles!$1:$1048576,MATCH(E1085,Articles!D:D,0),6)</f>
        <v>OPPORTUNITE</v>
      </c>
      <c r="C1085" t="str">
        <f>INDEX(Articles!$1:$1048576,MATCH(E1085,Articles!D:D,0),7)</f>
        <v/>
      </c>
      <c r="D1085" t="str">
        <f>HYPERLINK(INDEX(Articles!$1:$1048576,MATCH(E1085,Articles!D:D,0),24),"Lien")</f>
        <v>Lien</v>
      </c>
      <c r="E1085" t="str">
        <v>75530-16</v>
      </c>
      <c r="F1085" t="str">
        <f>INDEX(Articles!$1:$1048576,MATCH(E1085,Articles!D:D,0),5)</f>
        <v>MONOCOUP 30 MM BOMBETTES CLIGNO ROUGES  + TRONC</v>
      </c>
      <c r="G1085" t="str">
        <f>INDEX(Articles!$1:$1048576,MATCH(E1085,Articles!D:D,0),8)</f>
        <v>CHANDELLE</v>
      </c>
      <c r="H1085" t="str">
        <f>INDEX(Articles!$1:$1048576,MATCH(E1085,Articles!D:D,0),9)</f>
        <v>MONOCOUP</v>
      </c>
      <c r="I1085">
        <f>INDEX(Articles!$1:$1048576,MATCH(E1085,Articles!D:D,0),10)</f>
        <v>30</v>
      </c>
      <c r="J1085" t="str">
        <f>INDEX(Articles!$1:$1048576,MATCH(E1085,Articles!D:D,0),11)</f>
        <v>BOMBE CLIGNO</v>
      </c>
      <c r="K1085" t="str">
        <f>INDEX(Articles!$1:$1048576,MATCH(E1085,Articles!D:D,0),12)</f>
        <v>ROUGE</v>
      </c>
      <c r="L1085" t="str">
        <f>INDEX(Articles!$1:$1048576,MATCH(E1085,Articles!D:D,0),13)</f>
        <v>CN</v>
      </c>
      <c r="M1085" t="str">
        <f>INDEX(Articles!$1:$1048576,MATCH(E1085,Articles!D:D,0),14)</f>
        <v>F3</v>
      </c>
      <c r="N1085" t="str">
        <f>INDEX(Articles!$1:$1048576,MATCH(E1085,Articles!D:D,0),15)</f>
        <v>1.4G</v>
      </c>
      <c r="O1085" t="str">
        <f>INDEX(Articles!$1:$1048576,MATCH(E1085,Articles!D:D,0),16)</f>
        <v>1008-F3-69242497</v>
      </c>
      <c r="P1085">
        <f>INDEX(Articles!$1:$1048576,MATCH(E1085,Articles!D:D,0),17)*1000</f>
        <v>14.5</v>
      </c>
      <c r="Q1085" t="str">
        <f>INDEX(Articles!$1:$1048576,MATCH(E1085,Articles!D:D,0),18)</f>
        <v>2</v>
      </c>
      <c r="R1085">
        <f>INDEX(Articles!$1:$1048576,MATCH(E1085,Articles!D:D,0),19)</f>
        <v>25</v>
      </c>
      <c r="S1085" t="str">
        <f>IF(INDEX('Unités CA'!$1:$1048576,MATCH(E1085,'Unités CA'!D:D,0),5)=0,"",INDEX('Unités CA'!$1:$1048576,MATCH(E1085,'Unités CA'!D:D,0),5))</f>
        <v>0100/CA</v>
      </c>
      <c r="T1085" t="str">
        <f>IF(INDEX('Unités BTE'!$1:$1048576,MATCH(E1085,'Unités CA'!D:D,0),5)=0,"",INDEX('Unités BTE'!$1:$1048576,MATCH(E1085,'Unités CA'!D:D,0),5))</f>
        <v/>
      </c>
      <c r="U1085">
        <f>IFERROR(INDEX('Prix PRO CA'!$1:$1048576,MATCH(E1085,'Prix PRO CA'!D:D,0),10),"")</f>
        <v>83</v>
      </c>
      <c r="V1085" t="str">
        <f>IFERROR(INDEX('Prix PRO CA'!$1:$1048576,MATCH(E1085,'Prix PRO BTE'!D:D,0),10),"")</f>
        <v/>
      </c>
      <c r="W1085">
        <f>+IFERROR(INDEX('Prix PRO PCS'!$1:$1048576,MATCH(E1085,'Prix PRO PCS'!D:D,0),10),"")</f>
        <v>0.83</v>
      </c>
      <c r="X1085">
        <f>IF(B1085="OPPORTUNITE",AA1085,IF(AA1085&lt;=0,"Non",IF(AA1085&gt;10,"Oui","Inf à 10")))</f>
        <v>704</v>
      </c>
      <c r="Y1085" t="str">
        <f>IFERROR(INDEX(LigneAchat!$1:$1048576,MATCH(E1085,LigneAchat!D:D,0),5),"")</f>
        <v/>
      </c>
      <c r="Z1085">
        <f>INDEX(Articles!$1:$1048576,MATCH(E1085,Articles!D:D,0),21)</f>
        <v>704</v>
      </c>
      <c r="AA1085">
        <f>+Z1085-AB1085</f>
        <v>704</v>
      </c>
      <c r="AB1085">
        <f>+INDEX(Articles!$1:$1048576,MATCH(E1085,Articles!D:D,0),23)</f>
        <v>0</v>
      </c>
    </row>
    <row r="1086">
      <c r="B1086" t="str">
        <f>INDEX(Articles!$1:$1048576,MATCH(E1086,Articles!D:D,0),6)</f>
        <v>OPPORTUNITE</v>
      </c>
      <c r="C1086" t="str">
        <f>INDEX(Articles!$1:$1048576,MATCH(E1086,Articles!D:D,0),7)</f>
        <v/>
      </c>
      <c r="D1086" t="str">
        <f>HYPERLINK(INDEX(Articles!$1:$1048576,MATCH(E1086,Articles!D:D,0),24),"Lien")</f>
        <v>Lien</v>
      </c>
      <c r="E1086" t="str">
        <v>75532-05</v>
      </c>
      <c r="F1086" t="str">
        <f>INDEX(Articles!$1:$1048576,MATCH(E1086,Articles!D:D,0),5)</f>
        <v>MONOCOUP 30 MM - MOSAIQUE VERTE</v>
      </c>
      <c r="G1086" t="str">
        <f>INDEX(Articles!$1:$1048576,MATCH(E1086,Articles!D:D,0),8)</f>
        <v>MONOCOUP</v>
      </c>
      <c r="H1086" t="str">
        <f>INDEX(Articles!$1:$1048576,MATCH(E1086,Articles!D:D,0),9)</f>
        <v>COMETE</v>
      </c>
      <c r="I1086">
        <f>INDEX(Articles!$1:$1048576,MATCH(E1086,Articles!D:D,0),10)</f>
        <v>30</v>
      </c>
      <c r="J1086" t="str">
        <f>INDEX(Articles!$1:$1048576,MATCH(E1086,Articles!D:D,0),11)</f>
        <v>MOSAIQUE</v>
      </c>
      <c r="K1086" t="str">
        <f>INDEX(Articles!$1:$1048576,MATCH(E1086,Articles!D:D,0),12)</f>
        <v>VERT</v>
      </c>
      <c r="L1086" t="str">
        <f>INDEX(Articles!$1:$1048576,MATCH(E1086,Articles!D:D,0),13)</f>
        <v>CN</v>
      </c>
      <c r="M1086" t="str">
        <f>INDEX(Articles!$1:$1048576,MATCH(E1086,Articles!D:D,0),14)</f>
        <v>F3</v>
      </c>
      <c r="N1086" t="str">
        <f>INDEX(Articles!$1:$1048576,MATCH(E1086,Articles!D:D,0),15)</f>
        <v>1.4G</v>
      </c>
      <c r="O1086" t="str">
        <f>INDEX(Articles!$1:$1048576,MATCH(E1086,Articles!D:D,0),16)</f>
        <v>1008-F3-69242600</v>
      </c>
      <c r="P1086">
        <f>INDEX(Articles!$1:$1048576,MATCH(E1086,Articles!D:D,0),17)*1000</f>
        <v>29</v>
      </c>
      <c r="Q1086" t="str">
        <f>INDEX(Articles!$1:$1048576,MATCH(E1086,Articles!D:D,0),18)</f>
        <v>2</v>
      </c>
      <c r="R1086">
        <f>INDEX(Articles!$1:$1048576,MATCH(E1086,Articles!D:D,0),19)</f>
        <v>25</v>
      </c>
      <c r="S1086" t="str">
        <f>IF(INDEX('Unités CA'!$1:$1048576,MATCH(E1086,'Unités CA'!D:D,0),5)=0,"",INDEX('Unités CA'!$1:$1048576,MATCH(E1086,'Unités CA'!D:D,0),5))</f>
        <v>0100/CA</v>
      </c>
      <c r="T1086" t="str">
        <f>IF(INDEX('Unités BTE'!$1:$1048576,MATCH(E1086,'Unités CA'!D:D,0),5)=0,"",INDEX('Unités BTE'!$1:$1048576,MATCH(E1086,'Unités CA'!D:D,0),5))</f>
        <v/>
      </c>
      <c r="U1086">
        <f>IFERROR(INDEX('Prix PRO CA'!$1:$1048576,MATCH(E1086,'Prix PRO CA'!D:D,0),10),"")</f>
        <v>158</v>
      </c>
      <c r="V1086" t="str">
        <f>IFERROR(INDEX('Prix PRO CA'!$1:$1048576,MATCH(E1086,'Prix PRO BTE'!D:D,0),10),"")</f>
        <v/>
      </c>
      <c r="W1086">
        <f>+IFERROR(INDEX('Prix PRO PCS'!$1:$1048576,MATCH(E1086,'Prix PRO PCS'!D:D,0),10),"")</f>
        <v>1.58</v>
      </c>
      <c r="X1086">
        <f>IF(B1086="OPPORTUNITE",AA1086,IF(AA1086&lt;=0,"Non",IF(AA1086&gt;10,"Oui","Inf à 10")))</f>
        <v>6</v>
      </c>
      <c r="Y1086" t="str">
        <f>IFERROR(INDEX(LigneAchat!$1:$1048576,MATCH(E1086,LigneAchat!D:D,0),5),"")</f>
        <v/>
      </c>
      <c r="Z1086">
        <f>INDEX(Articles!$1:$1048576,MATCH(E1086,Articles!D:D,0),21)</f>
        <v>6</v>
      </c>
      <c r="AA1086">
        <f>+Z1086-AB1086</f>
        <v>6</v>
      </c>
      <c r="AB1086">
        <f>+INDEX(Articles!$1:$1048576,MATCH(E1086,Articles!D:D,0),23)</f>
        <v>0</v>
      </c>
    </row>
    <row r="1087">
      <c r="B1087" t="str">
        <f>INDEX(Articles!$1:$1048576,MATCH(E1087,Articles!D:D,0),6)</f>
        <v>OPPORTUNITE</v>
      </c>
      <c r="C1087" t="str">
        <f>INDEX(Articles!$1:$1048576,MATCH(E1087,Articles!D:D,0),7)</f>
        <v/>
      </c>
      <c r="D1087" t="str">
        <f>HYPERLINK(INDEX(Articles!$1:$1048576,MATCH(E1087,Articles!D:D,0),24),"Lien")</f>
        <v>Lien</v>
      </c>
      <c r="E1087" t="str">
        <v>75532-06</v>
      </c>
      <c r="F1087" t="str">
        <f>INDEX(Articles!$1:$1048576,MATCH(E1087,Articles!D:D,0),5)</f>
        <v>MONOCOUP 30 MM - MOSAIQUE ROUGE</v>
      </c>
      <c r="G1087" t="str">
        <f>INDEX(Articles!$1:$1048576,MATCH(E1087,Articles!D:D,0),8)</f>
        <v>MONOCOUP</v>
      </c>
      <c r="H1087" t="str">
        <f>INDEX(Articles!$1:$1048576,MATCH(E1087,Articles!D:D,0),9)</f>
        <v>COMETE</v>
      </c>
      <c r="I1087">
        <f>INDEX(Articles!$1:$1048576,MATCH(E1087,Articles!D:D,0),10)</f>
        <v>30</v>
      </c>
      <c r="J1087" t="str">
        <f>INDEX(Articles!$1:$1048576,MATCH(E1087,Articles!D:D,0),11)</f>
        <v>MOSAIQUE</v>
      </c>
      <c r="K1087" t="str">
        <f>INDEX(Articles!$1:$1048576,MATCH(E1087,Articles!D:D,0),12)</f>
        <v>ROUGE</v>
      </c>
      <c r="L1087" t="str">
        <f>INDEX(Articles!$1:$1048576,MATCH(E1087,Articles!D:D,0),13)</f>
        <v>CN</v>
      </c>
      <c r="M1087" t="str">
        <f>INDEX(Articles!$1:$1048576,MATCH(E1087,Articles!D:D,0),14)</f>
        <v>F3</v>
      </c>
      <c r="N1087" t="str">
        <f>INDEX(Articles!$1:$1048576,MATCH(E1087,Articles!D:D,0),15)</f>
        <v>1.4G</v>
      </c>
      <c r="O1087" t="str">
        <f>INDEX(Articles!$1:$1048576,MATCH(E1087,Articles!D:D,0),16)</f>
        <v>1008-F3-69242600</v>
      </c>
      <c r="P1087">
        <f>INDEX(Articles!$1:$1048576,MATCH(E1087,Articles!D:D,0),17)*1000</f>
        <v>29</v>
      </c>
      <c r="Q1087" t="str">
        <f>INDEX(Articles!$1:$1048576,MATCH(E1087,Articles!D:D,0),18)</f>
        <v>2</v>
      </c>
      <c r="R1087">
        <f>INDEX(Articles!$1:$1048576,MATCH(E1087,Articles!D:D,0),19)</f>
        <v>25</v>
      </c>
      <c r="S1087" t="str">
        <f>IF(INDEX('Unités CA'!$1:$1048576,MATCH(E1087,'Unités CA'!D:D,0),5)=0,"",INDEX('Unités CA'!$1:$1048576,MATCH(E1087,'Unités CA'!D:D,0),5))</f>
        <v>0100/CA</v>
      </c>
      <c r="T1087" t="str">
        <f>IF(INDEX('Unités BTE'!$1:$1048576,MATCH(E1087,'Unités CA'!D:D,0),5)=0,"",INDEX('Unités BTE'!$1:$1048576,MATCH(E1087,'Unités CA'!D:D,0),5))</f>
        <v/>
      </c>
      <c r="U1087">
        <f>IFERROR(INDEX('Prix PRO CA'!$1:$1048576,MATCH(E1087,'Prix PRO CA'!D:D,0),10),"")</f>
        <v>158</v>
      </c>
      <c r="V1087" t="str">
        <f>IFERROR(INDEX('Prix PRO CA'!$1:$1048576,MATCH(E1087,'Prix PRO BTE'!D:D,0),10),"")</f>
        <v/>
      </c>
      <c r="W1087">
        <f>+IFERROR(INDEX('Prix PRO PCS'!$1:$1048576,MATCH(E1087,'Prix PRO PCS'!D:D,0),10),"")</f>
        <v>1.58</v>
      </c>
      <c r="X1087">
        <f>IF(B1087="OPPORTUNITE",AA1087,IF(AA1087&lt;=0,"Non",IF(AA1087&gt;10,"Oui","Inf à 10")))</f>
        <v>1</v>
      </c>
      <c r="Y1087" t="str">
        <f>IFERROR(INDEX(LigneAchat!$1:$1048576,MATCH(E1087,LigneAchat!D:D,0),5),"")</f>
        <v/>
      </c>
      <c r="Z1087">
        <f>INDEX(Articles!$1:$1048576,MATCH(E1087,Articles!D:D,0),21)</f>
        <v>1</v>
      </c>
      <c r="AA1087">
        <f>+Z1087-AB1087</f>
        <v>1</v>
      </c>
      <c r="AB1087">
        <f>+INDEX(Articles!$1:$1048576,MATCH(E1087,Articles!D:D,0),23)</f>
        <v>0</v>
      </c>
    </row>
    <row r="1088">
      <c r="B1088" t="str">
        <f>INDEX(Articles!$1:$1048576,MATCH(E1088,Articles!D:D,0),6)</f>
        <v>OPPORTUNITE</v>
      </c>
      <c r="C1088" t="str">
        <f>INDEX(Articles!$1:$1048576,MATCH(E1088,Articles!D:D,0),7)</f>
        <v/>
      </c>
      <c r="D1088" t="str">
        <f>HYPERLINK(INDEX(Articles!$1:$1048576,MATCH(E1088,Articles!D:D,0),24),"Lien")</f>
        <v>Lien</v>
      </c>
      <c r="E1088" t="str">
        <v>75532-18</v>
      </c>
      <c r="F1088" t="str">
        <f>INDEX(Articles!$1:$1048576,MATCH(E1088,Articles!D:D,0),5)</f>
        <v>MONOCOUP 30 MM - MOSAIQUE FILET D'OR</v>
      </c>
      <c r="G1088" t="str">
        <f>INDEX(Articles!$1:$1048576,MATCH(E1088,Articles!D:D,0),8)</f>
        <v>MONOCOUP</v>
      </c>
      <c r="H1088" t="str">
        <f>INDEX(Articles!$1:$1048576,MATCH(E1088,Articles!D:D,0),9)</f>
        <v>COMETE</v>
      </c>
      <c r="I1088">
        <f>INDEX(Articles!$1:$1048576,MATCH(E1088,Articles!D:D,0),10)</f>
        <v>30</v>
      </c>
      <c r="J1088" t="str">
        <f>INDEX(Articles!$1:$1048576,MATCH(E1088,Articles!D:D,0),11)</f>
        <v>MOSAIQUE</v>
      </c>
      <c r="K1088" t="str">
        <f>INDEX(Articles!$1:$1048576,MATCH(E1088,Articles!D:D,0),12)</f>
        <v>OR</v>
      </c>
      <c r="L1088" t="str">
        <f>INDEX(Articles!$1:$1048576,MATCH(E1088,Articles!D:D,0),13)</f>
        <v>CN</v>
      </c>
      <c r="M1088" t="str">
        <f>INDEX(Articles!$1:$1048576,MATCH(E1088,Articles!D:D,0),14)</f>
        <v>F3</v>
      </c>
      <c r="N1088" t="str">
        <f>INDEX(Articles!$1:$1048576,MATCH(E1088,Articles!D:D,0),15)</f>
        <v>1.4G</v>
      </c>
      <c r="O1088" t="str">
        <f>INDEX(Articles!$1:$1048576,MATCH(E1088,Articles!D:D,0),16)</f>
        <v>1008-F3-69242600</v>
      </c>
      <c r="P1088">
        <f>INDEX(Articles!$1:$1048576,MATCH(E1088,Articles!D:D,0),17)*1000</f>
        <v>29</v>
      </c>
      <c r="Q1088" t="str">
        <f>INDEX(Articles!$1:$1048576,MATCH(E1088,Articles!D:D,0),18)</f>
        <v>2</v>
      </c>
      <c r="R1088">
        <f>INDEX(Articles!$1:$1048576,MATCH(E1088,Articles!D:D,0),19)</f>
        <v>25</v>
      </c>
      <c r="S1088" t="str">
        <f>IF(INDEX('Unités CA'!$1:$1048576,MATCH(E1088,'Unités CA'!D:D,0),5)=0,"",INDEX('Unités CA'!$1:$1048576,MATCH(E1088,'Unités CA'!D:D,0),5))</f>
        <v>0100/CA</v>
      </c>
      <c r="T1088" t="str">
        <f>IF(INDEX('Unités BTE'!$1:$1048576,MATCH(E1088,'Unités CA'!D:D,0),5)=0,"",INDEX('Unités BTE'!$1:$1048576,MATCH(E1088,'Unités CA'!D:D,0),5))</f>
        <v/>
      </c>
      <c r="U1088">
        <f>IFERROR(INDEX('Prix PRO CA'!$1:$1048576,MATCH(E1088,'Prix PRO CA'!D:D,0),10),"")</f>
        <v>158</v>
      </c>
      <c r="V1088" t="str">
        <f>IFERROR(INDEX('Prix PRO CA'!$1:$1048576,MATCH(E1088,'Prix PRO BTE'!D:D,0),10),"")</f>
        <v/>
      </c>
      <c r="W1088">
        <f>+IFERROR(INDEX('Prix PRO PCS'!$1:$1048576,MATCH(E1088,'Prix PRO PCS'!D:D,0),10),"")</f>
        <v>1.58</v>
      </c>
      <c r="X1088">
        <f>IF(B1088="OPPORTUNITE",AA1088,IF(AA1088&lt;=0,"Non",IF(AA1088&gt;10,"Oui","Inf à 10")))</f>
        <v>51</v>
      </c>
      <c r="Y1088" t="str">
        <f>IFERROR(INDEX(LigneAchat!$1:$1048576,MATCH(E1088,LigneAchat!D:D,0),5),"")</f>
        <v/>
      </c>
      <c r="Z1088">
        <f>INDEX(Articles!$1:$1048576,MATCH(E1088,Articles!D:D,0),21)</f>
        <v>51</v>
      </c>
      <c r="AA1088">
        <f>+Z1088-AB1088</f>
        <v>51</v>
      </c>
      <c r="AB1088">
        <f>+INDEX(Articles!$1:$1048576,MATCH(E1088,Articles!D:D,0),23)</f>
        <v>0</v>
      </c>
    </row>
    <row r="1089">
      <c r="B1089" t="str">
        <f>INDEX(Articles!$1:$1048576,MATCH(E1089,Articles!D:D,0),6)</f>
        <v>OPPORTUNITE</v>
      </c>
      <c r="C1089" t="str">
        <f>INDEX(Articles!$1:$1048576,MATCH(E1089,Articles!D:D,0),7)</f>
        <v/>
      </c>
      <c r="D1089" t="str">
        <f>HYPERLINK(INDEX(Articles!$1:$1048576,MATCH(E1089,Articles!D:D,0),24),"Lien")</f>
        <v>Lien</v>
      </c>
      <c r="E1089" t="str">
        <v>73030BC</v>
      </c>
      <c r="F1089" t="str">
        <f>INDEX(Articles!$1:$1048576,MATCH(E1089,Articles!D:D,0),5)</f>
        <v>MONOCOUP 30 MM COMÈTE BLANCHE</v>
      </c>
      <c r="G1089" t="str">
        <f>INDEX(Articles!$1:$1048576,MATCH(E1089,Articles!D:D,0),8)</f>
        <v>CHANDELLE</v>
      </c>
      <c r="H1089" t="str">
        <f>INDEX(Articles!$1:$1048576,MATCH(E1089,Articles!D:D,0),9)</f>
        <v>MONOCOUP</v>
      </c>
      <c r="I1089">
        <f>INDEX(Articles!$1:$1048576,MATCH(E1089,Articles!D:D,0),10)</f>
        <v>30</v>
      </c>
      <c r="J1089" t="str">
        <f>INDEX(Articles!$1:$1048576,MATCH(E1089,Articles!D:D,0),11)</f>
        <v>COMETE</v>
      </c>
      <c r="K1089" t="str">
        <f>INDEX(Articles!$1:$1048576,MATCH(E1089,Articles!D:D,0),12)</f>
        <v>BLANC</v>
      </c>
      <c r="L1089" t="str">
        <f>INDEX(Articles!$1:$1048576,MATCH(E1089,Articles!D:D,0),13)</f>
        <v>EU</v>
      </c>
      <c r="M1089" t="str">
        <f>INDEX(Articles!$1:$1048576,MATCH(E1089,Articles!D:D,0),14)</f>
        <v>F4</v>
      </c>
      <c r="N1089" t="str">
        <f>INDEX(Articles!$1:$1048576,MATCH(E1089,Articles!D:D,0),15)</f>
        <v>1.3G</v>
      </c>
      <c r="O1089" t="str">
        <f>INDEX(Articles!$1:$1048576,MATCH(E1089,Articles!D:D,0),16)</f>
        <v>0589-F4-0009</v>
      </c>
      <c r="P1089">
        <f>INDEX(Articles!$1:$1048576,MATCH(E1089,Articles!D:D,0),17)*1000</f>
        <v>29</v>
      </c>
      <c r="Q1089" t="str">
        <f>INDEX(Articles!$1:$1048576,MATCH(E1089,Articles!D:D,0),18)</f>
        <v>2</v>
      </c>
      <c r="R1089">
        <f>INDEX(Articles!$1:$1048576,MATCH(E1089,Articles!D:D,0),19)</f>
        <v>40</v>
      </c>
      <c r="S1089" t="str">
        <f>IF(INDEX('Unités CA'!$1:$1048576,MATCH(E1089,'Unités CA'!D:D,0),5)=0,"",INDEX('Unités CA'!$1:$1048576,MATCH(E1089,'Unités CA'!D:D,0),5))</f>
        <v>0140/CA</v>
      </c>
      <c r="T1089" t="str">
        <f>IF(INDEX('Unités BTE'!$1:$1048576,MATCH(E1089,'Unités CA'!D:D,0),5)=0,"",INDEX('Unités BTE'!$1:$1048576,MATCH(E1089,'Unités CA'!D:D,0),5))</f>
        <v/>
      </c>
      <c r="U1089">
        <f>IFERROR(INDEX('Prix PRO CA'!$1:$1048576,MATCH(E1089,'Prix PRO CA'!D:D,0),10),"")</f>
        <v>348.6</v>
      </c>
      <c r="V1089" t="str">
        <f>IFERROR(INDEX('Prix PRO CA'!$1:$1048576,MATCH(E1089,'Prix PRO BTE'!D:D,0),10),"")</f>
        <v/>
      </c>
      <c r="W1089">
        <f>+IFERROR(INDEX('Prix PRO PCS'!$1:$1048576,MATCH(E1089,'Prix PRO PCS'!D:D,0),10),"")</f>
        <v>2.49</v>
      </c>
      <c r="X1089">
        <f>IF(B1089="OPPORTUNITE",AA1089,IF(AA1089&lt;=0,"Non",IF(AA1089&gt;10,"Oui","Inf à 10")))</f>
        <v>92</v>
      </c>
      <c r="Y1089" t="str">
        <f>IFERROR(INDEX(LigneAchat!$1:$1048576,MATCH(E1089,LigneAchat!D:D,0),5),"")</f>
        <v/>
      </c>
      <c r="Z1089">
        <f>INDEX(Articles!$1:$1048576,MATCH(E1089,Articles!D:D,0),21)</f>
        <v>128</v>
      </c>
      <c r="AA1089">
        <f>+Z1089-AB1089</f>
        <v>92</v>
      </c>
      <c r="AB1089">
        <f>+INDEX(Articles!$1:$1048576,MATCH(E1089,Articles!D:D,0),23)</f>
        <v>36</v>
      </c>
    </row>
    <row r="1090">
      <c r="B1090" t="str">
        <f>INDEX(Articles!$1:$1048576,MATCH(E1090,Articles!D:D,0),6)</f>
        <v>OPPORTUNITE</v>
      </c>
      <c r="C1090" t="str">
        <f>INDEX(Articles!$1:$1048576,MATCH(E1090,Articles!D:D,0),7)</f>
        <v/>
      </c>
      <c r="D1090" t="str">
        <f>HYPERLINK(INDEX(Articles!$1:$1048576,MATCH(E1090,Articles!D:D,0),24),"Lien")</f>
        <v>Lien</v>
      </c>
      <c r="E1090" t="str">
        <v>73030J</v>
      </c>
      <c r="F1090" t="str">
        <f>INDEX(Articles!$1:$1048576,MATCH(E1090,Articles!D:D,0),5)</f>
        <v>MONOCOUP 30 MM COMÈTE JAUNE</v>
      </c>
      <c r="G1090" t="str">
        <f>INDEX(Articles!$1:$1048576,MATCH(E1090,Articles!D:D,0),8)</f>
        <v>CHANDELLE</v>
      </c>
      <c r="H1090" t="str">
        <f>INDEX(Articles!$1:$1048576,MATCH(E1090,Articles!D:D,0),9)</f>
        <v>MONOCOUP</v>
      </c>
      <c r="I1090">
        <f>INDEX(Articles!$1:$1048576,MATCH(E1090,Articles!D:D,0),10)</f>
        <v>30</v>
      </c>
      <c r="J1090" t="str">
        <f>INDEX(Articles!$1:$1048576,MATCH(E1090,Articles!D:D,0),11)</f>
        <v>COMETE</v>
      </c>
      <c r="K1090" t="str">
        <f>INDEX(Articles!$1:$1048576,MATCH(E1090,Articles!D:D,0),12)</f>
        <v>JAUNE</v>
      </c>
      <c r="L1090" t="str">
        <f>INDEX(Articles!$1:$1048576,MATCH(E1090,Articles!D:D,0),13)</f>
        <v>EU</v>
      </c>
      <c r="M1090" t="str">
        <f>INDEX(Articles!$1:$1048576,MATCH(E1090,Articles!D:D,0),14)</f>
        <v>F4</v>
      </c>
      <c r="N1090" t="str">
        <f>INDEX(Articles!$1:$1048576,MATCH(E1090,Articles!D:D,0),15)</f>
        <v>1.3G</v>
      </c>
      <c r="O1090" t="str">
        <f>INDEX(Articles!$1:$1048576,MATCH(E1090,Articles!D:D,0),16)</f>
        <v>0589-F4-0009</v>
      </c>
      <c r="P1090">
        <f>INDEX(Articles!$1:$1048576,MATCH(E1090,Articles!D:D,0),17)*1000</f>
        <v>24</v>
      </c>
      <c r="Q1090" t="str">
        <f>INDEX(Articles!$1:$1048576,MATCH(E1090,Articles!D:D,0),18)</f>
        <v>2</v>
      </c>
      <c r="R1090">
        <f>INDEX(Articles!$1:$1048576,MATCH(E1090,Articles!D:D,0),19)</f>
        <v>40</v>
      </c>
      <c r="S1090" t="str">
        <f>IF(INDEX('Unités CA'!$1:$1048576,MATCH(E1090,'Unités CA'!D:D,0),5)=0,"",INDEX('Unités CA'!$1:$1048576,MATCH(E1090,'Unités CA'!D:D,0),5))</f>
        <v>0140/CA</v>
      </c>
      <c r="T1090" t="str">
        <f>IF(INDEX('Unités BTE'!$1:$1048576,MATCH(E1090,'Unités CA'!D:D,0),5)=0,"",INDEX('Unités BTE'!$1:$1048576,MATCH(E1090,'Unités CA'!D:D,0),5))</f>
        <v/>
      </c>
      <c r="U1090">
        <f>IFERROR(INDEX('Prix PRO CA'!$1:$1048576,MATCH(E1090,'Prix PRO CA'!D:D,0),10),"")</f>
        <v>348.6</v>
      </c>
      <c r="V1090" t="str">
        <f>IFERROR(INDEX('Prix PRO CA'!$1:$1048576,MATCH(E1090,'Prix PRO BTE'!D:D,0),10),"")</f>
        <v/>
      </c>
      <c r="W1090">
        <f>+IFERROR(INDEX('Prix PRO PCS'!$1:$1048576,MATCH(E1090,'Prix PRO PCS'!D:D,0),10),"")</f>
        <v>2.49</v>
      </c>
      <c r="X1090">
        <f>IF(B1090="OPPORTUNITE",AA1090,IF(AA1090&lt;=0,"Non",IF(AA1090&gt;10,"Oui","Inf à 10")))</f>
        <v>117</v>
      </c>
      <c r="Y1090" t="str">
        <f>IFERROR(INDEX(LigneAchat!$1:$1048576,MATCH(E1090,LigneAchat!D:D,0),5),"")</f>
        <v/>
      </c>
      <c r="Z1090">
        <f>INDEX(Articles!$1:$1048576,MATCH(E1090,Articles!D:D,0),21)</f>
        <v>117</v>
      </c>
      <c r="AA1090">
        <f>+Z1090-AB1090</f>
        <v>117</v>
      </c>
      <c r="AB1090">
        <f>+INDEX(Articles!$1:$1048576,MATCH(E1090,Articles!D:D,0),23)</f>
        <v>0</v>
      </c>
    </row>
    <row r="1091">
      <c r="B1091" t="str">
        <f>INDEX(Articles!$1:$1048576,MATCH(E1091,Articles!D:D,0),6)</f>
        <v>OPPORTUNITE</v>
      </c>
      <c r="C1091" t="str">
        <f>INDEX(Articles!$1:$1048576,MATCH(E1091,Articles!D:D,0),7)</f>
        <v/>
      </c>
      <c r="D1091" t="str">
        <f>HYPERLINK(INDEX(Articles!$1:$1048576,MATCH(E1091,Articles!D:D,0),24),"Lien")</f>
        <v>Lien</v>
      </c>
      <c r="E1091" t="str">
        <v>73030KA</v>
      </c>
      <c r="F1091" t="str">
        <f>INDEX(Articles!$1:$1048576,MATCH(E1091,Articles!D:D,0),5)</f>
        <v>MONOCOUP 30 MM COMÈTE KAMURO</v>
      </c>
      <c r="G1091" t="str">
        <f>INDEX(Articles!$1:$1048576,MATCH(E1091,Articles!D:D,0),8)</f>
        <v>CHANDELLE</v>
      </c>
      <c r="H1091" t="str">
        <f>INDEX(Articles!$1:$1048576,MATCH(E1091,Articles!D:D,0),9)</f>
        <v>MONOCOUP</v>
      </c>
      <c r="I1091">
        <f>INDEX(Articles!$1:$1048576,MATCH(E1091,Articles!D:D,0),10)</f>
        <v>30</v>
      </c>
      <c r="J1091" t="str">
        <f>INDEX(Articles!$1:$1048576,MATCH(E1091,Articles!D:D,0),11)</f>
        <v>COMETE</v>
      </c>
      <c r="K1091" t="str">
        <f>INDEX(Articles!$1:$1048576,MATCH(E1091,Articles!D:D,0),12)</f>
        <v>KAMURO</v>
      </c>
      <c r="L1091" t="str">
        <f>INDEX(Articles!$1:$1048576,MATCH(E1091,Articles!D:D,0),13)</f>
        <v>EU</v>
      </c>
      <c r="M1091" t="str">
        <f>INDEX(Articles!$1:$1048576,MATCH(E1091,Articles!D:D,0),14)</f>
        <v>F4</v>
      </c>
      <c r="N1091" t="str">
        <f>INDEX(Articles!$1:$1048576,MATCH(E1091,Articles!D:D,0),15)</f>
        <v>1.3G</v>
      </c>
      <c r="O1091" t="str">
        <f>INDEX(Articles!$1:$1048576,MATCH(E1091,Articles!D:D,0),16)</f>
        <v>0589-F4-0009</v>
      </c>
      <c r="P1091">
        <f>INDEX(Articles!$1:$1048576,MATCH(E1091,Articles!D:D,0),17)*1000</f>
        <v>26</v>
      </c>
      <c r="Q1091" t="str">
        <f>INDEX(Articles!$1:$1048576,MATCH(E1091,Articles!D:D,0),18)</f>
        <v>2</v>
      </c>
      <c r="R1091">
        <f>INDEX(Articles!$1:$1048576,MATCH(E1091,Articles!D:D,0),19)</f>
        <v>40</v>
      </c>
      <c r="S1091" t="str">
        <f>IF(INDEX('Unités CA'!$1:$1048576,MATCH(E1091,'Unités CA'!D:D,0),5)=0,"",INDEX('Unités CA'!$1:$1048576,MATCH(E1091,'Unités CA'!D:D,0),5))</f>
        <v>0140/CA</v>
      </c>
      <c r="T1091" t="str">
        <f>IF(INDEX('Unités BTE'!$1:$1048576,MATCH(E1091,'Unités CA'!D:D,0),5)=0,"",INDEX('Unités BTE'!$1:$1048576,MATCH(E1091,'Unités CA'!D:D,0),5))</f>
        <v/>
      </c>
      <c r="U1091">
        <f>IFERROR(INDEX('Prix PRO CA'!$1:$1048576,MATCH(E1091,'Prix PRO CA'!D:D,0),10),"")</f>
        <v>348.6</v>
      </c>
      <c r="V1091" t="str">
        <f>IFERROR(INDEX('Prix PRO CA'!$1:$1048576,MATCH(E1091,'Prix PRO BTE'!D:D,0),10),"")</f>
        <v/>
      </c>
      <c r="W1091">
        <f>+IFERROR(INDEX('Prix PRO PCS'!$1:$1048576,MATCH(E1091,'Prix PRO PCS'!D:D,0),10),"")</f>
        <v>2.49</v>
      </c>
      <c r="X1091">
        <f>IF(B1091="OPPORTUNITE",AA1091,IF(AA1091&lt;=0,"Non",IF(AA1091&gt;10,"Oui","Inf à 10")))</f>
        <v>308</v>
      </c>
      <c r="Y1091" t="str">
        <f>IFERROR(INDEX(LigneAchat!$1:$1048576,MATCH(E1091,LigneAchat!D:D,0),5),"")</f>
        <v/>
      </c>
      <c r="Z1091">
        <f>INDEX(Articles!$1:$1048576,MATCH(E1091,Articles!D:D,0),21)</f>
        <v>339</v>
      </c>
      <c r="AA1091">
        <f>+Z1091-AB1091</f>
        <v>308</v>
      </c>
      <c r="AB1091">
        <f>+INDEX(Articles!$1:$1048576,MATCH(E1091,Articles!D:D,0),23)</f>
        <v>31</v>
      </c>
    </row>
    <row r="1092">
      <c r="B1092" t="str">
        <f>INDEX(Articles!$1:$1048576,MATCH(E1092,Articles!D:D,0),6)</f>
        <v>OPPORTUNITE</v>
      </c>
      <c r="C1092" t="str">
        <f>INDEX(Articles!$1:$1048576,MATCH(E1092,Articles!D:D,0),7)</f>
        <v/>
      </c>
      <c r="D1092" t="str">
        <f>HYPERLINK(INDEX(Articles!$1:$1048576,MATCH(E1092,Articles!D:D,0),24),"Lien")</f>
        <v>Lien</v>
      </c>
      <c r="E1092" t="str">
        <v>73030O</v>
      </c>
      <c r="F1092" t="str">
        <f>INDEX(Articles!$1:$1048576,MATCH(E1092,Articles!D:D,0),5)</f>
        <v>MONOCOUP 30 MM COMÈTE ORANGE</v>
      </c>
      <c r="G1092" t="str">
        <f>INDEX(Articles!$1:$1048576,MATCH(E1092,Articles!D:D,0),8)</f>
        <v>CHANDELLE</v>
      </c>
      <c r="H1092" t="str">
        <f>INDEX(Articles!$1:$1048576,MATCH(E1092,Articles!D:D,0),9)</f>
        <v>MONOCOUP</v>
      </c>
      <c r="I1092">
        <f>INDEX(Articles!$1:$1048576,MATCH(E1092,Articles!D:D,0),10)</f>
        <v>30</v>
      </c>
      <c r="J1092" t="str">
        <f>INDEX(Articles!$1:$1048576,MATCH(E1092,Articles!D:D,0),11)</f>
        <v>COMETE</v>
      </c>
      <c r="K1092" t="str">
        <f>INDEX(Articles!$1:$1048576,MATCH(E1092,Articles!D:D,0),12)</f>
        <v>ORANGE</v>
      </c>
      <c r="L1092" t="str">
        <f>INDEX(Articles!$1:$1048576,MATCH(E1092,Articles!D:D,0),13)</f>
        <v>EU</v>
      </c>
      <c r="M1092" t="str">
        <f>INDEX(Articles!$1:$1048576,MATCH(E1092,Articles!D:D,0),14)</f>
        <v>F4</v>
      </c>
      <c r="N1092" t="str">
        <f>INDEX(Articles!$1:$1048576,MATCH(E1092,Articles!D:D,0),15)</f>
        <v>1.3G</v>
      </c>
      <c r="O1092" t="str">
        <f>INDEX(Articles!$1:$1048576,MATCH(E1092,Articles!D:D,0),16)</f>
        <v>0589-F4-0009</v>
      </c>
      <c r="P1092">
        <f>INDEX(Articles!$1:$1048576,MATCH(E1092,Articles!D:D,0),17)*1000</f>
        <v>30</v>
      </c>
      <c r="Q1092" t="str">
        <f>INDEX(Articles!$1:$1048576,MATCH(E1092,Articles!D:D,0),18)</f>
        <v>2</v>
      </c>
      <c r="R1092">
        <f>INDEX(Articles!$1:$1048576,MATCH(E1092,Articles!D:D,0),19)</f>
        <v>40</v>
      </c>
      <c r="S1092" t="str">
        <f>IF(INDEX('Unités CA'!$1:$1048576,MATCH(E1092,'Unités CA'!D:D,0),5)=0,"",INDEX('Unités CA'!$1:$1048576,MATCH(E1092,'Unités CA'!D:D,0),5))</f>
        <v>0140/CA</v>
      </c>
      <c r="T1092" t="str">
        <f>IF(INDEX('Unités BTE'!$1:$1048576,MATCH(E1092,'Unités CA'!D:D,0),5)=0,"",INDEX('Unités BTE'!$1:$1048576,MATCH(E1092,'Unités CA'!D:D,0),5))</f>
        <v/>
      </c>
      <c r="U1092">
        <f>IFERROR(INDEX('Prix PRO CA'!$1:$1048576,MATCH(E1092,'Prix PRO CA'!D:D,0),10),"")</f>
        <v>348.6</v>
      </c>
      <c r="V1092" t="str">
        <f>IFERROR(INDEX('Prix PRO CA'!$1:$1048576,MATCH(E1092,'Prix PRO BTE'!D:D,0),10),"")</f>
        <v/>
      </c>
      <c r="W1092">
        <f>+IFERROR(INDEX('Prix PRO PCS'!$1:$1048576,MATCH(E1092,'Prix PRO PCS'!D:D,0),10),"")</f>
        <v>2.49</v>
      </c>
      <c r="X1092">
        <f>IF(B1092="OPPORTUNITE",AA1092,IF(AA1092&lt;=0,"Non",IF(AA1092&gt;10,"Oui","Inf à 10")))</f>
        <v>24</v>
      </c>
      <c r="Y1092" t="str">
        <f>IFERROR(INDEX(LigneAchat!$1:$1048576,MATCH(E1092,LigneAchat!D:D,0),5),"")</f>
        <v/>
      </c>
      <c r="Z1092">
        <f>INDEX(Articles!$1:$1048576,MATCH(E1092,Articles!D:D,0),21)</f>
        <v>132</v>
      </c>
      <c r="AA1092">
        <f>+Z1092-AB1092</f>
        <v>24</v>
      </c>
      <c r="AB1092">
        <f>+INDEX(Articles!$1:$1048576,MATCH(E1092,Articles!D:D,0),23)</f>
        <v>108</v>
      </c>
    </row>
    <row r="1093">
      <c r="B1093" t="str">
        <f>INDEX(Articles!$1:$1048576,MATCH(E1093,Articles!D:D,0),6)</f>
        <v>OPPORTUNITE</v>
      </c>
      <c r="C1093" t="str">
        <f>INDEX(Articles!$1:$1048576,MATCH(E1093,Articles!D:D,0),7)</f>
        <v/>
      </c>
      <c r="D1093" t="str">
        <f>HYPERLINK(INDEX(Articles!$1:$1048576,MATCH(E1093,Articles!D:D,0),24),"Lien")</f>
        <v>Lien</v>
      </c>
      <c r="E1093" t="str">
        <v>73030R</v>
      </c>
      <c r="F1093" t="str">
        <f>INDEX(Articles!$1:$1048576,MATCH(E1093,Articles!D:D,0),5)</f>
        <v>MONOCOUP 30 MM COMÈTE ROUGE</v>
      </c>
      <c r="G1093" t="str">
        <f>INDEX(Articles!$1:$1048576,MATCH(E1093,Articles!D:D,0),8)</f>
        <v>CHANDELLE</v>
      </c>
      <c r="H1093" t="str">
        <f>INDEX(Articles!$1:$1048576,MATCH(E1093,Articles!D:D,0),9)</f>
        <v>MONOCOUP</v>
      </c>
      <c r="I1093">
        <f>INDEX(Articles!$1:$1048576,MATCH(E1093,Articles!D:D,0),10)</f>
        <v>30</v>
      </c>
      <c r="J1093" t="str">
        <f>INDEX(Articles!$1:$1048576,MATCH(E1093,Articles!D:D,0),11)</f>
        <v>COMETE</v>
      </c>
      <c r="K1093" t="str">
        <f>INDEX(Articles!$1:$1048576,MATCH(E1093,Articles!D:D,0),12)</f>
        <v>ROUGE</v>
      </c>
      <c r="L1093" t="str">
        <f>INDEX(Articles!$1:$1048576,MATCH(E1093,Articles!D:D,0),13)</f>
        <v>EU</v>
      </c>
      <c r="M1093" t="str">
        <f>INDEX(Articles!$1:$1048576,MATCH(E1093,Articles!D:D,0),14)</f>
        <v>F4</v>
      </c>
      <c r="N1093" t="str">
        <f>INDEX(Articles!$1:$1048576,MATCH(E1093,Articles!D:D,0),15)</f>
        <v>1.3G</v>
      </c>
      <c r="O1093" t="str">
        <f>INDEX(Articles!$1:$1048576,MATCH(E1093,Articles!D:D,0),16)</f>
        <v>0589-F4-0009</v>
      </c>
      <c r="P1093">
        <f>INDEX(Articles!$1:$1048576,MATCH(E1093,Articles!D:D,0),17)*1000</f>
        <v>30</v>
      </c>
      <c r="Q1093" t="str">
        <f>INDEX(Articles!$1:$1048576,MATCH(E1093,Articles!D:D,0),18)</f>
        <v>2</v>
      </c>
      <c r="R1093">
        <f>INDEX(Articles!$1:$1048576,MATCH(E1093,Articles!D:D,0),19)</f>
        <v>40</v>
      </c>
      <c r="S1093" t="str">
        <f>IF(INDEX('Unités CA'!$1:$1048576,MATCH(E1093,'Unités CA'!D:D,0),5)=0,"",INDEX('Unités CA'!$1:$1048576,MATCH(E1093,'Unités CA'!D:D,0),5))</f>
        <v>0140/CA</v>
      </c>
      <c r="T1093" t="str">
        <f>IF(INDEX('Unités BTE'!$1:$1048576,MATCH(E1093,'Unités CA'!D:D,0),5)=0,"",INDEX('Unités BTE'!$1:$1048576,MATCH(E1093,'Unités CA'!D:D,0),5))</f>
        <v/>
      </c>
      <c r="U1093">
        <f>IFERROR(INDEX('Prix PRO CA'!$1:$1048576,MATCH(E1093,'Prix PRO CA'!D:D,0),10),"")</f>
        <v>348.6</v>
      </c>
      <c r="V1093" t="str">
        <f>IFERROR(INDEX('Prix PRO CA'!$1:$1048576,MATCH(E1093,'Prix PRO BTE'!D:D,0),10),"")</f>
        <v/>
      </c>
      <c r="W1093">
        <f>+IFERROR(INDEX('Prix PRO PCS'!$1:$1048576,MATCH(E1093,'Prix PRO PCS'!D:D,0),10),"")</f>
        <v>2.49</v>
      </c>
      <c r="X1093">
        <f>IF(B1093="OPPORTUNITE",AA1093,IF(AA1093&lt;=0,"Non",IF(AA1093&gt;10,"Oui","Inf à 10")))</f>
        <v>305</v>
      </c>
      <c r="Y1093" t="str">
        <f>IFERROR(INDEX(LigneAchat!$1:$1048576,MATCH(E1093,LigneAchat!D:D,0),5),"")</f>
        <v/>
      </c>
      <c r="Z1093">
        <f>INDEX(Articles!$1:$1048576,MATCH(E1093,Articles!D:D,0),21)</f>
        <v>305</v>
      </c>
      <c r="AA1093">
        <f>+Z1093-AB1093</f>
        <v>305</v>
      </c>
      <c r="AB1093">
        <f>+INDEX(Articles!$1:$1048576,MATCH(E1093,Articles!D:D,0),23)</f>
        <v>0</v>
      </c>
    </row>
    <row r="1094">
      <c r="B1094" t="str">
        <f>INDEX(Articles!$1:$1048576,MATCH(E1094,Articles!D:D,0),6)</f>
        <v>OPPORTUNITE</v>
      </c>
      <c r="C1094" t="str">
        <f>INDEX(Articles!$1:$1048576,MATCH(E1094,Articles!D:D,0),7)</f>
        <v/>
      </c>
      <c r="D1094" t="str">
        <f>HYPERLINK(INDEX(Articles!$1:$1048576,MATCH(E1094,Articles!D:D,0),24),"Lien")</f>
        <v>Lien</v>
      </c>
      <c r="E1094" t="str">
        <v>73030V</v>
      </c>
      <c r="F1094" t="str">
        <f>INDEX(Articles!$1:$1048576,MATCH(E1094,Articles!D:D,0),5)</f>
        <v>MONOCOUP 30 MM COMÈTE VERTE</v>
      </c>
      <c r="G1094" t="str">
        <f>INDEX(Articles!$1:$1048576,MATCH(E1094,Articles!D:D,0),8)</f>
        <v>CHANDELLE</v>
      </c>
      <c r="H1094" t="str">
        <f>INDEX(Articles!$1:$1048576,MATCH(E1094,Articles!D:D,0),9)</f>
        <v>MONOCOUP</v>
      </c>
      <c r="I1094">
        <f>INDEX(Articles!$1:$1048576,MATCH(E1094,Articles!D:D,0),10)</f>
        <v>30</v>
      </c>
      <c r="J1094" t="str">
        <f>INDEX(Articles!$1:$1048576,MATCH(E1094,Articles!D:D,0),11)</f>
        <v>COMETE</v>
      </c>
      <c r="K1094" t="str">
        <f>INDEX(Articles!$1:$1048576,MATCH(E1094,Articles!D:D,0),12)</f>
        <v>VERT</v>
      </c>
      <c r="L1094" t="str">
        <f>INDEX(Articles!$1:$1048576,MATCH(E1094,Articles!D:D,0),13)</f>
        <v>EU</v>
      </c>
      <c r="M1094" t="str">
        <f>INDEX(Articles!$1:$1048576,MATCH(E1094,Articles!D:D,0),14)</f>
        <v>F4</v>
      </c>
      <c r="N1094" t="str">
        <f>INDEX(Articles!$1:$1048576,MATCH(E1094,Articles!D:D,0),15)</f>
        <v>1.3G</v>
      </c>
      <c r="O1094" t="str">
        <f>INDEX(Articles!$1:$1048576,MATCH(E1094,Articles!D:D,0),16)</f>
        <v>0589-F4-0009</v>
      </c>
      <c r="P1094">
        <f>INDEX(Articles!$1:$1048576,MATCH(E1094,Articles!D:D,0),17)*1000</f>
        <v>30</v>
      </c>
      <c r="Q1094" t="str">
        <f>INDEX(Articles!$1:$1048576,MATCH(E1094,Articles!D:D,0),18)</f>
        <v>2</v>
      </c>
      <c r="R1094">
        <f>INDEX(Articles!$1:$1048576,MATCH(E1094,Articles!D:D,0),19)</f>
        <v>40</v>
      </c>
      <c r="S1094" t="str">
        <f>IF(INDEX('Unités CA'!$1:$1048576,MATCH(E1094,'Unités CA'!D:D,0),5)=0,"",INDEX('Unités CA'!$1:$1048576,MATCH(E1094,'Unités CA'!D:D,0),5))</f>
        <v>0140/CA</v>
      </c>
      <c r="T1094" t="str">
        <f>IF(INDEX('Unités BTE'!$1:$1048576,MATCH(E1094,'Unités CA'!D:D,0),5)=0,"",INDEX('Unités BTE'!$1:$1048576,MATCH(E1094,'Unités CA'!D:D,0),5))</f>
        <v/>
      </c>
      <c r="U1094">
        <f>IFERROR(INDEX('Prix PRO CA'!$1:$1048576,MATCH(E1094,'Prix PRO CA'!D:D,0),10),"")</f>
        <v>348.6</v>
      </c>
      <c r="V1094" t="str">
        <f>IFERROR(INDEX('Prix PRO CA'!$1:$1048576,MATCH(E1094,'Prix PRO BTE'!D:D,0),10),"")</f>
        <v/>
      </c>
      <c r="W1094">
        <f>+IFERROR(INDEX('Prix PRO PCS'!$1:$1048576,MATCH(E1094,'Prix PRO PCS'!D:D,0),10),"")</f>
        <v>2.49</v>
      </c>
      <c r="X1094">
        <f>IF(B1094="OPPORTUNITE",AA1094,IF(AA1094&lt;=0,"Non",IF(AA1094&gt;10,"Oui","Inf à 10")))</f>
        <v>136</v>
      </c>
      <c r="Y1094" t="str">
        <f>IFERROR(INDEX(LigneAchat!$1:$1048576,MATCH(E1094,LigneAchat!D:D,0),5),"")</f>
        <v/>
      </c>
      <c r="Z1094">
        <f>INDEX(Articles!$1:$1048576,MATCH(E1094,Articles!D:D,0),21)</f>
        <v>166</v>
      </c>
      <c r="AA1094">
        <f>+Z1094-AB1094</f>
        <v>136</v>
      </c>
      <c r="AB1094">
        <f>+INDEX(Articles!$1:$1048576,MATCH(E1094,Articles!D:D,0),23)</f>
        <v>30</v>
      </c>
    </row>
    <row r="1095">
      <c r="B1095" t="str">
        <f>INDEX(Articles!$1:$1048576,MATCH(E1095,Articles!D:D,0),6)</f>
        <v>OPPORTUNITE</v>
      </c>
      <c r="C1095" t="str">
        <f>INDEX(Articles!$1:$1048576,MATCH(E1095,Articles!D:D,0),7)</f>
        <v/>
      </c>
      <c r="D1095" t="str">
        <f>HYPERLINK(INDEX(Articles!$1:$1048576,MATCH(E1095,Articles!D:D,0),24),"Lien")</f>
        <v>Lien</v>
      </c>
      <c r="E1095" t="str">
        <v>73030VI</v>
      </c>
      <c r="F1095" t="str">
        <f>INDEX(Articles!$1:$1048576,MATCH(E1095,Articles!D:D,0),5)</f>
        <v>MONOCOUP 30 MM COMÈTE VIOLETTE</v>
      </c>
      <c r="G1095" t="str">
        <f>INDEX(Articles!$1:$1048576,MATCH(E1095,Articles!D:D,0),8)</f>
        <v>CHANDELLE</v>
      </c>
      <c r="H1095" t="str">
        <f>INDEX(Articles!$1:$1048576,MATCH(E1095,Articles!D:D,0),9)</f>
        <v>MONOCOUP</v>
      </c>
      <c r="I1095">
        <f>INDEX(Articles!$1:$1048576,MATCH(E1095,Articles!D:D,0),10)</f>
        <v>30</v>
      </c>
      <c r="J1095" t="str">
        <f>INDEX(Articles!$1:$1048576,MATCH(E1095,Articles!D:D,0),11)</f>
        <v>COMETE</v>
      </c>
      <c r="K1095" t="str">
        <f>INDEX(Articles!$1:$1048576,MATCH(E1095,Articles!D:D,0),12)</f>
        <v>VIOLET</v>
      </c>
      <c r="L1095" t="str">
        <f>INDEX(Articles!$1:$1048576,MATCH(E1095,Articles!D:D,0),13)</f>
        <v>EU</v>
      </c>
      <c r="M1095" t="str">
        <f>INDEX(Articles!$1:$1048576,MATCH(E1095,Articles!D:D,0),14)</f>
        <v>F4</v>
      </c>
      <c r="N1095" t="str">
        <f>INDEX(Articles!$1:$1048576,MATCH(E1095,Articles!D:D,0),15)</f>
        <v>1.3G</v>
      </c>
      <c r="O1095" t="str">
        <f>INDEX(Articles!$1:$1048576,MATCH(E1095,Articles!D:D,0),16)</f>
        <v>0589-F4-0009</v>
      </c>
      <c r="P1095">
        <f>INDEX(Articles!$1:$1048576,MATCH(E1095,Articles!D:D,0),17)*1000</f>
        <v>64</v>
      </c>
      <c r="Q1095" t="str">
        <f>INDEX(Articles!$1:$1048576,MATCH(E1095,Articles!D:D,0),18)</f>
        <v>2</v>
      </c>
      <c r="R1095">
        <f>INDEX(Articles!$1:$1048576,MATCH(E1095,Articles!D:D,0),19)</f>
        <v>40</v>
      </c>
      <c r="S1095" t="str">
        <f>IF(INDEX('Unités CA'!$1:$1048576,MATCH(E1095,'Unités CA'!D:D,0),5)=0,"",INDEX('Unités CA'!$1:$1048576,MATCH(E1095,'Unités CA'!D:D,0),5))</f>
        <v>0140/CA</v>
      </c>
      <c r="T1095" t="str">
        <f>IF(INDEX('Unités BTE'!$1:$1048576,MATCH(E1095,'Unités CA'!D:D,0),5)=0,"",INDEX('Unités BTE'!$1:$1048576,MATCH(E1095,'Unités CA'!D:D,0),5))</f>
        <v/>
      </c>
      <c r="U1095">
        <f>IFERROR(INDEX('Prix PRO CA'!$1:$1048576,MATCH(E1095,'Prix PRO CA'!D:D,0),10),"")</f>
        <v>348.6</v>
      </c>
      <c r="V1095" t="str">
        <f>IFERROR(INDEX('Prix PRO CA'!$1:$1048576,MATCH(E1095,'Prix PRO BTE'!D:D,0),10),"")</f>
        <v/>
      </c>
      <c r="W1095">
        <f>+IFERROR(INDEX('Prix PRO PCS'!$1:$1048576,MATCH(E1095,'Prix PRO PCS'!D:D,0),10),"")</f>
        <v>2.49</v>
      </c>
      <c r="X1095">
        <f>IF(B1095="OPPORTUNITE",AA1095,IF(AA1095&lt;=0,"Non",IF(AA1095&gt;10,"Oui","Inf à 10")))</f>
        <v>129</v>
      </c>
      <c r="Y1095" t="str">
        <f>IFERROR(INDEX(LigneAchat!$1:$1048576,MATCH(E1095,LigneAchat!D:D,0),5),"")</f>
        <v/>
      </c>
      <c r="Z1095">
        <f>INDEX(Articles!$1:$1048576,MATCH(E1095,Articles!D:D,0),21)</f>
        <v>221</v>
      </c>
      <c r="AA1095">
        <f>+Z1095-AB1095</f>
        <v>129</v>
      </c>
      <c r="AB1095">
        <f>+INDEX(Articles!$1:$1048576,MATCH(E1095,Articles!D:D,0),23)</f>
        <v>92</v>
      </c>
    </row>
    <row r="1096">
      <c r="B1096" t="str">
        <f>INDEX(Articles!$1:$1048576,MATCH(E1096,Articles!D:D,0),6)</f>
        <v>OPPORTUNITE</v>
      </c>
      <c r="C1096" t="str">
        <f>INDEX(Articles!$1:$1048576,MATCH(E1096,Articles!D:D,0),7)</f>
        <v/>
      </c>
      <c r="D1096" t="str">
        <f>HYPERLINK(INDEX(Articles!$1:$1048576,MATCH(E1096,Articles!D:D,0),24),"Lien")</f>
        <v>Lien</v>
      </c>
      <c r="E1096" t="str">
        <v>73033BC</v>
      </c>
      <c r="F1096" t="str">
        <f>INDEX(Articles!$1:$1048576,MATCH(E1096,Articles!D:D,0),5)</f>
        <v>MONOCOUP 30 MM PÔT-À-FEU BLANC</v>
      </c>
      <c r="G1096" t="str">
        <f>INDEX(Articles!$1:$1048576,MATCH(E1096,Articles!D:D,0),8)</f>
        <v>CHANDELLE</v>
      </c>
      <c r="H1096" t="str">
        <f>INDEX(Articles!$1:$1048576,MATCH(E1096,Articles!D:D,0),9)</f>
        <v>MONOCOUP</v>
      </c>
      <c r="I1096">
        <f>INDEX(Articles!$1:$1048576,MATCH(E1096,Articles!D:D,0),10)</f>
        <v>30</v>
      </c>
      <c r="J1096" t="str">
        <f>INDEX(Articles!$1:$1048576,MATCH(E1096,Articles!D:D,0),11)</f>
        <v>POT A FEU</v>
      </c>
      <c r="K1096" t="str">
        <f>INDEX(Articles!$1:$1048576,MATCH(E1096,Articles!D:D,0),12)</f>
        <v>BLANC</v>
      </c>
      <c r="L1096" t="str">
        <f>INDEX(Articles!$1:$1048576,MATCH(E1096,Articles!D:D,0),13)</f>
        <v>EU</v>
      </c>
      <c r="M1096" t="str">
        <f>INDEX(Articles!$1:$1048576,MATCH(E1096,Articles!D:D,0),14)</f>
        <v>F4</v>
      </c>
      <c r="N1096" t="str">
        <f>INDEX(Articles!$1:$1048576,MATCH(E1096,Articles!D:D,0),15)</f>
        <v>1.3G</v>
      </c>
      <c r="O1096" t="str">
        <f>INDEX(Articles!$1:$1048576,MATCH(E1096,Articles!D:D,0),16)</f>
        <v>0589-F4-0009</v>
      </c>
      <c r="P1096">
        <f>INDEX(Articles!$1:$1048576,MATCH(E1096,Articles!D:D,0),17)*1000</f>
        <v>35</v>
      </c>
      <c r="Q1096" t="str">
        <f>INDEX(Articles!$1:$1048576,MATCH(E1096,Articles!D:D,0),18)</f>
        <v>2</v>
      </c>
      <c r="R1096">
        <f>INDEX(Articles!$1:$1048576,MATCH(E1096,Articles!D:D,0),19)</f>
        <v>40</v>
      </c>
      <c r="S1096" t="str">
        <f>IF(INDEX('Unités CA'!$1:$1048576,MATCH(E1096,'Unités CA'!D:D,0),5)=0,"",INDEX('Unités CA'!$1:$1048576,MATCH(E1096,'Unités CA'!D:D,0),5))</f>
        <v>0150/CA</v>
      </c>
      <c r="T1096" t="str">
        <f>IF(INDEX('Unités BTE'!$1:$1048576,MATCH(E1096,'Unités CA'!D:D,0),5)=0,"",INDEX('Unités BTE'!$1:$1048576,MATCH(E1096,'Unités CA'!D:D,0),5))</f>
        <v/>
      </c>
      <c r="U1096">
        <f>IFERROR(INDEX('Prix PRO CA'!$1:$1048576,MATCH(E1096,'Prix PRO CA'!D:D,0),10),"")</f>
        <v>406.5</v>
      </c>
      <c r="V1096" t="str">
        <f>IFERROR(INDEX('Prix PRO CA'!$1:$1048576,MATCH(E1096,'Prix PRO BTE'!D:D,0),10),"")</f>
        <v/>
      </c>
      <c r="W1096">
        <f>+IFERROR(INDEX('Prix PRO PCS'!$1:$1048576,MATCH(E1096,'Prix PRO PCS'!D:D,0),10),"")</f>
        <v>2.71</v>
      </c>
      <c r="X1096">
        <f>IF(B1096="OPPORTUNITE",AA1096,IF(AA1096&lt;=0,"Non",IF(AA1096&gt;10,"Oui","Inf à 10")))</f>
        <v>213</v>
      </c>
      <c r="Y1096" t="str">
        <f>IFERROR(INDEX(LigneAchat!$1:$1048576,MATCH(E1096,LigneAchat!D:D,0),5),"")</f>
        <v/>
      </c>
      <c r="Z1096">
        <f>INDEX(Articles!$1:$1048576,MATCH(E1096,Articles!D:D,0),21)</f>
        <v>218</v>
      </c>
      <c r="AA1096">
        <f>+Z1096-AB1096</f>
        <v>213</v>
      </c>
      <c r="AB1096">
        <f>+INDEX(Articles!$1:$1048576,MATCH(E1096,Articles!D:D,0),23)</f>
        <v>5</v>
      </c>
    </row>
    <row r="1097">
      <c r="B1097" t="str">
        <f>INDEX(Articles!$1:$1048576,MATCH(E1097,Articles!D:D,0),6)</f>
        <v>OPPORTUNITE</v>
      </c>
      <c r="C1097" t="str">
        <f>INDEX(Articles!$1:$1048576,MATCH(E1097,Articles!D:D,0),7)</f>
        <v/>
      </c>
      <c r="D1097" t="str">
        <f>HYPERLINK(INDEX(Articles!$1:$1048576,MATCH(E1097,Articles!D:D,0),24),"Lien")</f>
        <v>Lien</v>
      </c>
      <c r="E1097" t="str">
        <v>73033KA</v>
      </c>
      <c r="F1097" t="str">
        <f>INDEX(Articles!$1:$1048576,MATCH(E1097,Articles!D:D,0),5)</f>
        <v>MONOCOUP 30 MM PÔT-À-FEU KAMURO</v>
      </c>
      <c r="G1097" t="str">
        <f>INDEX(Articles!$1:$1048576,MATCH(E1097,Articles!D:D,0),8)</f>
        <v>CHANDELLE</v>
      </c>
      <c r="H1097" t="str">
        <f>INDEX(Articles!$1:$1048576,MATCH(E1097,Articles!D:D,0),9)</f>
        <v>MONOCOUP</v>
      </c>
      <c r="I1097">
        <f>INDEX(Articles!$1:$1048576,MATCH(E1097,Articles!D:D,0),10)</f>
        <v>30</v>
      </c>
      <c r="J1097" t="str">
        <f>INDEX(Articles!$1:$1048576,MATCH(E1097,Articles!D:D,0),11)</f>
        <v>POT A FEU</v>
      </c>
      <c r="K1097" t="str">
        <f>INDEX(Articles!$1:$1048576,MATCH(E1097,Articles!D:D,0),12)</f>
        <v>KAMURO</v>
      </c>
      <c r="L1097" t="str">
        <f>INDEX(Articles!$1:$1048576,MATCH(E1097,Articles!D:D,0),13)</f>
        <v>EU</v>
      </c>
      <c r="M1097" t="str">
        <f>INDEX(Articles!$1:$1048576,MATCH(E1097,Articles!D:D,0),14)</f>
        <v>F4</v>
      </c>
      <c r="N1097" t="str">
        <f>INDEX(Articles!$1:$1048576,MATCH(E1097,Articles!D:D,0),15)</f>
        <v>1.3G</v>
      </c>
      <c r="O1097" t="str">
        <f>INDEX(Articles!$1:$1048576,MATCH(E1097,Articles!D:D,0),16)</f>
        <v>0589-F4-0009</v>
      </c>
      <c r="P1097">
        <f>INDEX(Articles!$1:$1048576,MATCH(E1097,Articles!D:D,0),17)*1000</f>
        <v>36</v>
      </c>
      <c r="Q1097" t="str">
        <f>INDEX(Articles!$1:$1048576,MATCH(E1097,Articles!D:D,0),18)</f>
        <v>2</v>
      </c>
      <c r="R1097">
        <f>INDEX(Articles!$1:$1048576,MATCH(E1097,Articles!D:D,0),19)</f>
        <v>40</v>
      </c>
      <c r="S1097" t="str">
        <f>IF(INDEX('Unités CA'!$1:$1048576,MATCH(E1097,'Unités CA'!D:D,0),5)=0,"",INDEX('Unités CA'!$1:$1048576,MATCH(E1097,'Unités CA'!D:D,0),5))</f>
        <v>0150/CA</v>
      </c>
      <c r="T1097" t="str">
        <f>IF(INDEX('Unités BTE'!$1:$1048576,MATCH(E1097,'Unités CA'!D:D,0),5)=0,"",INDEX('Unités BTE'!$1:$1048576,MATCH(E1097,'Unités CA'!D:D,0),5))</f>
        <v/>
      </c>
      <c r="U1097">
        <f>IFERROR(INDEX('Prix PRO CA'!$1:$1048576,MATCH(E1097,'Prix PRO CA'!D:D,0),10),"")</f>
        <v>406.5</v>
      </c>
      <c r="V1097" t="str">
        <f>IFERROR(INDEX('Prix PRO CA'!$1:$1048576,MATCH(E1097,'Prix PRO BTE'!D:D,0),10),"")</f>
        <v/>
      </c>
      <c r="W1097">
        <f>+IFERROR(INDEX('Prix PRO PCS'!$1:$1048576,MATCH(E1097,'Prix PRO PCS'!D:D,0),10),"")</f>
        <v>2.71</v>
      </c>
      <c r="X1097">
        <f>IF(B1097="OPPORTUNITE",AA1097,IF(AA1097&lt;=0,"Non",IF(AA1097&gt;10,"Oui","Inf à 10")))</f>
        <v>76</v>
      </c>
      <c r="Y1097" t="str">
        <f>IFERROR(INDEX(LigneAchat!$1:$1048576,MATCH(E1097,LigneAchat!D:D,0),5),"")</f>
        <v/>
      </c>
      <c r="Z1097">
        <f>INDEX(Articles!$1:$1048576,MATCH(E1097,Articles!D:D,0),21)</f>
        <v>128</v>
      </c>
      <c r="AA1097">
        <f>+Z1097-AB1097</f>
        <v>76</v>
      </c>
      <c r="AB1097">
        <f>+INDEX(Articles!$1:$1048576,MATCH(E1097,Articles!D:D,0),23)</f>
        <v>52</v>
      </c>
    </row>
    <row r="1098">
      <c r="B1098" t="str">
        <f>INDEX(Articles!$1:$1048576,MATCH(E1098,Articles!D:D,0),6)</f>
        <v>OPPORTUNITE</v>
      </c>
      <c r="C1098" t="str">
        <f>INDEX(Articles!$1:$1048576,MATCH(E1098,Articles!D:D,0),7)</f>
        <v/>
      </c>
      <c r="D1098" t="str">
        <f>HYPERLINK(INDEX(Articles!$1:$1048576,MATCH(E1098,Articles!D:D,0),24),"Lien")</f>
        <v>Lien</v>
      </c>
      <c r="E1098" t="str">
        <v>73033R</v>
      </c>
      <c r="F1098" t="str">
        <f>INDEX(Articles!$1:$1048576,MATCH(E1098,Articles!D:D,0),5)</f>
        <v>MONOCOUP 30 MM PÔT-À-FEU ROUGE</v>
      </c>
      <c r="G1098" t="str">
        <f>INDEX(Articles!$1:$1048576,MATCH(E1098,Articles!D:D,0),8)</f>
        <v>CHANDELLE</v>
      </c>
      <c r="H1098" t="str">
        <f>INDEX(Articles!$1:$1048576,MATCH(E1098,Articles!D:D,0),9)</f>
        <v>MONOCOUP</v>
      </c>
      <c r="I1098">
        <f>INDEX(Articles!$1:$1048576,MATCH(E1098,Articles!D:D,0),10)</f>
        <v>30</v>
      </c>
      <c r="J1098" t="str">
        <f>INDEX(Articles!$1:$1048576,MATCH(E1098,Articles!D:D,0),11)</f>
        <v>POT A FEU</v>
      </c>
      <c r="K1098" t="str">
        <f>INDEX(Articles!$1:$1048576,MATCH(E1098,Articles!D:D,0),12)</f>
        <v>ROUGE</v>
      </c>
      <c r="L1098" t="str">
        <f>INDEX(Articles!$1:$1048576,MATCH(E1098,Articles!D:D,0),13)</f>
        <v>EU</v>
      </c>
      <c r="M1098" t="str">
        <f>INDEX(Articles!$1:$1048576,MATCH(E1098,Articles!D:D,0),14)</f>
        <v>F4</v>
      </c>
      <c r="N1098" t="str">
        <f>INDEX(Articles!$1:$1048576,MATCH(E1098,Articles!D:D,0),15)</f>
        <v>1.3G</v>
      </c>
      <c r="O1098" t="str">
        <f>INDEX(Articles!$1:$1048576,MATCH(E1098,Articles!D:D,0),16)</f>
        <v>0589-F4-0009</v>
      </c>
      <c r="P1098">
        <f>INDEX(Articles!$1:$1048576,MATCH(E1098,Articles!D:D,0),17)*1000</f>
        <v>36</v>
      </c>
      <c r="Q1098" t="str">
        <f>INDEX(Articles!$1:$1048576,MATCH(E1098,Articles!D:D,0),18)</f>
        <v>2</v>
      </c>
      <c r="R1098">
        <f>INDEX(Articles!$1:$1048576,MATCH(E1098,Articles!D:D,0),19)</f>
        <v>40</v>
      </c>
      <c r="S1098" t="str">
        <f>IF(INDEX('Unités CA'!$1:$1048576,MATCH(E1098,'Unités CA'!D:D,0),5)=0,"",INDEX('Unités CA'!$1:$1048576,MATCH(E1098,'Unités CA'!D:D,0),5))</f>
        <v>0150/CA</v>
      </c>
      <c r="T1098" t="str">
        <f>IF(INDEX('Unités BTE'!$1:$1048576,MATCH(E1098,'Unités CA'!D:D,0),5)=0,"",INDEX('Unités BTE'!$1:$1048576,MATCH(E1098,'Unités CA'!D:D,0),5))</f>
        <v/>
      </c>
      <c r="U1098">
        <f>IFERROR(INDEX('Prix PRO CA'!$1:$1048576,MATCH(E1098,'Prix PRO CA'!D:D,0),10),"")</f>
        <v>406.5</v>
      </c>
      <c r="V1098" t="str">
        <f>IFERROR(INDEX('Prix PRO CA'!$1:$1048576,MATCH(E1098,'Prix PRO BTE'!D:D,0),10),"")</f>
        <v/>
      </c>
      <c r="W1098">
        <f>+IFERROR(INDEX('Prix PRO PCS'!$1:$1048576,MATCH(E1098,'Prix PRO PCS'!D:D,0),10),"")</f>
        <v>2.71</v>
      </c>
      <c r="X1098">
        <f>IF(B1098="OPPORTUNITE",AA1098,IF(AA1098&lt;=0,"Non",IF(AA1098&gt;10,"Oui","Inf à 10")))</f>
        <v>59</v>
      </c>
      <c r="Y1098" t="str">
        <f>IFERROR(INDEX(LigneAchat!$1:$1048576,MATCH(E1098,LigneAchat!D:D,0),5),"")</f>
        <v/>
      </c>
      <c r="Z1098">
        <f>INDEX(Articles!$1:$1048576,MATCH(E1098,Articles!D:D,0),21)</f>
        <v>59</v>
      </c>
      <c r="AA1098">
        <f>+Z1098-AB1098</f>
        <v>59</v>
      </c>
      <c r="AB1098">
        <f>+INDEX(Articles!$1:$1048576,MATCH(E1098,Articles!D:D,0),23)</f>
        <v>0</v>
      </c>
    </row>
    <row r="1099">
      <c r="B1099" t="str">
        <f>INDEX(Articles!$1:$1048576,MATCH(E1099,Articles!D:D,0),6)</f>
        <v>OPPORTUNITE</v>
      </c>
      <c r="C1099" t="str">
        <f>INDEX(Articles!$1:$1048576,MATCH(E1099,Articles!D:D,0),7)</f>
        <v/>
      </c>
      <c r="D1099" t="str">
        <f>HYPERLINK(INDEX(Articles!$1:$1048576,MATCH(E1099,Articles!D:D,0),24),"Lien")</f>
        <v>Lien</v>
      </c>
      <c r="E1099" t="str">
        <v>73033RO</v>
      </c>
      <c r="F1099" t="str">
        <f>INDEX(Articles!$1:$1048576,MATCH(E1099,Articles!D:D,0),5)</f>
        <v>MONOCOUP 30 MM PÔT-À-FEU ROSE</v>
      </c>
      <c r="G1099" t="str">
        <f>INDEX(Articles!$1:$1048576,MATCH(E1099,Articles!D:D,0),8)</f>
        <v>CHANDELLE</v>
      </c>
      <c r="H1099" t="str">
        <f>INDEX(Articles!$1:$1048576,MATCH(E1099,Articles!D:D,0),9)</f>
        <v>MONOCOUP</v>
      </c>
      <c r="I1099">
        <f>INDEX(Articles!$1:$1048576,MATCH(E1099,Articles!D:D,0),10)</f>
        <v>30</v>
      </c>
      <c r="J1099" t="str">
        <f>INDEX(Articles!$1:$1048576,MATCH(E1099,Articles!D:D,0),11)</f>
        <v>POT A FEU</v>
      </c>
      <c r="K1099" t="str">
        <f>INDEX(Articles!$1:$1048576,MATCH(E1099,Articles!D:D,0),12)</f>
        <v>ROSE</v>
      </c>
      <c r="L1099" t="str">
        <f>INDEX(Articles!$1:$1048576,MATCH(E1099,Articles!D:D,0),13)</f>
        <v>EU</v>
      </c>
      <c r="M1099" t="str">
        <f>INDEX(Articles!$1:$1048576,MATCH(E1099,Articles!D:D,0),14)</f>
        <v>F4</v>
      </c>
      <c r="N1099" t="str">
        <f>INDEX(Articles!$1:$1048576,MATCH(E1099,Articles!D:D,0),15)</f>
        <v>1.3G</v>
      </c>
      <c r="O1099" t="str">
        <f>INDEX(Articles!$1:$1048576,MATCH(E1099,Articles!D:D,0),16)</f>
        <v>0589-F4-0009</v>
      </c>
      <c r="P1099">
        <f>INDEX(Articles!$1:$1048576,MATCH(E1099,Articles!D:D,0),17)*1000</f>
        <v>35</v>
      </c>
      <c r="Q1099" t="str">
        <f>INDEX(Articles!$1:$1048576,MATCH(E1099,Articles!D:D,0),18)</f>
        <v>2</v>
      </c>
      <c r="R1099">
        <f>INDEX(Articles!$1:$1048576,MATCH(E1099,Articles!D:D,0),19)</f>
        <v>40</v>
      </c>
      <c r="S1099" t="str">
        <f>IF(INDEX('Unités CA'!$1:$1048576,MATCH(E1099,'Unités CA'!D:D,0),5)=0,"",INDEX('Unités CA'!$1:$1048576,MATCH(E1099,'Unités CA'!D:D,0),5))</f>
        <v>0150/CA</v>
      </c>
      <c r="T1099" t="str">
        <f>IF(INDEX('Unités BTE'!$1:$1048576,MATCH(E1099,'Unités CA'!D:D,0),5)=0,"",INDEX('Unités BTE'!$1:$1048576,MATCH(E1099,'Unités CA'!D:D,0),5))</f>
        <v/>
      </c>
      <c r="U1099">
        <f>IFERROR(INDEX('Prix PRO CA'!$1:$1048576,MATCH(E1099,'Prix PRO CA'!D:D,0),10),"")</f>
        <v>406.5</v>
      </c>
      <c r="V1099" t="str">
        <f>IFERROR(INDEX('Prix PRO CA'!$1:$1048576,MATCH(E1099,'Prix PRO BTE'!D:D,0),10),"")</f>
        <v/>
      </c>
      <c r="W1099">
        <f>+IFERROR(INDEX('Prix PRO PCS'!$1:$1048576,MATCH(E1099,'Prix PRO PCS'!D:D,0),10),"")</f>
        <v>2.71</v>
      </c>
      <c r="X1099">
        <f>IF(B1099="OPPORTUNITE",AA1099,IF(AA1099&lt;=0,"Non",IF(AA1099&gt;10,"Oui","Inf à 10")))</f>
        <v>65</v>
      </c>
      <c r="Y1099" t="str">
        <f>IFERROR(INDEX(LigneAchat!$1:$1048576,MATCH(E1099,LigneAchat!D:D,0),5),"")</f>
        <v/>
      </c>
      <c r="Z1099">
        <f>INDEX(Articles!$1:$1048576,MATCH(E1099,Articles!D:D,0),21)</f>
        <v>79</v>
      </c>
      <c r="AA1099">
        <f>+Z1099-AB1099</f>
        <v>65</v>
      </c>
      <c r="AB1099">
        <f>+INDEX(Articles!$1:$1048576,MATCH(E1099,Articles!D:D,0),23)</f>
        <v>14</v>
      </c>
    </row>
    <row r="1100">
      <c r="B1100" t="str">
        <f>INDEX(Articles!$1:$1048576,MATCH(E1100,Articles!D:D,0),6)</f>
        <v>OPPORTUNITE</v>
      </c>
      <c r="C1100" t="str">
        <f>INDEX(Articles!$1:$1048576,MATCH(E1100,Articles!D:D,0),7)</f>
        <v/>
      </c>
      <c r="D1100" t="str">
        <f>HYPERLINK(INDEX(Articles!$1:$1048576,MATCH(E1100,Articles!D:D,0),24),"Lien")</f>
        <v>Lien</v>
      </c>
      <c r="E1100" t="str">
        <v>74637R-CE</v>
      </c>
      <c r="F1100" t="str">
        <f>INDEX(Articles!$1:$1048576,MATCH(E1100,Articles!D:D,0),5)</f>
        <v>CHAND. 37 MM 1 COUP COMETE ROUGE</v>
      </c>
      <c r="G1100" t="str">
        <f>INDEX(Articles!$1:$1048576,MATCH(E1100,Articles!D:D,0),8)</f>
        <v>CHANDELLE</v>
      </c>
      <c r="H1100" t="str">
        <f>INDEX(Articles!$1:$1048576,MATCH(E1100,Articles!D:D,0),9)</f>
        <v>MONOCOUP</v>
      </c>
      <c r="I1100">
        <f>INDEX(Articles!$1:$1048576,MATCH(E1100,Articles!D:D,0),10)</f>
        <v>37</v>
      </c>
      <c r="J1100" t="str">
        <f>INDEX(Articles!$1:$1048576,MATCH(E1100,Articles!D:D,0),11)</f>
        <v>COMETE</v>
      </c>
      <c r="K1100" t="str">
        <f>INDEX(Articles!$1:$1048576,MATCH(E1100,Articles!D:D,0),12)</f>
        <v>ROUGE</v>
      </c>
      <c r="L1100" t="str">
        <f>INDEX(Articles!$1:$1048576,MATCH(E1100,Articles!D:D,0),13)</f>
        <v>CN</v>
      </c>
      <c r="M1100" t="str">
        <f>INDEX(Articles!$1:$1048576,MATCH(E1100,Articles!D:D,0),14)</f>
        <v>F3</v>
      </c>
      <c r="N1100" t="str">
        <f>INDEX(Articles!$1:$1048576,MATCH(E1100,Articles!D:D,0),15)</f>
        <v>1.4G</v>
      </c>
      <c r="O1100" t="str">
        <f>INDEX(Articles!$1:$1048576,MATCH(E1100,Articles!D:D,0),16)</f>
        <v>1008-F3-69245824</v>
      </c>
      <c r="P1100">
        <f>INDEX(Articles!$1:$1048576,MATCH(E1100,Articles!D:D,0),17)*1000</f>
        <v>42</v>
      </c>
      <c r="Q1100" t="str">
        <f>INDEX(Articles!$1:$1048576,MATCH(E1100,Articles!D:D,0),18)</f>
        <v>3</v>
      </c>
      <c r="R1100">
        <f>INDEX(Articles!$1:$1048576,MATCH(E1100,Articles!D:D,0),19)</f>
        <v>25</v>
      </c>
      <c r="S1100" t="str">
        <f>IF(INDEX('Unités CA'!$1:$1048576,MATCH(E1100,'Unités CA'!D:D,0),5)=0,"",INDEX('Unités CA'!$1:$1048576,MATCH(E1100,'Unités CA'!D:D,0),5))</f>
        <v>0040/CA</v>
      </c>
      <c r="T1100" t="str">
        <f>IF(INDEX('Unités BTE'!$1:$1048576,MATCH(E1100,'Unités CA'!D:D,0),5)=0,"",INDEX('Unités BTE'!$1:$1048576,MATCH(E1100,'Unités CA'!D:D,0),5))</f>
        <v/>
      </c>
      <c r="U1100">
        <f>IFERROR(INDEX('Prix PRO CA'!$1:$1048576,MATCH(E1100,'Prix PRO CA'!D:D,0),10),"")</f>
        <v>83.2</v>
      </c>
      <c r="V1100" t="str">
        <f>IFERROR(INDEX('Prix PRO CA'!$1:$1048576,MATCH(E1100,'Prix PRO BTE'!D:D,0),10),"")</f>
        <v/>
      </c>
      <c r="W1100">
        <f>+IFERROR(INDEX('Prix PRO PCS'!$1:$1048576,MATCH(E1100,'Prix PRO PCS'!D:D,0),10),"")</f>
        <v>2.08</v>
      </c>
      <c r="X1100">
        <f>IF(B1100="OPPORTUNITE",AA1100,IF(AA1100&lt;=0,"Non",IF(AA1100&gt;10,"Oui","Inf à 10")))</f>
        <v>4</v>
      </c>
      <c r="Y1100" t="str">
        <f>IFERROR(INDEX(LigneAchat!$1:$1048576,MATCH(E1100,LigneAchat!D:D,0),5),"")</f>
        <v/>
      </c>
      <c r="Z1100">
        <f>INDEX(Articles!$1:$1048576,MATCH(E1100,Articles!D:D,0),21)</f>
        <v>100</v>
      </c>
      <c r="AA1100">
        <f>+Z1100-AB1100</f>
        <v>4</v>
      </c>
      <c r="AB1100">
        <f>+INDEX(Articles!$1:$1048576,MATCH(E1100,Articles!D:D,0),23)</f>
        <v>96</v>
      </c>
    </row>
    <row r="1101">
      <c r="B1101" t="str">
        <f>INDEX(Articles!$1:$1048576,MATCH(E1101,Articles!D:D,0),6)</f>
        <v>OPPORTUNITE</v>
      </c>
      <c r="C1101" t="str">
        <f>INDEX(Articles!$1:$1048576,MATCH(E1101,Articles!D:D,0),7)</f>
        <v/>
      </c>
      <c r="D1101" t="str">
        <f>HYPERLINK(INDEX(Articles!$1:$1048576,MATCH(E1101,Articles!D:D,0),24),"Lien")</f>
        <v>Lien</v>
      </c>
      <c r="E1101" t="str">
        <v>43845CB-PL</v>
      </c>
      <c r="F1101" t="str">
        <f>INDEX(Articles!$1:$1048576,MATCH(E1101,Articles!D:D,0),5)</f>
        <v>MONOCOUP 45 MM PAF CLIGNO BLANC + PAPILLONS</v>
      </c>
      <c r="G1101" t="str">
        <f>INDEX(Articles!$1:$1048576,MATCH(E1101,Articles!D:D,0),8)</f>
        <v>CHANDELLE</v>
      </c>
      <c r="H1101" t="str">
        <f>INDEX(Articles!$1:$1048576,MATCH(E1101,Articles!D:D,0),9)</f>
        <v>MONOCOUP</v>
      </c>
      <c r="I1101">
        <f>INDEX(Articles!$1:$1048576,MATCH(E1101,Articles!D:D,0),10)</f>
        <v>45</v>
      </c>
      <c r="J1101" t="str">
        <f>INDEX(Articles!$1:$1048576,MATCH(E1101,Articles!D:D,0),11)</f>
        <v>SPECIAL SERPENTIN</v>
      </c>
      <c r="K1101" t="str">
        <f>INDEX(Articles!$1:$1048576,MATCH(E1101,Articles!D:D,0),12)</f>
        <v>BLANC</v>
      </c>
      <c r="L1101" t="str">
        <f>INDEX(Articles!$1:$1048576,MATCH(E1101,Articles!D:D,0),13)</f>
        <v>EU</v>
      </c>
      <c r="M1101" t="str">
        <f>INDEX(Articles!$1:$1048576,MATCH(E1101,Articles!D:D,0),14)</f>
        <v>F4</v>
      </c>
      <c r="N1101" t="str">
        <f>INDEX(Articles!$1:$1048576,MATCH(E1101,Articles!D:D,0),15)</f>
        <v>1.3G</v>
      </c>
      <c r="O1101" t="str">
        <f>INDEX(Articles!$1:$1048576,MATCH(E1101,Articles!D:D,0),16)</f>
        <v>1008-F4-692246598</v>
      </c>
      <c r="P1101">
        <f>INDEX(Articles!$1:$1048576,MATCH(E1101,Articles!D:D,0),17)*1000</f>
        <v>70</v>
      </c>
      <c r="Q1101" t="str">
        <f>INDEX(Articles!$1:$1048576,MATCH(E1101,Articles!D:D,0),18)</f>
        <v>2</v>
      </c>
      <c r="R1101">
        <f>INDEX(Articles!$1:$1048576,MATCH(E1101,Articles!D:D,0),19)</f>
        <v>45</v>
      </c>
      <c r="S1101" t="str">
        <f>IF(INDEX('Unités CA'!$1:$1048576,MATCH(E1101,'Unités CA'!D:D,0),5)=0,"",INDEX('Unités CA'!$1:$1048576,MATCH(E1101,'Unités CA'!D:D,0),5))</f>
        <v>0058/CA</v>
      </c>
      <c r="T1101" t="str">
        <f>IF(INDEX('Unités BTE'!$1:$1048576,MATCH(E1101,'Unités CA'!D:D,0),5)=0,"",INDEX('Unités BTE'!$1:$1048576,MATCH(E1101,'Unités CA'!D:D,0),5))</f>
        <v/>
      </c>
      <c r="U1101">
        <f>IFERROR(INDEX('Prix PRO CA'!$1:$1048576,MATCH(E1101,'Prix PRO CA'!D:D,0),10),"")</f>
        <v>236.64</v>
      </c>
      <c r="V1101" t="str">
        <f>IFERROR(INDEX('Prix PRO CA'!$1:$1048576,MATCH(E1101,'Prix PRO BTE'!D:D,0),10),"")</f>
        <v/>
      </c>
      <c r="W1101">
        <f>+IFERROR(INDEX('Prix PRO PCS'!$1:$1048576,MATCH(E1101,'Prix PRO PCS'!D:D,0),10),"")</f>
        <v>4.08</v>
      </c>
      <c r="X1101">
        <f>IF(B1101="OPPORTUNITE",AA1101,IF(AA1101&lt;=0,"Non",IF(AA1101&gt;10,"Oui","Inf à 10")))</f>
        <v>1037</v>
      </c>
      <c r="Y1101" t="str">
        <f>IFERROR(INDEX(LigneAchat!$1:$1048576,MATCH(E1101,LigneAchat!D:D,0),5),"")</f>
        <v/>
      </c>
      <c r="Z1101">
        <f>INDEX(Articles!$1:$1048576,MATCH(E1101,Articles!D:D,0),21)</f>
        <v>1150</v>
      </c>
      <c r="AA1101">
        <f>+Z1101-AB1101</f>
        <v>1037</v>
      </c>
      <c r="AB1101">
        <f>+INDEX(Articles!$1:$1048576,MATCH(E1101,Articles!D:D,0),23)</f>
        <v>113</v>
      </c>
    </row>
    <row r="1102">
      <c r="B1102" t="str">
        <f>INDEX(Articles!$1:$1048576,MATCH(E1102,Articles!D:D,0),6)</f>
        <v>OPPORTUNITE</v>
      </c>
      <c r="C1102" t="str">
        <f>INDEX(Articles!$1:$1048576,MATCH(E1102,Articles!D:D,0),7)</f>
        <v/>
      </c>
      <c r="D1102" t="str">
        <f>HYPERLINK(INDEX(Articles!$1:$1048576,MATCH(E1102,Articles!D:D,0),24),"Lien")</f>
        <v>Lien</v>
      </c>
      <c r="E1102" t="str">
        <v>43845CB-TB</v>
      </c>
      <c r="F1102" t="str">
        <f>INDEX(Articles!$1:$1048576,MATCH(E1102,Articles!D:D,0),5)</f>
        <v>MONOCOUP 45 MM PAF CLIGNO BLANC + TOURBILLONS</v>
      </c>
      <c r="G1102" t="str">
        <f>INDEX(Articles!$1:$1048576,MATCH(E1102,Articles!D:D,0),8)</f>
        <v>CHANDELLE</v>
      </c>
      <c r="H1102" t="str">
        <f>INDEX(Articles!$1:$1048576,MATCH(E1102,Articles!D:D,0),9)</f>
        <v>MONOCOUP</v>
      </c>
      <c r="I1102">
        <f>INDEX(Articles!$1:$1048576,MATCH(E1102,Articles!D:D,0),10)</f>
        <v>45</v>
      </c>
      <c r="J1102" t="str">
        <f>INDEX(Articles!$1:$1048576,MATCH(E1102,Articles!D:D,0),11)</f>
        <v>SPECIAL SERPENTIN</v>
      </c>
      <c r="K1102" t="str">
        <f>INDEX(Articles!$1:$1048576,MATCH(E1102,Articles!D:D,0),12)</f>
        <v>BLANC</v>
      </c>
      <c r="L1102" t="str">
        <f>INDEX(Articles!$1:$1048576,MATCH(E1102,Articles!D:D,0),13)</f>
        <v>EU</v>
      </c>
      <c r="M1102" t="str">
        <f>INDEX(Articles!$1:$1048576,MATCH(E1102,Articles!D:D,0),14)</f>
        <v>F4</v>
      </c>
      <c r="N1102" t="str">
        <f>INDEX(Articles!$1:$1048576,MATCH(E1102,Articles!D:D,0),15)</f>
        <v>1.3G</v>
      </c>
      <c r="O1102" t="str">
        <f>INDEX(Articles!$1:$1048576,MATCH(E1102,Articles!D:D,0),16)</f>
        <v>1008-F4-692246598</v>
      </c>
      <c r="P1102">
        <f>INDEX(Articles!$1:$1048576,MATCH(E1102,Articles!D:D,0),17)*1000</f>
        <v>70</v>
      </c>
      <c r="Q1102" t="str">
        <f>INDEX(Articles!$1:$1048576,MATCH(E1102,Articles!D:D,0),18)</f>
        <v>2</v>
      </c>
      <c r="R1102">
        <f>INDEX(Articles!$1:$1048576,MATCH(E1102,Articles!D:D,0),19)</f>
        <v>45</v>
      </c>
      <c r="S1102" t="str">
        <f>IF(INDEX('Unités CA'!$1:$1048576,MATCH(E1102,'Unités CA'!D:D,0),5)=0,"",INDEX('Unités CA'!$1:$1048576,MATCH(E1102,'Unités CA'!D:D,0),5))</f>
        <v>0058/CA</v>
      </c>
      <c r="T1102" t="str">
        <f>IF(INDEX('Unités BTE'!$1:$1048576,MATCH(E1102,'Unités CA'!D:D,0),5)=0,"",INDEX('Unités BTE'!$1:$1048576,MATCH(E1102,'Unités CA'!D:D,0),5))</f>
        <v/>
      </c>
      <c r="U1102">
        <f>IFERROR(INDEX('Prix PRO CA'!$1:$1048576,MATCH(E1102,'Prix PRO CA'!D:D,0),10),"")</f>
        <v>236.64</v>
      </c>
      <c r="V1102" t="str">
        <f>IFERROR(INDEX('Prix PRO CA'!$1:$1048576,MATCH(E1102,'Prix PRO BTE'!D:D,0),10),"")</f>
        <v/>
      </c>
      <c r="W1102">
        <f>+IFERROR(INDEX('Prix PRO PCS'!$1:$1048576,MATCH(E1102,'Prix PRO PCS'!D:D,0),10),"")</f>
        <v>4.08</v>
      </c>
      <c r="X1102">
        <f>IF(B1102="OPPORTUNITE",AA1102,IF(AA1102&lt;=0,"Non",IF(AA1102&gt;10,"Oui","Inf à 10")))</f>
        <v>2701</v>
      </c>
      <c r="Y1102" t="str">
        <f>IFERROR(INDEX(LigneAchat!$1:$1048576,MATCH(E1102,LigneAchat!D:D,0),5),"")</f>
        <v/>
      </c>
      <c r="Z1102">
        <f>INDEX(Articles!$1:$1048576,MATCH(E1102,Articles!D:D,0),21)</f>
        <v>2831</v>
      </c>
      <c r="AA1102">
        <f>+Z1102-AB1102</f>
        <v>2701</v>
      </c>
      <c r="AB1102">
        <f>+INDEX(Articles!$1:$1048576,MATCH(E1102,Articles!D:D,0),23)</f>
        <v>130</v>
      </c>
    </row>
    <row r="1103">
      <c r="B1103" t="str">
        <f>INDEX(Articles!$1:$1048576,MATCH(E1103,Articles!D:D,0),6)</f>
        <v>OPPORTUNITE</v>
      </c>
      <c r="C1103" t="str">
        <f>INDEX(Articles!$1:$1048576,MATCH(E1103,Articles!D:D,0),7)</f>
        <v/>
      </c>
      <c r="D1103" t="str">
        <f>HYPERLINK(INDEX(Articles!$1:$1048576,MATCH(E1103,Articles!D:D,0),24),"Lien")</f>
        <v>Lien</v>
      </c>
      <c r="E1103" t="str">
        <v>75553-02</v>
      </c>
      <c r="F1103" t="str">
        <f>INDEX(Articles!$1:$1048576,MATCH(E1103,Articles!D:D,0),5)</f>
        <v>MONOCOUP 50 MM POT-À-FEU BLEU</v>
      </c>
      <c r="G1103" t="str">
        <f>INDEX(Articles!$1:$1048576,MATCH(E1103,Articles!D:D,0),8)</f>
        <v>MONOCOUP</v>
      </c>
      <c r="H1103" t="str">
        <f>INDEX(Articles!$1:$1048576,MATCH(E1103,Articles!D:D,0),9)</f>
        <v>POT A FEU</v>
      </c>
      <c r="I1103">
        <f>INDEX(Articles!$1:$1048576,MATCH(E1103,Articles!D:D,0),10)</f>
        <v>50</v>
      </c>
      <c r="J1103" t="str">
        <f>INDEX(Articles!$1:$1048576,MATCH(E1103,Articles!D:D,0),11)</f>
        <v>POT A FEU</v>
      </c>
      <c r="K1103" t="str">
        <f>INDEX(Articles!$1:$1048576,MATCH(E1103,Articles!D:D,0),12)</f>
        <v>BLEU</v>
      </c>
      <c r="L1103" t="str">
        <f>INDEX(Articles!$1:$1048576,MATCH(E1103,Articles!D:D,0),13)</f>
        <v>CN</v>
      </c>
      <c r="M1103" t="str">
        <f>INDEX(Articles!$1:$1048576,MATCH(E1103,Articles!D:D,0),14)</f>
        <v>F3</v>
      </c>
      <c r="N1103" t="str">
        <f>INDEX(Articles!$1:$1048576,MATCH(E1103,Articles!D:D,0),15)</f>
        <v>1.4G</v>
      </c>
      <c r="O1103" t="str">
        <f>INDEX(Articles!$1:$1048576,MATCH(E1103,Articles!D:D,0),16)</f>
        <v>1008-F3-69242500</v>
      </c>
      <c r="P1103">
        <f>INDEX(Articles!$1:$1048576,MATCH(E1103,Articles!D:D,0),17)*1000</f>
        <v>52</v>
      </c>
      <c r="Q1103" t="str">
        <f>INDEX(Articles!$1:$1048576,MATCH(E1103,Articles!D:D,0),18)</f>
        <v>2</v>
      </c>
      <c r="R1103">
        <f>INDEX(Articles!$1:$1048576,MATCH(E1103,Articles!D:D,0),19)</f>
        <v>25</v>
      </c>
      <c r="S1103" t="str">
        <f>IF(INDEX('Unités CA'!$1:$1048576,MATCH(E1103,'Unités CA'!D:D,0),5)=0,"",INDEX('Unités CA'!$1:$1048576,MATCH(E1103,'Unités CA'!D:D,0),5))</f>
        <v>0050/CA</v>
      </c>
      <c r="T1103" t="str">
        <f>IF(INDEX('Unités BTE'!$1:$1048576,MATCH(E1103,'Unités CA'!D:D,0),5)=0,"",INDEX('Unités BTE'!$1:$1048576,MATCH(E1103,'Unités CA'!D:D,0),5))</f>
        <v/>
      </c>
      <c r="U1103">
        <f>IFERROR(INDEX('Prix PRO CA'!$1:$1048576,MATCH(E1103,'Prix PRO CA'!D:D,0),10),"")</f>
        <v>104</v>
      </c>
      <c r="V1103" t="str">
        <f>IFERROR(INDEX('Prix PRO CA'!$1:$1048576,MATCH(E1103,'Prix PRO BTE'!D:D,0),10),"")</f>
        <v/>
      </c>
      <c r="W1103">
        <f>+IFERROR(INDEX('Prix PRO PCS'!$1:$1048576,MATCH(E1103,'Prix PRO PCS'!D:D,0),10),"")</f>
        <v>2.08</v>
      </c>
      <c r="X1103">
        <f>IF(B1103="OPPORTUNITE",AA1103,IF(AA1103&lt;=0,"Non",IF(AA1103&gt;10,"Oui","Inf à 10")))</f>
        <v>195</v>
      </c>
      <c r="Y1103" t="str">
        <f>IFERROR(INDEX(LigneAchat!$1:$1048576,MATCH(E1103,LigneAchat!D:D,0),5),"")</f>
        <v/>
      </c>
      <c r="Z1103">
        <f>INDEX(Articles!$1:$1048576,MATCH(E1103,Articles!D:D,0),21)</f>
        <v>201</v>
      </c>
      <c r="AA1103">
        <f>+Z1103-AB1103</f>
        <v>195</v>
      </c>
      <c r="AB1103">
        <f>+INDEX(Articles!$1:$1048576,MATCH(E1103,Articles!D:D,0),23)</f>
        <v>6</v>
      </c>
    </row>
    <row r="1104">
      <c r="B1104" t="str">
        <f>INDEX(Articles!$1:$1048576,MATCH(E1104,Articles!D:D,0),6)</f>
        <v>OPPORTUNITE</v>
      </c>
      <c r="C1104" t="str">
        <f>INDEX(Articles!$1:$1048576,MATCH(E1104,Articles!D:D,0),7)</f>
        <v/>
      </c>
      <c r="D1104" t="str">
        <f>HYPERLINK(INDEX(Articles!$1:$1048576,MATCH(E1104,Articles!D:D,0),24),"Lien")</f>
        <v>Lien</v>
      </c>
      <c r="E1104" t="str">
        <v>75553-09</v>
      </c>
      <c r="F1104" t="str">
        <f>INDEX(Articles!$1:$1048576,MATCH(E1104,Articles!D:D,0),5)</f>
        <v>MONOCOUP 50 MM POT-À-FEU ARGENT</v>
      </c>
      <c r="G1104" t="str">
        <f>INDEX(Articles!$1:$1048576,MATCH(E1104,Articles!D:D,0),8)</f>
        <v>MONOCOUP</v>
      </c>
      <c r="H1104" t="str">
        <f>INDEX(Articles!$1:$1048576,MATCH(E1104,Articles!D:D,0),9)</f>
        <v>POT A FEU</v>
      </c>
      <c r="I1104">
        <f>INDEX(Articles!$1:$1048576,MATCH(E1104,Articles!D:D,0),10)</f>
        <v>50</v>
      </c>
      <c r="J1104" t="str">
        <f>INDEX(Articles!$1:$1048576,MATCH(E1104,Articles!D:D,0),11)</f>
        <v>POT A FEU</v>
      </c>
      <c r="K1104" t="str">
        <f>INDEX(Articles!$1:$1048576,MATCH(E1104,Articles!D:D,0),12)</f>
        <v>ARGENT</v>
      </c>
      <c r="L1104" t="str">
        <f>INDEX(Articles!$1:$1048576,MATCH(E1104,Articles!D:D,0),13)</f>
        <v>CN</v>
      </c>
      <c r="M1104" t="str">
        <f>INDEX(Articles!$1:$1048576,MATCH(E1104,Articles!D:D,0),14)</f>
        <v>F3</v>
      </c>
      <c r="N1104" t="str">
        <f>INDEX(Articles!$1:$1048576,MATCH(E1104,Articles!D:D,0),15)</f>
        <v>1.4G</v>
      </c>
      <c r="O1104" t="str">
        <f>INDEX(Articles!$1:$1048576,MATCH(E1104,Articles!D:D,0),16)</f>
        <v>1008-F3-69242500</v>
      </c>
      <c r="P1104">
        <f>INDEX(Articles!$1:$1048576,MATCH(E1104,Articles!D:D,0),17)*1000</f>
        <v>52</v>
      </c>
      <c r="Q1104" t="str">
        <f>INDEX(Articles!$1:$1048576,MATCH(E1104,Articles!D:D,0),18)</f>
        <v>2</v>
      </c>
      <c r="R1104">
        <f>INDEX(Articles!$1:$1048576,MATCH(E1104,Articles!D:D,0),19)</f>
        <v>25</v>
      </c>
      <c r="S1104" t="str">
        <f>IF(INDEX('Unités CA'!$1:$1048576,MATCH(E1104,'Unités CA'!D:D,0),5)=0,"",INDEX('Unités CA'!$1:$1048576,MATCH(E1104,'Unités CA'!D:D,0),5))</f>
        <v>0050/CA</v>
      </c>
      <c r="T1104" t="str">
        <f>IF(INDEX('Unités BTE'!$1:$1048576,MATCH(E1104,'Unités CA'!D:D,0),5)=0,"",INDEX('Unités BTE'!$1:$1048576,MATCH(E1104,'Unités CA'!D:D,0),5))</f>
        <v/>
      </c>
      <c r="U1104">
        <f>IFERROR(INDEX('Prix PRO CA'!$1:$1048576,MATCH(E1104,'Prix PRO CA'!D:D,0),10),"")</f>
        <v>104</v>
      </c>
      <c r="V1104" t="str">
        <f>IFERROR(INDEX('Prix PRO CA'!$1:$1048576,MATCH(E1104,'Prix PRO BTE'!D:D,0),10),"")</f>
        <v/>
      </c>
      <c r="W1104">
        <f>+IFERROR(INDEX('Prix PRO PCS'!$1:$1048576,MATCH(E1104,'Prix PRO PCS'!D:D,0),10),"")</f>
        <v>2.08</v>
      </c>
      <c r="X1104">
        <f>IF(B1104="OPPORTUNITE",AA1104,IF(AA1104&lt;=0,"Non",IF(AA1104&gt;10,"Oui","Inf à 10")))</f>
        <v>349</v>
      </c>
      <c r="Y1104" t="str">
        <f>IFERROR(INDEX(LigneAchat!$1:$1048576,MATCH(E1104,LigneAchat!D:D,0),5),"")</f>
        <v/>
      </c>
      <c r="Z1104">
        <f>INDEX(Articles!$1:$1048576,MATCH(E1104,Articles!D:D,0),21)</f>
        <v>364</v>
      </c>
      <c r="AA1104">
        <f>+Z1104-AB1104</f>
        <v>349</v>
      </c>
      <c r="AB1104">
        <f>+INDEX(Articles!$1:$1048576,MATCH(E1104,Articles!D:D,0),23)</f>
        <v>15</v>
      </c>
    </row>
    <row r="1105">
      <c r="B1105" t="str">
        <f>INDEX(Articles!$1:$1048576,MATCH(E1105,Articles!D:D,0),6)</f>
        <v>OPPORTUNITE</v>
      </c>
      <c r="C1105" t="str">
        <f>INDEX(Articles!$1:$1048576,MATCH(E1105,Articles!D:D,0),7)</f>
        <v/>
      </c>
      <c r="D1105" t="str">
        <f>HYPERLINK(INDEX(Articles!$1:$1048576,MATCH(E1105,Articles!D:D,0),24),"Lien")</f>
        <v>Lien</v>
      </c>
      <c r="E1105" t="str">
        <v>43750SO</v>
      </c>
      <c r="F1105" t="str">
        <f>INDEX(Articles!$1:$1048576,MATCH(E1105,Articles!D:D,0),5)</f>
        <v>MONOCOUP POT-À-FEU FRISSON OR</v>
      </c>
      <c r="G1105" t="str">
        <f>INDEX(Articles!$1:$1048576,MATCH(E1105,Articles!D:D,0),8)</f>
        <v>CHANDELLE</v>
      </c>
      <c r="H1105" t="str">
        <f>INDEX(Articles!$1:$1048576,MATCH(E1105,Articles!D:D,0),9)</f>
        <v>MONOCOUP</v>
      </c>
      <c r="I1105">
        <f>INDEX(Articles!$1:$1048576,MATCH(E1105,Articles!D:D,0),10)</f>
        <v>50</v>
      </c>
      <c r="J1105" t="str">
        <f>INDEX(Articles!$1:$1048576,MATCH(E1105,Articles!D:D,0),11)</f>
        <v>POT A FEU</v>
      </c>
      <c r="K1105" t="str">
        <f>INDEX(Articles!$1:$1048576,MATCH(E1105,Articles!D:D,0),12)</f>
        <v>OR</v>
      </c>
      <c r="L1105" t="str">
        <f>INDEX(Articles!$1:$1048576,MATCH(E1105,Articles!D:D,0),13)</f>
        <v>EU</v>
      </c>
      <c r="M1105" t="str">
        <f>INDEX(Articles!$1:$1048576,MATCH(E1105,Articles!D:D,0),14)</f>
        <v>F4</v>
      </c>
      <c r="N1105" t="str">
        <f>INDEX(Articles!$1:$1048576,MATCH(E1105,Articles!D:D,0),15)</f>
        <v>1.4G</v>
      </c>
      <c r="O1105" t="str">
        <f>INDEX(Articles!$1:$1048576,MATCH(E1105,Articles!D:D,0),16)</f>
        <v>0589-F4-0017</v>
      </c>
      <c r="P1105">
        <f>INDEX(Articles!$1:$1048576,MATCH(E1105,Articles!D:D,0),17)*1000</f>
        <v>80</v>
      </c>
      <c r="Q1105" t="str">
        <f>INDEX(Articles!$1:$1048576,MATCH(E1105,Articles!D:D,0),18)</f>
        <v>2</v>
      </c>
      <c r="R1105">
        <f>INDEX(Articles!$1:$1048576,MATCH(E1105,Articles!D:D,0),19)</f>
        <v>50</v>
      </c>
      <c r="S1105" t="str">
        <f>IF(INDEX('Unités CA'!$1:$1048576,MATCH(E1105,'Unités CA'!D:D,0),5)=0,"",INDEX('Unités CA'!$1:$1048576,MATCH(E1105,'Unités CA'!D:D,0),5))</f>
        <v>0060/CA</v>
      </c>
      <c r="T1105" t="str">
        <f>IF(INDEX('Unités BTE'!$1:$1048576,MATCH(E1105,'Unités CA'!D:D,0),5)=0,"",INDEX('Unités BTE'!$1:$1048576,MATCH(E1105,'Unités CA'!D:D,0),5))</f>
        <v/>
      </c>
      <c r="U1105">
        <f>IFERROR(INDEX('Prix PRO CA'!$1:$1048576,MATCH(E1105,'Prix PRO CA'!D:D,0),10),"")</f>
        <v>214.8</v>
      </c>
      <c r="V1105" t="str">
        <f>IFERROR(INDEX('Prix PRO CA'!$1:$1048576,MATCH(E1105,'Prix PRO BTE'!D:D,0),10),"")</f>
        <v/>
      </c>
      <c r="W1105">
        <f>+IFERROR(INDEX('Prix PRO PCS'!$1:$1048576,MATCH(E1105,'Prix PRO PCS'!D:D,0),10),"")</f>
        <v>3.58</v>
      </c>
      <c r="X1105">
        <f>IF(B1105="OPPORTUNITE",AA1105,IF(AA1105&lt;=0,"Non",IF(AA1105&gt;10,"Oui","Inf à 10")))</f>
        <v>22</v>
      </c>
      <c r="Y1105" t="str">
        <f>IFERROR(INDEX(LigneAchat!$1:$1048576,MATCH(E1105,LigneAchat!D:D,0),5),"")</f>
        <v/>
      </c>
      <c r="Z1105">
        <f>INDEX(Articles!$1:$1048576,MATCH(E1105,Articles!D:D,0),21)</f>
        <v>46</v>
      </c>
      <c r="AA1105">
        <f>+Z1105-AB1105</f>
        <v>22</v>
      </c>
      <c r="AB1105">
        <f>+INDEX(Articles!$1:$1048576,MATCH(E1105,Articles!D:D,0),23)</f>
        <v>24</v>
      </c>
    </row>
    <row r="1106">
      <c r="B1106" t="str">
        <f>INDEX(Articles!$1:$1048576,MATCH(E1106,Articles!D:D,0),6)</f>
        <v>OPPORTUNITE</v>
      </c>
      <c r="C1106" t="str">
        <f>INDEX(Articles!$1:$1048576,MATCH(E1106,Articles!D:D,0),7)</f>
        <v/>
      </c>
      <c r="D1106" t="str">
        <f>HYPERLINK(INDEX(Articles!$1:$1048576,MATCH(E1106,Articles!D:D,0),24),"Lien")</f>
        <v>Lien</v>
      </c>
      <c r="E1106" t="str">
        <v>401942</v>
      </c>
      <c r="F1106" t="str">
        <f>INDEX(Articles!$1:$1048576,MATCH(E1106,Articles!D:D,0),5)</f>
        <v>BATT. 20 MM 19 CPS BOMBETTES FRISSON/FRISSON BLANC</v>
      </c>
      <c r="G1106" t="str">
        <f>INDEX(Articles!$1:$1048576,MATCH(E1106,Articles!D:D,0),8)</f>
        <v>BATTERIE</v>
      </c>
      <c r="H1106" t="str">
        <f>INDEX(Articles!$1:$1048576,MATCH(E1106,Articles!D:D,0),9)</f>
        <v>DROITE</v>
      </c>
      <c r="I1106">
        <f>INDEX(Articles!$1:$1048576,MATCH(E1106,Articles!D:D,0),10)</f>
        <v>20</v>
      </c>
      <c r="J1106" t="str">
        <f>INDEX(Articles!$1:$1048576,MATCH(E1106,Articles!D:D,0),11)</f>
        <v>BOMBE POT A FEU</v>
      </c>
      <c r="K1106" t="str">
        <f>INDEX(Articles!$1:$1048576,MATCH(E1106,Articles!D:D,0),12)</f>
        <v>FRISSON</v>
      </c>
      <c r="L1106" t="str">
        <f>INDEX(Articles!$1:$1048576,MATCH(E1106,Articles!D:D,0),13)</f>
        <v>CN</v>
      </c>
      <c r="M1106" t="str">
        <f>INDEX(Articles!$1:$1048576,MATCH(E1106,Articles!D:D,0),14)</f>
        <v>F2</v>
      </c>
      <c r="N1106" t="str">
        <f>INDEX(Articles!$1:$1048576,MATCH(E1106,Articles!D:D,0),15)</f>
        <v>1.4G</v>
      </c>
      <c r="O1106" t="str">
        <f>INDEX(Articles!$1:$1048576,MATCH(E1106,Articles!D:D,0),16)</f>
        <v>1008-F2-69246331</v>
      </c>
      <c r="P1106">
        <f>INDEX(Articles!$1:$1048576,MATCH(E1106,Articles!D:D,0),17)*1000</f>
        <v>173</v>
      </c>
      <c r="Q1106" t="str">
        <f>INDEX(Articles!$1:$1048576,MATCH(E1106,Articles!D:D,0),18)</f>
        <v>30</v>
      </c>
      <c r="R1106">
        <f>INDEX(Articles!$1:$1048576,MATCH(E1106,Articles!D:D,0),19)</f>
        <v>8</v>
      </c>
      <c r="S1106" t="str">
        <f>IF(INDEX('Unités CA'!$1:$1048576,MATCH(E1106,'Unités CA'!D:D,0),5)=0,"",INDEX('Unités CA'!$1:$1048576,MATCH(E1106,'Unités CA'!D:D,0),5))</f>
        <v>0012/CA</v>
      </c>
      <c r="T1106" t="str">
        <f>IF(INDEX('Unités BTE'!$1:$1048576,MATCH(E1106,'Unités CA'!D:D,0),5)=0,"",INDEX('Unités BTE'!$1:$1048576,MATCH(E1106,'Unités CA'!D:D,0),5))</f>
        <v/>
      </c>
      <c r="U1106">
        <f>IFERROR(INDEX('Prix PRO CA'!$1:$1048576,MATCH(E1106,'Prix PRO CA'!D:D,0),10),"")</f>
        <v>39.9</v>
      </c>
      <c r="V1106" t="str">
        <f>IFERROR(INDEX('Prix PRO CA'!$1:$1048576,MATCH(E1106,'Prix PRO BTE'!D:D,0),10),"")</f>
        <v/>
      </c>
      <c r="W1106">
        <f>+IFERROR(INDEX('Prix PRO PCS'!$1:$1048576,MATCH(E1106,'Prix PRO PCS'!D:D,0),10),"")</f>
        <v>3.325</v>
      </c>
      <c r="X1106">
        <f>IF(B1106="OPPORTUNITE",AA1106,IF(AA1106&lt;=0,"Non",IF(AA1106&gt;10,"Oui","Inf à 10")))</f>
        <v>8</v>
      </c>
      <c r="Y1106" t="str">
        <f>IFERROR(INDEX(LigneAchat!$1:$1048576,MATCH(E1106,LigneAchat!D:D,0),5),"")</f>
        <v/>
      </c>
      <c r="Z1106">
        <f>INDEX(Articles!$1:$1048576,MATCH(E1106,Articles!D:D,0),21)</f>
        <v>34</v>
      </c>
      <c r="AA1106">
        <f>+Z1106-AB1106</f>
        <v>8</v>
      </c>
      <c r="AB1106">
        <f>+INDEX(Articles!$1:$1048576,MATCH(E1106,Articles!D:D,0),23)</f>
        <v>26</v>
      </c>
    </row>
    <row r="1107">
      <c r="B1107" t="str">
        <f>INDEX(Articles!$1:$1048576,MATCH(E1107,Articles!D:D,0),6)</f>
        <v>OPPORTUNITE</v>
      </c>
      <c r="C1107" t="str">
        <f>INDEX(Articles!$1:$1048576,MATCH(E1107,Articles!D:D,0),7)</f>
        <v/>
      </c>
      <c r="D1107" t="str">
        <f>HYPERLINK(INDEX(Articles!$1:$1048576,MATCH(E1107,Articles!D:D,0),24),"Lien")</f>
        <v>Lien</v>
      </c>
      <c r="E1107" t="str">
        <v>03520-26CE</v>
      </c>
      <c r="F1107" t="str">
        <f>INDEX(Articles!$1:$1048576,MATCH(E1107,Articles!D:D,0),5)</f>
        <v>BATT. 20 MM 35 CPS TRONC + CHEVEUX ROUGES</v>
      </c>
      <c r="G1107" t="str">
        <f>INDEX(Articles!$1:$1048576,MATCH(E1107,Articles!D:D,0),8)</f>
        <v>BATTERIE</v>
      </c>
      <c r="H1107" t="str">
        <f>INDEX(Articles!$1:$1048576,MATCH(E1107,Articles!D:D,0),9)</f>
        <v>EVENTAILLE</v>
      </c>
      <c r="I1107">
        <f>INDEX(Articles!$1:$1048576,MATCH(E1107,Articles!D:D,0),10)</f>
        <v>20</v>
      </c>
      <c r="J1107" t="str">
        <f>INDEX(Articles!$1:$1048576,MATCH(E1107,Articles!D:D,0),11)</f>
        <v>SPECIAL ETOILE</v>
      </c>
      <c r="K1107" t="str">
        <f>INDEX(Articles!$1:$1048576,MATCH(E1107,Articles!D:D,0),12)</f>
        <v>ROUGE</v>
      </c>
      <c r="L1107" t="str">
        <f>INDEX(Articles!$1:$1048576,MATCH(E1107,Articles!D:D,0),13)</f>
        <v>CN</v>
      </c>
      <c r="M1107" t="str">
        <f>INDEX(Articles!$1:$1048576,MATCH(E1107,Articles!D:D,0),14)</f>
        <v>F2</v>
      </c>
      <c r="N1107" t="str">
        <f>INDEX(Articles!$1:$1048576,MATCH(E1107,Articles!D:D,0),15)</f>
        <v>1.4G</v>
      </c>
      <c r="O1107" t="str">
        <f>INDEX(Articles!$1:$1048576,MATCH(E1107,Articles!D:D,0),16)</f>
        <v>1008-F2-69254318</v>
      </c>
      <c r="P1107">
        <f>INDEX(Articles!$1:$1048576,MATCH(E1107,Articles!D:D,0),17)*1000</f>
        <v>161</v>
      </c>
      <c r="Q1107" t="str">
        <f>INDEX(Articles!$1:$1048576,MATCH(E1107,Articles!D:D,0),18)</f>
        <v>23</v>
      </c>
      <c r="R1107">
        <f>INDEX(Articles!$1:$1048576,MATCH(E1107,Articles!D:D,0),19)</f>
        <v>8</v>
      </c>
      <c r="S1107" t="str">
        <f>IF(INDEX('Unités CA'!$1:$1048576,MATCH(E1107,'Unités CA'!D:D,0),5)=0,"",INDEX('Unités CA'!$1:$1048576,MATCH(E1107,'Unités CA'!D:D,0),5))</f>
        <v>0006/CA</v>
      </c>
      <c r="T1107" t="str">
        <f>IF(INDEX('Unités BTE'!$1:$1048576,MATCH(E1107,'Unités CA'!D:D,0),5)=0,"",INDEX('Unités BTE'!$1:$1048576,MATCH(E1107,'Unités CA'!D:D,0),5))</f>
        <v/>
      </c>
      <c r="U1107">
        <f>IFERROR(INDEX('Prix PRO CA'!$1:$1048576,MATCH(E1107,'Prix PRO CA'!D:D,0),10),"")</f>
        <v>74.52</v>
      </c>
      <c r="V1107" t="str">
        <f>IFERROR(INDEX('Prix PRO CA'!$1:$1048576,MATCH(E1107,'Prix PRO BTE'!D:D,0),10),"")</f>
        <v/>
      </c>
      <c r="W1107">
        <f>+IFERROR(INDEX('Prix PRO PCS'!$1:$1048576,MATCH(E1107,'Prix PRO PCS'!D:D,0),10),"")</f>
        <v>12.42</v>
      </c>
      <c r="X1107">
        <f>IF(B1107="OPPORTUNITE",AA1107,IF(AA1107&lt;=0,"Non",IF(AA1107&gt;10,"Oui","Inf à 10")))</f>
        <v>21</v>
      </c>
      <c r="Y1107" t="str">
        <f>IFERROR(INDEX(LigneAchat!$1:$1048576,MATCH(E1107,LigneAchat!D:D,0),5),"")</f>
        <v/>
      </c>
      <c r="Z1107">
        <f>INDEX(Articles!$1:$1048576,MATCH(E1107,Articles!D:D,0),21)</f>
        <v>26</v>
      </c>
      <c r="AA1107">
        <f>+Z1107-AB1107</f>
        <v>21</v>
      </c>
      <c r="AB1107">
        <f>+INDEX(Articles!$1:$1048576,MATCH(E1107,Articles!D:D,0),23)</f>
        <v>5</v>
      </c>
    </row>
    <row r="1108">
      <c r="B1108" t="str">
        <f>INDEX(Articles!$1:$1048576,MATCH(E1108,Articles!D:D,0),6)</f>
        <v>OPPORTUNITE</v>
      </c>
      <c r="C1108" t="str">
        <f>INDEX(Articles!$1:$1048576,MATCH(E1108,Articles!D:D,0),7)</f>
        <v/>
      </c>
      <c r="D1108" t="str">
        <f>HYPERLINK(INDEX(Articles!$1:$1048576,MATCH(E1108,Articles!D:D,0),24),"Lien")</f>
        <v>Lien</v>
      </c>
      <c r="E1108" t="str">
        <v>01024-05CE</v>
      </c>
      <c r="F1108" t="str">
        <f>INDEX(Articles!$1:$1048576,MATCH(E1108,Articles!D:D,0),5)</f>
        <v>BATT. 24 MM 100 CPS FILET D'ARGENT/ VERTE</v>
      </c>
      <c r="G1108" t="str">
        <f>INDEX(Articles!$1:$1048576,MATCH(E1108,Articles!D:D,0),8)</f>
        <v>BATTERIE</v>
      </c>
      <c r="H1108" t="str">
        <f>INDEX(Articles!$1:$1048576,MATCH(E1108,Articles!D:D,0),9)</f>
        <v>EVENTAILLE</v>
      </c>
      <c r="I1108">
        <f>INDEX(Articles!$1:$1048576,MATCH(E1108,Articles!D:D,0),10)</f>
        <v>24</v>
      </c>
      <c r="J1108" t="str">
        <f>INDEX(Articles!$1:$1048576,MATCH(E1108,Articles!D:D,0),11)</f>
        <v>COMETE</v>
      </c>
      <c r="K1108" t="str">
        <f>INDEX(Articles!$1:$1048576,MATCH(E1108,Articles!D:D,0),12)</f>
        <v>ARGENT</v>
      </c>
      <c r="L1108" t="str">
        <f>INDEX(Articles!$1:$1048576,MATCH(E1108,Articles!D:D,0),13)</f>
        <v>CN</v>
      </c>
      <c r="M1108" t="str">
        <f>INDEX(Articles!$1:$1048576,MATCH(E1108,Articles!D:D,0),14)</f>
        <v>F4</v>
      </c>
      <c r="N1108" t="str">
        <f>INDEX(Articles!$1:$1048576,MATCH(E1108,Articles!D:D,0),15)</f>
        <v>1.4G</v>
      </c>
      <c r="O1108" t="str">
        <f>INDEX(Articles!$1:$1048576,MATCH(E1108,Articles!D:D,0),16)</f>
        <v>1008-F4-69245809</v>
      </c>
      <c r="P1108">
        <f>INDEX(Articles!$1:$1048576,MATCH(E1108,Articles!D:D,0),17)*1000</f>
        <v>1490</v>
      </c>
      <c r="Q1108" t="str">
        <f>INDEX(Articles!$1:$1048576,MATCH(E1108,Articles!D:D,0),18)</f>
        <v>30</v>
      </c>
      <c r="R1108">
        <f>INDEX(Articles!$1:$1048576,MATCH(E1108,Articles!D:D,0),19)</f>
        <v>36</v>
      </c>
      <c r="S1108" t="str">
        <f>IF(INDEX('Unités CA'!$1:$1048576,MATCH(E1108,'Unités CA'!D:D,0),5)=0,"",INDEX('Unités CA'!$1:$1048576,MATCH(E1108,'Unités CA'!D:D,0),5))</f>
        <v>0002/CA</v>
      </c>
      <c r="T1108" t="str">
        <f>IF(INDEX('Unités BTE'!$1:$1048576,MATCH(E1108,'Unités CA'!D:D,0),5)=0,"",INDEX('Unités BTE'!$1:$1048576,MATCH(E1108,'Unités CA'!D:D,0),5))</f>
        <v/>
      </c>
      <c r="U1108">
        <f>IFERROR(INDEX('Prix PRO CA'!$1:$1048576,MATCH(E1108,'Prix PRO CA'!D:D,0),10),"")</f>
        <v>66.5</v>
      </c>
      <c r="V1108" t="str">
        <f>IFERROR(INDEX('Prix PRO CA'!$1:$1048576,MATCH(E1108,'Prix PRO BTE'!D:D,0),10),"")</f>
        <v/>
      </c>
      <c r="W1108">
        <f>+IFERROR(INDEX('Prix PRO PCS'!$1:$1048576,MATCH(E1108,'Prix PRO PCS'!D:D,0),10),"")</f>
        <v>33.25</v>
      </c>
      <c r="X1108">
        <f>IF(B1108="OPPORTUNITE",AA1108,IF(AA1108&lt;=0,"Non",IF(AA1108&gt;10,"Oui","Inf à 10")))</f>
        <v>50</v>
      </c>
      <c r="Y1108" t="str">
        <f>IFERROR(INDEX(LigneAchat!$1:$1048576,MATCH(E1108,LigneAchat!D:D,0),5),"")</f>
        <v/>
      </c>
      <c r="Z1108">
        <f>INDEX(Articles!$1:$1048576,MATCH(E1108,Articles!D:D,0),21)</f>
        <v>56</v>
      </c>
      <c r="AA1108">
        <f>+Z1108-AB1108</f>
        <v>50</v>
      </c>
      <c r="AB1108">
        <f>+INDEX(Articles!$1:$1048576,MATCH(E1108,Articles!D:D,0),23)</f>
        <v>6</v>
      </c>
    </row>
    <row r="1109">
      <c r="B1109" t="str">
        <f>INDEX(Articles!$1:$1048576,MATCH(E1109,Articles!D:D,0),6)</f>
        <v>OPPORTUNITE</v>
      </c>
      <c r="C1109" t="str">
        <f>INDEX(Articles!$1:$1048576,MATCH(E1109,Articles!D:D,0),7)</f>
        <v/>
      </c>
      <c r="D1109" t="str">
        <f>HYPERLINK(INDEX(Articles!$1:$1048576,MATCH(E1109,Articles!D:D,0),24),"Lien")</f>
        <v>Lien</v>
      </c>
      <c r="E1109" t="str">
        <v>01024-82CE</v>
      </c>
      <c r="F1109" t="str">
        <f>INDEX(Articles!$1:$1048576,MATCH(E1109,Articles!D:D,0),5)</f>
        <v>BATT. 24 MM 100 CPS FILET D'OR/ BLEUE</v>
      </c>
      <c r="G1109" t="str">
        <f>INDEX(Articles!$1:$1048576,MATCH(E1109,Articles!D:D,0),8)</f>
        <v>BATTERIE</v>
      </c>
      <c r="H1109" t="str">
        <f>INDEX(Articles!$1:$1048576,MATCH(E1109,Articles!D:D,0),9)</f>
        <v>EVENTAILLE</v>
      </c>
      <c r="I1109">
        <f>INDEX(Articles!$1:$1048576,MATCH(E1109,Articles!D:D,0),10)</f>
        <v>24</v>
      </c>
      <c r="J1109" t="str">
        <f>INDEX(Articles!$1:$1048576,MATCH(E1109,Articles!D:D,0),11)</f>
        <v>COMETE</v>
      </c>
      <c r="K1109" t="str">
        <f>INDEX(Articles!$1:$1048576,MATCH(E1109,Articles!D:D,0),12)</f>
        <v>OR</v>
      </c>
      <c r="L1109" t="str">
        <f>INDEX(Articles!$1:$1048576,MATCH(E1109,Articles!D:D,0),13)</f>
        <v>CN</v>
      </c>
      <c r="M1109" t="str">
        <f>INDEX(Articles!$1:$1048576,MATCH(E1109,Articles!D:D,0),14)</f>
        <v>F4</v>
      </c>
      <c r="N1109" t="str">
        <f>INDEX(Articles!$1:$1048576,MATCH(E1109,Articles!D:D,0),15)</f>
        <v>1.4G</v>
      </c>
      <c r="O1109" t="str">
        <f>INDEX(Articles!$1:$1048576,MATCH(E1109,Articles!D:D,0),16)</f>
        <v>1008-F4-69245809</v>
      </c>
      <c r="P1109">
        <f>INDEX(Articles!$1:$1048576,MATCH(E1109,Articles!D:D,0),17)*1000</f>
        <v>1350</v>
      </c>
      <c r="Q1109" t="str">
        <f>INDEX(Articles!$1:$1048576,MATCH(E1109,Articles!D:D,0),18)</f>
        <v>30</v>
      </c>
      <c r="R1109">
        <f>INDEX(Articles!$1:$1048576,MATCH(E1109,Articles!D:D,0),19)</f>
        <v>36</v>
      </c>
      <c r="S1109" t="str">
        <f>IF(INDEX('Unités CA'!$1:$1048576,MATCH(E1109,'Unités CA'!D:D,0),5)=0,"",INDEX('Unités CA'!$1:$1048576,MATCH(E1109,'Unités CA'!D:D,0),5))</f>
        <v>0002/CA</v>
      </c>
      <c r="T1109" t="str">
        <f>IF(INDEX('Unités BTE'!$1:$1048576,MATCH(E1109,'Unités CA'!D:D,0),5)=0,"",INDEX('Unités BTE'!$1:$1048576,MATCH(E1109,'Unités CA'!D:D,0),5))</f>
        <v/>
      </c>
      <c r="U1109">
        <f>IFERROR(INDEX('Prix PRO CA'!$1:$1048576,MATCH(E1109,'Prix PRO CA'!D:D,0),10),"")</f>
        <v>66.5</v>
      </c>
      <c r="V1109" t="str">
        <f>IFERROR(INDEX('Prix PRO CA'!$1:$1048576,MATCH(E1109,'Prix PRO BTE'!D:D,0),10),"")</f>
        <v/>
      </c>
      <c r="W1109">
        <f>+IFERROR(INDEX('Prix PRO PCS'!$1:$1048576,MATCH(E1109,'Prix PRO PCS'!D:D,0),10),"")</f>
        <v>33.25</v>
      </c>
      <c r="X1109">
        <f>IF(B1109="OPPORTUNITE",AA1109,IF(AA1109&lt;=0,"Non",IF(AA1109&gt;10,"Oui","Inf à 10")))</f>
        <v>101</v>
      </c>
      <c r="Y1109" t="str">
        <f>IFERROR(INDEX(LigneAchat!$1:$1048576,MATCH(E1109,LigneAchat!D:D,0),5),"")</f>
        <v/>
      </c>
      <c r="Z1109">
        <f>INDEX(Articles!$1:$1048576,MATCH(E1109,Articles!D:D,0),21)</f>
        <v>109</v>
      </c>
      <c r="AA1109">
        <f>+Z1109-AB1109</f>
        <v>101</v>
      </c>
      <c r="AB1109">
        <f>+INDEX(Articles!$1:$1048576,MATCH(E1109,Articles!D:D,0),23)</f>
        <v>8</v>
      </c>
    </row>
    <row r="1110">
      <c r="B1110" t="str">
        <f>INDEX(Articles!$1:$1048576,MATCH(E1110,Articles!D:D,0),6)</f>
        <v>OPPORTUNITE</v>
      </c>
      <c r="C1110" t="str">
        <f>INDEX(Articles!$1:$1048576,MATCH(E1110,Articles!D:D,0),7)</f>
        <v/>
      </c>
      <c r="D1110" t="str">
        <f>HYPERLINK(INDEX(Articles!$1:$1048576,MATCH(E1110,Articles!D:D,0),24),"Lien")</f>
        <v>Lien</v>
      </c>
      <c r="E1110" t="str">
        <v>04026-13</v>
      </c>
      <c r="F1110" t="str">
        <f>INDEX(Articles!$1:$1048576,MATCH(E1110,Articles!D:D,0),5)</f>
        <v>BATT 40 COUPS 25 MM 040260/04028VE/04026R/04025PO</v>
      </c>
      <c r="G1110" t="str">
        <f>INDEX(Articles!$1:$1048576,MATCH(E1110,Articles!D:D,0),8)</f>
        <v>BATTERIE</v>
      </c>
      <c r="H1110" t="str">
        <f>INDEX(Articles!$1:$1048576,MATCH(E1110,Articles!D:D,0),9)</f>
        <v>EVENTAILLE</v>
      </c>
      <c r="I1110">
        <f>INDEX(Articles!$1:$1048576,MATCH(E1110,Articles!D:D,0),10)</f>
        <v>25</v>
      </c>
      <c r="J1110" t="str">
        <f>INDEX(Articles!$1:$1048576,MATCH(E1110,Articles!D:D,0),11)</f>
        <v>MULTI EFFETS</v>
      </c>
      <c r="K1110" t="str">
        <f>INDEX(Articles!$1:$1048576,MATCH(E1110,Articles!D:D,0),12)</f>
        <v>ASSORTI</v>
      </c>
      <c r="L1110" t="str">
        <f>INDEX(Articles!$1:$1048576,MATCH(E1110,Articles!D:D,0),13)</f>
        <v>CN</v>
      </c>
      <c r="M1110" t="str">
        <f>INDEX(Articles!$1:$1048576,MATCH(E1110,Articles!D:D,0),14)</f>
        <v>F3</v>
      </c>
      <c r="N1110" t="str">
        <f>INDEX(Articles!$1:$1048576,MATCH(E1110,Articles!D:D,0),15)</f>
        <v>1.4G</v>
      </c>
      <c r="O1110" t="str">
        <f>INDEX(Articles!$1:$1048576,MATCH(E1110,Articles!D:D,0),16)</f>
        <v>1008-F3-692486/02/03/07</v>
      </c>
      <c r="P1110">
        <f>INDEX(Articles!$1:$1048576,MATCH(E1110,Articles!D:D,0),17)*1000</f>
        <v>680</v>
      </c>
      <c r="Q1110" t="str">
        <f>INDEX(Articles!$1:$1048576,MATCH(E1110,Articles!D:D,0),18)</f>
        <v>30</v>
      </c>
      <c r="R1110">
        <f>INDEX(Articles!$1:$1048576,MATCH(E1110,Articles!D:D,0),19)</f>
        <v>25</v>
      </c>
      <c r="S1110" t="str">
        <f>IF(INDEX('Unités CA'!$1:$1048576,MATCH(E1110,'Unités CA'!D:D,0),5)=0,"",INDEX('Unités CA'!$1:$1048576,MATCH(E1110,'Unités CA'!D:D,0),5))</f>
        <v>0004/CA</v>
      </c>
      <c r="T1110" t="str">
        <f>IF(INDEX('Unités BTE'!$1:$1048576,MATCH(E1110,'Unités CA'!D:D,0),5)=0,"",INDEX('Unités BTE'!$1:$1048576,MATCH(E1110,'Unités CA'!D:D,0),5))</f>
        <v/>
      </c>
      <c r="U1110" t="str">
        <f>IFERROR(INDEX('Prix PRO CA'!$1:$1048576,MATCH(E1110,'Prix PRO CA'!D:D,0),10),"")</f>
        <v/>
      </c>
      <c r="V1110" t="str">
        <f>IFERROR(INDEX('Prix PRO CA'!$1:$1048576,MATCH(E1110,'Prix PRO BTE'!D:D,0),10),"")</f>
        <v/>
      </c>
      <c r="W1110">
        <f>+IFERROR(INDEX('Prix PRO PCS'!$1:$1048576,MATCH(E1110,'Prix PRO PCS'!D:D,0),10),"")</f>
        <v>14.08</v>
      </c>
      <c r="X1110">
        <f>IF(B1110="OPPORTUNITE",AA1110,IF(AA1110&lt;=0,"Non",IF(AA1110&gt;10,"Oui","Inf à 10")))</f>
        <v>279</v>
      </c>
      <c r="Y1110" t="str">
        <f>IFERROR(INDEX(LigneAchat!$1:$1048576,MATCH(E1110,LigneAchat!D:D,0),5),"")</f>
        <v/>
      </c>
      <c r="Z1110">
        <f>INDEX(Articles!$1:$1048576,MATCH(E1110,Articles!D:D,0),21)</f>
        <v>279</v>
      </c>
      <c r="AA1110">
        <f>+Z1110-AB1110</f>
        <v>279</v>
      </c>
      <c r="AB1110">
        <f>+INDEX(Articles!$1:$1048576,MATCH(E1110,Articles!D:D,0),23)</f>
        <v>0</v>
      </c>
    </row>
    <row r="1111">
      <c r="B1111" t="str">
        <f>INDEX(Articles!$1:$1048576,MATCH(E1111,Articles!D:D,0),6)</f>
        <v>OPPORTUNITE</v>
      </c>
      <c r="C1111" t="str">
        <f>INDEX(Articles!$1:$1048576,MATCH(E1111,Articles!D:D,0),7)</f>
        <v/>
      </c>
      <c r="D1111" t="str">
        <f>HYPERLINK(INDEX(Articles!$1:$1048576,MATCH(E1111,Articles!D:D,0),24),"Lien")</f>
        <v>Lien</v>
      </c>
      <c r="E1111" t="str">
        <v>02531-05</v>
      </c>
      <c r="F1111" t="str">
        <f>INDEX(Articles!$1:$1048576,MATCH(E1111,Articles!D:D,0),5)</f>
        <v>BATT. 30 MM 25 CPS - BBTTES VERTES &amp; FRISSON + TRC</v>
      </c>
      <c r="G1111" t="str">
        <f>INDEX(Articles!$1:$1048576,MATCH(E1111,Articles!D:D,0),8)</f>
        <v>BATTERIE</v>
      </c>
      <c r="H1111" t="str">
        <f>INDEX(Articles!$1:$1048576,MATCH(E1111,Articles!D:D,0),9)</f>
        <v>DROITE</v>
      </c>
      <c r="I1111">
        <f>INDEX(Articles!$1:$1048576,MATCH(E1111,Articles!D:D,0),10)</f>
        <v>30</v>
      </c>
      <c r="J1111" t="str">
        <f>INDEX(Articles!$1:$1048576,MATCH(E1111,Articles!D:D,0),11)</f>
        <v>BOMBE TRONC</v>
      </c>
      <c r="K1111" t="str">
        <f>INDEX(Articles!$1:$1048576,MATCH(E1111,Articles!D:D,0),12)</f>
        <v>VERT</v>
      </c>
      <c r="L1111" t="str">
        <f>INDEX(Articles!$1:$1048576,MATCH(E1111,Articles!D:D,0),13)</f>
        <v>CN</v>
      </c>
      <c r="M1111" t="str">
        <f>INDEX(Articles!$1:$1048576,MATCH(E1111,Articles!D:D,0),14)</f>
        <v>F3</v>
      </c>
      <c r="N1111" t="str">
        <f>INDEX(Articles!$1:$1048576,MATCH(E1111,Articles!D:D,0),15)</f>
        <v>1.4G</v>
      </c>
      <c r="O1111" t="str">
        <f>INDEX(Articles!$1:$1048576,MATCH(E1111,Articles!D:D,0),16)</f>
        <v>1008-F3-69242495</v>
      </c>
      <c r="P1111">
        <f>INDEX(Articles!$1:$1048576,MATCH(E1111,Articles!D:D,0),17)*1000</f>
        <v>270</v>
      </c>
      <c r="Q1111" t="str">
        <f>INDEX(Articles!$1:$1048576,MATCH(E1111,Articles!D:D,0),18)</f>
        <v>30</v>
      </c>
      <c r="R1111">
        <f>INDEX(Articles!$1:$1048576,MATCH(E1111,Articles!D:D,0),19)</f>
        <v>25</v>
      </c>
      <c r="S1111" t="str">
        <f>IF(INDEX('Unités CA'!$1:$1048576,MATCH(E1111,'Unités CA'!D:D,0),5)=0,"",INDEX('Unités CA'!$1:$1048576,MATCH(E1111,'Unités CA'!D:D,0),5))</f>
        <v>0006/CA</v>
      </c>
      <c r="T1111" t="str">
        <f>IF(INDEX('Unités BTE'!$1:$1048576,MATCH(E1111,'Unités CA'!D:D,0),5)=0,"",INDEX('Unités BTE'!$1:$1048576,MATCH(E1111,'Unités CA'!D:D,0),5))</f>
        <v/>
      </c>
      <c r="U1111">
        <f>IFERROR(INDEX('Prix PRO CA'!$1:$1048576,MATCH(E1111,'Prix PRO CA'!D:D,0),10),"")</f>
        <v>64.5</v>
      </c>
      <c r="V1111" t="str">
        <f>IFERROR(INDEX('Prix PRO CA'!$1:$1048576,MATCH(E1111,'Prix PRO BTE'!D:D,0),10),"")</f>
        <v/>
      </c>
      <c r="W1111">
        <f>+IFERROR(INDEX('Prix PRO PCS'!$1:$1048576,MATCH(E1111,'Prix PRO PCS'!D:D,0),10),"")</f>
        <v>10.75</v>
      </c>
      <c r="X1111">
        <f>IF(B1111="OPPORTUNITE",AA1111,IF(AA1111&lt;=0,"Non",IF(AA1111&gt;10,"Oui","Inf à 10")))</f>
        <v>182</v>
      </c>
      <c r="Y1111" t="str">
        <f>IFERROR(INDEX(LigneAchat!$1:$1048576,MATCH(E1111,LigneAchat!D:D,0),5),"")</f>
        <v/>
      </c>
      <c r="Z1111">
        <f>INDEX(Articles!$1:$1048576,MATCH(E1111,Articles!D:D,0),21)</f>
        <v>350</v>
      </c>
      <c r="AA1111">
        <f>+Z1111-AB1111</f>
        <v>182</v>
      </c>
      <c r="AB1111">
        <f>+INDEX(Articles!$1:$1048576,MATCH(E1111,Articles!D:D,0),23)</f>
        <v>168</v>
      </c>
    </row>
    <row r="1112">
      <c r="B1112" t="str">
        <f>INDEX(Articles!$1:$1048576,MATCH(E1112,Articles!D:D,0),6)</f>
        <v>OPPORTUNITE</v>
      </c>
      <c r="C1112" t="str">
        <f>INDEX(Articles!$1:$1048576,MATCH(E1112,Articles!D:D,0),7)</f>
        <v/>
      </c>
      <c r="D1112" t="str">
        <f>HYPERLINK(INDEX(Articles!$1:$1048576,MATCH(E1112,Articles!D:D,0),24),"Lien")</f>
        <v>Lien</v>
      </c>
      <c r="E1112" t="str">
        <v>02531-09</v>
      </c>
      <c r="F1112" t="str">
        <f>INDEX(Articles!$1:$1048576,MATCH(E1112,Articles!D:D,0),5)</f>
        <v>BATT. 30 MM 25 CPS - BBTTES ARGENT &amp; FRISSON + TRC</v>
      </c>
      <c r="G1112" t="str">
        <f>INDEX(Articles!$1:$1048576,MATCH(E1112,Articles!D:D,0),8)</f>
        <v>BATTERIE</v>
      </c>
      <c r="H1112" t="str">
        <f>INDEX(Articles!$1:$1048576,MATCH(E1112,Articles!D:D,0),9)</f>
        <v>DROITE</v>
      </c>
      <c r="I1112">
        <f>INDEX(Articles!$1:$1048576,MATCH(E1112,Articles!D:D,0),10)</f>
        <v>30</v>
      </c>
      <c r="J1112" t="str">
        <f>INDEX(Articles!$1:$1048576,MATCH(E1112,Articles!D:D,0),11)</f>
        <v>BOMBE TRONC</v>
      </c>
      <c r="K1112" t="str">
        <f>INDEX(Articles!$1:$1048576,MATCH(E1112,Articles!D:D,0),12)</f>
        <v>ARGENT</v>
      </c>
      <c r="L1112" t="str">
        <f>INDEX(Articles!$1:$1048576,MATCH(E1112,Articles!D:D,0),13)</f>
        <v>CN</v>
      </c>
      <c r="M1112" t="str">
        <f>INDEX(Articles!$1:$1048576,MATCH(E1112,Articles!D:D,0),14)</f>
        <v>F3</v>
      </c>
      <c r="N1112" t="str">
        <f>INDEX(Articles!$1:$1048576,MATCH(E1112,Articles!D:D,0),15)</f>
        <v>1.4G</v>
      </c>
      <c r="O1112" t="str">
        <f>INDEX(Articles!$1:$1048576,MATCH(E1112,Articles!D:D,0),16)</f>
        <v>1008-F3-69242495</v>
      </c>
      <c r="P1112">
        <f>INDEX(Articles!$1:$1048576,MATCH(E1112,Articles!D:D,0),17)*1000</f>
        <v>270</v>
      </c>
      <c r="Q1112" t="str">
        <f>INDEX(Articles!$1:$1048576,MATCH(E1112,Articles!D:D,0),18)</f>
        <v>30</v>
      </c>
      <c r="R1112">
        <f>INDEX(Articles!$1:$1048576,MATCH(E1112,Articles!D:D,0),19)</f>
        <v>25</v>
      </c>
      <c r="S1112" t="str">
        <f>IF(INDEX('Unités CA'!$1:$1048576,MATCH(E1112,'Unités CA'!D:D,0),5)=0,"",INDEX('Unités CA'!$1:$1048576,MATCH(E1112,'Unités CA'!D:D,0),5))</f>
        <v>0006/CA</v>
      </c>
      <c r="T1112" t="str">
        <f>IF(INDEX('Unités BTE'!$1:$1048576,MATCH(E1112,'Unités CA'!D:D,0),5)=0,"",INDEX('Unités BTE'!$1:$1048576,MATCH(E1112,'Unités CA'!D:D,0),5))</f>
        <v/>
      </c>
      <c r="U1112">
        <f>IFERROR(INDEX('Prix PRO CA'!$1:$1048576,MATCH(E1112,'Prix PRO CA'!D:D,0),10),"")</f>
        <v>64.5</v>
      </c>
      <c r="V1112" t="str">
        <f>IFERROR(INDEX('Prix PRO CA'!$1:$1048576,MATCH(E1112,'Prix PRO BTE'!D:D,0),10),"")</f>
        <v/>
      </c>
      <c r="W1112">
        <f>+IFERROR(INDEX('Prix PRO PCS'!$1:$1048576,MATCH(E1112,'Prix PRO PCS'!D:D,0),10),"")</f>
        <v>10.75</v>
      </c>
      <c r="X1112">
        <f>IF(B1112="OPPORTUNITE",AA1112,IF(AA1112&lt;=0,"Non",IF(AA1112&gt;10,"Oui","Inf à 10")))</f>
        <v>300</v>
      </c>
      <c r="Y1112" t="str">
        <f>IFERROR(INDEX(LigneAchat!$1:$1048576,MATCH(E1112,LigneAchat!D:D,0),5),"")</f>
        <v/>
      </c>
      <c r="Z1112">
        <f>INDEX(Articles!$1:$1048576,MATCH(E1112,Articles!D:D,0),21)</f>
        <v>309</v>
      </c>
      <c r="AA1112">
        <f>+Z1112-AB1112</f>
        <v>300</v>
      </c>
      <c r="AB1112">
        <f>+INDEX(Articles!$1:$1048576,MATCH(E1112,Articles!D:D,0),23)</f>
        <v>9</v>
      </c>
    </row>
    <row r="1113">
      <c r="B1113" t="str">
        <f>INDEX(Articles!$1:$1048576,MATCH(E1113,Articles!D:D,0),6)</f>
        <v>OPPORTUNITE</v>
      </c>
      <c r="C1113" t="str">
        <f>INDEX(Articles!$1:$1048576,MATCH(E1113,Articles!D:D,0),7)</f>
        <v/>
      </c>
      <c r="D1113" t="str">
        <f>HYPERLINK(INDEX(Articles!$1:$1048576,MATCH(E1113,Articles!D:D,0),24),"Lien")</f>
        <v>Lien</v>
      </c>
      <c r="E1113" t="str">
        <v>02030-19CE</v>
      </c>
      <c r="F1113" t="str">
        <f>INDEX(Articles!$1:$1048576,MATCH(E1113,Articles!D:D,0),5)</f>
        <v>BATT. 30 MM 20 CPS CROISEMENTS FILET D'OR</v>
      </c>
      <c r="G1113" t="str">
        <f>INDEX(Articles!$1:$1048576,MATCH(E1113,Articles!D:D,0),8)</f>
        <v>BATTERIE</v>
      </c>
      <c r="H1113" t="str">
        <f>INDEX(Articles!$1:$1048576,MATCH(E1113,Articles!D:D,0),9)</f>
        <v>DROITE</v>
      </c>
      <c r="I1113">
        <f>INDEX(Articles!$1:$1048576,MATCH(E1113,Articles!D:D,0),10)</f>
        <v>30</v>
      </c>
      <c r="J1113" t="str">
        <f>INDEX(Articles!$1:$1048576,MATCH(E1113,Articles!D:D,0),11)</f>
        <v>MOSAIQUE</v>
      </c>
      <c r="K1113" t="str">
        <f>INDEX(Articles!$1:$1048576,MATCH(E1113,Articles!D:D,0),12)</f>
        <v>OR</v>
      </c>
      <c r="L1113" t="str">
        <f>INDEX(Articles!$1:$1048576,MATCH(E1113,Articles!D:D,0),13)</f>
        <v>CN</v>
      </c>
      <c r="M1113" t="str">
        <f>INDEX(Articles!$1:$1048576,MATCH(E1113,Articles!D:D,0),14)</f>
        <v>F4</v>
      </c>
      <c r="N1113" t="str">
        <f>INDEX(Articles!$1:$1048576,MATCH(E1113,Articles!D:D,0),15)</f>
        <v>1.4G</v>
      </c>
      <c r="O1113" t="str">
        <f>INDEX(Articles!$1:$1048576,MATCH(E1113,Articles!D:D,0),16)</f>
        <v>1008-F4-69254324</v>
      </c>
      <c r="P1113">
        <f>INDEX(Articles!$1:$1048576,MATCH(E1113,Articles!D:D,0),17)*1000</f>
        <v>432</v>
      </c>
      <c r="Q1113" t="str">
        <f>INDEX(Articles!$1:$1048576,MATCH(E1113,Articles!D:D,0),18)</f>
        <v>30</v>
      </c>
      <c r="R1113">
        <f>INDEX(Articles!$1:$1048576,MATCH(E1113,Articles!D:D,0),19)</f>
        <v>32</v>
      </c>
      <c r="S1113" t="str">
        <f>IF(INDEX('Unités CA'!$1:$1048576,MATCH(E1113,'Unités CA'!D:D,0),5)=0,"",INDEX('Unités CA'!$1:$1048576,MATCH(E1113,'Unités CA'!D:D,0),5))</f>
        <v>0004/CA</v>
      </c>
      <c r="T1113" t="str">
        <f>IF(INDEX('Unités BTE'!$1:$1048576,MATCH(E1113,'Unités CA'!D:D,0),5)=0,"",INDEX('Unités BTE'!$1:$1048576,MATCH(E1113,'Unités CA'!D:D,0),5))</f>
        <v/>
      </c>
      <c r="U1113">
        <f>IFERROR(INDEX('Prix PRO CA'!$1:$1048576,MATCH(E1113,'Prix PRO CA'!D:D,0),10),"")</f>
        <v>126.24</v>
      </c>
      <c r="V1113" t="str">
        <f>IFERROR(INDEX('Prix PRO CA'!$1:$1048576,MATCH(E1113,'Prix PRO BTE'!D:D,0),10),"")</f>
        <v/>
      </c>
      <c r="W1113">
        <f>+IFERROR(INDEX('Prix PRO PCS'!$1:$1048576,MATCH(E1113,'Prix PRO PCS'!D:D,0),10),"")</f>
        <v>36.34</v>
      </c>
      <c r="X1113">
        <f>IF(B1113="OPPORTUNITE",AA1113,IF(AA1113&lt;=0,"Non",IF(AA1113&gt;10,"Oui","Inf à 10")))</f>
        <v>0</v>
      </c>
      <c r="Y1113" t="str">
        <f>IFERROR(INDEX(LigneAchat!$1:$1048576,MATCH(E1113,LigneAchat!D:D,0),5),"")</f>
        <v/>
      </c>
      <c r="Z1113">
        <f>INDEX(Articles!$1:$1048576,MATCH(E1113,Articles!D:D,0),21)</f>
        <v>87</v>
      </c>
      <c r="AA1113">
        <f>+Z1113-AB1113</f>
        <v>0</v>
      </c>
      <c r="AB1113">
        <f>+INDEX(Articles!$1:$1048576,MATCH(E1113,Articles!D:D,0),23)</f>
        <v>87</v>
      </c>
    </row>
    <row r="1114">
      <c r="B1114" t="str">
        <f>INDEX(Articles!$1:$1048576,MATCH(E1114,Articles!D:D,0),6)</f>
        <v>OPPORTUNITE</v>
      </c>
      <c r="C1114" t="str">
        <f>INDEX(Articles!$1:$1048576,MATCH(E1114,Articles!D:D,0),7)</f>
        <v/>
      </c>
      <c r="D1114" t="str">
        <f>HYPERLINK(INDEX(Articles!$1:$1048576,MATCH(E1114,Articles!D:D,0),24),"Lien")</f>
        <v>Lien</v>
      </c>
      <c r="E1114" t="str">
        <v>402549</v>
      </c>
      <c r="F1114" t="str">
        <f>INDEX(Articles!$1:$1048576,MATCH(E1114,Articles!D:D,0),5)</f>
        <v>BATT. 30 MM 25 CPS MOS. OR + PAF RGE FRISSON</v>
      </c>
      <c r="G1114" t="str">
        <f>INDEX(Articles!$1:$1048576,MATCH(E1114,Articles!D:D,0),8)</f>
        <v>BATTERIE</v>
      </c>
      <c r="H1114" t="str">
        <f>INDEX(Articles!$1:$1048576,MATCH(E1114,Articles!D:D,0),9)</f>
        <v>DROITE</v>
      </c>
      <c r="I1114">
        <f>INDEX(Articles!$1:$1048576,MATCH(E1114,Articles!D:D,0),10)</f>
        <v>30</v>
      </c>
      <c r="J1114" t="str">
        <f>INDEX(Articles!$1:$1048576,MATCH(E1114,Articles!D:D,0),11)</f>
        <v>MOSAIQUE</v>
      </c>
      <c r="K1114" t="str">
        <f>INDEX(Articles!$1:$1048576,MATCH(E1114,Articles!D:D,0),12)</f>
        <v>OR</v>
      </c>
      <c r="L1114" t="str">
        <f>INDEX(Articles!$1:$1048576,MATCH(E1114,Articles!D:D,0),13)</f>
        <v>CN</v>
      </c>
      <c r="M1114" t="str">
        <f>INDEX(Articles!$1:$1048576,MATCH(E1114,Articles!D:D,0),14)</f>
        <v>F3</v>
      </c>
      <c r="N1114" t="str">
        <f>INDEX(Articles!$1:$1048576,MATCH(E1114,Articles!D:D,0),15)</f>
        <v>1.4G</v>
      </c>
      <c r="O1114" t="str">
        <f>INDEX(Articles!$1:$1048576,MATCH(E1114,Articles!D:D,0),16)</f>
        <v>1170-F3-02497</v>
      </c>
      <c r="P1114">
        <f>INDEX(Articles!$1:$1048576,MATCH(E1114,Articles!D:D,0),17)*1000</f>
        <v>650</v>
      </c>
      <c r="Q1114" t="str">
        <f>INDEX(Articles!$1:$1048576,MATCH(E1114,Articles!D:D,0),18)</f>
        <v>30</v>
      </c>
      <c r="R1114">
        <f>INDEX(Articles!$1:$1048576,MATCH(E1114,Articles!D:D,0),19)</f>
        <v>25</v>
      </c>
      <c r="S1114" t="str">
        <f>IF(INDEX('Unités CA'!$1:$1048576,MATCH(E1114,'Unités CA'!D:D,0),5)=0,"",INDEX('Unités CA'!$1:$1048576,MATCH(E1114,'Unités CA'!D:D,0),5))</f>
        <v>0006/CA</v>
      </c>
      <c r="T1114" t="str">
        <f>IF(INDEX('Unités BTE'!$1:$1048576,MATCH(E1114,'Unités CA'!D:D,0),5)=0,"",INDEX('Unités BTE'!$1:$1048576,MATCH(E1114,'Unités CA'!D:D,0),5))</f>
        <v/>
      </c>
      <c r="U1114">
        <f>IFERROR(INDEX('Prix PRO CA'!$1:$1048576,MATCH(E1114,'Prix PRO CA'!D:D,0),10),"")</f>
        <v>64.5</v>
      </c>
      <c r="V1114" t="str">
        <f>IFERROR(INDEX('Prix PRO CA'!$1:$1048576,MATCH(E1114,'Prix PRO BTE'!D:D,0),10),"")</f>
        <v/>
      </c>
      <c r="W1114">
        <f>+IFERROR(INDEX('Prix PRO PCS'!$1:$1048576,MATCH(E1114,'Prix PRO PCS'!D:D,0),10),"")</f>
        <v>10.75</v>
      </c>
      <c r="X1114">
        <f>IF(B1114="OPPORTUNITE",AA1114,IF(AA1114&lt;=0,"Non",IF(AA1114&gt;10,"Oui","Inf à 10")))</f>
        <v>349</v>
      </c>
      <c r="Y1114" t="str">
        <f>IFERROR(INDEX(LigneAchat!$1:$1048576,MATCH(E1114,LigneAchat!D:D,0),5),"")</f>
        <v/>
      </c>
      <c r="Z1114">
        <f>INDEX(Articles!$1:$1048576,MATCH(E1114,Articles!D:D,0),21)</f>
        <v>362</v>
      </c>
      <c r="AA1114">
        <f>+Z1114-AB1114</f>
        <v>349</v>
      </c>
      <c r="AB1114">
        <f>+INDEX(Articles!$1:$1048576,MATCH(E1114,Articles!D:D,0),23)</f>
        <v>13</v>
      </c>
    </row>
    <row r="1115">
      <c r="B1115" t="str">
        <f>INDEX(Articles!$1:$1048576,MATCH(E1115,Articles!D:D,0),6)</f>
        <v>OPPORTUNITE</v>
      </c>
      <c r="C1115" t="str">
        <f>INDEX(Articles!$1:$1048576,MATCH(E1115,Articles!D:D,0),7)</f>
        <v/>
      </c>
      <c r="D1115" t="str">
        <f>HYPERLINK(INDEX(Articles!$1:$1048576,MATCH(E1115,Articles!D:D,0),24),"Lien")</f>
        <v>Lien</v>
      </c>
      <c r="E1115" t="str">
        <v>04929A</v>
      </c>
      <c r="F1115" t="str">
        <f>INDEX(Articles!$1:$1048576,MATCH(E1115,Articles!D:D,0),5)</f>
        <v>BATT. 30MM 7 SALVES DE 7 EFFETS EN 7 ALLUMAGES</v>
      </c>
      <c r="G1115" t="str">
        <f>INDEX(Articles!$1:$1048576,MATCH(E1115,Articles!D:D,0),8)</f>
        <v>BATTERIE</v>
      </c>
      <c r="H1115" t="str">
        <f>INDEX(Articles!$1:$1048576,MATCH(E1115,Articles!D:D,0),9)</f>
        <v>EVENTAILLE</v>
      </c>
      <c r="I1115">
        <f>INDEX(Articles!$1:$1048576,MATCH(E1115,Articles!D:D,0),10)</f>
        <v>30</v>
      </c>
      <c r="J1115" t="str">
        <f>INDEX(Articles!$1:$1048576,MATCH(E1115,Articles!D:D,0),11)</f>
        <v>MULTI EFFETS</v>
      </c>
      <c r="K1115" t="str">
        <f>INDEX(Articles!$1:$1048576,MATCH(E1115,Articles!D:D,0),12)</f>
        <v>ASSORTI</v>
      </c>
      <c r="L1115" t="str">
        <f>INDEX(Articles!$1:$1048576,MATCH(E1115,Articles!D:D,0),13)</f>
        <v>CN</v>
      </c>
      <c r="M1115" t="str">
        <f>INDEX(Articles!$1:$1048576,MATCH(E1115,Articles!D:D,0),14)</f>
        <v>F4</v>
      </c>
      <c r="N1115" t="str">
        <f>INDEX(Articles!$1:$1048576,MATCH(E1115,Articles!D:D,0),15)</f>
        <v>1.4G</v>
      </c>
      <c r="O1115" t="str">
        <f>INDEX(Articles!$1:$1048576,MATCH(E1115,Articles!D:D,0),16)</f>
        <v>1008-F4-69241607</v>
      </c>
      <c r="P1115">
        <f>INDEX(Articles!$1:$1048576,MATCH(E1115,Articles!D:D,0),17)*1000</f>
        <v>1083</v>
      </c>
      <c r="Q1115" t="str">
        <f>INDEX(Articles!$1:$1048576,MATCH(E1115,Articles!D:D,0),18)</f>
        <v>15</v>
      </c>
      <c r="R1115">
        <f>INDEX(Articles!$1:$1048576,MATCH(E1115,Articles!D:D,0),19)</f>
        <v>45</v>
      </c>
      <c r="S1115" t="str">
        <f>IF(INDEX('Unités CA'!$1:$1048576,MATCH(E1115,'Unités CA'!D:D,0),5)=0,"",INDEX('Unités CA'!$1:$1048576,MATCH(E1115,'Unités CA'!D:D,0),5))</f>
        <v>0002/CA</v>
      </c>
      <c r="T1115" t="str">
        <f>IF(INDEX('Unités BTE'!$1:$1048576,MATCH(E1115,'Unités CA'!D:D,0),5)=0,"",INDEX('Unités BTE'!$1:$1048576,MATCH(E1115,'Unités CA'!D:D,0),5))</f>
        <v/>
      </c>
      <c r="U1115">
        <f>IFERROR(INDEX('Prix PRO CA'!$1:$1048576,MATCH(E1115,'Prix PRO CA'!D:D,0),10),"")</f>
        <v>41.5</v>
      </c>
      <c r="V1115" t="str">
        <f>IFERROR(INDEX('Prix PRO CA'!$1:$1048576,MATCH(E1115,'Prix PRO BTE'!D:D,0),10),"")</f>
        <v/>
      </c>
      <c r="W1115">
        <f>+IFERROR(INDEX('Prix PRO PCS'!$1:$1048576,MATCH(E1115,'Prix PRO PCS'!D:D,0),10),"")</f>
        <v>20.75</v>
      </c>
      <c r="X1115">
        <f>IF(B1115="OPPORTUNITE",AA1115,IF(AA1115&lt;=0,"Non",IF(AA1115&gt;10,"Oui","Inf à 10")))</f>
        <v>22</v>
      </c>
      <c r="Y1115" t="str">
        <f>IFERROR(INDEX(LigneAchat!$1:$1048576,MATCH(E1115,LigneAchat!D:D,0),5),"")</f>
        <v/>
      </c>
      <c r="Z1115">
        <f>INDEX(Articles!$1:$1048576,MATCH(E1115,Articles!D:D,0),21)</f>
        <v>22</v>
      </c>
      <c r="AA1115">
        <f>+Z1115-AB1115</f>
        <v>22</v>
      </c>
      <c r="AB1115">
        <f>+INDEX(Articles!$1:$1048576,MATCH(E1115,Articles!D:D,0),23)</f>
        <v>0</v>
      </c>
    </row>
    <row r="1116">
      <c r="B1116" t="str">
        <f>INDEX(Articles!$1:$1048576,MATCH(E1116,Articles!D:D,0),6)</f>
        <v>OPPORTUNITE</v>
      </c>
      <c r="C1116" t="str">
        <f>INDEX(Articles!$1:$1048576,MATCH(E1116,Articles!D:D,0),7)</f>
        <v/>
      </c>
      <c r="D1116" t="str">
        <f>HYPERLINK(INDEX(Articles!$1:$1048576,MATCH(E1116,Articles!D:D,0),24),"Lien")</f>
        <v>Lien</v>
      </c>
      <c r="E1116" t="str">
        <v>07030-38</v>
      </c>
      <c r="F1116" t="str">
        <f>INDEX(Articles!$1:$1048576,MATCH(E1116,Articles!D:D,0),5)</f>
        <v>BATT. 30 MM 70 CPS TOURNANT PAF ET FEUILLES MULTIC</v>
      </c>
      <c r="G1116" t="str">
        <f>INDEX(Articles!$1:$1048576,MATCH(E1116,Articles!D:D,0),8)</f>
        <v>BATTERIE</v>
      </c>
      <c r="H1116" t="str">
        <f>INDEX(Articles!$1:$1048576,MATCH(E1116,Articles!D:D,0),9)</f>
        <v>SEQUENCEE</v>
      </c>
      <c r="I1116">
        <f>INDEX(Articles!$1:$1048576,MATCH(E1116,Articles!D:D,0),10)</f>
        <v>30</v>
      </c>
      <c r="J1116" t="str">
        <f>INDEX(Articles!$1:$1048576,MATCH(E1116,Articles!D:D,0),11)</f>
        <v>SPECIAL FEUILLE</v>
      </c>
      <c r="K1116" t="str">
        <f>INDEX(Articles!$1:$1048576,MATCH(E1116,Articles!D:D,0),12)</f>
        <v>MULTICOLORE</v>
      </c>
      <c r="L1116" t="str">
        <f>INDEX(Articles!$1:$1048576,MATCH(E1116,Articles!D:D,0),13)</f>
        <v>CN</v>
      </c>
      <c r="M1116" t="str">
        <f>INDEX(Articles!$1:$1048576,MATCH(E1116,Articles!D:D,0),14)</f>
        <v>F4</v>
      </c>
      <c r="N1116" t="str">
        <f>INDEX(Articles!$1:$1048576,MATCH(E1116,Articles!D:D,0),15)</f>
        <v>1.4G</v>
      </c>
      <c r="O1116" t="str">
        <f>INDEX(Articles!$1:$1048576,MATCH(E1116,Articles!D:D,0),16)</f>
        <v>1008-F4-69254060</v>
      </c>
      <c r="P1116">
        <f>INDEX(Articles!$1:$1048576,MATCH(E1116,Articles!D:D,0),17)*1000</f>
        <v>1070</v>
      </c>
      <c r="Q1116" t="str">
        <f>INDEX(Articles!$1:$1048576,MATCH(E1116,Articles!D:D,0),18)</f>
        <v>25</v>
      </c>
      <c r="R1116">
        <f>INDEX(Articles!$1:$1048576,MATCH(E1116,Articles!D:D,0),19)</f>
        <v>45</v>
      </c>
      <c r="S1116" t="str">
        <f>IF(INDEX('Unités CA'!$1:$1048576,MATCH(E1116,'Unités CA'!D:D,0),5)=0,"",INDEX('Unités CA'!$1:$1048576,MATCH(E1116,'Unités CA'!D:D,0),5))</f>
        <v>0001/CA</v>
      </c>
      <c r="T1116" t="str">
        <f>IF(INDEX('Unités BTE'!$1:$1048576,MATCH(E1116,'Unités CA'!D:D,0),5)=0,"",INDEX('Unités BTE'!$1:$1048576,MATCH(E1116,'Unités CA'!D:D,0),5))</f>
        <v>0005/BTE</v>
      </c>
      <c r="U1116" t="str">
        <f>IFERROR(INDEX('Prix PRO CA'!$1:$1048576,MATCH(E1116,'Prix PRO CA'!D:D,0),10),"")</f>
        <v/>
      </c>
      <c r="V1116" t="str">
        <f>IFERROR(INDEX('Prix PRO CA'!$1:$1048576,MATCH(E1116,'Prix PRO BTE'!D:D,0),10),"")</f>
        <v/>
      </c>
      <c r="W1116">
        <f>+IFERROR(INDEX('Prix PRO PCS'!$1:$1048576,MATCH(E1116,'Prix PRO PCS'!D:D,0),10),"")</f>
        <v>58.25</v>
      </c>
      <c r="X1116">
        <f>IF(B1116="OPPORTUNITE",AA1116,IF(AA1116&lt;=0,"Non",IF(AA1116&gt;10,"Oui","Inf à 10")))</f>
        <v>39</v>
      </c>
      <c r="Y1116" t="str">
        <f>IFERROR(INDEX(LigneAchat!$1:$1048576,MATCH(E1116,LigneAchat!D:D,0),5),"")</f>
        <v/>
      </c>
      <c r="Z1116">
        <f>INDEX(Articles!$1:$1048576,MATCH(E1116,Articles!D:D,0),21)</f>
        <v>39</v>
      </c>
      <c r="AA1116">
        <f>+Z1116-AB1116</f>
        <v>39</v>
      </c>
      <c r="AB1116">
        <f>+INDEX(Articles!$1:$1048576,MATCH(E1116,Articles!D:D,0),23)</f>
        <v>0</v>
      </c>
    </row>
    <row r="1117">
      <c r="B1117" t="str">
        <f>INDEX(Articles!$1:$1048576,MATCH(E1117,Articles!D:D,0),6)</f>
        <v>OPPORTUNITE</v>
      </c>
      <c r="C1117" t="str">
        <f>INDEX(Articles!$1:$1048576,MATCH(E1117,Articles!D:D,0),7)</f>
        <v/>
      </c>
      <c r="D1117" t="str">
        <f>HYPERLINK(INDEX(Articles!$1:$1048576,MATCH(E1117,Articles!D:D,0),24),"Lien")</f>
        <v>Lien</v>
      </c>
      <c r="E1117" t="str">
        <v>01644-02</v>
      </c>
      <c r="F1117" t="str">
        <f>INDEX(Articles!$1:$1048576,MATCH(E1117,Articles!D:D,0),5)</f>
        <v>BATT. 45 MM 16 CPS TB BOMBES BLEUES</v>
      </c>
      <c r="G1117" t="str">
        <f>INDEX(Articles!$1:$1048576,MATCH(E1117,Articles!D:D,0),8)</f>
        <v>BATTERIE</v>
      </c>
      <c r="H1117" t="str">
        <f>INDEX(Articles!$1:$1048576,MATCH(E1117,Articles!D:D,0),9)</f>
        <v>DROITE</v>
      </c>
      <c r="I1117">
        <f>INDEX(Articles!$1:$1048576,MATCH(E1117,Articles!D:D,0),10)</f>
        <v>45</v>
      </c>
      <c r="J1117" t="str">
        <f>INDEX(Articles!$1:$1048576,MATCH(E1117,Articles!D:D,0),11)</f>
        <v>BOMBE TRONC</v>
      </c>
      <c r="K1117" t="str">
        <f>INDEX(Articles!$1:$1048576,MATCH(E1117,Articles!D:D,0),12)</f>
        <v>BLEU</v>
      </c>
      <c r="L1117" t="str">
        <f>INDEX(Articles!$1:$1048576,MATCH(E1117,Articles!D:D,0),13)</f>
        <v>CN</v>
      </c>
      <c r="M1117" t="str">
        <f>INDEX(Articles!$1:$1048576,MATCH(E1117,Articles!D:D,0),14)</f>
        <v>F4</v>
      </c>
      <c r="N1117" t="str">
        <f>INDEX(Articles!$1:$1048576,MATCH(E1117,Articles!D:D,0),15)</f>
        <v>1.4G</v>
      </c>
      <c r="O1117" t="str">
        <f>INDEX(Articles!$1:$1048576,MATCH(E1117,Articles!D:D,0),16)</f>
        <v>1008-F4-69254062</v>
      </c>
      <c r="P1117">
        <f>INDEX(Articles!$1:$1048576,MATCH(E1117,Articles!D:D,0),17)*1000</f>
        <v>592</v>
      </c>
      <c r="Q1117" t="str">
        <f>INDEX(Articles!$1:$1048576,MATCH(E1117,Articles!D:D,0),18)</f>
        <v>30</v>
      </c>
      <c r="R1117">
        <f>INDEX(Articles!$1:$1048576,MATCH(E1117,Articles!D:D,0),19)</f>
        <v>45</v>
      </c>
      <c r="S1117" t="str">
        <f>IF(INDEX('Unités CA'!$1:$1048576,MATCH(E1117,'Unités CA'!D:D,0),5)=0,"",INDEX('Unités CA'!$1:$1048576,MATCH(E1117,'Unités CA'!D:D,0),5))</f>
        <v>0004/CA</v>
      </c>
      <c r="T1117" t="str">
        <f>IF(INDEX('Unités BTE'!$1:$1048576,MATCH(E1117,'Unités CA'!D:D,0),5)=0,"",INDEX('Unités BTE'!$1:$1048576,MATCH(E1117,'Unités CA'!D:D,0),5))</f>
        <v/>
      </c>
      <c r="U1117">
        <f>IFERROR(INDEX('Prix PRO CA'!$1:$1048576,MATCH(E1117,'Prix PRO CA'!D:D,0),10),"")</f>
        <v>83</v>
      </c>
      <c r="V1117" t="str">
        <f>IFERROR(INDEX('Prix PRO CA'!$1:$1048576,MATCH(E1117,'Prix PRO BTE'!D:D,0),10),"")</f>
        <v/>
      </c>
      <c r="W1117">
        <f>+IFERROR(INDEX('Prix PRO PCS'!$1:$1048576,MATCH(E1117,'Prix PRO PCS'!D:D,0),10),"")</f>
        <v>20.75</v>
      </c>
      <c r="X1117">
        <f>IF(B1117="OPPORTUNITE",AA1117,IF(AA1117&lt;=0,"Non",IF(AA1117&gt;10,"Oui","Inf à 10")))</f>
        <v>-1</v>
      </c>
      <c r="Y1117" t="str">
        <f>IFERROR(INDEX(LigneAchat!$1:$1048576,MATCH(E1117,LigneAchat!D:D,0),5),"")</f>
        <v/>
      </c>
      <c r="Z1117">
        <f>INDEX(Articles!$1:$1048576,MATCH(E1117,Articles!D:D,0),21)</f>
        <v>13</v>
      </c>
      <c r="AA1117">
        <f>+Z1117-AB1117</f>
        <v>-1</v>
      </c>
      <c r="AB1117">
        <f>+INDEX(Articles!$1:$1048576,MATCH(E1117,Articles!D:D,0),23)</f>
        <v>14</v>
      </c>
    </row>
    <row r="1118">
      <c r="B1118" t="str">
        <f>INDEX(Articles!$1:$1048576,MATCH(E1118,Articles!D:D,0),6)</f>
        <v>OPPORTUNITE</v>
      </c>
      <c r="C1118" t="str">
        <f>INDEX(Articles!$1:$1048576,MATCH(E1118,Articles!D:D,0),7)</f>
        <v/>
      </c>
      <c r="D1118" t="str">
        <f>HYPERLINK(INDEX(Articles!$1:$1048576,MATCH(E1118,Articles!D:D,0),24),"Lien")</f>
        <v>Lien</v>
      </c>
      <c r="E1118" t="str">
        <v>01644-06</v>
      </c>
      <c r="F1118" t="str">
        <f>INDEX(Articles!$1:$1048576,MATCH(E1118,Articles!D:D,0),5)</f>
        <v>BATT. 45 MM 16 CPS TB BOMBES ROUGES</v>
      </c>
      <c r="G1118" t="str">
        <f>INDEX(Articles!$1:$1048576,MATCH(E1118,Articles!D:D,0),8)</f>
        <v>BATTERIE</v>
      </c>
      <c r="H1118" t="str">
        <f>INDEX(Articles!$1:$1048576,MATCH(E1118,Articles!D:D,0),9)</f>
        <v>DROITE</v>
      </c>
      <c r="I1118">
        <f>INDEX(Articles!$1:$1048576,MATCH(E1118,Articles!D:D,0),10)</f>
        <v>45</v>
      </c>
      <c r="J1118" t="str">
        <f>INDEX(Articles!$1:$1048576,MATCH(E1118,Articles!D:D,0),11)</f>
        <v>BOMBE TRONC</v>
      </c>
      <c r="K1118" t="str">
        <f>INDEX(Articles!$1:$1048576,MATCH(E1118,Articles!D:D,0),12)</f>
        <v>ROUGE</v>
      </c>
      <c r="L1118" t="str">
        <f>INDEX(Articles!$1:$1048576,MATCH(E1118,Articles!D:D,0),13)</f>
        <v>CN</v>
      </c>
      <c r="M1118" t="str">
        <f>INDEX(Articles!$1:$1048576,MATCH(E1118,Articles!D:D,0),14)</f>
        <v>F4</v>
      </c>
      <c r="N1118" t="str">
        <f>INDEX(Articles!$1:$1048576,MATCH(E1118,Articles!D:D,0),15)</f>
        <v>1.4G</v>
      </c>
      <c r="O1118" t="str">
        <f>INDEX(Articles!$1:$1048576,MATCH(E1118,Articles!D:D,0),16)</f>
        <v>1008-F4-69254062</v>
      </c>
      <c r="P1118">
        <f>INDEX(Articles!$1:$1048576,MATCH(E1118,Articles!D:D,0),17)*1000</f>
        <v>592</v>
      </c>
      <c r="Q1118" t="str">
        <f>INDEX(Articles!$1:$1048576,MATCH(E1118,Articles!D:D,0),18)</f>
        <v>30</v>
      </c>
      <c r="R1118">
        <f>INDEX(Articles!$1:$1048576,MATCH(E1118,Articles!D:D,0),19)</f>
        <v>45</v>
      </c>
      <c r="S1118" t="str">
        <f>IF(INDEX('Unités CA'!$1:$1048576,MATCH(E1118,'Unités CA'!D:D,0),5)=0,"",INDEX('Unités CA'!$1:$1048576,MATCH(E1118,'Unités CA'!D:D,0),5))</f>
        <v>0004/CA</v>
      </c>
      <c r="T1118" t="str">
        <f>IF(INDEX('Unités BTE'!$1:$1048576,MATCH(E1118,'Unités CA'!D:D,0),5)=0,"",INDEX('Unités BTE'!$1:$1048576,MATCH(E1118,'Unités CA'!D:D,0),5))</f>
        <v/>
      </c>
      <c r="U1118">
        <f>IFERROR(INDEX('Prix PRO CA'!$1:$1048576,MATCH(E1118,'Prix PRO CA'!D:D,0),10),"")</f>
        <v>83</v>
      </c>
      <c r="V1118" t="str">
        <f>IFERROR(INDEX('Prix PRO CA'!$1:$1048576,MATCH(E1118,'Prix PRO BTE'!D:D,0),10),"")</f>
        <v/>
      </c>
      <c r="W1118">
        <f>+IFERROR(INDEX('Prix PRO PCS'!$1:$1048576,MATCH(E1118,'Prix PRO PCS'!D:D,0),10),"")</f>
        <v>20.75</v>
      </c>
      <c r="X1118">
        <f>IF(B1118="OPPORTUNITE",AA1118,IF(AA1118&lt;=0,"Non",IF(AA1118&gt;10,"Oui","Inf à 10")))</f>
        <v>59</v>
      </c>
      <c r="Y1118" t="str">
        <f>IFERROR(INDEX(LigneAchat!$1:$1048576,MATCH(E1118,LigneAchat!D:D,0),5),"")</f>
        <v/>
      </c>
      <c r="Z1118">
        <f>INDEX(Articles!$1:$1048576,MATCH(E1118,Articles!D:D,0),21)</f>
        <v>74</v>
      </c>
      <c r="AA1118">
        <f>+Z1118-AB1118</f>
        <v>59</v>
      </c>
      <c r="AB1118">
        <f>+INDEX(Articles!$1:$1048576,MATCH(E1118,Articles!D:D,0),23)</f>
        <v>15</v>
      </c>
    </row>
    <row r="1119">
      <c r="B1119" t="str">
        <f>INDEX(Articles!$1:$1048576,MATCH(E1119,Articles!D:D,0),6)</f>
        <v>OPPORTUNITE</v>
      </c>
      <c r="C1119" t="str">
        <f>INDEX(Articles!$1:$1048576,MATCH(E1119,Articles!D:D,0),7)</f>
        <v/>
      </c>
      <c r="D1119" t="str">
        <f>HYPERLINK(INDEX(Articles!$1:$1048576,MATCH(E1119,Articles!D:D,0),24),"Lien")</f>
        <v>Lien</v>
      </c>
      <c r="E1119" t="str">
        <v>01644-08</v>
      </c>
      <c r="F1119" t="str">
        <f>INDEX(Articles!$1:$1048576,MATCH(E1119,Articles!D:D,0),5)</f>
        <v>BATT. 45 MM 16 CPS TB BOMBES MULTICOLORES</v>
      </c>
      <c r="G1119" t="str">
        <f>INDEX(Articles!$1:$1048576,MATCH(E1119,Articles!D:D,0),8)</f>
        <v>BATTERIE</v>
      </c>
      <c r="H1119" t="str">
        <f>INDEX(Articles!$1:$1048576,MATCH(E1119,Articles!D:D,0),9)</f>
        <v>DROITE</v>
      </c>
      <c r="I1119">
        <f>INDEX(Articles!$1:$1048576,MATCH(E1119,Articles!D:D,0),10)</f>
        <v>45</v>
      </c>
      <c r="J1119" t="str">
        <f>INDEX(Articles!$1:$1048576,MATCH(E1119,Articles!D:D,0),11)</f>
        <v>BOMBE TRONC</v>
      </c>
      <c r="K1119" t="str">
        <f>INDEX(Articles!$1:$1048576,MATCH(E1119,Articles!D:D,0),12)</f>
        <v>MULTICOLORE</v>
      </c>
      <c r="L1119" t="str">
        <f>INDEX(Articles!$1:$1048576,MATCH(E1119,Articles!D:D,0),13)</f>
        <v>CN</v>
      </c>
      <c r="M1119" t="str">
        <f>INDEX(Articles!$1:$1048576,MATCH(E1119,Articles!D:D,0),14)</f>
        <v>F4</v>
      </c>
      <c r="N1119" t="str">
        <f>INDEX(Articles!$1:$1048576,MATCH(E1119,Articles!D:D,0),15)</f>
        <v>1.4G</v>
      </c>
      <c r="O1119" t="str">
        <f>INDEX(Articles!$1:$1048576,MATCH(E1119,Articles!D:D,0),16)</f>
        <v>1008-F4-69254062</v>
      </c>
      <c r="P1119">
        <f>INDEX(Articles!$1:$1048576,MATCH(E1119,Articles!D:D,0),17)*1000</f>
        <v>592</v>
      </c>
      <c r="Q1119" t="str">
        <f>INDEX(Articles!$1:$1048576,MATCH(E1119,Articles!D:D,0),18)</f>
        <v>30</v>
      </c>
      <c r="R1119">
        <f>INDEX(Articles!$1:$1048576,MATCH(E1119,Articles!D:D,0),19)</f>
        <v>45</v>
      </c>
      <c r="S1119" t="str">
        <f>IF(INDEX('Unités CA'!$1:$1048576,MATCH(E1119,'Unités CA'!D:D,0),5)=0,"",INDEX('Unités CA'!$1:$1048576,MATCH(E1119,'Unités CA'!D:D,0),5))</f>
        <v>0004/CA</v>
      </c>
      <c r="T1119" t="str">
        <f>IF(INDEX('Unités BTE'!$1:$1048576,MATCH(E1119,'Unités CA'!D:D,0),5)=0,"",INDEX('Unités BTE'!$1:$1048576,MATCH(E1119,'Unités CA'!D:D,0),5))</f>
        <v/>
      </c>
      <c r="U1119">
        <f>IFERROR(INDEX('Prix PRO CA'!$1:$1048576,MATCH(E1119,'Prix PRO CA'!D:D,0),10),"")</f>
        <v>83</v>
      </c>
      <c r="V1119" t="str">
        <f>IFERROR(INDEX('Prix PRO CA'!$1:$1048576,MATCH(E1119,'Prix PRO BTE'!D:D,0),10),"")</f>
        <v/>
      </c>
      <c r="W1119">
        <f>+IFERROR(INDEX('Prix PRO PCS'!$1:$1048576,MATCH(E1119,'Prix PRO PCS'!D:D,0),10),"")</f>
        <v>20.75</v>
      </c>
      <c r="X1119">
        <f>IF(B1119="OPPORTUNITE",AA1119,IF(AA1119&lt;=0,"Non",IF(AA1119&gt;10,"Oui","Inf à 10")))</f>
        <v>109</v>
      </c>
      <c r="Y1119" t="str">
        <f>IFERROR(INDEX(LigneAchat!$1:$1048576,MATCH(E1119,LigneAchat!D:D,0),5),"")</f>
        <v/>
      </c>
      <c r="Z1119">
        <f>INDEX(Articles!$1:$1048576,MATCH(E1119,Articles!D:D,0),21)</f>
        <v>128</v>
      </c>
      <c r="AA1119">
        <f>+Z1119-AB1119</f>
        <v>109</v>
      </c>
      <c r="AB1119">
        <f>+INDEX(Articles!$1:$1048576,MATCH(E1119,Articles!D:D,0),23)</f>
        <v>19</v>
      </c>
    </row>
    <row r="1120">
      <c r="B1120" t="str">
        <f>INDEX(Articles!$1:$1048576,MATCH(E1120,Articles!D:D,0),6)</f>
        <v>OPPORTUNITE</v>
      </c>
      <c r="C1120" t="str">
        <f>INDEX(Articles!$1:$1048576,MATCH(E1120,Articles!D:D,0),7)</f>
        <v/>
      </c>
      <c r="D1120" t="str">
        <f>HYPERLINK(INDEX(Articles!$1:$1048576,MATCH(E1120,Articles!D:D,0),24),"Lien")</f>
        <v>Lien</v>
      </c>
      <c r="E1120" t="str">
        <v>01644-19</v>
      </c>
      <c r="F1120" t="str">
        <f>INDEX(Articles!$1:$1048576,MATCH(E1120,Articles!D:D,0),5)</f>
        <v>BATT. 45 MM 16 CPS TB BOMBES FILET D'OR</v>
      </c>
      <c r="G1120" t="str">
        <f>INDEX(Articles!$1:$1048576,MATCH(E1120,Articles!D:D,0),8)</f>
        <v>BATTERIE</v>
      </c>
      <c r="H1120" t="str">
        <f>INDEX(Articles!$1:$1048576,MATCH(E1120,Articles!D:D,0),9)</f>
        <v>DROITE</v>
      </c>
      <c r="I1120">
        <f>INDEX(Articles!$1:$1048576,MATCH(E1120,Articles!D:D,0),10)</f>
        <v>45</v>
      </c>
      <c r="J1120" t="str">
        <f>INDEX(Articles!$1:$1048576,MATCH(E1120,Articles!D:D,0),11)</f>
        <v>BOMBE TRONC</v>
      </c>
      <c r="K1120" t="str">
        <f>INDEX(Articles!$1:$1048576,MATCH(E1120,Articles!D:D,0),12)</f>
        <v>OR</v>
      </c>
      <c r="L1120" t="str">
        <f>INDEX(Articles!$1:$1048576,MATCH(E1120,Articles!D:D,0),13)</f>
        <v>CN</v>
      </c>
      <c r="M1120" t="str">
        <f>INDEX(Articles!$1:$1048576,MATCH(E1120,Articles!D:D,0),14)</f>
        <v>F4</v>
      </c>
      <c r="N1120" t="str">
        <f>INDEX(Articles!$1:$1048576,MATCH(E1120,Articles!D:D,0),15)</f>
        <v>1.4G</v>
      </c>
      <c r="O1120" t="str">
        <f>INDEX(Articles!$1:$1048576,MATCH(E1120,Articles!D:D,0),16)</f>
        <v>1008-F4-69254062</v>
      </c>
      <c r="P1120">
        <f>INDEX(Articles!$1:$1048576,MATCH(E1120,Articles!D:D,0),17)*1000</f>
        <v>592</v>
      </c>
      <c r="Q1120" t="str">
        <f>INDEX(Articles!$1:$1048576,MATCH(E1120,Articles!D:D,0),18)</f>
        <v>30</v>
      </c>
      <c r="R1120">
        <f>INDEX(Articles!$1:$1048576,MATCH(E1120,Articles!D:D,0),19)</f>
        <v>45</v>
      </c>
      <c r="S1120" t="str">
        <f>IF(INDEX('Unités CA'!$1:$1048576,MATCH(E1120,'Unités CA'!D:D,0),5)=0,"",INDEX('Unités CA'!$1:$1048576,MATCH(E1120,'Unités CA'!D:D,0),5))</f>
        <v>0004/CA</v>
      </c>
      <c r="T1120" t="str">
        <f>IF(INDEX('Unités BTE'!$1:$1048576,MATCH(E1120,'Unités CA'!D:D,0),5)=0,"",INDEX('Unités BTE'!$1:$1048576,MATCH(E1120,'Unités CA'!D:D,0),5))</f>
        <v/>
      </c>
      <c r="U1120">
        <f>IFERROR(INDEX('Prix PRO CA'!$1:$1048576,MATCH(E1120,'Prix PRO CA'!D:D,0),10),"")</f>
        <v>83</v>
      </c>
      <c r="V1120" t="str">
        <f>IFERROR(INDEX('Prix PRO CA'!$1:$1048576,MATCH(E1120,'Prix PRO BTE'!D:D,0),10),"")</f>
        <v/>
      </c>
      <c r="W1120">
        <f>+IFERROR(INDEX('Prix PRO PCS'!$1:$1048576,MATCH(E1120,'Prix PRO PCS'!D:D,0),10),"")</f>
        <v>20.75</v>
      </c>
      <c r="X1120">
        <f>IF(B1120="OPPORTUNITE",AA1120,IF(AA1120&lt;=0,"Non",IF(AA1120&gt;10,"Oui","Inf à 10")))</f>
        <v>159</v>
      </c>
      <c r="Y1120" t="str">
        <f>IFERROR(INDEX(LigneAchat!$1:$1048576,MATCH(E1120,LigneAchat!D:D,0),5),"")</f>
        <v/>
      </c>
      <c r="Z1120">
        <f>INDEX(Articles!$1:$1048576,MATCH(E1120,Articles!D:D,0),21)</f>
        <v>171</v>
      </c>
      <c r="AA1120">
        <f>+Z1120-AB1120</f>
        <v>159</v>
      </c>
      <c r="AB1120">
        <f>+INDEX(Articles!$1:$1048576,MATCH(E1120,Articles!D:D,0),23)</f>
        <v>12</v>
      </c>
    </row>
    <row r="1121">
      <c r="B1121" t="str">
        <f>INDEX(Articles!$1:$1048576,MATCH(E1121,Articles!D:D,0),6)</f>
        <v>OPPORTUNITE</v>
      </c>
      <c r="C1121" t="str">
        <f>INDEX(Articles!$1:$1048576,MATCH(E1121,Articles!D:D,0),7)</f>
        <v/>
      </c>
      <c r="D1121" t="str">
        <f>HYPERLINK(INDEX(Articles!$1:$1048576,MATCH(E1121,Articles!D:D,0),24),"Lien")</f>
        <v>Lien</v>
      </c>
      <c r="E1121" t="str">
        <v>04026-15</v>
      </c>
      <c r="F1121" t="str">
        <f>INDEX(Articles!$1:$1048576,MATCH(E1121,Articles!D:D,0),5)</f>
        <v>BATT DE 40 COUPS 25MM (04028M/04026CB)</v>
      </c>
      <c r="G1121" t="str">
        <f>INDEX(Articles!$1:$1048576,MATCH(E1121,Articles!D:D,0),8)</f>
        <v>COLOR STD</v>
      </c>
      <c r="H1121" t="str">
        <f>INDEX(Articles!$1:$1048576,MATCH(E1121,Articles!D:D,0),9)</f>
        <v>COLOR STD</v>
      </c>
      <c r="I1121">
        <f>INDEX(Articles!$1:$1048576,MATCH(E1121,Articles!D:D,0),10)</f>
        <v>25</v>
      </c>
      <c r="J1121" t="str">
        <f>INDEX(Articles!$1:$1048576,MATCH(E1121,Articles!D:D,0),11)</f>
        <v>MULTI EFFETS</v>
      </c>
      <c r="K1121" t="str">
        <f>INDEX(Articles!$1:$1048576,MATCH(E1121,Articles!D:D,0),12)</f>
        <v>ASSORTI</v>
      </c>
      <c r="L1121" t="str">
        <f>INDEX(Articles!$1:$1048576,MATCH(E1121,Articles!D:D,0),13)</f>
        <v>CN</v>
      </c>
      <c r="M1121" t="str">
        <f>INDEX(Articles!$1:$1048576,MATCH(E1121,Articles!D:D,0),14)</f>
        <v>F3</v>
      </c>
      <c r="N1121" t="str">
        <f>INDEX(Articles!$1:$1048576,MATCH(E1121,Articles!D:D,0),15)</f>
        <v>1.4G</v>
      </c>
      <c r="O1121" t="str">
        <f>INDEX(Articles!$1:$1048576,MATCH(E1121,Articles!D:D,0),16)</f>
        <v>1008-F3-692486/03/07</v>
      </c>
      <c r="P1121">
        <f>INDEX(Articles!$1:$1048576,MATCH(E1121,Articles!D:D,0),17)*1000</f>
        <v>550</v>
      </c>
      <c r="Q1121" t="str">
        <f>INDEX(Articles!$1:$1048576,MATCH(E1121,Articles!D:D,0),18)</f>
        <v>30</v>
      </c>
      <c r="R1121">
        <f>INDEX(Articles!$1:$1048576,MATCH(E1121,Articles!D:D,0),19)</f>
        <v>25</v>
      </c>
      <c r="S1121" t="str">
        <f>IF(INDEX('Unités CA'!$1:$1048576,MATCH(E1121,'Unités CA'!D:D,0),5)=0,"",INDEX('Unités CA'!$1:$1048576,MATCH(E1121,'Unités CA'!D:D,0),5))</f>
        <v>0002/CA</v>
      </c>
      <c r="T1121" t="str">
        <f>IF(INDEX('Unités BTE'!$1:$1048576,MATCH(E1121,'Unités CA'!D:D,0),5)=0,"",INDEX('Unités BTE'!$1:$1048576,MATCH(E1121,'Unités CA'!D:D,0),5))</f>
        <v/>
      </c>
      <c r="U1121" t="str">
        <f>IFERROR(INDEX('Prix PRO CA'!$1:$1048576,MATCH(E1121,'Prix PRO CA'!D:D,0),10),"")</f>
        <v/>
      </c>
      <c r="V1121" t="str">
        <f>IFERROR(INDEX('Prix PRO CA'!$1:$1048576,MATCH(E1121,'Prix PRO BTE'!D:D,0),10),"")</f>
        <v/>
      </c>
      <c r="W1121">
        <f>+IFERROR(INDEX('Prix PRO PCS'!$1:$1048576,MATCH(E1121,'Prix PRO PCS'!D:D,0),10),"")</f>
        <v>14.08</v>
      </c>
      <c r="X1121">
        <f>IF(B1121="OPPORTUNITE",AA1121,IF(AA1121&lt;=0,"Non",IF(AA1121&gt;10,"Oui","Inf à 10")))</f>
        <v>34</v>
      </c>
      <c r="Y1121" t="str">
        <f>IFERROR(INDEX(LigneAchat!$1:$1048576,MATCH(E1121,LigneAchat!D:D,0),5),"")</f>
        <v/>
      </c>
      <c r="Z1121">
        <f>INDEX(Articles!$1:$1048576,MATCH(E1121,Articles!D:D,0),21)</f>
        <v>46</v>
      </c>
      <c r="AA1121">
        <f>+Z1121-AB1121</f>
        <v>34</v>
      </c>
      <c r="AB1121">
        <f>+INDEX(Articles!$1:$1048576,MATCH(E1121,Articles!D:D,0),23)</f>
        <v>12</v>
      </c>
    </row>
    <row r="1122">
      <c r="B1122" t="str">
        <f>INDEX(Articles!$1:$1048576,MATCH(E1122,Articles!D:D,0),6)</f>
        <v>OPPORTUNITE</v>
      </c>
      <c r="C1122" t="str">
        <f>INDEX(Articles!$1:$1048576,MATCH(E1122,Articles!D:D,0),7)</f>
        <v/>
      </c>
      <c r="D1122" t="str">
        <f>HYPERLINK(INDEX(Articles!$1:$1048576,MATCH(E1122,Articles!D:D,0),24),"Lien")</f>
        <v>Lien</v>
      </c>
      <c r="E1122" t="str">
        <v>15001A</v>
      </c>
      <c r="F1122" t="str">
        <f>INDEX(Articles!$1:$1048576,MATCH(E1122,Articles!D:D,0),5)</f>
        <v>FONTAINE DECOR ARGENT 30 SEC</v>
      </c>
      <c r="G1122" t="str">
        <f>INDEX(Articles!$1:$1048576,MATCH(E1122,Articles!D:D,0),8)</f>
        <v>AUTRESPYRO</v>
      </c>
      <c r="H1122" t="str">
        <f>INDEX(Articles!$1:$1048576,MATCH(E1122,Articles!D:D,0),9)</f>
        <v>LANCE DECO</v>
      </c>
      <c r="I1122">
        <f>INDEX(Articles!$1:$1048576,MATCH(E1122,Articles!D:D,0),10)</f>
        <v>15</v>
      </c>
      <c r="J1122" t="str">
        <f>INDEX(Articles!$1:$1048576,MATCH(E1122,Articles!D:D,0),11)</f>
        <v>FONTAINE</v>
      </c>
      <c r="K1122" t="str">
        <f>INDEX(Articles!$1:$1048576,MATCH(E1122,Articles!D:D,0),12)</f>
        <v>ARGENT</v>
      </c>
      <c r="L1122" t="str">
        <f>INDEX(Articles!$1:$1048576,MATCH(E1122,Articles!D:D,0),13)</f>
        <v>CN</v>
      </c>
      <c r="M1122" t="str">
        <f>INDEX(Articles!$1:$1048576,MATCH(E1122,Articles!D:D,0),14)</f>
        <v>T1</v>
      </c>
      <c r="N1122" t="str">
        <f>INDEX(Articles!$1:$1048576,MATCH(E1122,Articles!D:D,0),15)</f>
        <v>1.4G</v>
      </c>
      <c r="O1122" t="str">
        <f>INDEX(Articles!$1:$1048576,MATCH(E1122,Articles!D:D,0),16)</f>
        <v>0163-T1-1128</v>
      </c>
      <c r="P1122">
        <f>INDEX(Articles!$1:$1048576,MATCH(E1122,Articles!D:D,0),17)*1000</f>
        <v>3.5</v>
      </c>
      <c r="Q1122" t="str">
        <f>INDEX(Articles!$1:$1048576,MATCH(E1122,Articles!D:D,0),18)</f>
        <v>30</v>
      </c>
      <c r="R1122">
        <f>INDEX(Articles!$1:$1048576,MATCH(E1122,Articles!D:D,0),19)</f>
        <v>1</v>
      </c>
      <c r="S1122" t="str">
        <f>IF(INDEX('Unités CA'!$1:$1048576,MATCH(E1122,'Unités CA'!D:D,0),5)=0,"",INDEX('Unités CA'!$1:$1048576,MATCH(E1122,'Unités CA'!D:D,0),5))</f>
        <v>2000/CA</v>
      </c>
      <c r="T1122" t="str">
        <f>IF(INDEX('Unités BTE'!$1:$1048576,MATCH(E1122,'Unités CA'!D:D,0),5)=0,"",INDEX('Unités BTE'!$1:$1048576,MATCH(E1122,'Unités CA'!D:D,0),5))</f>
        <v/>
      </c>
      <c r="U1122">
        <f>IFERROR(INDEX('Prix PRO CA'!$1:$1048576,MATCH(E1122,'Prix PRO CA'!D:D,0),10),"")</f>
        <v>320</v>
      </c>
      <c r="V1122" t="str">
        <f>IFERROR(INDEX('Prix PRO CA'!$1:$1048576,MATCH(E1122,'Prix PRO BTE'!D:D,0),10),"")</f>
        <v/>
      </c>
      <c r="W1122">
        <f>+IFERROR(INDEX('Prix PRO PCS'!$1:$1048576,MATCH(E1122,'Prix PRO PCS'!D:D,0),10),"")</f>
        <v>0.16</v>
      </c>
      <c r="X1122">
        <f>IF(B1122="OPPORTUNITE",AA1122,IF(AA1122&lt;=0,"Non",IF(AA1122&gt;10,"Oui","Inf à 10")))</f>
        <v>2000</v>
      </c>
      <c r="Y1122" t="str">
        <f>IFERROR(INDEX(LigneAchat!$1:$1048576,MATCH(E1122,LigneAchat!D:D,0),5),"")</f>
        <v/>
      </c>
      <c r="Z1122">
        <f>INDEX(Articles!$1:$1048576,MATCH(E1122,Articles!D:D,0),21)</f>
        <v>2000</v>
      </c>
      <c r="AA1122">
        <f>+Z1122-AB1122</f>
        <v>2000</v>
      </c>
      <c r="AB1122">
        <f>+INDEX(Articles!$1:$1048576,MATCH(E1122,Articles!D:D,0),23)</f>
        <v>0</v>
      </c>
    </row>
    <row r="1123">
      <c r="B1123" t="str">
        <f>INDEX(Articles!$1:$1048576,MATCH(E1123,Articles!D:D,0),6)</f>
        <v>OPPORTUNITE</v>
      </c>
      <c r="C1123" t="str">
        <f>INDEX(Articles!$1:$1048576,MATCH(E1123,Articles!D:D,0),7)</f>
        <v/>
      </c>
      <c r="D1123" t="str">
        <f>HYPERLINK(INDEX(Articles!$1:$1048576,MATCH(E1123,Articles!D:D,0),24),"Lien")</f>
        <v>Lien</v>
      </c>
      <c r="E1123" t="str">
        <v>15001B</v>
      </c>
      <c r="F1123" t="str">
        <f>INDEX(Articles!$1:$1048576,MATCH(E1123,Articles!D:D,0),5)</f>
        <v>FONTAINE DECOR BLEU 30 SEC</v>
      </c>
      <c r="G1123" t="str">
        <f>INDEX(Articles!$1:$1048576,MATCH(E1123,Articles!D:D,0),8)</f>
        <v>AUTRESPYRO</v>
      </c>
      <c r="H1123" t="str">
        <f>INDEX(Articles!$1:$1048576,MATCH(E1123,Articles!D:D,0),9)</f>
        <v>LANCE DECO</v>
      </c>
      <c r="I1123">
        <f>INDEX(Articles!$1:$1048576,MATCH(E1123,Articles!D:D,0),10)</f>
        <v>15</v>
      </c>
      <c r="J1123" t="str">
        <f>INDEX(Articles!$1:$1048576,MATCH(E1123,Articles!D:D,0),11)</f>
        <v>FONTAINE</v>
      </c>
      <c r="K1123" t="str">
        <f>INDEX(Articles!$1:$1048576,MATCH(E1123,Articles!D:D,0),12)</f>
        <v>BLEU</v>
      </c>
      <c r="L1123" t="str">
        <f>INDEX(Articles!$1:$1048576,MATCH(E1123,Articles!D:D,0),13)</f>
        <v>CN</v>
      </c>
      <c r="M1123" t="str">
        <f>INDEX(Articles!$1:$1048576,MATCH(E1123,Articles!D:D,0),14)</f>
        <v>T1</v>
      </c>
      <c r="N1123" t="str">
        <f>INDEX(Articles!$1:$1048576,MATCH(E1123,Articles!D:D,0),15)</f>
        <v>1.4G</v>
      </c>
      <c r="O1123" t="str">
        <f>INDEX(Articles!$1:$1048576,MATCH(E1123,Articles!D:D,0),16)</f>
        <v>0163-T1-1128</v>
      </c>
      <c r="P1123">
        <f>INDEX(Articles!$1:$1048576,MATCH(E1123,Articles!D:D,0),17)*1000</f>
        <v>3.5</v>
      </c>
      <c r="Q1123" t="str">
        <f>INDEX(Articles!$1:$1048576,MATCH(E1123,Articles!D:D,0),18)</f>
        <v>30</v>
      </c>
      <c r="R1123">
        <f>INDEX(Articles!$1:$1048576,MATCH(E1123,Articles!D:D,0),19)</f>
        <v>1</v>
      </c>
      <c r="S1123" t="str">
        <f>IF(INDEX('Unités CA'!$1:$1048576,MATCH(E1123,'Unités CA'!D:D,0),5)=0,"",INDEX('Unités CA'!$1:$1048576,MATCH(E1123,'Unités CA'!D:D,0),5))</f>
        <v>2000/CA</v>
      </c>
      <c r="T1123" t="str">
        <f>IF(INDEX('Unités BTE'!$1:$1048576,MATCH(E1123,'Unités CA'!D:D,0),5)=0,"",INDEX('Unités BTE'!$1:$1048576,MATCH(E1123,'Unités CA'!D:D,0),5))</f>
        <v/>
      </c>
      <c r="U1123">
        <f>IFERROR(INDEX('Prix PRO CA'!$1:$1048576,MATCH(E1123,'Prix PRO CA'!D:D,0),10),"")</f>
        <v>320</v>
      </c>
      <c r="V1123" t="str">
        <f>IFERROR(INDEX('Prix PRO CA'!$1:$1048576,MATCH(E1123,'Prix PRO BTE'!D:D,0),10),"")</f>
        <v/>
      </c>
      <c r="W1123">
        <f>+IFERROR(INDEX('Prix PRO PCS'!$1:$1048576,MATCH(E1123,'Prix PRO PCS'!D:D,0),10),"")</f>
        <v>0.16</v>
      </c>
      <c r="X1123">
        <f>IF(B1123="OPPORTUNITE",AA1123,IF(AA1123&lt;=0,"Non",IF(AA1123&gt;10,"Oui","Inf à 10")))</f>
        <v>12000</v>
      </c>
      <c r="Y1123" t="str">
        <f>IFERROR(INDEX(LigneAchat!$1:$1048576,MATCH(E1123,LigneAchat!D:D,0),5),"")</f>
        <v/>
      </c>
      <c r="Z1123">
        <f>INDEX(Articles!$1:$1048576,MATCH(E1123,Articles!D:D,0),21)</f>
        <v>12000</v>
      </c>
      <c r="AA1123">
        <f>+Z1123-AB1123</f>
        <v>12000</v>
      </c>
      <c r="AB1123">
        <f>+INDEX(Articles!$1:$1048576,MATCH(E1123,Articles!D:D,0),23)</f>
        <v>0</v>
      </c>
    </row>
    <row r="1124">
      <c r="B1124" t="str">
        <f>INDEX(Articles!$1:$1048576,MATCH(E1124,Articles!D:D,0),6)</f>
        <v>OPPORTUNITE</v>
      </c>
      <c r="C1124" t="str">
        <f>INDEX(Articles!$1:$1048576,MATCH(E1124,Articles!D:D,0),7)</f>
        <v/>
      </c>
      <c r="D1124" t="str">
        <f>HYPERLINK(INDEX(Articles!$1:$1048576,MATCH(E1124,Articles!D:D,0),24),"Lien")</f>
        <v>Lien</v>
      </c>
      <c r="E1124" t="str">
        <v>15001R</v>
      </c>
      <c r="F1124" t="str">
        <f>INDEX(Articles!$1:$1048576,MATCH(E1124,Articles!D:D,0),5)</f>
        <v>FONTAINE DECOR ROUGE 30 SEC</v>
      </c>
      <c r="G1124" t="str">
        <f>INDEX(Articles!$1:$1048576,MATCH(E1124,Articles!D:D,0),8)</f>
        <v>AUTRESPYRO</v>
      </c>
      <c r="H1124" t="str">
        <f>INDEX(Articles!$1:$1048576,MATCH(E1124,Articles!D:D,0),9)</f>
        <v>LANCE DECO</v>
      </c>
      <c r="I1124">
        <f>INDEX(Articles!$1:$1048576,MATCH(E1124,Articles!D:D,0),10)</f>
        <v>15</v>
      </c>
      <c r="J1124" t="str">
        <f>INDEX(Articles!$1:$1048576,MATCH(E1124,Articles!D:D,0),11)</f>
        <v>FONTAINE</v>
      </c>
      <c r="K1124" t="str">
        <f>INDEX(Articles!$1:$1048576,MATCH(E1124,Articles!D:D,0),12)</f>
        <v>ROUGE</v>
      </c>
      <c r="L1124" t="str">
        <f>INDEX(Articles!$1:$1048576,MATCH(E1124,Articles!D:D,0),13)</f>
        <v>CN</v>
      </c>
      <c r="M1124" t="str">
        <f>INDEX(Articles!$1:$1048576,MATCH(E1124,Articles!D:D,0),14)</f>
        <v>T1</v>
      </c>
      <c r="N1124" t="str">
        <f>INDEX(Articles!$1:$1048576,MATCH(E1124,Articles!D:D,0),15)</f>
        <v>1.4G</v>
      </c>
      <c r="O1124" t="str">
        <f>INDEX(Articles!$1:$1048576,MATCH(E1124,Articles!D:D,0),16)</f>
        <v>0163-T1-1128</v>
      </c>
      <c r="P1124">
        <f>INDEX(Articles!$1:$1048576,MATCH(E1124,Articles!D:D,0),17)*1000</f>
        <v>3.5</v>
      </c>
      <c r="Q1124" t="str">
        <f>INDEX(Articles!$1:$1048576,MATCH(E1124,Articles!D:D,0),18)</f>
        <v>30</v>
      </c>
      <c r="R1124">
        <f>INDEX(Articles!$1:$1048576,MATCH(E1124,Articles!D:D,0),19)</f>
        <v>1</v>
      </c>
      <c r="S1124" t="str">
        <f>IF(INDEX('Unités CA'!$1:$1048576,MATCH(E1124,'Unités CA'!D:D,0),5)=0,"",INDEX('Unités CA'!$1:$1048576,MATCH(E1124,'Unités CA'!D:D,0),5))</f>
        <v>2000/CA</v>
      </c>
      <c r="T1124" t="str">
        <f>IF(INDEX('Unités BTE'!$1:$1048576,MATCH(E1124,'Unités CA'!D:D,0),5)=0,"",INDEX('Unités BTE'!$1:$1048576,MATCH(E1124,'Unités CA'!D:D,0),5))</f>
        <v/>
      </c>
      <c r="U1124">
        <f>IFERROR(INDEX('Prix PRO CA'!$1:$1048576,MATCH(E1124,'Prix PRO CA'!D:D,0),10),"")</f>
        <v>320</v>
      </c>
      <c r="V1124" t="str">
        <f>IFERROR(INDEX('Prix PRO CA'!$1:$1048576,MATCH(E1124,'Prix PRO BTE'!D:D,0),10),"")</f>
        <v/>
      </c>
      <c r="W1124">
        <f>+IFERROR(INDEX('Prix PRO PCS'!$1:$1048576,MATCH(E1124,'Prix PRO PCS'!D:D,0),10),"")</f>
        <v>0.16</v>
      </c>
      <c r="X1124">
        <f>IF(B1124="OPPORTUNITE",AA1124,IF(AA1124&lt;=0,"Non",IF(AA1124&gt;10,"Oui","Inf à 10")))</f>
        <v>10000</v>
      </c>
      <c r="Y1124" t="str">
        <f>IFERROR(INDEX(LigneAchat!$1:$1048576,MATCH(E1124,LigneAchat!D:D,0),5),"")</f>
        <v/>
      </c>
      <c r="Z1124">
        <f>INDEX(Articles!$1:$1048576,MATCH(E1124,Articles!D:D,0),21)</f>
        <v>10000</v>
      </c>
      <c r="AA1124">
        <f>+Z1124-AB1124</f>
        <v>10000</v>
      </c>
      <c r="AB1124">
        <f>+INDEX(Articles!$1:$1048576,MATCH(E1124,Articles!D:D,0),23)</f>
        <v>0</v>
      </c>
    </row>
    <row r="1125">
      <c r="B1125" t="str">
        <f>INDEX(Articles!$1:$1048576,MATCH(E1125,Articles!D:D,0),6)</f>
        <v>OPPORTUNITE</v>
      </c>
      <c r="C1125" t="str">
        <f>INDEX(Articles!$1:$1048576,MATCH(E1125,Articles!D:D,0),7)</f>
        <v/>
      </c>
      <c r="D1125" t="str">
        <f>HYPERLINK(INDEX(Articles!$1:$1048576,MATCH(E1125,Articles!D:D,0),24),"Lien")</f>
        <v>Lien</v>
      </c>
      <c r="E1125" t="str">
        <v>P152361</v>
      </c>
      <c r="F1125" t="str">
        <f>INDEX(Articles!$1:$1048576,MATCH(E1125,Articles!D:D,0),5)</f>
        <v>FLAMME DE BENGALE BLEU 1 MIN</v>
      </c>
      <c r="G1125" t="str">
        <f>INDEX(Articles!$1:$1048576,MATCH(E1125,Articles!D:D,0),8)</f>
        <v>AUTRESPYRO</v>
      </c>
      <c r="H1125" t="str">
        <f>INDEX(Articles!$1:$1048576,MATCH(E1125,Articles!D:D,0),9)</f>
        <v>PETIT ART</v>
      </c>
      <c r="I1125">
        <f>INDEX(Articles!$1:$1048576,MATCH(E1125,Articles!D:D,0),10)</f>
        <v>35</v>
      </c>
      <c r="J1125" t="str">
        <f>INDEX(Articles!$1:$1048576,MATCH(E1125,Articles!D:D,0),11)</f>
        <v>FLAMME</v>
      </c>
      <c r="K1125" t="str">
        <f>INDEX(Articles!$1:$1048576,MATCH(E1125,Articles!D:D,0),12)</f>
        <v>BLEU</v>
      </c>
      <c r="L1125" t="str">
        <f>INDEX(Articles!$1:$1048576,MATCH(E1125,Articles!D:D,0),13)</f>
        <v>FR</v>
      </c>
      <c r="M1125" t="str">
        <f>INDEX(Articles!$1:$1048576,MATCH(E1125,Articles!D:D,0),14)</f>
        <v>F2</v>
      </c>
      <c r="N1125" t="str">
        <f>INDEX(Articles!$1:$1048576,MATCH(E1125,Articles!D:D,0),15)</f>
        <v>1.4G</v>
      </c>
      <c r="O1125" t="str">
        <f>INDEX(Articles!$1:$1048576,MATCH(E1125,Articles!D:D,0),16)</f>
        <v>0163-F2-3856</v>
      </c>
      <c r="P1125">
        <f>INDEX(Articles!$1:$1048576,MATCH(E1125,Articles!D:D,0),17)*1000</f>
        <v>94.39999999999999</v>
      </c>
      <c r="Q1125" t="str">
        <f>INDEX(Articles!$1:$1048576,MATCH(E1125,Articles!D:D,0),18)</f>
        <v>60</v>
      </c>
      <c r="R1125">
        <f>INDEX(Articles!$1:$1048576,MATCH(E1125,Articles!D:D,0),19)</f>
        <v>8</v>
      </c>
      <c r="S1125" t="str">
        <f>IF(INDEX('Unités CA'!$1:$1048576,MATCH(E1125,'Unités CA'!D:D,0),5)=0,"",INDEX('Unités CA'!$1:$1048576,MATCH(E1125,'Unités CA'!D:D,0),5))</f>
        <v>0036/CA</v>
      </c>
      <c r="T1125" t="str">
        <f>IF(INDEX('Unités BTE'!$1:$1048576,MATCH(E1125,'Unités CA'!D:D,0),5)=0,"",INDEX('Unités BTE'!$1:$1048576,MATCH(E1125,'Unités CA'!D:D,0),5))</f>
        <v/>
      </c>
      <c r="U1125">
        <f>IFERROR(INDEX('Prix PRO CA'!$1:$1048576,MATCH(E1125,'Prix PRO CA'!D:D,0),10),"")</f>
        <v>207</v>
      </c>
      <c r="V1125">
        <f>IFERROR(INDEX('Prix PRO CA'!$1:$1048576,MATCH(E1125,'Prix PRO BTE'!D:D,0),10),"")</f>
        <v>169.44</v>
      </c>
      <c r="W1125">
        <f>+IFERROR(INDEX('Prix PRO PCS'!$1:$1048576,MATCH(E1125,'Prix PRO PCS'!D:D,0),10),"")</f>
        <v>5.75</v>
      </c>
      <c r="X1125">
        <f>IF(B1125="OPPORTUNITE",AA1125,IF(AA1125&lt;=0,"Non",IF(AA1125&gt;10,"Oui","Inf à 10")))</f>
        <v>24</v>
      </c>
      <c r="Y1125" t="str">
        <f>IFERROR(INDEX(LigneAchat!$1:$1048576,MATCH(E1125,LigneAchat!D:D,0),5),"")</f>
        <v/>
      </c>
      <c r="Z1125">
        <f>INDEX(Articles!$1:$1048576,MATCH(E1125,Articles!D:D,0),21)</f>
        <v>24</v>
      </c>
      <c r="AA1125">
        <f>+Z1125-AB1125</f>
        <v>24</v>
      </c>
      <c r="AB1125">
        <f>+INDEX(Articles!$1:$1048576,MATCH(E1125,Articles!D:D,0),23)</f>
        <v>0</v>
      </c>
    </row>
    <row r="1126">
      <c r="B1126" t="str">
        <f>INDEX(Articles!$1:$1048576,MATCH(E1126,Articles!D:D,0),6)</f>
        <v>OPPORTUNITE</v>
      </c>
      <c r="C1126" t="str">
        <f>INDEX(Articles!$1:$1048576,MATCH(E1126,Articles!D:D,0),7)</f>
        <v/>
      </c>
      <c r="D1126" t="str">
        <f>HYPERLINK(INDEX(Articles!$1:$1048576,MATCH(E1126,Articles!D:D,0),24),"Lien")</f>
        <v>Lien</v>
      </c>
      <c r="E1126" t="str">
        <v>P152362</v>
      </c>
      <c r="F1126" t="str">
        <f>INDEX(Articles!$1:$1048576,MATCH(E1126,Articles!D:D,0),5)</f>
        <v>FLAMME DE BENGALE BLANCHE 1 MIN</v>
      </c>
      <c r="G1126" t="str">
        <f>INDEX(Articles!$1:$1048576,MATCH(E1126,Articles!D:D,0),8)</f>
        <v>AUTRESPYRO</v>
      </c>
      <c r="H1126" t="str">
        <f>INDEX(Articles!$1:$1048576,MATCH(E1126,Articles!D:D,0),9)</f>
        <v>PETIT ART</v>
      </c>
      <c r="I1126">
        <f>INDEX(Articles!$1:$1048576,MATCH(E1126,Articles!D:D,0),10)</f>
        <v>35</v>
      </c>
      <c r="J1126" t="str">
        <f>INDEX(Articles!$1:$1048576,MATCH(E1126,Articles!D:D,0),11)</f>
        <v>FLAMME</v>
      </c>
      <c r="K1126" t="str">
        <f>INDEX(Articles!$1:$1048576,MATCH(E1126,Articles!D:D,0),12)</f>
        <v>BLANC</v>
      </c>
      <c r="L1126" t="str">
        <f>INDEX(Articles!$1:$1048576,MATCH(E1126,Articles!D:D,0),13)</f>
        <v>FR</v>
      </c>
      <c r="M1126" t="str">
        <f>INDEX(Articles!$1:$1048576,MATCH(E1126,Articles!D:D,0),14)</f>
        <v>F2</v>
      </c>
      <c r="N1126" t="str">
        <f>INDEX(Articles!$1:$1048576,MATCH(E1126,Articles!D:D,0),15)</f>
        <v>1.4G</v>
      </c>
      <c r="O1126" t="str">
        <f>INDEX(Articles!$1:$1048576,MATCH(E1126,Articles!D:D,0),16)</f>
        <v>0163-F2-3856</v>
      </c>
      <c r="P1126">
        <f>INDEX(Articles!$1:$1048576,MATCH(E1126,Articles!D:D,0),17)*1000</f>
        <v>9.277000000000001</v>
      </c>
      <c r="Q1126" t="str">
        <f>INDEX(Articles!$1:$1048576,MATCH(E1126,Articles!D:D,0),18)</f>
        <v>60</v>
      </c>
      <c r="R1126">
        <f>INDEX(Articles!$1:$1048576,MATCH(E1126,Articles!D:D,0),19)</f>
        <v>8</v>
      </c>
      <c r="S1126" t="str">
        <f>IF(INDEX('Unités CA'!$1:$1048576,MATCH(E1126,'Unités CA'!D:D,0),5)=0,"",INDEX('Unités CA'!$1:$1048576,MATCH(E1126,'Unités CA'!D:D,0),5))</f>
        <v>0036/CA</v>
      </c>
      <c r="T1126" t="str">
        <f>IF(INDEX('Unités BTE'!$1:$1048576,MATCH(E1126,'Unités CA'!D:D,0),5)=0,"",INDEX('Unités BTE'!$1:$1048576,MATCH(E1126,'Unités CA'!D:D,0),5))</f>
        <v/>
      </c>
      <c r="U1126">
        <f>IFERROR(INDEX('Prix PRO CA'!$1:$1048576,MATCH(E1126,'Prix PRO CA'!D:D,0),10),"")</f>
        <v>207</v>
      </c>
      <c r="V1126">
        <f>IFERROR(INDEX('Prix PRO CA'!$1:$1048576,MATCH(E1126,'Prix PRO BTE'!D:D,0),10),"")</f>
        <v>169.44</v>
      </c>
      <c r="W1126">
        <f>+IFERROR(INDEX('Prix PRO PCS'!$1:$1048576,MATCH(E1126,'Prix PRO PCS'!D:D,0),10),"")</f>
        <v>5.75</v>
      </c>
      <c r="X1126">
        <f>IF(B1126="OPPORTUNITE",AA1126,IF(AA1126&lt;=0,"Non",IF(AA1126&gt;10,"Oui","Inf à 10")))</f>
        <v>3</v>
      </c>
      <c r="Y1126" t="str">
        <f>IFERROR(INDEX(LigneAchat!$1:$1048576,MATCH(E1126,LigneAchat!D:D,0),5),"")</f>
        <v/>
      </c>
      <c r="Z1126">
        <f>INDEX(Articles!$1:$1048576,MATCH(E1126,Articles!D:D,0),21)</f>
        <v>3</v>
      </c>
      <c r="AA1126">
        <f>+Z1126-AB1126</f>
        <v>3</v>
      </c>
      <c r="AB1126">
        <f>+INDEX(Articles!$1:$1048576,MATCH(E1126,Articles!D:D,0),23)</f>
        <v>0</v>
      </c>
    </row>
    <row r="1127">
      <c r="B1127" t="str">
        <f>INDEX(Articles!$1:$1048576,MATCH(E1127,Articles!D:D,0),6)</f>
        <v>OPPORTUNITE</v>
      </c>
      <c r="C1127" t="str">
        <f>INDEX(Articles!$1:$1048576,MATCH(E1127,Articles!D:D,0),7)</f>
        <v/>
      </c>
      <c r="D1127" t="str">
        <f>HYPERLINK(INDEX(Articles!$1:$1048576,MATCH(E1127,Articles!D:D,0),24),"Lien")</f>
        <v>Lien</v>
      </c>
      <c r="E1127" t="str">
        <v>P152363</v>
      </c>
      <c r="F1127" t="str">
        <f>INDEX(Articles!$1:$1048576,MATCH(E1127,Articles!D:D,0),5)</f>
        <v>FLAMME DE BENGALE ROUGE 1 MIN</v>
      </c>
      <c r="G1127" t="str">
        <f>INDEX(Articles!$1:$1048576,MATCH(E1127,Articles!D:D,0),8)</f>
        <v>AUTRESPYRO</v>
      </c>
      <c r="H1127" t="str">
        <f>INDEX(Articles!$1:$1048576,MATCH(E1127,Articles!D:D,0),9)</f>
        <v>PETIT ART</v>
      </c>
      <c r="I1127">
        <f>INDEX(Articles!$1:$1048576,MATCH(E1127,Articles!D:D,0),10)</f>
        <v>35</v>
      </c>
      <c r="J1127" t="str">
        <f>INDEX(Articles!$1:$1048576,MATCH(E1127,Articles!D:D,0),11)</f>
        <v>FLAMME</v>
      </c>
      <c r="K1127" t="str">
        <f>INDEX(Articles!$1:$1048576,MATCH(E1127,Articles!D:D,0),12)</f>
        <v>ROUGE</v>
      </c>
      <c r="L1127" t="str">
        <f>INDEX(Articles!$1:$1048576,MATCH(E1127,Articles!D:D,0),13)</f>
        <v>FR</v>
      </c>
      <c r="M1127" t="str">
        <f>INDEX(Articles!$1:$1048576,MATCH(E1127,Articles!D:D,0),14)</f>
        <v>F2</v>
      </c>
      <c r="N1127" t="str">
        <f>INDEX(Articles!$1:$1048576,MATCH(E1127,Articles!D:D,0),15)</f>
        <v>1.4G</v>
      </c>
      <c r="O1127" t="str">
        <f>INDEX(Articles!$1:$1048576,MATCH(E1127,Articles!D:D,0),16)</f>
        <v>0163-F2-3856</v>
      </c>
      <c r="P1127">
        <f>INDEX(Articles!$1:$1048576,MATCH(E1127,Articles!D:D,0),17)*1000</f>
        <v>86</v>
      </c>
      <c r="Q1127" t="str">
        <f>INDEX(Articles!$1:$1048576,MATCH(E1127,Articles!D:D,0),18)</f>
        <v>60</v>
      </c>
      <c r="R1127">
        <f>INDEX(Articles!$1:$1048576,MATCH(E1127,Articles!D:D,0),19)</f>
        <v>8</v>
      </c>
      <c r="S1127" t="str">
        <f>IF(INDEX('Unités CA'!$1:$1048576,MATCH(E1127,'Unités CA'!D:D,0),5)=0,"",INDEX('Unités CA'!$1:$1048576,MATCH(E1127,'Unités CA'!D:D,0),5))</f>
        <v>0008/CA</v>
      </c>
      <c r="T1127" t="str">
        <f>IF(INDEX('Unités BTE'!$1:$1048576,MATCH(E1127,'Unités CA'!D:D,0),5)=0,"",INDEX('Unités BTE'!$1:$1048576,MATCH(E1127,'Unités CA'!D:D,0),5))</f>
        <v/>
      </c>
      <c r="U1127">
        <f>IFERROR(INDEX('Prix PRO CA'!$1:$1048576,MATCH(E1127,'Prix PRO CA'!D:D,0),10),"")</f>
        <v>207</v>
      </c>
      <c r="V1127">
        <f>IFERROR(INDEX('Prix PRO CA'!$1:$1048576,MATCH(E1127,'Prix PRO BTE'!D:D,0),10),"")</f>
        <v>169.44</v>
      </c>
      <c r="W1127">
        <f>+IFERROR(INDEX('Prix PRO PCS'!$1:$1048576,MATCH(E1127,'Prix PRO PCS'!D:D,0),10),"")</f>
        <v>5.75</v>
      </c>
      <c r="X1127">
        <f>IF(B1127="OPPORTUNITE",AA1127,IF(AA1127&lt;=0,"Non",IF(AA1127&gt;10,"Oui","Inf à 10")))</f>
        <v>8</v>
      </c>
      <c r="Y1127" t="str">
        <f>IFERROR(INDEX(LigneAchat!$1:$1048576,MATCH(E1127,LigneAchat!D:D,0),5),"")</f>
        <v/>
      </c>
      <c r="Z1127">
        <f>INDEX(Articles!$1:$1048576,MATCH(E1127,Articles!D:D,0),21)</f>
        <v>8</v>
      </c>
      <c r="AA1127">
        <f>+Z1127-AB1127</f>
        <v>8</v>
      </c>
      <c r="AB1127">
        <f>+INDEX(Articles!$1:$1048576,MATCH(E1127,Articles!D:D,0),23)</f>
        <v>0</v>
      </c>
    </row>
    <row r="1128">
      <c r="B1128" t="str">
        <f>INDEX(Articles!$1:$1048576,MATCH(E1128,Articles!D:D,0),6)</f>
        <v>OPPORTUNITE</v>
      </c>
      <c r="C1128" t="str">
        <f>INDEX(Articles!$1:$1048576,MATCH(E1128,Articles!D:D,0),7)</f>
        <v/>
      </c>
      <c r="D1128" t="str">
        <f>HYPERLINK(INDEX(Articles!$1:$1048576,MATCH(E1128,Articles!D:D,0),24),"Lien")</f>
        <v>Lien</v>
      </c>
      <c r="E1128" t="str">
        <v>15061A</v>
      </c>
      <c r="F1128" t="str">
        <f>INDEX(Articles!$1:$1048576,MATCH(E1128,Articles!D:D,0),5)</f>
        <v>FONTAINE LUMIERE D'ARGENT 2 AE</v>
      </c>
      <c r="G1128" t="str">
        <f>INDEX(Articles!$1:$1048576,MATCH(E1128,Articles!D:D,0),8)</f>
        <v>AUTRESPYRO</v>
      </c>
      <c r="H1128" t="str">
        <f>INDEX(Articles!$1:$1048576,MATCH(E1128,Articles!D:D,0),9)</f>
        <v>FONTAINE</v>
      </c>
      <c r="I1128">
        <f>INDEX(Articles!$1:$1048576,MATCH(E1128,Articles!D:D,0),10)</f>
        <v>75</v>
      </c>
      <c r="J1128" t="str">
        <f>INDEX(Articles!$1:$1048576,MATCH(E1128,Articles!D:D,0),11)</f>
        <v>FONTAINE</v>
      </c>
      <c r="K1128" t="str">
        <f>INDEX(Articles!$1:$1048576,MATCH(E1128,Articles!D:D,0),12)</f>
        <v>ARGENT</v>
      </c>
      <c r="L1128" t="str">
        <f>INDEX(Articles!$1:$1048576,MATCH(E1128,Articles!D:D,0),13)</f>
        <v>CN</v>
      </c>
      <c r="M1128" t="str">
        <f>INDEX(Articles!$1:$1048576,MATCH(E1128,Articles!D:D,0),14)</f>
        <v>T1</v>
      </c>
      <c r="N1128" t="str">
        <f>INDEX(Articles!$1:$1048576,MATCH(E1128,Articles!D:D,0),15)</f>
        <v>1.4G</v>
      </c>
      <c r="O1128" t="str">
        <f>INDEX(Articles!$1:$1048576,MATCH(E1128,Articles!D:D,0),16)</f>
        <v>0163-T1-2877</v>
      </c>
      <c r="P1128">
        <f>INDEX(Articles!$1:$1048576,MATCH(E1128,Articles!D:D,0),17)*1000</f>
        <v>650</v>
      </c>
      <c r="Q1128" t="str">
        <f>INDEX(Articles!$1:$1048576,MATCH(E1128,Articles!D:D,0),18)</f>
        <v>90</v>
      </c>
      <c r="R1128">
        <f>INDEX(Articles!$1:$1048576,MATCH(E1128,Articles!D:D,0),19)</f>
        <v>15</v>
      </c>
      <c r="S1128" t="str">
        <f>IF(INDEX('Unités CA'!$1:$1048576,MATCH(E1128,'Unités CA'!D:D,0),5)=0,"",INDEX('Unités CA'!$1:$1048576,MATCH(E1128,'Unités CA'!D:D,0),5))</f>
        <v>0006/CA</v>
      </c>
      <c r="T1128" t="str">
        <f>IF(INDEX('Unités BTE'!$1:$1048576,MATCH(E1128,'Unités CA'!D:D,0),5)=0,"",INDEX('Unités BTE'!$1:$1048576,MATCH(E1128,'Unités CA'!D:D,0),5))</f>
        <v/>
      </c>
      <c r="U1128">
        <f>IFERROR(INDEX('Prix PRO CA'!$1:$1048576,MATCH(E1128,'Prix PRO CA'!D:D,0),10),"")</f>
        <v>99.48</v>
      </c>
      <c r="V1128" t="str">
        <f>IFERROR(INDEX('Prix PRO CA'!$1:$1048576,MATCH(E1128,'Prix PRO BTE'!D:D,0),10),"")</f>
        <v/>
      </c>
      <c r="W1128">
        <f>+IFERROR(INDEX('Prix PRO PCS'!$1:$1048576,MATCH(E1128,'Prix PRO PCS'!D:D,0),10),"")</f>
        <v>16.58</v>
      </c>
      <c r="X1128">
        <f>IF(B1128="OPPORTUNITE",AA1128,IF(AA1128&lt;=0,"Non",IF(AA1128&gt;10,"Oui","Inf à 10")))</f>
        <v>51</v>
      </c>
      <c r="Y1128" t="str">
        <f>IFERROR(INDEX(LigneAchat!$1:$1048576,MATCH(E1128,LigneAchat!D:D,0),5),"")</f>
        <v/>
      </c>
      <c r="Z1128">
        <f>INDEX(Articles!$1:$1048576,MATCH(E1128,Articles!D:D,0),21)</f>
        <v>51</v>
      </c>
      <c r="AA1128">
        <f>+Z1128-AB1128</f>
        <v>51</v>
      </c>
      <c r="AB1128">
        <f>+INDEX(Articles!$1:$1048576,MATCH(E1128,Articles!D:D,0),23)</f>
        <v>0</v>
      </c>
    </row>
    <row r="1129">
      <c r="B1129" t="str">
        <f>INDEX(Articles!$1:$1048576,MATCH(E1129,Articles!D:D,0),6)</f>
        <v>OPPORTUNITE</v>
      </c>
      <c r="C1129" t="str">
        <f>INDEX(Articles!$1:$1048576,MATCH(E1129,Articles!D:D,0),7)</f>
        <v/>
      </c>
      <c r="D1129" t="str">
        <f>HYPERLINK(INDEX(Articles!$1:$1048576,MATCH(E1129,Articles!D:D,0),24),"Lien")</f>
        <v>Lien</v>
      </c>
      <c r="E1129" t="str">
        <v>15061OR</v>
      </c>
      <c r="F1129" t="str">
        <f>INDEX(Articles!$1:$1048576,MATCH(E1129,Articles!D:D,0),5)</f>
        <v>FONTAINE LUMIERE D'OR 2 AE</v>
      </c>
      <c r="G1129" t="str">
        <f>INDEX(Articles!$1:$1048576,MATCH(E1129,Articles!D:D,0),8)</f>
        <v>AUTRESPYRO</v>
      </c>
      <c r="H1129" t="str">
        <f>INDEX(Articles!$1:$1048576,MATCH(E1129,Articles!D:D,0),9)</f>
        <v>FONTAINE</v>
      </c>
      <c r="I1129">
        <f>INDEX(Articles!$1:$1048576,MATCH(E1129,Articles!D:D,0),10)</f>
        <v>75</v>
      </c>
      <c r="J1129" t="str">
        <f>INDEX(Articles!$1:$1048576,MATCH(E1129,Articles!D:D,0),11)</f>
        <v>FONTAINE</v>
      </c>
      <c r="K1129" t="str">
        <f>INDEX(Articles!$1:$1048576,MATCH(E1129,Articles!D:D,0),12)</f>
        <v>OR</v>
      </c>
      <c r="L1129" t="str">
        <f>INDEX(Articles!$1:$1048576,MATCH(E1129,Articles!D:D,0),13)</f>
        <v>CN</v>
      </c>
      <c r="M1129" t="str">
        <f>INDEX(Articles!$1:$1048576,MATCH(E1129,Articles!D:D,0),14)</f>
        <v>T1</v>
      </c>
      <c r="N1129" t="str">
        <f>INDEX(Articles!$1:$1048576,MATCH(E1129,Articles!D:D,0),15)</f>
        <v>1.4G</v>
      </c>
      <c r="O1129" t="str">
        <f>INDEX(Articles!$1:$1048576,MATCH(E1129,Articles!D:D,0),16)</f>
        <v>0163-T1-2877</v>
      </c>
      <c r="P1129">
        <f>INDEX(Articles!$1:$1048576,MATCH(E1129,Articles!D:D,0),17)*1000</f>
        <v>650</v>
      </c>
      <c r="Q1129" t="str">
        <f>INDEX(Articles!$1:$1048576,MATCH(E1129,Articles!D:D,0),18)</f>
        <v>90</v>
      </c>
      <c r="R1129">
        <f>INDEX(Articles!$1:$1048576,MATCH(E1129,Articles!D:D,0),19)</f>
        <v>15</v>
      </c>
      <c r="S1129" t="str">
        <f>IF(INDEX('Unités CA'!$1:$1048576,MATCH(E1129,'Unités CA'!D:D,0),5)=0,"",INDEX('Unités CA'!$1:$1048576,MATCH(E1129,'Unités CA'!D:D,0),5))</f>
        <v>0006/CA</v>
      </c>
      <c r="T1129" t="str">
        <f>IF(INDEX('Unités BTE'!$1:$1048576,MATCH(E1129,'Unités CA'!D:D,0),5)=0,"",INDEX('Unités BTE'!$1:$1048576,MATCH(E1129,'Unités CA'!D:D,0),5))</f>
        <v/>
      </c>
      <c r="U1129">
        <f>IFERROR(INDEX('Prix PRO CA'!$1:$1048576,MATCH(E1129,'Prix PRO CA'!D:D,0),10),"")</f>
        <v>99.48</v>
      </c>
      <c r="V1129" t="str">
        <f>IFERROR(INDEX('Prix PRO CA'!$1:$1048576,MATCH(E1129,'Prix PRO BTE'!D:D,0),10),"")</f>
        <v/>
      </c>
      <c r="W1129">
        <f>+IFERROR(INDEX('Prix PRO PCS'!$1:$1048576,MATCH(E1129,'Prix PRO PCS'!D:D,0),10),"")</f>
        <v>16.58</v>
      </c>
      <c r="X1129">
        <f>IF(B1129="OPPORTUNITE",AA1129,IF(AA1129&lt;=0,"Non",IF(AA1129&gt;10,"Oui","Inf à 10")))</f>
        <v>28</v>
      </c>
      <c r="Y1129" t="str">
        <f>IFERROR(INDEX(LigneAchat!$1:$1048576,MATCH(E1129,LigneAchat!D:D,0),5),"")</f>
        <v/>
      </c>
      <c r="Z1129">
        <f>INDEX(Articles!$1:$1048576,MATCH(E1129,Articles!D:D,0),21)</f>
        <v>28</v>
      </c>
      <c r="AA1129">
        <f>+Z1129-AB1129</f>
        <v>28</v>
      </c>
      <c r="AB1129">
        <f>+INDEX(Articles!$1:$1048576,MATCH(E1129,Articles!D:D,0),23)</f>
        <v>0</v>
      </c>
    </row>
    <row r="1130">
      <c r="B1130" t="str">
        <f>INDEX(Articles!$1:$1048576,MATCH(E1130,Articles!D:D,0),6)</f>
        <v>OPPORTUNITE</v>
      </c>
      <c r="C1130" t="str">
        <f>INDEX(Articles!$1:$1048576,MATCH(E1130,Articles!D:D,0),7)</f>
        <v/>
      </c>
      <c r="D1130" t="str">
        <f>HYPERLINK(INDEX(Articles!$1:$1048576,MATCH(E1130,Articles!D:D,0),24),"Lien")</f>
        <v>Lien</v>
      </c>
      <c r="E1130" t="str">
        <v>15440J</v>
      </c>
      <c r="F1130" t="str">
        <f>INDEX(Articles!$1:$1048576,MATCH(E1130,Articles!D:D,0),5)</f>
        <v>FLAMINGO JAUNE 160 MM 4 SEC.</v>
      </c>
      <c r="G1130" t="str">
        <f>INDEX(Articles!$1:$1048576,MATCH(E1130,Articles!D:D,0),8)</f>
        <v>AUTRESPYRO</v>
      </c>
      <c r="H1130" t="str">
        <f>INDEX(Articles!$1:$1048576,MATCH(E1130,Articles!D:D,0),9)</f>
        <v>FONTAINE</v>
      </c>
      <c r="I1130">
        <f>INDEX(Articles!$1:$1048576,MATCH(E1130,Articles!D:D,0),10)</f>
        <v>160</v>
      </c>
      <c r="J1130" t="str">
        <f>INDEX(Articles!$1:$1048576,MATCH(E1130,Articles!D:D,0),11)</f>
        <v>FLAMME</v>
      </c>
      <c r="K1130" t="str">
        <f>INDEX(Articles!$1:$1048576,MATCH(E1130,Articles!D:D,0),12)</f>
        <v>JAUNE</v>
      </c>
      <c r="L1130" t="str">
        <f>INDEX(Articles!$1:$1048576,MATCH(E1130,Articles!D:D,0),13)</f>
        <v>CN</v>
      </c>
      <c r="M1130" t="str">
        <f>INDEX(Articles!$1:$1048576,MATCH(E1130,Articles!D:D,0),14)</f>
        <v>T2</v>
      </c>
      <c r="N1130" t="str">
        <f>INDEX(Articles!$1:$1048576,MATCH(E1130,Articles!D:D,0),15)</f>
        <v>1.4G</v>
      </c>
      <c r="O1130" t="str">
        <f>INDEX(Articles!$1:$1048576,MATCH(E1130,Articles!D:D,0),16)</f>
        <v>0163-T2-3507</v>
      </c>
      <c r="P1130">
        <f>INDEX(Articles!$1:$1048576,MATCH(E1130,Articles!D:D,0),17)*1000</f>
        <v>480</v>
      </c>
      <c r="Q1130" t="str">
        <f>INDEX(Articles!$1:$1048576,MATCH(E1130,Articles!D:D,0),18)</f>
        <v>4</v>
      </c>
      <c r="R1130">
        <f>INDEX(Articles!$1:$1048576,MATCH(E1130,Articles!D:D,0),19)</f>
        <v>15</v>
      </c>
      <c r="S1130" t="str">
        <f>IF(INDEX('Unités CA'!$1:$1048576,MATCH(E1130,'Unités CA'!D:D,0),5)=0,"",INDEX('Unités CA'!$1:$1048576,MATCH(E1130,'Unités CA'!D:D,0),5))</f>
        <v>0012/CA</v>
      </c>
      <c r="T1130" t="str">
        <f>IF(INDEX('Unités BTE'!$1:$1048576,MATCH(E1130,'Unités CA'!D:D,0),5)=0,"",INDEX('Unités BTE'!$1:$1048576,MATCH(E1130,'Unités CA'!D:D,0),5))</f>
        <v/>
      </c>
      <c r="U1130">
        <f>IFERROR(INDEX('Prix PRO CA'!$1:$1048576,MATCH(E1130,'Prix PRO CA'!D:D,0),10),"")</f>
        <v>189</v>
      </c>
      <c r="V1130" t="str">
        <f>IFERROR(INDEX('Prix PRO CA'!$1:$1048576,MATCH(E1130,'Prix PRO BTE'!D:D,0),10),"")</f>
        <v/>
      </c>
      <c r="W1130">
        <f>+IFERROR(INDEX('Prix PRO PCS'!$1:$1048576,MATCH(E1130,'Prix PRO PCS'!D:D,0),10),"")</f>
        <v>15.75</v>
      </c>
      <c r="X1130">
        <f>IF(B1130="OPPORTUNITE",AA1130,IF(AA1130&lt;=0,"Non",IF(AA1130&gt;10,"Oui","Inf à 10")))</f>
        <v>38</v>
      </c>
      <c r="Y1130" t="str">
        <f>IFERROR(INDEX(LigneAchat!$1:$1048576,MATCH(E1130,LigneAchat!D:D,0),5),"")</f>
        <v/>
      </c>
      <c r="Z1130">
        <f>INDEX(Articles!$1:$1048576,MATCH(E1130,Articles!D:D,0),21)</f>
        <v>38</v>
      </c>
      <c r="AA1130">
        <f>+Z1130-AB1130</f>
        <v>38</v>
      </c>
      <c r="AB1130">
        <f>+INDEX(Articles!$1:$1048576,MATCH(E1130,Articles!D:D,0),23)</f>
        <v>0</v>
      </c>
    </row>
    <row r="1131">
      <c r="B1131" t="str">
        <f>INDEX(Articles!$1:$1048576,MATCH(E1131,Articles!D:D,0),6)</f>
        <v>OPPORTUNITE</v>
      </c>
      <c r="C1131" t="str">
        <f>INDEX(Articles!$1:$1048576,MATCH(E1131,Articles!D:D,0),7)</f>
        <v/>
      </c>
      <c r="D1131" t="str">
        <f>HYPERLINK(INDEX(Articles!$1:$1048576,MATCH(E1131,Articles!D:D,0),24),"Lien")</f>
        <v>Lien</v>
      </c>
      <c r="E1131" t="str">
        <v>15440V</v>
      </c>
      <c r="F1131" t="str">
        <f>INDEX(Articles!$1:$1048576,MATCH(E1131,Articles!D:D,0),5)</f>
        <v>FLAMINGO VERT 160 MM 4 SEC.</v>
      </c>
      <c r="G1131" t="str">
        <f>INDEX(Articles!$1:$1048576,MATCH(E1131,Articles!D:D,0),8)</f>
        <v>AUTRESPYRO</v>
      </c>
      <c r="H1131" t="str">
        <f>INDEX(Articles!$1:$1048576,MATCH(E1131,Articles!D:D,0),9)</f>
        <v>FONTAINE</v>
      </c>
      <c r="I1131">
        <f>INDEX(Articles!$1:$1048576,MATCH(E1131,Articles!D:D,0),10)</f>
        <v>160</v>
      </c>
      <c r="J1131" t="str">
        <f>INDEX(Articles!$1:$1048576,MATCH(E1131,Articles!D:D,0),11)</f>
        <v>FLAMME</v>
      </c>
      <c r="K1131" t="str">
        <f>INDEX(Articles!$1:$1048576,MATCH(E1131,Articles!D:D,0),12)</f>
        <v>VERT</v>
      </c>
      <c r="L1131" t="str">
        <f>INDEX(Articles!$1:$1048576,MATCH(E1131,Articles!D:D,0),13)</f>
        <v>CN</v>
      </c>
      <c r="M1131" t="str">
        <f>INDEX(Articles!$1:$1048576,MATCH(E1131,Articles!D:D,0),14)</f>
        <v>T2</v>
      </c>
      <c r="N1131" t="str">
        <f>INDEX(Articles!$1:$1048576,MATCH(E1131,Articles!D:D,0),15)</f>
        <v>1.4G</v>
      </c>
      <c r="O1131" t="str">
        <f>INDEX(Articles!$1:$1048576,MATCH(E1131,Articles!D:D,0),16)</f>
        <v>0163-T2-3507</v>
      </c>
      <c r="P1131">
        <f>INDEX(Articles!$1:$1048576,MATCH(E1131,Articles!D:D,0),17)*1000</f>
        <v>480</v>
      </c>
      <c r="Q1131" t="str">
        <f>INDEX(Articles!$1:$1048576,MATCH(E1131,Articles!D:D,0),18)</f>
        <v>4</v>
      </c>
      <c r="R1131">
        <f>INDEX(Articles!$1:$1048576,MATCH(E1131,Articles!D:D,0),19)</f>
        <v>15</v>
      </c>
      <c r="S1131" t="str">
        <f>IF(INDEX('Unités CA'!$1:$1048576,MATCH(E1131,'Unités CA'!D:D,0),5)=0,"",INDEX('Unités CA'!$1:$1048576,MATCH(E1131,'Unités CA'!D:D,0),5))</f>
        <v>0012/CA</v>
      </c>
      <c r="T1131" t="str">
        <f>IF(INDEX('Unités BTE'!$1:$1048576,MATCH(E1131,'Unités CA'!D:D,0),5)=0,"",INDEX('Unités BTE'!$1:$1048576,MATCH(E1131,'Unités CA'!D:D,0),5))</f>
        <v/>
      </c>
      <c r="U1131">
        <f>IFERROR(INDEX('Prix PRO CA'!$1:$1048576,MATCH(E1131,'Prix PRO CA'!D:D,0),10),"")</f>
        <v>189</v>
      </c>
      <c r="V1131" t="str">
        <f>IFERROR(INDEX('Prix PRO CA'!$1:$1048576,MATCH(E1131,'Prix PRO BTE'!D:D,0),10),"")</f>
        <v/>
      </c>
      <c r="W1131">
        <f>+IFERROR(INDEX('Prix PRO PCS'!$1:$1048576,MATCH(E1131,'Prix PRO PCS'!D:D,0),10),"")</f>
        <v>15.75</v>
      </c>
      <c r="X1131">
        <f>IF(B1131="OPPORTUNITE",AA1131,IF(AA1131&lt;=0,"Non",IF(AA1131&gt;10,"Oui","Inf à 10")))</f>
        <v>44</v>
      </c>
      <c r="Y1131" t="str">
        <f>IFERROR(INDEX(LigneAchat!$1:$1048576,MATCH(E1131,LigneAchat!D:D,0),5),"")</f>
        <v/>
      </c>
      <c r="Z1131">
        <f>INDEX(Articles!$1:$1048576,MATCH(E1131,Articles!D:D,0),21)</f>
        <v>44</v>
      </c>
      <c r="AA1131">
        <f>+Z1131-AB1131</f>
        <v>44</v>
      </c>
      <c r="AB1131">
        <f>+INDEX(Articles!$1:$1048576,MATCH(E1131,Articles!D:D,0),23)</f>
        <v>0</v>
      </c>
    </row>
    <row r="1132">
      <c r="B1132" t="str">
        <f>INDEX(Articles!$1:$1048576,MATCH(E1132,Articles!D:D,0),6)</f>
        <v>OPPORTUNITE</v>
      </c>
      <c r="C1132" t="str">
        <f>INDEX(Articles!$1:$1048576,MATCH(E1132,Articles!D:D,0),7)</f>
        <v/>
      </c>
      <c r="D1132" t="str">
        <f>HYPERLINK(INDEX(Articles!$1:$1048576,MATCH(E1132,Articles!D:D,0),24),"Lien")</f>
        <v>Lien</v>
      </c>
      <c r="E1132" t="str">
        <v>14410-2</v>
      </c>
      <c r="F1132" t="str">
        <f>INDEX(Articles!$1:$1048576,MATCH(E1132,Articles!D:D,0),5)</f>
        <v>GRAPPE PRE-MECHEE 4 RETARDS - 5 SORTIES - 2 SEC</v>
      </c>
      <c r="G1132" t="str">
        <f>INDEX(Articles!$1:$1048576,MATCH(E1132,Articles!D:D,0),8)</f>
        <v>ACCPYRO</v>
      </c>
      <c r="H1132" t="str">
        <f>INDEX(Articles!$1:$1048576,MATCH(E1132,Articles!D:D,0),9)</f>
        <v>RETARD</v>
      </c>
      <c r="I1132">
        <f>INDEX(Articles!$1:$1048576,MATCH(E1132,Articles!D:D,0),10)</f>
        <v>0</v>
      </c>
      <c r="J1132" t="str">
        <f>INDEX(Articles!$1:$1048576,MATCH(E1132,Articles!D:D,0),11)</f>
        <v/>
      </c>
      <c r="K1132" t="str">
        <f>INDEX(Articles!$1:$1048576,MATCH(E1132,Articles!D:D,0),12)</f>
        <v/>
      </c>
      <c r="L1132" t="str">
        <f>INDEX(Articles!$1:$1048576,MATCH(E1132,Articles!D:D,0),13)</f>
        <v>CN</v>
      </c>
      <c r="M1132" t="str">
        <f>INDEX(Articles!$1:$1048576,MATCH(E1132,Articles!D:D,0),14)</f>
        <v/>
      </c>
      <c r="N1132" t="str">
        <f>INDEX(Articles!$1:$1048576,MATCH(E1132,Articles!D:D,0),15)</f>
        <v>1.4G</v>
      </c>
      <c r="O1132" t="str">
        <f>INDEX(Articles!$1:$1048576,MATCH(E1132,Articles!D:D,0),16)</f>
        <v/>
      </c>
      <c r="P1132">
        <f>INDEX(Articles!$1:$1048576,MATCH(E1132,Articles!D:D,0),17)*1000</f>
        <v>1</v>
      </c>
      <c r="Q1132" t="str">
        <f>INDEX(Articles!$1:$1048576,MATCH(E1132,Articles!D:D,0),18)</f>
        <v/>
      </c>
      <c r="R1132">
        <f>INDEX(Articles!$1:$1048576,MATCH(E1132,Articles!D:D,0),19)</f>
        <v>0</v>
      </c>
      <c r="S1132" t="str">
        <f>IF(INDEX('Unités CA'!$1:$1048576,MATCH(E1132,'Unités CA'!D:D,0),5)=0,"",INDEX('Unités CA'!$1:$1048576,MATCH(E1132,'Unités CA'!D:D,0),5))</f>
        <v>0400/CA</v>
      </c>
      <c r="T1132" t="str">
        <f>IF(INDEX('Unités BTE'!$1:$1048576,MATCH(E1132,'Unités CA'!D:D,0),5)=0,"",INDEX('Unités BTE'!$1:$1048576,MATCH(E1132,'Unités CA'!D:D,0),5))</f>
        <v/>
      </c>
      <c r="U1132">
        <f>IFERROR(INDEX('Prix PRO CA'!$1:$1048576,MATCH(E1132,'Prix PRO CA'!D:D,0),10),"")</f>
        <v>1276</v>
      </c>
      <c r="V1132" t="str">
        <f>IFERROR(INDEX('Prix PRO CA'!$1:$1048576,MATCH(E1132,'Prix PRO BTE'!D:D,0),10),"")</f>
        <v/>
      </c>
      <c r="W1132">
        <f>+IFERROR(INDEX('Prix PRO PCS'!$1:$1048576,MATCH(E1132,'Prix PRO PCS'!D:D,0),10),"")</f>
        <v>3.96</v>
      </c>
      <c r="X1132">
        <f>IF(B1132="OPPORTUNITE",AA1132,IF(AA1132&lt;=0,"Non",IF(AA1132&gt;10,"Oui","Inf à 10")))</f>
        <v>201</v>
      </c>
      <c r="Y1132" t="str">
        <f>IFERROR(INDEX(LigneAchat!$1:$1048576,MATCH(E1132,LigneAchat!D:D,0),5),"")</f>
        <v/>
      </c>
      <c r="Z1132">
        <f>INDEX(Articles!$1:$1048576,MATCH(E1132,Articles!D:D,0),21)</f>
        <v>201</v>
      </c>
      <c r="AA1132">
        <f>+Z1132-AB1132</f>
        <v>201</v>
      </c>
      <c r="AB1132">
        <f>+INDEX(Articles!$1:$1048576,MATCH(E1132,Articles!D:D,0),23)</f>
        <v>0</v>
      </c>
    </row>
    <row r="1133">
      <c r="B1133" t="str">
        <f>INDEX(Articles!$1:$1048576,MATCH(E1133,Articles!D:D,0),6)</f>
        <v>OPPORTUNITE</v>
      </c>
      <c r="C1133" t="str">
        <f>INDEX(Articles!$1:$1048576,MATCH(E1133,Articles!D:D,0),7)</f>
        <v/>
      </c>
      <c r="D1133" t="str">
        <f>HYPERLINK(INDEX(Articles!$1:$1048576,MATCH(E1133,Articles!D:D,0),24),"Lien")</f>
        <v>Lien</v>
      </c>
      <c r="E1133" t="str">
        <v>14410-3</v>
      </c>
      <c r="F1133" t="str">
        <f>INDEX(Articles!$1:$1048576,MATCH(E1133,Articles!D:D,0),5)</f>
        <v>GRAPPE PRE-MECHEE 4 RETARDS - 5 SORTIES - 3 SEC</v>
      </c>
      <c r="G1133" t="str">
        <f>INDEX(Articles!$1:$1048576,MATCH(E1133,Articles!D:D,0),8)</f>
        <v>ACCPYRO</v>
      </c>
      <c r="H1133" t="str">
        <f>INDEX(Articles!$1:$1048576,MATCH(E1133,Articles!D:D,0),9)</f>
        <v>RETARD</v>
      </c>
      <c r="I1133">
        <f>INDEX(Articles!$1:$1048576,MATCH(E1133,Articles!D:D,0),10)</f>
        <v>0</v>
      </c>
      <c r="J1133" t="str">
        <f>INDEX(Articles!$1:$1048576,MATCH(E1133,Articles!D:D,0),11)</f>
        <v/>
      </c>
      <c r="K1133" t="str">
        <f>INDEX(Articles!$1:$1048576,MATCH(E1133,Articles!D:D,0),12)</f>
        <v/>
      </c>
      <c r="L1133" t="str">
        <f>INDEX(Articles!$1:$1048576,MATCH(E1133,Articles!D:D,0),13)</f>
        <v>CN</v>
      </c>
      <c r="M1133" t="str">
        <f>INDEX(Articles!$1:$1048576,MATCH(E1133,Articles!D:D,0),14)</f>
        <v/>
      </c>
      <c r="N1133" t="str">
        <f>INDEX(Articles!$1:$1048576,MATCH(E1133,Articles!D:D,0),15)</f>
        <v>1.4G</v>
      </c>
      <c r="O1133" t="str">
        <f>INDEX(Articles!$1:$1048576,MATCH(E1133,Articles!D:D,0),16)</f>
        <v/>
      </c>
      <c r="P1133">
        <f>INDEX(Articles!$1:$1048576,MATCH(E1133,Articles!D:D,0),17)*1000</f>
        <v>1</v>
      </c>
      <c r="Q1133" t="str">
        <f>INDEX(Articles!$1:$1048576,MATCH(E1133,Articles!D:D,0),18)</f>
        <v/>
      </c>
      <c r="R1133">
        <f>INDEX(Articles!$1:$1048576,MATCH(E1133,Articles!D:D,0),19)</f>
        <v>0</v>
      </c>
      <c r="S1133" t="str">
        <f>IF(INDEX('Unités CA'!$1:$1048576,MATCH(E1133,'Unités CA'!D:D,0),5)=0,"",INDEX('Unités CA'!$1:$1048576,MATCH(E1133,'Unités CA'!D:D,0),5))</f>
        <v>0400/CA</v>
      </c>
      <c r="T1133" t="str">
        <f>IF(INDEX('Unités BTE'!$1:$1048576,MATCH(E1133,'Unités CA'!D:D,0),5)=0,"",INDEX('Unités BTE'!$1:$1048576,MATCH(E1133,'Unités CA'!D:D,0),5))</f>
        <v/>
      </c>
      <c r="U1133">
        <f>IFERROR(INDEX('Prix PRO CA'!$1:$1048576,MATCH(E1133,'Prix PRO CA'!D:D,0),10),"")</f>
        <v>1276</v>
      </c>
      <c r="V1133" t="str">
        <f>IFERROR(INDEX('Prix PRO CA'!$1:$1048576,MATCH(E1133,'Prix PRO BTE'!D:D,0),10),"")</f>
        <v/>
      </c>
      <c r="W1133">
        <f>+IFERROR(INDEX('Prix PRO PCS'!$1:$1048576,MATCH(E1133,'Prix PRO PCS'!D:D,0),10),"")</f>
        <v>3.96</v>
      </c>
      <c r="X1133">
        <f>IF(B1133="OPPORTUNITE",AA1133,IF(AA1133&lt;=0,"Non",IF(AA1133&gt;10,"Oui","Inf à 10")))</f>
        <v>1603</v>
      </c>
      <c r="Y1133" t="str">
        <f>IFERROR(INDEX(LigneAchat!$1:$1048576,MATCH(E1133,LigneAchat!D:D,0),5),"")</f>
        <v/>
      </c>
      <c r="Z1133">
        <f>INDEX(Articles!$1:$1048576,MATCH(E1133,Articles!D:D,0),21)</f>
        <v>1603</v>
      </c>
      <c r="AA1133">
        <f>+Z1133-AB1133</f>
        <v>1603</v>
      </c>
      <c r="AB1133">
        <f>+INDEX(Articles!$1:$1048576,MATCH(E1133,Articles!D:D,0),23)</f>
        <v>0</v>
      </c>
    </row>
    <row r="1134">
      <c r="B1134" t="str">
        <f>INDEX(Articles!$1:$1048576,MATCH(E1134,Articles!D:D,0),6)</f>
        <v>OPPORTUNITE</v>
      </c>
      <c r="C1134" t="str">
        <f>INDEX(Articles!$1:$1048576,MATCH(E1134,Articles!D:D,0),7)</f>
        <v/>
      </c>
      <c r="D1134" t="str">
        <f>HYPERLINK(INDEX(Articles!$1:$1048576,MATCH(E1134,Articles!D:D,0),24),"Lien")</f>
        <v>Lien</v>
      </c>
      <c r="E1134" t="str">
        <v>14410-4</v>
      </c>
      <c r="F1134" t="str">
        <f>INDEX(Articles!$1:$1048576,MATCH(E1134,Articles!D:D,0),5)</f>
        <v>GRAPPE PRE-MECHEE 4 RETARDS - 5 SORTIES - 4 SEC</v>
      </c>
      <c r="G1134" t="str">
        <f>INDEX(Articles!$1:$1048576,MATCH(E1134,Articles!D:D,0),8)</f>
        <v>ACCPYRO</v>
      </c>
      <c r="H1134" t="str">
        <f>INDEX(Articles!$1:$1048576,MATCH(E1134,Articles!D:D,0),9)</f>
        <v>RETARD</v>
      </c>
      <c r="I1134">
        <f>INDEX(Articles!$1:$1048576,MATCH(E1134,Articles!D:D,0),10)</f>
        <v>0</v>
      </c>
      <c r="J1134" t="str">
        <f>INDEX(Articles!$1:$1048576,MATCH(E1134,Articles!D:D,0),11)</f>
        <v/>
      </c>
      <c r="K1134" t="str">
        <f>INDEX(Articles!$1:$1048576,MATCH(E1134,Articles!D:D,0),12)</f>
        <v/>
      </c>
      <c r="L1134" t="str">
        <f>INDEX(Articles!$1:$1048576,MATCH(E1134,Articles!D:D,0),13)</f>
        <v>CN</v>
      </c>
      <c r="M1134" t="str">
        <f>INDEX(Articles!$1:$1048576,MATCH(E1134,Articles!D:D,0),14)</f>
        <v/>
      </c>
      <c r="N1134" t="str">
        <f>INDEX(Articles!$1:$1048576,MATCH(E1134,Articles!D:D,0),15)</f>
        <v>1.4G</v>
      </c>
      <c r="O1134" t="str">
        <f>INDEX(Articles!$1:$1048576,MATCH(E1134,Articles!D:D,0),16)</f>
        <v/>
      </c>
      <c r="P1134">
        <f>INDEX(Articles!$1:$1048576,MATCH(E1134,Articles!D:D,0),17)*1000</f>
        <v>1</v>
      </c>
      <c r="Q1134" t="str">
        <f>INDEX(Articles!$1:$1048576,MATCH(E1134,Articles!D:D,0),18)</f>
        <v/>
      </c>
      <c r="R1134">
        <f>INDEX(Articles!$1:$1048576,MATCH(E1134,Articles!D:D,0),19)</f>
        <v>0</v>
      </c>
      <c r="S1134" t="str">
        <f>IF(INDEX('Unités CA'!$1:$1048576,MATCH(E1134,'Unités CA'!D:D,0),5)=0,"",INDEX('Unités CA'!$1:$1048576,MATCH(E1134,'Unités CA'!D:D,0),5))</f>
        <v>0400/CA</v>
      </c>
      <c r="T1134" t="str">
        <f>IF(INDEX('Unités BTE'!$1:$1048576,MATCH(E1134,'Unités CA'!D:D,0),5)=0,"",INDEX('Unités BTE'!$1:$1048576,MATCH(E1134,'Unités CA'!D:D,0),5))</f>
        <v/>
      </c>
      <c r="U1134">
        <f>IFERROR(INDEX('Prix PRO CA'!$1:$1048576,MATCH(E1134,'Prix PRO CA'!D:D,0),10),"")</f>
        <v>1276</v>
      </c>
      <c r="V1134" t="str">
        <f>IFERROR(INDEX('Prix PRO CA'!$1:$1048576,MATCH(E1134,'Prix PRO BTE'!D:D,0),10),"")</f>
        <v/>
      </c>
      <c r="W1134">
        <f>+IFERROR(INDEX('Prix PRO PCS'!$1:$1048576,MATCH(E1134,'Prix PRO PCS'!D:D,0),10),"")</f>
        <v>3.96</v>
      </c>
      <c r="X1134">
        <f>IF(B1134="OPPORTUNITE",AA1134,IF(AA1134&lt;=0,"Non",IF(AA1134&gt;10,"Oui","Inf à 10")))</f>
        <v>320</v>
      </c>
      <c r="Y1134" t="str">
        <f>IFERROR(INDEX(LigneAchat!$1:$1048576,MATCH(E1134,LigneAchat!D:D,0),5),"")</f>
        <v/>
      </c>
      <c r="Z1134">
        <f>INDEX(Articles!$1:$1048576,MATCH(E1134,Articles!D:D,0),21)</f>
        <v>320</v>
      </c>
      <c r="AA1134">
        <f>+Z1134-AB1134</f>
        <v>320</v>
      </c>
      <c r="AB1134">
        <f>+INDEX(Articles!$1:$1048576,MATCH(E1134,Articles!D:D,0),23)</f>
        <v>0</v>
      </c>
    </row>
    <row r="1135">
      <c r="B1135" t="str">
        <f>INDEX(Articles!$1:$1048576,MATCH(E1135,Articles!D:D,0),6)</f>
        <v>OPPORTUNITE</v>
      </c>
      <c r="C1135" t="str">
        <f>INDEX(Articles!$1:$1048576,MATCH(E1135,Articles!D:D,0),7)</f>
        <v/>
      </c>
      <c r="D1135" t="str">
        <f>HYPERLINK(INDEX(Articles!$1:$1048576,MATCH(E1135,Articles!D:D,0),24),"Lien")</f>
        <v>Lien</v>
      </c>
      <c r="E1135" t="str">
        <v>14410-5</v>
      </c>
      <c r="F1135" t="str">
        <f>INDEX(Articles!$1:$1048576,MATCH(E1135,Articles!D:D,0),5)</f>
        <v>GRAPPE PRE-MECHEE 4 RETARDS - 5 SORTIES - 5 SEC</v>
      </c>
      <c r="G1135" t="str">
        <f>INDEX(Articles!$1:$1048576,MATCH(E1135,Articles!D:D,0),8)</f>
        <v>ACCPYRO</v>
      </c>
      <c r="H1135" t="str">
        <f>INDEX(Articles!$1:$1048576,MATCH(E1135,Articles!D:D,0),9)</f>
        <v>RETARD</v>
      </c>
      <c r="I1135">
        <f>INDEX(Articles!$1:$1048576,MATCH(E1135,Articles!D:D,0),10)</f>
        <v>0</v>
      </c>
      <c r="J1135" t="str">
        <f>INDEX(Articles!$1:$1048576,MATCH(E1135,Articles!D:D,0),11)</f>
        <v/>
      </c>
      <c r="K1135" t="str">
        <f>INDEX(Articles!$1:$1048576,MATCH(E1135,Articles!D:D,0),12)</f>
        <v/>
      </c>
      <c r="L1135" t="str">
        <f>INDEX(Articles!$1:$1048576,MATCH(E1135,Articles!D:D,0),13)</f>
        <v>CN</v>
      </c>
      <c r="M1135" t="str">
        <f>INDEX(Articles!$1:$1048576,MATCH(E1135,Articles!D:D,0),14)</f>
        <v/>
      </c>
      <c r="N1135" t="str">
        <f>INDEX(Articles!$1:$1048576,MATCH(E1135,Articles!D:D,0),15)</f>
        <v>1.4G</v>
      </c>
      <c r="O1135" t="str">
        <f>INDEX(Articles!$1:$1048576,MATCH(E1135,Articles!D:D,0),16)</f>
        <v/>
      </c>
      <c r="P1135">
        <f>INDEX(Articles!$1:$1048576,MATCH(E1135,Articles!D:D,0),17)*1000</f>
        <v>1</v>
      </c>
      <c r="Q1135" t="str">
        <f>INDEX(Articles!$1:$1048576,MATCH(E1135,Articles!D:D,0),18)</f>
        <v/>
      </c>
      <c r="R1135">
        <f>INDEX(Articles!$1:$1048576,MATCH(E1135,Articles!D:D,0),19)</f>
        <v>0</v>
      </c>
      <c r="S1135" t="str">
        <f>IF(INDEX('Unités CA'!$1:$1048576,MATCH(E1135,'Unités CA'!D:D,0),5)=0,"",INDEX('Unités CA'!$1:$1048576,MATCH(E1135,'Unités CA'!D:D,0),5))</f>
        <v>0400/CA</v>
      </c>
      <c r="T1135" t="str">
        <f>IF(INDEX('Unités BTE'!$1:$1048576,MATCH(E1135,'Unités CA'!D:D,0),5)=0,"",INDEX('Unités BTE'!$1:$1048576,MATCH(E1135,'Unités CA'!D:D,0),5))</f>
        <v/>
      </c>
      <c r="U1135">
        <f>IFERROR(INDEX('Prix PRO CA'!$1:$1048576,MATCH(E1135,'Prix PRO CA'!D:D,0),10),"")</f>
        <v>1276</v>
      </c>
      <c r="V1135" t="str">
        <f>IFERROR(INDEX('Prix PRO CA'!$1:$1048576,MATCH(E1135,'Prix PRO BTE'!D:D,0),10),"")</f>
        <v/>
      </c>
      <c r="W1135">
        <f>+IFERROR(INDEX('Prix PRO PCS'!$1:$1048576,MATCH(E1135,'Prix PRO PCS'!D:D,0),10),"")</f>
        <v>3.96</v>
      </c>
      <c r="X1135">
        <f>IF(B1135="OPPORTUNITE",AA1135,IF(AA1135&lt;=0,"Non",IF(AA1135&gt;10,"Oui","Inf à 10")))</f>
        <v>1</v>
      </c>
      <c r="Y1135" t="str">
        <f>IFERROR(INDEX(LigneAchat!$1:$1048576,MATCH(E1135,LigneAchat!D:D,0),5),"")</f>
        <v/>
      </c>
      <c r="Z1135">
        <f>INDEX(Articles!$1:$1048576,MATCH(E1135,Articles!D:D,0),21)</f>
        <v>1</v>
      </c>
      <c r="AA1135">
        <f>+Z1135-AB1135</f>
        <v>1</v>
      </c>
      <c r="AB1135">
        <f>+INDEX(Articles!$1:$1048576,MATCH(E1135,Articles!D:D,0),23)</f>
        <v>0</v>
      </c>
    </row>
    <row r="1136">
      <c r="B1136" t="str">
        <f>INDEX(Articles!$1:$1048576,MATCH(E1136,Articles!D:D,0),6)</f>
        <v>OPPORTUNITE</v>
      </c>
      <c r="C1136" t="str">
        <f>INDEX(Articles!$1:$1048576,MATCH(E1136,Articles!D:D,0),7)</f>
        <v/>
      </c>
      <c r="D1136" t="str">
        <f>HYPERLINK(INDEX(Articles!$1:$1048576,MATCH(E1136,Articles!D:D,0),24),"Lien")</f>
        <v>Lien</v>
      </c>
      <c r="E1136" t="str">
        <v>14410-7</v>
      </c>
      <c r="F1136" t="str">
        <f>INDEX(Articles!$1:$1048576,MATCH(E1136,Articles!D:D,0),5)</f>
        <v>GRAPPE PRE-MECHEE 4 RETARDS - 5 SORTIES - 7 SEC</v>
      </c>
      <c r="G1136" t="str">
        <f>INDEX(Articles!$1:$1048576,MATCH(E1136,Articles!D:D,0),8)</f>
        <v>ACCPYRO</v>
      </c>
      <c r="H1136" t="str">
        <f>INDEX(Articles!$1:$1048576,MATCH(E1136,Articles!D:D,0),9)</f>
        <v>RETARD</v>
      </c>
      <c r="I1136">
        <f>INDEX(Articles!$1:$1048576,MATCH(E1136,Articles!D:D,0),10)</f>
        <v>0</v>
      </c>
      <c r="J1136" t="str">
        <f>INDEX(Articles!$1:$1048576,MATCH(E1136,Articles!D:D,0),11)</f>
        <v/>
      </c>
      <c r="K1136" t="str">
        <f>INDEX(Articles!$1:$1048576,MATCH(E1136,Articles!D:D,0),12)</f>
        <v/>
      </c>
      <c r="L1136" t="str">
        <f>INDEX(Articles!$1:$1048576,MATCH(E1136,Articles!D:D,0),13)</f>
        <v>CN</v>
      </c>
      <c r="M1136" t="str">
        <f>INDEX(Articles!$1:$1048576,MATCH(E1136,Articles!D:D,0),14)</f>
        <v/>
      </c>
      <c r="N1136" t="str">
        <f>INDEX(Articles!$1:$1048576,MATCH(E1136,Articles!D:D,0),15)</f>
        <v>1.4G</v>
      </c>
      <c r="O1136" t="str">
        <f>INDEX(Articles!$1:$1048576,MATCH(E1136,Articles!D:D,0),16)</f>
        <v/>
      </c>
      <c r="P1136">
        <f>INDEX(Articles!$1:$1048576,MATCH(E1136,Articles!D:D,0),17)*1000</f>
        <v>1</v>
      </c>
      <c r="Q1136" t="str">
        <f>INDEX(Articles!$1:$1048576,MATCH(E1136,Articles!D:D,0),18)</f>
        <v/>
      </c>
      <c r="R1136">
        <f>INDEX(Articles!$1:$1048576,MATCH(E1136,Articles!D:D,0),19)</f>
        <v>0</v>
      </c>
      <c r="S1136" t="str">
        <f>IF(INDEX('Unités CA'!$1:$1048576,MATCH(E1136,'Unités CA'!D:D,0),5)=0,"",INDEX('Unités CA'!$1:$1048576,MATCH(E1136,'Unités CA'!D:D,0),5))</f>
        <v>0400/CA</v>
      </c>
      <c r="T1136" t="str">
        <f>IF(INDEX('Unités BTE'!$1:$1048576,MATCH(E1136,'Unités CA'!D:D,0),5)=0,"",INDEX('Unités BTE'!$1:$1048576,MATCH(E1136,'Unités CA'!D:D,0),5))</f>
        <v/>
      </c>
      <c r="U1136">
        <f>IFERROR(INDEX('Prix PRO CA'!$1:$1048576,MATCH(E1136,'Prix PRO CA'!D:D,0),10),"")</f>
        <v>1276</v>
      </c>
      <c r="V1136" t="str">
        <f>IFERROR(INDEX('Prix PRO CA'!$1:$1048576,MATCH(E1136,'Prix PRO BTE'!D:D,0),10),"")</f>
        <v/>
      </c>
      <c r="W1136">
        <f>+IFERROR(INDEX('Prix PRO PCS'!$1:$1048576,MATCH(E1136,'Prix PRO PCS'!D:D,0),10),"")</f>
        <v>3.96</v>
      </c>
      <c r="X1136">
        <f>IF(B1136="OPPORTUNITE",AA1136,IF(AA1136&lt;=0,"Non",IF(AA1136&gt;10,"Oui","Inf à 10")))</f>
        <v>823</v>
      </c>
      <c r="Y1136" t="str">
        <f>IFERROR(INDEX(LigneAchat!$1:$1048576,MATCH(E1136,LigneAchat!D:D,0),5),"")</f>
        <v/>
      </c>
      <c r="Z1136">
        <f>INDEX(Articles!$1:$1048576,MATCH(E1136,Articles!D:D,0),21)</f>
        <v>823</v>
      </c>
      <c r="AA1136">
        <f>+Z1136-AB1136</f>
        <v>823</v>
      </c>
      <c r="AB1136">
        <f>+INDEX(Articles!$1:$1048576,MATCH(E1136,Articles!D:D,0),23)</f>
        <v>0</v>
      </c>
    </row>
  </sheetData>
  <pageMargins left="0" right="0" top="0.7480314960629921" bottom="0.7480314960629921" header="0.31496062992125984" footer="0.31496062992125984"/>
  <ignoredErrors>
    <ignoredError numberStoredAsText="1" sqref="A1:AB1136"/>
  </ignoredErrors>
</worksheet>
</file>

<file path=xl/worksheets/sheet2.xml><?xml version="1.0" encoding="utf-8"?>
<worksheet xmlns="http://schemas.openxmlformats.org/spreadsheetml/2006/main" xmlns:r="http://schemas.openxmlformats.org/officeDocument/2006/relationships">
  <dimension ref="A1:I96"/>
  <sheetViews>
    <sheetView workbookViewId="0" rightToLeft="0"/>
  </sheetViews>
  <sheetData>
    <row r="1">
      <c r="A1" t="str">
        <v>Auto+Cacher+Valeurs</v>
      </c>
    </row>
    <row r="2">
      <c r="B2" t="str">
        <v>ANNEXE 1</v>
      </c>
      <c r="C2" t="str">
        <v>Détail des bombes et  grappes de bombes  - 75 mm</v>
      </c>
    </row>
    <row r="4">
      <c r="B4" t="str">
        <v>703300A</v>
      </c>
      <c r="C4" t="str">
        <v>DETAIL</v>
      </c>
      <c r="D4" t="str">
        <v>Ref BREZAC</v>
      </c>
      <c r="F4" t="str">
        <v>782 75-00</v>
      </c>
      <c r="G4" t="str">
        <v>DETAIL</v>
      </c>
      <c r="H4" t="str">
        <v>Ref BREZAC</v>
      </c>
    </row>
    <row r="5">
      <c r="B5">
        <v>1</v>
      </c>
      <c r="C5" t="str">
        <v>pivoine Rouge</v>
      </c>
      <c r="D5" t="str">
        <v>910 75-06</v>
      </c>
      <c r="F5">
        <v>1</v>
      </c>
      <c r="G5" t="str">
        <v>Saule avec Pistil Clignotant</v>
      </c>
      <c r="H5" t="str">
        <v>996 75-98</v>
      </c>
    </row>
    <row r="6">
      <c r="B6">
        <v>2</v>
      </c>
      <c r="C6" t="str">
        <v>pivoine Verte</v>
      </c>
      <c r="D6" t="str">
        <v>910 75-05</v>
      </c>
      <c r="F6">
        <v>2</v>
      </c>
      <c r="G6" t="str">
        <v>Crispy demi Vert demi Jaune</v>
      </c>
      <c r="H6" t="str">
        <v>965 75-24</v>
      </c>
    </row>
    <row r="7">
      <c r="B7">
        <v>3</v>
      </c>
      <c r="C7" t="str">
        <v>pivoine Bleue</v>
      </c>
      <c r="D7" t="str">
        <v>910 75-02</v>
      </c>
      <c r="F7">
        <v>3</v>
      </c>
      <c r="G7" t="str">
        <v>Pivoine Violette avec Araignée Jaune centrale</v>
      </c>
      <c r="H7" t="str">
        <v>918 75-70</v>
      </c>
    </row>
    <row r="8">
      <c r="B8">
        <v>4</v>
      </c>
      <c r="C8" t="str">
        <v>pivoine Violette</v>
      </c>
      <c r="D8" t="str">
        <v>910 75-10</v>
      </c>
      <c r="F8">
        <v>4</v>
      </c>
      <c r="G8" t="str">
        <v>Pluie Verte avec pistil Frisson</v>
      </c>
      <c r="H8" t="str">
        <v>917 75-15</v>
      </c>
    </row>
    <row r="9">
      <c r="B9">
        <v>5</v>
      </c>
      <c r="C9" t="str">
        <v>pivoine Or</v>
      </c>
      <c r="D9" t="str">
        <v>910 75-07</v>
      </c>
      <c r="F9">
        <v>5</v>
      </c>
      <c r="G9" t="str">
        <v>Pluie or pisyl bleu</v>
      </c>
      <c r="H9" t="str">
        <v>917 75-28</v>
      </c>
    </row>
    <row r="10">
      <c r="B10">
        <v>6</v>
      </c>
      <c r="C10" t="str">
        <v>pivoine Argent</v>
      </c>
      <c r="D10" t="str">
        <v>910 75-09</v>
      </c>
      <c r="F10">
        <v>6</v>
      </c>
      <c r="G10" t="str">
        <v>Pailleté Or changeant Vert avec Pistil Rouge</v>
      </c>
      <c r="H10" t="str">
        <v>916 75-45</v>
      </c>
    </row>
    <row r="11">
      <c r="B11">
        <v>7</v>
      </c>
      <c r="C11" t="str">
        <v>pivoine Jaune</v>
      </c>
      <c r="D11" t="str">
        <v>910 75-04</v>
      </c>
      <c r="F11">
        <v>7</v>
      </c>
      <c r="G11" t="str">
        <v>Bleu à changement Frisson</v>
      </c>
      <c r="H11" t="str">
        <v>911 75-08</v>
      </c>
    </row>
    <row r="12">
      <c r="B12">
        <v>8</v>
      </c>
      <c r="C12" t="str">
        <v>pivoine Blanche</v>
      </c>
      <c r="D12" t="str">
        <v>910 75-03</v>
      </c>
      <c r="F12">
        <v>8</v>
      </c>
      <c r="G12" t="str">
        <v xml:space="preserve">Crispy pluie chgt cligon </v>
      </c>
      <c r="H12" t="str">
        <v>961 75-91</v>
      </c>
    </row>
    <row r="13">
      <c r="B13">
        <v>9</v>
      </c>
      <c r="C13" t="str">
        <v>pivoine Orange</v>
      </c>
      <c r="D13" t="str">
        <v>910 75-23</v>
      </c>
      <c r="F13">
        <v>9</v>
      </c>
      <c r="G13" t="str">
        <v>Crispy changeant Argent</v>
      </c>
      <c r="H13" t="str">
        <v>961 75-09</v>
      </c>
    </row>
    <row r="14">
      <c r="B14">
        <v>10</v>
      </c>
      <c r="C14" t="str">
        <v>pivoine Rose</v>
      </c>
      <c r="D14" t="str">
        <v>910 75-20</v>
      </c>
      <c r="F14">
        <v>10</v>
      </c>
      <c r="G14" t="str">
        <v>Araignée Citron avec Pistil Clignotant Jaune</v>
      </c>
      <c r="H14" t="str">
        <v>971 75-21</v>
      </c>
    </row>
    <row r="15">
      <c r="B15">
        <v>11</v>
      </c>
      <c r="C15" t="str">
        <v>pivoine Multicolore</v>
      </c>
      <c r="D15" t="str">
        <v>910 75-99</v>
      </c>
      <c r="F15">
        <v>11</v>
      </c>
      <c r="G15" t="str">
        <v>Mosaïque Rouge Trainée</v>
      </c>
      <c r="H15" t="str">
        <v>980 75-46</v>
      </c>
    </row>
    <row r="16">
      <c r="B16">
        <v>12</v>
      </c>
      <c r="C16" t="str">
        <v>pivoine Frisson</v>
      </c>
      <c r="D16" t="str">
        <v>910 75-01</v>
      </c>
      <c r="F16">
        <v>12</v>
      </c>
      <c r="G16" t="str">
        <v>Mosaïque Jaune</v>
      </c>
      <c r="H16" t="str">
        <v>980 75-07</v>
      </c>
    </row>
    <row r="18">
      <c r="B18" t="str">
        <v>782 75-R</v>
      </c>
      <c r="C18" t="str">
        <v>DETAIL</v>
      </c>
      <c r="D18" t="str">
        <v>Ref BREZAC</v>
      </c>
      <c r="F18" t="str">
        <v>782 75-M</v>
      </c>
      <c r="G18" t="str">
        <v>DETAIL</v>
      </c>
      <c r="H18" t="str">
        <v>Ref BREZAC</v>
      </c>
    </row>
    <row r="19">
      <c r="B19">
        <v>1</v>
      </c>
      <c r="C19" t="str">
        <v>Cœur Rouge</v>
      </c>
      <c r="D19" t="str">
        <v>999 75-66</v>
      </c>
      <c r="F19">
        <v>1</v>
      </c>
      <c r="G19" t="str">
        <v>Saule Pleureur</v>
      </c>
      <c r="H19" t="str">
        <v>996 75-07</v>
      </c>
    </row>
    <row r="20">
      <c r="B20">
        <v>2</v>
      </c>
      <c r="C20" t="str">
        <v>Cercle Argent</v>
      </c>
      <c r="D20" t="str">
        <v>950 75-09</v>
      </c>
      <c r="F20">
        <v>2</v>
      </c>
      <c r="G20" t="str">
        <v>Araignée Multipastel pistil clignotant argent</v>
      </c>
      <c r="H20" t="str">
        <v>971 75-68</v>
      </c>
    </row>
    <row r="21">
      <c r="B21">
        <v>3</v>
      </c>
      <c r="C21" t="str">
        <v>Cycas rouge</v>
      </c>
      <c r="D21" t="str">
        <v>993 75-06</v>
      </c>
      <c r="F21">
        <v>3</v>
      </c>
      <c r="G21" t="str">
        <v>Cercle Rouge avec Palmier Argent</v>
      </c>
      <c r="H21" t="str">
        <v>999 75-16</v>
      </c>
    </row>
    <row r="22">
      <c r="B22">
        <v>4</v>
      </c>
      <c r="C22" t="str">
        <v>Pivoine violette pistil Clignotant orange</v>
      </c>
      <c r="D22" t="str">
        <v>918 75-48</v>
      </c>
      <c r="F22">
        <v>4</v>
      </c>
      <c r="G22" t="str">
        <v>Palmier Violet avec pistil Frisson</v>
      </c>
      <c r="H22" t="str">
        <v>933 75-10</v>
      </c>
    </row>
    <row r="23">
      <c r="B23">
        <v>5</v>
      </c>
      <c r="C23" t="str">
        <v>Pivoine Multicolore</v>
      </c>
      <c r="D23" t="str">
        <v>910 75-99</v>
      </c>
      <c r="F23">
        <v>5</v>
      </c>
      <c r="G23" t="str">
        <v>Araignée Verte pistil clignotant rouge</v>
      </c>
      <c r="H23" t="str">
        <v>971 75-55</v>
      </c>
    </row>
    <row r="24">
      <c r="B24">
        <v>6</v>
      </c>
      <c r="C24" t="str">
        <v>Pluie or à changement Frisson blanc</v>
      </c>
      <c r="D24" t="str">
        <v>914 75-81</v>
      </c>
      <c r="F24">
        <v>6</v>
      </c>
      <c r="G24" t="str">
        <v>Demi Bleu Demi Filet d'argent</v>
      </c>
      <c r="H24" t="str">
        <v>920 75-19</v>
      </c>
    </row>
    <row r="25">
      <c r="B25">
        <v>7</v>
      </c>
      <c r="C25" t="str">
        <v>Frissonnant Or</v>
      </c>
      <c r="D25" t="str">
        <v>995 75-07</v>
      </c>
      <c r="F25">
        <v>7</v>
      </c>
      <c r="G25" t="str">
        <v>Demi Rouge Demi Filet d'argent</v>
      </c>
      <c r="H25" t="str">
        <v>920 75-59</v>
      </c>
    </row>
    <row r="26">
      <c r="B26">
        <v>8</v>
      </c>
      <c r="C26" t="str">
        <v>Araignée Bleue avec pistil Clignotant argent</v>
      </c>
      <c r="D26" t="str">
        <v>971 75-62</v>
      </c>
      <c r="F26">
        <v>8</v>
      </c>
      <c r="G26" t="str">
        <v>Frissonnant or changeant bleu pistil rouge</v>
      </c>
      <c r="H26" t="str">
        <v>916 75-42</v>
      </c>
    </row>
    <row r="27">
      <c r="B27">
        <v>9</v>
      </c>
      <c r="C27" t="str">
        <v>Pluie Or changeant Bleu</v>
      </c>
      <c r="D27" t="str">
        <v>914 75-16</v>
      </c>
      <c r="F27">
        <v>9</v>
      </c>
      <c r="G27" t="str">
        <v>Mosaïque argent à changement Frisson</v>
      </c>
      <c r="H27" t="str">
        <v>982 75-09</v>
      </c>
    </row>
    <row r="28">
      <c r="B28">
        <v>10</v>
      </c>
      <c r="C28" t="str">
        <v>Pluie argent</v>
      </c>
      <c r="D28" t="str">
        <v>996 75-09</v>
      </c>
      <c r="F28">
        <v>10</v>
      </c>
      <c r="G28" t="str">
        <v>Pluie à Changement Frisson</v>
      </c>
      <c r="H28" t="str">
        <v>996 75-54</v>
      </c>
    </row>
    <row r="29">
      <c r="B29">
        <v>11</v>
      </c>
      <c r="C29" t="str">
        <v>Clignotant argent changeant vert</v>
      </c>
      <c r="D29" t="str">
        <v>961 75-40</v>
      </c>
      <c r="F29">
        <v>11</v>
      </c>
      <c r="G29" t="str">
        <v>Multicolore à changement Frisson Blanc</v>
      </c>
      <c r="H29" t="str">
        <v>913 75-08</v>
      </c>
    </row>
    <row r="30">
      <c r="B30">
        <v>12</v>
      </c>
      <c r="C30" t="str">
        <v>Double Frisson</v>
      </c>
      <c r="D30" t="str">
        <v>999 75-94</v>
      </c>
      <c r="F30">
        <v>12</v>
      </c>
      <c r="G30" t="str">
        <v>Bicolore Rouge et Or</v>
      </c>
      <c r="H30" t="str">
        <v>960 75-86</v>
      </c>
    </row>
    <row r="32">
      <c r="B32" t="str">
        <v>GR75Z5</v>
      </c>
      <c r="C32" t="str">
        <v xml:space="preserve">0 - 5 - 10 - 15 - 20 </v>
      </c>
      <c r="D32" t="str">
        <v>Ref BREZAC</v>
      </c>
      <c r="F32" t="str">
        <v>GR75Y5</v>
      </c>
      <c r="G32" t="str">
        <v xml:space="preserve">0 - 5 - 10 - 15 - 20 </v>
      </c>
      <c r="H32" t="str">
        <v>Ref BREZAC</v>
      </c>
    </row>
    <row r="33">
      <c r="B33">
        <v>1</v>
      </c>
      <c r="C33" t="str">
        <v>Pivoine bleue avec Pistil Clignotant argent</v>
      </c>
      <c r="D33" t="str">
        <v>918 75-42</v>
      </c>
      <c r="F33">
        <v>1</v>
      </c>
      <c r="G33" t="str">
        <v>Araignée Citron avec Pistil Clignotant Jaune</v>
      </c>
      <c r="H33" t="str">
        <v>971 75-21</v>
      </c>
    </row>
    <row r="34">
      <c r="B34">
        <v>2</v>
      </c>
      <c r="C34" t="str">
        <v>Cercle Rouge avec Palmier Argent</v>
      </c>
      <c r="D34" t="str">
        <v>999 75-16</v>
      </c>
      <c r="F34">
        <v>2</v>
      </c>
      <c r="G34" t="str">
        <v>Pivoine Violette avec Araignée Jaune centrale</v>
      </c>
      <c r="H34" t="str">
        <v>918 75-70</v>
      </c>
    </row>
    <row r="35">
      <c r="B35">
        <v>3</v>
      </c>
      <c r="C35" t="str">
        <v>Pailleté Or changeant Vert avec Pistil Rouge</v>
      </c>
      <c r="D35" t="str">
        <v>916 75-45</v>
      </c>
      <c r="F35">
        <v>3</v>
      </c>
      <c r="G35" t="str">
        <v>Pivoine Rouge avec Pistil Pluie Or</v>
      </c>
      <c r="H35" t="str">
        <v>918 75-96</v>
      </c>
    </row>
    <row r="36">
      <c r="B36">
        <v>4</v>
      </c>
      <c r="C36" t="str">
        <v>Araignée Verte pistil clignotant rouge</v>
      </c>
      <c r="D36" t="str">
        <v>971 75-55</v>
      </c>
      <c r="F36">
        <v>4</v>
      </c>
      <c r="G36" t="str">
        <v>Mosaïque Jaune</v>
      </c>
      <c r="H36" t="str">
        <v>980 75-07</v>
      </c>
    </row>
    <row r="37">
      <c r="B37">
        <v>5</v>
      </c>
      <c r="C37" t="str">
        <v>Pivoine Multicolore</v>
      </c>
      <c r="D37" t="str">
        <v>910 75-99</v>
      </c>
      <c r="F37">
        <v>5</v>
      </c>
      <c r="G37" t="str">
        <v>Multicolore à changement Frisson Blanc</v>
      </c>
      <c r="H37" t="str">
        <v>913 75-08</v>
      </c>
    </row>
    <row r="39">
      <c r="B39" t="str">
        <v>GR75VI5</v>
      </c>
      <c r="C39" t="str">
        <v xml:space="preserve">0 - 5 - 10 - 15 - 20 </v>
      </c>
      <c r="D39" t="str">
        <v>Ref BREZAC</v>
      </c>
      <c r="F39" t="str">
        <v>GR75A5</v>
      </c>
      <c r="G39" t="str">
        <v xml:space="preserve">0 - 5 - 10 - 15 - 20 </v>
      </c>
      <c r="H39" t="str">
        <v>Ref BREZAC</v>
      </c>
    </row>
    <row r="40">
      <c r="B40">
        <v>1</v>
      </c>
      <c r="C40" t="str">
        <v>Palmier Violet avec pistil Frisson</v>
      </c>
      <c r="D40" t="str">
        <v>933 75-10</v>
      </c>
      <c r="F40">
        <v>1</v>
      </c>
      <c r="G40" t="str">
        <v>Pivoine Argent avec Pistil Clignotant rouge</v>
      </c>
      <c r="H40" t="str">
        <v>918 75-39</v>
      </c>
    </row>
    <row r="41">
      <c r="B41">
        <v>2</v>
      </c>
      <c r="C41" t="str">
        <v>Mosaïque Violette</v>
      </c>
      <c r="D41" t="str">
        <v>980 75-10</v>
      </c>
      <c r="F41">
        <v>2</v>
      </c>
      <c r="G41" t="str">
        <v>Araignée Argent</v>
      </c>
      <c r="H41" t="str">
        <v>930 75-09</v>
      </c>
    </row>
    <row r="42">
      <c r="B42">
        <v>3</v>
      </c>
      <c r="C42" t="str">
        <v>Pivoine violette pistil Clignotant orange</v>
      </c>
      <c r="D42" t="str">
        <v>918 75-48</v>
      </c>
      <c r="F42">
        <v>3</v>
      </c>
      <c r="G42" t="str">
        <v>Pluie Argent</v>
      </c>
      <c r="H42" t="str">
        <v>996 75-09</v>
      </c>
    </row>
    <row r="43">
      <c r="B43">
        <v>4</v>
      </c>
      <c r="C43" t="str">
        <v>Cercle Violet</v>
      </c>
      <c r="D43" t="str">
        <v>950 75-10</v>
      </c>
      <c r="F43">
        <v>4</v>
      </c>
      <c r="G43" t="str">
        <v>Cercle Argent</v>
      </c>
      <c r="H43" t="str">
        <v>950 75-09</v>
      </c>
    </row>
    <row r="44">
      <c r="B44">
        <v>5</v>
      </c>
      <c r="C44" t="str">
        <v>Pivoine Violette avec Araignée Jaune centrale</v>
      </c>
      <c r="D44" t="str">
        <v>918 75-70</v>
      </c>
      <c r="F44">
        <v>5</v>
      </c>
      <c r="G44" t="str">
        <v>Crispy changeant Argent</v>
      </c>
      <c r="H44" t="str">
        <v>961 75-09</v>
      </c>
    </row>
    <row r="47">
      <c r="B47" t="str">
        <v>ANNEXE 1</v>
      </c>
      <c r="C47" t="str">
        <v>Détail des bombes et  grappes de bombes  - 75 mm</v>
      </c>
    </row>
    <row r="48">
      <c r="B48" t="str">
        <v>GR75OR5</v>
      </c>
      <c r="C48" t="str">
        <v xml:space="preserve">0 - 5 - 10 - 15 - 20 </v>
      </c>
      <c r="D48" t="str">
        <v>Ref BREZAC</v>
      </c>
      <c r="F48" t="str">
        <v>GR75B5</v>
      </c>
      <c r="G48" t="str">
        <v xml:space="preserve">0 - 5 - 10 - 15 - 20 </v>
      </c>
      <c r="H48" t="str">
        <v>Ref BREZAC</v>
      </c>
    </row>
    <row r="49">
      <c r="B49">
        <v>1</v>
      </c>
      <c r="C49" t="str">
        <v>Pluie or à changement Frisson blanc</v>
      </c>
      <c r="D49" t="str">
        <v>914 75-81</v>
      </c>
      <c r="F49">
        <v>1</v>
      </c>
      <c r="G49" t="str">
        <v>Bleu à changement Frisson</v>
      </c>
      <c r="H49" t="str">
        <v>911 75-08</v>
      </c>
    </row>
    <row r="50">
      <c r="B50">
        <v>2</v>
      </c>
      <c r="C50" t="str">
        <v>Pailleté or avec pistil violet</v>
      </c>
      <c r="D50" t="str">
        <v>917 75-91</v>
      </c>
      <c r="F50">
        <v>2</v>
      </c>
      <c r="G50" t="str">
        <v>Cercle Bleu</v>
      </c>
      <c r="H50" t="str">
        <v>950 75-02</v>
      </c>
    </row>
    <row r="51">
      <c r="B51">
        <v>3</v>
      </c>
      <c r="C51" t="str">
        <v>Saule Pleureur</v>
      </c>
      <c r="D51" t="str">
        <v>996 75-07</v>
      </c>
      <c r="F51">
        <v>3</v>
      </c>
      <c r="G51" t="str">
        <v>Pivoine bleue avec Pistil Clignotant argent</v>
      </c>
      <c r="H51" t="str">
        <v>918 75-42</v>
      </c>
    </row>
    <row r="52">
      <c r="B52">
        <v>4</v>
      </c>
      <c r="C52" t="str">
        <v>Pailleté Or</v>
      </c>
      <c r="D52" t="str">
        <v>995 75-07</v>
      </c>
      <c r="F52">
        <v>4</v>
      </c>
      <c r="G52" t="str">
        <v>Pluie Bleue</v>
      </c>
      <c r="H52" t="str">
        <v>996 75-02</v>
      </c>
    </row>
    <row r="53">
      <c r="B53">
        <v>5</v>
      </c>
      <c r="C53" t="str">
        <v>Saule avec Pistil Clignotant</v>
      </c>
      <c r="D53" t="str">
        <v>996 75-98</v>
      </c>
      <c r="F53">
        <v>5</v>
      </c>
      <c r="G53" t="str">
        <v>Crispy Blue avec Pistil Frisson</v>
      </c>
      <c r="H53" t="str">
        <v>962 75-02</v>
      </c>
    </row>
    <row r="55">
      <c r="B55" t="str">
        <v>GR75X5</v>
      </c>
      <c r="C55" t="str">
        <v xml:space="preserve">0 - 5 - 10 - 15 - 20 </v>
      </c>
      <c r="D55" t="str">
        <v>Ref BREZAC</v>
      </c>
      <c r="F55" t="str">
        <v>GR75R5</v>
      </c>
      <c r="G55" t="str">
        <v xml:space="preserve">0 - 5 - 10 - 15 - 20 </v>
      </c>
      <c r="H55" t="str">
        <v>Ref BREZAC</v>
      </c>
    </row>
    <row r="56">
      <c r="B56">
        <v>1</v>
      </c>
      <c r="C56" t="str">
        <v>Bicolore Rouge et Or</v>
      </c>
      <c r="D56" t="str">
        <v>960 75-86</v>
      </c>
      <c r="F56">
        <v>1</v>
      </c>
      <c r="G56" t="str">
        <v>Pivoine Rouge avec Pistil Pluie Or</v>
      </c>
      <c r="H56" t="str">
        <v>918 75-96</v>
      </c>
    </row>
    <row r="57">
      <c r="B57">
        <v>2</v>
      </c>
      <c r="C57" t="str">
        <v>Double Frisson</v>
      </c>
      <c r="D57" t="str">
        <v>999 75-94</v>
      </c>
      <c r="F57">
        <v>2</v>
      </c>
      <c r="G57" t="str">
        <v>Papillon Rouge</v>
      </c>
      <c r="H57" t="str">
        <v>994 75-06</v>
      </c>
    </row>
    <row r="58">
      <c r="B58">
        <v>3</v>
      </c>
      <c r="C58" t="str">
        <v>Araignée Pointe rouge</v>
      </c>
      <c r="D58" t="str">
        <v>993 75-06</v>
      </c>
      <c r="F58">
        <v>3</v>
      </c>
      <c r="G58" t="str">
        <v>Araignée pointe Rouge</v>
      </c>
      <c r="H58" t="str">
        <v>993 75-06</v>
      </c>
    </row>
    <row r="59">
      <c r="B59">
        <v>4</v>
      </c>
      <c r="C59" t="str">
        <v>Mosaïque argent à changement Frisson</v>
      </c>
      <c r="D59" t="str">
        <v>982 75-09</v>
      </c>
      <c r="F59">
        <v>4</v>
      </c>
      <c r="G59" t="str">
        <v>Rouge à changement Frisson</v>
      </c>
      <c r="H59" t="str">
        <v>913 75-06</v>
      </c>
    </row>
    <row r="60">
      <c r="B60">
        <v>5</v>
      </c>
      <c r="C60" t="str">
        <v>Demi Bleu Demi Filet d'argent</v>
      </c>
      <c r="D60" t="str">
        <v>920 75-19</v>
      </c>
      <c r="F60">
        <v>5</v>
      </c>
      <c r="G60" t="str">
        <v>Mosaïque Rouge Trainée</v>
      </c>
      <c r="H60" t="str">
        <v>980 75-46</v>
      </c>
    </row>
    <row r="62">
      <c r="B62" t="str">
        <v xml:space="preserve">GR75T5 </v>
      </c>
      <c r="C62" t="str">
        <v xml:space="preserve">0 - 5 - 10 - 15 - 20 </v>
      </c>
      <c r="D62" t="str">
        <v>Ref BREZAC</v>
      </c>
      <c r="F62" t="str">
        <v>GR75W5</v>
      </c>
      <c r="G62" t="str">
        <v xml:space="preserve">0 - 5 - 10 - 15 - 20 </v>
      </c>
      <c r="H62" t="str">
        <v>Ref BREZAC</v>
      </c>
    </row>
    <row r="63">
      <c r="B63">
        <v>1</v>
      </c>
      <c r="C63" t="str">
        <v>Pivoine Traînée Argent à chgt Rouge à chgt Bleu</v>
      </c>
      <c r="D63" t="str">
        <v>91575-72</v>
      </c>
      <c r="F63">
        <v>1</v>
      </c>
      <c r="G63" t="str">
        <v>Palmier Violet avec pistil Frisson</v>
      </c>
      <c r="H63" t="str">
        <v>933 75-10</v>
      </c>
    </row>
    <row r="64">
      <c r="B64">
        <v>2</v>
      </c>
      <c r="C64" t="str">
        <v>Pivoine Bleue à chgt Argent Pistil Rouge avec Tronc Argent</v>
      </c>
      <c r="D64" t="str">
        <v>91675-62</v>
      </c>
      <c r="F64">
        <v>2</v>
      </c>
      <c r="G64" t="str">
        <v>Crispy demi Vert demi Jaune</v>
      </c>
      <c r="H64" t="str">
        <v>965 75-24</v>
      </c>
    </row>
    <row r="65">
      <c r="B65">
        <v>3</v>
      </c>
      <c r="C65" t="str">
        <v>Pivoine Demi Rouge Demi Bleue avec Tronc Argent</v>
      </c>
      <c r="D65" t="str">
        <v>92175-06</v>
      </c>
      <c r="F65">
        <v>3</v>
      </c>
      <c r="G65" t="str">
        <v>Cœur Rouge</v>
      </c>
      <c r="H65" t="str">
        <v>999 75-66</v>
      </c>
    </row>
    <row r="66">
      <c r="B66">
        <v>4</v>
      </c>
      <c r="C66" t="str">
        <v>Chrysanthème Demi Rouge et Demi Bleue</v>
      </c>
      <c r="D66" t="str">
        <v>96775-02</v>
      </c>
      <c r="F66">
        <v>4</v>
      </c>
      <c r="G66" t="str">
        <v>Pluie Or changeant Bleu</v>
      </c>
      <c r="H66" t="str">
        <v>914 75-16</v>
      </c>
    </row>
    <row r="67">
      <c r="B67">
        <v>5</v>
      </c>
      <c r="C67" t="str">
        <v>Pivoine Rouge Pistil Bleu avec Tronc Argent</v>
      </c>
      <c r="D67" t="str">
        <v>91975-22</v>
      </c>
      <c r="F67">
        <v>5</v>
      </c>
      <c r="G67" t="str">
        <v>Araignée Multipastel pistil clignotant argent</v>
      </c>
      <c r="H67" t="str">
        <v>971 75-68</v>
      </c>
    </row>
    <row r="69">
      <c r="B69" t="str">
        <v>GR75VE5</v>
      </c>
      <c r="C69" t="str">
        <v xml:space="preserve">0 - 5 - 10 - 15 - 20 </v>
      </c>
      <c r="D69" t="str">
        <v>Ref BREZAC</v>
      </c>
      <c r="F69" t="str">
        <v xml:space="preserve">GR75M5 </v>
      </c>
      <c r="G69" t="str">
        <v xml:space="preserve">0 - 5 - 10 - 15 - 20 </v>
      </c>
      <c r="H69" t="str">
        <v>Ref BREZAC</v>
      </c>
    </row>
    <row r="70">
      <c r="B70">
        <v>1</v>
      </c>
      <c r="C70" t="str">
        <v>Araignée Verte avec pistil clignotant argent</v>
      </c>
      <c r="D70" t="str">
        <v>933 75-35</v>
      </c>
      <c r="F70">
        <v>1</v>
      </c>
      <c r="G70" t="str">
        <v>Dahlia Rose, Citron, Aqua</v>
      </c>
      <c r="H70" t="str">
        <v>97075-28</v>
      </c>
    </row>
    <row r="71">
      <c r="B71">
        <v>2</v>
      </c>
      <c r="C71" t="str">
        <v>Vert à changement Frisson</v>
      </c>
      <c r="D71" t="str">
        <v>913 75-05</v>
      </c>
      <c r="F71">
        <v>2</v>
      </c>
      <c r="G71" t="str">
        <v>Pivoine Demi Orange Demi Citron</v>
      </c>
      <c r="H71" t="str">
        <v>92075-78</v>
      </c>
    </row>
    <row r="72">
      <c r="B72">
        <v>3</v>
      </c>
      <c r="C72" t="str">
        <v>Clignotant vert</v>
      </c>
      <c r="D72" t="str">
        <v>995 75-05</v>
      </c>
      <c r="F72">
        <v>3</v>
      </c>
      <c r="G72" t="str">
        <v>Mosaïque Citron</v>
      </c>
      <c r="H72" t="str">
        <v>98075-21</v>
      </c>
    </row>
    <row r="73">
      <c r="B73">
        <v>4</v>
      </c>
      <c r="C73" t="str">
        <v>Araignée pointe Verte</v>
      </c>
      <c r="D73" t="str">
        <v>993 75-05</v>
      </c>
      <c r="F73">
        <v>4</v>
      </c>
      <c r="G73" t="str">
        <v>Mosaïque Orange</v>
      </c>
      <c r="H73" t="str">
        <v>98075-23</v>
      </c>
    </row>
    <row r="74">
      <c r="B74">
        <v>5</v>
      </c>
      <c r="C74" t="str">
        <v>Pluie Verte avec pistil Frisson</v>
      </c>
      <c r="D74" t="str">
        <v>917 75-15</v>
      </c>
      <c r="F74">
        <v>5</v>
      </c>
      <c r="G74" t="str">
        <v>Dahlia Pêche, Citron, Aqua Pistil Clignotant Argent</v>
      </c>
      <c r="H74" t="str">
        <v>97175-68</v>
      </c>
    </row>
    <row r="76">
      <c r="B76" t="str">
        <v>GR75Q2</v>
      </c>
      <c r="C76" t="str">
        <v xml:space="preserve"> 0 - 2 - 4 - 6 - 8</v>
      </c>
      <c r="D76" t="str">
        <v>Ref BREZAC</v>
      </c>
      <c r="F76" t="str">
        <v>GR75B3</v>
      </c>
      <c r="G76" t="str">
        <v>0 - 3 - 6 - 9 - 12</v>
      </c>
      <c r="H76" t="str">
        <v>Ref BREZAC</v>
      </c>
    </row>
    <row r="77">
      <c r="B77">
        <v>1</v>
      </c>
      <c r="C77" t="str">
        <v>Araignée Multipastel pistil clignotant argent</v>
      </c>
      <c r="D77" t="str">
        <v>971 75-68</v>
      </c>
      <c r="F77">
        <v>1</v>
      </c>
      <c r="G77" t="str">
        <v>Demi Rouge Demi Filet d'argent</v>
      </c>
      <c r="H77" t="str">
        <v>920 75-59</v>
      </c>
    </row>
    <row r="78">
      <c r="B78">
        <v>2</v>
      </c>
      <c r="C78" t="str">
        <v>Double Frisson</v>
      </c>
      <c r="D78" t="str">
        <v>999 75-94</v>
      </c>
      <c r="F78">
        <v>2</v>
      </c>
      <c r="G78" t="str">
        <v>Bleu à changement Frisson</v>
      </c>
      <c r="H78" t="str">
        <v>911 75-08</v>
      </c>
    </row>
    <row r="79">
      <c r="B79">
        <v>3</v>
      </c>
      <c r="C79" t="str">
        <v>Pailleté or avec pistil violet</v>
      </c>
      <c r="D79" t="str">
        <v>917 75-91</v>
      </c>
      <c r="F79">
        <v>3</v>
      </c>
      <c r="G79" t="str">
        <v>Pailleté Or changeant Vert avec Pistil Rouge</v>
      </c>
      <c r="H79" t="str">
        <v>916 75-45</v>
      </c>
    </row>
    <row r="80">
      <c r="B80">
        <v>4</v>
      </c>
      <c r="C80" t="str">
        <v>Mosaïque argent à changement Frisson</v>
      </c>
      <c r="D80" t="str">
        <v>982 75-09</v>
      </c>
      <c r="F80">
        <v>4</v>
      </c>
      <c r="G80" t="str">
        <v>Mosaïque Jaune</v>
      </c>
      <c r="H80" t="str">
        <v>980 75-07</v>
      </c>
    </row>
    <row r="81">
      <c r="B81">
        <v>5</v>
      </c>
      <c r="C81" t="str">
        <v>Pivoine Multicolore</v>
      </c>
      <c r="D81" t="str">
        <v>910 75-99</v>
      </c>
      <c r="F81">
        <v>5</v>
      </c>
      <c r="G81" t="str">
        <v>Multicolore à changement Frisson Blanc</v>
      </c>
      <c r="H81" t="str">
        <v>913 75-08</v>
      </c>
    </row>
    <row r="83">
      <c r="B83" t="str">
        <v>78175-81G5</v>
      </c>
      <c r="C83" t="str">
        <v xml:space="preserve">0 - 5 - 10 - 15 - 20 </v>
      </c>
      <c r="D83" t="str">
        <v>Ref BREZAC</v>
      </c>
      <c r="F83" t="str">
        <v>78175-89G5</v>
      </c>
      <c r="G83" t="str">
        <v xml:space="preserve">0 - 5 - 10 - 15 - 20 </v>
      </c>
      <c r="H83" t="str">
        <v>Ref BREZAC</v>
      </c>
    </row>
    <row r="84">
      <c r="B84">
        <v>1</v>
      </c>
      <c r="C84" t="str">
        <v>Pivoine Filet d'or</v>
      </c>
      <c r="D84" t="str">
        <v>91075-18</v>
      </c>
      <c r="F84">
        <v>1</v>
      </c>
      <c r="G84" t="str">
        <v>Pivoine Filet d'Argent</v>
      </c>
      <c r="H84" t="str">
        <v>910 75-19</v>
      </c>
    </row>
    <row r="85">
      <c r="B85">
        <v>2</v>
      </c>
      <c r="C85" t="str">
        <v>Pivoine Filet d'or</v>
      </c>
      <c r="D85" t="str">
        <v>91075-18</v>
      </c>
      <c r="F85">
        <v>2</v>
      </c>
      <c r="G85" t="str">
        <v>Pivoine Filet d'Argent</v>
      </c>
      <c r="H85" t="str">
        <v>910 75-19</v>
      </c>
    </row>
    <row r="86">
      <c r="B86">
        <v>3</v>
      </c>
      <c r="C86" t="str">
        <v>Pivoine Filet d'or</v>
      </c>
      <c r="D86" t="str">
        <v>91075-18</v>
      </c>
      <c r="F86">
        <v>3</v>
      </c>
      <c r="G86" t="str">
        <v>Pivoine Filet d'Argent</v>
      </c>
      <c r="H86" t="str">
        <v>910 75-19</v>
      </c>
    </row>
    <row r="87">
      <c r="B87">
        <v>4</v>
      </c>
      <c r="C87" t="str">
        <v>Pivoine Filet d'or</v>
      </c>
      <c r="D87" t="str">
        <v>91075-18</v>
      </c>
      <c r="F87">
        <v>4</v>
      </c>
      <c r="G87" t="str">
        <v>Pivoine Filet d'Argent</v>
      </c>
      <c r="H87" t="str">
        <v>910 75-19</v>
      </c>
    </row>
    <row r="88">
      <c r="B88">
        <v>5</v>
      </c>
      <c r="C88" t="str">
        <v>Pivoine Filet d'or</v>
      </c>
      <c r="D88" t="str">
        <v>91075-18</v>
      </c>
      <c r="F88">
        <v>5</v>
      </c>
      <c r="G88" t="str">
        <v>Pivoine Filet d'Argent</v>
      </c>
      <c r="H88" t="str">
        <v>910 75-19</v>
      </c>
    </row>
    <row r="90">
      <c r="B90" t="str">
        <v>78175S3</v>
      </c>
      <c r="C90" t="str">
        <v>SALVE</v>
      </c>
      <c r="D90" t="str">
        <v>Ref BREZAC</v>
      </c>
    </row>
    <row r="91">
      <c r="B91">
        <v>1</v>
      </c>
      <c r="C91" t="str">
        <v>Pivoine Filet d'Argent</v>
      </c>
      <c r="D91" t="str">
        <v>910 75-19</v>
      </c>
    </row>
    <row r="92">
      <c r="B92">
        <v>2</v>
      </c>
      <c r="C92" t="str">
        <v>Pivoine Filet d'Argent</v>
      </c>
      <c r="D92" t="str">
        <v>910 75-19</v>
      </c>
    </row>
    <row r="93">
      <c r="B93">
        <v>3</v>
      </c>
      <c r="C93" t="str">
        <v>Pivoine Filet d'Argent</v>
      </c>
      <c r="D93" t="str">
        <v>910 75-19</v>
      </c>
    </row>
  </sheetData>
  <mergeCells count="2">
    <mergeCell ref="C2:G2"/>
    <mergeCell ref="C47:H47"/>
  </mergeCells>
  <pageMargins left="0.25" right="0.25" top="0.75" bottom="0.75" header="0.3" footer="0.3"/>
  <ignoredErrors>
    <ignoredError numberStoredAsText="1" sqref="A1:I96"/>
  </ignoredErrors>
</worksheet>
</file>

<file path=xl/worksheets/sheet3.xml><?xml version="1.0" encoding="utf-8"?>
<worksheet xmlns="http://schemas.openxmlformats.org/spreadsheetml/2006/main" xmlns:r="http://schemas.openxmlformats.org/officeDocument/2006/relationships">
  <dimension ref="A1:I89"/>
  <sheetViews>
    <sheetView workbookViewId="0" rightToLeft="0"/>
  </sheetViews>
  <sheetData>
    <row r="1">
      <c r="A1" t="str">
        <v>Auto+Cacher+Valeurs</v>
      </c>
    </row>
    <row r="2">
      <c r="B2" t="str">
        <v>ANNEXE 2</v>
      </c>
      <c r="C2" t="str">
        <v>Détail   grappes de bombes - 100 mm</v>
      </c>
    </row>
    <row r="3">
      <c r="B3" t="str">
        <v>703400A</v>
      </c>
      <c r="C3" t="str">
        <v>DETAIL</v>
      </c>
      <c r="D3" t="str">
        <v>Ref BREZAC</v>
      </c>
      <c r="F3" t="str">
        <v>782 10-00</v>
      </c>
      <c r="G3" t="str">
        <v>DETAIL</v>
      </c>
      <c r="H3" t="str">
        <v>Ref BREZAC</v>
      </c>
    </row>
    <row r="4">
      <c r="B4">
        <v>1</v>
      </c>
      <c r="C4" t="str">
        <v>Bombe Rouge</v>
      </c>
      <c r="D4" t="str">
        <v>910 10-06</v>
      </c>
      <c r="F4">
        <v>1</v>
      </c>
      <c r="G4" t="str">
        <v>Saule avec Pistil Clignotant</v>
      </c>
      <c r="H4" t="str">
        <v>996 10-98</v>
      </c>
    </row>
    <row r="5">
      <c r="B5">
        <v>2</v>
      </c>
      <c r="C5" t="str">
        <v>Bombe Verte</v>
      </c>
      <c r="D5" t="str">
        <v>910 10-05</v>
      </c>
      <c r="F5">
        <v>2</v>
      </c>
      <c r="G5" t="str">
        <v>Crispy demi Vert demi Jaune</v>
      </c>
      <c r="H5" t="str">
        <v>965 10-24</v>
      </c>
    </row>
    <row r="6">
      <c r="B6">
        <v>3</v>
      </c>
      <c r="C6" t="str">
        <v>Bombe Bleue</v>
      </c>
      <c r="D6" t="str">
        <v>910 10-02</v>
      </c>
      <c r="F6">
        <v>3</v>
      </c>
      <c r="G6" t="str">
        <v>Pivoine Violette avec Araignée Jaune centrale</v>
      </c>
      <c r="H6" t="str">
        <v>918 10-70</v>
      </c>
    </row>
    <row r="7">
      <c r="B7">
        <v>4</v>
      </c>
      <c r="C7" t="str">
        <v>Bombe Violette</v>
      </c>
      <c r="D7" t="str">
        <v>910 10-23</v>
      </c>
      <c r="F7">
        <v>4</v>
      </c>
      <c r="G7" t="str">
        <v>Pluie Verte avec pistil Frisson</v>
      </c>
      <c r="H7" t="str">
        <v>917 10-15</v>
      </c>
    </row>
    <row r="8">
      <c r="B8">
        <v>5</v>
      </c>
      <c r="C8" t="str">
        <v>Bombe Or</v>
      </c>
      <c r="D8" t="str">
        <v>910 10-07</v>
      </c>
      <c r="F8">
        <v>5</v>
      </c>
      <c r="G8" t="str">
        <v>Pluie or pisyl bleu</v>
      </c>
      <c r="H8" t="str">
        <v>917 10-28</v>
      </c>
    </row>
    <row r="9">
      <c r="B9">
        <v>6</v>
      </c>
      <c r="C9" t="str">
        <v>Bombe Argent</v>
      </c>
      <c r="D9" t="str">
        <v>910 10-09</v>
      </c>
      <c r="F9">
        <v>6</v>
      </c>
      <c r="G9" t="str">
        <v>Pailleté Or changeant Vert avec Pistil Rouge</v>
      </c>
      <c r="H9" t="str">
        <v>916 10-45</v>
      </c>
    </row>
    <row r="10">
      <c r="B10">
        <v>7</v>
      </c>
      <c r="C10" t="str">
        <v>Bombe Jaune</v>
      </c>
      <c r="D10" t="str">
        <v>910 10-04</v>
      </c>
      <c r="F10">
        <v>7</v>
      </c>
      <c r="G10" t="str">
        <v>Bleu à changement Frisson</v>
      </c>
      <c r="H10" t="str">
        <v>911 75-08</v>
      </c>
    </row>
    <row r="11">
      <c r="B11">
        <v>8</v>
      </c>
      <c r="C11" t="str">
        <v>Bombe Blanche</v>
      </c>
      <c r="D11" t="str">
        <v>910 10-03</v>
      </c>
      <c r="F11">
        <v>8</v>
      </c>
      <c r="G11" t="str">
        <v xml:space="preserve">Crispy pluie chgt cligon </v>
      </c>
      <c r="H11" t="str">
        <v>961 10-91</v>
      </c>
    </row>
    <row r="12">
      <c r="B12">
        <v>9</v>
      </c>
      <c r="C12" t="str">
        <v>Bombe Orange</v>
      </c>
      <c r="D12" t="str">
        <v>910 10-23</v>
      </c>
      <c r="F12">
        <v>9</v>
      </c>
      <c r="G12" t="str">
        <v>Crispy changeant Argent</v>
      </c>
      <c r="H12" t="str">
        <v>961 10-09</v>
      </c>
    </row>
    <row r="13">
      <c r="B13">
        <v>10</v>
      </c>
      <c r="C13" t="str">
        <v>Bombe Rose</v>
      </c>
      <c r="D13" t="str">
        <v>910 10-20</v>
      </c>
      <c r="F13">
        <v>10</v>
      </c>
      <c r="G13" t="str">
        <v>Araignée Citron avec Pistil Clignotant Jaune</v>
      </c>
      <c r="H13" t="str">
        <v>971 10-21</v>
      </c>
    </row>
    <row r="14">
      <c r="B14">
        <v>11</v>
      </c>
      <c r="C14" t="str">
        <v>Bombe Multicolore</v>
      </c>
      <c r="D14" t="str">
        <v>910 10-99</v>
      </c>
      <c r="F14">
        <v>11</v>
      </c>
      <c r="G14" t="str">
        <v>Mosaïque Rouge Trainée</v>
      </c>
      <c r="H14" t="str">
        <v>980 10-46</v>
      </c>
    </row>
    <row r="15">
      <c r="B15">
        <v>12</v>
      </c>
      <c r="C15" t="str">
        <v>Bombe Frisson</v>
      </c>
      <c r="D15" t="str">
        <v>910 10-01</v>
      </c>
      <c r="F15">
        <v>12</v>
      </c>
      <c r="G15" t="str">
        <v>Mosaïque Jaune</v>
      </c>
      <c r="H15" t="str">
        <v>980 10-07</v>
      </c>
    </row>
    <row r="17">
      <c r="B17" t="str">
        <v>782 10-M1</v>
      </c>
      <c r="C17" t="str">
        <v>DETAIL</v>
      </c>
      <c r="D17" t="str">
        <v>Ref BREZAC</v>
      </c>
      <c r="F17" t="str">
        <v>782 10-R1</v>
      </c>
      <c r="G17" t="str">
        <v>DETAIL</v>
      </c>
      <c r="H17" t="str">
        <v>Ref BREZAC</v>
      </c>
    </row>
    <row r="18">
      <c r="B18">
        <v>1</v>
      </c>
      <c r="C18" t="str">
        <v>Saule Pleureur</v>
      </c>
      <c r="D18" t="str">
        <v>996 10-07</v>
      </c>
      <c r="F18">
        <v>1</v>
      </c>
      <c r="G18" t="str">
        <v>Cœur Rouge</v>
      </c>
      <c r="H18" t="str">
        <v>999 10-66</v>
      </c>
    </row>
    <row r="19">
      <c r="B19">
        <v>2</v>
      </c>
      <c r="C19" t="str">
        <v>Araignée Multipastel pistil clignotant argent</v>
      </c>
      <c r="D19" t="str">
        <v>971 10-68</v>
      </c>
      <c r="F19">
        <v>2</v>
      </c>
      <c r="G19" t="str">
        <v>Cercle Argent</v>
      </c>
      <c r="H19" t="str">
        <v>950 10-09</v>
      </c>
    </row>
    <row r="20">
      <c r="B20">
        <v>3</v>
      </c>
      <c r="C20" t="str">
        <v>Cercle Rouge avec Palmier Argent</v>
      </c>
      <c r="D20" t="str">
        <v>999 10-16</v>
      </c>
      <c r="F20">
        <v>3</v>
      </c>
      <c r="G20" t="str">
        <v>Araignée Pointe rouge avec Cercle bleu</v>
      </c>
      <c r="H20" t="str">
        <v>999 10-86</v>
      </c>
    </row>
    <row r="21">
      <c r="B21">
        <v>4</v>
      </c>
      <c r="C21" t="str">
        <v>Palmier Violet avec pistil Frisson</v>
      </c>
      <c r="D21" t="str">
        <v>933 10-10</v>
      </c>
      <c r="F21">
        <v>4</v>
      </c>
      <c r="G21" t="str">
        <v>Pivoine violette pistil Clignotant orange</v>
      </c>
      <c r="H21" t="str">
        <v>918 10-48</v>
      </c>
    </row>
    <row r="22">
      <c r="B22">
        <v>5</v>
      </c>
      <c r="C22" t="str">
        <v>Araignée Verte pistil clignotant rouge</v>
      </c>
      <c r="D22" t="str">
        <v>971 10-55</v>
      </c>
      <c r="F22">
        <v>5</v>
      </c>
      <c r="G22" t="str">
        <v>Pivoine Multicolore</v>
      </c>
      <c r="H22" t="str">
        <v>910 10-99</v>
      </c>
    </row>
    <row r="23">
      <c r="B23">
        <v>6</v>
      </c>
      <c r="C23" t="str">
        <v>Demi Bleu Demi Filet d'argent</v>
      </c>
      <c r="D23" t="str">
        <v>920 10-19</v>
      </c>
      <c r="F23">
        <v>6</v>
      </c>
      <c r="G23" t="str">
        <v>Pluie or à changement Frisson blanc</v>
      </c>
      <c r="H23" t="str">
        <v>914 10-81</v>
      </c>
    </row>
    <row r="25">
      <c r="B25" t="str">
        <v>78110-81G5</v>
      </c>
      <c r="C25" t="str">
        <v xml:space="preserve">0 - 5 - 10 - 15 - 20 </v>
      </c>
      <c r="D25" t="str">
        <v>Ref BREZAC</v>
      </c>
      <c r="F25" t="str">
        <v>78110-89G5</v>
      </c>
      <c r="G25" t="str">
        <v xml:space="preserve">0 - 5 - 10 - 15 - 20 </v>
      </c>
      <c r="H25" t="str">
        <v>Ref BREZAC</v>
      </c>
    </row>
    <row r="26">
      <c r="B26">
        <v>1</v>
      </c>
      <c r="C26" t="str">
        <v>Pivoine Filet d'or</v>
      </c>
      <c r="D26" t="str">
        <v>91010-18</v>
      </c>
      <c r="F26">
        <v>1</v>
      </c>
      <c r="G26" t="str">
        <v>Pivoine Filet d'Argent</v>
      </c>
      <c r="H26" t="str">
        <v>910 10-19</v>
      </c>
    </row>
    <row r="27">
      <c r="B27">
        <v>2</v>
      </c>
      <c r="C27" t="str">
        <v>Pivoine Filet d'or</v>
      </c>
      <c r="D27" t="str">
        <v>91010-18</v>
      </c>
      <c r="F27">
        <v>2</v>
      </c>
      <c r="G27" t="str">
        <v>Pivoine Filet d'Argent</v>
      </c>
      <c r="H27" t="str">
        <v>910 10-19</v>
      </c>
    </row>
    <row r="28">
      <c r="B28">
        <v>3</v>
      </c>
      <c r="C28" t="str">
        <v>Pivoine Filet d'or</v>
      </c>
      <c r="D28" t="str">
        <v>91010-18</v>
      </c>
      <c r="F28">
        <v>3</v>
      </c>
      <c r="G28" t="str">
        <v>Pivoine Filet d'Argent</v>
      </c>
      <c r="H28" t="str">
        <v>910 10-19</v>
      </c>
    </row>
    <row r="29">
      <c r="B29">
        <v>4</v>
      </c>
      <c r="C29" t="str">
        <v>Pivoine Filet d'or</v>
      </c>
      <c r="D29" t="str">
        <v>91010-18</v>
      </c>
      <c r="F29">
        <v>4</v>
      </c>
      <c r="G29" t="str">
        <v>Pivoine Filet d'Argent</v>
      </c>
      <c r="H29" t="str">
        <v>910 10-19</v>
      </c>
    </row>
    <row r="30">
      <c r="B30">
        <v>5</v>
      </c>
      <c r="C30" t="str">
        <v>Pivoine Filet d'or</v>
      </c>
      <c r="D30" t="str">
        <v>91010-18</v>
      </c>
      <c r="F30">
        <v>5</v>
      </c>
      <c r="G30" t="str">
        <v>Pivoine Filet d'Argent</v>
      </c>
      <c r="H30" t="str">
        <v>910 10-19</v>
      </c>
    </row>
    <row r="32">
      <c r="B32" t="str">
        <v>GR10A5</v>
      </c>
      <c r="C32" t="str">
        <v xml:space="preserve">0 - 5 - 10 - 15 - 20 </v>
      </c>
      <c r="D32" t="str">
        <v>Ref BREZAC</v>
      </c>
      <c r="F32" t="str">
        <v>GR10B5</v>
      </c>
      <c r="G32" t="str">
        <v xml:space="preserve">0 - 5 - 10 - 15 - 20 </v>
      </c>
      <c r="H32" t="str">
        <v>Ref BREZAC</v>
      </c>
    </row>
    <row r="33">
      <c r="B33">
        <v>1</v>
      </c>
      <c r="C33" t="str">
        <v>Pivoine Argent avec Pistil Clignotant rouge</v>
      </c>
      <c r="D33" t="str">
        <v>918 10-39</v>
      </c>
      <c r="F33">
        <v>1</v>
      </c>
      <c r="G33" t="str">
        <v>Bleu à changement Frisson</v>
      </c>
      <c r="H33" t="str">
        <v>911 10-08</v>
      </c>
    </row>
    <row r="34">
      <c r="B34">
        <v>2</v>
      </c>
      <c r="C34" t="str">
        <v>Araignée Argent</v>
      </c>
      <c r="D34" t="str">
        <v>930 10-09</v>
      </c>
      <c r="F34">
        <v>2</v>
      </c>
      <c r="G34" t="str">
        <v>Cercle Bleu</v>
      </c>
      <c r="H34" t="str">
        <v>950 10-02</v>
      </c>
    </row>
    <row r="35">
      <c r="B35">
        <v>3</v>
      </c>
      <c r="C35" t="str">
        <v>Pluie Argent</v>
      </c>
      <c r="D35" t="str">
        <v>996 10-09</v>
      </c>
      <c r="F35">
        <v>3</v>
      </c>
      <c r="G35" t="str">
        <v>Pivoine bleue avec Pistil Clignotant argent</v>
      </c>
      <c r="H35" t="str">
        <v>918 10-42</v>
      </c>
    </row>
    <row r="36">
      <c r="B36">
        <v>4</v>
      </c>
      <c r="C36" t="str">
        <v>Cercle Argent</v>
      </c>
      <c r="D36" t="str">
        <v>950 10-09</v>
      </c>
      <c r="F36">
        <v>4</v>
      </c>
      <c r="G36" t="str">
        <v>Pluie Bleue</v>
      </c>
      <c r="H36" t="str">
        <v>996 10-02</v>
      </c>
    </row>
    <row r="37">
      <c r="B37">
        <v>5</v>
      </c>
      <c r="C37" t="str">
        <v>Crispy changeant Argent</v>
      </c>
      <c r="D37" t="str">
        <v>961 10-09</v>
      </c>
      <c r="F37">
        <v>5</v>
      </c>
      <c r="G37" t="str">
        <v>Crispy Blue avec Pistil Frisson</v>
      </c>
      <c r="H37" t="str">
        <v>962 10-02</v>
      </c>
    </row>
    <row r="39">
      <c r="B39" t="str">
        <v>GR10OR5</v>
      </c>
      <c r="C39" t="str">
        <v xml:space="preserve">0 - 5 - 10 - 15 - 20 </v>
      </c>
      <c r="D39" t="str">
        <v>Ref BREZAC</v>
      </c>
      <c r="F39" t="str">
        <v>GR10R5</v>
      </c>
      <c r="G39" t="str">
        <v xml:space="preserve">0 - 5 - 10 - 15 - 20 </v>
      </c>
      <c r="H39" t="str">
        <v>Ref BREZAC</v>
      </c>
    </row>
    <row r="40">
      <c r="B40">
        <v>1</v>
      </c>
      <c r="C40" t="str">
        <v>Pluie or à changement Frisson blanc</v>
      </c>
      <c r="D40" t="str">
        <v>914 10-81</v>
      </c>
      <c r="F40">
        <v>1</v>
      </c>
      <c r="G40" t="str">
        <v>Pivoine Rouge avec Pistil Pluie Or</v>
      </c>
      <c r="H40" t="str">
        <v>918 10-96</v>
      </c>
    </row>
    <row r="41">
      <c r="B41">
        <v>2</v>
      </c>
      <c r="C41" t="str">
        <v>Pailleté or avec pistil violet</v>
      </c>
      <c r="D41" t="str">
        <v>917 10-91</v>
      </c>
      <c r="F41">
        <v>2</v>
      </c>
      <c r="G41" t="str">
        <v>Papillon Rouge</v>
      </c>
      <c r="H41" t="str">
        <v>994 10-06</v>
      </c>
    </row>
    <row r="42">
      <c r="B42">
        <v>3</v>
      </c>
      <c r="C42" t="str">
        <v>Saule Pleureur</v>
      </c>
      <c r="D42" t="str">
        <v>996 10-07</v>
      </c>
      <c r="F42">
        <v>3</v>
      </c>
      <c r="G42" t="str">
        <v>Araignée pointe Rouge</v>
      </c>
      <c r="H42" t="str">
        <v>993 10-06</v>
      </c>
    </row>
    <row r="43">
      <c r="B43">
        <v>4</v>
      </c>
      <c r="C43" t="str">
        <v>Pailleté Or</v>
      </c>
      <c r="D43" t="str">
        <v>995 10-07</v>
      </c>
      <c r="F43">
        <v>4</v>
      </c>
      <c r="G43" t="str">
        <v>Rouge à changement Frisson</v>
      </c>
      <c r="H43" t="str">
        <v>913 10-06</v>
      </c>
    </row>
    <row r="44">
      <c r="B44">
        <v>5</v>
      </c>
      <c r="C44" t="str">
        <v>Saule avec Pistil Clignotant</v>
      </c>
      <c r="D44" t="str">
        <v>996 10-98</v>
      </c>
      <c r="F44">
        <v>5</v>
      </c>
      <c r="G44" t="str">
        <v>Mosaïque Rouge Trainée</v>
      </c>
      <c r="H44" t="str">
        <v>980 10-46</v>
      </c>
    </row>
    <row r="46">
      <c r="B46" t="str">
        <v>GR10VE5</v>
      </c>
      <c r="C46" t="str">
        <v xml:space="preserve">0 - 5 - 10 - 15 - 20 </v>
      </c>
      <c r="D46" t="str">
        <v>Ref BREZAC</v>
      </c>
      <c r="F46" t="str">
        <v>GR10VI5</v>
      </c>
      <c r="G46" t="str">
        <v xml:space="preserve">0 - 5 - 10 - 15 - 20 </v>
      </c>
      <c r="H46" t="str">
        <v>Ref BREZAC</v>
      </c>
    </row>
    <row r="47">
      <c r="B47">
        <v>1</v>
      </c>
      <c r="C47" t="str">
        <v>Araignée Verte avec pistil clignotant argent</v>
      </c>
      <c r="D47" t="str">
        <v>933 10-35</v>
      </c>
      <c r="F47">
        <v>1</v>
      </c>
      <c r="G47" t="str">
        <v>Palmier Violet avec pistil Frisson</v>
      </c>
      <c r="H47" t="str">
        <v>933 10-10</v>
      </c>
    </row>
    <row r="48">
      <c r="B48">
        <v>2</v>
      </c>
      <c r="C48" t="str">
        <v>Vert à changement Frisson</v>
      </c>
      <c r="D48" t="str">
        <v>913 10-05</v>
      </c>
      <c r="F48">
        <v>2</v>
      </c>
      <c r="G48" t="str">
        <v>Mosaïque Violette</v>
      </c>
      <c r="H48" t="str">
        <v>980 10-10</v>
      </c>
    </row>
    <row r="49">
      <c r="B49">
        <v>3</v>
      </c>
      <c r="C49" t="str">
        <v>Clignotant vert</v>
      </c>
      <c r="D49" t="str">
        <v>995 10-05</v>
      </c>
      <c r="F49">
        <v>3</v>
      </c>
      <c r="G49" t="str">
        <v>Pivoine violette pistil Clignotant orange</v>
      </c>
      <c r="H49" t="str">
        <v>918 10-48</v>
      </c>
    </row>
    <row r="50">
      <c r="B50">
        <v>4</v>
      </c>
      <c r="C50" t="str">
        <v>Araignée pointe Verte</v>
      </c>
      <c r="D50" t="str">
        <v>993 10-05</v>
      </c>
      <c r="F50">
        <v>4</v>
      </c>
      <c r="G50" t="str">
        <v>Cercle Violet</v>
      </c>
      <c r="H50" t="str">
        <v>950 10-10</v>
      </c>
    </row>
    <row r="51">
      <c r="B51">
        <v>5</v>
      </c>
      <c r="C51" t="str">
        <v>Pluie Verte avec pistil Frisson</v>
      </c>
      <c r="D51" t="str">
        <v>917 10-15</v>
      </c>
      <c r="F51">
        <v>5</v>
      </c>
      <c r="G51" t="str">
        <v>Pivoine Violette avec Araignée Jaune centrale</v>
      </c>
      <c r="H51" t="str">
        <v>918 10-70</v>
      </c>
    </row>
    <row r="53">
      <c r="B53" t="str">
        <v>GR10Y5</v>
      </c>
      <c r="C53" t="str">
        <v xml:space="preserve">0 - 5 - 10 - 15 - 20 </v>
      </c>
      <c r="D53" t="str">
        <v>Ref BREZAC</v>
      </c>
    </row>
    <row r="54">
      <c r="B54">
        <v>1</v>
      </c>
      <c r="C54" t="str">
        <v>Araignée Citron avec Pistil Clignotant Jaune</v>
      </c>
      <c r="D54" t="str">
        <v>971 10-21</v>
      </c>
    </row>
    <row r="55">
      <c r="B55">
        <v>2</v>
      </c>
      <c r="C55" t="str">
        <v>Pivoine Violette avec Araignée Jaune centrale</v>
      </c>
      <c r="D55" t="str">
        <v>918 10-70</v>
      </c>
    </row>
    <row r="56">
      <c r="B56">
        <v>3</v>
      </c>
      <c r="C56" t="str">
        <v>Pivoine Rouge avec Pistil Pluie Or</v>
      </c>
      <c r="D56" t="str">
        <v>918 10-96</v>
      </c>
    </row>
    <row r="57">
      <c r="B57">
        <v>4</v>
      </c>
      <c r="C57" t="str">
        <v>Mosaïque Jaune</v>
      </c>
      <c r="D57" t="str">
        <v>980 10-07</v>
      </c>
    </row>
    <row r="58">
      <c r="B58">
        <v>5</v>
      </c>
      <c r="C58" t="str">
        <v>Multicolore à changement Frisson Blanc</v>
      </c>
      <c r="D58" t="str">
        <v>913 10-08</v>
      </c>
    </row>
    <row r="59">
      <c r="B59" t="str">
        <v>ANNEXE 2</v>
      </c>
      <c r="C59" t="str">
        <v>Détail   grappes de bombes - 100 mm</v>
      </c>
    </row>
    <row r="60">
      <c r="B60" t="str">
        <v>GR10W5</v>
      </c>
      <c r="C60" t="str">
        <v xml:space="preserve">0 - 5 - 10 - 15 - 20 </v>
      </c>
      <c r="D60" t="str">
        <v>Ref BREZAC</v>
      </c>
      <c r="F60" t="str">
        <v>GR10Z5</v>
      </c>
      <c r="G60" t="str">
        <v xml:space="preserve">0 - 5 - 10 - 15 - 20 </v>
      </c>
      <c r="H60" t="str">
        <v>Ref BREZAC</v>
      </c>
    </row>
    <row r="61">
      <c r="B61">
        <v>1</v>
      </c>
      <c r="C61" t="str">
        <v>Palmier Violet avec pistil Frisson</v>
      </c>
      <c r="D61" t="str">
        <v>933 10-10</v>
      </c>
      <c r="F61">
        <v>1</v>
      </c>
      <c r="G61" t="str">
        <v>Pivoine bleue avec Pistil Clignotant argent</v>
      </c>
      <c r="H61" t="str">
        <v>918 10-42</v>
      </c>
    </row>
    <row r="62">
      <c r="B62">
        <v>2</v>
      </c>
      <c r="C62" t="str">
        <v>Crispy demi Vert demi Jaune</v>
      </c>
      <c r="D62" t="str">
        <v>965 10-24</v>
      </c>
      <c r="F62">
        <v>2</v>
      </c>
      <c r="G62" t="str">
        <v>Cercle Rouge avec Palmier Argent</v>
      </c>
      <c r="H62" t="str">
        <v>999 10-16</v>
      </c>
    </row>
    <row r="63">
      <c r="B63">
        <v>3</v>
      </c>
      <c r="C63" t="str">
        <v>Cœur Rouge</v>
      </c>
      <c r="D63" t="str">
        <v>999 10-66</v>
      </c>
      <c r="F63">
        <v>3</v>
      </c>
      <c r="G63" t="str">
        <v>Pailleté Or changeant Vert avec Pistil Rouge</v>
      </c>
      <c r="H63" t="str">
        <v>916 10-45</v>
      </c>
    </row>
    <row r="64">
      <c r="B64">
        <v>4</v>
      </c>
      <c r="C64" t="str">
        <v>Pluie Or changeant Bleu</v>
      </c>
      <c r="D64" t="str">
        <v>914 10-16</v>
      </c>
      <c r="F64">
        <v>4</v>
      </c>
      <c r="G64" t="str">
        <v>Araignée Verte pistil clignotant rouge</v>
      </c>
      <c r="H64" t="str">
        <v>971 10-55</v>
      </c>
    </row>
    <row r="65">
      <c r="B65">
        <v>5</v>
      </c>
      <c r="C65" t="str">
        <v>Araignée Multipastel pistil clignotant argent</v>
      </c>
      <c r="D65" t="str">
        <v>971 10-68</v>
      </c>
      <c r="F65">
        <v>5</v>
      </c>
      <c r="G65" t="str">
        <v>Pivoine Multicolore</v>
      </c>
      <c r="H65" t="str">
        <v>910 10-99</v>
      </c>
    </row>
    <row r="67">
      <c r="B67" t="str">
        <v>GR10B3</v>
      </c>
      <c r="C67" t="str">
        <v xml:space="preserve"> 0 - 3 - 6 - 9 - 12</v>
      </c>
      <c r="D67" t="str">
        <v>Ref BREZAC</v>
      </c>
      <c r="F67" t="str">
        <v>GR10Q2</v>
      </c>
      <c r="G67" t="str">
        <v xml:space="preserve"> 0 - 2 - 4 - 6 - 8</v>
      </c>
      <c r="H67" t="str">
        <v>Ref BREZAC</v>
      </c>
    </row>
    <row r="68">
      <c r="B68">
        <v>1</v>
      </c>
      <c r="C68" t="str">
        <v>Demi Rouge Demi Filet d'argent</v>
      </c>
      <c r="D68" t="str">
        <v>920 10-59</v>
      </c>
      <c r="F68">
        <v>1</v>
      </c>
      <c r="G68" t="str">
        <v>Araignée Multipastel pistil clignotant argent</v>
      </c>
      <c r="H68" t="str">
        <v>971 10-68</v>
      </c>
    </row>
    <row r="69">
      <c r="B69">
        <v>2</v>
      </c>
      <c r="C69" t="str">
        <v>Bleu à changement Frisson</v>
      </c>
      <c r="D69" t="str">
        <v>911 10-08</v>
      </c>
      <c r="F69">
        <v>2</v>
      </c>
      <c r="G69" t="str">
        <v>Double Frisson</v>
      </c>
      <c r="H69" t="str">
        <v>999 10-94</v>
      </c>
    </row>
    <row r="70">
      <c r="B70">
        <v>3</v>
      </c>
      <c r="C70" t="str">
        <v>Pailleté Or changeant Vert avec Pistil Rouge</v>
      </c>
      <c r="D70" t="str">
        <v>916 10-45</v>
      </c>
      <c r="F70">
        <v>3</v>
      </c>
      <c r="G70" t="str">
        <v>Pailleté or avec pistil violet</v>
      </c>
      <c r="H70" t="str">
        <v>917 10-91</v>
      </c>
    </row>
    <row r="71">
      <c r="B71">
        <v>4</v>
      </c>
      <c r="C71" t="str">
        <v>Mosaïque Jaune</v>
      </c>
      <c r="D71" t="str">
        <v>980 10-46</v>
      </c>
      <c r="F71">
        <v>4</v>
      </c>
      <c r="G71" t="str">
        <v>Mosaïque argent à changement Frisson</v>
      </c>
      <c r="H71" t="str">
        <v>982 10-09</v>
      </c>
    </row>
    <row r="72">
      <c r="B72">
        <v>5</v>
      </c>
      <c r="C72" t="str">
        <v>Multicolore à changement Frisson Blanc</v>
      </c>
      <c r="D72" t="str">
        <v>913 10-08</v>
      </c>
      <c r="F72">
        <v>5</v>
      </c>
      <c r="G72" t="str">
        <v>Pivoine Multicolore</v>
      </c>
      <c r="H72" t="str">
        <v>910 10-99</v>
      </c>
    </row>
  </sheetData>
  <mergeCells count="2">
    <mergeCell ref="C2:H2"/>
    <mergeCell ref="C59:H59"/>
  </mergeCells>
  <pageMargins left="0.25" right="0.25" top="0.75" bottom="0.75" header="0.3" footer="0.3"/>
  <ignoredErrors>
    <ignoredError numberStoredAsText="1" sqref="A1:I89"/>
  </ignoredErrors>
</worksheet>
</file>

<file path=xl/worksheets/sheet4.xml><?xml version="1.0" encoding="utf-8"?>
<worksheet xmlns="http://schemas.openxmlformats.org/spreadsheetml/2006/main" xmlns:r="http://schemas.openxmlformats.org/officeDocument/2006/relationships">
  <dimension ref="A1:H33"/>
  <sheetViews>
    <sheetView workbookViewId="0" rightToLeft="0"/>
  </sheetViews>
  <sheetData>
    <row r="1">
      <c r="A1" t="str">
        <v>Auto+Cacher+Valeurs</v>
      </c>
    </row>
    <row r="2">
      <c r="B2" t="str">
        <v>ANNEXE 3</v>
      </c>
      <c r="C2" t="str">
        <v>Détail   grappes de bombes - 125 mm</v>
      </c>
    </row>
    <row r="3">
      <c r="B3" t="str">
        <v>782 12-M</v>
      </c>
      <c r="C3" t="str">
        <v>DETAIL</v>
      </c>
      <c r="D3" t="str">
        <v>Ref BREZAC</v>
      </c>
      <c r="F3" t="str">
        <v>703500A</v>
      </c>
      <c r="G3" t="str">
        <v>DETAIL</v>
      </c>
      <c r="H3" t="str">
        <v>Ref BREZAC</v>
      </c>
    </row>
    <row r="4">
      <c r="B4">
        <v>1</v>
      </c>
      <c r="C4" t="str">
        <v>Saule Pleureur</v>
      </c>
      <c r="D4" t="str">
        <v>99612-07</v>
      </c>
      <c r="F4">
        <v>1</v>
      </c>
      <c r="G4" t="str">
        <v>Bombe Rouge</v>
      </c>
      <c r="H4" t="str">
        <v>91012-06</v>
      </c>
    </row>
    <row r="5">
      <c r="B5">
        <v>2</v>
      </c>
      <c r="C5" t="str">
        <v>Araignée Multipastel pistil clignotant argent</v>
      </c>
      <c r="D5" t="str">
        <v>97312-28</v>
      </c>
      <c r="F5">
        <v>2</v>
      </c>
      <c r="G5" t="str">
        <v>Bombe Verte</v>
      </c>
      <c r="H5" t="str">
        <v>91012-05</v>
      </c>
    </row>
    <row r="6">
      <c r="B6">
        <v>3</v>
      </c>
      <c r="C6" t="str">
        <v>Cercle Rouge avec Palmier Argent</v>
      </c>
      <c r="D6" t="str">
        <v>99912-16A</v>
      </c>
      <c r="F6">
        <v>3</v>
      </c>
      <c r="G6" t="str">
        <v>Bombe Bleue</v>
      </c>
      <c r="H6" t="str">
        <v>91012-02</v>
      </c>
    </row>
    <row r="7">
      <c r="B7">
        <v>4</v>
      </c>
      <c r="C7" t="str">
        <v>Palmier Violet avec pistil Frisson</v>
      </c>
      <c r="D7" t="str">
        <v>93312-10</v>
      </c>
      <c r="F7">
        <v>4</v>
      </c>
      <c r="G7" t="str">
        <v>Bombe Violette</v>
      </c>
      <c r="H7" t="str">
        <v>91012-10</v>
      </c>
    </row>
    <row r="8">
      <c r="B8">
        <v>5</v>
      </c>
      <c r="C8" t="str">
        <v>Araignée Verte pistil clignotant rouge</v>
      </c>
      <c r="D8" t="str">
        <v>97112-55</v>
      </c>
      <c r="F8">
        <v>5</v>
      </c>
      <c r="G8" t="str">
        <v>Bombe Or</v>
      </c>
      <c r="H8" t="str">
        <v>91012-07</v>
      </c>
    </row>
    <row r="9">
      <c r="B9">
        <v>6</v>
      </c>
      <c r="C9" t="str">
        <v>Demi Bleu Demi Filet d'argent</v>
      </c>
      <c r="D9" t="str">
        <v>92012-19</v>
      </c>
      <c r="F9">
        <v>6</v>
      </c>
      <c r="G9" t="str">
        <v>Bombe Argent</v>
      </c>
      <c r="H9" t="str">
        <v>91012-09</v>
      </c>
    </row>
    <row r="10">
      <c r="B10">
        <v>7</v>
      </c>
      <c r="C10" t="str">
        <v>Demi Rouge Demi Filet d'argent</v>
      </c>
      <c r="D10" t="str">
        <v>92012-59</v>
      </c>
      <c r="F10">
        <v>7</v>
      </c>
      <c r="G10" t="str">
        <v>Bombe Jaune</v>
      </c>
      <c r="H10" t="str">
        <v>91012-04</v>
      </c>
    </row>
    <row r="11">
      <c r="B11">
        <v>8</v>
      </c>
      <c r="C11" t="str">
        <v>Frissonnant or changeant bleu pistil rouge</v>
      </c>
      <c r="D11" t="str">
        <v>91612-42</v>
      </c>
      <c r="F11">
        <v>8</v>
      </c>
      <c r="G11" t="str">
        <v>Bombe Blanche</v>
      </c>
      <c r="H11" t="str">
        <v>91012-03</v>
      </c>
    </row>
    <row r="12">
      <c r="B12">
        <v>9</v>
      </c>
      <c r="C12" t="str">
        <v>Mosaïque argent à changement Frisson</v>
      </c>
      <c r="D12" t="str">
        <v>98212-09</v>
      </c>
      <c r="F12">
        <v>9</v>
      </c>
      <c r="G12" t="str">
        <v>Bombe Orange</v>
      </c>
      <c r="H12" t="str">
        <v>91012-23</v>
      </c>
    </row>
    <row r="13">
      <c r="B13">
        <v>10</v>
      </c>
      <c r="C13" t="str">
        <v>Pluie à Changement Frisson</v>
      </c>
      <c r="D13" t="str">
        <v>99612-54</v>
      </c>
      <c r="F13">
        <v>10</v>
      </c>
      <c r="G13" t="str">
        <v>Bombe Rose</v>
      </c>
      <c r="H13" t="str">
        <v>91012-20</v>
      </c>
    </row>
    <row r="14">
      <c r="B14">
        <v>11</v>
      </c>
      <c r="C14" t="str">
        <v>Multicolore à changement Frisson Blanc</v>
      </c>
      <c r="D14" t="str">
        <v>91312-08</v>
      </c>
      <c r="F14">
        <v>11</v>
      </c>
      <c r="G14" t="str">
        <v>Bombe Multicolore</v>
      </c>
      <c r="H14" t="str">
        <v>91012-99</v>
      </c>
    </row>
    <row r="15">
      <c r="B15">
        <v>12</v>
      </c>
      <c r="C15" t="str">
        <v>Bicolore Rouge et Or</v>
      </c>
      <c r="D15" t="str">
        <v>96012-86</v>
      </c>
      <c r="F15">
        <v>12</v>
      </c>
      <c r="G15" t="str">
        <v>Bombe Frisson</v>
      </c>
      <c r="H15" t="str">
        <v>91012-01</v>
      </c>
    </row>
    <row r="18">
      <c r="B18" t="str">
        <v>782 12-00</v>
      </c>
      <c r="C18" t="str">
        <v>DETAIL</v>
      </c>
      <c r="D18" t="str">
        <v>Ref BREZAC</v>
      </c>
    </row>
    <row r="19">
      <c r="B19">
        <v>1</v>
      </c>
      <c r="C19" t="str">
        <v>Saule avec Pistil Clignotant</v>
      </c>
      <c r="D19" t="str">
        <v>99612-98</v>
      </c>
    </row>
    <row r="20">
      <c r="B20">
        <v>2</v>
      </c>
      <c r="C20" t="str">
        <v>Crispy demi Vert demi Jaune</v>
      </c>
      <c r="D20" t="str">
        <v>96712-24</v>
      </c>
    </row>
    <row r="21">
      <c r="B21">
        <v>3</v>
      </c>
      <c r="C21" t="str">
        <v>Pivoine Violette avec Araignée Jaune centrale</v>
      </c>
      <c r="D21" t="str">
        <v>91812-70</v>
      </c>
    </row>
    <row r="22">
      <c r="B22">
        <v>4</v>
      </c>
      <c r="C22" t="str">
        <v>Pluie Verte avec pistil Frisson</v>
      </c>
      <c r="D22" t="str">
        <v>91712-15</v>
      </c>
    </row>
    <row r="23">
      <c r="B23">
        <v>5</v>
      </c>
      <c r="C23" t="str">
        <v>Pluie or pisyl bleu</v>
      </c>
      <c r="D23" t="str">
        <v>91712-28</v>
      </c>
    </row>
    <row r="24">
      <c r="B24">
        <v>6</v>
      </c>
      <c r="C24" t="str">
        <v>Pailleté Or changeant Vert avec Pistil Rouge</v>
      </c>
      <c r="D24" t="str">
        <v>91612-45</v>
      </c>
    </row>
    <row r="25">
      <c r="B25">
        <v>7</v>
      </c>
      <c r="C25" t="str">
        <v>Bleu à changement Frisson</v>
      </c>
      <c r="D25" t="str">
        <v>91112-08</v>
      </c>
    </row>
    <row r="26">
      <c r="B26">
        <v>8</v>
      </c>
      <c r="C26" t="str">
        <v xml:space="preserve">Crispy pluie chgt cligon </v>
      </c>
      <c r="D26" t="str">
        <v>96112-91</v>
      </c>
    </row>
    <row r="27">
      <c r="B27">
        <v>9</v>
      </c>
      <c r="C27" t="str">
        <v>Crispy changeant Argent</v>
      </c>
      <c r="D27" t="str">
        <v>96112-09</v>
      </c>
    </row>
    <row r="28">
      <c r="B28">
        <v>10</v>
      </c>
      <c r="C28" t="str">
        <v>Araignée Citron avec Pistil Clignotant Jaune</v>
      </c>
      <c r="D28" t="str">
        <v>97112-21</v>
      </c>
    </row>
    <row r="29">
      <c r="B29">
        <v>11</v>
      </c>
      <c r="C29" t="str">
        <v>Mosaïque Rouge Trainée</v>
      </c>
      <c r="D29" t="str">
        <v>98012-46</v>
      </c>
    </row>
    <row r="30">
      <c r="B30">
        <v>12</v>
      </c>
      <c r="C30" t="str">
        <v>Mosaïque Jaune</v>
      </c>
      <c r="D30" t="str">
        <v>98012-07</v>
      </c>
    </row>
  </sheetData>
  <mergeCells count="1">
    <mergeCell ref="C2:H2"/>
  </mergeCells>
  <pageMargins left="0.25" right="0.25" top="0.75" bottom="0.75" header="0.3" footer="0.3"/>
  <ignoredErrors>
    <ignoredError numberStoredAsText="1" sqref="A1:H33"/>
  </ignoredErrors>
</worksheet>
</file>

<file path=xl/worksheets/sheet5.xml><?xml version="1.0" encoding="utf-8"?>
<worksheet xmlns="http://schemas.openxmlformats.org/spreadsheetml/2006/main" xmlns:r="http://schemas.openxmlformats.org/officeDocument/2006/relationships">
  <dimension ref="A1:I47"/>
  <sheetViews>
    <sheetView workbookViewId="0" rightToLeft="0"/>
  </sheetViews>
  <sheetData>
    <row r="1">
      <c r="A1" t="str">
        <v>Auto+Cacher+Valeurs</v>
      </c>
    </row>
    <row r="2">
      <c r="B2" t="str">
        <v>ANNEXE 4</v>
      </c>
      <c r="C2" t="str">
        <v>Détail   grappes de bombes - 150 mm</v>
      </c>
    </row>
    <row r="3">
      <c r="B3" t="str">
        <v>781 15-M</v>
      </c>
      <c r="C3" t="str">
        <v>DETAIL</v>
      </c>
      <c r="D3" t="str">
        <v>Ref BREZAC</v>
      </c>
      <c r="F3" t="str">
        <v>782 15-00</v>
      </c>
      <c r="G3" t="str">
        <v>DETAIL</v>
      </c>
      <c r="H3" t="str">
        <v>Ref BREZAC</v>
      </c>
    </row>
    <row r="4">
      <c r="B4">
        <v>1</v>
      </c>
      <c r="C4" t="str">
        <v xml:space="preserve">Araignée Multipastel pistil clignotant argent </v>
      </c>
      <c r="D4" t="str">
        <v>/</v>
      </c>
      <c r="F4">
        <v>1</v>
      </c>
      <c r="G4" t="str">
        <v>Saule avec Pistil clignotant</v>
      </c>
      <c r="H4" t="str">
        <v>/</v>
      </c>
    </row>
    <row r="5">
      <c r="B5">
        <v>2</v>
      </c>
      <c r="C5" t="str">
        <v>Cercle Rouge avec Palmier Argent</v>
      </c>
      <c r="D5" t="str">
        <v>/</v>
      </c>
      <c r="F5">
        <v>2</v>
      </c>
      <c r="G5" t="str">
        <v>Pivoine Violette avec Araignée Jaune Centrale</v>
      </c>
      <c r="H5" t="str">
        <v>/</v>
      </c>
    </row>
    <row r="6">
      <c r="B6">
        <v>3</v>
      </c>
      <c r="C6" t="str">
        <v>Palmier Violet avec pistil Frisson</v>
      </c>
      <c r="D6" t="str">
        <v>/</v>
      </c>
      <c r="F6">
        <v>3</v>
      </c>
      <c r="G6" t="str">
        <v>Pluie Verte avec pistil Frisson</v>
      </c>
      <c r="H6" t="str">
        <v>/</v>
      </c>
    </row>
    <row r="7">
      <c r="B7">
        <v>4</v>
      </c>
      <c r="C7" t="str">
        <v>Araignée Verte pistil clignotant rouge</v>
      </c>
      <c r="D7" t="str">
        <v>/</v>
      </c>
      <c r="F7">
        <v>4</v>
      </c>
      <c r="G7" t="str">
        <v>Pluie Or pistil Bleu</v>
      </c>
      <c r="H7" t="str">
        <v>/</v>
      </c>
    </row>
    <row r="8">
      <c r="B8">
        <v>5</v>
      </c>
      <c r="C8" t="str">
        <v xml:space="preserve">Demi bleu Demi Filet d'Argent </v>
      </c>
      <c r="D8" t="str">
        <v>/</v>
      </c>
      <c r="F8">
        <v>5</v>
      </c>
      <c r="G8" t="str">
        <v>Pailleté Or changeant Vert avec pistil Rouge</v>
      </c>
      <c r="H8" t="str">
        <v>/</v>
      </c>
    </row>
    <row r="9">
      <c r="B9">
        <v>6</v>
      </c>
      <c r="C9" t="str">
        <v>Demi Rouge Demi Filet d'Argent</v>
      </c>
      <c r="D9" t="str">
        <v>/</v>
      </c>
      <c r="F9">
        <v>6</v>
      </c>
      <c r="G9" t="str">
        <v>Bleu à changement Frisson</v>
      </c>
      <c r="H9" t="str">
        <v>/</v>
      </c>
    </row>
    <row r="10">
      <c r="B10">
        <v>7</v>
      </c>
      <c r="C10" t="str">
        <v>Frissonnant Or changeant bleu pistil rouge</v>
      </c>
      <c r="D10" t="str">
        <v>/</v>
      </c>
      <c r="F10">
        <v>7</v>
      </c>
      <c r="G10" t="str">
        <v>Cripsy pluie chgt clignotant</v>
      </c>
      <c r="H10" t="str">
        <v>/</v>
      </c>
    </row>
    <row r="11">
      <c r="B11">
        <v>8</v>
      </c>
      <c r="C11" t="str">
        <v>Mosaique argent à chargement Frisson</v>
      </c>
      <c r="D11" t="str">
        <v>/</v>
      </c>
      <c r="F11">
        <v>8</v>
      </c>
      <c r="G11" t="str">
        <v>Araignée Citron avec Pistil cligntant Jaune</v>
      </c>
      <c r="H11" t="str">
        <v>/</v>
      </c>
    </row>
    <row r="12">
      <c r="B12">
        <v>9</v>
      </c>
      <c r="C12" t="str">
        <v>Pluie à changement Frisson</v>
      </c>
      <c r="D12" t="str">
        <v>/</v>
      </c>
      <c r="F12">
        <v>9</v>
      </c>
      <c r="G12" t="str">
        <v>Mosaïque Rouge Trainée</v>
      </c>
      <c r="H12" t="str">
        <v>/</v>
      </c>
    </row>
    <row r="13">
      <c r="B13">
        <v>10</v>
      </c>
      <c r="C13" t="str">
        <v>Multicolore à changement Frisson Blanc</v>
      </c>
      <c r="D13" t="str">
        <v>/</v>
      </c>
      <c r="F13">
        <v>10</v>
      </c>
      <c r="G13" t="str">
        <v>Mosaïque Jaune</v>
      </c>
      <c r="H13" t="str">
        <v>/</v>
      </c>
    </row>
    <row r="15">
      <c r="B15" t="str">
        <v>703600A</v>
      </c>
      <c r="C15" t="str">
        <v>DETAIL</v>
      </c>
      <c r="D15" t="str">
        <v>Ref BREZAC</v>
      </c>
      <c r="F15" t="str">
        <v>782 15-R</v>
      </c>
      <c r="G15" t="str">
        <v>DETAIL</v>
      </c>
      <c r="H15" t="str">
        <v>Ref BREZAC</v>
      </c>
    </row>
    <row r="16">
      <c r="B16">
        <v>1</v>
      </c>
      <c r="C16" t="str">
        <v>Bombe rouge</v>
      </c>
      <c r="D16" t="str">
        <v>/</v>
      </c>
      <c r="F16">
        <v>1</v>
      </c>
      <c r="G16" t="str">
        <v>Araignée Pointe rouge avec Cercle Bleu</v>
      </c>
      <c r="H16" t="str">
        <v>/</v>
      </c>
    </row>
    <row r="17">
      <c r="B17">
        <v>2</v>
      </c>
      <c r="C17" t="str">
        <v>Bombe Verte</v>
      </c>
      <c r="D17" t="str">
        <v>/</v>
      </c>
      <c r="F17">
        <v>2</v>
      </c>
      <c r="G17" t="str">
        <v>Pivoine violette pistil clignotant Orange</v>
      </c>
      <c r="H17" t="str">
        <v>/</v>
      </c>
    </row>
    <row r="18">
      <c r="B18">
        <v>3</v>
      </c>
      <c r="C18" t="str">
        <v>Bombe Bleue</v>
      </c>
      <c r="D18" t="str">
        <v>/</v>
      </c>
      <c r="F18">
        <v>3</v>
      </c>
      <c r="G18" t="str">
        <v>Pivoine Multicolore</v>
      </c>
      <c r="H18" t="str">
        <v>/</v>
      </c>
    </row>
    <row r="19">
      <c r="B19">
        <v>4</v>
      </c>
      <c r="C19" t="str">
        <v>Bombe Or</v>
      </c>
      <c r="D19" t="str">
        <v>/</v>
      </c>
      <c r="F19">
        <v>4</v>
      </c>
      <c r="G19" t="str">
        <v>Pluie Or à changement Frisson Blanc</v>
      </c>
      <c r="H19" t="str">
        <v>/</v>
      </c>
    </row>
    <row r="20">
      <c r="B20">
        <v>5</v>
      </c>
      <c r="C20" t="str">
        <v>Bombe Argent</v>
      </c>
      <c r="D20" t="str">
        <v>/</v>
      </c>
      <c r="F20">
        <v>5</v>
      </c>
      <c r="G20" t="str">
        <v>Frissonnant Or</v>
      </c>
      <c r="H20" t="str">
        <v>/</v>
      </c>
    </row>
    <row r="21">
      <c r="B21">
        <v>6</v>
      </c>
      <c r="C21" t="str">
        <v>Bombe Jaune</v>
      </c>
      <c r="D21" t="str">
        <v>/</v>
      </c>
      <c r="F21">
        <v>6</v>
      </c>
      <c r="G21" t="str">
        <v>Araignée Bleue avec pistil clignotant Argent</v>
      </c>
      <c r="H21" t="str">
        <v>/</v>
      </c>
    </row>
    <row r="22">
      <c r="B22">
        <v>7</v>
      </c>
      <c r="C22" t="str">
        <v>Bombe Orange</v>
      </c>
      <c r="D22" t="str">
        <v>/</v>
      </c>
      <c r="F22">
        <v>7</v>
      </c>
      <c r="G22" t="str">
        <v>Pluie Or changeant Bleu</v>
      </c>
      <c r="H22" t="str">
        <v>/</v>
      </c>
    </row>
    <row r="23">
      <c r="B23">
        <v>8</v>
      </c>
      <c r="C23" t="str">
        <v>Bombe Rose</v>
      </c>
      <c r="D23" t="str">
        <v>/</v>
      </c>
      <c r="F23">
        <v>8</v>
      </c>
      <c r="G23" t="str">
        <v xml:space="preserve">Pluie Argent </v>
      </c>
      <c r="H23" t="str">
        <v>/</v>
      </c>
    </row>
    <row r="24">
      <c r="B24">
        <v>9</v>
      </c>
      <c r="C24" t="str">
        <v>Bombe Multicolore</v>
      </c>
      <c r="D24" t="str">
        <v>/</v>
      </c>
      <c r="F24">
        <v>9</v>
      </c>
      <c r="G24" t="str">
        <v xml:space="preserve">Clignotant argent changeant Vert </v>
      </c>
      <c r="H24" t="str">
        <v>/</v>
      </c>
    </row>
    <row r="25">
      <c r="B25">
        <v>10</v>
      </c>
      <c r="C25" t="str">
        <v>Bombe Frisson</v>
      </c>
      <c r="D25" t="str">
        <v>/</v>
      </c>
      <c r="F25">
        <v>10</v>
      </c>
      <c r="G25" t="str">
        <v>Double Frisson</v>
      </c>
      <c r="H25" t="str">
        <v>/</v>
      </c>
    </row>
  </sheetData>
  <mergeCells count="1">
    <mergeCell ref="C2:H2"/>
  </mergeCells>
  <pageMargins left="0.25" right="0.25" top="0.75" bottom="0.75" header="0.3" footer="0.3"/>
  <ignoredErrors>
    <ignoredError numberStoredAsText="1" sqref="A1:I47"/>
  </ignoredErrors>
</worksheet>
</file>

<file path=xl/worksheets/sheet6.xml><?xml version="1.0" encoding="utf-8"?>
<worksheet xmlns="http://schemas.openxmlformats.org/spreadsheetml/2006/main" xmlns:r="http://schemas.openxmlformats.org/officeDocument/2006/relationships">
  <dimension ref="A1:I47"/>
  <sheetViews>
    <sheetView workbookViewId="0" rightToLeft="0"/>
  </sheetViews>
  <sheetData>
    <row r="1">
      <c r="A1" t="str">
        <v>Auto+Cacher+Valeurs</v>
      </c>
    </row>
    <row r="2">
      <c r="B2" t="str">
        <v>ANNEXE 5</v>
      </c>
      <c r="C2" t="str">
        <v>Détail   de batteries</v>
      </c>
    </row>
    <row r="3">
      <c r="B3" t="str">
        <v>0230-CE</v>
      </c>
      <c r="C3" t="str">
        <v>CARTON de 4 batteries</v>
      </c>
      <c r="D3" t="str">
        <v>Ref BREZAC</v>
      </c>
      <c r="F3" t="str">
        <v>04026-10</v>
      </c>
      <c r="G3" t="str">
        <v>CARTON de 4 batteries</v>
      </c>
      <c r="H3" t="str">
        <v>Ref BREZAC</v>
      </c>
    </row>
    <row r="4">
      <c r="C4" t="str">
        <v xml:space="preserve">Batt.30mm 19 cps Bombettes Multicolores </v>
      </c>
      <c r="D4" t="str">
        <v>01935-08</v>
      </c>
      <c r="G4" t="str">
        <v>Batt.25mm 40 cps EV. Bleu &amp; Serpenteaux Titanium</v>
      </c>
      <c r="H4" t="str">
        <v>04028BTB</v>
      </c>
    </row>
    <row r="5">
      <c r="C5" t="str">
        <v>Batt.30mm 19 cps Bombettes Frisson Blanc et Tronc</v>
      </c>
      <c r="D5" t="str">
        <v>01935-17</v>
      </c>
      <c r="G5" t="str">
        <v>Batt.25mm 40 cps EV. Feuilles Multicolores</v>
      </c>
      <c r="H5" t="str">
        <v>04028M</v>
      </c>
    </row>
    <row r="6">
      <c r="C6" t="str">
        <v>Batt.30mm 19 cps Bombettes Filet or</v>
      </c>
      <c r="D6" t="str">
        <v>01935-18</v>
      </c>
      <c r="G6" t="str">
        <v>Batt.25mm 40 cps EV. Comètes Cligno Blanc</v>
      </c>
      <c r="H6" t="str">
        <v>04025CB</v>
      </c>
    </row>
    <row r="7">
      <c r="C7" t="str">
        <v>Batt.30 mm 19 cps Bombettes Assorties</v>
      </c>
      <c r="D7" t="str">
        <v>01935-30</v>
      </c>
      <c r="G7" t="str">
        <v>Batt.25mm 40 cps EV. Mosaïque Filet Or</v>
      </c>
      <c r="H7" t="str">
        <v>04026FO</v>
      </c>
    </row>
    <row r="9">
      <c r="B9" t="str">
        <v>04026-13</v>
      </c>
      <c r="C9" t="str">
        <v>CARTON de 4 batteries</v>
      </c>
      <c r="D9" t="str">
        <v>Ref BREZAC</v>
      </c>
      <c r="F9" t="str">
        <v>04026-15</v>
      </c>
      <c r="G9" t="str">
        <v>CARTON de 4 batteries</v>
      </c>
      <c r="H9" t="str">
        <v>Ref BREZAC</v>
      </c>
    </row>
    <row r="10">
      <c r="C10" t="str">
        <v>Batt. 25 mm 40 cps éventail mosaiques orange</v>
      </c>
      <c r="D10" t="str">
        <v>04026O</v>
      </c>
      <c r="G10" t="str">
        <v>Batt.25mm 40 cps EV. Feuilles Multicolores</v>
      </c>
      <c r="H10" t="str">
        <v>04028M</v>
      </c>
    </row>
    <row r="11">
      <c r="C11" t="str">
        <v>Batt. 25 mm 40 cps éventail mosaiques Vert</v>
      </c>
      <c r="D11" t="str">
        <v>04028VE</v>
      </c>
      <c r="G11" t="str">
        <v>Batt.25mm 40 cps EV. Comètes Cligno Blanc</v>
      </c>
      <c r="H11" t="str">
        <v>04026CB</v>
      </c>
    </row>
    <row r="12">
      <c r="C12" t="str">
        <v>Batt. 25 mm 40 cps éventail mosaiques Rouge</v>
      </c>
      <c r="D12" t="str">
        <v>04026R</v>
      </c>
    </row>
    <row r="13">
      <c r="C13" t="str">
        <v>Batt. 25 mm 40 cps éventail mosaiques Pailletée Or</v>
      </c>
      <c r="D13" t="str">
        <v>04025PO</v>
      </c>
    </row>
  </sheetData>
  <mergeCells count="1">
    <mergeCell ref="C2:H2"/>
  </mergeCells>
  <pageMargins left="0.25" right="0.25" top="0.75" bottom="0.75" header="0.3" footer="0.3"/>
  <ignoredErrors>
    <ignoredError numberStoredAsText="1" sqref="A1:I47"/>
  </ignoredErrors>
</worksheet>
</file>

<file path=xl/worksheets/sheet7.xml><?xml version="1.0" encoding="utf-8"?>
<worksheet xmlns="http://schemas.openxmlformats.org/spreadsheetml/2006/main" xmlns:r="http://schemas.openxmlformats.org/officeDocument/2006/relationships">
  <dimension ref="A1:B28"/>
  <sheetViews>
    <sheetView workbookViewId="0" rightToLeft="0"/>
  </sheetViews>
  <sheetData>
    <row r="1">
      <c r="A1" t="str">
        <v>Auto+Cacher+Valeurs</v>
      </c>
    </row>
    <row r="2">
      <c r="B2" t="str">
        <v>CONDITIONS GENERALES DE VENTE</v>
      </c>
    </row>
    <row r="4">
      <c r="B4" t="str">
        <v>ARTICLE 1 – Champ d'application</v>
      </c>
    </row>
    <row r="5" xml:space="preserve">
      <c r="B5" t="str" xml:space="preserve">
        <v xml:space="preserve">Conformément à l'article L. 441-6 du Code de commerce, les présentes conditions générales de vente ont pour objet de définir les conditions dans lesquelles la société BREZAC ARTIFICES, société par actions simplifiée, dont le siège social est situé 224A Route de la Mallevieille 24130 Le Fleix, immatriculée au registre du commerce et des sociétés de Bergerac sous le numéro 353 208 564 (le « Fournisseur ») fournit aux acheteurs professionnels qui lui en font la demande des articles pyrotechniques (les « Produits »)._x000d_
Les conditions générales de vente s'appliquent sans restrictions ni réserves à toutes les ventes conclues par le Fournisseur auprès des acheteurs de même catégorie. Toute commande de Produits implique, de la part de l'acheteur, l'acceptation sans réserve des présentes conditions générales de vente. L’acheteur déclare et reconnaît en avoir une parfaite connaissance, et renonce, de ce fait, à se prévaloir de tout document contradictoire et, notamment, ses propres conditions générales d'achat. _x000d_
Le fait de ne pas se prévaloir à un moment donné, de l’une quelconque des présentes conditions générales de vente ne peut être interprété par l’acheteur comme valant renonciation par le Fournisseur à se prévaloir ultérieurement de l’une quelconque desdites conditions._x000d_
Conformément à la réglementation en vigueur, les conditions générales de vente sont systématiquement communiquées à tout acheteur qui en fait la demande, pour lui permettre de passer commande auprès du Fournisseur._x000d_
Les présentes conditions générales de vente sont modifiables à tout moment, étant entendu que toute éventuelle modification sera notifiée à l’acheteur préalablement à la commande. Similairement, les renseignements figurant sur les catalogues, prospectus et tarifs du Fournisseur sont donnés à titre indicatif et sont révisables à tout moment par le Fournisseur._x000d_
Conformément à la réglementation en vigueur, le Fournisseur se réserve le droit de déroger à certaines clauses des présentes conditions générales de vente, en fonction des négociations menées avec l'acheteur, par l'établissement de conditions particulières.</v>
      </c>
    </row>
    <row r="6">
      <c r="B6" t="str">
        <v>ARTICLE 2 – Commandes – Tarifs</v>
      </c>
    </row>
    <row r="7" xml:space="preserve">
      <c r="B7" t="str" xml:space="preserve">
        <v xml:space="preserve">2.1. Commandes_x000d_
Les commandes sont adressées au Fournisseur par tout moyen conforme aux usages (courrier, téléphone, télécopie, courrier électronique, etc.) et ne deviennent définitives qu’après acceptation par le Fournisseur._x000d_
Cette acceptation peut être totale ou partielle, sans que la responsabilité du Fournisseur puisse être engagée à ce titre._x000d_
Le Fournisseur se réserve le droit de refuser les commandes en cas de manquement de l’acheteur à l’une quelconque de ses obligations et, plus généralement, de refuser toute commande présentant un caractère anormal pour quelque raison que ce soit._x000d_
2.2. Tarifs_x000d_
Les Produits sont fournis aux tarifs du Fournisseur en vigueur au jour de la passation de la commande, et, le cas échéant, dans la proposition commerciale spécifique adressée à l’acheteur. Ces tarifs sont fermes et non révisables pendant leur période de validité, telle qu'indiquée par le Fournisseur._x000d_
Les prix sont nets et H.T., départ usine et franco de frais d’emballage. Ils ne comprennent pas le transport, ni les frais de douane éventuels et les assurances qui restent à la charge de l'acheteur. Si la commande ne contient que des produits de la classe 1.4 G un franco de port est appliqué si le montant de la commande (remise éventuelle déduite) est supérieur à 1 500€ HT et n’excède pas 333 Kg de Masse Active totale.  Si la commande ne contient que des produits de la classe 1.3 G, un franco de port est appliqué si le montant de la commande (remise éventuelle déduite) est supérieur à 6 000€ HT. Si la commande contient à la fois des produits de la classe 1.3 G et de la classe 1. 4 G, un franco est appliqué pour toute commande supérieure à 6 000€ HT (remise éventuelle déduite). Des conditions tarifaires particulières peuvent être pratiquées en fonction des spécificités demandées par l'acheteur concernant, notamment, les modalités et délais de livraison, ou les délais et conditions de règlement. Une offre commerciale particulière sera alors adressée à l'acheteur par le Fournisseur._x000d_
</v>
      </c>
    </row>
    <row r="8" xml:space="preserve">
      <c r="B8" t="str" xml:space="preserve">
        <v xml:space="preserve">2.3. Modifications, annulations et retours_x000d_
Les éventuelles modifications demandées par l'acheteur ne pourront être prises en compte, dans la limite des possibilités du Fournisseur et à sa seule discrétion, que si elles sont notifiées par écrit 3 jours au moins avant la date prévue pour la livraison des Produits commandés, après signature par l'acheteur d'un bon de commande spécifique et ajustement éventuel du prix. _x000d_
Aucune annulation de commande ne sera possible moins de 2 jours avant la livraison. En cas d'annulation de la commande par l'acheteur après son acceptation par le Fournisseur moins de 2 jours au moins avant la date prévue pour la fourniture des Produits commandés, pour quelque raison que ce soit, hormis la force majeure, une somme correspondant à 10 % du prix total H.T. des Produits sera acquise au Fournisseur et facturée à l’acheteur, à titre de dommages et intérêts, en réparation du préjudice ainsi subi._x000d_
Aucun retour ou échange de produits ne sera admis sans l’accord préalable et écrit du Fournisseur. Les coûts afférents au transport des produits retournés resteront à la charge de l’acheteur, sauf cas de non-conformité avérée._x000d_
2.4. Remises et Ristournes_x000d_
L'acheteur pourra bénéficier des remises et ristournes figurant aux tarifs du Fournisseur, en fonction des quantités acquises ou livrées par le Fournisseur en une seule fois et un seul lieu, ou de la régularité de ses commandes.</v>
      </c>
    </row>
    <row r="9">
      <c r="B9" t="str">
        <v>ARTICLE 3 – Conditions de paiement</v>
      </c>
    </row>
    <row r="10" xml:space="preserve">
      <c r="B10" t="str" xml:space="preserve">
        <v xml:space="preserve">3.1. Délais et modalités de règlement_x000d_
Le prix est payable en totalité et en un seul versement dans un délai de 60 jours à compter de la date d’émission de la facture Ce délai sera mentionné sur la facture adressée à l'acheteur._x000d_
Toutefois, un règlement comptant pourra être exigé par le Fournisseur notamment dans les cas suivants : nouveaux clients, dépassement d’encours autorisé, incidents de paiement rencontrés antérieurement ou commande spécifique._x000d_
En outre, tout changement important dans la situation économique ou financière de l’acheteur pourra entraîner la révision des conditions de paiement, même après exécution partielle de la commande. _x000d_
En cas de paiement par chèque bancaire, celui-ci doit être émis par une banque domiciliée en France métropolitaine ou à Monaco. La mise à l'encaissement du chèque est réalisée immédiatement._x000d_
Les paiements effectués par l'acheteur ne seront considérés comme définitifs qu'après encaissement effectif des sommes dues par le Fournisseur._x000d_
3.2. Escompte_x000d_
Aucun escompte ne sera pratiqué par le Fournisseur pour paiement avant la date figurant sur la facture._x000d_
3.3. Retard de paiement, pénalités, indemnités_x000d_
En cas de retard de paiement, des pénalités de retard, calculées au taux égal à 3 fois le taux légal du montant TTC du prix figurant sur la facture, seront automatiquement et de plein droit acquises au Fournisseur, sans formalité aucune ni mise en demeure préalable._x000d_
Une indemnité forfaitaire pour frais de recouvrement, d'un montant de 40 euros sera due par l'acheteur, de plein droit et sans notification préalable en cas de retard de paiement. Si le Fournisseur est contraint de recourir aux services d’un prestataire pour le recouvrement de toute somme exigible et impayée, le montant TTC de la créance sera automatiquement majoré d’une somme forfaitaire de 10 %. Le Fournisseur se réserve également le droit de demander à l'acheteur une indemnisation complémentaire si les frais de recouvrement effectivement engagés dépassaient ce montant, sur présentation des justificatifs, sans préjudice de toute autre action que le Fournisseur serait en droit d'intenter, à ce titre, à l'encontre de l'acheteur._x000d_
Le non règlement de tout ou partie d’une commande à son échéance rendra immédiatement exigible le solde de l’ensemble des créances du Fournisseur, y compris les traites en circulation, quels que soient les délais qui auraient pu être octroyés antérieurement._x000d_
En cas de non-respect des conditions de paiement figurant ci-dessus, le Fournisseur se réserve en outre le droit de suspendre ou d’annuler la livraison des commandes en cours de la part de l’acheteur et/ou de suspendre l’exécution de ses obligations et/ou de diminuer ou d’annuler les éventuelles remises ou ristournes accordées à ce dernier._x000d_
3.4. Absence de compensation_x000d_
Aucun paiement ne peut faire l’objet d’une compensation à la seule initiative de l’acheteur, notamment en cas d’allégation par l’acheteur d’un retard de livraison ou de non-conformité du Produit livré, l’accord préalable et écrit du Fournisseur étant indispensable et ce quelles que soient les dispositions éventuellement contraires pouvant figurer dans les conditions d’achat de l’acheteur._x000d_
3.5. Clause de réserve de propriété_x000d_
Le transfert de propriété des Produits vendus est expressément retardé jusqu'à l'encaissement intégral de leur prix en principal et accessoires. A défaut de paiement à échéance, le Fournisseur pourra reprendre possession des produits vendus et sera éventuellement autorisé à revendiquer tous produits de même type que ceux livrés à l’acheteur au cours des douze derniers mois et se trouvant en possession de l’acheteur pour une valeur évaluée en fonction du tarif en vigueur du Fournisseur._x000d_
L’acheteur veillera toujours à ce que l'identification des produits soit toujours possible dans ses locaux. L’acheteur ne pourra disposer des produits vendus de quelque façon que ce soit, ni en pleine propriété, ni en nantissement, jusqu’à complet paiement. L’acheteur sera ainsi tenu pour seul responsable de tous les risques de détérioration, de perte, de destruction partielle ou totale, quelle que soit la cause du dommage, même s’il s’agit d’un cas fortuit ou de force majeure. L’acheteur devra en conséquence assurer les produits sous réserve de propriété, stipuler dans la police d’assurance que toute indemnité sera payée directement au Fournisseur et fournir au Fournisseur, à sa première demande, toute justification de l’assurance ainsi souscrite._x000d_
Si toutefois l’acheteur revendait les produits livrés avant paiement intégral, il s’oblige à porter à la connaissance de tout tiers sous-acquéreur des produits les stipulations de la présente clause et son report sur la créance de prix de revente non encore payée par le tiers sous-acquéreur entre les mains de l’acheteur (la créance du Fournisseur sera automatiquement transportée sur la créance du prix des Produits ainsi vendus par l’acheteur)._x000d_
L’acheteur s’oblige à informer tout tiers, notamment en cas de saisie, du fait que les produits sous clause de réserve de propriété appartiennent au Fournisseur, et à informer le Fournisseur immédiatement de toute saisie ou opération similaire. En cas de non-paiement partiel ou total, les produits en stock seront réputés correspondre aux créances impayées._x000d_
Nonobstant la présente clause de réserve de propriété, conformément aux dispositions de l’article 5 ci-dessous, tous les risques afférents aux Produits vendus sont supportés par l’acheteur desdits produits à la date de livraison.  _x000d_
</v>
      </c>
    </row>
    <row r="11">
      <c r="B11" t="str">
        <v>ARTICLE 4 – Livraisons</v>
      </c>
    </row>
    <row r="12" xml:space="preserve">
      <c r="B12" t="str" xml:space="preserve">
        <v xml:space="preserve">Les Produits acquis par l'acheteur seront livrés dans un délai maximum de 10 jours. Ce délai ne constitue pas un délai de rigueur et le Fournisseur ne pourra voir sa responsabilité engagée à l'égard de l'acheteur en cas de retard de livraison n'excédant pas 21 jours._x000d_
En cas de retard supérieur à 21 jours, l'acheteur pourra demander la résolution de la vente._x000d_
La responsabilité du Fournisseur ne pourra en aucun cas être engagée en cas de retard ou de suspension de la livraison imputable à l'acheteur, au fait d’un tiers ou en cas de force majeure._x000d_
La livraison sera effectuée par la remise directe des Produits à l'acheteur OU au transporteur._x000d_
Les expéditions sont réalisées par la voie de transport la plus économique, sauf accord particulier avec l’acheteur. De même, en cas de demandes particulières de l'acheteur concernant les conditions d'emballage ou de transport des produits commandés, dûment acceptées par écrit par le Fournisseur, les coûts y liés feront l'objet d'une facturation spécifique complémentaire._x000d_
Les palettes EUROPE devront être restituées par l’acheteur au transporteur le jour de la réception des Produits par l’acheteur. A défaut, toute palette EUROPE qui n’aura pas été restituée sera facturée 12 € H.T._x000d_
L'acheteur est tenu de vérifier l'état apparent des produits lors de la livraison. Il disposera d'un délai maximum de SEPT (7) jours à compter de la livraison des Produits commandés pour émettre, par écrit, de telles réserves auprès du Fournisseur._x000d_
Toutes les réserves doivent être expresses, précises, suffisamment explicites et comprendre tous les justificatifs y afférents._x000d_
A défaut de réserves expressément émises par l'acheteur, les Produits délivrés par le Fournisseur seront réputés conformes en quantité et qualité à la commande._x000d_
Dans l’hypothèse où l’acheteur constaterait une non-conformité, les Produits livrés devront impérativement être tenus à la disposition du Fournisseur, dans le respect des règles de stockage applicables au Produit._x000d_
En cas d’intervention d’un transporteur, conformément aux dispositions de l’article L. 133-3 du Code de commerce, l’acheteur sera tenu, s’il constate une perte ou des avaries, soit d’émettre des réserves précises sur le bon de livraison et d'adresser ses réclamations au transporteur par lettre recommandée avec accusé de réception dans les TROIS (3) jours, non compris les jours fériés, suivant la réception des produits, et d’en informer le Fournisseur par écrit au plus tard dans les DEUX (2) jours de la livraison, soit de former une demande d’expertise dans le même délai en application des dispositions de l’article L. 133-4 du Code de commerce._x000d_
Aucune réclamation ne pourra être valablement acceptée en cas de non-respect de ces formalités par l'acheteur.</v>
      </c>
    </row>
    <row r="13">
      <c r="B13" t="str">
        <v>ARTICLE 5 – Transfert de propriété – Transfert des risques</v>
      </c>
    </row>
    <row r="14" xml:space="preserve">
      <c r="B14" t="str" xml:space="preserve">
        <v xml:space="preserve">L'acheteur reconnaît que c'est au transporteur qu'il appartient d'effectuer la livraison, le Fournisseur étant réputé avoir rempli son obligation de délivrance dès lors qu'il a remis les produits commandés au transporteur qui les a acceptées sans réserve. L'acheteur ne dispose donc d'aucun recours en garantie contre le Fournisseur en cas de défaut de livraison des Produits commandés ni des dommages survenus en cours de transport ou de déchargement._x000d_
Le transfert de propriété des produits vendus est expressément retardé jusqu'à l'encaissement intégral de leur prix en principal et accessoires, conformément aux dispositions de la clause de réserve de propriété._x000d_
</v>
      </c>
    </row>
    <row r="15">
      <c r="B15" t="str">
        <v>ARTICLE 6 – Réglementation des Produits – Responsabilité du Fournisseur – Garantie</v>
      </c>
    </row>
    <row r="16" xml:space="preserve">
      <c r="B16" t="str" xml:space="preserve">
        <v xml:space="preserve">6.1. Réglementation des Produits_x000d_
L’acquisition, la détention, la manipulation, l’utilisation et le stockage des Produits sont réglementés (en particulier : articles R. 557-6-1 et suivants du Code de l’environnement, décret n° 2010-580 du 31 mai 2010, arrêté du 31 mai 2010 pris en application dudit décret)._x000d_
L’acheteur déclare parfaitement connaître cette règlementation et s’engage expressément à s’y conformer en tous points. La responsabilité du Fournisseur ne saurait être engagée en cas de non-respect de cette réglementation par l’acheteur._x000d_
En outre, il appartiendra exclusivement à l’acheteur de détenir ou souscrire toute assurance couvrant l’acquisition, la détention, la manipulation, l’utilisation et le stockage des Produits._x000d_
Le Fournisseur pourra refuser la vente de certains Produits si l’acheteur ne satisfait pas les conditions légales pour en faire l’acquisition, notamment s’il ne détient pas les certificats de formation ou les habilitations à jour et en vigueur, telles que requises par la loi._x000d_
6.2. Responsabilité du Fournisseur et Garantie_x000d_
L’acheteur devra, dans l’hypothèse d’un vice caché affectant les produits, en informer le Fournisseur par écrit dans les SEPT (7) jours suivant la découverte du vice caché.  En outre, l’acheteur avertira, dans le même délai et selon les mêmes formes, le Fournisseur, de tout défaut de conformité constaté, en ce compris les documents d’accompagnement et l’étiquetage._x000d_
A défaut, l’acheteur sera présumé avoir renoncé à toute action à l’encontre du Fournisseur._x000d_
Il appartiendra à l’acheteur de fournir toute justification quant à la réalité des vices ou anomalies constatés._x000d_
En outre, il devra laisser au Fournisseur toute facilité pour procéder à la constatation de ces vices ou défauts. Si les vices ou anomalies sont avérés, l’acheteur pourra obtenir le remplacement ou le remboursement des Produits au choix du Fournisseur, à l’exclusion de toute indemnité ou dommages et intérêts (la garantie étant limitée au remplacement ou au remboursement des Produits non conformes ou affectés d'un vice)._x000d_
Toute garantie autre que celles décrites ci-dessus est exclue, et notamment il ne peut être garanti l'adéquation du produit à tous les besoins et exigences de l’acheteur ce qui relève de sa seule appréciation._x000d_
Toute garantie est également exclue en cas de mauvaise utilisation, négligence ou défaut d’entretien de la part de l’acheteur, comme en cas d’usure normale du bien ou de force majeure, ou si les Produits ont été employés dans des conditions différentes de celles pour lesquelles ils ont été fabriqués, en particulier en cas de non-respect des conditions prescrites d'utilisation, de stockage ou de conservation (notamment dans des conditions hydrométriques et calorifiques anormales, hydrométrie supérieure à 60 % ou température supérieure à 50 degrés, sauf conditions plus strictes définies dans la notice du Produit). La garantie ne s'applique pas non plus au cas de détérioration ou d'accident provenant de choc ou de chute._x000d_
La responsabilité du Fournisseur ne saurait être engagée si les marchandises ont été manipulées ou transportées après la livraison dans des conditions anormales ou incompatibles avec leur nature ou avec les consignes de sécurité. _x000d_
De même, la garantie forme un tout indissociable avec le Produit vendu. Le Produit ne peut être vendu ou revendu altéré, transformé ou modifié, à défaut toute garantie est exclue._x000d_
Dans tous les cas, la responsabilité du Fournisseur est expressément exclue s’agissant des dommages causés par les produits aux biens de l’acheteur et utilisés par ce dernier à titre professionnel. Elle est également exclue pour tous dommages indirects, immatériels, ou ceux liés à une quelconque perte d’exploitation ou de bénéfices, ainsi que tout dommage similaire._x000d_
Dans tous les cas où la responsabilité du Fournisseur peut être engagée, cette responsabilité est expressément limitée à la valeur des produits concernés. _x000d_
Le remplacement des Produits défectueux n'aura pas pour effet de prolonger la durée de la garantie du Fournisseur._x000d_
</v>
      </c>
    </row>
    <row r="17">
      <c r="B17" t="str">
        <v>ARTICLE 7 – Propriété intellectuelle</v>
      </c>
    </row>
    <row r="18" xml:space="preserve">
      <c r="B18" t="str" xml:space="preserve">
        <v xml:space="preserve">Le Fournisseur conserve l'ensemble des droits de propriété industrielle et intellectuelle afférents aux Produits, photos et documentations techniques._x000d_
L’acheteur s'interdit donc toute reproduction ou exploitation desdits droits, sans l'autorisation expresse, écrite et préalable du Fournisseur qui peut la conditionner à une contrepartie financière._x000d_
</v>
      </c>
    </row>
    <row r="19">
      <c r="B19" t="str">
        <v>ARTICLE 8 – Imprévision</v>
      </c>
    </row>
    <row r="20" xml:space="preserve">
      <c r="B20" t="str" xml:space="preserve">
        <v xml:space="preserve">Les présentes conditions générales de vente excluent expressément le régime légal de l'imprévision prévu à l'article 1195 du Code civil pour toutes les opérations de vente de Produits du Fournisseur à l'acheteur. Le Fournisseur et l’acheteur renoncent à se prévaloir des dispositions de l'article 1195 du Code civil et du régime de l'imprévision qui y est prévu, s'engageant à assumer ses obligations même si l'équilibre contractuel se trouve bouleversé par des circonstances qui étaient imprévisibles lors de la conclusion de la vente, quand bien même leur exécution s'avèrerait excessivement onéreuse et à en supporter toutes les conséquences économiques et financières._x000d_
</v>
      </c>
    </row>
    <row r="21">
      <c r="B21" t="str">
        <v>ARTICLE 9 – Exécution forcée en nature</v>
      </c>
    </row>
    <row r="22" xml:space="preserve">
      <c r="B22" t="str" xml:space="preserve">
        <v xml:space="preserve">Par dérogation expresse aux dispositions de l'article 1222 du Code civil, en cas de manquement de l'une ou l'autre des parties à ses obligations, la partie victime de la défaillance ne pourra faire exécuter l'obligation par un tiers, aux frais de la partie défaillante. _x000d_
</v>
      </c>
    </row>
    <row r="23">
      <c r="B23" t="str">
        <v>ARTICLE 10 – Force majeure</v>
      </c>
    </row>
    <row r="24" xml:space="preserve">
      <c r="B24" t="str" xml:space="preserve">
        <v xml:space="preserve">Les Parties ne pourront être tenus pour responsables si la non-exécution ou le retard dans l'exécution de l'une quelconque de leurs obligations, telles que décrites dans les présentes découle d'un cas de force majeure, au sens de l'article 1218 du Code civil. De convention expresse, constitue un cas de force majeure, sans que cette liste soit limitative : guerre, émeute, acte de piraterie, sabotage, réquisition, confiscation, nationalisation, embargo, expropriation, cataclysme naturel (tel que violente tempête, cyclone, tremblement de terre, raz de marée, inondation, destruction par la foudre, etc.), épidémie, accident, explosion, incendie, destruction de machines, d’usines ou d’installations, interruption ou retard dans les transports, défaillance d’un tiers, boycott, grève et lock-out, fait du prince._x000d_
La partie constatant l'événement devra sans délai informer l'autre partie de son impossibilité à exécuter sa prestation et s'en justifier auprès de celle-ci. La suspension des obligations ne pourra en aucun cas être une cause de responsabilité pour non-exécution de l'obligation en cause, ni induire le versement de dommages et intérêts ou pénalités de retard._x000d_
L'exécution de l'obligation est suspendue pendant toute la durée de la force majeure si elle est temporaire et ne dépasse pas une durée de TRENTE (30) jours. Par conséquent, dès la disparition de la cause de la suspension de leurs obligations réciproques, les parties feront tous leurs efforts pour reprendre le plus rapidement possible l'exécution normale de leurs obligations contractuelles. A cet effet, la partie empêchée avertira l'autre de la reprise de son obligation par lettre recommandée avec demande d'avis de réception ou tout acte extrajudiciaire. Si l'empêchement est définitif ou dépasse une durée de TRENTE (30) jours, les présentes seront purement et simplement résolues. Dans cette hypothèse, la résolution de plein droit pour force majeure, ne prendra effet que CINQ (5) jours après la réception d'une mise en demeure notifiée par lettre recommandée avec demande d'avis de réception ou tout acte extrajudiciaire, mentionnant l’intention d’appliquer la présente clause (et sous réserve que pendant cette période la force majeure n’ait pas cessé)._x000d_
</v>
      </c>
    </row>
    <row r="25">
      <c r="B25" t="str">
        <v>ARTICLE 11 – Droit applicable – Langue du contrat</v>
      </c>
    </row>
    <row r="26" xml:space="preserve">
      <c r="B26" t="str" xml:space="preserve">
        <v xml:space="preserve">De convention expresse entre les parties, les présentes conditions générales de vente et les opérations d'achat et de vente qui en découlent sont régies par le droit français._x000d_
Elles sont rédigées en langue française. Dans le cas où elles seraient traduites en une ou plusieurs langues, seul le texte français ferait foi en cas de litige._x000d_
</v>
      </c>
    </row>
    <row r="27">
      <c r="B27" t="str">
        <v>ARTICLE 12 – Litiges</v>
      </c>
    </row>
    <row r="28" xml:space="preserve">
      <c r="B28" t="str" xml:space="preserve">
        <v xml:space="preserve">Les parties conviennent de faire leur possible pour résoudre à l’amiable les désaccords susceptibles de résulter de l’interprétation, l’exécution ou la cessation de leurs relations commerciales dans le respect des dispositions légales applicables._x000d_
A défaut d’accord amiable, tout litige ayant son origine dans l’interprétation, l’exécution ou la cessation des relations contractuelles entre le Fournisseur et l’acheteur, ainsi que les actes qui en seront la conséquence, sera soumis à la compétence du Tribunal de commerce compétent dans le ressort du siège social du Fournisseur, nonobstant toute demande incidente ou d’appel en garantie, ou en cas de pluralité de défendeurs, et ce sous réserve de l’application des dispositions impératives relatives à la spécialisation des juridictions. Cette clause d’attribution de compétence s’appliquera même en cas de référé. _x000d_
</v>
      </c>
    </row>
  </sheetData>
  <pageMargins left="0.2362204724409449" right="0.2362204724409449" top="0.35433070866141736" bottom="0.35433070866141736" header="0.31496062992125984" footer="0.31496062992125984"/>
  <ignoredErrors>
    <ignoredError numberStoredAsText="1" sqref="A1:B28"/>
  </ignoredErrors>
</worksheet>
</file>

<file path=xl/worksheets/sheet8.xml><?xml version="1.0" encoding="utf-8"?>
<worksheet xmlns="http://schemas.openxmlformats.org/spreadsheetml/2006/main" xmlns:r="http://schemas.openxmlformats.org/officeDocument/2006/relationships">
  <dimension ref="A1:C67"/>
  <sheetViews>
    <sheetView workbookViewId="0" rightToLeft="0"/>
  </sheetViews>
  <sheetData>
    <row r="1">
      <c r="A1" t="str">
        <v>Auto+Cacher</v>
      </c>
    </row>
    <row r="2">
      <c r="B2" t="str">
        <v>LEXIQUE - LISTE DES ABREVIATIONS</v>
      </c>
    </row>
    <row r="4">
      <c r="B4" t="str">
        <v xml:space="preserve">ARGT </v>
      </c>
      <c r="C4" t="str">
        <v>Argent</v>
      </c>
    </row>
    <row r="5">
      <c r="B5" t="str">
        <v xml:space="preserve">BATT  </v>
      </c>
      <c r="C5" t="str">
        <v>Batterie</v>
      </c>
    </row>
    <row r="6">
      <c r="B6" t="str">
        <v xml:space="preserve">BB  </v>
      </c>
      <c r="C6" t="str">
        <v>Bombe</v>
      </c>
    </row>
    <row r="7">
      <c r="B7" t="str">
        <v xml:space="preserve">B/B/R  </v>
      </c>
      <c r="C7" t="str">
        <v>Bleu-Blanc-Rouge</v>
      </c>
    </row>
    <row r="8">
      <c r="B8" t="str">
        <v xml:space="preserve">BLC  </v>
      </c>
      <c r="C8" t="str">
        <v>Blanc</v>
      </c>
    </row>
    <row r="9">
      <c r="B9" t="str">
        <v xml:space="preserve">BTTE  </v>
      </c>
      <c r="C9" t="str">
        <v>Bombette</v>
      </c>
    </row>
    <row r="10">
      <c r="B10" t="str">
        <v xml:space="preserve">CH </v>
      </c>
      <c r="C10" t="str">
        <v>Chandelle</v>
      </c>
    </row>
    <row r="11">
      <c r="B11" t="str">
        <v xml:space="preserve">CHRYS  </v>
      </c>
      <c r="C11" t="str">
        <v>Chrysanthème</v>
      </c>
    </row>
    <row r="12">
      <c r="B12" t="str">
        <v xml:space="preserve">CLI  </v>
      </c>
      <c r="C12" t="str">
        <v>Clignotant</v>
      </c>
    </row>
    <row r="13">
      <c r="B13" t="str">
        <v xml:space="preserve">CPS </v>
      </c>
      <c r="C13" t="str">
        <v>Coups</v>
      </c>
    </row>
    <row r="14">
      <c r="B14" t="str">
        <v xml:space="preserve">COM </v>
      </c>
      <c r="C14" t="str">
        <v>Comète</v>
      </c>
    </row>
    <row r="15">
      <c r="B15" t="str">
        <v xml:space="preserve">CYL  </v>
      </c>
      <c r="C15" t="str">
        <v>Cylindrique</v>
      </c>
    </row>
    <row r="16">
      <c r="B16" t="str">
        <v xml:space="preserve">EVENT </v>
      </c>
      <c r="C16" t="str">
        <v>Eventail</v>
      </c>
    </row>
    <row r="17">
      <c r="B17" t="str">
        <v>FR</v>
      </c>
      <c r="C17" t="str">
        <v>Frisson</v>
      </c>
    </row>
    <row r="18">
      <c r="B18" t="str">
        <v xml:space="preserve">MULTI </v>
      </c>
      <c r="C18" t="str">
        <v>Multicolore</v>
      </c>
    </row>
    <row r="19">
      <c r="B19" t="str">
        <v xml:space="preserve">PAF  </v>
      </c>
      <c r="C19" t="str">
        <v>Pot à Feu</v>
      </c>
    </row>
    <row r="20">
      <c r="B20" t="str">
        <v xml:space="preserve">RGE  </v>
      </c>
      <c r="C20" t="str">
        <v>Rouge</v>
      </c>
    </row>
    <row r="21">
      <c r="B21" t="str">
        <v xml:space="preserve">SEQ </v>
      </c>
      <c r="C21" t="str">
        <v>Séquencé</v>
      </c>
    </row>
    <row r="22">
      <c r="B22" t="str">
        <v xml:space="preserve">SERP  </v>
      </c>
      <c r="C22" t="str">
        <v>Serpenteaux</v>
      </c>
    </row>
    <row r="23">
      <c r="B23" t="str">
        <v xml:space="preserve">SCINT  </v>
      </c>
      <c r="C23" t="str">
        <v>Scintillant</v>
      </c>
    </row>
    <row r="24">
      <c r="B24" t="str">
        <v xml:space="preserve">TC </v>
      </c>
      <c r="C24" t="str">
        <v>Tronc</v>
      </c>
    </row>
    <row r="25">
      <c r="B25" t="str">
        <v xml:space="preserve">TR </v>
      </c>
      <c r="C25" t="str">
        <v>Traînée</v>
      </c>
    </row>
    <row r="26">
      <c r="B26" t="str">
        <v xml:space="preserve">Ø  </v>
      </c>
      <c r="C26" t="str">
        <v>Calibre en mm</v>
      </c>
    </row>
    <row r="28">
      <c r="B28" t="str">
        <v xml:space="preserve">Araignée </v>
      </c>
      <c r="C28" t="str">
        <v>Forme observée lors de l'explosion d'une bombe contenant des comètes. La forme de cette bombe fait penser aux pattes d'une araignée ou aux baleines d'un parapluie. Cette bombe est très lumineuse, persistante, avec une grande ouverture mais avec un nombre moindre d'effets comparé à une pivoine composée d'étoiles.</v>
      </c>
    </row>
    <row r="29">
      <c r="B29" t="str">
        <v xml:space="preserve">Cascade (bombe) </v>
      </c>
      <c r="C29" t="str">
        <v>Bombe dont les étoiles ou comètes sont contenues dans un petit pot à feu aérien avec une faible chasse. Ces étoiles sont généralement de longue durée.</v>
      </c>
    </row>
    <row r="30">
      <c r="B30" t="str">
        <v xml:space="preserve">Cascade (jet) </v>
      </c>
      <c r="C30" t="str">
        <v>Assemblage de jets suspendus en hauteur (souvent le long d'un câble) qui permet de créer des façades. Par extension, nom donné à ces jets.</v>
      </c>
    </row>
    <row r="31">
      <c r="B31" t="str">
        <v xml:space="preserve">Centre </v>
      </c>
      <c r="C31" t="str">
        <v>Terme employé lorsque dans une seule bombe 2 sphères sont visibles lors de l'explosion, une sphère principale et une plus petite en son centre.</v>
      </c>
    </row>
    <row r="32">
      <c r="B32" t="str">
        <v xml:space="preserve">Cercle </v>
      </c>
      <c r="C32" t="str">
        <v>Forme de bombe géométrique qui dessine un ou plusieurs cercles dans le ciel.</v>
      </c>
    </row>
    <row r="33">
      <c r="B33" t="str">
        <v xml:space="preserve">Clignotant </v>
      </c>
      <c r="C33" t="str">
        <v>Composition pyrotechnique qui s'allume et qui s'éteint par intermittence. Cette composition peut entrer dans la fabrication des étoiles, des comètes ou des bengales.</v>
      </c>
    </row>
    <row r="34">
      <c r="B34" t="str">
        <v xml:space="preserve">Crépitant </v>
      </c>
      <c r="C34" t="str">
        <v>Effet visuel et sonore émettant de vives étincelles accompagnées de rapides craquements sonores.</v>
      </c>
    </row>
    <row r="35">
      <c r="B35" t="str">
        <v xml:space="preserve">Chrysanthème </v>
      </c>
      <c r="C35" t="str">
        <v>Bombe dont les étoiles émettent une trainée or ou argent, à la différence d'une pivoine dont les étoiles ne laissent pas de traînée.</v>
      </c>
    </row>
    <row r="36">
      <c r="B36" t="str">
        <v xml:space="preserve">Cœur </v>
      </c>
      <c r="C36" t="str">
        <v>Forme de bombe géométrique qui dessine un cœur.</v>
      </c>
    </row>
    <row r="37">
      <c r="B37" t="str">
        <v xml:space="preserve">Comète  </v>
      </c>
      <c r="C37" t="str">
        <v>Composition pyrotechnique agglomérée en forme de cylindre par pressage hydraulique. Contrairement aux étoiles, les comètes ne brûlent que par une seule face, car leurs côtés sont recouverts de vernis. Leur combustion est donc plus longue.</v>
      </c>
    </row>
    <row r="38">
      <c r="B38" t="str">
        <v xml:space="preserve">Croisement </v>
      </c>
      <c r="C38" t="str">
        <v>Terme commercial désignant un insert dans lequel deux étoiles sont disposées de part et d'autre d'une petite charge d'éclatement. L'effet produit est assez similaire à celui d'une mosaïque.</v>
      </c>
    </row>
    <row r="39">
      <c r="B39" t="str">
        <v xml:space="preserve">Dahlia  </v>
      </c>
      <c r="C39" t="str">
        <v>Bombe contenant des étoiles plus grosses et moins nombreuses qu'une pivoine, et dont les trajectoires sont plus longues et plus lumineuses.</v>
      </c>
    </row>
    <row r="40">
      <c r="B40" t="str">
        <v xml:space="preserve">Demi  </v>
      </c>
      <c r="C40" t="str">
        <v>Bombe contenant 2 effets différents ce qui permet d'obtenir 2 demi-sphères de couleurs différentes.</v>
      </c>
    </row>
    <row r="41">
      <c r="B41" t="str">
        <v xml:space="preserve">Détonnant  </v>
      </c>
      <c r="C41" t="str">
        <v>Composition pyrotechnique produisant un bang de forte intensité. Cet effet est principalement utilisé pour produire un son.</v>
      </c>
    </row>
    <row r="42">
      <c r="B42" t="str">
        <v xml:space="preserve">Drapeau  </v>
      </c>
      <c r="C42" t="str">
        <v>Bombe géométrique contenant 3 effets différents composés de 2 demi-sphères bleue et rouge, et d'un cercle central argent ou blanc. L'ensemble évoque un drapeau tricolore.</v>
      </c>
    </row>
    <row r="43">
      <c r="B43" t="str">
        <v>Etoile filante</v>
      </c>
      <c r="C43" t="str">
        <v>Insert dont l'effet est semblable à une étoile mais avec une trajectoire erratique.</v>
      </c>
    </row>
    <row r="44">
      <c r="B44" t="str">
        <v xml:space="preserve">Feuille </v>
      </c>
      <c r="C44" t="str">
        <v>Etoiles pyrotechniques à combustion lente équipées d'un dispositif (en général un morceau de papier) destiné à ralentir leur descente. Les bombes feuille ont une ouverture réduite mais une longue durée.</v>
      </c>
    </row>
    <row r="45">
      <c r="B45" t="str">
        <v>Flash</v>
      </c>
      <c r="C45" t="str">
        <v>Point de lumière très intense, aveuglant et très bref, en général accompagné d'un bruit de détonation.</v>
      </c>
    </row>
    <row r="46">
      <c r="B46" t="str">
        <v>Filet</v>
      </c>
      <c r="C46" t="str">
        <v>Appellation commerciale désignant l'effet persistant des étoiles or ou argent dans le ciel.</v>
      </c>
    </row>
    <row r="47">
      <c r="B47" t="str">
        <v xml:space="preserve">Frisson  </v>
      </c>
      <c r="C47" t="str">
        <v>Appellation commerciale synonyme de crépitant</v>
      </c>
    </row>
    <row r="48">
      <c r="B48" t="str">
        <v xml:space="preserve">Frisson Blanc </v>
      </c>
      <c r="C48" t="str">
        <v>Appellation commerciale synonyme de crépitant argent.</v>
      </c>
    </row>
    <row r="49">
      <c r="B49" t="str">
        <v xml:space="preserve">Insert  </v>
      </c>
      <c r="C49" t="str">
        <v>Dispositifs pyrotechniques insérés dans des bombes, batteries d'artifices, chandelles, etc. Ils sont munis de leur propre mèche ou espolette, et servent à créer des effets particuliers tel que les serpenteaux, sifflets, tourbillons, etc.</v>
      </c>
    </row>
    <row r="50">
      <c r="B50" t="str">
        <v xml:space="preserve">Méduse </v>
      </c>
      <c r="C50" t="str">
        <v>Bombe géométrique qui forme un méduse lors de l'explosion, composée d'une demi sphère, d'un cercle et d'un pistil.</v>
      </c>
    </row>
    <row r="51">
      <c r="B51" t="str">
        <v xml:space="preserve">Mosaïque </v>
      </c>
      <c r="C51" t="str">
        <v>Effet pyrotechnique produit par une comète qui éclate en 4 fragments à la fin de sa trajectoire.</v>
      </c>
    </row>
    <row r="52">
      <c r="B52" t="str">
        <v xml:space="preserve">Nappe </v>
      </c>
      <c r="C52" t="str">
        <v>Type de batterie d'artifice éventaillée ou séquencée composée d'une seule rangée de mortiers et produisant une rafale ou une salve.</v>
      </c>
    </row>
    <row r="53">
      <c r="B53" t="str">
        <v xml:space="preserve">Œufs de Dragon </v>
      </c>
      <c r="C53" t="str">
        <v>Composition pyrotechnique produisant un crépitement bref et lumineux. Les étoiles contenant cette composition se caractérisent par l'apparition d'une petite sphère lumineuse et crépitante en fin de trajectoire.</v>
      </c>
    </row>
    <row r="54">
      <c r="B54" t="str">
        <v xml:space="preserve">Palmier </v>
      </c>
      <c r="C54" t="str">
        <v>Effet similaire au saule pleureur mais avec moins d'étoiles.</v>
      </c>
    </row>
    <row r="55">
      <c r="B55" t="str">
        <v xml:space="preserve">Papillon </v>
      </c>
      <c r="C55" t="str">
        <v>Insert tournant rapidement sur lui-même et produisant une large et dense trainée d'étincelles argent.</v>
      </c>
    </row>
    <row r="56">
      <c r="B56" t="str">
        <v xml:space="preserve">Pistil  </v>
      </c>
      <c r="C56" t="str">
        <v>Effet obtenu grâce à quelques comètes présentes au centre d'une bombe. A ne pas confondre avec le "centre", qui est constitué d'étoiles.</v>
      </c>
    </row>
    <row r="57">
      <c r="B57" t="str">
        <v xml:space="preserve">Pétillant(e)  </v>
      </c>
      <c r="C57" t="str">
        <v>Appellation commerciale désignant le clignotant.</v>
      </c>
    </row>
    <row r="58">
      <c r="B58" t="str">
        <v xml:space="preserve">Pivoine </v>
      </c>
      <c r="C58" t="str">
        <v>Bombe constituées d'étoiles qui lors de l'explosion dessinent une simple sphère lumineuse. Les étoiles des pivoines n'émettent pas de trainée, contrairement à celles des chrysanthèmes.</v>
      </c>
    </row>
    <row r="59">
      <c r="B59" t="str">
        <v xml:space="preserve">Poisson  </v>
      </c>
      <c r="C59" t="str">
        <v>Insert dont l'effet est semblable à une étoile mais avec une trajectoire erratique.</v>
      </c>
    </row>
    <row r="60">
      <c r="B60" t="str">
        <v xml:space="preserve">Sablier  </v>
      </c>
      <c r="C60" t="str">
        <v>Forme de bombe géométrique évoquant un sablier.</v>
      </c>
    </row>
    <row r="61">
      <c r="B61" t="str">
        <v xml:space="preserve">Saule  </v>
      </c>
      <c r="C61" t="str">
        <v>Couleur or très peu lumineuse rappelant les braises, obtenue par la combustion du charbon. Cette couleur comporte toujours une longue trainée.</v>
      </c>
    </row>
    <row r="62">
      <c r="B62" t="str">
        <v xml:space="preserve">Saule Pleureur  </v>
      </c>
      <c r="C62" t="str">
        <v>Bombe qui contient des étoiles de longue durée laissant des trainées retombantes en forme de saule pleureur. Lorsque la bombe possède un tronc, on parle alors de tronc de palmier.</v>
      </c>
    </row>
    <row r="63">
      <c r="B63" t="str">
        <v xml:space="preserve">Scintillant(e)  </v>
      </c>
      <c r="C63" t="str">
        <v>Effet de petites paillettes clignotantes présentes dans une trainée.</v>
      </c>
    </row>
    <row r="64">
      <c r="B64" t="str">
        <v xml:space="preserve">Serpenteau </v>
      </c>
      <c r="C64" t="str">
        <v>Insert produisant des étincelles or ou argent et qui ne dispose pas de système de stabilisation, ce qui lui donne une trajectoire aléatoire.</v>
      </c>
    </row>
    <row r="65">
      <c r="B65" t="str">
        <v xml:space="preserve">Sifflet  </v>
      </c>
      <c r="C65" t="str">
        <v>Insert produisant un sifflement, généralement accompagné d'étincelles argent.</v>
      </c>
    </row>
    <row r="66">
      <c r="B66" t="str">
        <v xml:space="preserve">Sourire (bombe)  </v>
      </c>
      <c r="C66" t="str">
        <v>Bombe géométrique dont les étoiles dessinent un sourire.</v>
      </c>
    </row>
    <row r="67">
      <c r="B67" t="str">
        <v xml:space="preserve">Tronc </v>
      </c>
      <c r="C67" t="str">
        <v>Comète fixée sur une bombe, qui s'enflamme dès son départ et rend ainsi sa trajectoire très visible. La comète peut produire une traînée ou juste une flamme de couleur.</v>
      </c>
    </row>
  </sheetData>
  <mergeCells count="1">
    <mergeCell ref="B2:C2"/>
  </mergeCells>
  <pageMargins left="0.25" right="0.25" top="0.75" bottom="0.75" header="0.3" footer="0.3"/>
  <ignoredErrors>
    <ignoredError numberStoredAsText="1" sqref="A1:C67"/>
  </ignoredErrors>
</worksheet>
</file>

<file path=xl/worksheets/sheet9.xml><?xml version="1.0" encoding="utf-8"?>
<worksheet xmlns="http://schemas.openxmlformats.org/spreadsheetml/2006/main" xmlns:r="http://schemas.openxmlformats.org/officeDocument/2006/relationships">
  <dimension ref="A1:AS2356"/>
  <sheetViews>
    <sheetView workbookViewId="0" rightToLeft="0"/>
  </sheetViews>
  <sheetData>
    <row r="1">
      <c r="A1" t="str">
        <v>Auto+hide+hidesheet+lock+Formulas=Feuil24,Feuil4,Feuil5</v>
      </c>
      <c r="D1" t="str">
        <v>Ajuster</v>
      </c>
      <c r="E1" t="str">
        <v>AutoTable+Ajuster</v>
      </c>
      <c r="F1" t="str">
        <v>AutoTable+Ajuster</v>
      </c>
      <c r="G1" t="str">
        <v>AutoTable+Ajuster</v>
      </c>
      <c r="H1" t="str">
        <v>AutoTable+Ajuster</v>
      </c>
      <c r="I1" t="str">
        <v>AutoTable+Ajuster</v>
      </c>
      <c r="J1" t="str">
        <v>AutoTable+Ajuster</v>
      </c>
      <c r="K1" t="str">
        <v>AutoTable+Ajuster</v>
      </c>
      <c r="L1" t="str">
        <v>AutoTable+Ajuster</v>
      </c>
      <c r="M1" t="str">
        <v>AutoTable+Ajuster</v>
      </c>
      <c r="N1" t="str">
        <v>AutoTable+Ajuster</v>
      </c>
      <c r="O1" t="str">
        <v>AutoTable+Ajuster</v>
      </c>
      <c r="P1" t="str">
        <v>AutoTable+Ajuster</v>
      </c>
      <c r="Q1" t="str">
        <v>AutoTable+Ajuster</v>
      </c>
      <c r="R1" t="str">
        <v>AutoTable+Ajuster</v>
      </c>
      <c r="S1" t="str">
        <v>AutoTable+Ajuster</v>
      </c>
      <c r="T1" t="str">
        <v>AutoTable+Ajuster</v>
      </c>
      <c r="U1" t="str">
        <v>AutoTable+Ajuster</v>
      </c>
      <c r="V1" t="str">
        <v>AutoTable+Ajuster</v>
      </c>
      <c r="W1" t="str">
        <v>AutoTable+Ajuster</v>
      </c>
      <c r="X1" t="str">
        <v>AutoTable+Ajuster</v>
      </c>
    </row>
    <row r="3">
      <c r="A3" t="str">
        <v>Cacher</v>
      </c>
      <c r="C3" t="str">
        <v>Tables et champs</v>
      </c>
      <c r="D3" t="str">
        <v>Filtres</v>
      </c>
    </row>
    <row r="4">
      <c r="A4" t="str">
        <v>Cacher</v>
      </c>
      <c r="C4" t="str">
        <v>Article</v>
      </c>
    </row>
    <row r="5">
      <c r="A5" t="str">
        <v>Cacher</v>
      </c>
      <c r="C5" t="str">
        <v>Code famille produit</v>
      </c>
      <c r="D5" t="str">
        <v>PYRO</v>
      </c>
    </row>
    <row r="7">
      <c r="A7" t="str">
        <v>Cacher</v>
      </c>
      <c r="D7" t="str">
        <v>En-têtes:</v>
      </c>
      <c r="Y7" t="str">
        <v>N°</v>
      </c>
      <c r="Z7" t="str">
        <v>Description</v>
      </c>
      <c r="AA7" t="str">
        <v>Type catalogue</v>
      </c>
      <c r="AB7" t="str">
        <v>Nouveauté</v>
      </c>
      <c r="AC7" t="str">
        <v>Code groupes produits</v>
      </c>
      <c r="AD7" t="str">
        <v>Code groupe sous produit</v>
      </c>
      <c r="AE7" t="str">
        <v>Calibre</v>
      </c>
      <c r="AF7" t="str">
        <v>Effet</v>
      </c>
      <c r="AG7" t="str">
        <v>Couleurs</v>
      </c>
      <c r="AH7" t="str">
        <v>Code pays/région origine</v>
      </c>
      <c r="AI7" t="str">
        <v>Catégorie CE</v>
      </c>
      <c r="AJ7" t="str">
        <v>Code Classe Article</v>
      </c>
      <c r="AK7" t="str">
        <v>Numéro de certification</v>
      </c>
      <c r="AL7" t="str">
        <v>Poids de matière active</v>
      </c>
      <c r="AM7" t="str">
        <v>Durée</v>
      </c>
      <c r="AN7" t="str">
        <v>Distance de sécurité</v>
      </c>
      <c r="AO7" t="str">
        <v>N° fournisseur</v>
      </c>
      <c r="AP7" t="str">
        <v>Stocks</v>
      </c>
      <c r="AQ7" t="str">
        <v>Dernier coût direct</v>
      </c>
      <c r="AR7" t="str">
        <v>Qté sur commande vente</v>
      </c>
      <c r="AS7" t="str">
        <v>Lien vidéo</v>
      </c>
    </row>
    <row r="8">
      <c r="A8" t="str">
        <v>Cacher</v>
      </c>
      <c r="D8" t="str">
        <v>Champs:</v>
      </c>
      <c r="Y8" t="str">
        <v>N°</v>
      </c>
      <c r="Z8" t="str">
        <v>Description</v>
      </c>
      <c r="AA8" t="str">
        <v>Type catalogue</v>
      </c>
      <c r="AB8" t="str">
        <v>Nouveauté</v>
      </c>
      <c r="AC8" t="str">
        <v>Code groupes produits</v>
      </c>
      <c r="AD8" t="str">
        <v>Code groupe sous produit</v>
      </c>
      <c r="AE8" t="str">
        <v>Calibre</v>
      </c>
      <c r="AF8" t="str">
        <v>Effet</v>
      </c>
      <c r="AG8" t="str">
        <v>Couleurs</v>
      </c>
      <c r="AH8" t="str">
        <v>Code pays/région origine</v>
      </c>
      <c r="AI8" t="str">
        <v>Catégorie CE</v>
      </c>
      <c r="AJ8" t="str">
        <v>Code Classe Article</v>
      </c>
      <c r="AK8" t="str">
        <v>Numéro de certification</v>
      </c>
      <c r="AL8" t="str">
        <v>Poids de matière active</v>
      </c>
      <c r="AM8" t="str">
        <v>Durée</v>
      </c>
      <c r="AN8" t="str">
        <v>Distance de sécurité</v>
      </c>
      <c r="AO8" t="str">
        <v>N° fournisseur</v>
      </c>
      <c r="AP8" t="str">
        <f>"FlowField([Stocks])"</f>
        <v>FlowField([Stocks])</v>
      </c>
      <c r="AQ8" t="str">
        <v>Dernier coût direct</v>
      </c>
      <c r="AR8" t="str">
        <v>Qté sur commande vente</v>
      </c>
      <c r="AS8" t="str">
        <v>Lien Vidéo</v>
      </c>
    </row>
    <row r="9">
      <c r="D9" t="str">
        <v>N°</v>
      </c>
      <c r="E9" t="str">
        <v>Description</v>
      </c>
      <c r="F9" t="str">
        <v>Type catalogue</v>
      </c>
      <c r="G9" t="str">
        <v>Nouveauté</v>
      </c>
      <c r="H9" t="str">
        <v>Code groupes produits</v>
      </c>
      <c r="I9" t="str">
        <v>Code groupe sous produit</v>
      </c>
      <c r="J9" t="str">
        <v>Calibre</v>
      </c>
      <c r="K9" t="str">
        <v>Effet</v>
      </c>
      <c r="L9" t="str">
        <v>Couleurs</v>
      </c>
      <c r="M9" t="str">
        <v>Code pays/région origine</v>
      </c>
      <c r="N9" t="str">
        <v>Catégorie CE</v>
      </c>
      <c r="O9" t="str">
        <v>Code Classe Article</v>
      </c>
      <c r="P9" t="str">
        <v>Numéro de certification</v>
      </c>
      <c r="Q9" t="str">
        <v>Poids de matière active</v>
      </c>
      <c r="R9" t="str">
        <v>Durée</v>
      </c>
      <c r="S9" t="str">
        <v>Distance de sécurité</v>
      </c>
      <c r="T9" t="str">
        <v>N° fournisseur</v>
      </c>
      <c r="U9" t="str">
        <v>Stocks</v>
      </c>
      <c r="V9" t="str">
        <v>Dernier coût direct</v>
      </c>
      <c r="W9" t="str">
        <v>Qté sur commande vente</v>
      </c>
      <c r="X9" t="str">
        <v>Lien vidéo</v>
      </c>
    </row>
    <row r="10">
      <c r="A10" t="str">
        <v>AutoTable</v>
      </c>
      <c r="D10" t="str">
        <v>50000P</v>
      </c>
      <c r="E10" t="str">
        <v>FRAIS DE TRANSPORT VENTE</v>
      </c>
      <c r="F10" t="str">
        <v/>
      </c>
      <c r="G10" t="str">
        <v/>
      </c>
      <c r="H10" t="str">
        <v/>
      </c>
      <c r="I10" t="str">
        <v/>
      </c>
      <c r="J10">
        <v>0</v>
      </c>
      <c r="K10" t="str">
        <v/>
      </c>
      <c r="L10" t="str">
        <v/>
      </c>
      <c r="M10" t="str">
        <v>FR</v>
      </c>
      <c r="N10" t="str">
        <v/>
      </c>
      <c r="O10" t="str">
        <v/>
      </c>
      <c r="P10" t="str">
        <v/>
      </c>
      <c r="Q10">
        <v>0</v>
      </c>
      <c r="R10" t="str">
        <v/>
      </c>
      <c r="S10">
        <v>0</v>
      </c>
      <c r="T10" t="str">
        <v>F-00000480</v>
      </c>
      <c r="U10">
        <v>-996</v>
      </c>
      <c r="V10">
        <v>0</v>
      </c>
      <c r="W10">
        <v>1</v>
      </c>
      <c r="X10" t="str">
        <v/>
      </c>
    </row>
    <row r="11">
      <c r="A11" t="str">
        <v>AutoTable</v>
      </c>
      <c r="D11" t="str">
        <v>DIVNEGO-EXPORT</v>
      </c>
      <c r="E11" t="str">
        <v>DIVERS NEGOCE EXPORT</v>
      </c>
      <c r="F11" t="str">
        <v/>
      </c>
      <c r="G11" t="str">
        <v/>
      </c>
      <c r="H11" t="str">
        <v/>
      </c>
      <c r="I11" t="str">
        <v/>
      </c>
      <c r="J11">
        <v>0</v>
      </c>
      <c r="K11" t="str">
        <v/>
      </c>
      <c r="L11" t="str">
        <v/>
      </c>
      <c r="M11" t="str">
        <v/>
      </c>
      <c r="N11" t="str">
        <v/>
      </c>
      <c r="O11" t="str">
        <v/>
      </c>
      <c r="P11" t="str">
        <v/>
      </c>
      <c r="Q11">
        <v>0</v>
      </c>
      <c r="R11" t="str">
        <v/>
      </c>
      <c r="S11">
        <v>0</v>
      </c>
      <c r="T11" t="str">
        <v/>
      </c>
      <c r="U11">
        <v>307</v>
      </c>
      <c r="V11">
        <v>0</v>
      </c>
      <c r="W11">
        <v>0</v>
      </c>
      <c r="X11" t="str">
        <v/>
      </c>
    </row>
    <row r="12">
      <c r="A12" t="str">
        <v>AutoTable</v>
      </c>
      <c r="D12" t="str">
        <v>DIVNEGO-FRANCE</v>
      </c>
      <c r="E12" t="str">
        <v>DIVERS NEGOCE FRANCE</v>
      </c>
      <c r="F12" t="str">
        <v/>
      </c>
      <c r="G12" t="str">
        <v/>
      </c>
      <c r="H12" t="str">
        <v/>
      </c>
      <c r="I12" t="str">
        <v/>
      </c>
      <c r="J12">
        <v>0</v>
      </c>
      <c r="K12" t="str">
        <v/>
      </c>
      <c r="L12" t="str">
        <v/>
      </c>
      <c r="M12" t="str">
        <v/>
      </c>
      <c r="N12" t="str">
        <v/>
      </c>
      <c r="O12" t="str">
        <v/>
      </c>
      <c r="P12" t="str">
        <v/>
      </c>
      <c r="Q12">
        <v>0</v>
      </c>
      <c r="R12" t="str">
        <v/>
      </c>
      <c r="S12">
        <v>0</v>
      </c>
      <c r="T12" t="str">
        <v/>
      </c>
      <c r="U12">
        <v>-855</v>
      </c>
      <c r="V12">
        <v>8.33</v>
      </c>
      <c r="W12">
        <v>0</v>
      </c>
      <c r="X12" t="str">
        <v/>
      </c>
    </row>
    <row r="13">
      <c r="A13" t="str">
        <v>AutoTable</v>
      </c>
      <c r="D13" t="str">
        <v>DIVNEGO-UE</v>
      </c>
      <c r="E13" t="str">
        <v>DIVERS NEGOCE UE</v>
      </c>
      <c r="F13" t="str">
        <v/>
      </c>
      <c r="G13" t="str">
        <v/>
      </c>
      <c r="H13" t="str">
        <v/>
      </c>
      <c r="I13" t="str">
        <v/>
      </c>
      <c r="J13">
        <v>0</v>
      </c>
      <c r="K13" t="str">
        <v/>
      </c>
      <c r="L13" t="str">
        <v/>
      </c>
      <c r="M13" t="str">
        <v/>
      </c>
      <c r="N13" t="str">
        <v/>
      </c>
      <c r="O13" t="str">
        <v/>
      </c>
      <c r="P13" t="str">
        <v/>
      </c>
      <c r="Q13">
        <v>0</v>
      </c>
      <c r="R13" t="str">
        <v/>
      </c>
      <c r="S13">
        <v>0</v>
      </c>
      <c r="T13" t="str">
        <v/>
      </c>
      <c r="U13">
        <v>-158</v>
      </c>
      <c r="V13">
        <v>0</v>
      </c>
      <c r="W13">
        <v>0</v>
      </c>
      <c r="X13" t="str">
        <v/>
      </c>
    </row>
    <row r="14">
      <c r="A14" t="str">
        <v>AutoTable</v>
      </c>
      <c r="D14" t="str">
        <v>29049</v>
      </c>
      <c r="E14" t="str">
        <v>RL ALUMINIUM EPAIS 100 METRES</v>
      </c>
      <c r="F14" t="str">
        <v>1</v>
      </c>
      <c r="G14" t="str">
        <v/>
      </c>
      <c r="H14" t="str">
        <v>ACCPYRO</v>
      </c>
      <c r="I14" t="str">
        <v>ADHESIF</v>
      </c>
      <c r="J14">
        <v>0</v>
      </c>
      <c r="K14" t="str">
        <v/>
      </c>
      <c r="L14" t="str">
        <v/>
      </c>
      <c r="M14" t="str">
        <v>CN</v>
      </c>
      <c r="N14" t="str">
        <v/>
      </c>
      <c r="O14" t="str">
        <v/>
      </c>
      <c r="P14" t="str">
        <v/>
      </c>
      <c r="Q14">
        <v>0</v>
      </c>
      <c r="R14" t="str">
        <v/>
      </c>
      <c r="S14">
        <v>0</v>
      </c>
      <c r="T14" t="str">
        <v>F-00000300</v>
      </c>
      <c r="U14">
        <v>67</v>
      </c>
      <c r="V14">
        <v>43.514</v>
      </c>
      <c r="W14">
        <v>0</v>
      </c>
      <c r="X14" t="str">
        <v/>
      </c>
    </row>
    <row r="15">
      <c r="A15" t="str">
        <v>AutoTable</v>
      </c>
      <c r="D15" t="str">
        <v>29091</v>
      </c>
      <c r="E15" t="str">
        <v>GAFFER ALUMINIUM 50 X 500 MM  LE RL</v>
      </c>
      <c r="F15" t="str">
        <v>1</v>
      </c>
      <c r="G15" t="str">
        <v/>
      </c>
      <c r="H15" t="str">
        <v>ACCPYRO</v>
      </c>
      <c r="I15" t="str">
        <v>ADHESIF</v>
      </c>
      <c r="J15">
        <v>0</v>
      </c>
      <c r="K15" t="str">
        <v/>
      </c>
      <c r="L15" t="str">
        <v/>
      </c>
      <c r="M15" t="str">
        <v>FR</v>
      </c>
      <c r="N15" t="str">
        <v/>
      </c>
      <c r="O15" t="str">
        <v/>
      </c>
      <c r="P15" t="str">
        <v/>
      </c>
      <c r="Q15">
        <v>0</v>
      </c>
      <c r="R15" t="str">
        <v/>
      </c>
      <c r="S15">
        <v>0</v>
      </c>
      <c r="T15" t="str">
        <v>F-00000138</v>
      </c>
      <c r="U15">
        <v>0</v>
      </c>
      <c r="V15">
        <v>0</v>
      </c>
      <c r="W15">
        <v>0</v>
      </c>
      <c r="X15" t="str">
        <v/>
      </c>
    </row>
    <row r="16">
      <c r="A16" t="str">
        <v>AutoTable</v>
      </c>
      <c r="D16" t="str">
        <v>29224</v>
      </c>
      <c r="E16" t="str">
        <v>GAFFER ALUMINIUM RL 20 METRES</v>
      </c>
      <c r="F16" t="str">
        <v>1</v>
      </c>
      <c r="G16" t="str">
        <v/>
      </c>
      <c r="H16" t="str">
        <v>ACCPYRO</v>
      </c>
      <c r="I16" t="str">
        <v>ADHESIF</v>
      </c>
      <c r="J16">
        <v>0</v>
      </c>
      <c r="K16" t="str">
        <v/>
      </c>
      <c r="L16" t="str">
        <v/>
      </c>
      <c r="M16" t="str">
        <v>CN</v>
      </c>
      <c r="N16" t="str">
        <v/>
      </c>
      <c r="O16" t="str">
        <v/>
      </c>
      <c r="P16" t="str">
        <v/>
      </c>
      <c r="Q16">
        <v>0</v>
      </c>
      <c r="R16" t="str">
        <v/>
      </c>
      <c r="S16">
        <v>0</v>
      </c>
      <c r="T16" t="str">
        <v>F-00000300</v>
      </c>
      <c r="U16">
        <v>175</v>
      </c>
      <c r="V16">
        <v>0.69</v>
      </c>
      <c r="W16">
        <v>0</v>
      </c>
      <c r="X16" t="str">
        <v/>
      </c>
    </row>
    <row r="17">
      <c r="A17" t="str">
        <v>AutoTable</v>
      </c>
      <c r="D17" t="str">
        <v>29225</v>
      </c>
      <c r="E17" t="str">
        <v>GAFFER NOIR ROULEAU 10 METRES</v>
      </c>
      <c r="F17" t="str">
        <v>1</v>
      </c>
      <c r="G17" t="str">
        <v/>
      </c>
      <c r="H17" t="str">
        <v>ACCPYRO</v>
      </c>
      <c r="I17" t="str">
        <v>ADHESIF</v>
      </c>
      <c r="J17">
        <v>0</v>
      </c>
      <c r="K17" t="str">
        <v/>
      </c>
      <c r="L17" t="str">
        <v/>
      </c>
      <c r="M17" t="str">
        <v>CN</v>
      </c>
      <c r="N17" t="str">
        <v/>
      </c>
      <c r="O17" t="str">
        <v/>
      </c>
      <c r="P17" t="str">
        <v/>
      </c>
      <c r="Q17">
        <v>0</v>
      </c>
      <c r="R17" t="str">
        <v/>
      </c>
      <c r="S17">
        <v>0</v>
      </c>
      <c r="T17" t="str">
        <v>F-00000300</v>
      </c>
      <c r="U17">
        <v>107</v>
      </c>
      <c r="V17">
        <v>0.41</v>
      </c>
      <c r="W17">
        <v>0</v>
      </c>
      <c r="X17" t="str">
        <v/>
      </c>
    </row>
    <row r="18">
      <c r="A18" t="str">
        <v>AutoTable</v>
      </c>
      <c r="D18" t="str">
        <v>29226</v>
      </c>
      <c r="E18" t="str">
        <v>GAFFER NOIR ROULEAU 50 METRES</v>
      </c>
      <c r="F18" t="str">
        <v>1</v>
      </c>
      <c r="G18" t="str">
        <v/>
      </c>
      <c r="H18" t="str">
        <v>ACCPYRO</v>
      </c>
      <c r="I18" t="str">
        <v>ADHESIF</v>
      </c>
      <c r="J18">
        <v>0</v>
      </c>
      <c r="K18" t="str">
        <v/>
      </c>
      <c r="L18" t="str">
        <v/>
      </c>
      <c r="M18" t="str">
        <v>CN</v>
      </c>
      <c r="N18" t="str">
        <v/>
      </c>
      <c r="O18" t="str">
        <v/>
      </c>
      <c r="P18" t="str">
        <v/>
      </c>
      <c r="Q18">
        <v>0</v>
      </c>
      <c r="R18" t="str">
        <v/>
      </c>
      <c r="S18">
        <v>0</v>
      </c>
      <c r="T18" t="str">
        <v>F-00000300</v>
      </c>
      <c r="U18">
        <v>19</v>
      </c>
      <c r="V18">
        <v>2.89</v>
      </c>
      <c r="W18">
        <v>0</v>
      </c>
      <c r="X18" t="str">
        <v/>
      </c>
    </row>
    <row r="19">
      <c r="A19" t="str">
        <v>AutoTable</v>
      </c>
      <c r="D19" t="str">
        <v>29227</v>
      </c>
      <c r="E19" t="str">
        <v>RUBAN ADHESIF 60 METRES HAVANE</v>
      </c>
      <c r="F19" t="str">
        <v>1</v>
      </c>
      <c r="G19" t="str">
        <v/>
      </c>
      <c r="H19" t="str">
        <v>ACCPYRO</v>
      </c>
      <c r="I19" t="str">
        <v>ADHESIF</v>
      </c>
      <c r="J19">
        <v>0</v>
      </c>
      <c r="K19" t="str">
        <v/>
      </c>
      <c r="L19" t="str">
        <v/>
      </c>
      <c r="M19" t="str">
        <v>CN</v>
      </c>
      <c r="N19" t="str">
        <v/>
      </c>
      <c r="O19" t="str">
        <v/>
      </c>
      <c r="P19" t="str">
        <v/>
      </c>
      <c r="Q19">
        <v>0</v>
      </c>
      <c r="R19" t="str">
        <v/>
      </c>
      <c r="S19">
        <v>0</v>
      </c>
      <c r="T19" t="str">
        <v>F-00000300</v>
      </c>
      <c r="U19">
        <v>619</v>
      </c>
      <c r="V19">
        <v>0.45268</v>
      </c>
      <c r="W19">
        <v>0</v>
      </c>
      <c r="X19" t="str">
        <v/>
      </c>
    </row>
    <row r="20">
      <c r="A20" t="str">
        <v>AutoTable</v>
      </c>
      <c r="D20" t="str">
        <v>29228</v>
      </c>
      <c r="E20" t="str">
        <v>RUBAN ADHESIF 120 METRES HAVANE</v>
      </c>
      <c r="F20" t="str">
        <v>1</v>
      </c>
      <c r="G20" t="str">
        <v/>
      </c>
      <c r="H20" t="str">
        <v>ACCPYRO</v>
      </c>
      <c r="I20" t="str">
        <v>ADHESIF</v>
      </c>
      <c r="J20">
        <v>0</v>
      </c>
      <c r="K20" t="str">
        <v/>
      </c>
      <c r="L20" t="str">
        <v/>
      </c>
      <c r="M20" t="str">
        <v>CN</v>
      </c>
      <c r="N20" t="str">
        <v/>
      </c>
      <c r="O20" t="str">
        <v/>
      </c>
      <c r="P20" t="str">
        <v/>
      </c>
      <c r="Q20">
        <v>0</v>
      </c>
      <c r="R20" t="str">
        <v/>
      </c>
      <c r="S20">
        <v>0</v>
      </c>
      <c r="T20" t="str">
        <v>F-00000300</v>
      </c>
      <c r="U20">
        <v>6307</v>
      </c>
      <c r="V20">
        <v>0.87761</v>
      </c>
      <c r="W20">
        <v>0</v>
      </c>
      <c r="X20" t="str">
        <v/>
      </c>
    </row>
    <row r="21">
      <c r="A21" t="str">
        <v>AutoTable</v>
      </c>
      <c r="D21" t="str">
        <v>14004</v>
      </c>
      <c r="E21" t="str">
        <v>BOBINE 500M FIL BIFILAIRE 51/100°- BICKFORD</v>
      </c>
      <c r="F21" t="str">
        <v>1</v>
      </c>
      <c r="G21" t="str">
        <v/>
      </c>
      <c r="H21" t="str">
        <v>ACCPYRO</v>
      </c>
      <c r="I21" t="str">
        <v>FILS INFLA</v>
      </c>
      <c r="J21">
        <v>0</v>
      </c>
      <c r="K21" t="str">
        <v/>
      </c>
      <c r="L21" t="str">
        <v/>
      </c>
      <c r="M21" t="str">
        <v>FR</v>
      </c>
      <c r="N21" t="str">
        <v/>
      </c>
      <c r="O21" t="str">
        <v/>
      </c>
      <c r="P21" t="str">
        <v/>
      </c>
      <c r="Q21">
        <v>0</v>
      </c>
      <c r="R21" t="str">
        <v/>
      </c>
      <c r="S21">
        <v>0</v>
      </c>
      <c r="T21" t="str">
        <v>F-00000061</v>
      </c>
      <c r="U21">
        <v>73</v>
      </c>
      <c r="V21">
        <v>29</v>
      </c>
      <c r="W21">
        <v>0</v>
      </c>
      <c r="X21" t="str">
        <v/>
      </c>
    </row>
    <row r="22">
      <c r="A22" t="str">
        <v>AutoTable</v>
      </c>
      <c r="D22" t="str">
        <v>14006</v>
      </c>
      <c r="E22" t="str">
        <v>INFLAMMATEUR ELECTRIQUE - 4M</v>
      </c>
      <c r="F22" t="str">
        <v>1</v>
      </c>
      <c r="G22" t="str">
        <v/>
      </c>
      <c r="H22" t="str">
        <v>ACCPYRO</v>
      </c>
      <c r="I22" t="str">
        <v>FILS INFLA</v>
      </c>
      <c r="J22">
        <v>0</v>
      </c>
      <c r="K22" t="str">
        <v/>
      </c>
      <c r="L22" t="str">
        <v/>
      </c>
      <c r="M22" t="str">
        <v>FR</v>
      </c>
      <c r="N22" t="str">
        <v/>
      </c>
      <c r="O22" t="str">
        <v>1.4G</v>
      </c>
      <c r="P22" t="str">
        <v>0080.P2.14.0023</v>
      </c>
      <c r="Q22">
        <v>0.001</v>
      </c>
      <c r="R22" t="str">
        <v/>
      </c>
      <c r="S22">
        <v>0</v>
      </c>
      <c r="T22" t="str">
        <v>F-00000061</v>
      </c>
      <c r="U22">
        <v>5525</v>
      </c>
      <c r="V22">
        <v>0.93</v>
      </c>
      <c r="W22">
        <v>0</v>
      </c>
      <c r="X22" t="str">
        <v/>
      </c>
    </row>
    <row r="23">
      <c r="A23" t="str">
        <v>AutoTable</v>
      </c>
      <c r="D23" t="str">
        <v>14035-1</v>
      </c>
      <c r="E23" t="str">
        <v>INFLAMMATEUR 1 M</v>
      </c>
      <c r="F23" t="str">
        <v>INTERNE</v>
      </c>
      <c r="G23" t="str">
        <v/>
      </c>
      <c r="H23" t="str">
        <v>ACCPYRO</v>
      </c>
      <c r="I23" t="str">
        <v>FILS INFLA</v>
      </c>
      <c r="J23">
        <v>0</v>
      </c>
      <c r="K23" t="str">
        <v/>
      </c>
      <c r="L23" t="str">
        <v/>
      </c>
      <c r="M23" t="str">
        <v>CN</v>
      </c>
      <c r="N23" t="str">
        <v/>
      </c>
      <c r="O23" t="str">
        <v>1.4G</v>
      </c>
      <c r="P23" t="str">
        <v/>
      </c>
      <c r="Q23">
        <v>0.001</v>
      </c>
      <c r="R23" t="str">
        <v/>
      </c>
      <c r="S23">
        <v>0</v>
      </c>
      <c r="T23" t="str">
        <v>F-00000300</v>
      </c>
      <c r="U23">
        <v>1520</v>
      </c>
      <c r="V23">
        <v>0.21</v>
      </c>
      <c r="W23">
        <v>0</v>
      </c>
      <c r="X23" t="str">
        <v/>
      </c>
    </row>
    <row r="24">
      <c r="A24" t="str">
        <v>AutoTable</v>
      </c>
      <c r="D24" t="str">
        <v>14810-05</v>
      </c>
      <c r="E24" t="str">
        <v>GRAPPE 5 SORTIES - 5 SEC</v>
      </c>
      <c r="F24" t="str">
        <v>INTERNE</v>
      </c>
      <c r="G24" t="str">
        <v/>
      </c>
      <c r="H24" t="str">
        <v>ACCPYRO</v>
      </c>
      <c r="I24" t="str">
        <v>FILS INFLA</v>
      </c>
      <c r="J24">
        <v>0</v>
      </c>
      <c r="K24" t="str">
        <v/>
      </c>
      <c r="L24" t="str">
        <v/>
      </c>
      <c r="M24" t="str">
        <v>CN</v>
      </c>
      <c r="N24" t="str">
        <v/>
      </c>
      <c r="O24" t="str">
        <v>1.4G</v>
      </c>
      <c r="P24" t="str">
        <v/>
      </c>
      <c r="Q24">
        <v>0.0022</v>
      </c>
      <c r="R24" t="str">
        <v/>
      </c>
      <c r="S24">
        <v>0</v>
      </c>
      <c r="T24" t="str">
        <v>F-00000234</v>
      </c>
      <c r="U24">
        <v>0</v>
      </c>
      <c r="V24">
        <v>1.96</v>
      </c>
      <c r="W24">
        <v>0</v>
      </c>
      <c r="X24" t="str">
        <v/>
      </c>
    </row>
    <row r="25">
      <c r="A25" t="str">
        <v>AutoTable</v>
      </c>
      <c r="D25" t="str">
        <v>14002</v>
      </c>
      <c r="E25" t="str">
        <v>INFLAMMATEUR ELECTRIQUE  1 METRE</v>
      </c>
      <c r="F25" t="str">
        <v>1</v>
      </c>
      <c r="G25" t="str">
        <v/>
      </c>
      <c r="H25" t="str">
        <v>ACCPYRO</v>
      </c>
      <c r="I25" t="str">
        <v>FILS INFLA</v>
      </c>
      <c r="J25">
        <v>0</v>
      </c>
      <c r="K25" t="str">
        <v/>
      </c>
      <c r="L25" t="str">
        <v/>
      </c>
      <c r="M25" t="str">
        <v>FR</v>
      </c>
      <c r="N25" t="str">
        <v/>
      </c>
      <c r="O25" t="str">
        <v>1.4S</v>
      </c>
      <c r="P25" t="str">
        <v>0080.P2.14.0023</v>
      </c>
      <c r="Q25">
        <v>0.001</v>
      </c>
      <c r="R25" t="str">
        <v/>
      </c>
      <c r="S25">
        <v>0</v>
      </c>
      <c r="T25" t="str">
        <v>F-00000061</v>
      </c>
      <c r="U25">
        <v>67222</v>
      </c>
      <c r="V25">
        <v>0.4575</v>
      </c>
      <c r="W25">
        <v>97</v>
      </c>
      <c r="X25" t="str">
        <v/>
      </c>
    </row>
    <row r="26">
      <c r="A26" t="str">
        <v>AutoTable</v>
      </c>
      <c r="D26" t="str">
        <v>14028</v>
      </c>
      <c r="E26" t="str">
        <v>INFLAMMATEUR 2 M SA 2004</v>
      </c>
      <c r="F26" t="str">
        <v>CLIENT PDF</v>
      </c>
      <c r="G26" t="str">
        <v/>
      </c>
      <c r="H26" t="str">
        <v>ACCPYRO</v>
      </c>
      <c r="I26" t="str">
        <v>FILS INFLA</v>
      </c>
      <c r="J26">
        <v>0</v>
      </c>
      <c r="K26" t="str">
        <v/>
      </c>
      <c r="L26" t="str">
        <v/>
      </c>
      <c r="M26" t="str">
        <v>FR</v>
      </c>
      <c r="N26" t="str">
        <v/>
      </c>
      <c r="O26" t="str">
        <v>1.4S</v>
      </c>
      <c r="P26" t="str">
        <v/>
      </c>
      <c r="Q26">
        <v>0.001</v>
      </c>
      <c r="R26" t="str">
        <v/>
      </c>
      <c r="S26">
        <v>0</v>
      </c>
      <c r="T26" t="str">
        <v>F-00000061</v>
      </c>
      <c r="U26">
        <v>4689</v>
      </c>
      <c r="V26">
        <v>0.5</v>
      </c>
      <c r="W26">
        <v>0</v>
      </c>
      <c r="X26" t="str">
        <v/>
      </c>
    </row>
    <row r="27">
      <c r="A27" t="str">
        <v>AutoTable</v>
      </c>
      <c r="D27" t="str">
        <v>14029</v>
      </c>
      <c r="E27" t="str">
        <v>INFLAMMATEUR 5 M SA 2004</v>
      </c>
      <c r="F27" t="str">
        <v>1</v>
      </c>
      <c r="G27" t="str">
        <v/>
      </c>
      <c r="H27" t="str">
        <v>ACCPYRO</v>
      </c>
      <c r="I27" t="str">
        <v>FILS INFLA</v>
      </c>
      <c r="J27">
        <v>0</v>
      </c>
      <c r="K27" t="str">
        <v/>
      </c>
      <c r="L27" t="str">
        <v/>
      </c>
      <c r="M27" t="str">
        <v>FR</v>
      </c>
      <c r="N27" t="str">
        <v/>
      </c>
      <c r="O27" t="str">
        <v>1.4S</v>
      </c>
      <c r="P27" t="str">
        <v>0080.P2.14.0023</v>
      </c>
      <c r="Q27">
        <v>0.001</v>
      </c>
      <c r="R27" t="str">
        <v/>
      </c>
      <c r="S27">
        <v>0</v>
      </c>
      <c r="T27" t="str">
        <v>F-00000061</v>
      </c>
      <c r="U27">
        <v>4375</v>
      </c>
      <c r="V27">
        <v>0.96</v>
      </c>
      <c r="W27">
        <v>0</v>
      </c>
      <c r="X27" t="str">
        <v/>
      </c>
    </row>
    <row r="28">
      <c r="A28" t="str">
        <v>AutoTable</v>
      </c>
      <c r="D28" t="str">
        <v>14035-2</v>
      </c>
      <c r="E28" t="str">
        <v>INFLAMMATEUR 2 M</v>
      </c>
      <c r="F28" t="str">
        <v>1</v>
      </c>
      <c r="G28" t="str">
        <v/>
      </c>
      <c r="H28" t="str">
        <v>ACCPYRO</v>
      </c>
      <c r="I28" t="str">
        <v>FILS INFLA</v>
      </c>
      <c r="J28">
        <v>0</v>
      </c>
      <c r="K28" t="str">
        <v/>
      </c>
      <c r="L28" t="str">
        <v/>
      </c>
      <c r="M28" t="str">
        <v>CN</v>
      </c>
      <c r="N28" t="str">
        <v/>
      </c>
      <c r="O28" t="str">
        <v>1.4S</v>
      </c>
      <c r="P28" t="str">
        <v/>
      </c>
      <c r="Q28">
        <v>0.001</v>
      </c>
      <c r="R28" t="str">
        <v/>
      </c>
      <c r="S28">
        <v>0</v>
      </c>
      <c r="T28" t="str">
        <v>F-00000300</v>
      </c>
      <c r="U28">
        <v>65425</v>
      </c>
      <c r="V28">
        <v>0.19</v>
      </c>
      <c r="W28">
        <v>14445</v>
      </c>
      <c r="X28" t="str">
        <v/>
      </c>
    </row>
    <row r="29">
      <c r="A29" t="str">
        <v>AutoTable</v>
      </c>
      <c r="D29" t="str">
        <v>14035-3</v>
      </c>
      <c r="E29" t="str">
        <v>INFLAMMATEUR 3 M</v>
      </c>
      <c r="F29" t="str">
        <v>INTERNE</v>
      </c>
      <c r="G29" t="str">
        <v/>
      </c>
      <c r="H29" t="str">
        <v>ACCPYRO</v>
      </c>
      <c r="I29" t="str">
        <v>FILS INFLA</v>
      </c>
      <c r="J29">
        <v>0</v>
      </c>
      <c r="K29" t="str">
        <v/>
      </c>
      <c r="L29" t="str">
        <v/>
      </c>
      <c r="M29" t="str">
        <v>CN</v>
      </c>
      <c r="N29" t="str">
        <v/>
      </c>
      <c r="O29" t="str">
        <v>1.4S</v>
      </c>
      <c r="P29" t="str">
        <v/>
      </c>
      <c r="Q29">
        <v>0.001</v>
      </c>
      <c r="R29" t="str">
        <v/>
      </c>
      <c r="S29">
        <v>0</v>
      </c>
      <c r="T29" t="str">
        <v>F-00000208</v>
      </c>
      <c r="U29">
        <v>2603</v>
      </c>
      <c r="V29">
        <v>0.23278</v>
      </c>
      <c r="W29">
        <v>0</v>
      </c>
      <c r="X29" t="str">
        <v/>
      </c>
    </row>
    <row r="30">
      <c r="A30" t="str">
        <v>AutoTable</v>
      </c>
      <c r="D30" t="str">
        <v>14035-5</v>
      </c>
      <c r="E30" t="str">
        <v>INFLAMMATEUR 5 M</v>
      </c>
      <c r="F30" t="str">
        <v>1</v>
      </c>
      <c r="G30" t="str">
        <v/>
      </c>
      <c r="H30" t="str">
        <v>ACCPYRO</v>
      </c>
      <c r="I30" t="str">
        <v>FILS INFLA</v>
      </c>
      <c r="J30">
        <v>0</v>
      </c>
      <c r="K30" t="str">
        <v/>
      </c>
      <c r="L30" t="str">
        <v/>
      </c>
      <c r="M30" t="str">
        <v>CN</v>
      </c>
      <c r="N30" t="str">
        <v/>
      </c>
      <c r="O30" t="str">
        <v>1.4S</v>
      </c>
      <c r="P30" t="str">
        <v/>
      </c>
      <c r="Q30">
        <v>0.001</v>
      </c>
      <c r="R30" t="str">
        <v/>
      </c>
      <c r="S30">
        <v>0</v>
      </c>
      <c r="T30" t="str">
        <v>F-00000300</v>
      </c>
      <c r="U30">
        <v>41171</v>
      </c>
      <c r="V30">
        <v>0.4184</v>
      </c>
      <c r="W30">
        <v>107</v>
      </c>
      <c r="X30" t="str">
        <v/>
      </c>
    </row>
    <row r="31">
      <c r="A31" t="str">
        <v>AutoTable</v>
      </c>
      <c r="D31" t="str">
        <v>14004R</v>
      </c>
      <c r="E31" t="str">
        <v>BOBINE 500 M FIL BIFILAIRE ROUGE 51/100°</v>
      </c>
      <c r="F31" t="str">
        <v>INTERNE</v>
      </c>
      <c r="G31" t="str">
        <v/>
      </c>
      <c r="H31" t="str">
        <v>ACCPYRO</v>
      </c>
      <c r="I31" t="str">
        <v>FILS INFLA</v>
      </c>
      <c r="J31">
        <v>0</v>
      </c>
      <c r="K31" t="str">
        <v/>
      </c>
      <c r="L31" t="str">
        <v/>
      </c>
      <c r="M31" t="str">
        <v>FR</v>
      </c>
      <c r="N31" t="str">
        <v/>
      </c>
      <c r="O31" t="str">
        <v/>
      </c>
      <c r="P31" t="str">
        <v/>
      </c>
      <c r="Q31">
        <v>0</v>
      </c>
      <c r="R31" t="str">
        <v/>
      </c>
      <c r="S31">
        <v>0</v>
      </c>
      <c r="T31" t="str">
        <v>F-00000061</v>
      </c>
      <c r="U31">
        <v>3</v>
      </c>
      <c r="V31">
        <v>19.82</v>
      </c>
      <c r="W31">
        <v>0</v>
      </c>
      <c r="X31" t="str">
        <v/>
      </c>
    </row>
    <row r="32">
      <c r="A32" t="str">
        <v>AutoTable</v>
      </c>
      <c r="D32" t="str">
        <v>14004V</v>
      </c>
      <c r="E32" t="str">
        <v>BOBINE 500 M FIL BIFILAIRE VERT 51/100 °</v>
      </c>
      <c r="F32" t="str">
        <v>INTERNE</v>
      </c>
      <c r="G32" t="str">
        <v/>
      </c>
      <c r="H32" t="str">
        <v>ACCPYRO</v>
      </c>
      <c r="I32" t="str">
        <v>FILS INFLA</v>
      </c>
      <c r="J32">
        <v>0</v>
      </c>
      <c r="K32" t="str">
        <v/>
      </c>
      <c r="L32" t="str">
        <v/>
      </c>
      <c r="M32" t="str">
        <v>FR</v>
      </c>
      <c r="N32" t="str">
        <v/>
      </c>
      <c r="O32" t="str">
        <v/>
      </c>
      <c r="P32" t="str">
        <v/>
      </c>
      <c r="Q32">
        <v>0</v>
      </c>
      <c r="R32" t="str">
        <v/>
      </c>
      <c r="S32">
        <v>0</v>
      </c>
      <c r="T32" t="str">
        <v>F-00000061</v>
      </c>
      <c r="U32">
        <v>11</v>
      </c>
      <c r="V32">
        <v>16.04</v>
      </c>
      <c r="W32">
        <v>0</v>
      </c>
      <c r="X32" t="str">
        <v/>
      </c>
    </row>
    <row r="33">
      <c r="A33" t="str">
        <v>AutoTable</v>
      </c>
      <c r="D33" t="str">
        <v>14033</v>
      </c>
      <c r="E33" t="str">
        <v>BOBINE 100 M FIL BIFILAIRE 51/100° NOIR</v>
      </c>
      <c r="F33" t="str">
        <v>1</v>
      </c>
      <c r="G33" t="str">
        <v/>
      </c>
      <c r="H33" t="str">
        <v>ACCPYRO</v>
      </c>
      <c r="I33" t="str">
        <v>FILS INFLA</v>
      </c>
      <c r="J33">
        <v>0</v>
      </c>
      <c r="K33" t="str">
        <v/>
      </c>
      <c r="L33" t="str">
        <v/>
      </c>
      <c r="M33" t="str">
        <v>FR</v>
      </c>
      <c r="N33" t="str">
        <v/>
      </c>
      <c r="O33" t="str">
        <v/>
      </c>
      <c r="P33" t="str">
        <v/>
      </c>
      <c r="Q33">
        <v>0</v>
      </c>
      <c r="R33" t="str">
        <v/>
      </c>
      <c r="S33">
        <v>0</v>
      </c>
      <c r="T33" t="str">
        <v>F-00000061</v>
      </c>
      <c r="U33">
        <v>0</v>
      </c>
      <c r="V33">
        <v>0</v>
      </c>
      <c r="W33">
        <v>0</v>
      </c>
      <c r="X33" t="str">
        <v/>
      </c>
    </row>
    <row r="34">
      <c r="A34" t="str">
        <v>AutoTable</v>
      </c>
      <c r="D34" t="str">
        <v>14121BRZ</v>
      </c>
      <c r="E34" t="str">
        <v>BLOC ELECTRIQUE  ALKALINE 36 V INTERNE</v>
      </c>
      <c r="F34" t="str">
        <v>INTERNE</v>
      </c>
      <c r="G34" t="str">
        <v/>
      </c>
      <c r="H34" t="str">
        <v>ACCPYRO</v>
      </c>
      <c r="I34" t="str">
        <v>FILS INFLA</v>
      </c>
      <c r="J34">
        <v>0</v>
      </c>
      <c r="K34" t="str">
        <v/>
      </c>
      <c r="L34" t="str">
        <v/>
      </c>
      <c r="M34" t="str">
        <v>FR</v>
      </c>
      <c r="N34" t="str">
        <v/>
      </c>
      <c r="O34" t="str">
        <v/>
      </c>
      <c r="P34" t="str">
        <v/>
      </c>
      <c r="Q34">
        <v>0</v>
      </c>
      <c r="R34" t="str">
        <v/>
      </c>
      <c r="S34">
        <v>0</v>
      </c>
      <c r="T34" t="str">
        <v>F-00000099</v>
      </c>
      <c r="U34">
        <v>4</v>
      </c>
      <c r="V34">
        <v>18.1</v>
      </c>
      <c r="W34">
        <v>0</v>
      </c>
      <c r="X34" t="str">
        <v/>
      </c>
    </row>
    <row r="35">
      <c r="A35" t="str">
        <v>AutoTable</v>
      </c>
      <c r="D35" t="str">
        <v>14302</v>
      </c>
      <c r="E35" t="str">
        <v>BOBINE 200 M BIFILAIRE ORANGE CUIVRE 45/100°</v>
      </c>
      <c r="F35" t="str">
        <v>1</v>
      </c>
      <c r="G35" t="str">
        <v/>
      </c>
      <c r="H35" t="str">
        <v>ACCPYRO</v>
      </c>
      <c r="I35" t="str">
        <v>FILS INFLA</v>
      </c>
      <c r="J35">
        <v>0</v>
      </c>
      <c r="K35" t="str">
        <v/>
      </c>
      <c r="L35" t="str">
        <v/>
      </c>
      <c r="M35" t="str">
        <v>CN</v>
      </c>
      <c r="N35" t="str">
        <v/>
      </c>
      <c r="O35" t="str">
        <v/>
      </c>
      <c r="P35" t="str">
        <v/>
      </c>
      <c r="Q35">
        <v>0</v>
      </c>
      <c r="R35" t="str">
        <v/>
      </c>
      <c r="S35">
        <v>0</v>
      </c>
      <c r="T35" t="str">
        <v>F-00000300</v>
      </c>
      <c r="U35">
        <v>305</v>
      </c>
      <c r="V35">
        <v>7.0875</v>
      </c>
      <c r="W35">
        <v>1</v>
      </c>
      <c r="X35" t="str">
        <v/>
      </c>
    </row>
    <row r="36">
      <c r="A36" t="str">
        <v>AutoTable</v>
      </c>
      <c r="D36" t="str">
        <v>14304</v>
      </c>
      <c r="E36" t="str">
        <v>BOBINE 500M BIFILAIRE ORANGE CUIVRE 45/100°(FB502)</v>
      </c>
      <c r="F36" t="str">
        <v>1</v>
      </c>
      <c r="G36" t="str">
        <v/>
      </c>
      <c r="H36" t="str">
        <v>ACCPYRO</v>
      </c>
      <c r="I36" t="str">
        <v>FILS INFLA</v>
      </c>
      <c r="J36">
        <v>0</v>
      </c>
      <c r="K36" t="str">
        <v/>
      </c>
      <c r="L36" t="str">
        <v/>
      </c>
      <c r="M36" t="str">
        <v>CN</v>
      </c>
      <c r="N36" t="str">
        <v/>
      </c>
      <c r="O36" t="str">
        <v/>
      </c>
      <c r="P36" t="str">
        <v/>
      </c>
      <c r="Q36">
        <v>0</v>
      </c>
      <c r="R36" t="str">
        <v/>
      </c>
      <c r="S36">
        <v>0</v>
      </c>
      <c r="T36" t="str">
        <v>F-00000300</v>
      </c>
      <c r="U36">
        <v>3226</v>
      </c>
      <c r="V36">
        <v>35</v>
      </c>
      <c r="W36">
        <v>0</v>
      </c>
      <c r="X36" t="str">
        <v/>
      </c>
    </row>
    <row r="37">
      <c r="A37" t="str">
        <v>AutoTable</v>
      </c>
      <c r="D37" t="str">
        <v>14305O/B</v>
      </c>
      <c r="E37" t="str">
        <v>BOBINE 500 M BIFILAIRE ORANGE BLEU CUIVRE 45/100°</v>
      </c>
      <c r="F37" t="str">
        <v>1</v>
      </c>
      <c r="G37" t="str">
        <v/>
      </c>
      <c r="H37" t="str">
        <v>ACCPYRO</v>
      </c>
      <c r="I37" t="str">
        <v>FILS INFLA</v>
      </c>
      <c r="J37">
        <v>0</v>
      </c>
      <c r="K37" t="str">
        <v/>
      </c>
      <c r="L37" t="str">
        <v/>
      </c>
      <c r="M37" t="str">
        <v>CN</v>
      </c>
      <c r="N37" t="str">
        <v/>
      </c>
      <c r="O37" t="str">
        <v/>
      </c>
      <c r="P37" t="str">
        <v/>
      </c>
      <c r="Q37">
        <v>0</v>
      </c>
      <c r="R37" t="str">
        <v/>
      </c>
      <c r="S37">
        <v>0</v>
      </c>
      <c r="T37" t="str">
        <v>F-00000300</v>
      </c>
      <c r="U37">
        <v>269</v>
      </c>
      <c r="V37">
        <v>14.154</v>
      </c>
      <c r="W37">
        <v>0</v>
      </c>
      <c r="X37" t="str">
        <v/>
      </c>
    </row>
    <row r="38">
      <c r="A38" t="str">
        <v>AutoTable</v>
      </c>
      <c r="D38" t="str">
        <v>14309</v>
      </c>
      <c r="E38" t="str">
        <v>FIL CUIVRE ROUGE NOIR X 100 METRES</v>
      </c>
      <c r="F38" t="str">
        <v>INTERNE</v>
      </c>
      <c r="G38" t="str">
        <v/>
      </c>
      <c r="H38" t="str">
        <v>ACCPYRO</v>
      </c>
      <c r="I38" t="str">
        <v>FILS INFLA</v>
      </c>
      <c r="J38">
        <v>0</v>
      </c>
      <c r="K38" t="str">
        <v/>
      </c>
      <c r="L38" t="str">
        <v/>
      </c>
      <c r="M38" t="str">
        <v>CN</v>
      </c>
      <c r="N38" t="str">
        <v/>
      </c>
      <c r="O38" t="str">
        <v/>
      </c>
      <c r="P38" t="str">
        <v/>
      </c>
      <c r="Q38">
        <v>0</v>
      </c>
      <c r="R38" t="str">
        <v/>
      </c>
      <c r="S38">
        <v>0</v>
      </c>
      <c r="T38" t="str">
        <v>F-00000300</v>
      </c>
      <c r="U38">
        <v>0</v>
      </c>
      <c r="V38">
        <v>36.3</v>
      </c>
      <c r="W38">
        <v>0</v>
      </c>
      <c r="X38" t="str">
        <v/>
      </c>
    </row>
    <row r="39">
      <c r="A39" t="str">
        <v>AutoTable</v>
      </c>
      <c r="D39" t="str">
        <v>29080</v>
      </c>
      <c r="E39" t="str">
        <v>BLOC ELECTRIQUE 18 V</v>
      </c>
      <c r="F39" t="str">
        <v>1</v>
      </c>
      <c r="G39" t="str">
        <v/>
      </c>
      <c r="H39" t="str">
        <v>ACCPYRO</v>
      </c>
      <c r="I39" t="str">
        <v>FILS INFLA</v>
      </c>
      <c r="J39">
        <v>0</v>
      </c>
      <c r="K39" t="str">
        <v/>
      </c>
      <c r="L39" t="str">
        <v/>
      </c>
      <c r="M39" t="str">
        <v>CN</v>
      </c>
      <c r="N39" t="str">
        <v/>
      </c>
      <c r="O39" t="str">
        <v/>
      </c>
      <c r="P39" t="str">
        <v/>
      </c>
      <c r="Q39">
        <v>0</v>
      </c>
      <c r="R39" t="str">
        <v/>
      </c>
      <c r="S39">
        <v>0</v>
      </c>
      <c r="T39" t="str">
        <v>F-00000300</v>
      </c>
      <c r="U39">
        <v>76</v>
      </c>
      <c r="V39">
        <v>8.811</v>
      </c>
      <c r="W39">
        <v>0</v>
      </c>
      <c r="X39" t="str">
        <v/>
      </c>
    </row>
    <row r="40">
      <c r="A40" t="str">
        <v>AutoTable</v>
      </c>
      <c r="D40" t="str">
        <v>29080BRZ</v>
      </c>
      <c r="E40" t="str">
        <v>BLOC ELECTRIQUE   18 V INTERNE</v>
      </c>
      <c r="F40" t="str">
        <v>INTERNE</v>
      </c>
      <c r="G40" t="str">
        <v/>
      </c>
      <c r="H40" t="str">
        <v>ACCPYRO</v>
      </c>
      <c r="I40" t="str">
        <v>FILS INFLA</v>
      </c>
      <c r="J40">
        <v>0</v>
      </c>
      <c r="K40" t="str">
        <v/>
      </c>
      <c r="L40" t="str">
        <v/>
      </c>
      <c r="M40" t="str">
        <v>CN</v>
      </c>
      <c r="N40" t="str">
        <v/>
      </c>
      <c r="O40" t="str">
        <v/>
      </c>
      <c r="P40" t="str">
        <v/>
      </c>
      <c r="Q40">
        <v>0</v>
      </c>
      <c r="R40" t="str">
        <v/>
      </c>
      <c r="S40">
        <v>0</v>
      </c>
      <c r="T40" t="str">
        <v>F-00000300</v>
      </c>
      <c r="U40">
        <v>3</v>
      </c>
      <c r="V40">
        <v>11.3</v>
      </c>
      <c r="W40">
        <v>0</v>
      </c>
      <c r="X40" t="str">
        <v/>
      </c>
    </row>
    <row r="41">
      <c r="A41" t="str">
        <v>AutoTable</v>
      </c>
      <c r="D41" t="str">
        <v>29081</v>
      </c>
      <c r="E41" t="str">
        <v>BLOC ELECTRIQUE 90 V</v>
      </c>
      <c r="F41" t="str">
        <v>1</v>
      </c>
      <c r="G41" t="str">
        <v/>
      </c>
      <c r="H41" t="str">
        <v>ACCPYRO</v>
      </c>
      <c r="I41" t="str">
        <v>FILS INFLA</v>
      </c>
      <c r="J41">
        <v>0</v>
      </c>
      <c r="K41" t="str">
        <v/>
      </c>
      <c r="L41" t="str">
        <v/>
      </c>
      <c r="M41" t="str">
        <v>FR</v>
      </c>
      <c r="N41" t="str">
        <v/>
      </c>
      <c r="O41" t="str">
        <v/>
      </c>
      <c r="P41" t="str">
        <v/>
      </c>
      <c r="Q41">
        <v>0</v>
      </c>
      <c r="R41" t="str">
        <v/>
      </c>
      <c r="S41">
        <v>0</v>
      </c>
      <c r="T41" t="str">
        <v>F-00000099</v>
      </c>
      <c r="U41">
        <v>1</v>
      </c>
      <c r="V41">
        <v>27.55</v>
      </c>
      <c r="W41">
        <v>0</v>
      </c>
      <c r="X41" t="str">
        <v/>
      </c>
    </row>
    <row r="42">
      <c r="A42" t="str">
        <v>AutoTable</v>
      </c>
      <c r="D42" t="str">
        <v>29081-A</v>
      </c>
      <c r="E42" t="str">
        <v>BLOC 90V  ALCALINE</v>
      </c>
      <c r="F42" t="str">
        <v>INTERNE</v>
      </c>
      <c r="G42" t="str">
        <v/>
      </c>
      <c r="H42" t="str">
        <v>ACCPYRO</v>
      </c>
      <c r="I42" t="str">
        <v>FILS INFLA</v>
      </c>
      <c r="J42">
        <v>0</v>
      </c>
      <c r="K42" t="str">
        <v/>
      </c>
      <c r="L42" t="str">
        <v/>
      </c>
      <c r="M42" t="str">
        <v>FR</v>
      </c>
      <c r="N42" t="str">
        <v/>
      </c>
      <c r="O42" t="str">
        <v/>
      </c>
      <c r="P42" t="str">
        <v/>
      </c>
      <c r="Q42">
        <v>0</v>
      </c>
      <c r="R42" t="str">
        <v/>
      </c>
      <c r="S42">
        <v>0</v>
      </c>
      <c r="T42" t="str">
        <v>F-00000012</v>
      </c>
      <c r="U42">
        <v>0</v>
      </c>
      <c r="V42">
        <v>0</v>
      </c>
      <c r="W42">
        <v>0</v>
      </c>
      <c r="X42" t="str">
        <v/>
      </c>
    </row>
    <row r="43">
      <c r="A43" t="str">
        <v>AutoTable</v>
      </c>
      <c r="D43" t="str">
        <v>29085</v>
      </c>
      <c r="E43" t="str">
        <v>CONNECTEUR ELECTRIQUE - BOITE DE 500</v>
      </c>
      <c r="F43" t="str">
        <v>1</v>
      </c>
      <c r="G43" t="str">
        <v/>
      </c>
      <c r="H43" t="str">
        <v>ACCPYRO</v>
      </c>
      <c r="I43" t="str">
        <v>FILS INFLA</v>
      </c>
      <c r="J43">
        <v>0</v>
      </c>
      <c r="K43" t="str">
        <v/>
      </c>
      <c r="L43" t="str">
        <v/>
      </c>
      <c r="M43" t="str">
        <v>FR</v>
      </c>
      <c r="N43" t="str">
        <v/>
      </c>
      <c r="O43" t="str">
        <v/>
      </c>
      <c r="P43" t="str">
        <v/>
      </c>
      <c r="Q43">
        <v>0</v>
      </c>
      <c r="R43" t="str">
        <v/>
      </c>
      <c r="S43">
        <v>0</v>
      </c>
      <c r="T43" t="str">
        <v>F-00000480</v>
      </c>
      <c r="U43">
        <v>415</v>
      </c>
      <c r="V43">
        <v>0.01</v>
      </c>
      <c r="W43">
        <v>0</v>
      </c>
      <c r="X43" t="str">
        <v/>
      </c>
    </row>
    <row r="44">
      <c r="A44" t="str">
        <v>AutoTable</v>
      </c>
      <c r="D44" t="str">
        <v>29230</v>
      </c>
      <c r="E44" t="str">
        <v>CONNECTEUR ELECTRIQUE BOITE DE 500 PIECES</v>
      </c>
      <c r="F44" t="str">
        <v>1</v>
      </c>
      <c r="G44" t="str">
        <v/>
      </c>
      <c r="H44" t="str">
        <v>ACCPYRO</v>
      </c>
      <c r="I44" t="str">
        <v>FILS INFLA</v>
      </c>
      <c r="J44">
        <v>0</v>
      </c>
      <c r="K44" t="str">
        <v/>
      </c>
      <c r="L44" t="str">
        <v/>
      </c>
      <c r="M44" t="str">
        <v>CN</v>
      </c>
      <c r="N44" t="str">
        <v/>
      </c>
      <c r="O44" t="str">
        <v/>
      </c>
      <c r="P44" t="str">
        <v/>
      </c>
      <c r="Q44">
        <v>0</v>
      </c>
      <c r="R44" t="str">
        <v/>
      </c>
      <c r="S44">
        <v>0</v>
      </c>
      <c r="T44" t="str">
        <v>F-00000300</v>
      </c>
      <c r="U44">
        <v>20010</v>
      </c>
      <c r="V44">
        <v>0.00753</v>
      </c>
      <c r="W44">
        <v>0</v>
      </c>
      <c r="X44" t="str">
        <v/>
      </c>
    </row>
    <row r="45">
      <c r="A45" t="str">
        <v>AutoTable</v>
      </c>
      <c r="D45" t="str">
        <v>Y14304</v>
      </c>
      <c r="E45" t="str">
        <v>BOBINE DE FIL 500M</v>
      </c>
      <c r="F45" t="str">
        <v>INTERNE</v>
      </c>
      <c r="G45" t="str">
        <v/>
      </c>
      <c r="H45" t="str">
        <v>ACCPYRO</v>
      </c>
      <c r="I45" t="str">
        <v>FILS INFLA</v>
      </c>
      <c r="J45">
        <v>0</v>
      </c>
      <c r="K45" t="str">
        <v/>
      </c>
      <c r="L45" t="str">
        <v/>
      </c>
      <c r="M45" t="str">
        <v>FR</v>
      </c>
      <c r="N45" t="str">
        <v/>
      </c>
      <c r="O45" t="str">
        <v/>
      </c>
      <c r="P45" t="str">
        <v/>
      </c>
      <c r="Q45">
        <v>0</v>
      </c>
      <c r="R45" t="str">
        <v/>
      </c>
      <c r="S45">
        <v>0</v>
      </c>
      <c r="T45" t="str">
        <v>F-00000480</v>
      </c>
      <c r="U45">
        <v>44</v>
      </c>
      <c r="V45">
        <v>0</v>
      </c>
      <c r="W45">
        <v>0</v>
      </c>
      <c r="X45" t="str">
        <v/>
      </c>
    </row>
    <row r="46">
      <c r="A46" t="str">
        <v>AutoTable</v>
      </c>
      <c r="D46" t="str">
        <v>29041</v>
      </c>
      <c r="E46" t="str">
        <v>COLLIER PLASTIQUE 300 X 4MM LOT DE 100</v>
      </c>
      <c r="F46" t="str">
        <v>1</v>
      </c>
      <c r="G46" t="str">
        <v/>
      </c>
      <c r="H46" t="str">
        <v>ACCPYRO</v>
      </c>
      <c r="I46" t="str">
        <v>FIXATIONS</v>
      </c>
      <c r="J46">
        <v>0</v>
      </c>
      <c r="K46" t="str">
        <v/>
      </c>
      <c r="L46" t="str">
        <v/>
      </c>
      <c r="M46" t="str">
        <v>CN</v>
      </c>
      <c r="N46" t="str">
        <v/>
      </c>
      <c r="O46" t="str">
        <v/>
      </c>
      <c r="P46" t="str">
        <v/>
      </c>
      <c r="Q46">
        <v>0</v>
      </c>
      <c r="R46" t="str">
        <v/>
      </c>
      <c r="S46">
        <v>0</v>
      </c>
      <c r="T46" t="str">
        <v>F-00000300</v>
      </c>
      <c r="U46">
        <v>1501</v>
      </c>
      <c r="V46">
        <v>0.97067</v>
      </c>
      <c r="W46">
        <v>0</v>
      </c>
      <c r="X46" t="str">
        <v/>
      </c>
    </row>
    <row r="47">
      <c r="A47" t="str">
        <v>AutoTable</v>
      </c>
      <c r="D47" t="str">
        <v>29040</v>
      </c>
      <c r="E47" t="str">
        <v>COLLIER PLASTIQUE 100 X 3 MM LOT DE 500</v>
      </c>
      <c r="F47" t="str">
        <v>1</v>
      </c>
      <c r="G47" t="str">
        <v/>
      </c>
      <c r="H47" t="str">
        <v>ACCPYRO</v>
      </c>
      <c r="I47" t="str">
        <v>FIXATIONS</v>
      </c>
      <c r="J47">
        <v>0</v>
      </c>
      <c r="K47" t="str">
        <v/>
      </c>
      <c r="L47" t="str">
        <v/>
      </c>
      <c r="M47" t="str">
        <v>CN</v>
      </c>
      <c r="N47" t="str">
        <v/>
      </c>
      <c r="O47" t="str">
        <v/>
      </c>
      <c r="P47" t="str">
        <v/>
      </c>
      <c r="Q47">
        <v>0</v>
      </c>
      <c r="R47" t="str">
        <v/>
      </c>
      <c r="S47">
        <v>0</v>
      </c>
      <c r="T47" t="str">
        <v>F-00000300</v>
      </c>
      <c r="U47">
        <v>380</v>
      </c>
      <c r="V47">
        <v>2.57</v>
      </c>
      <c r="W47">
        <v>0</v>
      </c>
      <c r="X47" t="str">
        <v/>
      </c>
    </row>
    <row r="48">
      <c r="A48" t="str">
        <v>AutoTable</v>
      </c>
      <c r="D48" t="str">
        <v>29042</v>
      </c>
      <c r="E48" t="str">
        <v>COLLIER PLASTIQUE 400 X 8 MM LOT DE 100</v>
      </c>
      <c r="F48" t="str">
        <v>1</v>
      </c>
      <c r="G48" t="str">
        <v/>
      </c>
      <c r="H48" t="str">
        <v>ACCPYRO</v>
      </c>
      <c r="I48" t="str">
        <v>FIXATIONS</v>
      </c>
      <c r="J48">
        <v>0</v>
      </c>
      <c r="K48" t="str">
        <v/>
      </c>
      <c r="L48" t="str">
        <v/>
      </c>
      <c r="M48" t="str">
        <v>CN</v>
      </c>
      <c r="N48" t="str">
        <v/>
      </c>
      <c r="O48" t="str">
        <v/>
      </c>
      <c r="P48" t="str">
        <v/>
      </c>
      <c r="Q48">
        <v>0</v>
      </c>
      <c r="R48" t="str">
        <v/>
      </c>
      <c r="S48">
        <v>0</v>
      </c>
      <c r="T48" t="str">
        <v>F-00000300</v>
      </c>
      <c r="U48">
        <v>827</v>
      </c>
      <c r="V48">
        <v>4.142</v>
      </c>
      <c r="W48">
        <v>1</v>
      </c>
      <c r="X48" t="str">
        <v/>
      </c>
    </row>
    <row r="49">
      <c r="A49" t="str">
        <v>AutoTable</v>
      </c>
      <c r="D49" t="str">
        <v>29043</v>
      </c>
      <c r="E49" t="str">
        <v>COLLIER PLASTIQUE 500 X 8 MM LOT DE 100</v>
      </c>
      <c r="F49" t="str">
        <v>INTERNE</v>
      </c>
      <c r="G49" t="str">
        <v/>
      </c>
      <c r="H49" t="str">
        <v>ACCPYRO</v>
      </c>
      <c r="I49" t="str">
        <v>FIXATIONS</v>
      </c>
      <c r="J49">
        <v>0</v>
      </c>
      <c r="K49" t="str">
        <v/>
      </c>
      <c r="L49" t="str">
        <v/>
      </c>
      <c r="M49" t="str">
        <v>CN</v>
      </c>
      <c r="N49" t="str">
        <v/>
      </c>
      <c r="O49" t="str">
        <v/>
      </c>
      <c r="P49" t="str">
        <v/>
      </c>
      <c r="Q49">
        <v>0</v>
      </c>
      <c r="R49" t="str">
        <v/>
      </c>
      <c r="S49">
        <v>0</v>
      </c>
      <c r="T49" t="str">
        <v>F-00000300</v>
      </c>
      <c r="U49">
        <v>120</v>
      </c>
      <c r="V49">
        <v>6.24</v>
      </c>
      <c r="W49">
        <v>0</v>
      </c>
      <c r="X49" t="str">
        <v/>
      </c>
    </row>
    <row r="50">
      <c r="A50" t="str">
        <v>AutoTable</v>
      </c>
      <c r="D50" t="str">
        <v>29044</v>
      </c>
      <c r="E50" t="str">
        <v>COLLIER PLASTIQUE 200 X 4 MM LOT DE 1000</v>
      </c>
      <c r="F50" t="str">
        <v>1</v>
      </c>
      <c r="G50" t="str">
        <v/>
      </c>
      <c r="H50" t="str">
        <v>ACCPYRO</v>
      </c>
      <c r="I50" t="str">
        <v>FIXATIONS</v>
      </c>
      <c r="J50">
        <v>0</v>
      </c>
      <c r="K50" t="str">
        <v/>
      </c>
      <c r="L50" t="str">
        <v/>
      </c>
      <c r="M50" t="str">
        <v>CN</v>
      </c>
      <c r="N50" t="str">
        <v/>
      </c>
      <c r="O50" t="str">
        <v/>
      </c>
      <c r="P50" t="str">
        <v/>
      </c>
      <c r="Q50">
        <v>0</v>
      </c>
      <c r="R50" t="str">
        <v/>
      </c>
      <c r="S50">
        <v>0</v>
      </c>
      <c r="T50" t="str">
        <v>F-00000300</v>
      </c>
      <c r="U50">
        <v>165</v>
      </c>
      <c r="V50">
        <v>6.87333</v>
      </c>
      <c r="W50">
        <v>1</v>
      </c>
      <c r="X50" t="str">
        <v/>
      </c>
    </row>
    <row r="51">
      <c r="A51" t="str">
        <v>AutoTable</v>
      </c>
      <c r="D51" t="str">
        <v>29060</v>
      </c>
      <c r="E51" t="str">
        <v>FIL DE FER GALVA  PQT DE 5 KG</v>
      </c>
      <c r="F51" t="str">
        <v>1</v>
      </c>
      <c r="G51" t="str">
        <v/>
      </c>
      <c r="H51" t="str">
        <v>ACCPYRO</v>
      </c>
      <c r="I51" t="str">
        <v>FIXATIONS</v>
      </c>
      <c r="J51">
        <v>0</v>
      </c>
      <c r="K51" t="str">
        <v/>
      </c>
      <c r="L51" t="str">
        <v/>
      </c>
      <c r="M51" t="str">
        <v>FR</v>
      </c>
      <c r="N51" t="str">
        <v/>
      </c>
      <c r="O51" t="str">
        <v/>
      </c>
      <c r="P51" t="str">
        <v/>
      </c>
      <c r="Q51">
        <v>0</v>
      </c>
      <c r="R51" t="str">
        <v/>
      </c>
      <c r="S51">
        <v>0</v>
      </c>
      <c r="T51" t="str">
        <v>F-00000089</v>
      </c>
      <c r="U51">
        <v>37</v>
      </c>
      <c r="V51">
        <v>10.45</v>
      </c>
      <c r="W51">
        <v>0</v>
      </c>
      <c r="X51" t="str">
        <v/>
      </c>
    </row>
    <row r="52">
      <c r="A52" t="str">
        <v>AutoTable</v>
      </c>
      <c r="D52" t="str">
        <v>29150</v>
      </c>
      <c r="E52" t="str">
        <v>trepied bois petit modele</v>
      </c>
      <c r="F52" t="str">
        <v>ANCIENNES REFS</v>
      </c>
      <c r="G52" t="str">
        <v/>
      </c>
      <c r="H52" t="str">
        <v>ACCPYRO</v>
      </c>
      <c r="I52" t="str">
        <v>FIXATIONS</v>
      </c>
      <c r="J52">
        <v>0</v>
      </c>
      <c r="K52" t="str">
        <v/>
      </c>
      <c r="L52" t="str">
        <v/>
      </c>
      <c r="M52" t="str">
        <v>CN</v>
      </c>
      <c r="N52" t="str">
        <v/>
      </c>
      <c r="O52" t="str">
        <v/>
      </c>
      <c r="P52" t="str">
        <v/>
      </c>
      <c r="Q52">
        <v>0</v>
      </c>
      <c r="R52" t="str">
        <v/>
      </c>
      <c r="S52">
        <v>0</v>
      </c>
      <c r="T52" t="str">
        <v>F-00000300</v>
      </c>
      <c r="U52">
        <v>0</v>
      </c>
      <c r="V52">
        <v>0.84</v>
      </c>
      <c r="W52">
        <v>0</v>
      </c>
      <c r="X52" t="str">
        <v/>
      </c>
    </row>
    <row r="53">
      <c r="A53" t="str">
        <v>AutoTable</v>
      </c>
      <c r="D53" t="str">
        <v>FORMABOOK</v>
      </c>
      <c r="E53" t="str">
        <v>LIVRET DE FORMATION C4T2</v>
      </c>
      <c r="F53" t="str">
        <v>ANCIENNES REFS</v>
      </c>
      <c r="G53" t="str">
        <v/>
      </c>
      <c r="H53" t="str">
        <v>ACCPYRO</v>
      </c>
      <c r="I53" t="str">
        <v>FORMATION</v>
      </c>
      <c r="J53">
        <v>0</v>
      </c>
      <c r="K53" t="str">
        <v/>
      </c>
      <c r="L53" t="str">
        <v/>
      </c>
      <c r="M53" t="str">
        <v>CN</v>
      </c>
      <c r="N53" t="str">
        <v/>
      </c>
      <c r="O53" t="str">
        <v/>
      </c>
      <c r="P53" t="str">
        <v/>
      </c>
      <c r="Q53">
        <v>0</v>
      </c>
      <c r="R53" t="str">
        <v/>
      </c>
      <c r="S53">
        <v>0</v>
      </c>
      <c r="T53" t="str">
        <v>F-00000300</v>
      </c>
      <c r="U53">
        <v>0</v>
      </c>
      <c r="V53">
        <v>0</v>
      </c>
      <c r="W53">
        <v>0</v>
      </c>
      <c r="X53" t="str">
        <v/>
      </c>
    </row>
    <row r="54">
      <c r="A54" t="str">
        <v>AutoTable</v>
      </c>
      <c r="D54" t="str">
        <v>14001</v>
      </c>
      <c r="E54" t="str">
        <v>MECHE SOUS CONDUIT PQT DE 20 METRES</v>
      </c>
      <c r="F54" t="str">
        <v>1</v>
      </c>
      <c r="G54" t="str">
        <v/>
      </c>
      <c r="H54" t="str">
        <v>ACCPYRO</v>
      </c>
      <c r="I54" t="str">
        <v>MECHE</v>
      </c>
      <c r="J54">
        <v>0</v>
      </c>
      <c r="K54" t="str">
        <v/>
      </c>
      <c r="L54" t="str">
        <v/>
      </c>
      <c r="M54" t="str">
        <v>EU</v>
      </c>
      <c r="N54" t="str">
        <v/>
      </c>
      <c r="O54" t="str">
        <v>1.4G</v>
      </c>
      <c r="P54" t="str">
        <v/>
      </c>
      <c r="Q54">
        <v>0.1</v>
      </c>
      <c r="R54" t="str">
        <v/>
      </c>
      <c r="S54">
        <v>0</v>
      </c>
      <c r="T54" t="str">
        <v>F-00000460</v>
      </c>
      <c r="U54">
        <v>6</v>
      </c>
      <c r="V54">
        <v>3.6</v>
      </c>
      <c r="W54">
        <v>0</v>
      </c>
      <c r="X54" t="str">
        <v/>
      </c>
    </row>
    <row r="55">
      <c r="A55" t="str">
        <v>AutoTable</v>
      </c>
      <c r="D55" t="str">
        <v>14011</v>
      </c>
      <c r="E55" t="str">
        <v>MECHE SOUS CONDUIT PLASTIFIE  PQT DE 10 METRES</v>
      </c>
      <c r="F55" t="str">
        <v>1</v>
      </c>
      <c r="G55" t="str">
        <v/>
      </c>
      <c r="H55" t="str">
        <v>ACCPYRO</v>
      </c>
      <c r="I55" t="str">
        <v>MECHE</v>
      </c>
      <c r="J55">
        <v>0</v>
      </c>
      <c r="K55" t="str">
        <v/>
      </c>
      <c r="L55" t="str">
        <v/>
      </c>
      <c r="M55" t="str">
        <v>EU</v>
      </c>
      <c r="N55" t="str">
        <v/>
      </c>
      <c r="O55" t="str">
        <v>1.4G</v>
      </c>
      <c r="P55" t="str">
        <v/>
      </c>
      <c r="Q55">
        <v>0.001</v>
      </c>
      <c r="R55" t="str">
        <v/>
      </c>
      <c r="S55">
        <v>0</v>
      </c>
      <c r="T55" t="str">
        <v>F-00000460</v>
      </c>
      <c r="U55">
        <v>0</v>
      </c>
      <c r="V55">
        <v>0.27</v>
      </c>
      <c r="W55">
        <v>0</v>
      </c>
      <c r="X55" t="str">
        <v/>
      </c>
    </row>
    <row r="56">
      <c r="A56" t="str">
        <v>AutoTable</v>
      </c>
      <c r="D56" t="str">
        <v>14011-50</v>
      </c>
      <c r="E56" t="str">
        <v>MECHE SOUS CONDUIT PLASTIQUE ROULEAU 50 METRES</v>
      </c>
      <c r="F56" t="str">
        <v>1</v>
      </c>
      <c r="G56" t="str">
        <v/>
      </c>
      <c r="H56" t="str">
        <v>ACCPYRO</v>
      </c>
      <c r="I56" t="str">
        <v>MECHE</v>
      </c>
      <c r="J56">
        <v>0</v>
      </c>
      <c r="K56" t="str">
        <v/>
      </c>
      <c r="L56" t="str">
        <v/>
      </c>
      <c r="M56" t="str">
        <v>CN</v>
      </c>
      <c r="N56" t="str">
        <v/>
      </c>
      <c r="O56" t="str">
        <v>1.4G</v>
      </c>
      <c r="P56" t="str">
        <v/>
      </c>
      <c r="Q56">
        <v>0.00684</v>
      </c>
      <c r="R56" t="str">
        <v/>
      </c>
      <c r="S56">
        <v>0</v>
      </c>
      <c r="T56" t="str">
        <v>F-00000300</v>
      </c>
      <c r="U56">
        <v>1561</v>
      </c>
      <c r="V56">
        <v>5.45</v>
      </c>
      <c r="W56">
        <v>720</v>
      </c>
      <c r="X56" t="str">
        <v/>
      </c>
    </row>
    <row r="57">
      <c r="A57" t="str">
        <v>AutoTable</v>
      </c>
      <c r="D57" t="str">
        <v>14012</v>
      </c>
      <c r="E57" t="str">
        <v>MECHE LENTE ARGENTEE (X 10 M)</v>
      </c>
      <c r="F57" t="str">
        <v>1</v>
      </c>
      <c r="G57" t="str">
        <v/>
      </c>
      <c r="H57" t="str">
        <v>ACCPYRO</v>
      </c>
      <c r="I57" t="str">
        <v>MECHE</v>
      </c>
      <c r="J57">
        <v>0</v>
      </c>
      <c r="K57" t="str">
        <v/>
      </c>
      <c r="L57" t="str">
        <v/>
      </c>
      <c r="M57" t="str">
        <v>CN</v>
      </c>
      <c r="N57" t="str">
        <v/>
      </c>
      <c r="O57" t="str">
        <v>1.4G</v>
      </c>
      <c r="P57" t="str">
        <v/>
      </c>
      <c r="Q57">
        <v>0.001</v>
      </c>
      <c r="R57" t="str">
        <v/>
      </c>
      <c r="S57">
        <v>0</v>
      </c>
      <c r="T57" t="str">
        <v>F-00000300</v>
      </c>
      <c r="U57">
        <v>136</v>
      </c>
      <c r="V57">
        <v>0.51</v>
      </c>
      <c r="W57">
        <v>0</v>
      </c>
      <c r="X57" t="str">
        <v/>
      </c>
    </row>
    <row r="58">
      <c r="A58" t="str">
        <v>AutoTable</v>
      </c>
      <c r="D58" t="str">
        <v>14015</v>
      </c>
      <c r="E58" t="str">
        <v>MECHE LENTE Ø 5 - 1 SEC/CM (LES 10 M)</v>
      </c>
      <c r="F58" t="str">
        <v>1</v>
      </c>
      <c r="G58" t="str">
        <v/>
      </c>
      <c r="H58" t="str">
        <v>ACCPYRO</v>
      </c>
      <c r="I58" t="str">
        <v>MECHE</v>
      </c>
      <c r="J58">
        <v>0</v>
      </c>
      <c r="K58" t="str">
        <v/>
      </c>
      <c r="L58" t="str">
        <v/>
      </c>
      <c r="M58" t="str">
        <v>EU</v>
      </c>
      <c r="N58" t="str">
        <v/>
      </c>
      <c r="O58" t="str">
        <v>1.4G</v>
      </c>
      <c r="P58" t="str">
        <v/>
      </c>
      <c r="Q58">
        <v>0.001</v>
      </c>
      <c r="R58" t="str">
        <v/>
      </c>
      <c r="S58">
        <v>0</v>
      </c>
      <c r="T58" t="str">
        <v>F-00000460</v>
      </c>
      <c r="U58">
        <v>0</v>
      </c>
      <c r="V58">
        <v>5.5</v>
      </c>
      <c r="W58">
        <v>0</v>
      </c>
      <c r="X58" t="str">
        <v/>
      </c>
    </row>
    <row r="59">
      <c r="A59" t="str">
        <v>AutoTable</v>
      </c>
      <c r="D59" t="str">
        <v>14021</v>
      </c>
      <c r="E59" t="str">
        <v>MECHE ADHESIVE   PQT DE 15 METRES</v>
      </c>
      <c r="F59" t="str">
        <v>1</v>
      </c>
      <c r="G59" t="str">
        <v/>
      </c>
      <c r="H59" t="str">
        <v>ACCPYRO</v>
      </c>
      <c r="I59" t="str">
        <v>MECHE</v>
      </c>
      <c r="J59">
        <v>0</v>
      </c>
      <c r="K59" t="str">
        <v/>
      </c>
      <c r="L59" t="str">
        <v/>
      </c>
      <c r="M59" t="str">
        <v>EU</v>
      </c>
      <c r="N59" t="str">
        <v/>
      </c>
      <c r="O59" t="str">
        <v>1.4G</v>
      </c>
      <c r="P59" t="str">
        <v/>
      </c>
      <c r="Q59">
        <v>0.001</v>
      </c>
      <c r="R59" t="str">
        <v/>
      </c>
      <c r="S59">
        <v>0</v>
      </c>
      <c r="T59" t="str">
        <v>F-00000455</v>
      </c>
      <c r="U59">
        <v>269</v>
      </c>
      <c r="V59">
        <v>6.76</v>
      </c>
      <c r="W59">
        <v>6</v>
      </c>
      <c r="X59" t="str">
        <v/>
      </c>
    </row>
    <row r="60">
      <c r="A60" t="str">
        <v>AutoTable</v>
      </c>
      <c r="D60" t="str">
        <v>15068</v>
      </c>
      <c r="E60" t="str">
        <v>SYSTEME DOUBLE FONTAINE ELECTRIQUE 220 VOLTS</v>
      </c>
      <c r="F60" t="str">
        <v>1</v>
      </c>
      <c r="G60" t="str">
        <v/>
      </c>
      <c r="H60" t="str">
        <v>ACCPYRO</v>
      </c>
      <c r="I60" t="str">
        <v>MORT STRUC</v>
      </c>
      <c r="J60">
        <v>28</v>
      </c>
      <c r="K60" t="str">
        <v/>
      </c>
      <c r="L60" t="str">
        <v/>
      </c>
      <c r="M60" t="str">
        <v>CN</v>
      </c>
      <c r="N60" t="str">
        <v/>
      </c>
      <c r="O60" t="str">
        <v/>
      </c>
      <c r="P60" t="str">
        <v/>
      </c>
      <c r="Q60">
        <v>0</v>
      </c>
      <c r="R60" t="str">
        <v>60</v>
      </c>
      <c r="S60">
        <v>8</v>
      </c>
      <c r="T60" t="str">
        <v>F-00000300</v>
      </c>
      <c r="U60">
        <v>12</v>
      </c>
      <c r="V60">
        <v>55.12133</v>
      </c>
      <c r="W60">
        <v>0</v>
      </c>
      <c r="X60" t="str">
        <v/>
      </c>
    </row>
    <row r="61">
      <c r="A61" t="str">
        <v>AutoTable</v>
      </c>
      <c r="D61" t="str">
        <v>29240</v>
      </c>
      <c r="E61" t="str">
        <v>STRUCTURE ALUMINIUM POUR CHANDELLES PM</v>
      </c>
      <c r="F61" t="str">
        <v>1</v>
      </c>
      <c r="G61" t="str">
        <v/>
      </c>
      <c r="H61" t="str">
        <v>ACCPYRO</v>
      </c>
      <c r="I61" t="str">
        <v>MORT STRUC</v>
      </c>
      <c r="J61">
        <v>0</v>
      </c>
      <c r="K61" t="str">
        <v/>
      </c>
      <c r="L61" t="str">
        <v/>
      </c>
      <c r="M61" t="str">
        <v>CN</v>
      </c>
      <c r="N61" t="str">
        <v/>
      </c>
      <c r="O61" t="str">
        <v/>
      </c>
      <c r="P61" t="str">
        <v/>
      </c>
      <c r="Q61">
        <v>0</v>
      </c>
      <c r="R61" t="str">
        <v/>
      </c>
      <c r="S61">
        <v>0</v>
      </c>
      <c r="T61" t="str">
        <v>F-00000300</v>
      </c>
      <c r="U61">
        <v>141</v>
      </c>
      <c r="V61">
        <v>51.88158</v>
      </c>
      <c r="W61">
        <v>0</v>
      </c>
      <c r="X61" t="str">
        <v/>
      </c>
    </row>
    <row r="62">
      <c r="A62" t="str">
        <v>AutoTable</v>
      </c>
      <c r="D62" t="str">
        <v>51000</v>
      </c>
      <c r="E62" t="str">
        <v>MORTIER FIBRE Ø400</v>
      </c>
      <c r="F62" t="str">
        <v>INTERNE</v>
      </c>
      <c r="G62" t="str">
        <v/>
      </c>
      <c r="H62" t="str">
        <v>ACCPYRO</v>
      </c>
      <c r="I62" t="str">
        <v>MORT STRUC</v>
      </c>
      <c r="J62">
        <v>0</v>
      </c>
      <c r="K62" t="str">
        <v/>
      </c>
      <c r="L62" t="str">
        <v/>
      </c>
      <c r="M62" t="str">
        <v>FR</v>
      </c>
      <c r="N62" t="str">
        <v/>
      </c>
      <c r="O62" t="str">
        <v/>
      </c>
      <c r="P62" t="str">
        <v/>
      </c>
      <c r="Q62">
        <v>0</v>
      </c>
      <c r="R62" t="str">
        <v/>
      </c>
      <c r="S62">
        <v>0</v>
      </c>
      <c r="T62" t="str">
        <v>F-00000480</v>
      </c>
      <c r="U62">
        <v>1</v>
      </c>
      <c r="V62">
        <v>0</v>
      </c>
      <c r="W62">
        <v>0</v>
      </c>
      <c r="X62" t="str">
        <v/>
      </c>
    </row>
    <row r="63">
      <c r="A63" t="str">
        <v>AutoTable</v>
      </c>
      <c r="D63" t="str">
        <v>51001</v>
      </c>
      <c r="E63" t="str">
        <v>MORTIER FIBRE Ø50</v>
      </c>
      <c r="F63" t="str">
        <v>1</v>
      </c>
      <c r="G63" t="str">
        <v/>
      </c>
      <c r="H63" t="str">
        <v>ACCPYRO</v>
      </c>
      <c r="I63" t="str">
        <v>MORT STRUC</v>
      </c>
      <c r="J63">
        <v>0</v>
      </c>
      <c r="K63" t="str">
        <v/>
      </c>
      <c r="L63" t="str">
        <v/>
      </c>
      <c r="M63" t="str">
        <v>CN</v>
      </c>
      <c r="N63" t="str">
        <v/>
      </c>
      <c r="O63" t="str">
        <v/>
      </c>
      <c r="P63" t="str">
        <v/>
      </c>
      <c r="Q63">
        <v>0</v>
      </c>
      <c r="R63" t="str">
        <v/>
      </c>
      <c r="S63">
        <v>0</v>
      </c>
      <c r="T63" t="str">
        <v>F-00000300</v>
      </c>
      <c r="U63">
        <v>66</v>
      </c>
      <c r="V63">
        <v>0.71</v>
      </c>
      <c r="W63">
        <v>0</v>
      </c>
      <c r="X63" t="str">
        <v/>
      </c>
    </row>
    <row r="64">
      <c r="A64" t="str">
        <v>AutoTable</v>
      </c>
      <c r="D64" t="str">
        <v>51003</v>
      </c>
      <c r="E64" t="str">
        <v>MORTIER FIBRE Ø60</v>
      </c>
      <c r="F64" t="str">
        <v>INTERNE</v>
      </c>
      <c r="G64" t="str">
        <v/>
      </c>
      <c r="H64" t="str">
        <v>ACCPYRO</v>
      </c>
      <c r="I64" t="str">
        <v>MORT STRUC</v>
      </c>
      <c r="J64">
        <v>0</v>
      </c>
      <c r="K64" t="str">
        <v/>
      </c>
      <c r="L64" t="str">
        <v/>
      </c>
      <c r="M64" t="str">
        <v>CN</v>
      </c>
      <c r="N64" t="str">
        <v/>
      </c>
      <c r="O64" t="str">
        <v/>
      </c>
      <c r="P64" t="str">
        <v/>
      </c>
      <c r="Q64">
        <v>0</v>
      </c>
      <c r="R64" t="str">
        <v/>
      </c>
      <c r="S64">
        <v>0</v>
      </c>
      <c r="T64" t="str">
        <v>F-00000300</v>
      </c>
      <c r="U64">
        <v>533</v>
      </c>
      <c r="V64">
        <v>0.67542</v>
      </c>
      <c r="W64">
        <v>0</v>
      </c>
      <c r="X64" t="str">
        <v/>
      </c>
    </row>
    <row r="65">
      <c r="A65" t="str">
        <v>AutoTable</v>
      </c>
      <c r="D65" t="str">
        <v>51003-3</v>
      </c>
      <c r="E65" t="str">
        <v>CAISSE 3 MORTIERS FIBRE Ø60 EVENTAIL</v>
      </c>
      <c r="F65" t="str">
        <v>INTERNE</v>
      </c>
      <c r="G65" t="str">
        <v/>
      </c>
      <c r="H65" t="str">
        <v>ACCPYRO</v>
      </c>
      <c r="I65" t="str">
        <v>MORT STRUC</v>
      </c>
      <c r="J65">
        <v>0</v>
      </c>
      <c r="K65" t="str">
        <v/>
      </c>
      <c r="L65" t="str">
        <v/>
      </c>
      <c r="M65" t="str">
        <v>CN</v>
      </c>
      <c r="N65" t="str">
        <v/>
      </c>
      <c r="O65" t="str">
        <v/>
      </c>
      <c r="P65" t="str">
        <v/>
      </c>
      <c r="Q65">
        <v>0</v>
      </c>
      <c r="R65" t="str">
        <v/>
      </c>
      <c r="S65">
        <v>0</v>
      </c>
      <c r="T65" t="str">
        <v>F-00000300</v>
      </c>
      <c r="U65">
        <v>0</v>
      </c>
      <c r="V65">
        <v>0</v>
      </c>
      <c r="W65">
        <v>0</v>
      </c>
      <c r="X65" t="str">
        <v/>
      </c>
    </row>
    <row r="66">
      <c r="A66" t="str">
        <v>AutoTable</v>
      </c>
      <c r="D66" t="str">
        <v>51005</v>
      </c>
      <c r="E66" t="str">
        <v>MORTIER FIBRE Ø75</v>
      </c>
      <c r="F66" t="str">
        <v>1</v>
      </c>
      <c r="G66" t="str">
        <v/>
      </c>
      <c r="H66" t="str">
        <v>ACCPYRO</v>
      </c>
      <c r="I66" t="str">
        <v>MORT STRUC</v>
      </c>
      <c r="J66">
        <v>0</v>
      </c>
      <c r="K66" t="str">
        <v/>
      </c>
      <c r="L66" t="str">
        <v/>
      </c>
      <c r="M66" t="str">
        <v>CN</v>
      </c>
      <c r="N66" t="str">
        <v/>
      </c>
      <c r="O66" t="str">
        <v/>
      </c>
      <c r="P66" t="str">
        <v/>
      </c>
      <c r="Q66">
        <v>0</v>
      </c>
      <c r="R66" t="str">
        <v/>
      </c>
      <c r="S66">
        <v>0</v>
      </c>
      <c r="T66" t="str">
        <v>F-00000300</v>
      </c>
      <c r="U66">
        <v>4201</v>
      </c>
      <c r="V66">
        <v>1.53134</v>
      </c>
      <c r="W66">
        <v>0</v>
      </c>
      <c r="X66" t="str">
        <v/>
      </c>
    </row>
    <row r="67">
      <c r="A67" t="str">
        <v>AutoTable</v>
      </c>
      <c r="D67" t="str">
        <v>51006</v>
      </c>
      <c r="E67" t="str">
        <v>MORTIER FIBRE Ø100</v>
      </c>
      <c r="F67" t="str">
        <v>1</v>
      </c>
      <c r="G67" t="str">
        <v/>
      </c>
      <c r="H67" t="str">
        <v>ACCPYRO</v>
      </c>
      <c r="I67" t="str">
        <v>MORT STRUC</v>
      </c>
      <c r="J67">
        <v>0</v>
      </c>
      <c r="K67" t="str">
        <v/>
      </c>
      <c r="L67" t="str">
        <v/>
      </c>
      <c r="M67" t="str">
        <v>CN</v>
      </c>
      <c r="N67" t="str">
        <v/>
      </c>
      <c r="O67" t="str">
        <v/>
      </c>
      <c r="P67" t="str">
        <v/>
      </c>
      <c r="Q67">
        <v>0</v>
      </c>
      <c r="R67" t="str">
        <v/>
      </c>
      <c r="S67">
        <v>0</v>
      </c>
      <c r="T67" t="str">
        <v>F-00000300</v>
      </c>
      <c r="U67">
        <v>2014</v>
      </c>
      <c r="V67">
        <v>3.24705</v>
      </c>
      <c r="W67">
        <v>0</v>
      </c>
      <c r="X67" t="str">
        <v/>
      </c>
    </row>
    <row r="68">
      <c r="A68" t="str">
        <v>AutoTable</v>
      </c>
      <c r="D68" t="str">
        <v>51007</v>
      </c>
      <c r="E68" t="str">
        <v>MORTIER FIBRE Ø125</v>
      </c>
      <c r="F68" t="str">
        <v>1</v>
      </c>
      <c r="G68" t="str">
        <v/>
      </c>
      <c r="H68" t="str">
        <v>ACCPYRO</v>
      </c>
      <c r="I68" t="str">
        <v>MORT STRUC</v>
      </c>
      <c r="J68">
        <v>0</v>
      </c>
      <c r="K68" t="str">
        <v/>
      </c>
      <c r="L68" t="str">
        <v/>
      </c>
      <c r="M68" t="str">
        <v>CN</v>
      </c>
      <c r="N68" t="str">
        <v/>
      </c>
      <c r="O68" t="str">
        <v/>
      </c>
      <c r="P68" t="str">
        <v/>
      </c>
      <c r="Q68">
        <v>0</v>
      </c>
      <c r="R68" t="str">
        <v/>
      </c>
      <c r="S68">
        <v>0</v>
      </c>
      <c r="T68" t="str">
        <v>F-00000300</v>
      </c>
      <c r="U68">
        <v>2231</v>
      </c>
      <c r="V68">
        <v>5.24</v>
      </c>
      <c r="W68">
        <v>0</v>
      </c>
      <c r="X68" t="str">
        <v/>
      </c>
    </row>
    <row r="69">
      <c r="A69" t="str">
        <v>AutoTable</v>
      </c>
      <c r="D69" t="str">
        <v>51008</v>
      </c>
      <c r="E69" t="str">
        <v>MORTIER FIBRE Ø150</v>
      </c>
      <c r="F69" t="str">
        <v>1</v>
      </c>
      <c r="G69" t="str">
        <v/>
      </c>
      <c r="H69" t="str">
        <v>ACCPYRO</v>
      </c>
      <c r="I69" t="str">
        <v>MORT STRUC</v>
      </c>
      <c r="J69">
        <v>0</v>
      </c>
      <c r="K69" t="str">
        <v/>
      </c>
      <c r="L69" t="str">
        <v/>
      </c>
      <c r="M69" t="str">
        <v>CN</v>
      </c>
      <c r="N69" t="str">
        <v/>
      </c>
      <c r="O69" t="str">
        <v/>
      </c>
      <c r="P69" t="str">
        <v/>
      </c>
      <c r="Q69">
        <v>0</v>
      </c>
      <c r="R69" t="str">
        <v/>
      </c>
      <c r="S69">
        <v>0</v>
      </c>
      <c r="T69" t="str">
        <v>F-00000300</v>
      </c>
      <c r="U69">
        <v>116</v>
      </c>
      <c r="V69">
        <v>6.15882</v>
      </c>
      <c r="W69">
        <v>0</v>
      </c>
      <c r="X69" t="str">
        <v/>
      </c>
    </row>
    <row r="70">
      <c r="A70" t="str">
        <v>AutoTable</v>
      </c>
      <c r="D70" t="str">
        <v>51009</v>
      </c>
      <c r="E70" t="str">
        <v>MORTIER FIBRE Ø200</v>
      </c>
      <c r="F70" t="str">
        <v>1</v>
      </c>
      <c r="G70" t="str">
        <v/>
      </c>
      <c r="H70" t="str">
        <v>ACCPYRO</v>
      </c>
      <c r="I70" t="str">
        <v>MORT STRUC</v>
      </c>
      <c r="J70">
        <v>0</v>
      </c>
      <c r="K70" t="str">
        <v/>
      </c>
      <c r="L70" t="str">
        <v/>
      </c>
      <c r="M70" t="str">
        <v>CN</v>
      </c>
      <c r="N70" t="str">
        <v/>
      </c>
      <c r="O70" t="str">
        <v/>
      </c>
      <c r="P70" t="str">
        <v/>
      </c>
      <c r="Q70">
        <v>0</v>
      </c>
      <c r="R70" t="str">
        <v/>
      </c>
      <c r="S70">
        <v>0</v>
      </c>
      <c r="T70" t="str">
        <v>F-00000300</v>
      </c>
      <c r="U70">
        <v>10</v>
      </c>
      <c r="V70">
        <v>8.02</v>
      </c>
      <c r="W70">
        <v>0</v>
      </c>
      <c r="X70" t="str">
        <v/>
      </c>
    </row>
    <row r="71">
      <c r="A71" t="str">
        <v>AutoTable</v>
      </c>
      <c r="D71" t="str">
        <v>51010</v>
      </c>
      <c r="E71" t="str">
        <v>MORTIER FIBRE Ø250</v>
      </c>
      <c r="F71" t="str">
        <v>1</v>
      </c>
      <c r="G71" t="str">
        <v/>
      </c>
      <c r="H71" t="str">
        <v>ACCPYRO</v>
      </c>
      <c r="I71" t="str">
        <v>MORT STRUC</v>
      </c>
      <c r="J71">
        <v>0</v>
      </c>
      <c r="K71" t="str">
        <v/>
      </c>
      <c r="L71" t="str">
        <v/>
      </c>
      <c r="M71" t="str">
        <v>CN</v>
      </c>
      <c r="N71" t="str">
        <v/>
      </c>
      <c r="O71" t="str">
        <v/>
      </c>
      <c r="P71" t="str">
        <v/>
      </c>
      <c r="Q71">
        <v>0</v>
      </c>
      <c r="R71" t="str">
        <v/>
      </c>
      <c r="S71">
        <v>0</v>
      </c>
      <c r="T71" t="str">
        <v>F-00000300</v>
      </c>
      <c r="U71">
        <v>27</v>
      </c>
      <c r="V71">
        <v>27.97</v>
      </c>
      <c r="W71">
        <v>0</v>
      </c>
      <c r="X71" t="str">
        <v/>
      </c>
    </row>
    <row r="72">
      <c r="A72" t="str">
        <v>AutoTable</v>
      </c>
      <c r="D72" t="str">
        <v>51011</v>
      </c>
      <c r="E72" t="str">
        <v>MORTIER FIBRE Ø300</v>
      </c>
      <c r="F72" t="str">
        <v>1</v>
      </c>
      <c r="G72" t="str">
        <v/>
      </c>
      <c r="H72" t="str">
        <v>ACCPYRO</v>
      </c>
      <c r="I72" t="str">
        <v>MORT STRUC</v>
      </c>
      <c r="J72">
        <v>0</v>
      </c>
      <c r="K72" t="str">
        <v/>
      </c>
      <c r="L72" t="str">
        <v/>
      </c>
      <c r="M72" t="str">
        <v>CN</v>
      </c>
      <c r="N72" t="str">
        <v/>
      </c>
      <c r="O72" t="str">
        <v/>
      </c>
      <c r="P72" t="str">
        <v/>
      </c>
      <c r="Q72">
        <v>0</v>
      </c>
      <c r="R72" t="str">
        <v/>
      </c>
      <c r="S72">
        <v>0</v>
      </c>
      <c r="T72" t="str">
        <v>F-00000300</v>
      </c>
      <c r="U72">
        <v>41</v>
      </c>
      <c r="V72">
        <v>14.1</v>
      </c>
      <c r="W72">
        <v>0</v>
      </c>
      <c r="X72" t="str">
        <v/>
      </c>
    </row>
    <row r="73">
      <c r="A73" t="str">
        <v>AutoTable</v>
      </c>
      <c r="D73" t="str">
        <v>51012</v>
      </c>
      <c r="E73" t="str">
        <v>CAISSE 5 MORTIERS FIBRE Ø50</v>
      </c>
      <c r="F73" t="str">
        <v>1</v>
      </c>
      <c r="G73" t="str">
        <v/>
      </c>
      <c r="H73" t="str">
        <v>ACCPYRO</v>
      </c>
      <c r="I73" t="str">
        <v>MORT STRUC</v>
      </c>
      <c r="J73">
        <v>0</v>
      </c>
      <c r="K73" t="str">
        <v/>
      </c>
      <c r="L73" t="str">
        <v/>
      </c>
      <c r="M73" t="str">
        <v>CN</v>
      </c>
      <c r="N73" t="str">
        <v/>
      </c>
      <c r="O73" t="str">
        <v/>
      </c>
      <c r="P73" t="str">
        <v/>
      </c>
      <c r="Q73">
        <v>0</v>
      </c>
      <c r="R73" t="str">
        <v/>
      </c>
      <c r="S73">
        <v>0</v>
      </c>
      <c r="T73" t="str">
        <v>F-00000300</v>
      </c>
      <c r="U73">
        <v>40</v>
      </c>
      <c r="V73">
        <v>5.15</v>
      </c>
      <c r="W73">
        <v>0</v>
      </c>
      <c r="X73" t="str">
        <v/>
      </c>
    </row>
    <row r="74">
      <c r="A74" t="str">
        <v>AutoTable</v>
      </c>
      <c r="D74" t="str">
        <v>51013</v>
      </c>
      <c r="E74" t="str">
        <v>CAISSE 5 MORTIERS FIBRE Ø60</v>
      </c>
      <c r="F74" t="str">
        <v>INTERNE</v>
      </c>
      <c r="G74" t="str">
        <v/>
      </c>
      <c r="H74" t="str">
        <v>ACCPYRO</v>
      </c>
      <c r="I74" t="str">
        <v>MORT STRUC</v>
      </c>
      <c r="J74">
        <v>0</v>
      </c>
      <c r="K74" t="str">
        <v/>
      </c>
      <c r="L74" t="str">
        <v/>
      </c>
      <c r="M74" t="str">
        <v>CN</v>
      </c>
      <c r="N74" t="str">
        <v/>
      </c>
      <c r="O74" t="str">
        <v/>
      </c>
      <c r="P74" t="str">
        <v/>
      </c>
      <c r="Q74">
        <v>0</v>
      </c>
      <c r="R74" t="str">
        <v/>
      </c>
      <c r="S74">
        <v>0</v>
      </c>
      <c r="T74" t="str">
        <v>F-00000300</v>
      </c>
      <c r="U74">
        <v>109</v>
      </c>
      <c r="V74">
        <v>7.87</v>
      </c>
      <c r="W74">
        <v>0</v>
      </c>
      <c r="X74" t="str">
        <v/>
      </c>
    </row>
    <row r="75">
      <c r="A75" t="str">
        <v>AutoTable</v>
      </c>
      <c r="D75" t="str">
        <v>51014</v>
      </c>
      <c r="E75" t="str">
        <v>MORTIER FIBRE Ø175</v>
      </c>
      <c r="F75" t="str">
        <v>1</v>
      </c>
      <c r="G75" t="str">
        <v/>
      </c>
      <c r="H75" t="str">
        <v>ACCPYRO</v>
      </c>
      <c r="I75" t="str">
        <v>MORT STRUC</v>
      </c>
      <c r="J75">
        <v>0</v>
      </c>
      <c r="K75" t="str">
        <v/>
      </c>
      <c r="L75" t="str">
        <v/>
      </c>
      <c r="M75" t="str">
        <v>CN</v>
      </c>
      <c r="N75" t="str">
        <v/>
      </c>
      <c r="O75" t="str">
        <v/>
      </c>
      <c r="P75" t="str">
        <v/>
      </c>
      <c r="Q75">
        <v>0</v>
      </c>
      <c r="R75" t="str">
        <v/>
      </c>
      <c r="S75">
        <v>0</v>
      </c>
      <c r="T75" t="str">
        <v>F-00000300</v>
      </c>
      <c r="U75">
        <v>36</v>
      </c>
      <c r="V75">
        <v>13.79</v>
      </c>
      <c r="W75">
        <v>0</v>
      </c>
      <c r="X75" t="str">
        <v/>
      </c>
    </row>
    <row r="76">
      <c r="A76" t="str">
        <v>AutoTable</v>
      </c>
      <c r="D76" t="str">
        <v>51015</v>
      </c>
      <c r="E76" t="str">
        <v>BATT. 5 MORTIERS FIBRE Ø75</v>
      </c>
      <c r="F76" t="str">
        <v>1</v>
      </c>
      <c r="G76" t="str">
        <v/>
      </c>
      <c r="H76" t="str">
        <v>ACCPYRO</v>
      </c>
      <c r="I76" t="str">
        <v>MORT STRUC</v>
      </c>
      <c r="J76">
        <v>0</v>
      </c>
      <c r="K76" t="str">
        <v/>
      </c>
      <c r="L76" t="str">
        <v/>
      </c>
      <c r="M76" t="str">
        <v>CN</v>
      </c>
      <c r="N76" t="str">
        <v/>
      </c>
      <c r="O76" t="str">
        <v/>
      </c>
      <c r="P76" t="str">
        <v/>
      </c>
      <c r="Q76">
        <v>0</v>
      </c>
      <c r="R76" t="str">
        <v/>
      </c>
      <c r="S76">
        <v>0</v>
      </c>
      <c r="T76" t="str">
        <v>F-00000300</v>
      </c>
      <c r="U76">
        <v>29</v>
      </c>
      <c r="V76">
        <v>12.00354</v>
      </c>
      <c r="W76">
        <v>0</v>
      </c>
      <c r="X76" t="str">
        <v/>
      </c>
    </row>
    <row r="77">
      <c r="A77" t="str">
        <v>AutoTable</v>
      </c>
      <c r="D77" t="str">
        <v>51015-3</v>
      </c>
      <c r="E77" t="str">
        <v>CAISSE 3 MORTIERS FIBRE Ø75 EVENTAIL</v>
      </c>
      <c r="F77" t="str">
        <v>INTERNE</v>
      </c>
      <c r="G77" t="str">
        <v/>
      </c>
      <c r="H77" t="str">
        <v>ACCPYRO</v>
      </c>
      <c r="I77" t="str">
        <v>MORT STRUC</v>
      </c>
      <c r="J77">
        <v>0</v>
      </c>
      <c r="K77" t="str">
        <v/>
      </c>
      <c r="L77" t="str">
        <v/>
      </c>
      <c r="M77" t="str">
        <v>CN</v>
      </c>
      <c r="N77" t="str">
        <v/>
      </c>
      <c r="O77" t="str">
        <v/>
      </c>
      <c r="P77" t="str">
        <v/>
      </c>
      <c r="Q77">
        <v>0</v>
      </c>
      <c r="R77" t="str">
        <v/>
      </c>
      <c r="S77">
        <v>0</v>
      </c>
      <c r="T77" t="str">
        <v>F-00000300</v>
      </c>
      <c r="U77">
        <v>0</v>
      </c>
      <c r="V77">
        <v>5.81</v>
      </c>
      <c r="W77">
        <v>0</v>
      </c>
      <c r="X77" t="str">
        <v/>
      </c>
    </row>
    <row r="78">
      <c r="A78" t="str">
        <v>AutoTable</v>
      </c>
      <c r="D78" t="str">
        <v>51015-5</v>
      </c>
      <c r="E78" t="str">
        <v>CAISSE 5 MORTIERS FIBRE Ø75 EVENTAIL</v>
      </c>
      <c r="F78" t="str">
        <v>INTERNE</v>
      </c>
      <c r="G78" t="str">
        <v/>
      </c>
      <c r="H78" t="str">
        <v>ACCPYRO</v>
      </c>
      <c r="I78" t="str">
        <v>MORT STRUC</v>
      </c>
      <c r="J78">
        <v>0</v>
      </c>
      <c r="K78" t="str">
        <v/>
      </c>
      <c r="L78" t="str">
        <v/>
      </c>
      <c r="M78" t="str">
        <v>FR</v>
      </c>
      <c r="N78" t="str">
        <v/>
      </c>
      <c r="O78" t="str">
        <v/>
      </c>
      <c r="P78" t="str">
        <v/>
      </c>
      <c r="Q78">
        <v>0</v>
      </c>
      <c r="R78" t="str">
        <v/>
      </c>
      <c r="S78">
        <v>0</v>
      </c>
      <c r="T78" t="str">
        <v>F-00000174</v>
      </c>
      <c r="U78">
        <v>11</v>
      </c>
      <c r="V78">
        <v>12.004</v>
      </c>
      <c r="W78">
        <v>0</v>
      </c>
      <c r="X78" t="str">
        <v/>
      </c>
    </row>
    <row r="79">
      <c r="A79" t="str">
        <v>AutoTable</v>
      </c>
      <c r="D79" t="str">
        <v>51016</v>
      </c>
      <c r="E79" t="str">
        <v>CAISSE 5 MORTIERS FIBRE Ø100</v>
      </c>
      <c r="F79" t="str">
        <v>1</v>
      </c>
      <c r="G79" t="str">
        <v/>
      </c>
      <c r="H79" t="str">
        <v>ACCPYRO</v>
      </c>
      <c r="I79" t="str">
        <v>MORT STRUC</v>
      </c>
      <c r="J79">
        <v>0</v>
      </c>
      <c r="K79" t="str">
        <v/>
      </c>
      <c r="L79" t="str">
        <v/>
      </c>
      <c r="M79" t="str">
        <v>CN</v>
      </c>
      <c r="N79" t="str">
        <v/>
      </c>
      <c r="O79" t="str">
        <v/>
      </c>
      <c r="P79" t="str">
        <v/>
      </c>
      <c r="Q79">
        <v>0</v>
      </c>
      <c r="R79" t="str">
        <v/>
      </c>
      <c r="S79">
        <v>0</v>
      </c>
      <c r="T79" t="str">
        <v>F-00000300</v>
      </c>
      <c r="U79">
        <v>250</v>
      </c>
      <c r="V79">
        <v>21.03282</v>
      </c>
      <c r="W79">
        <v>0</v>
      </c>
      <c r="X79" t="str">
        <v/>
      </c>
    </row>
    <row r="80">
      <c r="A80" t="str">
        <v>AutoTable</v>
      </c>
      <c r="D80" t="str">
        <v>51016-3</v>
      </c>
      <c r="E80" t="str">
        <v>CAISSE 3 MORTIERS FIBRE Ø100 EVENTAIL</v>
      </c>
      <c r="F80" t="str">
        <v>INTERNE</v>
      </c>
      <c r="G80" t="str">
        <v/>
      </c>
      <c r="H80" t="str">
        <v>ACCPYRO</v>
      </c>
      <c r="I80" t="str">
        <v>MORT STRUC</v>
      </c>
      <c r="J80">
        <v>0</v>
      </c>
      <c r="K80" t="str">
        <v/>
      </c>
      <c r="L80" t="str">
        <v/>
      </c>
      <c r="M80" t="str">
        <v>CN</v>
      </c>
      <c r="N80" t="str">
        <v/>
      </c>
      <c r="O80" t="str">
        <v/>
      </c>
      <c r="P80" t="str">
        <v/>
      </c>
      <c r="Q80">
        <v>0</v>
      </c>
      <c r="R80" t="str">
        <v/>
      </c>
      <c r="S80">
        <v>0</v>
      </c>
      <c r="T80" t="str">
        <v>F-00000300</v>
      </c>
      <c r="U80">
        <v>7</v>
      </c>
      <c r="V80">
        <v>11.53</v>
      </c>
      <c r="W80">
        <v>0</v>
      </c>
      <c r="X80" t="str">
        <v/>
      </c>
    </row>
    <row r="81">
      <c r="A81" t="str">
        <v>AutoTable</v>
      </c>
      <c r="D81" t="str">
        <v>51016-5</v>
      </c>
      <c r="E81" t="str">
        <v>CAISSE 5 MORTIERS FIBRE Ø100 EVENTAIL</v>
      </c>
      <c r="F81" t="str">
        <v>INTERNE</v>
      </c>
      <c r="G81" t="str">
        <v/>
      </c>
      <c r="H81" t="str">
        <v>ACCPYRO</v>
      </c>
      <c r="I81" t="str">
        <v>MORT STRUC</v>
      </c>
      <c r="J81">
        <v>0</v>
      </c>
      <c r="K81" t="str">
        <v/>
      </c>
      <c r="L81" t="str">
        <v/>
      </c>
      <c r="M81" t="str">
        <v>FR</v>
      </c>
      <c r="N81" t="str">
        <v/>
      </c>
      <c r="O81" t="str">
        <v/>
      </c>
      <c r="P81" t="str">
        <v/>
      </c>
      <c r="Q81">
        <v>0</v>
      </c>
      <c r="R81" t="str">
        <v/>
      </c>
      <c r="S81">
        <v>0</v>
      </c>
      <c r="T81" t="str">
        <v>F-00000174</v>
      </c>
      <c r="U81">
        <v>13</v>
      </c>
      <c r="V81">
        <v>22.585</v>
      </c>
      <c r="W81">
        <v>0</v>
      </c>
      <c r="X81" t="str">
        <v/>
      </c>
    </row>
    <row r="82">
      <c r="A82" t="str">
        <v>AutoTable</v>
      </c>
      <c r="D82" t="str">
        <v>51016V</v>
      </c>
      <c r="E82" t="str">
        <v>CAISSE 5 MORTIERS FIBRE Ø100 EVENTAIL</v>
      </c>
      <c r="F82" t="str">
        <v>INTERNE</v>
      </c>
      <c r="G82" t="str">
        <v/>
      </c>
      <c r="H82" t="str">
        <v>ACCPYRO</v>
      </c>
      <c r="I82" t="str">
        <v>MORT STRUC</v>
      </c>
      <c r="J82">
        <v>0</v>
      </c>
      <c r="K82" t="str">
        <v/>
      </c>
      <c r="L82" t="str">
        <v/>
      </c>
      <c r="M82" t="str">
        <v>FR</v>
      </c>
      <c r="N82" t="str">
        <v/>
      </c>
      <c r="O82" t="str">
        <v/>
      </c>
      <c r="P82" t="str">
        <v/>
      </c>
      <c r="Q82">
        <v>0</v>
      </c>
      <c r="R82" t="str">
        <v/>
      </c>
      <c r="S82">
        <v>0</v>
      </c>
      <c r="T82" t="str">
        <v>F-00000174</v>
      </c>
      <c r="U82">
        <v>0</v>
      </c>
      <c r="V82">
        <v>19.58</v>
      </c>
      <c r="W82">
        <v>0</v>
      </c>
      <c r="X82" t="str">
        <v/>
      </c>
    </row>
    <row r="83">
      <c r="A83" t="str">
        <v>AutoTable</v>
      </c>
      <c r="D83" t="str">
        <v>51017</v>
      </c>
      <c r="E83" t="str">
        <v>CAISSE 5 MORTIERS FIBRE Ø125</v>
      </c>
      <c r="F83" t="str">
        <v>1</v>
      </c>
      <c r="G83" t="str">
        <v/>
      </c>
      <c r="H83" t="str">
        <v>ACCPYRO</v>
      </c>
      <c r="I83" t="str">
        <v>MORT STRUC</v>
      </c>
      <c r="J83">
        <v>0</v>
      </c>
      <c r="K83" t="str">
        <v/>
      </c>
      <c r="L83" t="str">
        <v/>
      </c>
      <c r="M83" t="str">
        <v>CN</v>
      </c>
      <c r="N83" t="str">
        <v/>
      </c>
      <c r="O83" t="str">
        <v/>
      </c>
      <c r="P83" t="str">
        <v/>
      </c>
      <c r="Q83">
        <v>0</v>
      </c>
      <c r="R83" t="str">
        <v/>
      </c>
      <c r="S83">
        <v>0</v>
      </c>
      <c r="T83" t="str">
        <v>F-00000300</v>
      </c>
      <c r="U83">
        <v>14</v>
      </c>
      <c r="V83">
        <v>34.74</v>
      </c>
      <c r="W83">
        <v>0</v>
      </c>
      <c r="X83" t="str">
        <v/>
      </c>
    </row>
    <row r="84">
      <c r="A84" t="str">
        <v>AutoTable</v>
      </c>
      <c r="D84" t="str">
        <v>51018</v>
      </c>
      <c r="E84" t="str">
        <v>CAISSE 5 MORTIERS FIBRE Ø150</v>
      </c>
      <c r="F84" t="str">
        <v>1</v>
      </c>
      <c r="G84" t="str">
        <v/>
      </c>
      <c r="H84" t="str">
        <v>ACCPYRO</v>
      </c>
      <c r="I84" t="str">
        <v>MORT STRUC</v>
      </c>
      <c r="J84">
        <v>0</v>
      </c>
      <c r="K84" t="str">
        <v/>
      </c>
      <c r="L84" t="str">
        <v/>
      </c>
      <c r="M84" t="str">
        <v>CN</v>
      </c>
      <c r="N84" t="str">
        <v/>
      </c>
      <c r="O84" t="str">
        <v/>
      </c>
      <c r="P84" t="str">
        <v/>
      </c>
      <c r="Q84">
        <v>0</v>
      </c>
      <c r="R84" t="str">
        <v/>
      </c>
      <c r="S84">
        <v>0</v>
      </c>
      <c r="T84" t="str">
        <v>F-00000300</v>
      </c>
      <c r="U84">
        <v>0</v>
      </c>
      <c r="V84">
        <v>0</v>
      </c>
      <c r="W84">
        <v>0</v>
      </c>
      <c r="X84" t="str">
        <v/>
      </c>
    </row>
    <row r="85">
      <c r="A85" t="str">
        <v>AutoTable</v>
      </c>
      <c r="D85" t="str">
        <v>51020</v>
      </c>
      <c r="E85" t="str">
        <v>CAISSE 3 MORTIERS FIBRE Ø125 EVENTAIL</v>
      </c>
      <c r="F85" t="str">
        <v>INTERNE</v>
      </c>
      <c r="G85" t="str">
        <v/>
      </c>
      <c r="H85" t="str">
        <v>ACCPYRO</v>
      </c>
      <c r="I85" t="str">
        <v>MORT STRUC</v>
      </c>
      <c r="J85">
        <v>0</v>
      </c>
      <c r="K85" t="str">
        <v/>
      </c>
      <c r="L85" t="str">
        <v/>
      </c>
      <c r="M85" t="str">
        <v>CN</v>
      </c>
      <c r="N85" t="str">
        <v/>
      </c>
      <c r="O85" t="str">
        <v/>
      </c>
      <c r="P85" t="str">
        <v/>
      </c>
      <c r="Q85">
        <v>0</v>
      </c>
      <c r="R85" t="str">
        <v/>
      </c>
      <c r="S85">
        <v>0</v>
      </c>
      <c r="T85" t="str">
        <v>F-00000300</v>
      </c>
      <c r="U85">
        <v>10</v>
      </c>
      <c r="V85">
        <v>0</v>
      </c>
      <c r="W85">
        <v>0</v>
      </c>
      <c r="X85" t="str">
        <v/>
      </c>
    </row>
    <row r="86">
      <c r="A86" t="str">
        <v>AutoTable</v>
      </c>
      <c r="D86" t="str">
        <v>51021</v>
      </c>
      <c r="E86" t="str">
        <v>CAISSE 3 MORTIERS FIBRE Ø150 EVENTAIL</v>
      </c>
      <c r="F86" t="str">
        <v>INTERNE</v>
      </c>
      <c r="G86" t="str">
        <v/>
      </c>
      <c r="H86" t="str">
        <v>ACCPYRO</v>
      </c>
      <c r="I86" t="str">
        <v>MORT STRUC</v>
      </c>
      <c r="J86">
        <v>0</v>
      </c>
      <c r="K86" t="str">
        <v/>
      </c>
      <c r="L86" t="str">
        <v/>
      </c>
      <c r="M86" t="str">
        <v>CN</v>
      </c>
      <c r="N86" t="str">
        <v/>
      </c>
      <c r="O86" t="str">
        <v/>
      </c>
      <c r="P86" t="str">
        <v/>
      </c>
      <c r="Q86">
        <v>0</v>
      </c>
      <c r="R86" t="str">
        <v/>
      </c>
      <c r="S86">
        <v>0</v>
      </c>
      <c r="T86" t="str">
        <v>F-00000300</v>
      </c>
      <c r="U86">
        <v>0</v>
      </c>
      <c r="V86">
        <v>0</v>
      </c>
      <c r="W86">
        <v>0</v>
      </c>
      <c r="X86" t="str">
        <v/>
      </c>
    </row>
    <row r="87">
      <c r="A87" t="str">
        <v>AutoTable</v>
      </c>
      <c r="D87" t="str">
        <v>52010</v>
      </c>
      <c r="E87" t="str">
        <v>MORTIER Ø250 1100/250/300 RENFORCE</v>
      </c>
      <c r="F87" t="str">
        <v>INTERNE</v>
      </c>
      <c r="G87" t="str">
        <v/>
      </c>
      <c r="H87" t="str">
        <v>ACCPYRO</v>
      </c>
      <c r="I87" t="str">
        <v>MORT STRUC</v>
      </c>
      <c r="J87">
        <v>0</v>
      </c>
      <c r="K87" t="str">
        <v/>
      </c>
      <c r="L87" t="str">
        <v/>
      </c>
      <c r="M87" t="str">
        <v>FR</v>
      </c>
      <c r="N87" t="str">
        <v/>
      </c>
      <c r="O87" t="str">
        <v/>
      </c>
      <c r="P87" t="str">
        <v/>
      </c>
      <c r="Q87">
        <v>0</v>
      </c>
      <c r="R87" t="str">
        <v/>
      </c>
      <c r="S87">
        <v>0</v>
      </c>
      <c r="T87" t="str">
        <v>F-00000480</v>
      </c>
      <c r="U87">
        <v>1</v>
      </c>
      <c r="V87">
        <v>55.34</v>
      </c>
      <c r="W87">
        <v>0</v>
      </c>
      <c r="X87" t="str">
        <v/>
      </c>
    </row>
    <row r="88">
      <c r="A88" t="str">
        <v>AutoTable</v>
      </c>
      <c r="D88" t="str">
        <v>52011</v>
      </c>
      <c r="E88" t="str">
        <v>MORTIER Ø300 1300/300/350 RENFORCE</v>
      </c>
      <c r="F88" t="str">
        <v>INTERNE</v>
      </c>
      <c r="G88" t="str">
        <v/>
      </c>
      <c r="H88" t="str">
        <v>ACCPYRO</v>
      </c>
      <c r="I88" t="str">
        <v>MORT STRUC</v>
      </c>
      <c r="J88">
        <v>0</v>
      </c>
      <c r="K88" t="str">
        <v/>
      </c>
      <c r="L88" t="str">
        <v/>
      </c>
      <c r="M88" t="str">
        <v>FR</v>
      </c>
      <c r="N88" t="str">
        <v/>
      </c>
      <c r="O88" t="str">
        <v/>
      </c>
      <c r="P88" t="str">
        <v/>
      </c>
      <c r="Q88">
        <v>0</v>
      </c>
      <c r="R88" t="str">
        <v/>
      </c>
      <c r="S88">
        <v>0</v>
      </c>
      <c r="T88" t="str">
        <v>F-00000480</v>
      </c>
      <c r="U88">
        <v>0</v>
      </c>
      <c r="V88">
        <v>86.51</v>
      </c>
      <c r="W88">
        <v>0</v>
      </c>
      <c r="X88" t="str">
        <v/>
      </c>
    </row>
    <row r="89">
      <c r="A89" t="str">
        <v>AutoTable</v>
      </c>
      <c r="D89" t="str">
        <v>53101</v>
      </c>
      <c r="E89" t="str">
        <v>MORTIER CARTON BOMBES Ø50</v>
      </c>
      <c r="F89" t="str">
        <v>1</v>
      </c>
      <c r="G89" t="str">
        <v/>
      </c>
      <c r="H89" t="str">
        <v>ACCPYRO</v>
      </c>
      <c r="I89" t="str">
        <v>MORT STRUC</v>
      </c>
      <c r="J89">
        <v>0</v>
      </c>
      <c r="K89" t="str">
        <v/>
      </c>
      <c r="L89" t="str">
        <v/>
      </c>
      <c r="M89" t="str">
        <v>CN</v>
      </c>
      <c r="N89" t="str">
        <v/>
      </c>
      <c r="O89" t="str">
        <v/>
      </c>
      <c r="P89" t="str">
        <v/>
      </c>
      <c r="Q89">
        <v>0</v>
      </c>
      <c r="R89" t="str">
        <v/>
      </c>
      <c r="S89">
        <v>0</v>
      </c>
      <c r="T89" t="str">
        <v>F-00000300</v>
      </c>
      <c r="U89">
        <v>2116</v>
      </c>
      <c r="V89">
        <v>0.29</v>
      </c>
      <c r="W89">
        <v>0</v>
      </c>
      <c r="X89" t="str">
        <v/>
      </c>
    </row>
    <row r="90">
      <c r="A90" t="str">
        <v>AutoTable</v>
      </c>
      <c r="D90" t="str">
        <v>53103</v>
      </c>
      <c r="E90" t="str">
        <v>MORTIER CARTON BOMBES Ø60</v>
      </c>
      <c r="F90" t="str">
        <v>INTERNE</v>
      </c>
      <c r="G90" t="str">
        <v/>
      </c>
      <c r="H90" t="str">
        <v>ACCPYRO</v>
      </c>
      <c r="I90" t="str">
        <v>MORT STRUC</v>
      </c>
      <c r="J90">
        <v>0</v>
      </c>
      <c r="K90" t="str">
        <v/>
      </c>
      <c r="L90" t="str">
        <v/>
      </c>
      <c r="M90" t="str">
        <v>CN</v>
      </c>
      <c r="N90" t="str">
        <v/>
      </c>
      <c r="O90" t="str">
        <v/>
      </c>
      <c r="P90" t="str">
        <v/>
      </c>
      <c r="Q90">
        <v>0</v>
      </c>
      <c r="R90" t="str">
        <v/>
      </c>
      <c r="S90">
        <v>0</v>
      </c>
      <c r="T90" t="str">
        <v>F-00000300</v>
      </c>
      <c r="U90">
        <v>878</v>
      </c>
      <c r="V90">
        <v>0.675</v>
      </c>
      <c r="W90">
        <v>0</v>
      </c>
      <c r="X90" t="str">
        <v/>
      </c>
    </row>
    <row r="91">
      <c r="A91" t="str">
        <v>AutoTable</v>
      </c>
      <c r="D91" t="str">
        <v>53105</v>
      </c>
      <c r="E91" t="str">
        <v>MORTIER CARTON BOMBES Ø75</v>
      </c>
      <c r="F91" t="str">
        <v>1</v>
      </c>
      <c r="G91" t="str">
        <v/>
      </c>
      <c r="H91" t="str">
        <v>ACCPYRO</v>
      </c>
      <c r="I91" t="str">
        <v>MORT STRUC</v>
      </c>
      <c r="J91">
        <v>0</v>
      </c>
      <c r="K91" t="str">
        <v/>
      </c>
      <c r="L91" t="str">
        <v/>
      </c>
      <c r="M91" t="str">
        <v>CN</v>
      </c>
      <c r="N91" t="str">
        <v/>
      </c>
      <c r="O91" t="str">
        <v/>
      </c>
      <c r="P91" t="str">
        <v/>
      </c>
      <c r="Q91">
        <v>0</v>
      </c>
      <c r="R91" t="str">
        <v/>
      </c>
      <c r="S91">
        <v>0</v>
      </c>
      <c r="T91" t="str">
        <v>F-00000300</v>
      </c>
      <c r="U91">
        <v>0</v>
      </c>
      <c r="V91">
        <v>1.12</v>
      </c>
      <c r="W91">
        <v>0</v>
      </c>
      <c r="X91" t="str">
        <v/>
      </c>
    </row>
    <row r="92">
      <c r="A92" t="str">
        <v>AutoTable</v>
      </c>
      <c r="D92" t="str">
        <v>53106</v>
      </c>
      <c r="E92" t="str">
        <v>MORTIER CARTON BOMBES Ø100</v>
      </c>
      <c r="F92" t="str">
        <v>1</v>
      </c>
      <c r="G92" t="str">
        <v/>
      </c>
      <c r="H92" t="str">
        <v>ACCPYRO</v>
      </c>
      <c r="I92" t="str">
        <v>MORT STRUC</v>
      </c>
      <c r="J92">
        <v>0</v>
      </c>
      <c r="K92" t="str">
        <v/>
      </c>
      <c r="L92" t="str">
        <v/>
      </c>
      <c r="M92" t="str">
        <v>CN</v>
      </c>
      <c r="N92" t="str">
        <v/>
      </c>
      <c r="O92" t="str">
        <v/>
      </c>
      <c r="P92" t="str">
        <v/>
      </c>
      <c r="Q92">
        <v>0</v>
      </c>
      <c r="R92" t="str">
        <v/>
      </c>
      <c r="S92">
        <v>0</v>
      </c>
      <c r="T92" t="str">
        <v>F-00000300</v>
      </c>
      <c r="U92">
        <v>1885</v>
      </c>
      <c r="V92">
        <v>1.63</v>
      </c>
      <c r="W92">
        <v>0</v>
      </c>
      <c r="X92" t="str">
        <v/>
      </c>
    </row>
    <row r="93">
      <c r="A93" t="str">
        <v>AutoTable</v>
      </c>
      <c r="D93" t="str">
        <v>53111</v>
      </c>
      <c r="E93" t="str">
        <v>BATT. 5 MORTIERS Ø50 CARTON</v>
      </c>
      <c r="F93" t="str">
        <v>1</v>
      </c>
      <c r="G93" t="str">
        <v/>
      </c>
      <c r="H93" t="str">
        <v>ACCPYRO</v>
      </c>
      <c r="I93" t="str">
        <v>MORT STRUC</v>
      </c>
      <c r="J93">
        <v>0</v>
      </c>
      <c r="K93" t="str">
        <v/>
      </c>
      <c r="L93" t="str">
        <v/>
      </c>
      <c r="M93" t="str">
        <v>CN</v>
      </c>
      <c r="N93" t="str">
        <v/>
      </c>
      <c r="O93" t="str">
        <v/>
      </c>
      <c r="P93" t="str">
        <v/>
      </c>
      <c r="Q93">
        <v>0</v>
      </c>
      <c r="R93" t="str">
        <v/>
      </c>
      <c r="S93">
        <v>0</v>
      </c>
      <c r="T93" t="str">
        <v>F-00000300</v>
      </c>
      <c r="U93">
        <v>213</v>
      </c>
      <c r="V93">
        <v>1.45</v>
      </c>
      <c r="W93">
        <v>0</v>
      </c>
      <c r="X93" t="str">
        <v/>
      </c>
    </row>
    <row r="94">
      <c r="A94" t="str">
        <v>AutoTable</v>
      </c>
      <c r="D94" t="str">
        <v>53113</v>
      </c>
      <c r="E94" t="str">
        <v>BATT. 5 MORTIERS Ø60 CARTON</v>
      </c>
      <c r="F94" t="str">
        <v>INTERNE</v>
      </c>
      <c r="G94" t="str">
        <v/>
      </c>
      <c r="H94" t="str">
        <v>ACCPYRO</v>
      </c>
      <c r="I94" t="str">
        <v>MORT STRUC</v>
      </c>
      <c r="J94">
        <v>0</v>
      </c>
      <c r="K94" t="str">
        <v/>
      </c>
      <c r="L94" t="str">
        <v/>
      </c>
      <c r="M94" t="str">
        <v>CN</v>
      </c>
      <c r="N94" t="str">
        <v/>
      </c>
      <c r="O94" t="str">
        <v/>
      </c>
      <c r="P94" t="str">
        <v/>
      </c>
      <c r="Q94">
        <v>0</v>
      </c>
      <c r="R94" t="str">
        <v/>
      </c>
      <c r="S94">
        <v>0</v>
      </c>
      <c r="T94" t="str">
        <v>F-00000300</v>
      </c>
      <c r="U94">
        <v>65</v>
      </c>
      <c r="V94">
        <v>2.29</v>
      </c>
      <c r="W94">
        <v>0</v>
      </c>
      <c r="X94" t="str">
        <v/>
      </c>
    </row>
    <row r="95">
      <c r="A95" t="str">
        <v>AutoTable</v>
      </c>
      <c r="D95" t="str">
        <v>53114</v>
      </c>
      <c r="E95" t="str">
        <v>BATT. 3 MORTIERS Ø75 CARTON</v>
      </c>
      <c r="F95" t="str">
        <v>1</v>
      </c>
      <c r="G95" t="str">
        <v/>
      </c>
      <c r="H95" t="str">
        <v>ACCPYRO</v>
      </c>
      <c r="I95" t="str">
        <v>MORT STRUC</v>
      </c>
      <c r="J95">
        <v>0</v>
      </c>
      <c r="K95" t="str">
        <v/>
      </c>
      <c r="L95" t="str">
        <v/>
      </c>
      <c r="M95" t="str">
        <v>CN</v>
      </c>
      <c r="N95" t="str">
        <v/>
      </c>
      <c r="O95" t="str">
        <v/>
      </c>
      <c r="P95" t="str">
        <v/>
      </c>
      <c r="Q95">
        <v>0</v>
      </c>
      <c r="R95" t="str">
        <v/>
      </c>
      <c r="S95">
        <v>0</v>
      </c>
      <c r="T95" t="str">
        <v>F-00000300</v>
      </c>
      <c r="U95">
        <v>44</v>
      </c>
      <c r="V95">
        <v>5.31</v>
      </c>
      <c r="W95">
        <v>0</v>
      </c>
      <c r="X95" t="str">
        <v/>
      </c>
    </row>
    <row r="96">
      <c r="A96" t="str">
        <v>AutoTable</v>
      </c>
      <c r="D96" t="str">
        <v>53115</v>
      </c>
      <c r="E96" t="str">
        <v>BATT. 5 MORTIERS Ø75 CARTON</v>
      </c>
      <c r="F96" t="str">
        <v>1</v>
      </c>
      <c r="G96" t="str">
        <v/>
      </c>
      <c r="H96" t="str">
        <v>ACCPYRO</v>
      </c>
      <c r="I96" t="str">
        <v>MORT STRUC</v>
      </c>
      <c r="J96">
        <v>0</v>
      </c>
      <c r="K96" t="str">
        <v/>
      </c>
      <c r="L96" t="str">
        <v/>
      </c>
      <c r="M96" t="str">
        <v>CN</v>
      </c>
      <c r="N96" t="str">
        <v/>
      </c>
      <c r="O96" t="str">
        <v/>
      </c>
      <c r="P96" t="str">
        <v/>
      </c>
      <c r="Q96">
        <v>0</v>
      </c>
      <c r="R96" t="str">
        <v/>
      </c>
      <c r="S96">
        <v>0</v>
      </c>
      <c r="T96" t="str">
        <v>F-00000300</v>
      </c>
      <c r="U96">
        <v>0</v>
      </c>
      <c r="V96">
        <v>5.66</v>
      </c>
      <c r="W96">
        <v>0</v>
      </c>
      <c r="X96" t="str">
        <v/>
      </c>
    </row>
    <row r="97">
      <c r="A97" t="str">
        <v>AutoTable</v>
      </c>
      <c r="D97" t="str">
        <v>53116</v>
      </c>
      <c r="E97" t="str">
        <v>BATT. 5 MORTIERS Ø100 CARTON</v>
      </c>
      <c r="F97" t="str">
        <v>1</v>
      </c>
      <c r="G97" t="str">
        <v/>
      </c>
      <c r="H97" t="str">
        <v>ACCPYRO</v>
      </c>
      <c r="I97" t="str">
        <v>MORT STRUC</v>
      </c>
      <c r="J97">
        <v>0</v>
      </c>
      <c r="K97" t="str">
        <v/>
      </c>
      <c r="L97" t="str">
        <v/>
      </c>
      <c r="M97" t="str">
        <v>CN</v>
      </c>
      <c r="N97" t="str">
        <v/>
      </c>
      <c r="O97" t="str">
        <v/>
      </c>
      <c r="P97" t="str">
        <v/>
      </c>
      <c r="Q97">
        <v>0</v>
      </c>
      <c r="R97" t="str">
        <v/>
      </c>
      <c r="S97">
        <v>0</v>
      </c>
      <c r="T97" t="str">
        <v>F-00000300</v>
      </c>
      <c r="U97">
        <v>223</v>
      </c>
      <c r="V97">
        <v>10.41</v>
      </c>
      <c r="W97">
        <v>0</v>
      </c>
      <c r="X97" t="str">
        <v/>
      </c>
    </row>
    <row r="98">
      <c r="A98" t="str">
        <v>AutoTable</v>
      </c>
      <c r="D98" t="str">
        <v>53117</v>
      </c>
      <c r="E98" t="str">
        <v>BATT. 3 MORTIERS Ø100 CARTON</v>
      </c>
      <c r="F98" t="str">
        <v>INTERNE</v>
      </c>
      <c r="G98" t="str">
        <v/>
      </c>
      <c r="H98" t="str">
        <v>ACCPYRO</v>
      </c>
      <c r="I98" t="str">
        <v>MORT STRUC</v>
      </c>
      <c r="J98">
        <v>0</v>
      </c>
      <c r="K98" t="str">
        <v/>
      </c>
      <c r="L98" t="str">
        <v/>
      </c>
      <c r="M98" t="str">
        <v>CN</v>
      </c>
      <c r="N98" t="str">
        <v/>
      </c>
      <c r="O98" t="str">
        <v/>
      </c>
      <c r="P98" t="str">
        <v/>
      </c>
      <c r="Q98">
        <v>0</v>
      </c>
      <c r="R98" t="str">
        <v/>
      </c>
      <c r="S98">
        <v>0</v>
      </c>
      <c r="T98" t="str">
        <v>F-00000300</v>
      </c>
      <c r="U98">
        <v>0</v>
      </c>
      <c r="V98">
        <v>4.02</v>
      </c>
      <c r="W98">
        <v>0</v>
      </c>
      <c r="X98" t="str">
        <v/>
      </c>
    </row>
    <row r="99">
      <c r="A99" t="str">
        <v>AutoTable</v>
      </c>
      <c r="D99" t="str">
        <v>V51001</v>
      </c>
      <c r="E99" t="str">
        <v>CAISSE PIN 5 Ø50 MORTIER FIBRE</v>
      </c>
      <c r="F99" t="str">
        <v>INTERNE</v>
      </c>
      <c r="G99" t="str">
        <v/>
      </c>
      <c r="H99" t="str">
        <v>ACCPYRO</v>
      </c>
      <c r="I99" t="str">
        <v>MORT STRUC</v>
      </c>
      <c r="J99">
        <v>0</v>
      </c>
      <c r="K99" t="str">
        <v/>
      </c>
      <c r="L99" t="str">
        <v/>
      </c>
      <c r="M99" t="str">
        <v>FR</v>
      </c>
      <c r="N99" t="str">
        <v/>
      </c>
      <c r="O99" t="str">
        <v/>
      </c>
      <c r="P99" t="str">
        <v/>
      </c>
      <c r="Q99">
        <v>0</v>
      </c>
      <c r="R99" t="str">
        <v/>
      </c>
      <c r="S99">
        <v>0</v>
      </c>
      <c r="T99" t="str">
        <v>F-00000174</v>
      </c>
      <c r="U99">
        <v>71</v>
      </c>
      <c r="V99">
        <v>1.6</v>
      </c>
      <c r="W99">
        <v>0</v>
      </c>
      <c r="X99" t="str">
        <v/>
      </c>
    </row>
    <row r="100">
      <c r="A100" t="str">
        <v>AutoTable</v>
      </c>
      <c r="D100" t="str">
        <v>V51003</v>
      </c>
      <c r="E100" t="str">
        <v>CAISSE PIN 5 Ø60 MORTIER FIBRE</v>
      </c>
      <c r="F100" t="str">
        <v>INTERNE</v>
      </c>
      <c r="G100" t="str">
        <v/>
      </c>
      <c r="H100" t="str">
        <v>ACCPYRO</v>
      </c>
      <c r="I100" t="str">
        <v>MORT STRUC</v>
      </c>
      <c r="J100">
        <v>0</v>
      </c>
      <c r="K100" t="str">
        <v/>
      </c>
      <c r="L100" t="str">
        <v/>
      </c>
      <c r="M100" t="str">
        <v>FR</v>
      </c>
      <c r="N100" t="str">
        <v/>
      </c>
      <c r="O100" t="str">
        <v/>
      </c>
      <c r="P100" t="str">
        <v/>
      </c>
      <c r="Q100">
        <v>0</v>
      </c>
      <c r="R100" t="str">
        <v/>
      </c>
      <c r="S100">
        <v>0</v>
      </c>
      <c r="T100" t="str">
        <v>F-00000174</v>
      </c>
      <c r="U100">
        <v>0</v>
      </c>
      <c r="V100">
        <v>0</v>
      </c>
      <c r="W100">
        <v>0</v>
      </c>
      <c r="X100" t="str">
        <v/>
      </c>
    </row>
    <row r="101">
      <c r="A101" t="str">
        <v>AutoTable</v>
      </c>
      <c r="D101" t="str">
        <v>V51003-3</v>
      </c>
      <c r="E101" t="str">
        <v>CAISSE PIN 3 Ø60 MORTIER FIBRE</v>
      </c>
      <c r="F101" t="str">
        <v>INTERNE</v>
      </c>
      <c r="G101" t="str">
        <v/>
      </c>
      <c r="H101" t="str">
        <v>ACCPYRO</v>
      </c>
      <c r="I101" t="str">
        <v>MORT STRUC</v>
      </c>
      <c r="J101">
        <v>0</v>
      </c>
      <c r="K101" t="str">
        <v/>
      </c>
      <c r="L101" t="str">
        <v/>
      </c>
      <c r="M101" t="str">
        <v>FR</v>
      </c>
      <c r="N101" t="str">
        <v/>
      </c>
      <c r="O101" t="str">
        <v/>
      </c>
      <c r="P101" t="str">
        <v/>
      </c>
      <c r="Q101">
        <v>0</v>
      </c>
      <c r="R101" t="str">
        <v/>
      </c>
      <c r="S101">
        <v>0</v>
      </c>
      <c r="T101" t="str">
        <v>F-00000174</v>
      </c>
      <c r="U101">
        <v>0</v>
      </c>
      <c r="V101">
        <v>0</v>
      </c>
      <c r="W101">
        <v>0</v>
      </c>
      <c r="X101" t="str">
        <v/>
      </c>
    </row>
    <row r="102">
      <c r="A102" t="str">
        <v>AutoTable</v>
      </c>
      <c r="D102" t="str">
        <v>V51005</v>
      </c>
      <c r="E102" t="str">
        <v>CAISSE PIN 5 Ø75 MORTIER FIBRE</v>
      </c>
      <c r="F102" t="str">
        <v>INTERNE</v>
      </c>
      <c r="G102" t="str">
        <v/>
      </c>
      <c r="H102" t="str">
        <v>ACCPYRO</v>
      </c>
      <c r="I102" t="str">
        <v>MORT STRUC</v>
      </c>
      <c r="J102">
        <v>0</v>
      </c>
      <c r="K102" t="str">
        <v/>
      </c>
      <c r="L102" t="str">
        <v/>
      </c>
      <c r="M102" t="str">
        <v>FR</v>
      </c>
      <c r="N102" t="str">
        <v/>
      </c>
      <c r="O102" t="str">
        <v/>
      </c>
      <c r="P102" t="str">
        <v/>
      </c>
      <c r="Q102">
        <v>0</v>
      </c>
      <c r="R102" t="str">
        <v/>
      </c>
      <c r="S102">
        <v>0</v>
      </c>
      <c r="T102" t="str">
        <v>F-00000174</v>
      </c>
      <c r="U102">
        <v>3</v>
      </c>
      <c r="V102">
        <v>4.7</v>
      </c>
      <c r="W102">
        <v>0</v>
      </c>
      <c r="X102" t="str">
        <v/>
      </c>
    </row>
    <row r="103">
      <c r="A103" t="str">
        <v>AutoTable</v>
      </c>
      <c r="D103" t="str">
        <v>V51005-4</v>
      </c>
      <c r="E103" t="str">
        <v>CAISSE PIN 4 Ø75 EVENTAIL MORTIER FIBRE</v>
      </c>
      <c r="F103" t="str">
        <v>INTERNE</v>
      </c>
      <c r="G103" t="str">
        <v/>
      </c>
      <c r="H103" t="str">
        <v>ACCPYRO</v>
      </c>
      <c r="I103" t="str">
        <v>MORT STRUC</v>
      </c>
      <c r="J103">
        <v>0</v>
      </c>
      <c r="K103" t="str">
        <v/>
      </c>
      <c r="L103" t="str">
        <v/>
      </c>
      <c r="M103" t="str">
        <v>FR</v>
      </c>
      <c r="N103" t="str">
        <v/>
      </c>
      <c r="O103" t="str">
        <v/>
      </c>
      <c r="P103" t="str">
        <v/>
      </c>
      <c r="Q103">
        <v>0</v>
      </c>
      <c r="R103" t="str">
        <v/>
      </c>
      <c r="S103">
        <v>0</v>
      </c>
      <c r="T103" t="str">
        <v>F-00000174</v>
      </c>
      <c r="U103">
        <v>0</v>
      </c>
      <c r="V103">
        <v>0</v>
      </c>
      <c r="W103">
        <v>0</v>
      </c>
      <c r="X103" t="str">
        <v/>
      </c>
    </row>
    <row r="104">
      <c r="A104" t="str">
        <v>AutoTable</v>
      </c>
      <c r="D104" t="str">
        <v>V51006</v>
      </c>
      <c r="E104" t="str">
        <v>CAISSE PIN 5 Ø100 MORTIER FIBRE</v>
      </c>
      <c r="F104" t="str">
        <v>INTERNE</v>
      </c>
      <c r="G104" t="str">
        <v/>
      </c>
      <c r="H104" t="str">
        <v>ACCPYRO</v>
      </c>
      <c r="I104" t="str">
        <v>MORT STRUC</v>
      </c>
      <c r="J104">
        <v>0</v>
      </c>
      <c r="K104" t="str">
        <v/>
      </c>
      <c r="L104" t="str">
        <v/>
      </c>
      <c r="M104" t="str">
        <v>FR</v>
      </c>
      <c r="N104" t="str">
        <v/>
      </c>
      <c r="O104" t="str">
        <v/>
      </c>
      <c r="P104" t="str">
        <v/>
      </c>
      <c r="Q104">
        <v>0</v>
      </c>
      <c r="R104" t="str">
        <v/>
      </c>
      <c r="S104">
        <v>0</v>
      </c>
      <c r="T104" t="str">
        <v>F-00000174</v>
      </c>
      <c r="U104">
        <v>0</v>
      </c>
      <c r="V104">
        <v>6.35</v>
      </c>
      <c r="W104">
        <v>0</v>
      </c>
      <c r="X104" t="str">
        <v/>
      </c>
    </row>
    <row r="105">
      <c r="A105" t="str">
        <v>AutoTable</v>
      </c>
      <c r="D105" t="str">
        <v>V51007</v>
      </c>
      <c r="E105" t="str">
        <v>CAISSE PIN 5 Ø125 MORTIER FIBRE</v>
      </c>
      <c r="F105" t="str">
        <v>INTERNE</v>
      </c>
      <c r="G105" t="str">
        <v/>
      </c>
      <c r="H105" t="str">
        <v>ACCPYRO</v>
      </c>
      <c r="I105" t="str">
        <v>MORT STRUC</v>
      </c>
      <c r="J105">
        <v>0</v>
      </c>
      <c r="K105" t="str">
        <v/>
      </c>
      <c r="L105" t="str">
        <v/>
      </c>
      <c r="M105" t="str">
        <v>FR</v>
      </c>
      <c r="N105" t="str">
        <v/>
      </c>
      <c r="O105" t="str">
        <v/>
      </c>
      <c r="P105" t="str">
        <v/>
      </c>
      <c r="Q105">
        <v>0</v>
      </c>
      <c r="R105" t="str">
        <v/>
      </c>
      <c r="S105">
        <v>0</v>
      </c>
      <c r="T105" t="str">
        <v>F-00000174</v>
      </c>
      <c r="U105">
        <v>3</v>
      </c>
      <c r="V105">
        <v>9.26</v>
      </c>
      <c r="W105">
        <v>0</v>
      </c>
      <c r="X105" t="str">
        <v/>
      </c>
    </row>
    <row r="106">
      <c r="A106" t="str">
        <v>AutoTable</v>
      </c>
      <c r="D106" t="str">
        <v>V51008</v>
      </c>
      <c r="E106" t="str">
        <v>CAISSE PIN 5 Ø150 MORTIER FIBRE</v>
      </c>
      <c r="F106" t="str">
        <v>INTERNE</v>
      </c>
      <c r="G106" t="str">
        <v/>
      </c>
      <c r="H106" t="str">
        <v>ACCPYRO</v>
      </c>
      <c r="I106" t="str">
        <v>MORT STRUC</v>
      </c>
      <c r="J106">
        <v>0</v>
      </c>
      <c r="K106" t="str">
        <v/>
      </c>
      <c r="L106" t="str">
        <v/>
      </c>
      <c r="M106" t="str">
        <v>FR</v>
      </c>
      <c r="N106" t="str">
        <v/>
      </c>
      <c r="O106" t="str">
        <v/>
      </c>
      <c r="P106" t="str">
        <v/>
      </c>
      <c r="Q106">
        <v>0</v>
      </c>
      <c r="R106" t="str">
        <v/>
      </c>
      <c r="S106">
        <v>0</v>
      </c>
      <c r="T106" t="str">
        <v>F-00000174</v>
      </c>
      <c r="U106">
        <v>3</v>
      </c>
      <c r="V106">
        <v>10.51</v>
      </c>
      <c r="W106">
        <v>0</v>
      </c>
      <c r="X106" t="str">
        <v/>
      </c>
    </row>
    <row r="107">
      <c r="A107" t="str">
        <v>AutoTable</v>
      </c>
      <c r="D107" t="str">
        <v>V51015-10</v>
      </c>
      <c r="E107" t="str">
        <v>CAISSE 10X75 MORTIER FIBRE</v>
      </c>
      <c r="F107" t="str">
        <v>INTERNE</v>
      </c>
      <c r="G107" t="str">
        <v/>
      </c>
      <c r="H107" t="str">
        <v>ACCPYRO</v>
      </c>
      <c r="I107" t="str">
        <v>MORT STRUC</v>
      </c>
      <c r="J107">
        <v>0</v>
      </c>
      <c r="K107" t="str">
        <v/>
      </c>
      <c r="L107" t="str">
        <v/>
      </c>
      <c r="M107" t="str">
        <v>FR</v>
      </c>
      <c r="N107" t="str">
        <v/>
      </c>
      <c r="O107" t="str">
        <v/>
      </c>
      <c r="P107" t="str">
        <v/>
      </c>
      <c r="Q107">
        <v>0</v>
      </c>
      <c r="R107" t="str">
        <v/>
      </c>
      <c r="S107">
        <v>0</v>
      </c>
      <c r="T107" t="str">
        <v>F-00000174</v>
      </c>
      <c r="U107">
        <v>0</v>
      </c>
      <c r="V107">
        <v>5.42</v>
      </c>
      <c r="W107">
        <v>0</v>
      </c>
      <c r="X107" t="str">
        <v/>
      </c>
    </row>
    <row r="108">
      <c r="A108" t="str">
        <v>AutoTable</v>
      </c>
      <c r="D108" t="str">
        <v>V51015-3</v>
      </c>
      <c r="E108" t="str">
        <v>CAISSE PIN 3 Ø75 MORTIER FIBRE</v>
      </c>
      <c r="F108" t="str">
        <v>INTERNE</v>
      </c>
      <c r="G108" t="str">
        <v/>
      </c>
      <c r="H108" t="str">
        <v>ACCPYRO</v>
      </c>
      <c r="I108" t="str">
        <v>MORT STRUC</v>
      </c>
      <c r="J108">
        <v>0</v>
      </c>
      <c r="K108" t="str">
        <v/>
      </c>
      <c r="L108" t="str">
        <v/>
      </c>
      <c r="M108" t="str">
        <v>FR</v>
      </c>
      <c r="N108" t="str">
        <v/>
      </c>
      <c r="O108" t="str">
        <v/>
      </c>
      <c r="P108" t="str">
        <v/>
      </c>
      <c r="Q108">
        <v>0</v>
      </c>
      <c r="R108" t="str">
        <v/>
      </c>
      <c r="S108">
        <v>0</v>
      </c>
      <c r="T108" t="str">
        <v>F-00000174</v>
      </c>
      <c r="U108">
        <v>10</v>
      </c>
      <c r="V108">
        <v>4.5</v>
      </c>
      <c r="W108">
        <v>0</v>
      </c>
      <c r="X108" t="str">
        <v/>
      </c>
    </row>
    <row r="109">
      <c r="A109" t="str">
        <v>AutoTable</v>
      </c>
      <c r="D109" t="str">
        <v>V51019</v>
      </c>
      <c r="E109" t="str">
        <v>CAISSE  3 Ø100 V MORTIER FIBRE</v>
      </c>
      <c r="F109" t="str">
        <v>INTERNE</v>
      </c>
      <c r="G109" t="str">
        <v/>
      </c>
      <c r="H109" t="str">
        <v>ACCPYRO</v>
      </c>
      <c r="I109" t="str">
        <v>MORT STRUC</v>
      </c>
      <c r="J109">
        <v>0</v>
      </c>
      <c r="K109" t="str">
        <v/>
      </c>
      <c r="L109" t="str">
        <v/>
      </c>
      <c r="M109" t="str">
        <v>FR</v>
      </c>
      <c r="N109" t="str">
        <v/>
      </c>
      <c r="O109" t="str">
        <v/>
      </c>
      <c r="P109" t="str">
        <v/>
      </c>
      <c r="Q109">
        <v>0</v>
      </c>
      <c r="R109" t="str">
        <v/>
      </c>
      <c r="S109">
        <v>0</v>
      </c>
      <c r="T109" t="str">
        <v>F-00000174</v>
      </c>
      <c r="U109">
        <v>10</v>
      </c>
      <c r="V109">
        <v>6.6</v>
      </c>
      <c r="W109">
        <v>0</v>
      </c>
      <c r="X109" t="str">
        <v/>
      </c>
    </row>
    <row r="110">
      <c r="A110" t="str">
        <v>AutoTable</v>
      </c>
      <c r="D110" t="str">
        <v>V51020</v>
      </c>
      <c r="E110" t="str">
        <v>CAISSE PIN 3 Ø125 V MORTIER FIBRE</v>
      </c>
      <c r="F110" t="str">
        <v>INTERNE</v>
      </c>
      <c r="G110" t="str">
        <v/>
      </c>
      <c r="H110" t="str">
        <v>ACCPYRO</v>
      </c>
      <c r="I110" t="str">
        <v>MORT STRUC</v>
      </c>
      <c r="J110">
        <v>0</v>
      </c>
      <c r="K110" t="str">
        <v/>
      </c>
      <c r="L110" t="str">
        <v/>
      </c>
      <c r="M110" t="str">
        <v>FR</v>
      </c>
      <c r="N110" t="str">
        <v/>
      </c>
      <c r="O110" t="str">
        <v/>
      </c>
      <c r="P110" t="str">
        <v/>
      </c>
      <c r="Q110">
        <v>0</v>
      </c>
      <c r="R110" t="str">
        <v/>
      </c>
      <c r="S110">
        <v>0</v>
      </c>
      <c r="T110" t="str">
        <v>F-00000174</v>
      </c>
      <c r="U110">
        <v>0</v>
      </c>
      <c r="V110">
        <v>11.7</v>
      </c>
      <c r="W110">
        <v>0</v>
      </c>
      <c r="X110" t="str">
        <v/>
      </c>
    </row>
    <row r="111">
      <c r="A111" t="str">
        <v>AutoTable</v>
      </c>
      <c r="D111" t="str">
        <v>V51021</v>
      </c>
      <c r="E111" t="str">
        <v>CAISSE PEUPLIER 3 Ø150 V MORTIER FIBRE</v>
      </c>
      <c r="F111" t="str">
        <v>INTERNE</v>
      </c>
      <c r="G111" t="str">
        <v/>
      </c>
      <c r="H111" t="str">
        <v>ACCPYRO</v>
      </c>
      <c r="I111" t="str">
        <v>MORT STRUC</v>
      </c>
      <c r="J111">
        <v>0</v>
      </c>
      <c r="K111" t="str">
        <v/>
      </c>
      <c r="L111" t="str">
        <v/>
      </c>
      <c r="M111" t="str">
        <v>FR</v>
      </c>
      <c r="N111" t="str">
        <v/>
      </c>
      <c r="O111" t="str">
        <v/>
      </c>
      <c r="P111" t="str">
        <v/>
      </c>
      <c r="Q111">
        <v>0</v>
      </c>
      <c r="R111" t="str">
        <v/>
      </c>
      <c r="S111">
        <v>0</v>
      </c>
      <c r="T111" t="str">
        <v>F-00000174</v>
      </c>
      <c r="U111">
        <v>4</v>
      </c>
      <c r="V111">
        <v>14.18</v>
      </c>
      <c r="W111">
        <v>0</v>
      </c>
      <c r="X111" t="str">
        <v/>
      </c>
    </row>
    <row r="112">
      <c r="A112" t="str">
        <v>AutoTable</v>
      </c>
      <c r="D112" t="str">
        <v>V53009</v>
      </c>
      <c r="E112" t="str">
        <v>CAISSE PIN 5 Ø50 MORTIER CARTON</v>
      </c>
      <c r="F112" t="str">
        <v>INTERNE</v>
      </c>
      <c r="G112" t="str">
        <v/>
      </c>
      <c r="H112" t="str">
        <v>ACCPYRO</v>
      </c>
      <c r="I112" t="str">
        <v>MORT STRUC</v>
      </c>
      <c r="J112">
        <v>0</v>
      </c>
      <c r="K112" t="str">
        <v/>
      </c>
      <c r="L112" t="str">
        <v/>
      </c>
      <c r="M112" t="str">
        <v>FR</v>
      </c>
      <c r="N112" t="str">
        <v/>
      </c>
      <c r="O112" t="str">
        <v/>
      </c>
      <c r="P112" t="str">
        <v/>
      </c>
      <c r="Q112">
        <v>0</v>
      </c>
      <c r="R112" t="str">
        <v/>
      </c>
      <c r="S112">
        <v>0</v>
      </c>
      <c r="T112" t="str">
        <v>F-00000174</v>
      </c>
      <c r="U112">
        <v>0</v>
      </c>
      <c r="V112">
        <v>0</v>
      </c>
      <c r="W112">
        <v>0</v>
      </c>
      <c r="X112" t="str">
        <v/>
      </c>
    </row>
    <row r="113">
      <c r="A113" t="str">
        <v>AutoTable</v>
      </c>
      <c r="D113" t="str">
        <v>V53014</v>
      </c>
      <c r="E113" t="str">
        <v>CAISSE PIN 3 Ø75 V MORTIER CARTON</v>
      </c>
      <c r="F113" t="str">
        <v>INTERNE</v>
      </c>
      <c r="G113" t="str">
        <v/>
      </c>
      <c r="H113" t="str">
        <v>ACCPYRO</v>
      </c>
      <c r="I113" t="str">
        <v>MORT STRUC</v>
      </c>
      <c r="J113">
        <v>0</v>
      </c>
      <c r="K113" t="str">
        <v/>
      </c>
      <c r="L113" t="str">
        <v/>
      </c>
      <c r="M113" t="str">
        <v>FR</v>
      </c>
      <c r="N113" t="str">
        <v/>
      </c>
      <c r="O113" t="str">
        <v/>
      </c>
      <c r="P113" t="str">
        <v/>
      </c>
      <c r="Q113">
        <v>0</v>
      </c>
      <c r="R113" t="str">
        <v/>
      </c>
      <c r="S113">
        <v>0</v>
      </c>
      <c r="T113" t="str">
        <v>F-00000174</v>
      </c>
      <c r="U113">
        <v>10</v>
      </c>
      <c r="V113">
        <v>2.98</v>
      </c>
      <c r="W113">
        <v>0</v>
      </c>
      <c r="X113" t="str">
        <v/>
      </c>
    </row>
    <row r="114">
      <c r="A114" t="str">
        <v>AutoTable</v>
      </c>
      <c r="D114" t="str">
        <v>V53015</v>
      </c>
      <c r="E114" t="str">
        <v>CAISSE PIN 5 Ø75 MORTIER CARTON</v>
      </c>
      <c r="F114" t="str">
        <v>INTERNE</v>
      </c>
      <c r="G114" t="str">
        <v/>
      </c>
      <c r="H114" t="str">
        <v>ACCPYRO</v>
      </c>
      <c r="I114" t="str">
        <v>MORT STRUC</v>
      </c>
      <c r="J114">
        <v>0</v>
      </c>
      <c r="K114" t="str">
        <v/>
      </c>
      <c r="L114" t="str">
        <v/>
      </c>
      <c r="M114" t="str">
        <v>FR</v>
      </c>
      <c r="N114" t="str">
        <v/>
      </c>
      <c r="O114" t="str">
        <v/>
      </c>
      <c r="P114" t="str">
        <v/>
      </c>
      <c r="Q114">
        <v>0</v>
      </c>
      <c r="R114" t="str">
        <v/>
      </c>
      <c r="S114">
        <v>0</v>
      </c>
      <c r="T114" t="str">
        <v>F-00000174</v>
      </c>
      <c r="U114">
        <v>0</v>
      </c>
      <c r="V114">
        <v>2.98</v>
      </c>
      <c r="W114">
        <v>0</v>
      </c>
      <c r="X114" t="str">
        <v/>
      </c>
    </row>
    <row r="115">
      <c r="A115" t="str">
        <v>AutoTable</v>
      </c>
      <c r="D115" t="str">
        <v>V53113</v>
      </c>
      <c r="E115" t="str">
        <v>CAISSE PIN 5 Ø60 MORTIER CARTON</v>
      </c>
      <c r="F115" t="str">
        <v>INTERNE</v>
      </c>
      <c r="G115" t="str">
        <v/>
      </c>
      <c r="H115" t="str">
        <v>ACCPYRO</v>
      </c>
      <c r="I115" t="str">
        <v>MORT STRUC</v>
      </c>
      <c r="J115">
        <v>0</v>
      </c>
      <c r="K115" t="str">
        <v/>
      </c>
      <c r="L115" t="str">
        <v/>
      </c>
      <c r="M115" t="str">
        <v>FR</v>
      </c>
      <c r="N115" t="str">
        <v/>
      </c>
      <c r="O115" t="str">
        <v/>
      </c>
      <c r="P115" t="str">
        <v/>
      </c>
      <c r="Q115">
        <v>0</v>
      </c>
      <c r="R115" t="str">
        <v/>
      </c>
      <c r="S115">
        <v>0</v>
      </c>
      <c r="T115" t="str">
        <v>F-00000174</v>
      </c>
      <c r="U115">
        <v>0</v>
      </c>
      <c r="V115">
        <v>0</v>
      </c>
      <c r="W115">
        <v>0</v>
      </c>
      <c r="X115" t="str">
        <v/>
      </c>
    </row>
    <row r="116">
      <c r="A116" t="str">
        <v>AutoTable</v>
      </c>
      <c r="D116" t="str">
        <v>V53116</v>
      </c>
      <c r="E116" t="str">
        <v>CAISSE PIN 5 Ø100 MORTIER CARTON</v>
      </c>
      <c r="F116" t="str">
        <v>INTERNE</v>
      </c>
      <c r="G116" t="str">
        <v/>
      </c>
      <c r="H116" t="str">
        <v>ACCPYRO</v>
      </c>
      <c r="I116" t="str">
        <v>MORT STRUC</v>
      </c>
      <c r="J116">
        <v>0</v>
      </c>
      <c r="K116" t="str">
        <v/>
      </c>
      <c r="L116" t="str">
        <v/>
      </c>
      <c r="M116" t="str">
        <v>FR</v>
      </c>
      <c r="N116" t="str">
        <v/>
      </c>
      <c r="O116" t="str">
        <v/>
      </c>
      <c r="P116" t="str">
        <v/>
      </c>
      <c r="Q116">
        <v>0</v>
      </c>
      <c r="R116" t="str">
        <v/>
      </c>
      <c r="S116">
        <v>0</v>
      </c>
      <c r="T116" t="str">
        <v>F-00000174</v>
      </c>
      <c r="U116">
        <v>56</v>
      </c>
      <c r="V116">
        <v>2.68038</v>
      </c>
      <c r="W116">
        <v>0</v>
      </c>
      <c r="X116" t="str">
        <v/>
      </c>
    </row>
    <row r="117">
      <c r="A117" t="str">
        <v>AutoTable</v>
      </c>
      <c r="D117" t="str">
        <v>V53117</v>
      </c>
      <c r="E117" t="str">
        <v>CAISSE PIN 3 Ø100 V MORTIER CARTON</v>
      </c>
      <c r="F117" t="str">
        <v>INTERNE</v>
      </c>
      <c r="G117" t="str">
        <v/>
      </c>
      <c r="H117" t="str">
        <v>ACCPYRO</v>
      </c>
      <c r="I117" t="str">
        <v>MORT STRUC</v>
      </c>
      <c r="J117">
        <v>0</v>
      </c>
      <c r="K117" t="str">
        <v/>
      </c>
      <c r="L117" t="str">
        <v/>
      </c>
      <c r="M117" t="str">
        <v>FR</v>
      </c>
      <c r="N117" t="str">
        <v/>
      </c>
      <c r="O117" t="str">
        <v/>
      </c>
      <c r="P117" t="str">
        <v/>
      </c>
      <c r="Q117">
        <v>0</v>
      </c>
      <c r="R117" t="str">
        <v/>
      </c>
      <c r="S117">
        <v>0</v>
      </c>
      <c r="T117" t="str">
        <v>F-00000174</v>
      </c>
      <c r="U117">
        <v>0</v>
      </c>
      <c r="V117">
        <v>4.73</v>
      </c>
      <c r="W117">
        <v>0</v>
      </c>
      <c r="X117" t="str">
        <v/>
      </c>
    </row>
    <row r="118">
      <c r="A118" t="str">
        <v>AutoTable</v>
      </c>
      <c r="D118" t="str">
        <v>Y51003</v>
      </c>
      <c r="E118" t="str">
        <v>MORTIER Ø60 FIBRE - OCCASION</v>
      </c>
      <c r="F118" t="str">
        <v>INTERNE</v>
      </c>
      <c r="G118" t="str">
        <v/>
      </c>
      <c r="H118" t="str">
        <v>ACCPYRO</v>
      </c>
      <c r="I118" t="str">
        <v>MORT STRUC</v>
      </c>
      <c r="J118">
        <v>0</v>
      </c>
      <c r="K118" t="str">
        <v/>
      </c>
      <c r="L118" t="str">
        <v/>
      </c>
      <c r="M118" t="str">
        <v>FR</v>
      </c>
      <c r="N118" t="str">
        <v/>
      </c>
      <c r="O118" t="str">
        <v/>
      </c>
      <c r="P118" t="str">
        <v/>
      </c>
      <c r="Q118">
        <v>0</v>
      </c>
      <c r="R118" t="str">
        <v/>
      </c>
      <c r="S118">
        <v>0</v>
      </c>
      <c r="T118" t="str">
        <v>F-00000480</v>
      </c>
      <c r="U118">
        <v>14</v>
      </c>
      <c r="V118">
        <v>0</v>
      </c>
      <c r="W118">
        <v>0</v>
      </c>
      <c r="X118" t="str">
        <v/>
      </c>
    </row>
    <row r="119">
      <c r="A119" t="str">
        <v>AutoTable</v>
      </c>
      <c r="D119" t="str">
        <v>Y51005</v>
      </c>
      <c r="E119" t="str">
        <v>MORTIER Ø75 FIBRE - OCCASION</v>
      </c>
      <c r="F119" t="str">
        <v>INTERNE</v>
      </c>
      <c r="G119" t="str">
        <v/>
      </c>
      <c r="H119" t="str">
        <v>ACCPYRO</v>
      </c>
      <c r="I119" t="str">
        <v>MORT STRUC</v>
      </c>
      <c r="J119">
        <v>0</v>
      </c>
      <c r="K119" t="str">
        <v/>
      </c>
      <c r="L119" t="str">
        <v/>
      </c>
      <c r="M119" t="str">
        <v>FR</v>
      </c>
      <c r="N119" t="str">
        <v/>
      </c>
      <c r="O119" t="str">
        <v/>
      </c>
      <c r="P119" t="str">
        <v/>
      </c>
      <c r="Q119">
        <v>0</v>
      </c>
      <c r="R119" t="str">
        <v/>
      </c>
      <c r="S119">
        <v>0</v>
      </c>
      <c r="T119" t="str">
        <v>F-00000480</v>
      </c>
      <c r="U119">
        <v>159</v>
      </c>
      <c r="V119">
        <v>0</v>
      </c>
      <c r="W119">
        <v>0</v>
      </c>
      <c r="X119" t="str">
        <v/>
      </c>
    </row>
    <row r="120">
      <c r="A120" t="str">
        <v>AutoTable</v>
      </c>
      <c r="D120" t="str">
        <v>Y51006</v>
      </c>
      <c r="E120" t="str">
        <v>MORTIER Ø100 FIBRE - OCCASION</v>
      </c>
      <c r="F120" t="str">
        <v>INTERNE</v>
      </c>
      <c r="G120" t="str">
        <v/>
      </c>
      <c r="H120" t="str">
        <v>ACCPYRO</v>
      </c>
      <c r="I120" t="str">
        <v>MORT STRUC</v>
      </c>
      <c r="J120">
        <v>0</v>
      </c>
      <c r="K120" t="str">
        <v/>
      </c>
      <c r="L120" t="str">
        <v/>
      </c>
      <c r="M120" t="str">
        <v>FR</v>
      </c>
      <c r="N120" t="str">
        <v/>
      </c>
      <c r="O120" t="str">
        <v/>
      </c>
      <c r="P120" t="str">
        <v/>
      </c>
      <c r="Q120">
        <v>0</v>
      </c>
      <c r="R120" t="str">
        <v/>
      </c>
      <c r="S120">
        <v>0</v>
      </c>
      <c r="T120" t="str">
        <v>F-00000480</v>
      </c>
      <c r="U120">
        <v>150</v>
      </c>
      <c r="V120">
        <v>0</v>
      </c>
      <c r="W120">
        <v>0</v>
      </c>
      <c r="X120" t="str">
        <v/>
      </c>
    </row>
    <row r="121">
      <c r="A121" t="str">
        <v>AutoTable</v>
      </c>
      <c r="D121" t="str">
        <v>Y51007</v>
      </c>
      <c r="E121" t="str">
        <v>MORTIER Ø125 FIBRE - OCCASION</v>
      </c>
      <c r="F121" t="str">
        <v>INTERNE</v>
      </c>
      <c r="G121" t="str">
        <v/>
      </c>
      <c r="H121" t="str">
        <v>ACCPYRO</v>
      </c>
      <c r="I121" t="str">
        <v>MORT STRUC</v>
      </c>
      <c r="J121">
        <v>0</v>
      </c>
      <c r="K121" t="str">
        <v/>
      </c>
      <c r="L121" t="str">
        <v/>
      </c>
      <c r="M121" t="str">
        <v>FR</v>
      </c>
      <c r="N121" t="str">
        <v/>
      </c>
      <c r="O121" t="str">
        <v/>
      </c>
      <c r="P121" t="str">
        <v/>
      </c>
      <c r="Q121">
        <v>0</v>
      </c>
      <c r="R121" t="str">
        <v/>
      </c>
      <c r="S121">
        <v>0</v>
      </c>
      <c r="T121" t="str">
        <v>F-00000480</v>
      </c>
      <c r="U121">
        <v>229</v>
      </c>
      <c r="V121">
        <v>0</v>
      </c>
      <c r="W121">
        <v>0</v>
      </c>
      <c r="X121" t="str">
        <v/>
      </c>
    </row>
    <row r="122">
      <c r="A122" t="str">
        <v>AutoTable</v>
      </c>
      <c r="D122" t="str">
        <v>Y51008</v>
      </c>
      <c r="E122" t="str">
        <v>MORTIER Ø150 FIBRE - OCCASION</v>
      </c>
      <c r="F122" t="str">
        <v>INTERNE</v>
      </c>
      <c r="G122" t="str">
        <v/>
      </c>
      <c r="H122" t="str">
        <v>ACCPYRO</v>
      </c>
      <c r="I122" t="str">
        <v>MORT STRUC</v>
      </c>
      <c r="J122">
        <v>0</v>
      </c>
      <c r="K122" t="str">
        <v/>
      </c>
      <c r="L122" t="str">
        <v/>
      </c>
      <c r="M122" t="str">
        <v>FR</v>
      </c>
      <c r="N122" t="str">
        <v/>
      </c>
      <c r="O122" t="str">
        <v/>
      </c>
      <c r="P122" t="str">
        <v/>
      </c>
      <c r="Q122">
        <v>0</v>
      </c>
      <c r="R122" t="str">
        <v/>
      </c>
      <c r="S122">
        <v>0</v>
      </c>
      <c r="T122" t="str">
        <v>F-00000480</v>
      </c>
      <c r="U122">
        <v>196</v>
      </c>
      <c r="V122">
        <v>0</v>
      </c>
      <c r="W122">
        <v>0</v>
      </c>
      <c r="X122" t="str">
        <v/>
      </c>
    </row>
    <row r="123">
      <c r="A123" t="str">
        <v>AutoTable</v>
      </c>
      <c r="D123" t="str">
        <v>Y51009</v>
      </c>
      <c r="E123" t="str">
        <v>MORTIER Ø200 FIBRE - OCCASION</v>
      </c>
      <c r="F123" t="str">
        <v>INTERNE</v>
      </c>
      <c r="G123" t="str">
        <v/>
      </c>
      <c r="H123" t="str">
        <v>ACCPYRO</v>
      </c>
      <c r="I123" t="str">
        <v>MORT STRUC</v>
      </c>
      <c r="J123">
        <v>0</v>
      </c>
      <c r="K123" t="str">
        <v/>
      </c>
      <c r="L123" t="str">
        <v/>
      </c>
      <c r="M123" t="str">
        <v>FR</v>
      </c>
      <c r="N123" t="str">
        <v/>
      </c>
      <c r="O123" t="str">
        <v/>
      </c>
      <c r="P123" t="str">
        <v/>
      </c>
      <c r="Q123">
        <v>0</v>
      </c>
      <c r="R123" t="str">
        <v/>
      </c>
      <c r="S123">
        <v>0</v>
      </c>
      <c r="T123" t="str">
        <v>F-00000480</v>
      </c>
      <c r="U123">
        <v>141</v>
      </c>
      <c r="V123">
        <v>0</v>
      </c>
      <c r="W123">
        <v>0</v>
      </c>
      <c r="X123" t="str">
        <v/>
      </c>
    </row>
    <row r="124">
      <c r="A124" t="str">
        <v>AutoTable</v>
      </c>
      <c r="D124" t="str">
        <v>Y51010</v>
      </c>
      <c r="E124" t="str">
        <v>MORTIER Ø250 FIBRE - OCCASION</v>
      </c>
      <c r="F124" t="str">
        <v>INTERNE</v>
      </c>
      <c r="G124" t="str">
        <v/>
      </c>
      <c r="H124" t="str">
        <v>ACCPYRO</v>
      </c>
      <c r="I124" t="str">
        <v>MORT STRUC</v>
      </c>
      <c r="J124">
        <v>0</v>
      </c>
      <c r="K124" t="str">
        <v/>
      </c>
      <c r="L124" t="str">
        <v/>
      </c>
      <c r="M124" t="str">
        <v>FR</v>
      </c>
      <c r="N124" t="str">
        <v/>
      </c>
      <c r="O124" t="str">
        <v/>
      </c>
      <c r="P124" t="str">
        <v/>
      </c>
      <c r="Q124">
        <v>0</v>
      </c>
      <c r="R124" t="str">
        <v/>
      </c>
      <c r="S124">
        <v>0</v>
      </c>
      <c r="T124" t="str">
        <v>F-00000480</v>
      </c>
      <c r="U124">
        <v>53</v>
      </c>
      <c r="V124">
        <v>0</v>
      </c>
      <c r="W124">
        <v>0</v>
      </c>
      <c r="X124" t="str">
        <v/>
      </c>
    </row>
    <row r="125">
      <c r="A125" t="str">
        <v>AutoTable</v>
      </c>
      <c r="D125" t="str">
        <v>Y51011</v>
      </c>
      <c r="E125" t="str">
        <v>MORTIER Ø300 FIBRE - OCCASION</v>
      </c>
      <c r="F125" t="str">
        <v>INTERNE</v>
      </c>
      <c r="G125" t="str">
        <v/>
      </c>
      <c r="H125" t="str">
        <v>ACCPYRO</v>
      </c>
      <c r="I125" t="str">
        <v>MORT STRUC</v>
      </c>
      <c r="J125">
        <v>0</v>
      </c>
      <c r="K125" t="str">
        <v/>
      </c>
      <c r="L125" t="str">
        <v/>
      </c>
      <c r="M125" t="str">
        <v>FR</v>
      </c>
      <c r="N125" t="str">
        <v/>
      </c>
      <c r="O125" t="str">
        <v/>
      </c>
      <c r="P125" t="str">
        <v/>
      </c>
      <c r="Q125">
        <v>0</v>
      </c>
      <c r="R125" t="str">
        <v/>
      </c>
      <c r="S125">
        <v>0</v>
      </c>
      <c r="T125" t="str">
        <v>F-00000480</v>
      </c>
      <c r="U125">
        <v>58</v>
      </c>
      <c r="V125">
        <v>0</v>
      </c>
      <c r="W125">
        <v>0</v>
      </c>
      <c r="X125" t="str">
        <v/>
      </c>
    </row>
    <row r="126">
      <c r="A126" t="str">
        <v>AutoTable</v>
      </c>
      <c r="D126" t="str">
        <v>Y51012</v>
      </c>
      <c r="E126" t="str">
        <v>CAISSE DE 5 TUBES Ø 50 FIBRE - OCCASION</v>
      </c>
      <c r="F126" t="str">
        <v>INTERNE</v>
      </c>
      <c r="G126" t="str">
        <v/>
      </c>
      <c r="H126" t="str">
        <v>ACCPYRO</v>
      </c>
      <c r="I126" t="str">
        <v>MORT STRUC</v>
      </c>
      <c r="J126">
        <v>0</v>
      </c>
      <c r="K126" t="str">
        <v/>
      </c>
      <c r="L126" t="str">
        <v/>
      </c>
      <c r="M126" t="str">
        <v>CN</v>
      </c>
      <c r="N126" t="str">
        <v/>
      </c>
      <c r="O126" t="str">
        <v/>
      </c>
      <c r="P126" t="str">
        <v/>
      </c>
      <c r="Q126">
        <v>0</v>
      </c>
      <c r="R126" t="str">
        <v/>
      </c>
      <c r="S126">
        <v>0</v>
      </c>
      <c r="T126" t="str">
        <v>F-00000300</v>
      </c>
      <c r="U126">
        <v>112</v>
      </c>
      <c r="V126">
        <v>0</v>
      </c>
      <c r="W126">
        <v>0</v>
      </c>
      <c r="X126" t="str">
        <v/>
      </c>
    </row>
    <row r="127">
      <c r="A127" t="str">
        <v>AutoTable</v>
      </c>
      <c r="D127" t="str">
        <v>Y51012-10</v>
      </c>
      <c r="E127" t="str">
        <v>CAISSE DE 10 TUBES Ø 50 FIBRE - OCCASION</v>
      </c>
      <c r="F127" t="str">
        <v>INTERNE</v>
      </c>
      <c r="G127" t="str">
        <v/>
      </c>
      <c r="H127" t="str">
        <v>ACCPYRO</v>
      </c>
      <c r="I127" t="str">
        <v>MORT STRUC</v>
      </c>
      <c r="J127">
        <v>0</v>
      </c>
      <c r="K127" t="str">
        <v/>
      </c>
      <c r="L127" t="str">
        <v/>
      </c>
      <c r="M127" t="str">
        <v>FR</v>
      </c>
      <c r="N127" t="str">
        <v/>
      </c>
      <c r="O127" t="str">
        <v/>
      </c>
      <c r="P127" t="str">
        <v/>
      </c>
      <c r="Q127">
        <v>0</v>
      </c>
      <c r="R127" t="str">
        <v/>
      </c>
      <c r="S127">
        <v>0</v>
      </c>
      <c r="T127" t="str">
        <v>F-00000480</v>
      </c>
      <c r="U127">
        <v>13</v>
      </c>
      <c r="V127">
        <v>0</v>
      </c>
      <c r="W127">
        <v>0</v>
      </c>
      <c r="X127" t="str">
        <v/>
      </c>
    </row>
    <row r="128">
      <c r="A128" t="str">
        <v>AutoTable</v>
      </c>
      <c r="D128" t="str">
        <v>Y51012-7</v>
      </c>
      <c r="E128" t="str">
        <v>CAISSE DE 7 TUBES Ø50 FIBRE - OCCASION</v>
      </c>
      <c r="F128" t="str">
        <v>INTERNE</v>
      </c>
      <c r="G128" t="str">
        <v/>
      </c>
      <c r="H128" t="str">
        <v>ACCPYRO</v>
      </c>
      <c r="I128" t="str">
        <v>MORT STRUC</v>
      </c>
      <c r="J128">
        <v>0</v>
      </c>
      <c r="K128" t="str">
        <v/>
      </c>
      <c r="L128" t="str">
        <v/>
      </c>
      <c r="M128" t="str">
        <v>FR</v>
      </c>
      <c r="N128" t="str">
        <v/>
      </c>
      <c r="O128" t="str">
        <v/>
      </c>
      <c r="P128" t="str">
        <v/>
      </c>
      <c r="Q128">
        <v>0</v>
      </c>
      <c r="R128" t="str">
        <v/>
      </c>
      <c r="S128">
        <v>0</v>
      </c>
      <c r="T128" t="str">
        <v>F-00000480</v>
      </c>
      <c r="U128">
        <v>0</v>
      </c>
      <c r="V128">
        <v>0</v>
      </c>
      <c r="W128">
        <v>0</v>
      </c>
      <c r="X128" t="str">
        <v/>
      </c>
    </row>
    <row r="129">
      <c r="A129" t="str">
        <v>AutoTable</v>
      </c>
      <c r="D129" t="str">
        <v>Y51013</v>
      </c>
      <c r="E129" t="str">
        <v>CAISSE DE 5 TUBES Ø 60 FIBRE - OCCASION</v>
      </c>
      <c r="F129" t="str">
        <v>INTERNE</v>
      </c>
      <c r="G129" t="str">
        <v/>
      </c>
      <c r="H129" t="str">
        <v>ACCPYRO</v>
      </c>
      <c r="I129" t="str">
        <v>MORT STRUC</v>
      </c>
      <c r="J129">
        <v>0</v>
      </c>
      <c r="K129" t="str">
        <v/>
      </c>
      <c r="L129" t="str">
        <v/>
      </c>
      <c r="M129" t="str">
        <v>CN</v>
      </c>
      <c r="N129" t="str">
        <v/>
      </c>
      <c r="O129" t="str">
        <v/>
      </c>
      <c r="P129" t="str">
        <v/>
      </c>
      <c r="Q129">
        <v>0</v>
      </c>
      <c r="R129" t="str">
        <v/>
      </c>
      <c r="S129">
        <v>0</v>
      </c>
      <c r="T129" t="str">
        <v>F-00000300</v>
      </c>
      <c r="U129">
        <v>99</v>
      </c>
      <c r="V129">
        <v>0</v>
      </c>
      <c r="W129">
        <v>0</v>
      </c>
      <c r="X129" t="str">
        <v/>
      </c>
    </row>
    <row r="130">
      <c r="A130" t="str">
        <v>AutoTable</v>
      </c>
      <c r="D130" t="str">
        <v>Y51013-65</v>
      </c>
      <c r="E130" t="str">
        <v>CAISSE DE 5 TUBES Ø 65 PLASTIQUE - OCCASION</v>
      </c>
      <c r="F130" t="str">
        <v>INTERNE</v>
      </c>
      <c r="G130" t="str">
        <v/>
      </c>
      <c r="H130" t="str">
        <v>ACCPYRO</v>
      </c>
      <c r="I130" t="str">
        <v>MORT STRUC</v>
      </c>
      <c r="J130">
        <v>0</v>
      </c>
      <c r="K130" t="str">
        <v/>
      </c>
      <c r="L130" t="str">
        <v/>
      </c>
      <c r="M130" t="str">
        <v>FR</v>
      </c>
      <c r="N130" t="str">
        <v/>
      </c>
      <c r="O130" t="str">
        <v/>
      </c>
      <c r="P130" t="str">
        <v/>
      </c>
      <c r="Q130">
        <v>0</v>
      </c>
      <c r="R130" t="str">
        <v/>
      </c>
      <c r="S130">
        <v>0</v>
      </c>
      <c r="T130" t="str">
        <v>F-00000480</v>
      </c>
      <c r="U130">
        <v>0</v>
      </c>
      <c r="V130">
        <v>0</v>
      </c>
      <c r="W130">
        <v>0</v>
      </c>
      <c r="X130" t="str">
        <v/>
      </c>
    </row>
    <row r="131">
      <c r="A131" t="str">
        <v>AutoTable</v>
      </c>
      <c r="D131" t="str">
        <v>Y51014</v>
      </c>
      <c r="E131" t="str">
        <v>MORTIER Ø175 FIBRE - OCCASION</v>
      </c>
      <c r="F131" t="str">
        <v>INTERNE</v>
      </c>
      <c r="G131" t="str">
        <v/>
      </c>
      <c r="H131" t="str">
        <v>ACCPYRO</v>
      </c>
      <c r="I131" t="str">
        <v>MORT STRUC</v>
      </c>
      <c r="J131">
        <v>0</v>
      </c>
      <c r="K131" t="str">
        <v/>
      </c>
      <c r="L131" t="str">
        <v/>
      </c>
      <c r="M131" t="str">
        <v>FR</v>
      </c>
      <c r="N131" t="str">
        <v/>
      </c>
      <c r="O131" t="str">
        <v/>
      </c>
      <c r="P131" t="str">
        <v/>
      </c>
      <c r="Q131">
        <v>0</v>
      </c>
      <c r="R131" t="str">
        <v/>
      </c>
      <c r="S131">
        <v>0</v>
      </c>
      <c r="T131" t="str">
        <v>F-00000480</v>
      </c>
      <c r="U131">
        <v>0</v>
      </c>
      <c r="V131">
        <v>0</v>
      </c>
      <c r="W131">
        <v>0</v>
      </c>
      <c r="X131" t="str">
        <v/>
      </c>
    </row>
    <row r="132">
      <c r="A132" t="str">
        <v>AutoTable</v>
      </c>
      <c r="D132" t="str">
        <v>Y51015</v>
      </c>
      <c r="E132" t="str">
        <v>CAISSE DE 5 TUBES Ø 75 FIBRE - OCCASION</v>
      </c>
      <c r="F132" t="str">
        <v>INTERNE</v>
      </c>
      <c r="G132" t="str">
        <v/>
      </c>
      <c r="H132" t="str">
        <v>ACCPYRO</v>
      </c>
      <c r="I132" t="str">
        <v>MORT STRUC</v>
      </c>
      <c r="J132">
        <v>0</v>
      </c>
      <c r="K132" t="str">
        <v/>
      </c>
      <c r="L132" t="str">
        <v/>
      </c>
      <c r="M132" t="str">
        <v>CN</v>
      </c>
      <c r="N132" t="str">
        <v/>
      </c>
      <c r="O132" t="str">
        <v/>
      </c>
      <c r="P132" t="str">
        <v/>
      </c>
      <c r="Q132">
        <v>0</v>
      </c>
      <c r="R132" t="str">
        <v/>
      </c>
      <c r="S132">
        <v>0</v>
      </c>
      <c r="T132" t="str">
        <v>F-00000300</v>
      </c>
      <c r="U132">
        <v>1391</v>
      </c>
      <c r="V132">
        <v>0</v>
      </c>
      <c r="W132">
        <v>0</v>
      </c>
      <c r="X132" t="str">
        <v/>
      </c>
    </row>
    <row r="133">
      <c r="A133" t="str">
        <v>AutoTable</v>
      </c>
      <c r="D133" t="str">
        <v>Y51015-10</v>
      </c>
      <c r="E133" t="str">
        <v>CAISSE DE 10 TUBES Ø 75 FIBRE - OCCASION</v>
      </c>
      <c r="F133" t="str">
        <v>INTERNE</v>
      </c>
      <c r="G133" t="str">
        <v/>
      </c>
      <c r="H133" t="str">
        <v>ACCPYRO</v>
      </c>
      <c r="I133" t="str">
        <v>MORT STRUC</v>
      </c>
      <c r="J133">
        <v>0</v>
      </c>
      <c r="K133" t="str">
        <v/>
      </c>
      <c r="L133" t="str">
        <v/>
      </c>
      <c r="M133" t="str">
        <v>FR</v>
      </c>
      <c r="N133" t="str">
        <v/>
      </c>
      <c r="O133" t="str">
        <v/>
      </c>
      <c r="P133" t="str">
        <v/>
      </c>
      <c r="Q133">
        <v>0</v>
      </c>
      <c r="R133" t="str">
        <v/>
      </c>
      <c r="S133">
        <v>0</v>
      </c>
      <c r="T133" t="str">
        <v>F-00000480</v>
      </c>
      <c r="U133">
        <v>34</v>
      </c>
      <c r="V133">
        <v>0</v>
      </c>
      <c r="W133">
        <v>0</v>
      </c>
      <c r="X133" t="str">
        <v/>
      </c>
    </row>
    <row r="134">
      <c r="A134" t="str">
        <v>AutoTable</v>
      </c>
      <c r="D134" t="str">
        <v>Y51015-3</v>
      </c>
      <c r="E134" t="str">
        <v>CAISSE DE 3 TUBES Ø 75 FIBRE EVENTAIL - OCCASION</v>
      </c>
      <c r="F134" t="str">
        <v>INTERNE</v>
      </c>
      <c r="G134" t="str">
        <v/>
      </c>
      <c r="H134" t="str">
        <v>ACCPYRO</v>
      </c>
      <c r="I134" t="str">
        <v>MORT STRUC</v>
      </c>
      <c r="J134">
        <v>0</v>
      </c>
      <c r="K134" t="str">
        <v/>
      </c>
      <c r="L134" t="str">
        <v/>
      </c>
      <c r="M134" t="str">
        <v>CN</v>
      </c>
      <c r="N134" t="str">
        <v/>
      </c>
      <c r="O134" t="str">
        <v/>
      </c>
      <c r="P134" t="str">
        <v/>
      </c>
      <c r="Q134">
        <v>0</v>
      </c>
      <c r="R134" t="str">
        <v/>
      </c>
      <c r="S134">
        <v>0</v>
      </c>
      <c r="T134" t="str">
        <v>F-00000300</v>
      </c>
      <c r="U134">
        <v>175</v>
      </c>
      <c r="V134">
        <v>4.24667</v>
      </c>
      <c r="W134">
        <v>0</v>
      </c>
      <c r="X134" t="str">
        <v/>
      </c>
    </row>
    <row r="135">
      <c r="A135" t="str">
        <v>AutoTable</v>
      </c>
      <c r="D135" t="str">
        <v>Y51016</v>
      </c>
      <c r="E135" t="str">
        <v>CAISSE DE 5 TUBES Ø 100 FIBRE - OCCASION</v>
      </c>
      <c r="F135" t="str">
        <v>INTERNE</v>
      </c>
      <c r="G135" t="str">
        <v/>
      </c>
      <c r="H135" t="str">
        <v>ACCPYRO</v>
      </c>
      <c r="I135" t="str">
        <v>MORT STRUC</v>
      </c>
      <c r="J135">
        <v>0</v>
      </c>
      <c r="K135" t="str">
        <v/>
      </c>
      <c r="L135" t="str">
        <v/>
      </c>
      <c r="M135" t="str">
        <v>CN</v>
      </c>
      <c r="N135" t="str">
        <v/>
      </c>
      <c r="O135" t="str">
        <v/>
      </c>
      <c r="P135" t="str">
        <v/>
      </c>
      <c r="Q135">
        <v>0</v>
      </c>
      <c r="R135" t="str">
        <v/>
      </c>
      <c r="S135">
        <v>0</v>
      </c>
      <c r="T135" t="str">
        <v>F-00000300</v>
      </c>
      <c r="U135">
        <v>930</v>
      </c>
      <c r="V135">
        <v>0.16487</v>
      </c>
      <c r="W135">
        <v>0</v>
      </c>
      <c r="X135" t="str">
        <v/>
      </c>
    </row>
    <row r="136">
      <c r="A136" t="str">
        <v>AutoTable</v>
      </c>
      <c r="D136" t="str">
        <v>Y51016-3</v>
      </c>
      <c r="E136" t="str">
        <v>CAISSE DE 3 TUBES Ø 100 FIBRE EVENTAIL - OCCASION</v>
      </c>
      <c r="F136" t="str">
        <v>INTERNE</v>
      </c>
      <c r="G136" t="str">
        <v/>
      </c>
      <c r="H136" t="str">
        <v>ACCPYRO</v>
      </c>
      <c r="I136" t="str">
        <v>MORT STRUC</v>
      </c>
      <c r="J136">
        <v>0</v>
      </c>
      <c r="K136" t="str">
        <v/>
      </c>
      <c r="L136" t="str">
        <v/>
      </c>
      <c r="M136" t="str">
        <v>CN</v>
      </c>
      <c r="N136" t="str">
        <v/>
      </c>
      <c r="O136" t="str">
        <v/>
      </c>
      <c r="P136" t="str">
        <v/>
      </c>
      <c r="Q136">
        <v>0</v>
      </c>
      <c r="R136" t="str">
        <v/>
      </c>
      <c r="S136">
        <v>0</v>
      </c>
      <c r="T136" t="str">
        <v>F-00000300</v>
      </c>
      <c r="U136">
        <v>141</v>
      </c>
      <c r="V136">
        <v>6.6</v>
      </c>
      <c r="W136">
        <v>0</v>
      </c>
      <c r="X136" t="str">
        <v/>
      </c>
    </row>
    <row r="137">
      <c r="A137" t="str">
        <v>AutoTable</v>
      </c>
      <c r="D137" t="str">
        <v>Y51016-3D</v>
      </c>
      <c r="E137" t="str">
        <v>CAISSE DE 3 TUBES Ø 100 FIBRE DROIT - OCCASION</v>
      </c>
      <c r="F137" t="str">
        <v>INTERNE</v>
      </c>
      <c r="G137" t="str">
        <v/>
      </c>
      <c r="H137" t="str">
        <v>ACCPYRO</v>
      </c>
      <c r="I137" t="str">
        <v>MORT STRUC</v>
      </c>
      <c r="J137">
        <v>0</v>
      </c>
      <c r="K137" t="str">
        <v/>
      </c>
      <c r="L137" t="str">
        <v/>
      </c>
      <c r="M137" t="str">
        <v>FR</v>
      </c>
      <c r="N137" t="str">
        <v/>
      </c>
      <c r="O137" t="str">
        <v/>
      </c>
      <c r="P137" t="str">
        <v/>
      </c>
      <c r="Q137">
        <v>0</v>
      </c>
      <c r="R137" t="str">
        <v/>
      </c>
      <c r="S137">
        <v>0</v>
      </c>
      <c r="T137" t="str">
        <v>F-00000480</v>
      </c>
      <c r="U137">
        <v>0</v>
      </c>
      <c r="V137">
        <v>0</v>
      </c>
      <c r="W137">
        <v>0</v>
      </c>
      <c r="X137" t="str">
        <v/>
      </c>
    </row>
    <row r="138">
      <c r="A138" t="str">
        <v>AutoTable</v>
      </c>
      <c r="D138" t="str">
        <v>Y51017</v>
      </c>
      <c r="E138" t="str">
        <v>CAISSE DE 5 TUBES Ø 125 FIBRE - OCCASION</v>
      </c>
      <c r="F138" t="str">
        <v>INTERNE</v>
      </c>
      <c r="G138" t="str">
        <v/>
      </c>
      <c r="H138" t="str">
        <v>ACCPYRO</v>
      </c>
      <c r="I138" t="str">
        <v>MORT STRUC</v>
      </c>
      <c r="J138">
        <v>0</v>
      </c>
      <c r="K138" t="str">
        <v/>
      </c>
      <c r="L138" t="str">
        <v/>
      </c>
      <c r="M138" t="str">
        <v>CN</v>
      </c>
      <c r="N138" t="str">
        <v/>
      </c>
      <c r="O138" t="str">
        <v/>
      </c>
      <c r="P138" t="str">
        <v/>
      </c>
      <c r="Q138">
        <v>0</v>
      </c>
      <c r="R138" t="str">
        <v/>
      </c>
      <c r="S138">
        <v>0</v>
      </c>
      <c r="T138" t="str">
        <v>F-00000300</v>
      </c>
      <c r="U138">
        <v>286</v>
      </c>
      <c r="V138">
        <v>0.59986</v>
      </c>
      <c r="W138">
        <v>0</v>
      </c>
      <c r="X138" t="str">
        <v/>
      </c>
    </row>
    <row r="139">
      <c r="A139" t="str">
        <v>AutoTable</v>
      </c>
      <c r="D139" t="str">
        <v>Y51017-2</v>
      </c>
      <c r="E139" t="str">
        <v>CAISSE DE 2 TUBES Ø 125 FIBRE EVENTAIL - OCCASION</v>
      </c>
      <c r="F139" t="str">
        <v>INTERNE</v>
      </c>
      <c r="G139" t="str">
        <v/>
      </c>
      <c r="H139" t="str">
        <v>ACCPYRO</v>
      </c>
      <c r="I139" t="str">
        <v>MORT STRUC</v>
      </c>
      <c r="J139">
        <v>0</v>
      </c>
      <c r="K139" t="str">
        <v/>
      </c>
      <c r="L139" t="str">
        <v/>
      </c>
      <c r="M139" t="str">
        <v>FR</v>
      </c>
      <c r="N139" t="str">
        <v/>
      </c>
      <c r="O139" t="str">
        <v/>
      </c>
      <c r="P139" t="str">
        <v/>
      </c>
      <c r="Q139">
        <v>0</v>
      </c>
      <c r="R139" t="str">
        <v/>
      </c>
      <c r="S139">
        <v>0</v>
      </c>
      <c r="T139" t="str">
        <v>F-00000480</v>
      </c>
      <c r="U139">
        <v>0</v>
      </c>
      <c r="V139">
        <v>0</v>
      </c>
      <c r="W139">
        <v>0</v>
      </c>
      <c r="X139" t="str">
        <v/>
      </c>
    </row>
    <row r="140">
      <c r="A140" t="str">
        <v>AutoTable</v>
      </c>
      <c r="D140" t="str">
        <v>Y51017-3</v>
      </c>
      <c r="E140" t="str">
        <v>CAISSE DE 3 TUBES Ø 125 FIBRE EVENTAIL - OCCASION</v>
      </c>
      <c r="F140" t="str">
        <v>INTERNE</v>
      </c>
      <c r="G140" t="str">
        <v/>
      </c>
      <c r="H140" t="str">
        <v>ACCPYRO</v>
      </c>
      <c r="I140" t="str">
        <v>MORT STRUC</v>
      </c>
      <c r="J140">
        <v>0</v>
      </c>
      <c r="K140" t="str">
        <v/>
      </c>
      <c r="L140" t="str">
        <v/>
      </c>
      <c r="M140" t="str">
        <v>FR</v>
      </c>
      <c r="N140" t="str">
        <v/>
      </c>
      <c r="O140" t="str">
        <v/>
      </c>
      <c r="P140" t="str">
        <v/>
      </c>
      <c r="Q140">
        <v>0</v>
      </c>
      <c r="R140" t="str">
        <v/>
      </c>
      <c r="S140">
        <v>0</v>
      </c>
      <c r="T140" t="str">
        <v>F-00000480</v>
      </c>
      <c r="U140">
        <v>14</v>
      </c>
      <c r="V140">
        <v>0</v>
      </c>
      <c r="W140">
        <v>0</v>
      </c>
      <c r="X140" t="str">
        <v/>
      </c>
    </row>
    <row r="141">
      <c r="A141" t="str">
        <v>AutoTable</v>
      </c>
      <c r="D141" t="str">
        <v>Y51017-3D</v>
      </c>
      <c r="E141" t="str">
        <v>CAISSE DE 3 TUBES Ø 125 FIBRE DROIT - OCCASION</v>
      </c>
      <c r="F141" t="str">
        <v>INTERNE</v>
      </c>
      <c r="G141" t="str">
        <v/>
      </c>
      <c r="H141" t="str">
        <v>ACCPYRO</v>
      </c>
      <c r="I141" t="str">
        <v>MORT STRUC</v>
      </c>
      <c r="J141">
        <v>0</v>
      </c>
      <c r="K141" t="str">
        <v/>
      </c>
      <c r="L141" t="str">
        <v/>
      </c>
      <c r="M141" t="str">
        <v>FR</v>
      </c>
      <c r="N141" t="str">
        <v/>
      </c>
      <c r="O141" t="str">
        <v/>
      </c>
      <c r="P141" t="str">
        <v/>
      </c>
      <c r="Q141">
        <v>0</v>
      </c>
      <c r="R141" t="str">
        <v/>
      </c>
      <c r="S141">
        <v>0</v>
      </c>
      <c r="T141" t="str">
        <v>F-00000480</v>
      </c>
      <c r="U141">
        <v>5</v>
      </c>
      <c r="V141">
        <v>0</v>
      </c>
      <c r="W141">
        <v>0</v>
      </c>
      <c r="X141" t="str">
        <v/>
      </c>
    </row>
    <row r="142">
      <c r="A142" t="str">
        <v>AutoTable</v>
      </c>
      <c r="D142" t="str">
        <v>Y51018</v>
      </c>
      <c r="E142" t="str">
        <v>CAISSE DE 5 TUBES Ø 150 FIBRE - OCCASION</v>
      </c>
      <c r="F142" t="str">
        <v>INTERNE</v>
      </c>
      <c r="G142" t="str">
        <v/>
      </c>
      <c r="H142" t="str">
        <v>ACCPYRO</v>
      </c>
      <c r="I142" t="str">
        <v>MORT STRUC</v>
      </c>
      <c r="J142">
        <v>0</v>
      </c>
      <c r="K142" t="str">
        <v/>
      </c>
      <c r="L142" t="str">
        <v/>
      </c>
      <c r="M142" t="str">
        <v>CN</v>
      </c>
      <c r="N142" t="str">
        <v/>
      </c>
      <c r="O142" t="str">
        <v/>
      </c>
      <c r="P142" t="str">
        <v/>
      </c>
      <c r="Q142">
        <v>0</v>
      </c>
      <c r="R142" t="str">
        <v/>
      </c>
      <c r="S142">
        <v>0</v>
      </c>
      <c r="T142" t="str">
        <v>F-00000300</v>
      </c>
      <c r="U142">
        <v>153</v>
      </c>
      <c r="V142">
        <v>0.34985</v>
      </c>
      <c r="W142">
        <v>0</v>
      </c>
      <c r="X142" t="str">
        <v/>
      </c>
    </row>
    <row r="143">
      <c r="A143" t="str">
        <v>AutoTable</v>
      </c>
      <c r="D143" t="str">
        <v>Y51018-2</v>
      </c>
      <c r="E143" t="str">
        <v>CAISSE DE 2 TUBES Ø 150 FIBRE EVENTAIL - OCCASION</v>
      </c>
      <c r="F143" t="str">
        <v>INTERNE</v>
      </c>
      <c r="G143" t="str">
        <v/>
      </c>
      <c r="H143" t="str">
        <v>ACCPYRO</v>
      </c>
      <c r="I143" t="str">
        <v>MORT STRUC</v>
      </c>
      <c r="J143">
        <v>0</v>
      </c>
      <c r="K143" t="str">
        <v/>
      </c>
      <c r="L143" t="str">
        <v/>
      </c>
      <c r="M143" t="str">
        <v>FR</v>
      </c>
      <c r="N143" t="str">
        <v/>
      </c>
      <c r="O143" t="str">
        <v/>
      </c>
      <c r="P143" t="str">
        <v/>
      </c>
      <c r="Q143">
        <v>0</v>
      </c>
      <c r="R143" t="str">
        <v/>
      </c>
      <c r="S143">
        <v>0</v>
      </c>
      <c r="T143" t="str">
        <v>F-00000480</v>
      </c>
      <c r="U143">
        <v>0</v>
      </c>
      <c r="V143">
        <v>0</v>
      </c>
      <c r="W143">
        <v>0</v>
      </c>
      <c r="X143" t="str">
        <v/>
      </c>
    </row>
    <row r="144">
      <c r="A144" t="str">
        <v>AutoTable</v>
      </c>
      <c r="D144" t="str">
        <v>Y51018-3</v>
      </c>
      <c r="E144" t="str">
        <v>CAISSE DE 3 TUBES Ø 150 FIBRE EVENTAIL - OCCASION</v>
      </c>
      <c r="F144" t="str">
        <v>INTERNE</v>
      </c>
      <c r="G144" t="str">
        <v/>
      </c>
      <c r="H144" t="str">
        <v>ACCPYRO</v>
      </c>
      <c r="I144" t="str">
        <v>MORT STRUC</v>
      </c>
      <c r="J144">
        <v>0</v>
      </c>
      <c r="K144" t="str">
        <v/>
      </c>
      <c r="L144" t="str">
        <v/>
      </c>
      <c r="M144" t="str">
        <v>FR</v>
      </c>
      <c r="N144" t="str">
        <v/>
      </c>
      <c r="O144" t="str">
        <v/>
      </c>
      <c r="P144" t="str">
        <v/>
      </c>
      <c r="Q144">
        <v>0</v>
      </c>
      <c r="R144" t="str">
        <v/>
      </c>
      <c r="S144">
        <v>0</v>
      </c>
      <c r="T144" t="str">
        <v>F-00000480</v>
      </c>
      <c r="U144">
        <v>5</v>
      </c>
      <c r="V144">
        <v>0</v>
      </c>
      <c r="W144">
        <v>0</v>
      </c>
      <c r="X144" t="str">
        <v/>
      </c>
    </row>
    <row r="145">
      <c r="A145" t="str">
        <v>AutoTable</v>
      </c>
      <c r="D145" t="str">
        <v>Y52001</v>
      </c>
      <c r="E145" t="str">
        <v>MORTIER Ø50 CARTON - PRET</v>
      </c>
      <c r="F145" t="str">
        <v>INTERNE</v>
      </c>
      <c r="G145" t="str">
        <v/>
      </c>
      <c r="H145" t="str">
        <v>ACCPYRO</v>
      </c>
      <c r="I145" t="str">
        <v>MORT STRUC</v>
      </c>
      <c r="J145">
        <v>0</v>
      </c>
      <c r="K145" t="str">
        <v/>
      </c>
      <c r="L145" t="str">
        <v/>
      </c>
      <c r="M145" t="str">
        <v>FR</v>
      </c>
      <c r="N145" t="str">
        <v/>
      </c>
      <c r="O145" t="str">
        <v/>
      </c>
      <c r="P145" t="str">
        <v/>
      </c>
      <c r="Q145">
        <v>0</v>
      </c>
      <c r="R145" t="str">
        <v/>
      </c>
      <c r="S145">
        <v>0</v>
      </c>
      <c r="T145" t="str">
        <v>F-00000480</v>
      </c>
      <c r="U145">
        <v>0</v>
      </c>
      <c r="V145">
        <v>0</v>
      </c>
      <c r="W145">
        <v>0</v>
      </c>
      <c r="X145" t="str">
        <v/>
      </c>
    </row>
    <row r="146">
      <c r="A146" t="str">
        <v>AutoTable</v>
      </c>
      <c r="D146" t="str">
        <v>Y52005</v>
      </c>
      <c r="E146" t="str">
        <v>MORTIER Ø75 CARTON - PRET</v>
      </c>
      <c r="F146" t="str">
        <v>INTERNE</v>
      </c>
      <c r="G146" t="str">
        <v/>
      </c>
      <c r="H146" t="str">
        <v>ACCPYRO</v>
      </c>
      <c r="I146" t="str">
        <v>MORT STRUC</v>
      </c>
      <c r="J146">
        <v>0</v>
      </c>
      <c r="K146" t="str">
        <v/>
      </c>
      <c r="L146" t="str">
        <v/>
      </c>
      <c r="M146" t="str">
        <v>FR</v>
      </c>
      <c r="N146" t="str">
        <v/>
      </c>
      <c r="O146" t="str">
        <v/>
      </c>
      <c r="P146" t="str">
        <v/>
      </c>
      <c r="Q146">
        <v>0</v>
      </c>
      <c r="R146" t="str">
        <v/>
      </c>
      <c r="S146">
        <v>0</v>
      </c>
      <c r="T146" t="str">
        <v>F-00000480</v>
      </c>
      <c r="U146">
        <v>0</v>
      </c>
      <c r="V146">
        <v>0</v>
      </c>
      <c r="W146">
        <v>0</v>
      </c>
      <c r="X146" t="str">
        <v/>
      </c>
    </row>
    <row r="147">
      <c r="A147" t="str">
        <v>AutoTable</v>
      </c>
      <c r="D147" t="str">
        <v>Y52006</v>
      </c>
      <c r="E147" t="str">
        <v>MORTIER Ø100 CARTON  -PRET</v>
      </c>
      <c r="F147" t="str">
        <v>INTERNE</v>
      </c>
      <c r="G147" t="str">
        <v/>
      </c>
      <c r="H147" t="str">
        <v>ACCPYRO</v>
      </c>
      <c r="I147" t="str">
        <v>MORT STRUC</v>
      </c>
      <c r="J147">
        <v>0</v>
      </c>
      <c r="K147" t="str">
        <v/>
      </c>
      <c r="L147" t="str">
        <v/>
      </c>
      <c r="M147" t="str">
        <v>FR</v>
      </c>
      <c r="N147" t="str">
        <v/>
      </c>
      <c r="O147" t="str">
        <v/>
      </c>
      <c r="P147" t="str">
        <v/>
      </c>
      <c r="Q147">
        <v>0</v>
      </c>
      <c r="R147" t="str">
        <v/>
      </c>
      <c r="S147">
        <v>0</v>
      </c>
      <c r="T147" t="str">
        <v>F-00000480</v>
      </c>
      <c r="U147">
        <v>0</v>
      </c>
      <c r="V147">
        <v>0</v>
      </c>
      <c r="W147">
        <v>0</v>
      </c>
      <c r="X147" t="str">
        <v/>
      </c>
    </row>
    <row r="148">
      <c r="A148" t="str">
        <v>AutoTable</v>
      </c>
      <c r="D148" t="str">
        <v>Y52007</v>
      </c>
      <c r="E148" t="str">
        <v>MORTIER Ø125 CARTON - PRET</v>
      </c>
      <c r="F148" t="str">
        <v>INTERNE</v>
      </c>
      <c r="G148" t="str">
        <v/>
      </c>
      <c r="H148" t="str">
        <v>ACCPYRO</v>
      </c>
      <c r="I148" t="str">
        <v>MORT STRUC</v>
      </c>
      <c r="J148">
        <v>0</v>
      </c>
      <c r="K148" t="str">
        <v/>
      </c>
      <c r="L148" t="str">
        <v/>
      </c>
      <c r="M148" t="str">
        <v>FR</v>
      </c>
      <c r="N148" t="str">
        <v/>
      </c>
      <c r="O148" t="str">
        <v/>
      </c>
      <c r="P148" t="str">
        <v/>
      </c>
      <c r="Q148">
        <v>0</v>
      </c>
      <c r="R148" t="str">
        <v/>
      </c>
      <c r="S148">
        <v>0</v>
      </c>
      <c r="T148" t="str">
        <v>F-00000480</v>
      </c>
      <c r="U148">
        <v>42</v>
      </c>
      <c r="V148">
        <v>0</v>
      </c>
      <c r="W148">
        <v>0</v>
      </c>
      <c r="X148" t="str">
        <v/>
      </c>
    </row>
    <row r="149">
      <c r="A149" t="str">
        <v>AutoTable</v>
      </c>
      <c r="D149" t="str">
        <v>Y52007M</v>
      </c>
      <c r="E149" t="str">
        <v>MORTIER Ø125 METAL ACIER - PRET</v>
      </c>
      <c r="F149" t="str">
        <v>INTERNE</v>
      </c>
      <c r="G149" t="str">
        <v/>
      </c>
      <c r="H149" t="str">
        <v>ACCPYRO</v>
      </c>
      <c r="I149" t="str">
        <v>MORT STRUC</v>
      </c>
      <c r="J149">
        <v>0</v>
      </c>
      <c r="K149" t="str">
        <v/>
      </c>
      <c r="L149" t="str">
        <v/>
      </c>
      <c r="M149" t="str">
        <v>FR</v>
      </c>
      <c r="N149" t="str">
        <v/>
      </c>
      <c r="O149" t="str">
        <v/>
      </c>
      <c r="P149" t="str">
        <v/>
      </c>
      <c r="Q149">
        <v>0</v>
      </c>
      <c r="R149" t="str">
        <v/>
      </c>
      <c r="S149">
        <v>0</v>
      </c>
      <c r="T149" t="str">
        <v>F-00000480</v>
      </c>
      <c r="U149">
        <v>0</v>
      </c>
      <c r="V149">
        <v>0</v>
      </c>
      <c r="W149">
        <v>0</v>
      </c>
      <c r="X149" t="str">
        <v/>
      </c>
    </row>
    <row r="150">
      <c r="A150" t="str">
        <v>AutoTable</v>
      </c>
      <c r="D150" t="str">
        <v>Y52008</v>
      </c>
      <c r="E150" t="str">
        <v>MORTIER Ø150 CARTON - PRET</v>
      </c>
      <c r="F150" t="str">
        <v>INTERNE</v>
      </c>
      <c r="G150" t="str">
        <v/>
      </c>
      <c r="H150" t="str">
        <v>ACCPYRO</v>
      </c>
      <c r="I150" t="str">
        <v>MORT STRUC</v>
      </c>
      <c r="J150">
        <v>0</v>
      </c>
      <c r="K150" t="str">
        <v/>
      </c>
      <c r="L150" t="str">
        <v/>
      </c>
      <c r="M150" t="str">
        <v>FR</v>
      </c>
      <c r="N150" t="str">
        <v/>
      </c>
      <c r="O150" t="str">
        <v/>
      </c>
      <c r="P150" t="str">
        <v/>
      </c>
      <c r="Q150">
        <v>0</v>
      </c>
      <c r="R150" t="str">
        <v/>
      </c>
      <c r="S150">
        <v>0</v>
      </c>
      <c r="T150" t="str">
        <v>F-00000480</v>
      </c>
      <c r="U150">
        <v>28</v>
      </c>
      <c r="V150">
        <v>0</v>
      </c>
      <c r="W150">
        <v>0</v>
      </c>
      <c r="X150" t="str">
        <v/>
      </c>
    </row>
    <row r="151">
      <c r="A151" t="str">
        <v>AutoTable</v>
      </c>
      <c r="D151" t="str">
        <v>Y52010</v>
      </c>
      <c r="E151" t="str">
        <v>MORTIER Ø250 CARTON - PRET</v>
      </c>
      <c r="F151" t="str">
        <v>INTERNE</v>
      </c>
      <c r="G151" t="str">
        <v/>
      </c>
      <c r="H151" t="str">
        <v>ACCPYRO</v>
      </c>
      <c r="I151" t="str">
        <v>MORT STRUC</v>
      </c>
      <c r="J151">
        <v>0</v>
      </c>
      <c r="K151" t="str">
        <v/>
      </c>
      <c r="L151" t="str">
        <v/>
      </c>
      <c r="M151" t="str">
        <v>FR</v>
      </c>
      <c r="N151" t="str">
        <v/>
      </c>
      <c r="O151" t="str">
        <v/>
      </c>
      <c r="P151" t="str">
        <v/>
      </c>
      <c r="Q151">
        <v>0</v>
      </c>
      <c r="R151" t="str">
        <v/>
      </c>
      <c r="S151">
        <v>0</v>
      </c>
      <c r="T151" t="str">
        <v>F-00000480</v>
      </c>
      <c r="U151">
        <v>3</v>
      </c>
      <c r="V151">
        <v>0</v>
      </c>
      <c r="W151">
        <v>0</v>
      </c>
      <c r="X151" t="str">
        <v/>
      </c>
    </row>
    <row r="152">
      <c r="A152" t="str">
        <v>AutoTable</v>
      </c>
      <c r="D152" t="str">
        <v>Y52011</v>
      </c>
      <c r="E152" t="str">
        <v>MORTIER Ø300 CARTON - PRET</v>
      </c>
      <c r="F152" t="str">
        <v>INTERNE</v>
      </c>
      <c r="G152" t="str">
        <v/>
      </c>
      <c r="H152" t="str">
        <v>ACCPYRO</v>
      </c>
      <c r="I152" t="str">
        <v>MORT STRUC</v>
      </c>
      <c r="J152">
        <v>0</v>
      </c>
      <c r="K152" t="str">
        <v/>
      </c>
      <c r="L152" t="str">
        <v/>
      </c>
      <c r="M152" t="str">
        <v>FR</v>
      </c>
      <c r="N152" t="str">
        <v/>
      </c>
      <c r="O152" t="str">
        <v/>
      </c>
      <c r="P152" t="str">
        <v/>
      </c>
      <c r="Q152">
        <v>0</v>
      </c>
      <c r="R152" t="str">
        <v/>
      </c>
      <c r="S152">
        <v>0</v>
      </c>
      <c r="T152" t="str">
        <v>F-00000480</v>
      </c>
      <c r="U152">
        <v>0</v>
      </c>
      <c r="V152">
        <v>0</v>
      </c>
      <c r="W152">
        <v>0</v>
      </c>
      <c r="X152" t="str">
        <v/>
      </c>
    </row>
    <row r="153">
      <c r="A153" t="str">
        <v>AutoTable</v>
      </c>
      <c r="D153" t="str">
        <v>Y52012</v>
      </c>
      <c r="E153" t="str">
        <v>CAISSE DE 5 MORIERS Ø 50 CARTON - PRET</v>
      </c>
      <c r="F153" t="str">
        <v>INTERNE</v>
      </c>
      <c r="G153" t="str">
        <v/>
      </c>
      <c r="H153" t="str">
        <v>ACCPYRO</v>
      </c>
      <c r="I153" t="str">
        <v>MORT STRUC</v>
      </c>
      <c r="J153">
        <v>0</v>
      </c>
      <c r="K153" t="str">
        <v/>
      </c>
      <c r="L153" t="str">
        <v/>
      </c>
      <c r="M153" t="str">
        <v>FR</v>
      </c>
      <c r="N153" t="str">
        <v/>
      </c>
      <c r="O153" t="str">
        <v/>
      </c>
      <c r="P153" t="str">
        <v/>
      </c>
      <c r="Q153">
        <v>0</v>
      </c>
      <c r="R153" t="str">
        <v/>
      </c>
      <c r="S153">
        <v>0</v>
      </c>
      <c r="T153" t="str">
        <v>F-00000480</v>
      </c>
      <c r="U153">
        <v>400</v>
      </c>
      <c r="V153">
        <v>0</v>
      </c>
      <c r="W153">
        <v>0</v>
      </c>
      <c r="X153" t="str">
        <v/>
      </c>
    </row>
    <row r="154">
      <c r="A154" t="str">
        <v>AutoTable</v>
      </c>
      <c r="D154" t="str">
        <v>Y52012-10</v>
      </c>
      <c r="E154" t="str">
        <v>CAISSE 10 MORTIERS Ø50 CARTON - PRET</v>
      </c>
      <c r="F154" t="str">
        <v>INTERNE</v>
      </c>
      <c r="G154" t="str">
        <v/>
      </c>
      <c r="H154" t="str">
        <v>ACCPYRO</v>
      </c>
      <c r="I154" t="str">
        <v>MORT STRUC</v>
      </c>
      <c r="J154">
        <v>0</v>
      </c>
      <c r="K154" t="str">
        <v/>
      </c>
      <c r="L154" t="str">
        <v/>
      </c>
      <c r="M154" t="str">
        <v>FR</v>
      </c>
      <c r="N154" t="str">
        <v/>
      </c>
      <c r="O154" t="str">
        <v/>
      </c>
      <c r="P154" t="str">
        <v/>
      </c>
      <c r="Q154">
        <v>0</v>
      </c>
      <c r="R154" t="str">
        <v/>
      </c>
      <c r="S154">
        <v>0</v>
      </c>
      <c r="T154" t="str">
        <v>F-00000480</v>
      </c>
      <c r="U154">
        <v>50</v>
      </c>
      <c r="V154">
        <v>0</v>
      </c>
      <c r="W154">
        <v>0</v>
      </c>
      <c r="X154" t="str">
        <v/>
      </c>
    </row>
    <row r="155">
      <c r="A155" t="str">
        <v>AutoTable</v>
      </c>
      <c r="D155" t="str">
        <v>Y52013</v>
      </c>
      <c r="E155" t="str">
        <v>CAISSE 5 MORTIERS Ø60 CARTON - PRET</v>
      </c>
      <c r="F155" t="str">
        <v>INTERNE</v>
      </c>
      <c r="G155" t="str">
        <v/>
      </c>
      <c r="H155" t="str">
        <v>ACCPYRO</v>
      </c>
      <c r="I155" t="str">
        <v>MORT STRUC</v>
      </c>
      <c r="J155">
        <v>0</v>
      </c>
      <c r="K155" t="str">
        <v/>
      </c>
      <c r="L155" t="str">
        <v/>
      </c>
      <c r="M155" t="str">
        <v>FR</v>
      </c>
      <c r="N155" t="str">
        <v/>
      </c>
      <c r="O155" t="str">
        <v/>
      </c>
      <c r="P155" t="str">
        <v/>
      </c>
      <c r="Q155">
        <v>0</v>
      </c>
      <c r="R155" t="str">
        <v/>
      </c>
      <c r="S155">
        <v>0</v>
      </c>
      <c r="T155" t="str">
        <v>F-00000480</v>
      </c>
      <c r="U155">
        <v>194</v>
      </c>
      <c r="V155">
        <v>0</v>
      </c>
      <c r="W155">
        <v>0</v>
      </c>
      <c r="X155" t="str">
        <v/>
      </c>
    </row>
    <row r="156">
      <c r="A156" t="str">
        <v>AutoTable</v>
      </c>
      <c r="D156" t="str">
        <v>Y52014</v>
      </c>
      <c r="E156" t="str">
        <v>CAISSE 5 MORTIERS Ø75 CARTON - PRET</v>
      </c>
      <c r="F156" t="str">
        <v>INTERNE</v>
      </c>
      <c r="G156" t="str">
        <v/>
      </c>
      <c r="H156" t="str">
        <v>ACCPYRO</v>
      </c>
      <c r="I156" t="str">
        <v>MORT STRUC</v>
      </c>
      <c r="J156">
        <v>0</v>
      </c>
      <c r="K156" t="str">
        <v/>
      </c>
      <c r="L156" t="str">
        <v/>
      </c>
      <c r="M156" t="str">
        <v>FR</v>
      </c>
      <c r="N156" t="str">
        <v/>
      </c>
      <c r="O156" t="str">
        <v/>
      </c>
      <c r="P156" t="str">
        <v/>
      </c>
      <c r="Q156">
        <v>0</v>
      </c>
      <c r="R156" t="str">
        <v/>
      </c>
      <c r="S156">
        <v>0</v>
      </c>
      <c r="T156" t="str">
        <v>F-00000480</v>
      </c>
      <c r="U156">
        <v>1551</v>
      </c>
      <c r="V156">
        <v>0</v>
      </c>
      <c r="W156">
        <v>0</v>
      </c>
      <c r="X156" t="str">
        <v/>
      </c>
    </row>
    <row r="157">
      <c r="A157" t="str">
        <v>AutoTable</v>
      </c>
      <c r="D157" t="str">
        <v>Y52014-10</v>
      </c>
      <c r="E157" t="str">
        <v>CAISSE 10 MORTIERS Ø75 CARTON - PRET</v>
      </c>
      <c r="F157" t="str">
        <v>INTERNE</v>
      </c>
      <c r="G157" t="str">
        <v/>
      </c>
      <c r="H157" t="str">
        <v>ACCPYRO</v>
      </c>
      <c r="I157" t="str">
        <v>MORT STRUC</v>
      </c>
      <c r="J157">
        <v>0</v>
      </c>
      <c r="K157" t="str">
        <v/>
      </c>
      <c r="L157" t="str">
        <v/>
      </c>
      <c r="M157" t="str">
        <v>FR</v>
      </c>
      <c r="N157" t="str">
        <v/>
      </c>
      <c r="O157" t="str">
        <v/>
      </c>
      <c r="P157" t="str">
        <v/>
      </c>
      <c r="Q157">
        <v>0</v>
      </c>
      <c r="R157" t="str">
        <v/>
      </c>
      <c r="S157">
        <v>0</v>
      </c>
      <c r="T157" t="str">
        <v>F-00000480</v>
      </c>
      <c r="U157">
        <v>81</v>
      </c>
      <c r="V157">
        <v>0</v>
      </c>
      <c r="W157">
        <v>0</v>
      </c>
      <c r="X157" t="str">
        <v/>
      </c>
    </row>
    <row r="158">
      <c r="A158" t="str">
        <v>AutoTable</v>
      </c>
      <c r="D158" t="str">
        <v>Y52014-3</v>
      </c>
      <c r="E158" t="str">
        <v>CAISSE 3 MORTIERS Ø75 CARTON EVENTAIL - PRET</v>
      </c>
      <c r="F158" t="str">
        <v>INTERNE</v>
      </c>
      <c r="G158" t="str">
        <v/>
      </c>
      <c r="H158" t="str">
        <v>ACCPYRO</v>
      </c>
      <c r="I158" t="str">
        <v>MORT STRUC</v>
      </c>
      <c r="J158">
        <v>0</v>
      </c>
      <c r="K158" t="str">
        <v/>
      </c>
      <c r="L158" t="str">
        <v/>
      </c>
      <c r="M158" t="str">
        <v>FR</v>
      </c>
      <c r="N158" t="str">
        <v/>
      </c>
      <c r="O158" t="str">
        <v/>
      </c>
      <c r="P158" t="str">
        <v/>
      </c>
      <c r="Q158">
        <v>0</v>
      </c>
      <c r="R158" t="str">
        <v/>
      </c>
      <c r="S158">
        <v>0</v>
      </c>
      <c r="T158" t="str">
        <v>F-00000480</v>
      </c>
      <c r="U158">
        <v>173</v>
      </c>
      <c r="V158">
        <v>0</v>
      </c>
      <c r="W158">
        <v>0</v>
      </c>
      <c r="X158" t="str">
        <v/>
      </c>
    </row>
    <row r="159">
      <c r="A159" t="str">
        <v>AutoTable</v>
      </c>
      <c r="D159" t="str">
        <v>Y52014-3D</v>
      </c>
      <c r="E159" t="str">
        <v>CAISSE 3 MORTIERS Ø75 CARTON DROIT - PRET</v>
      </c>
      <c r="F159" t="str">
        <v>INTERNE</v>
      </c>
      <c r="G159" t="str">
        <v/>
      </c>
      <c r="H159" t="str">
        <v>ACCPYRO</v>
      </c>
      <c r="I159" t="str">
        <v>MORT STRUC</v>
      </c>
      <c r="J159">
        <v>0</v>
      </c>
      <c r="K159" t="str">
        <v/>
      </c>
      <c r="L159" t="str">
        <v/>
      </c>
      <c r="M159" t="str">
        <v>FR</v>
      </c>
      <c r="N159" t="str">
        <v/>
      </c>
      <c r="O159" t="str">
        <v/>
      </c>
      <c r="P159" t="str">
        <v/>
      </c>
      <c r="Q159">
        <v>0</v>
      </c>
      <c r="R159" t="str">
        <v/>
      </c>
      <c r="S159">
        <v>0</v>
      </c>
      <c r="T159" t="str">
        <v>F-00000480</v>
      </c>
      <c r="U159">
        <v>0</v>
      </c>
      <c r="V159">
        <v>0</v>
      </c>
      <c r="W159">
        <v>0</v>
      </c>
      <c r="X159" t="str">
        <v/>
      </c>
    </row>
    <row r="160">
      <c r="A160" t="str">
        <v>AutoTable</v>
      </c>
      <c r="D160" t="str">
        <v>Y52017</v>
      </c>
      <c r="E160" t="str">
        <v>CAISSE 5 MORTIERS Ø100 CARTON -PRET</v>
      </c>
      <c r="F160" t="str">
        <v>INTERNE</v>
      </c>
      <c r="G160" t="str">
        <v/>
      </c>
      <c r="H160" t="str">
        <v>ACCPYRO</v>
      </c>
      <c r="I160" t="str">
        <v>MORT STRUC</v>
      </c>
      <c r="J160">
        <v>0</v>
      </c>
      <c r="K160" t="str">
        <v/>
      </c>
      <c r="L160" t="str">
        <v/>
      </c>
      <c r="M160" t="str">
        <v>FR</v>
      </c>
      <c r="N160" t="str">
        <v/>
      </c>
      <c r="O160" t="str">
        <v/>
      </c>
      <c r="P160" t="str">
        <v/>
      </c>
      <c r="Q160">
        <v>0</v>
      </c>
      <c r="R160" t="str">
        <v/>
      </c>
      <c r="S160">
        <v>0</v>
      </c>
      <c r="T160" t="str">
        <v>F-00000480</v>
      </c>
      <c r="U160">
        <v>726</v>
      </c>
      <c r="V160">
        <v>0</v>
      </c>
      <c r="W160">
        <v>0</v>
      </c>
      <c r="X160" t="str">
        <v/>
      </c>
    </row>
    <row r="161">
      <c r="A161" t="str">
        <v>AutoTable</v>
      </c>
      <c r="D161" t="str">
        <v>Y52017-3</v>
      </c>
      <c r="E161" t="str">
        <v>CAISSE 3 MORTIERS Ø100 CARTON EVENTAIL -PRET</v>
      </c>
      <c r="F161" t="str">
        <v>INTERNE</v>
      </c>
      <c r="G161" t="str">
        <v/>
      </c>
      <c r="H161" t="str">
        <v>ACCPYRO</v>
      </c>
      <c r="I161" t="str">
        <v>MORT STRUC</v>
      </c>
      <c r="J161">
        <v>0</v>
      </c>
      <c r="K161" t="str">
        <v/>
      </c>
      <c r="L161" t="str">
        <v/>
      </c>
      <c r="M161" t="str">
        <v>FR</v>
      </c>
      <c r="N161" t="str">
        <v/>
      </c>
      <c r="O161" t="str">
        <v/>
      </c>
      <c r="P161" t="str">
        <v/>
      </c>
      <c r="Q161">
        <v>0</v>
      </c>
      <c r="R161" t="str">
        <v/>
      </c>
      <c r="S161">
        <v>0</v>
      </c>
      <c r="T161" t="str">
        <v>F-00000480</v>
      </c>
      <c r="U161">
        <v>159</v>
      </c>
      <c r="V161">
        <v>0</v>
      </c>
      <c r="W161">
        <v>0</v>
      </c>
      <c r="X161" t="str">
        <v/>
      </c>
    </row>
    <row r="162">
      <c r="A162" t="str">
        <v>AutoTable</v>
      </c>
      <c r="D162" t="str">
        <v>Y52017-3D</v>
      </c>
      <c r="E162" t="str">
        <v>CAISSE 3 MORTIERS Ø100 CARTON DROIT - PRET</v>
      </c>
      <c r="F162" t="str">
        <v>INTERNE</v>
      </c>
      <c r="G162" t="str">
        <v/>
      </c>
      <c r="H162" t="str">
        <v>ACCPYRO</v>
      </c>
      <c r="I162" t="str">
        <v>MORT STRUC</v>
      </c>
      <c r="J162">
        <v>0</v>
      </c>
      <c r="K162" t="str">
        <v/>
      </c>
      <c r="L162" t="str">
        <v/>
      </c>
      <c r="M162" t="str">
        <v>FR</v>
      </c>
      <c r="N162" t="str">
        <v/>
      </c>
      <c r="O162" t="str">
        <v/>
      </c>
      <c r="P162" t="str">
        <v/>
      </c>
      <c r="Q162">
        <v>0</v>
      </c>
      <c r="R162" t="str">
        <v/>
      </c>
      <c r="S162">
        <v>0</v>
      </c>
      <c r="T162" t="str">
        <v>F-00000480</v>
      </c>
      <c r="U162">
        <v>28</v>
      </c>
      <c r="V162">
        <v>0</v>
      </c>
      <c r="W162">
        <v>0</v>
      </c>
      <c r="X162" t="str">
        <v/>
      </c>
    </row>
    <row r="163">
      <c r="A163" t="str">
        <v>AutoTable</v>
      </c>
      <c r="D163" t="str">
        <v>Y52020</v>
      </c>
      <c r="E163" t="str">
        <v>CAISSE 5 MORTIERS Ø125 CARTON - PRET</v>
      </c>
      <c r="F163" t="str">
        <v>INTERNE</v>
      </c>
      <c r="G163" t="str">
        <v/>
      </c>
      <c r="H163" t="str">
        <v>ACCPYRO</v>
      </c>
      <c r="I163" t="str">
        <v>MORT STRUC</v>
      </c>
      <c r="J163">
        <v>0</v>
      </c>
      <c r="K163" t="str">
        <v/>
      </c>
      <c r="L163" t="str">
        <v/>
      </c>
      <c r="M163" t="str">
        <v>FR</v>
      </c>
      <c r="N163" t="str">
        <v/>
      </c>
      <c r="O163" t="str">
        <v/>
      </c>
      <c r="P163" t="str">
        <v/>
      </c>
      <c r="Q163">
        <v>0</v>
      </c>
      <c r="R163" t="str">
        <v/>
      </c>
      <c r="S163">
        <v>0</v>
      </c>
      <c r="T163" t="str">
        <v>F-00000480</v>
      </c>
      <c r="U163">
        <v>23</v>
      </c>
      <c r="V163">
        <v>0</v>
      </c>
      <c r="W163">
        <v>0</v>
      </c>
      <c r="X163" t="str">
        <v/>
      </c>
    </row>
    <row r="164">
      <c r="A164" t="str">
        <v>AutoTable</v>
      </c>
      <c r="D164" t="str">
        <v>Y52020-3</v>
      </c>
      <c r="E164" t="str">
        <v>CAISSE 3 MORTIERS Ø125 CARTON EVENTAIL - PRE</v>
      </c>
      <c r="F164" t="str">
        <v>INTERNE</v>
      </c>
      <c r="G164" t="str">
        <v/>
      </c>
      <c r="H164" t="str">
        <v>ACCPYRO</v>
      </c>
      <c r="I164" t="str">
        <v>MORT STRUC</v>
      </c>
      <c r="J164">
        <v>0</v>
      </c>
      <c r="K164" t="str">
        <v/>
      </c>
      <c r="L164" t="str">
        <v/>
      </c>
      <c r="M164" t="str">
        <v>FR</v>
      </c>
      <c r="N164" t="str">
        <v/>
      </c>
      <c r="O164" t="str">
        <v/>
      </c>
      <c r="P164" t="str">
        <v/>
      </c>
      <c r="Q164">
        <v>0</v>
      </c>
      <c r="R164" t="str">
        <v/>
      </c>
      <c r="S164">
        <v>0</v>
      </c>
      <c r="T164" t="str">
        <v>F-00000480</v>
      </c>
      <c r="U164">
        <v>33</v>
      </c>
      <c r="V164">
        <v>0</v>
      </c>
      <c r="W164">
        <v>0</v>
      </c>
      <c r="X164" t="str">
        <v/>
      </c>
    </row>
    <row r="165">
      <c r="A165" t="str">
        <v>AutoTable</v>
      </c>
      <c r="D165" t="str">
        <v>Y52022</v>
      </c>
      <c r="E165" t="str">
        <v>MORTIER Ø200 CARTON (H=850) - PRET</v>
      </c>
      <c r="F165" t="str">
        <v>INTERNE</v>
      </c>
      <c r="G165" t="str">
        <v/>
      </c>
      <c r="H165" t="str">
        <v>ACCPYRO</v>
      </c>
      <c r="I165" t="str">
        <v>MORT STRUC</v>
      </c>
      <c r="J165">
        <v>0</v>
      </c>
      <c r="K165" t="str">
        <v/>
      </c>
      <c r="L165" t="str">
        <v/>
      </c>
      <c r="M165" t="str">
        <v>FR</v>
      </c>
      <c r="N165" t="str">
        <v/>
      </c>
      <c r="O165" t="str">
        <v/>
      </c>
      <c r="P165" t="str">
        <v/>
      </c>
      <c r="Q165">
        <v>0</v>
      </c>
      <c r="R165" t="str">
        <v/>
      </c>
      <c r="S165">
        <v>0</v>
      </c>
      <c r="T165" t="str">
        <v>F-00000480</v>
      </c>
      <c r="U165">
        <v>30</v>
      </c>
      <c r="V165">
        <v>0</v>
      </c>
      <c r="W165">
        <v>0</v>
      </c>
      <c r="X165" t="str">
        <v/>
      </c>
    </row>
    <row r="166">
      <c r="A166" t="str">
        <v>AutoTable</v>
      </c>
      <c r="D166" t="str">
        <v>Y52025</v>
      </c>
      <c r="E166" t="str">
        <v>CAISSE 5 MORTIERS Ø150 CARTON - PRET</v>
      </c>
      <c r="F166" t="str">
        <v>INTERNE</v>
      </c>
      <c r="G166" t="str">
        <v/>
      </c>
      <c r="H166" t="str">
        <v>ACCPYRO</v>
      </c>
      <c r="I166" t="str">
        <v>MORT STRUC</v>
      </c>
      <c r="J166">
        <v>0</v>
      </c>
      <c r="K166" t="str">
        <v/>
      </c>
      <c r="L166" t="str">
        <v/>
      </c>
      <c r="M166" t="str">
        <v>FR</v>
      </c>
      <c r="N166" t="str">
        <v/>
      </c>
      <c r="O166" t="str">
        <v/>
      </c>
      <c r="P166" t="str">
        <v/>
      </c>
      <c r="Q166">
        <v>0</v>
      </c>
      <c r="R166" t="str">
        <v/>
      </c>
      <c r="S166">
        <v>0</v>
      </c>
      <c r="T166" t="str">
        <v>F-00000480</v>
      </c>
      <c r="U166">
        <v>0</v>
      </c>
      <c r="V166">
        <v>0</v>
      </c>
      <c r="W166">
        <v>0</v>
      </c>
      <c r="X166" t="str">
        <v/>
      </c>
    </row>
    <row r="167">
      <c r="A167" t="str">
        <v>AutoTable</v>
      </c>
      <c r="D167" t="str">
        <v>Y52025-3</v>
      </c>
      <c r="E167" t="str">
        <v>CAISSE 3 MORTIERS Ø150 CARTON - PRET</v>
      </c>
      <c r="F167" t="str">
        <v>INTERNE</v>
      </c>
      <c r="G167" t="str">
        <v/>
      </c>
      <c r="H167" t="str">
        <v>ACCPYRO</v>
      </c>
      <c r="I167" t="str">
        <v>MORT STRUC</v>
      </c>
      <c r="J167">
        <v>0</v>
      </c>
      <c r="K167" t="str">
        <v/>
      </c>
      <c r="L167" t="str">
        <v/>
      </c>
      <c r="M167" t="str">
        <v>FR</v>
      </c>
      <c r="N167" t="str">
        <v/>
      </c>
      <c r="O167" t="str">
        <v/>
      </c>
      <c r="P167" t="str">
        <v/>
      </c>
      <c r="Q167">
        <v>0</v>
      </c>
      <c r="R167" t="str">
        <v/>
      </c>
      <c r="S167">
        <v>0</v>
      </c>
      <c r="T167" t="str">
        <v>F-00000480</v>
      </c>
      <c r="U167">
        <v>10</v>
      </c>
      <c r="V167">
        <v>0</v>
      </c>
      <c r="W167">
        <v>0</v>
      </c>
      <c r="X167" t="str">
        <v/>
      </c>
    </row>
    <row r="168">
      <c r="A168" t="str">
        <v>AutoTable</v>
      </c>
      <c r="D168" t="str">
        <v>KITADR</v>
      </c>
      <c r="E168" t="str">
        <v>KIT ADR (2 Magn rect. Orange + 3 Magn Etiquette 1)</v>
      </c>
      <c r="F168" t="str">
        <v>1</v>
      </c>
      <c r="G168" t="str">
        <v/>
      </c>
      <c r="H168" t="str">
        <v>ACCPYRO</v>
      </c>
      <c r="I168" t="str">
        <v>OUTILLAGE</v>
      </c>
      <c r="J168">
        <v>0</v>
      </c>
      <c r="K168" t="str">
        <v/>
      </c>
      <c r="L168" t="str">
        <v/>
      </c>
      <c r="M168" t="str">
        <v>FR</v>
      </c>
      <c r="N168" t="str">
        <v/>
      </c>
      <c r="O168" t="str">
        <v/>
      </c>
      <c r="P168" t="str">
        <v/>
      </c>
      <c r="Q168">
        <v>0</v>
      </c>
      <c r="R168" t="str">
        <v/>
      </c>
      <c r="S168">
        <v>0</v>
      </c>
      <c r="T168" t="str">
        <v>F-00000480</v>
      </c>
      <c r="U168">
        <v>1</v>
      </c>
      <c r="V168">
        <v>0</v>
      </c>
      <c r="W168">
        <v>0</v>
      </c>
      <c r="X168" t="str">
        <v/>
      </c>
    </row>
    <row r="169">
      <c r="A169" t="str">
        <v>AutoTable</v>
      </c>
      <c r="D169" t="str">
        <v>14022V</v>
      </c>
      <c r="E169" t="str">
        <v>GODET PLASTIFIE 60 X 18 VERT LES 4000</v>
      </c>
      <c r="F169" t="str">
        <v>INTERNE</v>
      </c>
      <c r="G169" t="str">
        <v/>
      </c>
      <c r="H169" t="str">
        <v>ACCPYRO</v>
      </c>
      <c r="I169" t="str">
        <v>OUTILLAGE</v>
      </c>
      <c r="J169">
        <v>0</v>
      </c>
      <c r="K169" t="str">
        <v/>
      </c>
      <c r="L169" t="str">
        <v/>
      </c>
      <c r="M169" t="str">
        <v>FR</v>
      </c>
      <c r="N169" t="str">
        <v/>
      </c>
      <c r="O169" t="str">
        <v/>
      </c>
      <c r="P169" t="str">
        <v/>
      </c>
      <c r="Q169">
        <v>0</v>
      </c>
      <c r="R169" t="str">
        <v/>
      </c>
      <c r="S169">
        <v>0</v>
      </c>
      <c r="T169" t="str">
        <v>F-00000480</v>
      </c>
      <c r="U169">
        <v>8000</v>
      </c>
      <c r="V169">
        <v>0.00487</v>
      </c>
      <c r="W169">
        <v>0</v>
      </c>
      <c r="X169" t="str">
        <v/>
      </c>
    </row>
    <row r="170">
      <c r="A170" t="str">
        <v>AutoTable</v>
      </c>
      <c r="D170" t="str">
        <v>14097</v>
      </c>
      <c r="E170" t="str">
        <v>CADRE PLAT CHAND -&gt; 30 MM</v>
      </c>
      <c r="F170" t="str">
        <v>INTERNE</v>
      </c>
      <c r="G170" t="str">
        <v/>
      </c>
      <c r="H170" t="str">
        <v>ACCPYRO</v>
      </c>
      <c r="I170" t="str">
        <v>OUTILLAGE</v>
      </c>
      <c r="J170">
        <v>0</v>
      </c>
      <c r="K170" t="str">
        <v/>
      </c>
      <c r="L170" t="str">
        <v/>
      </c>
      <c r="M170" t="str">
        <v>FR</v>
      </c>
      <c r="N170" t="str">
        <v/>
      </c>
      <c r="O170" t="str">
        <v/>
      </c>
      <c r="P170" t="str">
        <v/>
      </c>
      <c r="Q170">
        <v>0</v>
      </c>
      <c r="R170" t="str">
        <v/>
      </c>
      <c r="S170">
        <v>0</v>
      </c>
      <c r="T170" t="str">
        <v>F-00000174</v>
      </c>
      <c r="U170">
        <v>0</v>
      </c>
      <c r="V170">
        <v>0</v>
      </c>
      <c r="W170">
        <v>0</v>
      </c>
      <c r="X170" t="str">
        <v/>
      </c>
    </row>
    <row r="171">
      <c r="A171" t="str">
        <v>AutoTable</v>
      </c>
      <c r="D171" t="str">
        <v>14098</v>
      </c>
      <c r="E171" t="str">
        <v>CADRE CUVETTE POUR CHANDELLES Ø 50</v>
      </c>
      <c r="F171" t="str">
        <v>INTERNE</v>
      </c>
      <c r="G171" t="str">
        <v/>
      </c>
      <c r="H171" t="str">
        <v>ACCPYRO</v>
      </c>
      <c r="I171" t="str">
        <v>OUTILLAGE</v>
      </c>
      <c r="J171">
        <v>0</v>
      </c>
      <c r="K171" t="str">
        <v/>
      </c>
      <c r="L171" t="str">
        <v/>
      </c>
      <c r="M171" t="str">
        <v>FR</v>
      </c>
      <c r="N171" t="str">
        <v/>
      </c>
      <c r="O171" t="str">
        <v/>
      </c>
      <c r="P171" t="str">
        <v/>
      </c>
      <c r="Q171">
        <v>0</v>
      </c>
      <c r="R171" t="str">
        <v/>
      </c>
      <c r="S171">
        <v>0</v>
      </c>
      <c r="T171" t="str">
        <v>F-00000174</v>
      </c>
      <c r="U171">
        <v>0</v>
      </c>
      <c r="V171">
        <v>1.17</v>
      </c>
      <c r="W171">
        <v>0</v>
      </c>
      <c r="X171" t="str">
        <v/>
      </c>
    </row>
    <row r="172">
      <c r="A172" t="str">
        <v>AutoTable</v>
      </c>
      <c r="D172" t="str">
        <v>14099</v>
      </c>
      <c r="E172" t="str">
        <v>CADRE PLAT POUR CHANDELLES 600 X 400</v>
      </c>
      <c r="F172" t="str">
        <v>INTERNE</v>
      </c>
      <c r="G172" t="str">
        <v/>
      </c>
      <c r="H172" t="str">
        <v>ACCPYRO</v>
      </c>
      <c r="I172" t="str">
        <v>OUTILLAGE</v>
      </c>
      <c r="J172">
        <v>0</v>
      </c>
      <c r="K172" t="str">
        <v/>
      </c>
      <c r="L172" t="str">
        <v/>
      </c>
      <c r="M172" t="str">
        <v>FR</v>
      </c>
      <c r="N172" t="str">
        <v/>
      </c>
      <c r="O172" t="str">
        <v/>
      </c>
      <c r="P172" t="str">
        <v/>
      </c>
      <c r="Q172">
        <v>0</v>
      </c>
      <c r="R172" t="str">
        <v/>
      </c>
      <c r="S172">
        <v>0</v>
      </c>
      <c r="T172" t="str">
        <v>F-00000174</v>
      </c>
      <c r="U172">
        <v>0</v>
      </c>
      <c r="V172">
        <v>0</v>
      </c>
      <c r="W172">
        <v>0</v>
      </c>
      <c r="X172" t="str">
        <v/>
      </c>
    </row>
    <row r="173">
      <c r="A173" t="str">
        <v>AutoTable</v>
      </c>
      <c r="D173" t="str">
        <v>14317</v>
      </c>
      <c r="E173" t="str">
        <v>MODULE DE CONNECTION RX - 16 LIGNES</v>
      </c>
      <c r="F173" t="str">
        <v>INTERNE</v>
      </c>
      <c r="G173" t="str">
        <v/>
      </c>
      <c r="H173" t="str">
        <v>ACCPYRO</v>
      </c>
      <c r="I173" t="str">
        <v>OUTILLAGE</v>
      </c>
      <c r="J173">
        <v>0</v>
      </c>
      <c r="K173" t="str">
        <v/>
      </c>
      <c r="L173" t="str">
        <v/>
      </c>
      <c r="M173" t="str">
        <v>CN</v>
      </c>
      <c r="N173" t="str">
        <v/>
      </c>
      <c r="O173" t="str">
        <v/>
      </c>
      <c r="P173" t="str">
        <v/>
      </c>
      <c r="Q173">
        <v>0</v>
      </c>
      <c r="R173" t="str">
        <v/>
      </c>
      <c r="S173">
        <v>0</v>
      </c>
      <c r="T173" t="str">
        <v>F-00000300</v>
      </c>
      <c r="U173">
        <v>324</v>
      </c>
      <c r="V173">
        <v>16.04</v>
      </c>
      <c r="W173">
        <v>0</v>
      </c>
      <c r="X173" t="str">
        <v/>
      </c>
    </row>
    <row r="174">
      <c r="A174" t="str">
        <v>AutoTable</v>
      </c>
      <c r="D174" t="str">
        <v>29080-1A</v>
      </c>
      <c r="E174" t="str">
        <v>BLOC ELECTRIQUE  ALKALINE 36 V</v>
      </c>
      <c r="F174" t="str">
        <v>INTERNE</v>
      </c>
      <c r="G174" t="str">
        <v/>
      </c>
      <c r="H174" t="str">
        <v>ACCPYRO</v>
      </c>
      <c r="I174" t="str">
        <v>OUTILLAGE</v>
      </c>
      <c r="J174">
        <v>0</v>
      </c>
      <c r="K174" t="str">
        <v/>
      </c>
      <c r="L174" t="str">
        <v/>
      </c>
      <c r="M174" t="str">
        <v>FR</v>
      </c>
      <c r="N174" t="str">
        <v/>
      </c>
      <c r="O174" t="str">
        <v/>
      </c>
      <c r="P174" t="str">
        <v/>
      </c>
      <c r="Q174">
        <v>0</v>
      </c>
      <c r="R174" t="str">
        <v/>
      </c>
      <c r="S174">
        <v>0</v>
      </c>
      <c r="T174" t="str">
        <v>F-00000099</v>
      </c>
      <c r="U174">
        <v>0</v>
      </c>
      <c r="V174">
        <v>18.1</v>
      </c>
      <c r="W174">
        <v>0</v>
      </c>
      <c r="X174" t="str">
        <v/>
      </c>
    </row>
    <row r="175">
      <c r="A175" t="str">
        <v>AutoTable</v>
      </c>
      <c r="D175" t="str">
        <v>29151</v>
      </c>
      <c r="E175" t="str">
        <v>TREPIED BOIS GRAND  MODELE</v>
      </c>
      <c r="F175" t="str">
        <v>INTERNE</v>
      </c>
      <c r="G175" t="str">
        <v/>
      </c>
      <c r="H175" t="str">
        <v>ACCPYRO</v>
      </c>
      <c r="I175" t="str">
        <v>OUTILLAGE</v>
      </c>
      <c r="J175">
        <v>0</v>
      </c>
      <c r="K175" t="str">
        <v/>
      </c>
      <c r="L175" t="str">
        <v/>
      </c>
      <c r="M175" t="str">
        <v>FR</v>
      </c>
      <c r="N175" t="str">
        <v/>
      </c>
      <c r="O175" t="str">
        <v/>
      </c>
      <c r="P175" t="str">
        <v/>
      </c>
      <c r="Q175">
        <v>0</v>
      </c>
      <c r="R175" t="str">
        <v/>
      </c>
      <c r="S175">
        <v>0</v>
      </c>
      <c r="T175" t="str">
        <v>F-00000174</v>
      </c>
      <c r="U175">
        <v>192</v>
      </c>
      <c r="V175">
        <v>1.91</v>
      </c>
      <c r="W175">
        <v>0</v>
      </c>
      <c r="X175" t="str">
        <v/>
      </c>
    </row>
    <row r="176">
      <c r="A176" t="str">
        <v>AutoTable</v>
      </c>
      <c r="D176" t="str">
        <v>29200</v>
      </c>
      <c r="E176" t="str">
        <v>PINCE A DENUDER</v>
      </c>
      <c r="F176" t="str">
        <v>1</v>
      </c>
      <c r="G176" t="str">
        <v/>
      </c>
      <c r="H176" t="str">
        <v>ACCPYRO</v>
      </c>
      <c r="I176" t="str">
        <v>OUTILLAGE</v>
      </c>
      <c r="J176">
        <v>0</v>
      </c>
      <c r="K176" t="str">
        <v/>
      </c>
      <c r="L176" t="str">
        <v/>
      </c>
      <c r="M176" t="str">
        <v>CN</v>
      </c>
      <c r="N176" t="str">
        <v/>
      </c>
      <c r="O176" t="str">
        <v/>
      </c>
      <c r="P176" t="str">
        <v/>
      </c>
      <c r="Q176">
        <v>0</v>
      </c>
      <c r="R176" t="str">
        <v/>
      </c>
      <c r="S176">
        <v>0</v>
      </c>
      <c r="T176" t="str">
        <v>F-00000300</v>
      </c>
      <c r="U176">
        <v>1401</v>
      </c>
      <c r="V176">
        <v>4.01</v>
      </c>
      <c r="W176">
        <v>0</v>
      </c>
      <c r="X176" t="str">
        <v/>
      </c>
    </row>
    <row r="177">
      <c r="A177" t="str">
        <v>AutoTable</v>
      </c>
      <c r="D177" t="str">
        <v>29212</v>
      </c>
      <c r="E177" t="str">
        <v>CLOU DE 50 (BTE DE 5 KG)</v>
      </c>
      <c r="F177" t="str">
        <v>INTERNE</v>
      </c>
      <c r="G177" t="str">
        <v/>
      </c>
      <c r="H177" t="str">
        <v>ACCPYRO</v>
      </c>
      <c r="I177" t="str">
        <v>OUTILLAGE</v>
      </c>
      <c r="J177">
        <v>0</v>
      </c>
      <c r="K177" t="str">
        <v/>
      </c>
      <c r="L177" t="str">
        <v/>
      </c>
      <c r="M177" t="str">
        <v>CN</v>
      </c>
      <c r="N177" t="str">
        <v/>
      </c>
      <c r="O177" t="str">
        <v/>
      </c>
      <c r="P177" t="str">
        <v/>
      </c>
      <c r="Q177">
        <v>0</v>
      </c>
      <c r="R177" t="str">
        <v/>
      </c>
      <c r="S177">
        <v>0</v>
      </c>
      <c r="T177" t="str">
        <v>F-00000300</v>
      </c>
      <c r="U177">
        <v>1</v>
      </c>
      <c r="V177">
        <v>7.32</v>
      </c>
      <c r="W177">
        <v>0</v>
      </c>
      <c r="X177" t="str">
        <v/>
      </c>
    </row>
    <row r="178">
      <c r="A178" t="str">
        <v>AutoTable</v>
      </c>
      <c r="D178" t="str">
        <v>29213</v>
      </c>
      <c r="E178" t="str">
        <v>PINCE COUPANTE 20 CM</v>
      </c>
      <c r="F178" t="str">
        <v>1</v>
      </c>
      <c r="G178" t="str">
        <v/>
      </c>
      <c r="H178" t="str">
        <v>ACCPYRO</v>
      </c>
      <c r="I178" t="str">
        <v>OUTILLAGE</v>
      </c>
      <c r="J178">
        <v>0</v>
      </c>
      <c r="K178" t="str">
        <v/>
      </c>
      <c r="L178" t="str">
        <v/>
      </c>
      <c r="M178" t="str">
        <v>CN</v>
      </c>
      <c r="N178" t="str">
        <v/>
      </c>
      <c r="O178" t="str">
        <v/>
      </c>
      <c r="P178" t="str">
        <v/>
      </c>
      <c r="Q178">
        <v>0</v>
      </c>
      <c r="R178" t="str">
        <v/>
      </c>
      <c r="S178">
        <v>0</v>
      </c>
      <c r="T178" t="str">
        <v>F-00000300</v>
      </c>
      <c r="U178">
        <v>1099</v>
      </c>
      <c r="V178">
        <v>0.61</v>
      </c>
      <c r="W178">
        <v>0</v>
      </c>
      <c r="X178" t="str">
        <v/>
      </c>
    </row>
    <row r="179">
      <c r="A179" t="str">
        <v>AutoTable</v>
      </c>
      <c r="D179" t="str">
        <v>29219</v>
      </c>
      <c r="E179" t="str">
        <v>MULTIMETRE DIGITAL</v>
      </c>
      <c r="F179" t="str">
        <v>1</v>
      </c>
      <c r="G179" t="str">
        <v/>
      </c>
      <c r="H179" t="str">
        <v>ACCPYRO</v>
      </c>
      <c r="I179" t="str">
        <v>OUTILLAGE</v>
      </c>
      <c r="J179">
        <v>0</v>
      </c>
      <c r="K179" t="str">
        <v/>
      </c>
      <c r="L179" t="str">
        <v/>
      </c>
      <c r="M179" t="str">
        <v>CN</v>
      </c>
      <c r="N179" t="str">
        <v/>
      </c>
      <c r="O179" t="str">
        <v/>
      </c>
      <c r="P179" t="str">
        <v/>
      </c>
      <c r="Q179">
        <v>0</v>
      </c>
      <c r="R179" t="str">
        <v/>
      </c>
      <c r="S179">
        <v>0</v>
      </c>
      <c r="T179" t="str">
        <v>F-00000300</v>
      </c>
      <c r="U179">
        <v>302</v>
      </c>
      <c r="V179">
        <v>2.12</v>
      </c>
      <c r="W179">
        <v>0</v>
      </c>
      <c r="X179" t="str">
        <v/>
      </c>
    </row>
    <row r="180">
      <c r="A180" t="str">
        <v>AutoTable</v>
      </c>
      <c r="D180" t="str">
        <v>29220</v>
      </c>
      <c r="E180" t="str">
        <v>ROULEAU DANGER - 100 METRES</v>
      </c>
      <c r="F180" t="str">
        <v>INTERNE</v>
      </c>
      <c r="G180" t="str">
        <v/>
      </c>
      <c r="H180" t="str">
        <v>ACCPYRO</v>
      </c>
      <c r="I180" t="str">
        <v>OUTILLAGE</v>
      </c>
      <c r="J180">
        <v>0</v>
      </c>
      <c r="K180" t="str">
        <v/>
      </c>
      <c r="L180" t="str">
        <v/>
      </c>
      <c r="M180" t="str">
        <v>CN</v>
      </c>
      <c r="N180" t="str">
        <v/>
      </c>
      <c r="O180" t="str">
        <v/>
      </c>
      <c r="P180" t="str">
        <v/>
      </c>
      <c r="Q180">
        <v>0</v>
      </c>
      <c r="R180" t="str">
        <v/>
      </c>
      <c r="S180">
        <v>0</v>
      </c>
      <c r="T180" t="str">
        <v>F-00000300</v>
      </c>
      <c r="U180">
        <v>0</v>
      </c>
      <c r="V180">
        <v>0.41</v>
      </c>
      <c r="W180">
        <v>0</v>
      </c>
      <c r="X180" t="str">
        <v/>
      </c>
    </row>
    <row r="181">
      <c r="A181" t="str">
        <v>AutoTable</v>
      </c>
      <c r="D181" t="str">
        <v>29221</v>
      </c>
      <c r="E181" t="str">
        <v>CHRONOMETRE</v>
      </c>
      <c r="F181" t="str">
        <v>INTERNE</v>
      </c>
      <c r="G181" t="str">
        <v/>
      </c>
      <c r="H181" t="str">
        <v>ACCPYRO</v>
      </c>
      <c r="I181" t="str">
        <v>OUTILLAGE</v>
      </c>
      <c r="J181">
        <v>0</v>
      </c>
      <c r="K181" t="str">
        <v/>
      </c>
      <c r="L181" t="str">
        <v/>
      </c>
      <c r="M181" t="str">
        <v>CN</v>
      </c>
      <c r="N181" t="str">
        <v/>
      </c>
      <c r="O181" t="str">
        <v/>
      </c>
      <c r="P181" t="str">
        <v/>
      </c>
      <c r="Q181">
        <v>0</v>
      </c>
      <c r="R181" t="str">
        <v/>
      </c>
      <c r="S181">
        <v>0</v>
      </c>
      <c r="T181" t="str">
        <v>F-00000300</v>
      </c>
      <c r="U181">
        <v>0</v>
      </c>
      <c r="V181">
        <v>0</v>
      </c>
      <c r="W181">
        <v>0</v>
      </c>
      <c r="X181" t="str">
        <v/>
      </c>
    </row>
    <row r="182">
      <c r="A182" t="str">
        <v>AutoTable</v>
      </c>
      <c r="D182" t="str">
        <v>29231</v>
      </c>
      <c r="E182" t="str">
        <v>PINCE POUR CONNECTEUR</v>
      </c>
      <c r="F182" t="str">
        <v>1</v>
      </c>
      <c r="G182" t="str">
        <v/>
      </c>
      <c r="H182" t="str">
        <v>ACCPYRO</v>
      </c>
      <c r="I182" t="str">
        <v>OUTILLAGE</v>
      </c>
      <c r="J182">
        <v>0</v>
      </c>
      <c r="K182" t="str">
        <v/>
      </c>
      <c r="L182" t="str">
        <v/>
      </c>
      <c r="M182" t="str">
        <v>CN</v>
      </c>
      <c r="N182" t="str">
        <v/>
      </c>
      <c r="O182" t="str">
        <v/>
      </c>
      <c r="P182" t="str">
        <v/>
      </c>
      <c r="Q182">
        <v>0</v>
      </c>
      <c r="R182" t="str">
        <v/>
      </c>
      <c r="S182">
        <v>0</v>
      </c>
      <c r="T182" t="str">
        <v>F-00000300</v>
      </c>
      <c r="U182">
        <v>190</v>
      </c>
      <c r="V182">
        <v>2.38545</v>
      </c>
      <c r="W182">
        <v>0</v>
      </c>
      <c r="X182" t="str">
        <v/>
      </c>
    </row>
    <row r="183">
      <c r="A183" t="str">
        <v>AutoTable</v>
      </c>
      <c r="D183" t="str">
        <v>29232</v>
      </c>
      <c r="E183" t="str">
        <v>RUBALISE ROUGE BLANC 100 METRES</v>
      </c>
      <c r="F183" t="str">
        <v>INTERNE</v>
      </c>
      <c r="G183" t="str">
        <v/>
      </c>
      <c r="H183" t="str">
        <v>ACCPYRO</v>
      </c>
      <c r="I183" t="str">
        <v>OUTILLAGE</v>
      </c>
      <c r="J183">
        <v>0</v>
      </c>
      <c r="K183" t="str">
        <v/>
      </c>
      <c r="L183" t="str">
        <v/>
      </c>
      <c r="M183" t="str">
        <v>CN</v>
      </c>
      <c r="N183" t="str">
        <v/>
      </c>
      <c r="O183" t="str">
        <v/>
      </c>
      <c r="P183" t="str">
        <v/>
      </c>
      <c r="Q183">
        <v>0</v>
      </c>
      <c r="R183" t="str">
        <v/>
      </c>
      <c r="S183">
        <v>0</v>
      </c>
      <c r="T183" t="str">
        <v>F-00000300</v>
      </c>
      <c r="U183">
        <v>1724</v>
      </c>
      <c r="V183">
        <v>0.9845</v>
      </c>
      <c r="W183">
        <v>0</v>
      </c>
      <c r="X183" t="str">
        <v/>
      </c>
    </row>
    <row r="184">
      <c r="A184" t="str">
        <v>AutoTable</v>
      </c>
      <c r="D184" t="str">
        <v>29235R/F</v>
      </c>
      <c r="E184" t="str">
        <v>CABLE TYPE AUDIO ROUGE / NOIR X 200M</v>
      </c>
      <c r="F184" t="str">
        <v>INTERNE</v>
      </c>
      <c r="G184" t="str">
        <v/>
      </c>
      <c r="H184" t="str">
        <v>ACCPYRO</v>
      </c>
      <c r="I184" t="str">
        <v>OUTILLAGE</v>
      </c>
      <c r="J184">
        <v>0</v>
      </c>
      <c r="K184" t="str">
        <v/>
      </c>
      <c r="L184" t="str">
        <v/>
      </c>
      <c r="M184" t="str">
        <v>CN</v>
      </c>
      <c r="N184" t="str">
        <v/>
      </c>
      <c r="O184" t="str">
        <v/>
      </c>
      <c r="P184" t="str">
        <v/>
      </c>
      <c r="Q184">
        <v>0</v>
      </c>
      <c r="R184" t="str">
        <v/>
      </c>
      <c r="S184">
        <v>0</v>
      </c>
      <c r="T184" t="str">
        <v>F-00000300</v>
      </c>
      <c r="U184">
        <v>45</v>
      </c>
      <c r="V184">
        <v>76.14867</v>
      </c>
      <c r="W184">
        <v>0</v>
      </c>
      <c r="X184" t="str">
        <v/>
      </c>
    </row>
    <row r="185">
      <c r="A185" t="str">
        <v>AutoTable</v>
      </c>
      <c r="D185" t="str">
        <v>29250</v>
      </c>
      <c r="E185" t="str">
        <v>CHRONOMETRE DE TABLE</v>
      </c>
      <c r="F185" t="str">
        <v>1</v>
      </c>
      <c r="G185" t="str">
        <v/>
      </c>
      <c r="H185" t="str">
        <v>ACCPYRO</v>
      </c>
      <c r="I185" t="str">
        <v>OUTILLAGE</v>
      </c>
      <c r="J185">
        <v>0</v>
      </c>
      <c r="K185" t="str">
        <v/>
      </c>
      <c r="L185" t="str">
        <v/>
      </c>
      <c r="M185" t="str">
        <v>FR</v>
      </c>
      <c r="N185" t="str">
        <v/>
      </c>
      <c r="O185" t="str">
        <v/>
      </c>
      <c r="P185" t="str">
        <v/>
      </c>
      <c r="Q185">
        <v>0</v>
      </c>
      <c r="R185" t="str">
        <v/>
      </c>
      <c r="S185">
        <v>0</v>
      </c>
      <c r="T185" t="str">
        <v>F-00000480</v>
      </c>
      <c r="U185">
        <v>1</v>
      </c>
      <c r="V185">
        <v>33</v>
      </c>
      <c r="W185">
        <v>0</v>
      </c>
      <c r="X185" t="str">
        <v/>
      </c>
    </row>
    <row r="186">
      <c r="A186" t="str">
        <v>AutoTable</v>
      </c>
      <c r="D186" t="str">
        <v>77010</v>
      </c>
      <c r="E186" t="str">
        <v>PITON SUPPORT POUR SOUCOUPE</v>
      </c>
      <c r="F186" t="str">
        <v>INTERNE</v>
      </c>
      <c r="G186" t="str">
        <v/>
      </c>
      <c r="H186" t="str">
        <v>ACCPYRO</v>
      </c>
      <c r="I186" t="str">
        <v>OUTILLAGE</v>
      </c>
      <c r="J186">
        <v>0</v>
      </c>
      <c r="K186" t="str">
        <v/>
      </c>
      <c r="L186" t="str">
        <v/>
      </c>
      <c r="M186" t="str">
        <v>FR</v>
      </c>
      <c r="N186" t="str">
        <v/>
      </c>
      <c r="O186" t="str">
        <v/>
      </c>
      <c r="P186" t="str">
        <v/>
      </c>
      <c r="Q186">
        <v>0</v>
      </c>
      <c r="R186" t="str">
        <v/>
      </c>
      <c r="S186">
        <v>0</v>
      </c>
      <c r="T186" t="str">
        <v>F-00000480</v>
      </c>
      <c r="U186">
        <v>0</v>
      </c>
      <c r="V186">
        <v>0</v>
      </c>
      <c r="W186">
        <v>0</v>
      </c>
      <c r="X186" t="str">
        <v/>
      </c>
    </row>
    <row r="187">
      <c r="A187" t="str">
        <v>AutoTable</v>
      </c>
      <c r="D187" t="str">
        <v>91237-1</v>
      </c>
      <c r="E187" t="str">
        <v>CABLE 1 M - XLR 3B - PRESTA</v>
      </c>
      <c r="F187" t="str">
        <v>INTERNE</v>
      </c>
      <c r="G187" t="str">
        <v/>
      </c>
      <c r="H187" t="str">
        <v>ACCPYRO</v>
      </c>
      <c r="I187" t="str">
        <v>OUTILLAGE</v>
      </c>
      <c r="J187">
        <v>0</v>
      </c>
      <c r="K187" t="str">
        <v/>
      </c>
      <c r="L187" t="str">
        <v/>
      </c>
      <c r="M187" t="str">
        <v>CA</v>
      </c>
      <c r="N187" t="str">
        <v/>
      </c>
      <c r="O187" t="str">
        <v/>
      </c>
      <c r="P187" t="str">
        <v/>
      </c>
      <c r="Q187">
        <v>0</v>
      </c>
      <c r="R187" t="str">
        <v/>
      </c>
      <c r="S187">
        <v>0</v>
      </c>
      <c r="T187" t="str">
        <v>F-00000362</v>
      </c>
      <c r="U187">
        <v>0</v>
      </c>
      <c r="V187">
        <v>2.74</v>
      </c>
      <c r="W187">
        <v>0</v>
      </c>
      <c r="X187" t="str">
        <v/>
      </c>
    </row>
    <row r="188">
      <c r="A188" t="str">
        <v>AutoTable</v>
      </c>
      <c r="D188" t="str">
        <v>91237-3</v>
      </c>
      <c r="E188" t="str">
        <v>CABLE 3 M - XLR 3B - PRESTA</v>
      </c>
      <c r="F188" t="str">
        <v>INTERNE</v>
      </c>
      <c r="G188" t="str">
        <v/>
      </c>
      <c r="H188" t="str">
        <v>ACCPYRO</v>
      </c>
      <c r="I188" t="str">
        <v>OUTILLAGE</v>
      </c>
      <c r="J188">
        <v>0</v>
      </c>
      <c r="K188" t="str">
        <v/>
      </c>
      <c r="L188" t="str">
        <v/>
      </c>
      <c r="M188" t="str">
        <v>CA</v>
      </c>
      <c r="N188" t="str">
        <v/>
      </c>
      <c r="O188" t="str">
        <v/>
      </c>
      <c r="P188" t="str">
        <v/>
      </c>
      <c r="Q188">
        <v>0</v>
      </c>
      <c r="R188" t="str">
        <v/>
      </c>
      <c r="S188">
        <v>0</v>
      </c>
      <c r="T188" t="str">
        <v>F-00000362</v>
      </c>
      <c r="U188">
        <v>0</v>
      </c>
      <c r="V188">
        <v>5.95</v>
      </c>
      <c r="W188">
        <v>0</v>
      </c>
      <c r="X188" t="str">
        <v/>
      </c>
    </row>
    <row r="189">
      <c r="A189" t="str">
        <v>AutoTable</v>
      </c>
      <c r="D189" t="str">
        <v>97004</v>
      </c>
      <c r="E189" t="str">
        <v>SPECTAFLAMME BOITE 1 LITRE</v>
      </c>
      <c r="F189" t="str">
        <v>INTERNE</v>
      </c>
      <c r="G189" t="str">
        <v/>
      </c>
      <c r="H189" t="str">
        <v>ACCPYRO</v>
      </c>
      <c r="I189" t="str">
        <v>OUTILLAGE</v>
      </c>
      <c r="J189">
        <v>0</v>
      </c>
      <c r="K189" t="str">
        <v/>
      </c>
      <c r="L189" t="str">
        <v/>
      </c>
      <c r="M189" t="str">
        <v>EU</v>
      </c>
      <c r="N189" t="str">
        <v/>
      </c>
      <c r="O189" t="str">
        <v/>
      </c>
      <c r="P189" t="str">
        <v/>
      </c>
      <c r="Q189">
        <v>0</v>
      </c>
      <c r="R189" t="str">
        <v/>
      </c>
      <c r="S189">
        <v>0</v>
      </c>
      <c r="T189" t="str">
        <v>F-00000342</v>
      </c>
      <c r="U189">
        <v>0</v>
      </c>
      <c r="V189">
        <v>24</v>
      </c>
      <c r="W189">
        <v>0</v>
      </c>
      <c r="X189" t="str">
        <v/>
      </c>
    </row>
    <row r="190">
      <c r="A190" t="str">
        <v>AutoTable</v>
      </c>
      <c r="D190" t="str">
        <v>EMB1/PP</v>
      </c>
      <c r="E190" t="str">
        <v>CARTON 28X18X17 (PETIT PETIT)</v>
      </c>
      <c r="F190" t="str">
        <v>INTERNE</v>
      </c>
      <c r="G190" t="str">
        <v/>
      </c>
      <c r="H190" t="str">
        <v>ACCPYRO</v>
      </c>
      <c r="I190" t="str">
        <v>OUTILLAGE</v>
      </c>
      <c r="J190">
        <v>0</v>
      </c>
      <c r="K190" t="str">
        <v/>
      </c>
      <c r="L190" t="str">
        <v/>
      </c>
      <c r="M190" t="str">
        <v>FR</v>
      </c>
      <c r="N190" t="str">
        <v/>
      </c>
      <c r="O190" t="str">
        <v/>
      </c>
      <c r="P190" t="str">
        <v/>
      </c>
      <c r="Q190">
        <v>0</v>
      </c>
      <c r="R190" t="str">
        <v/>
      </c>
      <c r="S190">
        <v>0</v>
      </c>
      <c r="T190" t="str">
        <v>F-00000483</v>
      </c>
      <c r="U190">
        <v>2086</v>
      </c>
      <c r="V190">
        <v>4.4</v>
      </c>
      <c r="W190">
        <v>0</v>
      </c>
      <c r="X190" t="str">
        <v/>
      </c>
    </row>
    <row r="191">
      <c r="A191" t="str">
        <v>AutoTable</v>
      </c>
      <c r="D191" t="str">
        <v>EMB2/PC</v>
      </c>
      <c r="E191" t="str">
        <v>CARTON 50X33X19.5 (PETIT CARRE) - 88391-010</v>
      </c>
      <c r="F191" t="str">
        <v>INTERNE</v>
      </c>
      <c r="G191" t="str">
        <v/>
      </c>
      <c r="H191" t="str">
        <v>ACCPYRO</v>
      </c>
      <c r="I191" t="str">
        <v>OUTILLAGE</v>
      </c>
      <c r="J191">
        <v>0</v>
      </c>
      <c r="K191" t="str">
        <v/>
      </c>
      <c r="L191" t="str">
        <v/>
      </c>
      <c r="M191" t="str">
        <v>CN</v>
      </c>
      <c r="N191" t="str">
        <v/>
      </c>
      <c r="O191" t="str">
        <v/>
      </c>
      <c r="P191" t="str">
        <v/>
      </c>
      <c r="Q191">
        <v>0</v>
      </c>
      <c r="R191" t="str">
        <v/>
      </c>
      <c r="S191">
        <v>0</v>
      </c>
      <c r="T191" t="str">
        <v>F-00000300</v>
      </c>
      <c r="U191">
        <v>971</v>
      </c>
      <c r="V191">
        <v>2.97</v>
      </c>
      <c r="W191">
        <v>0</v>
      </c>
      <c r="X191" t="str">
        <v/>
      </c>
    </row>
    <row r="192">
      <c r="A192" t="str">
        <v>AutoTable</v>
      </c>
      <c r="D192" t="str">
        <v>EMB3/GC</v>
      </c>
      <c r="E192" t="str">
        <v>CARTON 58X38X27 (GRAND CARRE) - 88392-010</v>
      </c>
      <c r="F192" t="str">
        <v>INTERNE</v>
      </c>
      <c r="G192" t="str">
        <v/>
      </c>
      <c r="H192" t="str">
        <v>ACCPYRO</v>
      </c>
      <c r="I192" t="str">
        <v>OUTILLAGE</v>
      </c>
      <c r="J192">
        <v>0</v>
      </c>
      <c r="K192" t="str">
        <v/>
      </c>
      <c r="L192" t="str">
        <v/>
      </c>
      <c r="M192" t="str">
        <v>FR</v>
      </c>
      <c r="N192" t="str">
        <v/>
      </c>
      <c r="O192" t="str">
        <v/>
      </c>
      <c r="P192" t="str">
        <v/>
      </c>
      <c r="Q192">
        <v>0</v>
      </c>
      <c r="R192" t="str">
        <v/>
      </c>
      <c r="S192">
        <v>0</v>
      </c>
      <c r="T192" t="str">
        <v>F-00000483</v>
      </c>
      <c r="U192">
        <v>1084</v>
      </c>
      <c r="V192">
        <v>3.46</v>
      </c>
      <c r="W192">
        <v>0</v>
      </c>
      <c r="X192" t="str">
        <v/>
      </c>
    </row>
    <row r="193">
      <c r="A193" t="str">
        <v>AutoTable</v>
      </c>
      <c r="D193" t="str">
        <v>EMB4/PCH</v>
      </c>
      <c r="E193" t="str">
        <v>CARTON 93X23X21 (PETIT CHANDELLE) - 88393-010</v>
      </c>
      <c r="F193" t="str">
        <v>INTERNE</v>
      </c>
      <c r="G193" t="str">
        <v/>
      </c>
      <c r="H193" t="str">
        <v>ACCPYRO</v>
      </c>
      <c r="I193" t="str">
        <v>OUTILLAGE</v>
      </c>
      <c r="J193">
        <v>0</v>
      </c>
      <c r="K193" t="str">
        <v/>
      </c>
      <c r="L193" t="str">
        <v/>
      </c>
      <c r="M193" t="str">
        <v>CN</v>
      </c>
      <c r="N193" t="str">
        <v/>
      </c>
      <c r="O193" t="str">
        <v/>
      </c>
      <c r="P193" t="str">
        <v/>
      </c>
      <c r="Q193">
        <v>0</v>
      </c>
      <c r="R193" t="str">
        <v/>
      </c>
      <c r="S193">
        <v>0</v>
      </c>
      <c r="T193" t="str">
        <v>F-00000300</v>
      </c>
      <c r="U193">
        <v>523</v>
      </c>
      <c r="V193">
        <v>4.02</v>
      </c>
      <c r="W193">
        <v>0</v>
      </c>
      <c r="X193" t="str">
        <v/>
      </c>
    </row>
    <row r="194">
      <c r="A194" t="str">
        <v>AutoTable</v>
      </c>
      <c r="D194" t="str">
        <v>EMB5/GCH</v>
      </c>
      <c r="E194" t="str">
        <v>CARTON 1185X265X255 (GRAND CHANDELLE) - 88586-010</v>
      </c>
      <c r="F194" t="str">
        <v>INTERNE</v>
      </c>
      <c r="G194" t="str">
        <v/>
      </c>
      <c r="H194" t="str">
        <v>ACCPYRO</v>
      </c>
      <c r="I194" t="str">
        <v>OUTILLAGE</v>
      </c>
      <c r="J194">
        <v>0</v>
      </c>
      <c r="K194" t="str">
        <v/>
      </c>
      <c r="L194" t="str">
        <v/>
      </c>
      <c r="M194" t="str">
        <v>CN</v>
      </c>
      <c r="N194" t="str">
        <v/>
      </c>
      <c r="O194" t="str">
        <v/>
      </c>
      <c r="P194" t="str">
        <v/>
      </c>
      <c r="Q194">
        <v>0</v>
      </c>
      <c r="R194" t="str">
        <v/>
      </c>
      <c r="S194">
        <v>0</v>
      </c>
      <c r="T194" t="str">
        <v>F-00000300</v>
      </c>
      <c r="U194">
        <v>625</v>
      </c>
      <c r="V194">
        <v>4.55</v>
      </c>
      <c r="W194">
        <v>0</v>
      </c>
      <c r="X194" t="str">
        <v/>
      </c>
    </row>
    <row r="195">
      <c r="A195" t="str">
        <v>AutoTable</v>
      </c>
      <c r="D195" t="str">
        <v>EMB6/DECOR5</v>
      </c>
      <c r="E195" t="str">
        <v>CARTON 1130X910X530 (5 LETTRES DECORS) - 86281-010</v>
      </c>
      <c r="F195" t="str">
        <v>INTERNE</v>
      </c>
      <c r="G195" t="str">
        <v/>
      </c>
      <c r="H195" t="str">
        <v>ACCPYRO</v>
      </c>
      <c r="I195" t="str">
        <v>OUTILLAGE</v>
      </c>
      <c r="J195">
        <v>0</v>
      </c>
      <c r="K195" t="str">
        <v/>
      </c>
      <c r="L195" t="str">
        <v/>
      </c>
      <c r="M195" t="str">
        <v>CN</v>
      </c>
      <c r="N195" t="str">
        <v/>
      </c>
      <c r="O195" t="str">
        <v/>
      </c>
      <c r="P195" t="str">
        <v/>
      </c>
      <c r="Q195">
        <v>0</v>
      </c>
      <c r="R195" t="str">
        <v/>
      </c>
      <c r="S195">
        <v>0</v>
      </c>
      <c r="T195" t="str">
        <v>F-00000300</v>
      </c>
      <c r="U195">
        <v>0</v>
      </c>
      <c r="V195">
        <v>2.94867</v>
      </c>
      <c r="W195">
        <v>0</v>
      </c>
      <c r="X195" t="str">
        <v/>
      </c>
    </row>
    <row r="196">
      <c r="A196" t="str">
        <v>AutoTable</v>
      </c>
      <c r="D196" t="str">
        <v>EMB6-1</v>
      </c>
      <c r="E196" t="str">
        <v>CARTON ne pas utiliser</v>
      </c>
      <c r="F196" t="str">
        <v>INTERNE</v>
      </c>
      <c r="G196" t="str">
        <v/>
      </c>
      <c r="H196" t="str">
        <v>ACCPYRO</v>
      </c>
      <c r="I196" t="str">
        <v>OUTILLAGE</v>
      </c>
      <c r="J196">
        <v>0</v>
      </c>
      <c r="K196" t="str">
        <v/>
      </c>
      <c r="L196" t="str">
        <v/>
      </c>
      <c r="M196" t="str">
        <v>FR</v>
      </c>
      <c r="N196" t="str">
        <v/>
      </c>
      <c r="O196" t="str">
        <v/>
      </c>
      <c r="P196" t="str">
        <v/>
      </c>
      <c r="Q196">
        <v>0</v>
      </c>
      <c r="R196" t="str">
        <v/>
      </c>
      <c r="S196">
        <v>0</v>
      </c>
      <c r="T196" t="str">
        <v>F-00000480</v>
      </c>
      <c r="U196">
        <v>0</v>
      </c>
      <c r="V196">
        <v>3.31</v>
      </c>
      <c r="W196">
        <v>0</v>
      </c>
      <c r="X196" t="str">
        <v/>
      </c>
    </row>
    <row r="197">
      <c r="A197" t="str">
        <v>AutoTable</v>
      </c>
      <c r="D197" t="str">
        <v>EMB7/DECOR2</v>
      </c>
      <c r="E197" t="str">
        <v>CARTON 1190X510X255 (2 LETTRES DECORS)</v>
      </c>
      <c r="F197" t="str">
        <v>INTERNE</v>
      </c>
      <c r="G197" t="str">
        <v/>
      </c>
      <c r="H197" t="str">
        <v>ACCPYRO</v>
      </c>
      <c r="I197" t="str">
        <v>OUTILLAGE</v>
      </c>
      <c r="J197">
        <v>0</v>
      </c>
      <c r="K197" t="str">
        <v/>
      </c>
      <c r="L197" t="str">
        <v/>
      </c>
      <c r="M197" t="str">
        <v>CN</v>
      </c>
      <c r="N197" t="str">
        <v/>
      </c>
      <c r="O197" t="str">
        <v/>
      </c>
      <c r="P197" t="str">
        <v/>
      </c>
      <c r="Q197">
        <v>0</v>
      </c>
      <c r="R197" t="str">
        <v/>
      </c>
      <c r="S197">
        <v>0</v>
      </c>
      <c r="T197" t="str">
        <v>F-00000200</v>
      </c>
      <c r="U197">
        <v>237</v>
      </c>
      <c r="V197">
        <v>0.53</v>
      </c>
      <c r="W197">
        <v>0</v>
      </c>
      <c r="X197" t="str">
        <v/>
      </c>
    </row>
    <row r="198">
      <c r="A198" t="str">
        <v>AutoTable</v>
      </c>
      <c r="D198" t="str">
        <v>EMB8</v>
      </c>
      <c r="E198" t="str">
        <v>CARTON à définir 2</v>
      </c>
      <c r="F198" t="str">
        <v>INTERNE</v>
      </c>
      <c r="G198" t="str">
        <v/>
      </c>
      <c r="H198" t="str">
        <v>ACCPYRO</v>
      </c>
      <c r="I198" t="str">
        <v>OUTILLAGE</v>
      </c>
      <c r="J198">
        <v>0</v>
      </c>
      <c r="K198" t="str">
        <v/>
      </c>
      <c r="L198" t="str">
        <v/>
      </c>
      <c r="M198" t="str">
        <v>CN</v>
      </c>
      <c r="N198" t="str">
        <v/>
      </c>
      <c r="O198" t="str">
        <v/>
      </c>
      <c r="P198" t="str">
        <v/>
      </c>
      <c r="Q198">
        <v>0</v>
      </c>
      <c r="R198" t="str">
        <v/>
      </c>
      <c r="S198">
        <v>0</v>
      </c>
      <c r="T198" t="str">
        <v>F-00000300</v>
      </c>
      <c r="U198">
        <v>0</v>
      </c>
      <c r="V198">
        <v>4.55</v>
      </c>
      <c r="W198">
        <v>0</v>
      </c>
      <c r="X198" t="str">
        <v/>
      </c>
    </row>
    <row r="199">
      <c r="A199" t="str">
        <v>AutoTable</v>
      </c>
      <c r="D199" t="str">
        <v>KDO01</v>
      </c>
      <c r="E199" t="str">
        <v>MINI PINCE MULTI USAGE</v>
      </c>
      <c r="F199" t="str">
        <v>INTERNE</v>
      </c>
      <c r="G199" t="str">
        <v/>
      </c>
      <c r="H199" t="str">
        <v>ACCPYRO</v>
      </c>
      <c r="I199" t="str">
        <v>OUTILLAGE</v>
      </c>
      <c r="J199">
        <v>0</v>
      </c>
      <c r="K199" t="str">
        <v/>
      </c>
      <c r="L199" t="str">
        <v/>
      </c>
      <c r="M199" t="str">
        <v>FR</v>
      </c>
      <c r="N199" t="str">
        <v/>
      </c>
      <c r="O199" t="str">
        <v/>
      </c>
      <c r="P199" t="str">
        <v/>
      </c>
      <c r="Q199">
        <v>0</v>
      </c>
      <c r="R199" t="str">
        <v/>
      </c>
      <c r="S199">
        <v>0</v>
      </c>
      <c r="T199" t="str">
        <v>F-00000480</v>
      </c>
      <c r="U199">
        <v>0</v>
      </c>
      <c r="V199">
        <v>0</v>
      </c>
      <c r="W199">
        <v>0</v>
      </c>
      <c r="X199" t="str">
        <v/>
      </c>
    </row>
    <row r="200">
      <c r="A200" t="str">
        <v>AutoTable</v>
      </c>
      <c r="D200" t="str">
        <v>Y29240</v>
      </c>
      <c r="E200" t="str">
        <v>STRUCTURE ALUMINUM POUR CHANDELLE USAGEE EN PRET</v>
      </c>
      <c r="F200" t="str">
        <v>INTERNE</v>
      </c>
      <c r="G200" t="str">
        <v/>
      </c>
      <c r="H200" t="str">
        <v>ACCPYRO</v>
      </c>
      <c r="I200" t="str">
        <v>OUTILLAGE</v>
      </c>
      <c r="J200">
        <v>0</v>
      </c>
      <c r="K200" t="str">
        <v/>
      </c>
      <c r="L200" t="str">
        <v/>
      </c>
      <c r="M200" t="str">
        <v>FR</v>
      </c>
      <c r="N200" t="str">
        <v/>
      </c>
      <c r="O200" t="str">
        <v/>
      </c>
      <c r="P200" t="str">
        <v/>
      </c>
      <c r="Q200">
        <v>0</v>
      </c>
      <c r="R200" t="str">
        <v/>
      </c>
      <c r="S200">
        <v>0</v>
      </c>
      <c r="T200" t="str">
        <v>F-00000480</v>
      </c>
      <c r="U200">
        <v>180</v>
      </c>
      <c r="V200">
        <v>0</v>
      </c>
      <c r="W200">
        <v>0</v>
      </c>
      <c r="X200" t="str">
        <v/>
      </c>
    </row>
    <row r="201">
      <c r="A201" t="str">
        <v>AutoTable</v>
      </c>
      <c r="D201" t="str">
        <v>29070</v>
      </c>
      <c r="E201" t="str">
        <v>FILM ETIRABLE  RL</v>
      </c>
      <c r="F201" t="str">
        <v>1</v>
      </c>
      <c r="G201" t="str">
        <v/>
      </c>
      <c r="H201" t="str">
        <v>ACCPYRO</v>
      </c>
      <c r="I201" t="str">
        <v>PROTECTION</v>
      </c>
      <c r="J201">
        <v>0</v>
      </c>
      <c r="K201" t="str">
        <v/>
      </c>
      <c r="L201" t="str">
        <v/>
      </c>
      <c r="M201" t="str">
        <v>FR</v>
      </c>
      <c r="N201" t="str">
        <v/>
      </c>
      <c r="O201" t="str">
        <v/>
      </c>
      <c r="P201" t="str">
        <v/>
      </c>
      <c r="Q201">
        <v>0</v>
      </c>
      <c r="R201" t="str">
        <v/>
      </c>
      <c r="S201">
        <v>0</v>
      </c>
      <c r="T201" t="str">
        <v>F-00000484</v>
      </c>
      <c r="U201">
        <v>521</v>
      </c>
      <c r="V201">
        <v>3.22</v>
      </c>
      <c r="W201">
        <v>0</v>
      </c>
      <c r="X201" t="str">
        <v/>
      </c>
    </row>
    <row r="202">
      <c r="A202" t="str">
        <v>AutoTable</v>
      </c>
      <c r="D202" t="str">
        <v>29095</v>
      </c>
      <c r="E202" t="str">
        <v>GAINE PLASTIQUE 60 X 650 MM LOT DE 100</v>
      </c>
      <c r="F202" t="str">
        <v>1</v>
      </c>
      <c r="G202" t="str">
        <v/>
      </c>
      <c r="H202" t="str">
        <v>ACCPYRO</v>
      </c>
      <c r="I202" t="str">
        <v>PROTECTION</v>
      </c>
      <c r="J202">
        <v>0</v>
      </c>
      <c r="K202" t="str">
        <v/>
      </c>
      <c r="L202" t="str">
        <v/>
      </c>
      <c r="M202" t="str">
        <v>FR</v>
      </c>
      <c r="N202" t="str">
        <v/>
      </c>
      <c r="O202" t="str">
        <v/>
      </c>
      <c r="P202" t="str">
        <v/>
      </c>
      <c r="Q202">
        <v>0</v>
      </c>
      <c r="R202" t="str">
        <v/>
      </c>
      <c r="S202">
        <v>0</v>
      </c>
      <c r="T202" t="str">
        <v>F-00000235</v>
      </c>
      <c r="U202">
        <v>45</v>
      </c>
      <c r="V202">
        <v>2.47</v>
      </c>
      <c r="W202">
        <v>0</v>
      </c>
      <c r="X202" t="str">
        <v/>
      </c>
    </row>
    <row r="203">
      <c r="A203" t="str">
        <v>AutoTable</v>
      </c>
      <c r="D203" t="str">
        <v>29096</v>
      </c>
      <c r="E203" t="str">
        <v>GAINE PLASTIQUE 120 X 1100 MM  LOT DE 100</v>
      </c>
      <c r="F203" t="str">
        <v>1</v>
      </c>
      <c r="G203" t="str">
        <v/>
      </c>
      <c r="H203" t="str">
        <v>ACCPYRO</v>
      </c>
      <c r="I203" t="str">
        <v>PROTECTION</v>
      </c>
      <c r="J203">
        <v>0</v>
      </c>
      <c r="K203" t="str">
        <v/>
      </c>
      <c r="L203" t="str">
        <v/>
      </c>
      <c r="M203" t="str">
        <v>FR</v>
      </c>
      <c r="N203" t="str">
        <v/>
      </c>
      <c r="O203" t="str">
        <v/>
      </c>
      <c r="P203" t="str">
        <v/>
      </c>
      <c r="Q203">
        <v>0</v>
      </c>
      <c r="R203" t="str">
        <v/>
      </c>
      <c r="S203">
        <v>0</v>
      </c>
      <c r="T203" t="str">
        <v>F-00000235</v>
      </c>
      <c r="U203">
        <v>4</v>
      </c>
      <c r="V203">
        <v>25.6</v>
      </c>
      <c r="W203">
        <v>0</v>
      </c>
      <c r="X203" t="str">
        <v/>
      </c>
    </row>
    <row r="204">
      <c r="A204" t="str">
        <v>AutoTable</v>
      </c>
      <c r="D204" t="str">
        <v>29097</v>
      </c>
      <c r="E204" t="str">
        <v>GAINE PLASTIQUE  150 X 1100 MM LOT DE 100</v>
      </c>
      <c r="F204" t="str">
        <v>1</v>
      </c>
      <c r="G204" t="str">
        <v/>
      </c>
      <c r="H204" t="str">
        <v>ACCPYRO</v>
      </c>
      <c r="I204" t="str">
        <v>PROTECTION</v>
      </c>
      <c r="J204">
        <v>0</v>
      </c>
      <c r="K204" t="str">
        <v/>
      </c>
      <c r="L204" t="str">
        <v/>
      </c>
      <c r="M204" t="str">
        <v>FR</v>
      </c>
      <c r="N204" t="str">
        <v/>
      </c>
      <c r="O204" t="str">
        <v/>
      </c>
      <c r="P204" t="str">
        <v/>
      </c>
      <c r="Q204">
        <v>0</v>
      </c>
      <c r="R204" t="str">
        <v/>
      </c>
      <c r="S204">
        <v>0</v>
      </c>
      <c r="T204" t="str">
        <v>F-00000235</v>
      </c>
      <c r="U204">
        <v>27</v>
      </c>
      <c r="V204">
        <v>45.08</v>
      </c>
      <c r="W204">
        <v>0</v>
      </c>
      <c r="X204" t="str">
        <v/>
      </c>
    </row>
    <row r="205">
      <c r="A205" t="str">
        <v>AutoTable</v>
      </c>
      <c r="D205" t="str">
        <v>29100</v>
      </c>
      <c r="E205" t="str">
        <v>SACHET PLASTIQUE 650 X 650 MM  LOT DE 100</v>
      </c>
      <c r="F205" t="str">
        <v>1</v>
      </c>
      <c r="G205" t="str">
        <v/>
      </c>
      <c r="H205" t="str">
        <v>ACCPYRO</v>
      </c>
      <c r="I205" t="str">
        <v>PROTECTION</v>
      </c>
      <c r="J205">
        <v>0</v>
      </c>
      <c r="K205" t="str">
        <v/>
      </c>
      <c r="L205" t="str">
        <v/>
      </c>
      <c r="M205" t="str">
        <v>FR</v>
      </c>
      <c r="N205" t="str">
        <v/>
      </c>
      <c r="O205" t="str">
        <v/>
      </c>
      <c r="P205" t="str">
        <v/>
      </c>
      <c r="Q205">
        <v>0</v>
      </c>
      <c r="R205" t="str">
        <v/>
      </c>
      <c r="S205">
        <v>0</v>
      </c>
      <c r="T205" t="str">
        <v>F-00000235</v>
      </c>
      <c r="U205">
        <v>20</v>
      </c>
      <c r="V205">
        <v>88.2</v>
      </c>
      <c r="W205">
        <v>0</v>
      </c>
      <c r="X205" t="str">
        <v/>
      </c>
    </row>
    <row r="206">
      <c r="A206" t="str">
        <v>AutoTable</v>
      </c>
      <c r="D206" t="str">
        <v>29101</v>
      </c>
      <c r="E206" t="str">
        <v>SACHET PLASTIQUE 1000 X 1000 MM  LOT DE 100</v>
      </c>
      <c r="F206" t="str">
        <v>1</v>
      </c>
      <c r="G206" t="str">
        <v/>
      </c>
      <c r="H206" t="str">
        <v>ACCPYRO</v>
      </c>
      <c r="I206" t="str">
        <v>PROTECTION</v>
      </c>
      <c r="J206">
        <v>0</v>
      </c>
      <c r="K206" t="str">
        <v/>
      </c>
      <c r="L206" t="str">
        <v/>
      </c>
      <c r="M206" t="str">
        <v>FR</v>
      </c>
      <c r="N206" t="str">
        <v/>
      </c>
      <c r="O206" t="str">
        <v/>
      </c>
      <c r="P206" t="str">
        <v/>
      </c>
      <c r="Q206">
        <v>0</v>
      </c>
      <c r="R206" t="str">
        <v/>
      </c>
      <c r="S206">
        <v>0</v>
      </c>
      <c r="T206" t="str">
        <v>F-00000235</v>
      </c>
      <c r="U206">
        <v>2</v>
      </c>
      <c r="V206">
        <v>183.698</v>
      </c>
      <c r="W206">
        <v>0</v>
      </c>
      <c r="X206" t="str">
        <v/>
      </c>
    </row>
    <row r="207">
      <c r="A207" t="str">
        <v>AutoTable</v>
      </c>
      <c r="D207" t="str">
        <v>29202</v>
      </c>
      <c r="E207" t="str">
        <v>SACHET PLASTIQUE 1000 X 900 MM  LOT DE 50</v>
      </c>
      <c r="F207" t="str">
        <v>1</v>
      </c>
      <c r="G207" t="str">
        <v/>
      </c>
      <c r="H207" t="str">
        <v>ACCPYRO</v>
      </c>
      <c r="I207" t="str">
        <v>PROTECTION</v>
      </c>
      <c r="J207">
        <v>0</v>
      </c>
      <c r="K207" t="str">
        <v/>
      </c>
      <c r="L207" t="str">
        <v/>
      </c>
      <c r="M207" t="str">
        <v>CN</v>
      </c>
      <c r="N207" t="str">
        <v/>
      </c>
      <c r="O207" t="str">
        <v/>
      </c>
      <c r="P207" t="str">
        <v/>
      </c>
      <c r="Q207">
        <v>0</v>
      </c>
      <c r="R207" t="str">
        <v/>
      </c>
      <c r="S207">
        <v>0</v>
      </c>
      <c r="T207" t="str">
        <v>F-00000300</v>
      </c>
      <c r="U207">
        <v>70</v>
      </c>
      <c r="V207">
        <v>22.0914</v>
      </c>
      <c r="W207">
        <v>0</v>
      </c>
      <c r="X207" t="str">
        <v/>
      </c>
    </row>
    <row r="208">
      <c r="A208" t="str">
        <v>AutoTable</v>
      </c>
      <c r="D208" t="str">
        <v>29203</v>
      </c>
      <c r="E208" t="str">
        <v>SACHET PLASTIQUE 1200 X 1000 MM  LOT DE 100</v>
      </c>
      <c r="F208" t="str">
        <v>1</v>
      </c>
      <c r="G208" t="str">
        <v/>
      </c>
      <c r="H208" t="str">
        <v>ACCPYRO</v>
      </c>
      <c r="I208" t="str">
        <v>PROTECTION</v>
      </c>
      <c r="J208">
        <v>0</v>
      </c>
      <c r="K208" t="str">
        <v/>
      </c>
      <c r="L208" t="str">
        <v/>
      </c>
      <c r="M208" t="str">
        <v>CN</v>
      </c>
      <c r="N208" t="str">
        <v/>
      </c>
      <c r="O208" t="str">
        <v/>
      </c>
      <c r="P208" t="str">
        <v/>
      </c>
      <c r="Q208">
        <v>0</v>
      </c>
      <c r="R208" t="str">
        <v/>
      </c>
      <c r="S208">
        <v>0</v>
      </c>
      <c r="T208" t="str">
        <v>F-00000300</v>
      </c>
      <c r="U208">
        <v>67</v>
      </c>
      <c r="V208">
        <v>22.59375</v>
      </c>
      <c r="W208">
        <v>0</v>
      </c>
      <c r="X208" t="str">
        <v/>
      </c>
    </row>
    <row r="209">
      <c r="A209" t="str">
        <v>AutoTable</v>
      </c>
      <c r="D209" t="str">
        <v>14410-2</v>
      </c>
      <c r="E209" t="str">
        <v>GRAPPE PRE-MECHEE 4 RETARDS - 5 SORTIES - 2 SEC</v>
      </c>
      <c r="F209" t="str">
        <v>OPPORTUNITE</v>
      </c>
      <c r="G209" t="str">
        <v/>
      </c>
      <c r="H209" t="str">
        <v>ACCPYRO</v>
      </c>
      <c r="I209" t="str">
        <v>RETARD</v>
      </c>
      <c r="J209">
        <v>0</v>
      </c>
      <c r="K209" t="str">
        <v/>
      </c>
      <c r="L209" t="str">
        <v/>
      </c>
      <c r="M209" t="str">
        <v>CN</v>
      </c>
      <c r="N209" t="str">
        <v/>
      </c>
      <c r="O209" t="str">
        <v>1.4G</v>
      </c>
      <c r="P209" t="str">
        <v/>
      </c>
      <c r="Q209">
        <v>0.001</v>
      </c>
      <c r="R209" t="str">
        <v/>
      </c>
      <c r="S209">
        <v>0</v>
      </c>
      <c r="T209" t="str">
        <v>F-00000262</v>
      </c>
      <c r="U209">
        <v>201</v>
      </c>
      <c r="V209">
        <v>0.29</v>
      </c>
      <c r="W209">
        <v>0</v>
      </c>
      <c r="X209" t="str">
        <v/>
      </c>
    </row>
    <row r="210">
      <c r="A210" t="str">
        <v>AutoTable</v>
      </c>
      <c r="D210" t="str">
        <v>14410-3</v>
      </c>
      <c r="E210" t="str">
        <v>GRAPPE PRE-MECHEE 4 RETARDS - 5 SORTIES - 3 SEC</v>
      </c>
      <c r="F210" t="str">
        <v>OPPORTUNITE</v>
      </c>
      <c r="G210" t="str">
        <v/>
      </c>
      <c r="H210" t="str">
        <v>ACCPYRO</v>
      </c>
      <c r="I210" t="str">
        <v>RETARD</v>
      </c>
      <c r="J210">
        <v>0</v>
      </c>
      <c r="K210" t="str">
        <v/>
      </c>
      <c r="L210" t="str">
        <v/>
      </c>
      <c r="M210" t="str">
        <v>CN</v>
      </c>
      <c r="N210" t="str">
        <v/>
      </c>
      <c r="O210" t="str">
        <v>1.4G</v>
      </c>
      <c r="P210" t="str">
        <v/>
      </c>
      <c r="Q210">
        <v>0.001</v>
      </c>
      <c r="R210" t="str">
        <v/>
      </c>
      <c r="S210">
        <v>0</v>
      </c>
      <c r="T210" t="str">
        <v>F-00000262</v>
      </c>
      <c r="U210">
        <v>1603</v>
      </c>
      <c r="V210">
        <v>0.324</v>
      </c>
      <c r="W210">
        <v>0</v>
      </c>
      <c r="X210" t="str">
        <v/>
      </c>
    </row>
    <row r="211">
      <c r="A211" t="str">
        <v>AutoTable</v>
      </c>
      <c r="D211" t="str">
        <v>14410-4</v>
      </c>
      <c r="E211" t="str">
        <v>GRAPPE PRE-MECHEE 4 RETARDS - 5 SORTIES - 4 SEC</v>
      </c>
      <c r="F211" t="str">
        <v>OPPORTUNITE</v>
      </c>
      <c r="G211" t="str">
        <v/>
      </c>
      <c r="H211" t="str">
        <v>ACCPYRO</v>
      </c>
      <c r="I211" t="str">
        <v>RETARD</v>
      </c>
      <c r="J211">
        <v>0</v>
      </c>
      <c r="K211" t="str">
        <v/>
      </c>
      <c r="L211" t="str">
        <v/>
      </c>
      <c r="M211" t="str">
        <v>CN</v>
      </c>
      <c r="N211" t="str">
        <v/>
      </c>
      <c r="O211" t="str">
        <v>1.4G</v>
      </c>
      <c r="P211" t="str">
        <v/>
      </c>
      <c r="Q211">
        <v>0.001</v>
      </c>
      <c r="R211" t="str">
        <v/>
      </c>
      <c r="S211">
        <v>0</v>
      </c>
      <c r="T211" t="str">
        <v>F-00000262</v>
      </c>
      <c r="U211">
        <v>320</v>
      </c>
      <c r="V211">
        <v>0.31</v>
      </c>
      <c r="W211">
        <v>0</v>
      </c>
      <c r="X211" t="str">
        <v/>
      </c>
    </row>
    <row r="212">
      <c r="A212" t="str">
        <v>AutoTable</v>
      </c>
      <c r="D212" t="str">
        <v>14410-5</v>
      </c>
      <c r="E212" t="str">
        <v>GRAPPE PRE-MECHEE 4 RETARDS - 5 SORTIES - 5 SEC</v>
      </c>
      <c r="F212" t="str">
        <v>OPPORTUNITE</v>
      </c>
      <c r="G212" t="str">
        <v/>
      </c>
      <c r="H212" t="str">
        <v>ACCPYRO</v>
      </c>
      <c r="I212" t="str">
        <v>RETARD</v>
      </c>
      <c r="J212">
        <v>0</v>
      </c>
      <c r="K212" t="str">
        <v/>
      </c>
      <c r="L212" t="str">
        <v/>
      </c>
      <c r="M212" t="str">
        <v>CN</v>
      </c>
      <c r="N212" t="str">
        <v/>
      </c>
      <c r="O212" t="str">
        <v>1.4G</v>
      </c>
      <c r="P212" t="str">
        <v/>
      </c>
      <c r="Q212">
        <v>0.001</v>
      </c>
      <c r="R212" t="str">
        <v/>
      </c>
      <c r="S212">
        <v>0</v>
      </c>
      <c r="T212" t="str">
        <v>F-00000262</v>
      </c>
      <c r="U212">
        <v>1</v>
      </c>
      <c r="V212">
        <v>0.31</v>
      </c>
      <c r="W212">
        <v>0</v>
      </c>
      <c r="X212" t="str">
        <v/>
      </c>
    </row>
    <row r="213">
      <c r="A213" t="str">
        <v>AutoTable</v>
      </c>
      <c r="D213" t="str">
        <v>14410-7</v>
      </c>
      <c r="E213" t="str">
        <v>GRAPPE PRE-MECHEE 4 RETARDS - 5 SORTIES - 7 SEC</v>
      </c>
      <c r="F213" t="str">
        <v>OPPORTUNITE</v>
      </c>
      <c r="G213" t="str">
        <v/>
      </c>
      <c r="H213" t="str">
        <v>ACCPYRO</v>
      </c>
      <c r="I213" t="str">
        <v>RETARD</v>
      </c>
      <c r="J213">
        <v>0</v>
      </c>
      <c r="K213" t="str">
        <v/>
      </c>
      <c r="L213" t="str">
        <v/>
      </c>
      <c r="M213" t="str">
        <v>CN</v>
      </c>
      <c r="N213" t="str">
        <v/>
      </c>
      <c r="O213" t="str">
        <v>1.4G</v>
      </c>
      <c r="P213" t="str">
        <v/>
      </c>
      <c r="Q213">
        <v>0.001</v>
      </c>
      <c r="R213" t="str">
        <v/>
      </c>
      <c r="S213">
        <v>0</v>
      </c>
      <c r="T213" t="str">
        <v>F-00000262</v>
      </c>
      <c r="U213">
        <v>823</v>
      </c>
      <c r="V213">
        <v>0.36</v>
      </c>
      <c r="W213">
        <v>0</v>
      </c>
      <c r="X213" t="str">
        <v/>
      </c>
    </row>
    <row r="214">
      <c r="A214" t="str">
        <v>AutoTable</v>
      </c>
      <c r="D214" t="str">
        <v>14420-01</v>
      </c>
      <c r="E214" t="str">
        <v>RETARD MECHE CHEMISE 1 SECONDE</v>
      </c>
      <c r="F214" t="str">
        <v>1</v>
      </c>
      <c r="G214" t="str">
        <v/>
      </c>
      <c r="H214" t="str">
        <v>ACCPYRO</v>
      </c>
      <c r="I214" t="str">
        <v>RETARD</v>
      </c>
      <c r="J214">
        <v>0</v>
      </c>
      <c r="K214" t="str">
        <v/>
      </c>
      <c r="L214" t="str">
        <v/>
      </c>
      <c r="M214" t="str">
        <v>CN</v>
      </c>
      <c r="N214" t="str">
        <v/>
      </c>
      <c r="O214" t="str">
        <v>1.4G</v>
      </c>
      <c r="P214" t="str">
        <v/>
      </c>
      <c r="Q214">
        <v>0.001</v>
      </c>
      <c r="R214" t="str">
        <v/>
      </c>
      <c r="S214">
        <v>0</v>
      </c>
      <c r="T214" t="str">
        <v>F-00000262</v>
      </c>
      <c r="U214">
        <v>21017</v>
      </c>
      <c r="V214">
        <v>0.02583</v>
      </c>
      <c r="W214">
        <v>195</v>
      </c>
      <c r="X214" t="str">
        <v/>
      </c>
    </row>
    <row r="215">
      <c r="A215" t="str">
        <v>AutoTable</v>
      </c>
      <c r="D215" t="str">
        <v>14420-02</v>
      </c>
      <c r="E215" t="str">
        <v>RETARD MECHE CHEMISE 2 SECONDES</v>
      </c>
      <c r="F215" t="str">
        <v>1</v>
      </c>
      <c r="G215" t="str">
        <v/>
      </c>
      <c r="H215" t="str">
        <v>ACCPYRO</v>
      </c>
      <c r="I215" t="str">
        <v>RETARD</v>
      </c>
      <c r="J215">
        <v>0</v>
      </c>
      <c r="K215" t="str">
        <v/>
      </c>
      <c r="L215" t="str">
        <v/>
      </c>
      <c r="M215" t="str">
        <v>CN</v>
      </c>
      <c r="N215" t="str">
        <v/>
      </c>
      <c r="O215" t="str">
        <v>1.4G</v>
      </c>
      <c r="P215" t="str">
        <v/>
      </c>
      <c r="Q215">
        <v>0.001</v>
      </c>
      <c r="R215" t="str">
        <v/>
      </c>
      <c r="S215">
        <v>0</v>
      </c>
      <c r="T215" t="str">
        <v>F-00000262</v>
      </c>
      <c r="U215">
        <v>11570</v>
      </c>
      <c r="V215">
        <v>0.02646</v>
      </c>
      <c r="W215">
        <v>840</v>
      </c>
      <c r="X215" t="str">
        <v/>
      </c>
    </row>
    <row r="216">
      <c r="A216" t="str">
        <v>AutoTable</v>
      </c>
      <c r="D216" t="str">
        <v>14420-03</v>
      </c>
      <c r="E216" t="str">
        <v>RETARD MECHE CHEMISE 3 SECONDES</v>
      </c>
      <c r="F216" t="str">
        <v>1</v>
      </c>
      <c r="G216" t="str">
        <v/>
      </c>
      <c r="H216" t="str">
        <v>ACCPYRO</v>
      </c>
      <c r="I216" t="str">
        <v>RETARD</v>
      </c>
      <c r="J216">
        <v>0</v>
      </c>
      <c r="K216" t="str">
        <v/>
      </c>
      <c r="L216" t="str">
        <v/>
      </c>
      <c r="M216" t="str">
        <v>CN</v>
      </c>
      <c r="N216" t="str">
        <v/>
      </c>
      <c r="O216" t="str">
        <v>1.4G</v>
      </c>
      <c r="P216" t="str">
        <v/>
      </c>
      <c r="Q216">
        <v>0.001</v>
      </c>
      <c r="R216" t="str">
        <v/>
      </c>
      <c r="S216">
        <v>0</v>
      </c>
      <c r="T216" t="str">
        <v>F-00000262</v>
      </c>
      <c r="U216">
        <v>11169</v>
      </c>
      <c r="V216">
        <v>0.02936</v>
      </c>
      <c r="W216">
        <v>105</v>
      </c>
      <c r="X216" t="str">
        <v/>
      </c>
    </row>
    <row r="217">
      <c r="A217" t="str">
        <v>AutoTable</v>
      </c>
      <c r="D217" t="str">
        <v>14420-04</v>
      </c>
      <c r="E217" t="str">
        <v>RETARD MECHE CHEMISE 4 SECONDES</v>
      </c>
      <c r="F217" t="str">
        <v>1</v>
      </c>
      <c r="G217" t="str">
        <v/>
      </c>
      <c r="H217" t="str">
        <v>ACCPYRO</v>
      </c>
      <c r="I217" t="str">
        <v>RETARD</v>
      </c>
      <c r="J217">
        <v>0</v>
      </c>
      <c r="K217" t="str">
        <v/>
      </c>
      <c r="L217" t="str">
        <v/>
      </c>
      <c r="M217" t="str">
        <v>CN</v>
      </c>
      <c r="N217" t="str">
        <v/>
      </c>
      <c r="O217" t="str">
        <v>1.4G</v>
      </c>
      <c r="P217" t="str">
        <v/>
      </c>
      <c r="Q217">
        <v>0.001</v>
      </c>
      <c r="R217" t="str">
        <v/>
      </c>
      <c r="S217">
        <v>0</v>
      </c>
      <c r="T217" t="str">
        <v>F-00000262</v>
      </c>
      <c r="U217">
        <v>4736</v>
      </c>
      <c r="V217">
        <v>0.03403</v>
      </c>
      <c r="W217">
        <v>105</v>
      </c>
      <c r="X217" t="str">
        <v/>
      </c>
    </row>
    <row r="218">
      <c r="A218" t="str">
        <v>AutoTable</v>
      </c>
      <c r="D218" t="str">
        <v>14420-05</v>
      </c>
      <c r="E218" t="str">
        <v>RETARD MECHE CHEMISE 5 SECONDES</v>
      </c>
      <c r="F218" t="str">
        <v>1</v>
      </c>
      <c r="G218" t="str">
        <v/>
      </c>
      <c r="H218" t="str">
        <v>ACCPYRO</v>
      </c>
      <c r="I218" t="str">
        <v>RETARD</v>
      </c>
      <c r="J218">
        <v>0</v>
      </c>
      <c r="K218" t="str">
        <v/>
      </c>
      <c r="L218" t="str">
        <v/>
      </c>
      <c r="M218" t="str">
        <v>CN</v>
      </c>
      <c r="N218" t="str">
        <v/>
      </c>
      <c r="O218" t="str">
        <v>1.4G</v>
      </c>
      <c r="P218" t="str">
        <v/>
      </c>
      <c r="Q218">
        <v>0.001</v>
      </c>
      <c r="R218" t="str">
        <v/>
      </c>
      <c r="S218">
        <v>0</v>
      </c>
      <c r="T218" t="str">
        <v>F-00000262</v>
      </c>
      <c r="U218">
        <v>7054</v>
      </c>
      <c r="V218">
        <v>0.03381</v>
      </c>
      <c r="W218">
        <v>0</v>
      </c>
      <c r="X218" t="str">
        <v/>
      </c>
    </row>
    <row r="219">
      <c r="A219" t="str">
        <v>AutoTable</v>
      </c>
      <c r="D219" t="str">
        <v>14420-06</v>
      </c>
      <c r="E219" t="str">
        <v>RETARD MECHE CHEMISE 6 SECONDES</v>
      </c>
      <c r="F219" t="str">
        <v>1</v>
      </c>
      <c r="G219" t="str">
        <v/>
      </c>
      <c r="H219" t="str">
        <v>ACCPYRO</v>
      </c>
      <c r="I219" t="str">
        <v>RETARD</v>
      </c>
      <c r="J219">
        <v>0</v>
      </c>
      <c r="K219" t="str">
        <v/>
      </c>
      <c r="L219" t="str">
        <v/>
      </c>
      <c r="M219" t="str">
        <v>CN</v>
      </c>
      <c r="N219" t="str">
        <v/>
      </c>
      <c r="O219" t="str">
        <v>1.4G</v>
      </c>
      <c r="P219" t="str">
        <v/>
      </c>
      <c r="Q219">
        <v>0.001</v>
      </c>
      <c r="R219" t="str">
        <v/>
      </c>
      <c r="S219">
        <v>0</v>
      </c>
      <c r="T219" t="str">
        <v>F-00000262</v>
      </c>
      <c r="U219">
        <v>11171</v>
      </c>
      <c r="V219">
        <v>0.03</v>
      </c>
      <c r="W219">
        <v>0</v>
      </c>
      <c r="X219" t="str">
        <v/>
      </c>
    </row>
    <row r="220">
      <c r="A220" t="str">
        <v>AutoTable</v>
      </c>
      <c r="D220" t="str">
        <v>14420-07</v>
      </c>
      <c r="E220" t="str">
        <v>RETARD MECHE CHEMISE 7 SECONDES</v>
      </c>
      <c r="F220" t="str">
        <v>1</v>
      </c>
      <c r="G220" t="str">
        <v/>
      </c>
      <c r="H220" t="str">
        <v>ACCPYRO</v>
      </c>
      <c r="I220" t="str">
        <v>RETARD</v>
      </c>
      <c r="J220">
        <v>0</v>
      </c>
      <c r="K220" t="str">
        <v/>
      </c>
      <c r="L220" t="str">
        <v/>
      </c>
      <c r="M220" t="str">
        <v>CN</v>
      </c>
      <c r="N220" t="str">
        <v/>
      </c>
      <c r="O220" t="str">
        <v>1.4G</v>
      </c>
      <c r="P220" t="str">
        <v/>
      </c>
      <c r="Q220">
        <v>0.001</v>
      </c>
      <c r="R220" t="str">
        <v/>
      </c>
      <c r="S220">
        <v>0</v>
      </c>
      <c r="T220" t="str">
        <v>F-00000262</v>
      </c>
      <c r="U220">
        <v>4375</v>
      </c>
      <c r="V220">
        <v>0.04</v>
      </c>
      <c r="W220">
        <v>0</v>
      </c>
      <c r="X220" t="str">
        <v/>
      </c>
    </row>
    <row r="221">
      <c r="A221" t="str">
        <v>AutoTable</v>
      </c>
      <c r="D221" t="str">
        <v>14420-08</v>
      </c>
      <c r="E221" t="str">
        <v>RETARD MECHE CHEMISE 8 SECONDES</v>
      </c>
      <c r="F221" t="str">
        <v>1</v>
      </c>
      <c r="G221" t="str">
        <v/>
      </c>
      <c r="H221" t="str">
        <v>ACCPYRO</v>
      </c>
      <c r="I221" t="str">
        <v>RETARD</v>
      </c>
      <c r="J221">
        <v>0</v>
      </c>
      <c r="K221" t="str">
        <v/>
      </c>
      <c r="L221" t="str">
        <v/>
      </c>
      <c r="M221" t="str">
        <v>CN</v>
      </c>
      <c r="N221" t="str">
        <v/>
      </c>
      <c r="O221" t="str">
        <v>1.4G</v>
      </c>
      <c r="P221" t="str">
        <v/>
      </c>
      <c r="Q221">
        <v>0.001</v>
      </c>
      <c r="R221" t="str">
        <v/>
      </c>
      <c r="S221">
        <v>0</v>
      </c>
      <c r="T221" t="str">
        <v>F-00000262</v>
      </c>
      <c r="U221">
        <v>5321</v>
      </c>
      <c r="V221">
        <v>0.041</v>
      </c>
      <c r="W221">
        <v>0</v>
      </c>
      <c r="X221" t="str">
        <v/>
      </c>
    </row>
    <row r="222">
      <c r="A222" t="str">
        <v>AutoTable</v>
      </c>
      <c r="D222" t="str">
        <v>14420-09</v>
      </c>
      <c r="E222" t="str">
        <v>RETARD MECHE CHEMISE 9 SECONDES</v>
      </c>
      <c r="F222" t="str">
        <v>1</v>
      </c>
      <c r="G222" t="str">
        <v/>
      </c>
      <c r="H222" t="str">
        <v>ACCPYRO</v>
      </c>
      <c r="I222" t="str">
        <v>RETARD</v>
      </c>
      <c r="J222">
        <v>0</v>
      </c>
      <c r="K222" t="str">
        <v/>
      </c>
      <c r="L222" t="str">
        <v/>
      </c>
      <c r="M222" t="str">
        <v>CN</v>
      </c>
      <c r="N222" t="str">
        <v/>
      </c>
      <c r="O222" t="str">
        <v>1.4G</v>
      </c>
      <c r="P222" t="str">
        <v/>
      </c>
      <c r="Q222">
        <v>0.001</v>
      </c>
      <c r="R222" t="str">
        <v/>
      </c>
      <c r="S222">
        <v>0</v>
      </c>
      <c r="T222" t="str">
        <v>F-00000262</v>
      </c>
      <c r="U222">
        <v>3219</v>
      </c>
      <c r="V222">
        <v>0.04158</v>
      </c>
      <c r="W222">
        <v>0</v>
      </c>
      <c r="X222" t="str">
        <v/>
      </c>
    </row>
    <row r="223">
      <c r="A223" t="str">
        <v>AutoTable</v>
      </c>
      <c r="D223" t="str">
        <v>14420-10</v>
      </c>
      <c r="E223" t="str">
        <v>RETARD MECHE CHEMISE 10 SECONDES</v>
      </c>
      <c r="F223" t="str">
        <v>1</v>
      </c>
      <c r="G223" t="str">
        <v/>
      </c>
      <c r="H223" t="str">
        <v>ACCPYRO</v>
      </c>
      <c r="I223" t="str">
        <v>RETARD</v>
      </c>
      <c r="J223">
        <v>0</v>
      </c>
      <c r="K223" t="str">
        <v/>
      </c>
      <c r="L223" t="str">
        <v/>
      </c>
      <c r="M223" t="str">
        <v>CN</v>
      </c>
      <c r="N223" t="str">
        <v/>
      </c>
      <c r="O223" t="str">
        <v>1.4G</v>
      </c>
      <c r="P223" t="str">
        <v/>
      </c>
      <c r="Q223">
        <v>0.001</v>
      </c>
      <c r="R223" t="str">
        <v/>
      </c>
      <c r="S223">
        <v>0</v>
      </c>
      <c r="T223" t="str">
        <v>F-00000262</v>
      </c>
      <c r="U223">
        <v>6919</v>
      </c>
      <c r="V223">
        <v>0.03778</v>
      </c>
      <c r="W223">
        <v>0</v>
      </c>
      <c r="X223" t="str">
        <v/>
      </c>
    </row>
    <row r="224">
      <c r="A224" t="str">
        <v>AutoTable</v>
      </c>
      <c r="D224" t="str">
        <v>14420-12</v>
      </c>
      <c r="E224" t="str">
        <v>RETARD MECHE CHEMISE 12 SECONDES</v>
      </c>
      <c r="F224" t="str">
        <v>INTERNE</v>
      </c>
      <c r="G224" t="str">
        <v/>
      </c>
      <c r="H224" t="str">
        <v>ACCPYRO</v>
      </c>
      <c r="I224" t="str">
        <v>RETARD</v>
      </c>
      <c r="J224">
        <v>0</v>
      </c>
      <c r="K224" t="str">
        <v/>
      </c>
      <c r="L224" t="str">
        <v/>
      </c>
      <c r="M224" t="str">
        <v>CN</v>
      </c>
      <c r="N224" t="str">
        <v/>
      </c>
      <c r="O224" t="str">
        <v>1.4G</v>
      </c>
      <c r="P224" t="str">
        <v/>
      </c>
      <c r="Q224">
        <v>0.001</v>
      </c>
      <c r="R224" t="str">
        <v/>
      </c>
      <c r="S224">
        <v>0</v>
      </c>
      <c r="T224" t="str">
        <v>F-00000262</v>
      </c>
      <c r="U224">
        <v>661</v>
      </c>
      <c r="V224">
        <v>0</v>
      </c>
      <c r="W224">
        <v>0</v>
      </c>
      <c r="X224" t="str">
        <v/>
      </c>
    </row>
    <row r="225">
      <c r="A225" t="str">
        <v>AutoTable</v>
      </c>
      <c r="D225" t="str">
        <v>14420-15</v>
      </c>
      <c r="E225" t="str">
        <v>RETARD MECHE CHEMISE 15 SECONDES</v>
      </c>
      <c r="F225" t="str">
        <v>1</v>
      </c>
      <c r="G225" t="str">
        <v/>
      </c>
      <c r="H225" t="str">
        <v>ACCPYRO</v>
      </c>
      <c r="I225" t="str">
        <v>RETARD</v>
      </c>
      <c r="J225">
        <v>0</v>
      </c>
      <c r="K225" t="str">
        <v/>
      </c>
      <c r="L225" t="str">
        <v/>
      </c>
      <c r="M225" t="str">
        <v>CN</v>
      </c>
      <c r="N225" t="str">
        <v/>
      </c>
      <c r="O225" t="str">
        <v>1.4G</v>
      </c>
      <c r="P225" t="str">
        <v/>
      </c>
      <c r="Q225">
        <v>0.001</v>
      </c>
      <c r="R225" t="str">
        <v/>
      </c>
      <c r="S225">
        <v>0</v>
      </c>
      <c r="T225" t="str">
        <v>F-00000262</v>
      </c>
      <c r="U225">
        <v>4186</v>
      </c>
      <c r="V225">
        <v>0.0491</v>
      </c>
      <c r="W225">
        <v>0</v>
      </c>
      <c r="X225" t="str">
        <v/>
      </c>
    </row>
    <row r="226">
      <c r="A226" t="str">
        <v>AutoTable</v>
      </c>
      <c r="D226" t="str">
        <v>14420-18</v>
      </c>
      <c r="E226" t="str">
        <v>RETARD MECHE CHEMISE 18 SECONDES</v>
      </c>
      <c r="F226" t="str">
        <v>1</v>
      </c>
      <c r="G226" t="str">
        <v/>
      </c>
      <c r="H226" t="str">
        <v>ACCPYRO</v>
      </c>
      <c r="I226" t="str">
        <v>RETARD</v>
      </c>
      <c r="J226">
        <v>0</v>
      </c>
      <c r="K226" t="str">
        <v/>
      </c>
      <c r="L226" t="str">
        <v/>
      </c>
      <c r="M226" t="str">
        <v>CN</v>
      </c>
      <c r="N226" t="str">
        <v/>
      </c>
      <c r="O226" t="str">
        <v>1.4G</v>
      </c>
      <c r="P226" t="str">
        <v/>
      </c>
      <c r="Q226">
        <v>0.001</v>
      </c>
      <c r="R226" t="str">
        <v/>
      </c>
      <c r="S226">
        <v>0</v>
      </c>
      <c r="T226" t="str">
        <v>F-00000262</v>
      </c>
      <c r="U226">
        <v>1943</v>
      </c>
      <c r="V226">
        <v>0.06</v>
      </c>
      <c r="W226">
        <v>0</v>
      </c>
      <c r="X226" t="str">
        <v/>
      </c>
    </row>
    <row r="227">
      <c r="A227" t="str">
        <v>AutoTable</v>
      </c>
      <c r="D227" t="str">
        <v>14420-20</v>
      </c>
      <c r="E227" t="str">
        <v>RETARD MECHE CHEMISE 20 SECONDES</v>
      </c>
      <c r="F227" t="str">
        <v>1</v>
      </c>
      <c r="G227" t="str">
        <v/>
      </c>
      <c r="H227" t="str">
        <v>ACCPYRO</v>
      </c>
      <c r="I227" t="str">
        <v>RETARD</v>
      </c>
      <c r="J227">
        <v>0</v>
      </c>
      <c r="K227" t="str">
        <v/>
      </c>
      <c r="L227" t="str">
        <v/>
      </c>
      <c r="M227" t="str">
        <v>CN</v>
      </c>
      <c r="N227" t="str">
        <v/>
      </c>
      <c r="O227" t="str">
        <v>1.4G</v>
      </c>
      <c r="P227" t="str">
        <v/>
      </c>
      <c r="Q227">
        <v>0.001</v>
      </c>
      <c r="R227" t="str">
        <v/>
      </c>
      <c r="S227">
        <v>0</v>
      </c>
      <c r="T227" t="str">
        <v>F-00000262</v>
      </c>
      <c r="U227">
        <v>10608</v>
      </c>
      <c r="V227">
        <v>0.05308</v>
      </c>
      <c r="W227">
        <v>0</v>
      </c>
      <c r="X227" t="str">
        <v/>
      </c>
    </row>
    <row r="228">
      <c r="A228" t="str">
        <v>AutoTable</v>
      </c>
      <c r="D228" t="str">
        <v>14420-25</v>
      </c>
      <c r="E228" t="str">
        <v>RETARD MECHE CHEMISE 25 SECONDES</v>
      </c>
      <c r="F228" t="str">
        <v>1</v>
      </c>
      <c r="G228" t="str">
        <v/>
      </c>
      <c r="H228" t="str">
        <v>ACCPYRO</v>
      </c>
      <c r="I228" t="str">
        <v>RETARD</v>
      </c>
      <c r="J228">
        <v>0</v>
      </c>
      <c r="K228" t="str">
        <v/>
      </c>
      <c r="L228" t="str">
        <v/>
      </c>
      <c r="M228" t="str">
        <v>CN</v>
      </c>
      <c r="N228" t="str">
        <v/>
      </c>
      <c r="O228" t="str">
        <v>1.4G</v>
      </c>
      <c r="P228" t="str">
        <v/>
      </c>
      <c r="Q228">
        <v>0.001</v>
      </c>
      <c r="R228" t="str">
        <v/>
      </c>
      <c r="S228">
        <v>0</v>
      </c>
      <c r="T228" t="str">
        <v>F-00000262</v>
      </c>
      <c r="U228">
        <v>2576</v>
      </c>
      <c r="V228">
        <v>0.03</v>
      </c>
      <c r="W228">
        <v>0</v>
      </c>
      <c r="X228" t="str">
        <v/>
      </c>
    </row>
    <row r="229">
      <c r="A229" t="str">
        <v>AutoTable</v>
      </c>
      <c r="D229" t="str">
        <v>14420-30</v>
      </c>
      <c r="E229" t="str">
        <v>RETARD MECHE CHEMISE 30 SECONDES</v>
      </c>
      <c r="F229" t="str">
        <v>1</v>
      </c>
      <c r="G229" t="str">
        <v/>
      </c>
      <c r="H229" t="str">
        <v>ACCPYRO</v>
      </c>
      <c r="I229" t="str">
        <v>RETARD</v>
      </c>
      <c r="J229">
        <v>0</v>
      </c>
      <c r="K229" t="str">
        <v/>
      </c>
      <c r="L229" t="str">
        <v/>
      </c>
      <c r="M229" t="str">
        <v>CN</v>
      </c>
      <c r="N229" t="str">
        <v/>
      </c>
      <c r="O229" t="str">
        <v>1.4G</v>
      </c>
      <c r="P229" t="str">
        <v/>
      </c>
      <c r="Q229">
        <v>0.001</v>
      </c>
      <c r="R229" t="str">
        <v/>
      </c>
      <c r="S229">
        <v>0</v>
      </c>
      <c r="T229" t="str">
        <v>F-00000262</v>
      </c>
      <c r="U229">
        <v>2787</v>
      </c>
      <c r="V229">
        <v>0.07</v>
      </c>
      <c r="W229">
        <v>0</v>
      </c>
      <c r="X229" t="str">
        <v/>
      </c>
    </row>
    <row r="230">
      <c r="A230" t="str">
        <v>AutoTable</v>
      </c>
      <c r="D230" t="str">
        <v>14420-35</v>
      </c>
      <c r="E230" t="str">
        <v>RETARD MECHE CHEMISE 35 SECONDES</v>
      </c>
      <c r="F230" t="str">
        <v>1</v>
      </c>
      <c r="G230" t="str">
        <v/>
      </c>
      <c r="H230" t="str">
        <v>ACCPYRO</v>
      </c>
      <c r="I230" t="str">
        <v>RETARD</v>
      </c>
      <c r="J230">
        <v>0</v>
      </c>
      <c r="K230" t="str">
        <v/>
      </c>
      <c r="L230" t="str">
        <v/>
      </c>
      <c r="M230" t="str">
        <v>CN</v>
      </c>
      <c r="N230" t="str">
        <v/>
      </c>
      <c r="O230" t="str">
        <v>1.4G</v>
      </c>
      <c r="P230" t="str">
        <v/>
      </c>
      <c r="Q230">
        <v>0.001</v>
      </c>
      <c r="R230" t="str">
        <v/>
      </c>
      <c r="S230">
        <v>0</v>
      </c>
      <c r="T230" t="str">
        <v>F-00000262</v>
      </c>
      <c r="U230">
        <v>507</v>
      </c>
      <c r="V230">
        <v>0.08</v>
      </c>
      <c r="W230">
        <v>0</v>
      </c>
      <c r="X230" t="str">
        <v/>
      </c>
    </row>
    <row r="231">
      <c r="A231" t="str">
        <v>AutoTable</v>
      </c>
      <c r="D231" t="str">
        <v>14510-02</v>
      </c>
      <c r="E231" t="str">
        <v>GRAPPE BAMBOU 5 BOMBES RETARD 2 SECONDES</v>
      </c>
      <c r="F231" t="str">
        <v>1</v>
      </c>
      <c r="G231" t="str">
        <v/>
      </c>
      <c r="H231" t="str">
        <v>ACCPYRO</v>
      </c>
      <c r="I231" t="str">
        <v>RETARD</v>
      </c>
      <c r="J231">
        <v>0</v>
      </c>
      <c r="K231" t="str">
        <v/>
      </c>
      <c r="L231" t="str">
        <v/>
      </c>
      <c r="M231" t="str">
        <v>CN</v>
      </c>
      <c r="N231" t="str">
        <v/>
      </c>
      <c r="O231" t="str">
        <v>1.4G</v>
      </c>
      <c r="P231" t="str">
        <v/>
      </c>
      <c r="Q231">
        <v>0.001</v>
      </c>
      <c r="R231" t="str">
        <v/>
      </c>
      <c r="S231">
        <v>0</v>
      </c>
      <c r="T231" t="str">
        <v>F-00000300</v>
      </c>
      <c r="U231">
        <v>3361</v>
      </c>
      <c r="V231">
        <v>0.71438</v>
      </c>
      <c r="W231">
        <v>0</v>
      </c>
      <c r="X231" t="str">
        <v/>
      </c>
    </row>
    <row r="232">
      <c r="A232" t="str">
        <v>AutoTable</v>
      </c>
      <c r="D232" t="str">
        <v>14510-03</v>
      </c>
      <c r="E232" t="str">
        <v>GRAPPE BAMBOU 5 BOMBES RETARD 3 SECONDES</v>
      </c>
      <c r="F232" t="str">
        <v>1</v>
      </c>
      <c r="G232" t="str">
        <v/>
      </c>
      <c r="H232" t="str">
        <v>ACCPYRO</v>
      </c>
      <c r="I232" t="str">
        <v>RETARD</v>
      </c>
      <c r="J232">
        <v>0</v>
      </c>
      <c r="K232" t="str">
        <v/>
      </c>
      <c r="L232" t="str">
        <v/>
      </c>
      <c r="M232" t="str">
        <v>CN</v>
      </c>
      <c r="N232" t="str">
        <v/>
      </c>
      <c r="O232" t="str">
        <v>1.4G</v>
      </c>
      <c r="P232" t="str">
        <v/>
      </c>
      <c r="Q232">
        <v>0.001</v>
      </c>
      <c r="R232" t="str">
        <v/>
      </c>
      <c r="S232">
        <v>0</v>
      </c>
      <c r="T232" t="str">
        <v>F-00000300</v>
      </c>
      <c r="U232">
        <v>2554</v>
      </c>
      <c r="V232">
        <v>0.66</v>
      </c>
      <c r="W232">
        <v>2400</v>
      </c>
      <c r="X232" t="str">
        <v/>
      </c>
    </row>
    <row r="233">
      <c r="A233" t="str">
        <v>AutoTable</v>
      </c>
      <c r="D233" t="str">
        <v>14510-04</v>
      </c>
      <c r="E233" t="str">
        <v>GRAPPE BAMBOU 5 BOMBES RETARD 4 SECONDES</v>
      </c>
      <c r="F233" t="str">
        <v>1</v>
      </c>
      <c r="G233" t="str">
        <v/>
      </c>
      <c r="H233" t="str">
        <v>ACCPYRO</v>
      </c>
      <c r="I233" t="str">
        <v>RETARD</v>
      </c>
      <c r="J233">
        <v>0</v>
      </c>
      <c r="K233" t="str">
        <v/>
      </c>
      <c r="L233" t="str">
        <v/>
      </c>
      <c r="M233" t="str">
        <v>CN</v>
      </c>
      <c r="N233" t="str">
        <v/>
      </c>
      <c r="O233" t="str">
        <v>1.4G</v>
      </c>
      <c r="P233" t="str">
        <v/>
      </c>
      <c r="Q233">
        <v>0.001</v>
      </c>
      <c r="R233" t="str">
        <v/>
      </c>
      <c r="S233">
        <v>0</v>
      </c>
      <c r="T233" t="str">
        <v>F-00000300</v>
      </c>
      <c r="U233">
        <v>3057</v>
      </c>
      <c r="V233">
        <v>0.72</v>
      </c>
      <c r="W233">
        <v>1000</v>
      </c>
      <c r="X233" t="str">
        <v/>
      </c>
    </row>
    <row r="234">
      <c r="A234" t="str">
        <v>AutoTable</v>
      </c>
      <c r="D234" t="str">
        <v>14510-05</v>
      </c>
      <c r="E234" t="str">
        <v>GRAPPE BAMBOU 5 BOMBES RETARD 5 SECONDES</v>
      </c>
      <c r="F234" t="str">
        <v>1</v>
      </c>
      <c r="G234" t="str">
        <v/>
      </c>
      <c r="H234" t="str">
        <v>ACCPYRO</v>
      </c>
      <c r="I234" t="str">
        <v>RETARD</v>
      </c>
      <c r="J234">
        <v>0</v>
      </c>
      <c r="K234" t="str">
        <v/>
      </c>
      <c r="L234" t="str">
        <v/>
      </c>
      <c r="M234" t="str">
        <v>CN</v>
      </c>
      <c r="N234" t="str">
        <v/>
      </c>
      <c r="O234" t="str">
        <v>1.4G</v>
      </c>
      <c r="P234" t="str">
        <v/>
      </c>
      <c r="Q234">
        <v>0.001</v>
      </c>
      <c r="R234" t="str">
        <v/>
      </c>
      <c r="S234">
        <v>0</v>
      </c>
      <c r="T234" t="str">
        <v>F-00000300</v>
      </c>
      <c r="U234">
        <v>12891</v>
      </c>
      <c r="V234">
        <v>0.74868</v>
      </c>
      <c r="W234">
        <v>2600</v>
      </c>
      <c r="X234" t="str">
        <v/>
      </c>
    </row>
    <row r="235">
      <c r="A235" t="str">
        <v>AutoTable</v>
      </c>
      <c r="D235" t="str">
        <v>14510-06</v>
      </c>
      <c r="E235" t="str">
        <v>GRAPPE BAMBOU 5 BOMBES RETARD 6 SECONDES</v>
      </c>
      <c r="F235" t="str">
        <v>1</v>
      </c>
      <c r="G235" t="str">
        <v/>
      </c>
      <c r="H235" t="str">
        <v>ACCPYRO</v>
      </c>
      <c r="I235" t="str">
        <v>RETARD</v>
      </c>
      <c r="J235">
        <v>0</v>
      </c>
      <c r="K235" t="str">
        <v/>
      </c>
      <c r="L235" t="str">
        <v/>
      </c>
      <c r="M235" t="str">
        <v>CN</v>
      </c>
      <c r="N235" t="str">
        <v/>
      </c>
      <c r="O235" t="str">
        <v>1.4G</v>
      </c>
      <c r="P235" t="str">
        <v/>
      </c>
      <c r="Q235">
        <v>0.001</v>
      </c>
      <c r="R235" t="str">
        <v/>
      </c>
      <c r="S235">
        <v>0</v>
      </c>
      <c r="T235" t="str">
        <v>F-00000300</v>
      </c>
      <c r="U235">
        <v>2461</v>
      </c>
      <c r="V235">
        <v>0.37074</v>
      </c>
      <c r="W235">
        <v>1400</v>
      </c>
      <c r="X235" t="str">
        <v/>
      </c>
    </row>
    <row r="236">
      <c r="A236" t="str">
        <v>AutoTable</v>
      </c>
      <c r="D236" t="str">
        <v>14710-00</v>
      </c>
      <c r="E236" t="str">
        <v>GRAPPES 5 BOMBES SALVES</v>
      </c>
      <c r="F236" t="str">
        <v>1</v>
      </c>
      <c r="G236" t="str">
        <v/>
      </c>
      <c r="H236" t="str">
        <v>ACCPYRO</v>
      </c>
      <c r="I236" t="str">
        <v>RETARD</v>
      </c>
      <c r="J236">
        <v>0</v>
      </c>
      <c r="K236" t="str">
        <v/>
      </c>
      <c r="L236" t="str">
        <v/>
      </c>
      <c r="M236" t="str">
        <v>CN</v>
      </c>
      <c r="N236" t="str">
        <v/>
      </c>
      <c r="O236" t="str">
        <v>1.4G</v>
      </c>
      <c r="P236" t="str">
        <v/>
      </c>
      <c r="Q236">
        <v>0.001</v>
      </c>
      <c r="R236" t="str">
        <v/>
      </c>
      <c r="S236">
        <v>0</v>
      </c>
      <c r="T236" t="str">
        <v>F-00000300</v>
      </c>
      <c r="U236">
        <v>360</v>
      </c>
      <c r="V236">
        <v>0</v>
      </c>
      <c r="W236">
        <v>0</v>
      </c>
      <c r="X236" t="str">
        <v/>
      </c>
    </row>
    <row r="237">
      <c r="A237" t="str">
        <v>AutoTable</v>
      </c>
      <c r="D237" t="str">
        <v>14710-00/3</v>
      </c>
      <c r="E237" t="str">
        <v>GRAPPES 3 BOMBES SALVES</v>
      </c>
      <c r="F237" t="str">
        <v>1</v>
      </c>
      <c r="G237" t="str">
        <v/>
      </c>
      <c r="H237" t="str">
        <v>ACCPYRO</v>
      </c>
      <c r="I237" t="str">
        <v>RETARD</v>
      </c>
      <c r="J237">
        <v>0</v>
      </c>
      <c r="K237" t="str">
        <v/>
      </c>
      <c r="L237" t="str">
        <v/>
      </c>
      <c r="M237" t="str">
        <v>CN</v>
      </c>
      <c r="N237" t="str">
        <v/>
      </c>
      <c r="O237" t="str">
        <v>1.4G</v>
      </c>
      <c r="P237" t="str">
        <v/>
      </c>
      <c r="Q237">
        <v>0.001</v>
      </c>
      <c r="R237" t="str">
        <v/>
      </c>
      <c r="S237">
        <v>0</v>
      </c>
      <c r="T237" t="str">
        <v>F-00000300</v>
      </c>
      <c r="U237">
        <v>0</v>
      </c>
      <c r="V237">
        <v>0</v>
      </c>
      <c r="W237">
        <v>0</v>
      </c>
      <c r="X237" t="str">
        <v/>
      </c>
    </row>
    <row r="238">
      <c r="A238" t="str">
        <v>AutoTable</v>
      </c>
      <c r="D238" t="str">
        <v>14710-01</v>
      </c>
      <c r="E238" t="str">
        <v>GRAPPE 5 BOMBES RETARD INDIVIDUEL 1 SECONDE</v>
      </c>
      <c r="F238" t="str">
        <v>1</v>
      </c>
      <c r="G238" t="str">
        <v/>
      </c>
      <c r="H238" t="str">
        <v>ACCPYRO</v>
      </c>
      <c r="I238" t="str">
        <v>RETARD</v>
      </c>
      <c r="J238">
        <v>0</v>
      </c>
      <c r="K238" t="str">
        <v/>
      </c>
      <c r="L238" t="str">
        <v/>
      </c>
      <c r="M238" t="str">
        <v>CN</v>
      </c>
      <c r="N238" t="str">
        <v/>
      </c>
      <c r="O238" t="str">
        <v>1.4G</v>
      </c>
      <c r="P238" t="str">
        <v/>
      </c>
      <c r="Q238">
        <v>0.001</v>
      </c>
      <c r="R238" t="str">
        <v/>
      </c>
      <c r="S238">
        <v>0</v>
      </c>
      <c r="T238" t="str">
        <v>F-00000300</v>
      </c>
      <c r="U238">
        <v>1067</v>
      </c>
      <c r="V238">
        <v>0.87655</v>
      </c>
      <c r="W238">
        <v>0</v>
      </c>
      <c r="X238" t="str">
        <v/>
      </c>
    </row>
    <row r="239">
      <c r="A239" t="str">
        <v>AutoTable</v>
      </c>
      <c r="D239" t="str">
        <v>14710-02</v>
      </c>
      <c r="E239" t="str">
        <v>GRAPPE 5 BOMBES RETARD INDIVIDUEL 2 SECONDES</v>
      </c>
      <c r="F239" t="str">
        <v>1</v>
      </c>
      <c r="G239" t="str">
        <v/>
      </c>
      <c r="H239" t="str">
        <v>ACCPYRO</v>
      </c>
      <c r="I239" t="str">
        <v>RETARD</v>
      </c>
      <c r="J239">
        <v>0</v>
      </c>
      <c r="K239" t="str">
        <v/>
      </c>
      <c r="L239" t="str">
        <v/>
      </c>
      <c r="M239" t="str">
        <v>CN</v>
      </c>
      <c r="N239" t="str">
        <v/>
      </c>
      <c r="O239" t="str">
        <v>1.4G</v>
      </c>
      <c r="P239" t="str">
        <v/>
      </c>
      <c r="Q239">
        <v>0.001</v>
      </c>
      <c r="R239" t="str">
        <v/>
      </c>
      <c r="S239">
        <v>0</v>
      </c>
      <c r="T239" t="str">
        <v>F-00000300</v>
      </c>
      <c r="U239">
        <v>11542</v>
      </c>
      <c r="V239">
        <v>0.79333</v>
      </c>
      <c r="W239">
        <v>0</v>
      </c>
      <c r="X239" t="str">
        <v/>
      </c>
    </row>
    <row r="240">
      <c r="A240" t="str">
        <v>AutoTable</v>
      </c>
      <c r="D240" t="str">
        <v>14710-03</v>
      </c>
      <c r="E240" t="str">
        <v>GRAPPE 5 BOMBES RETARD INDIVIDUEL 3 SECONDES</v>
      </c>
      <c r="F240" t="str">
        <v>1</v>
      </c>
      <c r="G240" t="str">
        <v/>
      </c>
      <c r="H240" t="str">
        <v>ACCPYRO</v>
      </c>
      <c r="I240" t="str">
        <v>RETARD</v>
      </c>
      <c r="J240">
        <v>0</v>
      </c>
      <c r="K240" t="str">
        <v/>
      </c>
      <c r="L240" t="str">
        <v/>
      </c>
      <c r="M240" t="str">
        <v>CN</v>
      </c>
      <c r="N240" t="str">
        <v/>
      </c>
      <c r="O240" t="str">
        <v>1.4G</v>
      </c>
      <c r="P240" t="str">
        <v/>
      </c>
      <c r="Q240">
        <v>0.001</v>
      </c>
      <c r="R240" t="str">
        <v/>
      </c>
      <c r="S240">
        <v>0</v>
      </c>
      <c r="T240" t="str">
        <v>F-00000300</v>
      </c>
      <c r="U240">
        <v>22383</v>
      </c>
      <c r="V240">
        <v>0.84275</v>
      </c>
      <c r="W240">
        <v>7830</v>
      </c>
      <c r="X240" t="str">
        <v/>
      </c>
    </row>
    <row r="241">
      <c r="A241" t="str">
        <v>AutoTable</v>
      </c>
      <c r="D241" t="str">
        <v>14710-04</v>
      </c>
      <c r="E241" t="str">
        <v>GRAPPE 5 BOMBES RETARD INDIVIDUEL 4 SECONDES</v>
      </c>
      <c r="F241" t="str">
        <v>1</v>
      </c>
      <c r="G241" t="str">
        <v/>
      </c>
      <c r="H241" t="str">
        <v>ACCPYRO</v>
      </c>
      <c r="I241" t="str">
        <v>RETARD</v>
      </c>
      <c r="J241">
        <v>0</v>
      </c>
      <c r="K241" t="str">
        <v/>
      </c>
      <c r="L241" t="str">
        <v/>
      </c>
      <c r="M241" t="str">
        <v>CN</v>
      </c>
      <c r="N241" t="str">
        <v/>
      </c>
      <c r="O241" t="str">
        <v>1.4G</v>
      </c>
      <c r="P241" t="str">
        <v/>
      </c>
      <c r="Q241">
        <v>0.001</v>
      </c>
      <c r="R241" t="str">
        <v/>
      </c>
      <c r="S241">
        <v>0</v>
      </c>
      <c r="T241" t="str">
        <v>F-00000300</v>
      </c>
      <c r="U241">
        <v>6898</v>
      </c>
      <c r="V241">
        <v>0.8648</v>
      </c>
      <c r="W241">
        <v>9580</v>
      </c>
      <c r="X241" t="str">
        <v/>
      </c>
    </row>
    <row r="242">
      <c r="A242" t="str">
        <v>AutoTable</v>
      </c>
      <c r="D242" t="str">
        <v>14710-05</v>
      </c>
      <c r="E242" t="str">
        <v>GRAPPE 5 BOMBES RETARD INDIVIDUEL 5 SECONDES</v>
      </c>
      <c r="F242" t="str">
        <v>1</v>
      </c>
      <c r="G242" t="str">
        <v/>
      </c>
      <c r="H242" t="str">
        <v>ACCPYRO</v>
      </c>
      <c r="I242" t="str">
        <v>RETARD</v>
      </c>
      <c r="J242">
        <v>0</v>
      </c>
      <c r="K242" t="str">
        <v/>
      </c>
      <c r="L242" t="str">
        <v/>
      </c>
      <c r="M242" t="str">
        <v>CN</v>
      </c>
      <c r="N242" t="str">
        <v/>
      </c>
      <c r="O242" t="str">
        <v>1.4G</v>
      </c>
      <c r="P242" t="str">
        <v/>
      </c>
      <c r="Q242">
        <v>0.001</v>
      </c>
      <c r="R242" t="str">
        <v/>
      </c>
      <c r="S242">
        <v>0</v>
      </c>
      <c r="T242" t="str">
        <v>F-00000300</v>
      </c>
      <c r="U242">
        <v>12659</v>
      </c>
      <c r="V242">
        <v>0.8461</v>
      </c>
      <c r="W242">
        <v>7562</v>
      </c>
      <c r="X242" t="str">
        <v/>
      </c>
    </row>
    <row r="243">
      <c r="A243" t="str">
        <v>AutoTable</v>
      </c>
      <c r="D243" t="str">
        <v>14710-06</v>
      </c>
      <c r="E243" t="str">
        <v>GRAPPE 5 BOMBES RETARD INDIVIDUEL 6 SECONDES</v>
      </c>
      <c r="F243" t="str">
        <v>1</v>
      </c>
      <c r="G243" t="str">
        <v/>
      </c>
      <c r="H243" t="str">
        <v>ACCPYRO</v>
      </c>
      <c r="I243" t="str">
        <v>RETARD</v>
      </c>
      <c r="J243">
        <v>0</v>
      </c>
      <c r="K243" t="str">
        <v/>
      </c>
      <c r="L243" t="str">
        <v/>
      </c>
      <c r="M243" t="str">
        <v>CN</v>
      </c>
      <c r="N243" t="str">
        <v/>
      </c>
      <c r="O243" t="str">
        <v>1.4G</v>
      </c>
      <c r="P243" t="str">
        <v/>
      </c>
      <c r="Q243">
        <v>0.001</v>
      </c>
      <c r="R243" t="str">
        <v/>
      </c>
      <c r="S243">
        <v>0</v>
      </c>
      <c r="T243" t="str">
        <v>F-00000300</v>
      </c>
      <c r="U243">
        <v>2092</v>
      </c>
      <c r="V243">
        <v>0.88034</v>
      </c>
      <c r="W243">
        <v>0</v>
      </c>
      <c r="X243" t="str">
        <v/>
      </c>
    </row>
    <row r="244">
      <c r="A244" t="str">
        <v>AutoTable</v>
      </c>
      <c r="D244" t="str">
        <v>14910-02</v>
      </c>
      <c r="E244" t="str">
        <v>RETARD PYROCLOCK 2 SECONDES</v>
      </c>
      <c r="F244" t="str">
        <v>1</v>
      </c>
      <c r="G244" t="str">
        <v/>
      </c>
      <c r="H244" t="str">
        <v>ACCPYRO</v>
      </c>
      <c r="I244" t="str">
        <v>RETARD</v>
      </c>
      <c r="J244">
        <v>0</v>
      </c>
      <c r="K244" t="str">
        <v/>
      </c>
      <c r="L244" t="str">
        <v/>
      </c>
      <c r="M244" t="str">
        <v>CN</v>
      </c>
      <c r="N244" t="str">
        <v/>
      </c>
      <c r="O244" t="str">
        <v>1.4S</v>
      </c>
      <c r="P244" t="str">
        <v/>
      </c>
      <c r="Q244">
        <v>0.001</v>
      </c>
      <c r="R244" t="str">
        <v/>
      </c>
      <c r="S244">
        <v>0</v>
      </c>
      <c r="T244" t="str">
        <v>F-00000300</v>
      </c>
      <c r="U244">
        <v>7989</v>
      </c>
      <c r="V244">
        <v>0.25</v>
      </c>
      <c r="W244">
        <v>0</v>
      </c>
      <c r="X244" t="str">
        <v/>
      </c>
    </row>
    <row r="245">
      <c r="A245" t="str">
        <v>AutoTable</v>
      </c>
      <c r="D245" t="str">
        <v>14910-03</v>
      </c>
      <c r="E245" t="str">
        <v>RETARD PYROCLOCK 3 SECONDES</v>
      </c>
      <c r="F245" t="str">
        <v>1</v>
      </c>
      <c r="G245" t="str">
        <v/>
      </c>
      <c r="H245" t="str">
        <v>ACCPYRO</v>
      </c>
      <c r="I245" t="str">
        <v>RETARD</v>
      </c>
      <c r="J245">
        <v>0</v>
      </c>
      <c r="K245" t="str">
        <v/>
      </c>
      <c r="L245" t="str">
        <v/>
      </c>
      <c r="M245" t="str">
        <v>CN</v>
      </c>
      <c r="N245" t="str">
        <v/>
      </c>
      <c r="O245" t="str">
        <v>1.4S</v>
      </c>
      <c r="P245" t="str">
        <v/>
      </c>
      <c r="Q245">
        <v>0.001</v>
      </c>
      <c r="R245" t="str">
        <v/>
      </c>
      <c r="S245">
        <v>0</v>
      </c>
      <c r="T245" t="str">
        <v>F-00000300</v>
      </c>
      <c r="U245">
        <v>12999</v>
      </c>
      <c r="V245">
        <v>0.27</v>
      </c>
      <c r="W245">
        <v>0</v>
      </c>
      <c r="X245" t="str">
        <v/>
      </c>
    </row>
    <row r="246">
      <c r="A246" t="str">
        <v>AutoTable</v>
      </c>
      <c r="D246" t="str">
        <v>14910-04</v>
      </c>
      <c r="E246" t="str">
        <v>RETARD PYROCLOCK 4 SECONDES</v>
      </c>
      <c r="F246" t="str">
        <v>1</v>
      </c>
      <c r="G246" t="str">
        <v/>
      </c>
      <c r="H246" t="str">
        <v>ACCPYRO</v>
      </c>
      <c r="I246" t="str">
        <v>RETARD</v>
      </c>
      <c r="J246">
        <v>0</v>
      </c>
      <c r="K246" t="str">
        <v/>
      </c>
      <c r="L246" t="str">
        <v/>
      </c>
      <c r="M246" t="str">
        <v>CN</v>
      </c>
      <c r="N246" t="str">
        <v/>
      </c>
      <c r="O246" t="str">
        <v>1.4S</v>
      </c>
      <c r="P246" t="str">
        <v/>
      </c>
      <c r="Q246">
        <v>0.001</v>
      </c>
      <c r="R246" t="str">
        <v/>
      </c>
      <c r="S246">
        <v>0</v>
      </c>
      <c r="T246" t="str">
        <v>F-00000300</v>
      </c>
      <c r="U246">
        <v>11983</v>
      </c>
      <c r="V246">
        <v>0.27</v>
      </c>
      <c r="W246">
        <v>0</v>
      </c>
      <c r="X246" t="str">
        <v/>
      </c>
    </row>
    <row r="247">
      <c r="A247" t="str">
        <v>AutoTable</v>
      </c>
      <c r="D247" t="str">
        <v>14910-05</v>
      </c>
      <c r="E247" t="str">
        <v>RETARD PYROCLOCK 5 SECONDES</v>
      </c>
      <c r="F247" t="str">
        <v>1</v>
      </c>
      <c r="G247" t="str">
        <v/>
      </c>
      <c r="H247" t="str">
        <v>ACCPYRO</v>
      </c>
      <c r="I247" t="str">
        <v>RETARD</v>
      </c>
      <c r="J247">
        <v>0</v>
      </c>
      <c r="K247" t="str">
        <v/>
      </c>
      <c r="L247" t="str">
        <v/>
      </c>
      <c r="M247" t="str">
        <v>CN</v>
      </c>
      <c r="N247" t="str">
        <v/>
      </c>
      <c r="O247" t="str">
        <v>1.4S</v>
      </c>
      <c r="P247" t="str">
        <v/>
      </c>
      <c r="Q247">
        <v>0.001</v>
      </c>
      <c r="R247" t="str">
        <v/>
      </c>
      <c r="S247">
        <v>0</v>
      </c>
      <c r="T247" t="str">
        <v>F-00000300</v>
      </c>
      <c r="U247">
        <v>6992</v>
      </c>
      <c r="V247">
        <v>0.31</v>
      </c>
      <c r="W247">
        <v>0</v>
      </c>
      <c r="X247" t="str">
        <v/>
      </c>
    </row>
    <row r="248">
      <c r="A248" t="str">
        <v>AutoTable</v>
      </c>
      <c r="D248" t="str">
        <v>SONO</v>
      </c>
      <c r="E248" t="str">
        <v>SONO COMPLETE</v>
      </c>
      <c r="F248" t="str">
        <v>INTERNE</v>
      </c>
      <c r="G248" t="str">
        <v/>
      </c>
      <c r="H248" t="str">
        <v>ACCPYRO</v>
      </c>
      <c r="I248" t="str">
        <v>SONO</v>
      </c>
      <c r="J248">
        <v>0</v>
      </c>
      <c r="K248" t="str">
        <v/>
      </c>
      <c r="L248" t="str">
        <v/>
      </c>
      <c r="M248" t="str">
        <v>FR</v>
      </c>
      <c r="N248" t="str">
        <v/>
      </c>
      <c r="O248" t="str">
        <v/>
      </c>
      <c r="P248" t="str">
        <v/>
      </c>
      <c r="Q248">
        <v>0</v>
      </c>
      <c r="R248" t="str">
        <v/>
      </c>
      <c r="S248">
        <v>0</v>
      </c>
      <c r="T248" t="str">
        <v>F-00000480</v>
      </c>
      <c r="U248">
        <v>23</v>
      </c>
      <c r="V248">
        <v>321.33</v>
      </c>
      <c r="W248">
        <v>0</v>
      </c>
      <c r="X248" t="str">
        <v/>
      </c>
    </row>
    <row r="249">
      <c r="A249" t="str">
        <v>AutoTable</v>
      </c>
      <c r="D249" t="str">
        <v>14113</v>
      </c>
      <c r="E249" t="str">
        <v>CABLE DE PROGRAMMATION SEQUENCEUR NUMERIQUE</v>
      </c>
      <c r="F249" t="str">
        <v>1</v>
      </c>
      <c r="G249" t="str">
        <v/>
      </c>
      <c r="H249" t="str">
        <v>ACCPYRO</v>
      </c>
      <c r="I249" t="str">
        <v>TAB DE TIR</v>
      </c>
      <c r="J249">
        <v>0</v>
      </c>
      <c r="K249" t="str">
        <v/>
      </c>
      <c r="L249" t="str">
        <v/>
      </c>
      <c r="M249" t="str">
        <v>FR</v>
      </c>
      <c r="N249" t="str">
        <v/>
      </c>
      <c r="O249" t="str">
        <v/>
      </c>
      <c r="P249" t="str">
        <v/>
      </c>
      <c r="Q249">
        <v>0</v>
      </c>
      <c r="R249" t="str">
        <v/>
      </c>
      <c r="S249">
        <v>0</v>
      </c>
      <c r="T249" t="str">
        <v>F-00000024</v>
      </c>
      <c r="U249">
        <v>0</v>
      </c>
      <c r="V249">
        <v>21.7</v>
      </c>
      <c r="W249">
        <v>0</v>
      </c>
      <c r="X249" t="str">
        <v/>
      </c>
    </row>
    <row r="250">
      <c r="A250" t="str">
        <v>AutoTable</v>
      </c>
      <c r="D250" t="str">
        <v>14114-32</v>
      </c>
      <c r="E250" t="str">
        <v>SEQUENCEUR PYRONUMERIQUE 32 VOIES</v>
      </c>
      <c r="F250" t="str">
        <v>1</v>
      </c>
      <c r="G250" t="str">
        <v/>
      </c>
      <c r="H250" t="str">
        <v>ACCPYRO</v>
      </c>
      <c r="I250" t="str">
        <v>TAB DE TIR</v>
      </c>
      <c r="J250">
        <v>0</v>
      </c>
      <c r="K250" t="str">
        <v/>
      </c>
      <c r="L250" t="str">
        <v/>
      </c>
      <c r="M250" t="str">
        <v>FR</v>
      </c>
      <c r="N250" t="str">
        <v/>
      </c>
      <c r="O250" t="str">
        <v/>
      </c>
      <c r="P250" t="str">
        <v/>
      </c>
      <c r="Q250">
        <v>0</v>
      </c>
      <c r="R250" t="str">
        <v/>
      </c>
      <c r="S250">
        <v>0</v>
      </c>
      <c r="T250" t="str">
        <v>F-00000024</v>
      </c>
      <c r="U250">
        <v>1</v>
      </c>
      <c r="V250">
        <v>300</v>
      </c>
      <c r="W250">
        <v>0</v>
      </c>
      <c r="X250" t="str">
        <v/>
      </c>
    </row>
    <row r="251">
      <c r="A251" t="str">
        <v>AutoTable</v>
      </c>
      <c r="D251" t="str">
        <v>14115-960</v>
      </c>
      <c r="E251" t="str">
        <v>TABLE NUMERIQUE EMETTRICE 960 LIGNES</v>
      </c>
      <c r="F251" t="str">
        <v>1</v>
      </c>
      <c r="G251" t="str">
        <v/>
      </c>
      <c r="H251" t="str">
        <v>ACCPYRO</v>
      </c>
      <c r="I251" t="str">
        <v>TAB DE TIR</v>
      </c>
      <c r="J251">
        <v>0</v>
      </c>
      <c r="K251" t="str">
        <v/>
      </c>
      <c r="L251" t="str">
        <v/>
      </c>
      <c r="M251" t="str">
        <v>FR</v>
      </c>
      <c r="N251" t="str">
        <v/>
      </c>
      <c r="O251" t="str">
        <v/>
      </c>
      <c r="P251" t="str">
        <v/>
      </c>
      <c r="Q251">
        <v>0</v>
      </c>
      <c r="R251" t="str">
        <v/>
      </c>
      <c r="S251">
        <v>0</v>
      </c>
      <c r="T251" t="str">
        <v>F-00000024</v>
      </c>
      <c r="U251">
        <v>1</v>
      </c>
      <c r="V251">
        <v>500</v>
      </c>
      <c r="W251">
        <v>0</v>
      </c>
      <c r="X251" t="str">
        <v/>
      </c>
    </row>
    <row r="252">
      <c r="A252" t="str">
        <v>AutoTable</v>
      </c>
      <c r="D252" t="str">
        <v>14117</v>
      </c>
      <c r="E252" t="str">
        <v>BOITIER DE CONNEXION  30 LIGNES</v>
      </c>
      <c r="F252" t="str">
        <v>1</v>
      </c>
      <c r="G252" t="str">
        <v/>
      </c>
      <c r="H252" t="str">
        <v>ACCPYRO</v>
      </c>
      <c r="I252" t="str">
        <v>TAB DE TIR</v>
      </c>
      <c r="J252">
        <v>0</v>
      </c>
      <c r="K252" t="str">
        <v/>
      </c>
      <c r="L252" t="str">
        <v/>
      </c>
      <c r="M252" t="str">
        <v>FR</v>
      </c>
      <c r="N252" t="str">
        <v/>
      </c>
      <c r="O252" t="str">
        <v/>
      </c>
      <c r="P252" t="str">
        <v/>
      </c>
      <c r="Q252">
        <v>0</v>
      </c>
      <c r="R252" t="str">
        <v/>
      </c>
      <c r="S252">
        <v>0</v>
      </c>
      <c r="T252" t="str">
        <v>F-00000024</v>
      </c>
      <c r="U252">
        <v>0</v>
      </c>
      <c r="V252">
        <v>201.07</v>
      </c>
      <c r="W252">
        <v>0</v>
      </c>
      <c r="X252" t="str">
        <v/>
      </c>
    </row>
    <row r="253">
      <c r="A253" t="str">
        <v>AutoTable</v>
      </c>
      <c r="D253" t="str">
        <v>14121</v>
      </c>
      <c r="E253" t="str">
        <v>BATT. PUISSANCE 40 VOLTS (POUR REF 14116)</v>
      </c>
      <c r="F253" t="str">
        <v>1</v>
      </c>
      <c r="G253" t="str">
        <v/>
      </c>
      <c r="H253" t="str">
        <v>ACCPYRO</v>
      </c>
      <c r="I253" t="str">
        <v>TAB DE TIR</v>
      </c>
      <c r="J253">
        <v>0</v>
      </c>
      <c r="K253" t="str">
        <v/>
      </c>
      <c r="L253" t="str">
        <v/>
      </c>
      <c r="M253" t="str">
        <v>CN</v>
      </c>
      <c r="N253" t="str">
        <v/>
      </c>
      <c r="O253" t="str">
        <v/>
      </c>
      <c r="P253" t="str">
        <v/>
      </c>
      <c r="Q253">
        <v>0</v>
      </c>
      <c r="R253" t="str">
        <v/>
      </c>
      <c r="S253">
        <v>0</v>
      </c>
      <c r="T253" t="str">
        <v>F-00000300</v>
      </c>
      <c r="U253">
        <v>5</v>
      </c>
      <c r="V253">
        <v>4.81</v>
      </c>
      <c r="W253">
        <v>2</v>
      </c>
      <c r="X253" t="str">
        <v/>
      </c>
    </row>
    <row r="254">
      <c r="A254" t="str">
        <v>AutoTable</v>
      </c>
      <c r="D254" t="str">
        <v>14122</v>
      </c>
      <c r="E254" t="str">
        <v>ALIMENTATION 42V PR SEQUENCEUR 32 EN VALISE (PNF)</v>
      </c>
      <c r="F254" t="str">
        <v>1</v>
      </c>
      <c r="G254" t="str">
        <v/>
      </c>
      <c r="H254" t="str">
        <v>ACCPYRO</v>
      </c>
      <c r="I254" t="str">
        <v>TAB DE TIR</v>
      </c>
      <c r="J254">
        <v>0</v>
      </c>
      <c r="K254" t="str">
        <v/>
      </c>
      <c r="L254" t="str">
        <v/>
      </c>
      <c r="M254" t="str">
        <v>FR</v>
      </c>
      <c r="N254" t="str">
        <v/>
      </c>
      <c r="O254" t="str">
        <v/>
      </c>
      <c r="P254" t="str">
        <v/>
      </c>
      <c r="Q254">
        <v>0</v>
      </c>
      <c r="R254" t="str">
        <v/>
      </c>
      <c r="S254">
        <v>0</v>
      </c>
      <c r="T254" t="str">
        <v>F-00000024</v>
      </c>
      <c r="U254">
        <v>10</v>
      </c>
      <c r="V254">
        <v>60</v>
      </c>
      <c r="W254">
        <v>0</v>
      </c>
      <c r="X254" t="str">
        <v/>
      </c>
    </row>
    <row r="255">
      <c r="A255" t="str">
        <v>AutoTable</v>
      </c>
      <c r="D255" t="str">
        <v>14123</v>
      </c>
      <c r="E255" t="str">
        <v>BOITIER (RECEPTEUR 60 LIGNES - CONNEXION 60 LIGNES</v>
      </c>
      <c r="F255" t="str">
        <v>1</v>
      </c>
      <c r="G255" t="str">
        <v/>
      </c>
      <c r="H255" t="str">
        <v>ACCPYRO</v>
      </c>
      <c r="I255" t="str">
        <v>TAB DE TIR</v>
      </c>
      <c r="J255">
        <v>0</v>
      </c>
      <c r="K255" t="str">
        <v/>
      </c>
      <c r="L255" t="str">
        <v/>
      </c>
      <c r="M255" t="str">
        <v>FR</v>
      </c>
      <c r="N255" t="str">
        <v/>
      </c>
      <c r="O255" t="str">
        <v/>
      </c>
      <c r="P255" t="str">
        <v/>
      </c>
      <c r="Q255">
        <v>0</v>
      </c>
      <c r="R255" t="str">
        <v/>
      </c>
      <c r="S255">
        <v>0</v>
      </c>
      <c r="T255" t="str">
        <v>F-00000024</v>
      </c>
      <c r="U255">
        <v>0</v>
      </c>
      <c r="V255">
        <v>0</v>
      </c>
      <c r="W255">
        <v>0</v>
      </c>
      <c r="X255" t="str">
        <v/>
      </c>
    </row>
    <row r="256">
      <c r="A256" t="str">
        <v>AutoTable</v>
      </c>
      <c r="D256" t="str">
        <v>14316</v>
      </c>
      <c r="E256" t="str">
        <v>TABLE DE TIR F16 - DIGITALE 16L ( 1 TX + 1 RX)</v>
      </c>
      <c r="F256" t="str">
        <v>1</v>
      </c>
      <c r="G256" t="str">
        <v/>
      </c>
      <c r="H256" t="str">
        <v>ACCPYRO</v>
      </c>
      <c r="I256" t="str">
        <v>TAB DE TIR</v>
      </c>
      <c r="J256">
        <v>0</v>
      </c>
      <c r="K256" t="str">
        <v/>
      </c>
      <c r="L256" t="str">
        <v/>
      </c>
      <c r="M256" t="str">
        <v>CN</v>
      </c>
      <c r="N256" t="str">
        <v/>
      </c>
      <c r="O256" t="str">
        <v/>
      </c>
      <c r="P256" t="str">
        <v/>
      </c>
      <c r="Q256">
        <v>0</v>
      </c>
      <c r="R256" t="str">
        <v/>
      </c>
      <c r="S256">
        <v>0</v>
      </c>
      <c r="T256" t="str">
        <v>F-00000300</v>
      </c>
      <c r="U256">
        <v>91</v>
      </c>
      <c r="V256">
        <v>41.06</v>
      </c>
      <c r="W256">
        <v>2</v>
      </c>
      <c r="X256" t="str">
        <v/>
      </c>
    </row>
    <row r="257">
      <c r="A257" t="str">
        <v>AutoTable</v>
      </c>
      <c r="D257" t="str">
        <v>14364-ANT</v>
      </c>
      <c r="E257" t="str">
        <v>KIT ANTENNE (EMBASE + ANTENNE)</v>
      </c>
      <c r="F257" t="str">
        <v>INTERNE</v>
      </c>
      <c r="G257" t="str">
        <v/>
      </c>
      <c r="H257" t="str">
        <v>ACCPYRO</v>
      </c>
      <c r="I257" t="str">
        <v>TAB DE TIR</v>
      </c>
      <c r="J257">
        <v>0</v>
      </c>
      <c r="K257" t="str">
        <v/>
      </c>
      <c r="L257" t="str">
        <v/>
      </c>
      <c r="M257" t="str">
        <v>FR</v>
      </c>
      <c r="N257" t="str">
        <v/>
      </c>
      <c r="O257" t="str">
        <v/>
      </c>
      <c r="P257" t="str">
        <v/>
      </c>
      <c r="Q257">
        <v>0</v>
      </c>
      <c r="R257" t="str">
        <v/>
      </c>
      <c r="S257">
        <v>0</v>
      </c>
      <c r="T257" t="str">
        <v>F-00000003</v>
      </c>
      <c r="U257">
        <v>0</v>
      </c>
      <c r="V257">
        <v>0</v>
      </c>
      <c r="W257">
        <v>0</v>
      </c>
      <c r="X257" t="str">
        <v/>
      </c>
    </row>
    <row r="258">
      <c r="A258" t="str">
        <v>AutoTable</v>
      </c>
      <c r="D258" t="str">
        <v>14364RX</v>
      </c>
      <c r="E258" t="str">
        <v>TABLE DE TIR RECEPTEUR 64L HF (BATT. NON COMPRISE)</v>
      </c>
      <c r="F258" t="str">
        <v>1</v>
      </c>
      <c r="G258" t="str">
        <v/>
      </c>
      <c r="H258" t="str">
        <v>ACCPYRO</v>
      </c>
      <c r="I258" t="str">
        <v>TAB DE TIR</v>
      </c>
      <c r="J258">
        <v>0</v>
      </c>
      <c r="K258" t="str">
        <v/>
      </c>
      <c r="L258" t="str">
        <v/>
      </c>
      <c r="M258" t="str">
        <v>FR</v>
      </c>
      <c r="N258" t="str">
        <v/>
      </c>
      <c r="O258" t="str">
        <v/>
      </c>
      <c r="P258" t="str">
        <v/>
      </c>
      <c r="Q258">
        <v>0</v>
      </c>
      <c r="R258" t="str">
        <v/>
      </c>
      <c r="S258">
        <v>0</v>
      </c>
      <c r="T258" t="str">
        <v>F-00000003</v>
      </c>
      <c r="U258">
        <v>11</v>
      </c>
      <c r="V258">
        <v>6</v>
      </c>
      <c r="W258">
        <v>0</v>
      </c>
      <c r="X258" t="str">
        <v/>
      </c>
    </row>
    <row r="259">
      <c r="A259" t="str">
        <v>AutoTable</v>
      </c>
      <c r="D259" t="str">
        <v>14364TX</v>
      </c>
      <c r="E259" t="str">
        <v>TABLE DE TIR TRANSMETTEUR 64L HF (CHARGEURCOMPRIS)</v>
      </c>
      <c r="F259" t="str">
        <v>1</v>
      </c>
      <c r="G259" t="str">
        <v/>
      </c>
      <c r="H259" t="str">
        <v>ACCPYRO</v>
      </c>
      <c r="I259" t="str">
        <v>TAB DE TIR</v>
      </c>
      <c r="J259">
        <v>0</v>
      </c>
      <c r="K259" t="str">
        <v/>
      </c>
      <c r="L259" t="str">
        <v/>
      </c>
      <c r="M259" t="str">
        <v>FR</v>
      </c>
      <c r="N259" t="str">
        <v/>
      </c>
      <c r="O259" t="str">
        <v/>
      </c>
      <c r="P259" t="str">
        <v/>
      </c>
      <c r="Q259">
        <v>0</v>
      </c>
      <c r="R259" t="str">
        <v/>
      </c>
      <c r="S259">
        <v>0</v>
      </c>
      <c r="T259" t="str">
        <v>F-00000003</v>
      </c>
      <c r="U259">
        <v>19</v>
      </c>
      <c r="V259">
        <v>54.00333</v>
      </c>
      <c r="W259">
        <v>0</v>
      </c>
      <c r="X259" t="str">
        <v/>
      </c>
    </row>
    <row r="260">
      <c r="A260" t="str">
        <v>AutoTable</v>
      </c>
      <c r="D260" t="str">
        <v>Y14116</v>
      </c>
      <c r="E260" t="str">
        <v>TABLE - ALIMENTATION 60 LIGNES</v>
      </c>
      <c r="F260" t="str">
        <v>INTERNE</v>
      </c>
      <c r="G260" t="str">
        <v/>
      </c>
      <c r="H260" t="str">
        <v>ACCPYRO</v>
      </c>
      <c r="I260" t="str">
        <v>TAB DE TIR</v>
      </c>
      <c r="J260">
        <v>0</v>
      </c>
      <c r="K260" t="str">
        <v/>
      </c>
      <c r="L260" t="str">
        <v/>
      </c>
      <c r="M260" t="str">
        <v>FR</v>
      </c>
      <c r="N260" t="str">
        <v/>
      </c>
      <c r="O260" t="str">
        <v/>
      </c>
      <c r="P260" t="str">
        <v/>
      </c>
      <c r="Q260">
        <v>0</v>
      </c>
      <c r="R260" t="str">
        <v/>
      </c>
      <c r="S260">
        <v>0</v>
      </c>
      <c r="T260" t="str">
        <v>F-00000480</v>
      </c>
      <c r="U260">
        <v>5</v>
      </c>
      <c r="V260">
        <v>0</v>
      </c>
      <c r="W260">
        <v>0</v>
      </c>
      <c r="X260" t="str">
        <v/>
      </c>
    </row>
    <row r="261">
      <c r="A261" t="str">
        <v>AutoTable</v>
      </c>
      <c r="D261" t="str">
        <v>Y14117</v>
      </c>
      <c r="E261" t="str">
        <v>TABLE - ALIMENTATION 30 LIGNES</v>
      </c>
      <c r="F261" t="str">
        <v>INTERNE</v>
      </c>
      <c r="G261" t="str">
        <v/>
      </c>
      <c r="H261" t="str">
        <v>ACCPYRO</v>
      </c>
      <c r="I261" t="str">
        <v>TAB DE TIR</v>
      </c>
      <c r="J261">
        <v>0</v>
      </c>
      <c r="K261" t="str">
        <v/>
      </c>
      <c r="L261" t="str">
        <v/>
      </c>
      <c r="M261" t="str">
        <v>FR</v>
      </c>
      <c r="N261" t="str">
        <v/>
      </c>
      <c r="O261" t="str">
        <v/>
      </c>
      <c r="P261" t="str">
        <v/>
      </c>
      <c r="Q261">
        <v>0</v>
      </c>
      <c r="R261" t="str">
        <v/>
      </c>
      <c r="S261">
        <v>0</v>
      </c>
      <c r="T261" t="str">
        <v>F-00000480</v>
      </c>
      <c r="U261">
        <v>3</v>
      </c>
      <c r="V261">
        <v>0</v>
      </c>
      <c r="W261">
        <v>0</v>
      </c>
      <c r="X261" t="str">
        <v/>
      </c>
    </row>
    <row r="262">
      <c r="A262" t="str">
        <v>AutoTable</v>
      </c>
      <c r="D262" t="str">
        <v>Y14118</v>
      </c>
      <c r="E262" t="str">
        <v>TABLE - ALIMENTATION 50 LIGNES</v>
      </c>
      <c r="F262" t="str">
        <v>INTERNE</v>
      </c>
      <c r="G262" t="str">
        <v/>
      </c>
      <c r="H262" t="str">
        <v>ACCPYRO</v>
      </c>
      <c r="I262" t="str">
        <v>TAB DE TIR</v>
      </c>
      <c r="J262">
        <v>0</v>
      </c>
      <c r="K262" t="str">
        <v/>
      </c>
      <c r="L262" t="str">
        <v/>
      </c>
      <c r="M262" t="str">
        <v>FR</v>
      </c>
      <c r="N262" t="str">
        <v/>
      </c>
      <c r="O262" t="str">
        <v/>
      </c>
      <c r="P262" t="str">
        <v/>
      </c>
      <c r="Q262">
        <v>0</v>
      </c>
      <c r="R262" t="str">
        <v/>
      </c>
      <c r="S262">
        <v>0</v>
      </c>
      <c r="T262" t="str">
        <v>F-00000480</v>
      </c>
      <c r="U262">
        <v>3</v>
      </c>
      <c r="V262">
        <v>0</v>
      </c>
      <c r="W262">
        <v>0</v>
      </c>
      <c r="X262" t="str">
        <v/>
      </c>
    </row>
    <row r="263">
      <c r="A263" t="str">
        <v>AutoTable</v>
      </c>
      <c r="D263" t="str">
        <v>Y14215</v>
      </c>
      <c r="E263" t="str">
        <v>TABLE DE TIR JAILLARD</v>
      </c>
      <c r="F263" t="str">
        <v>INTERNE</v>
      </c>
      <c r="G263" t="str">
        <v/>
      </c>
      <c r="H263" t="str">
        <v>ACCPYRO</v>
      </c>
      <c r="I263" t="str">
        <v>TAB DE TIR</v>
      </c>
      <c r="J263">
        <v>0</v>
      </c>
      <c r="K263" t="str">
        <v/>
      </c>
      <c r="L263" t="str">
        <v/>
      </c>
      <c r="M263" t="str">
        <v>FR</v>
      </c>
      <c r="N263" t="str">
        <v/>
      </c>
      <c r="O263" t="str">
        <v/>
      </c>
      <c r="P263" t="str">
        <v/>
      </c>
      <c r="Q263">
        <v>0</v>
      </c>
      <c r="R263" t="str">
        <v/>
      </c>
      <c r="S263">
        <v>0</v>
      </c>
      <c r="T263" t="str">
        <v>F-00000480</v>
      </c>
      <c r="U263">
        <v>1</v>
      </c>
      <c r="V263">
        <v>0</v>
      </c>
      <c r="W263">
        <v>0</v>
      </c>
      <c r="X263" t="str">
        <v/>
      </c>
    </row>
    <row r="264">
      <c r="A264" t="str">
        <v>AutoTable</v>
      </c>
      <c r="D264" t="str">
        <v>Y14216</v>
      </c>
      <c r="E264" t="str">
        <v>MODULE JAILLARD</v>
      </c>
      <c r="F264" t="str">
        <v>INTERNE</v>
      </c>
      <c r="G264" t="str">
        <v/>
      </c>
      <c r="H264" t="str">
        <v>ACCPYRO</v>
      </c>
      <c r="I264" t="str">
        <v>TAB DE TIR</v>
      </c>
      <c r="J264">
        <v>0</v>
      </c>
      <c r="K264" t="str">
        <v/>
      </c>
      <c r="L264" t="str">
        <v/>
      </c>
      <c r="M264" t="str">
        <v>FR</v>
      </c>
      <c r="N264" t="str">
        <v/>
      </c>
      <c r="O264" t="str">
        <v/>
      </c>
      <c r="P264" t="str">
        <v/>
      </c>
      <c r="Q264">
        <v>0</v>
      </c>
      <c r="R264" t="str">
        <v/>
      </c>
      <c r="S264">
        <v>0</v>
      </c>
      <c r="T264" t="str">
        <v>F-00000480</v>
      </c>
      <c r="U264">
        <v>6</v>
      </c>
      <c r="V264">
        <v>0</v>
      </c>
      <c r="W264">
        <v>0</v>
      </c>
      <c r="X264" t="str">
        <v/>
      </c>
    </row>
    <row r="265">
      <c r="A265" t="str">
        <v>AutoTable</v>
      </c>
      <c r="D265" t="str">
        <v>Y14316</v>
      </c>
      <c r="E265" t="str">
        <v>TABLE DE TIR F16 - DIGITALE 16 LIGNES (ENSEMBLE 1</v>
      </c>
      <c r="F265" t="str">
        <v>INTERNE</v>
      </c>
      <c r="G265" t="str">
        <v/>
      </c>
      <c r="H265" t="str">
        <v>ACCPYRO</v>
      </c>
      <c r="I265" t="str">
        <v>TAB DE TIR</v>
      </c>
      <c r="J265">
        <v>0</v>
      </c>
      <c r="K265" t="str">
        <v/>
      </c>
      <c r="L265" t="str">
        <v/>
      </c>
      <c r="M265" t="str">
        <v>FR</v>
      </c>
      <c r="N265" t="str">
        <v/>
      </c>
      <c r="O265" t="str">
        <v/>
      </c>
      <c r="P265" t="str">
        <v/>
      </c>
      <c r="Q265">
        <v>0</v>
      </c>
      <c r="R265" t="str">
        <v/>
      </c>
      <c r="S265">
        <v>0</v>
      </c>
      <c r="T265" t="str">
        <v>F-00000480</v>
      </c>
      <c r="U265">
        <v>65</v>
      </c>
      <c r="V265">
        <v>0</v>
      </c>
      <c r="W265">
        <v>0</v>
      </c>
      <c r="X265" t="str">
        <v/>
      </c>
    </row>
    <row r="266">
      <c r="A266" t="str">
        <v>AutoTable</v>
      </c>
      <c r="D266" t="str">
        <v>Y14364</v>
      </c>
      <c r="E266" t="str">
        <v>TABLE DE TIR HF64</v>
      </c>
      <c r="F266" t="str">
        <v>INTERNE</v>
      </c>
      <c r="G266" t="str">
        <v/>
      </c>
      <c r="H266" t="str">
        <v>ACCPYRO</v>
      </c>
      <c r="I266" t="str">
        <v>TAB DE TIR</v>
      </c>
      <c r="J266">
        <v>0</v>
      </c>
      <c r="K266" t="str">
        <v/>
      </c>
      <c r="L266" t="str">
        <v/>
      </c>
      <c r="M266" t="str">
        <v>FR</v>
      </c>
      <c r="N266" t="str">
        <v/>
      </c>
      <c r="O266" t="str">
        <v/>
      </c>
      <c r="P266" t="str">
        <v/>
      </c>
      <c r="Q266">
        <v>0</v>
      </c>
      <c r="R266" t="str">
        <v/>
      </c>
      <c r="S266">
        <v>0</v>
      </c>
      <c r="T266" t="str">
        <v>F-00000480</v>
      </c>
      <c r="U266">
        <v>0</v>
      </c>
      <c r="V266">
        <v>0</v>
      </c>
      <c r="W266">
        <v>0</v>
      </c>
      <c r="X266" t="str">
        <v/>
      </c>
    </row>
    <row r="267">
      <c r="A267" t="str">
        <v>AutoTable</v>
      </c>
      <c r="D267" t="str">
        <v>Y14365</v>
      </c>
      <c r="E267" t="str">
        <v>VALISE HF - RUGGIERI 2000</v>
      </c>
      <c r="F267" t="str">
        <v>INTERNE</v>
      </c>
      <c r="G267" t="str">
        <v/>
      </c>
      <c r="H267" t="str">
        <v>ACCPYRO</v>
      </c>
      <c r="I267" t="str">
        <v>TAB DE TIR</v>
      </c>
      <c r="J267">
        <v>0</v>
      </c>
      <c r="K267" t="str">
        <v/>
      </c>
      <c r="L267" t="str">
        <v/>
      </c>
      <c r="M267" t="str">
        <v>FR</v>
      </c>
      <c r="N267" t="str">
        <v/>
      </c>
      <c r="O267" t="str">
        <v/>
      </c>
      <c r="P267" t="str">
        <v/>
      </c>
      <c r="Q267">
        <v>0</v>
      </c>
      <c r="R267" t="str">
        <v/>
      </c>
      <c r="S267">
        <v>0</v>
      </c>
      <c r="T267" t="str">
        <v>F-00000480</v>
      </c>
      <c r="U267">
        <v>15</v>
      </c>
      <c r="V267">
        <v>0</v>
      </c>
      <c r="W267">
        <v>0</v>
      </c>
      <c r="X267" t="str">
        <v/>
      </c>
    </row>
    <row r="268">
      <c r="A268" t="str">
        <v>AutoTable</v>
      </c>
      <c r="D268" t="str">
        <v>63110-02</v>
      </c>
      <c r="E268" t="str">
        <v>POT-A-FEU Ø 100 FUMEE BLEUE AD/MG/64836 K3</v>
      </c>
      <c r="F268" t="str">
        <v>A DETRUIRE</v>
      </c>
      <c r="G268" t="str">
        <v/>
      </c>
      <c r="H268" t="str">
        <v>AUTRESPYRO</v>
      </c>
      <c r="I268" t="str">
        <v>ART DE JR</v>
      </c>
      <c r="J268">
        <v>100</v>
      </c>
      <c r="K268" t="str">
        <v/>
      </c>
      <c r="L268" t="str">
        <v/>
      </c>
      <c r="M268" t="str">
        <v>CN</v>
      </c>
      <c r="N268" t="str">
        <v>K3</v>
      </c>
      <c r="O268" t="str">
        <v>1.3G</v>
      </c>
      <c r="P268" t="str">
        <v>AD/MG/64836</v>
      </c>
      <c r="Q268">
        <v>0.173</v>
      </c>
      <c r="R268" t="str">
        <v>2</v>
      </c>
      <c r="S268">
        <v>55</v>
      </c>
      <c r="T268" t="str">
        <v>F-00000300</v>
      </c>
      <c r="U268">
        <v>72</v>
      </c>
      <c r="V268">
        <v>1.71</v>
      </c>
      <c r="W268">
        <v>0</v>
      </c>
      <c r="X268" t="str">
        <v/>
      </c>
    </row>
    <row r="269">
      <c r="A269" t="str">
        <v>AutoTable</v>
      </c>
      <c r="D269" t="str">
        <v>63110-05</v>
      </c>
      <c r="E269" t="str">
        <v>POT-A-FEU Ø 100 FUMEE VERTE AD/MG/64838 K3</v>
      </c>
      <c r="F269" t="str">
        <v>A DETRUIRE</v>
      </c>
      <c r="G269" t="str">
        <v/>
      </c>
      <c r="H269" t="str">
        <v>AUTRESPYRO</v>
      </c>
      <c r="I269" t="str">
        <v>ART DE JR</v>
      </c>
      <c r="J269">
        <v>100</v>
      </c>
      <c r="K269" t="str">
        <v/>
      </c>
      <c r="L269" t="str">
        <v/>
      </c>
      <c r="M269" t="str">
        <v>CN</v>
      </c>
      <c r="N269" t="str">
        <v>K3</v>
      </c>
      <c r="O269" t="str">
        <v>1.3G</v>
      </c>
      <c r="P269" t="str">
        <v>AD/MG/64838</v>
      </c>
      <c r="Q269">
        <v>0.173</v>
      </c>
      <c r="R269" t="str">
        <v>2</v>
      </c>
      <c r="S269">
        <v>55</v>
      </c>
      <c r="T269" t="str">
        <v>F-00000300</v>
      </c>
      <c r="U269">
        <v>19</v>
      </c>
      <c r="V269">
        <v>2.39</v>
      </c>
      <c r="W269">
        <v>0</v>
      </c>
      <c r="X269" t="str">
        <v/>
      </c>
    </row>
    <row r="270">
      <c r="A270" t="str">
        <v>AutoTable</v>
      </c>
      <c r="D270" t="str">
        <v>63110-08</v>
      </c>
      <c r="E270" t="str">
        <v>POT-A-FEU Ø 100 FUMEE MULTICOLORE AD/MG/64840</v>
      </c>
      <c r="F270" t="str">
        <v>A DETRUIRE</v>
      </c>
      <c r="G270" t="str">
        <v/>
      </c>
      <c r="H270" t="str">
        <v>AUTRESPYRO</v>
      </c>
      <c r="I270" t="str">
        <v>ART DE JR</v>
      </c>
      <c r="J270">
        <v>100</v>
      </c>
      <c r="K270" t="str">
        <v/>
      </c>
      <c r="L270" t="str">
        <v/>
      </c>
      <c r="M270" t="str">
        <v>CN</v>
      </c>
      <c r="N270" t="str">
        <v>K3</v>
      </c>
      <c r="O270" t="str">
        <v>1.3G</v>
      </c>
      <c r="P270" t="str">
        <v>AD/MG/64840</v>
      </c>
      <c r="Q270">
        <v>0.173</v>
      </c>
      <c r="R270" t="str">
        <v>2</v>
      </c>
      <c r="S270">
        <v>55</v>
      </c>
      <c r="T270" t="str">
        <v>F-00000300</v>
      </c>
      <c r="U270">
        <v>1</v>
      </c>
      <c r="V270">
        <v>1.88</v>
      </c>
      <c r="W270">
        <v>0</v>
      </c>
      <c r="X270" t="str">
        <v/>
      </c>
    </row>
    <row r="271">
      <c r="A271" t="str">
        <v>AutoTable</v>
      </c>
      <c r="D271" t="str">
        <v>63110-26</v>
      </c>
      <c r="E271" t="str">
        <v>POT-A-FEU Ø 100 FUMEE ORANGE AD/BB/64841 K3</v>
      </c>
      <c r="F271" t="str">
        <v>A DETRUIRE</v>
      </c>
      <c r="G271" t="str">
        <v/>
      </c>
      <c r="H271" t="str">
        <v>AUTRESPYRO</v>
      </c>
      <c r="I271" t="str">
        <v>ART DE JR</v>
      </c>
      <c r="J271">
        <v>100</v>
      </c>
      <c r="K271" t="str">
        <v/>
      </c>
      <c r="L271" t="str">
        <v/>
      </c>
      <c r="M271" t="str">
        <v>CN</v>
      </c>
      <c r="N271" t="str">
        <v>K3</v>
      </c>
      <c r="O271" t="str">
        <v>1.3G</v>
      </c>
      <c r="P271" t="str">
        <v>AD/BB/64841</v>
      </c>
      <c r="Q271">
        <v>0.173</v>
      </c>
      <c r="R271" t="str">
        <v>2</v>
      </c>
      <c r="S271">
        <v>55</v>
      </c>
      <c r="T271" t="str">
        <v>F-00000300</v>
      </c>
      <c r="U271">
        <v>32</v>
      </c>
      <c r="V271">
        <v>1.83</v>
      </c>
      <c r="W271">
        <v>0</v>
      </c>
      <c r="X271" t="str">
        <v/>
      </c>
    </row>
    <row r="272">
      <c r="A272" t="str">
        <v>AutoTable</v>
      </c>
      <c r="D272" t="str">
        <v>01022-30</v>
      </c>
      <c r="E272" t="str">
        <v>BATT. Ø20 100 COMÈTES FUMÉES MULTICOLORES</v>
      </c>
      <c r="F272" t="str">
        <v>1</v>
      </c>
      <c r="G272" t="str">
        <v/>
      </c>
      <c r="H272" t="str">
        <v>AUTRESPYRO</v>
      </c>
      <c r="I272" t="str">
        <v>ART DE JR</v>
      </c>
      <c r="J272">
        <v>22</v>
      </c>
      <c r="K272" t="str">
        <v>FUMEE</v>
      </c>
      <c r="L272" t="str">
        <v>MULTICOLORE</v>
      </c>
      <c r="M272" t="str">
        <v>CN</v>
      </c>
      <c r="N272" t="str">
        <v>F4</v>
      </c>
      <c r="O272" t="str">
        <v>1.4G</v>
      </c>
      <c r="P272" t="str">
        <v>1008-F4-69254059</v>
      </c>
      <c r="Q272">
        <v>1.4</v>
      </c>
      <c r="R272" t="str">
        <v>30</v>
      </c>
      <c r="S272">
        <v>25</v>
      </c>
      <c r="T272" t="str">
        <v>F-00000300</v>
      </c>
      <c r="U272">
        <v>0</v>
      </c>
      <c r="V272">
        <v>30.75667</v>
      </c>
      <c r="W272">
        <v>0</v>
      </c>
      <c r="X272" t="str">
        <v>https://youtu.be/sagkWLKvY64</v>
      </c>
    </row>
    <row r="273">
      <c r="A273" t="str">
        <v>AutoTable</v>
      </c>
      <c r="D273" t="str">
        <v>15035</v>
      </c>
      <c r="E273" t="str">
        <v>FUMIGENE BLANC TYPE S - 30 sec</v>
      </c>
      <c r="F273" t="str">
        <v>1</v>
      </c>
      <c r="G273" t="str">
        <v/>
      </c>
      <c r="H273" t="str">
        <v>AUTRESPYRO</v>
      </c>
      <c r="I273" t="str">
        <v>ART DE JR</v>
      </c>
      <c r="J273">
        <v>92</v>
      </c>
      <c r="K273" t="str">
        <v>FUMEE</v>
      </c>
      <c r="L273" t="str">
        <v>BLANC</v>
      </c>
      <c r="M273" t="str">
        <v>CN</v>
      </c>
      <c r="N273" t="str">
        <v>T2</v>
      </c>
      <c r="O273" t="str">
        <v>1.4G</v>
      </c>
      <c r="P273" t="str">
        <v>1008-T2-69254367</v>
      </c>
      <c r="Q273">
        <v>0.19</v>
      </c>
      <c r="R273" t="str">
        <v>30</v>
      </c>
      <c r="S273">
        <v>15</v>
      </c>
      <c r="T273" t="str">
        <v>F-00000300</v>
      </c>
      <c r="U273">
        <v>316</v>
      </c>
      <c r="V273">
        <v>5.12536</v>
      </c>
      <c r="W273">
        <v>310</v>
      </c>
      <c r="X273" t="str">
        <v/>
      </c>
    </row>
    <row r="274">
      <c r="A274" t="str">
        <v>AutoTable</v>
      </c>
      <c r="D274" t="str">
        <v>63175-05</v>
      </c>
      <c r="E274" t="str">
        <v>POT-A-FEU Ø 75 FUMEE VERTE AD/MG/64832 K3</v>
      </c>
      <c r="F274" t="str">
        <v>A DETRUIRE</v>
      </c>
      <c r="G274" t="str">
        <v/>
      </c>
      <c r="H274" t="str">
        <v>AUTRESPYRO</v>
      </c>
      <c r="I274" t="str">
        <v>ART DE JR</v>
      </c>
      <c r="J274">
        <v>75</v>
      </c>
      <c r="K274" t="str">
        <v/>
      </c>
      <c r="L274" t="str">
        <v/>
      </c>
      <c r="M274" t="str">
        <v>CN</v>
      </c>
      <c r="N274" t="str">
        <v>K3</v>
      </c>
      <c r="O274" t="str">
        <v>1.4G</v>
      </c>
      <c r="P274" t="str">
        <v>AD/MG/64832</v>
      </c>
      <c r="Q274">
        <v>0.098</v>
      </c>
      <c r="R274" t="str">
        <v>2</v>
      </c>
      <c r="S274">
        <v>70</v>
      </c>
      <c r="T274" t="str">
        <v>F-00000300</v>
      </c>
      <c r="U274">
        <v>34</v>
      </c>
      <c r="V274">
        <v>1.1</v>
      </c>
      <c r="W274">
        <v>0</v>
      </c>
      <c r="X274" t="str">
        <v/>
      </c>
    </row>
    <row r="275">
      <c r="A275" t="str">
        <v>AutoTable</v>
      </c>
      <c r="D275" t="str">
        <v>63175-06</v>
      </c>
      <c r="E275" t="str">
        <v>POT-A-FEU Ø 75 FUMEE ROUGE AD/MG/64833 K3</v>
      </c>
      <c r="F275" t="str">
        <v>A DETRUIRE</v>
      </c>
      <c r="G275" t="str">
        <v/>
      </c>
      <c r="H275" t="str">
        <v>AUTRESPYRO</v>
      </c>
      <c r="I275" t="str">
        <v>ART DE JR</v>
      </c>
      <c r="J275">
        <v>75</v>
      </c>
      <c r="K275" t="str">
        <v/>
      </c>
      <c r="L275" t="str">
        <v/>
      </c>
      <c r="M275" t="str">
        <v>CN</v>
      </c>
      <c r="N275" t="str">
        <v>K3</v>
      </c>
      <c r="O275" t="str">
        <v>1.4G</v>
      </c>
      <c r="P275" t="str">
        <v>AD/MG/64833</v>
      </c>
      <c r="Q275">
        <v>0.098</v>
      </c>
      <c r="R275" t="str">
        <v>2</v>
      </c>
      <c r="S275">
        <v>70</v>
      </c>
      <c r="T275" t="str">
        <v>F-00000300</v>
      </c>
      <c r="U275">
        <v>35</v>
      </c>
      <c r="V275">
        <v>0.8</v>
      </c>
      <c r="W275">
        <v>0</v>
      </c>
      <c r="X275" t="str">
        <v/>
      </c>
    </row>
    <row r="276">
      <c r="A276" t="str">
        <v>AutoTable</v>
      </c>
      <c r="D276" t="str">
        <v>63175-08</v>
      </c>
      <c r="E276" t="str">
        <v>POT-A-FEU Ø 75 FUMEE MULTICOLORE AD/MG/64834 K</v>
      </c>
      <c r="F276" t="str">
        <v>A DETRUIRE</v>
      </c>
      <c r="G276" t="str">
        <v/>
      </c>
      <c r="H276" t="str">
        <v>AUTRESPYRO</v>
      </c>
      <c r="I276" t="str">
        <v>ART DE JR</v>
      </c>
      <c r="J276">
        <v>75</v>
      </c>
      <c r="K276" t="str">
        <v/>
      </c>
      <c r="L276" t="str">
        <v/>
      </c>
      <c r="M276" t="str">
        <v>CN</v>
      </c>
      <c r="N276" t="str">
        <v>K3</v>
      </c>
      <c r="O276" t="str">
        <v>1.4G</v>
      </c>
      <c r="P276" t="str">
        <v>AD/MG/64834</v>
      </c>
      <c r="Q276">
        <v>0.098</v>
      </c>
      <c r="R276" t="str">
        <v>2</v>
      </c>
      <c r="S276">
        <v>70</v>
      </c>
      <c r="T276" t="str">
        <v>F-00000300</v>
      </c>
      <c r="U276">
        <v>29</v>
      </c>
      <c r="V276">
        <v>0.86</v>
      </c>
      <c r="W276">
        <v>0</v>
      </c>
      <c r="X276" t="str">
        <v/>
      </c>
    </row>
    <row r="277">
      <c r="A277" t="str">
        <v>AutoTable</v>
      </c>
      <c r="D277" t="str">
        <v>00104</v>
      </c>
      <c r="E277" t="str">
        <v>FEU 15 49015 - SECOURS</v>
      </c>
      <c r="F277" t="str">
        <v>RETOUR FEUX VALLOIS</v>
      </c>
      <c r="G277" t="str">
        <v/>
      </c>
      <c r="H277" t="str">
        <v>AUTRESPYRO</v>
      </c>
      <c r="I277" t="str">
        <v>AUTRESPYRO</v>
      </c>
      <c r="J277">
        <v>0</v>
      </c>
      <c r="K277" t="str">
        <v/>
      </c>
      <c r="L277" t="str">
        <v/>
      </c>
      <c r="M277" t="str">
        <v>FR</v>
      </c>
      <c r="N277" t="str">
        <v/>
      </c>
      <c r="O277" t="str">
        <v>1.4G</v>
      </c>
      <c r="P277" t="str">
        <v/>
      </c>
      <c r="Q277">
        <v>5.91</v>
      </c>
      <c r="R277" t="str">
        <v/>
      </c>
      <c r="S277">
        <v>0</v>
      </c>
      <c r="T277" t="str">
        <v>F-00000480</v>
      </c>
      <c r="U277">
        <v>1</v>
      </c>
      <c r="V277">
        <v>277.89</v>
      </c>
      <c r="W277">
        <v>1</v>
      </c>
      <c r="X277" t="str">
        <v/>
      </c>
    </row>
    <row r="278">
      <c r="A278" t="str">
        <v>AutoTable</v>
      </c>
      <c r="D278" t="str">
        <v>00105</v>
      </c>
      <c r="E278" t="str">
        <v>ANGOMONT + MONTBEIARD - VALLOIS</v>
      </c>
      <c r="F278" t="str">
        <v>RETOUR FEUX VALLOIS</v>
      </c>
      <c r="G278" t="str">
        <v/>
      </c>
      <c r="H278" t="str">
        <v>AUTRESPYRO</v>
      </c>
      <c r="I278" t="str">
        <v>AUTRESPYRO</v>
      </c>
      <c r="J278">
        <v>0</v>
      </c>
      <c r="K278" t="str">
        <v/>
      </c>
      <c r="L278" t="str">
        <v/>
      </c>
      <c r="M278" t="str">
        <v>FR</v>
      </c>
      <c r="N278" t="str">
        <v/>
      </c>
      <c r="O278" t="str">
        <v>1.3G</v>
      </c>
      <c r="P278" t="str">
        <v/>
      </c>
      <c r="Q278">
        <v>41.55</v>
      </c>
      <c r="R278" t="str">
        <v/>
      </c>
      <c r="S278">
        <v>0</v>
      </c>
      <c r="T278" t="str">
        <v>F-00000480</v>
      </c>
      <c r="U278">
        <v>1</v>
      </c>
      <c r="V278">
        <v>0</v>
      </c>
      <c r="W278">
        <v>1</v>
      </c>
      <c r="X278" t="str">
        <v/>
      </c>
    </row>
    <row r="279">
      <c r="A279" t="str">
        <v>AutoTable</v>
      </c>
      <c r="D279" t="str">
        <v>00106</v>
      </c>
      <c r="E279" t="str">
        <v>ST ASTIER (24) FEU 2020</v>
      </c>
      <c r="F279" t="str">
        <v>RETOUR FEUX LEFLEIX</v>
      </c>
      <c r="G279" t="str">
        <v/>
      </c>
      <c r="H279" t="str">
        <v>AUTRESPYRO</v>
      </c>
      <c r="I279" t="str">
        <v>AUTRESPYRO</v>
      </c>
      <c r="J279">
        <v>0</v>
      </c>
      <c r="K279" t="str">
        <v/>
      </c>
      <c r="L279" t="str">
        <v/>
      </c>
      <c r="M279" t="str">
        <v>FR</v>
      </c>
      <c r="N279" t="str">
        <v/>
      </c>
      <c r="O279" t="str">
        <v>1.3G</v>
      </c>
      <c r="P279" t="str">
        <v/>
      </c>
      <c r="Q279">
        <v>67.15</v>
      </c>
      <c r="R279" t="str">
        <v/>
      </c>
      <c r="S279">
        <v>0</v>
      </c>
      <c r="T279" t="str">
        <v>F-00000480</v>
      </c>
      <c r="U279">
        <v>1</v>
      </c>
      <c r="V279">
        <v>0</v>
      </c>
      <c r="W279">
        <v>0</v>
      </c>
      <c r="X279" t="str">
        <v/>
      </c>
    </row>
    <row r="280">
      <c r="A280" t="str">
        <v>AutoTable</v>
      </c>
      <c r="D280" t="str">
        <v>00107</v>
      </c>
      <c r="E280" t="str">
        <v>VAUBAN PORT FEU 2020</v>
      </c>
      <c r="F280" t="str">
        <v>RETOUR FEUX LEFLEIX</v>
      </c>
      <c r="G280" t="str">
        <v/>
      </c>
      <c r="H280" t="str">
        <v>AUTRESPYRO</v>
      </c>
      <c r="I280" t="str">
        <v>AUTRESPYRO</v>
      </c>
      <c r="J280">
        <v>0</v>
      </c>
      <c r="K280" t="str">
        <v/>
      </c>
      <c r="L280" t="str">
        <v/>
      </c>
      <c r="M280" t="str">
        <v>FR</v>
      </c>
      <c r="N280" t="str">
        <v/>
      </c>
      <c r="O280" t="str">
        <v>1.3G</v>
      </c>
      <c r="P280" t="str">
        <v/>
      </c>
      <c r="Q280">
        <v>357.95</v>
      </c>
      <c r="R280" t="str">
        <v/>
      </c>
      <c r="S280">
        <v>0</v>
      </c>
      <c r="T280" t="str">
        <v>F-00000480</v>
      </c>
      <c r="U280">
        <v>1</v>
      </c>
      <c r="V280">
        <v>0</v>
      </c>
      <c r="W280">
        <v>0</v>
      </c>
      <c r="X280" t="str">
        <v/>
      </c>
    </row>
    <row r="281">
      <c r="A281" t="str">
        <v>AutoTable</v>
      </c>
      <c r="D281" t="str">
        <v>00108</v>
      </c>
      <c r="E281" t="str">
        <v>EURO CONSULTANT ROGER PARENT</v>
      </c>
      <c r="F281" t="str">
        <v>RETOUR FEUX PORCIEU</v>
      </c>
      <c r="G281" t="str">
        <v/>
      </c>
      <c r="H281" t="str">
        <v>AUTRESPYRO</v>
      </c>
      <c r="I281" t="str">
        <v>AUTRESPYRO</v>
      </c>
      <c r="J281">
        <v>0</v>
      </c>
      <c r="K281" t="str">
        <v/>
      </c>
      <c r="L281" t="str">
        <v/>
      </c>
      <c r="M281" t="str">
        <v>FR</v>
      </c>
      <c r="N281" t="str">
        <v/>
      </c>
      <c r="O281" t="str">
        <v>1.3G</v>
      </c>
      <c r="P281" t="str">
        <v/>
      </c>
      <c r="Q281">
        <v>30.176</v>
      </c>
      <c r="R281" t="str">
        <v/>
      </c>
      <c r="S281">
        <v>0</v>
      </c>
      <c r="T281" t="str">
        <v>F-00000480</v>
      </c>
      <c r="U281">
        <v>1</v>
      </c>
      <c r="V281">
        <v>0</v>
      </c>
      <c r="W281">
        <v>1</v>
      </c>
      <c r="X281" t="str">
        <v/>
      </c>
    </row>
    <row r="282">
      <c r="A282" t="str">
        <v>AutoTable</v>
      </c>
      <c r="D282" t="str">
        <v>00109</v>
      </c>
      <c r="E282" t="str">
        <v>AISY/ARMENSON + seignay ligne 1 à 16 x2  BORDET</v>
      </c>
      <c r="F282" t="str">
        <v>RETOUR FEUX VILLIERS</v>
      </c>
      <c r="G282" t="str">
        <v/>
      </c>
      <c r="H282" t="str">
        <v>AUTRESPYRO</v>
      </c>
      <c r="I282" t="str">
        <v>AUTRESPYRO</v>
      </c>
      <c r="J282">
        <v>0</v>
      </c>
      <c r="K282" t="str">
        <v/>
      </c>
      <c r="L282" t="str">
        <v/>
      </c>
      <c r="M282" t="str">
        <v>FR</v>
      </c>
      <c r="N282" t="str">
        <v/>
      </c>
      <c r="O282" t="str">
        <v>1.3G</v>
      </c>
      <c r="P282" t="str">
        <v/>
      </c>
      <c r="Q282">
        <v>18.57</v>
      </c>
      <c r="R282" t="str">
        <v/>
      </c>
      <c r="S282">
        <v>0</v>
      </c>
      <c r="T282" t="str">
        <v>F-00000480</v>
      </c>
      <c r="U282">
        <v>1</v>
      </c>
      <c r="V282">
        <v>0</v>
      </c>
      <c r="W282">
        <v>1</v>
      </c>
      <c r="X282" t="str">
        <v/>
      </c>
    </row>
    <row r="283">
      <c r="A283" t="str">
        <v>AutoTable</v>
      </c>
      <c r="D283" t="str">
        <v>00110</v>
      </c>
      <c r="E283" t="str">
        <v>BESSE SUR ISSOLE 5 x 1.3G + 15x 1.4G</v>
      </c>
      <c r="F283" t="str">
        <v>RETOUR FEUX LEFLEIX</v>
      </c>
      <c r="G283" t="str">
        <v/>
      </c>
      <c r="H283" t="str">
        <v>AUTRESPYRO</v>
      </c>
      <c r="I283" t="str">
        <v>AUTRESPYRO</v>
      </c>
      <c r="J283">
        <v>0</v>
      </c>
      <c r="K283" t="str">
        <v/>
      </c>
      <c r="L283" t="str">
        <v/>
      </c>
      <c r="M283" t="str">
        <v>FR</v>
      </c>
      <c r="N283" t="str">
        <v/>
      </c>
      <c r="O283" t="str">
        <v>1.3G</v>
      </c>
      <c r="P283" t="str">
        <v/>
      </c>
      <c r="Q283">
        <v>49.61</v>
      </c>
      <c r="R283" t="str">
        <v/>
      </c>
      <c r="S283">
        <v>0</v>
      </c>
      <c r="T283" t="str">
        <v>F-00000480</v>
      </c>
      <c r="U283">
        <v>1</v>
      </c>
      <c r="V283">
        <v>625.6</v>
      </c>
      <c r="W283">
        <v>0</v>
      </c>
      <c r="X283" t="str">
        <v/>
      </c>
    </row>
    <row r="284">
      <c r="A284" t="str">
        <v>AutoTable</v>
      </c>
      <c r="D284" t="str">
        <v>00111</v>
      </c>
      <c r="E284" t="str">
        <v>ST MAURICE/FESSARD BORDET</v>
      </c>
      <c r="F284" t="str">
        <v>RETOUR FEUX VILLIERS</v>
      </c>
      <c r="G284" t="str">
        <v/>
      </c>
      <c r="H284" t="str">
        <v>AUTRESPYRO</v>
      </c>
      <c r="I284" t="str">
        <v>AUTRESPYRO</v>
      </c>
      <c r="J284">
        <v>0</v>
      </c>
      <c r="K284" t="str">
        <v/>
      </c>
      <c r="L284" t="str">
        <v/>
      </c>
      <c r="M284" t="str">
        <v>FR</v>
      </c>
      <c r="N284" t="str">
        <v/>
      </c>
      <c r="O284" t="str">
        <v>1.3G</v>
      </c>
      <c r="P284" t="str">
        <v/>
      </c>
      <c r="Q284">
        <v>16.76</v>
      </c>
      <c r="R284" t="str">
        <v/>
      </c>
      <c r="S284">
        <v>0</v>
      </c>
      <c r="T284" t="str">
        <v>F-00000480</v>
      </c>
      <c r="U284">
        <v>1</v>
      </c>
      <c r="V284">
        <v>0</v>
      </c>
      <c r="W284">
        <v>1</v>
      </c>
      <c r="X284" t="str">
        <v/>
      </c>
    </row>
    <row r="285">
      <c r="A285" t="str">
        <v>AutoTable</v>
      </c>
      <c r="D285" t="str">
        <v>00112</v>
      </c>
      <c r="E285" t="str">
        <v>GUINET ROCHETOIRIN 2 1,3G + 6 X 1,4G</v>
      </c>
      <c r="F285" t="str">
        <v>RETOUR FEUX PORCIEU</v>
      </c>
      <c r="G285" t="str">
        <v/>
      </c>
      <c r="H285" t="str">
        <v>AUTRESPYRO</v>
      </c>
      <c r="I285" t="str">
        <v>AUTRESPYRO</v>
      </c>
      <c r="J285">
        <v>0</v>
      </c>
      <c r="K285" t="str">
        <v/>
      </c>
      <c r="L285" t="str">
        <v/>
      </c>
      <c r="M285" t="str">
        <v>FR</v>
      </c>
      <c r="N285" t="str">
        <v/>
      </c>
      <c r="O285" t="str">
        <v>1.3G</v>
      </c>
      <c r="P285" t="str">
        <v/>
      </c>
      <c r="Q285">
        <v>24.306</v>
      </c>
      <c r="R285" t="str">
        <v/>
      </c>
      <c r="S285">
        <v>0</v>
      </c>
      <c r="T285" t="str">
        <v>F-00000480</v>
      </c>
      <c r="U285">
        <v>1</v>
      </c>
      <c r="V285">
        <v>625.6</v>
      </c>
      <c r="W285">
        <v>1</v>
      </c>
      <c r="X285" t="str">
        <v/>
      </c>
    </row>
    <row r="286">
      <c r="A286" t="str">
        <v>AutoTable</v>
      </c>
      <c r="D286" t="str">
        <v>00113</v>
      </c>
      <c r="E286" t="str">
        <v>BASSILLAC FEU 2020</v>
      </c>
      <c r="F286" t="str">
        <v>RETOUR FEUX LEFLEIX</v>
      </c>
      <c r="G286" t="str">
        <v/>
      </c>
      <c r="H286" t="str">
        <v>AUTRESPYRO</v>
      </c>
      <c r="I286" t="str">
        <v>AUTRESPYRO</v>
      </c>
      <c r="J286">
        <v>0</v>
      </c>
      <c r="K286" t="str">
        <v/>
      </c>
      <c r="L286" t="str">
        <v/>
      </c>
      <c r="M286" t="str">
        <v>FR</v>
      </c>
      <c r="N286" t="str">
        <v/>
      </c>
      <c r="O286" t="str">
        <v>1.3G</v>
      </c>
      <c r="P286" t="str">
        <v/>
      </c>
      <c r="Q286">
        <v>22.377</v>
      </c>
      <c r="R286" t="str">
        <v/>
      </c>
      <c r="S286">
        <v>0</v>
      </c>
      <c r="T286" t="str">
        <v>F-00000480</v>
      </c>
      <c r="U286">
        <v>1</v>
      </c>
      <c r="V286">
        <v>625.6</v>
      </c>
      <c r="W286">
        <v>0</v>
      </c>
      <c r="X286" t="str">
        <v/>
      </c>
    </row>
    <row r="287">
      <c r="A287" t="str">
        <v>AutoTable</v>
      </c>
      <c r="D287" t="str">
        <v>00114</v>
      </c>
      <c r="E287" t="str">
        <v>stade EYGALIERES 13/08 - C PHI 3 1,3G + 11X 1,4G</v>
      </c>
      <c r="F287" t="str">
        <v>RETOUR FEUX LEFLEIX</v>
      </c>
      <c r="G287" t="str">
        <v/>
      </c>
      <c r="H287" t="str">
        <v>AUTRESPYRO</v>
      </c>
      <c r="I287" t="str">
        <v>AUTRESPYRO</v>
      </c>
      <c r="J287">
        <v>0</v>
      </c>
      <c r="K287" t="str">
        <v/>
      </c>
      <c r="L287" t="str">
        <v/>
      </c>
      <c r="M287" t="str">
        <v>FR</v>
      </c>
      <c r="N287" t="str">
        <v/>
      </c>
      <c r="O287" t="str">
        <v>1.3G</v>
      </c>
      <c r="P287" t="str">
        <v/>
      </c>
      <c r="Q287">
        <v>39.98</v>
      </c>
      <c r="R287" t="str">
        <v/>
      </c>
      <c r="S287">
        <v>0</v>
      </c>
      <c r="T287" t="str">
        <v>F-00000480</v>
      </c>
      <c r="U287">
        <v>1</v>
      </c>
      <c r="V287">
        <v>625.6</v>
      </c>
      <c r="W287">
        <v>0</v>
      </c>
      <c r="X287" t="str">
        <v/>
      </c>
    </row>
    <row r="288">
      <c r="A288" t="str">
        <v>AutoTable</v>
      </c>
      <c r="D288" t="str">
        <v>00115</v>
      </c>
      <c r="E288" t="str">
        <v>FEU 11 49011 - SECOURS</v>
      </c>
      <c r="F288" t="str">
        <v>RETOUR FEUX PORCIEU</v>
      </c>
      <c r="G288" t="str">
        <v/>
      </c>
      <c r="H288" t="str">
        <v>AUTRESPYRO</v>
      </c>
      <c r="I288" t="str">
        <v>AUTRESPYRO</v>
      </c>
      <c r="J288">
        <v>0</v>
      </c>
      <c r="K288" t="str">
        <v/>
      </c>
      <c r="L288" t="str">
        <v/>
      </c>
      <c r="M288" t="str">
        <v>FR</v>
      </c>
      <c r="N288" t="str">
        <v/>
      </c>
      <c r="O288" t="str">
        <v>1.3G</v>
      </c>
      <c r="P288" t="str">
        <v/>
      </c>
      <c r="Q288">
        <v>37</v>
      </c>
      <c r="R288" t="str">
        <v/>
      </c>
      <c r="S288">
        <v>0</v>
      </c>
      <c r="T288" t="str">
        <v>F-00000480</v>
      </c>
      <c r="U288">
        <v>1</v>
      </c>
      <c r="V288">
        <v>277.89</v>
      </c>
      <c r="W288">
        <v>1</v>
      </c>
      <c r="X288" t="str">
        <v/>
      </c>
    </row>
    <row r="289">
      <c r="A289" t="str">
        <v>AutoTable</v>
      </c>
      <c r="D289" t="str">
        <v>00116</v>
      </c>
      <c r="E289" t="str">
        <v>FEU 9 41009 - SECOURS</v>
      </c>
      <c r="F289" t="str">
        <v>RETOUR FEUX VILLIERS</v>
      </c>
      <c r="G289" t="str">
        <v/>
      </c>
      <c r="H289" t="str">
        <v>AUTRESPYRO</v>
      </c>
      <c r="I289" t="str">
        <v>AUTRESPYRO</v>
      </c>
      <c r="J289">
        <v>0</v>
      </c>
      <c r="K289" t="str">
        <v/>
      </c>
      <c r="L289" t="str">
        <v/>
      </c>
      <c r="M289" t="str">
        <v>FR</v>
      </c>
      <c r="N289" t="str">
        <v/>
      </c>
      <c r="O289" t="str">
        <v>1.3G</v>
      </c>
      <c r="P289" t="str">
        <v/>
      </c>
      <c r="Q289">
        <v>19</v>
      </c>
      <c r="R289" t="str">
        <v/>
      </c>
      <c r="S289">
        <v>0</v>
      </c>
      <c r="T289" t="str">
        <v>F-00000480</v>
      </c>
      <c r="U289">
        <v>1</v>
      </c>
      <c r="V289">
        <v>0</v>
      </c>
      <c r="W289">
        <v>1</v>
      </c>
      <c r="X289" t="str">
        <v/>
      </c>
    </row>
    <row r="290">
      <c r="A290" t="str">
        <v>AutoTable</v>
      </c>
      <c r="D290" t="str">
        <v>00118</v>
      </c>
      <c r="E290" t="str">
        <v>BOISCOMMUN BORDET</v>
      </c>
      <c r="F290" t="str">
        <v>RETOUR FEUX VILLIERS</v>
      </c>
      <c r="G290" t="str">
        <v/>
      </c>
      <c r="H290" t="str">
        <v>AUTRESPYRO</v>
      </c>
      <c r="I290" t="str">
        <v>AUTRESPYRO</v>
      </c>
      <c r="J290">
        <v>0</v>
      </c>
      <c r="K290" t="str">
        <v/>
      </c>
      <c r="L290" t="str">
        <v/>
      </c>
      <c r="M290" t="str">
        <v>FR</v>
      </c>
      <c r="N290" t="str">
        <v/>
      </c>
      <c r="O290" t="str">
        <v>1.3G</v>
      </c>
      <c r="P290" t="str">
        <v/>
      </c>
      <c r="Q290">
        <v>20.629</v>
      </c>
      <c r="R290" t="str">
        <v/>
      </c>
      <c r="S290">
        <v>0</v>
      </c>
      <c r="T290" t="str">
        <v>F-00000480</v>
      </c>
      <c r="U290">
        <v>1</v>
      </c>
      <c r="V290">
        <v>0</v>
      </c>
      <c r="W290">
        <v>1</v>
      </c>
      <c r="X290" t="str">
        <v/>
      </c>
    </row>
    <row r="291">
      <c r="A291" t="str">
        <v>AutoTable</v>
      </c>
      <c r="D291" t="str">
        <v>00119</v>
      </c>
      <c r="E291" t="str">
        <v>RETOUR FEUX BORDEAUX</v>
      </c>
      <c r="F291" t="str">
        <v>RETOUR FEUX LEFLEIX</v>
      </c>
      <c r="G291" t="str">
        <v/>
      </c>
      <c r="H291" t="str">
        <v>AUTRESPYRO</v>
      </c>
      <c r="I291" t="str">
        <v>AUTRESPYRO</v>
      </c>
      <c r="J291">
        <v>0</v>
      </c>
      <c r="K291" t="str">
        <v/>
      </c>
      <c r="L291" t="str">
        <v/>
      </c>
      <c r="M291" t="str">
        <v>FR</v>
      </c>
      <c r="N291" t="str">
        <v/>
      </c>
      <c r="O291" t="str">
        <v>1.3G</v>
      </c>
      <c r="P291" t="str">
        <v/>
      </c>
      <c r="Q291">
        <v>44.315</v>
      </c>
      <c r="R291" t="str">
        <v/>
      </c>
      <c r="S291">
        <v>0</v>
      </c>
      <c r="T291" t="str">
        <v>F-00000480</v>
      </c>
      <c r="U291">
        <v>1</v>
      </c>
      <c r="V291">
        <v>15.6</v>
      </c>
      <c r="W291">
        <v>0</v>
      </c>
      <c r="X291" t="str">
        <v/>
      </c>
    </row>
    <row r="292">
      <c r="A292" t="str">
        <v>AutoTable</v>
      </c>
      <c r="D292" t="str">
        <v>00121</v>
      </c>
      <c r="E292" t="str">
        <v>SASSENAGE FEU 2020</v>
      </c>
      <c r="F292" t="str">
        <v>RETOUR FEUX LEFLEIX</v>
      </c>
      <c r="G292" t="str">
        <v/>
      </c>
      <c r="H292" t="str">
        <v>AUTRESPYRO</v>
      </c>
      <c r="I292" t="str">
        <v>AUTRESPYRO</v>
      </c>
      <c r="J292">
        <v>0</v>
      </c>
      <c r="K292" t="str">
        <v/>
      </c>
      <c r="L292" t="str">
        <v/>
      </c>
      <c r="M292" t="str">
        <v>FR</v>
      </c>
      <c r="N292" t="str">
        <v/>
      </c>
      <c r="O292" t="str">
        <v>1.3G</v>
      </c>
      <c r="P292" t="str">
        <v/>
      </c>
      <c r="Q292">
        <v>34.475</v>
      </c>
      <c r="R292" t="str">
        <v/>
      </c>
      <c r="S292">
        <v>0</v>
      </c>
      <c r="T292" t="str">
        <v>F-00000480</v>
      </c>
      <c r="U292">
        <v>1</v>
      </c>
      <c r="V292">
        <v>0</v>
      </c>
      <c r="W292">
        <v>0</v>
      </c>
      <c r="X292" t="str">
        <v/>
      </c>
    </row>
    <row r="293">
      <c r="A293" t="str">
        <v>AutoTable</v>
      </c>
      <c r="D293" t="str">
        <v>00123</v>
      </c>
      <c r="E293" t="str">
        <v>MONTAUBAN  FEU 2020 PDTS RESTANT</v>
      </c>
      <c r="F293" t="str">
        <v>RETOUR FEUX LEFLEIX</v>
      </c>
      <c r="G293" t="str">
        <v/>
      </c>
      <c r="H293" t="str">
        <v>AUTRESPYRO</v>
      </c>
      <c r="I293" t="str">
        <v>AUTRESPYRO</v>
      </c>
      <c r="J293">
        <v>0</v>
      </c>
      <c r="K293" t="str">
        <v/>
      </c>
      <c r="L293" t="str">
        <v/>
      </c>
      <c r="M293" t="str">
        <v>FR</v>
      </c>
      <c r="N293" t="str">
        <v/>
      </c>
      <c r="O293" t="str">
        <v>1.3G</v>
      </c>
      <c r="P293" t="str">
        <v/>
      </c>
      <c r="Q293">
        <v>183</v>
      </c>
      <c r="R293" t="str">
        <v/>
      </c>
      <c r="S293">
        <v>0</v>
      </c>
      <c r="T293" t="str">
        <v>F-00000480</v>
      </c>
      <c r="U293">
        <v>1</v>
      </c>
      <c r="V293">
        <v>0</v>
      </c>
      <c r="W293">
        <v>0</v>
      </c>
      <c r="X293" t="str">
        <v/>
      </c>
    </row>
    <row r="294">
      <c r="A294" t="str">
        <v>AutoTable</v>
      </c>
      <c r="D294" t="str">
        <v>00124</v>
      </c>
      <c r="E294" t="str">
        <v>PRESSIGNAC VICQ  FEU 2020</v>
      </c>
      <c r="F294" t="str">
        <v>RETOUR FEUX LEFLEIX</v>
      </c>
      <c r="G294" t="str">
        <v/>
      </c>
      <c r="H294" t="str">
        <v>AUTRESPYRO</v>
      </c>
      <c r="I294" t="str">
        <v>AUTRESPYRO</v>
      </c>
      <c r="J294">
        <v>0</v>
      </c>
      <c r="K294" t="str">
        <v/>
      </c>
      <c r="L294" t="str">
        <v/>
      </c>
      <c r="M294" t="str">
        <v>FR</v>
      </c>
      <c r="N294" t="str">
        <v/>
      </c>
      <c r="O294" t="str">
        <v>1.3G</v>
      </c>
      <c r="P294" t="str">
        <v/>
      </c>
      <c r="Q294">
        <v>18.78</v>
      </c>
      <c r="R294" t="str">
        <v/>
      </c>
      <c r="S294">
        <v>0</v>
      </c>
      <c r="T294" t="str">
        <v>F-00000480</v>
      </c>
      <c r="U294">
        <v>1</v>
      </c>
      <c r="V294">
        <v>0</v>
      </c>
      <c r="W294">
        <v>0</v>
      </c>
      <c r="X294" t="str">
        <v/>
      </c>
    </row>
    <row r="295">
      <c r="A295" t="str">
        <v>AutoTable</v>
      </c>
      <c r="D295" t="str">
        <v>00125</v>
      </c>
      <c r="E295" t="str">
        <v>CHATEAU LEVEQUE FEU 2020</v>
      </c>
      <c r="F295" t="str">
        <v>RETOUR FEUX LEFLEIX</v>
      </c>
      <c r="G295" t="str">
        <v/>
      </c>
      <c r="H295" t="str">
        <v>AUTRESPYRO</v>
      </c>
      <c r="I295" t="str">
        <v>AUTRESPYRO</v>
      </c>
      <c r="J295">
        <v>0</v>
      </c>
      <c r="K295" t="str">
        <v/>
      </c>
      <c r="L295" t="str">
        <v/>
      </c>
      <c r="M295" t="str">
        <v>FR</v>
      </c>
      <c r="N295" t="str">
        <v/>
      </c>
      <c r="O295" t="str">
        <v>1.3G</v>
      </c>
      <c r="P295" t="str">
        <v/>
      </c>
      <c r="Q295">
        <v>16.7</v>
      </c>
      <c r="R295" t="str">
        <v/>
      </c>
      <c r="S295">
        <v>0</v>
      </c>
      <c r="T295" t="str">
        <v>F-00000480</v>
      </c>
      <c r="U295">
        <v>1</v>
      </c>
      <c r="V295">
        <v>0</v>
      </c>
      <c r="W295">
        <v>0</v>
      </c>
      <c r="X295" t="str">
        <v/>
      </c>
    </row>
    <row r="296">
      <c r="A296" t="str">
        <v>AutoTable</v>
      </c>
      <c r="D296" t="str">
        <v>00151</v>
      </c>
      <c r="E296" t="str">
        <v>RETOUR FEUX DELPUPPO ARCHIAC + EUROCHESTRIES ST GE</v>
      </c>
      <c r="F296" t="str">
        <v>RETOUR FEUX LEFLEIX</v>
      </c>
      <c r="G296" t="str">
        <v/>
      </c>
      <c r="H296" t="str">
        <v>AUTRESPYRO</v>
      </c>
      <c r="I296" t="str">
        <v>AUTRESPYRO</v>
      </c>
      <c r="J296">
        <v>0</v>
      </c>
      <c r="K296" t="str">
        <v/>
      </c>
      <c r="L296" t="str">
        <v/>
      </c>
      <c r="M296" t="str">
        <v>FR</v>
      </c>
      <c r="N296" t="str">
        <v/>
      </c>
      <c r="O296" t="str">
        <v>1.3G</v>
      </c>
      <c r="P296" t="str">
        <v/>
      </c>
      <c r="Q296">
        <v>41.09</v>
      </c>
      <c r="R296" t="str">
        <v/>
      </c>
      <c r="S296">
        <v>0</v>
      </c>
      <c r="T296" t="str">
        <v>F-00000480</v>
      </c>
      <c r="U296">
        <v>1</v>
      </c>
      <c r="V296">
        <v>0</v>
      </c>
      <c r="W296">
        <v>1</v>
      </c>
      <c r="X296" t="str">
        <v/>
      </c>
    </row>
    <row r="297">
      <c r="A297" t="str">
        <v>AutoTable</v>
      </c>
      <c r="D297" t="str">
        <v>00101</v>
      </c>
      <c r="E297" t="str">
        <v>PALETTE RETOUR FEUX DIVERS</v>
      </c>
      <c r="F297" t="str">
        <v>RETOUR FEUX LEFLEIX</v>
      </c>
      <c r="G297" t="str">
        <v/>
      </c>
      <c r="H297" t="str">
        <v>AUTRESPYRO</v>
      </c>
      <c r="I297" t="str">
        <v>AUTRESPYRO</v>
      </c>
      <c r="J297">
        <v>0</v>
      </c>
      <c r="K297" t="str">
        <v/>
      </c>
      <c r="L297" t="str">
        <v/>
      </c>
      <c r="M297" t="str">
        <v>FR</v>
      </c>
      <c r="N297" t="str">
        <v/>
      </c>
      <c r="O297" t="str">
        <v>1.3G</v>
      </c>
      <c r="P297" t="str">
        <v/>
      </c>
      <c r="Q297">
        <v>60.229</v>
      </c>
      <c r="R297" t="str">
        <v/>
      </c>
      <c r="S297">
        <v>0</v>
      </c>
      <c r="T297" t="str">
        <v>F-00000480</v>
      </c>
      <c r="U297">
        <v>1</v>
      </c>
      <c r="V297">
        <v>0</v>
      </c>
      <c r="W297">
        <v>0</v>
      </c>
      <c r="X297" t="str">
        <v/>
      </c>
    </row>
    <row r="298">
      <c r="A298" t="str">
        <v>AutoTable</v>
      </c>
      <c r="D298" t="str">
        <v>00103</v>
      </c>
      <c r="E298" t="str">
        <v>FEU MACAO</v>
      </c>
      <c r="F298" t="str">
        <v>RETOUR FEUX LEFLEIX</v>
      </c>
      <c r="G298" t="str">
        <v/>
      </c>
      <c r="H298" t="str">
        <v>AUTRESPYRO</v>
      </c>
      <c r="I298" t="str">
        <v>AUTRESPYRO</v>
      </c>
      <c r="J298">
        <v>0</v>
      </c>
      <c r="K298" t="str">
        <v/>
      </c>
      <c r="L298" t="str">
        <v/>
      </c>
      <c r="M298" t="str">
        <v>FR</v>
      </c>
      <c r="N298" t="str">
        <v/>
      </c>
      <c r="O298" t="str">
        <v>1.3G</v>
      </c>
      <c r="P298" t="str">
        <v/>
      </c>
      <c r="Q298">
        <v>123.965</v>
      </c>
      <c r="R298" t="str">
        <v/>
      </c>
      <c r="S298">
        <v>0</v>
      </c>
      <c r="T298" t="str">
        <v>F-00000480</v>
      </c>
      <c r="U298">
        <v>1</v>
      </c>
      <c r="V298">
        <v>0</v>
      </c>
      <c r="W298">
        <v>0</v>
      </c>
      <c r="X298" t="str">
        <v/>
      </c>
    </row>
    <row r="299">
      <c r="A299" t="str">
        <v>AutoTable</v>
      </c>
      <c r="D299" t="str">
        <v>00102</v>
      </c>
      <c r="E299" t="str">
        <v>la saulsotte PERRIER</v>
      </c>
      <c r="F299" t="str">
        <v>ANCIENNES REFS</v>
      </c>
      <c r="G299" t="str">
        <v/>
      </c>
      <c r="H299" t="str">
        <v>AUTRESPYRO</v>
      </c>
      <c r="I299" t="str">
        <v>AUTRESPYRO</v>
      </c>
      <c r="J299">
        <v>0</v>
      </c>
      <c r="K299" t="str">
        <v/>
      </c>
      <c r="L299" t="str">
        <v/>
      </c>
      <c r="M299" t="str">
        <v>FR</v>
      </c>
      <c r="N299" t="str">
        <v/>
      </c>
      <c r="O299" t="str">
        <v>1.4G</v>
      </c>
      <c r="P299" t="str">
        <v/>
      </c>
      <c r="Q299">
        <v>14.5</v>
      </c>
      <c r="R299" t="str">
        <v>12</v>
      </c>
      <c r="S299">
        <v>0</v>
      </c>
      <c r="T299" t="str">
        <v>F-00000480</v>
      </c>
      <c r="U299">
        <v>0</v>
      </c>
      <c r="V299">
        <v>0</v>
      </c>
      <c r="W299">
        <v>0</v>
      </c>
      <c r="X299" t="str">
        <v/>
      </c>
    </row>
    <row r="300">
      <c r="A300" t="str">
        <v>AutoTable</v>
      </c>
      <c r="D300" t="str">
        <v>14810-03</v>
      </c>
      <c r="E300" t="str">
        <v>GRAPPE 5 SORTIES - 3 SEC</v>
      </c>
      <c r="F300" t="str">
        <v>INTERNE</v>
      </c>
      <c r="G300" t="str">
        <v/>
      </c>
      <c r="H300" t="str">
        <v>AUTRESPYRO</v>
      </c>
      <c r="I300" t="str">
        <v>AUTRESPYRO</v>
      </c>
      <c r="J300">
        <v>0</v>
      </c>
      <c r="K300" t="str">
        <v/>
      </c>
      <c r="L300" t="str">
        <v/>
      </c>
      <c r="M300" t="str">
        <v>CN</v>
      </c>
      <c r="N300" t="str">
        <v/>
      </c>
      <c r="O300" t="str">
        <v>1.4G</v>
      </c>
      <c r="P300" t="str">
        <v/>
      </c>
      <c r="Q300">
        <v>0.002</v>
      </c>
      <c r="R300" t="str">
        <v/>
      </c>
      <c r="S300">
        <v>0</v>
      </c>
      <c r="T300" t="str">
        <v>F-00000234</v>
      </c>
      <c r="U300">
        <v>0</v>
      </c>
      <c r="V300">
        <v>1.85</v>
      </c>
      <c r="W300">
        <v>0</v>
      </c>
      <c r="X300" t="str">
        <v/>
      </c>
    </row>
    <row r="301">
      <c r="A301" t="str">
        <v>AutoTable</v>
      </c>
      <c r="D301" t="str">
        <v>14810-04</v>
      </c>
      <c r="E301" t="str">
        <v>GRAPPE 5 SORTIES - 4 SEC</v>
      </c>
      <c r="F301" t="str">
        <v>INTERNE</v>
      </c>
      <c r="G301" t="str">
        <v/>
      </c>
      <c r="H301" t="str">
        <v>AUTRESPYRO</v>
      </c>
      <c r="I301" t="str">
        <v>AUTRESPYRO</v>
      </c>
      <c r="J301">
        <v>0</v>
      </c>
      <c r="K301" t="str">
        <v/>
      </c>
      <c r="L301" t="str">
        <v/>
      </c>
      <c r="M301" t="str">
        <v>CN</v>
      </c>
      <c r="N301" t="str">
        <v/>
      </c>
      <c r="O301" t="str">
        <v>1.4G</v>
      </c>
      <c r="P301" t="str">
        <v/>
      </c>
      <c r="Q301">
        <v>0.002</v>
      </c>
      <c r="R301" t="str">
        <v/>
      </c>
      <c r="S301">
        <v>0</v>
      </c>
      <c r="T301" t="str">
        <v>F-00000234</v>
      </c>
      <c r="U301">
        <v>0</v>
      </c>
      <c r="V301">
        <v>0.91</v>
      </c>
      <c r="W301">
        <v>0</v>
      </c>
      <c r="X301" t="str">
        <v/>
      </c>
    </row>
    <row r="302">
      <c r="A302" t="str">
        <v>AutoTable</v>
      </c>
      <c r="D302" t="str">
        <v>14810-06</v>
      </c>
      <c r="E302" t="str">
        <v>GRAPPE 5 SORTIES - 6 SEC</v>
      </c>
      <c r="F302" t="str">
        <v>INTERNE</v>
      </c>
      <c r="G302" t="str">
        <v/>
      </c>
      <c r="H302" t="str">
        <v>AUTRESPYRO</v>
      </c>
      <c r="I302" t="str">
        <v>AUTRESPYRO</v>
      </c>
      <c r="J302">
        <v>0</v>
      </c>
      <c r="K302" t="str">
        <v/>
      </c>
      <c r="L302" t="str">
        <v/>
      </c>
      <c r="M302" t="str">
        <v>CN</v>
      </c>
      <c r="N302" t="str">
        <v/>
      </c>
      <c r="O302" t="str">
        <v>1.4G</v>
      </c>
      <c r="P302" t="str">
        <v/>
      </c>
      <c r="Q302">
        <v>0.0023</v>
      </c>
      <c r="R302" t="str">
        <v/>
      </c>
      <c r="S302">
        <v>0</v>
      </c>
      <c r="T302" t="str">
        <v>F-00000234</v>
      </c>
      <c r="U302">
        <v>0</v>
      </c>
      <c r="V302">
        <v>1.96</v>
      </c>
      <c r="W302">
        <v>0</v>
      </c>
      <c r="X302" t="str">
        <v/>
      </c>
    </row>
    <row r="303">
      <c r="A303" t="str">
        <v>AutoTable</v>
      </c>
      <c r="D303" t="str">
        <v>15439B</v>
      </c>
      <c r="E303" t="str">
        <v>FLAMME BLEUE - 0,5 m - 20 sec - AE</v>
      </c>
      <c r="F303" t="str">
        <v>1</v>
      </c>
      <c r="G303" t="str">
        <v/>
      </c>
      <c r="H303" t="str">
        <v>AUTRESPYRO</v>
      </c>
      <c r="I303" t="str">
        <v>BENGALE</v>
      </c>
      <c r="J303">
        <v>65</v>
      </c>
      <c r="K303" t="str">
        <v>SOL</v>
      </c>
      <c r="L303" t="str">
        <v>BLEU</v>
      </c>
      <c r="M303" t="str">
        <v>CN</v>
      </c>
      <c r="N303" t="str">
        <v>T1</v>
      </c>
      <c r="O303" t="str">
        <v>1.4G</v>
      </c>
      <c r="P303" t="str">
        <v>0163-T1-3520</v>
      </c>
      <c r="Q303">
        <v>0.035</v>
      </c>
      <c r="R303" t="str">
        <v>20</v>
      </c>
      <c r="S303">
        <v>8</v>
      </c>
      <c r="T303" t="str">
        <v>F-00000300</v>
      </c>
      <c r="U303">
        <v>155</v>
      </c>
      <c r="V303">
        <v>2.76</v>
      </c>
      <c r="W303">
        <v>0</v>
      </c>
      <c r="X303" t="str">
        <v>https://youtu.be/iOMpwz13IVU</v>
      </c>
    </row>
    <row r="304">
      <c r="A304" t="str">
        <v>AutoTable</v>
      </c>
      <c r="D304" t="str">
        <v>15439R</v>
      </c>
      <c r="E304" t="str">
        <v>FLAMME ROUGE - 0,5 m - 20 sec - AE</v>
      </c>
      <c r="F304" t="str">
        <v>1</v>
      </c>
      <c r="G304" t="str">
        <v/>
      </c>
      <c r="H304" t="str">
        <v>AUTRESPYRO</v>
      </c>
      <c r="I304" t="str">
        <v>BENGALE</v>
      </c>
      <c r="J304">
        <v>65</v>
      </c>
      <c r="K304" t="str">
        <v>SOL</v>
      </c>
      <c r="L304" t="str">
        <v>ROUGE</v>
      </c>
      <c r="M304" t="str">
        <v>CN</v>
      </c>
      <c r="N304" t="str">
        <v>T1</v>
      </c>
      <c r="O304" t="str">
        <v>1.4G</v>
      </c>
      <c r="P304" t="str">
        <v>0163-T1-3520</v>
      </c>
      <c r="Q304">
        <v>0.09</v>
      </c>
      <c r="R304" t="str">
        <v>20</v>
      </c>
      <c r="S304">
        <v>8</v>
      </c>
      <c r="T304" t="str">
        <v>F-00000300</v>
      </c>
      <c r="U304">
        <v>470</v>
      </c>
      <c r="V304">
        <v>2.83208</v>
      </c>
      <c r="W304">
        <v>2</v>
      </c>
      <c r="X304" t="str">
        <v>https://youtu.be/BkQUEcpbmjo</v>
      </c>
    </row>
    <row r="305">
      <c r="A305" t="str">
        <v>AutoTable</v>
      </c>
      <c r="D305" t="str">
        <v>15440B</v>
      </c>
      <c r="E305" t="str">
        <v>FLAMME BLEUE - 2 m - 4 sec - AE</v>
      </c>
      <c r="F305" t="str">
        <v>1</v>
      </c>
      <c r="G305" t="str">
        <v/>
      </c>
      <c r="H305" t="str">
        <v>AUTRESPYRO</v>
      </c>
      <c r="I305" t="str">
        <v>BENGALE</v>
      </c>
      <c r="J305">
        <v>160</v>
      </c>
      <c r="K305" t="str">
        <v>SOL</v>
      </c>
      <c r="L305" t="str">
        <v>BLEU</v>
      </c>
      <c r="M305" t="str">
        <v>CN</v>
      </c>
      <c r="N305" t="str">
        <v>T2</v>
      </c>
      <c r="O305" t="str">
        <v>1.4G</v>
      </c>
      <c r="P305" t="str">
        <v>0163-T2-3507</v>
      </c>
      <c r="Q305">
        <v>0.48</v>
      </c>
      <c r="R305" t="str">
        <v>4</v>
      </c>
      <c r="S305">
        <v>15</v>
      </c>
      <c r="T305" t="str">
        <v>F-00000300</v>
      </c>
      <c r="U305">
        <v>81</v>
      </c>
      <c r="V305">
        <v>8.57619</v>
      </c>
      <c r="W305">
        <v>0</v>
      </c>
      <c r="X305" t="str">
        <v>https://youtu.be/wouEfjEl1Aw</v>
      </c>
    </row>
    <row r="306">
      <c r="A306" t="str">
        <v>AutoTable</v>
      </c>
      <c r="D306" t="str">
        <v>15440R</v>
      </c>
      <c r="E306" t="str">
        <v>FLAMME ROUGE - 2 m - 4 sec - AE</v>
      </c>
      <c r="F306" t="str">
        <v>1</v>
      </c>
      <c r="G306" t="str">
        <v/>
      </c>
      <c r="H306" t="str">
        <v>AUTRESPYRO</v>
      </c>
      <c r="I306" t="str">
        <v>BENGALE</v>
      </c>
      <c r="J306">
        <v>160</v>
      </c>
      <c r="K306" t="str">
        <v>SOL</v>
      </c>
      <c r="L306" t="str">
        <v>ROUGE</v>
      </c>
      <c r="M306" t="str">
        <v>CN</v>
      </c>
      <c r="N306" t="str">
        <v>T2</v>
      </c>
      <c r="O306" t="str">
        <v>1.4G</v>
      </c>
      <c r="P306" t="str">
        <v>0163-T2-3507</v>
      </c>
      <c r="Q306">
        <v>0.48</v>
      </c>
      <c r="R306" t="str">
        <v>4</v>
      </c>
      <c r="S306">
        <v>15</v>
      </c>
      <c r="T306" t="str">
        <v>F-00000300</v>
      </c>
      <c r="U306">
        <v>168</v>
      </c>
      <c r="V306">
        <v>8.88017</v>
      </c>
      <c r="W306">
        <v>0</v>
      </c>
      <c r="X306" t="str">
        <v>https://youtu.be/qS93ONnrptA</v>
      </c>
    </row>
    <row r="307">
      <c r="A307" t="str">
        <v>AutoTable</v>
      </c>
      <c r="D307" t="str">
        <v>15440VI</v>
      </c>
      <c r="E307" t="str">
        <v>FLAMME VIOLETTE - 2 m - 4 sec - AE</v>
      </c>
      <c r="F307" t="str">
        <v>1</v>
      </c>
      <c r="G307" t="str">
        <v/>
      </c>
      <c r="H307" t="str">
        <v>AUTRESPYRO</v>
      </c>
      <c r="I307" t="str">
        <v>BENGALE</v>
      </c>
      <c r="J307">
        <v>160</v>
      </c>
      <c r="K307" t="str">
        <v>SOL</v>
      </c>
      <c r="L307" t="str">
        <v>VIOLET</v>
      </c>
      <c r="M307" t="str">
        <v>CN</v>
      </c>
      <c r="N307" t="str">
        <v>T2</v>
      </c>
      <c r="O307" t="str">
        <v>1.4G</v>
      </c>
      <c r="P307" t="str">
        <v>0163-T2-3507</v>
      </c>
      <c r="Q307">
        <v>0.48</v>
      </c>
      <c r="R307" t="str">
        <v>4</v>
      </c>
      <c r="S307">
        <v>15</v>
      </c>
      <c r="T307" t="str">
        <v>F-00000300</v>
      </c>
      <c r="U307">
        <v>59</v>
      </c>
      <c r="V307">
        <v>8.74</v>
      </c>
      <c r="W307">
        <v>0</v>
      </c>
      <c r="X307" t="str">
        <v>https://youtu.be/wm9qsSBjMgo</v>
      </c>
    </row>
    <row r="308">
      <c r="A308" t="str">
        <v>AutoTable</v>
      </c>
      <c r="D308" t="str">
        <v>41605</v>
      </c>
      <c r="E308" t="str">
        <v>BENGALE 60 sec ROUGE HAUTE INTENSITÉ</v>
      </c>
      <c r="F308" t="str">
        <v>1</v>
      </c>
      <c r="G308" t="str">
        <v/>
      </c>
      <c r="H308" t="str">
        <v>AUTRESPYRO</v>
      </c>
      <c r="I308" t="str">
        <v>BENGALE</v>
      </c>
      <c r="J308">
        <v>18</v>
      </c>
      <c r="K308" t="str">
        <v>SOL</v>
      </c>
      <c r="L308" t="str">
        <v>ROUGE</v>
      </c>
      <c r="M308" t="str">
        <v>EU</v>
      </c>
      <c r="N308" t="str">
        <v>F2</v>
      </c>
      <c r="O308" t="str">
        <v>1.4G</v>
      </c>
      <c r="P308" t="str">
        <v>0163-F2-3783</v>
      </c>
      <c r="Q308">
        <v>0.023</v>
      </c>
      <c r="R308" t="str">
        <v>60</v>
      </c>
      <c r="S308">
        <v>8</v>
      </c>
      <c r="T308" t="str">
        <v>F-00000211</v>
      </c>
      <c r="U308">
        <v>0</v>
      </c>
      <c r="V308">
        <v>4.15</v>
      </c>
      <c r="W308">
        <v>0</v>
      </c>
      <c r="X308" t="str">
        <v/>
      </c>
    </row>
    <row r="309">
      <c r="A309" t="str">
        <v>AutoTable</v>
      </c>
      <c r="D309" t="str">
        <v>15070A</v>
      </c>
      <c r="E309" t="str">
        <v>BENGALE CLIGNO BLANC 60 sec - AE</v>
      </c>
      <c r="F309" t="str">
        <v>1</v>
      </c>
      <c r="G309" t="str">
        <v/>
      </c>
      <c r="H309" t="str">
        <v>AUTRESPYRO</v>
      </c>
      <c r="I309" t="str">
        <v>BENGALE</v>
      </c>
      <c r="J309">
        <v>40</v>
      </c>
      <c r="K309" t="str">
        <v>CLIGNO</v>
      </c>
      <c r="L309" t="str">
        <v>BLANC</v>
      </c>
      <c r="M309" t="str">
        <v>CN</v>
      </c>
      <c r="N309" t="str">
        <v>T2</v>
      </c>
      <c r="O309" t="str">
        <v>1.4G</v>
      </c>
      <c r="P309" t="str">
        <v>0163-T2-3506</v>
      </c>
      <c r="Q309">
        <v>0.02</v>
      </c>
      <c r="R309" t="str">
        <v>60</v>
      </c>
      <c r="S309">
        <v>8</v>
      </c>
      <c r="T309" t="str">
        <v>F-00000300</v>
      </c>
      <c r="U309">
        <v>2112</v>
      </c>
      <c r="V309">
        <v>1.50112</v>
      </c>
      <c r="W309">
        <v>5</v>
      </c>
      <c r="X309" t="str">
        <v>https://youtu.be/ziSvX47UCGo</v>
      </c>
    </row>
    <row r="310">
      <c r="A310" t="str">
        <v>AutoTable</v>
      </c>
      <c r="D310" t="str">
        <v>15070R</v>
      </c>
      <c r="E310" t="str">
        <v>BENGALE CLIGNO ROUGE 60 sec - AE</v>
      </c>
      <c r="F310" t="str">
        <v>1</v>
      </c>
      <c r="G310" t="str">
        <v/>
      </c>
      <c r="H310" t="str">
        <v>AUTRESPYRO</v>
      </c>
      <c r="I310" t="str">
        <v>BENGALE</v>
      </c>
      <c r="J310">
        <v>40</v>
      </c>
      <c r="K310" t="str">
        <v>CLIGNO</v>
      </c>
      <c r="L310" t="str">
        <v>ROUGE</v>
      </c>
      <c r="M310" t="str">
        <v>CN</v>
      </c>
      <c r="N310" t="str">
        <v>T2</v>
      </c>
      <c r="O310" t="str">
        <v>1.4G</v>
      </c>
      <c r="P310" t="str">
        <v>0163-T2-3506</v>
      </c>
      <c r="Q310">
        <v>0.027</v>
      </c>
      <c r="R310" t="str">
        <v>60</v>
      </c>
      <c r="S310">
        <v>8</v>
      </c>
      <c r="T310" t="str">
        <v>F-00000300</v>
      </c>
      <c r="U310">
        <v>2912</v>
      </c>
      <c r="V310">
        <v>1.46839</v>
      </c>
      <c r="W310">
        <v>0</v>
      </c>
      <c r="X310" t="str">
        <v>https://youtu.be/MAHjGGYdJEg</v>
      </c>
    </row>
    <row r="311">
      <c r="A311" t="str">
        <v>AutoTable</v>
      </c>
      <c r="D311" t="str">
        <v>15070V</v>
      </c>
      <c r="E311" t="str">
        <v>BENGALE CLIGNO VERT 60 sec - AE</v>
      </c>
      <c r="F311" t="str">
        <v>1</v>
      </c>
      <c r="G311" t="str">
        <v/>
      </c>
      <c r="H311" t="str">
        <v>AUTRESPYRO</v>
      </c>
      <c r="I311" t="str">
        <v>BENGALE</v>
      </c>
      <c r="J311">
        <v>40</v>
      </c>
      <c r="K311" t="str">
        <v>CLIGNO</v>
      </c>
      <c r="L311" t="str">
        <v>VERT</v>
      </c>
      <c r="M311" t="str">
        <v>CN</v>
      </c>
      <c r="N311" t="str">
        <v>T2</v>
      </c>
      <c r="O311" t="str">
        <v>1.4G</v>
      </c>
      <c r="P311" t="str">
        <v>0163-T2-3506</v>
      </c>
      <c r="Q311">
        <v>0.02</v>
      </c>
      <c r="R311" t="str">
        <v>60</v>
      </c>
      <c r="S311">
        <v>8</v>
      </c>
      <c r="T311" t="str">
        <v>F-00000300</v>
      </c>
      <c r="U311">
        <v>934</v>
      </c>
      <c r="V311">
        <v>1.40806</v>
      </c>
      <c r="W311">
        <v>0</v>
      </c>
      <c r="X311" t="str">
        <v>https://youtu.be/LPbBGFVoG3Q</v>
      </c>
    </row>
    <row r="312">
      <c r="A312" t="str">
        <v>AutoTable</v>
      </c>
      <c r="D312" t="str">
        <v>15202B</v>
      </c>
      <c r="E312" t="str">
        <v>BENGALE BLEU 60 sec - AE</v>
      </c>
      <c r="F312" t="str">
        <v>1</v>
      </c>
      <c r="G312" t="str">
        <v/>
      </c>
      <c r="H312" t="str">
        <v>AUTRESPYRO</v>
      </c>
      <c r="I312" t="str">
        <v>BENGALE</v>
      </c>
      <c r="J312">
        <v>55</v>
      </c>
      <c r="K312" t="str">
        <v>SOL</v>
      </c>
      <c r="L312" t="str">
        <v>BLEU</v>
      </c>
      <c r="M312" t="str">
        <v>CN</v>
      </c>
      <c r="N312" t="str">
        <v>T1</v>
      </c>
      <c r="O312" t="str">
        <v>1.4G</v>
      </c>
      <c r="P312" t="str">
        <v>0163-T1-3505</v>
      </c>
      <c r="Q312">
        <v>0.08</v>
      </c>
      <c r="R312" t="str">
        <v>60</v>
      </c>
      <c r="S312">
        <v>15</v>
      </c>
      <c r="T312" t="str">
        <v>F-00000300</v>
      </c>
      <c r="U312">
        <v>978</v>
      </c>
      <c r="V312">
        <v>2.05576</v>
      </c>
      <c r="W312">
        <v>49</v>
      </c>
      <c r="X312" t="str">
        <v>https://youtu.be/3OQNAu2DMm4</v>
      </c>
    </row>
    <row r="313">
      <c r="A313" t="str">
        <v>AutoTable</v>
      </c>
      <c r="D313" t="str">
        <v>15202BC</v>
      </c>
      <c r="E313" t="str">
        <v>BENGALE BLANC 60 sec - AE</v>
      </c>
      <c r="F313" t="str">
        <v>1</v>
      </c>
      <c r="G313" t="str">
        <v/>
      </c>
      <c r="H313" t="str">
        <v>AUTRESPYRO</v>
      </c>
      <c r="I313" t="str">
        <v>BENGALE</v>
      </c>
      <c r="J313">
        <v>55</v>
      </c>
      <c r="K313" t="str">
        <v>SOL</v>
      </c>
      <c r="L313" t="str">
        <v>BLANC</v>
      </c>
      <c r="M313" t="str">
        <v>CN</v>
      </c>
      <c r="N313" t="str">
        <v>T1</v>
      </c>
      <c r="O313" t="str">
        <v>1.4G</v>
      </c>
      <c r="P313" t="str">
        <v>0163-T1-3505</v>
      </c>
      <c r="Q313">
        <v>0.08</v>
      </c>
      <c r="R313" t="str">
        <v>60</v>
      </c>
      <c r="S313">
        <v>15</v>
      </c>
      <c r="T313" t="str">
        <v>F-00000300</v>
      </c>
      <c r="U313">
        <v>1242</v>
      </c>
      <c r="V313">
        <v>2</v>
      </c>
      <c r="W313">
        <v>4</v>
      </c>
      <c r="X313" t="str">
        <v>https://tinyurl.com/y58cnwtb</v>
      </c>
    </row>
    <row r="314">
      <c r="A314" t="str">
        <v>AutoTable</v>
      </c>
      <c r="D314" t="str">
        <v>15202J</v>
      </c>
      <c r="E314" t="str">
        <v>BENGALE JAUNE 60 sec - AE</v>
      </c>
      <c r="F314" t="str">
        <v>1</v>
      </c>
      <c r="G314" t="str">
        <v/>
      </c>
      <c r="H314" t="str">
        <v>AUTRESPYRO</v>
      </c>
      <c r="I314" t="str">
        <v>BENGALE</v>
      </c>
      <c r="J314">
        <v>55</v>
      </c>
      <c r="K314" t="str">
        <v>SOL</v>
      </c>
      <c r="L314" t="str">
        <v>JAUNE</v>
      </c>
      <c r="M314" t="str">
        <v>CN</v>
      </c>
      <c r="N314" t="str">
        <v>T1</v>
      </c>
      <c r="O314" t="str">
        <v>1.4G</v>
      </c>
      <c r="P314" t="str">
        <v>0163-T1-3505</v>
      </c>
      <c r="Q314">
        <v>0.08</v>
      </c>
      <c r="R314" t="str">
        <v>60</v>
      </c>
      <c r="S314">
        <v>15</v>
      </c>
      <c r="T314" t="str">
        <v>F-00000300</v>
      </c>
      <c r="U314">
        <v>433</v>
      </c>
      <c r="V314">
        <v>2.09178</v>
      </c>
      <c r="W314">
        <v>0</v>
      </c>
      <c r="X314" t="str">
        <v>https://youtu.be/3OQNAu2DMm4</v>
      </c>
    </row>
    <row r="315">
      <c r="A315" t="str">
        <v>AutoTable</v>
      </c>
      <c r="D315" t="str">
        <v>15202R</v>
      </c>
      <c r="E315" t="str">
        <v>BENGALE ROUGE 60 sec - AE</v>
      </c>
      <c r="F315" t="str">
        <v>1</v>
      </c>
      <c r="G315" t="str">
        <v/>
      </c>
      <c r="H315" t="str">
        <v>AUTRESPYRO</v>
      </c>
      <c r="I315" t="str">
        <v>BENGALE</v>
      </c>
      <c r="J315">
        <v>55</v>
      </c>
      <c r="K315" t="str">
        <v>SOL</v>
      </c>
      <c r="L315" t="str">
        <v>ROUGE</v>
      </c>
      <c r="M315" t="str">
        <v>CN</v>
      </c>
      <c r="N315" t="str">
        <v>T1</v>
      </c>
      <c r="O315" t="str">
        <v>1.4G</v>
      </c>
      <c r="P315" t="str">
        <v>0163-T1-3505</v>
      </c>
      <c r="Q315">
        <v>0.08</v>
      </c>
      <c r="R315" t="str">
        <v>60</v>
      </c>
      <c r="S315">
        <v>15</v>
      </c>
      <c r="T315" t="str">
        <v>F-00000300</v>
      </c>
      <c r="U315">
        <v>1646</v>
      </c>
      <c r="V315">
        <v>2.09583</v>
      </c>
      <c r="W315">
        <v>0</v>
      </c>
      <c r="X315" t="str">
        <v>https://youtu.be/41bTQpOfmjc</v>
      </c>
    </row>
    <row r="316">
      <c r="A316" t="str">
        <v>AutoTable</v>
      </c>
      <c r="D316" t="str">
        <v>15202VE</v>
      </c>
      <c r="E316" t="str">
        <v>BENGALE VERT 60 sec - AE</v>
      </c>
      <c r="F316" t="str">
        <v>1</v>
      </c>
      <c r="G316" t="str">
        <v/>
      </c>
      <c r="H316" t="str">
        <v>AUTRESPYRO</v>
      </c>
      <c r="I316" t="str">
        <v>BENGALE</v>
      </c>
      <c r="J316">
        <v>55</v>
      </c>
      <c r="K316" t="str">
        <v>SOL</v>
      </c>
      <c r="L316" t="str">
        <v>VERT</v>
      </c>
      <c r="M316" t="str">
        <v>CN</v>
      </c>
      <c r="N316" t="str">
        <v>T1</v>
      </c>
      <c r="O316" t="str">
        <v>1.4G</v>
      </c>
      <c r="P316" t="str">
        <v>0163-T1-3505</v>
      </c>
      <c r="Q316">
        <v>0.08</v>
      </c>
      <c r="R316" t="str">
        <v>60</v>
      </c>
      <c r="S316">
        <v>15</v>
      </c>
      <c r="T316" t="str">
        <v>F-00000300</v>
      </c>
      <c r="U316">
        <v>349</v>
      </c>
      <c r="V316">
        <v>1.8</v>
      </c>
      <c r="W316">
        <v>31</v>
      </c>
      <c r="X316" t="str">
        <v>https://youtu.be/3OQNAu2DMm4</v>
      </c>
    </row>
    <row r="317">
      <c r="A317" t="str">
        <v>AutoTable</v>
      </c>
      <c r="D317" t="str">
        <v>15202VI</v>
      </c>
      <c r="E317" t="str">
        <v>BENGALE VIOLET 60 sec - AE</v>
      </c>
      <c r="F317" t="str">
        <v>1</v>
      </c>
      <c r="G317" t="str">
        <v/>
      </c>
      <c r="H317" t="str">
        <v>AUTRESPYRO</v>
      </c>
      <c r="I317" t="str">
        <v>BENGALE</v>
      </c>
      <c r="J317">
        <v>55</v>
      </c>
      <c r="K317" t="str">
        <v>SOL</v>
      </c>
      <c r="L317" t="str">
        <v>VIOLET</v>
      </c>
      <c r="M317" t="str">
        <v>CN</v>
      </c>
      <c r="N317" t="str">
        <v>T1</v>
      </c>
      <c r="O317" t="str">
        <v>1.4G</v>
      </c>
      <c r="P317" t="str">
        <v>0163-T1-3505</v>
      </c>
      <c r="Q317">
        <v>0.08</v>
      </c>
      <c r="R317" t="str">
        <v>60</v>
      </c>
      <c r="S317">
        <v>15</v>
      </c>
      <c r="T317" t="str">
        <v>F-00000300</v>
      </c>
      <c r="U317">
        <v>513</v>
      </c>
      <c r="V317">
        <v>1.94</v>
      </c>
      <c r="W317">
        <v>6</v>
      </c>
      <c r="X317" t="str">
        <v>https://youtu.be/3OQNAu2DMm4</v>
      </c>
    </row>
    <row r="318">
      <c r="A318" t="str">
        <v>AutoTable</v>
      </c>
      <c r="D318" t="str">
        <v>15233R</v>
      </c>
      <c r="E318" t="str">
        <v>BENGALE 60 sec ROUGE HAUTE INTENSITÉ - AE</v>
      </c>
      <c r="F318" t="str">
        <v>1</v>
      </c>
      <c r="G318" t="str">
        <v/>
      </c>
      <c r="H318" t="str">
        <v>AUTRESPYRO</v>
      </c>
      <c r="I318" t="str">
        <v>BENGALE</v>
      </c>
      <c r="J318">
        <v>26</v>
      </c>
      <c r="K318" t="str">
        <v>SOL</v>
      </c>
      <c r="L318" t="str">
        <v>ROUGE</v>
      </c>
      <c r="M318" t="str">
        <v>CN</v>
      </c>
      <c r="N318" t="str">
        <v>T1</v>
      </c>
      <c r="O318" t="str">
        <v>1.4G</v>
      </c>
      <c r="P318" t="str">
        <v>1008-T1-69254056</v>
      </c>
      <c r="Q318">
        <v>0.07</v>
      </c>
      <c r="R318" t="str">
        <v>60</v>
      </c>
      <c r="S318">
        <v>5</v>
      </c>
      <c r="T318" t="str">
        <v>F-00000300</v>
      </c>
      <c r="U318">
        <v>559</v>
      </c>
      <c r="V318">
        <v>3.70283</v>
      </c>
      <c r="W318">
        <v>320</v>
      </c>
      <c r="X318" t="str">
        <v>https://youtu.be/IUSZZuVWMHk</v>
      </c>
    </row>
    <row r="319">
      <c r="A319" t="str">
        <v>AutoTable</v>
      </c>
      <c r="D319" t="str">
        <v>15233V</v>
      </c>
      <c r="E319" t="str">
        <v>BENGALE 60 sec VERT HAUTE INTENSITÉ - AE</v>
      </c>
      <c r="F319" t="str">
        <v>1</v>
      </c>
      <c r="G319" t="str">
        <v/>
      </c>
      <c r="H319" t="str">
        <v>AUTRESPYRO</v>
      </c>
      <c r="I319" t="str">
        <v>BENGALE</v>
      </c>
      <c r="J319">
        <v>26</v>
      </c>
      <c r="K319" t="str">
        <v>SOL</v>
      </c>
      <c r="L319" t="str">
        <v>VERT</v>
      </c>
      <c r="M319" t="str">
        <v>CN</v>
      </c>
      <c r="N319" t="str">
        <v>T1</v>
      </c>
      <c r="O319" t="str">
        <v>1.4G</v>
      </c>
      <c r="P319" t="str">
        <v>1008-T1-69254056</v>
      </c>
      <c r="Q319">
        <v>0.07</v>
      </c>
      <c r="R319" t="str">
        <v>60</v>
      </c>
      <c r="S319">
        <v>5</v>
      </c>
      <c r="T319" t="str">
        <v>F-00000300</v>
      </c>
      <c r="U319">
        <v>697</v>
      </c>
      <c r="V319">
        <v>3.92505</v>
      </c>
      <c r="W319">
        <v>0</v>
      </c>
      <c r="X319" t="str">
        <v>https://youtu.be/9AFABqbUqZM</v>
      </c>
    </row>
    <row r="320">
      <c r="A320" t="str">
        <v>AutoTable</v>
      </c>
      <c r="D320" t="str">
        <v>28019</v>
      </c>
      <c r="E320" t="str">
        <v>BENGALE 2' ROUGE</v>
      </c>
      <c r="F320" t="str">
        <v>1</v>
      </c>
      <c r="G320" t="str">
        <v/>
      </c>
      <c r="H320" t="str">
        <v>AUTRESPYRO</v>
      </c>
      <c r="I320" t="str">
        <v>BENGALE</v>
      </c>
      <c r="J320">
        <v>8</v>
      </c>
      <c r="K320" t="str">
        <v>SOL</v>
      </c>
      <c r="L320" t="str">
        <v>ROUGE</v>
      </c>
      <c r="M320" t="str">
        <v>FR</v>
      </c>
      <c r="N320" t="str">
        <v>F2</v>
      </c>
      <c r="O320" t="str">
        <v>1.4G</v>
      </c>
      <c r="P320" t="str">
        <v>1170-F2-01307</v>
      </c>
      <c r="Q320">
        <v>0.1005</v>
      </c>
      <c r="R320" t="str">
        <v>120</v>
      </c>
      <c r="S320">
        <v>8</v>
      </c>
      <c r="T320" t="str">
        <v>F-00000481</v>
      </c>
      <c r="U320">
        <v>121</v>
      </c>
      <c r="V320">
        <v>0</v>
      </c>
      <c r="W320">
        <v>1</v>
      </c>
      <c r="X320" t="str">
        <v/>
      </c>
    </row>
    <row r="321">
      <c r="A321" t="str">
        <v>AutoTable</v>
      </c>
      <c r="D321" t="str">
        <v>28023</v>
      </c>
      <c r="E321" t="str">
        <v>BENGALE 2' BLANC</v>
      </c>
      <c r="F321" t="str">
        <v>1</v>
      </c>
      <c r="G321" t="str">
        <v/>
      </c>
      <c r="H321" t="str">
        <v>AUTRESPYRO</v>
      </c>
      <c r="I321" t="str">
        <v>BENGALE</v>
      </c>
      <c r="J321">
        <v>8</v>
      </c>
      <c r="K321" t="str">
        <v>SOL</v>
      </c>
      <c r="L321" t="str">
        <v>BLANC</v>
      </c>
      <c r="M321" t="str">
        <v>FR</v>
      </c>
      <c r="N321" t="str">
        <v>F2</v>
      </c>
      <c r="O321" t="str">
        <v>1.4G</v>
      </c>
      <c r="P321" t="str">
        <v>1170-F2-01307</v>
      </c>
      <c r="Q321">
        <v>0.1005</v>
      </c>
      <c r="R321" t="str">
        <v>120</v>
      </c>
      <c r="S321">
        <v>8</v>
      </c>
      <c r="T321" t="str">
        <v>F-00000481</v>
      </c>
      <c r="U321">
        <v>283</v>
      </c>
      <c r="V321">
        <v>0</v>
      </c>
      <c r="W321">
        <v>1</v>
      </c>
      <c r="X321" t="str">
        <v/>
      </c>
    </row>
    <row r="322">
      <c r="A322" t="str">
        <v>AutoTable</v>
      </c>
      <c r="D322" t="str">
        <v>28024</v>
      </c>
      <c r="E322" t="str">
        <v>BENGALE 2' BLEU</v>
      </c>
      <c r="F322" t="str">
        <v>1</v>
      </c>
      <c r="G322" t="str">
        <v/>
      </c>
      <c r="H322" t="str">
        <v>AUTRESPYRO</v>
      </c>
      <c r="I322" t="str">
        <v>BENGALE</v>
      </c>
      <c r="J322">
        <v>8</v>
      </c>
      <c r="K322" t="str">
        <v>SOL</v>
      </c>
      <c r="L322" t="str">
        <v>BLEU</v>
      </c>
      <c r="M322" t="str">
        <v>FR</v>
      </c>
      <c r="N322" t="str">
        <v>F2</v>
      </c>
      <c r="O322" t="str">
        <v>1.4G</v>
      </c>
      <c r="P322" t="str">
        <v>1170-F2-01307</v>
      </c>
      <c r="Q322">
        <v>0.1005</v>
      </c>
      <c r="R322" t="str">
        <v>120</v>
      </c>
      <c r="S322">
        <v>8</v>
      </c>
      <c r="T322" t="str">
        <v>F-00000481</v>
      </c>
      <c r="U322">
        <v>252</v>
      </c>
      <c r="V322">
        <v>0</v>
      </c>
      <c r="W322">
        <v>1</v>
      </c>
      <c r="X322" t="str">
        <v/>
      </c>
    </row>
    <row r="323">
      <c r="A323" t="str">
        <v>AutoTable</v>
      </c>
      <c r="D323" t="str">
        <v>40605</v>
      </c>
      <c r="E323" t="str">
        <v>BENGALE 1'30 ROUGE + CLIGNO BLANC</v>
      </c>
      <c r="F323" t="str">
        <v>1</v>
      </c>
      <c r="G323" t="str">
        <v/>
      </c>
      <c r="H323" t="str">
        <v>AUTRESPYRO</v>
      </c>
      <c r="I323" t="str">
        <v>BENGALE</v>
      </c>
      <c r="J323">
        <v>18</v>
      </c>
      <c r="K323" t="str">
        <v>CLIGNO</v>
      </c>
      <c r="L323" t="str">
        <v>ROUGE</v>
      </c>
      <c r="M323" t="str">
        <v>EU</v>
      </c>
      <c r="N323" t="str">
        <v>F2</v>
      </c>
      <c r="O323" t="str">
        <v>1.4G</v>
      </c>
      <c r="P323" t="str">
        <v>0163-F2-3783</v>
      </c>
      <c r="Q323">
        <v>0.108</v>
      </c>
      <c r="R323" t="str">
        <v>90</v>
      </c>
      <c r="S323">
        <v>8</v>
      </c>
      <c r="T323" t="str">
        <v>F-00000211</v>
      </c>
      <c r="U323">
        <v>129</v>
      </c>
      <c r="V323">
        <v>5.04</v>
      </c>
      <c r="W323">
        <v>0</v>
      </c>
      <c r="X323" t="str">
        <v>https://youtu.be/7Fy7aoqJi8s</v>
      </c>
    </row>
    <row r="324">
      <c r="A324" t="str">
        <v>AutoTable</v>
      </c>
      <c r="D324" t="str">
        <v>41705</v>
      </c>
      <c r="E324" t="str">
        <v>BENGALE CLIGNOTANTE ARGENT 1'</v>
      </c>
      <c r="F324" t="str">
        <v>ANCIENNES REFS</v>
      </c>
      <c r="G324" t="str">
        <v/>
      </c>
      <c r="H324" t="str">
        <v>AUTRESPYRO</v>
      </c>
      <c r="I324" t="str">
        <v>BENGALE</v>
      </c>
      <c r="J324">
        <v>18</v>
      </c>
      <c r="K324" t="str">
        <v>FLAMME CLIGNO</v>
      </c>
      <c r="L324" t="str">
        <v>ARGENT</v>
      </c>
      <c r="M324" t="str">
        <v>EU</v>
      </c>
      <c r="N324" t="str">
        <v>F2</v>
      </c>
      <c r="O324" t="str">
        <v>1.4G</v>
      </c>
      <c r="P324" t="str">
        <v>en cours</v>
      </c>
      <c r="Q324">
        <v>0.028</v>
      </c>
      <c r="R324" t="str">
        <v>60</v>
      </c>
      <c r="S324">
        <v>8</v>
      </c>
      <c r="T324" t="str">
        <v>F-00000211</v>
      </c>
      <c r="U324">
        <v>0</v>
      </c>
      <c r="V324">
        <v>0</v>
      </c>
      <c r="W324">
        <v>0</v>
      </c>
      <c r="X324" t="str">
        <v/>
      </c>
    </row>
    <row r="325">
      <c r="A325" t="str">
        <v>AutoTable</v>
      </c>
      <c r="D325" t="str">
        <v>42705</v>
      </c>
      <c r="E325" t="str">
        <v>BENGALE 2' CLIGNO BLANC</v>
      </c>
      <c r="F325" t="str">
        <v>1</v>
      </c>
      <c r="G325" t="str">
        <v/>
      </c>
      <c r="H325" t="str">
        <v>AUTRESPYRO</v>
      </c>
      <c r="I325" t="str">
        <v>BENGALE</v>
      </c>
      <c r="J325">
        <v>18</v>
      </c>
      <c r="K325" t="str">
        <v>CLIGNO</v>
      </c>
      <c r="L325" t="str">
        <v>BLANC</v>
      </c>
      <c r="M325" t="str">
        <v>EU</v>
      </c>
      <c r="N325" t="str">
        <v>F2</v>
      </c>
      <c r="O325" t="str">
        <v>1.4G</v>
      </c>
      <c r="P325" t="str">
        <v>0163-F2-3783</v>
      </c>
      <c r="Q325">
        <v>0.072</v>
      </c>
      <c r="R325" t="str">
        <v>120</v>
      </c>
      <c r="S325">
        <v>8</v>
      </c>
      <c r="T325" t="str">
        <v>F-00000211</v>
      </c>
      <c r="U325">
        <v>352</v>
      </c>
      <c r="V325">
        <v>3.88</v>
      </c>
      <c r="W325">
        <v>0</v>
      </c>
      <c r="X325" t="str">
        <v>https://youtu.be/lVgrd_7gYD0</v>
      </c>
    </row>
    <row r="326">
      <c r="A326" t="str">
        <v>AutoTable</v>
      </c>
      <c r="D326" t="str">
        <v>43705</v>
      </c>
      <c r="E326" t="str">
        <v>BENGALE 3' CLIGNO BLANC</v>
      </c>
      <c r="F326" t="str">
        <v>1</v>
      </c>
      <c r="G326" t="str">
        <v/>
      </c>
      <c r="H326" t="str">
        <v>AUTRESPYRO</v>
      </c>
      <c r="I326" t="str">
        <v>BENGALE</v>
      </c>
      <c r="J326">
        <v>18</v>
      </c>
      <c r="K326" t="str">
        <v>CLIGNO</v>
      </c>
      <c r="L326" t="str">
        <v>BLANC</v>
      </c>
      <c r="M326" t="str">
        <v>EU</v>
      </c>
      <c r="N326" t="str">
        <v>F2</v>
      </c>
      <c r="O326" t="str">
        <v>1.4G</v>
      </c>
      <c r="P326" t="str">
        <v>0163-F2-3783</v>
      </c>
      <c r="Q326">
        <v>0.074</v>
      </c>
      <c r="R326" t="str">
        <v>180</v>
      </c>
      <c r="S326">
        <v>8</v>
      </c>
      <c r="T326" t="str">
        <v>F-00000211</v>
      </c>
      <c r="U326">
        <v>291</v>
      </c>
      <c r="V326">
        <v>5.35</v>
      </c>
      <c r="W326">
        <v>0</v>
      </c>
      <c r="X326" t="str">
        <v>https://youtu.be/R4y7rS-VU4s</v>
      </c>
    </row>
    <row r="327">
      <c r="A327" t="str">
        <v>AutoTable</v>
      </c>
      <c r="D327" t="str">
        <v>M2707</v>
      </c>
      <c r="E327" t="str">
        <v>FONTAINE DE TABLE (SACHET DE 4) 0163-F1-3503</v>
      </c>
      <c r="F327" t="str">
        <v>RECEPTION</v>
      </c>
      <c r="G327" t="str">
        <v/>
      </c>
      <c r="H327" t="str">
        <v>AUTRESPYRO</v>
      </c>
      <c r="I327" t="str">
        <v>BLACK CAT</v>
      </c>
      <c r="J327">
        <v>0</v>
      </c>
      <c r="K327" t="str">
        <v/>
      </c>
      <c r="L327" t="str">
        <v/>
      </c>
      <c r="M327" t="str">
        <v>FR</v>
      </c>
      <c r="N327" t="str">
        <v>F1</v>
      </c>
      <c r="O327" t="str">
        <v>1.4G</v>
      </c>
      <c r="P327" t="str">
        <v>0163-F1-3503</v>
      </c>
      <c r="Q327">
        <v>0.018</v>
      </c>
      <c r="R327" t="str">
        <v/>
      </c>
      <c r="S327">
        <v>1</v>
      </c>
      <c r="T327" t="str">
        <v>F-00000025</v>
      </c>
      <c r="U327">
        <v>3327</v>
      </c>
      <c r="V327">
        <v>0.31</v>
      </c>
      <c r="W327">
        <v>0</v>
      </c>
      <c r="X327" t="str">
        <v/>
      </c>
    </row>
    <row r="328">
      <c r="A328" t="str">
        <v>AutoTable</v>
      </c>
      <c r="D328" t="str">
        <v>ECH 1</v>
      </c>
      <c r="E328" t="str">
        <v>bombes igual cannes - patrick brault</v>
      </c>
      <c r="F328" t="str">
        <v>ANCIENNES REFS</v>
      </c>
      <c r="G328" t="str">
        <v/>
      </c>
      <c r="H328" t="str">
        <v>AUTRESPYRO</v>
      </c>
      <c r="I328" t="str">
        <v>ECHANTIL</v>
      </c>
      <c r="J328">
        <v>200</v>
      </c>
      <c r="K328" t="str">
        <v/>
      </c>
      <c r="L328" t="str">
        <v/>
      </c>
      <c r="M328" t="str">
        <v>EU</v>
      </c>
      <c r="N328" t="str">
        <v>F4</v>
      </c>
      <c r="O328" t="str">
        <v>1.1G</v>
      </c>
      <c r="P328" t="str">
        <v>1395-F4-0620/2013</v>
      </c>
      <c r="Q328">
        <v>5.584</v>
      </c>
      <c r="R328" t="str">
        <v/>
      </c>
      <c r="S328">
        <v>200</v>
      </c>
      <c r="T328" t="str">
        <v>F-00000211</v>
      </c>
      <c r="U328">
        <v>0</v>
      </c>
      <c r="V328">
        <v>52</v>
      </c>
      <c r="W328">
        <v>0</v>
      </c>
      <c r="X328" t="str">
        <v/>
      </c>
    </row>
    <row r="329">
      <c r="A329" t="str">
        <v>AutoTable</v>
      </c>
      <c r="D329" t="str">
        <v>72676-35</v>
      </c>
      <c r="E329" t="str">
        <v>BOMBE 75MM CYL. VERT FINAL DETO C4</v>
      </c>
      <c r="F329" t="str">
        <v>A DETRUIRE</v>
      </c>
      <c r="G329" t="str">
        <v/>
      </c>
      <c r="H329" t="str">
        <v>AUTRESPYRO</v>
      </c>
      <c r="I329" t="str">
        <v>ECHANTIL</v>
      </c>
      <c r="J329">
        <v>75</v>
      </c>
      <c r="K329" t="str">
        <v/>
      </c>
      <c r="L329" t="str">
        <v/>
      </c>
      <c r="M329" t="str">
        <v>CN</v>
      </c>
      <c r="N329" t="str">
        <v>C4</v>
      </c>
      <c r="O329" t="str">
        <v>1.3G</v>
      </c>
      <c r="P329" t="str">
        <v/>
      </c>
      <c r="Q329">
        <v>0.2175</v>
      </c>
      <c r="R329" t="str">
        <v/>
      </c>
      <c r="S329">
        <v>75</v>
      </c>
      <c r="T329" t="str">
        <v>F-00000300</v>
      </c>
      <c r="U329">
        <v>3028</v>
      </c>
      <c r="V329">
        <v>0.03</v>
      </c>
      <c r="W329">
        <v>0</v>
      </c>
      <c r="X329" t="str">
        <v/>
      </c>
    </row>
    <row r="330">
      <c r="A330" t="str">
        <v>AutoTable</v>
      </c>
      <c r="D330" t="str">
        <v>72676-36</v>
      </c>
      <c r="E330" t="str">
        <v>BOMBE 75MM CYL. CERCLE ROUGE FINAL DETO C4</v>
      </c>
      <c r="F330" t="str">
        <v>A DETRUIRE</v>
      </c>
      <c r="G330" t="str">
        <v/>
      </c>
      <c r="H330" t="str">
        <v>AUTRESPYRO</v>
      </c>
      <c r="I330" t="str">
        <v>ECHANTIL</v>
      </c>
      <c r="J330">
        <v>75</v>
      </c>
      <c r="K330" t="str">
        <v/>
      </c>
      <c r="L330" t="str">
        <v/>
      </c>
      <c r="M330" t="str">
        <v>CN</v>
      </c>
      <c r="N330" t="str">
        <v>C4</v>
      </c>
      <c r="O330" t="str">
        <v>1.3G</v>
      </c>
      <c r="P330" t="str">
        <v/>
      </c>
      <c r="Q330">
        <v>0.18</v>
      </c>
      <c r="R330" t="str">
        <v/>
      </c>
      <c r="S330">
        <v>75</v>
      </c>
      <c r="T330" t="str">
        <v>F-00000300</v>
      </c>
      <c r="U330">
        <v>360</v>
      </c>
      <c r="V330">
        <v>0.04</v>
      </c>
      <c r="W330">
        <v>0</v>
      </c>
      <c r="X330" t="str">
        <v/>
      </c>
    </row>
    <row r="331">
      <c r="A331" t="str">
        <v>AutoTable</v>
      </c>
      <c r="D331" t="str">
        <v>72676-46</v>
      </c>
      <c r="E331" t="str">
        <v>BOMBE 75MM CYL. CHEVEUX D'ANGES CLIGNO PSTIL ROUGE</v>
      </c>
      <c r="F331" t="str">
        <v>A DETRUIRE</v>
      </c>
      <c r="G331" t="str">
        <v/>
      </c>
      <c r="H331" t="str">
        <v>AUTRESPYRO</v>
      </c>
      <c r="I331" t="str">
        <v>ECHANTIL</v>
      </c>
      <c r="J331">
        <v>75</v>
      </c>
      <c r="K331" t="str">
        <v/>
      </c>
      <c r="L331" t="str">
        <v/>
      </c>
      <c r="M331" t="str">
        <v>CN</v>
      </c>
      <c r="N331" t="str">
        <v>C4</v>
      </c>
      <c r="O331" t="str">
        <v>1.3G</v>
      </c>
      <c r="P331" t="str">
        <v/>
      </c>
      <c r="Q331">
        <v>0.1952</v>
      </c>
      <c r="R331" t="str">
        <v/>
      </c>
      <c r="S331">
        <v>75</v>
      </c>
      <c r="T331" t="str">
        <v>F-00000300</v>
      </c>
      <c r="U331">
        <v>913</v>
      </c>
      <c r="V331">
        <v>0.05</v>
      </c>
      <c r="W331">
        <v>0</v>
      </c>
      <c r="X331" t="str">
        <v/>
      </c>
    </row>
    <row r="332">
      <c r="A332" t="str">
        <v>AutoTable</v>
      </c>
      <c r="D332" t="str">
        <v>ECH 3</v>
      </c>
      <c r="E332" t="str">
        <v>ECHANTILLON 3 - 60150</v>
      </c>
      <c r="F332" t="str">
        <v>ANCIENNES REFS</v>
      </c>
      <c r="G332" t="str">
        <v/>
      </c>
      <c r="H332" t="str">
        <v>AUTRESPYRO</v>
      </c>
      <c r="I332" t="str">
        <v>ECHANTIL</v>
      </c>
      <c r="J332">
        <v>0</v>
      </c>
      <c r="K332" t="str">
        <v/>
      </c>
      <c r="L332" t="str">
        <v/>
      </c>
      <c r="M332" t="str">
        <v>EU</v>
      </c>
      <c r="N332" t="str">
        <v>F4</v>
      </c>
      <c r="O332" t="str">
        <v>1.3G</v>
      </c>
      <c r="P332" t="str">
        <v/>
      </c>
      <c r="Q332">
        <v>0.05</v>
      </c>
      <c r="R332" t="str">
        <v/>
      </c>
      <c r="S332">
        <v>0</v>
      </c>
      <c r="T332" t="str">
        <v>F-00000317</v>
      </c>
      <c r="U332">
        <v>0</v>
      </c>
      <c r="V332">
        <v>1</v>
      </c>
      <c r="W332">
        <v>0</v>
      </c>
      <c r="X332" t="str">
        <v/>
      </c>
    </row>
    <row r="333">
      <c r="A333" t="str">
        <v>AutoTable</v>
      </c>
      <c r="D333" t="str">
        <v>ECHANTILLON1</v>
      </c>
      <c r="E333" t="str">
        <v>ECHANTILLON  - AGREMENT - CAMION</v>
      </c>
      <c r="F333" t="str">
        <v>ANCIENNES REFS</v>
      </c>
      <c r="G333" t="str">
        <v/>
      </c>
      <c r="H333" t="str">
        <v>AUTRESPYRO</v>
      </c>
      <c r="I333" t="str">
        <v>ECHANTIL</v>
      </c>
      <c r="J333">
        <v>0</v>
      </c>
      <c r="K333" t="str">
        <v/>
      </c>
      <c r="L333" t="str">
        <v/>
      </c>
      <c r="M333" t="str">
        <v>FR</v>
      </c>
      <c r="N333" t="str">
        <v/>
      </c>
      <c r="O333" t="str">
        <v>1.3G</v>
      </c>
      <c r="P333" t="str">
        <v/>
      </c>
      <c r="Q333">
        <v>100</v>
      </c>
      <c r="R333" t="str">
        <v/>
      </c>
      <c r="S333">
        <v>0</v>
      </c>
      <c r="T333" t="str">
        <v>F-00000480</v>
      </c>
      <c r="U333">
        <v>0</v>
      </c>
      <c r="V333">
        <v>66.16</v>
      </c>
      <c r="W333">
        <v>0</v>
      </c>
      <c r="X333" t="str">
        <v/>
      </c>
    </row>
    <row r="334">
      <c r="A334" t="str">
        <v>AutoTable</v>
      </c>
      <c r="D334" t="str">
        <v>ECH 2</v>
      </c>
      <c r="E334" t="str">
        <v>ECHANTILLON 2</v>
      </c>
      <c r="F334" t="str">
        <v>ANCIENNES REFS</v>
      </c>
      <c r="G334" t="str">
        <v/>
      </c>
      <c r="H334" t="str">
        <v>AUTRESPYRO</v>
      </c>
      <c r="I334" t="str">
        <v>ECHANTIL</v>
      </c>
      <c r="J334">
        <v>0</v>
      </c>
      <c r="K334" t="str">
        <v/>
      </c>
      <c r="L334" t="str">
        <v/>
      </c>
      <c r="M334" t="str">
        <v>EU</v>
      </c>
      <c r="N334" t="str">
        <v/>
      </c>
      <c r="O334" t="str">
        <v/>
      </c>
      <c r="P334" t="str">
        <v/>
      </c>
      <c r="Q334">
        <v>0</v>
      </c>
      <c r="R334" t="str">
        <v/>
      </c>
      <c r="S334">
        <v>0</v>
      </c>
      <c r="T334" t="str">
        <v>F-00000317</v>
      </c>
      <c r="U334">
        <v>0</v>
      </c>
      <c r="V334">
        <v>0.47</v>
      </c>
      <c r="W334">
        <v>0</v>
      </c>
      <c r="X334" t="str">
        <v/>
      </c>
    </row>
    <row r="335">
      <c r="A335" t="str">
        <v>AutoTable</v>
      </c>
      <c r="D335" t="str">
        <v>40120-15</v>
      </c>
      <c r="E335" t="str">
        <v>JET ARGENT Ø20 - 15 sec</v>
      </c>
      <c r="F335" t="str">
        <v>1</v>
      </c>
      <c r="G335" t="str">
        <v/>
      </c>
      <c r="H335" t="str">
        <v>AUTRESPYRO</v>
      </c>
      <c r="I335" t="str">
        <v>FONTAINE</v>
      </c>
      <c r="J335">
        <v>20</v>
      </c>
      <c r="K335" t="str">
        <v>SOL</v>
      </c>
      <c r="L335" t="str">
        <v>ARGENT</v>
      </c>
      <c r="M335" t="str">
        <v>EU</v>
      </c>
      <c r="N335" t="str">
        <v>T1</v>
      </c>
      <c r="O335" t="str">
        <v>1.4G</v>
      </c>
      <c r="P335" t="str">
        <v>0589-T1-0401</v>
      </c>
      <c r="Q335">
        <v>0.05</v>
      </c>
      <c r="R335" t="str">
        <v>15</v>
      </c>
      <c r="S335">
        <v>15</v>
      </c>
      <c r="T335" t="str">
        <v>F-00000270</v>
      </c>
      <c r="U335">
        <v>809</v>
      </c>
      <c r="V335">
        <v>2.151</v>
      </c>
      <c r="W335">
        <v>1</v>
      </c>
      <c r="X335" t="str">
        <v/>
      </c>
    </row>
    <row r="336">
      <c r="A336" t="str">
        <v>AutoTable</v>
      </c>
      <c r="D336" t="str">
        <v>40120-30</v>
      </c>
      <c r="E336" t="str">
        <v>JET ARGENT Ø20 - 30 sec</v>
      </c>
      <c r="F336" t="str">
        <v>1</v>
      </c>
      <c r="G336" t="str">
        <v/>
      </c>
      <c r="H336" t="str">
        <v>AUTRESPYRO</v>
      </c>
      <c r="I336" t="str">
        <v>FONTAINE</v>
      </c>
      <c r="J336">
        <v>20</v>
      </c>
      <c r="K336" t="str">
        <v>SOL</v>
      </c>
      <c r="L336" t="str">
        <v>ARGENT</v>
      </c>
      <c r="M336" t="str">
        <v>EU</v>
      </c>
      <c r="N336" t="str">
        <v>T1</v>
      </c>
      <c r="O336" t="str">
        <v>1.4G</v>
      </c>
      <c r="P336" t="str">
        <v>0589-T1-0401</v>
      </c>
      <c r="Q336">
        <v>0.09</v>
      </c>
      <c r="R336" t="str">
        <v>30</v>
      </c>
      <c r="S336">
        <v>15</v>
      </c>
      <c r="T336" t="str">
        <v>F-00000270</v>
      </c>
      <c r="U336">
        <v>301</v>
      </c>
      <c r="V336">
        <v>3.54</v>
      </c>
      <c r="W336">
        <v>1</v>
      </c>
      <c r="X336" t="str">
        <v/>
      </c>
    </row>
    <row r="337">
      <c r="A337" t="str">
        <v>AutoTable</v>
      </c>
      <c r="D337" t="str">
        <v>40130-30</v>
      </c>
      <c r="E337" t="str">
        <v>JET ARGENT Ø30 - 30 sec</v>
      </c>
      <c r="F337" t="str">
        <v>1</v>
      </c>
      <c r="G337" t="str">
        <v/>
      </c>
      <c r="H337" t="str">
        <v>AUTRESPYRO</v>
      </c>
      <c r="I337" t="str">
        <v>FONTAINE</v>
      </c>
      <c r="J337">
        <v>30</v>
      </c>
      <c r="K337" t="str">
        <v>SOL</v>
      </c>
      <c r="L337" t="str">
        <v>ARGENT</v>
      </c>
      <c r="M337" t="str">
        <v>EU</v>
      </c>
      <c r="N337" t="str">
        <v>T1</v>
      </c>
      <c r="O337" t="str">
        <v>1.4G</v>
      </c>
      <c r="P337" t="str">
        <v>0589-T1-0400</v>
      </c>
      <c r="Q337">
        <v>0.205</v>
      </c>
      <c r="R337" t="str">
        <v>30</v>
      </c>
      <c r="S337">
        <v>15</v>
      </c>
      <c r="T337" t="str">
        <v>F-00000270</v>
      </c>
      <c r="U337">
        <v>110</v>
      </c>
      <c r="V337">
        <v>7.4</v>
      </c>
      <c r="W337">
        <v>1</v>
      </c>
      <c r="X337" t="str">
        <v/>
      </c>
    </row>
    <row r="338">
      <c r="A338" t="str">
        <v>AutoTable</v>
      </c>
      <c r="D338" t="str">
        <v>15050A</v>
      </c>
      <c r="E338" t="str">
        <v>VOLCAN ARGENT 90 sec</v>
      </c>
      <c r="F338" t="str">
        <v>1</v>
      </c>
      <c r="G338" t="str">
        <v/>
      </c>
      <c r="H338" t="str">
        <v>AUTRESPYRO</v>
      </c>
      <c r="I338" t="str">
        <v>FONTAINE</v>
      </c>
      <c r="J338">
        <v>100</v>
      </c>
      <c r="K338" t="str">
        <v>SOL</v>
      </c>
      <c r="L338" t="str">
        <v>ARGENT</v>
      </c>
      <c r="M338" t="str">
        <v>CN</v>
      </c>
      <c r="N338" t="str">
        <v>F2</v>
      </c>
      <c r="O338" t="str">
        <v>1.4G</v>
      </c>
      <c r="P338" t="str">
        <v>0163-F2-3512</v>
      </c>
      <c r="Q338">
        <v>0.2</v>
      </c>
      <c r="R338" t="str">
        <v>90</v>
      </c>
      <c r="S338">
        <v>8</v>
      </c>
      <c r="T338" t="str">
        <v>F-00000300</v>
      </c>
      <c r="U338">
        <v>435</v>
      </c>
      <c r="V338">
        <v>3.10778</v>
      </c>
      <c r="W338">
        <v>18</v>
      </c>
      <c r="X338" t="str">
        <v>https://tinyurl.com/y6rt9km7</v>
      </c>
    </row>
    <row r="339">
      <c r="A339" t="str">
        <v>AutoTable</v>
      </c>
      <c r="D339" t="str">
        <v>15050FR</v>
      </c>
      <c r="E339" t="str">
        <v>VOLCAN FRISSON BLANC 90 sec</v>
      </c>
      <c r="F339" t="str">
        <v>1</v>
      </c>
      <c r="G339" t="str">
        <v>2020</v>
      </c>
      <c r="H339" t="str">
        <v>AUTRESPYRO</v>
      </c>
      <c r="I339" t="str">
        <v>FONTAINE</v>
      </c>
      <c r="J339">
        <v>100</v>
      </c>
      <c r="K339" t="str">
        <v>CREPITANT</v>
      </c>
      <c r="L339" t="str">
        <v>ARGENT</v>
      </c>
      <c r="M339" t="str">
        <v>CN</v>
      </c>
      <c r="N339" t="str">
        <v>F2</v>
      </c>
      <c r="O339" t="str">
        <v>1.4G</v>
      </c>
      <c r="P339" t="str">
        <v>0163-F2-3512</v>
      </c>
      <c r="Q339">
        <v>0.2</v>
      </c>
      <c r="R339" t="str">
        <v>90</v>
      </c>
      <c r="S339">
        <v>8</v>
      </c>
      <c r="T339" t="str">
        <v>F-00000300</v>
      </c>
      <c r="U339">
        <v>0</v>
      </c>
      <c r="V339">
        <v>3.11967</v>
      </c>
      <c r="W339">
        <v>0</v>
      </c>
      <c r="X339" t="str">
        <v/>
      </c>
    </row>
    <row r="340">
      <c r="A340" t="str">
        <v>AutoTable</v>
      </c>
      <c r="D340" t="str">
        <v>15050OR</v>
      </c>
      <c r="E340" t="str">
        <v>VOLCAN OR 90 sec</v>
      </c>
      <c r="F340" t="str">
        <v>1</v>
      </c>
      <c r="G340" t="str">
        <v/>
      </c>
      <c r="H340" t="str">
        <v>AUTRESPYRO</v>
      </c>
      <c r="I340" t="str">
        <v>FONTAINE</v>
      </c>
      <c r="J340">
        <v>100</v>
      </c>
      <c r="K340" t="str">
        <v>SOL</v>
      </c>
      <c r="L340" t="str">
        <v>OR</v>
      </c>
      <c r="M340" t="str">
        <v>CN</v>
      </c>
      <c r="N340" t="str">
        <v>F2</v>
      </c>
      <c r="O340" t="str">
        <v>1.4G</v>
      </c>
      <c r="P340" t="str">
        <v>0163-F2-3512</v>
      </c>
      <c r="Q340">
        <v>0.2</v>
      </c>
      <c r="R340" t="str">
        <v>90</v>
      </c>
      <c r="S340">
        <v>8</v>
      </c>
      <c r="T340" t="str">
        <v>F-00000300</v>
      </c>
      <c r="U340">
        <v>423</v>
      </c>
      <c r="V340">
        <v>3.12</v>
      </c>
      <c r="W340">
        <v>18</v>
      </c>
      <c r="X340" t="str">
        <v>https://youtu.be/44iVKzxTsZs</v>
      </c>
    </row>
    <row r="341">
      <c r="A341" t="str">
        <v>AutoTable</v>
      </c>
      <c r="D341" t="str">
        <v>15059A</v>
      </c>
      <c r="E341" t="str">
        <v>JET ARGENT Ø35 - 30 sec - AE</v>
      </c>
      <c r="F341" t="str">
        <v>1</v>
      </c>
      <c r="G341" t="str">
        <v/>
      </c>
      <c r="H341" t="str">
        <v>AUTRESPYRO</v>
      </c>
      <c r="I341" t="str">
        <v>FONTAINE</v>
      </c>
      <c r="J341">
        <v>35</v>
      </c>
      <c r="K341" t="str">
        <v>SOL</v>
      </c>
      <c r="L341" t="str">
        <v>ARGENT</v>
      </c>
      <c r="M341" t="str">
        <v>CN</v>
      </c>
      <c r="N341" t="str">
        <v>T1</v>
      </c>
      <c r="O341" t="str">
        <v>1.4G</v>
      </c>
      <c r="P341" t="str">
        <v>0163-T1-3511</v>
      </c>
      <c r="Q341">
        <v>0.12</v>
      </c>
      <c r="R341" t="str">
        <v>30</v>
      </c>
      <c r="S341">
        <v>15</v>
      </c>
      <c r="T341" t="str">
        <v>F-00000300</v>
      </c>
      <c r="U341">
        <v>742</v>
      </c>
      <c r="V341">
        <v>2.12375</v>
      </c>
      <c r="W341">
        <v>32</v>
      </c>
      <c r="X341" t="str">
        <v>https://youtu.be/AtdNiQBh3mI</v>
      </c>
    </row>
    <row r="342">
      <c r="A342" t="str">
        <v>AutoTable</v>
      </c>
      <c r="D342" t="str">
        <v>15059OR</v>
      </c>
      <c r="E342" t="str">
        <v>JET OR Ø35 - 30 sec - AE</v>
      </c>
      <c r="F342" t="str">
        <v>1</v>
      </c>
      <c r="G342" t="str">
        <v/>
      </c>
      <c r="H342" t="str">
        <v>AUTRESPYRO</v>
      </c>
      <c r="I342" t="str">
        <v>FONTAINE</v>
      </c>
      <c r="J342">
        <v>35</v>
      </c>
      <c r="K342" t="str">
        <v>SOL</v>
      </c>
      <c r="L342" t="str">
        <v>OR</v>
      </c>
      <c r="M342" t="str">
        <v>CN</v>
      </c>
      <c r="N342" t="str">
        <v>T1</v>
      </c>
      <c r="O342" t="str">
        <v>1.4G</v>
      </c>
      <c r="P342" t="str">
        <v>0163-T1-3511</v>
      </c>
      <c r="Q342">
        <v>0.12</v>
      </c>
      <c r="R342" t="str">
        <v>30</v>
      </c>
      <c r="S342">
        <v>15</v>
      </c>
      <c r="T342" t="str">
        <v>F-00000300</v>
      </c>
      <c r="U342">
        <v>804</v>
      </c>
      <c r="V342">
        <v>2.0783</v>
      </c>
      <c r="W342">
        <v>804</v>
      </c>
      <c r="X342" t="str">
        <v>https://youtu.be/Thh4tsK6FQA</v>
      </c>
    </row>
    <row r="343">
      <c r="A343" t="str">
        <v>AutoTable</v>
      </c>
      <c r="D343" t="str">
        <v>15060A</v>
      </c>
      <c r="E343" t="str">
        <v>JET ARGENT Ø50 - 60 sec - AE</v>
      </c>
      <c r="F343" t="str">
        <v>1</v>
      </c>
      <c r="G343" t="str">
        <v/>
      </c>
      <c r="H343" t="str">
        <v>AUTRESPYRO</v>
      </c>
      <c r="I343" t="str">
        <v>FONTAINE</v>
      </c>
      <c r="J343">
        <v>50</v>
      </c>
      <c r="K343" t="str">
        <v>SOL</v>
      </c>
      <c r="L343" t="str">
        <v>ARGENT</v>
      </c>
      <c r="M343" t="str">
        <v>CN</v>
      </c>
      <c r="N343" t="str">
        <v>T1</v>
      </c>
      <c r="O343" t="str">
        <v>1.4G</v>
      </c>
      <c r="P343" t="str">
        <v>0163-T1-3511</v>
      </c>
      <c r="Q343">
        <v>0.22</v>
      </c>
      <c r="R343" t="str">
        <v>60</v>
      </c>
      <c r="S343">
        <v>15</v>
      </c>
      <c r="T343" t="str">
        <v>F-00000300</v>
      </c>
      <c r="U343">
        <v>506</v>
      </c>
      <c r="V343">
        <v>3.503</v>
      </c>
      <c r="W343">
        <v>0</v>
      </c>
      <c r="X343" t="str">
        <v>https://youtu.be/03-FcK4DRus</v>
      </c>
    </row>
    <row r="344">
      <c r="A344" t="str">
        <v>AutoTable</v>
      </c>
      <c r="D344" t="str">
        <v>15060OR</v>
      </c>
      <c r="E344" t="str">
        <v>JET OR Ø50 - 60 sec - AE</v>
      </c>
      <c r="F344" t="str">
        <v>1</v>
      </c>
      <c r="G344" t="str">
        <v/>
      </c>
      <c r="H344" t="str">
        <v>AUTRESPYRO</v>
      </c>
      <c r="I344" t="str">
        <v>FONTAINE</v>
      </c>
      <c r="J344">
        <v>50</v>
      </c>
      <c r="K344" t="str">
        <v>SOL</v>
      </c>
      <c r="L344" t="str">
        <v>OR</v>
      </c>
      <c r="M344" t="str">
        <v>CN</v>
      </c>
      <c r="N344" t="str">
        <v>T1</v>
      </c>
      <c r="O344" t="str">
        <v>1.4G</v>
      </c>
      <c r="P344" t="str">
        <v>0163-T1-3511</v>
      </c>
      <c r="Q344">
        <v>0.22</v>
      </c>
      <c r="R344" t="str">
        <v>60</v>
      </c>
      <c r="S344">
        <v>15</v>
      </c>
      <c r="T344" t="str">
        <v>F-00000300</v>
      </c>
      <c r="U344">
        <v>634</v>
      </c>
      <c r="V344">
        <v>3.48682</v>
      </c>
      <c r="W344">
        <v>30</v>
      </c>
      <c r="X344" t="str">
        <v>https://youtu.be/nEj-aK8aSgs</v>
      </c>
    </row>
    <row r="345">
      <c r="A345" t="str">
        <v>AutoTable</v>
      </c>
      <c r="D345" t="str">
        <v>15061A</v>
      </c>
      <c r="E345" t="str">
        <v>FONTAINE LUMIERE D'ARGENT 2 AE</v>
      </c>
      <c r="F345" t="str">
        <v>OPPORTUNITE</v>
      </c>
      <c r="G345" t="str">
        <v/>
      </c>
      <c r="H345" t="str">
        <v>AUTRESPYRO</v>
      </c>
      <c r="I345" t="str">
        <v>FONTAINE</v>
      </c>
      <c r="J345">
        <v>75</v>
      </c>
      <c r="K345" t="str">
        <v>FONTAINE</v>
      </c>
      <c r="L345" t="str">
        <v>ARGENT</v>
      </c>
      <c r="M345" t="str">
        <v>CN</v>
      </c>
      <c r="N345" t="str">
        <v>T1</v>
      </c>
      <c r="O345" t="str">
        <v>1.4G</v>
      </c>
      <c r="P345" t="str">
        <v>0163-T1-2877</v>
      </c>
      <c r="Q345">
        <v>0.65</v>
      </c>
      <c r="R345" t="str">
        <v>90</v>
      </c>
      <c r="S345">
        <v>15</v>
      </c>
      <c r="T345" t="str">
        <v>F-00000300</v>
      </c>
      <c r="U345">
        <v>51</v>
      </c>
      <c r="V345">
        <v>8.66</v>
      </c>
      <c r="W345">
        <v>0</v>
      </c>
      <c r="X345" t="str">
        <v/>
      </c>
    </row>
    <row r="346">
      <c r="A346" t="str">
        <v>AutoTable</v>
      </c>
      <c r="D346" t="str">
        <v>15061OR</v>
      </c>
      <c r="E346" t="str">
        <v>FONTAINE LUMIERE D'OR 2 AE</v>
      </c>
      <c r="F346" t="str">
        <v>OPPORTUNITE</v>
      </c>
      <c r="G346" t="str">
        <v/>
      </c>
      <c r="H346" t="str">
        <v>AUTRESPYRO</v>
      </c>
      <c r="I346" t="str">
        <v>FONTAINE</v>
      </c>
      <c r="J346">
        <v>75</v>
      </c>
      <c r="K346" t="str">
        <v>FONTAINE</v>
      </c>
      <c r="L346" t="str">
        <v>OR</v>
      </c>
      <c r="M346" t="str">
        <v>CN</v>
      </c>
      <c r="N346" t="str">
        <v>T1</v>
      </c>
      <c r="O346" t="str">
        <v>1.4G</v>
      </c>
      <c r="P346" t="str">
        <v>0163-T1-2877</v>
      </c>
      <c r="Q346">
        <v>0.65</v>
      </c>
      <c r="R346" t="str">
        <v>90</v>
      </c>
      <c r="S346">
        <v>15</v>
      </c>
      <c r="T346" t="str">
        <v>F-00000300</v>
      </c>
      <c r="U346">
        <v>28</v>
      </c>
      <c r="V346">
        <v>8.59929</v>
      </c>
      <c r="W346">
        <v>0</v>
      </c>
      <c r="X346" t="str">
        <v/>
      </c>
    </row>
    <row r="347">
      <c r="A347" t="str">
        <v>AutoTable</v>
      </c>
      <c r="D347" t="str">
        <v>15347A</v>
      </c>
      <c r="E347" t="str">
        <v>JET ARGENT Ø27 - 3 m - 60 sec - AE</v>
      </c>
      <c r="F347" t="str">
        <v>1</v>
      </c>
      <c r="G347" t="str">
        <v/>
      </c>
      <c r="H347" t="str">
        <v>AUTRESPYRO</v>
      </c>
      <c r="I347" t="str">
        <v>FONTAINE</v>
      </c>
      <c r="J347">
        <v>27</v>
      </c>
      <c r="K347" t="str">
        <v>SOL</v>
      </c>
      <c r="L347" t="str">
        <v>ARGENT</v>
      </c>
      <c r="M347" t="str">
        <v>CN</v>
      </c>
      <c r="N347" t="str">
        <v>T1</v>
      </c>
      <c r="O347" t="str">
        <v>1.4G</v>
      </c>
      <c r="P347" t="str">
        <v>0163-T1-2876</v>
      </c>
      <c r="Q347">
        <v>0.075</v>
      </c>
      <c r="R347" t="str">
        <v>60</v>
      </c>
      <c r="S347">
        <v>15</v>
      </c>
      <c r="T347" t="str">
        <v>F-00000300</v>
      </c>
      <c r="U347">
        <v>476</v>
      </c>
      <c r="V347">
        <v>1.745</v>
      </c>
      <c r="W347">
        <v>2</v>
      </c>
      <c r="X347" t="str">
        <v>https://tinyurl.com/y58udzfv</v>
      </c>
    </row>
    <row r="348">
      <c r="A348" t="str">
        <v>AutoTable</v>
      </c>
      <c r="D348" t="str">
        <v>15347OR</v>
      </c>
      <c r="E348" t="str">
        <v>JET OR Ø27 - 3 m - 60 sec - AE</v>
      </c>
      <c r="F348" t="str">
        <v>1</v>
      </c>
      <c r="G348" t="str">
        <v/>
      </c>
      <c r="H348" t="str">
        <v>AUTRESPYRO</v>
      </c>
      <c r="I348" t="str">
        <v>FONTAINE</v>
      </c>
      <c r="J348">
        <v>27</v>
      </c>
      <c r="K348" t="str">
        <v>SOL</v>
      </c>
      <c r="L348" t="str">
        <v>OR</v>
      </c>
      <c r="M348" t="str">
        <v>CN</v>
      </c>
      <c r="N348" t="str">
        <v>T1</v>
      </c>
      <c r="O348" t="str">
        <v>1.4G</v>
      </c>
      <c r="P348" t="str">
        <v>0163-T1-2876</v>
      </c>
      <c r="Q348">
        <v>0.075</v>
      </c>
      <c r="R348" t="str">
        <v>60</v>
      </c>
      <c r="S348">
        <v>15</v>
      </c>
      <c r="T348" t="str">
        <v>F-00000300</v>
      </c>
      <c r="U348">
        <v>344</v>
      </c>
      <c r="V348">
        <v>1.74498</v>
      </c>
      <c r="W348">
        <v>0</v>
      </c>
      <c r="X348" t="str">
        <v>https://tinyurl.com/y4ppmnf6</v>
      </c>
    </row>
    <row r="349">
      <c r="A349" t="str">
        <v>AutoTable</v>
      </c>
      <c r="D349" t="str">
        <v>15405B</v>
      </c>
      <c r="E349" t="str">
        <v>FONTAINE D'ÉTOILES BLEUES - 4 m - 3 sec</v>
      </c>
      <c r="F349" t="str">
        <v>1</v>
      </c>
      <c r="G349" t="str">
        <v/>
      </c>
      <c r="H349" t="str">
        <v>AUTRESPYRO</v>
      </c>
      <c r="I349" t="str">
        <v>FONTAINE</v>
      </c>
      <c r="J349">
        <v>75</v>
      </c>
      <c r="K349" t="str">
        <v>SOL</v>
      </c>
      <c r="L349" t="str">
        <v>BLEU</v>
      </c>
      <c r="M349" t="str">
        <v>CN</v>
      </c>
      <c r="N349" t="str">
        <v>T1</v>
      </c>
      <c r="O349" t="str">
        <v>1.4G</v>
      </c>
      <c r="P349" t="str">
        <v>0163-T1-2876</v>
      </c>
      <c r="Q349">
        <v>0.07</v>
      </c>
      <c r="R349" t="str">
        <v>5</v>
      </c>
      <c r="S349">
        <v>15</v>
      </c>
      <c r="T349" t="str">
        <v>F-00000300</v>
      </c>
      <c r="U349">
        <v>200</v>
      </c>
      <c r="V349">
        <v>2.74023</v>
      </c>
      <c r="W349">
        <v>23</v>
      </c>
      <c r="X349" t="str">
        <v>https://youtu.be/MrYMT1BHW3U</v>
      </c>
    </row>
    <row r="350">
      <c r="A350" t="str">
        <v>AutoTable</v>
      </c>
      <c r="D350" t="str">
        <v>15405BC</v>
      </c>
      <c r="E350" t="str">
        <v>FONTAINE D'ÉTOILES BLANCHES - 4 m - 3 sec</v>
      </c>
      <c r="F350" t="str">
        <v>1</v>
      </c>
      <c r="G350" t="str">
        <v/>
      </c>
      <c r="H350" t="str">
        <v>AUTRESPYRO</v>
      </c>
      <c r="I350" t="str">
        <v>FONTAINE</v>
      </c>
      <c r="J350">
        <v>75</v>
      </c>
      <c r="K350" t="str">
        <v>SOL</v>
      </c>
      <c r="L350" t="str">
        <v>BLANC</v>
      </c>
      <c r="M350" t="str">
        <v>CN</v>
      </c>
      <c r="N350" t="str">
        <v>T1</v>
      </c>
      <c r="O350" t="str">
        <v>1.4G</v>
      </c>
      <c r="P350" t="str">
        <v>0163-T1-2876</v>
      </c>
      <c r="Q350">
        <v>0.07</v>
      </c>
      <c r="R350" t="str">
        <v>5</v>
      </c>
      <c r="S350">
        <v>15</v>
      </c>
      <c r="T350" t="str">
        <v>F-00000300</v>
      </c>
      <c r="U350">
        <v>204</v>
      </c>
      <c r="V350">
        <v>2.74025</v>
      </c>
      <c r="W350">
        <v>2</v>
      </c>
      <c r="X350" t="str">
        <v>https://tinyurl.com/yy69qrd6</v>
      </c>
    </row>
    <row r="351">
      <c r="A351" t="str">
        <v>AutoTable</v>
      </c>
      <c r="D351" t="str">
        <v>15405M</v>
      </c>
      <c r="E351" t="str">
        <v>FONTAINE D'ÉTOILES MULTICOLORE  - 4 m - 3 sec</v>
      </c>
      <c r="F351" t="str">
        <v>1</v>
      </c>
      <c r="G351" t="str">
        <v/>
      </c>
      <c r="H351" t="str">
        <v>AUTRESPYRO</v>
      </c>
      <c r="I351" t="str">
        <v>FONTAINE</v>
      </c>
      <c r="J351">
        <v>75</v>
      </c>
      <c r="K351" t="str">
        <v>SOL</v>
      </c>
      <c r="L351" t="str">
        <v>MULTICOLORE</v>
      </c>
      <c r="M351" t="str">
        <v>CN</v>
      </c>
      <c r="N351" t="str">
        <v>T1</v>
      </c>
      <c r="O351" t="str">
        <v>1.4G</v>
      </c>
      <c r="P351" t="str">
        <v>0163-T1-2876</v>
      </c>
      <c r="Q351">
        <v>0.07</v>
      </c>
      <c r="R351" t="str">
        <v>5</v>
      </c>
      <c r="S351">
        <v>15</v>
      </c>
      <c r="T351" t="str">
        <v>F-00000300</v>
      </c>
      <c r="U351">
        <v>185</v>
      </c>
      <c r="V351">
        <v>2.74023</v>
      </c>
      <c r="W351">
        <v>1</v>
      </c>
      <c r="X351" t="str">
        <v/>
      </c>
    </row>
    <row r="352">
      <c r="A352" t="str">
        <v>AutoTable</v>
      </c>
      <c r="D352" t="str">
        <v>15405R</v>
      </c>
      <c r="E352" t="str">
        <v>FONTAINE D'ÉTOILES ROUGES - 4 m - 3 sec</v>
      </c>
      <c r="F352" t="str">
        <v>1</v>
      </c>
      <c r="G352" t="str">
        <v/>
      </c>
      <c r="H352" t="str">
        <v>AUTRESPYRO</v>
      </c>
      <c r="I352" t="str">
        <v>FONTAINE</v>
      </c>
      <c r="J352">
        <v>75</v>
      </c>
      <c r="K352" t="str">
        <v>SOL</v>
      </c>
      <c r="L352" t="str">
        <v>ROUGE</v>
      </c>
      <c r="M352" t="str">
        <v>CN</v>
      </c>
      <c r="N352" t="str">
        <v>T1</v>
      </c>
      <c r="O352" t="str">
        <v>1.4G</v>
      </c>
      <c r="P352" t="str">
        <v>0163-T1-2876</v>
      </c>
      <c r="Q352">
        <v>0.07</v>
      </c>
      <c r="R352" t="str">
        <v>5</v>
      </c>
      <c r="S352">
        <v>15</v>
      </c>
      <c r="T352" t="str">
        <v>F-00000300</v>
      </c>
      <c r="U352">
        <v>0</v>
      </c>
      <c r="V352">
        <v>2.74027</v>
      </c>
      <c r="W352">
        <v>0</v>
      </c>
      <c r="X352" t="str">
        <v/>
      </c>
    </row>
    <row r="353">
      <c r="A353" t="str">
        <v>AutoTable</v>
      </c>
      <c r="D353" t="str">
        <v>15406</v>
      </c>
      <c r="E353" t="str">
        <v>FONTAINE D'ÉTOILES ROUGES - 12 m - 3 sec - AE</v>
      </c>
      <c r="F353" t="str">
        <v>1</v>
      </c>
      <c r="G353" t="str">
        <v/>
      </c>
      <c r="H353" t="str">
        <v>AUTRESPYRO</v>
      </c>
      <c r="I353" t="str">
        <v>FONTAINE</v>
      </c>
      <c r="J353">
        <v>120</v>
      </c>
      <c r="K353" t="str">
        <v>SOL</v>
      </c>
      <c r="L353" t="str">
        <v>ROUGE</v>
      </c>
      <c r="M353" t="str">
        <v>CN</v>
      </c>
      <c r="N353" t="str">
        <v>T2</v>
      </c>
      <c r="O353" t="str">
        <v>1.4G</v>
      </c>
      <c r="P353" t="str">
        <v>0163-T2-1142</v>
      </c>
      <c r="Q353">
        <v>0.12</v>
      </c>
      <c r="R353" t="str">
        <v>7</v>
      </c>
      <c r="S353">
        <v>15</v>
      </c>
      <c r="T353" t="str">
        <v>F-00000300</v>
      </c>
      <c r="U353">
        <v>68</v>
      </c>
      <c r="V353">
        <v>5.21917</v>
      </c>
      <c r="W353">
        <v>0</v>
      </c>
      <c r="X353" t="str">
        <v>https://youtu.be/0E1JRUZ5jvw</v>
      </c>
    </row>
    <row r="354">
      <c r="A354" t="str">
        <v>AutoTable</v>
      </c>
      <c r="D354" t="str">
        <v>15406B</v>
      </c>
      <c r="E354" t="str">
        <v>FONTAINE D'ÉTOILES BLEUES - 12 m -  3 sec - AE</v>
      </c>
      <c r="F354" t="str">
        <v>1</v>
      </c>
      <c r="G354" t="str">
        <v/>
      </c>
      <c r="H354" t="str">
        <v>AUTRESPYRO</v>
      </c>
      <c r="I354" t="str">
        <v>FONTAINE</v>
      </c>
      <c r="J354">
        <v>120</v>
      </c>
      <c r="K354" t="str">
        <v>SOL</v>
      </c>
      <c r="L354" t="str">
        <v>BLEU</v>
      </c>
      <c r="M354" t="str">
        <v>CN</v>
      </c>
      <c r="N354" t="str">
        <v>T2</v>
      </c>
      <c r="O354" t="str">
        <v>1.4G</v>
      </c>
      <c r="P354" t="str">
        <v>0163-T2-1142</v>
      </c>
      <c r="Q354">
        <v>0.12</v>
      </c>
      <c r="R354" t="str">
        <v>7</v>
      </c>
      <c r="S354">
        <v>15</v>
      </c>
      <c r="T354" t="str">
        <v>F-00000300</v>
      </c>
      <c r="U354">
        <v>257</v>
      </c>
      <c r="V354">
        <v>5.17412</v>
      </c>
      <c r="W354">
        <v>257</v>
      </c>
      <c r="X354" t="str">
        <v>https://tinyurl.com/yycaoubx</v>
      </c>
    </row>
    <row r="355">
      <c r="A355" t="str">
        <v>AutoTable</v>
      </c>
      <c r="D355" t="str">
        <v>15406J</v>
      </c>
      <c r="E355" t="str">
        <v>FONTAINE D'ÉTOILES JAUNES - 12 m -  3 sec - AE</v>
      </c>
      <c r="F355" t="str">
        <v>1</v>
      </c>
      <c r="G355" t="str">
        <v/>
      </c>
      <c r="H355" t="str">
        <v>AUTRESPYRO</v>
      </c>
      <c r="I355" t="str">
        <v>FONTAINE</v>
      </c>
      <c r="J355">
        <v>120</v>
      </c>
      <c r="K355" t="str">
        <v>SOL</v>
      </c>
      <c r="L355" t="str">
        <v>JAUNE</v>
      </c>
      <c r="M355" t="str">
        <v>CN</v>
      </c>
      <c r="N355" t="str">
        <v>T2</v>
      </c>
      <c r="O355" t="str">
        <v>1.4G</v>
      </c>
      <c r="P355" t="str">
        <v>0163-T2-1142</v>
      </c>
      <c r="Q355">
        <v>0.12</v>
      </c>
      <c r="R355" t="str">
        <v>7</v>
      </c>
      <c r="S355">
        <v>15</v>
      </c>
      <c r="T355" t="str">
        <v>F-00000300</v>
      </c>
      <c r="U355">
        <v>78</v>
      </c>
      <c r="V355">
        <v>5.17444</v>
      </c>
      <c r="W355">
        <v>0</v>
      </c>
      <c r="X355" t="str">
        <v>https://youtu.be/OITQSYG9grg</v>
      </c>
    </row>
    <row r="356">
      <c r="A356" t="str">
        <v>AutoTable</v>
      </c>
      <c r="D356" t="str">
        <v>15406VE</v>
      </c>
      <c r="E356" t="str">
        <v>FONTAINE D'ÉTOILES VERTES - 12 m -  3 sec - AE</v>
      </c>
      <c r="F356" t="str">
        <v>1</v>
      </c>
      <c r="G356" t="str">
        <v/>
      </c>
      <c r="H356" t="str">
        <v>AUTRESPYRO</v>
      </c>
      <c r="I356" t="str">
        <v>FONTAINE</v>
      </c>
      <c r="J356">
        <v>120</v>
      </c>
      <c r="K356" t="str">
        <v>SOL</v>
      </c>
      <c r="L356" t="str">
        <v>VERT</v>
      </c>
      <c r="M356" t="str">
        <v>CN</v>
      </c>
      <c r="N356" t="str">
        <v>T2</v>
      </c>
      <c r="O356" t="str">
        <v>1.4G</v>
      </c>
      <c r="P356" t="str">
        <v>0163-T2-1142</v>
      </c>
      <c r="Q356">
        <v>0.12</v>
      </c>
      <c r="R356" t="str">
        <v>7</v>
      </c>
      <c r="S356">
        <v>15</v>
      </c>
      <c r="T356" t="str">
        <v>F-00000300</v>
      </c>
      <c r="U356">
        <v>78</v>
      </c>
      <c r="V356">
        <v>5.17444</v>
      </c>
      <c r="W356">
        <v>0</v>
      </c>
      <c r="X356" t="str">
        <v>https://youtu.be/JiidEr70pF0</v>
      </c>
    </row>
    <row r="357">
      <c r="A357" t="str">
        <v>AutoTable</v>
      </c>
      <c r="D357" t="str">
        <v>15440J</v>
      </c>
      <c r="E357" t="str">
        <v>FLAMINGO JAUNE 160 MM 4 SEC.</v>
      </c>
      <c r="F357" t="str">
        <v>OPPORTUNITE</v>
      </c>
      <c r="G357" t="str">
        <v/>
      </c>
      <c r="H357" t="str">
        <v>AUTRESPYRO</v>
      </c>
      <c r="I357" t="str">
        <v>FONTAINE</v>
      </c>
      <c r="J357">
        <v>160</v>
      </c>
      <c r="K357" t="str">
        <v>FLAMME</v>
      </c>
      <c r="L357" t="str">
        <v>JAUNE</v>
      </c>
      <c r="M357" t="str">
        <v>CN</v>
      </c>
      <c r="N357" t="str">
        <v>T2</v>
      </c>
      <c r="O357" t="str">
        <v>1.4G</v>
      </c>
      <c r="P357" t="str">
        <v>0163-T2-3507</v>
      </c>
      <c r="Q357">
        <v>0.48</v>
      </c>
      <c r="R357" t="str">
        <v>4</v>
      </c>
      <c r="S357">
        <v>15</v>
      </c>
      <c r="T357" t="str">
        <v>F-00000300</v>
      </c>
      <c r="U357">
        <v>38</v>
      </c>
      <c r="V357">
        <v>8.13429</v>
      </c>
      <c r="W357">
        <v>0</v>
      </c>
      <c r="X357" t="str">
        <v/>
      </c>
    </row>
    <row r="358">
      <c r="A358" t="str">
        <v>AutoTable</v>
      </c>
      <c r="D358" t="str">
        <v>15440V</v>
      </c>
      <c r="E358" t="str">
        <v>FLAMINGO VERT 160 MM 4 SEC.</v>
      </c>
      <c r="F358" t="str">
        <v>OPPORTUNITE</v>
      </c>
      <c r="G358" t="str">
        <v/>
      </c>
      <c r="H358" t="str">
        <v>AUTRESPYRO</v>
      </c>
      <c r="I358" t="str">
        <v>FONTAINE</v>
      </c>
      <c r="J358">
        <v>160</v>
      </c>
      <c r="K358" t="str">
        <v>FLAMME</v>
      </c>
      <c r="L358" t="str">
        <v>VERT</v>
      </c>
      <c r="M358" t="str">
        <v>CN</v>
      </c>
      <c r="N358" t="str">
        <v>T2</v>
      </c>
      <c r="O358" t="str">
        <v>1.4G</v>
      </c>
      <c r="P358" t="str">
        <v>0163-T2-3507</v>
      </c>
      <c r="Q358">
        <v>0.48</v>
      </c>
      <c r="R358" t="str">
        <v>4</v>
      </c>
      <c r="S358">
        <v>15</v>
      </c>
      <c r="T358" t="str">
        <v>F-00000300</v>
      </c>
      <c r="U358">
        <v>44</v>
      </c>
      <c r="V358">
        <v>8.1345</v>
      </c>
      <c r="W358">
        <v>0</v>
      </c>
      <c r="X358" t="str">
        <v/>
      </c>
    </row>
    <row r="359">
      <c r="A359" t="str">
        <v>AutoTable</v>
      </c>
      <c r="D359" t="str">
        <v>570</v>
      </c>
      <c r="E359" t="str">
        <v>VOLCAN OR PUIS ARGENT 60 sec</v>
      </c>
      <c r="F359" t="str">
        <v>1</v>
      </c>
      <c r="G359" t="str">
        <v/>
      </c>
      <c r="H359" t="str">
        <v>AUTRESPYRO</v>
      </c>
      <c r="I359" t="str">
        <v>FONTAINE</v>
      </c>
      <c r="J359">
        <v>100</v>
      </c>
      <c r="K359" t="str">
        <v>SOL</v>
      </c>
      <c r="L359" t="str">
        <v>OR</v>
      </c>
      <c r="M359" t="str">
        <v>EU</v>
      </c>
      <c r="N359" t="str">
        <v>F3</v>
      </c>
      <c r="O359" t="str">
        <v>1.4G</v>
      </c>
      <c r="P359" t="str">
        <v>0589-F3-0079</v>
      </c>
      <c r="Q359">
        <v>0.3958</v>
      </c>
      <c r="R359" t="str">
        <v>60</v>
      </c>
      <c r="S359">
        <v>15</v>
      </c>
      <c r="T359" t="str">
        <v>F-00000455</v>
      </c>
      <c r="U359">
        <v>160</v>
      </c>
      <c r="V359">
        <v>5.95</v>
      </c>
      <c r="W359">
        <v>30</v>
      </c>
      <c r="X359" t="str">
        <v>https://youtu.be/_11PXyGVr30</v>
      </c>
    </row>
    <row r="360">
      <c r="A360" t="str">
        <v>AutoTable</v>
      </c>
      <c r="D360" t="str">
        <v>575</v>
      </c>
      <c r="E360" t="str">
        <v>VOLCAN OR PUIS ARGENT 55 sec</v>
      </c>
      <c r="F360" t="str">
        <v>1</v>
      </c>
      <c r="G360" t="str">
        <v/>
      </c>
      <c r="H360" t="str">
        <v>AUTRESPYRO</v>
      </c>
      <c r="I360" t="str">
        <v>FONTAINE</v>
      </c>
      <c r="J360">
        <v>82</v>
      </c>
      <c r="K360" t="str">
        <v>SOL</v>
      </c>
      <c r="L360" t="str">
        <v>OR</v>
      </c>
      <c r="M360" t="str">
        <v>EU</v>
      </c>
      <c r="N360" t="str">
        <v>F2</v>
      </c>
      <c r="O360" t="str">
        <v>1.4G</v>
      </c>
      <c r="P360" t="str">
        <v>2463-F2-0423</v>
      </c>
      <c r="Q360">
        <v>0.24</v>
      </c>
      <c r="R360" t="str">
        <v>55</v>
      </c>
      <c r="S360">
        <v>8</v>
      </c>
      <c r="T360" t="str">
        <v>F-00000248</v>
      </c>
      <c r="U360">
        <v>0</v>
      </c>
      <c r="V360">
        <v>5.95</v>
      </c>
      <c r="W360">
        <v>0</v>
      </c>
      <c r="X360" t="str">
        <v/>
      </c>
    </row>
    <row r="361">
      <c r="A361" t="str">
        <v>AutoTable</v>
      </c>
      <c r="D361" t="str">
        <v>21714BC</v>
      </c>
      <c r="E361" t="str">
        <v>FUSÉE 14 MM ARGENT</v>
      </c>
      <c r="F361" t="str">
        <v>1</v>
      </c>
      <c r="G361" t="str">
        <v/>
      </c>
      <c r="H361" t="str">
        <v>AUTRESPYRO</v>
      </c>
      <c r="I361" t="str">
        <v>FUSEE</v>
      </c>
      <c r="J361">
        <v>14</v>
      </c>
      <c r="K361" t="str">
        <v>PLEUREUR</v>
      </c>
      <c r="L361" t="str">
        <v>ARGENT</v>
      </c>
      <c r="M361" t="str">
        <v>EU</v>
      </c>
      <c r="N361" t="str">
        <v>F3</v>
      </c>
      <c r="O361" t="str">
        <v>1.3G</v>
      </c>
      <c r="P361" t="str">
        <v>0163-F3-0981</v>
      </c>
      <c r="Q361">
        <v>0.057</v>
      </c>
      <c r="R361" t="str">
        <v>2</v>
      </c>
      <c r="S361">
        <v>50</v>
      </c>
      <c r="T361" t="str">
        <v>F-00000211</v>
      </c>
      <c r="U361">
        <v>151</v>
      </c>
      <c r="V361">
        <v>1.92</v>
      </c>
      <c r="W361">
        <v>2</v>
      </c>
      <c r="X361" t="str">
        <v>https://youtu.be/OpiDXQTaUtc</v>
      </c>
    </row>
    <row r="362">
      <c r="A362" t="str">
        <v>AutoTable</v>
      </c>
      <c r="D362" t="str">
        <v>21714OR</v>
      </c>
      <c r="E362" t="str">
        <v>FUSÉE 14 MM SCINTILLANT OR</v>
      </c>
      <c r="F362" t="str">
        <v>1</v>
      </c>
      <c r="G362" t="str">
        <v/>
      </c>
      <c r="H362" t="str">
        <v>AUTRESPYRO</v>
      </c>
      <c r="I362" t="str">
        <v>FUSEE</v>
      </c>
      <c r="J362">
        <v>14</v>
      </c>
      <c r="K362" t="str">
        <v>PLEUREUR</v>
      </c>
      <c r="L362" t="str">
        <v>OR</v>
      </c>
      <c r="M362" t="str">
        <v>EU</v>
      </c>
      <c r="N362" t="str">
        <v>F3</v>
      </c>
      <c r="O362" t="str">
        <v>1.3G</v>
      </c>
      <c r="P362" t="str">
        <v>0163-F3-0985</v>
      </c>
      <c r="Q362">
        <v>0.057</v>
      </c>
      <c r="R362" t="str">
        <v>2</v>
      </c>
      <c r="S362">
        <v>50</v>
      </c>
      <c r="T362" t="str">
        <v>F-00000211</v>
      </c>
      <c r="U362">
        <v>36</v>
      </c>
      <c r="V362">
        <v>1.92</v>
      </c>
      <c r="W362">
        <v>0</v>
      </c>
      <c r="X362" t="str">
        <v>https://youtu.be/kP8vjyAXqfY</v>
      </c>
    </row>
    <row r="363">
      <c r="A363" t="str">
        <v>AutoTable</v>
      </c>
      <c r="D363" t="str">
        <v>10811</v>
      </c>
      <c r="E363" t="str">
        <v>CASCADE ARGENT 5 m - 6 JETS - AE</v>
      </c>
      <c r="F363" t="str">
        <v>1</v>
      </c>
      <c r="G363" t="str">
        <v/>
      </c>
      <c r="H363" t="str">
        <v>AUTRESPYRO</v>
      </c>
      <c r="I363" t="str">
        <v>JET CASCAD</v>
      </c>
      <c r="J363">
        <v>15</v>
      </c>
      <c r="K363" t="str">
        <v>PLEUREUR</v>
      </c>
      <c r="L363" t="str">
        <v>ARGENT</v>
      </c>
      <c r="M363" t="str">
        <v>FR</v>
      </c>
      <c r="N363" t="str">
        <v>T1</v>
      </c>
      <c r="O363" t="str">
        <v>1.4G</v>
      </c>
      <c r="P363" t="str">
        <v>0163-T1-3515</v>
      </c>
      <c r="Q363">
        <v>0.336</v>
      </c>
      <c r="R363" t="str">
        <v>60</v>
      </c>
      <c r="S363">
        <v>15</v>
      </c>
      <c r="T363" t="str">
        <v>F-00000480</v>
      </c>
      <c r="U363">
        <v>23</v>
      </c>
      <c r="V363">
        <v>14.256</v>
      </c>
      <c r="W363">
        <v>0</v>
      </c>
      <c r="X363" t="str">
        <v/>
      </c>
    </row>
    <row r="364">
      <c r="A364" t="str">
        <v>AutoTable</v>
      </c>
      <c r="D364" t="str">
        <v>10911</v>
      </c>
      <c r="E364" t="str">
        <v>CASCADE ARGENT 10 m - 11 JETS - AE</v>
      </c>
      <c r="F364" t="str">
        <v>1</v>
      </c>
      <c r="G364" t="str">
        <v/>
      </c>
      <c r="H364" t="str">
        <v>AUTRESPYRO</v>
      </c>
      <c r="I364" t="str">
        <v>JET CASCAD</v>
      </c>
      <c r="J364">
        <v>15</v>
      </c>
      <c r="K364" t="str">
        <v>PLEUREUR</v>
      </c>
      <c r="L364" t="str">
        <v>ARGENT</v>
      </c>
      <c r="M364" t="str">
        <v>FR</v>
      </c>
      <c r="N364" t="str">
        <v>T1</v>
      </c>
      <c r="O364" t="str">
        <v>1.4G</v>
      </c>
      <c r="P364" t="str">
        <v>0163-T1-3515</v>
      </c>
      <c r="Q364">
        <v>0.616</v>
      </c>
      <c r="R364" t="str">
        <v>60</v>
      </c>
      <c r="S364">
        <v>15</v>
      </c>
      <c r="T364" t="str">
        <v>F-00000480</v>
      </c>
      <c r="U364">
        <v>43</v>
      </c>
      <c r="V364">
        <v>25.952</v>
      </c>
      <c r="W364">
        <v>0</v>
      </c>
      <c r="X364" t="str">
        <v>https://youtu.be/Ha59uat5Xmc</v>
      </c>
    </row>
    <row r="365">
      <c r="A365" t="str">
        <v>AutoTable</v>
      </c>
      <c r="D365" t="str">
        <v>40916A</v>
      </c>
      <c r="E365" t="str">
        <v>JET CASCADE ARGENT 60 sec</v>
      </c>
      <c r="F365" t="str">
        <v>1</v>
      </c>
      <c r="G365" t="str">
        <v/>
      </c>
      <c r="H365" t="str">
        <v>AUTRESPYRO</v>
      </c>
      <c r="I365" t="str">
        <v>JET CASCAD</v>
      </c>
      <c r="J365">
        <v>15</v>
      </c>
      <c r="K365" t="str">
        <v>PLEUREUR</v>
      </c>
      <c r="L365" t="str">
        <v>ARGENT</v>
      </c>
      <c r="M365" t="str">
        <v>CN</v>
      </c>
      <c r="N365" t="str">
        <v>T1</v>
      </c>
      <c r="O365" t="str">
        <v>1.4G</v>
      </c>
      <c r="P365" t="str">
        <v>0163-T1-3515</v>
      </c>
      <c r="Q365">
        <v>0.056</v>
      </c>
      <c r="R365" t="str">
        <v>60</v>
      </c>
      <c r="S365">
        <v>15</v>
      </c>
      <c r="T365" t="str">
        <v>F-00000300</v>
      </c>
      <c r="U365">
        <v>2267</v>
      </c>
      <c r="V365">
        <v>2.32</v>
      </c>
      <c r="W365">
        <v>2</v>
      </c>
      <c r="X365" t="str">
        <v>https://youtu.be/lUtw3lgCz1o</v>
      </c>
    </row>
    <row r="366">
      <c r="A366" t="str">
        <v>AutoTable</v>
      </c>
      <c r="D366" t="str">
        <v>00120</v>
      </c>
      <c r="E366" t="str">
        <v>DECOR 1 X 0,5 m (LETTRE OU CHIFFRE)</v>
      </c>
      <c r="F366" t="str">
        <v>1</v>
      </c>
      <c r="G366" t="str">
        <v/>
      </c>
      <c r="H366" t="str">
        <v>AUTRESPYRO</v>
      </c>
      <c r="I366" t="str">
        <v>LANCE DECO</v>
      </c>
      <c r="J366">
        <v>0</v>
      </c>
      <c r="K366" t="str">
        <v>SOL</v>
      </c>
      <c r="L366" t="str">
        <v>ASSORTI</v>
      </c>
      <c r="M366" t="str">
        <v>FR</v>
      </c>
      <c r="N366" t="str">
        <v>T1</v>
      </c>
      <c r="O366" t="str">
        <v>1.4G</v>
      </c>
      <c r="P366" t="str">
        <v>0163-T1-3504</v>
      </c>
      <c r="Q366">
        <v>0.6</v>
      </c>
      <c r="R366" t="str">
        <v>60</v>
      </c>
      <c r="S366">
        <v>0</v>
      </c>
      <c r="T366" t="str">
        <v>F-00000480</v>
      </c>
      <c r="U366">
        <v>7</v>
      </c>
      <c r="V366">
        <v>0</v>
      </c>
      <c r="W366">
        <v>6</v>
      </c>
      <c r="X366" t="str">
        <v/>
      </c>
    </row>
    <row r="367">
      <c r="A367" t="str">
        <v>AutoTable</v>
      </c>
      <c r="D367" t="str">
        <v>15001A</v>
      </c>
      <c r="E367" t="str">
        <v>FONTAINE DECOR ARGENT 30 SEC</v>
      </c>
      <c r="F367" t="str">
        <v>OPPORTUNITE</v>
      </c>
      <c r="G367" t="str">
        <v/>
      </c>
      <c r="H367" t="str">
        <v>AUTRESPYRO</v>
      </c>
      <c r="I367" t="str">
        <v>LANCE DECO</v>
      </c>
      <c r="J367">
        <v>15</v>
      </c>
      <c r="K367" t="str">
        <v>FONTAINE</v>
      </c>
      <c r="L367" t="str">
        <v>ARGENT</v>
      </c>
      <c r="M367" t="str">
        <v>CN</v>
      </c>
      <c r="N367" t="str">
        <v>T1</v>
      </c>
      <c r="O367" t="str">
        <v>1.4G</v>
      </c>
      <c r="P367" t="str">
        <v>0163-T1-1128</v>
      </c>
      <c r="Q367">
        <v>0.0035</v>
      </c>
      <c r="R367" t="str">
        <v>30</v>
      </c>
      <c r="S367">
        <v>1</v>
      </c>
      <c r="T367" t="str">
        <v>F-00000300</v>
      </c>
      <c r="U367">
        <v>2000</v>
      </c>
      <c r="V367">
        <v>0.04</v>
      </c>
      <c r="W367">
        <v>0</v>
      </c>
      <c r="X367" t="str">
        <v/>
      </c>
    </row>
    <row r="368">
      <c r="A368" t="str">
        <v>AutoTable</v>
      </c>
      <c r="D368" t="str">
        <v>15001B</v>
      </c>
      <c r="E368" t="str">
        <v>FONTAINE DECOR BLEU 30 SEC</v>
      </c>
      <c r="F368" t="str">
        <v>OPPORTUNITE</v>
      </c>
      <c r="G368" t="str">
        <v/>
      </c>
      <c r="H368" t="str">
        <v>AUTRESPYRO</v>
      </c>
      <c r="I368" t="str">
        <v>LANCE DECO</v>
      </c>
      <c r="J368">
        <v>15</v>
      </c>
      <c r="K368" t="str">
        <v>FONTAINE</v>
      </c>
      <c r="L368" t="str">
        <v>BLEU</v>
      </c>
      <c r="M368" t="str">
        <v>CN</v>
      </c>
      <c r="N368" t="str">
        <v>T1</v>
      </c>
      <c r="O368" t="str">
        <v>1.4G</v>
      </c>
      <c r="P368" t="str">
        <v>0163-T1-1128</v>
      </c>
      <c r="Q368">
        <v>0.0035</v>
      </c>
      <c r="R368" t="str">
        <v>30</v>
      </c>
      <c r="S368">
        <v>1</v>
      </c>
      <c r="T368" t="str">
        <v>F-00000300</v>
      </c>
      <c r="U368">
        <v>12000</v>
      </c>
      <c r="V368">
        <v>0.04</v>
      </c>
      <c r="W368">
        <v>0</v>
      </c>
      <c r="X368" t="str">
        <v/>
      </c>
    </row>
    <row r="369">
      <c r="A369" t="str">
        <v>AutoTable</v>
      </c>
      <c r="D369" t="str">
        <v>15001R</v>
      </c>
      <c r="E369" t="str">
        <v>FONTAINE DECOR ROUGE 30 SEC</v>
      </c>
      <c r="F369" t="str">
        <v>OPPORTUNITE</v>
      </c>
      <c r="G369" t="str">
        <v/>
      </c>
      <c r="H369" t="str">
        <v>AUTRESPYRO</v>
      </c>
      <c r="I369" t="str">
        <v>LANCE DECO</v>
      </c>
      <c r="J369">
        <v>15</v>
      </c>
      <c r="K369" t="str">
        <v>FONTAINE</v>
      </c>
      <c r="L369" t="str">
        <v>ROUGE</v>
      </c>
      <c r="M369" t="str">
        <v>CN</v>
      </c>
      <c r="N369" t="str">
        <v>T1</v>
      </c>
      <c r="O369" t="str">
        <v>1.4G</v>
      </c>
      <c r="P369" t="str">
        <v>0163-T1-1128</v>
      </c>
      <c r="Q369">
        <v>0.0035</v>
      </c>
      <c r="R369" t="str">
        <v>30</v>
      </c>
      <c r="S369">
        <v>1</v>
      </c>
      <c r="T369" t="str">
        <v>F-00000300</v>
      </c>
      <c r="U369">
        <v>10000</v>
      </c>
      <c r="V369">
        <v>0.04</v>
      </c>
      <c r="W369">
        <v>0</v>
      </c>
      <c r="X369" t="str">
        <v/>
      </c>
    </row>
    <row r="370">
      <c r="A370" t="str">
        <v>AutoTable</v>
      </c>
      <c r="D370" t="str">
        <v>15002A</v>
      </c>
      <c r="E370" t="str">
        <v>LANCE DECOR ARGENT 60 sec</v>
      </c>
      <c r="F370" t="str">
        <v>1</v>
      </c>
      <c r="G370" t="str">
        <v/>
      </c>
      <c r="H370" t="str">
        <v>AUTRESPYRO</v>
      </c>
      <c r="I370" t="str">
        <v>LANCE DECO</v>
      </c>
      <c r="J370">
        <v>15</v>
      </c>
      <c r="K370" t="str">
        <v>SOL</v>
      </c>
      <c r="L370" t="str">
        <v>ARGENT</v>
      </c>
      <c r="M370" t="str">
        <v>CN</v>
      </c>
      <c r="N370" t="str">
        <v>T1</v>
      </c>
      <c r="O370" t="str">
        <v>1.4G</v>
      </c>
      <c r="P370" t="str">
        <v>0163-T1-3504</v>
      </c>
      <c r="Q370">
        <v>0.006</v>
      </c>
      <c r="R370" t="str">
        <v>60</v>
      </c>
      <c r="S370">
        <v>1</v>
      </c>
      <c r="T370" t="str">
        <v>F-00000300</v>
      </c>
      <c r="U370">
        <v>15689</v>
      </c>
      <c r="V370">
        <v>0.12953</v>
      </c>
      <c r="W370">
        <v>0</v>
      </c>
      <c r="X370" t="str">
        <v>https://youtu.be/I20Gg5bpy90</v>
      </c>
    </row>
    <row r="371">
      <c r="A371" t="str">
        <v>AutoTable</v>
      </c>
      <c r="D371" t="str">
        <v>15002B</v>
      </c>
      <c r="E371" t="str">
        <v>LANCE DECOR BLEU 60 sec</v>
      </c>
      <c r="F371" t="str">
        <v>1</v>
      </c>
      <c r="G371" t="str">
        <v/>
      </c>
      <c r="H371" t="str">
        <v>AUTRESPYRO</v>
      </c>
      <c r="I371" t="str">
        <v>LANCE DECO</v>
      </c>
      <c r="J371">
        <v>15</v>
      </c>
      <c r="K371" t="str">
        <v>SOL</v>
      </c>
      <c r="L371" t="str">
        <v>BLEU</v>
      </c>
      <c r="M371" t="str">
        <v>CN</v>
      </c>
      <c r="N371" t="str">
        <v>T1</v>
      </c>
      <c r="O371" t="str">
        <v>1.4G</v>
      </c>
      <c r="P371" t="str">
        <v>0163-T1-3504</v>
      </c>
      <c r="Q371">
        <v>0.006</v>
      </c>
      <c r="R371" t="str">
        <v>60</v>
      </c>
      <c r="S371">
        <v>1</v>
      </c>
      <c r="T371" t="str">
        <v>F-00000300</v>
      </c>
      <c r="U371">
        <v>6206</v>
      </c>
      <c r="V371">
        <v>0.08</v>
      </c>
      <c r="W371">
        <v>605</v>
      </c>
      <c r="X371" t="str">
        <v/>
      </c>
    </row>
    <row r="372">
      <c r="A372" t="str">
        <v>AutoTable</v>
      </c>
      <c r="D372" t="str">
        <v>15002J</v>
      </c>
      <c r="E372" t="str">
        <v>LANCE DECOR JAUNE 60 sec</v>
      </c>
      <c r="F372" t="str">
        <v>1</v>
      </c>
      <c r="G372" t="str">
        <v/>
      </c>
      <c r="H372" t="str">
        <v>AUTRESPYRO</v>
      </c>
      <c r="I372" t="str">
        <v>LANCE DECO</v>
      </c>
      <c r="J372">
        <v>15</v>
      </c>
      <c r="K372" t="str">
        <v>SOL</v>
      </c>
      <c r="L372" t="str">
        <v>JAUNE</v>
      </c>
      <c r="M372" t="str">
        <v>CN</v>
      </c>
      <c r="N372" t="str">
        <v>T1</v>
      </c>
      <c r="O372" t="str">
        <v>1.4G</v>
      </c>
      <c r="P372" t="str">
        <v>0163-T1-3504</v>
      </c>
      <c r="Q372">
        <v>0.006</v>
      </c>
      <c r="R372" t="str">
        <v>60</v>
      </c>
      <c r="S372">
        <v>1</v>
      </c>
      <c r="T372" t="str">
        <v>F-00000300</v>
      </c>
      <c r="U372">
        <v>10140</v>
      </c>
      <c r="V372">
        <v>0.13065</v>
      </c>
      <c r="W372">
        <v>200</v>
      </c>
      <c r="X372" t="str">
        <v/>
      </c>
    </row>
    <row r="373">
      <c r="A373" t="str">
        <v>AutoTable</v>
      </c>
      <c r="D373" t="str">
        <v>15002R</v>
      </c>
      <c r="E373" t="str">
        <v>LANCE DECOR ROUGE 60 sec</v>
      </c>
      <c r="F373" t="str">
        <v>1</v>
      </c>
      <c r="G373" t="str">
        <v/>
      </c>
      <c r="H373" t="str">
        <v>AUTRESPYRO</v>
      </c>
      <c r="I373" t="str">
        <v>LANCE DECO</v>
      </c>
      <c r="J373">
        <v>15</v>
      </c>
      <c r="K373" t="str">
        <v>SOL</v>
      </c>
      <c r="L373" t="str">
        <v>ROUGE</v>
      </c>
      <c r="M373" t="str">
        <v>CN</v>
      </c>
      <c r="N373" t="str">
        <v>T1</v>
      </c>
      <c r="O373" t="str">
        <v>1.4G</v>
      </c>
      <c r="P373" t="str">
        <v>0163-T1-3504</v>
      </c>
      <c r="Q373">
        <v>0.006</v>
      </c>
      <c r="R373" t="str">
        <v>60</v>
      </c>
      <c r="S373">
        <v>1</v>
      </c>
      <c r="T373" t="str">
        <v>F-00000300</v>
      </c>
      <c r="U373">
        <v>7497</v>
      </c>
      <c r="V373">
        <v>0.13086</v>
      </c>
      <c r="W373">
        <v>0</v>
      </c>
      <c r="X373" t="str">
        <v/>
      </c>
    </row>
    <row r="374">
      <c r="A374" t="str">
        <v>AutoTable</v>
      </c>
      <c r="D374" t="str">
        <v>15002VE</v>
      </c>
      <c r="E374" t="str">
        <v>LANCE DECOR VERTE 60 sec</v>
      </c>
      <c r="F374" t="str">
        <v>1</v>
      </c>
      <c r="G374" t="str">
        <v/>
      </c>
      <c r="H374" t="str">
        <v>AUTRESPYRO</v>
      </c>
      <c r="I374" t="str">
        <v>LANCE DECO</v>
      </c>
      <c r="J374">
        <v>15</v>
      </c>
      <c r="K374" t="str">
        <v>SOL</v>
      </c>
      <c r="L374" t="str">
        <v>VERT</v>
      </c>
      <c r="M374" t="str">
        <v>CN</v>
      </c>
      <c r="N374" t="str">
        <v>T1</v>
      </c>
      <c r="O374" t="str">
        <v>1.4G</v>
      </c>
      <c r="P374" t="str">
        <v>0163-T1-3504</v>
      </c>
      <c r="Q374">
        <v>0.006</v>
      </c>
      <c r="R374" t="str">
        <v>60</v>
      </c>
      <c r="S374">
        <v>1</v>
      </c>
      <c r="T374" t="str">
        <v>F-00000300</v>
      </c>
      <c r="U374">
        <v>19878</v>
      </c>
      <c r="V374">
        <v>0.07</v>
      </c>
      <c r="W374">
        <v>1888</v>
      </c>
      <c r="X374" t="str">
        <v/>
      </c>
    </row>
    <row r="375">
      <c r="A375" t="str">
        <v>AutoTable</v>
      </c>
      <c r="D375" t="str">
        <v>15002VI</v>
      </c>
      <c r="E375" t="str">
        <v>LANCE DECOR VIOLET 60 sec</v>
      </c>
      <c r="F375" t="str">
        <v>1</v>
      </c>
      <c r="G375" t="str">
        <v/>
      </c>
      <c r="H375" t="str">
        <v>AUTRESPYRO</v>
      </c>
      <c r="I375" t="str">
        <v>LANCE DECO</v>
      </c>
      <c r="J375">
        <v>15</v>
      </c>
      <c r="K375" t="str">
        <v>SOL</v>
      </c>
      <c r="L375" t="str">
        <v>VIOLET</v>
      </c>
      <c r="M375" t="str">
        <v>CN</v>
      </c>
      <c r="N375" t="str">
        <v>T1</v>
      </c>
      <c r="O375" t="str">
        <v>1.4G</v>
      </c>
      <c r="P375" t="str">
        <v>0163-T1-3504</v>
      </c>
      <c r="Q375">
        <v>0.006</v>
      </c>
      <c r="R375" t="str">
        <v>60</v>
      </c>
      <c r="S375">
        <v>1</v>
      </c>
      <c r="T375" t="str">
        <v>F-00000300</v>
      </c>
      <c r="U375">
        <v>35450</v>
      </c>
      <c r="V375">
        <v>0.07</v>
      </c>
      <c r="W375">
        <v>650</v>
      </c>
      <c r="X375" t="str">
        <v/>
      </c>
    </row>
    <row r="376">
      <c r="A376" t="str">
        <v>AutoTable</v>
      </c>
      <c r="D376" t="str">
        <v>P001502</v>
      </c>
      <c r="E376" t="str">
        <v>LE TIGRE BISON N°1 (PQT DE 6)</v>
      </c>
      <c r="F376" t="str">
        <v>ANCIENNES REFS</v>
      </c>
      <c r="G376" t="str">
        <v/>
      </c>
      <c r="H376" t="str">
        <v>AUTRESPYRO</v>
      </c>
      <c r="I376" t="str">
        <v>PETIT ART</v>
      </c>
      <c r="J376">
        <v>0</v>
      </c>
      <c r="K376" t="str">
        <v/>
      </c>
      <c r="L376" t="str">
        <v/>
      </c>
      <c r="M376" t="str">
        <v>FR</v>
      </c>
      <c r="N376" t="str">
        <v>F2</v>
      </c>
      <c r="O376" t="str">
        <v>1.4G</v>
      </c>
      <c r="P376" t="str">
        <v>0080-F2-10.0010</v>
      </c>
      <c r="Q376">
        <v>0.004968</v>
      </c>
      <c r="R376" t="str">
        <v/>
      </c>
      <c r="S376">
        <v>8</v>
      </c>
      <c r="T376" t="str">
        <v>F-00000341</v>
      </c>
      <c r="U376">
        <v>0</v>
      </c>
      <c r="V376">
        <v>0.17</v>
      </c>
      <c r="W376">
        <v>0</v>
      </c>
      <c r="X376" t="str">
        <v/>
      </c>
    </row>
    <row r="377">
      <c r="A377" t="str">
        <v>AutoTable</v>
      </c>
      <c r="D377" t="str">
        <v>P040022</v>
      </c>
      <c r="E377" t="str">
        <v>CHAINE DE 100 COUPS LE TIGRE</v>
      </c>
      <c r="F377" t="str">
        <v>ANCIENNES REFS</v>
      </c>
      <c r="G377" t="str">
        <v/>
      </c>
      <c r="H377" t="str">
        <v>AUTRESPYRO</v>
      </c>
      <c r="I377" t="str">
        <v>PETIT ART</v>
      </c>
      <c r="J377">
        <v>0</v>
      </c>
      <c r="K377" t="str">
        <v/>
      </c>
      <c r="L377" t="str">
        <v/>
      </c>
      <c r="M377" t="str">
        <v>FR</v>
      </c>
      <c r="N377" t="str">
        <v>F2</v>
      </c>
      <c r="O377" t="str">
        <v>1.4G</v>
      </c>
      <c r="P377" t="str">
        <v>0080-F2-10.0011</v>
      </c>
      <c r="Q377">
        <v>0.014</v>
      </c>
      <c r="R377" t="str">
        <v/>
      </c>
      <c r="S377">
        <v>8</v>
      </c>
      <c r="T377" t="str">
        <v>F-00000341</v>
      </c>
      <c r="U377">
        <v>0</v>
      </c>
      <c r="V377">
        <v>0.69</v>
      </c>
      <c r="W377">
        <v>0</v>
      </c>
      <c r="X377" t="str">
        <v/>
      </c>
    </row>
    <row r="378">
      <c r="A378" t="str">
        <v>AutoTable</v>
      </c>
      <c r="D378" t="str">
        <v>P044007</v>
      </c>
      <c r="E378" t="str">
        <v>LE TIGRE BISON N°5 (PQT DE 3)</v>
      </c>
      <c r="F378" t="str">
        <v>ANCIENNES REFS</v>
      </c>
      <c r="G378" t="str">
        <v/>
      </c>
      <c r="H378" t="str">
        <v>AUTRESPYRO</v>
      </c>
      <c r="I378" t="str">
        <v>PETIT ART</v>
      </c>
      <c r="J378">
        <v>0</v>
      </c>
      <c r="K378" t="str">
        <v/>
      </c>
      <c r="L378" t="str">
        <v/>
      </c>
      <c r="M378" t="str">
        <v>FR</v>
      </c>
      <c r="N378" t="str">
        <v>F3</v>
      </c>
      <c r="O378" t="str">
        <v>1.4G</v>
      </c>
      <c r="P378" t="str">
        <v>0080-F3-10.0012</v>
      </c>
      <c r="Q378">
        <v>0.015</v>
      </c>
      <c r="R378" t="str">
        <v/>
      </c>
      <c r="S378">
        <v>25</v>
      </c>
      <c r="T378" t="str">
        <v>F-00000341</v>
      </c>
      <c r="U378">
        <v>0</v>
      </c>
      <c r="V378">
        <v>1.41</v>
      </c>
      <c r="W378">
        <v>0</v>
      </c>
      <c r="X378" t="str">
        <v/>
      </c>
    </row>
    <row r="379">
      <c r="A379" t="str">
        <v>AutoTable</v>
      </c>
      <c r="D379" t="str">
        <v>P052681</v>
      </c>
      <c r="E379" t="str">
        <v>MARMOTTE</v>
      </c>
      <c r="F379" t="str">
        <v>ANCIENNES REFS</v>
      </c>
      <c r="G379" t="str">
        <v/>
      </c>
      <c r="H379" t="str">
        <v>AUTRESPYRO</v>
      </c>
      <c r="I379" t="str">
        <v>PETIT ART</v>
      </c>
      <c r="J379">
        <v>0</v>
      </c>
      <c r="K379" t="str">
        <v/>
      </c>
      <c r="L379" t="str">
        <v/>
      </c>
      <c r="M379" t="str">
        <v>FR</v>
      </c>
      <c r="N379" t="str">
        <v>F2</v>
      </c>
      <c r="O379" t="str">
        <v>1.4G</v>
      </c>
      <c r="P379" t="str">
        <v>0163-F2-1971</v>
      </c>
      <c r="Q379">
        <v>0.0636</v>
      </c>
      <c r="R379" t="str">
        <v/>
      </c>
      <c r="S379">
        <v>0</v>
      </c>
      <c r="T379" t="str">
        <v>F-00000341</v>
      </c>
      <c r="U379">
        <v>0</v>
      </c>
      <c r="V379">
        <v>0.76</v>
      </c>
      <c r="W379">
        <v>0</v>
      </c>
      <c r="X379" t="str">
        <v/>
      </c>
    </row>
    <row r="380">
      <c r="A380" t="str">
        <v>AutoTable</v>
      </c>
      <c r="D380" t="str">
        <v>P151581</v>
      </c>
      <c r="E380" t="str">
        <v>NEW TRANSMITTER HECTOR (EX : P151092)</v>
      </c>
      <c r="F380" t="str">
        <v>ANCIENNES REFS</v>
      </c>
      <c r="G380" t="str">
        <v/>
      </c>
      <c r="H380" t="str">
        <v>AUTRESPYRO</v>
      </c>
      <c r="I380" t="str">
        <v>PETIT ART</v>
      </c>
      <c r="J380">
        <v>0</v>
      </c>
      <c r="K380" t="str">
        <v/>
      </c>
      <c r="L380" t="str">
        <v/>
      </c>
      <c r="M380" t="str">
        <v>FR</v>
      </c>
      <c r="N380" t="str">
        <v>F2</v>
      </c>
      <c r="O380" t="str">
        <v>1.4G</v>
      </c>
      <c r="P380" t="str">
        <v>0163-F2-1969</v>
      </c>
      <c r="Q380">
        <v>0.01166</v>
      </c>
      <c r="R380" t="str">
        <v/>
      </c>
      <c r="S380">
        <v>8</v>
      </c>
      <c r="T380" t="str">
        <v>F-00000341</v>
      </c>
      <c r="U380">
        <v>0</v>
      </c>
      <c r="V380">
        <v>1.27</v>
      </c>
      <c r="W380">
        <v>0</v>
      </c>
      <c r="X380" t="str">
        <v/>
      </c>
    </row>
    <row r="381">
      <c r="A381" t="str">
        <v>AutoTable</v>
      </c>
      <c r="D381" t="str">
        <v>P151589</v>
      </c>
      <c r="E381" t="str">
        <v>SACHET X2 VOLCAN P.M ( CHANGEMENT ROUGE-VERT)</v>
      </c>
      <c r="F381" t="str">
        <v>ANCIENNES REFS</v>
      </c>
      <c r="G381" t="str">
        <v/>
      </c>
      <c r="H381" t="str">
        <v>AUTRESPYRO</v>
      </c>
      <c r="I381" t="str">
        <v>PETIT ART</v>
      </c>
      <c r="J381">
        <v>0</v>
      </c>
      <c r="K381" t="str">
        <v/>
      </c>
      <c r="L381" t="str">
        <v/>
      </c>
      <c r="M381" t="str">
        <v>FR</v>
      </c>
      <c r="N381" t="str">
        <v>F2</v>
      </c>
      <c r="O381" t="str">
        <v>1.4G</v>
      </c>
      <c r="P381" t="str">
        <v>0163-F2-1970</v>
      </c>
      <c r="Q381">
        <v>0.05667</v>
      </c>
      <c r="R381" t="str">
        <v/>
      </c>
      <c r="S381">
        <v>8</v>
      </c>
      <c r="T381" t="str">
        <v>F-00000341</v>
      </c>
      <c r="U381">
        <v>0</v>
      </c>
      <c r="V381">
        <v>2.19</v>
      </c>
      <c r="W381">
        <v>0</v>
      </c>
      <c r="X381" t="str">
        <v/>
      </c>
    </row>
    <row r="382">
      <c r="A382" t="str">
        <v>AutoTable</v>
      </c>
      <c r="D382" t="str">
        <v>P152344</v>
      </c>
      <c r="E382" t="str">
        <v>FUSEE SIOUX COMETES ARGENTEES SCINT. EFFETS MULT</v>
      </c>
      <c r="F382" t="str">
        <v>ANCIENNES REFS</v>
      </c>
      <c r="G382" t="str">
        <v/>
      </c>
      <c r="H382" t="str">
        <v>AUTRESPYRO</v>
      </c>
      <c r="I382" t="str">
        <v>PETIT ART</v>
      </c>
      <c r="J382">
        <v>0</v>
      </c>
      <c r="K382" t="str">
        <v/>
      </c>
      <c r="L382" t="str">
        <v/>
      </c>
      <c r="M382" t="str">
        <v>FR</v>
      </c>
      <c r="N382" t="str">
        <v>F2</v>
      </c>
      <c r="O382" t="str">
        <v>1.4G</v>
      </c>
      <c r="P382" t="str">
        <v>En cours</v>
      </c>
      <c r="Q382">
        <v>0.0194</v>
      </c>
      <c r="R382" t="str">
        <v/>
      </c>
      <c r="S382">
        <v>30</v>
      </c>
      <c r="T382" t="str">
        <v>F-00000341</v>
      </c>
      <c r="U382">
        <v>0</v>
      </c>
      <c r="V382">
        <v>0.54</v>
      </c>
      <c r="W382">
        <v>0</v>
      </c>
      <c r="X382" t="str">
        <v/>
      </c>
    </row>
    <row r="383">
      <c r="A383" t="str">
        <v>AutoTable</v>
      </c>
      <c r="D383" t="str">
        <v>P152361</v>
      </c>
      <c r="E383" t="str">
        <v>FLAMME DE BENGALE BLEU 1 MIN</v>
      </c>
      <c r="F383" t="str">
        <v>OPPORTUNITE</v>
      </c>
      <c r="G383" t="str">
        <v/>
      </c>
      <c r="H383" t="str">
        <v>AUTRESPYRO</v>
      </c>
      <c r="I383" t="str">
        <v>PETIT ART</v>
      </c>
      <c r="J383">
        <v>35</v>
      </c>
      <c r="K383" t="str">
        <v>FLAMME</v>
      </c>
      <c r="L383" t="str">
        <v>BLEU</v>
      </c>
      <c r="M383" t="str">
        <v>FR</v>
      </c>
      <c r="N383" t="str">
        <v>F2</v>
      </c>
      <c r="O383" t="str">
        <v>1.4G</v>
      </c>
      <c r="P383" t="str">
        <v>0163-F2-3856</v>
      </c>
      <c r="Q383">
        <v>0.0944</v>
      </c>
      <c r="R383" t="str">
        <v>60</v>
      </c>
      <c r="S383">
        <v>8</v>
      </c>
      <c r="T383" t="str">
        <v>F-00000341</v>
      </c>
      <c r="U383">
        <v>24</v>
      </c>
      <c r="V383">
        <v>2.84</v>
      </c>
      <c r="W383">
        <v>0</v>
      </c>
      <c r="X383" t="str">
        <v/>
      </c>
    </row>
    <row r="384">
      <c r="A384" t="str">
        <v>AutoTable</v>
      </c>
      <c r="D384" t="str">
        <v>P152362</v>
      </c>
      <c r="E384" t="str">
        <v>FLAMME DE BENGALE BLANCHE 1 MIN</v>
      </c>
      <c r="F384" t="str">
        <v>OPPORTUNITE</v>
      </c>
      <c r="G384" t="str">
        <v/>
      </c>
      <c r="H384" t="str">
        <v>AUTRESPYRO</v>
      </c>
      <c r="I384" t="str">
        <v>PETIT ART</v>
      </c>
      <c r="J384">
        <v>35</v>
      </c>
      <c r="K384" t="str">
        <v>FLAMME</v>
      </c>
      <c r="L384" t="str">
        <v>BLANC</v>
      </c>
      <c r="M384" t="str">
        <v>FR</v>
      </c>
      <c r="N384" t="str">
        <v>F2</v>
      </c>
      <c r="O384" t="str">
        <v>1.4G</v>
      </c>
      <c r="P384" t="str">
        <v>0163-F2-3856</v>
      </c>
      <c r="Q384">
        <v>0.009277</v>
      </c>
      <c r="R384" t="str">
        <v>60</v>
      </c>
      <c r="S384">
        <v>8</v>
      </c>
      <c r="T384" t="str">
        <v>F-00000341</v>
      </c>
      <c r="U384">
        <v>3</v>
      </c>
      <c r="V384">
        <v>2.85</v>
      </c>
      <c r="W384">
        <v>0</v>
      </c>
      <c r="X384" t="str">
        <v/>
      </c>
    </row>
    <row r="385">
      <c r="A385" t="str">
        <v>AutoTable</v>
      </c>
      <c r="D385" t="str">
        <v>P152363</v>
      </c>
      <c r="E385" t="str">
        <v>FLAMME DE BENGALE ROUGE 1 MIN</v>
      </c>
      <c r="F385" t="str">
        <v>OPPORTUNITE</v>
      </c>
      <c r="G385" t="str">
        <v/>
      </c>
      <c r="H385" t="str">
        <v>AUTRESPYRO</v>
      </c>
      <c r="I385" t="str">
        <v>PETIT ART</v>
      </c>
      <c r="J385">
        <v>35</v>
      </c>
      <c r="K385" t="str">
        <v>FLAMME</v>
      </c>
      <c r="L385" t="str">
        <v>ROUGE</v>
      </c>
      <c r="M385" t="str">
        <v>FR</v>
      </c>
      <c r="N385" t="str">
        <v>F2</v>
      </c>
      <c r="O385" t="str">
        <v>1.4G</v>
      </c>
      <c r="P385" t="str">
        <v>0163-F2-3856</v>
      </c>
      <c r="Q385">
        <v>0.086</v>
      </c>
      <c r="R385" t="str">
        <v>60</v>
      </c>
      <c r="S385">
        <v>8</v>
      </c>
      <c r="T385" t="str">
        <v>F-00000341</v>
      </c>
      <c r="U385">
        <v>8</v>
      </c>
      <c r="V385">
        <v>2.84</v>
      </c>
      <c r="W385">
        <v>0</v>
      </c>
      <c r="X385" t="str">
        <v/>
      </c>
    </row>
    <row r="386">
      <c r="A386" t="str">
        <v>AutoTable</v>
      </c>
      <c r="D386" t="str">
        <v>1200</v>
      </c>
      <c r="E386" t="str">
        <v>FLASH THEATRE MOYEN - AE</v>
      </c>
      <c r="F386" t="str">
        <v>1</v>
      </c>
      <c r="G386" t="str">
        <v/>
      </c>
      <c r="H386" t="str">
        <v>AUTRESPYRO</v>
      </c>
      <c r="I386" t="str">
        <v>SCENES</v>
      </c>
      <c r="J386">
        <v>53</v>
      </c>
      <c r="K386" t="str">
        <v>DETONATION</v>
      </c>
      <c r="L386" t="str">
        <v>ARGENT</v>
      </c>
      <c r="M386" t="str">
        <v>EU</v>
      </c>
      <c r="N386" t="str">
        <v>T1</v>
      </c>
      <c r="O386" t="str">
        <v>1.4G</v>
      </c>
      <c r="P386" t="str">
        <v>0589-T1-0179</v>
      </c>
      <c r="Q386">
        <v>0.00627</v>
      </c>
      <c r="R386" t="str">
        <v>0,5</v>
      </c>
      <c r="S386">
        <v>5</v>
      </c>
      <c r="T386" t="str">
        <v>F-00000342</v>
      </c>
      <c r="U386">
        <v>0</v>
      </c>
      <c r="V386">
        <v>4.75</v>
      </c>
      <c r="W386">
        <v>0</v>
      </c>
      <c r="X386" t="str">
        <v>https://youtu.be/oR6zIyUx5Vk</v>
      </c>
    </row>
    <row r="387">
      <c r="A387" t="str">
        <v>AutoTable</v>
      </c>
      <c r="D387" t="str">
        <v>1200B</v>
      </c>
      <c r="E387" t="str">
        <v>FLASH THEATRE GRAND - AE</v>
      </c>
      <c r="F387" t="str">
        <v>1</v>
      </c>
      <c r="G387" t="str">
        <v/>
      </c>
      <c r="H387" t="str">
        <v>AUTRESPYRO</v>
      </c>
      <c r="I387" t="str">
        <v>SCENES</v>
      </c>
      <c r="J387">
        <v>53</v>
      </c>
      <c r="K387" t="str">
        <v>DETONATION</v>
      </c>
      <c r="L387" t="str">
        <v>ARGENT</v>
      </c>
      <c r="M387" t="str">
        <v>EU</v>
      </c>
      <c r="N387" t="str">
        <v>T1</v>
      </c>
      <c r="O387" t="str">
        <v>1.4G</v>
      </c>
      <c r="P387" t="str">
        <v>0589-T1-0179</v>
      </c>
      <c r="Q387">
        <v>0.012</v>
      </c>
      <c r="R387" t="str">
        <v>0,5</v>
      </c>
      <c r="S387">
        <v>5</v>
      </c>
      <c r="T387" t="str">
        <v>F-00000342</v>
      </c>
      <c r="U387">
        <v>0</v>
      </c>
      <c r="V387">
        <v>8.75</v>
      </c>
      <c r="W387">
        <v>0</v>
      </c>
      <c r="X387" t="str">
        <v>https://youtu.be/rvFhvPjtK80</v>
      </c>
    </row>
    <row r="388">
      <c r="A388" t="str">
        <v>AutoTable</v>
      </c>
      <c r="D388" t="str">
        <v>1201</v>
      </c>
      <c r="E388" t="str">
        <v>PAF THEATRE ARGENT - 2 m - AE</v>
      </c>
      <c r="F388" t="str">
        <v>1</v>
      </c>
      <c r="G388" t="str">
        <v/>
      </c>
      <c r="H388" t="str">
        <v>AUTRESPYRO</v>
      </c>
      <c r="I388" t="str">
        <v>SCENES</v>
      </c>
      <c r="J388">
        <v>53</v>
      </c>
      <c r="K388" t="str">
        <v>DETONATION</v>
      </c>
      <c r="L388" t="str">
        <v>ARGENT</v>
      </c>
      <c r="M388" t="str">
        <v>EU</v>
      </c>
      <c r="N388" t="str">
        <v>T1</v>
      </c>
      <c r="O388" t="str">
        <v>1.4G</v>
      </c>
      <c r="P388" t="str">
        <v>0589-T1-0198</v>
      </c>
      <c r="Q388">
        <v>0.0065</v>
      </c>
      <c r="R388" t="str">
        <v>3</v>
      </c>
      <c r="S388">
        <v>5</v>
      </c>
      <c r="T388" t="str">
        <v>F-00000342</v>
      </c>
      <c r="U388">
        <v>0</v>
      </c>
      <c r="V388">
        <v>8.08</v>
      </c>
      <c r="W388">
        <v>0</v>
      </c>
      <c r="X388" t="str">
        <v>https://youtu.be/-nIT9bkznw4</v>
      </c>
    </row>
    <row r="389">
      <c r="A389" t="str">
        <v>AutoTable</v>
      </c>
      <c r="D389" t="str">
        <v>1201B</v>
      </c>
      <c r="E389" t="str">
        <v>ETOILE ARGENT GRAND</v>
      </c>
      <c r="F389" t="str">
        <v>ANCIENNES REFS</v>
      </c>
      <c r="G389" t="str">
        <v/>
      </c>
      <c r="H389" t="str">
        <v>AUTRESPYRO</v>
      </c>
      <c r="I389" t="str">
        <v>SCENES</v>
      </c>
      <c r="J389">
        <v>53</v>
      </c>
      <c r="K389" t="str">
        <v>FONTAINE</v>
      </c>
      <c r="L389" t="str">
        <v>ARGENT</v>
      </c>
      <c r="M389" t="str">
        <v>EU</v>
      </c>
      <c r="N389" t="str">
        <v>T1</v>
      </c>
      <c r="O389" t="str">
        <v>1.4G</v>
      </c>
      <c r="P389" t="str">
        <v>0589-T1-0198</v>
      </c>
      <c r="Q389">
        <v>0.012</v>
      </c>
      <c r="R389" t="str">
        <v>3</v>
      </c>
      <c r="S389">
        <v>5</v>
      </c>
      <c r="T389" t="str">
        <v>F-00000342</v>
      </c>
      <c r="U389">
        <v>0</v>
      </c>
      <c r="V389">
        <v>5.5</v>
      </c>
      <c r="W389">
        <v>0</v>
      </c>
      <c r="X389" t="str">
        <v/>
      </c>
    </row>
    <row r="390">
      <c r="A390" t="str">
        <v>AutoTable</v>
      </c>
      <c r="D390" t="str">
        <v>1202</v>
      </c>
      <c r="E390" t="str">
        <v>ETOILE OR  GOLDEN STAR</v>
      </c>
      <c r="F390" t="str">
        <v>ANCIENNES REFS</v>
      </c>
      <c r="G390" t="str">
        <v/>
      </c>
      <c r="H390" t="str">
        <v>AUTRESPYRO</v>
      </c>
      <c r="I390" t="str">
        <v>SCENES</v>
      </c>
      <c r="J390">
        <v>35</v>
      </c>
      <c r="K390" t="str">
        <v>FONTAINE</v>
      </c>
      <c r="L390" t="str">
        <v>OR</v>
      </c>
      <c r="M390" t="str">
        <v>EU</v>
      </c>
      <c r="N390" t="str">
        <v>T1</v>
      </c>
      <c r="O390" t="str">
        <v>1.4G</v>
      </c>
      <c r="P390" t="str">
        <v>0589-T1-0199</v>
      </c>
      <c r="Q390">
        <v>0.0275</v>
      </c>
      <c r="R390" t="str">
        <v>3</v>
      </c>
      <c r="S390">
        <v>5</v>
      </c>
      <c r="T390" t="str">
        <v>F-00000342</v>
      </c>
      <c r="U390">
        <v>0</v>
      </c>
      <c r="V390">
        <v>8.5</v>
      </c>
      <c r="W390">
        <v>0</v>
      </c>
      <c r="X390" t="str">
        <v/>
      </c>
    </row>
    <row r="391">
      <c r="A391" t="str">
        <v>AutoTable</v>
      </c>
      <c r="D391" t="str">
        <v>1222</v>
      </c>
      <c r="E391" t="str">
        <v>CHAMPIGNON DE FUMEE - AE</v>
      </c>
      <c r="F391" t="str">
        <v>1</v>
      </c>
      <c r="G391" t="str">
        <v/>
      </c>
      <c r="H391" t="str">
        <v>AUTRESPYRO</v>
      </c>
      <c r="I391" t="str">
        <v>SCENES</v>
      </c>
      <c r="J391">
        <v>52</v>
      </c>
      <c r="K391" t="str">
        <v>FUMEE</v>
      </c>
      <c r="L391" t="str">
        <v>BLANC</v>
      </c>
      <c r="M391" t="str">
        <v>EU</v>
      </c>
      <c r="N391" t="str">
        <v>T1</v>
      </c>
      <c r="O391" t="str">
        <v>1.4G</v>
      </c>
      <c r="P391" t="str">
        <v>0589-T1-0176</v>
      </c>
      <c r="Q391">
        <v>0.009</v>
      </c>
      <c r="R391" t="str">
        <v>2</v>
      </c>
      <c r="S391">
        <v>5</v>
      </c>
      <c r="T391" t="str">
        <v>F-00000342</v>
      </c>
      <c r="U391">
        <v>30</v>
      </c>
      <c r="V391">
        <v>9</v>
      </c>
      <c r="W391">
        <v>0</v>
      </c>
      <c r="X391" t="str">
        <v>https://youtu.be/kBkc2p1n8qo</v>
      </c>
    </row>
    <row r="392">
      <c r="A392" t="str">
        <v>AutoTable</v>
      </c>
      <c r="D392" t="str">
        <v>1223</v>
      </c>
      <c r="E392" t="str">
        <v>MARROON PETIT - AE</v>
      </c>
      <c r="F392" t="str">
        <v>1</v>
      </c>
      <c r="G392" t="str">
        <v/>
      </c>
      <c r="H392" t="str">
        <v>AUTRESPYRO</v>
      </c>
      <c r="I392" t="str">
        <v>SCENES</v>
      </c>
      <c r="J392">
        <v>21</v>
      </c>
      <c r="K392" t="str">
        <v>DETONATION</v>
      </c>
      <c r="L392" t="str">
        <v>ARGENT</v>
      </c>
      <c r="M392" t="str">
        <v>EU</v>
      </c>
      <c r="N392" t="str">
        <v>T2</v>
      </c>
      <c r="O392" t="str">
        <v>1.4G</v>
      </c>
      <c r="P392" t="str">
        <v>0589-T2-0033</v>
      </c>
      <c r="Q392">
        <v>0.0015</v>
      </c>
      <c r="R392" t="str">
        <v>0,5</v>
      </c>
      <c r="S392">
        <v>10</v>
      </c>
      <c r="T392" t="str">
        <v>F-00000342</v>
      </c>
      <c r="U392">
        <v>9</v>
      </c>
      <c r="V392">
        <v>12.08</v>
      </c>
      <c r="W392">
        <v>3</v>
      </c>
      <c r="X392" t="str">
        <v/>
      </c>
    </row>
    <row r="393">
      <c r="A393" t="str">
        <v>AutoTable</v>
      </c>
      <c r="D393" t="str">
        <v>1224</v>
      </c>
      <c r="E393" t="str">
        <v>MARROON MOYEN - AE</v>
      </c>
      <c r="F393" t="str">
        <v>1</v>
      </c>
      <c r="G393" t="str">
        <v/>
      </c>
      <c r="H393" t="str">
        <v>AUTRESPYRO</v>
      </c>
      <c r="I393" t="str">
        <v>SCENES</v>
      </c>
      <c r="J393">
        <v>21</v>
      </c>
      <c r="K393" t="str">
        <v>DETONATION</v>
      </c>
      <c r="L393" t="str">
        <v>ARGENT</v>
      </c>
      <c r="M393" t="str">
        <v>EU</v>
      </c>
      <c r="N393" t="str">
        <v>T2</v>
      </c>
      <c r="O393" t="str">
        <v>1.4G</v>
      </c>
      <c r="P393" t="str">
        <v>0589-T2-0033</v>
      </c>
      <c r="Q393">
        <v>0.0025</v>
      </c>
      <c r="R393" t="str">
        <v>0,5</v>
      </c>
      <c r="S393">
        <v>10</v>
      </c>
      <c r="T393" t="str">
        <v>F-00000342</v>
      </c>
      <c r="U393">
        <v>0</v>
      </c>
      <c r="V393">
        <v>7.75</v>
      </c>
      <c r="W393">
        <v>0</v>
      </c>
      <c r="X393" t="str">
        <v/>
      </c>
    </row>
    <row r="394">
      <c r="A394" t="str">
        <v>AutoTable</v>
      </c>
      <c r="D394" t="str">
        <v>1228H</v>
      </c>
      <c r="E394" t="str">
        <v>JET ARGENT (SILVER JET)  HAUT.REDUITE.</v>
      </c>
      <c r="F394" t="str">
        <v>ANCIENNES REFS</v>
      </c>
      <c r="G394" t="str">
        <v/>
      </c>
      <c r="H394" t="str">
        <v>AUTRESPYRO</v>
      </c>
      <c r="I394" t="str">
        <v>SCENES</v>
      </c>
      <c r="J394">
        <v>35</v>
      </c>
      <c r="K394" t="str">
        <v>FONTAINE JET</v>
      </c>
      <c r="L394" t="str">
        <v>ARGENT</v>
      </c>
      <c r="M394" t="str">
        <v>EU</v>
      </c>
      <c r="N394" t="str">
        <v>T1</v>
      </c>
      <c r="O394" t="str">
        <v>1.4G</v>
      </c>
      <c r="P394" t="str">
        <v>0589-T1-0180</v>
      </c>
      <c r="Q394">
        <v>0.0025</v>
      </c>
      <c r="R394" t="str">
        <v>2</v>
      </c>
      <c r="S394">
        <v>5</v>
      </c>
      <c r="T394" t="str">
        <v>F-00000342</v>
      </c>
      <c r="U394">
        <v>0</v>
      </c>
      <c r="V394">
        <v>7</v>
      </c>
      <c r="W394">
        <v>0</v>
      </c>
      <c r="X394" t="str">
        <v/>
      </c>
    </row>
    <row r="395">
      <c r="A395" t="str">
        <v>AutoTable</v>
      </c>
      <c r="D395" t="str">
        <v>1231L</v>
      </c>
      <c r="E395" t="str">
        <v>JET ARGENT - 2 m - 12 sec - AE</v>
      </c>
      <c r="F395" t="str">
        <v>1</v>
      </c>
      <c r="G395" t="str">
        <v/>
      </c>
      <c r="H395" t="str">
        <v>AUTRESPYRO</v>
      </c>
      <c r="I395" t="str">
        <v>SCENES</v>
      </c>
      <c r="J395">
        <v>35</v>
      </c>
      <c r="K395" t="str">
        <v>THEATRE</v>
      </c>
      <c r="L395" t="str">
        <v>ARGENT</v>
      </c>
      <c r="M395" t="str">
        <v>EU</v>
      </c>
      <c r="N395" t="str">
        <v>T1</v>
      </c>
      <c r="O395" t="str">
        <v>1.4G</v>
      </c>
      <c r="P395" t="str">
        <v>0589-T1-0185</v>
      </c>
      <c r="Q395">
        <v>0.015</v>
      </c>
      <c r="R395" t="str">
        <v>12</v>
      </c>
      <c r="S395">
        <v>5</v>
      </c>
      <c r="T395" t="str">
        <v>F-00000342</v>
      </c>
      <c r="U395">
        <v>0</v>
      </c>
      <c r="V395">
        <v>11</v>
      </c>
      <c r="W395">
        <v>0</v>
      </c>
      <c r="X395" t="str">
        <v>https://youtu.be/3FqqwX7-0eY</v>
      </c>
    </row>
    <row r="396">
      <c r="A396" t="str">
        <v>AutoTable</v>
      </c>
      <c r="D396" t="str">
        <v>1231OR</v>
      </c>
      <c r="E396" t="str">
        <v>JET OR - 2 m - 7 sec - AE</v>
      </c>
      <c r="F396" t="str">
        <v>1</v>
      </c>
      <c r="G396" t="str">
        <v/>
      </c>
      <c r="H396" t="str">
        <v>AUTRESPYRO</v>
      </c>
      <c r="I396" t="str">
        <v>SCENES</v>
      </c>
      <c r="J396">
        <v>35</v>
      </c>
      <c r="K396" t="str">
        <v>THEATRE</v>
      </c>
      <c r="L396" t="str">
        <v>OR</v>
      </c>
      <c r="M396" t="str">
        <v>EU</v>
      </c>
      <c r="N396" t="str">
        <v>T1</v>
      </c>
      <c r="O396" t="str">
        <v>1.4G</v>
      </c>
      <c r="P396" t="str">
        <v>0589-T1-0185</v>
      </c>
      <c r="Q396">
        <v>0.0143</v>
      </c>
      <c r="R396" t="str">
        <v>7</v>
      </c>
      <c r="S396">
        <v>5</v>
      </c>
      <c r="T396" t="str">
        <v>F-00000342</v>
      </c>
      <c r="U396">
        <v>2</v>
      </c>
      <c r="V396">
        <v>11</v>
      </c>
      <c r="W396">
        <v>1</v>
      </c>
      <c r="X396" t="str">
        <v/>
      </c>
    </row>
    <row r="397">
      <c r="A397" t="str">
        <v>AutoTable</v>
      </c>
      <c r="D397" t="str">
        <v>1231PA</v>
      </c>
      <c r="E397" t="str">
        <v>JET ARGENT - 2 m - 7 sec - AE</v>
      </c>
      <c r="F397" t="str">
        <v>1</v>
      </c>
      <c r="G397" t="str">
        <v/>
      </c>
      <c r="H397" t="str">
        <v>AUTRESPYRO</v>
      </c>
      <c r="I397" t="str">
        <v>SCENES</v>
      </c>
      <c r="J397">
        <v>35</v>
      </c>
      <c r="K397" t="str">
        <v>THEATRE</v>
      </c>
      <c r="L397" t="str">
        <v>ARGENT</v>
      </c>
      <c r="M397" t="str">
        <v>EU</v>
      </c>
      <c r="N397" t="str">
        <v>T1</v>
      </c>
      <c r="O397" t="str">
        <v>1.4G</v>
      </c>
      <c r="P397" t="str">
        <v>0589-T1-0185</v>
      </c>
      <c r="Q397">
        <v>0.0143</v>
      </c>
      <c r="R397" t="str">
        <v>7</v>
      </c>
      <c r="S397">
        <v>5</v>
      </c>
      <c r="T397" t="str">
        <v>F-00000342</v>
      </c>
      <c r="U397">
        <v>26</v>
      </c>
      <c r="V397">
        <v>10.8</v>
      </c>
      <c r="W397">
        <v>0</v>
      </c>
      <c r="X397" t="str">
        <v>https://youtu.be/KHzo9HZ20Cc</v>
      </c>
    </row>
    <row r="398">
      <c r="A398" t="str">
        <v>AutoTable</v>
      </c>
      <c r="D398" t="str">
        <v>15031</v>
      </c>
      <c r="E398" t="str">
        <v>FLASH POT - AE</v>
      </c>
      <c r="F398" t="str">
        <v>1</v>
      </c>
      <c r="G398" t="str">
        <v/>
      </c>
      <c r="H398" t="str">
        <v>AUTRESPYRO</v>
      </c>
      <c r="I398" t="str">
        <v>SCENES</v>
      </c>
      <c r="J398">
        <v>60</v>
      </c>
      <c r="K398" t="str">
        <v>DETONATION</v>
      </c>
      <c r="L398" t="str">
        <v>ARGENT</v>
      </c>
      <c r="M398" t="str">
        <v>CN</v>
      </c>
      <c r="N398" t="str">
        <v>T2</v>
      </c>
      <c r="O398" t="str">
        <v>1.4G</v>
      </c>
      <c r="P398" t="str">
        <v>0163-T2-3506</v>
      </c>
      <c r="Q398">
        <v>0.005</v>
      </c>
      <c r="R398" t="str">
        <v>1</v>
      </c>
      <c r="S398">
        <v>8</v>
      </c>
      <c r="T398" t="str">
        <v>F-00000300</v>
      </c>
      <c r="U398">
        <v>613</v>
      </c>
      <c r="V398">
        <v>1.03584</v>
      </c>
      <c r="W398">
        <v>63</v>
      </c>
      <c r="X398" t="str">
        <v>https://youtu.be/meibm4iwokE</v>
      </c>
    </row>
    <row r="399">
      <c r="A399" t="str">
        <v>AutoTable</v>
      </c>
      <c r="D399" t="str">
        <v>15301A</v>
      </c>
      <c r="E399" t="str">
        <v>JET ARGENT - 3 m - 1 sec - AE</v>
      </c>
      <c r="F399" t="str">
        <v>1</v>
      </c>
      <c r="G399" t="str">
        <v/>
      </c>
      <c r="H399" t="str">
        <v>AUTRESPYRO</v>
      </c>
      <c r="I399" t="str">
        <v>SCENES</v>
      </c>
      <c r="J399">
        <v>25</v>
      </c>
      <c r="K399" t="str">
        <v>THEATRE</v>
      </c>
      <c r="L399" t="str">
        <v>ARGENT</v>
      </c>
      <c r="M399" t="str">
        <v>CN</v>
      </c>
      <c r="N399" t="str">
        <v>T1</v>
      </c>
      <c r="O399" t="str">
        <v>1.4G</v>
      </c>
      <c r="P399" t="str">
        <v>0163-T1-3509</v>
      </c>
      <c r="Q399">
        <v>0.025</v>
      </c>
      <c r="R399" t="str">
        <v>1</v>
      </c>
      <c r="S399">
        <v>4</v>
      </c>
      <c r="T399" t="str">
        <v>F-00000300</v>
      </c>
      <c r="U399">
        <v>1999</v>
      </c>
      <c r="V399">
        <v>0.88</v>
      </c>
      <c r="W399">
        <v>2</v>
      </c>
      <c r="X399" t="str">
        <v>https://youtu.be/EQbFW094JSE</v>
      </c>
    </row>
    <row r="400">
      <c r="A400" t="str">
        <v>AutoTable</v>
      </c>
      <c r="D400" t="str">
        <v>15301OR</v>
      </c>
      <c r="E400" t="str">
        <v>JET OR - 3 m - 1 sec - AE</v>
      </c>
      <c r="F400" t="str">
        <v>1</v>
      </c>
      <c r="G400" t="str">
        <v/>
      </c>
      <c r="H400" t="str">
        <v>AUTRESPYRO</v>
      </c>
      <c r="I400" t="str">
        <v>SCENES</v>
      </c>
      <c r="J400">
        <v>25</v>
      </c>
      <c r="K400" t="str">
        <v>THEATRE</v>
      </c>
      <c r="L400" t="str">
        <v>OR</v>
      </c>
      <c r="M400" t="str">
        <v>CN</v>
      </c>
      <c r="N400" t="str">
        <v>T1</v>
      </c>
      <c r="O400" t="str">
        <v>1.4G</v>
      </c>
      <c r="P400" t="str">
        <v>0163-T1-3509</v>
      </c>
      <c r="Q400">
        <v>0.025</v>
      </c>
      <c r="R400" t="str">
        <v>1</v>
      </c>
      <c r="S400">
        <v>4</v>
      </c>
      <c r="T400" t="str">
        <v>F-00000300</v>
      </c>
      <c r="U400">
        <v>695</v>
      </c>
      <c r="V400">
        <v>0.87</v>
      </c>
      <c r="W400">
        <v>0</v>
      </c>
      <c r="X400" t="str">
        <v>https://youtu.be/npcGKphO14g</v>
      </c>
    </row>
    <row r="401">
      <c r="A401" t="str">
        <v>AutoTable</v>
      </c>
      <c r="D401" t="str">
        <v>15302A</v>
      </c>
      <c r="E401" t="str">
        <v>JET ARGENT - 10 m - 1 sec - AE</v>
      </c>
      <c r="F401" t="str">
        <v>1</v>
      </c>
      <c r="G401" t="str">
        <v/>
      </c>
      <c r="H401" t="str">
        <v>AUTRESPYRO</v>
      </c>
      <c r="I401" t="str">
        <v>SCENES</v>
      </c>
      <c r="J401">
        <v>38</v>
      </c>
      <c r="K401" t="str">
        <v>THEATRE</v>
      </c>
      <c r="L401" t="str">
        <v>ARGENT</v>
      </c>
      <c r="M401" t="str">
        <v>CN</v>
      </c>
      <c r="N401" t="str">
        <v>T1</v>
      </c>
      <c r="O401" t="str">
        <v>1.4G</v>
      </c>
      <c r="P401" t="str">
        <v>0163-T1-3509</v>
      </c>
      <c r="Q401">
        <v>0.018</v>
      </c>
      <c r="R401" t="str">
        <v>1</v>
      </c>
      <c r="S401">
        <v>15</v>
      </c>
      <c r="T401" t="str">
        <v>F-00000300</v>
      </c>
      <c r="U401">
        <v>2187</v>
      </c>
      <c r="V401">
        <v>1.70385</v>
      </c>
      <c r="W401">
        <v>179</v>
      </c>
      <c r="X401" t="str">
        <v>https://youtu.be/z0Rm-3YDwPI</v>
      </c>
    </row>
    <row r="402">
      <c r="A402" t="str">
        <v>AutoTable</v>
      </c>
      <c r="D402" t="str">
        <v>15310A</v>
      </c>
      <c r="E402" t="str">
        <v>JET ARGENT - 3 m - 10 sec - AE</v>
      </c>
      <c r="F402" t="str">
        <v>1</v>
      </c>
      <c r="G402" t="str">
        <v/>
      </c>
      <c r="H402" t="str">
        <v>AUTRESPYRO</v>
      </c>
      <c r="I402" t="str">
        <v>SCENES</v>
      </c>
      <c r="J402">
        <v>40</v>
      </c>
      <c r="K402" t="str">
        <v>THEATRE</v>
      </c>
      <c r="L402" t="str">
        <v>ARGENT</v>
      </c>
      <c r="M402" t="str">
        <v>CN</v>
      </c>
      <c r="N402" t="str">
        <v>T1</v>
      </c>
      <c r="O402" t="str">
        <v>1.4G</v>
      </c>
      <c r="P402" t="str">
        <v>0163-T1-2876</v>
      </c>
      <c r="Q402">
        <v>0.021</v>
      </c>
      <c r="R402" t="str">
        <v>10</v>
      </c>
      <c r="S402">
        <v>15</v>
      </c>
      <c r="T402" t="str">
        <v>F-00000300</v>
      </c>
      <c r="U402">
        <v>1723</v>
      </c>
      <c r="V402">
        <v>1.14336</v>
      </c>
      <c r="W402">
        <v>0</v>
      </c>
      <c r="X402" t="str">
        <v>https://youtu.be/fZMYTDoN48I</v>
      </c>
    </row>
    <row r="403">
      <c r="A403" t="str">
        <v>AutoTable</v>
      </c>
      <c r="D403" t="str">
        <v>15310OR</v>
      </c>
      <c r="E403" t="str">
        <v>JET OR - 3 m - 10 sec - AE</v>
      </c>
      <c r="F403" t="str">
        <v>1</v>
      </c>
      <c r="G403" t="str">
        <v/>
      </c>
      <c r="H403" t="str">
        <v>AUTRESPYRO</v>
      </c>
      <c r="I403" t="str">
        <v>SCENES</v>
      </c>
      <c r="J403">
        <v>40</v>
      </c>
      <c r="K403" t="str">
        <v>THEATRE</v>
      </c>
      <c r="L403" t="str">
        <v>OR</v>
      </c>
      <c r="M403" t="str">
        <v>CN</v>
      </c>
      <c r="N403" t="str">
        <v>T1</v>
      </c>
      <c r="O403" t="str">
        <v>1.4G</v>
      </c>
      <c r="P403" t="str">
        <v>0163-T1-2876</v>
      </c>
      <c r="Q403">
        <v>0.021</v>
      </c>
      <c r="R403" t="str">
        <v>10</v>
      </c>
      <c r="S403">
        <v>15</v>
      </c>
      <c r="T403" t="str">
        <v>F-00000300</v>
      </c>
      <c r="U403">
        <v>615</v>
      </c>
      <c r="V403">
        <v>1.15041</v>
      </c>
      <c r="W403">
        <v>248</v>
      </c>
      <c r="X403" t="str">
        <v>https://youtu.be/euyCUgWWfME</v>
      </c>
    </row>
    <row r="404">
      <c r="A404" t="str">
        <v>AutoTable</v>
      </c>
      <c r="D404" t="str">
        <v>15320A</v>
      </c>
      <c r="E404" t="str">
        <v>JET ARGENT - 3 m - 20 sec - AE</v>
      </c>
      <c r="F404" t="str">
        <v>1</v>
      </c>
      <c r="G404" t="str">
        <v/>
      </c>
      <c r="H404" t="str">
        <v>AUTRESPYRO</v>
      </c>
      <c r="I404" t="str">
        <v>SCENES</v>
      </c>
      <c r="J404">
        <v>40</v>
      </c>
      <c r="K404" t="str">
        <v>THEATRE</v>
      </c>
      <c r="L404" t="str">
        <v>ARGENT</v>
      </c>
      <c r="M404" t="str">
        <v>CN</v>
      </c>
      <c r="N404" t="str">
        <v>T1</v>
      </c>
      <c r="O404" t="str">
        <v>1.4G</v>
      </c>
      <c r="P404" t="str">
        <v>0163-T1-2876</v>
      </c>
      <c r="Q404">
        <v>0.028</v>
      </c>
      <c r="R404" t="str">
        <v>20</v>
      </c>
      <c r="S404">
        <v>15</v>
      </c>
      <c r="T404" t="str">
        <v>F-00000300</v>
      </c>
      <c r="U404">
        <v>5072</v>
      </c>
      <c r="V404">
        <v>1.42743</v>
      </c>
      <c r="W404">
        <v>0</v>
      </c>
      <c r="X404" t="str">
        <v>https://youtu.be/jW5d9aVgRyI</v>
      </c>
    </row>
    <row r="405">
      <c r="A405" t="str">
        <v>AutoTable</v>
      </c>
      <c r="D405" t="str">
        <v>15320OR</v>
      </c>
      <c r="E405" t="str">
        <v>JET OR - 3 m - 20 sec - AE</v>
      </c>
      <c r="F405" t="str">
        <v>1</v>
      </c>
      <c r="G405" t="str">
        <v/>
      </c>
      <c r="H405" t="str">
        <v>AUTRESPYRO</v>
      </c>
      <c r="I405" t="str">
        <v>SCENES</v>
      </c>
      <c r="J405">
        <v>40</v>
      </c>
      <c r="K405" t="str">
        <v>THEATRE</v>
      </c>
      <c r="L405" t="str">
        <v>OR</v>
      </c>
      <c r="M405" t="str">
        <v>CN</v>
      </c>
      <c r="N405" t="str">
        <v>T1</v>
      </c>
      <c r="O405" t="str">
        <v>1.4G</v>
      </c>
      <c r="P405" t="str">
        <v>0163-T1-2876</v>
      </c>
      <c r="Q405">
        <v>0.028</v>
      </c>
      <c r="R405" t="str">
        <v>20</v>
      </c>
      <c r="S405">
        <v>15</v>
      </c>
      <c r="T405" t="str">
        <v>F-00000300</v>
      </c>
      <c r="U405">
        <v>564</v>
      </c>
      <c r="V405">
        <v>1.29128</v>
      </c>
      <c r="W405">
        <v>501</v>
      </c>
      <c r="X405" t="str">
        <v/>
      </c>
    </row>
    <row r="406">
      <c r="A406" t="str">
        <v>AutoTable</v>
      </c>
      <c r="D406" t="str">
        <v>15286-1</v>
      </c>
      <c r="E406" t="str">
        <v>LE COEUR 8 FONTAINES 60 SECONDES</v>
      </c>
      <c r="F406" t="str">
        <v>ANCIENNES REFS</v>
      </c>
      <c r="G406" t="str">
        <v/>
      </c>
      <c r="H406" t="str">
        <v>AUTRESPYRO</v>
      </c>
      <c r="I406" t="str">
        <v>SOLEILS</v>
      </c>
      <c r="J406">
        <v>28</v>
      </c>
      <c r="K406" t="str">
        <v>SAULE FONTAINE</v>
      </c>
      <c r="L406" t="str">
        <v>OR</v>
      </c>
      <c r="M406" t="str">
        <v>CN</v>
      </c>
      <c r="N406" t="str">
        <v>F3</v>
      </c>
      <c r="O406" t="str">
        <v>1.4G</v>
      </c>
      <c r="P406" t="str">
        <v>0163-F3-2878</v>
      </c>
      <c r="Q406">
        <v>0.558</v>
      </c>
      <c r="R406" t="str">
        <v>60</v>
      </c>
      <c r="S406">
        <v>25</v>
      </c>
      <c r="T406" t="str">
        <v>F-00000300</v>
      </c>
      <c r="U406">
        <v>0</v>
      </c>
      <c r="V406">
        <v>36.34</v>
      </c>
      <c r="W406">
        <v>0</v>
      </c>
      <c r="X406" t="str">
        <v/>
      </c>
    </row>
    <row r="407">
      <c r="A407" t="str">
        <v>AutoTable</v>
      </c>
      <c r="D407" t="str">
        <v>15430AB</v>
      </c>
      <c r="E407" t="str">
        <v>SOLEIL 4 JETS ARGENT - 25 sec - AE</v>
      </c>
      <c r="F407" t="str">
        <v>1</v>
      </c>
      <c r="G407" t="str">
        <v/>
      </c>
      <c r="H407" t="str">
        <v>AUTRESPYRO</v>
      </c>
      <c r="I407" t="str">
        <v>SOLEILS</v>
      </c>
      <c r="J407">
        <v>28</v>
      </c>
      <c r="K407" t="str">
        <v>SOL</v>
      </c>
      <c r="L407" t="str">
        <v>ARGENT</v>
      </c>
      <c r="M407" t="str">
        <v>CN</v>
      </c>
      <c r="N407" t="str">
        <v>F4</v>
      </c>
      <c r="O407" t="str">
        <v>1.4G</v>
      </c>
      <c r="P407" t="str">
        <v>0163-F4-3514</v>
      </c>
      <c r="Q407">
        <v>0.04</v>
      </c>
      <c r="R407" t="str">
        <v>25</v>
      </c>
      <c r="S407">
        <v>15</v>
      </c>
      <c r="T407" t="str">
        <v>F-00000300</v>
      </c>
      <c r="U407">
        <v>712</v>
      </c>
      <c r="V407">
        <v>4.05849</v>
      </c>
      <c r="W407">
        <v>12</v>
      </c>
      <c r="X407" t="str">
        <v>https://youtu.be/w-QYOZD7C7Y</v>
      </c>
    </row>
    <row r="408">
      <c r="A408" t="str">
        <v>AutoTable</v>
      </c>
      <c r="D408" t="str">
        <v>15445A</v>
      </c>
      <c r="E408" t="str">
        <v>SOLEIL EN CASCADE TOURNANT</v>
      </c>
      <c r="F408" t="str">
        <v>ANCIENNES REFS</v>
      </c>
      <c r="G408" t="str">
        <v/>
      </c>
      <c r="H408" t="str">
        <v>AUTRESPYRO</v>
      </c>
      <c r="I408" t="str">
        <v>SOLEILS</v>
      </c>
      <c r="J408">
        <v>28</v>
      </c>
      <c r="K408" t="str">
        <v>SPECIAL CASCADE</v>
      </c>
      <c r="L408" t="str">
        <v>ARGENT</v>
      </c>
      <c r="M408" t="str">
        <v>CN</v>
      </c>
      <c r="N408" t="str">
        <v>F4</v>
      </c>
      <c r="O408" t="str">
        <v>1.4G</v>
      </c>
      <c r="P408" t="str">
        <v>0163-F4-3514</v>
      </c>
      <c r="Q408">
        <v>0.3</v>
      </c>
      <c r="R408" t="str">
        <v>25</v>
      </c>
      <c r="S408">
        <v>15</v>
      </c>
      <c r="T408" t="str">
        <v>F-00000300</v>
      </c>
      <c r="U408">
        <v>0</v>
      </c>
      <c r="V408">
        <v>32.13</v>
      </c>
      <c r="W408">
        <v>0</v>
      </c>
      <c r="X408" t="str">
        <v/>
      </c>
    </row>
    <row r="409">
      <c r="A409" t="str">
        <v>AutoTable</v>
      </c>
      <c r="D409" t="str">
        <v>43130A</v>
      </c>
      <c r="E409" t="str">
        <v>SOLEIL 2 JETS ARGENT - 30 sec</v>
      </c>
      <c r="F409" t="str">
        <v>1</v>
      </c>
      <c r="G409" t="str">
        <v/>
      </c>
      <c r="H409" t="str">
        <v>AUTRESPYRO</v>
      </c>
      <c r="I409" t="str">
        <v>SOLEILS</v>
      </c>
      <c r="J409">
        <v>20</v>
      </c>
      <c r="K409" t="str">
        <v>SOL</v>
      </c>
      <c r="L409" t="str">
        <v>ARGENT</v>
      </c>
      <c r="M409" t="str">
        <v>CN</v>
      </c>
      <c r="N409" t="str">
        <v>T1</v>
      </c>
      <c r="O409" t="str">
        <v>1.4G</v>
      </c>
      <c r="P409" t="str">
        <v>0589-T1-0401</v>
      </c>
      <c r="Q409">
        <v>0.18</v>
      </c>
      <c r="R409" t="str">
        <v>30</v>
      </c>
      <c r="S409">
        <v>6</v>
      </c>
      <c r="T409" t="str">
        <v>F-00000300</v>
      </c>
      <c r="U409">
        <v>23</v>
      </c>
      <c r="V409">
        <v>1.02313</v>
      </c>
      <c r="W409">
        <v>0</v>
      </c>
      <c r="X409" t="str">
        <v>https://youtu.be/HDS4dbfxFW4</v>
      </c>
    </row>
    <row r="410">
      <c r="A410" t="str">
        <v>AutoTable</v>
      </c>
      <c r="D410" t="str">
        <v>00730-90</v>
      </c>
      <c r="E410" t="str">
        <v>BATT. Ø30 7 PAF FRISSON BLANC + DÉTO - 10 sec</v>
      </c>
      <c r="F410" t="str">
        <v>1</v>
      </c>
      <c r="G410" t="str">
        <v/>
      </c>
      <c r="H410" t="str">
        <v>BATTERIE</v>
      </c>
      <c r="I410" t="str">
        <v>DROITE</v>
      </c>
      <c r="J410">
        <v>30</v>
      </c>
      <c r="K410" t="str">
        <v>DETONATION</v>
      </c>
      <c r="L410" t="str">
        <v>ARGENT</v>
      </c>
      <c r="M410" t="str">
        <v>CN</v>
      </c>
      <c r="N410" t="str">
        <v>F4</v>
      </c>
      <c r="O410" t="str">
        <v>1.3G</v>
      </c>
      <c r="P410" t="str">
        <v>1008-F4-69254460</v>
      </c>
      <c r="Q410">
        <v>0.098</v>
      </c>
      <c r="R410" t="str">
        <v>10</v>
      </c>
      <c r="S410">
        <v>50</v>
      </c>
      <c r="T410" t="str">
        <v>F-00000300</v>
      </c>
      <c r="U410">
        <v>547</v>
      </c>
      <c r="V410">
        <v>1.62104</v>
      </c>
      <c r="W410">
        <v>360</v>
      </c>
      <c r="X410" t="str">
        <v>https://youtu.be/-hy6j6PJRzY</v>
      </c>
    </row>
    <row r="411">
      <c r="A411" t="str">
        <v>AutoTable</v>
      </c>
      <c r="D411" t="str">
        <v>00730-90S</v>
      </c>
      <c r="E411" t="str">
        <v>BATT. Ø30 7 PAF FRISSON BLANC + DÉTO - 3 sec</v>
      </c>
      <c r="F411" t="str">
        <v>1</v>
      </c>
      <c r="G411" t="str">
        <v/>
      </c>
      <c r="H411" t="str">
        <v>BATTERIE</v>
      </c>
      <c r="I411" t="str">
        <v>DROITE</v>
      </c>
      <c r="J411">
        <v>30</v>
      </c>
      <c r="K411" t="str">
        <v>DETONATION</v>
      </c>
      <c r="L411" t="str">
        <v>ARGENT</v>
      </c>
      <c r="M411" t="str">
        <v>CN</v>
      </c>
      <c r="N411" t="str">
        <v>F4</v>
      </c>
      <c r="O411" t="str">
        <v>1.3G</v>
      </c>
      <c r="P411" t="str">
        <v>1008-F4-69254460</v>
      </c>
      <c r="Q411">
        <v>0.098</v>
      </c>
      <c r="R411" t="str">
        <v>3</v>
      </c>
      <c r="S411">
        <v>50</v>
      </c>
      <c r="T411" t="str">
        <v>F-00000300</v>
      </c>
      <c r="U411">
        <v>1822</v>
      </c>
      <c r="V411">
        <v>1.64917</v>
      </c>
      <c r="W411">
        <v>329</v>
      </c>
      <c r="X411" t="str">
        <v>https://youtu.be/iShXVd9hCrM</v>
      </c>
    </row>
    <row r="412">
      <c r="A412" t="str">
        <v>AutoTable</v>
      </c>
      <c r="D412" t="str">
        <v>03535-30</v>
      </c>
      <c r="E412" t="str">
        <v>BATT. 35 MM 35 CPS TRONC + BBES MULTICOLORES</v>
      </c>
      <c r="F412" t="str">
        <v>ANCIENNES REFS</v>
      </c>
      <c r="G412" t="str">
        <v/>
      </c>
      <c r="H412" t="str">
        <v>BATTERIE</v>
      </c>
      <c r="I412" t="str">
        <v>DROITE</v>
      </c>
      <c r="J412">
        <v>35</v>
      </c>
      <c r="K412" t="str">
        <v>BOMBE TRONC</v>
      </c>
      <c r="L412" t="str">
        <v>MULTICOLORE</v>
      </c>
      <c r="M412" t="str">
        <v>CN</v>
      </c>
      <c r="N412" t="str">
        <v>F4</v>
      </c>
      <c r="O412" t="str">
        <v>1.3G</v>
      </c>
      <c r="P412" t="str">
        <v>1008-F4-69254061</v>
      </c>
      <c r="Q412">
        <v>1.115</v>
      </c>
      <c r="R412" t="str">
        <v>25</v>
      </c>
      <c r="S412">
        <v>35</v>
      </c>
      <c r="T412" t="str">
        <v>F-00000300</v>
      </c>
      <c r="U412">
        <v>0</v>
      </c>
      <c r="V412">
        <v>18.665</v>
      </c>
      <c r="W412">
        <v>0</v>
      </c>
      <c r="X412" t="str">
        <v/>
      </c>
    </row>
    <row r="413">
      <c r="A413" t="str">
        <v>AutoTable</v>
      </c>
      <c r="D413" t="str">
        <v>04931DTO</v>
      </c>
      <c r="E413" t="str">
        <v>BATT. 30 MM 49 CPS TRONC ARGENT FINAL EFFET SONORE</v>
      </c>
      <c r="F413" t="str">
        <v>ANCIENNES REFS</v>
      </c>
      <c r="G413" t="str">
        <v/>
      </c>
      <c r="H413" t="str">
        <v>BATTERIE</v>
      </c>
      <c r="I413" t="str">
        <v>DROITE</v>
      </c>
      <c r="J413">
        <v>30</v>
      </c>
      <c r="K413" t="str">
        <v>DETONATION</v>
      </c>
      <c r="L413" t="str">
        <v>ARGENT</v>
      </c>
      <c r="M413" t="str">
        <v>CN</v>
      </c>
      <c r="N413" t="str">
        <v>F4</v>
      </c>
      <c r="O413" t="str">
        <v>1.3G</v>
      </c>
      <c r="P413" t="str">
        <v>2463-F4-0005</v>
      </c>
      <c r="Q413">
        <v>0.878</v>
      </c>
      <c r="R413" t="str">
        <v>30</v>
      </c>
      <c r="S413">
        <v>60</v>
      </c>
      <c r="T413" t="str">
        <v>F-00000300</v>
      </c>
      <c r="U413">
        <v>0</v>
      </c>
      <c r="V413">
        <v>13.2275</v>
      </c>
      <c r="W413">
        <v>0</v>
      </c>
      <c r="X413" t="str">
        <v/>
      </c>
    </row>
    <row r="414">
      <c r="A414" t="str">
        <v>AutoTable</v>
      </c>
      <c r="D414" t="str">
        <v>402591</v>
      </c>
      <c r="E414" t="str">
        <v>BATT. 30 MM 25 CPS DETO TITANIUM + TRONC FRISSON</v>
      </c>
      <c r="F414" t="str">
        <v>ANCIENNES REFS</v>
      </c>
      <c r="G414" t="str">
        <v/>
      </c>
      <c r="H414" t="str">
        <v>BATTERIE</v>
      </c>
      <c r="I414" t="str">
        <v>DROITE</v>
      </c>
      <c r="J414">
        <v>30</v>
      </c>
      <c r="K414" t="str">
        <v>DETONATION</v>
      </c>
      <c r="L414" t="str">
        <v>TITANIUM</v>
      </c>
      <c r="M414" t="str">
        <v>CN</v>
      </c>
      <c r="N414" t="str">
        <v>F3</v>
      </c>
      <c r="O414" t="str">
        <v>1.4G</v>
      </c>
      <c r="P414" t="str">
        <v>1170-F4-02501</v>
      </c>
      <c r="Q414">
        <v>0.4</v>
      </c>
      <c r="R414" t="str">
        <v>30</v>
      </c>
      <c r="S414">
        <v>30</v>
      </c>
      <c r="T414" t="str">
        <v>F-00000234</v>
      </c>
      <c r="U414">
        <v>0</v>
      </c>
      <c r="V414">
        <v>0</v>
      </c>
      <c r="W414">
        <v>0</v>
      </c>
      <c r="X414" t="str">
        <v/>
      </c>
    </row>
    <row r="415">
      <c r="A415" t="str">
        <v>AutoTable</v>
      </c>
      <c r="D415" t="str">
        <v>410038</v>
      </c>
      <c r="E415" t="str">
        <v>BATT. Ø20 100 DÉTO TITANIUM + TC ASSORTI</v>
      </c>
      <c r="F415" t="str">
        <v>1</v>
      </c>
      <c r="G415" t="str">
        <v/>
      </c>
      <c r="H415" t="str">
        <v>BATTERIE</v>
      </c>
      <c r="I415" t="str">
        <v>DROITE</v>
      </c>
      <c r="J415">
        <v>20</v>
      </c>
      <c r="K415" t="str">
        <v>DETONATION</v>
      </c>
      <c r="L415" t="str">
        <v>ASSORTI</v>
      </c>
      <c r="M415" t="str">
        <v>CN</v>
      </c>
      <c r="N415" t="str">
        <v>F3</v>
      </c>
      <c r="O415" t="str">
        <v>1.3G</v>
      </c>
      <c r="P415" t="str">
        <v>1008-F3-69246305</v>
      </c>
      <c r="Q415">
        <v>0.52</v>
      </c>
      <c r="R415" t="str">
        <v>50</v>
      </c>
      <c r="S415">
        <v>25</v>
      </c>
      <c r="T415" t="str">
        <v>F-00000234</v>
      </c>
      <c r="U415">
        <v>103</v>
      </c>
      <c r="V415">
        <v>8.85</v>
      </c>
      <c r="W415">
        <v>65</v>
      </c>
      <c r="X415" t="str">
        <v>https://tinyurl.com/y2qt8u2n</v>
      </c>
    </row>
    <row r="416">
      <c r="A416" t="str">
        <v>AutoTable</v>
      </c>
      <c r="D416" t="str">
        <v>01012-02CE</v>
      </c>
      <c r="E416" t="str">
        <v>BATT. Ø12 -100 COMÈTES BLEUES À CLIGNO BLANC</v>
      </c>
      <c r="F416" t="str">
        <v>1</v>
      </c>
      <c r="G416" t="str">
        <v/>
      </c>
      <c r="H416" t="str">
        <v>BATTERIE</v>
      </c>
      <c r="I416" t="str">
        <v>DROITE</v>
      </c>
      <c r="J416">
        <v>12</v>
      </c>
      <c r="K416" t="str">
        <v>CLIGNO</v>
      </c>
      <c r="L416" t="str">
        <v>BLEU</v>
      </c>
      <c r="M416" t="str">
        <v>CN</v>
      </c>
      <c r="N416" t="str">
        <v>F2</v>
      </c>
      <c r="O416" t="str">
        <v>1.4G</v>
      </c>
      <c r="P416" t="str">
        <v>1008-F2-69244063</v>
      </c>
      <c r="Q416">
        <v>0.32</v>
      </c>
      <c r="R416" t="str">
        <v>25</v>
      </c>
      <c r="S416">
        <v>8</v>
      </c>
      <c r="T416" t="str">
        <v>F-00000262</v>
      </c>
      <c r="U416">
        <v>132</v>
      </c>
      <c r="V416">
        <v>4.13118</v>
      </c>
      <c r="W416">
        <v>0</v>
      </c>
      <c r="X416" t="str">
        <v>https://youtu.be/gThH182Elkw</v>
      </c>
    </row>
    <row r="417">
      <c r="A417" t="str">
        <v>AutoTable</v>
      </c>
      <c r="D417" t="str">
        <v>01012-05CE</v>
      </c>
      <c r="E417" t="str">
        <v>BATT. 12 MM 100 CPS COMETES VERT/CLIGNO</v>
      </c>
      <c r="F417" t="str">
        <v>ANCIENNES REFS</v>
      </c>
      <c r="G417" t="str">
        <v/>
      </c>
      <c r="H417" t="str">
        <v>BATTERIE</v>
      </c>
      <c r="I417" t="str">
        <v>DROITE</v>
      </c>
      <c r="J417">
        <v>12</v>
      </c>
      <c r="K417" t="str">
        <v>COMETE CLIGNO</v>
      </c>
      <c r="L417" t="str">
        <v>VERT</v>
      </c>
      <c r="M417" t="str">
        <v>CN</v>
      </c>
      <c r="N417" t="str">
        <v>F2</v>
      </c>
      <c r="O417" t="str">
        <v>1.4G</v>
      </c>
      <c r="P417" t="str">
        <v>1008-F2-69244063</v>
      </c>
      <c r="Q417">
        <v>0.32</v>
      </c>
      <c r="R417" t="str">
        <v>25</v>
      </c>
      <c r="S417">
        <v>8</v>
      </c>
      <c r="T417" t="str">
        <v>F-00000262</v>
      </c>
      <c r="U417">
        <v>0</v>
      </c>
      <c r="V417">
        <v>3.85</v>
      </c>
      <c r="W417">
        <v>0</v>
      </c>
      <c r="X417" t="str">
        <v/>
      </c>
    </row>
    <row r="418">
      <c r="A418" t="str">
        <v>AutoTable</v>
      </c>
      <c r="D418" t="str">
        <v>01012-06CE</v>
      </c>
      <c r="E418" t="str">
        <v>BATT. Ø12 -100 COMÈTES ROUGES À CLIGNO BLANC</v>
      </c>
      <c r="F418" t="str">
        <v>1</v>
      </c>
      <c r="G418" t="str">
        <v/>
      </c>
      <c r="H418" t="str">
        <v>BATTERIE</v>
      </c>
      <c r="I418" t="str">
        <v>DROITE</v>
      </c>
      <c r="J418">
        <v>12</v>
      </c>
      <c r="K418" t="str">
        <v>CLIGNO</v>
      </c>
      <c r="L418" t="str">
        <v>ROUGE</v>
      </c>
      <c r="M418" t="str">
        <v>CN</v>
      </c>
      <c r="N418" t="str">
        <v>F2</v>
      </c>
      <c r="O418" t="str">
        <v>1.4G</v>
      </c>
      <c r="P418" t="str">
        <v>1008-F2-69244063</v>
      </c>
      <c r="Q418">
        <v>0.32</v>
      </c>
      <c r="R418" t="str">
        <v>25</v>
      </c>
      <c r="S418">
        <v>8</v>
      </c>
      <c r="T418" t="str">
        <v>F-00000262</v>
      </c>
      <c r="U418">
        <v>74</v>
      </c>
      <c r="V418">
        <v>4.13571</v>
      </c>
      <c r="W418">
        <v>0</v>
      </c>
      <c r="X418" t="str">
        <v>https://youtu.be/0JjqsXzgxV4</v>
      </c>
    </row>
    <row r="419">
      <c r="A419" t="str">
        <v>AutoTable</v>
      </c>
      <c r="D419" t="str">
        <v>01012-10CE</v>
      </c>
      <c r="E419" t="str">
        <v>BATT. 12 MM 100 CPS COMETES VIOLET/CLIGNO</v>
      </c>
      <c r="F419" t="str">
        <v>ANCIENNES REFS</v>
      </c>
      <c r="G419" t="str">
        <v/>
      </c>
      <c r="H419" t="str">
        <v>BATTERIE</v>
      </c>
      <c r="I419" t="str">
        <v>DROITE</v>
      </c>
      <c r="J419">
        <v>12</v>
      </c>
      <c r="K419" t="str">
        <v>COMETE CLIGNO</v>
      </c>
      <c r="L419" t="str">
        <v>VIOLET</v>
      </c>
      <c r="M419" t="str">
        <v>CN</v>
      </c>
      <c r="N419" t="str">
        <v>F2</v>
      </c>
      <c r="O419" t="str">
        <v>1.4G</v>
      </c>
      <c r="P419" t="str">
        <v>1008-F2-69244063</v>
      </c>
      <c r="Q419">
        <v>0.441</v>
      </c>
      <c r="R419" t="str">
        <v>25</v>
      </c>
      <c r="S419">
        <v>8</v>
      </c>
      <c r="T419" t="str">
        <v>F-00000262</v>
      </c>
      <c r="U419">
        <v>0</v>
      </c>
      <c r="V419">
        <v>3.864</v>
      </c>
      <c r="W419">
        <v>0</v>
      </c>
      <c r="X419" t="str">
        <v/>
      </c>
    </row>
    <row r="420">
      <c r="A420" t="str">
        <v>AutoTable</v>
      </c>
      <c r="D420" t="str">
        <v>01012-13CE</v>
      </c>
      <c r="E420" t="str">
        <v>BATT. Ø12 -100 COMÈTES BLANCHES À FRISSON</v>
      </c>
      <c r="F420" t="str">
        <v>1</v>
      </c>
      <c r="G420" t="str">
        <v/>
      </c>
      <c r="H420" t="str">
        <v>BATTERIE</v>
      </c>
      <c r="I420" t="str">
        <v>DROITE</v>
      </c>
      <c r="J420">
        <v>12</v>
      </c>
      <c r="K420" t="str">
        <v>CREPITANT</v>
      </c>
      <c r="L420" t="str">
        <v>BLANC</v>
      </c>
      <c r="M420" t="str">
        <v>CN</v>
      </c>
      <c r="N420" t="str">
        <v>F2</v>
      </c>
      <c r="O420" t="str">
        <v>1.4G</v>
      </c>
      <c r="P420" t="str">
        <v>1008-F2-69244063</v>
      </c>
      <c r="Q420">
        <v>0.36</v>
      </c>
      <c r="R420" t="str">
        <v>25</v>
      </c>
      <c r="S420">
        <v>8</v>
      </c>
      <c r="T420" t="str">
        <v>F-00000262</v>
      </c>
      <c r="U420">
        <v>82</v>
      </c>
      <c r="V420">
        <v>4.22136</v>
      </c>
      <c r="W420">
        <v>0</v>
      </c>
      <c r="X420" t="str">
        <v>https://youtu.be/sYGgItGTCxg</v>
      </c>
    </row>
    <row r="421">
      <c r="A421" t="str">
        <v>AutoTable</v>
      </c>
      <c r="D421" t="str">
        <v>01012-24CE</v>
      </c>
      <c r="E421" t="str">
        <v>BATT. 12 MM 100 CPS COMETES JAUNE/FRISSON</v>
      </c>
      <c r="F421" t="str">
        <v>ANCIENNES REFS</v>
      </c>
      <c r="G421" t="str">
        <v/>
      </c>
      <c r="H421" t="str">
        <v>BATTERIE</v>
      </c>
      <c r="I421" t="str">
        <v>DROITE</v>
      </c>
      <c r="J421">
        <v>12</v>
      </c>
      <c r="K421" t="str">
        <v>COMETE</v>
      </c>
      <c r="L421" t="str">
        <v>JAUNE</v>
      </c>
      <c r="M421" t="str">
        <v>CN</v>
      </c>
      <c r="N421" t="str">
        <v>F2</v>
      </c>
      <c r="O421" t="str">
        <v>1.4G</v>
      </c>
      <c r="P421" t="str">
        <v>1008-F2-69244063</v>
      </c>
      <c r="Q421">
        <v>0.361</v>
      </c>
      <c r="R421" t="str">
        <v>25</v>
      </c>
      <c r="S421">
        <v>8</v>
      </c>
      <c r="T421" t="str">
        <v>F-00000262</v>
      </c>
      <c r="U421">
        <v>0</v>
      </c>
      <c r="V421">
        <v>3.948</v>
      </c>
      <c r="W421">
        <v>0</v>
      </c>
      <c r="X421" t="str">
        <v/>
      </c>
    </row>
    <row r="422">
      <c r="A422" t="str">
        <v>AutoTable</v>
      </c>
      <c r="D422" t="str">
        <v>01012-25CE</v>
      </c>
      <c r="E422" t="str">
        <v>BATT. Ø12 -100 COMÈTES VIOLETTES À FRISSON</v>
      </c>
      <c r="F422" t="str">
        <v>1</v>
      </c>
      <c r="G422" t="str">
        <v/>
      </c>
      <c r="H422" t="str">
        <v>BATTERIE</v>
      </c>
      <c r="I422" t="str">
        <v>DROITE</v>
      </c>
      <c r="J422">
        <v>12</v>
      </c>
      <c r="K422" t="str">
        <v>CREPITANT</v>
      </c>
      <c r="L422" t="str">
        <v>VIOLET</v>
      </c>
      <c r="M422" t="str">
        <v>CN</v>
      </c>
      <c r="N422" t="str">
        <v>F2</v>
      </c>
      <c r="O422" t="str">
        <v>1.4G</v>
      </c>
      <c r="P422" t="str">
        <v>1008-F2-69244063</v>
      </c>
      <c r="Q422">
        <v>0.36</v>
      </c>
      <c r="R422" t="str">
        <v>25</v>
      </c>
      <c r="S422">
        <v>8</v>
      </c>
      <c r="T422" t="str">
        <v>F-00000262</v>
      </c>
      <c r="U422">
        <v>165</v>
      </c>
      <c r="V422">
        <v>4.1003</v>
      </c>
      <c r="W422">
        <v>100</v>
      </c>
      <c r="X422" t="str">
        <v>https://youtu.be/-TVASEKTYDU</v>
      </c>
    </row>
    <row r="423">
      <c r="A423" t="str">
        <v>AutoTable</v>
      </c>
      <c r="D423" t="str">
        <v>01021-52</v>
      </c>
      <c r="E423" t="str">
        <v>BATT. Ø20 10  BTTES CLI BLANC &amp; ROSE + TC CLI BLC</v>
      </c>
      <c r="F423" t="str">
        <v>1</v>
      </c>
      <c r="G423" t="str">
        <v>2020</v>
      </c>
      <c r="H423" t="str">
        <v>BATTERIE</v>
      </c>
      <c r="I423" t="str">
        <v>DROITE</v>
      </c>
      <c r="J423">
        <v>20</v>
      </c>
      <c r="K423" t="str">
        <v>CLIGNO</v>
      </c>
      <c r="L423" t="str">
        <v>ROSE</v>
      </c>
      <c r="M423" t="str">
        <v>CN</v>
      </c>
      <c r="N423" t="str">
        <v>F2</v>
      </c>
      <c r="O423" t="str">
        <v>1.4G</v>
      </c>
      <c r="P423" t="str">
        <v>2086-F2-001302</v>
      </c>
      <c r="Q423">
        <v>0.08</v>
      </c>
      <c r="R423" t="str">
        <v>25</v>
      </c>
      <c r="S423">
        <v>8</v>
      </c>
      <c r="T423" t="str">
        <v>F-00000300</v>
      </c>
      <c r="U423">
        <v>1406</v>
      </c>
      <c r="V423">
        <v>0.60406</v>
      </c>
      <c r="W423">
        <v>1</v>
      </c>
      <c r="X423" t="str">
        <v/>
      </c>
    </row>
    <row r="424">
      <c r="A424" t="str">
        <v>AutoTable</v>
      </c>
      <c r="D424" t="str">
        <v>01021-87</v>
      </c>
      <c r="E424" t="str">
        <v>BATT. Ø20 10  BTTES OR &amp; BLEU + TC FILET OR</v>
      </c>
      <c r="F424" t="str">
        <v>1</v>
      </c>
      <c r="G424" t="str">
        <v>2020</v>
      </c>
      <c r="H424" t="str">
        <v>BATTERIE</v>
      </c>
      <c r="I424" t="str">
        <v>DROITE</v>
      </c>
      <c r="J424">
        <v>20</v>
      </c>
      <c r="K424" t="str">
        <v>PLEUREUR</v>
      </c>
      <c r="L424" t="str">
        <v>OR</v>
      </c>
      <c r="M424" t="str">
        <v>CN</v>
      </c>
      <c r="N424" t="str">
        <v>F2</v>
      </c>
      <c r="O424" t="str">
        <v>1.4G</v>
      </c>
      <c r="P424" t="str">
        <v>2086-F2-001302</v>
      </c>
      <c r="Q424">
        <v>0.08</v>
      </c>
      <c r="R424" t="str">
        <v>25</v>
      </c>
      <c r="S424">
        <v>8</v>
      </c>
      <c r="T424" t="str">
        <v>F-00000300</v>
      </c>
      <c r="U424">
        <v>1431</v>
      </c>
      <c r="V424">
        <v>0.60402</v>
      </c>
      <c r="W424">
        <v>1</v>
      </c>
      <c r="X424" t="str">
        <v/>
      </c>
    </row>
    <row r="425">
      <c r="A425" t="str">
        <v>AutoTable</v>
      </c>
      <c r="D425" t="str">
        <v>01023-09</v>
      </c>
      <c r="E425" t="str">
        <v>BATT. Ø20 100 PAF ARGENT + BTTES FILET ARGENT</v>
      </c>
      <c r="F425" t="str">
        <v>1</v>
      </c>
      <c r="G425" t="str">
        <v>2020</v>
      </c>
      <c r="H425" t="str">
        <v>BATTERIE</v>
      </c>
      <c r="I425" t="str">
        <v>DROITE</v>
      </c>
      <c r="J425">
        <v>20</v>
      </c>
      <c r="K425" t="str">
        <v>PLEUREUR</v>
      </c>
      <c r="L425" t="str">
        <v>ARGENT</v>
      </c>
      <c r="M425" t="str">
        <v>CN</v>
      </c>
      <c r="N425" t="str">
        <v>F3</v>
      </c>
      <c r="O425" t="str">
        <v>1.4G</v>
      </c>
      <c r="P425" t="str">
        <v>2086-F3-001304</v>
      </c>
      <c r="Q425">
        <v>0.87</v>
      </c>
      <c r="R425" t="str">
        <v>50</v>
      </c>
      <c r="S425">
        <v>25</v>
      </c>
      <c r="T425" t="str">
        <v>F-00000234</v>
      </c>
      <c r="U425">
        <v>68</v>
      </c>
      <c r="V425">
        <v>8.7864</v>
      </c>
      <c r="W425">
        <v>41</v>
      </c>
      <c r="X425" t="str">
        <v/>
      </c>
    </row>
    <row r="426">
      <c r="A426" t="str">
        <v>AutoTable</v>
      </c>
      <c r="D426" t="str">
        <v>01412-60CE</v>
      </c>
      <c r="E426" t="str">
        <v>BATT. Ø12 -144 SIFFLETS ARGENT À FRISSON</v>
      </c>
      <c r="F426" t="str">
        <v>1</v>
      </c>
      <c r="G426" t="str">
        <v/>
      </c>
      <c r="H426" t="str">
        <v>BATTERIE</v>
      </c>
      <c r="I426" t="str">
        <v>DROITE</v>
      </c>
      <c r="J426">
        <v>12</v>
      </c>
      <c r="K426" t="str">
        <v>SIFFLETS</v>
      </c>
      <c r="L426" t="str">
        <v>ARGENT</v>
      </c>
      <c r="M426" t="str">
        <v>CN</v>
      </c>
      <c r="N426" t="str">
        <v>F2</v>
      </c>
      <c r="O426" t="str">
        <v>1.4G</v>
      </c>
      <c r="P426" t="str">
        <v>1008-F2-69254316</v>
      </c>
      <c r="Q426">
        <v>0.338</v>
      </c>
      <c r="R426" t="str">
        <v>35</v>
      </c>
      <c r="S426">
        <v>8</v>
      </c>
      <c r="T426" t="str">
        <v>F-00000262</v>
      </c>
      <c r="U426">
        <v>452</v>
      </c>
      <c r="V426">
        <v>5.82926</v>
      </c>
      <c r="W426">
        <v>337</v>
      </c>
      <c r="X426" t="str">
        <v>https://youtu.be/gEzKPHx3rYQ</v>
      </c>
    </row>
    <row r="427">
      <c r="A427" t="str">
        <v>AutoTable</v>
      </c>
      <c r="D427" t="str">
        <v>01622-08</v>
      </c>
      <c r="E427" t="str">
        <v>BATT. Ø20 16 BTTES MULTICOLORES + TC FRISSON</v>
      </c>
      <c r="F427" t="str">
        <v>1</v>
      </c>
      <c r="G427" t="str">
        <v>2019</v>
      </c>
      <c r="H427" t="str">
        <v>BATTERIE</v>
      </c>
      <c r="I427" t="str">
        <v>DROITE</v>
      </c>
      <c r="J427">
        <v>20</v>
      </c>
      <c r="K427" t="str">
        <v>PIVOINE</v>
      </c>
      <c r="L427" t="str">
        <v>MULTICOLORE</v>
      </c>
      <c r="M427" t="str">
        <v>CN</v>
      </c>
      <c r="N427" t="str">
        <v>F2</v>
      </c>
      <c r="O427" t="str">
        <v>1.4G</v>
      </c>
      <c r="P427" t="str">
        <v>1008-F2-69254047</v>
      </c>
      <c r="Q427">
        <v>0.0992</v>
      </c>
      <c r="R427" t="str">
        <v>30</v>
      </c>
      <c r="S427">
        <v>8</v>
      </c>
      <c r="T427" t="str">
        <v>F-00000300</v>
      </c>
      <c r="U427">
        <v>0</v>
      </c>
      <c r="V427">
        <v>1.34</v>
      </c>
      <c r="W427">
        <v>22</v>
      </c>
      <c r="X427" t="str">
        <v>https://tinyurl.com/y24gorql</v>
      </c>
    </row>
    <row r="428">
      <c r="A428" t="str">
        <v>AutoTable</v>
      </c>
      <c r="D428" t="str">
        <v>01622-23</v>
      </c>
      <c r="E428" t="str">
        <v>BATT. Ø20 16 BTTES MULTIPASTEL + TC FRISSON BLC</v>
      </c>
      <c r="F428" t="str">
        <v>1</v>
      </c>
      <c r="G428" t="str">
        <v>2019</v>
      </c>
      <c r="H428" t="str">
        <v>BATTERIE</v>
      </c>
      <c r="I428" t="str">
        <v>DROITE</v>
      </c>
      <c r="J428">
        <v>20</v>
      </c>
      <c r="K428" t="str">
        <v>PIVOINE</v>
      </c>
      <c r="L428" t="str">
        <v>MULTIPASTEL</v>
      </c>
      <c r="M428" t="str">
        <v>CN</v>
      </c>
      <c r="N428" t="str">
        <v>F2</v>
      </c>
      <c r="O428" t="str">
        <v>1.4G</v>
      </c>
      <c r="P428" t="str">
        <v>1008-F2-69254047</v>
      </c>
      <c r="Q428">
        <v>0.0992</v>
      </c>
      <c r="R428" t="str">
        <v>30</v>
      </c>
      <c r="S428">
        <v>8</v>
      </c>
      <c r="T428" t="str">
        <v>F-00000300</v>
      </c>
      <c r="U428">
        <v>1</v>
      </c>
      <c r="V428">
        <v>1.12</v>
      </c>
      <c r="W428">
        <v>0</v>
      </c>
      <c r="X428" t="str">
        <v>https://youtu.be/pCIVqUSqh34</v>
      </c>
    </row>
    <row r="429">
      <c r="A429" t="str">
        <v>AutoTable</v>
      </c>
      <c r="D429" t="str">
        <v>01622-42</v>
      </c>
      <c r="E429" t="str">
        <v>BATT. Ø20 16 BTTES BLEU &amp; CLI BLANC + TC ROUGE</v>
      </c>
      <c r="F429" t="str">
        <v>1</v>
      </c>
      <c r="G429" t="str">
        <v/>
      </c>
      <c r="H429" t="str">
        <v>BATTERIE</v>
      </c>
      <c r="I429" t="str">
        <v>DROITE</v>
      </c>
      <c r="J429">
        <v>20</v>
      </c>
      <c r="K429" t="str">
        <v>CLIGNO</v>
      </c>
      <c r="L429" t="str">
        <v>TRICOLORE</v>
      </c>
      <c r="M429" t="str">
        <v>CN</v>
      </c>
      <c r="N429" t="str">
        <v>F2</v>
      </c>
      <c r="O429" t="str">
        <v>1.4G</v>
      </c>
      <c r="P429" t="str">
        <v>1008-F2-69254047</v>
      </c>
      <c r="Q429">
        <v>0.0992</v>
      </c>
      <c r="R429" t="str">
        <v>30</v>
      </c>
      <c r="S429">
        <v>8</v>
      </c>
      <c r="T429" t="str">
        <v>F-00000300</v>
      </c>
      <c r="U429">
        <v>610</v>
      </c>
      <c r="V429">
        <v>1.18959</v>
      </c>
      <c r="W429">
        <v>1</v>
      </c>
      <c r="X429" t="str">
        <v>https://tinyurl.com/y4trnvx6</v>
      </c>
    </row>
    <row r="430">
      <c r="A430" t="str">
        <v>AutoTable</v>
      </c>
      <c r="D430" t="str">
        <v>01622-48</v>
      </c>
      <c r="E430" t="str">
        <v>BATT. Ø20 16 BTTES FILET OR &amp; CLI BLC + TC F. OR</v>
      </c>
      <c r="F430" t="str">
        <v>1</v>
      </c>
      <c r="G430" t="str">
        <v>2019</v>
      </c>
      <c r="H430" t="str">
        <v>BATTERIE</v>
      </c>
      <c r="I430" t="str">
        <v>DROITE</v>
      </c>
      <c r="J430">
        <v>20</v>
      </c>
      <c r="K430" t="str">
        <v>PLEUREUR</v>
      </c>
      <c r="L430" t="str">
        <v>KAMURO</v>
      </c>
      <c r="M430" t="str">
        <v>CN</v>
      </c>
      <c r="N430" t="str">
        <v>F2</v>
      </c>
      <c r="O430" t="str">
        <v>1.4G</v>
      </c>
      <c r="P430" t="str">
        <v>1008-F2-69254047</v>
      </c>
      <c r="Q430">
        <v>0.0992</v>
      </c>
      <c r="R430" t="str">
        <v>30</v>
      </c>
      <c r="S430">
        <v>8</v>
      </c>
      <c r="T430" t="str">
        <v>F-00000300</v>
      </c>
      <c r="U430">
        <v>1558</v>
      </c>
      <c r="V430">
        <v>1.28</v>
      </c>
      <c r="W430">
        <v>24</v>
      </c>
      <c r="X430" t="str">
        <v>https://tinyurl.com/yyzpgx5n</v>
      </c>
    </row>
    <row r="431">
      <c r="A431" t="str">
        <v>AutoTable</v>
      </c>
      <c r="D431" t="str">
        <v>01630-30CE</v>
      </c>
      <c r="E431" t="str">
        <v>BATT. Ø30 16 BTTES TRICOLORES + TC SIFFLET ARGENT</v>
      </c>
      <c r="F431" t="str">
        <v>1</v>
      </c>
      <c r="G431" t="str">
        <v/>
      </c>
      <c r="H431" t="str">
        <v>BATTERIE</v>
      </c>
      <c r="I431" t="str">
        <v>DROITE</v>
      </c>
      <c r="J431">
        <v>30</v>
      </c>
      <c r="K431" t="str">
        <v>SIFFLETS</v>
      </c>
      <c r="L431" t="str">
        <v>TRICOLORE</v>
      </c>
      <c r="M431" t="str">
        <v>CN</v>
      </c>
      <c r="N431" t="str">
        <v>F4</v>
      </c>
      <c r="O431" t="str">
        <v>1.4G</v>
      </c>
      <c r="P431" t="str">
        <v>1008-F4-69254325</v>
      </c>
      <c r="Q431">
        <v>0.24</v>
      </c>
      <c r="R431" t="str">
        <v>30</v>
      </c>
      <c r="S431">
        <v>30</v>
      </c>
      <c r="T431" t="str">
        <v>F-00000262</v>
      </c>
      <c r="U431">
        <v>702</v>
      </c>
      <c r="V431">
        <v>4.46292</v>
      </c>
      <c r="W431">
        <v>210</v>
      </c>
      <c r="X431" t="str">
        <v>https://youtu.be/1oLvuhBOnT0</v>
      </c>
    </row>
    <row r="432">
      <c r="A432" t="str">
        <v>AutoTable</v>
      </c>
      <c r="D432" t="str">
        <v>01632-02</v>
      </c>
      <c r="E432" t="str">
        <v>BATT. Ø30 16 COMÈTES MOSAÏQUE BLEU</v>
      </c>
      <c r="F432" t="str">
        <v>1</v>
      </c>
      <c r="G432" t="str">
        <v>2019</v>
      </c>
      <c r="H432" t="str">
        <v>BATTERIE</v>
      </c>
      <c r="I432" t="str">
        <v>DROITE</v>
      </c>
      <c r="J432">
        <v>30</v>
      </c>
      <c r="K432" t="str">
        <v>MOSAIQUE</v>
      </c>
      <c r="L432" t="str">
        <v>BLEU</v>
      </c>
      <c r="M432" t="str">
        <v>CN</v>
      </c>
      <c r="N432" t="str">
        <v>F3</v>
      </c>
      <c r="O432" t="str">
        <v>1.4G</v>
      </c>
      <c r="P432" t="str">
        <v>1008-F3-69245918</v>
      </c>
      <c r="Q432">
        <v>0.432</v>
      </c>
      <c r="R432" t="str">
        <v>30</v>
      </c>
      <c r="S432">
        <v>25</v>
      </c>
      <c r="T432" t="str">
        <v>F-00000300</v>
      </c>
      <c r="U432">
        <v>593</v>
      </c>
      <c r="V432">
        <v>3.57789</v>
      </c>
      <c r="W432">
        <v>321</v>
      </c>
      <c r="X432" t="str">
        <v/>
      </c>
    </row>
    <row r="433">
      <c r="A433" t="str">
        <v>AutoTable</v>
      </c>
      <c r="D433" t="str">
        <v>01632-06</v>
      </c>
      <c r="E433" t="str">
        <v>BATT. Ø30 16 COMÈTES MOSAÏQUE ROUGE</v>
      </c>
      <c r="F433" t="str">
        <v>1</v>
      </c>
      <c r="G433" t="str">
        <v>2019</v>
      </c>
      <c r="H433" t="str">
        <v>BATTERIE</v>
      </c>
      <c r="I433" t="str">
        <v>DROITE</v>
      </c>
      <c r="J433">
        <v>30</v>
      </c>
      <c r="K433" t="str">
        <v>MOSAIQUE</v>
      </c>
      <c r="L433" t="str">
        <v>ROUGE</v>
      </c>
      <c r="M433" t="str">
        <v>CN</v>
      </c>
      <c r="N433" t="str">
        <v>F3</v>
      </c>
      <c r="O433" t="str">
        <v>1.4G</v>
      </c>
      <c r="P433" t="str">
        <v>1008-F3-69245918</v>
      </c>
      <c r="Q433">
        <v>0.432</v>
      </c>
      <c r="R433" t="str">
        <v>30</v>
      </c>
      <c r="S433">
        <v>25</v>
      </c>
      <c r="T433" t="str">
        <v>F-00000300</v>
      </c>
      <c r="U433">
        <v>599</v>
      </c>
      <c r="V433">
        <v>3.58965</v>
      </c>
      <c r="W433">
        <v>51</v>
      </c>
      <c r="X433" t="str">
        <v/>
      </c>
    </row>
    <row r="434">
      <c r="A434" t="str">
        <v>AutoTable</v>
      </c>
      <c r="D434" t="str">
        <v>01632-08</v>
      </c>
      <c r="E434" t="str">
        <v>BATT. Ø30 16 COMÈTES MOSAÏQUE MULTIPASTEL</v>
      </c>
      <c r="F434" t="str">
        <v>1</v>
      </c>
      <c r="G434" t="str">
        <v/>
      </c>
      <c r="H434" t="str">
        <v>BATTERIE</v>
      </c>
      <c r="I434" t="str">
        <v>DROITE</v>
      </c>
      <c r="J434">
        <v>30</v>
      </c>
      <c r="K434" t="str">
        <v>MOSAIQUE</v>
      </c>
      <c r="L434" t="str">
        <v>MULTIPASTEL</v>
      </c>
      <c r="M434" t="str">
        <v>CN</v>
      </c>
      <c r="N434" t="str">
        <v>F3</v>
      </c>
      <c r="O434" t="str">
        <v>1.4G</v>
      </c>
      <c r="P434" t="str">
        <v>1008-F3-69245918</v>
      </c>
      <c r="Q434">
        <v>0.432</v>
      </c>
      <c r="R434" t="str">
        <v>30</v>
      </c>
      <c r="S434">
        <v>25</v>
      </c>
      <c r="T434" t="str">
        <v>F-00000300</v>
      </c>
      <c r="U434">
        <v>369</v>
      </c>
      <c r="V434">
        <v>3.58951</v>
      </c>
      <c r="W434">
        <v>240</v>
      </c>
      <c r="X434" t="str">
        <v>https://tinyurl.com/y3c3ztf8</v>
      </c>
    </row>
    <row r="435">
      <c r="A435" t="str">
        <v>AutoTable</v>
      </c>
      <c r="D435" t="str">
        <v>01632-09</v>
      </c>
      <c r="E435" t="str">
        <v>BATT. Ø30 16 COMÈTES MOSAÏQUE ARGENT</v>
      </c>
      <c r="F435" t="str">
        <v>1</v>
      </c>
      <c r="G435" t="str">
        <v>2019</v>
      </c>
      <c r="H435" t="str">
        <v>BATTERIE</v>
      </c>
      <c r="I435" t="str">
        <v>DROITE</v>
      </c>
      <c r="J435">
        <v>30</v>
      </c>
      <c r="K435" t="str">
        <v>MOSAIQUE</v>
      </c>
      <c r="L435" t="str">
        <v>ARGENT</v>
      </c>
      <c r="M435" t="str">
        <v>CN</v>
      </c>
      <c r="N435" t="str">
        <v>F3</v>
      </c>
      <c r="O435" t="str">
        <v>1.4G</v>
      </c>
      <c r="P435" t="str">
        <v>1008-F3-69245918</v>
      </c>
      <c r="Q435">
        <v>0.432</v>
      </c>
      <c r="R435" t="str">
        <v>30</v>
      </c>
      <c r="S435">
        <v>25</v>
      </c>
      <c r="T435" t="str">
        <v>F-00000300</v>
      </c>
      <c r="U435">
        <v>380</v>
      </c>
      <c r="V435">
        <v>3.57438</v>
      </c>
      <c r="W435">
        <v>0</v>
      </c>
      <c r="X435" t="str">
        <v>https://tinyurl.com/yxfajugu</v>
      </c>
    </row>
    <row r="436">
      <c r="A436" t="str">
        <v>AutoTable</v>
      </c>
      <c r="D436" t="str">
        <v>01632-12</v>
      </c>
      <c r="E436" t="str">
        <v>BATT. Ø30 16 COMÈTES MOSAÏQUE VIOLET À CLI BLANC</v>
      </c>
      <c r="F436" t="str">
        <v>1</v>
      </c>
      <c r="G436" t="str">
        <v>2019</v>
      </c>
      <c r="H436" t="str">
        <v>BATTERIE</v>
      </c>
      <c r="I436" t="str">
        <v>DROITE</v>
      </c>
      <c r="J436">
        <v>30</v>
      </c>
      <c r="K436" t="str">
        <v>CLIGNO</v>
      </c>
      <c r="L436" t="str">
        <v>VIOLET</v>
      </c>
      <c r="M436" t="str">
        <v>CN</v>
      </c>
      <c r="N436" t="str">
        <v>F3</v>
      </c>
      <c r="O436" t="str">
        <v>1.4G</v>
      </c>
      <c r="P436" t="str">
        <v>1008-F3-69245918</v>
      </c>
      <c r="Q436">
        <v>0.432</v>
      </c>
      <c r="R436" t="str">
        <v>30</v>
      </c>
      <c r="S436">
        <v>25</v>
      </c>
      <c r="T436" t="str">
        <v>F-00000300</v>
      </c>
      <c r="U436">
        <v>276</v>
      </c>
      <c r="V436">
        <v>3.58981</v>
      </c>
      <c r="W436">
        <v>0</v>
      </c>
      <c r="X436" t="str">
        <v>https://tinyurl.com/y3ecqpgo</v>
      </c>
    </row>
    <row r="437">
      <c r="A437" t="str">
        <v>AutoTable</v>
      </c>
      <c r="D437" t="str">
        <v>01632-16</v>
      </c>
      <c r="E437" t="str">
        <v>BATT. Ø30 16 COMÈTES MOSAÏQUE CLIGNO ROUGE</v>
      </c>
      <c r="F437" t="str">
        <v>1</v>
      </c>
      <c r="G437" t="str">
        <v/>
      </c>
      <c r="H437" t="str">
        <v>BATTERIE</v>
      </c>
      <c r="I437" t="str">
        <v>DROITE</v>
      </c>
      <c r="J437">
        <v>30</v>
      </c>
      <c r="K437" t="str">
        <v>CLIGNO</v>
      </c>
      <c r="L437" t="str">
        <v>ROUGE</v>
      </c>
      <c r="M437" t="str">
        <v>CN</v>
      </c>
      <c r="N437" t="str">
        <v>F3</v>
      </c>
      <c r="O437" t="str">
        <v>1.4G</v>
      </c>
      <c r="P437" t="str">
        <v>1008-F3-69245918</v>
      </c>
      <c r="Q437">
        <v>0.432</v>
      </c>
      <c r="R437" t="str">
        <v>30</v>
      </c>
      <c r="S437">
        <v>25</v>
      </c>
      <c r="T437" t="str">
        <v>F-00000300</v>
      </c>
      <c r="U437">
        <v>710</v>
      </c>
      <c r="V437">
        <v>3.58965</v>
      </c>
      <c r="W437">
        <v>0</v>
      </c>
      <c r="X437" t="str">
        <v>https://tinyurl.com/y3r9tu8e</v>
      </c>
    </row>
    <row r="438">
      <c r="A438" t="str">
        <v>AutoTable</v>
      </c>
      <c r="D438" t="str">
        <v>01632-17</v>
      </c>
      <c r="E438" t="str">
        <v>BATT. Ø30 16 COMÈTES MOSAÏQUE FRISSON BLANC</v>
      </c>
      <c r="F438" t="str">
        <v>1</v>
      </c>
      <c r="G438" t="str">
        <v/>
      </c>
      <c r="H438" t="str">
        <v>BATTERIE</v>
      </c>
      <c r="I438" t="str">
        <v>DROITE</v>
      </c>
      <c r="J438">
        <v>30</v>
      </c>
      <c r="K438" t="str">
        <v>CREPITANT</v>
      </c>
      <c r="L438" t="str">
        <v>ARGENT</v>
      </c>
      <c r="M438" t="str">
        <v>CN</v>
      </c>
      <c r="N438" t="str">
        <v>F3</v>
      </c>
      <c r="O438" t="str">
        <v>1.4G</v>
      </c>
      <c r="P438" t="str">
        <v>1008-F3-69245918</v>
      </c>
      <c r="Q438">
        <v>0.432</v>
      </c>
      <c r="R438" t="str">
        <v>30</v>
      </c>
      <c r="S438">
        <v>25</v>
      </c>
      <c r="T438" t="str">
        <v>F-00000300</v>
      </c>
      <c r="U438">
        <v>436</v>
      </c>
      <c r="V438">
        <v>3.58962</v>
      </c>
      <c r="W438">
        <v>0</v>
      </c>
      <c r="X438" t="str">
        <v>https://youtu.be/LsBk5okC0i4</v>
      </c>
    </row>
    <row r="439">
      <c r="A439" t="str">
        <v>AutoTable</v>
      </c>
      <c r="D439" t="str">
        <v>01632-19</v>
      </c>
      <c r="E439" t="str">
        <v>BATT. Ø30 16 COMÈTES MOSAÏQUE FILET D'OR</v>
      </c>
      <c r="F439" t="str">
        <v>1</v>
      </c>
      <c r="G439" t="str">
        <v/>
      </c>
      <c r="H439" t="str">
        <v>BATTERIE</v>
      </c>
      <c r="I439" t="str">
        <v>DROITE</v>
      </c>
      <c r="J439">
        <v>30</v>
      </c>
      <c r="K439" t="str">
        <v>MOSAIQUE</v>
      </c>
      <c r="L439" t="str">
        <v>KAMURO</v>
      </c>
      <c r="M439" t="str">
        <v>CN</v>
      </c>
      <c r="N439" t="str">
        <v>F3</v>
      </c>
      <c r="O439" t="str">
        <v>1.4G</v>
      </c>
      <c r="P439" t="str">
        <v>1008-F3-69245918</v>
      </c>
      <c r="Q439">
        <v>0.432</v>
      </c>
      <c r="R439" t="str">
        <v>30</v>
      </c>
      <c r="S439">
        <v>25</v>
      </c>
      <c r="T439" t="str">
        <v>F-00000300</v>
      </c>
      <c r="U439">
        <v>642</v>
      </c>
      <c r="V439">
        <v>3.59</v>
      </c>
      <c r="W439">
        <v>240</v>
      </c>
      <c r="X439" t="str">
        <v>https://tinyurl.com/y3z8ymu6</v>
      </c>
    </row>
    <row r="440">
      <c r="A440" t="str">
        <v>AutoTable</v>
      </c>
      <c r="D440" t="str">
        <v>01632-20</v>
      </c>
      <c r="E440" t="str">
        <v>BATT. Ø30 16 COMÈTES MOSAÏQUE ROSE</v>
      </c>
      <c r="F440" t="str">
        <v>1</v>
      </c>
      <c r="G440" t="str">
        <v/>
      </c>
      <c r="H440" t="str">
        <v>BATTERIE</v>
      </c>
      <c r="I440" t="str">
        <v>DROITE</v>
      </c>
      <c r="J440">
        <v>30</v>
      </c>
      <c r="K440" t="str">
        <v>MOSAIQUE</v>
      </c>
      <c r="L440" t="str">
        <v>ROSE</v>
      </c>
      <c r="M440" t="str">
        <v>CN</v>
      </c>
      <c r="N440" t="str">
        <v>F3</v>
      </c>
      <c r="O440" t="str">
        <v>1.4G</v>
      </c>
      <c r="P440" t="str">
        <v>1008-F3-69245918</v>
      </c>
      <c r="Q440">
        <v>0.432</v>
      </c>
      <c r="R440" t="str">
        <v>30</v>
      </c>
      <c r="S440">
        <v>25</v>
      </c>
      <c r="T440" t="str">
        <v>F-00000300</v>
      </c>
      <c r="U440">
        <v>573</v>
      </c>
      <c r="V440">
        <v>3.57875</v>
      </c>
      <c r="W440">
        <v>0</v>
      </c>
      <c r="X440" t="str">
        <v>https://youtu.be/69W6FeAhqLY</v>
      </c>
    </row>
    <row r="441">
      <c r="A441" t="str">
        <v>AutoTable</v>
      </c>
      <c r="D441" t="str">
        <v>01644-02</v>
      </c>
      <c r="E441" t="str">
        <v>BATT. 45 MM 16 CPS TB BOMBES BLEUES</v>
      </c>
      <c r="F441" t="str">
        <v>OPPORTUNITE</v>
      </c>
      <c r="G441" t="str">
        <v/>
      </c>
      <c r="H441" t="str">
        <v>BATTERIE</v>
      </c>
      <c r="I441" t="str">
        <v>DROITE</v>
      </c>
      <c r="J441">
        <v>45</v>
      </c>
      <c r="K441" t="str">
        <v>BOMBE TRONC</v>
      </c>
      <c r="L441" t="str">
        <v>BLEU</v>
      </c>
      <c r="M441" t="str">
        <v>CN</v>
      </c>
      <c r="N441" t="str">
        <v>F4</v>
      </c>
      <c r="O441" t="str">
        <v>1.4G</v>
      </c>
      <c r="P441" t="str">
        <v>1008-F4-69254062</v>
      </c>
      <c r="Q441">
        <v>0.592</v>
      </c>
      <c r="R441" t="str">
        <v>30</v>
      </c>
      <c r="S441">
        <v>45</v>
      </c>
      <c r="T441" t="str">
        <v>F-00000300</v>
      </c>
      <c r="U441">
        <v>13</v>
      </c>
      <c r="V441">
        <v>8.29385</v>
      </c>
      <c r="W441">
        <v>14</v>
      </c>
      <c r="X441" t="str">
        <v/>
      </c>
    </row>
    <row r="442">
      <c r="A442" t="str">
        <v>AutoTable</v>
      </c>
      <c r="D442" t="str">
        <v>01644-06</v>
      </c>
      <c r="E442" t="str">
        <v>BATT. 45 MM 16 CPS TB BOMBES ROUGES</v>
      </c>
      <c r="F442" t="str">
        <v>OPPORTUNITE</v>
      </c>
      <c r="G442" t="str">
        <v/>
      </c>
      <c r="H442" t="str">
        <v>BATTERIE</v>
      </c>
      <c r="I442" t="str">
        <v>DROITE</v>
      </c>
      <c r="J442">
        <v>45</v>
      </c>
      <c r="K442" t="str">
        <v>BOMBE TRONC</v>
      </c>
      <c r="L442" t="str">
        <v>ROUGE</v>
      </c>
      <c r="M442" t="str">
        <v>CN</v>
      </c>
      <c r="N442" t="str">
        <v>F4</v>
      </c>
      <c r="O442" t="str">
        <v>1.4G</v>
      </c>
      <c r="P442" t="str">
        <v>1008-F4-69254062</v>
      </c>
      <c r="Q442">
        <v>0.592</v>
      </c>
      <c r="R442" t="str">
        <v>30</v>
      </c>
      <c r="S442">
        <v>45</v>
      </c>
      <c r="T442" t="str">
        <v>F-00000300</v>
      </c>
      <c r="U442">
        <v>74</v>
      </c>
      <c r="V442">
        <v>8.295</v>
      </c>
      <c r="W442">
        <v>15</v>
      </c>
      <c r="X442" t="str">
        <v/>
      </c>
    </row>
    <row r="443">
      <c r="A443" t="str">
        <v>AutoTable</v>
      </c>
      <c r="D443" t="str">
        <v>01644-08</v>
      </c>
      <c r="E443" t="str">
        <v>BATT. 45 MM 16 CPS TB BOMBES MULTICOLORES</v>
      </c>
      <c r="F443" t="str">
        <v>OPPORTUNITE</v>
      </c>
      <c r="G443" t="str">
        <v/>
      </c>
      <c r="H443" t="str">
        <v>BATTERIE</v>
      </c>
      <c r="I443" t="str">
        <v>DROITE</v>
      </c>
      <c r="J443">
        <v>45</v>
      </c>
      <c r="K443" t="str">
        <v>BOMBE TRONC</v>
      </c>
      <c r="L443" t="str">
        <v>MULTICOLORE</v>
      </c>
      <c r="M443" t="str">
        <v>CN</v>
      </c>
      <c r="N443" t="str">
        <v>F4</v>
      </c>
      <c r="O443" t="str">
        <v>1.4G</v>
      </c>
      <c r="P443" t="str">
        <v>1008-F4-69254062</v>
      </c>
      <c r="Q443">
        <v>0.592</v>
      </c>
      <c r="R443" t="str">
        <v>30</v>
      </c>
      <c r="S443">
        <v>45</v>
      </c>
      <c r="T443" t="str">
        <v>F-00000300</v>
      </c>
      <c r="U443">
        <v>128</v>
      </c>
      <c r="V443">
        <v>8.29105</v>
      </c>
      <c r="W443">
        <v>19</v>
      </c>
      <c r="X443" t="str">
        <v/>
      </c>
    </row>
    <row r="444">
      <c r="A444" t="str">
        <v>AutoTable</v>
      </c>
      <c r="D444" t="str">
        <v>01644-09</v>
      </c>
      <c r="E444" t="str">
        <v>BATT. 45 MM 16 CPS TB BOMBES ARGENT</v>
      </c>
      <c r="F444" t="str">
        <v>ANCIENNES REFS</v>
      </c>
      <c r="G444" t="str">
        <v/>
      </c>
      <c r="H444" t="str">
        <v>BATTERIE</v>
      </c>
      <c r="I444" t="str">
        <v>DROITE</v>
      </c>
      <c r="J444">
        <v>45</v>
      </c>
      <c r="K444" t="str">
        <v>BOMBE TRONC</v>
      </c>
      <c r="L444" t="str">
        <v>ARGENT</v>
      </c>
      <c r="M444" t="str">
        <v>CN</v>
      </c>
      <c r="N444" t="str">
        <v>F4</v>
      </c>
      <c r="O444" t="str">
        <v>1.4G</v>
      </c>
      <c r="P444" t="str">
        <v>1008-F4-69254062</v>
      </c>
      <c r="Q444">
        <v>0.592</v>
      </c>
      <c r="R444" t="str">
        <v>30</v>
      </c>
      <c r="S444">
        <v>45</v>
      </c>
      <c r="T444" t="str">
        <v>F-00000300</v>
      </c>
      <c r="U444">
        <v>0</v>
      </c>
      <c r="V444">
        <v>7.93</v>
      </c>
      <c r="W444">
        <v>0</v>
      </c>
      <c r="X444" t="str">
        <v/>
      </c>
    </row>
    <row r="445">
      <c r="A445" t="str">
        <v>AutoTable</v>
      </c>
      <c r="D445" t="str">
        <v>01644-11</v>
      </c>
      <c r="E445" t="str">
        <v>BATT. 45 MM 16 CPS TB BOMBES VIOLET</v>
      </c>
      <c r="F445" t="str">
        <v>ANCIENNES REFS</v>
      </c>
      <c r="G445" t="str">
        <v/>
      </c>
      <c r="H445" t="str">
        <v>BATTERIE</v>
      </c>
      <c r="I445" t="str">
        <v>DROITE</v>
      </c>
      <c r="J445">
        <v>45</v>
      </c>
      <c r="K445" t="str">
        <v>BOMBE TRONC</v>
      </c>
      <c r="L445" t="str">
        <v>VIOLET</v>
      </c>
      <c r="M445" t="str">
        <v>CN</v>
      </c>
      <c r="N445" t="str">
        <v>F4</v>
      </c>
      <c r="O445" t="str">
        <v>1.4G</v>
      </c>
      <c r="P445" t="str">
        <v>1008-F4-69254062</v>
      </c>
      <c r="Q445">
        <v>0.592</v>
      </c>
      <c r="R445" t="str">
        <v>30</v>
      </c>
      <c r="S445">
        <v>45</v>
      </c>
      <c r="T445" t="str">
        <v>F-00000300</v>
      </c>
      <c r="U445">
        <v>0</v>
      </c>
      <c r="V445">
        <v>7.90643</v>
      </c>
      <c r="W445">
        <v>0</v>
      </c>
      <c r="X445" t="str">
        <v/>
      </c>
    </row>
    <row r="446">
      <c r="A446" t="str">
        <v>AutoTable</v>
      </c>
      <c r="D446" t="str">
        <v>01644-13</v>
      </c>
      <c r="E446" t="str">
        <v>BATT. 45 MM 16 CPS TB BOMBES CLIGNOTANTES ARGENT</v>
      </c>
      <c r="F446" t="str">
        <v>ANCIENNES REFS</v>
      </c>
      <c r="G446" t="str">
        <v/>
      </c>
      <c r="H446" t="str">
        <v>BATTERIE</v>
      </c>
      <c r="I446" t="str">
        <v>DROITE</v>
      </c>
      <c r="J446">
        <v>45</v>
      </c>
      <c r="K446" t="str">
        <v>BOMBE CLIGNO</v>
      </c>
      <c r="L446" t="str">
        <v>ARGENT</v>
      </c>
      <c r="M446" t="str">
        <v>CN</v>
      </c>
      <c r="N446" t="str">
        <v>F4</v>
      </c>
      <c r="O446" t="str">
        <v>1.4G</v>
      </c>
      <c r="P446" t="str">
        <v>1008-F4-69254062</v>
      </c>
      <c r="Q446">
        <v>0.592</v>
      </c>
      <c r="R446" t="str">
        <v>30</v>
      </c>
      <c r="S446">
        <v>45</v>
      </c>
      <c r="T446" t="str">
        <v>F-00000300</v>
      </c>
      <c r="U446">
        <v>0</v>
      </c>
      <c r="V446">
        <v>8.29542</v>
      </c>
      <c r="W446">
        <v>0</v>
      </c>
      <c r="X446" t="str">
        <v/>
      </c>
    </row>
    <row r="447">
      <c r="A447" t="str">
        <v>AutoTable</v>
      </c>
      <c r="D447" t="str">
        <v>01644-17</v>
      </c>
      <c r="E447" t="str">
        <v>BATT. 45 MM 16 CPS TB BOMBES FRISSON BLANC</v>
      </c>
      <c r="F447" t="str">
        <v>ANCIENNES REFS</v>
      </c>
      <c r="G447" t="str">
        <v/>
      </c>
      <c r="H447" t="str">
        <v>BATTERIE</v>
      </c>
      <c r="I447" t="str">
        <v>DROITE</v>
      </c>
      <c r="J447">
        <v>45</v>
      </c>
      <c r="K447" t="str">
        <v>BOMBE TRONC</v>
      </c>
      <c r="L447" t="str">
        <v>FRISSON</v>
      </c>
      <c r="M447" t="str">
        <v>CN</v>
      </c>
      <c r="N447" t="str">
        <v>F4</v>
      </c>
      <c r="O447" t="str">
        <v>1.4G</v>
      </c>
      <c r="P447" t="str">
        <v>1008-F4-69254062</v>
      </c>
      <c r="Q447">
        <v>0.592</v>
      </c>
      <c r="R447" t="str">
        <v>30</v>
      </c>
      <c r="S447">
        <v>45</v>
      </c>
      <c r="T447" t="str">
        <v>F-00000300</v>
      </c>
      <c r="U447">
        <v>0</v>
      </c>
      <c r="V447">
        <v>8.29542</v>
      </c>
      <c r="W447">
        <v>0</v>
      </c>
      <c r="X447" t="str">
        <v/>
      </c>
    </row>
    <row r="448">
      <c r="A448" t="str">
        <v>AutoTable</v>
      </c>
      <c r="D448" t="str">
        <v>01644-19</v>
      </c>
      <c r="E448" t="str">
        <v>BATT. 45 MM 16 CPS TB BOMBES FILET D'OR</v>
      </c>
      <c r="F448" t="str">
        <v>OPPORTUNITE</v>
      </c>
      <c r="G448" t="str">
        <v/>
      </c>
      <c r="H448" t="str">
        <v>BATTERIE</v>
      </c>
      <c r="I448" t="str">
        <v>DROITE</v>
      </c>
      <c r="J448">
        <v>45</v>
      </c>
      <c r="K448" t="str">
        <v>BOMBE TRONC</v>
      </c>
      <c r="L448" t="str">
        <v>OR</v>
      </c>
      <c r="M448" t="str">
        <v>CN</v>
      </c>
      <c r="N448" t="str">
        <v>F4</v>
      </c>
      <c r="O448" t="str">
        <v>1.4G</v>
      </c>
      <c r="P448" t="str">
        <v>1008-F4-69254062</v>
      </c>
      <c r="Q448">
        <v>0.592</v>
      </c>
      <c r="R448" t="str">
        <v>30</v>
      </c>
      <c r="S448">
        <v>45</v>
      </c>
      <c r="T448" t="str">
        <v>F-00000300</v>
      </c>
      <c r="U448">
        <v>171</v>
      </c>
      <c r="V448">
        <v>8.18652</v>
      </c>
      <c r="W448">
        <v>12</v>
      </c>
      <c r="X448" t="str">
        <v/>
      </c>
    </row>
    <row r="449">
      <c r="A449" t="str">
        <v>AutoTable</v>
      </c>
      <c r="D449" t="str">
        <v>01644-27</v>
      </c>
      <c r="E449" t="str">
        <v>BATT. 45 MM 16 CPS TB BOMBES FRISSONNANT OR</v>
      </c>
      <c r="F449" t="str">
        <v>ANCIENNES REFS</v>
      </c>
      <c r="G449" t="str">
        <v/>
      </c>
      <c r="H449" t="str">
        <v>BATTERIE</v>
      </c>
      <c r="I449" t="str">
        <v>DROITE</v>
      </c>
      <c r="J449">
        <v>45</v>
      </c>
      <c r="K449" t="str">
        <v>BOMBE TRONC</v>
      </c>
      <c r="L449" t="str">
        <v>OR</v>
      </c>
      <c r="M449" t="str">
        <v>CN</v>
      </c>
      <c r="N449" t="str">
        <v>F4</v>
      </c>
      <c r="O449" t="str">
        <v>1.4G</v>
      </c>
      <c r="P449" t="str">
        <v>1008-F4-69254062</v>
      </c>
      <c r="Q449">
        <v>0.592</v>
      </c>
      <c r="R449" t="str">
        <v>30</v>
      </c>
      <c r="S449">
        <v>45</v>
      </c>
      <c r="T449" t="str">
        <v>F-00000300</v>
      </c>
      <c r="U449">
        <v>0</v>
      </c>
      <c r="V449">
        <v>7.6675</v>
      </c>
      <c r="W449">
        <v>0</v>
      </c>
      <c r="X449" t="str">
        <v/>
      </c>
    </row>
    <row r="450">
      <c r="A450" t="str">
        <v>AutoTable</v>
      </c>
      <c r="D450" t="str">
        <v>01644-30</v>
      </c>
      <c r="E450" t="str">
        <v>BATT. 45 MM 16 CPS TB BOMBES ASSORTIES</v>
      </c>
      <c r="F450" t="str">
        <v>ANCIENNES REFS</v>
      </c>
      <c r="G450" t="str">
        <v/>
      </c>
      <c r="H450" t="str">
        <v>BATTERIE</v>
      </c>
      <c r="I450" t="str">
        <v>DROITE</v>
      </c>
      <c r="J450">
        <v>45</v>
      </c>
      <c r="K450" t="str">
        <v>BOMBE TRONC</v>
      </c>
      <c r="L450" t="str">
        <v>ASSORTI</v>
      </c>
      <c r="M450" t="str">
        <v>CN</v>
      </c>
      <c r="N450" t="str">
        <v>F4</v>
      </c>
      <c r="O450" t="str">
        <v>1.4G</v>
      </c>
      <c r="P450" t="str">
        <v>1008-F4-69254062</v>
      </c>
      <c r="Q450">
        <v>0.592</v>
      </c>
      <c r="R450" t="str">
        <v>30</v>
      </c>
      <c r="S450">
        <v>45</v>
      </c>
      <c r="T450" t="str">
        <v>F-00000300</v>
      </c>
      <c r="U450">
        <v>0</v>
      </c>
      <c r="V450">
        <v>7.91073</v>
      </c>
      <c r="W450">
        <v>0</v>
      </c>
      <c r="X450" t="str">
        <v/>
      </c>
    </row>
    <row r="451">
      <c r="A451" t="str">
        <v>AutoTable</v>
      </c>
      <c r="D451" t="str">
        <v>01650-33</v>
      </c>
      <c r="E451" t="str">
        <v>BATT. Ø50 16 BTTES ASSORTIES</v>
      </c>
      <c r="F451" t="str">
        <v>1</v>
      </c>
      <c r="G451" t="str">
        <v/>
      </c>
      <c r="H451" t="str">
        <v>BATTERIE</v>
      </c>
      <c r="I451" t="str">
        <v>DROITE</v>
      </c>
      <c r="J451">
        <v>50</v>
      </c>
      <c r="K451" t="str">
        <v>PIVOINE</v>
      </c>
      <c r="L451" t="str">
        <v>ASSORTI</v>
      </c>
      <c r="M451" t="str">
        <v>CN</v>
      </c>
      <c r="N451" t="str">
        <v>F3</v>
      </c>
      <c r="O451" t="str">
        <v>1.4G</v>
      </c>
      <c r="P451" t="str">
        <v>1008-F3-69257858</v>
      </c>
      <c r="Q451">
        <v>0.5968</v>
      </c>
      <c r="R451" t="str">
        <v>30</v>
      </c>
      <c r="S451">
        <v>50</v>
      </c>
      <c r="T451" t="str">
        <v>F-00000300</v>
      </c>
      <c r="U451">
        <v>274</v>
      </c>
      <c r="V451">
        <v>10.20667</v>
      </c>
      <c r="W451">
        <v>215</v>
      </c>
      <c r="X451" t="str">
        <v>https://tinyurl.com/y2wkrtgq</v>
      </c>
    </row>
    <row r="452">
      <c r="A452" t="str">
        <v>AutoTable</v>
      </c>
      <c r="D452" t="str">
        <v>01650-99/CB</v>
      </c>
      <c r="E452" t="str">
        <v>BATT. Ø50 16 ARAIGNÉE CLIGNO BLANC + TC ARGENT</v>
      </c>
      <c r="F452" t="str">
        <v>1</v>
      </c>
      <c r="G452" t="str">
        <v>2020</v>
      </c>
      <c r="H452" t="str">
        <v>BATTERIE</v>
      </c>
      <c r="I452" t="str">
        <v>DROITE</v>
      </c>
      <c r="J452">
        <v>50</v>
      </c>
      <c r="K452" t="str">
        <v>CLIGNO</v>
      </c>
      <c r="L452" t="str">
        <v>BLANC</v>
      </c>
      <c r="M452" t="str">
        <v>CN</v>
      </c>
      <c r="N452" t="str">
        <v>F3</v>
      </c>
      <c r="O452" t="str">
        <v>1.4G</v>
      </c>
      <c r="P452" t="str">
        <v>1008-F3-69257858</v>
      </c>
      <c r="Q452">
        <v>0.5968</v>
      </c>
      <c r="R452" t="str">
        <v>30</v>
      </c>
      <c r="S452">
        <v>50</v>
      </c>
      <c r="T452" t="str">
        <v>F-00000300</v>
      </c>
      <c r="U452">
        <v>146</v>
      </c>
      <c r="V452">
        <v>10.20667</v>
      </c>
      <c r="W452">
        <v>1</v>
      </c>
      <c r="X452" t="str">
        <v/>
      </c>
    </row>
    <row r="453">
      <c r="A453" t="str">
        <v>AutoTable</v>
      </c>
      <c r="D453" t="str">
        <v>01650-99/FB</v>
      </c>
      <c r="E453" t="str">
        <v>BATT. Ø50 16 BTTES FRISSON BLANC + TC FRISSON BLC</v>
      </c>
      <c r="F453" t="str">
        <v>1</v>
      </c>
      <c r="G453" t="str">
        <v>2020</v>
      </c>
      <c r="H453" t="str">
        <v>BATTERIE</v>
      </c>
      <c r="I453" t="str">
        <v>DROITE</v>
      </c>
      <c r="J453">
        <v>50</v>
      </c>
      <c r="K453" t="str">
        <v>CREPITANT</v>
      </c>
      <c r="L453" t="str">
        <v>ARGENT</v>
      </c>
      <c r="M453" t="str">
        <v>CN</v>
      </c>
      <c r="N453" t="str">
        <v>F3</v>
      </c>
      <c r="O453" t="str">
        <v>1.4G</v>
      </c>
      <c r="P453" t="str">
        <v>1008-F3-69257858</v>
      </c>
      <c r="Q453">
        <v>0.5968</v>
      </c>
      <c r="R453" t="str">
        <v>30</v>
      </c>
      <c r="S453">
        <v>50</v>
      </c>
      <c r="T453" t="str">
        <v>F-00000300</v>
      </c>
      <c r="U453">
        <v>122</v>
      </c>
      <c r="V453">
        <v>10.20682</v>
      </c>
      <c r="W453">
        <v>1</v>
      </c>
      <c r="X453" t="str">
        <v/>
      </c>
    </row>
    <row r="454">
      <c r="A454" t="str">
        <v>AutoTable</v>
      </c>
      <c r="D454" t="str">
        <v>01650-99/FO</v>
      </c>
      <c r="E454" t="str">
        <v>BATT. Ø50 16 BTTES FILET D'OR + TC FILET D'OR</v>
      </c>
      <c r="F454" t="str">
        <v>1</v>
      </c>
      <c r="G454" t="str">
        <v>2020</v>
      </c>
      <c r="H454" t="str">
        <v>BATTERIE</v>
      </c>
      <c r="I454" t="str">
        <v>DROITE</v>
      </c>
      <c r="J454">
        <v>50</v>
      </c>
      <c r="K454" t="str">
        <v>PLEUREUR</v>
      </c>
      <c r="L454" t="str">
        <v>KAMURO</v>
      </c>
      <c r="M454" t="str">
        <v>CN</v>
      </c>
      <c r="N454" t="str">
        <v>F3</v>
      </c>
      <c r="O454" t="str">
        <v>1.4G</v>
      </c>
      <c r="P454" t="str">
        <v>1008-F3-69257858</v>
      </c>
      <c r="Q454">
        <v>0.5968</v>
      </c>
      <c r="R454" t="str">
        <v>30</v>
      </c>
      <c r="S454">
        <v>50</v>
      </c>
      <c r="T454" t="str">
        <v>F-00000300</v>
      </c>
      <c r="U454">
        <v>115</v>
      </c>
      <c r="V454">
        <v>10.2075</v>
      </c>
      <c r="W454">
        <v>1</v>
      </c>
      <c r="X454" t="str">
        <v/>
      </c>
    </row>
    <row r="455">
      <c r="A455" t="str">
        <v>AutoTable</v>
      </c>
      <c r="D455" t="str">
        <v>01650-99/M</v>
      </c>
      <c r="E455" t="str">
        <v>BATT. Ø50 16 BTTES MULTICOLORES + TC ARGENT</v>
      </c>
      <c r="F455" t="str">
        <v>1</v>
      </c>
      <c r="G455" t="str">
        <v>2020</v>
      </c>
      <c r="H455" t="str">
        <v>BATTERIE</v>
      </c>
      <c r="I455" t="str">
        <v>DROITE</v>
      </c>
      <c r="J455">
        <v>50</v>
      </c>
      <c r="K455" t="str">
        <v>PIVOINE</v>
      </c>
      <c r="L455" t="str">
        <v>MULTICOLORE</v>
      </c>
      <c r="M455" t="str">
        <v>CN</v>
      </c>
      <c r="N455" t="str">
        <v>F3</v>
      </c>
      <c r="O455" t="str">
        <v>1.4G</v>
      </c>
      <c r="P455" t="str">
        <v>1008-F3-69257858</v>
      </c>
      <c r="Q455">
        <v>0.5968</v>
      </c>
      <c r="R455" t="str">
        <v>30</v>
      </c>
      <c r="S455">
        <v>50</v>
      </c>
      <c r="T455" t="str">
        <v>F-00000300</v>
      </c>
      <c r="U455">
        <v>114</v>
      </c>
      <c r="V455">
        <v>10.20667</v>
      </c>
      <c r="W455">
        <v>1</v>
      </c>
      <c r="X455" t="str">
        <v/>
      </c>
    </row>
    <row r="456">
      <c r="A456" t="str">
        <v>AutoTable</v>
      </c>
      <c r="D456" t="str">
        <v>01930-27CE</v>
      </c>
      <c r="E456" t="str">
        <v>BATT. 30 MM 19 CPS HEVEA PETILLANT OR</v>
      </c>
      <c r="F456" t="str">
        <v>ANCIENNES REFS</v>
      </c>
      <c r="G456" t="str">
        <v/>
      </c>
      <c r="H456" t="str">
        <v>BATTERIE</v>
      </c>
      <c r="I456" t="str">
        <v>DROITE</v>
      </c>
      <c r="J456">
        <v>30</v>
      </c>
      <c r="K456" t="str">
        <v>BOMBE CLIGNO</v>
      </c>
      <c r="L456" t="str">
        <v>OR</v>
      </c>
      <c r="M456" t="str">
        <v>CN</v>
      </c>
      <c r="N456" t="str">
        <v>F4</v>
      </c>
      <c r="O456" t="str">
        <v>1.4G</v>
      </c>
      <c r="P456" t="str">
        <v>0163-F4-4316</v>
      </c>
      <c r="Q456">
        <v>0.38</v>
      </c>
      <c r="R456" t="str">
        <v>32</v>
      </c>
      <c r="S456">
        <v>30</v>
      </c>
      <c r="T456" t="str">
        <v>F-00000208</v>
      </c>
      <c r="U456">
        <v>0</v>
      </c>
      <c r="V456">
        <v>5.99</v>
      </c>
      <c r="W456">
        <v>0</v>
      </c>
      <c r="X456" t="str">
        <v/>
      </c>
    </row>
    <row r="457">
      <c r="A457" t="str">
        <v>AutoTable</v>
      </c>
      <c r="D457" t="str">
        <v>01930-63CE</v>
      </c>
      <c r="E457" t="str">
        <v>BATT. 30 MM 19 CPS HEVEA PETILLANT ARGENT</v>
      </c>
      <c r="F457" t="str">
        <v>ANCIENNES REFS</v>
      </c>
      <c r="G457" t="str">
        <v/>
      </c>
      <c r="H457" t="str">
        <v>BATTERIE</v>
      </c>
      <c r="I457" t="str">
        <v>DROITE</v>
      </c>
      <c r="J457">
        <v>30</v>
      </c>
      <c r="K457" t="str">
        <v>BOMBE CLIGNO</v>
      </c>
      <c r="L457" t="str">
        <v>ARGENT</v>
      </c>
      <c r="M457" t="str">
        <v>CN</v>
      </c>
      <c r="N457" t="str">
        <v>F4</v>
      </c>
      <c r="O457" t="str">
        <v>1.4G</v>
      </c>
      <c r="P457" t="str">
        <v>0163-F4-4316</v>
      </c>
      <c r="Q457">
        <v>0.38</v>
      </c>
      <c r="R457" t="str">
        <v>32</v>
      </c>
      <c r="S457">
        <v>30</v>
      </c>
      <c r="T457" t="str">
        <v>F-00000208</v>
      </c>
      <c r="U457">
        <v>0</v>
      </c>
      <c r="V457">
        <v>6.23</v>
      </c>
      <c r="W457">
        <v>0</v>
      </c>
      <c r="X457" t="str">
        <v/>
      </c>
    </row>
    <row r="458">
      <c r="A458" t="str">
        <v>AutoTable</v>
      </c>
      <c r="D458" t="str">
        <v>01930-64CE</v>
      </c>
      <c r="E458" t="str">
        <v>BATT. Ø30 19 BTTES PÉTILT. CITRON + TC CLI CITRON</v>
      </c>
      <c r="F458" t="str">
        <v>1</v>
      </c>
      <c r="G458" t="str">
        <v/>
      </c>
      <c r="H458" t="str">
        <v>BATTERIE</v>
      </c>
      <c r="I458" t="str">
        <v>DROITE</v>
      </c>
      <c r="J458">
        <v>30</v>
      </c>
      <c r="K458" t="str">
        <v>CLIGNO</v>
      </c>
      <c r="L458" t="str">
        <v>CITRON</v>
      </c>
      <c r="M458" t="str">
        <v>CN</v>
      </c>
      <c r="N458" t="str">
        <v>F4</v>
      </c>
      <c r="O458" t="str">
        <v>1.4G</v>
      </c>
      <c r="P458" t="str">
        <v>0163-F4-4316</v>
      </c>
      <c r="Q458">
        <v>0.38</v>
      </c>
      <c r="R458" t="str">
        <v>32</v>
      </c>
      <c r="S458">
        <v>30</v>
      </c>
      <c r="T458" t="str">
        <v>F-00000208</v>
      </c>
      <c r="U458">
        <v>0</v>
      </c>
      <c r="V458">
        <v>0</v>
      </c>
      <c r="W458">
        <v>0</v>
      </c>
      <c r="X458" t="str">
        <v>https://youtu.be/h8cTurvF55U</v>
      </c>
    </row>
    <row r="459">
      <c r="A459" t="str">
        <v>AutoTable</v>
      </c>
      <c r="D459" t="str">
        <v>01930-66CE</v>
      </c>
      <c r="E459" t="str">
        <v>BATT. 30 MM 19 CPS HEVEA PETILLANT ROUGE</v>
      </c>
      <c r="F459" t="str">
        <v>ANCIENNES REFS</v>
      </c>
      <c r="G459" t="str">
        <v/>
      </c>
      <c r="H459" t="str">
        <v>BATTERIE</v>
      </c>
      <c r="I459" t="str">
        <v>DROITE</v>
      </c>
      <c r="J459">
        <v>30</v>
      </c>
      <c r="K459" t="str">
        <v>BOMBE CLIGNO</v>
      </c>
      <c r="L459" t="str">
        <v>ROUGE</v>
      </c>
      <c r="M459" t="str">
        <v>CN</v>
      </c>
      <c r="N459" t="str">
        <v>F4</v>
      </c>
      <c r="O459" t="str">
        <v>1.4G</v>
      </c>
      <c r="P459" t="str">
        <v>0163-F4-4316</v>
      </c>
      <c r="Q459">
        <v>0.38</v>
      </c>
      <c r="R459" t="str">
        <v>32</v>
      </c>
      <c r="S459">
        <v>30</v>
      </c>
      <c r="T459" t="str">
        <v>F-00000208</v>
      </c>
      <c r="U459">
        <v>0</v>
      </c>
      <c r="V459">
        <v>6.84</v>
      </c>
      <c r="W459">
        <v>0</v>
      </c>
      <c r="X459" t="str">
        <v/>
      </c>
    </row>
    <row r="460">
      <c r="A460" t="str">
        <v>AutoTable</v>
      </c>
      <c r="D460" t="str">
        <v>01930-67CE</v>
      </c>
      <c r="E460" t="str">
        <v>BATT. Ø30 19 BTTES PÉTILT. ORANGE  + TC CLI ORANGE</v>
      </c>
      <c r="F460" t="str">
        <v>1</v>
      </c>
      <c r="G460" t="str">
        <v/>
      </c>
      <c r="H460" t="str">
        <v>BATTERIE</v>
      </c>
      <c r="I460" t="str">
        <v>DROITE</v>
      </c>
      <c r="J460">
        <v>30</v>
      </c>
      <c r="K460" t="str">
        <v>CLIGNO</v>
      </c>
      <c r="L460" t="str">
        <v>ORANGE</v>
      </c>
      <c r="M460" t="str">
        <v>CN</v>
      </c>
      <c r="N460" t="str">
        <v>F4</v>
      </c>
      <c r="O460" t="str">
        <v>1.4G</v>
      </c>
      <c r="P460" t="str">
        <v>0163-F4-4316</v>
      </c>
      <c r="Q460">
        <v>0.38</v>
      </c>
      <c r="R460" t="str">
        <v>32</v>
      </c>
      <c r="S460">
        <v>30</v>
      </c>
      <c r="T460" t="str">
        <v>F-00000208</v>
      </c>
      <c r="U460">
        <v>0</v>
      </c>
      <c r="V460">
        <v>7.06</v>
      </c>
      <c r="W460">
        <v>0</v>
      </c>
      <c r="X460" t="str">
        <v/>
      </c>
    </row>
    <row r="461">
      <c r="A461" t="str">
        <v>AutoTable</v>
      </c>
      <c r="D461" t="str">
        <v>01932-08CE</v>
      </c>
      <c r="E461" t="str">
        <v>BATT. Ø30 19 BTTES CASCADE MULTICOLORE</v>
      </c>
      <c r="F461" t="str">
        <v>1</v>
      </c>
      <c r="G461" t="str">
        <v/>
      </c>
      <c r="H461" t="str">
        <v>BATTERIE</v>
      </c>
      <c r="I461" t="str">
        <v>DROITE</v>
      </c>
      <c r="J461">
        <v>30</v>
      </c>
      <c r="K461" t="str">
        <v>PLEUREUR</v>
      </c>
      <c r="L461" t="str">
        <v>MULTICOLORE</v>
      </c>
      <c r="M461" t="str">
        <v>CN</v>
      </c>
      <c r="N461" t="str">
        <v>F2</v>
      </c>
      <c r="O461" t="str">
        <v>1.4G</v>
      </c>
      <c r="P461" t="str">
        <v>1008-F2-69254320</v>
      </c>
      <c r="Q461">
        <v>0.346</v>
      </c>
      <c r="R461" t="str">
        <v>30</v>
      </c>
      <c r="S461">
        <v>8</v>
      </c>
      <c r="T461" t="str">
        <v>F-00000262</v>
      </c>
      <c r="U461">
        <v>24</v>
      </c>
      <c r="V461">
        <v>5.78958</v>
      </c>
      <c r="W461">
        <v>0</v>
      </c>
      <c r="X461" t="str">
        <v>https://tinyurl.com/y4wxuh5x</v>
      </c>
    </row>
    <row r="462">
      <c r="A462" t="str">
        <v>AutoTable</v>
      </c>
      <c r="D462" t="str">
        <v>01932-10CE</v>
      </c>
      <c r="E462" t="str">
        <v>BATT. Ø30 19 BTTES CASCADE VIOLETTE</v>
      </c>
      <c r="F462" t="str">
        <v>1</v>
      </c>
      <c r="G462" t="str">
        <v/>
      </c>
      <c r="H462" t="str">
        <v>BATTERIE</v>
      </c>
      <c r="I462" t="str">
        <v>DROITE</v>
      </c>
      <c r="J462">
        <v>30</v>
      </c>
      <c r="K462" t="str">
        <v>PLEUREUR</v>
      </c>
      <c r="L462" t="str">
        <v>VIOLET</v>
      </c>
      <c r="M462" t="str">
        <v>CN</v>
      </c>
      <c r="N462" t="str">
        <v>F2</v>
      </c>
      <c r="O462" t="str">
        <v>1.4G</v>
      </c>
      <c r="P462" t="str">
        <v>1008-F2-69254320</v>
      </c>
      <c r="Q462">
        <v>0.346</v>
      </c>
      <c r="R462" t="str">
        <v>30</v>
      </c>
      <c r="S462">
        <v>8</v>
      </c>
      <c r="T462" t="str">
        <v>F-00000262</v>
      </c>
      <c r="U462">
        <v>113</v>
      </c>
      <c r="V462">
        <v>5.64813</v>
      </c>
      <c r="W462">
        <v>16</v>
      </c>
      <c r="X462" t="str">
        <v>https://tinyurl.com/yyvashp8</v>
      </c>
    </row>
    <row r="463">
      <c r="A463" t="str">
        <v>AutoTable</v>
      </c>
      <c r="D463" t="str">
        <v>01932-12A/VCE</v>
      </c>
      <c r="E463" t="str">
        <v>BATT. Ø30 19 BTTES CASCADE ARGENT / VERT</v>
      </c>
      <c r="F463" t="str">
        <v>1</v>
      </c>
      <c r="G463" t="str">
        <v/>
      </c>
      <c r="H463" t="str">
        <v>BATTERIE</v>
      </c>
      <c r="I463" t="str">
        <v>DROITE</v>
      </c>
      <c r="J463">
        <v>30</v>
      </c>
      <c r="K463" t="str">
        <v>PLEUREUR</v>
      </c>
      <c r="L463" t="str">
        <v>VERT</v>
      </c>
      <c r="M463" t="str">
        <v>CN</v>
      </c>
      <c r="N463" t="str">
        <v>F2</v>
      </c>
      <c r="O463" t="str">
        <v>1.4G</v>
      </c>
      <c r="P463" t="str">
        <v>1008-F2-69254320</v>
      </c>
      <c r="Q463">
        <v>0.346</v>
      </c>
      <c r="R463" t="str">
        <v>30</v>
      </c>
      <c r="S463">
        <v>8</v>
      </c>
      <c r="T463" t="str">
        <v>F-00000262</v>
      </c>
      <c r="U463">
        <v>9</v>
      </c>
      <c r="V463">
        <v>5.60222</v>
      </c>
      <c r="W463">
        <v>0</v>
      </c>
      <c r="X463" t="str">
        <v>https://tinyurl.com/yydfwst2</v>
      </c>
    </row>
    <row r="464">
      <c r="A464" t="str">
        <v>AutoTable</v>
      </c>
      <c r="D464" t="str">
        <v>01932-18CE</v>
      </c>
      <c r="E464" t="str">
        <v>BATT. Ø30 19 BTTES CASCADE FILET D'OR</v>
      </c>
      <c r="F464" t="str">
        <v>1</v>
      </c>
      <c r="G464" t="str">
        <v/>
      </c>
      <c r="H464" t="str">
        <v>BATTERIE</v>
      </c>
      <c r="I464" t="str">
        <v>DROITE</v>
      </c>
      <c r="J464">
        <v>30</v>
      </c>
      <c r="K464" t="str">
        <v>PLEUREUR</v>
      </c>
      <c r="L464" t="str">
        <v>KAMURO</v>
      </c>
      <c r="M464" t="str">
        <v>CN</v>
      </c>
      <c r="N464" t="str">
        <v>F2</v>
      </c>
      <c r="O464" t="str">
        <v>1.4G</v>
      </c>
      <c r="P464" t="str">
        <v>1008-F2-69254320</v>
      </c>
      <c r="Q464">
        <v>0.307</v>
      </c>
      <c r="R464" t="str">
        <v>30</v>
      </c>
      <c r="S464">
        <v>8</v>
      </c>
      <c r="T464" t="str">
        <v>F-00000262</v>
      </c>
      <c r="U464">
        <v>0</v>
      </c>
      <c r="V464">
        <v>5.6</v>
      </c>
      <c r="W464">
        <v>0</v>
      </c>
      <c r="X464" t="str">
        <v>https://youtu.be/M5PNIOhOo60</v>
      </c>
    </row>
    <row r="465">
      <c r="A465" t="str">
        <v>AutoTable</v>
      </c>
      <c r="D465" t="str">
        <v>01935-13</v>
      </c>
      <c r="E465" t="str">
        <v>BATT. 30 MM 19 CPS BOMBETTES CLIGNOTANTES ARGENT E</v>
      </c>
      <c r="F465" t="str">
        <v>ANCIENNES REFS</v>
      </c>
      <c r="G465" t="str">
        <v/>
      </c>
      <c r="H465" t="str">
        <v>BATTERIE</v>
      </c>
      <c r="I465" t="str">
        <v>DROITE</v>
      </c>
      <c r="J465">
        <v>30</v>
      </c>
      <c r="K465" t="str">
        <v>BOMBE CLIGNO</v>
      </c>
      <c r="L465" t="str">
        <v>ARGENT</v>
      </c>
      <c r="M465" t="str">
        <v>CN</v>
      </c>
      <c r="N465" t="str">
        <v>F3</v>
      </c>
      <c r="O465" t="str">
        <v>1.4G</v>
      </c>
      <c r="P465" t="str">
        <v>1008-F3-69245094</v>
      </c>
      <c r="Q465">
        <v>0.4275</v>
      </c>
      <c r="R465" t="str">
        <v>30</v>
      </c>
      <c r="S465">
        <v>25</v>
      </c>
      <c r="T465" t="str">
        <v>F-00000114</v>
      </c>
      <c r="U465">
        <v>0</v>
      </c>
      <c r="V465">
        <v>4.33</v>
      </c>
      <c r="W465">
        <v>0</v>
      </c>
      <c r="X465" t="str">
        <v/>
      </c>
    </row>
    <row r="466">
      <c r="A466" t="str">
        <v>AutoTable</v>
      </c>
      <c r="D466" t="str">
        <v>01935-16</v>
      </c>
      <c r="E466" t="str">
        <v>BATT. Ø30 19 BTTES CLIGNO ROUGE + TC CLIGNO ROUGE</v>
      </c>
      <c r="F466" t="str">
        <v>1</v>
      </c>
      <c r="G466" t="str">
        <v>2019</v>
      </c>
      <c r="H466" t="str">
        <v>BATTERIE</v>
      </c>
      <c r="I466" t="str">
        <v>DROITE</v>
      </c>
      <c r="J466">
        <v>30</v>
      </c>
      <c r="K466" t="str">
        <v>CLIGNO</v>
      </c>
      <c r="L466" t="str">
        <v>ROUGE</v>
      </c>
      <c r="M466" t="str">
        <v>CN</v>
      </c>
      <c r="N466" t="str">
        <v>F3</v>
      </c>
      <c r="O466" t="str">
        <v>1.4G</v>
      </c>
      <c r="P466" t="str">
        <v>1008-F3-69245094</v>
      </c>
      <c r="Q466">
        <v>0.4275</v>
      </c>
      <c r="R466" t="str">
        <v>30</v>
      </c>
      <c r="S466">
        <v>25</v>
      </c>
      <c r="T466" t="str">
        <v>F-00000114</v>
      </c>
      <c r="U466">
        <v>462</v>
      </c>
      <c r="V466">
        <v>4.76292</v>
      </c>
      <c r="W466">
        <v>0</v>
      </c>
      <c r="X466" t="str">
        <v>https://youtu.be/yyqVwfMNkrE</v>
      </c>
    </row>
    <row r="467">
      <c r="A467" t="str">
        <v>AutoTable</v>
      </c>
      <c r="D467" t="str">
        <v>01935-31</v>
      </c>
      <c r="E467" t="str">
        <v>BATT. Ø30 19 BTTES TRICOLORES + TC SCINTILLANT OR</v>
      </c>
      <c r="F467" t="str">
        <v>1</v>
      </c>
      <c r="G467" t="str">
        <v/>
      </c>
      <c r="H467" t="str">
        <v>BATTERIE</v>
      </c>
      <c r="I467" t="str">
        <v>DROITE</v>
      </c>
      <c r="J467">
        <v>30</v>
      </c>
      <c r="K467" t="str">
        <v>PIVOINE</v>
      </c>
      <c r="L467" t="str">
        <v>TRICOLORE</v>
      </c>
      <c r="M467" t="str">
        <v>CN</v>
      </c>
      <c r="N467" t="str">
        <v>F3</v>
      </c>
      <c r="O467" t="str">
        <v>1.4G</v>
      </c>
      <c r="P467" t="str">
        <v>1008-F3-69245094</v>
      </c>
      <c r="Q467">
        <v>0.4275</v>
      </c>
      <c r="R467" t="str">
        <v>30</v>
      </c>
      <c r="S467">
        <v>25</v>
      </c>
      <c r="T467" t="str">
        <v>F-00000114</v>
      </c>
      <c r="U467">
        <v>296</v>
      </c>
      <c r="V467">
        <v>4.5775</v>
      </c>
      <c r="W467">
        <v>0</v>
      </c>
      <c r="X467" t="str">
        <v>https://tinyurl.com/yyux7pm3</v>
      </c>
    </row>
    <row r="468">
      <c r="A468" t="str">
        <v>AutoTable</v>
      </c>
      <c r="D468" t="str">
        <v>01935-32</v>
      </c>
      <c r="E468" t="str">
        <v>BATT. Ø30 19 BTTES PAILL. OR &amp; ROSE + TC SCINT. OR</v>
      </c>
      <c r="F468" t="str">
        <v>1</v>
      </c>
      <c r="G468" t="str">
        <v/>
      </c>
      <c r="H468" t="str">
        <v>BATTERIE</v>
      </c>
      <c r="I468" t="str">
        <v>DROITE</v>
      </c>
      <c r="J468">
        <v>30</v>
      </c>
      <c r="K468" t="str">
        <v>CLIGNO</v>
      </c>
      <c r="L468" t="str">
        <v>ROSE</v>
      </c>
      <c r="M468" t="str">
        <v>CN</v>
      </c>
      <c r="N468" t="str">
        <v>F3</v>
      </c>
      <c r="O468" t="str">
        <v>1.4G</v>
      </c>
      <c r="P468" t="str">
        <v>1008-F3-69245094</v>
      </c>
      <c r="Q468">
        <v>0.4275</v>
      </c>
      <c r="R468" t="str">
        <v>30</v>
      </c>
      <c r="S468">
        <v>25</v>
      </c>
      <c r="T468" t="str">
        <v>F-00000114</v>
      </c>
      <c r="U468">
        <v>141</v>
      </c>
      <c r="V468">
        <v>4.57729</v>
      </c>
      <c r="W468">
        <v>142</v>
      </c>
      <c r="X468" t="str">
        <v>https://tinyurl.com/y39pe36s</v>
      </c>
    </row>
    <row r="469">
      <c r="A469" t="str">
        <v>AutoTable</v>
      </c>
      <c r="D469" t="str">
        <v>01935-37</v>
      </c>
      <c r="E469" t="str">
        <v>BATT. Ø30 19 BTTES FILET OR + TC / BLEUE + TC BLEU</v>
      </c>
      <c r="F469" t="str">
        <v>1</v>
      </c>
      <c r="G469" t="str">
        <v/>
      </c>
      <c r="H469" t="str">
        <v>BATTERIE</v>
      </c>
      <c r="I469" t="str">
        <v>DROITE</v>
      </c>
      <c r="J469">
        <v>30</v>
      </c>
      <c r="K469" t="str">
        <v>PLEUREUR</v>
      </c>
      <c r="L469" t="str">
        <v>KAMURO</v>
      </c>
      <c r="M469" t="str">
        <v>CN</v>
      </c>
      <c r="N469" t="str">
        <v>F3</v>
      </c>
      <c r="O469" t="str">
        <v>1.4G</v>
      </c>
      <c r="P469" t="str">
        <v>1008-F3-69245094</v>
      </c>
      <c r="Q469">
        <v>0.4275</v>
      </c>
      <c r="R469" t="str">
        <v>30</v>
      </c>
      <c r="S469">
        <v>25</v>
      </c>
      <c r="T469" t="str">
        <v>F-00000114</v>
      </c>
      <c r="U469">
        <v>105</v>
      </c>
      <c r="V469">
        <v>4.76</v>
      </c>
      <c r="W469">
        <v>100</v>
      </c>
      <c r="X469" t="str">
        <v>https://tinyurl.com/y4xyzkve</v>
      </c>
    </row>
    <row r="470">
      <c r="A470" t="str">
        <v>AutoTable</v>
      </c>
      <c r="D470" t="str">
        <v>02022-01</v>
      </c>
      <c r="E470" t="str">
        <v>BATT. Ø20 20 BTTES OEUFS DRAGON + TC FRISSON BLC</v>
      </c>
      <c r="F470" t="str">
        <v>1</v>
      </c>
      <c r="G470" t="str">
        <v/>
      </c>
      <c r="H470" t="str">
        <v>BATTERIE</v>
      </c>
      <c r="I470" t="str">
        <v>DROITE</v>
      </c>
      <c r="J470">
        <v>20</v>
      </c>
      <c r="K470" t="str">
        <v>CREPITANT</v>
      </c>
      <c r="L470" t="str">
        <v>ARGENT</v>
      </c>
      <c r="M470" t="str">
        <v>CN</v>
      </c>
      <c r="N470" t="str">
        <v>F2</v>
      </c>
      <c r="O470" t="str">
        <v>1.4G</v>
      </c>
      <c r="P470" t="str">
        <v>1008-F2-69254048</v>
      </c>
      <c r="Q470">
        <v>0.124</v>
      </c>
      <c r="R470" t="str">
        <v>30</v>
      </c>
      <c r="S470">
        <v>8</v>
      </c>
      <c r="T470" t="str">
        <v>F-00000300</v>
      </c>
      <c r="U470">
        <v>1443</v>
      </c>
      <c r="V470">
        <v>1.29</v>
      </c>
      <c r="W470">
        <v>0</v>
      </c>
      <c r="X470" t="str">
        <v>https://tinyurl.com/y38er86m</v>
      </c>
    </row>
    <row r="471">
      <c r="A471" t="str">
        <v>AutoTable</v>
      </c>
      <c r="D471" t="str">
        <v>02022-31</v>
      </c>
      <c r="E471" t="str">
        <v>BATT. Ø20 20 BTTES TRICOLORES + TC ARGENT</v>
      </c>
      <c r="F471" t="str">
        <v>1</v>
      </c>
      <c r="G471" t="str">
        <v/>
      </c>
      <c r="H471" t="str">
        <v>BATTERIE</v>
      </c>
      <c r="I471" t="str">
        <v>DROITE</v>
      </c>
      <c r="J471">
        <v>20</v>
      </c>
      <c r="K471" t="str">
        <v>PIVOINE</v>
      </c>
      <c r="L471" t="str">
        <v>TRICOLORE</v>
      </c>
      <c r="M471" t="str">
        <v>CN</v>
      </c>
      <c r="N471" t="str">
        <v>F2</v>
      </c>
      <c r="O471" t="str">
        <v>1.4G</v>
      </c>
      <c r="P471" t="str">
        <v>1008-F2-69254048</v>
      </c>
      <c r="Q471">
        <v>0.124</v>
      </c>
      <c r="R471" t="str">
        <v>30</v>
      </c>
      <c r="S471">
        <v>8</v>
      </c>
      <c r="T471" t="str">
        <v>F-00000300</v>
      </c>
      <c r="U471">
        <v>590</v>
      </c>
      <c r="V471">
        <v>1.50875</v>
      </c>
      <c r="W471">
        <v>213</v>
      </c>
      <c r="X471" t="str">
        <v>https://youtu.be/kNRDEyBk_2Y</v>
      </c>
    </row>
    <row r="472">
      <c r="A472" t="str">
        <v>AutoTable</v>
      </c>
      <c r="D472" t="str">
        <v>02022-33</v>
      </c>
      <c r="E472" t="str">
        <v>BATT. Ø20 20 BTTES VIOLET &amp; CLI BLC + TC FR. BLC</v>
      </c>
      <c r="F472" t="str">
        <v>1</v>
      </c>
      <c r="G472" t="str">
        <v/>
      </c>
      <c r="H472" t="str">
        <v>BATTERIE</v>
      </c>
      <c r="I472" t="str">
        <v>DROITE</v>
      </c>
      <c r="J472">
        <v>20</v>
      </c>
      <c r="K472" t="str">
        <v>CLIGNO</v>
      </c>
      <c r="L472" t="str">
        <v>VIOLET</v>
      </c>
      <c r="M472" t="str">
        <v>CN</v>
      </c>
      <c r="N472" t="str">
        <v>F2</v>
      </c>
      <c r="O472" t="str">
        <v>1.4G</v>
      </c>
      <c r="P472" t="str">
        <v>1008-F2-69254048</v>
      </c>
      <c r="Q472">
        <v>0.124</v>
      </c>
      <c r="R472" t="str">
        <v>30</v>
      </c>
      <c r="S472">
        <v>8</v>
      </c>
      <c r="T472" t="str">
        <v>F-00000300</v>
      </c>
      <c r="U472">
        <v>1760</v>
      </c>
      <c r="V472">
        <v>1.44979</v>
      </c>
      <c r="W472">
        <v>1</v>
      </c>
      <c r="X472" t="str">
        <v>https://youtu.be/M1XUs2W1HkI</v>
      </c>
    </row>
    <row r="473">
      <c r="A473" t="str">
        <v>AutoTable</v>
      </c>
      <c r="D473" t="str">
        <v>02022-36</v>
      </c>
      <c r="E473" t="str">
        <v>BATT. Ø20 20 BTTES RGES À FRISSON BLC + TC FR. BLC</v>
      </c>
      <c r="F473" t="str">
        <v>1</v>
      </c>
      <c r="G473" t="str">
        <v/>
      </c>
      <c r="H473" t="str">
        <v>BATTERIE</v>
      </c>
      <c r="I473" t="str">
        <v>DROITE</v>
      </c>
      <c r="J473">
        <v>20</v>
      </c>
      <c r="K473" t="str">
        <v>CREPITANT</v>
      </c>
      <c r="L473" t="str">
        <v>ROUGE</v>
      </c>
      <c r="M473" t="str">
        <v>CN</v>
      </c>
      <c r="N473" t="str">
        <v>F2</v>
      </c>
      <c r="O473" t="str">
        <v>1.4G</v>
      </c>
      <c r="P473" t="str">
        <v>1008-F2-69254048</v>
      </c>
      <c r="Q473">
        <v>0.124</v>
      </c>
      <c r="R473" t="str">
        <v>30</v>
      </c>
      <c r="S473">
        <v>8</v>
      </c>
      <c r="T473" t="str">
        <v>F-00000300</v>
      </c>
      <c r="U473">
        <v>684</v>
      </c>
      <c r="V473">
        <v>1.44969</v>
      </c>
      <c r="W473">
        <v>240</v>
      </c>
      <c r="X473" t="str">
        <v>https://youtu.be/Rc5v_vATzmg</v>
      </c>
    </row>
    <row r="474">
      <c r="A474" t="str">
        <v>AutoTable</v>
      </c>
      <c r="D474" t="str">
        <v>02022-37</v>
      </c>
      <c r="E474" t="str">
        <v>BATT. Ø20 20 BTTES FILET D'OR + TC BLEU</v>
      </c>
      <c r="F474" t="str">
        <v>1</v>
      </c>
      <c r="G474" t="str">
        <v/>
      </c>
      <c r="H474" t="str">
        <v>BATTERIE</v>
      </c>
      <c r="I474" t="str">
        <v>DROITE</v>
      </c>
      <c r="J474">
        <v>20</v>
      </c>
      <c r="K474" t="str">
        <v>PLEUREUR</v>
      </c>
      <c r="L474" t="str">
        <v>KAMURO</v>
      </c>
      <c r="M474" t="str">
        <v>CN</v>
      </c>
      <c r="N474" t="str">
        <v>F2</v>
      </c>
      <c r="O474" t="str">
        <v>1.4G</v>
      </c>
      <c r="P474" t="str">
        <v>1008-F2-69254048</v>
      </c>
      <c r="Q474">
        <v>0.124</v>
      </c>
      <c r="R474" t="str">
        <v>30</v>
      </c>
      <c r="S474">
        <v>8</v>
      </c>
      <c r="T474" t="str">
        <v>F-00000300</v>
      </c>
      <c r="U474">
        <v>552</v>
      </c>
      <c r="V474">
        <v>1.44938</v>
      </c>
      <c r="W474">
        <v>232</v>
      </c>
      <c r="X474" t="str">
        <v>https://youtu.be/hJip8ZN3ttI</v>
      </c>
    </row>
    <row r="475">
      <c r="A475" t="str">
        <v>AutoTable</v>
      </c>
      <c r="D475" t="str">
        <v>02030-01CE</v>
      </c>
      <c r="E475" t="str">
        <v>BATT. 30 MM 20 CPS CROISEMENTS FRISSON</v>
      </c>
      <c r="F475" t="str">
        <v>ANCIENNES REFS</v>
      </c>
      <c r="G475" t="str">
        <v/>
      </c>
      <c r="H475" t="str">
        <v>BATTERIE</v>
      </c>
      <c r="I475" t="str">
        <v>DROITE</v>
      </c>
      <c r="J475">
        <v>30</v>
      </c>
      <c r="K475" t="str">
        <v>MOSAIQUE</v>
      </c>
      <c r="L475" t="str">
        <v>FRISSON</v>
      </c>
      <c r="M475" t="str">
        <v>CN</v>
      </c>
      <c r="N475" t="str">
        <v>F4</v>
      </c>
      <c r="O475" t="str">
        <v>1.4G</v>
      </c>
      <c r="P475" t="str">
        <v>1008-F4-69254324</v>
      </c>
      <c r="Q475">
        <v>0.432</v>
      </c>
      <c r="R475" t="str">
        <v>30</v>
      </c>
      <c r="S475">
        <v>32</v>
      </c>
      <c r="T475" t="str">
        <v>F-00000262</v>
      </c>
      <c r="U475">
        <v>0</v>
      </c>
      <c r="V475">
        <v>5.78</v>
      </c>
      <c r="W475">
        <v>0</v>
      </c>
      <c r="X475" t="str">
        <v/>
      </c>
    </row>
    <row r="476">
      <c r="A476" t="str">
        <v>AutoTable</v>
      </c>
      <c r="D476" t="str">
        <v>02030-02CE</v>
      </c>
      <c r="E476" t="str">
        <v>BATT. 30 MM 20 CPS CROISEMENTS BLEUS</v>
      </c>
      <c r="F476" t="str">
        <v>ANCIENNES REFS</v>
      </c>
      <c r="G476" t="str">
        <v/>
      </c>
      <c r="H476" t="str">
        <v>BATTERIE</v>
      </c>
      <c r="I476" t="str">
        <v>DROITE</v>
      </c>
      <c r="J476">
        <v>30</v>
      </c>
      <c r="K476" t="str">
        <v>MOSAIQUE</v>
      </c>
      <c r="L476" t="str">
        <v>BLEU</v>
      </c>
      <c r="M476" t="str">
        <v>CN</v>
      </c>
      <c r="N476" t="str">
        <v>F4</v>
      </c>
      <c r="O476" t="str">
        <v>1.4G</v>
      </c>
      <c r="P476" t="str">
        <v>1008-F4-69254324</v>
      </c>
      <c r="Q476">
        <v>0.44</v>
      </c>
      <c r="R476" t="str">
        <v>30</v>
      </c>
      <c r="S476">
        <v>32</v>
      </c>
      <c r="T476" t="str">
        <v>F-00000262</v>
      </c>
      <c r="U476">
        <v>0</v>
      </c>
      <c r="V476">
        <v>5.96775</v>
      </c>
      <c r="W476">
        <v>0</v>
      </c>
      <c r="X476" t="str">
        <v/>
      </c>
    </row>
    <row r="477">
      <c r="A477" t="str">
        <v>AutoTable</v>
      </c>
      <c r="D477" t="str">
        <v>02030-10CE</v>
      </c>
      <c r="E477" t="str">
        <v>BATT. 30 MM 20 CPS CROISEMENTS VIOLETS</v>
      </c>
      <c r="F477" t="str">
        <v>ANCIENNES REFS</v>
      </c>
      <c r="G477" t="str">
        <v/>
      </c>
      <c r="H477" t="str">
        <v>BATTERIE</v>
      </c>
      <c r="I477" t="str">
        <v>DROITE</v>
      </c>
      <c r="J477">
        <v>30</v>
      </c>
      <c r="K477" t="str">
        <v>MOSAIQUE</v>
      </c>
      <c r="L477" t="str">
        <v>VIOLET</v>
      </c>
      <c r="M477" t="str">
        <v>CN</v>
      </c>
      <c r="N477" t="str">
        <v>F4</v>
      </c>
      <c r="O477" t="str">
        <v>1.4G</v>
      </c>
      <c r="P477" t="str">
        <v>1008-F4-69254324</v>
      </c>
      <c r="Q477">
        <v>0.452</v>
      </c>
      <c r="R477" t="str">
        <v>30</v>
      </c>
      <c r="S477">
        <v>32</v>
      </c>
      <c r="T477" t="str">
        <v>F-00000262</v>
      </c>
      <c r="U477">
        <v>0</v>
      </c>
      <c r="V477">
        <v>6.03571</v>
      </c>
      <c r="W477">
        <v>0</v>
      </c>
      <c r="X477" t="str">
        <v/>
      </c>
    </row>
    <row r="478">
      <c r="A478" t="str">
        <v>AutoTable</v>
      </c>
      <c r="D478" t="str">
        <v>02030-19CE</v>
      </c>
      <c r="E478" t="str">
        <v>BATT. 30 MM 20 CPS CROISEMENTS FILET D'OR</v>
      </c>
      <c r="F478" t="str">
        <v>OPPORTUNITE</v>
      </c>
      <c r="G478" t="str">
        <v/>
      </c>
      <c r="H478" t="str">
        <v>BATTERIE</v>
      </c>
      <c r="I478" t="str">
        <v>DROITE</v>
      </c>
      <c r="J478">
        <v>30</v>
      </c>
      <c r="K478" t="str">
        <v>MOSAIQUE</v>
      </c>
      <c r="L478" t="str">
        <v>OR</v>
      </c>
      <c r="M478" t="str">
        <v>CN</v>
      </c>
      <c r="N478" t="str">
        <v>F4</v>
      </c>
      <c r="O478" t="str">
        <v>1.4G</v>
      </c>
      <c r="P478" t="str">
        <v>1008-F4-69254324</v>
      </c>
      <c r="Q478">
        <v>0.432</v>
      </c>
      <c r="R478" t="str">
        <v>30</v>
      </c>
      <c r="S478">
        <v>32</v>
      </c>
      <c r="T478" t="str">
        <v>F-00000262</v>
      </c>
      <c r="U478">
        <v>87</v>
      </c>
      <c r="V478">
        <v>6.03478</v>
      </c>
      <c r="W478">
        <v>87</v>
      </c>
      <c r="X478" t="str">
        <v/>
      </c>
    </row>
    <row r="479">
      <c r="A479" t="str">
        <v>AutoTable</v>
      </c>
      <c r="D479" t="str">
        <v>02030A</v>
      </c>
      <c r="E479" t="str">
        <v>BATT. Ø30 20 BTTES ARGENT + TC ARGENT</v>
      </c>
      <c r="F479" t="str">
        <v>1</v>
      </c>
      <c r="G479" t="str">
        <v/>
      </c>
      <c r="H479" t="str">
        <v>BATTERIE</v>
      </c>
      <c r="I479" t="str">
        <v>DROITE</v>
      </c>
      <c r="J479">
        <v>30</v>
      </c>
      <c r="K479" t="str">
        <v>PIVOINE</v>
      </c>
      <c r="L479" t="str">
        <v>ARGENT</v>
      </c>
      <c r="M479" t="str">
        <v>CN</v>
      </c>
      <c r="N479" t="str">
        <v>F3</v>
      </c>
      <c r="O479" t="str">
        <v>1.4G</v>
      </c>
      <c r="P479" t="str">
        <v>1008-F3-69254049</v>
      </c>
      <c r="Q479">
        <v>0.348</v>
      </c>
      <c r="R479" t="str">
        <v>30</v>
      </c>
      <c r="S479">
        <v>25</v>
      </c>
      <c r="T479" t="str">
        <v>F-00000300</v>
      </c>
      <c r="U479">
        <v>478</v>
      </c>
      <c r="V479">
        <v>4.78512</v>
      </c>
      <c r="W479">
        <v>0</v>
      </c>
      <c r="X479" t="str">
        <v>https://youtu.be/nZDwiiLSRrU</v>
      </c>
    </row>
    <row r="480">
      <c r="A480" t="str">
        <v>AutoTable</v>
      </c>
      <c r="D480" t="str">
        <v>02030AS1</v>
      </c>
      <c r="E480" t="str">
        <v>BATT. Ø30 20 BTTES ASSORTI 1 + TC ASSORTI</v>
      </c>
      <c r="F480" t="str">
        <v>1</v>
      </c>
      <c r="G480" t="str">
        <v/>
      </c>
      <c r="H480" t="str">
        <v>BATTERIE</v>
      </c>
      <c r="I480" t="str">
        <v>DROITE</v>
      </c>
      <c r="J480">
        <v>30</v>
      </c>
      <c r="K480" t="str">
        <v>PIVOINE</v>
      </c>
      <c r="L480" t="str">
        <v>ASSORTI</v>
      </c>
      <c r="M480" t="str">
        <v>CN</v>
      </c>
      <c r="N480" t="str">
        <v>F3</v>
      </c>
      <c r="O480" t="str">
        <v>1.4G</v>
      </c>
      <c r="P480" t="str">
        <v>1008-F3-69254049</v>
      </c>
      <c r="Q480">
        <v>0.348</v>
      </c>
      <c r="R480" t="str">
        <v>30</v>
      </c>
      <c r="S480">
        <v>25</v>
      </c>
      <c r="T480" t="str">
        <v>F-00000300</v>
      </c>
      <c r="U480">
        <v>396</v>
      </c>
      <c r="V480">
        <v>4.78509</v>
      </c>
      <c r="W480">
        <v>0</v>
      </c>
      <c r="X480" t="str">
        <v>https://youtu.be/XmcY2SvSAQ4</v>
      </c>
    </row>
    <row r="481">
      <c r="A481" t="str">
        <v>AutoTable</v>
      </c>
      <c r="D481" t="str">
        <v>02030AS2</v>
      </c>
      <c r="E481" t="str">
        <v>BATT. Ø30 20 BTTES ASSORTI 2 + TC ASSORTI</v>
      </c>
      <c r="F481" t="str">
        <v>1</v>
      </c>
      <c r="G481" t="str">
        <v/>
      </c>
      <c r="H481" t="str">
        <v>BATTERIE</v>
      </c>
      <c r="I481" t="str">
        <v>DROITE</v>
      </c>
      <c r="J481">
        <v>30</v>
      </c>
      <c r="K481" t="str">
        <v>PIVOINE</v>
      </c>
      <c r="L481" t="str">
        <v>ASSORTI</v>
      </c>
      <c r="M481" t="str">
        <v>CN</v>
      </c>
      <c r="N481" t="str">
        <v>F3</v>
      </c>
      <c r="O481" t="str">
        <v>1.4G</v>
      </c>
      <c r="P481" t="str">
        <v>1008-F3-69254049</v>
      </c>
      <c r="Q481">
        <v>0.348</v>
      </c>
      <c r="R481" t="str">
        <v>30</v>
      </c>
      <c r="S481">
        <v>25</v>
      </c>
      <c r="T481" t="str">
        <v>F-00000300</v>
      </c>
      <c r="U481">
        <v>2008</v>
      </c>
      <c r="V481">
        <v>4.78546</v>
      </c>
      <c r="W481">
        <v>225</v>
      </c>
      <c r="X481" t="str">
        <v>https://youtu.be/txfQxTzQjZ8</v>
      </c>
    </row>
    <row r="482">
      <c r="A482" t="str">
        <v>AutoTable</v>
      </c>
      <c r="D482" t="str">
        <v>02030B</v>
      </c>
      <c r="E482" t="str">
        <v>BATT. Ø30 20 BTTES BLEUES + TC BLEU</v>
      </c>
      <c r="F482" t="str">
        <v>1</v>
      </c>
      <c r="G482" t="str">
        <v/>
      </c>
      <c r="H482" t="str">
        <v>BATTERIE</v>
      </c>
      <c r="I482" t="str">
        <v>DROITE</v>
      </c>
      <c r="J482">
        <v>30</v>
      </c>
      <c r="K482" t="str">
        <v>PIVOINE</v>
      </c>
      <c r="L482" t="str">
        <v>BLEU</v>
      </c>
      <c r="M482" t="str">
        <v>CN</v>
      </c>
      <c r="N482" t="str">
        <v>F3</v>
      </c>
      <c r="O482" t="str">
        <v>1.4G</v>
      </c>
      <c r="P482" t="str">
        <v>1008-F3-69254049</v>
      </c>
      <c r="Q482">
        <v>0.348</v>
      </c>
      <c r="R482" t="str">
        <v>30</v>
      </c>
      <c r="S482">
        <v>25</v>
      </c>
      <c r="T482" t="str">
        <v>F-00000300</v>
      </c>
      <c r="U482">
        <v>509</v>
      </c>
      <c r="V482">
        <v>4.7865</v>
      </c>
      <c r="W482">
        <v>341</v>
      </c>
      <c r="X482" t="str">
        <v>https://youtu.be/rO7Jf5VZT_w</v>
      </c>
    </row>
    <row r="483">
      <c r="A483" t="str">
        <v>AutoTable</v>
      </c>
      <c r="D483" t="str">
        <v>02030CB</v>
      </c>
      <c r="E483" t="str">
        <v>BATT. Ø30 20 BTTES CLIGNO BLANC + TC CLIGNO BLANC</v>
      </c>
      <c r="F483" t="str">
        <v>1</v>
      </c>
      <c r="G483" t="str">
        <v/>
      </c>
      <c r="H483" t="str">
        <v>BATTERIE</v>
      </c>
      <c r="I483" t="str">
        <v>DROITE</v>
      </c>
      <c r="J483">
        <v>30</v>
      </c>
      <c r="K483" t="str">
        <v>CLIGNO</v>
      </c>
      <c r="L483" t="str">
        <v>BLANC</v>
      </c>
      <c r="M483" t="str">
        <v>CN</v>
      </c>
      <c r="N483" t="str">
        <v>F3</v>
      </c>
      <c r="O483" t="str">
        <v>1.4G</v>
      </c>
      <c r="P483" t="str">
        <v>1008-F3-69254049</v>
      </c>
      <c r="Q483">
        <v>0.348</v>
      </c>
      <c r="R483" t="str">
        <v>30</v>
      </c>
      <c r="S483">
        <v>25</v>
      </c>
      <c r="T483" t="str">
        <v>F-00000300</v>
      </c>
      <c r="U483">
        <v>725</v>
      </c>
      <c r="V483">
        <v>4.7851</v>
      </c>
      <c r="W483">
        <v>2</v>
      </c>
      <c r="X483" t="str">
        <v>https://youtu.be/5m8pj4vXQDc</v>
      </c>
    </row>
    <row r="484">
      <c r="A484" t="str">
        <v>AutoTable</v>
      </c>
      <c r="D484" t="str">
        <v>02030CI</v>
      </c>
      <c r="E484" t="str">
        <v>BATT. Ø30 20 BTTES CITRON + TC CITRON</v>
      </c>
      <c r="F484" t="str">
        <v>1</v>
      </c>
      <c r="G484" t="str">
        <v/>
      </c>
      <c r="H484" t="str">
        <v>BATTERIE</v>
      </c>
      <c r="I484" t="str">
        <v>DROITE</v>
      </c>
      <c r="J484">
        <v>30</v>
      </c>
      <c r="K484" t="str">
        <v>PIVOINE</v>
      </c>
      <c r="L484" t="str">
        <v>CITRON</v>
      </c>
      <c r="M484" t="str">
        <v>CN</v>
      </c>
      <c r="N484" t="str">
        <v>F3</v>
      </c>
      <c r="O484" t="str">
        <v>1.4G</v>
      </c>
      <c r="P484" t="str">
        <v>1008-F3-69254049</v>
      </c>
      <c r="Q484">
        <v>0.348</v>
      </c>
      <c r="R484" t="str">
        <v>30</v>
      </c>
      <c r="S484">
        <v>25</v>
      </c>
      <c r="T484" t="str">
        <v>F-00000300</v>
      </c>
      <c r="U484">
        <v>447</v>
      </c>
      <c r="V484">
        <v>4.78514</v>
      </c>
      <c r="W484">
        <v>0</v>
      </c>
      <c r="X484" t="str">
        <v>https://youtu.be/P1vOIHQofgI</v>
      </c>
    </row>
    <row r="485">
      <c r="A485" t="str">
        <v>AutoTable</v>
      </c>
      <c r="D485" t="str">
        <v>02030FB</v>
      </c>
      <c r="E485" t="str">
        <v>BATT. Ø30 20 BTTES FRISSON BLANC + TC FRISSON BLC</v>
      </c>
      <c r="F485" t="str">
        <v>1</v>
      </c>
      <c r="G485" t="str">
        <v/>
      </c>
      <c r="H485" t="str">
        <v>BATTERIE</v>
      </c>
      <c r="I485" t="str">
        <v>DROITE</v>
      </c>
      <c r="J485">
        <v>30</v>
      </c>
      <c r="K485" t="str">
        <v>CREPITANT</v>
      </c>
      <c r="L485" t="str">
        <v>ARGENT</v>
      </c>
      <c r="M485" t="str">
        <v>CN</v>
      </c>
      <c r="N485" t="str">
        <v>F3</v>
      </c>
      <c r="O485" t="str">
        <v>1.4G</v>
      </c>
      <c r="P485" t="str">
        <v>1008-F3-69254049</v>
      </c>
      <c r="Q485">
        <v>0.348</v>
      </c>
      <c r="R485" t="str">
        <v>30</v>
      </c>
      <c r="S485">
        <v>25</v>
      </c>
      <c r="T485" t="str">
        <v>F-00000300</v>
      </c>
      <c r="U485">
        <v>742</v>
      </c>
      <c r="V485">
        <v>4.7851</v>
      </c>
      <c r="W485">
        <v>0</v>
      </c>
      <c r="X485" t="str">
        <v>https://youtu.be/ZZyluO9oznY</v>
      </c>
    </row>
    <row r="486">
      <c r="A486" t="str">
        <v>AutoTable</v>
      </c>
      <c r="D486" t="str">
        <v>02030FO</v>
      </c>
      <c r="E486" t="str">
        <v>BATT. Ø30 20 BTTES FILET D'OR + TC FILET D'OR</v>
      </c>
      <c r="F486" t="str">
        <v>1</v>
      </c>
      <c r="G486" t="str">
        <v/>
      </c>
      <c r="H486" t="str">
        <v>BATTERIE</v>
      </c>
      <c r="I486" t="str">
        <v>DROITE</v>
      </c>
      <c r="J486">
        <v>30</v>
      </c>
      <c r="K486" t="str">
        <v>PLEUREUR</v>
      </c>
      <c r="L486" t="str">
        <v>KAMURO</v>
      </c>
      <c r="M486" t="str">
        <v>CN</v>
      </c>
      <c r="N486" t="str">
        <v>F3</v>
      </c>
      <c r="O486" t="str">
        <v>1.4G</v>
      </c>
      <c r="P486" t="str">
        <v>1008-F3-69254049</v>
      </c>
      <c r="Q486">
        <v>0.348</v>
      </c>
      <c r="R486" t="str">
        <v>30</v>
      </c>
      <c r="S486">
        <v>25</v>
      </c>
      <c r="T486" t="str">
        <v>F-00000300</v>
      </c>
      <c r="U486">
        <v>529</v>
      </c>
      <c r="V486">
        <v>4.93</v>
      </c>
      <c r="W486">
        <v>0</v>
      </c>
      <c r="X486" t="str">
        <v>https://youtu.be/FAGewl_Nok0</v>
      </c>
    </row>
    <row r="487">
      <c r="A487" t="str">
        <v>AutoTable</v>
      </c>
      <c r="D487" t="str">
        <v>02030FR</v>
      </c>
      <c r="E487" t="str">
        <v>BATT. Ø30 20 BTTES OEUFS DRAGON + TC FRISSON BLC</v>
      </c>
      <c r="F487" t="str">
        <v>1</v>
      </c>
      <c r="G487" t="str">
        <v/>
      </c>
      <c r="H487" t="str">
        <v>BATTERIE</v>
      </c>
      <c r="I487" t="str">
        <v>DROITE</v>
      </c>
      <c r="J487">
        <v>30</v>
      </c>
      <c r="K487" t="str">
        <v>CREPITANT</v>
      </c>
      <c r="L487" t="str">
        <v>ARGENT</v>
      </c>
      <c r="M487" t="str">
        <v>CN</v>
      </c>
      <c r="N487" t="str">
        <v>F3</v>
      </c>
      <c r="O487" t="str">
        <v>1.4G</v>
      </c>
      <c r="P487" t="str">
        <v>1008-F3-69254049</v>
      </c>
      <c r="Q487">
        <v>0.348</v>
      </c>
      <c r="R487" t="str">
        <v>30</v>
      </c>
      <c r="S487">
        <v>25</v>
      </c>
      <c r="T487" t="str">
        <v>F-00000300</v>
      </c>
      <c r="U487">
        <v>261</v>
      </c>
      <c r="V487">
        <v>4.96903</v>
      </c>
      <c r="W487">
        <v>0</v>
      </c>
      <c r="X487" t="str">
        <v>https://youtu.be/KuDEKOrWW6g</v>
      </c>
    </row>
    <row r="488">
      <c r="A488" t="str">
        <v>AutoTable</v>
      </c>
      <c r="D488" t="str">
        <v>02030M</v>
      </c>
      <c r="E488" t="str">
        <v>BATT. Ø30 20 BTTES MULTICOLORES + TC ARGENT</v>
      </c>
      <c r="F488" t="str">
        <v>1</v>
      </c>
      <c r="G488" t="str">
        <v/>
      </c>
      <c r="H488" t="str">
        <v>BATTERIE</v>
      </c>
      <c r="I488" t="str">
        <v>DROITE</v>
      </c>
      <c r="J488">
        <v>30</v>
      </c>
      <c r="K488" t="str">
        <v>PIVOINE</v>
      </c>
      <c r="L488" t="str">
        <v>MULTICOLORE</v>
      </c>
      <c r="M488" t="str">
        <v>CN</v>
      </c>
      <c r="N488" t="str">
        <v>F3</v>
      </c>
      <c r="O488" t="str">
        <v>1.4G</v>
      </c>
      <c r="P488" t="str">
        <v>1008-F3-69254049</v>
      </c>
      <c r="Q488">
        <v>0.348</v>
      </c>
      <c r="R488" t="str">
        <v>30</v>
      </c>
      <c r="S488">
        <v>25</v>
      </c>
      <c r="T488" t="str">
        <v>F-00000300</v>
      </c>
      <c r="U488">
        <v>915</v>
      </c>
      <c r="V488">
        <v>4.80657</v>
      </c>
      <c r="W488">
        <v>8</v>
      </c>
      <c r="X488" t="str">
        <v>https://tinyurl.com/y2j8phwh</v>
      </c>
    </row>
    <row r="489">
      <c r="A489" t="str">
        <v>AutoTable</v>
      </c>
      <c r="D489" t="str">
        <v>02030O</v>
      </c>
      <c r="E489" t="str">
        <v>BATT. Ø30 20 BTTES ORANGE + TC ORANGE</v>
      </c>
      <c r="F489" t="str">
        <v>1</v>
      </c>
      <c r="G489" t="str">
        <v/>
      </c>
      <c r="H489" t="str">
        <v>BATTERIE</v>
      </c>
      <c r="I489" t="str">
        <v>DROITE</v>
      </c>
      <c r="J489">
        <v>30</v>
      </c>
      <c r="K489" t="str">
        <v>PIVOINE</v>
      </c>
      <c r="L489" t="str">
        <v>ORANGE</v>
      </c>
      <c r="M489" t="str">
        <v>CN</v>
      </c>
      <c r="N489" t="str">
        <v>F3</v>
      </c>
      <c r="O489" t="str">
        <v>1.4G</v>
      </c>
      <c r="P489" t="str">
        <v>1008-F3-69254049</v>
      </c>
      <c r="Q489">
        <v>0.348</v>
      </c>
      <c r="R489" t="str">
        <v>30</v>
      </c>
      <c r="S489">
        <v>25</v>
      </c>
      <c r="T489" t="str">
        <v>F-00000300</v>
      </c>
      <c r="U489">
        <v>534</v>
      </c>
      <c r="V489">
        <v>4.885</v>
      </c>
      <c r="W489">
        <v>302</v>
      </c>
      <c r="X489" t="str">
        <v>https://youtu.be/Qc8jv3CRxPg</v>
      </c>
    </row>
    <row r="490">
      <c r="A490" t="str">
        <v>AutoTable</v>
      </c>
      <c r="D490" t="str">
        <v>02030R</v>
      </c>
      <c r="E490" t="str">
        <v>BATT. Ø30 20 BTTES ROUGES + TC ROUGE</v>
      </c>
      <c r="F490" t="str">
        <v>1</v>
      </c>
      <c r="G490" t="str">
        <v/>
      </c>
      <c r="H490" t="str">
        <v>BATTERIE</v>
      </c>
      <c r="I490" t="str">
        <v>DROITE</v>
      </c>
      <c r="J490">
        <v>30</v>
      </c>
      <c r="K490" t="str">
        <v>PIVOINE</v>
      </c>
      <c r="L490" t="str">
        <v>ROUGE</v>
      </c>
      <c r="M490" t="str">
        <v>CN</v>
      </c>
      <c r="N490" t="str">
        <v>F3</v>
      </c>
      <c r="O490" t="str">
        <v>1.4G</v>
      </c>
      <c r="P490" t="str">
        <v>1008-F3-69254049</v>
      </c>
      <c r="Q490">
        <v>0.348</v>
      </c>
      <c r="R490" t="str">
        <v>30</v>
      </c>
      <c r="S490">
        <v>25</v>
      </c>
      <c r="T490" t="str">
        <v>F-00000300</v>
      </c>
      <c r="U490">
        <v>576</v>
      </c>
      <c r="V490">
        <v>4.78509</v>
      </c>
      <c r="W490">
        <v>52</v>
      </c>
      <c r="X490" t="str">
        <v>https://tinyurl.com/y5odk3da</v>
      </c>
    </row>
    <row r="491">
      <c r="A491" t="str">
        <v>AutoTable</v>
      </c>
      <c r="D491" t="str">
        <v>02030RO</v>
      </c>
      <c r="E491" t="str">
        <v>BATT. Ø30 20 BTTES ROSE + TC ROSE</v>
      </c>
      <c r="F491" t="str">
        <v>1</v>
      </c>
      <c r="G491" t="str">
        <v/>
      </c>
      <c r="H491" t="str">
        <v>BATTERIE</v>
      </c>
      <c r="I491" t="str">
        <v>DROITE</v>
      </c>
      <c r="J491">
        <v>30</v>
      </c>
      <c r="K491" t="str">
        <v>PIVOINE</v>
      </c>
      <c r="L491" t="str">
        <v>ROSE</v>
      </c>
      <c r="M491" t="str">
        <v>CN</v>
      </c>
      <c r="N491" t="str">
        <v>F3</v>
      </c>
      <c r="O491" t="str">
        <v>1.4G</v>
      </c>
      <c r="P491" t="str">
        <v>1008-F3-69254049</v>
      </c>
      <c r="Q491">
        <v>0.348</v>
      </c>
      <c r="R491" t="str">
        <v>30</v>
      </c>
      <c r="S491">
        <v>25</v>
      </c>
      <c r="T491" t="str">
        <v>F-00000300</v>
      </c>
      <c r="U491">
        <v>530</v>
      </c>
      <c r="V491">
        <v>4.98</v>
      </c>
      <c r="W491">
        <v>170</v>
      </c>
      <c r="X491" t="str">
        <v>https://youtu.be/ZihZ-MEAqBM</v>
      </c>
    </row>
    <row r="492">
      <c r="A492" t="str">
        <v>AutoTable</v>
      </c>
      <c r="D492" t="str">
        <v>02030VE</v>
      </c>
      <c r="E492" t="str">
        <v>BATT. Ø30 20 BTTES VERTES + TC VERT</v>
      </c>
      <c r="F492" t="str">
        <v>1</v>
      </c>
      <c r="G492" t="str">
        <v/>
      </c>
      <c r="H492" t="str">
        <v>BATTERIE</v>
      </c>
      <c r="I492" t="str">
        <v>DROITE</v>
      </c>
      <c r="J492">
        <v>30</v>
      </c>
      <c r="K492" t="str">
        <v>PIVOINE</v>
      </c>
      <c r="L492" t="str">
        <v>VERT</v>
      </c>
      <c r="M492" t="str">
        <v>CN</v>
      </c>
      <c r="N492" t="str">
        <v>F3</v>
      </c>
      <c r="O492" t="str">
        <v>1.4G</v>
      </c>
      <c r="P492" t="str">
        <v>1008-F3-69254049</v>
      </c>
      <c r="Q492">
        <v>0.348</v>
      </c>
      <c r="R492" t="str">
        <v>30</v>
      </c>
      <c r="S492">
        <v>25</v>
      </c>
      <c r="T492" t="str">
        <v>F-00000300</v>
      </c>
      <c r="U492">
        <v>284</v>
      </c>
      <c r="V492">
        <v>4.78509</v>
      </c>
      <c r="W492">
        <v>10</v>
      </c>
      <c r="X492" t="str">
        <v>https://youtu.be/vOTgIv8sPMo</v>
      </c>
    </row>
    <row r="493">
      <c r="A493" t="str">
        <v>AutoTable</v>
      </c>
      <c r="D493" t="str">
        <v>02030VI</v>
      </c>
      <c r="E493" t="str">
        <v>BATT. Ø30 20 BTTES VIOLETTES + TC VIOLET</v>
      </c>
      <c r="F493" t="str">
        <v>1</v>
      </c>
      <c r="G493" t="str">
        <v/>
      </c>
      <c r="H493" t="str">
        <v>BATTERIE</v>
      </c>
      <c r="I493" t="str">
        <v>DROITE</v>
      </c>
      <c r="J493">
        <v>30</v>
      </c>
      <c r="K493" t="str">
        <v>PIVOINE</v>
      </c>
      <c r="L493" t="str">
        <v>VIOLET</v>
      </c>
      <c r="M493" t="str">
        <v>CN</v>
      </c>
      <c r="N493" t="str">
        <v>F3</v>
      </c>
      <c r="O493" t="str">
        <v>1.4G</v>
      </c>
      <c r="P493" t="str">
        <v>1008-F3-69254049</v>
      </c>
      <c r="Q493">
        <v>0.348</v>
      </c>
      <c r="R493" t="str">
        <v>30</v>
      </c>
      <c r="S493">
        <v>25</v>
      </c>
      <c r="T493" t="str">
        <v>F-00000300</v>
      </c>
      <c r="U493">
        <v>467</v>
      </c>
      <c r="V493">
        <v>4.96</v>
      </c>
      <c r="W493">
        <v>2</v>
      </c>
      <c r="X493" t="str">
        <v>https://youtu.be/d2vInR9U2g8</v>
      </c>
    </row>
    <row r="494">
      <c r="A494" t="str">
        <v>AutoTable</v>
      </c>
      <c r="D494" t="str">
        <v>02050-33</v>
      </c>
      <c r="E494" t="str">
        <v>BATT. Ø50 20 BTTES ASSORTIES</v>
      </c>
      <c r="F494" t="str">
        <v>1</v>
      </c>
      <c r="G494" t="str">
        <v/>
      </c>
      <c r="H494" t="str">
        <v>BATTERIE</v>
      </c>
      <c r="I494" t="str">
        <v>DROITE</v>
      </c>
      <c r="J494">
        <v>50</v>
      </c>
      <c r="K494" t="str">
        <v>PIVOINE</v>
      </c>
      <c r="L494" t="str">
        <v>ASSORTI</v>
      </c>
      <c r="M494" t="str">
        <v>CN</v>
      </c>
      <c r="N494" t="str">
        <v>F3</v>
      </c>
      <c r="O494" t="str">
        <v>1.4G</v>
      </c>
      <c r="P494" t="str">
        <v>1008-F3-69257858</v>
      </c>
      <c r="Q494">
        <v>0.746</v>
      </c>
      <c r="R494" t="str">
        <v>40</v>
      </c>
      <c r="S494">
        <v>50</v>
      </c>
      <c r="T494" t="str">
        <v>F-00000300</v>
      </c>
      <c r="U494">
        <v>532</v>
      </c>
      <c r="V494">
        <v>12.54</v>
      </c>
      <c r="W494">
        <v>2</v>
      </c>
      <c r="X494" t="str">
        <v>https://youtu.be/WqYZwp1L3s0</v>
      </c>
    </row>
    <row r="495">
      <c r="A495" t="str">
        <v>AutoTable</v>
      </c>
      <c r="D495" t="str">
        <v>0230-CE</v>
      </c>
      <c r="E495" t="str">
        <v>CARTON DE 4 BATT. Ø30 19 CPS BTTES</v>
      </c>
      <c r="F495" t="str">
        <v>1</v>
      </c>
      <c r="G495" t="str">
        <v/>
      </c>
      <c r="H495" t="str">
        <v>BATTERIE</v>
      </c>
      <c r="I495" t="str">
        <v>DROITE</v>
      </c>
      <c r="J495">
        <v>30</v>
      </c>
      <c r="K495" t="str">
        <v>PIVOINE</v>
      </c>
      <c r="L495" t="str">
        <v>ASSORTI</v>
      </c>
      <c r="M495" t="str">
        <v>CN</v>
      </c>
      <c r="N495" t="str">
        <v>F3</v>
      </c>
      <c r="O495" t="str">
        <v>1.4G</v>
      </c>
      <c r="P495" t="str">
        <v>1008-F3-69245094</v>
      </c>
      <c r="Q495">
        <v>0.428</v>
      </c>
      <c r="R495" t="str">
        <v>30</v>
      </c>
      <c r="S495">
        <v>25</v>
      </c>
      <c r="T495" t="str">
        <v>F-00000300</v>
      </c>
      <c r="U495">
        <v>1004</v>
      </c>
      <c r="V495">
        <v>3.51438</v>
      </c>
      <c r="W495">
        <v>0</v>
      </c>
      <c r="X495" t="str">
        <v>https://tinyurl.com/yxpw286f</v>
      </c>
    </row>
    <row r="496">
      <c r="A496" t="str">
        <v>AutoTable</v>
      </c>
      <c r="D496" t="str">
        <v>02520-05CE</v>
      </c>
      <c r="E496" t="str">
        <v>BATT. Ø20 25 BTTES SERPENTEAUX ARGENT + TC VERT</v>
      </c>
      <c r="F496" t="str">
        <v>1</v>
      </c>
      <c r="G496" t="str">
        <v/>
      </c>
      <c r="H496" t="str">
        <v>BATTERIE</v>
      </c>
      <c r="I496" t="str">
        <v>DROITE</v>
      </c>
      <c r="J496">
        <v>20</v>
      </c>
      <c r="K496" t="str">
        <v>SERPENTEAUX</v>
      </c>
      <c r="L496" t="str">
        <v>VERT</v>
      </c>
      <c r="M496" t="str">
        <v>CN</v>
      </c>
      <c r="N496" t="str">
        <v>F2</v>
      </c>
      <c r="O496" t="str">
        <v>1.4G</v>
      </c>
      <c r="P496" t="str">
        <v>1008-F2-69254317</v>
      </c>
      <c r="Q496">
        <v>0.186</v>
      </c>
      <c r="R496" t="str">
        <v>25</v>
      </c>
      <c r="S496">
        <v>8</v>
      </c>
      <c r="T496" t="str">
        <v>F-00000262</v>
      </c>
      <c r="U496">
        <v>454</v>
      </c>
      <c r="V496">
        <v>2.6775</v>
      </c>
      <c r="W496">
        <v>152</v>
      </c>
      <c r="X496" t="str">
        <v>https://youtu.be/cfU31qZ8C7I</v>
      </c>
    </row>
    <row r="497">
      <c r="A497" t="str">
        <v>AutoTable</v>
      </c>
      <c r="D497" t="str">
        <v>02522-23</v>
      </c>
      <c r="E497" t="str">
        <v>BATT. Ø20 25 BTTES MULTIPASTEL + TC FRISSON BLANC</v>
      </c>
      <c r="F497" t="str">
        <v>1</v>
      </c>
      <c r="G497" t="str">
        <v/>
      </c>
      <c r="H497" t="str">
        <v>BATTERIE</v>
      </c>
      <c r="I497" t="str">
        <v>DROITE</v>
      </c>
      <c r="J497">
        <v>20</v>
      </c>
      <c r="K497" t="str">
        <v>PIVOINE</v>
      </c>
      <c r="L497" t="str">
        <v>MULTIPASTEL</v>
      </c>
      <c r="M497" t="str">
        <v>CN</v>
      </c>
      <c r="N497" t="str">
        <v>F2</v>
      </c>
      <c r="O497" t="str">
        <v>1.4G</v>
      </c>
      <c r="P497" t="str">
        <v>1008-F2-69254048</v>
      </c>
      <c r="Q497">
        <v>0.155</v>
      </c>
      <c r="R497" t="str">
        <v>30</v>
      </c>
      <c r="S497">
        <v>8</v>
      </c>
      <c r="T497" t="str">
        <v>F-00000300</v>
      </c>
      <c r="U497">
        <v>1080</v>
      </c>
      <c r="V497">
        <v>1.8</v>
      </c>
      <c r="W497">
        <v>364</v>
      </c>
      <c r="X497" t="str">
        <v>https://tinyurl.com/y6r39jwo</v>
      </c>
    </row>
    <row r="498">
      <c r="A498" t="str">
        <v>AutoTable</v>
      </c>
      <c r="D498" t="str">
        <v>02522-32</v>
      </c>
      <c r="E498" t="str">
        <v>BATT. Ø20 25 BTTES SCINTILLANT OR &amp; ROSE + TC OR</v>
      </c>
      <c r="F498" t="str">
        <v>1</v>
      </c>
      <c r="G498" t="str">
        <v>2019</v>
      </c>
      <c r="H498" t="str">
        <v>BATTERIE</v>
      </c>
      <c r="I498" t="str">
        <v>DROITE</v>
      </c>
      <c r="J498">
        <v>20</v>
      </c>
      <c r="K498" t="str">
        <v>CLIGNO</v>
      </c>
      <c r="L498" t="str">
        <v>ROSE</v>
      </c>
      <c r="M498" t="str">
        <v>CN</v>
      </c>
      <c r="N498" t="str">
        <v>F2</v>
      </c>
      <c r="O498" t="str">
        <v>1.4G</v>
      </c>
      <c r="P498" t="str">
        <v>1008-F2-69254048</v>
      </c>
      <c r="Q498">
        <v>0.155</v>
      </c>
      <c r="R498" t="str">
        <v>30</v>
      </c>
      <c r="S498">
        <v>8</v>
      </c>
      <c r="T498" t="str">
        <v>F-00000300</v>
      </c>
      <c r="U498">
        <v>561</v>
      </c>
      <c r="V498">
        <v>2.05017</v>
      </c>
      <c r="W498">
        <v>244</v>
      </c>
      <c r="X498" t="str">
        <v/>
      </c>
    </row>
    <row r="499">
      <c r="A499" t="str">
        <v>AutoTable</v>
      </c>
      <c r="D499" t="str">
        <v>02525-05</v>
      </c>
      <c r="E499" t="str">
        <v>BATT. 25 MM 25 CPS BOMBES VERTES</v>
      </c>
      <c r="F499" t="str">
        <v>ANCIENNES REFS</v>
      </c>
      <c r="G499" t="str">
        <v/>
      </c>
      <c r="H499" t="str">
        <v>BATTERIE</v>
      </c>
      <c r="I499" t="str">
        <v>DROITE</v>
      </c>
      <c r="J499">
        <v>25</v>
      </c>
      <c r="K499" t="str">
        <v>BOMBE</v>
      </c>
      <c r="L499" t="str">
        <v>VERT</v>
      </c>
      <c r="M499" t="str">
        <v>CN</v>
      </c>
      <c r="N499" t="str">
        <v>F2</v>
      </c>
      <c r="O499" t="str">
        <v>1.4G</v>
      </c>
      <c r="P499" t="str">
        <v>1008-F2-69254048</v>
      </c>
      <c r="Q499">
        <v>0.26</v>
      </c>
      <c r="R499" t="str">
        <v>30</v>
      </c>
      <c r="S499">
        <v>8</v>
      </c>
      <c r="T499" t="str">
        <v>F-00000300</v>
      </c>
      <c r="U499">
        <v>0</v>
      </c>
      <c r="V499">
        <v>0.7025</v>
      </c>
      <c r="W499">
        <v>0</v>
      </c>
      <c r="X499" t="str">
        <v/>
      </c>
    </row>
    <row r="500">
      <c r="A500" t="str">
        <v>AutoTable</v>
      </c>
      <c r="D500" t="str">
        <v>02525-42</v>
      </c>
      <c r="E500" t="str">
        <v>BATT. Ø25 25 BTTES CLI BLANC &amp; ŒUF DE D. + TC ARGT</v>
      </c>
      <c r="F500" t="str">
        <v>1</v>
      </c>
      <c r="G500" t="str">
        <v/>
      </c>
      <c r="H500" t="str">
        <v>BATTERIE</v>
      </c>
      <c r="I500" t="str">
        <v>DROITE</v>
      </c>
      <c r="J500">
        <v>25</v>
      </c>
      <c r="K500" t="str">
        <v>CREPITANT</v>
      </c>
      <c r="L500" t="str">
        <v>BLANC</v>
      </c>
      <c r="M500" t="str">
        <v>CN</v>
      </c>
      <c r="N500" t="str">
        <v>F2</v>
      </c>
      <c r="O500" t="str">
        <v>1.4G</v>
      </c>
      <c r="P500" t="str">
        <v>1008-F2-69254048</v>
      </c>
      <c r="Q500">
        <v>0.3025</v>
      </c>
      <c r="R500" t="str">
        <v>30</v>
      </c>
      <c r="S500">
        <v>8</v>
      </c>
      <c r="T500" t="str">
        <v>F-00000300</v>
      </c>
      <c r="U500">
        <v>422</v>
      </c>
      <c r="V500">
        <v>5.09083</v>
      </c>
      <c r="W500">
        <v>0</v>
      </c>
      <c r="X500" t="str">
        <v>https://tinyurl.com/y2xq7rqx</v>
      </c>
    </row>
    <row r="501">
      <c r="A501" t="str">
        <v>AutoTable</v>
      </c>
      <c r="D501" t="str">
        <v>02525-43</v>
      </c>
      <c r="E501" t="str">
        <v>BATT. Ø25 25 BTTES ROUGES / VERTES + TC SIFFLET</v>
      </c>
      <c r="F501" t="str">
        <v>1</v>
      </c>
      <c r="G501" t="str">
        <v/>
      </c>
      <c r="H501" t="str">
        <v>BATTERIE</v>
      </c>
      <c r="I501" t="str">
        <v>DROITE</v>
      </c>
      <c r="J501">
        <v>25</v>
      </c>
      <c r="K501" t="str">
        <v>SIFFLETS</v>
      </c>
      <c r="L501" t="str">
        <v>ROUGE</v>
      </c>
      <c r="M501" t="str">
        <v>CN</v>
      </c>
      <c r="N501" t="str">
        <v>F2</v>
      </c>
      <c r="O501" t="str">
        <v>1.4G</v>
      </c>
      <c r="P501" t="str">
        <v>1008-F2-69254048</v>
      </c>
      <c r="Q501">
        <v>0.323</v>
      </c>
      <c r="R501" t="str">
        <v>30</v>
      </c>
      <c r="S501">
        <v>8</v>
      </c>
      <c r="T501" t="str">
        <v>F-00000300</v>
      </c>
      <c r="U501">
        <v>0</v>
      </c>
      <c r="V501">
        <v>3.36333</v>
      </c>
      <c r="W501">
        <v>0</v>
      </c>
      <c r="X501" t="str">
        <v>https://tinyurl.com/y5j6ojlq</v>
      </c>
    </row>
    <row r="502">
      <c r="A502" t="str">
        <v>AutoTable</v>
      </c>
      <c r="D502" t="str">
        <v>02525-59</v>
      </c>
      <c r="E502" t="str">
        <v>BATT. Ø25 25 BTTES ROUGES À OEUFS DE D. + TC ROUGE</v>
      </c>
      <c r="F502" t="str">
        <v>1</v>
      </c>
      <c r="G502" t="str">
        <v/>
      </c>
      <c r="H502" t="str">
        <v>BATTERIE</v>
      </c>
      <c r="I502" t="str">
        <v>DROITE</v>
      </c>
      <c r="J502">
        <v>25</v>
      </c>
      <c r="K502" t="str">
        <v>CREPITANT</v>
      </c>
      <c r="L502" t="str">
        <v>ROUGE</v>
      </c>
      <c r="M502" t="str">
        <v>CN</v>
      </c>
      <c r="N502" t="str">
        <v>F2</v>
      </c>
      <c r="O502" t="str">
        <v>1.4G</v>
      </c>
      <c r="P502" t="str">
        <v>1008-F2-69254048</v>
      </c>
      <c r="Q502">
        <v>0.303</v>
      </c>
      <c r="R502" t="str">
        <v>30</v>
      </c>
      <c r="S502">
        <v>8</v>
      </c>
      <c r="T502" t="str">
        <v>F-00000300</v>
      </c>
      <c r="U502">
        <v>1</v>
      </c>
      <c r="V502">
        <v>3.58</v>
      </c>
      <c r="W502">
        <v>0</v>
      </c>
      <c r="X502" t="str">
        <v>https://tinyurl.com/y2rmvoxe</v>
      </c>
    </row>
    <row r="503">
      <c r="A503" t="str">
        <v>AutoTable</v>
      </c>
      <c r="D503" t="str">
        <v>02530-13</v>
      </c>
      <c r="E503" t="str">
        <v>BATT. Ø30 25 BTTES MULTIPASTEL + TC ARGENT</v>
      </c>
      <c r="F503" t="str">
        <v>1</v>
      </c>
      <c r="G503" t="str">
        <v/>
      </c>
      <c r="H503" t="str">
        <v>BATTERIE</v>
      </c>
      <c r="I503" t="str">
        <v>DROITE</v>
      </c>
      <c r="J503">
        <v>30</v>
      </c>
      <c r="K503" t="str">
        <v>PIVOINE</v>
      </c>
      <c r="L503" t="str">
        <v>MULTIPASTEL</v>
      </c>
      <c r="M503" t="str">
        <v>CN</v>
      </c>
      <c r="N503" t="str">
        <v>F3</v>
      </c>
      <c r="O503" t="str">
        <v>1.4G</v>
      </c>
      <c r="P503" t="str">
        <v>1008-F3-69254049</v>
      </c>
      <c r="Q503">
        <v>0.435</v>
      </c>
      <c r="R503" t="str">
        <v>30</v>
      </c>
      <c r="S503">
        <v>25</v>
      </c>
      <c r="T503" t="str">
        <v>F-00000300</v>
      </c>
      <c r="U503">
        <v>668</v>
      </c>
      <c r="V503">
        <v>4.81333</v>
      </c>
      <c r="W503">
        <v>0</v>
      </c>
      <c r="X503" t="str">
        <v>https://youtu.be/dCzPwAPZVxM</v>
      </c>
    </row>
    <row r="504">
      <c r="A504" t="str">
        <v>AutoTable</v>
      </c>
      <c r="D504" t="str">
        <v>02531-05</v>
      </c>
      <c r="E504" t="str">
        <v>BATT. 30 MM 25 CPS - BBTTES VERTES &amp; FRISSON + TRC</v>
      </c>
      <c r="F504" t="str">
        <v>OPPORTUNITE</v>
      </c>
      <c r="G504" t="str">
        <v/>
      </c>
      <c r="H504" t="str">
        <v>BATTERIE</v>
      </c>
      <c r="I504" t="str">
        <v>DROITE</v>
      </c>
      <c r="J504">
        <v>30</v>
      </c>
      <c r="K504" t="str">
        <v>BOMBE TRONC</v>
      </c>
      <c r="L504" t="str">
        <v>VERT</v>
      </c>
      <c r="M504" t="str">
        <v>CN</v>
      </c>
      <c r="N504" t="str">
        <v>F3</v>
      </c>
      <c r="O504" t="str">
        <v>1.4G</v>
      </c>
      <c r="P504" t="str">
        <v>1008-F3-69242495</v>
      </c>
      <c r="Q504">
        <v>0.27</v>
      </c>
      <c r="R504" t="str">
        <v>30</v>
      </c>
      <c r="S504">
        <v>25</v>
      </c>
      <c r="T504" t="str">
        <v>F-00000300</v>
      </c>
      <c r="U504">
        <v>350</v>
      </c>
      <c r="V504">
        <v>6.0085</v>
      </c>
      <c r="W504">
        <v>168</v>
      </c>
      <c r="X504" t="str">
        <v/>
      </c>
    </row>
    <row r="505">
      <c r="A505" t="str">
        <v>AutoTable</v>
      </c>
      <c r="D505" t="str">
        <v>02531-06</v>
      </c>
      <c r="E505" t="str">
        <v>BATT. Ø30 25 BTTES ROUGE &amp; FRISS. BLC + TC CLI RGE</v>
      </c>
      <c r="F505" t="str">
        <v>1</v>
      </c>
      <c r="G505" t="str">
        <v/>
      </c>
      <c r="H505" t="str">
        <v>BATTERIE</v>
      </c>
      <c r="I505" t="str">
        <v>DROITE</v>
      </c>
      <c r="J505">
        <v>30</v>
      </c>
      <c r="K505" t="str">
        <v>CREPITANT</v>
      </c>
      <c r="L505" t="str">
        <v>ROUGE</v>
      </c>
      <c r="M505" t="str">
        <v>CN</v>
      </c>
      <c r="N505" t="str">
        <v>F3</v>
      </c>
      <c r="O505" t="str">
        <v>1.4G</v>
      </c>
      <c r="P505" t="str">
        <v>1008-F3-69242495</v>
      </c>
      <c r="Q505">
        <v>0.27</v>
      </c>
      <c r="R505" t="str">
        <v>30</v>
      </c>
      <c r="S505">
        <v>25</v>
      </c>
      <c r="T505" t="str">
        <v>F-00000300</v>
      </c>
      <c r="U505">
        <v>396</v>
      </c>
      <c r="V505">
        <v>5.29543</v>
      </c>
      <c r="W505">
        <v>4</v>
      </c>
      <c r="X505" t="str">
        <v>https://youtu.be/sjBZYpgmJ-k</v>
      </c>
    </row>
    <row r="506">
      <c r="A506" t="str">
        <v>AutoTable</v>
      </c>
      <c r="D506" t="str">
        <v>02531-08</v>
      </c>
      <c r="E506" t="str">
        <v>BATT. Ø30 25 BTTES MULTI À OEUFS  DRAGON + TC ARGT</v>
      </c>
      <c r="F506" t="str">
        <v>1</v>
      </c>
      <c r="G506" t="str">
        <v/>
      </c>
      <c r="H506" t="str">
        <v>BATTERIE</v>
      </c>
      <c r="I506" t="str">
        <v>DROITE</v>
      </c>
      <c r="J506">
        <v>30</v>
      </c>
      <c r="K506" t="str">
        <v>CREPITANT</v>
      </c>
      <c r="L506" t="str">
        <v>MULTICOLORE</v>
      </c>
      <c r="M506" t="str">
        <v>CN</v>
      </c>
      <c r="N506" t="str">
        <v>F3</v>
      </c>
      <c r="O506" t="str">
        <v>1.4G</v>
      </c>
      <c r="P506" t="str">
        <v>1008-F3-69242495</v>
      </c>
      <c r="Q506">
        <v>0.27</v>
      </c>
      <c r="R506" t="str">
        <v>30</v>
      </c>
      <c r="S506">
        <v>25</v>
      </c>
      <c r="T506" t="str">
        <v>F-00000300</v>
      </c>
      <c r="U506">
        <v>193</v>
      </c>
      <c r="V506">
        <v>6.11063</v>
      </c>
      <c r="W506">
        <v>3</v>
      </c>
      <c r="X506" t="str">
        <v>https://youtu.be/TDbEtNaZeXI</v>
      </c>
    </row>
    <row r="507">
      <c r="A507" t="str">
        <v>AutoTable</v>
      </c>
      <c r="D507" t="str">
        <v>02531-09</v>
      </c>
      <c r="E507" t="str">
        <v>BATT. 30 MM 25 CPS - BBTTES ARGENT &amp; FRISSON + TRC</v>
      </c>
      <c r="F507" t="str">
        <v>OPPORTUNITE</v>
      </c>
      <c r="G507" t="str">
        <v/>
      </c>
      <c r="H507" t="str">
        <v>BATTERIE</v>
      </c>
      <c r="I507" t="str">
        <v>DROITE</v>
      </c>
      <c r="J507">
        <v>30</v>
      </c>
      <c r="K507" t="str">
        <v>BOMBE TRONC</v>
      </c>
      <c r="L507" t="str">
        <v>ARGENT</v>
      </c>
      <c r="M507" t="str">
        <v>CN</v>
      </c>
      <c r="N507" t="str">
        <v>F3</v>
      </c>
      <c r="O507" t="str">
        <v>1.4G</v>
      </c>
      <c r="P507" t="str">
        <v>1008-F3-69242495</v>
      </c>
      <c r="Q507">
        <v>0.27</v>
      </c>
      <c r="R507" t="str">
        <v>30</v>
      </c>
      <c r="S507">
        <v>25</v>
      </c>
      <c r="T507" t="str">
        <v>F-00000300</v>
      </c>
      <c r="U507">
        <v>309</v>
      </c>
      <c r="V507">
        <v>6.38412</v>
      </c>
      <c r="W507">
        <v>9</v>
      </c>
      <c r="X507" t="str">
        <v/>
      </c>
    </row>
    <row r="508">
      <c r="A508" t="str">
        <v>AutoTable</v>
      </c>
      <c r="D508" t="str">
        <v>02531-19</v>
      </c>
      <c r="E508" t="str">
        <v>BATT. Ø30 25 BTTES FILET OR &amp; FRIS. BLC + TC CLI</v>
      </c>
      <c r="F508" t="str">
        <v>1</v>
      </c>
      <c r="G508" t="str">
        <v/>
      </c>
      <c r="H508" t="str">
        <v>BATTERIE</v>
      </c>
      <c r="I508" t="str">
        <v>DROITE</v>
      </c>
      <c r="J508">
        <v>30</v>
      </c>
      <c r="K508" t="str">
        <v>CREPITANT</v>
      </c>
      <c r="L508" t="str">
        <v>KAMURO</v>
      </c>
      <c r="M508" t="str">
        <v>CN</v>
      </c>
      <c r="N508" t="str">
        <v>F3</v>
      </c>
      <c r="O508" t="str">
        <v>1.4G</v>
      </c>
      <c r="P508" t="str">
        <v>1008-F3-69242495</v>
      </c>
      <c r="Q508">
        <v>0.27</v>
      </c>
      <c r="R508" t="str">
        <v>30</v>
      </c>
      <c r="S508">
        <v>25</v>
      </c>
      <c r="T508" t="str">
        <v>F-00000300</v>
      </c>
      <c r="U508">
        <v>167</v>
      </c>
      <c r="V508">
        <v>6.03619</v>
      </c>
      <c r="W508">
        <v>2</v>
      </c>
      <c r="X508" t="str">
        <v>https://youtu.be/eLQOySohWus</v>
      </c>
    </row>
    <row r="509">
      <c r="A509" t="str">
        <v>AutoTable</v>
      </c>
      <c r="D509" t="str">
        <v>02531-30</v>
      </c>
      <c r="E509" t="str">
        <v>BATT. Ø30 25 BTTES ASSORTI À OEUFS DE D. + TC ARGT</v>
      </c>
      <c r="F509" t="str">
        <v>1</v>
      </c>
      <c r="G509" t="str">
        <v/>
      </c>
      <c r="H509" t="str">
        <v>BATTERIE</v>
      </c>
      <c r="I509" t="str">
        <v>DROITE</v>
      </c>
      <c r="J509">
        <v>30</v>
      </c>
      <c r="K509" t="str">
        <v>CREPITANT</v>
      </c>
      <c r="L509" t="str">
        <v>ASSORTI</v>
      </c>
      <c r="M509" t="str">
        <v>CN</v>
      </c>
      <c r="N509" t="str">
        <v>F3</v>
      </c>
      <c r="O509" t="str">
        <v>1.4G</v>
      </c>
      <c r="P509" t="str">
        <v>1008-F3-69242495</v>
      </c>
      <c r="Q509">
        <v>0.27</v>
      </c>
      <c r="R509" t="str">
        <v>30</v>
      </c>
      <c r="S509">
        <v>25</v>
      </c>
      <c r="T509" t="str">
        <v>F-00000300</v>
      </c>
      <c r="U509">
        <v>296</v>
      </c>
      <c r="V509">
        <v>6.135</v>
      </c>
      <c r="W509">
        <v>0</v>
      </c>
      <c r="X509" t="str">
        <v>https://tinyurl.com/y3olqsjv</v>
      </c>
    </row>
    <row r="510">
      <c r="A510" t="str">
        <v>AutoTable</v>
      </c>
      <c r="D510" t="str">
        <v>02550-33</v>
      </c>
      <c r="E510" t="str">
        <v>BATT. Ø50 25 BTTES ASSORTIES</v>
      </c>
      <c r="F510" t="str">
        <v>1</v>
      </c>
      <c r="G510" t="str">
        <v/>
      </c>
      <c r="H510" t="str">
        <v>BATTERIE</v>
      </c>
      <c r="I510" t="str">
        <v>DROITE</v>
      </c>
      <c r="J510">
        <v>50</v>
      </c>
      <c r="K510" t="str">
        <v>PIVOINE</v>
      </c>
      <c r="L510" t="str">
        <v>ASSORTI</v>
      </c>
      <c r="M510" t="str">
        <v>CN</v>
      </c>
      <c r="N510" t="str">
        <v>F3</v>
      </c>
      <c r="O510" t="str">
        <v>1.4G</v>
      </c>
      <c r="P510" t="str">
        <v>1008-F3-69257858</v>
      </c>
      <c r="Q510">
        <v>0.9325</v>
      </c>
      <c r="R510" t="str">
        <v>50</v>
      </c>
      <c r="S510">
        <v>50</v>
      </c>
      <c r="T510" t="str">
        <v>F-00000300</v>
      </c>
      <c r="U510">
        <v>134</v>
      </c>
      <c r="V510">
        <v>14.912</v>
      </c>
      <c r="W510">
        <v>0</v>
      </c>
      <c r="X510" t="str">
        <v>https://youtu.be/2afcckXakD0</v>
      </c>
    </row>
    <row r="511">
      <c r="A511" t="str">
        <v>AutoTable</v>
      </c>
      <c r="D511" t="str">
        <v>03619-44</v>
      </c>
      <c r="E511" t="str">
        <v>BATT. Ø20 36 SIFFLETS ARGENT</v>
      </c>
      <c r="F511" t="str">
        <v>1</v>
      </c>
      <c r="G511" t="str">
        <v/>
      </c>
      <c r="H511" t="str">
        <v>BATTERIE</v>
      </c>
      <c r="I511" t="str">
        <v>DROITE</v>
      </c>
      <c r="J511">
        <v>20</v>
      </c>
      <c r="K511" t="str">
        <v>SIFFLETS</v>
      </c>
      <c r="L511" t="str">
        <v>ARGENT</v>
      </c>
      <c r="M511" t="str">
        <v>CN</v>
      </c>
      <c r="N511" t="str">
        <v>F2</v>
      </c>
      <c r="O511" t="str">
        <v>1.4G</v>
      </c>
      <c r="P511" t="str">
        <v>1008-F2-69254050</v>
      </c>
      <c r="Q511">
        <v>0.162</v>
      </c>
      <c r="R511" t="str">
        <v>30</v>
      </c>
      <c r="S511">
        <v>8</v>
      </c>
      <c r="T511" t="str">
        <v>F-00000300</v>
      </c>
      <c r="U511">
        <v>372</v>
      </c>
      <c r="V511">
        <v>3.26444</v>
      </c>
      <c r="W511">
        <v>0</v>
      </c>
      <c r="X511" t="str">
        <v>https://youtu.be/rJhLqlEY-3c</v>
      </c>
    </row>
    <row r="512">
      <c r="A512" t="str">
        <v>AutoTable</v>
      </c>
      <c r="D512" t="str">
        <v>03620-24</v>
      </c>
      <c r="E512" t="str">
        <v>BATT. Ø20 36 SERPENTEAUX ARGENT</v>
      </c>
      <c r="F512" t="str">
        <v>1</v>
      </c>
      <c r="G512" t="str">
        <v/>
      </c>
      <c r="H512" t="str">
        <v>BATTERIE</v>
      </c>
      <c r="I512" t="str">
        <v>DROITE</v>
      </c>
      <c r="J512">
        <v>20</v>
      </c>
      <c r="K512" t="str">
        <v>SERPENTEAUX</v>
      </c>
      <c r="L512" t="str">
        <v>ARGENT</v>
      </c>
      <c r="M512" t="str">
        <v>CN</v>
      </c>
      <c r="N512" t="str">
        <v>F2</v>
      </c>
      <c r="O512" t="str">
        <v>1.4G</v>
      </c>
      <c r="P512" t="str">
        <v>1008-F2-69254050</v>
      </c>
      <c r="Q512">
        <v>0.162</v>
      </c>
      <c r="R512" t="str">
        <v>30</v>
      </c>
      <c r="S512">
        <v>8</v>
      </c>
      <c r="T512" t="str">
        <v>F-00000300</v>
      </c>
      <c r="U512">
        <v>343</v>
      </c>
      <c r="V512">
        <v>4.42056</v>
      </c>
      <c r="W512">
        <v>14</v>
      </c>
      <c r="X512" t="str">
        <v>https://youtu.be/-K4skKb2wjs</v>
      </c>
    </row>
    <row r="513">
      <c r="A513" t="str">
        <v>AutoTable</v>
      </c>
      <c r="D513" t="str">
        <v>03621-02</v>
      </c>
      <c r="E513" t="str">
        <v>BATT. Ø20 36 BTTES BLEUES + TC BLEU</v>
      </c>
      <c r="F513" t="str">
        <v>1</v>
      </c>
      <c r="G513" t="str">
        <v/>
      </c>
      <c r="H513" t="str">
        <v>BATTERIE</v>
      </c>
      <c r="I513" t="str">
        <v>DROITE</v>
      </c>
      <c r="J513">
        <v>20</v>
      </c>
      <c r="K513" t="str">
        <v>PIVOINE</v>
      </c>
      <c r="L513" t="str">
        <v>BLEU</v>
      </c>
      <c r="M513" t="str">
        <v>CN</v>
      </c>
      <c r="N513" t="str">
        <v>F2</v>
      </c>
      <c r="O513" t="str">
        <v>1.4G</v>
      </c>
      <c r="P513" t="str">
        <v>2086-F2-001303</v>
      </c>
      <c r="Q513">
        <v>0.306</v>
      </c>
      <c r="R513" t="str">
        <v>45</v>
      </c>
      <c r="S513">
        <v>8</v>
      </c>
      <c r="T513" t="str">
        <v>F-00000300</v>
      </c>
      <c r="U513">
        <v>478</v>
      </c>
      <c r="V513">
        <v>4.67142</v>
      </c>
      <c r="W513">
        <v>90</v>
      </c>
      <c r="X513" t="str">
        <v>https://tinyurl.com/y3s2usxt</v>
      </c>
    </row>
    <row r="514">
      <c r="A514" t="str">
        <v>AutoTable</v>
      </c>
      <c r="D514" t="str">
        <v>03621-05</v>
      </c>
      <c r="E514" t="str">
        <v>BATT. Ø20 36 BTTES VERTES + TC VERT</v>
      </c>
      <c r="F514" t="str">
        <v>1</v>
      </c>
      <c r="G514" t="str">
        <v/>
      </c>
      <c r="H514" t="str">
        <v>BATTERIE</v>
      </c>
      <c r="I514" t="str">
        <v>DROITE</v>
      </c>
      <c r="J514">
        <v>20</v>
      </c>
      <c r="K514" t="str">
        <v>PIVOINE</v>
      </c>
      <c r="L514" t="str">
        <v>VERT</v>
      </c>
      <c r="M514" t="str">
        <v>CN</v>
      </c>
      <c r="N514" t="str">
        <v>F2</v>
      </c>
      <c r="O514" t="str">
        <v>1.4G</v>
      </c>
      <c r="P514" t="str">
        <v>2086-F2-001303</v>
      </c>
      <c r="Q514">
        <v>0.306</v>
      </c>
      <c r="R514" t="str">
        <v>45</v>
      </c>
      <c r="S514">
        <v>8</v>
      </c>
      <c r="T514" t="str">
        <v>F-00000300</v>
      </c>
      <c r="U514">
        <v>981</v>
      </c>
      <c r="V514">
        <v>4.84611</v>
      </c>
      <c r="W514">
        <v>60</v>
      </c>
      <c r="X514" t="str">
        <v>https://tinyurl.com/y4eg2rur</v>
      </c>
    </row>
    <row r="515">
      <c r="A515" t="str">
        <v>AutoTable</v>
      </c>
      <c r="D515" t="str">
        <v>03621-06</v>
      </c>
      <c r="E515" t="str">
        <v>BATT. Ø20 36 BTTES ROUGES + TC ROUGE</v>
      </c>
      <c r="F515" t="str">
        <v>1</v>
      </c>
      <c r="G515" t="str">
        <v>2019</v>
      </c>
      <c r="H515" t="str">
        <v>BATTERIE</v>
      </c>
      <c r="I515" t="str">
        <v>DROITE</v>
      </c>
      <c r="J515">
        <v>20</v>
      </c>
      <c r="K515" t="str">
        <v>PIVOINE</v>
      </c>
      <c r="L515" t="str">
        <v>ROUGE</v>
      </c>
      <c r="M515" t="str">
        <v>CN</v>
      </c>
      <c r="N515" t="str">
        <v>F2</v>
      </c>
      <c r="O515" t="str">
        <v>1.4G</v>
      </c>
      <c r="P515" t="str">
        <v>2086-F2-001303</v>
      </c>
      <c r="Q515">
        <v>0.306</v>
      </c>
      <c r="R515" t="str">
        <v>45</v>
      </c>
      <c r="S515">
        <v>8</v>
      </c>
      <c r="T515" t="str">
        <v>F-00000300</v>
      </c>
      <c r="U515">
        <v>188</v>
      </c>
      <c r="V515">
        <v>4.78335</v>
      </c>
      <c r="W515">
        <v>0</v>
      </c>
      <c r="X515" t="str">
        <v>https://tinyurl.com/yyyaeeyf</v>
      </c>
    </row>
    <row r="516">
      <c r="A516" t="str">
        <v>AutoTable</v>
      </c>
      <c r="D516" t="str">
        <v>03621-08</v>
      </c>
      <c r="E516" t="str">
        <v>BATT. Ø20 36 BTTES MULTICOLORES + TC ARGENT</v>
      </c>
      <c r="F516" t="str">
        <v>1</v>
      </c>
      <c r="G516" t="str">
        <v/>
      </c>
      <c r="H516" t="str">
        <v>BATTERIE</v>
      </c>
      <c r="I516" t="str">
        <v>DROITE</v>
      </c>
      <c r="J516">
        <v>20</v>
      </c>
      <c r="K516" t="str">
        <v>PIVOINE</v>
      </c>
      <c r="L516" t="str">
        <v>MULTICOLORE</v>
      </c>
      <c r="M516" t="str">
        <v>CN</v>
      </c>
      <c r="N516" t="str">
        <v>F2</v>
      </c>
      <c r="O516" t="str">
        <v>1.4G</v>
      </c>
      <c r="P516" t="str">
        <v>2086-F2-001303</v>
      </c>
      <c r="Q516">
        <v>0.306</v>
      </c>
      <c r="R516" t="str">
        <v>45</v>
      </c>
      <c r="S516">
        <v>8</v>
      </c>
      <c r="T516" t="str">
        <v>F-00000300</v>
      </c>
      <c r="U516">
        <v>460</v>
      </c>
      <c r="V516">
        <v>4.85979</v>
      </c>
      <c r="W516">
        <v>0</v>
      </c>
      <c r="X516" t="str">
        <v>https://youtu.be/nnHQgugNopg</v>
      </c>
    </row>
    <row r="517">
      <c r="A517" t="str">
        <v>AutoTable</v>
      </c>
      <c r="D517" t="str">
        <v>03621-13</v>
      </c>
      <c r="E517" t="str">
        <v>BATT. Ø20 36 BTTES CLIGNO BLANC + TC ARGENT</v>
      </c>
      <c r="F517" t="str">
        <v>1</v>
      </c>
      <c r="G517" t="str">
        <v>2019</v>
      </c>
      <c r="H517" t="str">
        <v>BATTERIE</v>
      </c>
      <c r="I517" t="str">
        <v>DROITE</v>
      </c>
      <c r="J517">
        <v>20</v>
      </c>
      <c r="K517" t="str">
        <v>CLIGNO</v>
      </c>
      <c r="L517" t="str">
        <v>BLANC</v>
      </c>
      <c r="M517" t="str">
        <v>CN</v>
      </c>
      <c r="N517" t="str">
        <v>F2</v>
      </c>
      <c r="O517" t="str">
        <v>1.4G</v>
      </c>
      <c r="P517" t="str">
        <v>2086-F2-001303</v>
      </c>
      <c r="Q517">
        <v>0.306</v>
      </c>
      <c r="R517" t="str">
        <v>45</v>
      </c>
      <c r="S517">
        <v>8</v>
      </c>
      <c r="T517" t="str">
        <v>F-00000300</v>
      </c>
      <c r="U517">
        <v>384</v>
      </c>
      <c r="V517">
        <v>4.67125</v>
      </c>
      <c r="W517">
        <v>1</v>
      </c>
      <c r="X517" t="str">
        <v/>
      </c>
    </row>
    <row r="518">
      <c r="A518" t="str">
        <v>AutoTable</v>
      </c>
      <c r="D518" t="str">
        <v>03621-17</v>
      </c>
      <c r="E518" t="str">
        <v>BATT. Ø20 36 BTTES OEUFS DRAGON + TC FRISSON BLANC</v>
      </c>
      <c r="F518" t="str">
        <v>1</v>
      </c>
      <c r="G518" t="str">
        <v/>
      </c>
      <c r="H518" t="str">
        <v>BATTERIE</v>
      </c>
      <c r="I518" t="str">
        <v>DROITE</v>
      </c>
      <c r="J518">
        <v>20</v>
      </c>
      <c r="K518" t="str">
        <v>CREPITANT</v>
      </c>
      <c r="L518" t="str">
        <v>ARGENT</v>
      </c>
      <c r="M518" t="str">
        <v>CN</v>
      </c>
      <c r="N518" t="str">
        <v>F2</v>
      </c>
      <c r="O518" t="str">
        <v>1.4G</v>
      </c>
      <c r="P518" t="str">
        <v>2086-F2-001303</v>
      </c>
      <c r="Q518">
        <v>0.306</v>
      </c>
      <c r="R518" t="str">
        <v>45</v>
      </c>
      <c r="S518">
        <v>8</v>
      </c>
      <c r="T518" t="str">
        <v>F-00000300</v>
      </c>
      <c r="U518">
        <v>192</v>
      </c>
      <c r="V518">
        <v>3.97</v>
      </c>
      <c r="W518">
        <v>1</v>
      </c>
      <c r="X518" t="str">
        <v>https://youtu.be/QMXskAwDgUc</v>
      </c>
    </row>
    <row r="519">
      <c r="A519" t="str">
        <v>AutoTable</v>
      </c>
      <c r="D519" t="str">
        <v>03621-18</v>
      </c>
      <c r="E519" t="str">
        <v>BATT. Ø20 36 BTTES FILET D'OR + TC FILET D'OR</v>
      </c>
      <c r="F519" t="str">
        <v>1</v>
      </c>
      <c r="G519" t="str">
        <v/>
      </c>
      <c r="H519" t="str">
        <v>BATTERIE</v>
      </c>
      <c r="I519" t="str">
        <v>DROITE</v>
      </c>
      <c r="J519">
        <v>20</v>
      </c>
      <c r="K519" t="str">
        <v>PLEUREUR</v>
      </c>
      <c r="L519" t="str">
        <v>KAMURO</v>
      </c>
      <c r="M519" t="str">
        <v>CN</v>
      </c>
      <c r="N519" t="str">
        <v>F2</v>
      </c>
      <c r="O519" t="str">
        <v>1.4G</v>
      </c>
      <c r="P519" t="str">
        <v>2086-F2-001303</v>
      </c>
      <c r="Q519">
        <v>0.306</v>
      </c>
      <c r="R519" t="str">
        <v>45</v>
      </c>
      <c r="S519">
        <v>8</v>
      </c>
      <c r="T519" t="str">
        <v>F-00000300</v>
      </c>
      <c r="U519">
        <v>996</v>
      </c>
      <c r="V519">
        <v>4.62946</v>
      </c>
      <c r="W519">
        <v>390</v>
      </c>
      <c r="X519" t="str">
        <v>https://youtu.be/7HLehoDRN_g</v>
      </c>
    </row>
    <row r="520">
      <c r="A520" t="str">
        <v>AutoTable</v>
      </c>
      <c r="D520" t="str">
        <v>03621-23</v>
      </c>
      <c r="E520" t="str">
        <v>BATT. Ø20 36 BTTES ORANGE + TC ORANGE</v>
      </c>
      <c r="F520" t="str">
        <v>1</v>
      </c>
      <c r="G520" t="str">
        <v>2020</v>
      </c>
      <c r="H520" t="str">
        <v>BATTERIE</v>
      </c>
      <c r="I520" t="str">
        <v>DROITE</v>
      </c>
      <c r="J520">
        <v>20</v>
      </c>
      <c r="K520" t="str">
        <v>PIVOINE</v>
      </c>
      <c r="L520" t="str">
        <v>ORANGE</v>
      </c>
      <c r="M520" t="str">
        <v>CN</v>
      </c>
      <c r="N520" t="str">
        <v>F2</v>
      </c>
      <c r="O520" t="str">
        <v>1.4G</v>
      </c>
      <c r="P520" t="str">
        <v>2086-F2-001303</v>
      </c>
      <c r="Q520">
        <v>0.306</v>
      </c>
      <c r="R520" t="str">
        <v>45</v>
      </c>
      <c r="S520">
        <v>8</v>
      </c>
      <c r="T520" t="str">
        <v>F-00000300</v>
      </c>
      <c r="U520">
        <v>262</v>
      </c>
      <c r="V520">
        <v>4.67</v>
      </c>
      <c r="W520">
        <v>1</v>
      </c>
      <c r="X520" t="str">
        <v/>
      </c>
    </row>
    <row r="521">
      <c r="A521" t="str">
        <v>AutoTable</v>
      </c>
      <c r="D521" t="str">
        <v>03621-24</v>
      </c>
      <c r="E521" t="str">
        <v>BATT. Ø20 36 BTTES CITRON + TC CITRON</v>
      </c>
      <c r="F521" t="str">
        <v>1</v>
      </c>
      <c r="G521" t="str">
        <v/>
      </c>
      <c r="H521" t="str">
        <v>BATTERIE</v>
      </c>
      <c r="I521" t="str">
        <v>DROITE</v>
      </c>
      <c r="J521">
        <v>20</v>
      </c>
      <c r="K521" t="str">
        <v>PIVOINE</v>
      </c>
      <c r="L521" t="str">
        <v>CITRON</v>
      </c>
      <c r="M521" t="str">
        <v>CN</v>
      </c>
      <c r="N521" t="str">
        <v>F2</v>
      </c>
      <c r="O521" t="str">
        <v>1.4G</v>
      </c>
      <c r="P521" t="str">
        <v>2086-F2-001303</v>
      </c>
      <c r="Q521">
        <v>0.306</v>
      </c>
      <c r="R521" t="str">
        <v>45</v>
      </c>
      <c r="S521">
        <v>8</v>
      </c>
      <c r="T521" t="str">
        <v>F-00000300</v>
      </c>
      <c r="U521">
        <v>357</v>
      </c>
      <c r="V521">
        <v>4.67129</v>
      </c>
      <c r="W521">
        <v>0</v>
      </c>
      <c r="X521" t="str">
        <v>https://youtu.be/w6yP26yE17w</v>
      </c>
    </row>
    <row r="522">
      <c r="A522" t="str">
        <v>AutoTable</v>
      </c>
      <c r="D522" t="str">
        <v>03621-30</v>
      </c>
      <c r="E522" t="str">
        <v>BATT. Ø20 36 BTTES ASSORTIES + TC ASSORTI</v>
      </c>
      <c r="F522" t="str">
        <v>1</v>
      </c>
      <c r="G522" t="str">
        <v/>
      </c>
      <c r="H522" t="str">
        <v>BATTERIE</v>
      </c>
      <c r="I522" t="str">
        <v>DROITE</v>
      </c>
      <c r="J522">
        <v>20</v>
      </c>
      <c r="K522" t="str">
        <v>PIVOINE</v>
      </c>
      <c r="L522" t="str">
        <v>ASSORTI</v>
      </c>
      <c r="M522" t="str">
        <v>CN</v>
      </c>
      <c r="N522" t="str">
        <v>F2</v>
      </c>
      <c r="O522" t="str">
        <v>1.4G</v>
      </c>
      <c r="P522" t="str">
        <v>2086-F2-001303</v>
      </c>
      <c r="Q522">
        <v>0.306</v>
      </c>
      <c r="R522" t="str">
        <v>45</v>
      </c>
      <c r="S522">
        <v>8</v>
      </c>
      <c r="T522" t="str">
        <v>F-00000300</v>
      </c>
      <c r="U522">
        <v>581</v>
      </c>
      <c r="V522">
        <v>4.71833</v>
      </c>
      <c r="W522">
        <v>213</v>
      </c>
      <c r="X522" t="str">
        <v>https://youtu.be/6_0QisAsRXA</v>
      </c>
    </row>
    <row r="523">
      <c r="A523" t="str">
        <v>AutoTable</v>
      </c>
      <c r="D523" t="str">
        <v>04932-06CE</v>
      </c>
      <c r="E523" t="str">
        <v>BATT. 30 MM 49 CPS PLUMET ROUGE</v>
      </c>
      <c r="F523" t="str">
        <v>ANCIENNES REFS</v>
      </c>
      <c r="G523" t="str">
        <v/>
      </c>
      <c r="H523" t="str">
        <v>BATTERIE</v>
      </c>
      <c r="I523" t="str">
        <v>DROITE</v>
      </c>
      <c r="J523">
        <v>30</v>
      </c>
      <c r="K523" t="str">
        <v>PLUMET</v>
      </c>
      <c r="L523" t="str">
        <v>ROUGE</v>
      </c>
      <c r="M523" t="str">
        <v>CN</v>
      </c>
      <c r="N523" t="str">
        <v>F3</v>
      </c>
      <c r="O523" t="str">
        <v>1.4G</v>
      </c>
      <c r="P523" t="str">
        <v>1008-F3-69245539</v>
      </c>
      <c r="Q523">
        <v>1.035</v>
      </c>
      <c r="R523" t="str">
        <v>40</v>
      </c>
      <c r="S523">
        <v>25</v>
      </c>
      <c r="T523" t="str">
        <v>F-00000262</v>
      </c>
      <c r="U523">
        <v>0</v>
      </c>
      <c r="V523">
        <v>0.32</v>
      </c>
      <c r="W523">
        <v>0</v>
      </c>
      <c r="X523" t="str">
        <v/>
      </c>
    </row>
    <row r="524">
      <c r="A524" t="str">
        <v>AutoTable</v>
      </c>
      <c r="D524" t="str">
        <v>04932-08CE</v>
      </c>
      <c r="E524" t="str">
        <v>BATT. 30 MM 49 CPS PLUMET MULTICOLORE</v>
      </c>
      <c r="F524" t="str">
        <v>ANCIENNES REFS</v>
      </c>
      <c r="G524" t="str">
        <v/>
      </c>
      <c r="H524" t="str">
        <v>BATTERIE</v>
      </c>
      <c r="I524" t="str">
        <v>DROITE</v>
      </c>
      <c r="J524">
        <v>30</v>
      </c>
      <c r="K524" t="str">
        <v>PLUMET</v>
      </c>
      <c r="L524" t="str">
        <v>MULTICOLORE</v>
      </c>
      <c r="M524" t="str">
        <v>CN</v>
      </c>
      <c r="N524" t="str">
        <v>F3</v>
      </c>
      <c r="O524" t="str">
        <v>1.4G</v>
      </c>
      <c r="P524" t="str">
        <v>1008-F3-69245539</v>
      </c>
      <c r="Q524">
        <v>1.038</v>
      </c>
      <c r="R524" t="str">
        <v>40</v>
      </c>
      <c r="S524">
        <v>25</v>
      </c>
      <c r="T524" t="str">
        <v>F-00000262</v>
      </c>
      <c r="U524">
        <v>0</v>
      </c>
      <c r="V524">
        <v>13.02</v>
      </c>
      <c r="W524">
        <v>0</v>
      </c>
      <c r="X524" t="str">
        <v/>
      </c>
    </row>
    <row r="525">
      <c r="A525" t="str">
        <v>AutoTable</v>
      </c>
      <c r="D525" t="str">
        <v>04932-27CE</v>
      </c>
      <c r="E525" t="str">
        <v>BATT. 30 MM 49 CPS PLUMET DORE</v>
      </c>
      <c r="F525" t="str">
        <v>ANCIENNES REFS</v>
      </c>
      <c r="G525" t="str">
        <v/>
      </c>
      <c r="H525" t="str">
        <v>BATTERIE</v>
      </c>
      <c r="I525" t="str">
        <v>DROITE</v>
      </c>
      <c r="J525">
        <v>30</v>
      </c>
      <c r="K525" t="str">
        <v>PLUMET</v>
      </c>
      <c r="L525" t="str">
        <v>OR</v>
      </c>
      <c r="M525" t="str">
        <v>CN</v>
      </c>
      <c r="N525" t="str">
        <v>F3</v>
      </c>
      <c r="O525" t="str">
        <v>1.4G</v>
      </c>
      <c r="P525" t="str">
        <v>1008-F3-69245539</v>
      </c>
      <c r="Q525">
        <v>1.02</v>
      </c>
      <c r="R525" t="str">
        <v>40</v>
      </c>
      <c r="S525">
        <v>25</v>
      </c>
      <c r="T525" t="str">
        <v>F-00000262</v>
      </c>
      <c r="U525">
        <v>0</v>
      </c>
      <c r="V525">
        <v>13.02</v>
      </c>
      <c r="W525">
        <v>0</v>
      </c>
      <c r="X525" t="str">
        <v/>
      </c>
    </row>
    <row r="526">
      <c r="A526" t="str">
        <v>AutoTable</v>
      </c>
      <c r="D526" t="str">
        <v>05022-09</v>
      </c>
      <c r="E526" t="str">
        <v>BATT. Ø20 50 BTTES ARGENT + TC ARGENT</v>
      </c>
      <c r="F526" t="str">
        <v>1</v>
      </c>
      <c r="G526" t="str">
        <v>2019</v>
      </c>
      <c r="H526" t="str">
        <v>BATTERIE</v>
      </c>
      <c r="I526" t="str">
        <v>DROITE</v>
      </c>
      <c r="J526">
        <v>20</v>
      </c>
      <c r="K526" t="str">
        <v>PIVOINE</v>
      </c>
      <c r="L526" t="str">
        <v>ARGENT</v>
      </c>
      <c r="M526" t="str">
        <v>CN</v>
      </c>
      <c r="N526" t="str">
        <v>F2</v>
      </c>
      <c r="O526" t="str">
        <v>1.4G</v>
      </c>
      <c r="P526" t="str">
        <v>1008-F2-69254048</v>
      </c>
      <c r="Q526">
        <v>0.31</v>
      </c>
      <c r="R526" t="str">
        <v>35</v>
      </c>
      <c r="S526">
        <v>8</v>
      </c>
      <c r="T526" t="str">
        <v>F-00000300</v>
      </c>
      <c r="U526">
        <v>634</v>
      </c>
      <c r="V526">
        <v>4.01833</v>
      </c>
      <c r="W526">
        <v>0</v>
      </c>
      <c r="X526" t="str">
        <v>https://youtu.be/nIvu9KlHhQU</v>
      </c>
    </row>
    <row r="527">
      <c r="A527" t="str">
        <v>AutoTable</v>
      </c>
      <c r="D527" t="str">
        <v>05022-18</v>
      </c>
      <c r="E527" t="str">
        <v>BATT. Ø20 50 BTTES FILET D'OR + TC FILET D'OR</v>
      </c>
      <c r="F527" t="str">
        <v>1</v>
      </c>
      <c r="G527" t="str">
        <v>2019</v>
      </c>
      <c r="H527" t="str">
        <v>BATTERIE</v>
      </c>
      <c r="I527" t="str">
        <v>DROITE</v>
      </c>
      <c r="J527">
        <v>20</v>
      </c>
      <c r="K527" t="str">
        <v>PLEUREUR</v>
      </c>
      <c r="L527" t="str">
        <v>KAMURO</v>
      </c>
      <c r="M527" t="str">
        <v>CN</v>
      </c>
      <c r="N527" t="str">
        <v>F2</v>
      </c>
      <c r="O527" t="str">
        <v>1.4G</v>
      </c>
      <c r="P527" t="str">
        <v>1008-F2-69254048</v>
      </c>
      <c r="Q527">
        <v>0.31</v>
      </c>
      <c r="R527" t="str">
        <v>35</v>
      </c>
      <c r="S527">
        <v>8</v>
      </c>
      <c r="T527" t="str">
        <v>F-00000300</v>
      </c>
      <c r="U527">
        <v>286</v>
      </c>
      <c r="V527">
        <v>4.18429</v>
      </c>
      <c r="W527">
        <v>2</v>
      </c>
      <c r="X527" t="str">
        <v>https://tinyurl.com/yxrrfa54</v>
      </c>
    </row>
    <row r="528">
      <c r="A528" t="str">
        <v>AutoTable</v>
      </c>
      <c r="D528" t="str">
        <v>05022-30</v>
      </c>
      <c r="E528" t="str">
        <v>BATT. 20 MM 50 CPS BOMBETTES ET TRONCS ASSORTIS</v>
      </c>
      <c r="F528" t="str">
        <v>ANCIENNES REFS</v>
      </c>
      <c r="G528" t="str">
        <v/>
      </c>
      <c r="H528" t="str">
        <v>BATTERIE</v>
      </c>
      <c r="I528" t="str">
        <v>DROITE</v>
      </c>
      <c r="J528">
        <v>20</v>
      </c>
      <c r="K528" t="str">
        <v>BOMBE TRONC</v>
      </c>
      <c r="L528" t="str">
        <v>ASSORTI</v>
      </c>
      <c r="M528" t="str">
        <v>CN</v>
      </c>
      <c r="N528" t="str">
        <v>F2</v>
      </c>
      <c r="O528" t="str">
        <v>1.4G</v>
      </c>
      <c r="P528" t="str">
        <v>1008-F2-69254048</v>
      </c>
      <c r="Q528">
        <v>0.31</v>
      </c>
      <c r="R528" t="str">
        <v>35</v>
      </c>
      <c r="S528">
        <v>8</v>
      </c>
      <c r="T528" t="str">
        <v>F-00000300</v>
      </c>
      <c r="U528">
        <v>0</v>
      </c>
      <c r="V528">
        <v>3.59404</v>
      </c>
      <c r="W528">
        <v>0</v>
      </c>
      <c r="X528" t="str">
        <v/>
      </c>
    </row>
    <row r="529">
      <c r="A529" t="str">
        <v>AutoTable</v>
      </c>
      <c r="D529" t="str">
        <v>05030-12CROCE</v>
      </c>
      <c r="E529" t="str">
        <v>BATT. Ø30 50 COMÈTES MOSAÏQUE CITRON / ROSE</v>
      </c>
      <c r="F529" t="str">
        <v>1</v>
      </c>
      <c r="G529" t="str">
        <v/>
      </c>
      <c r="H529" t="str">
        <v>BATTERIE</v>
      </c>
      <c r="I529" t="str">
        <v>DROITE</v>
      </c>
      <c r="J529">
        <v>30</v>
      </c>
      <c r="K529" t="str">
        <v>MOSAIQUE</v>
      </c>
      <c r="L529" t="str">
        <v>MULTIPASTEL</v>
      </c>
      <c r="M529" t="str">
        <v>CN</v>
      </c>
      <c r="N529" t="str">
        <v>F4</v>
      </c>
      <c r="O529" t="str">
        <v>1.4G</v>
      </c>
      <c r="P529" t="str">
        <v>1008-F4-69245814</v>
      </c>
      <c r="Q529">
        <v>1.492</v>
      </c>
      <c r="R529" t="str">
        <v>35</v>
      </c>
      <c r="S529">
        <v>30</v>
      </c>
      <c r="T529" t="str">
        <v>F-00000262</v>
      </c>
      <c r="U529">
        <v>58</v>
      </c>
      <c r="V529">
        <v>15.1825</v>
      </c>
      <c r="W529">
        <v>0</v>
      </c>
      <c r="X529" t="str">
        <v>https://youtu.be/Rvzgljj3D_M</v>
      </c>
    </row>
    <row r="530">
      <c r="A530" t="str">
        <v>AutoTable</v>
      </c>
      <c r="D530" t="str">
        <v>05030-12MAAQCE</v>
      </c>
      <c r="E530" t="str">
        <v>BATT. Ø30 50 COMÈTES MOSAÏQUE MANDARINE / AQUA</v>
      </c>
      <c r="F530" t="str">
        <v>1</v>
      </c>
      <c r="G530" t="str">
        <v/>
      </c>
      <c r="H530" t="str">
        <v>BATTERIE</v>
      </c>
      <c r="I530" t="str">
        <v>DROITE</v>
      </c>
      <c r="J530">
        <v>30</v>
      </c>
      <c r="K530" t="str">
        <v>MOSAIQUE</v>
      </c>
      <c r="L530" t="str">
        <v>MULTIPASTEL</v>
      </c>
      <c r="M530" t="str">
        <v>CN</v>
      </c>
      <c r="N530" t="str">
        <v>F4</v>
      </c>
      <c r="O530" t="str">
        <v>1.4G</v>
      </c>
      <c r="P530" t="str">
        <v>1008-F4-69245814</v>
      </c>
      <c r="Q530">
        <v>1.492</v>
      </c>
      <c r="R530" t="str">
        <v>35</v>
      </c>
      <c r="S530">
        <v>30</v>
      </c>
      <c r="T530" t="str">
        <v>F-00000262</v>
      </c>
      <c r="U530">
        <v>61</v>
      </c>
      <c r="V530">
        <v>16.38</v>
      </c>
      <c r="W530">
        <v>0</v>
      </c>
      <c r="X530" t="str">
        <v>https://youtu.be/wKjpsRETzPw</v>
      </c>
    </row>
    <row r="531">
      <c r="A531" t="str">
        <v>AutoTable</v>
      </c>
      <c r="D531" t="str">
        <v>05030-13CE</v>
      </c>
      <c r="E531" t="str">
        <v>BATT. Ø30 50 COMÈTES MOSAÏQUE MULTIPASTEL</v>
      </c>
      <c r="F531" t="str">
        <v>1</v>
      </c>
      <c r="G531" t="str">
        <v/>
      </c>
      <c r="H531" t="str">
        <v>BATTERIE</v>
      </c>
      <c r="I531" t="str">
        <v>DROITE</v>
      </c>
      <c r="J531">
        <v>30</v>
      </c>
      <c r="K531" t="str">
        <v>MOSAIQUE</v>
      </c>
      <c r="L531" t="str">
        <v>MULTIPASTEL</v>
      </c>
      <c r="M531" t="str">
        <v>CN</v>
      </c>
      <c r="N531" t="str">
        <v>F4</v>
      </c>
      <c r="O531" t="str">
        <v>1.4G</v>
      </c>
      <c r="P531" t="str">
        <v>1008-F4-69245814</v>
      </c>
      <c r="Q531">
        <v>1.492</v>
      </c>
      <c r="R531" t="str">
        <v>35</v>
      </c>
      <c r="S531">
        <v>30</v>
      </c>
      <c r="T531" t="str">
        <v>F-00000262</v>
      </c>
      <c r="U531">
        <v>120</v>
      </c>
      <c r="V531">
        <v>15.91985</v>
      </c>
      <c r="W531">
        <v>10</v>
      </c>
      <c r="X531" t="str">
        <v>https://youtu.be/V9HINiPdXLY</v>
      </c>
    </row>
    <row r="532">
      <c r="A532" t="str">
        <v>AutoTable</v>
      </c>
      <c r="D532" t="str">
        <v>05035-30</v>
      </c>
      <c r="E532" t="str">
        <v>BATT. Ø35 50 BTTES ASSORTIES + TC ASSORTI</v>
      </c>
      <c r="F532" t="str">
        <v>1</v>
      </c>
      <c r="G532" t="str">
        <v/>
      </c>
      <c r="H532" t="str">
        <v>BATTERIE</v>
      </c>
      <c r="I532" t="str">
        <v>DROITE</v>
      </c>
      <c r="J532">
        <v>35</v>
      </c>
      <c r="K532" t="str">
        <v>PIVOINE</v>
      </c>
      <c r="L532" t="str">
        <v>ASSORTI</v>
      </c>
      <c r="M532" t="str">
        <v>CN</v>
      </c>
      <c r="N532" t="str">
        <v>F4</v>
      </c>
      <c r="O532" t="str">
        <v>1.4G</v>
      </c>
      <c r="P532" t="str">
        <v>1008-F4-69254061</v>
      </c>
      <c r="Q532">
        <v>1.45</v>
      </c>
      <c r="R532" t="str">
        <v>25</v>
      </c>
      <c r="S532">
        <v>35</v>
      </c>
      <c r="T532" t="str">
        <v>F-00000300</v>
      </c>
      <c r="U532">
        <v>184</v>
      </c>
      <c r="V532">
        <v>21.84</v>
      </c>
      <c r="W532">
        <v>2</v>
      </c>
      <c r="X532" t="str">
        <v>https://tinyurl.com/y3wew54u</v>
      </c>
    </row>
    <row r="533">
      <c r="A533" t="str">
        <v>AutoTable</v>
      </c>
      <c r="D533" t="str">
        <v>06435-33</v>
      </c>
      <c r="E533" t="str">
        <v>BATT. Ø35 64 BTTES CASCADE CLIGNO BLANC</v>
      </c>
      <c r="F533" t="str">
        <v>1</v>
      </c>
      <c r="G533" t="str">
        <v/>
      </c>
      <c r="H533" t="str">
        <v>BATTERIE</v>
      </c>
      <c r="I533" t="str">
        <v>DROITE</v>
      </c>
      <c r="J533">
        <v>35</v>
      </c>
      <c r="K533" t="str">
        <v>CLIGNO</v>
      </c>
      <c r="L533" t="str">
        <v>BLANC</v>
      </c>
      <c r="M533" t="str">
        <v>CN</v>
      </c>
      <c r="N533" t="str">
        <v>F4</v>
      </c>
      <c r="O533" t="str">
        <v>1.4G</v>
      </c>
      <c r="P533" t="str">
        <v>2463-F4-0263</v>
      </c>
      <c r="Q533">
        <v>2.144</v>
      </c>
      <c r="R533" t="str">
        <v>30</v>
      </c>
      <c r="S533">
        <v>35</v>
      </c>
      <c r="T533" t="str">
        <v>F-00000114</v>
      </c>
      <c r="U533">
        <v>103</v>
      </c>
      <c r="V533">
        <v>21.98358</v>
      </c>
      <c r="W533">
        <v>25</v>
      </c>
      <c r="X533" t="str">
        <v>https://youtu.be/6i4KcPA-6eo</v>
      </c>
    </row>
    <row r="534">
      <c r="A534" t="str">
        <v>AutoTable</v>
      </c>
      <c r="D534" t="str">
        <v>07224-30CE</v>
      </c>
      <c r="E534" t="str">
        <v>BATT. Ø24 72 BTTES MULTICOLORES + TC SIFFLET</v>
      </c>
      <c r="F534" t="str">
        <v>1</v>
      </c>
      <c r="G534" t="str">
        <v/>
      </c>
      <c r="H534" t="str">
        <v>BATTERIE</v>
      </c>
      <c r="I534" t="str">
        <v>DROITE</v>
      </c>
      <c r="J534">
        <v>24</v>
      </c>
      <c r="K534" t="str">
        <v>SIFFLETS</v>
      </c>
      <c r="L534" t="str">
        <v>MULTICOLORE</v>
      </c>
      <c r="M534" t="str">
        <v>CN</v>
      </c>
      <c r="N534" t="str">
        <v>F4</v>
      </c>
      <c r="O534" t="str">
        <v>1.4G</v>
      </c>
      <c r="P534" t="str">
        <v>1008-F4-69254332</v>
      </c>
      <c r="Q534">
        <v>1.504</v>
      </c>
      <c r="R534" t="str">
        <v>30</v>
      </c>
      <c r="S534">
        <v>25</v>
      </c>
      <c r="T534" t="str">
        <v>F-00000262</v>
      </c>
      <c r="U534">
        <v>31</v>
      </c>
      <c r="V534">
        <v>14.225</v>
      </c>
      <c r="W534">
        <v>1</v>
      </c>
      <c r="X534" t="str">
        <v/>
      </c>
    </row>
    <row r="535">
      <c r="A535" t="str">
        <v>AutoTable</v>
      </c>
      <c r="D535" t="str">
        <v>07625-13</v>
      </c>
      <c r="E535" t="str">
        <v>BATT. 25 MM 76 CPS LE MYSTERIEUX EFFET</v>
      </c>
      <c r="F535" t="str">
        <v>ANCIENNES REFS</v>
      </c>
      <c r="G535" t="str">
        <v/>
      </c>
      <c r="H535" t="str">
        <v>BATTERIE</v>
      </c>
      <c r="I535" t="str">
        <v>DROITE</v>
      </c>
      <c r="J535">
        <v>25</v>
      </c>
      <c r="K535" t="str">
        <v>MULTI EFFETS</v>
      </c>
      <c r="L535" t="str">
        <v>ASSORTI</v>
      </c>
      <c r="M535" t="str">
        <v>CN</v>
      </c>
      <c r="N535" t="str">
        <v>F3</v>
      </c>
      <c r="O535" t="str">
        <v>1.4G</v>
      </c>
      <c r="P535" t="str">
        <v>1008-F3-69254055</v>
      </c>
      <c r="Q535">
        <v>1.03</v>
      </c>
      <c r="R535" t="str">
        <v>60</v>
      </c>
      <c r="S535">
        <v>25</v>
      </c>
      <c r="T535" t="str">
        <v>F-00000300</v>
      </c>
      <c r="U535">
        <v>0</v>
      </c>
      <c r="V535">
        <v>18.965</v>
      </c>
      <c r="W535">
        <v>0</v>
      </c>
      <c r="X535" t="str">
        <v/>
      </c>
    </row>
    <row r="536">
      <c r="A536" t="str">
        <v>AutoTable</v>
      </c>
      <c r="D536" t="str">
        <v>401066</v>
      </c>
      <c r="E536" t="str">
        <v>BATT. Ø25 10 BTTES ROUGE &amp; CLI / ROUGE &amp; ŒUF DE D.</v>
      </c>
      <c r="F536" t="str">
        <v>1</v>
      </c>
      <c r="G536" t="str">
        <v/>
      </c>
      <c r="H536" t="str">
        <v>BATTERIE</v>
      </c>
      <c r="I536" t="str">
        <v>DROITE</v>
      </c>
      <c r="J536">
        <v>25</v>
      </c>
      <c r="K536" t="str">
        <v>CREPITANT</v>
      </c>
      <c r="L536" t="str">
        <v>ROUGE</v>
      </c>
      <c r="M536" t="str">
        <v>CN</v>
      </c>
      <c r="N536" t="str">
        <v>F2</v>
      </c>
      <c r="O536" t="str">
        <v>1.4G</v>
      </c>
      <c r="P536" t="str">
        <v>1008-F2-69246330</v>
      </c>
      <c r="Q536">
        <v>0.13</v>
      </c>
      <c r="R536" t="str">
        <v>25</v>
      </c>
      <c r="S536">
        <v>8</v>
      </c>
      <c r="T536" t="str">
        <v>F-00000234</v>
      </c>
      <c r="U536">
        <v>233</v>
      </c>
      <c r="V536">
        <v>1.60525</v>
      </c>
      <c r="W536">
        <v>0</v>
      </c>
      <c r="X536" t="str">
        <v>https://youtu.be/DXhbN2T3LpA</v>
      </c>
    </row>
    <row r="537">
      <c r="A537" t="str">
        <v>AutoTable</v>
      </c>
      <c r="D537" t="str">
        <v>401079</v>
      </c>
      <c r="E537" t="str">
        <v>BATT. Ø25 10 BTTES SAULE / BLEU / ARGT &amp; CLI VERT</v>
      </c>
      <c r="F537" t="str">
        <v>1</v>
      </c>
      <c r="G537" t="str">
        <v/>
      </c>
      <c r="H537" t="str">
        <v>BATTERIE</v>
      </c>
      <c r="I537" t="str">
        <v>DROITE</v>
      </c>
      <c r="J537">
        <v>25</v>
      </c>
      <c r="K537" t="str">
        <v>PLEUREUR</v>
      </c>
      <c r="L537" t="str">
        <v>OR</v>
      </c>
      <c r="M537" t="str">
        <v>CN</v>
      </c>
      <c r="N537" t="str">
        <v>F2</v>
      </c>
      <c r="O537" t="str">
        <v>1.4G</v>
      </c>
      <c r="P537" t="str">
        <v>1008-F2-69246330</v>
      </c>
      <c r="Q537">
        <v>0.13</v>
      </c>
      <c r="R537" t="str">
        <v>25</v>
      </c>
      <c r="S537">
        <v>8</v>
      </c>
      <c r="T537" t="str">
        <v>F-00000234</v>
      </c>
      <c r="U537">
        <v>1047</v>
      </c>
      <c r="V537">
        <v>1.60528</v>
      </c>
      <c r="W537">
        <v>13</v>
      </c>
      <c r="X537" t="str">
        <v>https://youtu.be/f8S1zYUOX8s</v>
      </c>
    </row>
    <row r="538">
      <c r="A538" t="str">
        <v>AutoTable</v>
      </c>
      <c r="D538" t="str">
        <v>401927</v>
      </c>
      <c r="E538" t="str">
        <v>BATT. Ø20 19 BTTES CLIGNO ALT. ROUGE/VERT/OR</v>
      </c>
      <c r="F538" t="str">
        <v>1</v>
      </c>
      <c r="G538" t="str">
        <v/>
      </c>
      <c r="H538" t="str">
        <v>BATTERIE</v>
      </c>
      <c r="I538" t="str">
        <v>DROITE</v>
      </c>
      <c r="J538">
        <v>20</v>
      </c>
      <c r="K538" t="str">
        <v>CLIGNO</v>
      </c>
      <c r="L538" t="str">
        <v>ASSORTI</v>
      </c>
      <c r="M538" t="str">
        <v>CN</v>
      </c>
      <c r="N538" t="str">
        <v>F2</v>
      </c>
      <c r="O538" t="str">
        <v>1.4G</v>
      </c>
      <c r="P538" t="str">
        <v>1008-F2-69246331</v>
      </c>
      <c r="Q538">
        <v>0.157</v>
      </c>
      <c r="R538" t="str">
        <v>30</v>
      </c>
      <c r="S538">
        <v>8</v>
      </c>
      <c r="T538" t="str">
        <v>F-00000234</v>
      </c>
      <c r="U538">
        <v>1171</v>
      </c>
      <c r="V538">
        <v>1.76708</v>
      </c>
      <c r="W538">
        <v>3</v>
      </c>
      <c r="X538" t="str">
        <v>https://youtu.be/3CYrBjZZx2A</v>
      </c>
    </row>
    <row r="539">
      <c r="A539" t="str">
        <v>AutoTable</v>
      </c>
      <c r="D539" t="str">
        <v>401942</v>
      </c>
      <c r="E539" t="str">
        <v>BATT. 20 MM 19 CPS BOMBETTES FRISSON/FRISSON BLANC</v>
      </c>
      <c r="F539" t="str">
        <v>OPPORTUNITE</v>
      </c>
      <c r="G539" t="str">
        <v/>
      </c>
      <c r="H539" t="str">
        <v>BATTERIE</v>
      </c>
      <c r="I539" t="str">
        <v>DROITE</v>
      </c>
      <c r="J539">
        <v>20</v>
      </c>
      <c r="K539" t="str">
        <v>BOMBE POT A FEU</v>
      </c>
      <c r="L539" t="str">
        <v>FRISSON</v>
      </c>
      <c r="M539" t="str">
        <v>CN</v>
      </c>
      <c r="N539" t="str">
        <v>F2</v>
      </c>
      <c r="O539" t="str">
        <v>1.4G</v>
      </c>
      <c r="P539" t="str">
        <v>1008-F2-69246331</v>
      </c>
      <c r="Q539">
        <v>0.173</v>
      </c>
      <c r="R539" t="str">
        <v>30</v>
      </c>
      <c r="S539">
        <v>8</v>
      </c>
      <c r="T539" t="str">
        <v>F-00000234</v>
      </c>
      <c r="U539">
        <v>34</v>
      </c>
      <c r="V539">
        <v>1.78</v>
      </c>
      <c r="W539">
        <v>26</v>
      </c>
      <c r="X539" t="str">
        <v/>
      </c>
    </row>
    <row r="540">
      <c r="A540" t="str">
        <v>AutoTable</v>
      </c>
      <c r="D540" t="str">
        <v>401958</v>
      </c>
      <c r="E540" t="str">
        <v>BATT. Ø20 19 BTTES ASSORTIES + TC ASSORTI</v>
      </c>
      <c r="F540" t="str">
        <v>1</v>
      </c>
      <c r="G540" t="str">
        <v/>
      </c>
      <c r="H540" t="str">
        <v>BATTERIE</v>
      </c>
      <c r="I540" t="str">
        <v>DROITE</v>
      </c>
      <c r="J540">
        <v>20</v>
      </c>
      <c r="K540" t="str">
        <v>PIVOINE</v>
      </c>
      <c r="L540" t="str">
        <v>ASSORTI</v>
      </c>
      <c r="M540" t="str">
        <v>CN</v>
      </c>
      <c r="N540" t="str">
        <v>F2</v>
      </c>
      <c r="O540" t="str">
        <v>1.4G</v>
      </c>
      <c r="P540" t="str">
        <v>1008-F2-69246331</v>
      </c>
      <c r="Q540">
        <v>0.158</v>
      </c>
      <c r="R540" t="str">
        <v>30</v>
      </c>
      <c r="S540">
        <v>8</v>
      </c>
      <c r="T540" t="str">
        <v>F-00000234</v>
      </c>
      <c r="U540">
        <v>667</v>
      </c>
      <c r="V540">
        <v>1.76565</v>
      </c>
      <c r="W540">
        <v>0</v>
      </c>
      <c r="X540" t="str">
        <v>https://youtu.be/wn9KnjQy2Y0</v>
      </c>
    </row>
    <row r="541">
      <c r="A541" t="str">
        <v>AutoTable</v>
      </c>
      <c r="D541" t="str">
        <v>402549</v>
      </c>
      <c r="E541" t="str">
        <v>BATT. 30 MM 25 CPS MOS. OR + PAF RGE FRISSON</v>
      </c>
      <c r="F541" t="str">
        <v>OPPORTUNITE</v>
      </c>
      <c r="G541" t="str">
        <v/>
      </c>
      <c r="H541" t="str">
        <v>BATTERIE</v>
      </c>
      <c r="I541" t="str">
        <v>DROITE</v>
      </c>
      <c r="J541">
        <v>30</v>
      </c>
      <c r="K541" t="str">
        <v>MOSAIQUE</v>
      </c>
      <c r="L541" t="str">
        <v>OR</v>
      </c>
      <c r="M541" t="str">
        <v>CN</v>
      </c>
      <c r="N541" t="str">
        <v>F3</v>
      </c>
      <c r="O541" t="str">
        <v>1.4G</v>
      </c>
      <c r="P541" t="str">
        <v>1170-F3-02497</v>
      </c>
      <c r="Q541">
        <v>0.65</v>
      </c>
      <c r="R541" t="str">
        <v>30</v>
      </c>
      <c r="S541">
        <v>25</v>
      </c>
      <c r="T541" t="str">
        <v>F-00000234</v>
      </c>
      <c r="U541">
        <v>362</v>
      </c>
      <c r="V541">
        <v>5.8675</v>
      </c>
      <c r="W541">
        <v>13</v>
      </c>
      <c r="X541" t="str">
        <v/>
      </c>
    </row>
    <row r="542">
      <c r="A542" t="str">
        <v>AutoTable</v>
      </c>
      <c r="D542" t="str">
        <v>404932</v>
      </c>
      <c r="E542" t="str">
        <v>BATT. 30 MM 49 CPS ARAIGNEE ARGENT ET FRISSON AVE</v>
      </c>
      <c r="F542" t="str">
        <v>ANCIENNES REFS</v>
      </c>
      <c r="G542" t="str">
        <v/>
      </c>
      <c r="H542" t="str">
        <v>BATTERIE</v>
      </c>
      <c r="I542" t="str">
        <v>DROITE</v>
      </c>
      <c r="J542">
        <v>30</v>
      </c>
      <c r="K542" t="str">
        <v>BOMBE TRONC</v>
      </c>
      <c r="L542" t="str">
        <v>ARGENT</v>
      </c>
      <c r="M542" t="str">
        <v>CN</v>
      </c>
      <c r="N542" t="str">
        <v>F4</v>
      </c>
      <c r="O542" t="str">
        <v>1.4G</v>
      </c>
      <c r="P542" t="str">
        <v>2463-F4-0007</v>
      </c>
      <c r="Q542">
        <v>1</v>
      </c>
      <c r="R542" t="str">
        <v>35</v>
      </c>
      <c r="S542">
        <v>30</v>
      </c>
      <c r="T542" t="str">
        <v>F-00000300</v>
      </c>
      <c r="U542">
        <v>0</v>
      </c>
      <c r="V542">
        <v>12.46969</v>
      </c>
      <c r="W542">
        <v>0</v>
      </c>
      <c r="X542" t="str">
        <v/>
      </c>
    </row>
    <row r="543">
      <c r="A543" t="str">
        <v>AutoTable</v>
      </c>
      <c r="D543" t="str">
        <v>404979</v>
      </c>
      <c r="E543" t="str">
        <v>BATT. Ø30 49 ARAIGNÉE FRISSON BLC + TC FRISSON BLC</v>
      </c>
      <c r="F543" t="str">
        <v>1</v>
      </c>
      <c r="G543" t="str">
        <v/>
      </c>
      <c r="H543" t="str">
        <v>BATTERIE</v>
      </c>
      <c r="I543" t="str">
        <v>DROITE</v>
      </c>
      <c r="J543">
        <v>30</v>
      </c>
      <c r="K543" t="str">
        <v>CREPITANT</v>
      </c>
      <c r="L543" t="str">
        <v>ARGENT</v>
      </c>
      <c r="M543" t="str">
        <v>CN</v>
      </c>
      <c r="N543" t="str">
        <v>F3</v>
      </c>
      <c r="O543" t="str">
        <v>1.4G</v>
      </c>
      <c r="P543" t="str">
        <v>2463-F3-0007</v>
      </c>
      <c r="Q543">
        <v>0.81</v>
      </c>
      <c r="R543" t="str">
        <v>35</v>
      </c>
      <c r="S543">
        <v>30</v>
      </c>
      <c r="T543" t="str">
        <v>F-00000300</v>
      </c>
      <c r="U543">
        <v>322</v>
      </c>
      <c r="V543">
        <v>13.16833</v>
      </c>
      <c r="W543">
        <v>105</v>
      </c>
      <c r="X543" t="str">
        <v>https://youtu.be/AeYxbnoRaqM</v>
      </c>
    </row>
    <row r="544">
      <c r="A544" t="str">
        <v>AutoTable</v>
      </c>
      <c r="D544" t="str">
        <v>405008</v>
      </c>
      <c r="E544" t="str">
        <v>BATT. Ø30 50 BTTES MULTIPASTEL + TC ROUGE TR. ARGT</v>
      </c>
      <c r="F544" t="str">
        <v>1</v>
      </c>
      <c r="G544" t="str">
        <v/>
      </c>
      <c r="H544" t="str">
        <v>BATTERIE</v>
      </c>
      <c r="I544" t="str">
        <v>DROITE</v>
      </c>
      <c r="J544">
        <v>30</v>
      </c>
      <c r="K544" t="str">
        <v>PIVOINE</v>
      </c>
      <c r="L544" t="str">
        <v>MULTIPASTEL</v>
      </c>
      <c r="M544" t="str">
        <v>CN</v>
      </c>
      <c r="N544" t="str">
        <v>F3</v>
      </c>
      <c r="O544" t="str">
        <v>1.4G</v>
      </c>
      <c r="P544" t="str">
        <v>2463-F3-0008</v>
      </c>
      <c r="Q544">
        <v>0.795</v>
      </c>
      <c r="R544" t="str">
        <v>45</v>
      </c>
      <c r="S544">
        <v>30</v>
      </c>
      <c r="T544" t="str">
        <v>F-00000300</v>
      </c>
      <c r="U544">
        <v>218</v>
      </c>
      <c r="V544">
        <v>13.9225</v>
      </c>
      <c r="W544">
        <v>1</v>
      </c>
      <c r="X544" t="str">
        <v>https://youtu.be/vnbf6dl65Ns</v>
      </c>
    </row>
    <row r="545">
      <c r="A545" t="str">
        <v>AutoTable</v>
      </c>
      <c r="D545" t="str">
        <v>405072</v>
      </c>
      <c r="E545" t="str">
        <v>BATT. Ø30 50 BTTES ARAIGNÉES PAILL. OR + TC BLEU</v>
      </c>
      <c r="F545" t="str">
        <v>1</v>
      </c>
      <c r="G545" t="str">
        <v/>
      </c>
      <c r="H545" t="str">
        <v>BATTERIE</v>
      </c>
      <c r="I545" t="str">
        <v>DROITE</v>
      </c>
      <c r="J545">
        <v>30</v>
      </c>
      <c r="K545" t="str">
        <v>CLIGNO</v>
      </c>
      <c r="L545" t="str">
        <v>OR</v>
      </c>
      <c r="M545" t="str">
        <v>CN</v>
      </c>
      <c r="N545" t="str">
        <v>F3</v>
      </c>
      <c r="O545" t="str">
        <v>1.4G</v>
      </c>
      <c r="P545" t="str">
        <v>2463-F3-0007</v>
      </c>
      <c r="Q545">
        <v>0.97</v>
      </c>
      <c r="R545" t="str">
        <v>45</v>
      </c>
      <c r="S545">
        <v>30</v>
      </c>
      <c r="T545" t="str">
        <v>F-00000300</v>
      </c>
      <c r="U545">
        <v>77</v>
      </c>
      <c r="V545">
        <v>13.9225</v>
      </c>
      <c r="W545">
        <v>70</v>
      </c>
      <c r="X545" t="str">
        <v>https://youtu.be/o_B_XksCBCo</v>
      </c>
    </row>
    <row r="546">
      <c r="A546" t="str">
        <v>AutoTable</v>
      </c>
      <c r="D546" t="str">
        <v>407208</v>
      </c>
      <c r="E546" t="str">
        <v>BATT. 20 MM 72 CPS BOMBETTES CLIGNO, FILET D'OR ET</v>
      </c>
      <c r="F546" t="str">
        <v>ANCIENNES REFS</v>
      </c>
      <c r="G546" t="str">
        <v/>
      </c>
      <c r="H546" t="str">
        <v>BATTERIE</v>
      </c>
      <c r="I546" t="str">
        <v>DROITE</v>
      </c>
      <c r="J546">
        <v>20</v>
      </c>
      <c r="K546" t="str">
        <v>DETONATION</v>
      </c>
      <c r="L546" t="str">
        <v>ASSORTI</v>
      </c>
      <c r="M546" t="str">
        <v>CN</v>
      </c>
      <c r="N546" t="str">
        <v>F2</v>
      </c>
      <c r="O546" t="str">
        <v>1.4G</v>
      </c>
      <c r="P546" t="str">
        <v>1008-F2-69246306</v>
      </c>
      <c r="Q546">
        <v>0.495</v>
      </c>
      <c r="R546" t="str">
        <v>45</v>
      </c>
      <c r="S546">
        <v>8</v>
      </c>
      <c r="T546" t="str">
        <v>F-00000234</v>
      </c>
      <c r="U546">
        <v>0</v>
      </c>
      <c r="V546">
        <v>5.53</v>
      </c>
      <c r="W546">
        <v>0</v>
      </c>
      <c r="X546" t="str">
        <v/>
      </c>
    </row>
    <row r="547">
      <c r="A547" t="str">
        <v>AutoTable</v>
      </c>
      <c r="D547" t="str">
        <v>410017</v>
      </c>
      <c r="E547" t="str">
        <v>BATT. Ø30 100 BTTES OEUFS DRAGON + TC FRISSON BLC</v>
      </c>
      <c r="F547" t="str">
        <v>1</v>
      </c>
      <c r="G547" t="str">
        <v>2019</v>
      </c>
      <c r="H547" t="str">
        <v>BATTERIE</v>
      </c>
      <c r="I547" t="str">
        <v>DROITE</v>
      </c>
      <c r="J547">
        <v>30</v>
      </c>
      <c r="K547" t="str">
        <v>CREPITANT</v>
      </c>
      <c r="L547" t="str">
        <v>ARGENT</v>
      </c>
      <c r="M547" t="str">
        <v>CN</v>
      </c>
      <c r="N547" t="str">
        <v>F4</v>
      </c>
      <c r="O547" t="str">
        <v>1.4G</v>
      </c>
      <c r="P547" t="str">
        <v>1008-F4-69261547</v>
      </c>
      <c r="Q547">
        <v>2</v>
      </c>
      <c r="R547" t="str">
        <v>30</v>
      </c>
      <c r="S547">
        <v>30</v>
      </c>
      <c r="T547" t="str">
        <v>F-00000300</v>
      </c>
      <c r="U547">
        <v>0</v>
      </c>
      <c r="V547">
        <v>28.69133</v>
      </c>
      <c r="W547">
        <v>0</v>
      </c>
      <c r="X547" t="str">
        <v>https://tinyurl.com/y6eezogs</v>
      </c>
    </row>
    <row r="548">
      <c r="A548" t="str">
        <v>AutoTable</v>
      </c>
      <c r="D548" t="str">
        <v>410019</v>
      </c>
      <c r="E548" t="str">
        <v>BATT. Ø30 100 BTTES FILET D'OR + TC FILET D'OR</v>
      </c>
      <c r="F548" t="str">
        <v>1</v>
      </c>
      <c r="G548" t="str">
        <v/>
      </c>
      <c r="H548" t="str">
        <v>BATTERIE</v>
      </c>
      <c r="I548" t="str">
        <v>DROITE</v>
      </c>
      <c r="J548">
        <v>30</v>
      </c>
      <c r="K548" t="str">
        <v>PLEUREUR</v>
      </c>
      <c r="L548" t="str">
        <v>KAMURO</v>
      </c>
      <c r="M548" t="str">
        <v>CN</v>
      </c>
      <c r="N548" t="str">
        <v>F4</v>
      </c>
      <c r="O548" t="str">
        <v>1.4G</v>
      </c>
      <c r="P548" t="str">
        <v>1008-F4-69261547</v>
      </c>
      <c r="Q548">
        <v>2</v>
      </c>
      <c r="R548" t="str">
        <v>30</v>
      </c>
      <c r="S548">
        <v>30</v>
      </c>
      <c r="T548" t="str">
        <v>F-00000300</v>
      </c>
      <c r="U548">
        <v>31</v>
      </c>
      <c r="V548">
        <v>27.00219</v>
      </c>
      <c r="W548">
        <v>0</v>
      </c>
      <c r="X548" t="str">
        <v>https://youtu.be/641JoIP7NYo</v>
      </c>
    </row>
    <row r="549">
      <c r="A549" t="str">
        <v>AutoTable</v>
      </c>
      <c r="D549" t="str">
        <v>410055</v>
      </c>
      <c r="E549" t="str">
        <v>BATT. 30 MM 100 CPS ETOILES RGE/VT FRISSON BLC ET</v>
      </c>
      <c r="F549" t="str">
        <v>ANCIENNES REFS</v>
      </c>
      <c r="G549" t="str">
        <v/>
      </c>
      <c r="H549" t="str">
        <v>BATTERIE</v>
      </c>
      <c r="I549" t="str">
        <v>DROITE</v>
      </c>
      <c r="J549">
        <v>30</v>
      </c>
      <c r="K549" t="str">
        <v>BOMBE POT A FEU</v>
      </c>
      <c r="L549" t="str">
        <v>ASSORTI</v>
      </c>
      <c r="M549" t="str">
        <v>CN</v>
      </c>
      <c r="N549" t="str">
        <v>F4</v>
      </c>
      <c r="O549" t="str">
        <v>1.4G</v>
      </c>
      <c r="P549" t="str">
        <v>2463-F4-0005</v>
      </c>
      <c r="Q549">
        <v>2</v>
      </c>
      <c r="R549" t="str">
        <v>30</v>
      </c>
      <c r="S549">
        <v>30</v>
      </c>
      <c r="T549" t="str">
        <v>F-00000300</v>
      </c>
      <c r="U549">
        <v>0</v>
      </c>
      <c r="V549">
        <v>28.54</v>
      </c>
      <c r="W549">
        <v>0</v>
      </c>
      <c r="X549" t="str">
        <v/>
      </c>
    </row>
    <row r="550">
      <c r="A550" t="str">
        <v>AutoTable</v>
      </c>
      <c r="D550" t="str">
        <v>410081</v>
      </c>
      <c r="E550" t="str">
        <v>BATT. Ø20 100 PAF CLIGNO BLANC + BTTES FILET OR</v>
      </c>
      <c r="F550" t="str">
        <v>1</v>
      </c>
      <c r="G550" t="str">
        <v/>
      </c>
      <c r="H550" t="str">
        <v>BATTERIE</v>
      </c>
      <c r="I550" t="str">
        <v>DROITE</v>
      </c>
      <c r="J550">
        <v>20</v>
      </c>
      <c r="K550" t="str">
        <v>CLIGNO</v>
      </c>
      <c r="L550" t="str">
        <v>KAMURO</v>
      </c>
      <c r="M550" t="str">
        <v>CN</v>
      </c>
      <c r="N550" t="str">
        <v>F3</v>
      </c>
      <c r="O550" t="str">
        <v>1.4G</v>
      </c>
      <c r="P550" t="str">
        <v>1008-F3-69246305</v>
      </c>
      <c r="Q550">
        <v>0.98</v>
      </c>
      <c r="R550" t="str">
        <v>50</v>
      </c>
      <c r="S550">
        <v>25</v>
      </c>
      <c r="T550" t="str">
        <v>F-00000234</v>
      </c>
      <c r="U550">
        <v>0</v>
      </c>
      <c r="V550">
        <v>8.8575</v>
      </c>
      <c r="W550">
        <v>0</v>
      </c>
      <c r="X550" t="str">
        <v>https://youtu.be/RkVtzoM4uTQ</v>
      </c>
    </row>
    <row r="551">
      <c r="A551" t="str">
        <v>AutoTable</v>
      </c>
      <c r="D551" t="str">
        <v>415008</v>
      </c>
      <c r="E551" t="str">
        <v>BATT. Ø30 150 BTTES ASSORTIES + TC ASSORTI</v>
      </c>
      <c r="F551" t="str">
        <v>1</v>
      </c>
      <c r="G551" t="str">
        <v/>
      </c>
      <c r="H551" t="str">
        <v>BATTERIE</v>
      </c>
      <c r="I551" t="str">
        <v>DROITE</v>
      </c>
      <c r="J551">
        <v>30</v>
      </c>
      <c r="K551" t="str">
        <v>PIVOINE</v>
      </c>
      <c r="L551" t="str">
        <v>ASSORTI</v>
      </c>
      <c r="M551" t="str">
        <v>CN</v>
      </c>
      <c r="N551" t="str">
        <v>F4</v>
      </c>
      <c r="O551" t="str">
        <v>1.4G</v>
      </c>
      <c r="P551" t="str">
        <v>2463-F4-0048</v>
      </c>
      <c r="Q551">
        <v>2.96</v>
      </c>
      <c r="R551" t="str">
        <v>60</v>
      </c>
      <c r="S551">
        <v>30</v>
      </c>
      <c r="T551" t="str">
        <v>F-00000300</v>
      </c>
      <c r="U551">
        <v>114</v>
      </c>
      <c r="V551">
        <v>40.32</v>
      </c>
      <c r="W551">
        <v>0</v>
      </c>
      <c r="X551" t="str">
        <v>https://youtu.be/-mTjwCVQeT0</v>
      </c>
    </row>
    <row r="552">
      <c r="A552" t="str">
        <v>AutoTable</v>
      </c>
      <c r="D552" t="str">
        <v>00932-CBB</v>
      </c>
      <c r="E552" t="str">
        <v>BATT. Ø30 ÉVENT. 9 PAF CLI BLANC + COMÈTES BLEUES</v>
      </c>
      <c r="F552" t="str">
        <v>1</v>
      </c>
      <c r="G552" t="str">
        <v>2020</v>
      </c>
      <c r="H552" t="str">
        <v>BATTERIE</v>
      </c>
      <c r="I552" t="str">
        <v>EVENTAILLE</v>
      </c>
      <c r="J552">
        <v>30</v>
      </c>
      <c r="K552" t="str">
        <v>CLIGNO</v>
      </c>
      <c r="L552" t="str">
        <v>BLEU</v>
      </c>
      <c r="M552" t="str">
        <v>CN</v>
      </c>
      <c r="N552" t="str">
        <v>F2</v>
      </c>
      <c r="O552" t="str">
        <v>1.4G</v>
      </c>
      <c r="P552" t="str">
        <v>1008-F2-69257856</v>
      </c>
      <c r="Q552">
        <v>0.207</v>
      </c>
      <c r="R552" t="str">
        <v>3</v>
      </c>
      <c r="S552">
        <v>25</v>
      </c>
      <c r="T552" t="str">
        <v>F-00000300</v>
      </c>
      <c r="U552">
        <v>0</v>
      </c>
      <c r="V552">
        <v>4.9035</v>
      </c>
      <c r="W552">
        <v>10</v>
      </c>
      <c r="X552" t="str">
        <v/>
      </c>
    </row>
    <row r="553">
      <c r="A553" t="str">
        <v>AutoTable</v>
      </c>
      <c r="D553" t="str">
        <v>00932-CBR</v>
      </c>
      <c r="E553" t="str">
        <v>BATT. Ø30 ÉVENT. 9 PAF CLI BLANC + COMÈTES ROUGES</v>
      </c>
      <c r="F553" t="str">
        <v>1</v>
      </c>
      <c r="G553" t="str">
        <v>2020</v>
      </c>
      <c r="H553" t="str">
        <v>BATTERIE</v>
      </c>
      <c r="I553" t="str">
        <v>EVENTAILLE</v>
      </c>
      <c r="J553">
        <v>30</v>
      </c>
      <c r="K553" t="str">
        <v>CLIGNO</v>
      </c>
      <c r="L553" t="str">
        <v>ROUGE</v>
      </c>
      <c r="M553" t="str">
        <v>CN</v>
      </c>
      <c r="N553" t="str">
        <v>F2</v>
      </c>
      <c r="O553" t="str">
        <v>1.4G</v>
      </c>
      <c r="P553" t="str">
        <v>1008-F2-69257856</v>
      </c>
      <c r="Q553">
        <v>0.207</v>
      </c>
      <c r="R553" t="str">
        <v>3</v>
      </c>
      <c r="S553">
        <v>25</v>
      </c>
      <c r="T553" t="str">
        <v>F-00000300</v>
      </c>
      <c r="U553">
        <v>0</v>
      </c>
      <c r="V553">
        <v>4.9035</v>
      </c>
      <c r="W553">
        <v>0</v>
      </c>
      <c r="X553" t="str">
        <v/>
      </c>
    </row>
    <row r="554">
      <c r="A554" t="str">
        <v>AutoTable</v>
      </c>
      <c r="D554" t="str">
        <v>00932-ORRO</v>
      </c>
      <c r="E554" t="str">
        <v>BATT. Ø30 ÉVENT. 9 PAF SCINT. OR &amp; CLIG BLC À ROSE</v>
      </c>
      <c r="F554" t="str">
        <v>1</v>
      </c>
      <c r="G554" t="str">
        <v>2020</v>
      </c>
      <c r="H554" t="str">
        <v>BATTERIE</v>
      </c>
      <c r="I554" t="str">
        <v>EVENTAILLE</v>
      </c>
      <c r="J554">
        <v>30</v>
      </c>
      <c r="K554" t="str">
        <v>CLIGNO</v>
      </c>
      <c r="L554" t="str">
        <v>ROSE</v>
      </c>
      <c r="M554" t="str">
        <v>CN</v>
      </c>
      <c r="N554" t="str">
        <v>F2</v>
      </c>
      <c r="O554" t="str">
        <v>1.4G</v>
      </c>
      <c r="P554" t="str">
        <v>1008-F2-69257856</v>
      </c>
      <c r="Q554">
        <v>0.207</v>
      </c>
      <c r="R554" t="str">
        <v>3</v>
      </c>
      <c r="S554">
        <v>25</v>
      </c>
      <c r="T554" t="str">
        <v>F-00000300</v>
      </c>
      <c r="U554">
        <v>0</v>
      </c>
      <c r="V554">
        <v>4.9035</v>
      </c>
      <c r="W554">
        <v>30</v>
      </c>
      <c r="X554" t="str">
        <v/>
      </c>
    </row>
    <row r="555">
      <c r="A555" t="str">
        <v>AutoTable</v>
      </c>
      <c r="D555" t="str">
        <v>04026-13</v>
      </c>
      <c r="E555" t="str">
        <v>BATT 40 COUPS 25 MM 040260/04028VE/04026R/04025PO</v>
      </c>
      <c r="F555" t="str">
        <v>OPPORTUNITE</v>
      </c>
      <c r="G555" t="str">
        <v/>
      </c>
      <c r="H555" t="str">
        <v>BATTERIE</v>
      </c>
      <c r="I555" t="str">
        <v>EVENTAILLE</v>
      </c>
      <c r="J555">
        <v>25</v>
      </c>
      <c r="K555" t="str">
        <v>MULTI EFFETS</v>
      </c>
      <c r="L555" t="str">
        <v>ASSORTI</v>
      </c>
      <c r="M555" t="str">
        <v>CN</v>
      </c>
      <c r="N555" t="str">
        <v>F3</v>
      </c>
      <c r="O555" t="str">
        <v>1.4G</v>
      </c>
      <c r="P555" t="str">
        <v>1008-F3-692486/02/03/07</v>
      </c>
      <c r="Q555">
        <v>0.68</v>
      </c>
      <c r="R555" t="str">
        <v>30</v>
      </c>
      <c r="S555">
        <v>25</v>
      </c>
      <c r="T555" t="str">
        <v>F-00000234</v>
      </c>
      <c r="U555">
        <v>279</v>
      </c>
      <c r="V555">
        <v>6.23418</v>
      </c>
      <c r="W555">
        <v>0</v>
      </c>
      <c r="X555" t="str">
        <v/>
      </c>
    </row>
    <row r="556">
      <c r="A556" t="str">
        <v>AutoTable</v>
      </c>
      <c r="D556" t="str">
        <v>05022-30/1</v>
      </c>
      <c r="E556" t="str">
        <v>BATT. Ø20 ÉVENT. 50 BTTES ASSORTIES + TCS ASSORTIS</v>
      </c>
      <c r="F556" t="str">
        <v>1</v>
      </c>
      <c r="G556" t="str">
        <v>2020</v>
      </c>
      <c r="H556" t="str">
        <v>BATTERIE</v>
      </c>
      <c r="I556" t="str">
        <v>EVENTAILLE</v>
      </c>
      <c r="J556">
        <v>20</v>
      </c>
      <c r="K556" t="str">
        <v>PIVOINE</v>
      </c>
      <c r="L556" t="str">
        <v>ASSORTI</v>
      </c>
      <c r="M556" t="str">
        <v>CN</v>
      </c>
      <c r="N556" t="str">
        <v>F2</v>
      </c>
      <c r="O556" t="str">
        <v>1.4G</v>
      </c>
      <c r="P556" t="str">
        <v>1008-F2-69254048</v>
      </c>
      <c r="Q556">
        <v>0.31</v>
      </c>
      <c r="R556" t="str">
        <v>60</v>
      </c>
      <c r="S556">
        <v>8</v>
      </c>
      <c r="T556" t="str">
        <v>F-00000300</v>
      </c>
      <c r="U556">
        <v>273</v>
      </c>
      <c r="V556">
        <v>3.59412</v>
      </c>
      <c r="W556">
        <v>1</v>
      </c>
      <c r="X556" t="str">
        <v/>
      </c>
    </row>
    <row r="557">
      <c r="A557" t="str">
        <v>AutoTable</v>
      </c>
      <c r="D557" t="str">
        <v>04030-13CE</v>
      </c>
      <c r="E557" t="str">
        <v>BATT. 30 MM 40 CPS BBE ROUGE/ AR. ARGENT</v>
      </c>
      <c r="F557" t="str">
        <v>ANCIENNES REFS</v>
      </c>
      <c r="G557" t="str">
        <v/>
      </c>
      <c r="H557" t="str">
        <v>BATTERIE</v>
      </c>
      <c r="I557" t="str">
        <v>EVENTAILLE</v>
      </c>
      <c r="J557">
        <v>30</v>
      </c>
      <c r="K557" t="str">
        <v>BOMBE</v>
      </c>
      <c r="L557" t="str">
        <v>ROUGE</v>
      </c>
      <c r="M557" t="str">
        <v>CN</v>
      </c>
      <c r="N557" t="str">
        <v>F3</v>
      </c>
      <c r="O557" t="str">
        <v>1.3G</v>
      </c>
      <c r="P557" t="str">
        <v>1008-F3-69244066</v>
      </c>
      <c r="Q557">
        <v>0.898</v>
      </c>
      <c r="R557" t="str">
        <v>30</v>
      </c>
      <c r="S557">
        <v>25</v>
      </c>
      <c r="T557" t="str">
        <v>F-00000262</v>
      </c>
      <c r="U557">
        <v>0</v>
      </c>
      <c r="V557">
        <v>12.6</v>
      </c>
      <c r="W557">
        <v>0</v>
      </c>
      <c r="X557" t="str">
        <v/>
      </c>
    </row>
    <row r="558">
      <c r="A558" t="str">
        <v>AutoTable</v>
      </c>
      <c r="D558" t="str">
        <v>07033-90S</v>
      </c>
      <c r="E558" t="str">
        <v>BATT. Ø30 ÉVENT. 70  PAF FRISSON BLC + DÉTO - 4 s</v>
      </c>
      <c r="F558" t="str">
        <v>1</v>
      </c>
      <c r="G558" t="str">
        <v/>
      </c>
      <c r="H558" t="str">
        <v>BATTERIE</v>
      </c>
      <c r="I558" t="str">
        <v>EVENTAILLE</v>
      </c>
      <c r="J558">
        <v>30</v>
      </c>
      <c r="K558" t="str">
        <v>DETONATION</v>
      </c>
      <c r="L558" t="str">
        <v>ARGENT</v>
      </c>
      <c r="M558" t="str">
        <v>CN</v>
      </c>
      <c r="N558" t="str">
        <v>F4</v>
      </c>
      <c r="O558" t="str">
        <v>1.3G</v>
      </c>
      <c r="P558" t="str">
        <v>0163-F4-4634</v>
      </c>
      <c r="Q558">
        <v>0.98</v>
      </c>
      <c r="R558" t="str">
        <v>4</v>
      </c>
      <c r="S558">
        <v>45</v>
      </c>
      <c r="T558" t="str">
        <v>F-00000114</v>
      </c>
      <c r="U558">
        <v>134</v>
      </c>
      <c r="V558">
        <v>18.01</v>
      </c>
      <c r="W558">
        <v>59</v>
      </c>
      <c r="X558" t="str">
        <v>https://tinyurl.com/y2762ugp</v>
      </c>
    </row>
    <row r="559">
      <c r="A559" t="str">
        <v>AutoTable</v>
      </c>
      <c r="D559" t="str">
        <v>01024-05CE</v>
      </c>
      <c r="E559" t="str">
        <v>BATT. 24 MM 100 CPS FILET D'ARGENT/ VERTE</v>
      </c>
      <c r="F559" t="str">
        <v>OPPORTUNITE</v>
      </c>
      <c r="G559" t="str">
        <v/>
      </c>
      <c r="H559" t="str">
        <v>BATTERIE</v>
      </c>
      <c r="I559" t="str">
        <v>EVENTAILLE</v>
      </c>
      <c r="J559">
        <v>24</v>
      </c>
      <c r="K559" t="str">
        <v>COMETE</v>
      </c>
      <c r="L559" t="str">
        <v>ARGENT</v>
      </c>
      <c r="M559" t="str">
        <v>CN</v>
      </c>
      <c r="N559" t="str">
        <v>F4</v>
      </c>
      <c r="O559" t="str">
        <v>1.4G</v>
      </c>
      <c r="P559" t="str">
        <v>1008-F4-69245809</v>
      </c>
      <c r="Q559">
        <v>1.49</v>
      </c>
      <c r="R559" t="str">
        <v>30</v>
      </c>
      <c r="S559">
        <v>36</v>
      </c>
      <c r="T559" t="str">
        <v>F-00000262</v>
      </c>
      <c r="U559">
        <v>56</v>
      </c>
      <c r="V559">
        <v>15.087</v>
      </c>
      <c r="W559">
        <v>6</v>
      </c>
      <c r="X559" t="str">
        <v/>
      </c>
    </row>
    <row r="560">
      <c r="A560" t="str">
        <v>AutoTable</v>
      </c>
      <c r="D560" t="str">
        <v>01024-82CE</v>
      </c>
      <c r="E560" t="str">
        <v>BATT. 24 MM 100 CPS FILET D'OR/ BLEUE</v>
      </c>
      <c r="F560" t="str">
        <v>OPPORTUNITE</v>
      </c>
      <c r="G560" t="str">
        <v/>
      </c>
      <c r="H560" t="str">
        <v>BATTERIE</v>
      </c>
      <c r="I560" t="str">
        <v>EVENTAILLE</v>
      </c>
      <c r="J560">
        <v>24</v>
      </c>
      <c r="K560" t="str">
        <v>COMETE</v>
      </c>
      <c r="L560" t="str">
        <v>OR</v>
      </c>
      <c r="M560" t="str">
        <v>CN</v>
      </c>
      <c r="N560" t="str">
        <v>F4</v>
      </c>
      <c r="O560" t="str">
        <v>1.4G</v>
      </c>
      <c r="P560" t="str">
        <v>1008-F4-69245809</v>
      </c>
      <c r="Q560">
        <v>1.35</v>
      </c>
      <c r="R560" t="str">
        <v>30</v>
      </c>
      <c r="S560">
        <v>36</v>
      </c>
      <c r="T560" t="str">
        <v>F-00000262</v>
      </c>
      <c r="U560">
        <v>109</v>
      </c>
      <c r="V560">
        <v>15.07905</v>
      </c>
      <c r="W560">
        <v>8</v>
      </c>
      <c r="X560" t="str">
        <v/>
      </c>
    </row>
    <row r="561">
      <c r="A561" t="str">
        <v>AutoTable</v>
      </c>
      <c r="D561" t="str">
        <v>01030-17</v>
      </c>
      <c r="E561" t="str">
        <v>BATT. Ø30 SÉQ. 100 PAF FRISSON BLANC</v>
      </c>
      <c r="F561" t="str">
        <v>1</v>
      </c>
      <c r="G561" t="str">
        <v/>
      </c>
      <c r="H561" t="str">
        <v>BATTERIE</v>
      </c>
      <c r="I561" t="str">
        <v>EVENTAILLE</v>
      </c>
      <c r="J561">
        <v>30</v>
      </c>
      <c r="K561" t="str">
        <v>CREPITANT</v>
      </c>
      <c r="L561" t="str">
        <v>ARGENT</v>
      </c>
      <c r="M561" t="str">
        <v>CN</v>
      </c>
      <c r="N561" t="str">
        <v>F4</v>
      </c>
      <c r="O561" t="str">
        <v>1.4G</v>
      </c>
      <c r="P561" t="str">
        <v>2806-F4-001307</v>
      </c>
      <c r="Q561">
        <v>2.3</v>
      </c>
      <c r="R561" t="str">
        <v>30</v>
      </c>
      <c r="S561">
        <v>45</v>
      </c>
      <c r="T561" t="str">
        <v>F-00000300</v>
      </c>
      <c r="U561">
        <v>60</v>
      </c>
      <c r="V561">
        <v>25.2575</v>
      </c>
      <c r="W561">
        <v>0</v>
      </c>
      <c r="X561" t="str">
        <v/>
      </c>
    </row>
    <row r="562">
      <c r="A562" t="str">
        <v>AutoTable</v>
      </c>
      <c r="D562" t="str">
        <v>01031-13</v>
      </c>
      <c r="E562" t="str">
        <v>BATT. Ø30 ÉVENT. 100 PAF CLI BLANC + BTTES CLI BLC</v>
      </c>
      <c r="F562" t="str">
        <v>1</v>
      </c>
      <c r="G562" t="str">
        <v/>
      </c>
      <c r="H562" t="str">
        <v>BATTERIE</v>
      </c>
      <c r="I562" t="str">
        <v>EVENTAILLE</v>
      </c>
      <c r="J562">
        <v>30</v>
      </c>
      <c r="K562" t="str">
        <v>CLIGNO</v>
      </c>
      <c r="L562" t="str">
        <v>BLANC</v>
      </c>
      <c r="M562" t="str">
        <v>CN</v>
      </c>
      <c r="N562" t="str">
        <v>F4</v>
      </c>
      <c r="O562" t="str">
        <v>1.4G</v>
      </c>
      <c r="P562" t="str">
        <v>2463-F4-0007</v>
      </c>
      <c r="Q562">
        <v>2</v>
      </c>
      <c r="R562" t="str">
        <v>30</v>
      </c>
      <c r="S562">
        <v>45</v>
      </c>
      <c r="T562" t="str">
        <v>F-00000300</v>
      </c>
      <c r="U562">
        <v>188</v>
      </c>
      <c r="V562">
        <v>29.36</v>
      </c>
      <c r="W562">
        <v>6</v>
      </c>
      <c r="X562" t="str">
        <v>https://youtu.be/R0eaGCBiqAc</v>
      </c>
    </row>
    <row r="563">
      <c r="A563" t="str">
        <v>AutoTable</v>
      </c>
      <c r="D563" t="str">
        <v>01031POB</v>
      </c>
      <c r="E563" t="str">
        <v>BATT. Ø30 ÉVENT. 10 BBES PAILL. OR &amp; BLEU+ TC OR</v>
      </c>
      <c r="F563" t="str">
        <v>1</v>
      </c>
      <c r="G563" t="str">
        <v/>
      </c>
      <c r="H563" t="str">
        <v>BATTERIE</v>
      </c>
      <c r="I563" t="str">
        <v>EVENTAILLE</v>
      </c>
      <c r="J563">
        <v>30</v>
      </c>
      <c r="K563" t="str">
        <v>CLIGNO</v>
      </c>
      <c r="L563" t="str">
        <v>BLEU</v>
      </c>
      <c r="M563" t="str">
        <v>CN</v>
      </c>
      <c r="N563" t="str">
        <v>F4</v>
      </c>
      <c r="O563" t="str">
        <v>1.4G</v>
      </c>
      <c r="P563" t="str">
        <v>2463-F4-0057</v>
      </c>
      <c r="Q563">
        <v>0.2</v>
      </c>
      <c r="R563" t="str">
        <v>3</v>
      </c>
      <c r="S563">
        <v>45</v>
      </c>
      <c r="T563" t="str">
        <v>F-00000300</v>
      </c>
      <c r="U563">
        <v>611</v>
      </c>
      <c r="V563">
        <v>3.2475</v>
      </c>
      <c r="W563">
        <v>118</v>
      </c>
      <c r="X563" t="str">
        <v>https://youtu.be/ZPRfZKnfkn0</v>
      </c>
    </row>
    <row r="564">
      <c r="A564" t="str">
        <v>AutoTable</v>
      </c>
      <c r="D564" t="str">
        <v>01330-06</v>
      </c>
      <c r="E564" t="str">
        <v>BATT. Ø30 ÉVENT. 13 SERP. ARGT &amp; BTTES CLI ROUGE</v>
      </c>
      <c r="F564" t="str">
        <v>1</v>
      </c>
      <c r="G564" t="str">
        <v/>
      </c>
      <c r="H564" t="str">
        <v>BATTERIE</v>
      </c>
      <c r="I564" t="str">
        <v>EVENTAILLE</v>
      </c>
      <c r="J564">
        <v>30</v>
      </c>
      <c r="K564" t="str">
        <v>SERPENTEAUX</v>
      </c>
      <c r="L564" t="str">
        <v>ROUGE</v>
      </c>
      <c r="M564" t="str">
        <v>CN</v>
      </c>
      <c r="N564" t="str">
        <v>F3</v>
      </c>
      <c r="O564" t="str">
        <v>1.4G</v>
      </c>
      <c r="P564" t="str">
        <v>1008-F3-69254053</v>
      </c>
      <c r="Q564">
        <v>0.22</v>
      </c>
      <c r="R564" t="str">
        <v>3</v>
      </c>
      <c r="S564">
        <v>25</v>
      </c>
      <c r="T564" t="str">
        <v>F-00000300</v>
      </c>
      <c r="U564">
        <v>309</v>
      </c>
      <c r="V564">
        <v>4.89</v>
      </c>
      <c r="W564">
        <v>0</v>
      </c>
      <c r="X564" t="str">
        <v>https://youtu.be/ZdJE7mB9IAg</v>
      </c>
    </row>
    <row r="565">
      <c r="A565" t="str">
        <v>AutoTable</v>
      </c>
      <c r="D565" t="str">
        <v>01330-15</v>
      </c>
      <c r="E565" t="str">
        <v>BATT. Ø30 ÉVENT. 13 PAF FILET D'OR &amp; CLIGNO VERT</v>
      </c>
      <c r="F565" t="str">
        <v>1</v>
      </c>
      <c r="G565" t="str">
        <v/>
      </c>
      <c r="H565" t="str">
        <v>BATTERIE</v>
      </c>
      <c r="I565" t="str">
        <v>EVENTAILLE</v>
      </c>
      <c r="J565">
        <v>30</v>
      </c>
      <c r="K565" t="str">
        <v>PLEUREUR</v>
      </c>
      <c r="L565" t="str">
        <v>KAMURO</v>
      </c>
      <c r="M565" t="str">
        <v>CN</v>
      </c>
      <c r="N565" t="str">
        <v>F3</v>
      </c>
      <c r="O565" t="str">
        <v>1.4G</v>
      </c>
      <c r="P565" t="str">
        <v>1008-F3-69254053</v>
      </c>
      <c r="Q565">
        <v>0.338</v>
      </c>
      <c r="R565" t="str">
        <v>3</v>
      </c>
      <c r="S565">
        <v>25</v>
      </c>
      <c r="T565" t="str">
        <v>F-00000300</v>
      </c>
      <c r="U565">
        <v>0</v>
      </c>
      <c r="V565">
        <v>5.61</v>
      </c>
      <c r="W565">
        <v>14</v>
      </c>
      <c r="X565" t="str">
        <v>https://youtu.be/FwdB-Z1rXKw</v>
      </c>
    </row>
    <row r="566">
      <c r="A566" t="str">
        <v>AutoTable</v>
      </c>
      <c r="D566" t="str">
        <v>01330-18</v>
      </c>
      <c r="E566" t="str">
        <v>BATT. Ø30 ÉVENT. 13 COM. F. OR &amp; Œ. DE D. + TC RGE</v>
      </c>
      <c r="F566" t="str">
        <v>1</v>
      </c>
      <c r="G566" t="str">
        <v/>
      </c>
      <c r="H566" t="str">
        <v>BATTERIE</v>
      </c>
      <c r="I566" t="str">
        <v>EVENTAILLE</v>
      </c>
      <c r="J566">
        <v>30</v>
      </c>
      <c r="K566" t="str">
        <v>CREPITANT</v>
      </c>
      <c r="L566" t="str">
        <v>KAMURO</v>
      </c>
      <c r="M566" t="str">
        <v>CN</v>
      </c>
      <c r="N566" t="str">
        <v>F3</v>
      </c>
      <c r="O566" t="str">
        <v>1.4G</v>
      </c>
      <c r="P566" t="str">
        <v>1008-F3-69254053</v>
      </c>
      <c r="Q566">
        <v>0.289</v>
      </c>
      <c r="R566" t="str">
        <v>3</v>
      </c>
      <c r="S566">
        <v>25</v>
      </c>
      <c r="T566" t="str">
        <v>F-00000300</v>
      </c>
      <c r="U566">
        <v>219</v>
      </c>
      <c r="V566">
        <v>4.905</v>
      </c>
      <c r="W566">
        <v>4</v>
      </c>
      <c r="X566" t="str">
        <v>https://youtu.be/SJoW2ywDwug</v>
      </c>
    </row>
    <row r="567">
      <c r="A567" t="str">
        <v>AutoTable</v>
      </c>
      <c r="D567" t="str">
        <v>01424-81CE</v>
      </c>
      <c r="E567" t="str">
        <v>BATT. Ø24 ÉVENT. 144 COMÈTES FILET D'OR</v>
      </c>
      <c r="F567" t="str">
        <v>1</v>
      </c>
      <c r="G567" t="str">
        <v/>
      </c>
      <c r="H567" t="str">
        <v>BATTERIE</v>
      </c>
      <c r="I567" t="str">
        <v>EVENTAILLE</v>
      </c>
      <c r="J567">
        <v>24</v>
      </c>
      <c r="K567" t="str">
        <v>PLEUREUR</v>
      </c>
      <c r="L567" t="str">
        <v>KAMURO</v>
      </c>
      <c r="M567" t="str">
        <v>CN</v>
      </c>
      <c r="N567" t="str">
        <v>F4</v>
      </c>
      <c r="O567" t="str">
        <v>1.4G</v>
      </c>
      <c r="P567" t="str">
        <v>1008-F4-69245809</v>
      </c>
      <c r="Q567">
        <v>1.788</v>
      </c>
      <c r="R567" t="str">
        <v>25</v>
      </c>
      <c r="S567">
        <v>36</v>
      </c>
      <c r="T567" t="str">
        <v>F-00000262</v>
      </c>
      <c r="U567">
        <v>59</v>
      </c>
      <c r="V567">
        <v>18.4095</v>
      </c>
      <c r="W567">
        <v>0</v>
      </c>
      <c r="X567" t="str">
        <v>https://tinyurl.com/y23bf22l</v>
      </c>
    </row>
    <row r="568">
      <c r="A568" t="str">
        <v>AutoTable</v>
      </c>
      <c r="D568" t="str">
        <v>01424-89CE</v>
      </c>
      <c r="E568" t="str">
        <v>BATT. Ø24 ÉVENT. 144 COMÈTES FILET D'ARGENT</v>
      </c>
      <c r="F568" t="str">
        <v>1</v>
      </c>
      <c r="G568" t="str">
        <v/>
      </c>
      <c r="H568" t="str">
        <v>BATTERIE</v>
      </c>
      <c r="I568" t="str">
        <v>EVENTAILLE</v>
      </c>
      <c r="J568">
        <v>24</v>
      </c>
      <c r="K568" t="str">
        <v>PLEUREUR</v>
      </c>
      <c r="L568" t="str">
        <v>ARGENT</v>
      </c>
      <c r="M568" t="str">
        <v>CN</v>
      </c>
      <c r="N568" t="str">
        <v>F4</v>
      </c>
      <c r="O568" t="str">
        <v>1.4G</v>
      </c>
      <c r="P568" t="str">
        <v>1008-F4-69245809</v>
      </c>
      <c r="Q568">
        <v>2.145</v>
      </c>
      <c r="R568" t="str">
        <v>25</v>
      </c>
      <c r="S568">
        <v>36</v>
      </c>
      <c r="T568" t="str">
        <v>F-00000262</v>
      </c>
      <c r="U568">
        <v>30</v>
      </c>
      <c r="V568">
        <v>18.40967</v>
      </c>
      <c r="W568">
        <v>0</v>
      </c>
      <c r="X568" t="str">
        <v>https://youtu.be/2ERneiV_ESY</v>
      </c>
    </row>
    <row r="569">
      <c r="A569" t="str">
        <v>AutoTable</v>
      </c>
      <c r="D569" t="str">
        <v>01519-05CE</v>
      </c>
      <c r="E569" t="str">
        <v>BATT. Ø20 ÉVENT. 150 COMÈTES MOSAÏQUE VERT</v>
      </c>
      <c r="F569" t="str">
        <v>1</v>
      </c>
      <c r="G569" t="str">
        <v/>
      </c>
      <c r="H569" t="str">
        <v>BATTERIE</v>
      </c>
      <c r="I569" t="str">
        <v>EVENTAILLE</v>
      </c>
      <c r="J569">
        <v>20</v>
      </c>
      <c r="K569" t="str">
        <v>MOSAIQUE</v>
      </c>
      <c r="L569" t="str">
        <v>VERT</v>
      </c>
      <c r="M569" t="str">
        <v>CN</v>
      </c>
      <c r="N569" t="str">
        <v>F4</v>
      </c>
      <c r="O569" t="str">
        <v>1.4G</v>
      </c>
      <c r="P569" t="str">
        <v>1008-F4-69245806</v>
      </c>
      <c r="Q569">
        <v>1.599</v>
      </c>
      <c r="R569" t="str">
        <v>25</v>
      </c>
      <c r="S569">
        <v>30</v>
      </c>
      <c r="T569" t="str">
        <v>F-00000262</v>
      </c>
      <c r="U569">
        <v>33</v>
      </c>
      <c r="V569">
        <v>16.73625</v>
      </c>
      <c r="W569">
        <v>33</v>
      </c>
      <c r="X569" t="str">
        <v>https://youtu.be/8mh4d8PNmnE</v>
      </c>
    </row>
    <row r="570">
      <c r="A570" t="str">
        <v>AutoTable</v>
      </c>
      <c r="D570" t="str">
        <v>01519-06CE</v>
      </c>
      <c r="E570" t="str">
        <v>BATT. Ø20 ÉVENT. 150 COMÈTES MOSAÏQUE ROUGE</v>
      </c>
      <c r="F570" t="str">
        <v>1</v>
      </c>
      <c r="G570" t="str">
        <v/>
      </c>
      <c r="H570" t="str">
        <v>BATTERIE</v>
      </c>
      <c r="I570" t="str">
        <v>EVENTAILLE</v>
      </c>
      <c r="J570">
        <v>20</v>
      </c>
      <c r="K570" t="str">
        <v>MOSAIQUE</v>
      </c>
      <c r="L570" t="str">
        <v>ROUGE</v>
      </c>
      <c r="M570" t="str">
        <v>CN</v>
      </c>
      <c r="N570" t="str">
        <v>F4</v>
      </c>
      <c r="O570" t="str">
        <v>1.4G</v>
      </c>
      <c r="P570" t="str">
        <v>1008-F4-69245806</v>
      </c>
      <c r="Q570">
        <v>1.599</v>
      </c>
      <c r="R570" t="str">
        <v>25</v>
      </c>
      <c r="S570">
        <v>30</v>
      </c>
      <c r="T570" t="str">
        <v>F-00000262</v>
      </c>
      <c r="U570">
        <v>36</v>
      </c>
      <c r="V570">
        <v>16.735</v>
      </c>
      <c r="W570">
        <v>0</v>
      </c>
      <c r="X570" t="str">
        <v>https://tinyurl.com/y3w9fn7v</v>
      </c>
    </row>
    <row r="571">
      <c r="A571" t="str">
        <v>AutoTable</v>
      </c>
      <c r="D571" t="str">
        <v>01519-09CE</v>
      </c>
      <c r="E571" t="str">
        <v>BATT. Ø20 ÉVENT. 150 COMÈTES MOSAÏQUE ARGENT</v>
      </c>
      <c r="F571" t="str">
        <v>1</v>
      </c>
      <c r="G571" t="str">
        <v/>
      </c>
      <c r="H571" t="str">
        <v>BATTERIE</v>
      </c>
      <c r="I571" t="str">
        <v>EVENTAILLE</v>
      </c>
      <c r="J571">
        <v>20</v>
      </c>
      <c r="K571" t="str">
        <v>MOSAIQUE</v>
      </c>
      <c r="L571" t="str">
        <v>ARGENT</v>
      </c>
      <c r="M571" t="str">
        <v>CN</v>
      </c>
      <c r="N571" t="str">
        <v>F4</v>
      </c>
      <c r="O571" t="str">
        <v>1.4G</v>
      </c>
      <c r="P571" t="str">
        <v>1008-F4-69245806</v>
      </c>
      <c r="Q571">
        <v>1.599</v>
      </c>
      <c r="R571" t="str">
        <v>25</v>
      </c>
      <c r="S571">
        <v>30</v>
      </c>
      <c r="T571" t="str">
        <v>F-00000262</v>
      </c>
      <c r="U571">
        <v>59</v>
      </c>
      <c r="V571">
        <v>16.73595</v>
      </c>
      <c r="W571">
        <v>1</v>
      </c>
      <c r="X571" t="str">
        <v/>
      </c>
    </row>
    <row r="572">
      <c r="A572" t="str">
        <v>AutoTable</v>
      </c>
      <c r="D572" t="str">
        <v>01519-11CE</v>
      </c>
      <c r="E572" t="str">
        <v>BATT. Ø20 ÉVENT. 150 COM. MOSAÏQUE FRISSON BLANC</v>
      </c>
      <c r="F572" t="str">
        <v>1</v>
      </c>
      <c r="G572" t="str">
        <v/>
      </c>
      <c r="H572" t="str">
        <v>BATTERIE</v>
      </c>
      <c r="I572" t="str">
        <v>EVENTAILLE</v>
      </c>
      <c r="J572">
        <v>20</v>
      </c>
      <c r="K572" t="str">
        <v>CREPITANT</v>
      </c>
      <c r="L572" t="str">
        <v>ARGENT</v>
      </c>
      <c r="M572" t="str">
        <v>CN</v>
      </c>
      <c r="N572" t="str">
        <v>F4</v>
      </c>
      <c r="O572" t="str">
        <v>1.4G</v>
      </c>
      <c r="P572" t="str">
        <v>1008-F4-69245806</v>
      </c>
      <c r="Q572">
        <v>1.611</v>
      </c>
      <c r="R572" t="str">
        <v>25</v>
      </c>
      <c r="S572">
        <v>30</v>
      </c>
      <c r="T572" t="str">
        <v>F-00000262</v>
      </c>
      <c r="U572">
        <v>24</v>
      </c>
      <c r="V572">
        <v>16.735</v>
      </c>
      <c r="W572">
        <v>0</v>
      </c>
      <c r="X572" t="str">
        <v>https://tinyurl.com/y55zmttc</v>
      </c>
    </row>
    <row r="573">
      <c r="A573" t="str">
        <v>AutoTable</v>
      </c>
      <c r="D573" t="str">
        <v>01830-02</v>
      </c>
      <c r="E573" t="str">
        <v>BATT. Ø30 ÉVENT. 18 BTTES DOMINANTE BLEUE</v>
      </c>
      <c r="F573" t="str">
        <v>1</v>
      </c>
      <c r="G573" t="str">
        <v/>
      </c>
      <c r="H573" t="str">
        <v>BATTERIE</v>
      </c>
      <c r="I573" t="str">
        <v>EVENTAILLE</v>
      </c>
      <c r="J573">
        <v>30</v>
      </c>
      <c r="K573" t="str">
        <v>PIVOINE</v>
      </c>
      <c r="L573" t="str">
        <v>BLEU</v>
      </c>
      <c r="M573" t="str">
        <v>CN</v>
      </c>
      <c r="N573" t="str">
        <v>F3</v>
      </c>
      <c r="O573" t="str">
        <v>1.4G</v>
      </c>
      <c r="P573" t="str">
        <v>0163-F3-4633</v>
      </c>
      <c r="Q573">
        <v>0.378</v>
      </c>
      <c r="R573" t="str">
        <v>30</v>
      </c>
      <c r="S573">
        <v>25</v>
      </c>
      <c r="T573" t="str">
        <v>F-00000300</v>
      </c>
      <c r="U573">
        <v>385</v>
      </c>
      <c r="V573">
        <v>5.3775</v>
      </c>
      <c r="W573">
        <v>1</v>
      </c>
      <c r="X573" t="str">
        <v>https://tinyurl.com/y49cbcbt</v>
      </c>
    </row>
    <row r="574">
      <c r="A574" t="str">
        <v>AutoTable</v>
      </c>
      <c r="D574" t="str">
        <v>01830-05</v>
      </c>
      <c r="E574" t="str">
        <v>BATT. Ø30 ÉVENT. 18 BTTES DOMINANTE VERTE</v>
      </c>
      <c r="F574" t="str">
        <v>1</v>
      </c>
      <c r="G574" t="str">
        <v/>
      </c>
      <c r="H574" t="str">
        <v>BATTERIE</v>
      </c>
      <c r="I574" t="str">
        <v>EVENTAILLE</v>
      </c>
      <c r="J574">
        <v>30</v>
      </c>
      <c r="K574" t="str">
        <v>PIVOINE</v>
      </c>
      <c r="L574" t="str">
        <v>VERT</v>
      </c>
      <c r="M574" t="str">
        <v>CN</v>
      </c>
      <c r="N574" t="str">
        <v>F3</v>
      </c>
      <c r="O574" t="str">
        <v>1.4G</v>
      </c>
      <c r="P574" t="str">
        <v>0163-F3-4633</v>
      </c>
      <c r="Q574">
        <v>0.378</v>
      </c>
      <c r="R574" t="str">
        <v>25</v>
      </c>
      <c r="S574">
        <v>25</v>
      </c>
      <c r="T574" t="str">
        <v>F-00000300</v>
      </c>
      <c r="U574">
        <v>200</v>
      </c>
      <c r="V574">
        <v>5.3325</v>
      </c>
      <c r="W574">
        <v>96</v>
      </c>
      <c r="X574" t="str">
        <v>https://youtu.be/Hqd4Fe5b9KU</v>
      </c>
    </row>
    <row r="575">
      <c r="A575" t="str">
        <v>AutoTable</v>
      </c>
      <c r="D575" t="str">
        <v>01830-06</v>
      </c>
      <c r="E575" t="str">
        <v>BATT. Ø30 ÉVENT. 18 BTTES DOMINANTE ROUGE</v>
      </c>
      <c r="F575" t="str">
        <v>1</v>
      </c>
      <c r="G575" t="str">
        <v/>
      </c>
      <c r="H575" t="str">
        <v>BATTERIE</v>
      </c>
      <c r="I575" t="str">
        <v>EVENTAILLE</v>
      </c>
      <c r="J575">
        <v>30</v>
      </c>
      <c r="K575" t="str">
        <v>PIVOINE</v>
      </c>
      <c r="L575" t="str">
        <v>ROUGE</v>
      </c>
      <c r="M575" t="str">
        <v>CN</v>
      </c>
      <c r="N575" t="str">
        <v>F3</v>
      </c>
      <c r="O575" t="str">
        <v>1.4G</v>
      </c>
      <c r="P575" t="str">
        <v>0163-F3-4633</v>
      </c>
      <c r="Q575">
        <v>0.378</v>
      </c>
      <c r="R575" t="str">
        <v>25</v>
      </c>
      <c r="S575">
        <v>25</v>
      </c>
      <c r="T575" t="str">
        <v>F-00000300</v>
      </c>
      <c r="U575">
        <v>451</v>
      </c>
      <c r="V575">
        <v>5.379</v>
      </c>
      <c r="W575">
        <v>1</v>
      </c>
      <c r="X575" t="str">
        <v>https://tinyurl.com/yy2cgh8x</v>
      </c>
    </row>
    <row r="576">
      <c r="A576" t="str">
        <v>AutoTable</v>
      </c>
      <c r="D576" t="str">
        <v>01830-09</v>
      </c>
      <c r="E576" t="str">
        <v>BATT. Ø30 ÉVENT. 18 BTTES DOMINANTE ARGENT</v>
      </c>
      <c r="F576" t="str">
        <v>1</v>
      </c>
      <c r="G576" t="str">
        <v/>
      </c>
      <c r="H576" t="str">
        <v>BATTERIE</v>
      </c>
      <c r="I576" t="str">
        <v>EVENTAILLE</v>
      </c>
      <c r="J576">
        <v>30</v>
      </c>
      <c r="K576" t="str">
        <v>PIVOINE</v>
      </c>
      <c r="L576" t="str">
        <v>ARGENT</v>
      </c>
      <c r="M576" t="str">
        <v>CN</v>
      </c>
      <c r="N576" t="str">
        <v>F3</v>
      </c>
      <c r="O576" t="str">
        <v>1.4G</v>
      </c>
      <c r="P576" t="str">
        <v>0163-F3-4633</v>
      </c>
      <c r="Q576">
        <v>0.378</v>
      </c>
      <c r="R576" t="str">
        <v>25</v>
      </c>
      <c r="S576">
        <v>25</v>
      </c>
      <c r="T576" t="str">
        <v>F-00000300</v>
      </c>
      <c r="U576">
        <v>242</v>
      </c>
      <c r="V576">
        <v>5.374</v>
      </c>
      <c r="W576">
        <v>70</v>
      </c>
      <c r="X576" t="str">
        <v>https://tinyurl.com/y6ddk3u3</v>
      </c>
    </row>
    <row r="577">
      <c r="A577" t="str">
        <v>AutoTable</v>
      </c>
      <c r="D577" t="str">
        <v>02430-04CE</v>
      </c>
      <c r="E577" t="str">
        <v>BATT. Ø30 ÉVENT. 24 PAF JAUNES + CROISEMENTS BLEUS</v>
      </c>
      <c r="F577" t="str">
        <v>1</v>
      </c>
      <c r="G577" t="str">
        <v/>
      </c>
      <c r="H577" t="str">
        <v>BATTERIE</v>
      </c>
      <c r="I577" t="str">
        <v>EVENTAILLE</v>
      </c>
      <c r="J577">
        <v>30</v>
      </c>
      <c r="K577" t="str">
        <v>MOSAIQUE</v>
      </c>
      <c r="L577" t="str">
        <v>BLEU</v>
      </c>
      <c r="M577" t="str">
        <v>CN</v>
      </c>
      <c r="N577" t="str">
        <v>F4</v>
      </c>
      <c r="O577" t="str">
        <v>1.4G</v>
      </c>
      <c r="P577" t="str">
        <v>1008-F4-69254324</v>
      </c>
      <c r="Q577">
        <v>0.526</v>
      </c>
      <c r="R577" t="str">
        <v>30</v>
      </c>
      <c r="S577">
        <v>48</v>
      </c>
      <c r="T577" t="str">
        <v>F-00000262</v>
      </c>
      <c r="U577">
        <v>40</v>
      </c>
      <c r="V577">
        <v>9.3525</v>
      </c>
      <c r="W577">
        <v>5</v>
      </c>
      <c r="X577" t="str">
        <v>https://tinyurl.com/y3zep8pr</v>
      </c>
    </row>
    <row r="578">
      <c r="A578" t="str">
        <v>AutoTable</v>
      </c>
      <c r="D578" t="str">
        <v>03018-63</v>
      </c>
      <c r="E578" t="str">
        <v>BATT. Ø18 ÉVT. 300 PAF CLI ROUGE + SIFFLETS ARGT</v>
      </c>
      <c r="F578" t="str">
        <v>1</v>
      </c>
      <c r="G578" t="str">
        <v/>
      </c>
      <c r="H578" t="str">
        <v>BATTERIE</v>
      </c>
      <c r="I578" t="str">
        <v>EVENTAILLE</v>
      </c>
      <c r="J578">
        <v>18</v>
      </c>
      <c r="K578" t="str">
        <v>SIFFLETS</v>
      </c>
      <c r="L578" t="str">
        <v>ROUGE</v>
      </c>
      <c r="M578" t="str">
        <v>CN</v>
      </c>
      <c r="N578" t="str">
        <v>F4</v>
      </c>
      <c r="O578" t="str">
        <v>1.4G</v>
      </c>
      <c r="P578" t="str">
        <v>2463-F4-0267</v>
      </c>
      <c r="Q578">
        <v>2.4</v>
      </c>
      <c r="R578" t="str">
        <v>30</v>
      </c>
      <c r="S578">
        <v>45</v>
      </c>
      <c r="T578" t="str">
        <v>F-00000114</v>
      </c>
      <c r="U578">
        <v>108</v>
      </c>
      <c r="V578">
        <v>40.04</v>
      </c>
      <c r="W578">
        <v>1</v>
      </c>
      <c r="X578" t="str">
        <v>https://youtu.be/V71d2u6-3rg</v>
      </c>
    </row>
    <row r="579">
      <c r="A579" t="str">
        <v>AutoTable</v>
      </c>
      <c r="D579" t="str">
        <v>03130-45</v>
      </c>
      <c r="E579" t="str">
        <v>BATT. 30 MM 31 CPS 21 BOMBETTES OR ET CLIGNO VERT</v>
      </c>
      <c r="F579" t="str">
        <v>ANCIENNES REFS</v>
      </c>
      <c r="G579" t="str">
        <v/>
      </c>
      <c r="H579" t="str">
        <v>BATTERIE</v>
      </c>
      <c r="I579" t="str">
        <v>EVENTAILLE</v>
      </c>
      <c r="J579">
        <v>30</v>
      </c>
      <c r="K579" t="str">
        <v>BOMBE CLIGNO</v>
      </c>
      <c r="L579" t="str">
        <v>OR</v>
      </c>
      <c r="M579" t="str">
        <v>CN</v>
      </c>
      <c r="N579" t="str">
        <v>F3</v>
      </c>
      <c r="O579" t="str">
        <v>1.4G</v>
      </c>
      <c r="P579" t="str">
        <v>1008-F3-69247042</v>
      </c>
      <c r="Q579">
        <v>0.498</v>
      </c>
      <c r="R579" t="str">
        <v>40</v>
      </c>
      <c r="S579">
        <v>25</v>
      </c>
      <c r="T579" t="str">
        <v>F-00000300</v>
      </c>
      <c r="U579">
        <v>0</v>
      </c>
      <c r="V579">
        <v>7.775</v>
      </c>
      <c r="W579">
        <v>0</v>
      </c>
      <c r="X579" t="str">
        <v/>
      </c>
    </row>
    <row r="580">
      <c r="A580" t="str">
        <v>AutoTable</v>
      </c>
      <c r="D580" t="str">
        <v>03520-23CE</v>
      </c>
      <c r="E580" t="str">
        <v>BATT. 20 MM 35 CPS TRONC + CHEVEUX ARGENT</v>
      </c>
      <c r="F580" t="str">
        <v>ANCIENNES REFS</v>
      </c>
      <c r="G580" t="str">
        <v/>
      </c>
      <c r="H580" t="str">
        <v>BATTERIE</v>
      </c>
      <c r="I580" t="str">
        <v>EVENTAILLE</v>
      </c>
      <c r="J580">
        <v>20</v>
      </c>
      <c r="K580" t="str">
        <v>SPECIAL ETOILE</v>
      </c>
      <c r="L580" t="str">
        <v>ARGENT</v>
      </c>
      <c r="M580" t="str">
        <v>CN</v>
      </c>
      <c r="N580" t="str">
        <v>F2</v>
      </c>
      <c r="O580" t="str">
        <v>1.4G</v>
      </c>
      <c r="P580" t="str">
        <v>1008-F2-69254318</v>
      </c>
      <c r="Q580">
        <v>0.161</v>
      </c>
      <c r="R580" t="str">
        <v>23</v>
      </c>
      <c r="S580">
        <v>8</v>
      </c>
      <c r="T580" t="str">
        <v>F-00000262</v>
      </c>
      <c r="U580">
        <v>0</v>
      </c>
      <c r="V580">
        <v>4.02</v>
      </c>
      <c r="W580">
        <v>0</v>
      </c>
      <c r="X580" t="str">
        <v/>
      </c>
    </row>
    <row r="581">
      <c r="A581" t="str">
        <v>AutoTable</v>
      </c>
      <c r="D581" t="str">
        <v>03520-24CE</v>
      </c>
      <c r="E581" t="str">
        <v>BATT. 20 MM 35 CPS TRONC + CHEVEUX OR</v>
      </c>
      <c r="F581" t="str">
        <v>ANCIENNES REFS</v>
      </c>
      <c r="G581" t="str">
        <v/>
      </c>
      <c r="H581" t="str">
        <v>BATTERIE</v>
      </c>
      <c r="I581" t="str">
        <v>EVENTAILLE</v>
      </c>
      <c r="J581">
        <v>20</v>
      </c>
      <c r="K581" t="str">
        <v>SPECIAL ETOILE</v>
      </c>
      <c r="L581" t="str">
        <v>OR</v>
      </c>
      <c r="M581" t="str">
        <v>CN</v>
      </c>
      <c r="N581" t="str">
        <v>F2</v>
      </c>
      <c r="O581" t="str">
        <v>1.4G</v>
      </c>
      <c r="P581" t="str">
        <v>1008-F2-69254318</v>
      </c>
      <c r="Q581">
        <v>0.233</v>
      </c>
      <c r="R581" t="str">
        <v>23</v>
      </c>
      <c r="S581">
        <v>8</v>
      </c>
      <c r="T581" t="str">
        <v>F-00000262</v>
      </c>
      <c r="U581">
        <v>0</v>
      </c>
      <c r="V581">
        <v>3.78</v>
      </c>
      <c r="W581">
        <v>0</v>
      </c>
      <c r="X581" t="str">
        <v/>
      </c>
    </row>
    <row r="582">
      <c r="A582" t="str">
        <v>AutoTable</v>
      </c>
      <c r="D582" t="str">
        <v>03520-25CE</v>
      </c>
      <c r="E582" t="str">
        <v>BATT. 20 MM 35 CPS TRONC + CHEVEUX VERTS</v>
      </c>
      <c r="F582" t="str">
        <v>ANCIENNES REFS</v>
      </c>
      <c r="G582" t="str">
        <v/>
      </c>
      <c r="H582" t="str">
        <v>BATTERIE</v>
      </c>
      <c r="I582" t="str">
        <v>EVENTAILLE</v>
      </c>
      <c r="J582">
        <v>20</v>
      </c>
      <c r="K582" t="str">
        <v>SPECIAL ETOILE</v>
      </c>
      <c r="L582" t="str">
        <v>VERT</v>
      </c>
      <c r="M582" t="str">
        <v>CN</v>
      </c>
      <c r="N582" t="str">
        <v>F2</v>
      </c>
      <c r="O582" t="str">
        <v>1.4G</v>
      </c>
      <c r="P582" t="str">
        <v>1008-F2-69245318</v>
      </c>
      <c r="Q582">
        <v>0.288</v>
      </c>
      <c r="R582" t="str">
        <v>23</v>
      </c>
      <c r="S582">
        <v>8</v>
      </c>
      <c r="T582" t="str">
        <v>F-00000262</v>
      </c>
      <c r="U582">
        <v>0</v>
      </c>
      <c r="V582">
        <v>3.78</v>
      </c>
      <c r="W582">
        <v>0</v>
      </c>
      <c r="X582" t="str">
        <v/>
      </c>
    </row>
    <row r="583">
      <c r="A583" t="str">
        <v>AutoTable</v>
      </c>
      <c r="D583" t="str">
        <v>03520-26CE</v>
      </c>
      <c r="E583" t="str">
        <v>BATT. 20 MM 35 CPS TRONC + CHEVEUX ROUGES</v>
      </c>
      <c r="F583" t="str">
        <v>OPPORTUNITE</v>
      </c>
      <c r="G583" t="str">
        <v/>
      </c>
      <c r="H583" t="str">
        <v>BATTERIE</v>
      </c>
      <c r="I583" t="str">
        <v>EVENTAILLE</v>
      </c>
      <c r="J583">
        <v>20</v>
      </c>
      <c r="K583" t="str">
        <v>SPECIAL ETOILE</v>
      </c>
      <c r="L583" t="str">
        <v>ROUGE</v>
      </c>
      <c r="M583" t="str">
        <v>CN</v>
      </c>
      <c r="N583" t="str">
        <v>F2</v>
      </c>
      <c r="O583" t="str">
        <v>1.4G</v>
      </c>
      <c r="P583" t="str">
        <v>1008-F2-69254318</v>
      </c>
      <c r="Q583">
        <v>0.161</v>
      </c>
      <c r="R583" t="str">
        <v>23</v>
      </c>
      <c r="S583">
        <v>8</v>
      </c>
      <c r="T583" t="str">
        <v>F-00000262</v>
      </c>
      <c r="U583">
        <v>26</v>
      </c>
      <c r="V583">
        <v>4.05</v>
      </c>
      <c r="W583">
        <v>5</v>
      </c>
      <c r="X583" t="str">
        <v/>
      </c>
    </row>
    <row r="584">
      <c r="A584" t="str">
        <v>AutoTable</v>
      </c>
      <c r="D584" t="str">
        <v>03520-31CE</v>
      </c>
      <c r="E584" t="str">
        <v>BATT. 20 MM 35 CPS TRONC ARGT + BBES MULTICOLORES</v>
      </c>
      <c r="F584" t="str">
        <v>ANCIENNES REFS</v>
      </c>
      <c r="G584" t="str">
        <v/>
      </c>
      <c r="H584" t="str">
        <v>BATTERIE</v>
      </c>
      <c r="I584" t="str">
        <v>EVENTAILLE</v>
      </c>
      <c r="J584">
        <v>20</v>
      </c>
      <c r="K584" t="str">
        <v>BOMBE TRONC</v>
      </c>
      <c r="L584" t="str">
        <v>MULTICOLORE</v>
      </c>
      <c r="M584" t="str">
        <v>CN</v>
      </c>
      <c r="N584" t="str">
        <v>F2</v>
      </c>
      <c r="O584" t="str">
        <v>1.4G</v>
      </c>
      <c r="P584" t="str">
        <v>1008-F2-69254319</v>
      </c>
      <c r="Q584">
        <v>0.258</v>
      </c>
      <c r="R584" t="str">
        <v>23</v>
      </c>
      <c r="S584">
        <v>8</v>
      </c>
      <c r="T584" t="str">
        <v>F-00000262</v>
      </c>
      <c r="U584">
        <v>0</v>
      </c>
      <c r="V584">
        <v>4.02194</v>
      </c>
      <c r="W584">
        <v>0</v>
      </c>
      <c r="X584" t="str">
        <v/>
      </c>
    </row>
    <row r="585">
      <c r="A585" t="str">
        <v>AutoTable</v>
      </c>
      <c r="D585" t="str">
        <v>03524-75CE</v>
      </c>
      <c r="E585" t="str">
        <v>BATT. 24 MM 35 CPS COMÈTES FILET D'ARGT À CHGT RGE</v>
      </c>
      <c r="F585" t="str">
        <v>ANCIENNES REFS</v>
      </c>
      <c r="G585" t="str">
        <v/>
      </c>
      <c r="H585" t="str">
        <v>BATTERIE</v>
      </c>
      <c r="I585" t="str">
        <v>EVENTAILLE</v>
      </c>
      <c r="J585">
        <v>24</v>
      </c>
      <c r="K585" t="str">
        <v>COMETE</v>
      </c>
      <c r="L585" t="str">
        <v>ARGENT</v>
      </c>
      <c r="M585" t="str">
        <v>CN</v>
      </c>
      <c r="N585" t="str">
        <v>F3</v>
      </c>
      <c r="O585" t="str">
        <v>1.4G</v>
      </c>
      <c r="P585" t="str">
        <v>1008-F3-69254322</v>
      </c>
      <c r="Q585">
        <v>0.525</v>
      </c>
      <c r="R585" t="str">
        <v>20</v>
      </c>
      <c r="S585">
        <v>25</v>
      </c>
      <c r="T585" t="str">
        <v>F-00000262</v>
      </c>
      <c r="U585">
        <v>0</v>
      </c>
      <c r="V585">
        <v>5.46</v>
      </c>
      <c r="W585">
        <v>0</v>
      </c>
      <c r="X585" t="str">
        <v/>
      </c>
    </row>
    <row r="586">
      <c r="A586" t="str">
        <v>AutoTable</v>
      </c>
      <c r="D586" t="str">
        <v>04024-23</v>
      </c>
      <c r="E586" t="str">
        <v>BATT. Ø25 ÉVENT. 40 BTTES POISSONS ARGT + TC ARGT</v>
      </c>
      <c r="F586" t="str">
        <v>1</v>
      </c>
      <c r="G586" t="str">
        <v>2020</v>
      </c>
      <c r="H586" t="str">
        <v>BATTERIE</v>
      </c>
      <c r="I586" t="str">
        <v>EVENTAILLE</v>
      </c>
      <c r="J586">
        <v>25</v>
      </c>
      <c r="K586" t="str">
        <v>SERPENTEAUX</v>
      </c>
      <c r="L586" t="str">
        <v>ARGENT</v>
      </c>
      <c r="M586" t="str">
        <v>CN</v>
      </c>
      <c r="N586" t="str">
        <v>F2</v>
      </c>
      <c r="O586" t="str">
        <v>1.4G</v>
      </c>
      <c r="P586" t="str">
        <v>2086-F2-001305</v>
      </c>
      <c r="Q586">
        <v>0.44</v>
      </c>
      <c r="R586" t="str">
        <v>30</v>
      </c>
      <c r="S586">
        <v>8</v>
      </c>
      <c r="T586" t="str">
        <v>F-00000300</v>
      </c>
      <c r="U586">
        <v>0</v>
      </c>
      <c r="V586">
        <v>5.42143</v>
      </c>
      <c r="W586">
        <v>0</v>
      </c>
      <c r="X586" t="str">
        <v/>
      </c>
    </row>
    <row r="587">
      <c r="A587" t="str">
        <v>AutoTable</v>
      </c>
      <c r="D587" t="str">
        <v>04024-26</v>
      </c>
      <c r="E587" t="str">
        <v>BATT. Ø25 ÉVENT. 40 BTTES POISSONS ROUGES + TC RGE</v>
      </c>
      <c r="F587" t="str">
        <v>1</v>
      </c>
      <c r="G587" t="str">
        <v>2020</v>
      </c>
      <c r="H587" t="str">
        <v>BATTERIE</v>
      </c>
      <c r="I587" t="str">
        <v>EVENTAILLE</v>
      </c>
      <c r="J587">
        <v>25</v>
      </c>
      <c r="K587" t="str">
        <v>SERPENTEAUX</v>
      </c>
      <c r="L587" t="str">
        <v>ROUGE</v>
      </c>
      <c r="M587" t="str">
        <v>CN</v>
      </c>
      <c r="N587" t="str">
        <v>F2</v>
      </c>
      <c r="O587" t="str">
        <v>1.4G</v>
      </c>
      <c r="P587" t="str">
        <v>2086-F2-001305</v>
      </c>
      <c r="Q587">
        <v>0.44</v>
      </c>
      <c r="R587" t="str">
        <v>30</v>
      </c>
      <c r="S587">
        <v>8</v>
      </c>
      <c r="T587" t="str">
        <v>F-00000300</v>
      </c>
      <c r="U587">
        <v>0</v>
      </c>
      <c r="V587">
        <v>5.42143</v>
      </c>
      <c r="W587">
        <v>0</v>
      </c>
      <c r="X587" t="str">
        <v/>
      </c>
    </row>
    <row r="588">
      <c r="A588" t="str">
        <v>AutoTable</v>
      </c>
      <c r="D588" t="str">
        <v>04024-37</v>
      </c>
      <c r="E588" t="str">
        <v>BATT. Ø25 ÉVENT. 40 BTTES POISSONS OR &amp; BLEU + TC</v>
      </c>
      <c r="F588" t="str">
        <v>1</v>
      </c>
      <c r="G588" t="str">
        <v>2020</v>
      </c>
      <c r="H588" t="str">
        <v>BATTERIE</v>
      </c>
      <c r="I588" t="str">
        <v>EVENTAILLE</v>
      </c>
      <c r="J588">
        <v>25</v>
      </c>
      <c r="K588" t="str">
        <v>SERPENTEAUX</v>
      </c>
      <c r="L588" t="str">
        <v>BLEU</v>
      </c>
      <c r="M588" t="str">
        <v>CN</v>
      </c>
      <c r="N588" t="str">
        <v>F2</v>
      </c>
      <c r="O588" t="str">
        <v>1.4G</v>
      </c>
      <c r="P588" t="str">
        <v>2086-F2-001305</v>
      </c>
      <c r="Q588">
        <v>0.44</v>
      </c>
      <c r="R588" t="str">
        <v>30</v>
      </c>
      <c r="S588">
        <v>8</v>
      </c>
      <c r="T588" t="str">
        <v>F-00000300</v>
      </c>
      <c r="U588">
        <v>0</v>
      </c>
      <c r="V588">
        <v>5.42143</v>
      </c>
      <c r="W588">
        <v>0</v>
      </c>
      <c r="X588" t="str">
        <v/>
      </c>
    </row>
    <row r="589">
      <c r="A589" t="str">
        <v>AutoTable</v>
      </c>
      <c r="D589" t="str">
        <v>04025A</v>
      </c>
      <c r="E589" t="str">
        <v>BATT. Ø25 ÉVENT. 40 COMÈTES ARGENT</v>
      </c>
      <c r="F589" t="str">
        <v>1</v>
      </c>
      <c r="G589" t="str">
        <v/>
      </c>
      <c r="H589" t="str">
        <v>BATTERIE</v>
      </c>
      <c r="I589" t="str">
        <v>EVENTAILLE</v>
      </c>
      <c r="J589">
        <v>25</v>
      </c>
      <c r="K589" t="str">
        <v>COMETE</v>
      </c>
      <c r="L589" t="str">
        <v>ARGENT</v>
      </c>
      <c r="M589" t="str">
        <v>CN</v>
      </c>
      <c r="N589" t="str">
        <v>F3</v>
      </c>
      <c r="O589" t="str">
        <v>1.4G</v>
      </c>
      <c r="P589" t="str">
        <v>1008-F3-69248602</v>
      </c>
      <c r="Q589">
        <v>0.52</v>
      </c>
      <c r="R589" t="str">
        <v>30</v>
      </c>
      <c r="S589">
        <v>25</v>
      </c>
      <c r="T589" t="str">
        <v>F-00000234</v>
      </c>
      <c r="U589">
        <v>55</v>
      </c>
      <c r="V589">
        <v>5.42143</v>
      </c>
      <c r="W589">
        <v>0</v>
      </c>
      <c r="X589" t="str">
        <v>https://youtu.be/2O5avK2y0Ms</v>
      </c>
    </row>
    <row r="590">
      <c r="A590" t="str">
        <v>AutoTable</v>
      </c>
      <c r="D590" t="str">
        <v>04025B</v>
      </c>
      <c r="E590" t="str">
        <v>BATT. Ø25 ÉVENT. 40 COMÈTES BLEUES</v>
      </c>
      <c r="F590" t="str">
        <v>1</v>
      </c>
      <c r="G590" t="str">
        <v/>
      </c>
      <c r="H590" t="str">
        <v>BATTERIE</v>
      </c>
      <c r="I590" t="str">
        <v>EVENTAILLE</v>
      </c>
      <c r="J590">
        <v>25</v>
      </c>
      <c r="K590" t="str">
        <v>COMETE</v>
      </c>
      <c r="L590" t="str">
        <v>BLEU</v>
      </c>
      <c r="M590" t="str">
        <v>CN</v>
      </c>
      <c r="N590" t="str">
        <v>F3</v>
      </c>
      <c r="O590" t="str">
        <v>1.4G</v>
      </c>
      <c r="P590" t="str">
        <v>1008-F3-69248602</v>
      </c>
      <c r="Q590">
        <v>0.52</v>
      </c>
      <c r="R590" t="str">
        <v>30</v>
      </c>
      <c r="S590">
        <v>25</v>
      </c>
      <c r="T590" t="str">
        <v>F-00000234</v>
      </c>
      <c r="U590">
        <v>396</v>
      </c>
      <c r="V590">
        <v>5.23</v>
      </c>
      <c r="W590">
        <v>51</v>
      </c>
      <c r="X590" t="str">
        <v>https://tinyurl.com/yyzpahkt</v>
      </c>
    </row>
    <row r="591">
      <c r="A591" t="str">
        <v>AutoTable</v>
      </c>
      <c r="D591" t="str">
        <v>04025CB</v>
      </c>
      <c r="E591" t="str">
        <v>BATT. Ø25 ÉVENT. 40 COMÈTES CLIGNO BLANC</v>
      </c>
      <c r="F591" t="str">
        <v>1</v>
      </c>
      <c r="G591" t="str">
        <v/>
      </c>
      <c r="H591" t="str">
        <v>BATTERIE</v>
      </c>
      <c r="I591" t="str">
        <v>EVENTAILLE</v>
      </c>
      <c r="J591">
        <v>25</v>
      </c>
      <c r="K591" t="str">
        <v>CLIGNO</v>
      </c>
      <c r="L591" t="str">
        <v>BLANC</v>
      </c>
      <c r="M591" t="str">
        <v>CN</v>
      </c>
      <c r="N591" t="str">
        <v>F3</v>
      </c>
      <c r="O591" t="str">
        <v>1.4G</v>
      </c>
      <c r="P591" t="str">
        <v>1008-F3-69248602</v>
      </c>
      <c r="Q591">
        <v>0.52</v>
      </c>
      <c r="R591" t="str">
        <v>30</v>
      </c>
      <c r="S591">
        <v>25</v>
      </c>
      <c r="T591" t="str">
        <v>F-00000234</v>
      </c>
      <c r="U591">
        <v>151</v>
      </c>
      <c r="V591">
        <v>5.23</v>
      </c>
      <c r="W591">
        <v>90</v>
      </c>
      <c r="X591" t="str">
        <v>https://tinyurl.com/y2voj96t</v>
      </c>
    </row>
    <row r="592">
      <c r="A592" t="str">
        <v>AutoTable</v>
      </c>
      <c r="D592" t="str">
        <v>04025FB</v>
      </c>
      <c r="E592" t="str">
        <v>BATT. Ø25 ÉVENT. 40 COMÈTES FRISSON BLANC</v>
      </c>
      <c r="F592" t="str">
        <v>1</v>
      </c>
      <c r="G592" t="str">
        <v/>
      </c>
      <c r="H592" t="str">
        <v>BATTERIE</v>
      </c>
      <c r="I592" t="str">
        <v>EVENTAILLE</v>
      </c>
      <c r="J592">
        <v>25</v>
      </c>
      <c r="K592" t="str">
        <v>CREPITANT</v>
      </c>
      <c r="L592" t="str">
        <v>ARGENT</v>
      </c>
      <c r="M592" t="str">
        <v>CN</v>
      </c>
      <c r="N592" t="str">
        <v>F3</v>
      </c>
      <c r="O592" t="str">
        <v>1.4G</v>
      </c>
      <c r="P592" t="str">
        <v>1008-F3-69248602</v>
      </c>
      <c r="Q592">
        <v>0.52</v>
      </c>
      <c r="R592" t="str">
        <v>30</v>
      </c>
      <c r="S592">
        <v>25</v>
      </c>
      <c r="T592" t="str">
        <v>F-00000234</v>
      </c>
      <c r="U592">
        <v>347</v>
      </c>
      <c r="V592">
        <v>5.23</v>
      </c>
      <c r="W592">
        <v>1</v>
      </c>
      <c r="X592" t="str">
        <v/>
      </c>
    </row>
    <row r="593">
      <c r="A593" t="str">
        <v>AutoTable</v>
      </c>
      <c r="D593" t="str">
        <v>04025J</v>
      </c>
      <c r="E593" t="str">
        <v>BATT. Ø25 ÉVENT. 40 COMÈTES JAUNES</v>
      </c>
      <c r="F593" t="str">
        <v>1</v>
      </c>
      <c r="G593" t="str">
        <v/>
      </c>
      <c r="H593" t="str">
        <v>BATTERIE</v>
      </c>
      <c r="I593" t="str">
        <v>EVENTAILLE</v>
      </c>
      <c r="J593">
        <v>25</v>
      </c>
      <c r="K593" t="str">
        <v>COMETE</v>
      </c>
      <c r="L593" t="str">
        <v>JAUNE</v>
      </c>
      <c r="M593" t="str">
        <v>CN</v>
      </c>
      <c r="N593" t="str">
        <v>F3</v>
      </c>
      <c r="O593" t="str">
        <v>1.4G</v>
      </c>
      <c r="P593" t="str">
        <v>1008-F3-69248602</v>
      </c>
      <c r="Q593">
        <v>0.52</v>
      </c>
      <c r="R593" t="str">
        <v>30</v>
      </c>
      <c r="S593">
        <v>25</v>
      </c>
      <c r="T593" t="str">
        <v>F-00000234</v>
      </c>
      <c r="U593">
        <v>79</v>
      </c>
      <c r="V593">
        <v>5.23</v>
      </c>
      <c r="W593">
        <v>0</v>
      </c>
      <c r="X593" t="str">
        <v>https://youtu.be/5qfArjx8ilk</v>
      </c>
    </row>
    <row r="594">
      <c r="A594" t="str">
        <v>AutoTable</v>
      </c>
      <c r="D594" t="str">
        <v>04025O</v>
      </c>
      <c r="E594" t="str">
        <v>BATT. Ø25 ÉVENT. 40 COMÈTES ORANGE</v>
      </c>
      <c r="F594" t="str">
        <v>1</v>
      </c>
      <c r="G594" t="str">
        <v/>
      </c>
      <c r="H594" t="str">
        <v>BATTERIE</v>
      </c>
      <c r="I594" t="str">
        <v>EVENTAILLE</v>
      </c>
      <c r="J594">
        <v>25</v>
      </c>
      <c r="K594" t="str">
        <v>COMETE</v>
      </c>
      <c r="L594" t="str">
        <v>ORANGE</v>
      </c>
      <c r="M594" t="str">
        <v>CN</v>
      </c>
      <c r="N594" t="str">
        <v>F3</v>
      </c>
      <c r="O594" t="str">
        <v>1.4G</v>
      </c>
      <c r="P594" t="str">
        <v>1008-F3-69248602</v>
      </c>
      <c r="Q594">
        <v>0.52</v>
      </c>
      <c r="R594" t="str">
        <v>30</v>
      </c>
      <c r="S594">
        <v>25</v>
      </c>
      <c r="T594" t="str">
        <v>F-00000234</v>
      </c>
      <c r="U594">
        <v>4</v>
      </c>
      <c r="V594">
        <v>5.39</v>
      </c>
      <c r="W594">
        <v>0</v>
      </c>
      <c r="X594" t="str">
        <v>https://youtu.be/WnB9hkgRr7k</v>
      </c>
    </row>
    <row r="595">
      <c r="A595" t="str">
        <v>AutoTable</v>
      </c>
      <c r="D595" t="str">
        <v>04025PO</v>
      </c>
      <c r="E595" t="str">
        <v>BATT. Ø25 ÉVENT. 40 COMÈTES PAILLETTES OR</v>
      </c>
      <c r="F595" t="str">
        <v>1</v>
      </c>
      <c r="G595" t="str">
        <v/>
      </c>
      <c r="H595" t="str">
        <v>BATTERIE</v>
      </c>
      <c r="I595" t="str">
        <v>EVENTAILLE</v>
      </c>
      <c r="J595">
        <v>25</v>
      </c>
      <c r="K595" t="str">
        <v>CLIGNO</v>
      </c>
      <c r="L595" t="str">
        <v>OR</v>
      </c>
      <c r="M595" t="str">
        <v>CN</v>
      </c>
      <c r="N595" t="str">
        <v>F3</v>
      </c>
      <c r="O595" t="str">
        <v>1.4G</v>
      </c>
      <c r="P595" t="str">
        <v>1008-F3-69248602</v>
      </c>
      <c r="Q595">
        <v>0.52</v>
      </c>
      <c r="R595" t="str">
        <v>30</v>
      </c>
      <c r="S595">
        <v>25</v>
      </c>
      <c r="T595" t="str">
        <v>F-00000234</v>
      </c>
      <c r="U595">
        <v>144</v>
      </c>
      <c r="V595">
        <v>5.23</v>
      </c>
      <c r="W595">
        <v>121</v>
      </c>
      <c r="X595" t="str">
        <v/>
      </c>
    </row>
    <row r="596">
      <c r="A596" t="str">
        <v>AutoTable</v>
      </c>
      <c r="D596" t="str">
        <v>04025R</v>
      </c>
      <c r="E596" t="str">
        <v>BATT. Ø25 ÉVENT. 40 COMÈTES ROUGES</v>
      </c>
      <c r="F596" t="str">
        <v>1</v>
      </c>
      <c r="G596" t="str">
        <v/>
      </c>
      <c r="H596" t="str">
        <v>BATTERIE</v>
      </c>
      <c r="I596" t="str">
        <v>EVENTAILLE</v>
      </c>
      <c r="J596">
        <v>25</v>
      </c>
      <c r="K596" t="str">
        <v>COMETE</v>
      </c>
      <c r="L596" t="str">
        <v>ROUGE</v>
      </c>
      <c r="M596" t="str">
        <v>CN</v>
      </c>
      <c r="N596" t="str">
        <v>F3</v>
      </c>
      <c r="O596" t="str">
        <v>1.4G</v>
      </c>
      <c r="P596" t="str">
        <v>1008-F3-69248602</v>
      </c>
      <c r="Q596">
        <v>0.52</v>
      </c>
      <c r="R596" t="str">
        <v>30</v>
      </c>
      <c r="S596">
        <v>25</v>
      </c>
      <c r="T596" t="str">
        <v>F-00000234</v>
      </c>
      <c r="U596">
        <v>204</v>
      </c>
      <c r="V596">
        <v>5.25</v>
      </c>
      <c r="W596">
        <v>50</v>
      </c>
      <c r="X596" t="str">
        <v>https://tinyurl.com/yxpm3wqc</v>
      </c>
    </row>
    <row r="597">
      <c r="A597" t="str">
        <v>AutoTable</v>
      </c>
      <c r="D597" t="str">
        <v>04025RO</v>
      </c>
      <c r="E597" t="str">
        <v>BATT. Ø25 ÉVENT. 40 COMÈTES ROSES</v>
      </c>
      <c r="F597" t="str">
        <v>1</v>
      </c>
      <c r="G597" t="str">
        <v/>
      </c>
      <c r="H597" t="str">
        <v>BATTERIE</v>
      </c>
      <c r="I597" t="str">
        <v>EVENTAILLE</v>
      </c>
      <c r="J597">
        <v>25</v>
      </c>
      <c r="K597" t="str">
        <v>COMETE</v>
      </c>
      <c r="L597" t="str">
        <v>ROSE</v>
      </c>
      <c r="M597" t="str">
        <v>CN</v>
      </c>
      <c r="N597" t="str">
        <v>F3</v>
      </c>
      <c r="O597" t="str">
        <v>1.4G</v>
      </c>
      <c r="P597" t="str">
        <v>1008-F3-69248602</v>
      </c>
      <c r="Q597">
        <v>0.52</v>
      </c>
      <c r="R597" t="str">
        <v>30</v>
      </c>
      <c r="S597">
        <v>25</v>
      </c>
      <c r="T597" t="str">
        <v>F-00000234</v>
      </c>
      <c r="U597">
        <v>107</v>
      </c>
      <c r="V597">
        <v>5.3875</v>
      </c>
      <c r="W597">
        <v>0</v>
      </c>
      <c r="X597" t="str">
        <v>https://youtu.be/2-Rihpmr8Uo</v>
      </c>
    </row>
    <row r="598">
      <c r="A598" t="str">
        <v>AutoTable</v>
      </c>
      <c r="D598" t="str">
        <v>04025VE</v>
      </c>
      <c r="E598" t="str">
        <v>BATT. Ø25 ÉVENT. 40 COMÈTES VERTES</v>
      </c>
      <c r="F598" t="str">
        <v>1</v>
      </c>
      <c r="G598" t="str">
        <v>2019</v>
      </c>
      <c r="H598" t="str">
        <v>BATTERIE</v>
      </c>
      <c r="I598" t="str">
        <v>EVENTAILLE</v>
      </c>
      <c r="J598">
        <v>25</v>
      </c>
      <c r="K598" t="str">
        <v>COMETE</v>
      </c>
      <c r="L598" t="str">
        <v>VERT</v>
      </c>
      <c r="M598" t="str">
        <v>CN</v>
      </c>
      <c r="N598" t="str">
        <v>F3</v>
      </c>
      <c r="O598" t="str">
        <v>1.4G</v>
      </c>
      <c r="P598" t="str">
        <v>1008-F3-69248602</v>
      </c>
      <c r="Q598">
        <v>0.52</v>
      </c>
      <c r="R598" t="str">
        <v>30</v>
      </c>
      <c r="S598">
        <v>25</v>
      </c>
      <c r="T598" t="str">
        <v>F-00000234</v>
      </c>
      <c r="U598">
        <v>227</v>
      </c>
      <c r="V598">
        <v>5.38667</v>
      </c>
      <c r="W598">
        <v>0</v>
      </c>
      <c r="X598" t="str">
        <v>https://youtu.be/yFDr_gR7HPQ</v>
      </c>
    </row>
    <row r="599">
      <c r="A599" t="str">
        <v>AutoTable</v>
      </c>
      <c r="D599" t="str">
        <v>04025VI</v>
      </c>
      <c r="E599" t="str">
        <v>BATT. Ø25 ÉVENT. 40 COMÈTES VIOLETTES</v>
      </c>
      <c r="F599" t="str">
        <v>1</v>
      </c>
      <c r="G599" t="str">
        <v/>
      </c>
      <c r="H599" t="str">
        <v>BATTERIE</v>
      </c>
      <c r="I599" t="str">
        <v>EVENTAILLE</v>
      </c>
      <c r="J599">
        <v>25</v>
      </c>
      <c r="K599" t="str">
        <v>COMETE</v>
      </c>
      <c r="L599" t="str">
        <v>VIOLET</v>
      </c>
      <c r="M599" t="str">
        <v>CN</v>
      </c>
      <c r="N599" t="str">
        <v>F3</v>
      </c>
      <c r="O599" t="str">
        <v>1.4G</v>
      </c>
      <c r="P599" t="str">
        <v>1008-F3-69248602</v>
      </c>
      <c r="Q599">
        <v>0.52</v>
      </c>
      <c r="R599" t="str">
        <v>30</v>
      </c>
      <c r="S599">
        <v>25</v>
      </c>
      <c r="T599" t="str">
        <v>F-00000234</v>
      </c>
      <c r="U599">
        <v>160</v>
      </c>
      <c r="V599">
        <v>5.39</v>
      </c>
      <c r="W599">
        <v>90</v>
      </c>
      <c r="X599" t="str">
        <v>https://youtu.be/ev8bMzHJsOY</v>
      </c>
    </row>
    <row r="600">
      <c r="A600" t="str">
        <v>AutoTable</v>
      </c>
      <c r="D600" t="str">
        <v>04026-10</v>
      </c>
      <c r="E600" t="str">
        <v>CA.4 BATTØ25 40CPS 04028BTB/04028M/04025CB/04026FO</v>
      </c>
      <c r="F600" t="str">
        <v>1</v>
      </c>
      <c r="G600" t="str">
        <v>2019</v>
      </c>
      <c r="H600" t="str">
        <v>BATTERIE</v>
      </c>
      <c r="I600" t="str">
        <v>EVENTAILLE</v>
      </c>
      <c r="J600">
        <v>25</v>
      </c>
      <c r="K600" t="str">
        <v>MULTI EFFETS</v>
      </c>
      <c r="L600" t="str">
        <v>ASSORTI</v>
      </c>
      <c r="M600" t="str">
        <v>CN</v>
      </c>
      <c r="N600" t="str">
        <v>F3</v>
      </c>
      <c r="O600" t="str">
        <v>1.4G</v>
      </c>
      <c r="P600" t="str">
        <v>1008-F3-692486/02/03/07</v>
      </c>
      <c r="Q600">
        <v>0.55</v>
      </c>
      <c r="R600" t="str">
        <v>30</v>
      </c>
      <c r="S600">
        <v>25</v>
      </c>
      <c r="T600" t="str">
        <v>F-00000234</v>
      </c>
      <c r="U600">
        <v>0</v>
      </c>
      <c r="V600">
        <v>3.6675</v>
      </c>
      <c r="W600">
        <v>0</v>
      </c>
      <c r="X600" t="str">
        <v/>
      </c>
    </row>
    <row r="601">
      <c r="A601" t="str">
        <v>AutoTable</v>
      </c>
      <c r="D601" t="str">
        <v>04026A</v>
      </c>
      <c r="E601" t="str">
        <v>BATT. Ø25  ÉVENT. 40 COMÈTES MOSAÏQUE ARGENT</v>
      </c>
      <c r="F601" t="str">
        <v>1</v>
      </c>
      <c r="G601" t="str">
        <v>2019</v>
      </c>
      <c r="H601" t="str">
        <v>BATTERIE</v>
      </c>
      <c r="I601" t="str">
        <v>EVENTAILLE</v>
      </c>
      <c r="J601">
        <v>25</v>
      </c>
      <c r="K601" t="str">
        <v>MOSAIQUE</v>
      </c>
      <c r="L601" t="str">
        <v>ARGENT</v>
      </c>
      <c r="M601" t="str">
        <v>CN</v>
      </c>
      <c r="N601" t="str">
        <v>F3</v>
      </c>
      <c r="O601" t="str">
        <v>1.4G</v>
      </c>
      <c r="P601" t="str">
        <v>1008-F3-69248603</v>
      </c>
      <c r="Q601">
        <v>0.68</v>
      </c>
      <c r="R601" t="str">
        <v>30</v>
      </c>
      <c r="S601">
        <v>25</v>
      </c>
      <c r="T601" t="str">
        <v>F-00000234</v>
      </c>
      <c r="U601">
        <v>345</v>
      </c>
      <c r="V601">
        <v>6.58975</v>
      </c>
      <c r="W601">
        <v>70</v>
      </c>
      <c r="X601" t="str">
        <v>https://youtu.be/3eKByeFXurk</v>
      </c>
    </row>
    <row r="602">
      <c r="A602" t="str">
        <v>AutoTable</v>
      </c>
      <c r="D602" t="str">
        <v>04026CB</v>
      </c>
      <c r="E602" t="str">
        <v>BATT. Ø25  ÉVENT. 40 COMÈTES MOSAÏQUE CLIGNO BLANC</v>
      </c>
      <c r="F602" t="str">
        <v>1</v>
      </c>
      <c r="G602" t="str">
        <v/>
      </c>
      <c r="H602" t="str">
        <v>BATTERIE</v>
      </c>
      <c r="I602" t="str">
        <v>EVENTAILLE</v>
      </c>
      <c r="J602">
        <v>25</v>
      </c>
      <c r="K602" t="str">
        <v>CLIGNO</v>
      </c>
      <c r="L602" t="str">
        <v>BLANC</v>
      </c>
      <c r="M602" t="str">
        <v>CN</v>
      </c>
      <c r="N602" t="str">
        <v>F3</v>
      </c>
      <c r="O602" t="str">
        <v>1.4G</v>
      </c>
      <c r="P602" t="str">
        <v>1008-F3-69248603</v>
      </c>
      <c r="Q602">
        <v>0.68</v>
      </c>
      <c r="R602" t="str">
        <v>30</v>
      </c>
      <c r="S602">
        <v>25</v>
      </c>
      <c r="T602" t="str">
        <v>F-00000344</v>
      </c>
      <c r="U602">
        <v>474</v>
      </c>
      <c r="V602">
        <v>6.58979</v>
      </c>
      <c r="W602">
        <v>14</v>
      </c>
      <c r="X602" t="str">
        <v>https://youtu.be/Z4eXy8UAZj0</v>
      </c>
    </row>
    <row r="603">
      <c r="A603" t="str">
        <v>AutoTable</v>
      </c>
      <c r="D603" t="str">
        <v>04026CH-ORRO</v>
      </c>
      <c r="E603" t="str">
        <v>BATT. Ø25  ÉVENT. 40 COMÈTES MOSAÏQUE OR À ROSE</v>
      </c>
      <c r="F603" t="str">
        <v>1</v>
      </c>
      <c r="G603" t="str">
        <v>2020</v>
      </c>
      <c r="H603" t="str">
        <v>BATTERIE</v>
      </c>
      <c r="I603" t="str">
        <v>EVENTAILLE</v>
      </c>
      <c r="J603">
        <v>25</v>
      </c>
      <c r="K603" t="str">
        <v>MOSAIQUE</v>
      </c>
      <c r="L603" t="str">
        <v>ROSE</v>
      </c>
      <c r="M603" t="str">
        <v>CN</v>
      </c>
      <c r="N603" t="str">
        <v>F3</v>
      </c>
      <c r="O603" t="str">
        <v>1.4G</v>
      </c>
      <c r="P603" t="str">
        <v>1008-F3-69248603</v>
      </c>
      <c r="Q603">
        <v>0.68</v>
      </c>
      <c r="R603" t="str">
        <v>30</v>
      </c>
      <c r="S603">
        <v>25</v>
      </c>
      <c r="T603" t="str">
        <v>F-00000234</v>
      </c>
      <c r="U603">
        <v>312</v>
      </c>
      <c r="V603">
        <v>7.42656</v>
      </c>
      <c r="W603">
        <v>1</v>
      </c>
      <c r="X603" t="str">
        <v/>
      </c>
    </row>
    <row r="604">
      <c r="A604" t="str">
        <v>AutoTable</v>
      </c>
      <c r="D604" t="str">
        <v>04026CH-RA</v>
      </c>
      <c r="E604" t="str">
        <v>BATT. Ø25  ÉVENT. 40 MOSAÏQUE ROUGE TR. ARGT À RGE</v>
      </c>
      <c r="F604" t="str">
        <v>1</v>
      </c>
      <c r="G604" t="str">
        <v>2019</v>
      </c>
      <c r="H604" t="str">
        <v>BATTERIE</v>
      </c>
      <c r="I604" t="str">
        <v>EVENTAILLE</v>
      </c>
      <c r="J604">
        <v>25</v>
      </c>
      <c r="K604" t="str">
        <v>MOSAIQUE</v>
      </c>
      <c r="L604" t="str">
        <v>ROUGE</v>
      </c>
      <c r="M604" t="str">
        <v>CN</v>
      </c>
      <c r="N604" t="str">
        <v>F3</v>
      </c>
      <c r="O604" t="str">
        <v>1.4G</v>
      </c>
      <c r="P604" t="str">
        <v>1008-F3-69248603</v>
      </c>
      <c r="Q604">
        <v>0.68</v>
      </c>
      <c r="R604" t="str">
        <v>30</v>
      </c>
      <c r="S604">
        <v>25</v>
      </c>
      <c r="T604" t="str">
        <v>F-00000234</v>
      </c>
      <c r="U604">
        <v>184</v>
      </c>
      <c r="V604">
        <v>6.58981</v>
      </c>
      <c r="W604">
        <v>70</v>
      </c>
      <c r="X604" t="str">
        <v>https://tinyurl.com/y3undrny</v>
      </c>
    </row>
    <row r="605">
      <c r="A605" t="str">
        <v>AutoTable</v>
      </c>
      <c r="D605" t="str">
        <v>04026FB</v>
      </c>
      <c r="E605" t="str">
        <v>BATT. Ø25  ÉVENT. 40 COMÈTES MOSAÏQUE FRISSON BLC</v>
      </c>
      <c r="F605" t="str">
        <v>1</v>
      </c>
      <c r="G605" t="str">
        <v/>
      </c>
      <c r="H605" t="str">
        <v>BATTERIE</v>
      </c>
      <c r="I605" t="str">
        <v>EVENTAILLE</v>
      </c>
      <c r="J605">
        <v>25</v>
      </c>
      <c r="K605" t="str">
        <v>CREPITANT</v>
      </c>
      <c r="L605" t="str">
        <v>ARGENT</v>
      </c>
      <c r="M605" t="str">
        <v>CN</v>
      </c>
      <c r="N605" t="str">
        <v>F3</v>
      </c>
      <c r="O605" t="str">
        <v>1.4G</v>
      </c>
      <c r="P605" t="str">
        <v>1008-F3-69248603</v>
      </c>
      <c r="Q605">
        <v>0.68</v>
      </c>
      <c r="R605" t="str">
        <v>30</v>
      </c>
      <c r="S605">
        <v>25</v>
      </c>
      <c r="T605" t="str">
        <v>F-00000234</v>
      </c>
      <c r="U605">
        <v>632</v>
      </c>
      <c r="V605">
        <v>6.60667</v>
      </c>
      <c r="W605">
        <v>127</v>
      </c>
      <c r="X605" t="str">
        <v>https://youtu.be/-cSPCIvTL0Y</v>
      </c>
    </row>
    <row r="606">
      <c r="A606" t="str">
        <v>AutoTable</v>
      </c>
      <c r="D606" t="str">
        <v>04026FO</v>
      </c>
      <c r="E606" t="str">
        <v>BATT. Ø25  ÉVENT. 40 COMÈTES MOSAÏQUE FILET D'OR</v>
      </c>
      <c r="F606" t="str">
        <v>1</v>
      </c>
      <c r="G606" t="str">
        <v/>
      </c>
      <c r="H606" t="str">
        <v>BATTERIE</v>
      </c>
      <c r="I606" t="str">
        <v>EVENTAILLE</v>
      </c>
      <c r="J606">
        <v>25</v>
      </c>
      <c r="K606" t="str">
        <v>MOSAIQUE</v>
      </c>
      <c r="L606" t="str">
        <v>KAMURO</v>
      </c>
      <c r="M606" t="str">
        <v>CN</v>
      </c>
      <c r="N606" t="str">
        <v>F3</v>
      </c>
      <c r="O606" t="str">
        <v>1.4G</v>
      </c>
      <c r="P606" t="str">
        <v>1008-F3-69248603</v>
      </c>
      <c r="Q606">
        <v>0.68</v>
      </c>
      <c r="R606" t="str">
        <v>30</v>
      </c>
      <c r="S606">
        <v>25</v>
      </c>
      <c r="T606" t="str">
        <v>F-00000234</v>
      </c>
      <c r="U606">
        <v>594</v>
      </c>
      <c r="V606">
        <v>6.60417</v>
      </c>
      <c r="W606">
        <v>18</v>
      </c>
      <c r="X606" t="str">
        <v>https://youtu.be/-C40wQ2glHg</v>
      </c>
    </row>
    <row r="607">
      <c r="A607" t="str">
        <v>AutoTable</v>
      </c>
      <c r="D607" t="str">
        <v>04026O</v>
      </c>
      <c r="E607" t="str">
        <v>BATT. Ø25  ÉVENT. 40 COMÈTES MOSAÏQUE ORANGE</v>
      </c>
      <c r="F607" t="str">
        <v>1</v>
      </c>
      <c r="G607" t="str">
        <v/>
      </c>
      <c r="H607" t="str">
        <v>BATTERIE</v>
      </c>
      <c r="I607" t="str">
        <v>EVENTAILLE</v>
      </c>
      <c r="J607">
        <v>25</v>
      </c>
      <c r="K607" t="str">
        <v>MOSAIQUE</v>
      </c>
      <c r="L607" t="str">
        <v>ORANGE</v>
      </c>
      <c r="M607" t="str">
        <v>CN</v>
      </c>
      <c r="N607" t="str">
        <v>F3</v>
      </c>
      <c r="O607" t="str">
        <v>1.4G</v>
      </c>
      <c r="P607" t="str">
        <v>1008-F3-69248603</v>
      </c>
      <c r="Q607">
        <v>0.68</v>
      </c>
      <c r="R607" t="str">
        <v>30</v>
      </c>
      <c r="S607">
        <v>25</v>
      </c>
      <c r="T607" t="str">
        <v>F-00000234</v>
      </c>
      <c r="U607">
        <v>208</v>
      </c>
      <c r="V607">
        <v>6.789</v>
      </c>
      <c r="W607">
        <v>60</v>
      </c>
      <c r="X607" t="str">
        <v>https://youtu.be/tmouv9rSDQc</v>
      </c>
    </row>
    <row r="608">
      <c r="A608" t="str">
        <v>AutoTable</v>
      </c>
      <c r="D608" t="str">
        <v>04026R</v>
      </c>
      <c r="E608" t="str">
        <v>BATT. Ø25  ÉVENT. 40 COMÈTES MOSAÏQUE ROUGES</v>
      </c>
      <c r="F608" t="str">
        <v>1</v>
      </c>
      <c r="G608" t="str">
        <v/>
      </c>
      <c r="H608" t="str">
        <v>BATTERIE</v>
      </c>
      <c r="I608" t="str">
        <v>EVENTAILLE</v>
      </c>
      <c r="J608">
        <v>25</v>
      </c>
      <c r="K608" t="str">
        <v>MOSAIQUE</v>
      </c>
      <c r="L608" t="str">
        <v>ROUGE</v>
      </c>
      <c r="M608" t="str">
        <v>CN</v>
      </c>
      <c r="N608" t="str">
        <v>F3</v>
      </c>
      <c r="O608" t="str">
        <v>1.4G</v>
      </c>
      <c r="P608" t="str">
        <v>1008-F3-69248603</v>
      </c>
      <c r="Q608">
        <v>0.68</v>
      </c>
      <c r="R608" t="str">
        <v>30</v>
      </c>
      <c r="S608">
        <v>25</v>
      </c>
      <c r="T608" t="str">
        <v>F-00000234</v>
      </c>
      <c r="U608">
        <v>527</v>
      </c>
      <c r="V608">
        <v>6.735</v>
      </c>
      <c r="W608">
        <v>0</v>
      </c>
      <c r="X608" t="str">
        <v>https://youtu.be/GYwNjOs9nxY</v>
      </c>
    </row>
    <row r="609">
      <c r="A609" t="str">
        <v>AutoTable</v>
      </c>
      <c r="D609" t="str">
        <v>04026RO</v>
      </c>
      <c r="E609" t="str">
        <v>BATT. Ø25  ÉVENT. 40 COMÈTES MOSAÏQUE ROSE</v>
      </c>
      <c r="F609" t="str">
        <v>1</v>
      </c>
      <c r="G609" t="str">
        <v/>
      </c>
      <c r="H609" t="str">
        <v>BATTERIE</v>
      </c>
      <c r="I609" t="str">
        <v>EVENTAILLE</v>
      </c>
      <c r="J609">
        <v>25</v>
      </c>
      <c r="K609" t="str">
        <v>MOSAIQUE</v>
      </c>
      <c r="L609" t="str">
        <v>ROSE</v>
      </c>
      <c r="M609" t="str">
        <v>CN</v>
      </c>
      <c r="N609" t="str">
        <v>F3</v>
      </c>
      <c r="O609" t="str">
        <v>1.4G</v>
      </c>
      <c r="P609" t="str">
        <v>1008-F3-69248603</v>
      </c>
      <c r="Q609">
        <v>0.68</v>
      </c>
      <c r="R609" t="str">
        <v>30</v>
      </c>
      <c r="S609">
        <v>25</v>
      </c>
      <c r="T609" t="str">
        <v>F-00000344</v>
      </c>
      <c r="U609">
        <v>443</v>
      </c>
      <c r="V609">
        <v>6.66</v>
      </c>
      <c r="W609">
        <v>0</v>
      </c>
      <c r="X609" t="str">
        <v>https://youtu.be/E_uqWuCLLyI</v>
      </c>
    </row>
    <row r="610">
      <c r="A610" t="str">
        <v>AutoTable</v>
      </c>
      <c r="D610" t="str">
        <v>04026VE</v>
      </c>
      <c r="E610" t="str">
        <v>BATT. Ø25  ÉVENT. 40 COMÈTES MOSAÏQUE VERTES</v>
      </c>
      <c r="F610" t="str">
        <v>1</v>
      </c>
      <c r="G610" t="str">
        <v/>
      </c>
      <c r="H610" t="str">
        <v>BATTERIE</v>
      </c>
      <c r="I610" t="str">
        <v>EVENTAILLE</v>
      </c>
      <c r="J610">
        <v>25</v>
      </c>
      <c r="K610" t="str">
        <v>MOSAIQUE</v>
      </c>
      <c r="L610" t="str">
        <v>VERT</v>
      </c>
      <c r="M610" t="str">
        <v>CN</v>
      </c>
      <c r="N610" t="str">
        <v>F3</v>
      </c>
      <c r="O610" t="str">
        <v>1.4G</v>
      </c>
      <c r="P610" t="str">
        <v>1008-F3-69248603</v>
      </c>
      <c r="Q610">
        <v>0.68</v>
      </c>
      <c r="R610" t="str">
        <v>30</v>
      </c>
      <c r="S610">
        <v>25</v>
      </c>
      <c r="T610" t="str">
        <v>F-00000234</v>
      </c>
      <c r="U610">
        <v>193</v>
      </c>
      <c r="V610">
        <v>6.96219</v>
      </c>
      <c r="W610">
        <v>27</v>
      </c>
      <c r="X610" t="str">
        <v>https://youtu.be/dRFmCH1h3uQ</v>
      </c>
    </row>
    <row r="611">
      <c r="A611" t="str">
        <v>AutoTable</v>
      </c>
      <c r="D611" t="str">
        <v>04027A</v>
      </c>
      <c r="E611" t="str">
        <v>BATT. Ø25 ÉVENT. 40 BTTES ARGENT + TC ARGENT</v>
      </c>
      <c r="F611" t="str">
        <v>1</v>
      </c>
      <c r="G611" t="str">
        <v>2019</v>
      </c>
      <c r="H611" t="str">
        <v>BATTERIE</v>
      </c>
      <c r="I611" t="str">
        <v>EVENTAILLE</v>
      </c>
      <c r="J611">
        <v>25</v>
      </c>
      <c r="K611" t="str">
        <v>PIVOINE</v>
      </c>
      <c r="L611" t="str">
        <v>ARGENT</v>
      </c>
      <c r="M611" t="str">
        <v>CN</v>
      </c>
      <c r="N611" t="str">
        <v>F2</v>
      </c>
      <c r="O611" t="str">
        <v>1.4G</v>
      </c>
      <c r="P611" t="str">
        <v>1008-F2-69259638</v>
      </c>
      <c r="Q611">
        <v>0.488</v>
      </c>
      <c r="R611" t="str">
        <v>30</v>
      </c>
      <c r="S611">
        <v>25</v>
      </c>
      <c r="T611" t="str">
        <v>F-00000344</v>
      </c>
      <c r="U611">
        <v>248</v>
      </c>
      <c r="V611">
        <v>6.4225</v>
      </c>
      <c r="W611">
        <v>0</v>
      </c>
      <c r="X611" t="str">
        <v>https://youtu.be/9I-f7gOikDI</v>
      </c>
    </row>
    <row r="612">
      <c r="A612" t="str">
        <v>AutoTable</v>
      </c>
      <c r="D612" t="str">
        <v>04027B</v>
      </c>
      <c r="E612" t="str">
        <v>BATT. Ø25 ÉVENT. 40 BTTES BLEUES + TC BLEU</v>
      </c>
      <c r="F612" t="str">
        <v>1</v>
      </c>
      <c r="G612" t="str">
        <v>2019</v>
      </c>
      <c r="H612" t="str">
        <v>BATTERIE</v>
      </c>
      <c r="I612" t="str">
        <v>EVENTAILLE</v>
      </c>
      <c r="J612">
        <v>25</v>
      </c>
      <c r="K612" t="str">
        <v>PIVOINE</v>
      </c>
      <c r="L612" t="str">
        <v>BLEU</v>
      </c>
      <c r="M612" t="str">
        <v>CN</v>
      </c>
      <c r="N612" t="str">
        <v>F2</v>
      </c>
      <c r="O612" t="str">
        <v>1.4G</v>
      </c>
      <c r="P612" t="str">
        <v>1008-F2-69259638</v>
      </c>
      <c r="Q612">
        <v>0.488</v>
      </c>
      <c r="R612" t="str">
        <v>30</v>
      </c>
      <c r="S612">
        <v>25</v>
      </c>
      <c r="T612" t="str">
        <v>F-00000344</v>
      </c>
      <c r="U612">
        <v>332</v>
      </c>
      <c r="V612">
        <v>6.4225</v>
      </c>
      <c r="W612">
        <v>72</v>
      </c>
      <c r="X612" t="str">
        <v>https://tinyurl.com/yysozovq</v>
      </c>
    </row>
    <row r="613">
      <c r="A613" t="str">
        <v>AutoTable</v>
      </c>
      <c r="D613" t="str">
        <v>04027CB</v>
      </c>
      <c r="E613" t="str">
        <v>BATT. Ø25 ÉVENT. 40 BTTES CLI BLANC + TC CLI BLANC</v>
      </c>
      <c r="F613" t="str">
        <v>1</v>
      </c>
      <c r="G613" t="str">
        <v>2019</v>
      </c>
      <c r="H613" t="str">
        <v>BATTERIE</v>
      </c>
      <c r="I613" t="str">
        <v>EVENTAILLE</v>
      </c>
      <c r="J613">
        <v>25</v>
      </c>
      <c r="K613" t="str">
        <v>CLIGNO</v>
      </c>
      <c r="L613" t="str">
        <v>BLANC</v>
      </c>
      <c r="M613" t="str">
        <v>CN</v>
      </c>
      <c r="N613" t="str">
        <v>F2</v>
      </c>
      <c r="O613" t="str">
        <v>1.4G</v>
      </c>
      <c r="P613" t="str">
        <v>1008-F2-69259638</v>
      </c>
      <c r="Q613">
        <v>0.488</v>
      </c>
      <c r="R613" t="str">
        <v>30</v>
      </c>
      <c r="S613">
        <v>25</v>
      </c>
      <c r="T613" t="str">
        <v>F-00000344</v>
      </c>
      <c r="U613">
        <v>632</v>
      </c>
      <c r="V613">
        <v>6.4225</v>
      </c>
      <c r="W613">
        <v>0</v>
      </c>
      <c r="X613" t="str">
        <v>https://tinyurl.com/yxnhnmgj</v>
      </c>
    </row>
    <row r="614">
      <c r="A614" t="str">
        <v>AutoTable</v>
      </c>
      <c r="D614" t="str">
        <v>04027FO</v>
      </c>
      <c r="E614" t="str">
        <v>BATT. Ø25 ÉVENT. 40 BTTES FILET D'OR + TC FILET OR</v>
      </c>
      <c r="F614" t="str">
        <v>1</v>
      </c>
      <c r="G614" t="str">
        <v>2019</v>
      </c>
      <c r="H614" t="str">
        <v>BATTERIE</v>
      </c>
      <c r="I614" t="str">
        <v>EVENTAILLE</v>
      </c>
      <c r="J614">
        <v>25</v>
      </c>
      <c r="K614" t="str">
        <v>PLEUREUR</v>
      </c>
      <c r="L614" t="str">
        <v>KAMURO</v>
      </c>
      <c r="M614" t="str">
        <v>CN</v>
      </c>
      <c r="N614" t="str">
        <v>F2</v>
      </c>
      <c r="O614" t="str">
        <v>1.4G</v>
      </c>
      <c r="P614" t="str">
        <v>1008-F2-69259638</v>
      </c>
      <c r="Q614">
        <v>0.488</v>
      </c>
      <c r="R614" t="str">
        <v>30</v>
      </c>
      <c r="S614">
        <v>25</v>
      </c>
      <c r="T614" t="str">
        <v>F-00000344</v>
      </c>
      <c r="U614">
        <v>356</v>
      </c>
      <c r="V614">
        <v>7.05691</v>
      </c>
      <c r="W614">
        <v>0</v>
      </c>
      <c r="X614" t="str">
        <v>https://tinyurl.com/y2yjajod</v>
      </c>
    </row>
    <row r="615">
      <c r="A615" t="str">
        <v>AutoTable</v>
      </c>
      <c r="D615" t="str">
        <v>04027FR</v>
      </c>
      <c r="E615" t="str">
        <v>BATT. Ø25 ÉVENT. 40 BTTES FRISSON BLC + TC FR. BLC</v>
      </c>
      <c r="F615" t="str">
        <v>1</v>
      </c>
      <c r="G615" t="str">
        <v>2019</v>
      </c>
      <c r="H615" t="str">
        <v>BATTERIE</v>
      </c>
      <c r="I615" t="str">
        <v>EVENTAILLE</v>
      </c>
      <c r="J615">
        <v>25</v>
      </c>
      <c r="K615" t="str">
        <v>CREPITANT</v>
      </c>
      <c r="L615" t="str">
        <v>ARGENT</v>
      </c>
      <c r="M615" t="str">
        <v>CN</v>
      </c>
      <c r="N615" t="str">
        <v>F2</v>
      </c>
      <c r="O615" t="str">
        <v>1.4G</v>
      </c>
      <c r="P615" t="str">
        <v>1008-F2-69259638</v>
      </c>
      <c r="Q615">
        <v>0.488</v>
      </c>
      <c r="R615" t="str">
        <v>30</v>
      </c>
      <c r="S615">
        <v>25</v>
      </c>
      <c r="T615" t="str">
        <v>F-00000344</v>
      </c>
      <c r="U615">
        <v>264</v>
      </c>
      <c r="V615">
        <v>6.4225</v>
      </c>
      <c r="W615">
        <v>2</v>
      </c>
      <c r="X615" t="str">
        <v>https://youtu.be/fdmVovrheGI</v>
      </c>
    </row>
    <row r="616">
      <c r="A616" t="str">
        <v>AutoTable</v>
      </c>
      <c r="D616" t="str">
        <v>04027M</v>
      </c>
      <c r="E616" t="str">
        <v>BATT. Ø25 ÉVENT. 40 BTTES MULTICOLORES + TC ARGENT</v>
      </c>
      <c r="F616" t="str">
        <v>1</v>
      </c>
      <c r="G616" t="str">
        <v>2019</v>
      </c>
      <c r="H616" t="str">
        <v>BATTERIE</v>
      </c>
      <c r="I616" t="str">
        <v>EVENTAILLE</v>
      </c>
      <c r="J616">
        <v>25</v>
      </c>
      <c r="K616" t="str">
        <v>PIVOINE</v>
      </c>
      <c r="L616" t="str">
        <v>MULTICOLORE</v>
      </c>
      <c r="M616" t="str">
        <v>CN</v>
      </c>
      <c r="N616" t="str">
        <v>F2</v>
      </c>
      <c r="O616" t="str">
        <v>1.4G</v>
      </c>
      <c r="P616" t="str">
        <v>1008-F2-69259638</v>
      </c>
      <c r="Q616">
        <v>0.488</v>
      </c>
      <c r="R616" t="str">
        <v>30</v>
      </c>
      <c r="S616">
        <v>25</v>
      </c>
      <c r="T616" t="str">
        <v>F-00000344</v>
      </c>
      <c r="U616">
        <v>295</v>
      </c>
      <c r="V616">
        <v>6.4225</v>
      </c>
      <c r="W616">
        <v>0</v>
      </c>
      <c r="X616" t="str">
        <v>https://youtu.be/j81AKfSnklI</v>
      </c>
    </row>
    <row r="617">
      <c r="A617" t="str">
        <v>AutoTable</v>
      </c>
      <c r="D617" t="str">
        <v>04027O</v>
      </c>
      <c r="E617" t="str">
        <v>BATT. Ø25 ÉVENT. 40 BTTES ORANGE + TC ORANGE</v>
      </c>
      <c r="F617" t="str">
        <v>1</v>
      </c>
      <c r="G617" t="str">
        <v>2019</v>
      </c>
      <c r="H617" t="str">
        <v>BATTERIE</v>
      </c>
      <c r="I617" t="str">
        <v>EVENTAILLE</v>
      </c>
      <c r="J617">
        <v>25</v>
      </c>
      <c r="K617" t="str">
        <v>PIVOINE</v>
      </c>
      <c r="L617" t="str">
        <v>ORANGE</v>
      </c>
      <c r="M617" t="str">
        <v>CN</v>
      </c>
      <c r="N617" t="str">
        <v>F2</v>
      </c>
      <c r="O617" t="str">
        <v>1.4G</v>
      </c>
      <c r="P617" t="str">
        <v>1008-F2-69259638</v>
      </c>
      <c r="Q617">
        <v>0.488</v>
      </c>
      <c r="R617" t="str">
        <v>30</v>
      </c>
      <c r="S617">
        <v>25</v>
      </c>
      <c r="T617" t="str">
        <v>F-00000344</v>
      </c>
      <c r="U617">
        <v>337</v>
      </c>
      <c r="V617">
        <v>6.6425</v>
      </c>
      <c r="W617">
        <v>96</v>
      </c>
      <c r="X617" t="str">
        <v>https://tinyurl.com/y4t7zaaa</v>
      </c>
    </row>
    <row r="618">
      <c r="A618" t="str">
        <v>AutoTable</v>
      </c>
      <c r="D618" t="str">
        <v>04027R</v>
      </c>
      <c r="E618" t="str">
        <v>BATT. Ø25 ÉVENT. 40 BTTES ROUGES + TC ROUGE</v>
      </c>
      <c r="F618" t="str">
        <v>1</v>
      </c>
      <c r="G618" t="str">
        <v>2019</v>
      </c>
      <c r="H618" t="str">
        <v>BATTERIE</v>
      </c>
      <c r="I618" t="str">
        <v>EVENTAILLE</v>
      </c>
      <c r="J618">
        <v>25</v>
      </c>
      <c r="K618" t="str">
        <v>PIVOINE</v>
      </c>
      <c r="L618" t="str">
        <v>ROUGE</v>
      </c>
      <c r="M618" t="str">
        <v>CN</v>
      </c>
      <c r="N618" t="str">
        <v>F2</v>
      </c>
      <c r="O618" t="str">
        <v>1.4G</v>
      </c>
      <c r="P618" t="str">
        <v>1008-F2-69259638</v>
      </c>
      <c r="Q618">
        <v>0.488</v>
      </c>
      <c r="R618" t="str">
        <v>30</v>
      </c>
      <c r="S618">
        <v>25</v>
      </c>
      <c r="T618" t="str">
        <v>F-00000344</v>
      </c>
      <c r="U618">
        <v>175</v>
      </c>
      <c r="V618">
        <v>6.4225</v>
      </c>
      <c r="W618">
        <v>0</v>
      </c>
      <c r="X618" t="str">
        <v>https://youtu.be/_JUu9DD5R_Y</v>
      </c>
    </row>
    <row r="619">
      <c r="A619" t="str">
        <v>AutoTable</v>
      </c>
      <c r="D619" t="str">
        <v>04027RO</v>
      </c>
      <c r="E619" t="str">
        <v>BATT. Ø25 ÉVENT. 40 BTTES ROSE + TC ROSE</v>
      </c>
      <c r="F619" t="str">
        <v>1</v>
      </c>
      <c r="G619" t="str">
        <v>2019</v>
      </c>
      <c r="H619" t="str">
        <v>BATTERIE</v>
      </c>
      <c r="I619" t="str">
        <v>EVENTAILLE</v>
      </c>
      <c r="J619">
        <v>25</v>
      </c>
      <c r="K619" t="str">
        <v>PIVOINE</v>
      </c>
      <c r="L619" t="str">
        <v>ROSE</v>
      </c>
      <c r="M619" t="str">
        <v>CN</v>
      </c>
      <c r="N619" t="str">
        <v>F2</v>
      </c>
      <c r="O619" t="str">
        <v>1.4G</v>
      </c>
      <c r="P619" t="str">
        <v>1008-F2-69259638</v>
      </c>
      <c r="Q619">
        <v>0.488</v>
      </c>
      <c r="R619" t="str">
        <v>30</v>
      </c>
      <c r="S619">
        <v>25</v>
      </c>
      <c r="T619" t="str">
        <v>F-00000344</v>
      </c>
      <c r="U619">
        <v>318</v>
      </c>
      <c r="V619">
        <v>6.4224</v>
      </c>
      <c r="W619">
        <v>50</v>
      </c>
      <c r="X619" t="str">
        <v>https://youtu.be/v_tctssaCec</v>
      </c>
    </row>
    <row r="620">
      <c r="A620" t="str">
        <v>AutoTable</v>
      </c>
      <c r="D620" t="str">
        <v>04027TRI</v>
      </c>
      <c r="E620" t="str">
        <v>BATT. Ø25 ÉVENT. 40 BTTES RANGÉES B/B/R + TC ARGT</v>
      </c>
      <c r="F620" t="str">
        <v>1</v>
      </c>
      <c r="G620" t="str">
        <v>2019</v>
      </c>
      <c r="H620" t="str">
        <v>BATTERIE</v>
      </c>
      <c r="I620" t="str">
        <v>EVENTAILLE</v>
      </c>
      <c r="J620">
        <v>25</v>
      </c>
      <c r="K620" t="str">
        <v>PIVOINE</v>
      </c>
      <c r="L620" t="str">
        <v>TRICOLORE</v>
      </c>
      <c r="M620" t="str">
        <v>CN</v>
      </c>
      <c r="N620" t="str">
        <v>F2</v>
      </c>
      <c r="O620" t="str">
        <v>1.4G</v>
      </c>
      <c r="P620" t="str">
        <v>1008-F2-69259638</v>
      </c>
      <c r="Q620">
        <v>0.488</v>
      </c>
      <c r="R620" t="str">
        <v>30</v>
      </c>
      <c r="S620">
        <v>25</v>
      </c>
      <c r="T620" t="str">
        <v>F-00000344</v>
      </c>
      <c r="U620">
        <v>958</v>
      </c>
      <c r="V620">
        <v>6.42244</v>
      </c>
      <c r="W620">
        <v>70</v>
      </c>
      <c r="X620" t="str">
        <v>https://tinyurl.com/y34o2vf9</v>
      </c>
    </row>
    <row r="621">
      <c r="A621" t="str">
        <v>AutoTable</v>
      </c>
      <c r="D621" t="str">
        <v>04027VE</v>
      </c>
      <c r="E621" t="str">
        <v>BATT. Ø25 ÉVENT. 40 BTTES VERTES + TC VERT</v>
      </c>
      <c r="F621" t="str">
        <v>1</v>
      </c>
      <c r="G621" t="str">
        <v>2019</v>
      </c>
      <c r="H621" t="str">
        <v>BATTERIE</v>
      </c>
      <c r="I621" t="str">
        <v>EVENTAILLE</v>
      </c>
      <c r="J621">
        <v>25</v>
      </c>
      <c r="K621" t="str">
        <v>PIVOINE</v>
      </c>
      <c r="L621" t="str">
        <v>VERT</v>
      </c>
      <c r="M621" t="str">
        <v>CN</v>
      </c>
      <c r="N621" t="str">
        <v>F2</v>
      </c>
      <c r="O621" t="str">
        <v>1.4G</v>
      </c>
      <c r="P621" t="str">
        <v>1008-F2-69259638</v>
      </c>
      <c r="Q621">
        <v>0.488</v>
      </c>
      <c r="R621" t="str">
        <v>30</v>
      </c>
      <c r="S621">
        <v>25</v>
      </c>
      <c r="T621" t="str">
        <v>F-00000344</v>
      </c>
      <c r="U621">
        <v>267</v>
      </c>
      <c r="V621">
        <v>6.4225</v>
      </c>
      <c r="W621">
        <v>70</v>
      </c>
      <c r="X621" t="str">
        <v>https://youtu.be/dJ2cdQ5q0_4</v>
      </c>
    </row>
    <row r="622">
      <c r="A622" t="str">
        <v>AutoTable</v>
      </c>
      <c r="D622" t="str">
        <v>04027VI</v>
      </c>
      <c r="E622" t="str">
        <v>BATT. Ø25 ÉVENT. 40 BTTES VIOLETTES + TC VIOLET</v>
      </c>
      <c r="F622" t="str">
        <v>1</v>
      </c>
      <c r="G622" t="str">
        <v>2019</v>
      </c>
      <c r="H622" t="str">
        <v>BATTERIE</v>
      </c>
      <c r="I622" t="str">
        <v>EVENTAILLE</v>
      </c>
      <c r="J622">
        <v>25</v>
      </c>
      <c r="K622" t="str">
        <v>PIVOINE</v>
      </c>
      <c r="L622" t="str">
        <v>VIOLET</v>
      </c>
      <c r="M622" t="str">
        <v>CN</v>
      </c>
      <c r="N622" t="str">
        <v>F2</v>
      </c>
      <c r="O622" t="str">
        <v>1.4G</v>
      </c>
      <c r="P622" t="str">
        <v>1008-F2-69259638</v>
      </c>
      <c r="Q622">
        <v>0.488</v>
      </c>
      <c r="R622" t="str">
        <v>30</v>
      </c>
      <c r="S622">
        <v>25</v>
      </c>
      <c r="T622" t="str">
        <v>F-00000344</v>
      </c>
      <c r="U622">
        <v>238</v>
      </c>
      <c r="V622">
        <v>6.4225</v>
      </c>
      <c r="W622">
        <v>0</v>
      </c>
      <c r="X622" t="str">
        <v>https://youtu.be/cPVdL3KARWE</v>
      </c>
    </row>
    <row r="623">
      <c r="A623" t="str">
        <v>AutoTable</v>
      </c>
      <c r="D623" t="str">
        <v>04028BTB</v>
      </c>
      <c r="E623" t="str">
        <v>BATT. Ø25 ÉVENT. 40 BTTES SERPENT. ARGT + TC BLEU</v>
      </c>
      <c r="F623" t="str">
        <v>1</v>
      </c>
      <c r="G623" t="str">
        <v/>
      </c>
      <c r="H623" t="str">
        <v>BATTERIE</v>
      </c>
      <c r="I623" t="str">
        <v>EVENTAILLE</v>
      </c>
      <c r="J623">
        <v>25</v>
      </c>
      <c r="K623" t="str">
        <v>SERPENTEAUX</v>
      </c>
      <c r="L623" t="str">
        <v>BLEU</v>
      </c>
      <c r="M623" t="str">
        <v>CN</v>
      </c>
      <c r="N623" t="str">
        <v>F2</v>
      </c>
      <c r="O623" t="str">
        <v>1.4G</v>
      </c>
      <c r="P623" t="str">
        <v>1008-F2-69248608</v>
      </c>
      <c r="Q623">
        <v>0.36</v>
      </c>
      <c r="R623" t="str">
        <v>30</v>
      </c>
      <c r="S623">
        <v>8</v>
      </c>
      <c r="T623" t="str">
        <v>F-00000234</v>
      </c>
      <c r="U623">
        <v>319</v>
      </c>
      <c r="V623">
        <v>6.17141</v>
      </c>
      <c r="W623">
        <v>0</v>
      </c>
      <c r="X623" t="str">
        <v>https://youtu.be/SriXePZI1jY</v>
      </c>
    </row>
    <row r="624">
      <c r="A624" t="str">
        <v>AutoTable</v>
      </c>
      <c r="D624" t="str">
        <v>04028CB</v>
      </c>
      <c r="E624" t="str">
        <v>BATT. Ø25 ÉVENT. 40 BTTES FEUILLE CLI BLC + TC RGE</v>
      </c>
      <c r="F624" t="str">
        <v>1</v>
      </c>
      <c r="G624" t="str">
        <v/>
      </c>
      <c r="H624" t="str">
        <v>BATTERIE</v>
      </c>
      <c r="I624" t="str">
        <v>EVENTAILLE</v>
      </c>
      <c r="J624">
        <v>25</v>
      </c>
      <c r="K624" t="str">
        <v>CLIGNO</v>
      </c>
      <c r="L624" t="str">
        <v>BLANC</v>
      </c>
      <c r="M624" t="str">
        <v>CN</v>
      </c>
      <c r="N624" t="str">
        <v>F2</v>
      </c>
      <c r="O624" t="str">
        <v>1.4G</v>
      </c>
      <c r="P624" t="str">
        <v>1008-F2-69248607</v>
      </c>
      <c r="Q624">
        <v>0.3</v>
      </c>
      <c r="R624" t="str">
        <v>30</v>
      </c>
      <c r="S624">
        <v>8</v>
      </c>
      <c r="T624" t="str">
        <v>F-00000344</v>
      </c>
      <c r="U624">
        <v>408</v>
      </c>
      <c r="V624">
        <v>6.19813</v>
      </c>
      <c r="W624">
        <v>1</v>
      </c>
      <c r="X624" t="str">
        <v>https://tinyurl.com/y46p92y9</v>
      </c>
    </row>
    <row r="625">
      <c r="A625" t="str">
        <v>AutoTable</v>
      </c>
      <c r="D625" t="str">
        <v>04028J</v>
      </c>
      <c r="E625" t="str">
        <v>BATT. Ø25 ÉVENT. 40 BTTES FEUILLE JAUNES + TC OR</v>
      </c>
      <c r="F625" t="str">
        <v>1</v>
      </c>
      <c r="G625" t="str">
        <v/>
      </c>
      <c r="H625" t="str">
        <v>BATTERIE</v>
      </c>
      <c r="I625" t="str">
        <v>EVENTAILLE</v>
      </c>
      <c r="J625">
        <v>25</v>
      </c>
      <c r="K625" t="str">
        <v>PLEUREUR</v>
      </c>
      <c r="L625" t="str">
        <v>JAUNE</v>
      </c>
      <c r="M625" t="str">
        <v>CN</v>
      </c>
      <c r="N625" t="str">
        <v>F2</v>
      </c>
      <c r="O625" t="str">
        <v>1.4G</v>
      </c>
      <c r="P625" t="str">
        <v>1008-F2-69248607</v>
      </c>
      <c r="Q625">
        <v>0.3</v>
      </c>
      <c r="R625" t="str">
        <v>30</v>
      </c>
      <c r="S625">
        <v>8</v>
      </c>
      <c r="T625" t="str">
        <v>F-00000234</v>
      </c>
      <c r="U625">
        <v>98</v>
      </c>
      <c r="V625">
        <v>5.753</v>
      </c>
      <c r="W625">
        <v>90</v>
      </c>
      <c r="X625" t="str">
        <v>https://youtu.be/CxgSonWzZrY</v>
      </c>
    </row>
    <row r="626">
      <c r="A626" t="str">
        <v>AutoTable</v>
      </c>
      <c r="D626" t="str">
        <v>04028M</v>
      </c>
      <c r="E626" t="str">
        <v>BATT. Ø25 ÉVENT. 40 BTTES FEUILLE MULTI + TC OR</v>
      </c>
      <c r="F626" t="str">
        <v>1</v>
      </c>
      <c r="G626" t="str">
        <v/>
      </c>
      <c r="H626" t="str">
        <v>BATTERIE</v>
      </c>
      <c r="I626" t="str">
        <v>EVENTAILLE</v>
      </c>
      <c r="J626">
        <v>25</v>
      </c>
      <c r="K626" t="str">
        <v>PLEUREUR</v>
      </c>
      <c r="L626" t="str">
        <v>MULTICOLORE</v>
      </c>
      <c r="M626" t="str">
        <v>CN</v>
      </c>
      <c r="N626" t="str">
        <v>F2</v>
      </c>
      <c r="O626" t="str">
        <v>1.4G</v>
      </c>
      <c r="P626" t="str">
        <v>1008-F2-69248607</v>
      </c>
      <c r="Q626">
        <v>0.276</v>
      </c>
      <c r="R626" t="str">
        <v>30</v>
      </c>
      <c r="S626">
        <v>8</v>
      </c>
      <c r="T626" t="str">
        <v>F-00000234</v>
      </c>
      <c r="U626">
        <v>174</v>
      </c>
      <c r="V626">
        <v>5.753</v>
      </c>
      <c r="W626">
        <v>0</v>
      </c>
      <c r="X626" t="str">
        <v>https://youtu.be/9_WXX6xJ_iY</v>
      </c>
    </row>
    <row r="627">
      <c r="A627" t="str">
        <v>AutoTable</v>
      </c>
      <c r="D627" t="str">
        <v>04030-30CE</v>
      </c>
      <c r="E627" t="str">
        <v>BATT. 30 MM 40 CPS BBE MULTICOLORE + TR. ARGENT</v>
      </c>
      <c r="F627" t="str">
        <v>ANCIENNES REFS</v>
      </c>
      <c r="G627" t="str">
        <v/>
      </c>
      <c r="H627" t="str">
        <v>BATTERIE</v>
      </c>
      <c r="I627" t="str">
        <v>EVENTAILLE</v>
      </c>
      <c r="J627">
        <v>30</v>
      </c>
      <c r="K627" t="str">
        <v>BOMBE TRONC</v>
      </c>
      <c r="L627" t="str">
        <v>MULTICOLORE</v>
      </c>
      <c r="M627" t="str">
        <v>CN</v>
      </c>
      <c r="N627" t="str">
        <v>F3</v>
      </c>
      <c r="O627" t="str">
        <v>1.4G</v>
      </c>
      <c r="P627" t="str">
        <v>1008-F3-69244066</v>
      </c>
      <c r="Q627">
        <v>0.79</v>
      </c>
      <c r="R627" t="str">
        <v>30</v>
      </c>
      <c r="S627">
        <v>25</v>
      </c>
      <c r="T627" t="str">
        <v>F-00000262</v>
      </c>
      <c r="U627">
        <v>0</v>
      </c>
      <c r="V627">
        <v>15.01</v>
      </c>
      <c r="W627">
        <v>0</v>
      </c>
      <c r="X627" t="str">
        <v/>
      </c>
    </row>
    <row r="628">
      <c r="A628" t="str">
        <v>AutoTable</v>
      </c>
      <c r="D628" t="str">
        <v>04030-32CE</v>
      </c>
      <c r="E628" t="str">
        <v>BATT. Ø30 ÉVENT. 40 BTTES ŒUF DE D. + TC FRIS. BLC</v>
      </c>
      <c r="F628" t="str">
        <v>1</v>
      </c>
      <c r="G628" t="str">
        <v/>
      </c>
      <c r="H628" t="str">
        <v>BATTERIE</v>
      </c>
      <c r="I628" t="str">
        <v>EVENTAILLE</v>
      </c>
      <c r="J628">
        <v>30</v>
      </c>
      <c r="K628" t="str">
        <v>CREPITANT</v>
      </c>
      <c r="L628" t="str">
        <v>ARGENT</v>
      </c>
      <c r="M628" t="str">
        <v>CN</v>
      </c>
      <c r="N628" t="str">
        <v>F3</v>
      </c>
      <c r="O628" t="str">
        <v>1.4G</v>
      </c>
      <c r="P628" t="str">
        <v>1008-F3-69244066</v>
      </c>
      <c r="Q628">
        <v>0.948</v>
      </c>
      <c r="R628" t="str">
        <v>30</v>
      </c>
      <c r="S628">
        <v>25</v>
      </c>
      <c r="T628" t="str">
        <v>F-00000262</v>
      </c>
      <c r="U628">
        <v>0</v>
      </c>
      <c r="V628">
        <v>14.63</v>
      </c>
      <c r="W628">
        <v>0</v>
      </c>
      <c r="X628" t="str">
        <v>https://tinyurl.com/yy9jbet5</v>
      </c>
    </row>
    <row r="629">
      <c r="A629" t="str">
        <v>AutoTable</v>
      </c>
      <c r="D629" t="str">
        <v>04030-41</v>
      </c>
      <c r="E629" t="str">
        <v>BATT.30 MM 40 CPS PAF FILET D'OR  AD/BA/64264  K4</v>
      </c>
      <c r="F629" t="str">
        <v>ANCIENNES REFS</v>
      </c>
      <c r="G629" t="str">
        <v/>
      </c>
      <c r="H629" t="str">
        <v>BATTERIE</v>
      </c>
      <c r="I629" t="str">
        <v>EVENTAILLE</v>
      </c>
      <c r="J629">
        <v>30</v>
      </c>
      <c r="K629" t="str">
        <v/>
      </c>
      <c r="L629" t="str">
        <v/>
      </c>
      <c r="M629" t="str">
        <v>CN</v>
      </c>
      <c r="N629" t="str">
        <v>K4</v>
      </c>
      <c r="O629" t="str">
        <v>1.4G</v>
      </c>
      <c r="P629" t="str">
        <v>AD/BA/64264</v>
      </c>
      <c r="Q629">
        <v>0.703</v>
      </c>
      <c r="R629" t="str">
        <v>32</v>
      </c>
      <c r="S629">
        <v>65</v>
      </c>
      <c r="T629" t="str">
        <v>F-00000262</v>
      </c>
      <c r="U629">
        <v>0</v>
      </c>
      <c r="V629">
        <v>16</v>
      </c>
      <c r="W629">
        <v>0</v>
      </c>
      <c r="X629" t="str">
        <v/>
      </c>
    </row>
    <row r="630">
      <c r="A630" t="str">
        <v>AutoTable</v>
      </c>
      <c r="D630" t="str">
        <v>04030-63CE</v>
      </c>
      <c r="E630" t="str">
        <v>BATT. 30 MM 40 CPS HEVEA PETILLANT ARGENT</v>
      </c>
      <c r="F630" t="str">
        <v>ANCIENNES REFS</v>
      </c>
      <c r="G630" t="str">
        <v/>
      </c>
      <c r="H630" t="str">
        <v>BATTERIE</v>
      </c>
      <c r="I630" t="str">
        <v>EVENTAILLE</v>
      </c>
      <c r="J630">
        <v>30</v>
      </c>
      <c r="K630" t="str">
        <v>BOMBE CLIGNO</v>
      </c>
      <c r="L630" t="str">
        <v>ARGENT</v>
      </c>
      <c r="M630" t="str">
        <v>CN</v>
      </c>
      <c r="N630" t="str">
        <v>F4</v>
      </c>
      <c r="O630" t="str">
        <v>1.4G</v>
      </c>
      <c r="P630" t="str">
        <v>0163-F4-4317</v>
      </c>
      <c r="Q630">
        <v>0.91</v>
      </c>
      <c r="R630" t="str">
        <v>32</v>
      </c>
      <c r="S630">
        <v>55</v>
      </c>
      <c r="T630" t="str">
        <v>F-00000208</v>
      </c>
      <c r="U630">
        <v>0</v>
      </c>
      <c r="V630">
        <v>14.18</v>
      </c>
      <c r="W630">
        <v>0</v>
      </c>
      <c r="X630" t="str">
        <v/>
      </c>
    </row>
    <row r="631">
      <c r="A631" t="str">
        <v>AutoTable</v>
      </c>
      <c r="D631" t="str">
        <v>04030-64CE</v>
      </c>
      <c r="E631" t="str">
        <v>BATT. 30 MM 40 CPS HEVEA PETILLANT CITRON</v>
      </c>
      <c r="F631" t="str">
        <v>ANCIENNES REFS</v>
      </c>
      <c r="G631" t="str">
        <v/>
      </c>
      <c r="H631" t="str">
        <v>BATTERIE</v>
      </c>
      <c r="I631" t="str">
        <v>EVENTAILLE</v>
      </c>
      <c r="J631">
        <v>30</v>
      </c>
      <c r="K631" t="str">
        <v>BOMBE CLIGNO</v>
      </c>
      <c r="L631" t="str">
        <v>JAUNE</v>
      </c>
      <c r="M631" t="str">
        <v>CN</v>
      </c>
      <c r="N631" t="str">
        <v>F4</v>
      </c>
      <c r="O631" t="str">
        <v>1.4G</v>
      </c>
      <c r="P631" t="str">
        <v>0163-F4-4317</v>
      </c>
      <c r="Q631">
        <v>0.91</v>
      </c>
      <c r="R631" t="str">
        <v>32</v>
      </c>
      <c r="S631">
        <v>55</v>
      </c>
      <c r="T631" t="str">
        <v>F-00000208</v>
      </c>
      <c r="U631">
        <v>0</v>
      </c>
      <c r="V631">
        <v>16.11</v>
      </c>
      <c r="W631">
        <v>0</v>
      </c>
      <c r="X631" t="str">
        <v/>
      </c>
    </row>
    <row r="632">
      <c r="A632" t="str">
        <v>AutoTable</v>
      </c>
      <c r="D632" t="str">
        <v>04030-66CE</v>
      </c>
      <c r="E632" t="str">
        <v>BATT. 30 MM 40 CPS HEVEA PETILLANT ROUGE</v>
      </c>
      <c r="F632" t="str">
        <v>ANCIENNES REFS</v>
      </c>
      <c r="G632" t="str">
        <v/>
      </c>
      <c r="H632" t="str">
        <v>BATTERIE</v>
      </c>
      <c r="I632" t="str">
        <v>EVENTAILLE</v>
      </c>
      <c r="J632">
        <v>30</v>
      </c>
      <c r="K632" t="str">
        <v>BOMBE CLIGNO</v>
      </c>
      <c r="L632" t="str">
        <v>ROUGE</v>
      </c>
      <c r="M632" t="str">
        <v>CN</v>
      </c>
      <c r="N632" t="str">
        <v>F4</v>
      </c>
      <c r="O632" t="str">
        <v>1.4G</v>
      </c>
      <c r="P632" t="str">
        <v>0163-F4-4317</v>
      </c>
      <c r="Q632">
        <v>0.91</v>
      </c>
      <c r="R632" t="str">
        <v>32</v>
      </c>
      <c r="S632">
        <v>55</v>
      </c>
      <c r="T632" t="str">
        <v>F-00000208</v>
      </c>
      <c r="U632">
        <v>0</v>
      </c>
      <c r="V632">
        <v>15.6</v>
      </c>
      <c r="W632">
        <v>0</v>
      </c>
      <c r="X632" t="str">
        <v/>
      </c>
    </row>
    <row r="633">
      <c r="A633" t="str">
        <v>AutoTable</v>
      </c>
      <c r="D633" t="str">
        <v>04030-67CE</v>
      </c>
      <c r="E633" t="str">
        <v>BATT. 30 MM 40 CPS HEVEA PETILLANT ORANGE</v>
      </c>
      <c r="F633" t="str">
        <v>ANCIENNES REFS</v>
      </c>
      <c r="G633" t="str">
        <v/>
      </c>
      <c r="H633" t="str">
        <v>BATTERIE</v>
      </c>
      <c r="I633" t="str">
        <v>EVENTAILLE</v>
      </c>
      <c r="J633">
        <v>30</v>
      </c>
      <c r="K633" t="str">
        <v>BOMBE CLIGNO</v>
      </c>
      <c r="L633" t="str">
        <v>ORANGE</v>
      </c>
      <c r="M633" t="str">
        <v>CN</v>
      </c>
      <c r="N633" t="str">
        <v>F4</v>
      </c>
      <c r="O633" t="str">
        <v>1.4G</v>
      </c>
      <c r="P633" t="str">
        <v>0163-F4-4317</v>
      </c>
      <c r="Q633">
        <v>0.91</v>
      </c>
      <c r="R633" t="str">
        <v>32</v>
      </c>
      <c r="S633">
        <v>55</v>
      </c>
      <c r="T633" t="str">
        <v>F-00000208</v>
      </c>
      <c r="U633">
        <v>0</v>
      </c>
      <c r="V633">
        <v>16.1</v>
      </c>
      <c r="W633">
        <v>0</v>
      </c>
      <c r="X633" t="str">
        <v/>
      </c>
    </row>
    <row r="634">
      <c r="A634" t="str">
        <v>AutoTable</v>
      </c>
      <c r="D634" t="str">
        <v>04929A</v>
      </c>
      <c r="E634" t="str">
        <v>BATT. 30MM 7 SALVES DE 7 EFFETS EN 7 ALLUMAGES</v>
      </c>
      <c r="F634" t="str">
        <v>OPPORTUNITE</v>
      </c>
      <c r="G634" t="str">
        <v/>
      </c>
      <c r="H634" t="str">
        <v>BATTERIE</v>
      </c>
      <c r="I634" t="str">
        <v>EVENTAILLE</v>
      </c>
      <c r="J634">
        <v>30</v>
      </c>
      <c r="K634" t="str">
        <v>MULTI EFFETS</v>
      </c>
      <c r="L634" t="str">
        <v>ASSORTI</v>
      </c>
      <c r="M634" t="str">
        <v>CN</v>
      </c>
      <c r="N634" t="str">
        <v>F4</v>
      </c>
      <c r="O634" t="str">
        <v>1.4G</v>
      </c>
      <c r="P634" t="str">
        <v>1008-F4-69241607</v>
      </c>
      <c r="Q634">
        <v>1.083</v>
      </c>
      <c r="R634" t="str">
        <v>15</v>
      </c>
      <c r="S634">
        <v>45</v>
      </c>
      <c r="T634" t="str">
        <v>F-00000114</v>
      </c>
      <c r="U634">
        <v>22</v>
      </c>
      <c r="V634">
        <v>14.91</v>
      </c>
      <c r="W634">
        <v>0</v>
      </c>
      <c r="X634" t="str">
        <v/>
      </c>
    </row>
    <row r="635">
      <c r="A635" t="str">
        <v>AutoTable</v>
      </c>
      <c r="D635" t="str">
        <v>04931BFB</v>
      </c>
      <c r="E635" t="str">
        <v>BATT. Ø30 ÉVENT. 49 BLEU/ŒUF DE D. + TC SERP. ARGT</v>
      </c>
      <c r="F635" t="str">
        <v>1</v>
      </c>
      <c r="G635" t="str">
        <v/>
      </c>
      <c r="H635" t="str">
        <v>BATTERIE</v>
      </c>
      <c r="I635" t="str">
        <v>EVENTAILLE</v>
      </c>
      <c r="J635">
        <v>30</v>
      </c>
      <c r="K635" t="str">
        <v>SERPENTEAUX</v>
      </c>
      <c r="L635" t="str">
        <v>BLEU</v>
      </c>
      <c r="M635" t="str">
        <v>CN</v>
      </c>
      <c r="N635" t="str">
        <v>F4</v>
      </c>
      <c r="O635" t="str">
        <v>1.4G</v>
      </c>
      <c r="P635" t="str">
        <v>2463-F4-0057</v>
      </c>
      <c r="Q635">
        <v>0.99</v>
      </c>
      <c r="R635" t="str">
        <v>30</v>
      </c>
      <c r="S635">
        <v>45</v>
      </c>
      <c r="T635" t="str">
        <v>F-00000300</v>
      </c>
      <c r="U635">
        <v>31</v>
      </c>
      <c r="V635">
        <v>13.39</v>
      </c>
      <c r="W635">
        <v>7</v>
      </c>
      <c r="X635" t="str">
        <v>https://youtu.be/WKjOLdJGrQ4</v>
      </c>
    </row>
    <row r="636">
      <c r="A636" t="str">
        <v>AutoTable</v>
      </c>
      <c r="D636" t="str">
        <v>05529A</v>
      </c>
      <c r="E636" t="str">
        <v>BATT. 30 MM 5 SALVES DE 11 EFFETS EN 5 ALLUMAGES</v>
      </c>
      <c r="F636" t="str">
        <v>ANCIENNES REFS</v>
      </c>
      <c r="G636" t="str">
        <v/>
      </c>
      <c r="H636" t="str">
        <v>BATTERIE</v>
      </c>
      <c r="I636" t="str">
        <v>EVENTAILLE</v>
      </c>
      <c r="J636">
        <v>30</v>
      </c>
      <c r="K636" t="str">
        <v>MULTI EFFETS</v>
      </c>
      <c r="L636" t="str">
        <v>ASSORTI</v>
      </c>
      <c r="M636" t="str">
        <v>CN</v>
      </c>
      <c r="N636" t="str">
        <v>F4</v>
      </c>
      <c r="O636" t="str">
        <v>1.4G</v>
      </c>
      <c r="P636" t="str">
        <v>1008-F4-69241607</v>
      </c>
      <c r="Q636">
        <v>1.143</v>
      </c>
      <c r="R636" t="str">
        <v>10</v>
      </c>
      <c r="S636">
        <v>45</v>
      </c>
      <c r="T636" t="str">
        <v>F-00000114</v>
      </c>
      <c r="U636">
        <v>0</v>
      </c>
      <c r="V636">
        <v>16.85</v>
      </c>
      <c r="W636">
        <v>0</v>
      </c>
      <c r="X636" t="str">
        <v/>
      </c>
    </row>
    <row r="637">
      <c r="A637" t="str">
        <v>AutoTable</v>
      </c>
      <c r="D637" t="str">
        <v>05725-30</v>
      </c>
      <c r="E637" t="str">
        <v>BATT. 25 MM 57 CPS PARADIS PERDU</v>
      </c>
      <c r="F637" t="str">
        <v>ANCIENNES REFS</v>
      </c>
      <c r="G637" t="str">
        <v/>
      </c>
      <c r="H637" t="str">
        <v>BATTERIE</v>
      </c>
      <c r="I637" t="str">
        <v>EVENTAILLE</v>
      </c>
      <c r="J637">
        <v>25</v>
      </c>
      <c r="K637" t="str">
        <v>MULTI EFFETS</v>
      </c>
      <c r="L637" t="str">
        <v>ASSORTI</v>
      </c>
      <c r="M637" t="str">
        <v>CN</v>
      </c>
      <c r="N637" t="str">
        <v>F2</v>
      </c>
      <c r="O637" t="str">
        <v>1.4G</v>
      </c>
      <c r="P637" t="str">
        <v>1008-F2-69254063</v>
      </c>
      <c r="Q637">
        <v>0.6</v>
      </c>
      <c r="R637" t="str">
        <v>30</v>
      </c>
      <c r="S637">
        <v>8</v>
      </c>
      <c r="T637" t="str">
        <v>F-00000300</v>
      </c>
      <c r="U637">
        <v>0</v>
      </c>
      <c r="V637">
        <v>11.30833</v>
      </c>
      <c r="W637">
        <v>0</v>
      </c>
      <c r="X637" t="str">
        <v/>
      </c>
    </row>
    <row r="638">
      <c r="A638" t="str">
        <v>AutoTable</v>
      </c>
      <c r="D638" t="str">
        <v>07030-09</v>
      </c>
      <c r="E638" t="str">
        <v>BATT. Ø30 ÉVENT. QUEUE DE PAON 70 COMÈTES ARGENT</v>
      </c>
      <c r="F638" t="str">
        <v>1</v>
      </c>
      <c r="G638" t="str">
        <v/>
      </c>
      <c r="H638" t="str">
        <v>BATTERIE</v>
      </c>
      <c r="I638" t="str">
        <v>EVENTAILLE</v>
      </c>
      <c r="J638">
        <v>30</v>
      </c>
      <c r="K638" t="str">
        <v>COMETE</v>
      </c>
      <c r="L638" t="str">
        <v>ARGENT</v>
      </c>
      <c r="M638" t="str">
        <v>CN</v>
      </c>
      <c r="N638" t="str">
        <v>F4</v>
      </c>
      <c r="O638" t="str">
        <v>1.4G</v>
      </c>
      <c r="P638" t="str">
        <v>1008-F4-69245817</v>
      </c>
      <c r="Q638">
        <v>1.995</v>
      </c>
      <c r="R638" t="str">
        <v>30</v>
      </c>
      <c r="S638">
        <v>45</v>
      </c>
      <c r="T638" t="str">
        <v>F-00000262</v>
      </c>
      <c r="U638">
        <v>70</v>
      </c>
      <c r="V638">
        <v>21.81</v>
      </c>
      <c r="W638">
        <v>19</v>
      </c>
      <c r="X638" t="str">
        <v>https://youtu.be/G59qmrabffY</v>
      </c>
    </row>
    <row r="639">
      <c r="A639" t="str">
        <v>AutoTable</v>
      </c>
      <c r="D639" t="str">
        <v>07031-09</v>
      </c>
      <c r="E639" t="str">
        <v>BATT. Ø30 ÉVENT. 70 COMÈTES MOSAÏQUE ARGENT</v>
      </c>
      <c r="F639" t="str">
        <v>1</v>
      </c>
      <c r="G639" t="str">
        <v/>
      </c>
      <c r="H639" t="str">
        <v>BATTERIE</v>
      </c>
      <c r="I639" t="str">
        <v>EVENTAILLE</v>
      </c>
      <c r="J639">
        <v>30</v>
      </c>
      <c r="K639" t="str">
        <v>MOSAIQUE</v>
      </c>
      <c r="L639" t="str">
        <v>ARGENT</v>
      </c>
      <c r="M639" t="str">
        <v>CN</v>
      </c>
      <c r="N639" t="str">
        <v>F4</v>
      </c>
      <c r="O639" t="str">
        <v>1.4G</v>
      </c>
      <c r="P639" t="str">
        <v>1008-F4-69254058</v>
      </c>
      <c r="Q639">
        <v>1.61</v>
      </c>
      <c r="R639" t="str">
        <v>30</v>
      </c>
      <c r="S639">
        <v>45</v>
      </c>
      <c r="T639" t="str">
        <v>F-00000300</v>
      </c>
      <c r="U639">
        <v>102</v>
      </c>
      <c r="V639">
        <v>26.51133</v>
      </c>
      <c r="W639">
        <v>0</v>
      </c>
      <c r="X639" t="str">
        <v>https://youtu.be/3iwMy-6m33w</v>
      </c>
    </row>
    <row r="640">
      <c r="A640" t="str">
        <v>AutoTable</v>
      </c>
      <c r="D640" t="str">
        <v>07031-99</v>
      </c>
      <c r="E640" t="str">
        <v>BATT. Ø30 ÉVENT. 70  BTTES RANGÉES DRAPEAU B/B/R</v>
      </c>
      <c r="F640" t="str">
        <v>1</v>
      </c>
      <c r="G640" t="str">
        <v/>
      </c>
      <c r="H640" t="str">
        <v>BATTERIE</v>
      </c>
      <c r="I640" t="str">
        <v>EVENTAILLE</v>
      </c>
      <c r="J640">
        <v>30</v>
      </c>
      <c r="K640" t="str">
        <v>PIVOINE</v>
      </c>
      <c r="L640" t="str">
        <v>TRICOLORE</v>
      </c>
      <c r="M640" t="str">
        <v>CN</v>
      </c>
      <c r="N640" t="str">
        <v>F4</v>
      </c>
      <c r="O640" t="str">
        <v>1.4G</v>
      </c>
      <c r="P640" t="str">
        <v>1008-F4-69254058</v>
      </c>
      <c r="Q640">
        <v>1.61</v>
      </c>
      <c r="R640" t="str">
        <v>30</v>
      </c>
      <c r="S640">
        <v>45</v>
      </c>
      <c r="T640" t="str">
        <v>F-00000300</v>
      </c>
      <c r="U640">
        <v>222</v>
      </c>
      <c r="V640">
        <v>18.64667</v>
      </c>
      <c r="W640">
        <v>36</v>
      </c>
      <c r="X640" t="str">
        <v>https://youtu.be/SBYw8SAxr3k</v>
      </c>
    </row>
    <row r="641">
      <c r="A641" t="str">
        <v>AutoTable</v>
      </c>
      <c r="D641" t="str">
        <v>403608</v>
      </c>
      <c r="E641" t="str">
        <v>BATT. 25 MM 36 CPS ALTERNES DROITES GAUCHES BOMBE</v>
      </c>
      <c r="F641" t="str">
        <v>ANCIENNES REFS</v>
      </c>
      <c r="G641" t="str">
        <v/>
      </c>
      <c r="H641" t="str">
        <v>BATTERIE</v>
      </c>
      <c r="I641" t="str">
        <v>EVENTAILLE</v>
      </c>
      <c r="J641">
        <v>25</v>
      </c>
      <c r="K641" t="str">
        <v>BOMBE</v>
      </c>
      <c r="L641" t="str">
        <v>ASSORTI</v>
      </c>
      <c r="M641" t="str">
        <v>CN</v>
      </c>
      <c r="N641" t="str">
        <v>F2</v>
      </c>
      <c r="O641" t="str">
        <v>1.4G</v>
      </c>
      <c r="P641" t="str">
        <v>1008-F2-69246333</v>
      </c>
      <c r="Q641">
        <v>0.468</v>
      </c>
      <c r="R641" t="str">
        <v>30</v>
      </c>
      <c r="S641">
        <v>8</v>
      </c>
      <c r="T641" t="str">
        <v>F-00000234</v>
      </c>
      <c r="U641">
        <v>0</v>
      </c>
      <c r="V641">
        <v>6.075</v>
      </c>
      <c r="W641">
        <v>0</v>
      </c>
      <c r="X641" t="str">
        <v/>
      </c>
    </row>
    <row r="642">
      <c r="A642" t="str">
        <v>AutoTable</v>
      </c>
      <c r="D642" t="str">
        <v>410036</v>
      </c>
      <c r="E642" t="str">
        <v>BATT. Ø30 ÉVENT. 100 BTTES FEUILLE ROUGE/CLI BLC</v>
      </c>
      <c r="F642" t="str">
        <v>1</v>
      </c>
      <c r="G642" t="str">
        <v/>
      </c>
      <c r="H642" t="str">
        <v>BATTERIE</v>
      </c>
      <c r="I642" t="str">
        <v>EVENTAILLE</v>
      </c>
      <c r="J642">
        <v>30</v>
      </c>
      <c r="K642" t="str">
        <v>CLIGNO</v>
      </c>
      <c r="L642" t="str">
        <v>ROUGE</v>
      </c>
      <c r="M642" t="str">
        <v>CN</v>
      </c>
      <c r="N642" t="str">
        <v>F4</v>
      </c>
      <c r="O642" t="str">
        <v>1.4G</v>
      </c>
      <c r="P642" t="str">
        <v>2463-F4-0007</v>
      </c>
      <c r="Q642">
        <v>1.8</v>
      </c>
      <c r="R642" t="str">
        <v>40</v>
      </c>
      <c r="S642">
        <v>45</v>
      </c>
      <c r="T642" t="str">
        <v>F-00000300</v>
      </c>
      <c r="U642">
        <v>69</v>
      </c>
      <c r="V642">
        <v>27.84</v>
      </c>
      <c r="W642">
        <v>0</v>
      </c>
      <c r="X642" t="str">
        <v>https://youtu.be/7gNTgDyVhNw</v>
      </c>
    </row>
    <row r="643">
      <c r="A643" t="str">
        <v>AutoTable</v>
      </c>
      <c r="D643" t="str">
        <v>03630-02CE</v>
      </c>
      <c r="E643" t="str">
        <v>BATT. Ø30 NAUTIQUE 36 BENGALES BLEUS</v>
      </c>
      <c r="F643" t="str">
        <v>1</v>
      </c>
      <c r="G643" t="str">
        <v/>
      </c>
      <c r="H643" t="str">
        <v>BATTERIE</v>
      </c>
      <c r="I643" t="str">
        <v>NAUTIQUE</v>
      </c>
      <c r="J643">
        <v>30</v>
      </c>
      <c r="K643" t="str">
        <v>NAUTIQUE</v>
      </c>
      <c r="L643" t="str">
        <v>BLEU</v>
      </c>
      <c r="M643" t="str">
        <v>CN</v>
      </c>
      <c r="N643" t="str">
        <v>F4</v>
      </c>
      <c r="O643" t="str">
        <v>1.4G</v>
      </c>
      <c r="P643" t="str">
        <v>1008-F4-69245819</v>
      </c>
      <c r="Q643">
        <v>0.596</v>
      </c>
      <c r="R643" t="str">
        <v>30</v>
      </c>
      <c r="S643">
        <v>80</v>
      </c>
      <c r="T643" t="str">
        <v>F-00000262</v>
      </c>
      <c r="U643">
        <v>98</v>
      </c>
      <c r="V643">
        <v>14.51</v>
      </c>
      <c r="W643">
        <v>52</v>
      </c>
      <c r="X643" t="str">
        <v/>
      </c>
    </row>
    <row r="644">
      <c r="A644" t="str">
        <v>AutoTable</v>
      </c>
      <c r="D644" t="str">
        <v>03630-03CE</v>
      </c>
      <c r="E644" t="str">
        <v>BATT. Ø30 NAUTIQUE 36 BENGALES BLANCS</v>
      </c>
      <c r="F644" t="str">
        <v>1</v>
      </c>
      <c r="G644" t="str">
        <v/>
      </c>
      <c r="H644" t="str">
        <v>BATTERIE</v>
      </c>
      <c r="I644" t="str">
        <v>NAUTIQUE</v>
      </c>
      <c r="J644">
        <v>30</v>
      </c>
      <c r="K644" t="str">
        <v>NAUTIQUE</v>
      </c>
      <c r="L644" t="str">
        <v>BLANC</v>
      </c>
      <c r="M644" t="str">
        <v>CN</v>
      </c>
      <c r="N644" t="str">
        <v>F4</v>
      </c>
      <c r="O644" t="str">
        <v>1.4G</v>
      </c>
      <c r="P644" t="str">
        <v>1008-F4-69245819</v>
      </c>
      <c r="Q644">
        <v>0.596</v>
      </c>
      <c r="R644" t="str">
        <v>30</v>
      </c>
      <c r="S644">
        <v>80</v>
      </c>
      <c r="T644" t="str">
        <v>F-00000262</v>
      </c>
      <c r="U644">
        <v>91</v>
      </c>
      <c r="V644">
        <v>14.712</v>
      </c>
      <c r="W644">
        <v>0</v>
      </c>
      <c r="X644" t="str">
        <v/>
      </c>
    </row>
    <row r="645">
      <c r="A645" t="str">
        <v>AutoTable</v>
      </c>
      <c r="D645" t="str">
        <v>03630-06CE</v>
      </c>
      <c r="E645" t="str">
        <v>BATT. Ø30 NAUTIQUE 36 BENGALES ROUGES</v>
      </c>
      <c r="F645" t="str">
        <v>1</v>
      </c>
      <c r="G645" t="str">
        <v/>
      </c>
      <c r="H645" t="str">
        <v>BATTERIE</v>
      </c>
      <c r="I645" t="str">
        <v>NAUTIQUE</v>
      </c>
      <c r="J645">
        <v>30</v>
      </c>
      <c r="K645" t="str">
        <v>NAUTIQUE</v>
      </c>
      <c r="L645" t="str">
        <v>ROUGE</v>
      </c>
      <c r="M645" t="str">
        <v>CN</v>
      </c>
      <c r="N645" t="str">
        <v>F4</v>
      </c>
      <c r="O645" t="str">
        <v>1.4G</v>
      </c>
      <c r="P645" t="str">
        <v>1008-F4-69245819</v>
      </c>
      <c r="Q645">
        <v>0.596</v>
      </c>
      <c r="R645" t="str">
        <v>30</v>
      </c>
      <c r="S645">
        <v>80</v>
      </c>
      <c r="T645" t="str">
        <v>F-00000262</v>
      </c>
      <c r="U645">
        <v>26</v>
      </c>
      <c r="V645">
        <v>15.05591</v>
      </c>
      <c r="W645">
        <v>0</v>
      </c>
      <c r="X645" t="str">
        <v/>
      </c>
    </row>
    <row r="646">
      <c r="A646" t="str">
        <v>AutoTable</v>
      </c>
      <c r="D646" t="str">
        <v>03630-08CE</v>
      </c>
      <c r="E646" t="str">
        <v>BATT. Ø30 NAUTIQUE 36 BENGALES MULTICOLORES</v>
      </c>
      <c r="F646" t="str">
        <v>1</v>
      </c>
      <c r="G646" t="str">
        <v/>
      </c>
      <c r="H646" t="str">
        <v>BATTERIE</v>
      </c>
      <c r="I646" t="str">
        <v>NAUTIQUE</v>
      </c>
      <c r="J646">
        <v>30</v>
      </c>
      <c r="K646" t="str">
        <v>NAUTIQUE</v>
      </c>
      <c r="L646" t="str">
        <v>MULTICOLORE</v>
      </c>
      <c r="M646" t="str">
        <v>CN</v>
      </c>
      <c r="N646" t="str">
        <v>F4</v>
      </c>
      <c r="O646" t="str">
        <v>1.4G</v>
      </c>
      <c r="P646" t="str">
        <v>1008-F4-69245819</v>
      </c>
      <c r="Q646">
        <v>0.596</v>
      </c>
      <c r="R646" t="str">
        <v>30</v>
      </c>
      <c r="S646">
        <v>80</v>
      </c>
      <c r="T646" t="str">
        <v>F-00000262</v>
      </c>
      <c r="U646">
        <v>39</v>
      </c>
      <c r="V646">
        <v>14.79556</v>
      </c>
      <c r="W646">
        <v>39</v>
      </c>
      <c r="X646" t="str">
        <v/>
      </c>
    </row>
    <row r="647">
      <c r="A647" t="str">
        <v>AutoTable</v>
      </c>
      <c r="D647" t="str">
        <v>04830-02KCE</v>
      </c>
      <c r="E647" t="str">
        <v>BATT. Ø30 NAUTIQUE 48 COMÈTES BLEUES</v>
      </c>
      <c r="F647" t="str">
        <v>1</v>
      </c>
      <c r="G647" t="str">
        <v/>
      </c>
      <c r="H647" t="str">
        <v>BATTERIE</v>
      </c>
      <c r="I647" t="str">
        <v>NAUTIQUE</v>
      </c>
      <c r="J647">
        <v>30</v>
      </c>
      <c r="K647" t="str">
        <v>NAUTIQUE</v>
      </c>
      <c r="L647" t="str">
        <v>BLEU</v>
      </c>
      <c r="M647" t="str">
        <v>CN</v>
      </c>
      <c r="N647" t="str">
        <v>F4</v>
      </c>
      <c r="O647" t="str">
        <v>1.4G</v>
      </c>
      <c r="P647" t="str">
        <v>1008-F4-69245819</v>
      </c>
      <c r="Q647">
        <v>0.504</v>
      </c>
      <c r="R647" t="str">
        <v>20</v>
      </c>
      <c r="S647">
        <v>100</v>
      </c>
      <c r="T647" t="str">
        <v>F-00000262</v>
      </c>
      <c r="U647">
        <v>66</v>
      </c>
      <c r="V647">
        <v>16.69</v>
      </c>
      <c r="W647">
        <v>0</v>
      </c>
      <c r="X647" t="str">
        <v/>
      </c>
    </row>
    <row r="648">
      <c r="A648" t="str">
        <v>AutoTable</v>
      </c>
      <c r="D648" t="str">
        <v>04830-06KCE</v>
      </c>
      <c r="E648" t="str">
        <v>BATT. Ø30 NAUTIQUE 48 COMÈTES ROUGES</v>
      </c>
      <c r="F648" t="str">
        <v>1</v>
      </c>
      <c r="G648" t="str">
        <v/>
      </c>
      <c r="H648" t="str">
        <v>BATTERIE</v>
      </c>
      <c r="I648" t="str">
        <v>NAUTIQUE</v>
      </c>
      <c r="J648">
        <v>30</v>
      </c>
      <c r="K648" t="str">
        <v>NAUTIQUE</v>
      </c>
      <c r="L648" t="str">
        <v>ROUGE</v>
      </c>
      <c r="M648" t="str">
        <v>CN</v>
      </c>
      <c r="N648" t="str">
        <v>F4</v>
      </c>
      <c r="O648" t="str">
        <v>1.4G</v>
      </c>
      <c r="P648" t="str">
        <v>1008-F4-69245819</v>
      </c>
      <c r="Q648">
        <v>0.48</v>
      </c>
      <c r="R648" t="str">
        <v>20</v>
      </c>
      <c r="S648">
        <v>100</v>
      </c>
      <c r="T648" t="str">
        <v>F-00000262</v>
      </c>
      <c r="U648">
        <v>71</v>
      </c>
      <c r="V648">
        <v>16.735</v>
      </c>
      <c r="W648">
        <v>0</v>
      </c>
      <c r="X648" t="str">
        <v/>
      </c>
    </row>
    <row r="649">
      <c r="A649" t="str">
        <v>AutoTable</v>
      </c>
      <c r="D649" t="str">
        <v>04830-08PCE</v>
      </c>
      <c r="E649" t="str">
        <v>BATT. Ø30 NAUTIQUE 48 PAF MULTICOLORES</v>
      </c>
      <c r="F649" t="str">
        <v>1</v>
      </c>
      <c r="G649" t="str">
        <v/>
      </c>
      <c r="H649" t="str">
        <v>BATTERIE</v>
      </c>
      <c r="I649" t="str">
        <v>NAUTIQUE</v>
      </c>
      <c r="J649">
        <v>30</v>
      </c>
      <c r="K649" t="str">
        <v>NAUTIQUE</v>
      </c>
      <c r="L649" t="str">
        <v>MULTICOLORE</v>
      </c>
      <c r="M649" t="str">
        <v>CN</v>
      </c>
      <c r="N649" t="str">
        <v>F4</v>
      </c>
      <c r="O649" t="str">
        <v>1.4G</v>
      </c>
      <c r="P649" t="str">
        <v>1008-F4-69245819</v>
      </c>
      <c r="Q649">
        <v>0.6</v>
      </c>
      <c r="R649" t="str">
        <v>20</v>
      </c>
      <c r="S649">
        <v>100</v>
      </c>
      <c r="T649" t="str">
        <v>F-00000262</v>
      </c>
      <c r="U649">
        <v>73</v>
      </c>
      <c r="V649">
        <v>16.735</v>
      </c>
      <c r="W649">
        <v>0</v>
      </c>
      <c r="X649" t="str">
        <v/>
      </c>
    </row>
    <row r="650">
      <c r="A650" t="str">
        <v>AutoTable</v>
      </c>
      <c r="D650" t="str">
        <v>04830-18KCE</v>
      </c>
      <c r="E650" t="str">
        <v>BATT. Ø30 NAUTIQUE 48 COMÈTES FILET D'OR</v>
      </c>
      <c r="F650" t="str">
        <v>1</v>
      </c>
      <c r="G650" t="str">
        <v/>
      </c>
      <c r="H650" t="str">
        <v>BATTERIE</v>
      </c>
      <c r="I650" t="str">
        <v>NAUTIQUE</v>
      </c>
      <c r="J650">
        <v>30</v>
      </c>
      <c r="K650" t="str">
        <v>NAUTIQUE</v>
      </c>
      <c r="L650" t="str">
        <v>KAMURO</v>
      </c>
      <c r="M650" t="str">
        <v>CN</v>
      </c>
      <c r="N650" t="str">
        <v>F4</v>
      </c>
      <c r="O650" t="str">
        <v>1.4G</v>
      </c>
      <c r="P650" t="str">
        <v>1008-F4-69245819</v>
      </c>
      <c r="Q650">
        <v>0.48</v>
      </c>
      <c r="R650" t="str">
        <v>20</v>
      </c>
      <c r="S650">
        <v>100</v>
      </c>
      <c r="T650" t="str">
        <v>F-00000262</v>
      </c>
      <c r="U650">
        <v>0</v>
      </c>
      <c r="V650">
        <v>16.38</v>
      </c>
      <c r="W650">
        <v>0</v>
      </c>
      <c r="X650" t="str">
        <v/>
      </c>
    </row>
    <row r="651">
      <c r="A651" t="str">
        <v>AutoTable</v>
      </c>
      <c r="D651" t="str">
        <v>04830-18PCE</v>
      </c>
      <c r="E651" t="str">
        <v>BATT. Ø30 NAUTIQUE 48 PAF FILET D'OR</v>
      </c>
      <c r="F651" t="str">
        <v>1</v>
      </c>
      <c r="G651" t="str">
        <v/>
      </c>
      <c r="H651" t="str">
        <v>BATTERIE</v>
      </c>
      <c r="I651" t="str">
        <v>NAUTIQUE</v>
      </c>
      <c r="J651">
        <v>30</v>
      </c>
      <c r="K651" t="str">
        <v>NAUTIQUE</v>
      </c>
      <c r="L651" t="str">
        <v>KAMURO</v>
      </c>
      <c r="M651" t="str">
        <v>CN</v>
      </c>
      <c r="N651" t="str">
        <v>F4</v>
      </c>
      <c r="O651" t="str">
        <v>1.4G</v>
      </c>
      <c r="P651" t="str">
        <v>1008-F4-69245819</v>
      </c>
      <c r="Q651">
        <v>0.54</v>
      </c>
      <c r="R651" t="str">
        <v>20</v>
      </c>
      <c r="S651">
        <v>100</v>
      </c>
      <c r="T651" t="str">
        <v>F-00000262</v>
      </c>
      <c r="U651">
        <v>48</v>
      </c>
      <c r="V651">
        <v>16.735</v>
      </c>
      <c r="W651">
        <v>0</v>
      </c>
      <c r="X651" t="str">
        <v/>
      </c>
    </row>
    <row r="652">
      <c r="A652" t="str">
        <v>AutoTable</v>
      </c>
      <c r="D652" t="str">
        <v>04832-19CE</v>
      </c>
      <c r="E652" t="str">
        <v>BATT. Ø30 NAUTIQUE 48 COMÈTES MOSAÏQUE FILET D'OR</v>
      </c>
      <c r="F652" t="str">
        <v>1</v>
      </c>
      <c r="G652" t="str">
        <v/>
      </c>
      <c r="H652" t="str">
        <v>BATTERIE</v>
      </c>
      <c r="I652" t="str">
        <v>NAUTIQUE</v>
      </c>
      <c r="J652">
        <v>30</v>
      </c>
      <c r="K652" t="str">
        <v>NAUTIQUE</v>
      </c>
      <c r="L652" t="str">
        <v>KAMURO</v>
      </c>
      <c r="M652" t="str">
        <v>CN</v>
      </c>
      <c r="N652" t="str">
        <v>F4</v>
      </c>
      <c r="O652" t="str">
        <v>1.4G</v>
      </c>
      <c r="P652" t="str">
        <v>1008-F4-69245819</v>
      </c>
      <c r="Q652">
        <v>0.84</v>
      </c>
      <c r="R652" t="str">
        <v>20</v>
      </c>
      <c r="S652">
        <v>100</v>
      </c>
      <c r="T652" t="str">
        <v>F-00000262</v>
      </c>
      <c r="U652">
        <v>9</v>
      </c>
      <c r="V652">
        <v>16.38</v>
      </c>
      <c r="W652">
        <v>0</v>
      </c>
      <c r="X652" t="str">
        <v/>
      </c>
    </row>
    <row r="653">
      <c r="A653" t="str">
        <v>AutoTable</v>
      </c>
      <c r="D653" t="str">
        <v>02018A</v>
      </c>
      <c r="E653" t="str">
        <v>BATT. Ø18 200  CPS JIMBARAN1</v>
      </c>
      <c r="F653" t="str">
        <v>1</v>
      </c>
      <c r="G653" t="str">
        <v/>
      </c>
      <c r="H653" t="str">
        <v>BATTERIE</v>
      </c>
      <c r="I653" t="str">
        <v>PAT</v>
      </c>
      <c r="J653">
        <v>18</v>
      </c>
      <c r="K653" t="str">
        <v>MULTI EFFETS</v>
      </c>
      <c r="L653" t="str">
        <v>ASSORTI</v>
      </c>
      <c r="M653" t="str">
        <v>CN</v>
      </c>
      <c r="N653" t="str">
        <v>F2</v>
      </c>
      <c r="O653" t="str">
        <v>1.4G</v>
      </c>
      <c r="P653" t="str">
        <v>1008-F2-69254057</v>
      </c>
      <c r="Q653">
        <v>1.004</v>
      </c>
      <c r="R653" t="str">
        <v>120</v>
      </c>
      <c r="S653">
        <v>25</v>
      </c>
      <c r="T653" t="str">
        <v>F-00000300</v>
      </c>
      <c r="U653">
        <v>11</v>
      </c>
      <c r="V653">
        <v>16.89429</v>
      </c>
      <c r="W653">
        <v>6</v>
      </c>
      <c r="X653" t="str">
        <v/>
      </c>
    </row>
    <row r="654">
      <c r="A654" t="str">
        <v>AutoTable</v>
      </c>
      <c r="D654" t="str">
        <v>02018B</v>
      </c>
      <c r="E654" t="str">
        <v>BATT. Ø18 200 CPS JIMBARAN 2</v>
      </c>
      <c r="F654" t="str">
        <v>1</v>
      </c>
      <c r="G654" t="str">
        <v/>
      </c>
      <c r="H654" t="str">
        <v>BATTERIE</v>
      </c>
      <c r="I654" t="str">
        <v>PAT</v>
      </c>
      <c r="J654">
        <v>18</v>
      </c>
      <c r="K654" t="str">
        <v>MULTI EFFETS</v>
      </c>
      <c r="L654" t="str">
        <v>ASSORTI</v>
      </c>
      <c r="M654" t="str">
        <v>CN</v>
      </c>
      <c r="N654" t="str">
        <v>F2</v>
      </c>
      <c r="O654" t="str">
        <v>1.4G</v>
      </c>
      <c r="P654" t="str">
        <v>1008-F2-69254057</v>
      </c>
      <c r="Q654">
        <v>1.004</v>
      </c>
      <c r="R654" t="str">
        <v>120</v>
      </c>
      <c r="S654">
        <v>25</v>
      </c>
      <c r="T654" t="str">
        <v>F-00000300</v>
      </c>
      <c r="U654">
        <v>33</v>
      </c>
      <c r="V654">
        <v>21.6475</v>
      </c>
      <c r="W654">
        <v>17</v>
      </c>
      <c r="X654" t="str">
        <v>https://tinyurl.com/y3oagxnc</v>
      </c>
    </row>
    <row r="655">
      <c r="A655" t="str">
        <v>AutoTable</v>
      </c>
      <c r="D655" t="str">
        <v>02018C</v>
      </c>
      <c r="E655" t="str">
        <v>BATT. Ø18 200 CPS JIMBARAN 3</v>
      </c>
      <c r="F655" t="str">
        <v>1</v>
      </c>
      <c r="G655" t="str">
        <v/>
      </c>
      <c r="H655" t="str">
        <v>BATTERIE</v>
      </c>
      <c r="I655" t="str">
        <v>PAT</v>
      </c>
      <c r="J655">
        <v>18</v>
      </c>
      <c r="K655" t="str">
        <v>MULTI EFFETS</v>
      </c>
      <c r="L655" t="str">
        <v>ASSORTI</v>
      </c>
      <c r="M655" t="str">
        <v>CN</v>
      </c>
      <c r="N655" t="str">
        <v>F2</v>
      </c>
      <c r="O655" t="str">
        <v>1.4G</v>
      </c>
      <c r="P655" t="str">
        <v>1008-F2-69254057</v>
      </c>
      <c r="Q655">
        <v>1.004</v>
      </c>
      <c r="R655" t="str">
        <v>120</v>
      </c>
      <c r="S655">
        <v>25</v>
      </c>
      <c r="T655" t="str">
        <v>F-00000300</v>
      </c>
      <c r="U655">
        <v>11</v>
      </c>
      <c r="V655">
        <v>10.945</v>
      </c>
      <c r="W655">
        <v>11</v>
      </c>
      <c r="X655" t="str">
        <v>https://tinyurl.com/yxtkfvcd</v>
      </c>
    </row>
    <row r="656">
      <c r="A656" t="str">
        <v>AutoTable</v>
      </c>
      <c r="D656" t="str">
        <v>03220-A</v>
      </c>
      <c r="E656" t="str">
        <v>PANDAWA À - 320 DÉPARTS</v>
      </c>
      <c r="F656" t="str">
        <v>1</v>
      </c>
      <c r="G656" t="str">
        <v/>
      </c>
      <c r="H656" t="str">
        <v>BATTERIE</v>
      </c>
      <c r="I656" t="str">
        <v>PAT</v>
      </c>
      <c r="J656">
        <v>20</v>
      </c>
      <c r="K656" t="str">
        <v>MULTI EFFETS</v>
      </c>
      <c r="L656" t="str">
        <v>ASSORTI</v>
      </c>
      <c r="M656" t="str">
        <v>CN</v>
      </c>
      <c r="N656" t="str">
        <v>F2</v>
      </c>
      <c r="O656" t="str">
        <v>1.4G</v>
      </c>
      <c r="P656" t="str">
        <v>1008-F2-69253874/69260155</v>
      </c>
      <c r="Q656">
        <v>1.92</v>
      </c>
      <c r="R656" t="str">
        <v>180</v>
      </c>
      <c r="S656">
        <v>25</v>
      </c>
      <c r="T656" t="str">
        <v>F-00000300</v>
      </c>
      <c r="U656">
        <v>167</v>
      </c>
      <c r="V656">
        <v>33.86</v>
      </c>
      <c r="W656">
        <v>22</v>
      </c>
      <c r="X656" t="str">
        <v>https://tinyurl.com/y22afhcu</v>
      </c>
    </row>
    <row r="657">
      <c r="A657" t="str">
        <v>AutoTable</v>
      </c>
      <c r="D657" t="str">
        <v>03220-B</v>
      </c>
      <c r="E657" t="str">
        <v>PANDAWA B - 320 DÉPARTS - BLEU BLANC ROUGE</v>
      </c>
      <c r="F657" t="str">
        <v>1</v>
      </c>
      <c r="G657" t="str">
        <v>2019</v>
      </c>
      <c r="H657" t="str">
        <v>BATTERIE</v>
      </c>
      <c r="I657" t="str">
        <v>PAT</v>
      </c>
      <c r="J657">
        <v>20</v>
      </c>
      <c r="K657" t="str">
        <v>MULTI EFFETS</v>
      </c>
      <c r="L657" t="str">
        <v>TRICOLORE</v>
      </c>
      <c r="M657" t="str">
        <v>CN</v>
      </c>
      <c r="N657" t="str">
        <v>F2</v>
      </c>
      <c r="O657" t="str">
        <v>1.4G</v>
      </c>
      <c r="P657" t="str">
        <v>1008-F2-69260155</v>
      </c>
      <c r="Q657">
        <v>1.92</v>
      </c>
      <c r="R657" t="str">
        <v>180</v>
      </c>
      <c r="S657">
        <v>25</v>
      </c>
      <c r="T657" t="str">
        <v>F-00000300</v>
      </c>
      <c r="U657">
        <v>97</v>
      </c>
      <c r="V657">
        <v>34.278</v>
      </c>
      <c r="W657">
        <v>6</v>
      </c>
      <c r="X657" t="str">
        <v/>
      </c>
    </row>
    <row r="658">
      <c r="A658" t="str">
        <v>AutoTable</v>
      </c>
      <c r="D658" t="str">
        <v>03220-C</v>
      </c>
      <c r="E658" t="str">
        <v>PANDAWA C - 320 DÉPARTS - SPECIAL MARIAGE</v>
      </c>
      <c r="F658" t="str">
        <v>1</v>
      </c>
      <c r="G658" t="str">
        <v>2019</v>
      </c>
      <c r="H658" t="str">
        <v>BATTERIE</v>
      </c>
      <c r="I658" t="str">
        <v>PAT</v>
      </c>
      <c r="J658">
        <v>20</v>
      </c>
      <c r="K658" t="str">
        <v>MULTI EFFETS</v>
      </c>
      <c r="L658" t="str">
        <v>ASSORTI</v>
      </c>
      <c r="M658" t="str">
        <v>CN</v>
      </c>
      <c r="N658" t="str">
        <v>F2</v>
      </c>
      <c r="O658" t="str">
        <v>1.4G</v>
      </c>
      <c r="P658" t="str">
        <v>1008-F2-69260155</v>
      </c>
      <c r="Q658">
        <v>1.92</v>
      </c>
      <c r="R658" t="str">
        <v>180</v>
      </c>
      <c r="S658">
        <v>25</v>
      </c>
      <c r="T658" t="str">
        <v>F-00000300</v>
      </c>
      <c r="U658">
        <v>167</v>
      </c>
      <c r="V658">
        <v>35.972</v>
      </c>
      <c r="W658">
        <v>49</v>
      </c>
      <c r="X658" t="str">
        <v>https://tinyurl.com/y28jc78x</v>
      </c>
    </row>
    <row r="659">
      <c r="A659" t="str">
        <v>AutoTable</v>
      </c>
      <c r="D659" t="str">
        <v>04225-A</v>
      </c>
      <c r="E659" t="str">
        <v>BALTHAZAR À - 420 DÉPARTS</v>
      </c>
      <c r="F659" t="str">
        <v>1</v>
      </c>
      <c r="G659" t="str">
        <v>2020</v>
      </c>
      <c r="H659" t="str">
        <v>BATTERIE</v>
      </c>
      <c r="I659" t="str">
        <v>PAT</v>
      </c>
      <c r="J659">
        <v>20</v>
      </c>
      <c r="K659" t="str">
        <v>MULTI EFFETS</v>
      </c>
      <c r="L659" t="str">
        <v>ASSORTI</v>
      </c>
      <c r="M659" t="str">
        <v>CN</v>
      </c>
      <c r="N659" t="str">
        <v>F3</v>
      </c>
      <c r="O659" t="str">
        <v>1.4G</v>
      </c>
      <c r="P659" t="str">
        <v>2806-F3-000711</v>
      </c>
      <c r="Q659">
        <v>3.933</v>
      </c>
      <c r="R659" t="str">
        <v>360</v>
      </c>
      <c r="S659">
        <v>25</v>
      </c>
      <c r="T659" t="str">
        <v>F-00000300</v>
      </c>
      <c r="U659">
        <v>0</v>
      </c>
      <c r="V659">
        <v>0</v>
      </c>
      <c r="W659">
        <v>0</v>
      </c>
      <c r="X659" t="str">
        <v/>
      </c>
    </row>
    <row r="660">
      <c r="A660" t="str">
        <v>AutoTable</v>
      </c>
      <c r="D660" t="str">
        <v>00931-ORS</v>
      </c>
      <c r="E660" t="str">
        <v>BATT. Ø30 SÉQ. 9 COMÈTES OR</v>
      </c>
      <c r="F660" t="str">
        <v>1</v>
      </c>
      <c r="G660" t="str">
        <v>2020</v>
      </c>
      <c r="H660" t="str">
        <v>BATTERIE</v>
      </c>
      <c r="I660" t="str">
        <v>SEQUENCEE</v>
      </c>
      <c r="J660">
        <v>30</v>
      </c>
      <c r="K660" t="str">
        <v>COMETE</v>
      </c>
      <c r="L660" t="str">
        <v>OR</v>
      </c>
      <c r="M660" t="str">
        <v>CN</v>
      </c>
      <c r="N660" t="str">
        <v>F2</v>
      </c>
      <c r="O660" t="str">
        <v>1.4G</v>
      </c>
      <c r="P660" t="str">
        <v>1008-F2-69257856</v>
      </c>
      <c r="Q660">
        <v>0.207</v>
      </c>
      <c r="R660" t="str">
        <v>2</v>
      </c>
      <c r="S660">
        <v>25</v>
      </c>
      <c r="T660" t="str">
        <v>F-00000300</v>
      </c>
      <c r="U660">
        <v>0</v>
      </c>
      <c r="V660">
        <v>4.9035</v>
      </c>
      <c r="W660">
        <v>0</v>
      </c>
      <c r="X660" t="str">
        <v/>
      </c>
    </row>
    <row r="661">
      <c r="A661" t="str">
        <v>AutoTable</v>
      </c>
      <c r="D661" t="str">
        <v>00933-BBR</v>
      </c>
      <c r="E661" t="str">
        <v>BATT. Ø30 SÉQ. 9 PAF BLEU À BLANC À ROUGE</v>
      </c>
      <c r="F661" t="str">
        <v>1</v>
      </c>
      <c r="G661" t="str">
        <v>2020</v>
      </c>
      <c r="H661" t="str">
        <v>BATTERIE</v>
      </c>
      <c r="I661" t="str">
        <v>SEQUENCEE</v>
      </c>
      <c r="J661">
        <v>30</v>
      </c>
      <c r="K661" t="str">
        <v>CHANGEMENT</v>
      </c>
      <c r="L661" t="str">
        <v>TRICOLORE</v>
      </c>
      <c r="M661" t="str">
        <v>CN</v>
      </c>
      <c r="N661" t="str">
        <v>F2</v>
      </c>
      <c r="O661" t="str">
        <v>1.4G</v>
      </c>
      <c r="P661" t="str">
        <v>1008-F2-69257855</v>
      </c>
      <c r="Q661">
        <v>0.171</v>
      </c>
      <c r="R661" t="str">
        <v>2</v>
      </c>
      <c r="S661">
        <v>25</v>
      </c>
      <c r="T661" t="str">
        <v>F-00000300</v>
      </c>
      <c r="U661">
        <v>0</v>
      </c>
      <c r="V661">
        <v>4.9035</v>
      </c>
      <c r="W661">
        <v>0</v>
      </c>
      <c r="X661" t="str">
        <v/>
      </c>
    </row>
    <row r="662">
      <c r="A662" t="str">
        <v>AutoTable</v>
      </c>
      <c r="D662" t="str">
        <v>00933-LPA</v>
      </c>
      <c r="E662" t="str">
        <v>BATT. Ø30 SÉQ. 9 PAF CITRON À ROSE À AQUA</v>
      </c>
      <c r="F662" t="str">
        <v>1</v>
      </c>
      <c r="G662" t="str">
        <v>2020</v>
      </c>
      <c r="H662" t="str">
        <v>BATTERIE</v>
      </c>
      <c r="I662" t="str">
        <v>SEQUENCEE</v>
      </c>
      <c r="J662">
        <v>30</v>
      </c>
      <c r="K662" t="str">
        <v>CHANGEMENT</v>
      </c>
      <c r="L662" t="str">
        <v>MULTIPASTEL</v>
      </c>
      <c r="M662" t="str">
        <v>CN</v>
      </c>
      <c r="N662" t="str">
        <v>F2</v>
      </c>
      <c r="O662" t="str">
        <v>1.4G</v>
      </c>
      <c r="P662" t="str">
        <v>1008-F2-69257855</v>
      </c>
      <c r="Q662">
        <v>0.171</v>
      </c>
      <c r="R662" t="str">
        <v>2</v>
      </c>
      <c r="S662">
        <v>25</v>
      </c>
      <c r="T662" t="str">
        <v>F-00000300</v>
      </c>
      <c r="U662">
        <v>0</v>
      </c>
      <c r="V662">
        <v>4.9035</v>
      </c>
      <c r="W662">
        <v>6</v>
      </c>
      <c r="X662" t="str">
        <v/>
      </c>
    </row>
    <row r="663">
      <c r="A663" t="str">
        <v>AutoTable</v>
      </c>
      <c r="D663" t="str">
        <v>01025-17CE</v>
      </c>
      <c r="E663" t="str">
        <v>BATT. Ø25 SÉQ. 100 COMÈTES FRISSON BLANC</v>
      </c>
      <c r="F663" t="str">
        <v>1</v>
      </c>
      <c r="G663" t="str">
        <v/>
      </c>
      <c r="H663" t="str">
        <v>BATTERIE</v>
      </c>
      <c r="I663" t="str">
        <v>SEQUENCEE</v>
      </c>
      <c r="J663">
        <v>25</v>
      </c>
      <c r="K663" t="str">
        <v>CREPITANT</v>
      </c>
      <c r="L663" t="str">
        <v>ARGENT</v>
      </c>
      <c r="M663" t="str">
        <v>CN</v>
      </c>
      <c r="N663" t="str">
        <v>F4</v>
      </c>
      <c r="O663" t="str">
        <v>1.4G</v>
      </c>
      <c r="P663" t="str">
        <v>1008-F4-69245809</v>
      </c>
      <c r="Q663">
        <v>1.3</v>
      </c>
      <c r="R663" t="str">
        <v>25</v>
      </c>
      <c r="S663">
        <v>36</v>
      </c>
      <c r="T663" t="str">
        <v>F-00000262</v>
      </c>
      <c r="U663">
        <v>109</v>
      </c>
      <c r="V663">
        <v>15.481</v>
      </c>
      <c r="W663">
        <v>74</v>
      </c>
      <c r="X663" t="str">
        <v>https://tinyurl.com/y3muzj4o</v>
      </c>
    </row>
    <row r="664">
      <c r="A664" t="str">
        <v>AutoTable</v>
      </c>
      <c r="D664" t="str">
        <v>01025-19CE</v>
      </c>
      <c r="E664" t="str">
        <v>BATT. Ø25 SÉQ. 100 COMÈTES FILET D'OR</v>
      </c>
      <c r="F664" t="str">
        <v>1</v>
      </c>
      <c r="G664" t="str">
        <v/>
      </c>
      <c r="H664" t="str">
        <v>BATTERIE</v>
      </c>
      <c r="I664" t="str">
        <v>SEQUENCEE</v>
      </c>
      <c r="J664">
        <v>25</v>
      </c>
      <c r="K664" t="str">
        <v>PLEUREUR</v>
      </c>
      <c r="L664" t="str">
        <v>KAMURO</v>
      </c>
      <c r="M664" t="str">
        <v>CN</v>
      </c>
      <c r="N664" t="str">
        <v>F4</v>
      </c>
      <c r="O664" t="str">
        <v>1.4G</v>
      </c>
      <c r="P664" t="str">
        <v>1008-F4-69245809</v>
      </c>
      <c r="Q664">
        <v>1.26</v>
      </c>
      <c r="R664" t="str">
        <v>25</v>
      </c>
      <c r="S664">
        <v>36</v>
      </c>
      <c r="T664" t="str">
        <v>F-00000262</v>
      </c>
      <c r="U664">
        <v>151</v>
      </c>
      <c r="V664">
        <v>15.6275</v>
      </c>
      <c r="W664">
        <v>1</v>
      </c>
      <c r="X664" t="str">
        <v/>
      </c>
    </row>
    <row r="665">
      <c r="A665" t="str">
        <v>AutoTable</v>
      </c>
      <c r="D665" t="str">
        <v>01025-20CE</v>
      </c>
      <c r="E665" t="str">
        <v>BATT. Ø25 SÉQ. 100 COMÈTES ROSE</v>
      </c>
      <c r="F665" t="str">
        <v>1</v>
      </c>
      <c r="G665" t="str">
        <v/>
      </c>
      <c r="H665" t="str">
        <v>BATTERIE</v>
      </c>
      <c r="I665" t="str">
        <v>SEQUENCEE</v>
      </c>
      <c r="J665">
        <v>25</v>
      </c>
      <c r="K665" t="str">
        <v>COMETE</v>
      </c>
      <c r="L665" t="str">
        <v>ROSE</v>
      </c>
      <c r="M665" t="str">
        <v>CN</v>
      </c>
      <c r="N665" t="str">
        <v>F4</v>
      </c>
      <c r="O665" t="str">
        <v>1.4G</v>
      </c>
      <c r="P665" t="str">
        <v>1008-F4-69245809</v>
      </c>
      <c r="Q665">
        <v>1.484</v>
      </c>
      <c r="R665" t="str">
        <v>25</v>
      </c>
      <c r="S665">
        <v>36</v>
      </c>
      <c r="T665" t="str">
        <v>F-00000262</v>
      </c>
      <c r="U665">
        <v>15</v>
      </c>
      <c r="V665">
        <v>8.89</v>
      </c>
      <c r="W665">
        <v>0</v>
      </c>
      <c r="X665" t="str">
        <v>https://youtu.be/sjxh0NwFBAA</v>
      </c>
    </row>
    <row r="666">
      <c r="A666" t="str">
        <v>AutoTable</v>
      </c>
      <c r="D666" t="str">
        <v>01025-26CE</v>
      </c>
      <c r="E666" t="str">
        <v>BATT. Ø25 SÉQ. 100 COMÈTES MANDARINE</v>
      </c>
      <c r="F666" t="str">
        <v>1</v>
      </c>
      <c r="G666" t="str">
        <v/>
      </c>
      <c r="H666" t="str">
        <v>BATTERIE</v>
      </c>
      <c r="I666" t="str">
        <v>SEQUENCEE</v>
      </c>
      <c r="J666">
        <v>25</v>
      </c>
      <c r="K666" t="str">
        <v>COMETE</v>
      </c>
      <c r="L666" t="str">
        <v>ORANGE</v>
      </c>
      <c r="M666" t="str">
        <v>CN</v>
      </c>
      <c r="N666" t="str">
        <v>F4</v>
      </c>
      <c r="O666" t="str">
        <v>1.4G</v>
      </c>
      <c r="P666" t="str">
        <v>1008-F4-69245809</v>
      </c>
      <c r="Q666">
        <v>1.484</v>
      </c>
      <c r="R666" t="str">
        <v>25</v>
      </c>
      <c r="S666">
        <v>36</v>
      </c>
      <c r="T666" t="str">
        <v>F-00000262</v>
      </c>
      <c r="U666">
        <v>0</v>
      </c>
      <c r="V666">
        <v>14.7</v>
      </c>
      <c r="W666">
        <v>0</v>
      </c>
      <c r="X666" t="str">
        <v>https://tinyurl.com/yyysrmw9</v>
      </c>
    </row>
    <row r="667">
      <c r="A667" t="str">
        <v>AutoTable</v>
      </c>
      <c r="D667" t="str">
        <v>01030-17CE</v>
      </c>
      <c r="E667" t="str">
        <v>BATT. Ø30 SÉQ. 100 PAF FRISSON BLANC</v>
      </c>
      <c r="F667" t="str">
        <v>1</v>
      </c>
      <c r="G667" t="str">
        <v/>
      </c>
      <c r="H667" t="str">
        <v>BATTERIE</v>
      </c>
      <c r="I667" t="str">
        <v>SEQUENCEE</v>
      </c>
      <c r="J667">
        <v>30</v>
      </c>
      <c r="K667" t="str">
        <v>CREPITANT</v>
      </c>
      <c r="L667" t="str">
        <v>ARGENT</v>
      </c>
      <c r="M667" t="str">
        <v>CN</v>
      </c>
      <c r="N667" t="str">
        <v>F4</v>
      </c>
      <c r="O667" t="str">
        <v>1.4G</v>
      </c>
      <c r="P667" t="str">
        <v>1008-F4-69245811</v>
      </c>
      <c r="Q667">
        <v>1.75</v>
      </c>
      <c r="R667" t="str">
        <v>30</v>
      </c>
      <c r="S667">
        <v>45</v>
      </c>
      <c r="T667" t="str">
        <v>F-00000262</v>
      </c>
      <c r="U667">
        <v>25</v>
      </c>
      <c r="V667">
        <v>25.2575</v>
      </c>
      <c r="W667">
        <v>0</v>
      </c>
      <c r="X667" t="str">
        <v>https://youtu.be/6qn3NBFiSqw</v>
      </c>
    </row>
    <row r="668">
      <c r="A668" t="str">
        <v>AutoTable</v>
      </c>
      <c r="D668" t="str">
        <v>01030-19CE</v>
      </c>
      <c r="E668" t="str">
        <v>BATT. Ø30 SÉQ. 100 PAF FILET OR</v>
      </c>
      <c r="F668" t="str">
        <v>1</v>
      </c>
      <c r="G668" t="str">
        <v/>
      </c>
      <c r="H668" t="str">
        <v>BATTERIE</v>
      </c>
      <c r="I668" t="str">
        <v>SEQUENCEE</v>
      </c>
      <c r="J668">
        <v>30</v>
      </c>
      <c r="K668" t="str">
        <v>PLEUREUR</v>
      </c>
      <c r="L668" t="str">
        <v>KAMURO</v>
      </c>
      <c r="M668" t="str">
        <v>CN</v>
      </c>
      <c r="N668" t="str">
        <v>F4</v>
      </c>
      <c r="O668" t="str">
        <v>1.4G</v>
      </c>
      <c r="P668" t="str">
        <v>1008-F4-69245811</v>
      </c>
      <c r="Q668">
        <v>2.05</v>
      </c>
      <c r="R668" t="str">
        <v>30</v>
      </c>
      <c r="S668">
        <v>45</v>
      </c>
      <c r="T668" t="str">
        <v>F-00000262</v>
      </c>
      <c r="U668">
        <v>66</v>
      </c>
      <c r="V668">
        <v>25.05</v>
      </c>
      <c r="W668">
        <v>0</v>
      </c>
      <c r="X668" t="str">
        <v>https://youtu.be/ZrxFeXG6kOI</v>
      </c>
    </row>
    <row r="669">
      <c r="A669" t="str">
        <v>AutoTable</v>
      </c>
      <c r="D669" t="str">
        <v>02025-72</v>
      </c>
      <c r="E669" t="str">
        <v>BATT. Ø25  SÉQ. 200 POISSON BLEU/VIOLET/ŒUF DE D.</v>
      </c>
      <c r="F669" t="str">
        <v>1</v>
      </c>
      <c r="G669" t="str">
        <v/>
      </c>
      <c r="H669" t="str">
        <v>BATTERIE</v>
      </c>
      <c r="I669" t="str">
        <v>SEQUENCEE</v>
      </c>
      <c r="J669">
        <v>25</v>
      </c>
      <c r="K669" t="str">
        <v>SERPENTEAUX</v>
      </c>
      <c r="L669" t="str">
        <v>BLEU</v>
      </c>
      <c r="M669" t="str">
        <v>CN</v>
      </c>
      <c r="N669" t="str">
        <v>F4</v>
      </c>
      <c r="O669" t="str">
        <v>1.4G</v>
      </c>
      <c r="P669" t="str">
        <v>1008-F4-69257906</v>
      </c>
      <c r="Q669">
        <v>1.85</v>
      </c>
      <c r="R669" t="str">
        <v>30</v>
      </c>
      <c r="S669">
        <v>45</v>
      </c>
      <c r="T669" t="str">
        <v>F-00000114</v>
      </c>
      <c r="U669">
        <v>62</v>
      </c>
      <c r="V669">
        <v>31.37</v>
      </c>
      <c r="W669">
        <v>0</v>
      </c>
      <c r="X669" t="str">
        <v>https://youtu.be/sXYDzSeBBHc</v>
      </c>
    </row>
    <row r="670">
      <c r="A670" t="str">
        <v>AutoTable</v>
      </c>
      <c r="D670" t="str">
        <v>03020-62CE</v>
      </c>
      <c r="E670" t="str">
        <v>BATT. Ø20 SÉQ. 300 MOSAÏQUES VERT ET ROUGE EN X</v>
      </c>
      <c r="F670" t="str">
        <v>1</v>
      </c>
      <c r="G670" t="str">
        <v/>
      </c>
      <c r="H670" t="str">
        <v>BATTERIE</v>
      </c>
      <c r="I670" t="str">
        <v>SEQUENCEE</v>
      </c>
      <c r="J670">
        <v>20</v>
      </c>
      <c r="K670" t="str">
        <v>MOSAIQUE</v>
      </c>
      <c r="L670" t="str">
        <v>VERT</v>
      </c>
      <c r="M670" t="str">
        <v>CN</v>
      </c>
      <c r="N670" t="str">
        <v>F4</v>
      </c>
      <c r="O670" t="str">
        <v>1.4G</v>
      </c>
      <c r="P670" t="str">
        <v>1008-F4-69245806</v>
      </c>
      <c r="Q670">
        <v>3.152</v>
      </c>
      <c r="R670" t="str">
        <v>30</v>
      </c>
      <c r="S670">
        <v>30</v>
      </c>
      <c r="T670" t="str">
        <v>F-00000262</v>
      </c>
      <c r="U670">
        <v>46</v>
      </c>
      <c r="V670">
        <v>35.18875</v>
      </c>
      <c r="W670">
        <v>0</v>
      </c>
      <c r="X670" t="str">
        <v>https://youtu.be/VmEe2NvdYRo</v>
      </c>
    </row>
    <row r="671">
      <c r="A671" t="str">
        <v>AutoTable</v>
      </c>
      <c r="D671" t="str">
        <v>03031FOR</v>
      </c>
      <c r="E671" t="str">
        <v>BATT. Ø30 SÉQ. 20 PAF FILET OR + 10 BTTES FILET OR</v>
      </c>
      <c r="F671" t="str">
        <v>1</v>
      </c>
      <c r="G671" t="str">
        <v/>
      </c>
      <c r="H671" t="str">
        <v>BATTERIE</v>
      </c>
      <c r="I671" t="str">
        <v>SEQUENCEE</v>
      </c>
      <c r="J671">
        <v>30</v>
      </c>
      <c r="K671" t="str">
        <v>PLEUREUR</v>
      </c>
      <c r="L671" t="str">
        <v>KAMURO</v>
      </c>
      <c r="M671" t="str">
        <v>CN</v>
      </c>
      <c r="N671" t="str">
        <v>F3</v>
      </c>
      <c r="O671" t="str">
        <v>1.4G</v>
      </c>
      <c r="P671" t="str">
        <v>1008-F3-69247041</v>
      </c>
      <c r="Q671">
        <v>0.642</v>
      </c>
      <c r="R671" t="str">
        <v>10</v>
      </c>
      <c r="S671">
        <v>25</v>
      </c>
      <c r="T671" t="str">
        <v>F-00000300</v>
      </c>
      <c r="U671">
        <v>201</v>
      </c>
      <c r="V671">
        <v>8.44222</v>
      </c>
      <c r="W671">
        <v>0</v>
      </c>
      <c r="X671" t="str">
        <v>https://tinyurl.com/y57suk5p</v>
      </c>
    </row>
    <row r="672">
      <c r="A672" t="str">
        <v>AutoTable</v>
      </c>
      <c r="D672" t="str">
        <v>03031SPCB</v>
      </c>
      <c r="E672" t="str">
        <v>BATT. Ø30 SÉQ. 20 PAF PAILL. OR + 10 BTTES CLI BLC</v>
      </c>
      <c r="F672" t="str">
        <v>1</v>
      </c>
      <c r="G672" t="str">
        <v/>
      </c>
      <c r="H672" t="str">
        <v>BATTERIE</v>
      </c>
      <c r="I672" t="str">
        <v>SEQUENCEE</v>
      </c>
      <c r="J672">
        <v>30</v>
      </c>
      <c r="K672" t="str">
        <v>CLIGNO</v>
      </c>
      <c r="L672" t="str">
        <v>BLANC</v>
      </c>
      <c r="M672" t="str">
        <v>CN</v>
      </c>
      <c r="N672" t="str">
        <v>F3</v>
      </c>
      <c r="O672" t="str">
        <v>1.4G</v>
      </c>
      <c r="P672" t="str">
        <v>1008-F3-69247041</v>
      </c>
      <c r="Q672">
        <v>0.642</v>
      </c>
      <c r="R672" t="str">
        <v>10</v>
      </c>
      <c r="S672">
        <v>25</v>
      </c>
      <c r="T672" t="str">
        <v>F-00000300</v>
      </c>
      <c r="U672">
        <v>236</v>
      </c>
      <c r="V672">
        <v>8.44188</v>
      </c>
      <c r="W672">
        <v>0</v>
      </c>
      <c r="X672" t="str">
        <v>https://youtu.be/d-ddLpVagDk</v>
      </c>
    </row>
    <row r="673">
      <c r="A673" t="str">
        <v>AutoTable</v>
      </c>
      <c r="D673" t="str">
        <v>04025FO</v>
      </c>
      <c r="E673" t="str">
        <v>BATT. Ø25 SÉQ. 40 COMÈTES FILET D'OR</v>
      </c>
      <c r="F673" t="str">
        <v>1</v>
      </c>
      <c r="G673" t="str">
        <v/>
      </c>
      <c r="H673" t="str">
        <v>BATTERIE</v>
      </c>
      <c r="I673" t="str">
        <v>SEQUENCEE</v>
      </c>
      <c r="J673">
        <v>25</v>
      </c>
      <c r="K673" t="str">
        <v>PLEUREUR</v>
      </c>
      <c r="L673" t="str">
        <v>KAMURO</v>
      </c>
      <c r="M673" t="str">
        <v>CN</v>
      </c>
      <c r="N673" t="str">
        <v>F3</v>
      </c>
      <c r="O673" t="str">
        <v>1.4G</v>
      </c>
      <c r="P673" t="str">
        <v>1008-F3-69248602</v>
      </c>
      <c r="Q673">
        <v>0.52</v>
      </c>
      <c r="R673" t="str">
        <v>30</v>
      </c>
      <c r="S673">
        <v>25</v>
      </c>
      <c r="T673" t="str">
        <v>F-00000234</v>
      </c>
      <c r="U673">
        <v>237</v>
      </c>
      <c r="V673">
        <v>5.23375</v>
      </c>
      <c r="W673">
        <v>121</v>
      </c>
      <c r="X673" t="str">
        <v>https://youtu.be/L6zEFIFGWtw</v>
      </c>
    </row>
    <row r="674">
      <c r="A674" t="str">
        <v>AutoTable</v>
      </c>
      <c r="D674" t="str">
        <v>04026R-S</v>
      </c>
      <c r="E674" t="str">
        <v>BATT. Ø25 SÉQ. 40 COMÈTES MOSAÏQUE ROUGES</v>
      </c>
      <c r="F674" t="str">
        <v>1</v>
      </c>
      <c r="G674" t="str">
        <v>2020</v>
      </c>
      <c r="H674" t="str">
        <v>BATTERIE</v>
      </c>
      <c r="I674" t="str">
        <v>SEQUENCEE</v>
      </c>
      <c r="J674">
        <v>25</v>
      </c>
      <c r="K674" t="str">
        <v>MOSAIQUE</v>
      </c>
      <c r="L674" t="str">
        <v>ROUGE</v>
      </c>
      <c r="M674" t="str">
        <v>CN</v>
      </c>
      <c r="N674" t="str">
        <v>F3</v>
      </c>
      <c r="O674" t="str">
        <v>1.4G</v>
      </c>
      <c r="P674" t="str">
        <v>1008-F3-69248603</v>
      </c>
      <c r="Q674">
        <v>0.68</v>
      </c>
      <c r="R674" t="str">
        <v>30</v>
      </c>
      <c r="S674">
        <v>25</v>
      </c>
      <c r="T674" t="str">
        <v>F-00000234</v>
      </c>
      <c r="U674">
        <v>223</v>
      </c>
      <c r="V674">
        <v>6.58983</v>
      </c>
      <c r="W674">
        <v>91</v>
      </c>
      <c r="X674" t="str">
        <v/>
      </c>
    </row>
    <row r="675">
      <c r="A675" t="str">
        <v>AutoTable</v>
      </c>
      <c r="D675" t="str">
        <v>04027CB-S</v>
      </c>
      <c r="E675" t="str">
        <v>BATT. Ø25 SÉQ. 40  ARAIGNÉES CLIGNO BLANC</v>
      </c>
      <c r="F675" t="str">
        <v>1</v>
      </c>
      <c r="G675" t="str">
        <v>2020</v>
      </c>
      <c r="H675" t="str">
        <v>BATTERIE</v>
      </c>
      <c r="I675" t="str">
        <v>SEQUENCEE</v>
      </c>
      <c r="J675">
        <v>25</v>
      </c>
      <c r="K675" t="str">
        <v>CLIGNO</v>
      </c>
      <c r="L675" t="str">
        <v>BLANC</v>
      </c>
      <c r="M675" t="str">
        <v>CN</v>
      </c>
      <c r="N675" t="str">
        <v>F2</v>
      </c>
      <c r="O675" t="str">
        <v>1.4G</v>
      </c>
      <c r="P675" t="str">
        <v>1008-F2-69259638</v>
      </c>
      <c r="Q675">
        <v>0.488</v>
      </c>
      <c r="R675" t="str">
        <v>30</v>
      </c>
      <c r="S675">
        <v>25</v>
      </c>
      <c r="T675" t="str">
        <v>F-00000344</v>
      </c>
      <c r="U675">
        <v>381</v>
      </c>
      <c r="V675">
        <v>6.4225</v>
      </c>
      <c r="W675">
        <v>1</v>
      </c>
      <c r="X675" t="str">
        <v/>
      </c>
    </row>
    <row r="676">
      <c r="A676" t="str">
        <v>AutoTable</v>
      </c>
      <c r="D676" t="str">
        <v>09925-17CE</v>
      </c>
      <c r="E676" t="str">
        <v>BATT. Ø25 SÉQ. CŒUR 99 COMÈTES FRISSON BLANC</v>
      </c>
      <c r="F676" t="str">
        <v>1</v>
      </c>
      <c r="G676" t="str">
        <v/>
      </c>
      <c r="H676" t="str">
        <v>BATTERIE</v>
      </c>
      <c r="I676" t="str">
        <v>SEQUENCEE</v>
      </c>
      <c r="J676">
        <v>25</v>
      </c>
      <c r="K676" t="str">
        <v>CREPITANT</v>
      </c>
      <c r="L676" t="str">
        <v>ARGENT</v>
      </c>
      <c r="M676" t="str">
        <v>CN</v>
      </c>
      <c r="N676" t="str">
        <v>F4</v>
      </c>
      <c r="O676" t="str">
        <v>1.4G</v>
      </c>
      <c r="P676" t="str">
        <v>1008-F4-69245809</v>
      </c>
      <c r="Q676">
        <v>1.287</v>
      </c>
      <c r="R676" t="str">
        <v>30</v>
      </c>
      <c r="S676">
        <v>36</v>
      </c>
      <c r="T676" t="str">
        <v>F-00000262</v>
      </c>
      <c r="U676">
        <v>46</v>
      </c>
      <c r="V676">
        <v>16.91</v>
      </c>
      <c r="W676">
        <v>47</v>
      </c>
      <c r="X676" t="str">
        <v>https://youtu.be/oi3RpXtBWyA</v>
      </c>
    </row>
    <row r="677">
      <c r="A677" t="str">
        <v>AutoTable</v>
      </c>
      <c r="D677" t="str">
        <v>09925-18CE</v>
      </c>
      <c r="E677" t="str">
        <v>BATT. Ø25 SÉQ. CŒUR 99 COMÈTES FILET D'OR</v>
      </c>
      <c r="F677" t="str">
        <v>1</v>
      </c>
      <c r="G677" t="str">
        <v>2019</v>
      </c>
      <c r="H677" t="str">
        <v>BATTERIE</v>
      </c>
      <c r="I677" t="str">
        <v>SEQUENCEE</v>
      </c>
      <c r="J677">
        <v>25</v>
      </c>
      <c r="K677" t="str">
        <v>PLEUREUR</v>
      </c>
      <c r="L677" t="str">
        <v>KAMURO</v>
      </c>
      <c r="M677" t="str">
        <v>CN</v>
      </c>
      <c r="N677" t="str">
        <v>F4</v>
      </c>
      <c r="O677" t="str">
        <v>1.4G</v>
      </c>
      <c r="P677" t="str">
        <v>1008-F4-69245809</v>
      </c>
      <c r="Q677">
        <v>1.265</v>
      </c>
      <c r="R677" t="str">
        <v>30</v>
      </c>
      <c r="S677">
        <v>36</v>
      </c>
      <c r="T677" t="str">
        <v>F-00000262</v>
      </c>
      <c r="U677">
        <v>65</v>
      </c>
      <c r="V677">
        <v>15.89929</v>
      </c>
      <c r="W677">
        <v>0</v>
      </c>
      <c r="X677" t="str">
        <v>https://tinyurl.com/y6fp3pb3</v>
      </c>
    </row>
    <row r="678">
      <c r="A678" t="str">
        <v>AutoTable</v>
      </c>
      <c r="D678" t="str">
        <v>403043</v>
      </c>
      <c r="E678" t="str">
        <v>BATT. Ø25  SÉQ. 30 PAF CLIGNO + BTTES OEUFS DE D.</v>
      </c>
      <c r="F678" t="str">
        <v>1</v>
      </c>
      <c r="G678" t="str">
        <v/>
      </c>
      <c r="H678" t="str">
        <v>BATTERIE</v>
      </c>
      <c r="I678" t="str">
        <v>SEQUENCEE</v>
      </c>
      <c r="J678">
        <v>25</v>
      </c>
      <c r="K678" t="str">
        <v>CREPITANT</v>
      </c>
      <c r="L678" t="str">
        <v>BLANC</v>
      </c>
      <c r="M678" t="str">
        <v>CN</v>
      </c>
      <c r="N678" t="str">
        <v>F2</v>
      </c>
      <c r="O678" t="str">
        <v>1.4G</v>
      </c>
      <c r="P678" t="str">
        <v>1008-F2-69246333</v>
      </c>
      <c r="Q678">
        <v>0.435</v>
      </c>
      <c r="R678" t="str">
        <v>30</v>
      </c>
      <c r="S678">
        <v>8</v>
      </c>
      <c r="T678" t="str">
        <v>F-00000234</v>
      </c>
      <c r="U678">
        <v>133</v>
      </c>
      <c r="V678">
        <v>4.80467</v>
      </c>
      <c r="W678">
        <v>0</v>
      </c>
      <c r="X678" t="str">
        <v>https://youtu.be/LfQZzha60Jk</v>
      </c>
    </row>
    <row r="679">
      <c r="A679" t="str">
        <v>AutoTable</v>
      </c>
      <c r="D679" t="str">
        <v>403048</v>
      </c>
      <c r="E679" t="str">
        <v>BATT. Ø25 SÉQ. 30 BTTES FILET OR &amp; ÉTOILE ASSORTIE</v>
      </c>
      <c r="F679" t="str">
        <v>1</v>
      </c>
      <c r="G679" t="str">
        <v/>
      </c>
      <c r="H679" t="str">
        <v>BATTERIE</v>
      </c>
      <c r="I679" t="str">
        <v>SEQUENCEE</v>
      </c>
      <c r="J679">
        <v>25</v>
      </c>
      <c r="K679" t="str">
        <v>PLEUREUR</v>
      </c>
      <c r="L679" t="str">
        <v>KAMURO</v>
      </c>
      <c r="M679" t="str">
        <v>CN</v>
      </c>
      <c r="N679" t="str">
        <v>F2</v>
      </c>
      <c r="O679" t="str">
        <v>1.4G</v>
      </c>
      <c r="P679" t="str">
        <v>1008-F2-69246333</v>
      </c>
      <c r="Q679">
        <v>0.39</v>
      </c>
      <c r="R679" t="str">
        <v>30</v>
      </c>
      <c r="S679">
        <v>8</v>
      </c>
      <c r="T679" t="str">
        <v>F-00000234</v>
      </c>
      <c r="U679">
        <v>67</v>
      </c>
      <c r="V679">
        <v>4.79063</v>
      </c>
      <c r="W679">
        <v>0</v>
      </c>
      <c r="X679" t="str">
        <v>https://tinyurl.com/yy55jk6x</v>
      </c>
    </row>
    <row r="680">
      <c r="A680" t="str">
        <v>AutoTable</v>
      </c>
      <c r="D680" t="str">
        <v>01331-AS</v>
      </c>
      <c r="E680" t="str">
        <v>BATT. Ø30 SÉQ. 13 COMÈTES ARGENT</v>
      </c>
      <c r="F680" t="str">
        <v>1</v>
      </c>
      <c r="G680" t="str">
        <v/>
      </c>
      <c r="H680" t="str">
        <v>BATTERIE</v>
      </c>
      <c r="I680" t="str">
        <v>SEQUENCEE</v>
      </c>
      <c r="J680">
        <v>30</v>
      </c>
      <c r="K680" t="str">
        <v>COMETE</v>
      </c>
      <c r="L680" t="str">
        <v>ARGENT</v>
      </c>
      <c r="M680" t="str">
        <v>CN</v>
      </c>
      <c r="N680" t="str">
        <v>F4</v>
      </c>
      <c r="O680" t="str">
        <v>1.4G</v>
      </c>
      <c r="P680" t="str">
        <v>1170-F4-03192</v>
      </c>
      <c r="Q680">
        <v>0.325</v>
      </c>
      <c r="R680" t="str">
        <v>2</v>
      </c>
      <c r="S680">
        <v>45</v>
      </c>
      <c r="T680" t="str">
        <v>F-00000234</v>
      </c>
      <c r="U680">
        <v>626</v>
      </c>
      <c r="V680">
        <v>4.10438</v>
      </c>
      <c r="W680">
        <v>626</v>
      </c>
      <c r="X680" t="str">
        <v>https://youtu.be/EEHSZWTYOJc</v>
      </c>
    </row>
    <row r="681">
      <c r="A681" t="str">
        <v>AutoTable</v>
      </c>
      <c r="D681" t="str">
        <v>01331-BS</v>
      </c>
      <c r="E681" t="str">
        <v>BATT. Ø30 SÉQ. 13 COMÈTES BLEUES TRAÎNÉES ARGENT</v>
      </c>
      <c r="F681" t="str">
        <v>1</v>
      </c>
      <c r="G681" t="str">
        <v>2020</v>
      </c>
      <c r="H681" t="str">
        <v>BATTERIE</v>
      </c>
      <c r="I681" t="str">
        <v>SEQUENCEE</v>
      </c>
      <c r="J681">
        <v>30</v>
      </c>
      <c r="K681" t="str">
        <v>COMETE</v>
      </c>
      <c r="L681" t="str">
        <v>BLEU</v>
      </c>
      <c r="M681" t="str">
        <v>CN</v>
      </c>
      <c r="N681" t="str">
        <v>F2</v>
      </c>
      <c r="O681" t="str">
        <v>1.4G</v>
      </c>
      <c r="P681" t="str">
        <v>1008-F2-69257856</v>
      </c>
      <c r="Q681">
        <v>0.299</v>
      </c>
      <c r="R681" t="str">
        <v>2</v>
      </c>
      <c r="S681">
        <v>25</v>
      </c>
      <c r="T681" t="str">
        <v>F-00000300</v>
      </c>
      <c r="U681">
        <v>0</v>
      </c>
      <c r="V681">
        <v>3.59</v>
      </c>
      <c r="W681">
        <v>0</v>
      </c>
      <c r="X681" t="str">
        <v/>
      </c>
    </row>
    <row r="682">
      <c r="A682" t="str">
        <v>AutoTable</v>
      </c>
      <c r="D682" t="str">
        <v>01331-CBS</v>
      </c>
      <c r="E682" t="str">
        <v>BATT. Ø30 SÉQ. 13 PAF CLIGNO BLANC</v>
      </c>
      <c r="F682" t="str">
        <v>1</v>
      </c>
      <c r="G682" t="str">
        <v/>
      </c>
      <c r="H682" t="str">
        <v>BATTERIE</v>
      </c>
      <c r="I682" t="str">
        <v>SEQUENCEE</v>
      </c>
      <c r="J682">
        <v>30</v>
      </c>
      <c r="K682" t="str">
        <v>CLIGNO</v>
      </c>
      <c r="L682" t="str">
        <v>BLANC</v>
      </c>
      <c r="M682" t="str">
        <v>CN</v>
      </c>
      <c r="N682" t="str">
        <v>F4</v>
      </c>
      <c r="O682" t="str">
        <v>1.4G</v>
      </c>
      <c r="P682" t="str">
        <v>1170-F4-03188</v>
      </c>
      <c r="Q682">
        <v>0.325</v>
      </c>
      <c r="R682" t="str">
        <v>2</v>
      </c>
      <c r="S682">
        <v>45</v>
      </c>
      <c r="T682" t="str">
        <v>F-00000234</v>
      </c>
      <c r="U682">
        <v>441</v>
      </c>
      <c r="V682">
        <v>4.10444</v>
      </c>
      <c r="W682">
        <v>90</v>
      </c>
      <c r="X682" t="str">
        <v>https://youtu.be/UPrVyGMl18w</v>
      </c>
    </row>
    <row r="683">
      <c r="A683" t="str">
        <v>AutoTable</v>
      </c>
      <c r="D683" t="str">
        <v>01331-FOBS</v>
      </c>
      <c r="E683" t="str">
        <v>BATT. Ø30 SÉQ. 13 PAF FILET D'OR À BLEU</v>
      </c>
      <c r="F683" t="str">
        <v>1</v>
      </c>
      <c r="G683" t="str">
        <v/>
      </c>
      <c r="H683" t="str">
        <v>BATTERIE</v>
      </c>
      <c r="I683" t="str">
        <v>SEQUENCEE</v>
      </c>
      <c r="J683">
        <v>30</v>
      </c>
      <c r="K683" t="str">
        <v>PLEUREUR</v>
      </c>
      <c r="L683" t="str">
        <v>KAMURO</v>
      </c>
      <c r="M683" t="str">
        <v>CN</v>
      </c>
      <c r="N683" t="str">
        <v>F4</v>
      </c>
      <c r="O683" t="str">
        <v>1.4G</v>
      </c>
      <c r="P683" t="str">
        <v>1170-F4-03188</v>
      </c>
      <c r="Q683">
        <v>0.26</v>
      </c>
      <c r="R683" t="str">
        <v>4</v>
      </c>
      <c r="S683">
        <v>45</v>
      </c>
      <c r="T683" t="str">
        <v>F-00000234</v>
      </c>
      <c r="U683">
        <v>470</v>
      </c>
      <c r="V683">
        <v>4.10458</v>
      </c>
      <c r="W683">
        <v>6</v>
      </c>
      <c r="X683" t="str">
        <v>https://youtu.be/ik6GmIOuTbI</v>
      </c>
    </row>
    <row r="684">
      <c r="A684" t="str">
        <v>AutoTable</v>
      </c>
      <c r="D684" t="str">
        <v>01331-FOS</v>
      </c>
      <c r="E684" t="str">
        <v>BATT. Ø30 SÉQ. 13 PAF FILET D'OR</v>
      </c>
      <c r="F684" t="str">
        <v>1</v>
      </c>
      <c r="G684" t="str">
        <v/>
      </c>
      <c r="H684" t="str">
        <v>BATTERIE</v>
      </c>
      <c r="I684" t="str">
        <v>SEQUENCEE</v>
      </c>
      <c r="J684">
        <v>30</v>
      </c>
      <c r="K684" t="str">
        <v>PLEUREUR</v>
      </c>
      <c r="L684" t="str">
        <v>KAMURO</v>
      </c>
      <c r="M684" t="str">
        <v>CN</v>
      </c>
      <c r="N684" t="str">
        <v>F4</v>
      </c>
      <c r="O684" t="str">
        <v>1.4G</v>
      </c>
      <c r="P684" t="str">
        <v>1170-F4-03188</v>
      </c>
      <c r="Q684">
        <v>0.325</v>
      </c>
      <c r="R684" t="str">
        <v>2</v>
      </c>
      <c r="S684">
        <v>45</v>
      </c>
      <c r="T684" t="str">
        <v>F-00000234</v>
      </c>
      <c r="U684">
        <v>286</v>
      </c>
      <c r="V684">
        <v>4.10452</v>
      </c>
      <c r="W684">
        <v>147</v>
      </c>
      <c r="X684" t="str">
        <v>https://youtu.be/9evO-O_KAOk</v>
      </c>
    </row>
    <row r="685">
      <c r="A685" t="str">
        <v>AutoTable</v>
      </c>
      <c r="D685" t="str">
        <v>01331-RS</v>
      </c>
      <c r="E685" t="str">
        <v>BATT. Ø30 SÉQ. 13 COMÈTES ROUGES TRAÎNÉES ARGENT</v>
      </c>
      <c r="F685" t="str">
        <v>1</v>
      </c>
      <c r="G685" t="str">
        <v/>
      </c>
      <c r="H685" t="str">
        <v>BATTERIE</v>
      </c>
      <c r="I685" t="str">
        <v>SEQUENCEE</v>
      </c>
      <c r="J685">
        <v>30</v>
      </c>
      <c r="K685" t="str">
        <v>COMETE</v>
      </c>
      <c r="L685" t="str">
        <v>ROUGE</v>
      </c>
      <c r="M685" t="str">
        <v>CN</v>
      </c>
      <c r="N685" t="str">
        <v>F4</v>
      </c>
      <c r="O685" t="str">
        <v>1.4G</v>
      </c>
      <c r="P685" t="str">
        <v>1170-F4-03192</v>
      </c>
      <c r="Q685">
        <v>0.325</v>
      </c>
      <c r="R685" t="str">
        <v>2</v>
      </c>
      <c r="S685">
        <v>45</v>
      </c>
      <c r="T685" t="str">
        <v>F-00000234</v>
      </c>
      <c r="U685">
        <v>311</v>
      </c>
      <c r="V685">
        <v>4.1045</v>
      </c>
      <c r="W685">
        <v>70</v>
      </c>
      <c r="X685" t="str">
        <v>https://youtu.be/dSiwMzsdpLM</v>
      </c>
    </row>
    <row r="686">
      <c r="A686" t="str">
        <v>AutoTable</v>
      </c>
      <c r="D686" t="str">
        <v>01513-19</v>
      </c>
      <c r="E686" t="str">
        <v>BATT.150 COUPS HEVEA TOURNANT FILET D'OR BA/7854</v>
      </c>
      <c r="F686" t="str">
        <v>ANCIENNES REFS</v>
      </c>
      <c r="G686" t="str">
        <v/>
      </c>
      <c r="H686" t="str">
        <v>BATTERIE</v>
      </c>
      <c r="I686" t="str">
        <v>SEQUENCEE</v>
      </c>
      <c r="J686">
        <v>13</v>
      </c>
      <c r="K686" t="str">
        <v/>
      </c>
      <c r="L686" t="str">
        <v/>
      </c>
      <c r="M686" t="str">
        <v>CN</v>
      </c>
      <c r="N686" t="str">
        <v>K4</v>
      </c>
      <c r="O686" t="str">
        <v>1.4G</v>
      </c>
      <c r="P686" t="str">
        <v>BA/78541/07/17</v>
      </c>
      <c r="Q686">
        <v>0.356</v>
      </c>
      <c r="R686" t="str">
        <v>20</v>
      </c>
      <c r="S686">
        <v>40</v>
      </c>
      <c r="T686" t="str">
        <v>F-00000300</v>
      </c>
      <c r="U686">
        <v>0</v>
      </c>
      <c r="V686">
        <v>12.87</v>
      </c>
      <c r="W686">
        <v>0</v>
      </c>
      <c r="X686" t="str">
        <v/>
      </c>
    </row>
    <row r="687">
      <c r="A687" t="str">
        <v>AutoTable</v>
      </c>
      <c r="D687" t="str">
        <v>01930-08S</v>
      </c>
      <c r="E687" t="str">
        <v>BATT. Ø30 SÉQ. 19 PAF ASSORTIS</v>
      </c>
      <c r="F687" t="str">
        <v>1</v>
      </c>
      <c r="G687" t="str">
        <v/>
      </c>
      <c r="H687" t="str">
        <v>BATTERIE</v>
      </c>
      <c r="I687" t="str">
        <v>SEQUENCEE</v>
      </c>
      <c r="J687">
        <v>30</v>
      </c>
      <c r="K687" t="str">
        <v>POT A FEU</v>
      </c>
      <c r="L687" t="str">
        <v>ASSORTI</v>
      </c>
      <c r="M687" t="str">
        <v>CN</v>
      </c>
      <c r="N687" t="str">
        <v>F4</v>
      </c>
      <c r="O687" t="str">
        <v>1.4G</v>
      </c>
      <c r="P687" t="str">
        <v>1170-F4-03188</v>
      </c>
      <c r="Q687">
        <v>0.475</v>
      </c>
      <c r="R687" t="str">
        <v>2</v>
      </c>
      <c r="S687">
        <v>45</v>
      </c>
      <c r="T687" t="str">
        <v>F-00000300</v>
      </c>
      <c r="U687">
        <v>116</v>
      </c>
      <c r="V687">
        <v>8.455</v>
      </c>
      <c r="W687">
        <v>0</v>
      </c>
      <c r="X687" t="str">
        <v>https://youtu.be/s4WFKpGWDjg</v>
      </c>
    </row>
    <row r="688">
      <c r="A688" t="str">
        <v>AutoTable</v>
      </c>
      <c r="D688" t="str">
        <v>04024-06SCE</v>
      </c>
      <c r="E688" t="str">
        <v>BATT. 24 MM 40 CPS SEQUENCEES MOSAIQUES ROUGES</v>
      </c>
      <c r="F688" t="str">
        <v>ANCIENNES REFS</v>
      </c>
      <c r="G688" t="str">
        <v/>
      </c>
      <c r="H688" t="str">
        <v>BATTERIE</v>
      </c>
      <c r="I688" t="str">
        <v>SEQUENCEE</v>
      </c>
      <c r="J688">
        <v>25</v>
      </c>
      <c r="K688" t="str">
        <v>MOSAIQUE</v>
      </c>
      <c r="L688" t="str">
        <v>ROUGE</v>
      </c>
      <c r="M688" t="str">
        <v>CN</v>
      </c>
      <c r="N688" t="str">
        <v>F3</v>
      </c>
      <c r="O688" t="str">
        <v>1.4G</v>
      </c>
      <c r="P688" t="str">
        <v>1008-F3-69244066</v>
      </c>
      <c r="Q688">
        <v>0.95</v>
      </c>
      <c r="R688" t="str">
        <v>25</v>
      </c>
      <c r="S688">
        <v>25</v>
      </c>
      <c r="T688" t="str">
        <v>F-00000262</v>
      </c>
      <c r="U688">
        <v>0</v>
      </c>
      <c r="V688">
        <v>8.82</v>
      </c>
      <c r="W688">
        <v>0</v>
      </c>
      <c r="X688" t="str">
        <v/>
      </c>
    </row>
    <row r="689">
      <c r="A689" t="str">
        <v>AutoTable</v>
      </c>
      <c r="D689" t="str">
        <v>04025-81SCE</v>
      </c>
      <c r="E689" t="str">
        <v>BATT. 24 MM 40 CPS SEQUENCEES COMETES FILET D'O</v>
      </c>
      <c r="F689" t="str">
        <v>ANCIENNES REFS</v>
      </c>
      <c r="G689" t="str">
        <v/>
      </c>
      <c r="H689" t="str">
        <v>BATTERIE</v>
      </c>
      <c r="I689" t="str">
        <v>SEQUENCEE</v>
      </c>
      <c r="J689">
        <v>25</v>
      </c>
      <c r="K689" t="str">
        <v>COMETE</v>
      </c>
      <c r="L689" t="str">
        <v>OR</v>
      </c>
      <c r="M689" t="str">
        <v>CN</v>
      </c>
      <c r="N689" t="str">
        <v>F4</v>
      </c>
      <c r="O689" t="str">
        <v>1.4G</v>
      </c>
      <c r="P689" t="str">
        <v>1008-F4-69245809</v>
      </c>
      <c r="Q689">
        <v>0.375</v>
      </c>
      <c r="R689" t="str">
        <v>25</v>
      </c>
      <c r="S689">
        <v>36</v>
      </c>
      <c r="T689" t="str">
        <v>F-00000262</v>
      </c>
      <c r="U689">
        <v>0</v>
      </c>
      <c r="V689">
        <v>8.82</v>
      </c>
      <c r="W689">
        <v>0</v>
      </c>
      <c r="X689" t="str">
        <v/>
      </c>
    </row>
    <row r="690">
      <c r="A690" t="str">
        <v>AutoTable</v>
      </c>
      <c r="D690" t="str">
        <v>04028TB</v>
      </c>
      <c r="E690" t="str">
        <v>BATT. Ø25 SÉQ. 40 SERPENTEAUX ARGENT</v>
      </c>
      <c r="F690" t="str">
        <v>1</v>
      </c>
      <c r="G690" t="str">
        <v/>
      </c>
      <c r="H690" t="str">
        <v>BATTERIE</v>
      </c>
      <c r="I690" t="str">
        <v>SEQUENCEE</v>
      </c>
      <c r="J690">
        <v>25</v>
      </c>
      <c r="K690" t="str">
        <v>SERPENTEAUX</v>
      </c>
      <c r="L690" t="str">
        <v>ARGENT</v>
      </c>
      <c r="M690" t="str">
        <v>CN</v>
      </c>
      <c r="N690" t="str">
        <v>F2</v>
      </c>
      <c r="O690" t="str">
        <v>1.4G</v>
      </c>
      <c r="P690" t="str">
        <v>1008-F2-69248608</v>
      </c>
      <c r="Q690">
        <v>0.34</v>
      </c>
      <c r="R690" t="str">
        <v>30</v>
      </c>
      <c r="S690">
        <v>8</v>
      </c>
      <c r="T690" t="str">
        <v>F-00000234</v>
      </c>
      <c r="U690">
        <v>413</v>
      </c>
      <c r="V690">
        <v>6.17167</v>
      </c>
      <c r="W690">
        <v>77</v>
      </c>
      <c r="X690" t="str">
        <v>https://youtu.be/Wb58MZZyfRk</v>
      </c>
    </row>
    <row r="691">
      <c r="A691" t="str">
        <v>AutoTable</v>
      </c>
      <c r="D691" t="str">
        <v>04030-11SCE</v>
      </c>
      <c r="E691" t="str">
        <v>BATT. Ø30 SÉQ. 40 COMÈTES MOSAÏQUE B/B/R</v>
      </c>
      <c r="F691" t="str">
        <v>1</v>
      </c>
      <c r="G691" t="str">
        <v/>
      </c>
      <c r="H691" t="str">
        <v>BATTERIE</v>
      </c>
      <c r="I691" t="str">
        <v>SEQUENCEE</v>
      </c>
      <c r="J691">
        <v>30</v>
      </c>
      <c r="K691" t="str">
        <v>MOSAIQUE</v>
      </c>
      <c r="L691" t="str">
        <v>TRICOLORE</v>
      </c>
      <c r="M691" t="str">
        <v>CN</v>
      </c>
      <c r="N691" t="str">
        <v>F4</v>
      </c>
      <c r="O691" t="str">
        <v>1.4G</v>
      </c>
      <c r="P691" t="str">
        <v>1008-F4-69245814</v>
      </c>
      <c r="Q691">
        <v>1.256</v>
      </c>
      <c r="R691" t="str">
        <v>25</v>
      </c>
      <c r="S691">
        <v>45</v>
      </c>
      <c r="T691" t="str">
        <v>F-00000262</v>
      </c>
      <c r="U691">
        <v>45</v>
      </c>
      <c r="V691">
        <v>15.86</v>
      </c>
      <c r="W691">
        <v>0</v>
      </c>
      <c r="X691" t="str">
        <v>https://youtu.be/AhTPOaw3JBE</v>
      </c>
    </row>
    <row r="692">
      <c r="A692" t="str">
        <v>AutoTable</v>
      </c>
      <c r="D692" t="str">
        <v>04030-19SCE</v>
      </c>
      <c r="E692" t="str">
        <v>BATT. 30 MM 40 CPS SEQUENCES BBES FILET D'OR</v>
      </c>
      <c r="F692" t="str">
        <v>ANCIENNES REFS</v>
      </c>
      <c r="G692" t="str">
        <v/>
      </c>
      <c r="H692" t="str">
        <v>BATTERIE</v>
      </c>
      <c r="I692" t="str">
        <v>SEQUENCEE</v>
      </c>
      <c r="J692">
        <v>30</v>
      </c>
      <c r="K692" t="str">
        <v>BOMBE</v>
      </c>
      <c r="L692" t="str">
        <v>OR</v>
      </c>
      <c r="M692" t="str">
        <v>CN</v>
      </c>
      <c r="N692" t="str">
        <v>F3</v>
      </c>
      <c r="O692" t="str">
        <v>1.4G</v>
      </c>
      <c r="P692" t="str">
        <v>1008-F3-69244066</v>
      </c>
      <c r="Q692">
        <v>0.802</v>
      </c>
      <c r="R692" t="str">
        <v>25</v>
      </c>
      <c r="S692">
        <v>25</v>
      </c>
      <c r="T692" t="str">
        <v>F-00000262</v>
      </c>
      <c r="U692">
        <v>0</v>
      </c>
      <c r="V692">
        <v>16</v>
      </c>
      <c r="W692">
        <v>0</v>
      </c>
      <c r="X692" t="str">
        <v/>
      </c>
    </row>
    <row r="693">
      <c r="A693" t="str">
        <v>AutoTable</v>
      </c>
      <c r="D693" t="str">
        <v>04530-82</v>
      </c>
      <c r="E693" t="str">
        <v>BATT. Ø25 SÉQ. 45 PAF OR &amp; BLEU + BTTES FILET OR</v>
      </c>
      <c r="F693" t="str">
        <v>1</v>
      </c>
      <c r="G693" t="str">
        <v/>
      </c>
      <c r="H693" t="str">
        <v>BATTERIE</v>
      </c>
      <c r="I693" t="str">
        <v>SEQUENCEE</v>
      </c>
      <c r="J693">
        <v>25</v>
      </c>
      <c r="K693" t="str">
        <v>PLEUREUR</v>
      </c>
      <c r="L693" t="str">
        <v>KAMURO</v>
      </c>
      <c r="M693" t="str">
        <v>CN</v>
      </c>
      <c r="N693" t="str">
        <v>F3</v>
      </c>
      <c r="O693" t="str">
        <v>1.4G</v>
      </c>
      <c r="P693" t="str">
        <v>1008-F3-69244484</v>
      </c>
      <c r="Q693">
        <v>0.725</v>
      </c>
      <c r="R693" t="str">
        <v>30</v>
      </c>
      <c r="S693">
        <v>25</v>
      </c>
      <c r="T693" t="str">
        <v>F-00000344</v>
      </c>
      <c r="U693">
        <v>170</v>
      </c>
      <c r="V693">
        <v>7.9405</v>
      </c>
      <c r="W693">
        <v>100</v>
      </c>
      <c r="X693" t="str">
        <v>https://youtu.be/AurivmmquF0</v>
      </c>
    </row>
    <row r="694">
      <c r="A694" t="str">
        <v>AutoTable</v>
      </c>
      <c r="D694" t="str">
        <v>07030-38</v>
      </c>
      <c r="E694" t="str">
        <v>BATT. 30 MM 70 CPS TOURNANT PAF ET FEUILLES MULTIC</v>
      </c>
      <c r="F694" t="str">
        <v>OPPORTUNITE</v>
      </c>
      <c r="G694" t="str">
        <v/>
      </c>
      <c r="H694" t="str">
        <v>BATTERIE</v>
      </c>
      <c r="I694" t="str">
        <v>SEQUENCEE</v>
      </c>
      <c r="J694">
        <v>30</v>
      </c>
      <c r="K694" t="str">
        <v>SPECIAL FEUILLE</v>
      </c>
      <c r="L694" t="str">
        <v>MULTICOLORE</v>
      </c>
      <c r="M694" t="str">
        <v>CN</v>
      </c>
      <c r="N694" t="str">
        <v>F4</v>
      </c>
      <c r="O694" t="str">
        <v>1.4G</v>
      </c>
      <c r="P694" t="str">
        <v>1008-F4-69254060</v>
      </c>
      <c r="Q694">
        <v>1.07</v>
      </c>
      <c r="R694" t="str">
        <v>25</v>
      </c>
      <c r="S694">
        <v>45</v>
      </c>
      <c r="T694" t="str">
        <v>F-00000300</v>
      </c>
      <c r="U694">
        <v>39</v>
      </c>
      <c r="V694">
        <v>26.181</v>
      </c>
      <c r="W694">
        <v>0</v>
      </c>
      <c r="X694" t="str">
        <v/>
      </c>
    </row>
    <row r="695">
      <c r="A695" t="str">
        <v>AutoTable</v>
      </c>
      <c r="D695" t="str">
        <v>08024-02CE</v>
      </c>
      <c r="E695" t="str">
        <v>BATT. Ø24 SÉQ. 80 BTTES SERPENTEAUX ARGT + TC BLEU</v>
      </c>
      <c r="F695" t="str">
        <v>1</v>
      </c>
      <c r="G695" t="str">
        <v/>
      </c>
      <c r="H695" t="str">
        <v>BATTERIE</v>
      </c>
      <c r="I695" t="str">
        <v>SEQUENCEE</v>
      </c>
      <c r="J695">
        <v>25</v>
      </c>
      <c r="K695" t="str">
        <v>SERPENTEAUX</v>
      </c>
      <c r="L695" t="str">
        <v>BLEU</v>
      </c>
      <c r="M695" t="str">
        <v>CN</v>
      </c>
      <c r="N695" t="str">
        <v>F4</v>
      </c>
      <c r="O695" t="str">
        <v>1.4G</v>
      </c>
      <c r="P695" t="str">
        <v>1008-F4-69254323</v>
      </c>
      <c r="Q695">
        <v>0.728</v>
      </c>
      <c r="R695" t="str">
        <v>24</v>
      </c>
      <c r="S695">
        <v>36</v>
      </c>
      <c r="T695" t="str">
        <v>F-00000262</v>
      </c>
      <c r="U695">
        <v>2</v>
      </c>
      <c r="V695">
        <v>13.0525</v>
      </c>
      <c r="W695">
        <v>0</v>
      </c>
      <c r="X695" t="str">
        <v>https://youtu.be/MnaJSo9dNRs</v>
      </c>
    </row>
    <row r="696">
      <c r="A696" t="str">
        <v>AutoTable</v>
      </c>
      <c r="D696" t="str">
        <v>08024-06CE</v>
      </c>
      <c r="E696" t="str">
        <v>BATT. Ø24 SÉQ. 80 BTTES SERPENT. ARGT + TC ROUGE</v>
      </c>
      <c r="F696" t="str">
        <v>1</v>
      </c>
      <c r="G696" t="str">
        <v/>
      </c>
      <c r="H696" t="str">
        <v>BATTERIE</v>
      </c>
      <c r="I696" t="str">
        <v>SEQUENCEE</v>
      </c>
      <c r="J696">
        <v>25</v>
      </c>
      <c r="K696" t="str">
        <v>SERPENTEAUX</v>
      </c>
      <c r="L696" t="str">
        <v>ROUGE</v>
      </c>
      <c r="M696" t="str">
        <v>CN</v>
      </c>
      <c r="N696" t="str">
        <v>F4</v>
      </c>
      <c r="O696" t="str">
        <v>1.4G</v>
      </c>
      <c r="P696" t="str">
        <v>1008-F4-69254323</v>
      </c>
      <c r="Q696">
        <v>0.728</v>
      </c>
      <c r="R696" t="str">
        <v>24</v>
      </c>
      <c r="S696">
        <v>36</v>
      </c>
      <c r="T696" t="str">
        <v>F-00000262</v>
      </c>
      <c r="U696">
        <v>4</v>
      </c>
      <c r="V696">
        <v>13.02</v>
      </c>
      <c r="W696">
        <v>0</v>
      </c>
      <c r="X696" t="str">
        <v>https://youtu.be/P8W6iYuJ5oY</v>
      </c>
    </row>
    <row r="697">
      <c r="A697" t="str">
        <v>AutoTable</v>
      </c>
      <c r="D697" t="str">
        <v>08024-26CE</v>
      </c>
      <c r="E697" t="str">
        <v>BATT. 24 MM 80 CPS HEVEA TOURNANT MANDARINE</v>
      </c>
      <c r="F697" t="str">
        <v>ANCIENNES REFS</v>
      </c>
      <c r="G697" t="str">
        <v/>
      </c>
      <c r="H697" t="str">
        <v>BATTERIE</v>
      </c>
      <c r="I697" t="str">
        <v>SEQUENCEE</v>
      </c>
      <c r="J697">
        <v>25</v>
      </c>
      <c r="K697" t="str">
        <v>SPECIAL SERPENTIN</v>
      </c>
      <c r="L697" t="str">
        <v>ORANGE</v>
      </c>
      <c r="M697" t="str">
        <v>CN</v>
      </c>
      <c r="N697" t="str">
        <v>F4</v>
      </c>
      <c r="O697" t="str">
        <v>1.4G</v>
      </c>
      <c r="P697" t="str">
        <v>1008-F4-69254323</v>
      </c>
      <c r="Q697">
        <v>0.939</v>
      </c>
      <c r="R697" t="str">
        <v>24</v>
      </c>
      <c r="S697">
        <v>36</v>
      </c>
      <c r="T697" t="str">
        <v>F-00000262</v>
      </c>
      <c r="U697">
        <v>0</v>
      </c>
      <c r="V697">
        <v>13.02</v>
      </c>
      <c r="W697">
        <v>0</v>
      </c>
      <c r="X697" t="str">
        <v/>
      </c>
    </row>
    <row r="698">
      <c r="A698" t="str">
        <v>AutoTable</v>
      </c>
      <c r="D698" t="str">
        <v>08024-28CE</v>
      </c>
      <c r="E698" t="str">
        <v>BATT. 24 MM 80 CPS HEVEA TOURNANT AQUA</v>
      </c>
      <c r="F698" t="str">
        <v>ANCIENNES REFS</v>
      </c>
      <c r="G698" t="str">
        <v/>
      </c>
      <c r="H698" t="str">
        <v>BATTERIE</v>
      </c>
      <c r="I698" t="str">
        <v>SEQUENCEE</v>
      </c>
      <c r="J698">
        <v>25</v>
      </c>
      <c r="K698" t="str">
        <v>SPECIAL SERPENTIN</v>
      </c>
      <c r="L698" t="str">
        <v>AQUA</v>
      </c>
      <c r="M698" t="str">
        <v>CN</v>
      </c>
      <c r="N698" t="str">
        <v>F4</v>
      </c>
      <c r="O698" t="str">
        <v>1.4G</v>
      </c>
      <c r="P698" t="str">
        <v>1008-F4-69254323</v>
      </c>
      <c r="Q698">
        <v>1.029</v>
      </c>
      <c r="R698" t="str">
        <v>24</v>
      </c>
      <c r="S698">
        <v>36</v>
      </c>
      <c r="T698" t="str">
        <v>F-00000262</v>
      </c>
      <c r="U698">
        <v>0</v>
      </c>
      <c r="V698">
        <v>13.02</v>
      </c>
      <c r="W698">
        <v>0</v>
      </c>
      <c r="X698" t="str">
        <v/>
      </c>
    </row>
    <row r="699">
      <c r="A699" t="str">
        <v>AutoTable</v>
      </c>
      <c r="D699" t="str">
        <v>403624</v>
      </c>
      <c r="E699" t="str">
        <v>BATT. Ø30 SÉQ. 36 BTTES ROUGE &amp; CLI + SERP. ARGT</v>
      </c>
      <c r="F699" t="str">
        <v>1</v>
      </c>
      <c r="G699" t="str">
        <v/>
      </c>
      <c r="H699" t="str">
        <v>BATTERIE</v>
      </c>
      <c r="I699" t="str">
        <v>SEQUENCEE</v>
      </c>
      <c r="J699">
        <v>30</v>
      </c>
      <c r="K699" t="str">
        <v>CLIGNO</v>
      </c>
      <c r="L699" t="str">
        <v>ROUGE</v>
      </c>
      <c r="M699" t="str">
        <v>CN</v>
      </c>
      <c r="N699" t="str">
        <v>F3</v>
      </c>
      <c r="O699" t="str">
        <v>1.4G</v>
      </c>
      <c r="P699" t="str">
        <v>1008-F3-69246329</v>
      </c>
      <c r="Q699">
        <v>0.702</v>
      </c>
      <c r="R699" t="str">
        <v>20</v>
      </c>
      <c r="S699">
        <v>25</v>
      </c>
      <c r="T699" t="str">
        <v>F-00000234</v>
      </c>
      <c r="U699">
        <v>131</v>
      </c>
      <c r="V699">
        <v>8.665</v>
      </c>
      <c r="W699">
        <v>1</v>
      </c>
      <c r="X699" t="str">
        <v>https://youtu.be/0brrQkHG4sE</v>
      </c>
    </row>
    <row r="700">
      <c r="A700" t="str">
        <v>AutoTable</v>
      </c>
      <c r="D700" t="str">
        <v>410071</v>
      </c>
      <c r="E700" t="str">
        <v>BATT. Ø30 SÉQ. 100 BTTES FILET D'OR + TC FILET OR</v>
      </c>
      <c r="F700" t="str">
        <v>1</v>
      </c>
      <c r="G700" t="str">
        <v/>
      </c>
      <c r="H700" t="str">
        <v>BATTERIE</v>
      </c>
      <c r="I700" t="str">
        <v>SEQUENCEE</v>
      </c>
      <c r="J700">
        <v>30</v>
      </c>
      <c r="K700" t="str">
        <v>PLEUREUR</v>
      </c>
      <c r="L700" t="str">
        <v>KAMURO</v>
      </c>
      <c r="M700" t="str">
        <v>CN</v>
      </c>
      <c r="N700" t="str">
        <v>F4</v>
      </c>
      <c r="O700" t="str">
        <v>1.4G</v>
      </c>
      <c r="P700" t="str">
        <v>2463-F4-0007</v>
      </c>
      <c r="Q700">
        <v>2</v>
      </c>
      <c r="R700" t="str">
        <v>40</v>
      </c>
      <c r="S700">
        <v>45</v>
      </c>
      <c r="T700" t="str">
        <v>F-00000300</v>
      </c>
      <c r="U700">
        <v>149</v>
      </c>
      <c r="V700">
        <v>27.8445</v>
      </c>
      <c r="W700">
        <v>56</v>
      </c>
      <c r="X700" t="str">
        <v>https://youtu.be/j-bbQukZdPU</v>
      </c>
    </row>
    <row r="701">
      <c r="A701" t="str">
        <v>AutoTable</v>
      </c>
      <c r="D701" t="str">
        <v>410080</v>
      </c>
      <c r="E701" t="str">
        <v>BATT. Ø30 SÉQ. 100 PAF BLEU + BTTE CASCADE F. D'OR</v>
      </c>
      <c r="F701" t="str">
        <v>1</v>
      </c>
      <c r="G701" t="str">
        <v/>
      </c>
      <c r="H701" t="str">
        <v>BATTERIE</v>
      </c>
      <c r="I701" t="str">
        <v>SEQUENCEE</v>
      </c>
      <c r="J701">
        <v>30</v>
      </c>
      <c r="K701" t="str">
        <v>PLEUREUR</v>
      </c>
      <c r="L701" t="str">
        <v>KAMURO</v>
      </c>
      <c r="M701" t="str">
        <v>CN</v>
      </c>
      <c r="N701" t="str">
        <v>F4</v>
      </c>
      <c r="O701" t="str">
        <v>1.4G</v>
      </c>
      <c r="P701" t="str">
        <v>2463-F4-0007</v>
      </c>
      <c r="Q701">
        <v>2</v>
      </c>
      <c r="R701" t="str">
        <v>45</v>
      </c>
      <c r="S701">
        <v>45</v>
      </c>
      <c r="T701" t="str">
        <v>F-00000300</v>
      </c>
      <c r="U701">
        <v>272</v>
      </c>
      <c r="V701">
        <v>27.84929</v>
      </c>
      <c r="W701">
        <v>61</v>
      </c>
      <c r="X701" t="str">
        <v>https://youtu.be/fEaq49s7AjA</v>
      </c>
    </row>
    <row r="702">
      <c r="A702" t="str">
        <v>AutoTable</v>
      </c>
      <c r="D702" t="str">
        <v>703300A</v>
      </c>
      <c r="E702" t="str">
        <v>BBE Ø75 PIVOINES ASSORTIES</v>
      </c>
      <c r="F702" t="str">
        <v>1</v>
      </c>
      <c r="G702" t="str">
        <v/>
      </c>
      <c r="H702" t="str">
        <v>BOMBE</v>
      </c>
      <c r="I702" t="str">
        <v>ASSORTIE</v>
      </c>
      <c r="J702">
        <v>75</v>
      </c>
      <c r="K702" t="str">
        <v>PIVOINE</v>
      </c>
      <c r="L702" t="str">
        <v>ASSORTI</v>
      </c>
      <c r="M702" t="str">
        <v>CN</v>
      </c>
      <c r="N702" t="str">
        <v>F4</v>
      </c>
      <c r="O702" t="str">
        <v>1.3G</v>
      </c>
      <c r="P702" t="str">
        <v>1008-F4-69252667</v>
      </c>
      <c r="Q702">
        <v>0.14</v>
      </c>
      <c r="R702" t="str">
        <v>3</v>
      </c>
      <c r="S702">
        <v>75</v>
      </c>
      <c r="T702" t="str">
        <v>F-00000300</v>
      </c>
      <c r="U702">
        <v>9015</v>
      </c>
      <c r="V702">
        <v>1.07333</v>
      </c>
      <c r="W702">
        <v>8055</v>
      </c>
      <c r="X702" t="str">
        <v/>
      </c>
    </row>
    <row r="703">
      <c r="A703" t="str">
        <v>AutoTable</v>
      </c>
      <c r="D703" t="str">
        <v>703300A-72</v>
      </c>
      <c r="E703" t="str">
        <v>BOMBE Ø75 PIVOINE ASSORTIES(72)</v>
      </c>
      <c r="F703" t="str">
        <v>ANCIENNES REFS</v>
      </c>
      <c r="G703" t="str">
        <v/>
      </c>
      <c r="H703" t="str">
        <v>BOMBE</v>
      </c>
      <c r="I703" t="str">
        <v>ASSORTIE</v>
      </c>
      <c r="J703">
        <v>75</v>
      </c>
      <c r="K703" t="str">
        <v>PIVOINE</v>
      </c>
      <c r="L703" t="str">
        <v>ASSORTI</v>
      </c>
      <c r="M703" t="str">
        <v>CN</v>
      </c>
      <c r="N703" t="str">
        <v>F4</v>
      </c>
      <c r="O703" t="str">
        <v>1.3G</v>
      </c>
      <c r="P703" t="str">
        <v>1008-F4-69252667</v>
      </c>
      <c r="Q703">
        <v>0.14</v>
      </c>
      <c r="R703" t="str">
        <v>3</v>
      </c>
      <c r="S703">
        <v>75</v>
      </c>
      <c r="T703" t="str">
        <v>F-00000300</v>
      </c>
      <c r="U703">
        <v>0</v>
      </c>
      <c r="V703">
        <v>0.8812</v>
      </c>
      <c r="W703">
        <v>0</v>
      </c>
      <c r="X703" t="str">
        <v/>
      </c>
    </row>
    <row r="704">
      <c r="A704" t="str">
        <v>AutoTable</v>
      </c>
      <c r="D704" t="str">
        <v>703400A</v>
      </c>
      <c r="E704" t="str">
        <v>BBE Ø100 PIVOINES ASSORTIES</v>
      </c>
      <c r="F704" t="str">
        <v>1</v>
      </c>
      <c r="G704" t="str">
        <v/>
      </c>
      <c r="H704" t="str">
        <v>BOMBE</v>
      </c>
      <c r="I704" t="str">
        <v>ASSORTIE</v>
      </c>
      <c r="J704">
        <v>100</v>
      </c>
      <c r="K704" t="str">
        <v>PIVOINE</v>
      </c>
      <c r="L704" t="str">
        <v>ASSORTI</v>
      </c>
      <c r="M704" t="str">
        <v>CN</v>
      </c>
      <c r="N704" t="str">
        <v>F4</v>
      </c>
      <c r="O704" t="str">
        <v>1.3G</v>
      </c>
      <c r="P704" t="str">
        <v>1008-F4-69252665</v>
      </c>
      <c r="Q704">
        <v>0.32</v>
      </c>
      <c r="R704" t="str">
        <v>3,5</v>
      </c>
      <c r="S704">
        <v>100</v>
      </c>
      <c r="T704" t="str">
        <v>F-00000300</v>
      </c>
      <c r="U704">
        <v>2962</v>
      </c>
      <c r="V704">
        <v>2.02466</v>
      </c>
      <c r="W704">
        <v>0</v>
      </c>
      <c r="X704" t="str">
        <v/>
      </c>
    </row>
    <row r="705">
      <c r="A705" t="str">
        <v>AutoTable</v>
      </c>
      <c r="D705" t="str">
        <v>703500A</v>
      </c>
      <c r="E705" t="str">
        <v>BBE Ø125 PIVOINES ASSORTIES</v>
      </c>
      <c r="F705" t="str">
        <v>1</v>
      </c>
      <c r="G705" t="str">
        <v/>
      </c>
      <c r="H705" t="str">
        <v>BOMBE</v>
      </c>
      <c r="I705" t="str">
        <v>ASSORTIE</v>
      </c>
      <c r="J705">
        <v>125</v>
      </c>
      <c r="K705" t="str">
        <v>PIVOINE</v>
      </c>
      <c r="L705" t="str">
        <v>ASSORTI</v>
      </c>
      <c r="M705" t="str">
        <v>CN</v>
      </c>
      <c r="N705" t="str">
        <v>F4</v>
      </c>
      <c r="O705" t="str">
        <v>1.3G</v>
      </c>
      <c r="P705" t="str">
        <v>1008-F4-69253205</v>
      </c>
      <c r="Q705">
        <v>0.7</v>
      </c>
      <c r="R705" t="str">
        <v>3,8</v>
      </c>
      <c r="S705">
        <v>125</v>
      </c>
      <c r="T705" t="str">
        <v>F-00000300</v>
      </c>
      <c r="U705">
        <v>597</v>
      </c>
      <c r="V705">
        <v>3.82551</v>
      </c>
      <c r="W705">
        <v>0</v>
      </c>
      <c r="X705" t="str">
        <v/>
      </c>
    </row>
    <row r="706">
      <c r="A706" t="str">
        <v>AutoTable</v>
      </c>
      <c r="D706" t="str">
        <v>703600A</v>
      </c>
      <c r="E706" t="str">
        <v>BBE Ø150 PIVOINES ASSORTIES</v>
      </c>
      <c r="F706" t="str">
        <v>1</v>
      </c>
      <c r="G706" t="str">
        <v/>
      </c>
      <c r="H706" t="str">
        <v>BOMBE</v>
      </c>
      <c r="I706" t="str">
        <v>ASSORTIE</v>
      </c>
      <c r="J706">
        <v>150</v>
      </c>
      <c r="K706" t="str">
        <v>PIVOINE</v>
      </c>
      <c r="L706" t="str">
        <v>ASSORTI</v>
      </c>
      <c r="M706" t="str">
        <v>CN</v>
      </c>
      <c r="N706" t="str">
        <v>F4</v>
      </c>
      <c r="O706" t="str">
        <v>1.3G</v>
      </c>
      <c r="P706" t="str">
        <v>1008-F4-69253207</v>
      </c>
      <c r="Q706">
        <v>1.05</v>
      </c>
      <c r="R706" t="str">
        <v>4</v>
      </c>
      <c r="S706">
        <v>150</v>
      </c>
      <c r="T706" t="str">
        <v>F-00000234</v>
      </c>
      <c r="U706">
        <v>414</v>
      </c>
      <c r="V706">
        <v>5.99174</v>
      </c>
      <c r="W706">
        <v>230</v>
      </c>
      <c r="X706" t="str">
        <v/>
      </c>
    </row>
    <row r="707">
      <c r="A707" t="str">
        <v>AutoTable</v>
      </c>
      <c r="D707" t="str">
        <v>78010-00</v>
      </c>
      <c r="E707" t="str">
        <v>BOMBE 100 MM PIVOINE ASSORTIE K3</v>
      </c>
      <c r="F707" t="str">
        <v>ANCIENNES REFS</v>
      </c>
      <c r="G707" t="str">
        <v/>
      </c>
      <c r="H707" t="str">
        <v>BOMBE</v>
      </c>
      <c r="I707" t="str">
        <v>ASSORTIE</v>
      </c>
      <c r="J707">
        <v>100</v>
      </c>
      <c r="K707" t="str">
        <v/>
      </c>
      <c r="L707" t="str">
        <v/>
      </c>
      <c r="M707" t="str">
        <v>CN</v>
      </c>
      <c r="N707" t="str">
        <v>K3</v>
      </c>
      <c r="O707" t="str">
        <v>1.3G</v>
      </c>
      <c r="P707" t="str">
        <v>AD/BB/61854</v>
      </c>
      <c r="Q707">
        <v>0.31</v>
      </c>
      <c r="R707" t="str">
        <v>3,3</v>
      </c>
      <c r="S707">
        <v>130</v>
      </c>
      <c r="T707" t="str">
        <v>F-00000300</v>
      </c>
      <c r="U707">
        <v>0</v>
      </c>
      <c r="V707">
        <v>2.25</v>
      </c>
      <c r="W707">
        <v>0</v>
      </c>
      <c r="X707" t="str">
        <v/>
      </c>
    </row>
    <row r="708">
      <c r="A708" t="str">
        <v>AutoTable</v>
      </c>
      <c r="D708" t="str">
        <v>78210-00</v>
      </c>
      <c r="E708" t="str">
        <v>BBE Ø100 ASSORTIES</v>
      </c>
      <c r="F708" t="str">
        <v>1</v>
      </c>
      <c r="G708" t="str">
        <v/>
      </c>
      <c r="H708" t="str">
        <v>BOMBE</v>
      </c>
      <c r="I708" t="str">
        <v>ASSORTIE</v>
      </c>
      <c r="J708">
        <v>100</v>
      </c>
      <c r="K708" t="str">
        <v>MULTI EFFETS</v>
      </c>
      <c r="L708" t="str">
        <v>ASSORTI</v>
      </c>
      <c r="M708" t="str">
        <v>CN</v>
      </c>
      <c r="N708" t="str">
        <v>F4</v>
      </c>
      <c r="O708" t="str">
        <v>1.3G</v>
      </c>
      <c r="P708" t="str">
        <v>1008-F4-69252665</v>
      </c>
      <c r="Q708">
        <v>0.32</v>
      </c>
      <c r="R708" t="str">
        <v>3,5</v>
      </c>
      <c r="S708">
        <v>100</v>
      </c>
      <c r="T708" t="str">
        <v>F-00000300</v>
      </c>
      <c r="U708">
        <v>897</v>
      </c>
      <c r="V708">
        <v>2.125</v>
      </c>
      <c r="W708">
        <v>0</v>
      </c>
      <c r="X708" t="str">
        <v/>
      </c>
    </row>
    <row r="709">
      <c r="A709" t="str">
        <v>AutoTable</v>
      </c>
      <c r="D709" t="str">
        <v>78210-M1</v>
      </c>
      <c r="E709" t="str">
        <v>BBE Ø100 ASSORTIES M1</v>
      </c>
      <c r="F709" t="str">
        <v>1</v>
      </c>
      <c r="G709" t="str">
        <v/>
      </c>
      <c r="H709" t="str">
        <v>BOMBE</v>
      </c>
      <c r="I709" t="str">
        <v>ASSORTIE</v>
      </c>
      <c r="J709">
        <v>100</v>
      </c>
      <c r="K709" t="str">
        <v>MULTI EFFETS</v>
      </c>
      <c r="L709" t="str">
        <v>ASSORTI</v>
      </c>
      <c r="M709" t="str">
        <v>CN</v>
      </c>
      <c r="N709" t="str">
        <v>F4</v>
      </c>
      <c r="O709" t="str">
        <v>1.3G</v>
      </c>
      <c r="P709" t="str">
        <v>1008-F4-69252665</v>
      </c>
      <c r="Q709">
        <v>0.32</v>
      </c>
      <c r="R709" t="str">
        <v>3,5</v>
      </c>
      <c r="S709">
        <v>100</v>
      </c>
      <c r="T709" t="str">
        <v>F-00000300</v>
      </c>
      <c r="U709">
        <v>1211</v>
      </c>
      <c r="V709">
        <v>2.22</v>
      </c>
      <c r="W709">
        <v>0</v>
      </c>
      <c r="X709" t="str">
        <v/>
      </c>
    </row>
    <row r="710">
      <c r="A710" t="str">
        <v>AutoTable</v>
      </c>
      <c r="D710" t="str">
        <v>78210-M2</v>
      </c>
      <c r="E710" t="str">
        <v>BONBE Ø100 ASSORTIE M2</v>
      </c>
      <c r="F710" t="str">
        <v>ANCIENNES REFS</v>
      </c>
      <c r="G710" t="str">
        <v/>
      </c>
      <c r="H710" t="str">
        <v>BOMBE</v>
      </c>
      <c r="I710" t="str">
        <v>ASSORTIE</v>
      </c>
      <c r="J710">
        <v>100</v>
      </c>
      <c r="K710" t="str">
        <v>MULTI EFFETS</v>
      </c>
      <c r="L710" t="str">
        <v>ASSORTI</v>
      </c>
      <c r="M710" t="str">
        <v>CN</v>
      </c>
      <c r="N710" t="str">
        <v>F4</v>
      </c>
      <c r="O710" t="str">
        <v>1.3G</v>
      </c>
      <c r="P710" t="str">
        <v>1170-F4-02742</v>
      </c>
      <c r="Q710">
        <v>0.32</v>
      </c>
      <c r="R710" t="str">
        <v>3,5</v>
      </c>
      <c r="S710">
        <v>100</v>
      </c>
      <c r="T710" t="str">
        <v>F-00000234</v>
      </c>
      <c r="U710">
        <v>0</v>
      </c>
      <c r="V710">
        <v>1.98</v>
      </c>
      <c r="W710">
        <v>0</v>
      </c>
      <c r="X710" t="str">
        <v/>
      </c>
    </row>
    <row r="711">
      <c r="A711" t="str">
        <v>AutoTable</v>
      </c>
      <c r="D711" t="str">
        <v>78210-R1</v>
      </c>
      <c r="E711" t="str">
        <v>BBE Ø100 ASSORTIES R1</v>
      </c>
      <c r="F711" t="str">
        <v>1</v>
      </c>
      <c r="G711" t="str">
        <v/>
      </c>
      <c r="H711" t="str">
        <v>BOMBE</v>
      </c>
      <c r="I711" t="str">
        <v>ASSORTIE</v>
      </c>
      <c r="J711">
        <v>100</v>
      </c>
      <c r="K711" t="str">
        <v>MULTI EFFETS</v>
      </c>
      <c r="L711" t="str">
        <v>ASSORTI</v>
      </c>
      <c r="M711" t="str">
        <v>CN</v>
      </c>
      <c r="N711" t="str">
        <v>F4</v>
      </c>
      <c r="O711" t="str">
        <v>1.3G</v>
      </c>
      <c r="P711" t="str">
        <v>1008-F4-69252665</v>
      </c>
      <c r="Q711">
        <v>0.32</v>
      </c>
      <c r="R711" t="str">
        <v>3,5</v>
      </c>
      <c r="S711">
        <v>100</v>
      </c>
      <c r="T711" t="str">
        <v>F-00000234</v>
      </c>
      <c r="U711">
        <v>2280</v>
      </c>
      <c r="V711">
        <v>2.13367</v>
      </c>
      <c r="W711">
        <v>0</v>
      </c>
      <c r="X711" t="str">
        <v/>
      </c>
    </row>
    <row r="712">
      <c r="A712" t="str">
        <v>AutoTable</v>
      </c>
      <c r="D712" t="str">
        <v>78210-R2</v>
      </c>
      <c r="E712" t="str">
        <v>BONBE Ø100 ASSORTIE R2</v>
      </c>
      <c r="F712" t="str">
        <v>ANCIENNES REFS</v>
      </c>
      <c r="G712" t="str">
        <v/>
      </c>
      <c r="H712" t="str">
        <v>BOMBE</v>
      </c>
      <c r="I712" t="str">
        <v>ASSORTIE</v>
      </c>
      <c r="J712">
        <v>100</v>
      </c>
      <c r="K712" t="str">
        <v>MULTI EFFETS</v>
      </c>
      <c r="L712" t="str">
        <v>ASSORTI</v>
      </c>
      <c r="M712" t="str">
        <v>CN</v>
      </c>
      <c r="N712" t="str">
        <v>F4</v>
      </c>
      <c r="O712" t="str">
        <v>1.3G</v>
      </c>
      <c r="P712" t="str">
        <v>1170-F4-02742</v>
      </c>
      <c r="Q712">
        <v>0.32</v>
      </c>
      <c r="R712" t="str">
        <v>3,5</v>
      </c>
      <c r="S712">
        <v>100</v>
      </c>
      <c r="T712" t="str">
        <v>F-00000234</v>
      </c>
      <c r="U712">
        <v>0</v>
      </c>
      <c r="V712">
        <v>1.97</v>
      </c>
      <c r="W712">
        <v>0</v>
      </c>
      <c r="X712" t="str">
        <v/>
      </c>
    </row>
    <row r="713">
      <c r="A713" t="str">
        <v>AutoTable</v>
      </c>
      <c r="D713" t="str">
        <v>78212-00</v>
      </c>
      <c r="E713" t="str">
        <v>BBE Ø125 ASSORTIES</v>
      </c>
      <c r="F713" t="str">
        <v>1</v>
      </c>
      <c r="G713" t="str">
        <v/>
      </c>
      <c r="H713" t="str">
        <v>BOMBE</v>
      </c>
      <c r="I713" t="str">
        <v>ASSORTIE</v>
      </c>
      <c r="J713">
        <v>125</v>
      </c>
      <c r="K713" t="str">
        <v>MULTI EFFETS</v>
      </c>
      <c r="L713" t="str">
        <v>ASSORTI</v>
      </c>
      <c r="M713" t="str">
        <v>CN</v>
      </c>
      <c r="N713" t="str">
        <v>F4</v>
      </c>
      <c r="O713" t="str">
        <v>1.3G</v>
      </c>
      <c r="P713" t="str">
        <v>1008-F4-69253205</v>
      </c>
      <c r="Q713">
        <v>0.7</v>
      </c>
      <c r="R713" t="str">
        <v>3,8</v>
      </c>
      <c r="S713">
        <v>125</v>
      </c>
      <c r="T713" t="str">
        <v>F-00000234</v>
      </c>
      <c r="U713">
        <v>535</v>
      </c>
      <c r="V713">
        <v>3.47</v>
      </c>
      <c r="W713">
        <v>0</v>
      </c>
      <c r="X713" t="str">
        <v/>
      </c>
    </row>
    <row r="714">
      <c r="A714" t="str">
        <v>AutoTable</v>
      </c>
      <c r="D714" t="str">
        <v>78212-M</v>
      </c>
      <c r="E714" t="str">
        <v>BBE Ø125 ASSORTIES M</v>
      </c>
      <c r="F714" t="str">
        <v>1</v>
      </c>
      <c r="G714" t="str">
        <v/>
      </c>
      <c r="H714" t="str">
        <v>BOMBE</v>
      </c>
      <c r="I714" t="str">
        <v>ASSORTIE</v>
      </c>
      <c r="J714">
        <v>125</v>
      </c>
      <c r="K714" t="str">
        <v>MULTI EFFETS</v>
      </c>
      <c r="L714" t="str">
        <v>ASSORTI</v>
      </c>
      <c r="M714" t="str">
        <v>CN</v>
      </c>
      <c r="N714" t="str">
        <v>F4</v>
      </c>
      <c r="O714" t="str">
        <v>1.3G</v>
      </c>
      <c r="P714" t="str">
        <v>1008-F4-69253205</v>
      </c>
      <c r="Q714">
        <v>0.7</v>
      </c>
      <c r="R714" t="str">
        <v>3,8</v>
      </c>
      <c r="S714">
        <v>125</v>
      </c>
      <c r="T714" t="str">
        <v>F-00000234</v>
      </c>
      <c r="U714">
        <v>902</v>
      </c>
      <c r="V714">
        <v>3.96321</v>
      </c>
      <c r="W714">
        <v>0</v>
      </c>
      <c r="X714" t="str">
        <v/>
      </c>
    </row>
    <row r="715">
      <c r="A715" t="str">
        <v>AutoTable</v>
      </c>
      <c r="D715" t="str">
        <v>78212-R</v>
      </c>
      <c r="E715" t="str">
        <v>BONBE Ø125 ASSORTIE  R</v>
      </c>
      <c r="F715" t="str">
        <v>ANCIENNES REFS</v>
      </c>
      <c r="G715" t="str">
        <v/>
      </c>
      <c r="H715" t="str">
        <v>BOMBE</v>
      </c>
      <c r="I715" t="str">
        <v>ASSORTIE</v>
      </c>
      <c r="J715">
        <v>125</v>
      </c>
      <c r="K715" t="str">
        <v>MULTI EFFETS</v>
      </c>
      <c r="L715" t="str">
        <v>ASSORTI</v>
      </c>
      <c r="M715" t="str">
        <v>CN</v>
      </c>
      <c r="N715" t="str">
        <v>F4</v>
      </c>
      <c r="O715" t="str">
        <v>1.3G</v>
      </c>
      <c r="P715" t="str">
        <v>1170-F4-02744</v>
      </c>
      <c r="Q715">
        <v>0.7</v>
      </c>
      <c r="R715" t="str">
        <v>3,8</v>
      </c>
      <c r="S715">
        <v>125</v>
      </c>
      <c r="T715" t="str">
        <v>F-00000234</v>
      </c>
      <c r="U715">
        <v>0</v>
      </c>
      <c r="V715">
        <v>3.33</v>
      </c>
      <c r="W715">
        <v>0</v>
      </c>
      <c r="X715" t="str">
        <v/>
      </c>
    </row>
    <row r="716">
      <c r="A716" t="str">
        <v>AutoTable</v>
      </c>
      <c r="D716" t="str">
        <v>78215-00</v>
      </c>
      <c r="E716" t="str">
        <v>BBE Ø150 ASSORTIES</v>
      </c>
      <c r="F716" t="str">
        <v>1</v>
      </c>
      <c r="G716" t="str">
        <v/>
      </c>
      <c r="H716" t="str">
        <v>BOMBE</v>
      </c>
      <c r="I716" t="str">
        <v>ASSORTIE</v>
      </c>
      <c r="J716">
        <v>150</v>
      </c>
      <c r="K716" t="str">
        <v>MULTI EFFETS</v>
      </c>
      <c r="L716" t="str">
        <v>ASSORTI</v>
      </c>
      <c r="M716" t="str">
        <v>CN</v>
      </c>
      <c r="N716" t="str">
        <v>F4</v>
      </c>
      <c r="O716" t="str">
        <v>1.3G</v>
      </c>
      <c r="P716" t="str">
        <v>1008-F4-69253207</v>
      </c>
      <c r="Q716">
        <v>1.05</v>
      </c>
      <c r="R716" t="str">
        <v>4</v>
      </c>
      <c r="S716">
        <v>150</v>
      </c>
      <c r="T716" t="str">
        <v>F-00000234</v>
      </c>
      <c r="U716">
        <v>423</v>
      </c>
      <c r="V716">
        <v>5.99667</v>
      </c>
      <c r="W716">
        <v>200</v>
      </c>
      <c r="X716" t="str">
        <v/>
      </c>
    </row>
    <row r="717">
      <c r="A717" t="str">
        <v>AutoTable</v>
      </c>
      <c r="D717" t="str">
        <v>78215-M</v>
      </c>
      <c r="E717" t="str">
        <v>BBE Ø150 ASSORTIE M</v>
      </c>
      <c r="F717" t="str">
        <v>1</v>
      </c>
      <c r="G717" t="str">
        <v/>
      </c>
      <c r="H717" t="str">
        <v>BOMBE</v>
      </c>
      <c r="I717" t="str">
        <v>ASSORTIE</v>
      </c>
      <c r="J717">
        <v>150</v>
      </c>
      <c r="K717" t="str">
        <v>MULTI EFFETS</v>
      </c>
      <c r="L717" t="str">
        <v>ASSORTI</v>
      </c>
      <c r="M717" t="str">
        <v>CN</v>
      </c>
      <c r="N717" t="str">
        <v>F4</v>
      </c>
      <c r="O717" t="str">
        <v>1.3G</v>
      </c>
      <c r="P717" t="str">
        <v>1008-F4-69253207</v>
      </c>
      <c r="Q717">
        <v>1.05</v>
      </c>
      <c r="R717" t="str">
        <v>4</v>
      </c>
      <c r="S717">
        <v>150</v>
      </c>
      <c r="T717" t="str">
        <v>F-00000234</v>
      </c>
      <c r="U717">
        <v>669</v>
      </c>
      <c r="V717">
        <v>5.75</v>
      </c>
      <c r="W717">
        <v>480</v>
      </c>
      <c r="X717" t="str">
        <v/>
      </c>
    </row>
    <row r="718">
      <c r="A718" t="str">
        <v>AutoTable</v>
      </c>
      <c r="D718" t="str">
        <v>78215-R</v>
      </c>
      <c r="E718" t="str">
        <v>BONBE Ø150 ASSORTIE R</v>
      </c>
      <c r="F718" t="str">
        <v>ANCIENNES REFS</v>
      </c>
      <c r="G718" t="str">
        <v/>
      </c>
      <c r="H718" t="str">
        <v>BOMBE</v>
      </c>
      <c r="I718" t="str">
        <v>ASSORTIE</v>
      </c>
      <c r="J718">
        <v>150</v>
      </c>
      <c r="K718" t="str">
        <v>MULTI EFFETS</v>
      </c>
      <c r="L718" t="str">
        <v>ASSORTI</v>
      </c>
      <c r="M718" t="str">
        <v>CN</v>
      </c>
      <c r="N718" t="str">
        <v>F4</v>
      </c>
      <c r="O718" t="str">
        <v>1.3G</v>
      </c>
      <c r="P718" t="str">
        <v>1170-F4-02746</v>
      </c>
      <c r="Q718">
        <v>1.05</v>
      </c>
      <c r="R718" t="str">
        <v>4</v>
      </c>
      <c r="S718">
        <v>150</v>
      </c>
      <c r="T718" t="str">
        <v>F-00000234</v>
      </c>
      <c r="U718">
        <v>0</v>
      </c>
      <c r="V718">
        <v>5.38</v>
      </c>
      <c r="W718">
        <v>3600</v>
      </c>
      <c r="X718" t="str">
        <v/>
      </c>
    </row>
    <row r="719">
      <c r="A719" t="str">
        <v>AutoTable</v>
      </c>
      <c r="D719" t="str">
        <v>78275-00</v>
      </c>
      <c r="E719" t="str">
        <v>BBE Ø75 ASSORTIES</v>
      </c>
      <c r="F719" t="str">
        <v>1</v>
      </c>
      <c r="G719" t="str">
        <v/>
      </c>
      <c r="H719" t="str">
        <v>BOMBE</v>
      </c>
      <c r="I719" t="str">
        <v>ASSORTIE</v>
      </c>
      <c r="J719">
        <v>75</v>
      </c>
      <c r="K719" t="str">
        <v>MULTI EFFETS</v>
      </c>
      <c r="L719" t="str">
        <v>ASSORTI</v>
      </c>
      <c r="M719" t="str">
        <v>CN</v>
      </c>
      <c r="N719" t="str">
        <v>F4</v>
      </c>
      <c r="O719" t="str">
        <v>1.3G</v>
      </c>
      <c r="P719" t="str">
        <v>1008-F4-69252667</v>
      </c>
      <c r="Q719">
        <v>0.14</v>
      </c>
      <c r="R719" t="str">
        <v>3</v>
      </c>
      <c r="S719">
        <v>75</v>
      </c>
      <c r="T719" t="str">
        <v>F-00000234</v>
      </c>
      <c r="U719">
        <v>16064</v>
      </c>
      <c r="V719">
        <v>1.08483</v>
      </c>
      <c r="W719">
        <v>0</v>
      </c>
      <c r="X719" t="str">
        <v/>
      </c>
    </row>
    <row r="720">
      <c r="A720" t="str">
        <v>AutoTable</v>
      </c>
      <c r="D720" t="str">
        <v>78275-M</v>
      </c>
      <c r="E720" t="str">
        <v>BBE Ø75 ASSORTIES M</v>
      </c>
      <c r="F720" t="str">
        <v>1</v>
      </c>
      <c r="G720" t="str">
        <v/>
      </c>
      <c r="H720" t="str">
        <v>BOMBE</v>
      </c>
      <c r="I720" t="str">
        <v>ASSORTIE</v>
      </c>
      <c r="J720">
        <v>75</v>
      </c>
      <c r="K720" t="str">
        <v>MULTI EFFETS</v>
      </c>
      <c r="L720" t="str">
        <v>ASSORTI</v>
      </c>
      <c r="M720" t="str">
        <v>CN</v>
      </c>
      <c r="N720" t="str">
        <v>F4</v>
      </c>
      <c r="O720" t="str">
        <v>1.3G</v>
      </c>
      <c r="P720" t="str">
        <v>1008-F4-69252667</v>
      </c>
      <c r="Q720">
        <v>0.14</v>
      </c>
      <c r="R720" t="str">
        <v>3</v>
      </c>
      <c r="S720">
        <v>75</v>
      </c>
      <c r="T720" t="str">
        <v>F-00000300</v>
      </c>
      <c r="U720">
        <v>6360</v>
      </c>
      <c r="V720">
        <v>1.04317</v>
      </c>
      <c r="W720">
        <v>0</v>
      </c>
      <c r="X720" t="str">
        <v/>
      </c>
    </row>
    <row r="721">
      <c r="A721" t="str">
        <v>AutoTable</v>
      </c>
      <c r="D721" t="str">
        <v>78275-R</v>
      </c>
      <c r="E721" t="str">
        <v>BBE Ø75 ASSORTIES R</v>
      </c>
      <c r="F721" t="str">
        <v>1</v>
      </c>
      <c r="G721" t="str">
        <v/>
      </c>
      <c r="H721" t="str">
        <v>BOMBE</v>
      </c>
      <c r="I721" t="str">
        <v>ASSORTIE</v>
      </c>
      <c r="J721">
        <v>75</v>
      </c>
      <c r="K721" t="str">
        <v>MULTI EFFETS</v>
      </c>
      <c r="L721" t="str">
        <v>ASSORTI</v>
      </c>
      <c r="M721" t="str">
        <v>CN</v>
      </c>
      <c r="N721" t="str">
        <v>F4</v>
      </c>
      <c r="O721" t="str">
        <v>1.3G</v>
      </c>
      <c r="P721" t="str">
        <v>1008-F4-69252667</v>
      </c>
      <c r="Q721">
        <v>0.14</v>
      </c>
      <c r="R721" t="str">
        <v>3</v>
      </c>
      <c r="S721">
        <v>75</v>
      </c>
      <c r="T721" t="str">
        <v>F-00000300</v>
      </c>
      <c r="U721">
        <v>8438</v>
      </c>
      <c r="V721">
        <v>1.11215</v>
      </c>
      <c r="W721">
        <v>0</v>
      </c>
      <c r="X721" t="str">
        <v/>
      </c>
    </row>
    <row r="722">
      <c r="A722" t="str">
        <v>AutoTable</v>
      </c>
      <c r="D722" t="str">
        <v>91712-54</v>
      </c>
      <c r="E722" t="str">
        <v>BOMBE PIVOINE JAUNE PISTIL ROUGE</v>
      </c>
      <c r="F722" t="str">
        <v>OPPORTUNITE</v>
      </c>
      <c r="G722" t="str">
        <v/>
      </c>
      <c r="H722" t="str">
        <v>BOMBE</v>
      </c>
      <c r="I722" t="str">
        <v>ASSORTIE</v>
      </c>
      <c r="J722">
        <v>125</v>
      </c>
      <c r="K722" t="str">
        <v>PIVOINE</v>
      </c>
      <c r="L722" t="str">
        <v>JAUNE</v>
      </c>
      <c r="M722" t="str">
        <v>CN</v>
      </c>
      <c r="N722" t="str">
        <v>F4</v>
      </c>
      <c r="O722" t="str">
        <v>1.3G</v>
      </c>
      <c r="P722" t="str">
        <v>1008-f4-69253205</v>
      </c>
      <c r="Q722">
        <v>0.695</v>
      </c>
      <c r="R722" t="str">
        <v>3,8</v>
      </c>
      <c r="S722">
        <v>125</v>
      </c>
      <c r="T722" t="str">
        <v>F-00000300</v>
      </c>
      <c r="U722">
        <v>264</v>
      </c>
      <c r="V722">
        <v>3.20292</v>
      </c>
      <c r="W722">
        <v>0</v>
      </c>
      <c r="X722" t="str">
        <v/>
      </c>
    </row>
    <row r="723">
      <c r="A723" t="str">
        <v>AutoTable</v>
      </c>
      <c r="D723" t="str">
        <v>APC703300AS</v>
      </c>
      <c r="E723" t="str">
        <v>Salve de 5 bbes 75mm APC ASSORTIES</v>
      </c>
      <c r="F723" t="str">
        <v>CLIENT APC</v>
      </c>
      <c r="G723" t="str">
        <v/>
      </c>
      <c r="H723" t="str">
        <v>BOMBE</v>
      </c>
      <c r="I723" t="str">
        <v>ASSORTIE</v>
      </c>
      <c r="J723">
        <v>75</v>
      </c>
      <c r="K723" t="str">
        <v>PIVOINE</v>
      </c>
      <c r="L723" t="str">
        <v>ASSORTI</v>
      </c>
      <c r="M723" t="str">
        <v>CN</v>
      </c>
      <c r="N723" t="str">
        <v>F4</v>
      </c>
      <c r="O723" t="str">
        <v>1.3G</v>
      </c>
      <c r="P723" t="str">
        <v>1008-F4-69252667</v>
      </c>
      <c r="Q723">
        <v>0.7</v>
      </c>
      <c r="R723" t="str">
        <v>3</v>
      </c>
      <c r="S723">
        <v>75</v>
      </c>
      <c r="T723" t="str">
        <v>F-00000300</v>
      </c>
      <c r="U723">
        <v>0</v>
      </c>
      <c r="V723">
        <v>5.40433</v>
      </c>
      <c r="W723">
        <v>0</v>
      </c>
      <c r="X723" t="str">
        <v/>
      </c>
    </row>
    <row r="724">
      <c r="A724" t="str">
        <v>AutoTable</v>
      </c>
      <c r="D724" t="str">
        <v>APC78275MR3</v>
      </c>
      <c r="E724" t="str">
        <v>Grappe R3 75mm APC assorties</v>
      </c>
      <c r="F724" t="str">
        <v>CLIENT APC</v>
      </c>
      <c r="G724" t="str">
        <v/>
      </c>
      <c r="H724" t="str">
        <v>BOMBE</v>
      </c>
      <c r="I724" t="str">
        <v>ASSORTIE</v>
      </c>
      <c r="J724">
        <v>75</v>
      </c>
      <c r="K724" t="str">
        <v>MULTI EFFETS</v>
      </c>
      <c r="L724" t="str">
        <v>ASSORTI</v>
      </c>
      <c r="M724" t="str">
        <v>CN</v>
      </c>
      <c r="N724" t="str">
        <v>F4</v>
      </c>
      <c r="O724" t="str">
        <v>1.3G</v>
      </c>
      <c r="P724" t="str">
        <v>1008-F4-69252667</v>
      </c>
      <c r="Q724">
        <v>0.7</v>
      </c>
      <c r="R724" t="str">
        <v>3</v>
      </c>
      <c r="S724">
        <v>75</v>
      </c>
      <c r="T724" t="str">
        <v>F-00000234</v>
      </c>
      <c r="U724">
        <v>0</v>
      </c>
      <c r="V724">
        <v>5.79986</v>
      </c>
      <c r="W724">
        <v>0</v>
      </c>
      <c r="X724" t="str">
        <v/>
      </c>
    </row>
    <row r="725">
      <c r="A725" t="str">
        <v>AutoTable</v>
      </c>
      <c r="D725" t="str">
        <v>APC78275MR3T1</v>
      </c>
      <c r="E725" t="str">
        <v>GRAPPE R3 T1 APC ASSORTIES</v>
      </c>
      <c r="F725" t="str">
        <v>CLIENT APC</v>
      </c>
      <c r="G725" t="str">
        <v/>
      </c>
      <c r="H725" t="str">
        <v>BOMBE</v>
      </c>
      <c r="I725" t="str">
        <v>ASSORTIE</v>
      </c>
      <c r="J725">
        <v>75</v>
      </c>
      <c r="K725" t="str">
        <v>MULTI EFFETS</v>
      </c>
      <c r="L725" t="str">
        <v>ASSORTI</v>
      </c>
      <c r="M725" t="str">
        <v>CN</v>
      </c>
      <c r="N725" t="str">
        <v>F4</v>
      </c>
      <c r="O725" t="str">
        <v>1.3G</v>
      </c>
      <c r="P725" t="str">
        <v>1008-F4-69252667</v>
      </c>
      <c r="Q725">
        <v>0.7</v>
      </c>
      <c r="R725" t="str">
        <v>3</v>
      </c>
      <c r="S725">
        <v>75</v>
      </c>
      <c r="T725" t="str">
        <v>F-00000234</v>
      </c>
      <c r="U725">
        <v>0</v>
      </c>
      <c r="V725">
        <v>5.99</v>
      </c>
      <c r="W725">
        <v>0</v>
      </c>
      <c r="X725" t="str">
        <v/>
      </c>
    </row>
    <row r="726">
      <c r="A726" t="str">
        <v>AutoTable</v>
      </c>
      <c r="D726" t="str">
        <v>60151</v>
      </c>
      <c r="E726" t="str">
        <v>MARRON D'AIR 50 MM</v>
      </c>
      <c r="F726" t="str">
        <v>ANCIENNES REFS</v>
      </c>
      <c r="G726" t="str">
        <v/>
      </c>
      <c r="H726" t="str">
        <v>BOMBE</v>
      </c>
      <c r="I726" t="str">
        <v>CYLIND</v>
      </c>
      <c r="J726">
        <v>50</v>
      </c>
      <c r="K726" t="str">
        <v>DETONATION</v>
      </c>
      <c r="L726" t="str">
        <v/>
      </c>
      <c r="M726" t="str">
        <v>EU</v>
      </c>
      <c r="N726" t="str">
        <v>F4</v>
      </c>
      <c r="O726" t="str">
        <v>1.1G</v>
      </c>
      <c r="P726" t="str">
        <v>0589-F4-0282</v>
      </c>
      <c r="Q726">
        <v>0.057</v>
      </c>
      <c r="R726" t="str">
        <v>2</v>
      </c>
      <c r="S726">
        <v>50</v>
      </c>
      <c r="T726" t="str">
        <v>F-00000270</v>
      </c>
      <c r="U726">
        <v>0</v>
      </c>
      <c r="V726">
        <v>0</v>
      </c>
      <c r="W726">
        <v>0</v>
      </c>
      <c r="X726" t="str">
        <v/>
      </c>
    </row>
    <row r="727">
      <c r="A727" t="str">
        <v>AutoTable</v>
      </c>
      <c r="D727" t="str">
        <v>60176</v>
      </c>
      <c r="E727" t="str">
        <v>MARRON D'AIR CYL 75 MM -</v>
      </c>
      <c r="F727" t="str">
        <v>A DETRUIRE</v>
      </c>
      <c r="G727" t="str">
        <v/>
      </c>
      <c r="H727" t="str">
        <v>BOMBE</v>
      </c>
      <c r="I727" t="str">
        <v>CYLIND</v>
      </c>
      <c r="J727">
        <v>75</v>
      </c>
      <c r="K727" t="str">
        <v>DETONATION</v>
      </c>
      <c r="L727" t="str">
        <v/>
      </c>
      <c r="M727" t="str">
        <v>EU</v>
      </c>
      <c r="N727" t="str">
        <v>F4</v>
      </c>
      <c r="O727" t="str">
        <v>1.1G</v>
      </c>
      <c r="P727" t="str">
        <v>0589-F4-0384</v>
      </c>
      <c r="Q727">
        <v>0.135</v>
      </c>
      <c r="R727" t="str">
        <v>2,5</v>
      </c>
      <c r="S727">
        <v>75</v>
      </c>
      <c r="T727" t="str">
        <v>F-00000270</v>
      </c>
      <c r="U727">
        <v>180</v>
      </c>
      <c r="V727">
        <v>3.6</v>
      </c>
      <c r="W727">
        <v>0</v>
      </c>
      <c r="X727" t="str">
        <v/>
      </c>
    </row>
    <row r="728">
      <c r="A728" t="str">
        <v>AutoTable</v>
      </c>
      <c r="D728" t="str">
        <v>73925OR/CV/B</v>
      </c>
      <c r="E728" t="str">
        <v>BBE 250MM SAULE OR-PISTIL CLIGNO VERT CERCLE BLEU</v>
      </c>
      <c r="F728" t="str">
        <v>SPECIFIC</v>
      </c>
      <c r="G728" t="str">
        <v/>
      </c>
      <c r="H728" t="str">
        <v>BOMBE</v>
      </c>
      <c r="I728" t="str">
        <v>CYLIND</v>
      </c>
      <c r="J728">
        <v>250</v>
      </c>
      <c r="K728" t="str">
        <v>ARAIGNEE PISTIL</v>
      </c>
      <c r="L728" t="str">
        <v>OR</v>
      </c>
      <c r="M728" t="str">
        <v>EU</v>
      </c>
      <c r="N728" t="str">
        <v>F4</v>
      </c>
      <c r="O728" t="str">
        <v>1.1G</v>
      </c>
      <c r="P728" t="str">
        <v>1008-F4-69255227</v>
      </c>
      <c r="Q728">
        <v>5.1</v>
      </c>
      <c r="R728" t="str">
        <v>3</v>
      </c>
      <c r="S728">
        <v>250</v>
      </c>
      <c r="T728" t="str">
        <v>F-00000699</v>
      </c>
      <c r="U728">
        <v>1</v>
      </c>
      <c r="V728">
        <v>118</v>
      </c>
      <c r="W728">
        <v>1</v>
      </c>
      <c r="X728" t="str">
        <v/>
      </c>
    </row>
    <row r="729">
      <c r="A729" t="str">
        <v>AutoTable</v>
      </c>
      <c r="D729" t="str">
        <v>73925OR-VI/CI</v>
      </c>
      <c r="E729" t="str">
        <v>BBE 250MM SAULE OR A VIOLET A CITRON PISTIL CITRON</v>
      </c>
      <c r="F729" t="str">
        <v>SPECIFIC</v>
      </c>
      <c r="G729" t="str">
        <v/>
      </c>
      <c r="H729" t="str">
        <v>BOMBE</v>
      </c>
      <c r="I729" t="str">
        <v>CYLIND</v>
      </c>
      <c r="J729">
        <v>125</v>
      </c>
      <c r="K729" t="str">
        <v>ARAIGNEE PISTIL</v>
      </c>
      <c r="L729" t="str">
        <v>OR</v>
      </c>
      <c r="M729" t="str">
        <v>EU</v>
      </c>
      <c r="N729" t="str">
        <v>F4</v>
      </c>
      <c r="O729" t="str">
        <v>1.1G</v>
      </c>
      <c r="P729" t="str">
        <v>1008-F4-69255227</v>
      </c>
      <c r="Q729">
        <v>4.4</v>
      </c>
      <c r="R729" t="str">
        <v>3</v>
      </c>
      <c r="S729">
        <v>125</v>
      </c>
      <c r="T729" t="str">
        <v>F-00000699</v>
      </c>
      <c r="U729">
        <v>1</v>
      </c>
      <c r="V729">
        <v>145</v>
      </c>
      <c r="W729">
        <v>1</v>
      </c>
      <c r="X729" t="str">
        <v/>
      </c>
    </row>
    <row r="730">
      <c r="A730" t="str">
        <v>AutoTable</v>
      </c>
      <c r="D730" t="str">
        <v>02210SR</v>
      </c>
      <c r="E730" t="str">
        <v>BBE Ø100 CYL SERPENTEAUX</v>
      </c>
      <c r="F730" t="str">
        <v>1</v>
      </c>
      <c r="G730" t="str">
        <v/>
      </c>
      <c r="H730" t="str">
        <v>BOMBE</v>
      </c>
      <c r="I730" t="str">
        <v>CYLIND</v>
      </c>
      <c r="J730">
        <v>100</v>
      </c>
      <c r="K730" t="str">
        <v>SERPENTEAUX</v>
      </c>
      <c r="L730" t="str">
        <v>ARGENT</v>
      </c>
      <c r="M730" t="str">
        <v>EU</v>
      </c>
      <c r="N730" t="str">
        <v>F4</v>
      </c>
      <c r="O730" t="str">
        <v>1.3G</v>
      </c>
      <c r="P730" t="str">
        <v>1395-F4-0603/2013</v>
      </c>
      <c r="Q730">
        <v>0.288</v>
      </c>
      <c r="R730" t="str">
        <v>2,5</v>
      </c>
      <c r="S730">
        <v>100</v>
      </c>
      <c r="T730" t="str">
        <v>F-00000317</v>
      </c>
      <c r="U730">
        <v>82</v>
      </c>
      <c r="V730">
        <v>13.5</v>
      </c>
      <c r="W730">
        <v>0</v>
      </c>
      <c r="X730" t="str">
        <v>https://youtu.be/EL2t5T4uoLM</v>
      </c>
    </row>
    <row r="731">
      <c r="A731" t="str">
        <v>AutoTable</v>
      </c>
      <c r="D731" t="str">
        <v>62675PAV</v>
      </c>
      <c r="E731" t="str">
        <v>BOMBE 75MM CYLINDRIQUE RAYONS P. ARGENT VERTS 1395</v>
      </c>
      <c r="F731" t="str">
        <v>ANCIENNES REFS</v>
      </c>
      <c r="G731" t="str">
        <v/>
      </c>
      <c r="H731" t="str">
        <v>BOMBE</v>
      </c>
      <c r="I731" t="str">
        <v>CYLIND</v>
      </c>
      <c r="J731">
        <v>75</v>
      </c>
      <c r="K731" t="str">
        <v/>
      </c>
      <c r="L731" t="str">
        <v/>
      </c>
      <c r="M731" t="str">
        <v>EU</v>
      </c>
      <c r="N731" t="str">
        <v>C4</v>
      </c>
      <c r="O731" t="str">
        <v>1.3G</v>
      </c>
      <c r="P731" t="str">
        <v>1395-F4-0591</v>
      </c>
      <c r="Q731">
        <v>0.2895</v>
      </c>
      <c r="R731" t="str">
        <v>3</v>
      </c>
      <c r="S731">
        <v>100</v>
      </c>
      <c r="T731" t="str">
        <v>F-00000317</v>
      </c>
      <c r="U731">
        <v>0</v>
      </c>
      <c r="V731">
        <v>7.99</v>
      </c>
      <c r="W731">
        <v>0</v>
      </c>
      <c r="X731" t="str">
        <v/>
      </c>
    </row>
    <row r="732">
      <c r="A732" t="str">
        <v>AutoTable</v>
      </c>
      <c r="D732" t="str">
        <v>703622</v>
      </c>
      <c r="E732" t="str">
        <v>BOMBE 150 MM TRAINEE ARGENT CHGT BLANC</v>
      </c>
      <c r="F732" t="str">
        <v>ANCIENNES REFS</v>
      </c>
      <c r="G732" t="str">
        <v/>
      </c>
      <c r="H732" t="str">
        <v>BOMBE</v>
      </c>
      <c r="I732" t="str">
        <v>CYLIND</v>
      </c>
      <c r="J732">
        <v>150</v>
      </c>
      <c r="K732" t="str">
        <v>BOMBE</v>
      </c>
      <c r="L732" t="str">
        <v>ARGENT</v>
      </c>
      <c r="M732" t="str">
        <v>CN</v>
      </c>
      <c r="N732" t="str">
        <v>F4</v>
      </c>
      <c r="O732" t="str">
        <v>1.3G</v>
      </c>
      <c r="P732" t="str">
        <v>1170-F4-02746</v>
      </c>
      <c r="Q732">
        <v>1.05</v>
      </c>
      <c r="R732" t="str">
        <v>3</v>
      </c>
      <c r="S732">
        <v>150</v>
      </c>
      <c r="T732" t="str">
        <v>F-00000234</v>
      </c>
      <c r="U732">
        <v>0</v>
      </c>
      <c r="V732">
        <v>0</v>
      </c>
      <c r="W732">
        <v>0</v>
      </c>
      <c r="X732" t="str">
        <v/>
      </c>
    </row>
    <row r="733">
      <c r="A733" t="str">
        <v>AutoTable</v>
      </c>
      <c r="D733" t="str">
        <v>703627</v>
      </c>
      <c r="E733" t="str">
        <v>BOMBE 150 MM PETILLANTE OR</v>
      </c>
      <c r="F733" t="str">
        <v>ANCIENNES REFS</v>
      </c>
      <c r="G733" t="str">
        <v/>
      </c>
      <c r="H733" t="str">
        <v>BOMBE</v>
      </c>
      <c r="I733" t="str">
        <v>CYLIND</v>
      </c>
      <c r="J733">
        <v>150</v>
      </c>
      <c r="K733" t="str">
        <v>BOMBE</v>
      </c>
      <c r="L733" t="str">
        <v>OR</v>
      </c>
      <c r="M733" t="str">
        <v>CN</v>
      </c>
      <c r="N733" t="str">
        <v>F4</v>
      </c>
      <c r="O733" t="str">
        <v>1.3G</v>
      </c>
      <c r="P733" t="str">
        <v>1170-F4-02746</v>
      </c>
      <c r="Q733">
        <v>1.05</v>
      </c>
      <c r="R733" t="str">
        <v>3</v>
      </c>
      <c r="S733">
        <v>150</v>
      </c>
      <c r="T733" t="str">
        <v>F-00000234</v>
      </c>
      <c r="U733">
        <v>0</v>
      </c>
      <c r="V733">
        <v>0</v>
      </c>
      <c r="W733">
        <v>0</v>
      </c>
      <c r="X733" t="str">
        <v/>
      </c>
    </row>
    <row r="734">
      <c r="A734" t="str">
        <v>AutoTable</v>
      </c>
      <c r="D734" t="str">
        <v>703642</v>
      </c>
      <c r="E734" t="str">
        <v>BOMBE 150 MM DOUBLE FRISSON</v>
      </c>
      <c r="F734" t="str">
        <v>ANCIENNES REFS</v>
      </c>
      <c r="G734" t="str">
        <v/>
      </c>
      <c r="H734" t="str">
        <v>BOMBE</v>
      </c>
      <c r="I734" t="str">
        <v>CYLIND</v>
      </c>
      <c r="J734">
        <v>150</v>
      </c>
      <c r="K734" t="str">
        <v>FRISSON</v>
      </c>
      <c r="L734" t="str">
        <v>BLANC</v>
      </c>
      <c r="M734" t="str">
        <v>CN</v>
      </c>
      <c r="N734" t="str">
        <v>F4</v>
      </c>
      <c r="O734" t="str">
        <v>1.3G</v>
      </c>
      <c r="P734" t="str">
        <v>1170-F4-02746</v>
      </c>
      <c r="Q734">
        <v>1.05</v>
      </c>
      <c r="R734" t="str">
        <v/>
      </c>
      <c r="S734">
        <v>150</v>
      </c>
      <c r="T734" t="str">
        <v>F-00000234</v>
      </c>
      <c r="U734">
        <v>0</v>
      </c>
      <c r="V734">
        <v>0</v>
      </c>
      <c r="W734">
        <v>0</v>
      </c>
      <c r="X734" t="str">
        <v/>
      </c>
    </row>
    <row r="735">
      <c r="A735" t="str">
        <v>AutoTable</v>
      </c>
      <c r="D735" t="str">
        <v>703676</v>
      </c>
      <c r="E735" t="str">
        <v>BOMBE 150 MM  POINTE ROUGE AVEC CERCLE BLEU</v>
      </c>
      <c r="F735" t="str">
        <v>ANCIENNES REFS</v>
      </c>
      <c r="G735" t="str">
        <v/>
      </c>
      <c r="H735" t="str">
        <v>BOMBE</v>
      </c>
      <c r="I735" t="str">
        <v>CYLIND</v>
      </c>
      <c r="J735">
        <v>150</v>
      </c>
      <c r="K735" t="str">
        <v>BOMBE</v>
      </c>
      <c r="L735" t="str">
        <v>ROUGE</v>
      </c>
      <c r="M735" t="str">
        <v>CN</v>
      </c>
      <c r="N735" t="str">
        <v>F4</v>
      </c>
      <c r="O735" t="str">
        <v>1.3G</v>
      </c>
      <c r="P735" t="str">
        <v>1170-F4-02746</v>
      </c>
      <c r="Q735">
        <v>1.05</v>
      </c>
      <c r="R735" t="str">
        <v>3</v>
      </c>
      <c r="S735">
        <v>150</v>
      </c>
      <c r="T735" t="str">
        <v>F-00000234</v>
      </c>
      <c r="U735">
        <v>0</v>
      </c>
      <c r="V735">
        <v>0</v>
      </c>
      <c r="W735">
        <v>0</v>
      </c>
      <c r="X735" t="str">
        <v/>
      </c>
    </row>
    <row r="736">
      <c r="A736" t="str">
        <v>AutoTable</v>
      </c>
      <c r="D736" t="str">
        <v>72511-05</v>
      </c>
      <c r="E736" t="str">
        <v>BOMBE 100 MM CYL. VERT + DETO -BB/77444/04/17 - K</v>
      </c>
      <c r="F736" t="str">
        <v>ANCIENNES REFS</v>
      </c>
      <c r="G736" t="str">
        <v/>
      </c>
      <c r="H736" t="str">
        <v>BOMBE</v>
      </c>
      <c r="I736" t="str">
        <v>CYLIND</v>
      </c>
      <c r="J736">
        <v>100</v>
      </c>
      <c r="K736" t="str">
        <v/>
      </c>
      <c r="L736" t="str">
        <v/>
      </c>
      <c r="M736" t="str">
        <v>CN</v>
      </c>
      <c r="N736" t="str">
        <v>K3</v>
      </c>
      <c r="O736" t="str">
        <v>1.3G</v>
      </c>
      <c r="P736" t="str">
        <v>BB/77444/04/17</v>
      </c>
      <c r="Q736">
        <v>0.49</v>
      </c>
      <c r="R736" t="str">
        <v>3,6</v>
      </c>
      <c r="S736">
        <v>110</v>
      </c>
      <c r="T736" t="str">
        <v>F-00000300</v>
      </c>
      <c r="U736">
        <v>0</v>
      </c>
      <c r="V736">
        <v>0</v>
      </c>
      <c r="W736">
        <v>0</v>
      </c>
      <c r="X736" t="str">
        <v/>
      </c>
    </row>
    <row r="737">
      <c r="A737" t="str">
        <v>AutoTable</v>
      </c>
      <c r="D737" t="str">
        <v>72576-04</v>
      </c>
      <c r="E737" t="str">
        <v>BOMBE 75MM CYL JAUNE + DETO BB/77515/04/17</v>
      </c>
      <c r="F737" t="str">
        <v>ANCIENNES REFS</v>
      </c>
      <c r="G737" t="str">
        <v/>
      </c>
      <c r="H737" t="str">
        <v>BOMBE</v>
      </c>
      <c r="I737" t="str">
        <v>CYLIND</v>
      </c>
      <c r="J737">
        <v>75</v>
      </c>
      <c r="K737" t="str">
        <v/>
      </c>
      <c r="L737" t="str">
        <v/>
      </c>
      <c r="M737" t="str">
        <v>CN</v>
      </c>
      <c r="N737" t="str">
        <v>K3</v>
      </c>
      <c r="O737" t="str">
        <v>1.3G</v>
      </c>
      <c r="P737" t="str">
        <v>BB/77515/04/17</v>
      </c>
      <c r="Q737">
        <v>0.27</v>
      </c>
      <c r="R737" t="str">
        <v>3</v>
      </c>
      <c r="S737">
        <v>90</v>
      </c>
      <c r="T737" t="str">
        <v>F-00000300</v>
      </c>
      <c r="U737">
        <v>0</v>
      </c>
      <c r="V737">
        <v>0</v>
      </c>
      <c r="W737">
        <v>0</v>
      </c>
      <c r="X737" t="str">
        <v/>
      </c>
    </row>
    <row r="738">
      <c r="A738" t="str">
        <v>AutoTable</v>
      </c>
      <c r="D738" t="str">
        <v>72611-06</v>
      </c>
      <c r="E738" t="str">
        <v>BOMBE 100 MM CYL. ETOILES FILANTES ROUGE BB/77486/</v>
      </c>
      <c r="F738" t="str">
        <v>ANCIENNES REFS</v>
      </c>
      <c r="G738" t="str">
        <v/>
      </c>
      <c r="H738" t="str">
        <v>BOMBE</v>
      </c>
      <c r="I738" t="str">
        <v>CYLIND</v>
      </c>
      <c r="J738">
        <v>100</v>
      </c>
      <c r="K738" t="str">
        <v/>
      </c>
      <c r="L738" t="str">
        <v/>
      </c>
      <c r="M738" t="str">
        <v>CN</v>
      </c>
      <c r="N738" t="str">
        <v>K3</v>
      </c>
      <c r="O738" t="str">
        <v>1.3G</v>
      </c>
      <c r="P738" t="str">
        <v>BB/77486/04/17</v>
      </c>
      <c r="Q738">
        <v>0.49</v>
      </c>
      <c r="R738" t="str">
        <v>3,6</v>
      </c>
      <c r="S738">
        <v>80</v>
      </c>
      <c r="T738" t="str">
        <v>F-00000300</v>
      </c>
      <c r="U738">
        <v>0</v>
      </c>
      <c r="V738">
        <v>0</v>
      </c>
      <c r="W738">
        <v>0</v>
      </c>
      <c r="X738" t="str">
        <v/>
      </c>
    </row>
    <row r="739">
      <c r="A739" t="str">
        <v>AutoTable</v>
      </c>
      <c r="D739" t="str">
        <v>72611-08</v>
      </c>
      <c r="E739" t="str">
        <v>BOMBE 100 MM CYL. ETOILES FILANTES MULTI BB/77488/</v>
      </c>
      <c r="F739" t="str">
        <v>ANCIENNES REFS</v>
      </c>
      <c r="G739" t="str">
        <v/>
      </c>
      <c r="H739" t="str">
        <v>BOMBE</v>
      </c>
      <c r="I739" t="str">
        <v>CYLIND</v>
      </c>
      <c r="J739">
        <v>100</v>
      </c>
      <c r="K739" t="str">
        <v/>
      </c>
      <c r="L739" t="str">
        <v/>
      </c>
      <c r="M739" t="str">
        <v>CN</v>
      </c>
      <c r="N739" t="str">
        <v>K3</v>
      </c>
      <c r="O739" t="str">
        <v>1.3G</v>
      </c>
      <c r="P739" t="str">
        <v>BB/77488/04/17</v>
      </c>
      <c r="Q739">
        <v>0.49</v>
      </c>
      <c r="R739" t="str">
        <v>3,6</v>
      </c>
      <c r="S739">
        <v>80</v>
      </c>
      <c r="T739" t="str">
        <v>F-00000300</v>
      </c>
      <c r="U739">
        <v>0</v>
      </c>
      <c r="V739">
        <v>0</v>
      </c>
      <c r="W739">
        <v>0</v>
      </c>
      <c r="X739" t="str">
        <v/>
      </c>
    </row>
    <row r="740">
      <c r="A740" t="str">
        <v>AutoTable</v>
      </c>
      <c r="D740" t="str">
        <v>72611-24</v>
      </c>
      <c r="E740" t="str">
        <v>BOMBE 100 MM CYL. ETOILES FILANTES CITRON BB/77493</v>
      </c>
      <c r="F740" t="str">
        <v>ANCIENNES REFS</v>
      </c>
      <c r="G740" t="str">
        <v/>
      </c>
      <c r="H740" t="str">
        <v>BOMBE</v>
      </c>
      <c r="I740" t="str">
        <v>CYLIND</v>
      </c>
      <c r="J740">
        <v>100</v>
      </c>
      <c r="K740" t="str">
        <v/>
      </c>
      <c r="L740" t="str">
        <v/>
      </c>
      <c r="M740" t="str">
        <v>CN</v>
      </c>
      <c r="N740" t="str">
        <v>K3</v>
      </c>
      <c r="O740" t="str">
        <v>1.3G</v>
      </c>
      <c r="P740" t="str">
        <v>BB/77493/04/17</v>
      </c>
      <c r="Q740">
        <v>0.49</v>
      </c>
      <c r="R740" t="str">
        <v>3,6</v>
      </c>
      <c r="S740">
        <v>80</v>
      </c>
      <c r="T740" t="str">
        <v>F-00000300</v>
      </c>
      <c r="U740">
        <v>0</v>
      </c>
      <c r="V740">
        <v>0</v>
      </c>
      <c r="W740">
        <v>0</v>
      </c>
      <c r="X740" t="str">
        <v/>
      </c>
    </row>
    <row r="741">
      <c r="A741" t="str">
        <v>AutoTable</v>
      </c>
      <c r="D741" t="str">
        <v>72611-34</v>
      </c>
      <c r="E741" t="str">
        <v>BOMBE 100 MM CYL. CHEVEUX D'ANGES BB/77586/04/17 -</v>
      </c>
      <c r="F741" t="str">
        <v>ANCIENNES REFS</v>
      </c>
      <c r="G741" t="str">
        <v/>
      </c>
      <c r="H741" t="str">
        <v>BOMBE</v>
      </c>
      <c r="I741" t="str">
        <v>CYLIND</v>
      </c>
      <c r="J741">
        <v>100</v>
      </c>
      <c r="K741" t="str">
        <v/>
      </c>
      <c r="L741" t="str">
        <v/>
      </c>
      <c r="M741" t="str">
        <v>CN</v>
      </c>
      <c r="N741" t="str">
        <v>K3</v>
      </c>
      <c r="O741" t="str">
        <v>1.3G</v>
      </c>
      <c r="P741" t="str">
        <v>BB/77586/04/17</v>
      </c>
      <c r="Q741">
        <v>0.27</v>
      </c>
      <c r="R741" t="str">
        <v>3,5</v>
      </c>
      <c r="S741">
        <v>90</v>
      </c>
      <c r="T741" t="str">
        <v>F-00000300</v>
      </c>
      <c r="U741">
        <v>0</v>
      </c>
      <c r="V741">
        <v>4.08</v>
      </c>
      <c r="W741">
        <v>0</v>
      </c>
      <c r="X741" t="str">
        <v/>
      </c>
    </row>
    <row r="742">
      <c r="A742" t="str">
        <v>AutoTable</v>
      </c>
      <c r="D742" t="str">
        <v>72676-02</v>
      </c>
      <c r="E742" t="str">
        <v>BOMBE 75 MM CYL. ETOILES FILANTES BLEU BB/77554/04</v>
      </c>
      <c r="F742" t="str">
        <v>ANCIENNES REFS</v>
      </c>
      <c r="G742" t="str">
        <v/>
      </c>
      <c r="H742" t="str">
        <v>BOMBE</v>
      </c>
      <c r="I742" t="str">
        <v>CYLIND</v>
      </c>
      <c r="J742">
        <v>75</v>
      </c>
      <c r="K742" t="str">
        <v/>
      </c>
      <c r="L742" t="str">
        <v/>
      </c>
      <c r="M742" t="str">
        <v>CN</v>
      </c>
      <c r="N742" t="str">
        <v>K3</v>
      </c>
      <c r="O742" t="str">
        <v>1.3G</v>
      </c>
      <c r="P742" t="str">
        <v>BB/77554/04/17</v>
      </c>
      <c r="Q742">
        <v>0.275</v>
      </c>
      <c r="R742" t="str">
        <v>2,8</v>
      </c>
      <c r="S742">
        <v>80</v>
      </c>
      <c r="T742" t="str">
        <v>F-00000300</v>
      </c>
      <c r="U742">
        <v>0</v>
      </c>
      <c r="V742">
        <v>0</v>
      </c>
      <c r="W742">
        <v>0</v>
      </c>
      <c r="X742" t="str">
        <v/>
      </c>
    </row>
    <row r="743">
      <c r="A743" t="str">
        <v>AutoTable</v>
      </c>
      <c r="D743" t="str">
        <v>72710-06</v>
      </c>
      <c r="E743" t="str">
        <v>BOMBE 100 MM PAPILLOTE MULTICOLORE</v>
      </c>
      <c r="F743" t="str">
        <v>ANCIENNES REFS</v>
      </c>
      <c r="G743" t="str">
        <v/>
      </c>
      <c r="H743" t="str">
        <v>BOMBE</v>
      </c>
      <c r="I743" t="str">
        <v>CYLIND</v>
      </c>
      <c r="J743">
        <v>100</v>
      </c>
      <c r="K743" t="str">
        <v/>
      </c>
      <c r="L743" t="str">
        <v/>
      </c>
      <c r="M743" t="str">
        <v>CN</v>
      </c>
      <c r="N743" t="str">
        <v>F4</v>
      </c>
      <c r="O743" t="str">
        <v>1.3G</v>
      </c>
      <c r="P743" t="str">
        <v>1008-F4-69245117</v>
      </c>
      <c r="Q743">
        <v>0.165</v>
      </c>
      <c r="R743" t="str">
        <v>4</v>
      </c>
      <c r="S743">
        <v>100</v>
      </c>
      <c r="T743" t="str">
        <v>F-00000262</v>
      </c>
      <c r="U743">
        <v>0</v>
      </c>
      <c r="V743">
        <v>0</v>
      </c>
      <c r="W743">
        <v>0</v>
      </c>
      <c r="X743" t="str">
        <v/>
      </c>
    </row>
    <row r="744">
      <c r="A744" t="str">
        <v>AutoTable</v>
      </c>
      <c r="D744" t="str">
        <v>72710VI</v>
      </c>
      <c r="E744" t="str">
        <v>BOMBE Ø100  CYL. VIOLET + SERPENTEAUX</v>
      </c>
      <c r="F744" t="str">
        <v>ANCIENNES REFS</v>
      </c>
      <c r="G744" t="str">
        <v/>
      </c>
      <c r="H744" t="str">
        <v>BOMBE</v>
      </c>
      <c r="I744" t="str">
        <v>CYLIND</v>
      </c>
      <c r="J744">
        <v>100</v>
      </c>
      <c r="K744" t="str">
        <v>SPECIAL SERPENTIN</v>
      </c>
      <c r="L744" t="str">
        <v>VIOLET</v>
      </c>
      <c r="M744" t="str">
        <v>EU</v>
      </c>
      <c r="N744" t="str">
        <v>F4</v>
      </c>
      <c r="O744" t="str">
        <v>1.3G</v>
      </c>
      <c r="P744" t="str">
        <v>1395-F4-0603</v>
      </c>
      <c r="Q744">
        <v>0.613</v>
      </c>
      <c r="R744" t="str">
        <v>4</v>
      </c>
      <c r="S744">
        <v>100</v>
      </c>
      <c r="T744" t="str">
        <v>F-00000317</v>
      </c>
      <c r="U744">
        <v>0</v>
      </c>
      <c r="V744">
        <v>17.8</v>
      </c>
      <c r="W744">
        <v>0</v>
      </c>
      <c r="X744" t="str">
        <v/>
      </c>
    </row>
    <row r="745">
      <c r="A745" t="str">
        <v>AutoTable</v>
      </c>
      <c r="D745" t="str">
        <v>72712FO</v>
      </c>
      <c r="E745" t="str">
        <v>BOMBE Ø125  CYL. FRISSONNANT OR + SERPENTEAUX</v>
      </c>
      <c r="F745" t="str">
        <v>SPECIFIC</v>
      </c>
      <c r="G745" t="str">
        <v/>
      </c>
      <c r="H745" t="str">
        <v>BOMBE</v>
      </c>
      <c r="I745" t="str">
        <v>CYLIND</v>
      </c>
      <c r="J745">
        <v>125</v>
      </c>
      <c r="K745" t="str">
        <v>SPECIAL SERPENTIN</v>
      </c>
      <c r="L745" t="str">
        <v>OR</v>
      </c>
      <c r="M745" t="str">
        <v>EU</v>
      </c>
      <c r="N745" t="str">
        <v>F4</v>
      </c>
      <c r="O745" t="str">
        <v>1.3G</v>
      </c>
      <c r="P745" t="str">
        <v>1395-F4-0606</v>
      </c>
      <c r="Q745">
        <v>1.159</v>
      </c>
      <c r="R745" t="str">
        <v>3</v>
      </c>
      <c r="S745">
        <v>125</v>
      </c>
      <c r="T745" t="str">
        <v>F-00000317</v>
      </c>
      <c r="U745">
        <v>29</v>
      </c>
      <c r="V745">
        <v>38.37</v>
      </c>
      <c r="W745">
        <v>7</v>
      </c>
      <c r="X745" t="str">
        <v/>
      </c>
    </row>
    <row r="746">
      <c r="A746" t="str">
        <v>AutoTable</v>
      </c>
      <c r="D746" t="str">
        <v>72715RPA</v>
      </c>
      <c r="E746" t="str">
        <v>BOMBE 150 MM CYL. 4 ROUGES + 1 MOS. P. ARGENT</v>
      </c>
      <c r="F746" t="str">
        <v>ANCIENNES REFS</v>
      </c>
      <c r="G746" t="str">
        <v/>
      </c>
      <c r="H746" t="str">
        <v>BOMBE</v>
      </c>
      <c r="I746" t="str">
        <v>CYLIND</v>
      </c>
      <c r="J746">
        <v>150</v>
      </c>
      <c r="K746" t="str">
        <v/>
      </c>
      <c r="L746" t="str">
        <v>ARGENT</v>
      </c>
      <c r="M746" t="str">
        <v>EU</v>
      </c>
      <c r="N746" t="str">
        <v>F4</v>
      </c>
      <c r="O746" t="str">
        <v>1.3G</v>
      </c>
      <c r="P746" t="str">
        <v>1395-F4-0608</v>
      </c>
      <c r="Q746">
        <v>1.521</v>
      </c>
      <c r="R746" t="str">
        <v>3,8</v>
      </c>
      <c r="S746">
        <v>150</v>
      </c>
      <c r="T746" t="str">
        <v>F-00000317</v>
      </c>
      <c r="U746">
        <v>0</v>
      </c>
      <c r="V746">
        <v>0</v>
      </c>
      <c r="W746">
        <v>0</v>
      </c>
      <c r="X746" t="str">
        <v/>
      </c>
    </row>
    <row r="747">
      <c r="A747" t="str">
        <v>AutoTable</v>
      </c>
      <c r="D747" t="str">
        <v>72811-05</v>
      </c>
      <c r="E747" t="str">
        <v>BOMBE 100 MM CYL. FEUILLES VERTES -BB/77591/04/17</v>
      </c>
      <c r="F747" t="str">
        <v>ANCIENNES REFS</v>
      </c>
      <c r="G747" t="str">
        <v/>
      </c>
      <c r="H747" t="str">
        <v>BOMBE</v>
      </c>
      <c r="I747" t="str">
        <v>CYLIND</v>
      </c>
      <c r="J747">
        <v>100</v>
      </c>
      <c r="K747" t="str">
        <v/>
      </c>
      <c r="L747" t="str">
        <v/>
      </c>
      <c r="M747" t="str">
        <v>CN</v>
      </c>
      <c r="N747" t="str">
        <v>K3</v>
      </c>
      <c r="O747" t="str">
        <v>1.3G</v>
      </c>
      <c r="P747" t="str">
        <v>BB/77591/04/17</v>
      </c>
      <c r="Q747">
        <v>0.35</v>
      </c>
      <c r="R747" t="str">
        <v>3,6</v>
      </c>
      <c r="S747">
        <v>80</v>
      </c>
      <c r="T747" t="str">
        <v>F-00000300</v>
      </c>
      <c r="U747">
        <v>0</v>
      </c>
      <c r="V747">
        <v>0</v>
      </c>
      <c r="W747">
        <v>0</v>
      </c>
      <c r="X747" t="str">
        <v/>
      </c>
    </row>
    <row r="748">
      <c r="A748" t="str">
        <v>AutoTable</v>
      </c>
      <c r="D748" t="str">
        <v>73310BC</v>
      </c>
      <c r="E748" t="str">
        <v>BBE Ø100 CYL 20 FLASH BLANC</v>
      </c>
      <c r="F748" t="str">
        <v>1</v>
      </c>
      <c r="G748" t="str">
        <v/>
      </c>
      <c r="H748" t="str">
        <v>BOMBE</v>
      </c>
      <c r="I748" t="str">
        <v>CYLIND</v>
      </c>
      <c r="J748">
        <v>100</v>
      </c>
      <c r="K748" t="str">
        <v>DETONATION</v>
      </c>
      <c r="L748" t="str">
        <v>BLANC</v>
      </c>
      <c r="M748" t="str">
        <v>EU</v>
      </c>
      <c r="N748" t="str">
        <v>F4</v>
      </c>
      <c r="O748" t="str">
        <v>1.3G</v>
      </c>
      <c r="P748" t="str">
        <v>0589-F4-0063</v>
      </c>
      <c r="Q748">
        <v>0.112</v>
      </c>
      <c r="R748" t="str">
        <v>2,2</v>
      </c>
      <c r="S748">
        <v>100</v>
      </c>
      <c r="T748" t="str">
        <v>F-00000270</v>
      </c>
      <c r="U748">
        <v>38</v>
      </c>
      <c r="V748">
        <v>13.41</v>
      </c>
      <c r="W748">
        <v>0</v>
      </c>
      <c r="X748" t="str">
        <v>https://youtu.be/HWQTKKLGY8w</v>
      </c>
    </row>
    <row r="749">
      <c r="A749" t="str">
        <v>AutoTable</v>
      </c>
      <c r="D749" t="str">
        <v>73310J</v>
      </c>
      <c r="E749" t="str">
        <v>BOMBE Ø100 CYL. FLASH JAUNE</v>
      </c>
      <c r="F749" t="str">
        <v>OPPORTUNITE</v>
      </c>
      <c r="G749" t="str">
        <v/>
      </c>
      <c r="H749" t="str">
        <v>BOMBE</v>
      </c>
      <c r="I749" t="str">
        <v>CYLIND</v>
      </c>
      <c r="J749">
        <v>100</v>
      </c>
      <c r="K749" t="str">
        <v>FLAMME</v>
      </c>
      <c r="L749" t="str">
        <v>JAUNE</v>
      </c>
      <c r="M749" t="str">
        <v>EU</v>
      </c>
      <c r="N749" t="str">
        <v>F4</v>
      </c>
      <c r="O749" t="str">
        <v>1.3G</v>
      </c>
      <c r="P749" t="str">
        <v>0589-F4-0063</v>
      </c>
      <c r="Q749">
        <v>0.127</v>
      </c>
      <c r="R749" t="str">
        <v>2,2</v>
      </c>
      <c r="S749">
        <v>100</v>
      </c>
      <c r="T749" t="str">
        <v>F-00000270</v>
      </c>
      <c r="U749">
        <v>2</v>
      </c>
      <c r="V749">
        <v>13.41</v>
      </c>
      <c r="W749">
        <v>0</v>
      </c>
      <c r="X749" t="str">
        <v/>
      </c>
    </row>
    <row r="750">
      <c r="A750" t="str">
        <v>AutoTable</v>
      </c>
      <c r="D750" t="str">
        <v>73310R</v>
      </c>
      <c r="E750" t="str">
        <v>BBE Ø100 CYL 20 FLASH ROUGE</v>
      </c>
      <c r="F750" t="str">
        <v>1</v>
      </c>
      <c r="G750" t="str">
        <v/>
      </c>
      <c r="H750" t="str">
        <v>BOMBE</v>
      </c>
      <c r="I750" t="str">
        <v>CYLIND</v>
      </c>
      <c r="J750">
        <v>100</v>
      </c>
      <c r="K750" t="str">
        <v>DETONATION</v>
      </c>
      <c r="L750" t="str">
        <v>ROUGE</v>
      </c>
      <c r="M750" t="str">
        <v>EU</v>
      </c>
      <c r="N750" t="str">
        <v>F4</v>
      </c>
      <c r="O750" t="str">
        <v>1.3G</v>
      </c>
      <c r="P750" t="str">
        <v>0589-F4-0063</v>
      </c>
      <c r="Q750">
        <v>0.118</v>
      </c>
      <c r="R750" t="str">
        <v>2,2</v>
      </c>
      <c r="S750">
        <v>100</v>
      </c>
      <c r="T750" t="str">
        <v>F-00000270</v>
      </c>
      <c r="U750">
        <v>0</v>
      </c>
      <c r="V750">
        <v>13.41</v>
      </c>
      <c r="W750">
        <v>21</v>
      </c>
      <c r="X750" t="str">
        <v>https://youtu.be/Z74gv2jc2-k</v>
      </c>
    </row>
    <row r="751">
      <c r="A751" t="str">
        <v>AutoTable</v>
      </c>
      <c r="D751" t="str">
        <v>73310V</v>
      </c>
      <c r="E751" t="str">
        <v>BOMBE Ø100 CYL. FLASH VERT</v>
      </c>
      <c r="F751" t="str">
        <v>ANCIENNES REFS</v>
      </c>
      <c r="G751" t="str">
        <v/>
      </c>
      <c r="H751" t="str">
        <v>BOMBE</v>
      </c>
      <c r="I751" t="str">
        <v>CYLIND</v>
      </c>
      <c r="J751">
        <v>100</v>
      </c>
      <c r="K751" t="str">
        <v>FLAMME</v>
      </c>
      <c r="L751" t="str">
        <v>VERT</v>
      </c>
      <c r="M751" t="str">
        <v>EU</v>
      </c>
      <c r="N751" t="str">
        <v>F4</v>
      </c>
      <c r="O751" t="str">
        <v>1.3G</v>
      </c>
      <c r="P751" t="str">
        <v>0589-F4-0063</v>
      </c>
      <c r="Q751">
        <v>0.112</v>
      </c>
      <c r="R751" t="str">
        <v>2,2</v>
      </c>
      <c r="S751">
        <v>100</v>
      </c>
      <c r="T751" t="str">
        <v>F-00000270</v>
      </c>
      <c r="U751">
        <v>0</v>
      </c>
      <c r="V751">
        <v>13.3</v>
      </c>
      <c r="W751">
        <v>0</v>
      </c>
      <c r="X751" t="str">
        <v/>
      </c>
    </row>
    <row r="752">
      <c r="A752" t="str">
        <v>AutoTable</v>
      </c>
      <c r="D752" t="str">
        <v>73450B</v>
      </c>
      <c r="E752" t="str">
        <v>BOMBE Ø50 CYL. BLEU</v>
      </c>
      <c r="F752" t="str">
        <v>ANCIENNES REFS</v>
      </c>
      <c r="G752" t="str">
        <v/>
      </c>
      <c r="H752" t="str">
        <v>BOMBE</v>
      </c>
      <c r="I752" t="str">
        <v>CYLIND</v>
      </c>
      <c r="J752">
        <v>50</v>
      </c>
      <c r="K752" t="str">
        <v>PIVOINE</v>
      </c>
      <c r="L752" t="str">
        <v>BLEU</v>
      </c>
      <c r="M752" t="str">
        <v>EU</v>
      </c>
      <c r="N752" t="str">
        <v>F4</v>
      </c>
      <c r="O752" t="str">
        <v>1.3G</v>
      </c>
      <c r="P752" t="str">
        <v>0589-F4-0387</v>
      </c>
      <c r="Q752">
        <v>0.06</v>
      </c>
      <c r="R752" t="str">
        <v>2</v>
      </c>
      <c r="S752">
        <v>50</v>
      </c>
      <c r="T752" t="str">
        <v>F-00000270</v>
      </c>
      <c r="U752">
        <v>0</v>
      </c>
      <c r="V752">
        <v>2.25</v>
      </c>
      <c r="W752">
        <v>0</v>
      </c>
      <c r="X752" t="str">
        <v/>
      </c>
    </row>
    <row r="753">
      <c r="A753" t="str">
        <v>AutoTable</v>
      </c>
      <c r="D753" t="str">
        <v>73450BC</v>
      </c>
      <c r="E753" t="str">
        <v>BOMBE Ø50 CYL BLANC</v>
      </c>
      <c r="F753" t="str">
        <v>ANCIENNES REFS</v>
      </c>
      <c r="G753" t="str">
        <v/>
      </c>
      <c r="H753" t="str">
        <v>BOMBE</v>
      </c>
      <c r="I753" t="str">
        <v>CYLIND</v>
      </c>
      <c r="J753">
        <v>50</v>
      </c>
      <c r="K753" t="str">
        <v>PIVOINE</v>
      </c>
      <c r="L753" t="str">
        <v>BLANC</v>
      </c>
      <c r="M753" t="str">
        <v>EU</v>
      </c>
      <c r="N753" t="str">
        <v>F4</v>
      </c>
      <c r="O753" t="str">
        <v>1.3G</v>
      </c>
      <c r="P753" t="str">
        <v>0589-F4-0387</v>
      </c>
      <c r="Q753">
        <v>0.06</v>
      </c>
      <c r="R753" t="str">
        <v>2</v>
      </c>
      <c r="S753">
        <v>50</v>
      </c>
      <c r="T753" t="str">
        <v>F-00000270</v>
      </c>
      <c r="U753">
        <v>0</v>
      </c>
      <c r="V753">
        <v>2.25</v>
      </c>
      <c r="W753">
        <v>0</v>
      </c>
      <c r="X753" t="str">
        <v/>
      </c>
    </row>
    <row r="754">
      <c r="A754" t="str">
        <v>AutoTable</v>
      </c>
      <c r="D754" t="str">
        <v>73450M</v>
      </c>
      <c r="E754" t="str">
        <v>BBE Ø50 CYL MULTICOLORE</v>
      </c>
      <c r="F754" t="str">
        <v>1</v>
      </c>
      <c r="G754" t="str">
        <v/>
      </c>
      <c r="H754" t="str">
        <v>BOMBE</v>
      </c>
      <c r="I754" t="str">
        <v>CYLIND</v>
      </c>
      <c r="J754">
        <v>50</v>
      </c>
      <c r="K754" t="str">
        <v>PIVOINE</v>
      </c>
      <c r="L754" t="str">
        <v>MULTICOLORE</v>
      </c>
      <c r="M754" t="str">
        <v>EU</v>
      </c>
      <c r="N754" t="str">
        <v>F4</v>
      </c>
      <c r="O754" t="str">
        <v>1.3G</v>
      </c>
      <c r="P754" t="str">
        <v>0589-F4-0387</v>
      </c>
      <c r="Q754">
        <v>0.06</v>
      </c>
      <c r="R754" t="str">
        <v>2</v>
      </c>
      <c r="S754">
        <v>50</v>
      </c>
      <c r="T754" t="str">
        <v>F-00000270</v>
      </c>
      <c r="U754">
        <v>295</v>
      </c>
      <c r="V754">
        <v>2.58</v>
      </c>
      <c r="W754">
        <v>0</v>
      </c>
      <c r="X754" t="str">
        <v>https://youtu.be/j0Su-u-XlOU</v>
      </c>
    </row>
    <row r="755">
      <c r="A755" t="str">
        <v>AutoTable</v>
      </c>
      <c r="D755" t="str">
        <v>73450R</v>
      </c>
      <c r="E755" t="str">
        <v>BOMBE Ø50 CYL  ROUGE</v>
      </c>
      <c r="F755" t="str">
        <v>ANCIENNES REFS</v>
      </c>
      <c r="G755" t="str">
        <v/>
      </c>
      <c r="H755" t="str">
        <v>BOMBE</v>
      </c>
      <c r="I755" t="str">
        <v>CYLIND</v>
      </c>
      <c r="J755">
        <v>50</v>
      </c>
      <c r="K755" t="str">
        <v>PIVOINE</v>
      </c>
      <c r="L755" t="str">
        <v>ROSE</v>
      </c>
      <c r="M755" t="str">
        <v>EU</v>
      </c>
      <c r="N755" t="str">
        <v>F4</v>
      </c>
      <c r="O755" t="str">
        <v>1.3G</v>
      </c>
      <c r="P755" t="str">
        <v>0589-F4-0387</v>
      </c>
      <c r="Q755">
        <v>0.06</v>
      </c>
      <c r="R755" t="str">
        <v>2</v>
      </c>
      <c r="S755">
        <v>50</v>
      </c>
      <c r="T755" t="str">
        <v>F-00000270</v>
      </c>
      <c r="U755">
        <v>0</v>
      </c>
      <c r="V755">
        <v>2.25</v>
      </c>
      <c r="W755">
        <v>0</v>
      </c>
      <c r="X755" t="str">
        <v/>
      </c>
    </row>
    <row r="756">
      <c r="A756" t="str">
        <v>AutoTable</v>
      </c>
      <c r="D756" t="str">
        <v>73450SO</v>
      </c>
      <c r="E756" t="str">
        <v>BBE Ø50 CYL SCINTILLANT OR</v>
      </c>
      <c r="F756" t="str">
        <v>1</v>
      </c>
      <c r="G756" t="str">
        <v/>
      </c>
      <c r="H756" t="str">
        <v>BOMBE</v>
      </c>
      <c r="I756" t="str">
        <v>CYLIND</v>
      </c>
      <c r="J756">
        <v>50</v>
      </c>
      <c r="K756" t="str">
        <v>CLIGNO</v>
      </c>
      <c r="L756" t="str">
        <v>OR</v>
      </c>
      <c r="M756" t="str">
        <v>EU</v>
      </c>
      <c r="N756" t="str">
        <v>F4</v>
      </c>
      <c r="O756" t="str">
        <v>1.3G</v>
      </c>
      <c r="P756" t="str">
        <v>0589-F4-0387</v>
      </c>
      <c r="Q756">
        <v>0.06</v>
      </c>
      <c r="R756" t="str">
        <v>2</v>
      </c>
      <c r="S756">
        <v>50</v>
      </c>
      <c r="T756" t="str">
        <v>F-00000270</v>
      </c>
      <c r="U756">
        <v>422</v>
      </c>
      <c r="V756">
        <v>2.35951</v>
      </c>
      <c r="W756">
        <v>0</v>
      </c>
      <c r="X756" t="str">
        <v>https://youtu.be/hEYkZ15jfaM</v>
      </c>
    </row>
    <row r="757">
      <c r="A757" t="str">
        <v>AutoTable</v>
      </c>
      <c r="D757" t="str">
        <v>73575S</v>
      </c>
      <c r="E757" t="str">
        <v>BBE Ø75 CYL SERPENTEAUX</v>
      </c>
      <c r="F757" t="str">
        <v>1</v>
      </c>
      <c r="G757" t="str">
        <v/>
      </c>
      <c r="H757" t="str">
        <v>BOMBE</v>
      </c>
      <c r="I757" t="str">
        <v>CYLIND</v>
      </c>
      <c r="J757">
        <v>75</v>
      </c>
      <c r="K757" t="str">
        <v>SERPENTEAUX</v>
      </c>
      <c r="L757" t="str">
        <v>ARGENT</v>
      </c>
      <c r="M757" t="str">
        <v>EU</v>
      </c>
      <c r="N757" t="str">
        <v>F4</v>
      </c>
      <c r="O757" t="str">
        <v>1.3G</v>
      </c>
      <c r="P757" t="str">
        <v>0589-F4-0386</v>
      </c>
      <c r="Q757">
        <v>0.1</v>
      </c>
      <c r="R757" t="str">
        <v>2,5</v>
      </c>
      <c r="S757">
        <v>75</v>
      </c>
      <c r="T757" t="str">
        <v>F-00000270</v>
      </c>
      <c r="U757">
        <v>77</v>
      </c>
      <c r="V757">
        <v>7.73</v>
      </c>
      <c r="W757">
        <v>92</v>
      </c>
      <c r="X757" t="str">
        <v>https://youtu.be/lusa6sl7IJo</v>
      </c>
    </row>
    <row r="758">
      <c r="A758" t="str">
        <v>AutoTable</v>
      </c>
      <c r="D758" t="str">
        <v>73575SCB</v>
      </c>
      <c r="E758" t="str">
        <v>BBE Ø75 CYL CASCADE ARGENT</v>
      </c>
      <c r="F758" t="str">
        <v>1</v>
      </c>
      <c r="G758" t="str">
        <v/>
      </c>
      <c r="H758" t="str">
        <v>BOMBE</v>
      </c>
      <c r="I758" t="str">
        <v>CYLIND</v>
      </c>
      <c r="J758">
        <v>75</v>
      </c>
      <c r="K758" t="str">
        <v>PLEUREUR</v>
      </c>
      <c r="L758" t="str">
        <v>ARGENT</v>
      </c>
      <c r="M758" t="str">
        <v>EU</v>
      </c>
      <c r="N758" t="str">
        <v>F4</v>
      </c>
      <c r="O758" t="str">
        <v>1.3G</v>
      </c>
      <c r="P758" t="str">
        <v>0589-F4-0385</v>
      </c>
      <c r="Q758">
        <v>0.195</v>
      </c>
      <c r="R758" t="str">
        <v>2,5</v>
      </c>
      <c r="S758">
        <v>75</v>
      </c>
      <c r="T758" t="str">
        <v>F-00000270</v>
      </c>
      <c r="U758">
        <v>0</v>
      </c>
      <c r="V758">
        <v>7.11</v>
      </c>
      <c r="W758">
        <v>0</v>
      </c>
      <c r="X758" t="str">
        <v>https://youtu.be/2j1M3XFp41k</v>
      </c>
    </row>
    <row r="759">
      <c r="A759" t="str">
        <v>AutoTable</v>
      </c>
      <c r="D759" t="str">
        <v>73575SD</v>
      </c>
      <c r="E759" t="str">
        <v>BBE  Ø75 CYL SERPENTEAUX  + DÉTO</v>
      </c>
      <c r="F759" t="str">
        <v>1</v>
      </c>
      <c r="G759" t="str">
        <v/>
      </c>
      <c r="H759" t="str">
        <v>BOMBE</v>
      </c>
      <c r="I759" t="str">
        <v>CYLIND</v>
      </c>
      <c r="J759">
        <v>75</v>
      </c>
      <c r="K759" t="str">
        <v>DETONATION</v>
      </c>
      <c r="L759" t="str">
        <v>ARGENT</v>
      </c>
      <c r="M759" t="str">
        <v>EU</v>
      </c>
      <c r="N759" t="str">
        <v>F4</v>
      </c>
      <c r="O759" t="str">
        <v>1.3G</v>
      </c>
      <c r="P759" t="str">
        <v>0589-F4-0386</v>
      </c>
      <c r="Q759">
        <v>0.105</v>
      </c>
      <c r="R759" t="str">
        <v>2,5</v>
      </c>
      <c r="S759">
        <v>75</v>
      </c>
      <c r="T759" t="str">
        <v>F-00000270</v>
      </c>
      <c r="U759">
        <v>11</v>
      </c>
      <c r="V759">
        <v>7.72667</v>
      </c>
      <c r="W759">
        <v>24</v>
      </c>
      <c r="X759" t="str">
        <v>https://youtu.be/zHrSZcrEnks</v>
      </c>
    </row>
    <row r="760">
      <c r="A760" t="str">
        <v>AutoTable</v>
      </c>
      <c r="D760" t="str">
        <v>73810AQ/CB-TB</v>
      </c>
      <c r="E760" t="str">
        <v>BBE  Ø100 CYL. AQUA CENTRE CLIGNO &amp; PAPILLONS</v>
      </c>
      <c r="F760" t="str">
        <v>1</v>
      </c>
      <c r="G760" t="str">
        <v/>
      </c>
      <c r="H760" t="str">
        <v>BOMBE</v>
      </c>
      <c r="I760" t="str">
        <v>CYLIND</v>
      </c>
      <c r="J760">
        <v>100</v>
      </c>
      <c r="K760" t="str">
        <v>SERPENTEAUX</v>
      </c>
      <c r="L760" t="str">
        <v>AQUA</v>
      </c>
      <c r="M760" t="str">
        <v>EU</v>
      </c>
      <c r="N760" t="str">
        <v>F4</v>
      </c>
      <c r="O760" t="str">
        <v>1.3G</v>
      </c>
      <c r="P760" t="str">
        <v>1008-F4-692246581</v>
      </c>
      <c r="Q760">
        <v>0.45</v>
      </c>
      <c r="R760" t="str">
        <v>3</v>
      </c>
      <c r="S760">
        <v>100</v>
      </c>
      <c r="T760" t="str">
        <v>F-00000699</v>
      </c>
      <c r="U760">
        <v>63</v>
      </c>
      <c r="V760">
        <v>13.3</v>
      </c>
      <c r="W760">
        <v>0</v>
      </c>
      <c r="X760" t="str">
        <v>https://youtu.be/S0HNgS0pUOg</v>
      </c>
    </row>
    <row r="761">
      <c r="A761" t="str">
        <v>AutoTable</v>
      </c>
      <c r="D761" t="str">
        <v>73810FO-ST</v>
      </c>
      <c r="E761" t="str">
        <v>BBE  Ø100  STUTATA 8 BBETTES FILET OR</v>
      </c>
      <c r="F761" t="str">
        <v>1</v>
      </c>
      <c r="G761" t="str">
        <v/>
      </c>
      <c r="H761" t="str">
        <v>BOMBE</v>
      </c>
      <c r="I761" t="str">
        <v>CYLIND</v>
      </c>
      <c r="J761">
        <v>100</v>
      </c>
      <c r="K761" t="str">
        <v>PLEUREUR</v>
      </c>
      <c r="L761" t="str">
        <v>KAMURO</v>
      </c>
      <c r="M761" t="str">
        <v>EU</v>
      </c>
      <c r="N761" t="str">
        <v>F4</v>
      </c>
      <c r="O761" t="str">
        <v>1.3G</v>
      </c>
      <c r="P761" t="str">
        <v>1008-F4-692246579</v>
      </c>
      <c r="Q761">
        <v>0.86</v>
      </c>
      <c r="R761" t="str">
        <v>4,5</v>
      </c>
      <c r="S761">
        <v>100</v>
      </c>
      <c r="T761" t="str">
        <v>F-00000699</v>
      </c>
      <c r="U761">
        <v>105</v>
      </c>
      <c r="V761">
        <v>29.45</v>
      </c>
      <c r="W761">
        <v>0</v>
      </c>
      <c r="X761" t="str">
        <v>https://youtu.be/wAdb2Cu0DaY</v>
      </c>
    </row>
    <row r="762">
      <c r="A762" t="str">
        <v>AutoTable</v>
      </c>
      <c r="D762" t="str">
        <v>73810FR-ST</v>
      </c>
      <c r="E762" t="str">
        <v>BBE  Ø100  STUTATA 8 BBETTES FILET OR FRISSON</v>
      </c>
      <c r="F762" t="str">
        <v>1</v>
      </c>
      <c r="G762" t="str">
        <v/>
      </c>
      <c r="H762" t="str">
        <v>BOMBE</v>
      </c>
      <c r="I762" t="str">
        <v>CYLIND</v>
      </c>
      <c r="J762">
        <v>100</v>
      </c>
      <c r="K762" t="str">
        <v>CREPITANT</v>
      </c>
      <c r="L762" t="str">
        <v>KAMURO</v>
      </c>
      <c r="M762" t="str">
        <v>EU</v>
      </c>
      <c r="N762" t="str">
        <v>F4</v>
      </c>
      <c r="O762" t="str">
        <v>1.3G</v>
      </c>
      <c r="P762" t="str">
        <v>1008-F4-692246579</v>
      </c>
      <c r="Q762">
        <v>0.86</v>
      </c>
      <c r="R762" t="str">
        <v>4,5</v>
      </c>
      <c r="S762">
        <v>100</v>
      </c>
      <c r="T762" t="str">
        <v>F-00000699</v>
      </c>
      <c r="U762">
        <v>84</v>
      </c>
      <c r="V762">
        <v>29.45</v>
      </c>
      <c r="W762">
        <v>0</v>
      </c>
      <c r="X762" t="str">
        <v>https://youtu.be/MaXGunFuCFk</v>
      </c>
    </row>
    <row r="763">
      <c r="A763" t="str">
        <v>AutoTable</v>
      </c>
      <c r="D763" t="str">
        <v>73812FR-RP</v>
      </c>
      <c r="E763" t="str">
        <v>BBE  Ø125 SCALA 8 REPETITIONS FILET OR FRISSON</v>
      </c>
      <c r="F763" t="str">
        <v>1</v>
      </c>
      <c r="G763" t="str">
        <v/>
      </c>
      <c r="H763" t="str">
        <v>BOMBE</v>
      </c>
      <c r="I763" t="str">
        <v>CYLIND</v>
      </c>
      <c r="J763">
        <v>125</v>
      </c>
      <c r="K763" t="str">
        <v>CREPITANT</v>
      </c>
      <c r="L763" t="str">
        <v>KAMURO</v>
      </c>
      <c r="M763" t="str">
        <v>EU</v>
      </c>
      <c r="N763" t="str">
        <v>F4</v>
      </c>
      <c r="O763" t="str">
        <v>1.3G</v>
      </c>
      <c r="P763" t="str">
        <v>1008-F4-692246584</v>
      </c>
      <c r="Q763">
        <v>1.36</v>
      </c>
      <c r="R763" t="str">
        <v>2,5</v>
      </c>
      <c r="S763">
        <v>125</v>
      </c>
      <c r="T763" t="str">
        <v>F-00000699</v>
      </c>
      <c r="U763">
        <v>42</v>
      </c>
      <c r="V763">
        <v>39.9</v>
      </c>
      <c r="W763">
        <v>9</v>
      </c>
      <c r="X763" t="str">
        <v>https://youtu.be/7nnQp_dYhUU</v>
      </c>
    </row>
    <row r="764">
      <c r="A764" t="str">
        <v>AutoTable</v>
      </c>
      <c r="D764" t="str">
        <v>73812MA-OR</v>
      </c>
      <c r="E764" t="str">
        <v>BBE 125MM FERMATA 8 RAYON MAGENTA TRAINEE OR</v>
      </c>
      <c r="F764" t="str">
        <v>SPECIFIC</v>
      </c>
      <c r="G764" t="str">
        <v/>
      </c>
      <c r="H764" t="str">
        <v>BOMBE</v>
      </c>
      <c r="I764" t="str">
        <v>CYLIND</v>
      </c>
      <c r="J764">
        <v>125</v>
      </c>
      <c r="K764" t="str">
        <v>REPETITION</v>
      </c>
      <c r="L764" t="str">
        <v>ROUGE</v>
      </c>
      <c r="M764" t="str">
        <v>EU</v>
      </c>
      <c r="N764" t="str">
        <v>F4</v>
      </c>
      <c r="O764" t="str">
        <v>1.3G</v>
      </c>
      <c r="P764" t="str">
        <v>1008-F4-69246584</v>
      </c>
      <c r="Q764">
        <v>1.46</v>
      </c>
      <c r="R764" t="str">
        <v>3</v>
      </c>
      <c r="S764">
        <v>125</v>
      </c>
      <c r="T764" t="str">
        <v>F-00000699</v>
      </c>
      <c r="U764">
        <v>3</v>
      </c>
      <c r="V764">
        <v>44.7</v>
      </c>
      <c r="W764">
        <v>3</v>
      </c>
      <c r="X764" t="str">
        <v/>
      </c>
    </row>
    <row r="765">
      <c r="A765" t="str">
        <v>AutoTable</v>
      </c>
      <c r="D765" t="str">
        <v>73812R-PA</v>
      </c>
      <c r="E765" t="str">
        <v>BBE 125MM FERMATA 8 RAYONS ROUGES TRAINEE</v>
      </c>
      <c r="F765" t="str">
        <v>SPECIFIC</v>
      </c>
      <c r="G765" t="str">
        <v/>
      </c>
      <c r="H765" t="str">
        <v>BOMBE</v>
      </c>
      <c r="I765" t="str">
        <v>CYLIND</v>
      </c>
      <c r="J765">
        <v>125</v>
      </c>
      <c r="K765" t="str">
        <v>REPETITION</v>
      </c>
      <c r="L765" t="str">
        <v>ROUGE</v>
      </c>
      <c r="M765" t="str">
        <v>EU</v>
      </c>
      <c r="N765" t="str">
        <v>F3</v>
      </c>
      <c r="O765" t="str">
        <v>1.3G</v>
      </c>
      <c r="P765" t="str">
        <v>1008-F4-69246584</v>
      </c>
      <c r="Q765">
        <v>1.46</v>
      </c>
      <c r="R765" t="str">
        <v>3</v>
      </c>
      <c r="S765">
        <v>125</v>
      </c>
      <c r="T765" t="str">
        <v>F-00000699</v>
      </c>
      <c r="U765">
        <v>12</v>
      </c>
      <c r="V765">
        <v>44.7</v>
      </c>
      <c r="W765">
        <v>12</v>
      </c>
      <c r="X765" t="str">
        <v/>
      </c>
    </row>
    <row r="766">
      <c r="A766" t="str">
        <v>AutoTable</v>
      </c>
      <c r="D766" t="str">
        <v>73815A/R-ST</v>
      </c>
      <c r="E766" t="str">
        <v>BBE  Ø150 STUTATA 10 BTTES ARGENT À ROUGE</v>
      </c>
      <c r="F766" t="str">
        <v>1</v>
      </c>
      <c r="G766" t="str">
        <v/>
      </c>
      <c r="H766" t="str">
        <v>BOMBE</v>
      </c>
      <c r="I766" t="str">
        <v>CYLIND</v>
      </c>
      <c r="J766">
        <v>150</v>
      </c>
      <c r="K766" t="str">
        <v>CHANGEMENT</v>
      </c>
      <c r="L766" t="str">
        <v>ARGENT</v>
      </c>
      <c r="M766" t="str">
        <v>EU</v>
      </c>
      <c r="N766" t="str">
        <v>F4</v>
      </c>
      <c r="O766" t="str">
        <v>1.3G</v>
      </c>
      <c r="P766" t="str">
        <v>1008-F4-692261473</v>
      </c>
      <c r="Q766">
        <v>2</v>
      </c>
      <c r="R766" t="str">
        <v>4,5</v>
      </c>
      <c r="S766">
        <v>150</v>
      </c>
      <c r="T766" t="str">
        <v>F-00000699</v>
      </c>
      <c r="U766">
        <v>22</v>
      </c>
      <c r="V766">
        <v>54</v>
      </c>
      <c r="W766">
        <v>0</v>
      </c>
      <c r="X766" t="str">
        <v>https://youtu.be/s6coWwzyPbI</v>
      </c>
    </row>
    <row r="767">
      <c r="A767" t="str">
        <v>AutoTable</v>
      </c>
      <c r="D767" t="str">
        <v>73820R/B-JP</v>
      </c>
      <c r="E767" t="str">
        <v>BBE  Ø200 OR À ROUGE CENTRE BLEU</v>
      </c>
      <c r="F767" t="str">
        <v>1</v>
      </c>
      <c r="G767" t="str">
        <v/>
      </c>
      <c r="H767" t="str">
        <v>BOMBE</v>
      </c>
      <c r="I767" t="str">
        <v>CYLIND</v>
      </c>
      <c r="J767">
        <v>200</v>
      </c>
      <c r="K767" t="str">
        <v>CHANGEMENT</v>
      </c>
      <c r="L767" t="str">
        <v>ROUGE</v>
      </c>
      <c r="M767" t="str">
        <v>EU</v>
      </c>
      <c r="N767" t="str">
        <v>F4</v>
      </c>
      <c r="O767" t="str">
        <v>1.3G</v>
      </c>
      <c r="P767" t="str">
        <v>1008-F4-69255226</v>
      </c>
      <c r="Q767">
        <v>2.2</v>
      </c>
      <c r="R767" t="str">
        <v>4</v>
      </c>
      <c r="S767">
        <v>200</v>
      </c>
      <c r="T767" t="str">
        <v>F-00000699</v>
      </c>
      <c r="U767">
        <v>37</v>
      </c>
      <c r="V767">
        <v>101.65</v>
      </c>
      <c r="W767">
        <v>0</v>
      </c>
      <c r="X767" t="str">
        <v>https://tinyurl.com/y4xyela6</v>
      </c>
    </row>
    <row r="768">
      <c r="A768" t="str">
        <v>AutoTable</v>
      </c>
      <c r="D768" t="str">
        <v>73821FO</v>
      </c>
      <c r="E768" t="str">
        <v>BBE  Ø200 FILET OR + TC</v>
      </c>
      <c r="F768" t="str">
        <v>1</v>
      </c>
      <c r="G768" t="str">
        <v/>
      </c>
      <c r="H768" t="str">
        <v>BOMBE</v>
      </c>
      <c r="I768" t="str">
        <v>CYLIND</v>
      </c>
      <c r="J768">
        <v>200</v>
      </c>
      <c r="K768" t="str">
        <v>PLEUREUR</v>
      </c>
      <c r="L768" t="str">
        <v>KAMURO</v>
      </c>
      <c r="M768" t="str">
        <v>EU</v>
      </c>
      <c r="N768" t="str">
        <v>F4</v>
      </c>
      <c r="O768" t="str">
        <v>1.3G</v>
      </c>
      <c r="P768" t="str">
        <v>1008-F4-69255226</v>
      </c>
      <c r="Q768">
        <v>2.2</v>
      </c>
      <c r="R768" t="str">
        <v>4</v>
      </c>
      <c r="S768">
        <v>200</v>
      </c>
      <c r="T768" t="str">
        <v>F-00000699</v>
      </c>
      <c r="U768">
        <v>24</v>
      </c>
      <c r="V768">
        <v>56.27125</v>
      </c>
      <c r="W768">
        <v>0</v>
      </c>
      <c r="X768" t="str">
        <v>https://youtu.be/yFS9mmbNio0</v>
      </c>
    </row>
    <row r="769">
      <c r="A769" t="str">
        <v>AutoTable</v>
      </c>
      <c r="D769" t="str">
        <v>73821FR</v>
      </c>
      <c r="E769" t="str">
        <v>BBE  Ø200 FILET OR FRISSON</v>
      </c>
      <c r="F769" t="str">
        <v>1</v>
      </c>
      <c r="G769" t="str">
        <v>2020</v>
      </c>
      <c r="H769" t="str">
        <v>BOMBE</v>
      </c>
      <c r="I769" t="str">
        <v>CYLIND</v>
      </c>
      <c r="J769">
        <v>200</v>
      </c>
      <c r="K769" t="str">
        <v>CREPITANT</v>
      </c>
      <c r="L769" t="str">
        <v>KAMURO</v>
      </c>
      <c r="M769" t="str">
        <v>EU</v>
      </c>
      <c r="N769" t="str">
        <v>F4</v>
      </c>
      <c r="O769" t="str">
        <v>1.3G</v>
      </c>
      <c r="P769" t="str">
        <v>1008-F4-69255226</v>
      </c>
      <c r="Q769">
        <v>2.2</v>
      </c>
      <c r="R769" t="str">
        <v>4</v>
      </c>
      <c r="S769">
        <v>200</v>
      </c>
      <c r="T769" t="str">
        <v>F-00000699</v>
      </c>
      <c r="U769">
        <v>16</v>
      </c>
      <c r="V769">
        <v>57.9</v>
      </c>
      <c r="W769">
        <v>2</v>
      </c>
      <c r="X769" t="str">
        <v/>
      </c>
    </row>
    <row r="770">
      <c r="A770" t="str">
        <v>AutoTable</v>
      </c>
      <c r="D770" t="str">
        <v>73920KA/B</v>
      </c>
      <c r="E770" t="str">
        <v>BBE 200MM SAULE KAMURO PISTIL BLEU</v>
      </c>
      <c r="F770" t="str">
        <v>SPECIFIC</v>
      </c>
      <c r="G770" t="str">
        <v/>
      </c>
      <c r="H770" t="str">
        <v>BOMBE</v>
      </c>
      <c r="I770" t="str">
        <v>CYLIND</v>
      </c>
      <c r="J770">
        <v>200</v>
      </c>
      <c r="K770" t="str">
        <v>ARAIGNEE PISTIL</v>
      </c>
      <c r="L770" t="str">
        <v>KAMURO</v>
      </c>
      <c r="M770" t="str">
        <v>EU</v>
      </c>
      <c r="N770" t="str">
        <v>F4</v>
      </c>
      <c r="O770" t="str">
        <v>1.3G</v>
      </c>
      <c r="P770" t="str">
        <v>1008-F4-002249</v>
      </c>
      <c r="Q770">
        <v>2.2</v>
      </c>
      <c r="R770" t="str">
        <v>3</v>
      </c>
      <c r="S770">
        <v>200</v>
      </c>
      <c r="T770" t="str">
        <v>F-00000699</v>
      </c>
      <c r="U770">
        <v>1</v>
      </c>
      <c r="V770">
        <v>60</v>
      </c>
      <c r="W770">
        <v>1</v>
      </c>
      <c r="X770" t="str">
        <v/>
      </c>
    </row>
    <row r="771">
      <c r="A771" t="str">
        <v>AutoTable</v>
      </c>
      <c r="D771" t="str">
        <v>73920O/R</v>
      </c>
      <c r="E771" t="str">
        <v>BBE 200MM DAHLIA ORANGE PISTIL ROUGE</v>
      </c>
      <c r="F771" t="str">
        <v>SPECIFIC</v>
      </c>
      <c r="G771" t="str">
        <v/>
      </c>
      <c r="H771" t="str">
        <v>BOMBE</v>
      </c>
      <c r="I771" t="str">
        <v>CYLIND</v>
      </c>
      <c r="J771">
        <v>200</v>
      </c>
      <c r="K771" t="str">
        <v>ARAIGNEE PISTIL</v>
      </c>
      <c r="L771" t="str">
        <v>ORANGE</v>
      </c>
      <c r="M771" t="str">
        <v>EU</v>
      </c>
      <c r="N771" t="str">
        <v>F4</v>
      </c>
      <c r="O771" t="str">
        <v>1.3G</v>
      </c>
      <c r="P771" t="str">
        <v>1008-F4-002249</v>
      </c>
      <c r="Q771">
        <v>2.2</v>
      </c>
      <c r="R771" t="str">
        <v>3</v>
      </c>
      <c r="S771">
        <v>200</v>
      </c>
      <c r="T771" t="str">
        <v>F-00000699</v>
      </c>
      <c r="U771">
        <v>6</v>
      </c>
      <c r="V771">
        <v>60</v>
      </c>
      <c r="W771">
        <v>6</v>
      </c>
      <c r="X771" t="str">
        <v/>
      </c>
    </row>
    <row r="772">
      <c r="A772" t="str">
        <v>AutoTable</v>
      </c>
      <c r="D772" t="str">
        <v>76115-48</v>
      </c>
      <c r="E772" t="str">
        <v>BOMBE 150 MM PLEUREUR MULTICOLORE CREPITEMENTS BB</v>
      </c>
      <c r="F772" t="str">
        <v>ANCIENNES REFS</v>
      </c>
      <c r="G772" t="str">
        <v/>
      </c>
      <c r="H772" t="str">
        <v>BOMBE</v>
      </c>
      <c r="I772" t="str">
        <v>CYLIND</v>
      </c>
      <c r="J772">
        <v>150</v>
      </c>
      <c r="K772" t="str">
        <v/>
      </c>
      <c r="L772" t="str">
        <v/>
      </c>
      <c r="M772" t="str">
        <v>CN</v>
      </c>
      <c r="N772" t="str">
        <v>K4</v>
      </c>
      <c r="O772" t="str">
        <v>1.3G</v>
      </c>
      <c r="P772" t="str">
        <v>BB/80654/07/17</v>
      </c>
      <c r="Q772">
        <v>0.555</v>
      </c>
      <c r="R772" t="str">
        <v>4,2</v>
      </c>
      <c r="S772">
        <v>155</v>
      </c>
      <c r="T772" t="str">
        <v>F-00000262</v>
      </c>
      <c r="U772">
        <v>0</v>
      </c>
      <c r="V772">
        <v>0</v>
      </c>
      <c r="W772">
        <v>0</v>
      </c>
      <c r="X772" t="str">
        <v/>
      </c>
    </row>
    <row r="773">
      <c r="A773" t="str">
        <v>AutoTable</v>
      </c>
      <c r="D773" t="str">
        <v>76115-49</v>
      </c>
      <c r="E773" t="str">
        <v>BOMBE 150 MM PLEUREUR ARGENT CREPITEMENTS BB/8065</v>
      </c>
      <c r="F773" t="str">
        <v>ANCIENNES REFS</v>
      </c>
      <c r="G773" t="str">
        <v/>
      </c>
      <c r="H773" t="str">
        <v>BOMBE</v>
      </c>
      <c r="I773" t="str">
        <v>CYLIND</v>
      </c>
      <c r="J773">
        <v>150</v>
      </c>
      <c r="K773" t="str">
        <v/>
      </c>
      <c r="L773" t="str">
        <v/>
      </c>
      <c r="M773" t="str">
        <v>CN</v>
      </c>
      <c r="N773" t="str">
        <v/>
      </c>
      <c r="O773" t="str">
        <v>1.3G</v>
      </c>
      <c r="P773" t="str">
        <v>BB/80655/07/17</v>
      </c>
      <c r="Q773">
        <v>0.555</v>
      </c>
      <c r="R773" t="str">
        <v>4,2</v>
      </c>
      <c r="S773">
        <v>155</v>
      </c>
      <c r="T773" t="str">
        <v>F-00000262</v>
      </c>
      <c r="U773">
        <v>0</v>
      </c>
      <c r="V773">
        <v>0</v>
      </c>
      <c r="W773">
        <v>0</v>
      </c>
      <c r="X773" t="str">
        <v/>
      </c>
    </row>
    <row r="774">
      <c r="A774" t="str">
        <v>AutoTable</v>
      </c>
      <c r="D774" t="str">
        <v>77175-02CE</v>
      </c>
      <c r="E774" t="str">
        <v>BONBE Ø75 CYL BLEUE ET MULTIDETONATIONS</v>
      </c>
      <c r="F774" t="str">
        <v>ANCIENNES REFS</v>
      </c>
      <c r="G774" t="str">
        <v/>
      </c>
      <c r="H774" t="str">
        <v>BOMBE</v>
      </c>
      <c r="I774" t="str">
        <v>CYLIND</v>
      </c>
      <c r="J774">
        <v>75</v>
      </c>
      <c r="K774" t="str">
        <v>PIVOINE DETO</v>
      </c>
      <c r="L774" t="str">
        <v>BLEU</v>
      </c>
      <c r="M774" t="str">
        <v>CN</v>
      </c>
      <c r="N774" t="str">
        <v>F4</v>
      </c>
      <c r="O774" t="str">
        <v>1.3G</v>
      </c>
      <c r="P774" t="str">
        <v>1008-F4-69246113</v>
      </c>
      <c r="Q774">
        <v>0.19</v>
      </c>
      <c r="R774" t="str">
        <v>3</v>
      </c>
      <c r="S774">
        <v>75</v>
      </c>
      <c r="T774" t="str">
        <v>F-00000262</v>
      </c>
      <c r="U774">
        <v>0</v>
      </c>
      <c r="V774">
        <v>1.22256</v>
      </c>
      <c r="W774">
        <v>0</v>
      </c>
      <c r="X774" t="str">
        <v/>
      </c>
    </row>
    <row r="775">
      <c r="A775" t="str">
        <v>AutoTable</v>
      </c>
      <c r="D775" t="str">
        <v>77175-03CE</v>
      </c>
      <c r="E775" t="str">
        <v>BBE Ø75 CYL BLANCHE + DÉTO</v>
      </c>
      <c r="F775" t="str">
        <v>1</v>
      </c>
      <c r="G775" t="str">
        <v/>
      </c>
      <c r="H775" t="str">
        <v>BOMBE</v>
      </c>
      <c r="I775" t="str">
        <v>CYLIND</v>
      </c>
      <c r="J775">
        <v>75</v>
      </c>
      <c r="K775" t="str">
        <v>DETONATION</v>
      </c>
      <c r="L775" t="str">
        <v>BLANC</v>
      </c>
      <c r="M775" t="str">
        <v>CN</v>
      </c>
      <c r="N775" t="str">
        <v>F4</v>
      </c>
      <c r="O775" t="str">
        <v>1.3G</v>
      </c>
      <c r="P775" t="str">
        <v>1008-F4-69246113</v>
      </c>
      <c r="Q775">
        <v>0.2</v>
      </c>
      <c r="R775" t="str">
        <v>3</v>
      </c>
      <c r="S775">
        <v>75</v>
      </c>
      <c r="T775" t="str">
        <v>F-00000262</v>
      </c>
      <c r="U775">
        <v>614</v>
      </c>
      <c r="V775">
        <v>1.45614</v>
      </c>
      <c r="W775">
        <v>221</v>
      </c>
      <c r="X775" t="str">
        <v>https://youtu.be/7BJVB5nbCLw</v>
      </c>
    </row>
    <row r="776">
      <c r="A776" t="str">
        <v>AutoTable</v>
      </c>
      <c r="D776" t="str">
        <v>77175-05CE</v>
      </c>
      <c r="E776" t="str">
        <v>BOMBE 75 MM CYL VERTE ET MULTIDETONATIONS</v>
      </c>
      <c r="F776" t="str">
        <v>ANCIENNES REFS</v>
      </c>
      <c r="G776" t="str">
        <v/>
      </c>
      <c r="H776" t="str">
        <v>BOMBE</v>
      </c>
      <c r="I776" t="str">
        <v>CYLIND</v>
      </c>
      <c r="J776">
        <v>75</v>
      </c>
      <c r="K776" t="str">
        <v>PIVOINE DETO</v>
      </c>
      <c r="L776" t="str">
        <v>VERT</v>
      </c>
      <c r="M776" t="str">
        <v>CN</v>
      </c>
      <c r="N776" t="str">
        <v>F4</v>
      </c>
      <c r="O776" t="str">
        <v>1.3G</v>
      </c>
      <c r="P776" t="str">
        <v>1008-F4-69246113</v>
      </c>
      <c r="Q776">
        <v>0.19</v>
      </c>
      <c r="R776" t="str">
        <v>3</v>
      </c>
      <c r="S776">
        <v>75</v>
      </c>
      <c r="T776" t="str">
        <v>F-00000262</v>
      </c>
      <c r="U776">
        <v>0</v>
      </c>
      <c r="V776">
        <v>1.38</v>
      </c>
      <c r="W776">
        <v>0</v>
      </c>
      <c r="X776" t="str">
        <v/>
      </c>
    </row>
    <row r="777">
      <c r="A777" t="str">
        <v>AutoTable</v>
      </c>
      <c r="D777" t="str">
        <v>77175-06CE</v>
      </c>
      <c r="E777" t="str">
        <v>BBE Ø75 CYL ROUGE + DÉTO</v>
      </c>
      <c r="F777" t="str">
        <v>1</v>
      </c>
      <c r="G777" t="str">
        <v/>
      </c>
      <c r="H777" t="str">
        <v>BOMBE</v>
      </c>
      <c r="I777" t="str">
        <v>CYLIND</v>
      </c>
      <c r="J777">
        <v>75</v>
      </c>
      <c r="K777" t="str">
        <v>DETONATION</v>
      </c>
      <c r="L777" t="str">
        <v>ROUGE</v>
      </c>
      <c r="M777" t="str">
        <v>CN</v>
      </c>
      <c r="N777" t="str">
        <v>F4</v>
      </c>
      <c r="O777" t="str">
        <v>1.3G</v>
      </c>
      <c r="P777" t="str">
        <v>1008-F4-69246113</v>
      </c>
      <c r="Q777">
        <v>0.2</v>
      </c>
      <c r="R777" t="str">
        <v>3</v>
      </c>
      <c r="S777">
        <v>75</v>
      </c>
      <c r="T777" t="str">
        <v>F-00000262</v>
      </c>
      <c r="U777">
        <v>186</v>
      </c>
      <c r="V777">
        <v>1.27438</v>
      </c>
      <c r="W777">
        <v>50</v>
      </c>
      <c r="X777" t="str">
        <v>https://tinyurl.com/y5txsbxf</v>
      </c>
    </row>
    <row r="778">
      <c r="A778" t="str">
        <v>AutoTable</v>
      </c>
      <c r="D778" t="str">
        <v>77175-08CE</v>
      </c>
      <c r="E778" t="str">
        <v>BBE Ø75 CYL MULTICOLORE + DÉTO</v>
      </c>
      <c r="F778" t="str">
        <v>1</v>
      </c>
      <c r="G778" t="str">
        <v/>
      </c>
      <c r="H778" t="str">
        <v>BOMBE</v>
      </c>
      <c r="I778" t="str">
        <v>CYLIND</v>
      </c>
      <c r="J778">
        <v>75</v>
      </c>
      <c r="K778" t="str">
        <v>DETONATION</v>
      </c>
      <c r="L778" t="str">
        <v>MULTICOLORE</v>
      </c>
      <c r="M778" t="str">
        <v>CN</v>
      </c>
      <c r="N778" t="str">
        <v>F4</v>
      </c>
      <c r="O778" t="str">
        <v>1.3G</v>
      </c>
      <c r="P778" t="str">
        <v>1008-F4-69246113</v>
      </c>
      <c r="Q778">
        <v>0.2</v>
      </c>
      <c r="R778" t="str">
        <v>3</v>
      </c>
      <c r="S778">
        <v>75</v>
      </c>
      <c r="T778" t="str">
        <v>F-00000262</v>
      </c>
      <c r="U778">
        <v>326</v>
      </c>
      <c r="V778">
        <v>1.4524</v>
      </c>
      <c r="W778">
        <v>0</v>
      </c>
      <c r="X778" t="str">
        <v>https://youtu.be/TE2q_a6jRgo</v>
      </c>
    </row>
    <row r="779">
      <c r="A779" t="str">
        <v>AutoTable</v>
      </c>
      <c r="D779" t="str">
        <v>77175-10CE</v>
      </c>
      <c r="E779" t="str">
        <v>BOMBE Ø75 CYL VIOLETTE ET MULTIDETONATIONS</v>
      </c>
      <c r="F779" t="str">
        <v>OPPORTUNITE</v>
      </c>
      <c r="G779" t="str">
        <v/>
      </c>
      <c r="H779" t="str">
        <v>BOMBE</v>
      </c>
      <c r="I779" t="str">
        <v>CYLIND</v>
      </c>
      <c r="J779">
        <v>75</v>
      </c>
      <c r="K779" t="str">
        <v>PIVOINE DETO</v>
      </c>
      <c r="L779" t="str">
        <v>VIOLET</v>
      </c>
      <c r="M779" t="str">
        <v>CN</v>
      </c>
      <c r="N779" t="str">
        <v>F4</v>
      </c>
      <c r="O779" t="str">
        <v>1.3G</v>
      </c>
      <c r="P779" t="str">
        <v>1008-F4-69246113</v>
      </c>
      <c r="Q779">
        <v>0.19</v>
      </c>
      <c r="R779" t="str">
        <v>3</v>
      </c>
      <c r="S779">
        <v>75</v>
      </c>
      <c r="T779" t="str">
        <v>F-00000262</v>
      </c>
      <c r="U779">
        <v>0</v>
      </c>
      <c r="V779">
        <v>1.29</v>
      </c>
      <c r="W779">
        <v>0</v>
      </c>
      <c r="X779" t="str">
        <v/>
      </c>
    </row>
    <row r="780">
      <c r="A780" t="str">
        <v>AutoTable</v>
      </c>
      <c r="D780" t="str">
        <v>77175-21</v>
      </c>
      <c r="E780" t="str">
        <v>BOMBE 75 MM CYL. RGE/ARG-T.JNE AD/BB/61879  K3</v>
      </c>
      <c r="F780" t="str">
        <v>ANCIENNES REFS</v>
      </c>
      <c r="G780" t="str">
        <v/>
      </c>
      <c r="H780" t="str">
        <v>BOMBE</v>
      </c>
      <c r="I780" t="str">
        <v>CYLIND</v>
      </c>
      <c r="J780">
        <v>75</v>
      </c>
      <c r="K780" t="str">
        <v/>
      </c>
      <c r="L780" t="str">
        <v/>
      </c>
      <c r="M780" t="str">
        <v>CN</v>
      </c>
      <c r="N780" t="str">
        <v>K3</v>
      </c>
      <c r="O780" t="str">
        <v>1.3G</v>
      </c>
      <c r="P780" t="str">
        <v>AD/BB/61879</v>
      </c>
      <c r="Q780">
        <v>0.248</v>
      </c>
      <c r="R780" t="str">
        <v>3</v>
      </c>
      <c r="S780">
        <v>100</v>
      </c>
      <c r="T780" t="str">
        <v>F-00000262</v>
      </c>
      <c r="U780">
        <v>0</v>
      </c>
      <c r="V780">
        <v>1.38</v>
      </c>
      <c r="W780">
        <v>0</v>
      </c>
      <c r="X780" t="str">
        <v/>
      </c>
    </row>
    <row r="781">
      <c r="A781" t="str">
        <v>AutoTable</v>
      </c>
      <c r="D781" t="str">
        <v>77175-23</v>
      </c>
      <c r="E781" t="str">
        <v>BOMBE 75MM CYL. BLEUE/SERP.ARGENT-T.JAUNE AD/BB/61</v>
      </c>
      <c r="F781" t="str">
        <v>A DETRUIRE</v>
      </c>
      <c r="G781" t="str">
        <v/>
      </c>
      <c r="H781" t="str">
        <v>BOMBE</v>
      </c>
      <c r="I781" t="str">
        <v>CYLIND</v>
      </c>
      <c r="J781">
        <v>75</v>
      </c>
      <c r="K781" t="str">
        <v/>
      </c>
      <c r="L781" t="str">
        <v/>
      </c>
      <c r="M781" t="str">
        <v>CN</v>
      </c>
      <c r="N781" t="str">
        <v>K3</v>
      </c>
      <c r="O781" t="str">
        <v>1.3G</v>
      </c>
      <c r="P781" t="str">
        <v>AD/BB/61881</v>
      </c>
      <c r="Q781">
        <v>0.248</v>
      </c>
      <c r="R781" t="str">
        <v>3</v>
      </c>
      <c r="S781">
        <v>100</v>
      </c>
      <c r="T781" t="str">
        <v>F-00000262</v>
      </c>
      <c r="U781">
        <v>30</v>
      </c>
      <c r="V781">
        <v>1.39</v>
      </c>
      <c r="W781">
        <v>30</v>
      </c>
      <c r="X781" t="str">
        <v/>
      </c>
    </row>
    <row r="782">
      <c r="A782" t="str">
        <v>AutoTable</v>
      </c>
      <c r="D782" t="str">
        <v>77175-26</v>
      </c>
      <c r="E782" t="str">
        <v>BOMBE 75 MM CYL.MULTI /SERP. RGE-T.JAUNE AD/BB/618</v>
      </c>
      <c r="F782" t="str">
        <v>ANCIENNES REFS</v>
      </c>
      <c r="G782" t="str">
        <v/>
      </c>
      <c r="H782" t="str">
        <v>BOMBE</v>
      </c>
      <c r="I782" t="str">
        <v>CYLIND</v>
      </c>
      <c r="J782">
        <v>75</v>
      </c>
      <c r="K782" t="str">
        <v/>
      </c>
      <c r="L782" t="str">
        <v/>
      </c>
      <c r="M782" t="str">
        <v>CN</v>
      </c>
      <c r="N782" t="str">
        <v>K3</v>
      </c>
      <c r="O782" t="str">
        <v>1.3G</v>
      </c>
      <c r="P782" t="str">
        <v>AD/BB/61884</v>
      </c>
      <c r="Q782">
        <v>0.248</v>
      </c>
      <c r="R782" t="str">
        <v>3</v>
      </c>
      <c r="S782">
        <v>100</v>
      </c>
      <c r="T782" t="str">
        <v>F-00000262</v>
      </c>
      <c r="U782">
        <v>0</v>
      </c>
      <c r="V782">
        <v>1.36</v>
      </c>
      <c r="W782">
        <v>0</v>
      </c>
      <c r="X782" t="str">
        <v/>
      </c>
    </row>
    <row r="783">
      <c r="A783" t="str">
        <v>AutoTable</v>
      </c>
      <c r="D783" t="str">
        <v>GR60JR5</v>
      </c>
      <c r="E783" t="str">
        <v>GRAPPE Ø60 MM R5 JAUNE/ROSE</v>
      </c>
      <c r="F783" t="str">
        <v>ANCIENNES REFS</v>
      </c>
      <c r="G783" t="str">
        <v/>
      </c>
      <c r="H783" t="str">
        <v>BOMBE</v>
      </c>
      <c r="I783" t="str">
        <v>GRAPPEE</v>
      </c>
      <c r="J783">
        <v>60</v>
      </c>
      <c r="K783" t="str">
        <v>MULTI EFFETS</v>
      </c>
      <c r="L783" t="str">
        <v>JAUNE</v>
      </c>
      <c r="M783" t="str">
        <v>CN</v>
      </c>
      <c r="N783" t="str">
        <v>F4</v>
      </c>
      <c r="O783" t="str">
        <v>1.3G</v>
      </c>
      <c r="P783" t="str">
        <v>1008-F4-69253577</v>
      </c>
      <c r="Q783">
        <v>0.425</v>
      </c>
      <c r="R783" t="str">
        <v>25</v>
      </c>
      <c r="S783">
        <v>60</v>
      </c>
      <c r="T783" t="str">
        <v>F-00000300</v>
      </c>
      <c r="U783">
        <v>0</v>
      </c>
      <c r="V783">
        <v>5.8825</v>
      </c>
      <c r="W783">
        <v>0</v>
      </c>
      <c r="X783" t="str">
        <v/>
      </c>
    </row>
    <row r="784">
      <c r="A784" t="str">
        <v>AutoTable</v>
      </c>
      <c r="D784" t="str">
        <v>1001-100/1R4</v>
      </c>
      <c r="E784" t="str">
        <v>GRAPPE DE 5 BBES 100MM 91510-72/91610-01/03/05/06</v>
      </c>
      <c r="F784" t="str">
        <v>CLIENT 1001</v>
      </c>
      <c r="G784" t="str">
        <v/>
      </c>
      <c r="H784" t="str">
        <v>BOMBE</v>
      </c>
      <c r="I784" t="str">
        <v>GRAPPEE</v>
      </c>
      <c r="J784">
        <v>100</v>
      </c>
      <c r="K784" t="str">
        <v>PIVOINE CHANGEMENT</v>
      </c>
      <c r="L784" t="str">
        <v>ROUGE</v>
      </c>
      <c r="M784" t="str">
        <v>FR</v>
      </c>
      <c r="N784" t="str">
        <v>F4</v>
      </c>
      <c r="O784" t="str">
        <v>1.3G</v>
      </c>
      <c r="P784" t="str">
        <v>1008-F4-69252665</v>
      </c>
      <c r="Q784">
        <v>1.713</v>
      </c>
      <c r="R784" t="str">
        <v>20</v>
      </c>
      <c r="S784">
        <v>100</v>
      </c>
      <c r="T784" t="str">
        <v>F-00000480</v>
      </c>
      <c r="U784">
        <v>0</v>
      </c>
      <c r="V784">
        <v>10.85914</v>
      </c>
      <c r="W784">
        <v>0</v>
      </c>
      <c r="X784" t="str">
        <v/>
      </c>
    </row>
    <row r="785">
      <c r="A785" t="str">
        <v>AutoTable</v>
      </c>
      <c r="D785" t="str">
        <v>1001-100/2R3</v>
      </c>
      <c r="E785" t="str">
        <v>GRAPPE DE 5 BBES 100MM 95010-06/76310-42CE/56CE/</v>
      </c>
      <c r="F785" t="str">
        <v>CLIENT 1001</v>
      </c>
      <c r="G785" t="str">
        <v/>
      </c>
      <c r="H785" t="str">
        <v>BOMBE</v>
      </c>
      <c r="I785" t="str">
        <v>GRAPPEE</v>
      </c>
      <c r="J785">
        <v>100</v>
      </c>
      <c r="K785" t="str">
        <v>GEOMETRIE MOTIF</v>
      </c>
      <c r="L785" t="str">
        <v>ROUGE</v>
      </c>
      <c r="M785" t="str">
        <v>FR</v>
      </c>
      <c r="N785" t="str">
        <v>F4</v>
      </c>
      <c r="O785" t="str">
        <v>1.3G</v>
      </c>
      <c r="P785" t="str">
        <v>1008-F4-69252665/69246116</v>
      </c>
      <c r="Q785">
        <v>1.436</v>
      </c>
      <c r="R785" t="str">
        <v>20</v>
      </c>
      <c r="S785">
        <v>100</v>
      </c>
      <c r="T785" t="str">
        <v>F-00000480</v>
      </c>
      <c r="U785">
        <v>0</v>
      </c>
      <c r="V785">
        <v>12.88543</v>
      </c>
      <c r="W785">
        <v>0</v>
      </c>
      <c r="X785" t="str">
        <v/>
      </c>
    </row>
    <row r="786">
      <c r="A786" t="str">
        <v>AutoTable</v>
      </c>
      <c r="D786" t="str">
        <v>1001-75/1R4</v>
      </c>
      <c r="E786" t="str">
        <v>GRAPPE DE 5 BBES 75MM 91675-06/05/03/99675-54/8317</v>
      </c>
      <c r="F786" t="str">
        <v>CLIENT 1001</v>
      </c>
      <c r="G786" t="str">
        <v/>
      </c>
      <c r="H786" t="str">
        <v>BOMBE</v>
      </c>
      <c r="I786" t="str">
        <v>GRAPPEE</v>
      </c>
      <c r="J786">
        <v>75</v>
      </c>
      <c r="K786" t="str">
        <v>ARAIGNEE PISTIL</v>
      </c>
      <c r="L786" t="str">
        <v>MULTICOLORE</v>
      </c>
      <c r="M786" t="str">
        <v>FR</v>
      </c>
      <c r="N786" t="str">
        <v>F4</v>
      </c>
      <c r="O786" t="str">
        <v>1.3G</v>
      </c>
      <c r="P786" t="str">
        <v>1008-F4-69252667</v>
      </c>
      <c r="Q786">
        <v>0.745</v>
      </c>
      <c r="R786" t="str">
        <v>20</v>
      </c>
      <c r="S786">
        <v>75</v>
      </c>
      <c r="T786" t="str">
        <v>F-00000480</v>
      </c>
      <c r="U786">
        <v>0</v>
      </c>
      <c r="V786">
        <v>6.4795</v>
      </c>
      <c r="W786">
        <v>0</v>
      </c>
      <c r="X786" t="str">
        <v/>
      </c>
    </row>
    <row r="787">
      <c r="A787" t="str">
        <v>AutoTable</v>
      </c>
      <c r="D787" t="str">
        <v>1001-75/2R4</v>
      </c>
      <c r="E787" t="str">
        <v>GRAPPE DE 5 BBES 75MM 97175-70/76/91975-22/9167542</v>
      </c>
      <c r="F787" t="str">
        <v>CLIENT 1001</v>
      </c>
      <c r="G787" t="str">
        <v/>
      </c>
      <c r="H787" t="str">
        <v>BOMBE</v>
      </c>
      <c r="I787" t="str">
        <v>GRAPPEE</v>
      </c>
      <c r="J787">
        <v>75</v>
      </c>
      <c r="K787" t="str">
        <v>ARAIGNEE PISTIL</v>
      </c>
      <c r="L787" t="str">
        <v>MULTICOLORE</v>
      </c>
      <c r="M787" t="str">
        <v>FR</v>
      </c>
      <c r="N787" t="str">
        <v>F4</v>
      </c>
      <c r="O787" t="str">
        <v>1.3G</v>
      </c>
      <c r="P787" t="str">
        <v>1008-F4-69252666</v>
      </c>
      <c r="Q787">
        <v>0.789</v>
      </c>
      <c r="R787" t="str">
        <v>20</v>
      </c>
      <c r="S787">
        <v>75</v>
      </c>
      <c r="T787" t="str">
        <v>F-00000480</v>
      </c>
      <c r="U787">
        <v>0</v>
      </c>
      <c r="V787">
        <v>6.6175</v>
      </c>
      <c r="W787">
        <v>0</v>
      </c>
      <c r="X787" t="str">
        <v/>
      </c>
    </row>
    <row r="788">
      <c r="A788" t="str">
        <v>AutoTable</v>
      </c>
      <c r="D788" t="str">
        <v>1001-75/3R4</v>
      </c>
      <c r="E788" t="str">
        <v>GRAPPE DE 5 BBES 75MM 97175-70/76/75/64/68</v>
      </c>
      <c r="F788" t="str">
        <v>CLIENT 1001</v>
      </c>
      <c r="G788" t="str">
        <v/>
      </c>
      <c r="H788" t="str">
        <v>BOMBE</v>
      </c>
      <c r="I788" t="str">
        <v>GRAPPEE</v>
      </c>
      <c r="J788">
        <v>75</v>
      </c>
      <c r="K788" t="str">
        <v>ARAIGNEE PISTIL</v>
      </c>
      <c r="L788" t="str">
        <v>MULTICOLORE</v>
      </c>
      <c r="M788" t="str">
        <v>FR</v>
      </c>
      <c r="N788" t="str">
        <v>F4</v>
      </c>
      <c r="O788" t="str">
        <v>1.3G</v>
      </c>
      <c r="P788" t="str">
        <v>1008-F4-69252666</v>
      </c>
      <c r="Q788">
        <v>0.815</v>
      </c>
      <c r="R788" t="str">
        <v>20</v>
      </c>
      <c r="S788">
        <v>75</v>
      </c>
      <c r="T788" t="str">
        <v>F-00000480</v>
      </c>
      <c r="U788">
        <v>0</v>
      </c>
      <c r="V788">
        <v>6.87363</v>
      </c>
      <c r="W788">
        <v>0</v>
      </c>
      <c r="X788" t="str">
        <v/>
      </c>
    </row>
    <row r="789">
      <c r="A789" t="str">
        <v>AutoTable</v>
      </c>
      <c r="D789" t="str">
        <v>1001-75/4R3</v>
      </c>
      <c r="E789" t="str">
        <v>GRAPPE DE 5 BBES 75MM 99275-05/04/05/04/08</v>
      </c>
      <c r="F789" t="str">
        <v>CLIENT 1001</v>
      </c>
      <c r="G789" t="str">
        <v/>
      </c>
      <c r="H789" t="str">
        <v>BOMBE</v>
      </c>
      <c r="I789" t="str">
        <v>GRAPPEE</v>
      </c>
      <c r="J789">
        <v>75</v>
      </c>
      <c r="K789" t="str">
        <v>SPECIAL FEUILLE</v>
      </c>
      <c r="L789" t="str">
        <v>MULTICOLORE</v>
      </c>
      <c r="M789" t="str">
        <v>FR</v>
      </c>
      <c r="N789" t="str">
        <v>F4</v>
      </c>
      <c r="O789" t="str">
        <v>1.3G</v>
      </c>
      <c r="P789" t="str">
        <v>1008-F4-69252666</v>
      </c>
      <c r="Q789">
        <v>0.63</v>
      </c>
      <c r="R789" t="str">
        <v>20</v>
      </c>
      <c r="S789">
        <v>75</v>
      </c>
      <c r="T789" t="str">
        <v>F-00000480</v>
      </c>
      <c r="U789">
        <v>0</v>
      </c>
      <c r="V789">
        <v>7.297</v>
      </c>
      <c r="W789">
        <v>0</v>
      </c>
      <c r="X789" t="str">
        <v/>
      </c>
    </row>
    <row r="790">
      <c r="A790" t="str">
        <v>AutoTable</v>
      </c>
      <c r="D790" t="str">
        <v>78110-81G5</v>
      </c>
      <c r="E790" t="str">
        <v>GRAPPE 5 BBES Ø100 R5 FILET D'OR</v>
      </c>
      <c r="F790" t="str">
        <v>1</v>
      </c>
      <c r="G790" t="str">
        <v/>
      </c>
      <c r="H790" t="str">
        <v>BOMBE</v>
      </c>
      <c r="I790" t="str">
        <v>GRAPPEE</v>
      </c>
      <c r="J790">
        <v>100</v>
      </c>
      <c r="K790" t="str">
        <v>PLEUREUR</v>
      </c>
      <c r="L790" t="str">
        <v>KAMURO</v>
      </c>
      <c r="M790" t="str">
        <v>CN</v>
      </c>
      <c r="N790" t="str">
        <v>F4</v>
      </c>
      <c r="O790" t="str">
        <v>1.3G</v>
      </c>
      <c r="P790" t="str">
        <v>1008-F4-69252665</v>
      </c>
      <c r="Q790">
        <v>1.6</v>
      </c>
      <c r="R790" t="str">
        <v>25</v>
      </c>
      <c r="S790">
        <v>100</v>
      </c>
      <c r="T790" t="str">
        <v>F-00000300</v>
      </c>
      <c r="U790">
        <v>237</v>
      </c>
      <c r="V790">
        <v>13.478</v>
      </c>
      <c r="W790">
        <v>0</v>
      </c>
      <c r="X790" t="str">
        <v>https://youtu.be/tU6Q3MDZXEI</v>
      </c>
    </row>
    <row r="791">
      <c r="A791" t="str">
        <v>AutoTable</v>
      </c>
      <c r="D791" t="str">
        <v>78110-89G5</v>
      </c>
      <c r="E791" t="str">
        <v>GRAPPE 5 BBES Ø100 R5 FILET D'ARGENT</v>
      </c>
      <c r="F791" t="str">
        <v>1</v>
      </c>
      <c r="G791" t="str">
        <v/>
      </c>
      <c r="H791" t="str">
        <v>BOMBE</v>
      </c>
      <c r="I791" t="str">
        <v>GRAPPEE</v>
      </c>
      <c r="J791">
        <v>100</v>
      </c>
      <c r="K791" t="str">
        <v>PLEUREUR</v>
      </c>
      <c r="L791" t="str">
        <v>ARGENT</v>
      </c>
      <c r="M791" t="str">
        <v>CN</v>
      </c>
      <c r="N791" t="str">
        <v>F4</v>
      </c>
      <c r="O791" t="str">
        <v>1.3G</v>
      </c>
      <c r="P791" t="str">
        <v>1008-F4-69252665</v>
      </c>
      <c r="Q791">
        <v>1.6</v>
      </c>
      <c r="R791" t="str">
        <v>25</v>
      </c>
      <c r="S791">
        <v>100</v>
      </c>
      <c r="T791" t="str">
        <v>F-00000300</v>
      </c>
      <c r="U791">
        <v>269</v>
      </c>
      <c r="V791">
        <v>13.478</v>
      </c>
      <c r="W791">
        <v>0</v>
      </c>
      <c r="X791" t="str">
        <v>https://youtu.be/0TyQ8-tqv3E</v>
      </c>
    </row>
    <row r="792">
      <c r="A792" t="str">
        <v>AutoTable</v>
      </c>
      <c r="D792" t="str">
        <v>78175-81G5</v>
      </c>
      <c r="E792" t="str">
        <v>GRAPPE 5 BBES Ø75 R5  FILET D'OR</v>
      </c>
      <c r="F792" t="str">
        <v>1</v>
      </c>
      <c r="G792" t="str">
        <v/>
      </c>
      <c r="H792" t="str">
        <v>BOMBE</v>
      </c>
      <c r="I792" t="str">
        <v>GRAPPEE</v>
      </c>
      <c r="J792">
        <v>75</v>
      </c>
      <c r="K792" t="str">
        <v>PLEUREUR</v>
      </c>
      <c r="L792" t="str">
        <v>KAMURO</v>
      </c>
      <c r="M792" t="str">
        <v>CN</v>
      </c>
      <c r="N792" t="str">
        <v>F4</v>
      </c>
      <c r="O792" t="str">
        <v>1.3G</v>
      </c>
      <c r="P792" t="str">
        <v>1008-F4-69252667</v>
      </c>
      <c r="Q792">
        <v>0.7</v>
      </c>
      <c r="R792" t="str">
        <v>25</v>
      </c>
      <c r="S792">
        <v>75</v>
      </c>
      <c r="T792" t="str">
        <v>F-00000300</v>
      </c>
      <c r="U792">
        <v>824</v>
      </c>
      <c r="V792">
        <v>7.69917</v>
      </c>
      <c r="W792">
        <v>0</v>
      </c>
      <c r="X792" t="str">
        <v>https://youtu.be/TyYQvHDVTtU</v>
      </c>
    </row>
    <row r="793">
      <c r="A793" t="str">
        <v>AutoTable</v>
      </c>
      <c r="D793" t="str">
        <v>78175-89G5</v>
      </c>
      <c r="E793" t="str">
        <v>GRAPPE 5 BBES Ø75 R5 FILET D'ARGENT</v>
      </c>
      <c r="F793" t="str">
        <v>1</v>
      </c>
      <c r="G793" t="str">
        <v/>
      </c>
      <c r="H793" t="str">
        <v>BOMBE</v>
      </c>
      <c r="I793" t="str">
        <v>GRAPPEE</v>
      </c>
      <c r="J793">
        <v>75</v>
      </c>
      <c r="K793" t="str">
        <v>PLEUREUR</v>
      </c>
      <c r="L793" t="str">
        <v>ARGENT</v>
      </c>
      <c r="M793" t="str">
        <v>CN</v>
      </c>
      <c r="N793" t="str">
        <v>F4</v>
      </c>
      <c r="O793" t="str">
        <v>1.3G</v>
      </c>
      <c r="P793" t="str">
        <v>1008-F4-69252667</v>
      </c>
      <c r="Q793">
        <v>0.7</v>
      </c>
      <c r="R793" t="str">
        <v>25</v>
      </c>
      <c r="S793">
        <v>75</v>
      </c>
      <c r="T793" t="str">
        <v>F-00000300</v>
      </c>
      <c r="U793">
        <v>226</v>
      </c>
      <c r="V793">
        <v>7.7</v>
      </c>
      <c r="W793">
        <v>0</v>
      </c>
      <c r="X793" t="str">
        <v>https://youtu.be/hBEe4rWLeTY</v>
      </c>
    </row>
    <row r="794">
      <c r="A794" t="str">
        <v>AutoTable</v>
      </c>
      <c r="D794" t="str">
        <v>78175S3</v>
      </c>
      <c r="E794" t="str">
        <v>SALVE 3 BBES Ø75 FILET D'ARGENT</v>
      </c>
      <c r="F794" t="str">
        <v>1</v>
      </c>
      <c r="G794" t="str">
        <v/>
      </c>
      <c r="H794" t="str">
        <v>BOMBE</v>
      </c>
      <c r="I794" t="str">
        <v>GRAPPEE</v>
      </c>
      <c r="J794">
        <v>75</v>
      </c>
      <c r="K794" t="str">
        <v>PLEUREUR</v>
      </c>
      <c r="L794" t="str">
        <v>ARGENT</v>
      </c>
      <c r="M794" t="str">
        <v>CN</v>
      </c>
      <c r="N794" t="str">
        <v>F4</v>
      </c>
      <c r="O794" t="str">
        <v>1.3G</v>
      </c>
      <c r="P794" t="str">
        <v>1008-F4-69252667</v>
      </c>
      <c r="Q794">
        <v>0.42</v>
      </c>
      <c r="R794" t="str">
        <v>5</v>
      </c>
      <c r="S794">
        <v>75</v>
      </c>
      <c r="T794" t="str">
        <v>F-00000300</v>
      </c>
      <c r="U794">
        <v>226</v>
      </c>
      <c r="V794">
        <v>4.11362</v>
      </c>
      <c r="W794">
        <v>0</v>
      </c>
      <c r="X794" t="str">
        <v>https://youtu.be/tQLAty4piAI</v>
      </c>
    </row>
    <row r="795">
      <c r="A795" t="str">
        <v>AutoTable</v>
      </c>
      <c r="D795" t="str">
        <v>FFX703500AR5</v>
      </c>
      <c r="E795" t="str">
        <v>GRAPPE 125 MM R5 ASSORTIES FFX</v>
      </c>
      <c r="F795" t="str">
        <v>CLIENT FFX</v>
      </c>
      <c r="G795" t="str">
        <v/>
      </c>
      <c r="H795" t="str">
        <v>BOMBE</v>
      </c>
      <c r="I795" t="str">
        <v>GRAPPEE</v>
      </c>
      <c r="J795">
        <v>125</v>
      </c>
      <c r="K795" t="str">
        <v>PIVOINE</v>
      </c>
      <c r="L795" t="str">
        <v>ASSORTI</v>
      </c>
      <c r="M795" t="str">
        <v>FR</v>
      </c>
      <c r="N795" t="str">
        <v>F4</v>
      </c>
      <c r="O795" t="str">
        <v>1.3G</v>
      </c>
      <c r="P795" t="str">
        <v>1008-F4-69253205</v>
      </c>
      <c r="Q795">
        <v>3.5</v>
      </c>
      <c r="R795" t="str">
        <v>25</v>
      </c>
      <c r="S795">
        <v>125</v>
      </c>
      <c r="T795" t="str">
        <v>F-00000480</v>
      </c>
      <c r="U795">
        <v>0</v>
      </c>
      <c r="V795">
        <v>0</v>
      </c>
      <c r="W795">
        <v>0</v>
      </c>
      <c r="X795" t="str">
        <v/>
      </c>
    </row>
    <row r="796">
      <c r="A796" t="str">
        <v>AutoTable</v>
      </c>
      <c r="D796" t="str">
        <v>FFX78210-00R5</v>
      </c>
      <c r="E796" t="str">
        <v>GRAPPE 100 MM R5 ASSORTIES FFX</v>
      </c>
      <c r="F796" t="str">
        <v>CLIENT FFX</v>
      </c>
      <c r="G796" t="str">
        <v/>
      </c>
      <c r="H796" t="str">
        <v>BOMBE</v>
      </c>
      <c r="I796" t="str">
        <v>GRAPPEE</v>
      </c>
      <c r="J796">
        <v>100</v>
      </c>
      <c r="K796" t="str">
        <v>PIVOINE</v>
      </c>
      <c r="L796" t="str">
        <v>ASSORTI</v>
      </c>
      <c r="M796" t="str">
        <v>FR</v>
      </c>
      <c r="N796" t="str">
        <v>F4</v>
      </c>
      <c r="O796" t="str">
        <v>1.3G</v>
      </c>
      <c r="P796" t="str">
        <v>1008-F4-69252665</v>
      </c>
      <c r="Q796">
        <v>1.6</v>
      </c>
      <c r="R796" t="str">
        <v>25</v>
      </c>
      <c r="S796">
        <v>100</v>
      </c>
      <c r="T796" t="str">
        <v>F-00000480</v>
      </c>
      <c r="U796">
        <v>0</v>
      </c>
      <c r="V796">
        <v>10.83</v>
      </c>
      <c r="W796">
        <v>0</v>
      </c>
      <c r="X796" t="str">
        <v/>
      </c>
    </row>
    <row r="797">
      <c r="A797" t="str">
        <v>AutoTable</v>
      </c>
      <c r="D797" t="str">
        <v>FFX78275-00R4</v>
      </c>
      <c r="E797" t="str">
        <v>GRAPPE 75 MM R4 ASSORTIES FFX</v>
      </c>
      <c r="F797" t="str">
        <v>CLIENT FFX</v>
      </c>
      <c r="G797" t="str">
        <v/>
      </c>
      <c r="H797" t="str">
        <v>BOMBE</v>
      </c>
      <c r="I797" t="str">
        <v>GRAPPEE</v>
      </c>
      <c r="J797">
        <v>75</v>
      </c>
      <c r="K797" t="str">
        <v>PIVOINE</v>
      </c>
      <c r="L797" t="str">
        <v>ASSORTI</v>
      </c>
      <c r="M797" t="str">
        <v>FR</v>
      </c>
      <c r="N797" t="str">
        <v>F4</v>
      </c>
      <c r="O797" t="str">
        <v>1.3G</v>
      </c>
      <c r="P797" t="str">
        <v>1008-F4-69252667</v>
      </c>
      <c r="Q797">
        <v>0.7</v>
      </c>
      <c r="R797" t="str">
        <v>20</v>
      </c>
      <c r="S797">
        <v>75</v>
      </c>
      <c r="T797" t="str">
        <v>F-00000480</v>
      </c>
      <c r="U797">
        <v>0</v>
      </c>
      <c r="V797">
        <v>5.76542</v>
      </c>
      <c r="W797">
        <v>0</v>
      </c>
      <c r="X797" t="str">
        <v/>
      </c>
    </row>
    <row r="798">
      <c r="A798" t="str">
        <v>AutoTable</v>
      </c>
      <c r="D798" t="str">
        <v>FFX78275-00R5</v>
      </c>
      <c r="E798" t="str">
        <v>GRAPPE 75 MM R5 ASSORTIES FFX</v>
      </c>
      <c r="F798" t="str">
        <v>CLIENT FFX</v>
      </c>
      <c r="G798" t="str">
        <v/>
      </c>
      <c r="H798" t="str">
        <v>BOMBE</v>
      </c>
      <c r="I798" t="str">
        <v>GRAPPEE</v>
      </c>
      <c r="J798">
        <v>75</v>
      </c>
      <c r="K798" t="str">
        <v>PIVOINE</v>
      </c>
      <c r="L798" t="str">
        <v>ASSORTI</v>
      </c>
      <c r="M798" t="str">
        <v>FR</v>
      </c>
      <c r="N798" t="str">
        <v>F4</v>
      </c>
      <c r="O798" t="str">
        <v>1.3G</v>
      </c>
      <c r="P798" t="str">
        <v>1008-F4-69252667</v>
      </c>
      <c r="Q798">
        <v>0.7</v>
      </c>
      <c r="R798" t="str">
        <v>25</v>
      </c>
      <c r="S798">
        <v>75</v>
      </c>
      <c r="T798" t="str">
        <v>F-00000480</v>
      </c>
      <c r="U798">
        <v>0</v>
      </c>
      <c r="V798">
        <v>5.68</v>
      </c>
      <c r="W798">
        <v>0</v>
      </c>
      <c r="X798" t="str">
        <v/>
      </c>
    </row>
    <row r="799">
      <c r="A799" t="str">
        <v>AutoTable</v>
      </c>
      <c r="D799" t="str">
        <v>FFX81275-18R5</v>
      </c>
      <c r="E799" t="str">
        <v>GRAPPE 75 MM R5 TRONC FILET OR FFX</v>
      </c>
      <c r="F799" t="str">
        <v>CLIENT FFX</v>
      </c>
      <c r="G799" t="str">
        <v/>
      </c>
      <c r="H799" t="str">
        <v>BOMBE</v>
      </c>
      <c r="I799" t="str">
        <v>GRAPPEE</v>
      </c>
      <c r="J799">
        <v>75</v>
      </c>
      <c r="K799" t="str">
        <v>PIVOINE</v>
      </c>
      <c r="L799" t="str">
        <v>ASSORTI</v>
      </c>
      <c r="M799" t="str">
        <v>FR</v>
      </c>
      <c r="N799" t="str">
        <v>F4</v>
      </c>
      <c r="O799" t="str">
        <v>1.3G</v>
      </c>
      <c r="P799" t="str">
        <v>1008-F4-69252667</v>
      </c>
      <c r="Q799">
        <v>0.7</v>
      </c>
      <c r="R799" t="str">
        <v>25</v>
      </c>
      <c r="S799">
        <v>75</v>
      </c>
      <c r="T799" t="str">
        <v>F-00000480</v>
      </c>
      <c r="U799">
        <v>0</v>
      </c>
      <c r="V799">
        <v>7.38</v>
      </c>
      <c r="W799">
        <v>0</v>
      </c>
      <c r="X799" t="str">
        <v/>
      </c>
    </row>
    <row r="800">
      <c r="A800" t="str">
        <v>AutoTable</v>
      </c>
      <c r="D800" t="str">
        <v>FFX91010-18R5</v>
      </c>
      <c r="E800" t="str">
        <v>GRAPPE 100 MM R5 PIVOINE FILET OR</v>
      </c>
      <c r="F800" t="str">
        <v>CLIENT FFX</v>
      </c>
      <c r="G800" t="str">
        <v/>
      </c>
      <c r="H800" t="str">
        <v>BOMBE</v>
      </c>
      <c r="I800" t="str">
        <v>GRAPPEE</v>
      </c>
      <c r="J800">
        <v>100</v>
      </c>
      <c r="K800" t="str">
        <v>PIVOINE FILET</v>
      </c>
      <c r="L800" t="str">
        <v>OR</v>
      </c>
      <c r="M800" t="str">
        <v>FR</v>
      </c>
      <c r="N800" t="str">
        <v>F4</v>
      </c>
      <c r="O800" t="str">
        <v>1.3G</v>
      </c>
      <c r="P800" t="str">
        <v>1008-F4-69252665</v>
      </c>
      <c r="Q800">
        <v>1.6</v>
      </c>
      <c r="R800" t="str">
        <v>25</v>
      </c>
      <c r="S800">
        <v>100</v>
      </c>
      <c r="T800" t="str">
        <v>F-00000480</v>
      </c>
      <c r="U800">
        <v>0</v>
      </c>
      <c r="V800">
        <v>14.68</v>
      </c>
      <c r="W800">
        <v>0</v>
      </c>
      <c r="X800" t="str">
        <v/>
      </c>
    </row>
    <row r="801">
      <c r="A801" t="str">
        <v>AutoTable</v>
      </c>
      <c r="D801" t="str">
        <v>FFX91050-18R5</v>
      </c>
      <c r="E801" t="str">
        <v>GRAPPE 50 MM R5 PIVOINE FILET OR FFX</v>
      </c>
      <c r="F801" t="str">
        <v>CLIENT FFX</v>
      </c>
      <c r="G801" t="str">
        <v/>
      </c>
      <c r="H801" t="str">
        <v>BOMBE</v>
      </c>
      <c r="I801" t="str">
        <v>GRAPPEE</v>
      </c>
      <c r="J801">
        <v>50</v>
      </c>
      <c r="K801" t="str">
        <v>PIVOINE FILET</v>
      </c>
      <c r="L801" t="str">
        <v>OR</v>
      </c>
      <c r="M801" t="str">
        <v>FR</v>
      </c>
      <c r="N801" t="str">
        <v>F4</v>
      </c>
      <c r="O801" t="str">
        <v>1.3G</v>
      </c>
      <c r="P801" t="str">
        <v>1008-F4-69253578</v>
      </c>
      <c r="Q801">
        <v>0.25</v>
      </c>
      <c r="R801" t="str">
        <v>25</v>
      </c>
      <c r="S801">
        <v>50</v>
      </c>
      <c r="T801" t="str">
        <v>F-00000480</v>
      </c>
      <c r="U801">
        <v>0</v>
      </c>
      <c r="V801">
        <v>3.6006</v>
      </c>
      <c r="W801">
        <v>0</v>
      </c>
      <c r="X801" t="str">
        <v/>
      </c>
    </row>
    <row r="802">
      <c r="A802" t="str">
        <v>AutoTable</v>
      </c>
      <c r="D802" t="str">
        <v>FFX91075-01R5</v>
      </c>
      <c r="E802" t="str">
        <v>GRAPPE 75 MM R5 PIVOINE FRISSON  FFX</v>
      </c>
      <c r="F802" t="str">
        <v>CLIENT FFX</v>
      </c>
      <c r="G802" t="str">
        <v/>
      </c>
      <c r="H802" t="str">
        <v>BOMBE</v>
      </c>
      <c r="I802" t="str">
        <v>GRAPPEE</v>
      </c>
      <c r="J802">
        <v>75</v>
      </c>
      <c r="K802" t="str">
        <v>PIVOINE</v>
      </c>
      <c r="L802" t="str">
        <v>FRISSON</v>
      </c>
      <c r="M802" t="str">
        <v>FR</v>
      </c>
      <c r="N802" t="str">
        <v>F4</v>
      </c>
      <c r="O802" t="str">
        <v>1.3G</v>
      </c>
      <c r="P802" t="str">
        <v>1008-F4-69252667</v>
      </c>
      <c r="Q802">
        <v>0.7</v>
      </c>
      <c r="R802" t="str">
        <v>25</v>
      </c>
      <c r="S802">
        <v>75</v>
      </c>
      <c r="T802" t="str">
        <v>F-00000480</v>
      </c>
      <c r="U802">
        <v>20</v>
      </c>
      <c r="V802">
        <v>5.8675</v>
      </c>
      <c r="W802">
        <v>0</v>
      </c>
      <c r="X802" t="str">
        <v/>
      </c>
    </row>
    <row r="803">
      <c r="A803" t="str">
        <v>AutoTable</v>
      </c>
      <c r="D803" t="str">
        <v>FFX91075-02R5</v>
      </c>
      <c r="E803" t="str">
        <v>GRAPPE 75 MM R5 PIVOINE BLEUE  FFX</v>
      </c>
      <c r="F803" t="str">
        <v>CLIENT FFX</v>
      </c>
      <c r="G803" t="str">
        <v/>
      </c>
      <c r="H803" t="str">
        <v>BOMBE</v>
      </c>
      <c r="I803" t="str">
        <v>GRAPPEE</v>
      </c>
      <c r="J803">
        <v>75</v>
      </c>
      <c r="K803" t="str">
        <v>PIVOINE</v>
      </c>
      <c r="L803" t="str">
        <v>BLEU</v>
      </c>
      <c r="M803" t="str">
        <v>FR</v>
      </c>
      <c r="N803" t="str">
        <v>F4</v>
      </c>
      <c r="O803" t="str">
        <v>1.3G</v>
      </c>
      <c r="P803" t="str">
        <v>1008-F4-69252667</v>
      </c>
      <c r="Q803">
        <v>0.7</v>
      </c>
      <c r="R803" t="str">
        <v>25</v>
      </c>
      <c r="S803">
        <v>75</v>
      </c>
      <c r="T803" t="str">
        <v>F-00000480</v>
      </c>
      <c r="U803">
        <v>0</v>
      </c>
      <c r="V803">
        <v>6.23925</v>
      </c>
      <c r="W803">
        <v>0</v>
      </c>
      <c r="X803" t="str">
        <v/>
      </c>
    </row>
    <row r="804">
      <c r="A804" t="str">
        <v>AutoTable</v>
      </c>
      <c r="D804" t="str">
        <v>FFX91075-06R5</v>
      </c>
      <c r="E804" t="str">
        <v>GRAPPE 75 MM R5 PIVOINE ROUGE FFX</v>
      </c>
      <c r="F804" t="str">
        <v>CLIENT FFX</v>
      </c>
      <c r="G804" t="str">
        <v/>
      </c>
      <c r="H804" t="str">
        <v>BOMBE</v>
      </c>
      <c r="I804" t="str">
        <v>GRAPPEE</v>
      </c>
      <c r="J804">
        <v>75</v>
      </c>
      <c r="K804" t="str">
        <v>PIVOINE</v>
      </c>
      <c r="L804" t="str">
        <v>ROUGE</v>
      </c>
      <c r="M804" t="str">
        <v>FR</v>
      </c>
      <c r="N804" t="str">
        <v>F4</v>
      </c>
      <c r="O804" t="str">
        <v>1.3G</v>
      </c>
      <c r="P804" t="str">
        <v>1008-F4-69252667</v>
      </c>
      <c r="Q804">
        <v>0.7</v>
      </c>
      <c r="R804" t="str">
        <v>25</v>
      </c>
      <c r="S804">
        <v>75</v>
      </c>
      <c r="T804" t="str">
        <v>F-00000480</v>
      </c>
      <c r="U804">
        <v>0</v>
      </c>
      <c r="V804">
        <v>5.7325</v>
      </c>
      <c r="W804">
        <v>0</v>
      </c>
      <c r="X804" t="str">
        <v/>
      </c>
    </row>
    <row r="805">
      <c r="A805" t="str">
        <v>AutoTable</v>
      </c>
      <c r="D805" t="str">
        <v>FFX91075-08R5</v>
      </c>
      <c r="E805" t="str">
        <v>GRAPPE 75 MM R5 PIVOINE MULTICOLORE  FFX</v>
      </c>
      <c r="F805" t="str">
        <v>CLIENT FFX</v>
      </c>
      <c r="G805" t="str">
        <v/>
      </c>
      <c r="H805" t="str">
        <v>BOMBE</v>
      </c>
      <c r="I805" t="str">
        <v>GRAPPEE</v>
      </c>
      <c r="J805">
        <v>75</v>
      </c>
      <c r="K805" t="str">
        <v>PIVOINE</v>
      </c>
      <c r="L805" t="str">
        <v>MULTICOLORE</v>
      </c>
      <c r="M805" t="str">
        <v>FR</v>
      </c>
      <c r="N805" t="str">
        <v>F4</v>
      </c>
      <c r="O805" t="str">
        <v>1.3G</v>
      </c>
      <c r="P805" t="str">
        <v>1008-F4-69252667</v>
      </c>
      <c r="Q805">
        <v>0.7</v>
      </c>
      <c r="R805" t="str">
        <v>25</v>
      </c>
      <c r="S805">
        <v>75</v>
      </c>
      <c r="T805" t="str">
        <v>F-00000480</v>
      </c>
      <c r="U805">
        <v>0</v>
      </c>
      <c r="V805">
        <v>5.1622</v>
      </c>
      <c r="W805">
        <v>0</v>
      </c>
      <c r="X805" t="str">
        <v/>
      </c>
    </row>
    <row r="806">
      <c r="A806" t="str">
        <v>AutoTable</v>
      </c>
      <c r="D806" t="str">
        <v>FFX91075-18R5</v>
      </c>
      <c r="E806" t="str">
        <v>GRAPPE 75 MM R5 FILET OR FFX</v>
      </c>
      <c r="F806" t="str">
        <v>CLIENT FFX</v>
      </c>
      <c r="G806" t="str">
        <v/>
      </c>
      <c r="H806" t="str">
        <v>BOMBE</v>
      </c>
      <c r="I806" t="str">
        <v>GRAPPEE</v>
      </c>
      <c r="J806">
        <v>75</v>
      </c>
      <c r="K806" t="str">
        <v>PIVOINE FILET</v>
      </c>
      <c r="L806" t="str">
        <v>OR</v>
      </c>
      <c r="M806" t="str">
        <v>FR</v>
      </c>
      <c r="N806" t="str">
        <v>F4</v>
      </c>
      <c r="O806" t="str">
        <v>1.3G</v>
      </c>
      <c r="P806" t="str">
        <v>1008-F4-69252667</v>
      </c>
      <c r="Q806">
        <v>0.7</v>
      </c>
      <c r="R806" t="str">
        <v>25</v>
      </c>
      <c r="S806">
        <v>75</v>
      </c>
      <c r="T806" t="str">
        <v>F-00000480</v>
      </c>
      <c r="U806">
        <v>0</v>
      </c>
      <c r="V806">
        <v>6.18</v>
      </c>
      <c r="W806">
        <v>0</v>
      </c>
      <c r="X806" t="str">
        <v/>
      </c>
    </row>
    <row r="807">
      <c r="A807" t="str">
        <v>AutoTable</v>
      </c>
      <c r="D807" t="str">
        <v>FFX91075-18R6</v>
      </c>
      <c r="E807" t="str">
        <v>GRAPPE 75 MM R6 FILET OR FFX</v>
      </c>
      <c r="F807" t="str">
        <v>CLIENT FFX</v>
      </c>
      <c r="G807" t="str">
        <v/>
      </c>
      <c r="H807" t="str">
        <v>BOMBE</v>
      </c>
      <c r="I807" t="str">
        <v>GRAPPEE</v>
      </c>
      <c r="J807">
        <v>75</v>
      </c>
      <c r="K807" t="str">
        <v>PIVOINE FILET</v>
      </c>
      <c r="L807" t="str">
        <v>OR</v>
      </c>
      <c r="M807" t="str">
        <v>FR</v>
      </c>
      <c r="N807" t="str">
        <v>F4</v>
      </c>
      <c r="O807" t="str">
        <v>1.3G</v>
      </c>
      <c r="P807" t="str">
        <v>1008-F4-69252667</v>
      </c>
      <c r="Q807">
        <v>0.7</v>
      </c>
      <c r="R807" t="str">
        <v>30</v>
      </c>
      <c r="S807">
        <v>75</v>
      </c>
      <c r="T807" t="str">
        <v>F-00000480</v>
      </c>
      <c r="U807">
        <v>0</v>
      </c>
      <c r="V807">
        <v>6.39083</v>
      </c>
      <c r="W807">
        <v>0</v>
      </c>
      <c r="X807" t="str">
        <v/>
      </c>
    </row>
    <row r="808">
      <c r="A808" t="str">
        <v>AutoTable</v>
      </c>
      <c r="D808" t="str">
        <v>FFX91075-19R5</v>
      </c>
      <c r="E808" t="str">
        <v>GRAPPE 75 MM R5 FILET ARGT FFX</v>
      </c>
      <c r="F808" t="str">
        <v>CLIENT FFX</v>
      </c>
      <c r="G808" t="str">
        <v/>
      </c>
      <c r="H808" t="str">
        <v>BOMBE</v>
      </c>
      <c r="I808" t="str">
        <v>GRAPPEE</v>
      </c>
      <c r="J808">
        <v>75</v>
      </c>
      <c r="K808" t="str">
        <v>PIVOINE FILET</v>
      </c>
      <c r="L808" t="str">
        <v>ARGENT</v>
      </c>
      <c r="M808" t="str">
        <v>FR</v>
      </c>
      <c r="N808" t="str">
        <v>F4</v>
      </c>
      <c r="O808" t="str">
        <v>1.3G</v>
      </c>
      <c r="P808" t="str">
        <v>1008-F4-69252667</v>
      </c>
      <c r="Q808">
        <v>0.7</v>
      </c>
      <c r="R808" t="str">
        <v>25</v>
      </c>
      <c r="S808">
        <v>75</v>
      </c>
      <c r="T808" t="str">
        <v>F-00000480</v>
      </c>
      <c r="U808">
        <v>0</v>
      </c>
      <c r="V808">
        <v>4.0155</v>
      </c>
      <c r="W808">
        <v>0</v>
      </c>
      <c r="X808" t="str">
        <v/>
      </c>
    </row>
    <row r="809">
      <c r="A809" t="str">
        <v>AutoTable</v>
      </c>
      <c r="D809" t="str">
        <v>FFX91075-19R6</v>
      </c>
      <c r="E809" t="str">
        <v>GRAPPE 75 MM R6 PIVOINE FILET ARGT FFX</v>
      </c>
      <c r="F809" t="str">
        <v>CLIENT FFX</v>
      </c>
      <c r="G809" t="str">
        <v/>
      </c>
      <c r="H809" t="str">
        <v>BOMBE</v>
      </c>
      <c r="I809" t="str">
        <v>GRAPPEE</v>
      </c>
      <c r="J809">
        <v>75</v>
      </c>
      <c r="K809" t="str">
        <v>PIVOINE FILET</v>
      </c>
      <c r="L809" t="str">
        <v>ARGENT</v>
      </c>
      <c r="M809" t="str">
        <v>FR</v>
      </c>
      <c r="N809" t="str">
        <v>F4</v>
      </c>
      <c r="O809" t="str">
        <v>1.3G</v>
      </c>
      <c r="P809" t="str">
        <v>1008-F4-69252667</v>
      </c>
      <c r="Q809">
        <v>0.7</v>
      </c>
      <c r="R809" t="str">
        <v>30</v>
      </c>
      <c r="S809">
        <v>75</v>
      </c>
      <c r="T809" t="str">
        <v>F-00000480</v>
      </c>
      <c r="U809">
        <v>0</v>
      </c>
      <c r="V809">
        <v>7.32717</v>
      </c>
      <c r="W809">
        <v>0</v>
      </c>
      <c r="X809" t="str">
        <v/>
      </c>
    </row>
    <row r="810">
      <c r="A810" t="str">
        <v>AutoTable</v>
      </c>
      <c r="D810" t="str">
        <v>FFX91450R5</v>
      </c>
      <c r="E810" t="str">
        <v>GRAPPE 50 MM R5 ASSORTIES FFX</v>
      </c>
      <c r="F810" t="str">
        <v>CLIENT FFX</v>
      </c>
      <c r="G810" t="str">
        <v/>
      </c>
      <c r="H810" t="str">
        <v>BOMBE</v>
      </c>
      <c r="I810" t="str">
        <v>GRAPPEE</v>
      </c>
      <c r="J810">
        <v>50</v>
      </c>
      <c r="K810" t="str">
        <v>PIVOINE</v>
      </c>
      <c r="L810" t="str">
        <v>ASSORTI</v>
      </c>
      <c r="M810" t="str">
        <v>FR</v>
      </c>
      <c r="N810" t="str">
        <v>F4</v>
      </c>
      <c r="O810" t="str">
        <v>1.3G</v>
      </c>
      <c r="P810" t="str">
        <v>1008-F4-69253578</v>
      </c>
      <c r="Q810">
        <v>0.25</v>
      </c>
      <c r="R810" t="str">
        <v>25</v>
      </c>
      <c r="S810">
        <v>50</v>
      </c>
      <c r="T810" t="str">
        <v>F-00000480</v>
      </c>
      <c r="U810">
        <v>0</v>
      </c>
      <c r="V810">
        <v>0</v>
      </c>
      <c r="W810">
        <v>0</v>
      </c>
      <c r="X810" t="str">
        <v/>
      </c>
    </row>
    <row r="811">
      <c r="A811" t="str">
        <v>AutoTable</v>
      </c>
      <c r="D811" t="str">
        <v>FFX94075-20R6</v>
      </c>
      <c r="E811" t="str">
        <v>GRAPPE 75 MM R6 FILET OR CASCADE FFX</v>
      </c>
      <c r="F811" t="str">
        <v>CLIENT FFX</v>
      </c>
      <c r="G811" t="str">
        <v/>
      </c>
      <c r="H811" t="str">
        <v>BOMBE</v>
      </c>
      <c r="I811" t="str">
        <v>GRAPPEE</v>
      </c>
      <c r="J811">
        <v>75</v>
      </c>
      <c r="K811" t="str">
        <v>SPECIAL CASCADE</v>
      </c>
      <c r="L811" t="str">
        <v>OR</v>
      </c>
      <c r="M811" t="str">
        <v>FR</v>
      </c>
      <c r="N811" t="str">
        <v>F4</v>
      </c>
      <c r="O811" t="str">
        <v>1.3G</v>
      </c>
      <c r="P811" t="str">
        <v>1008-F4-69252666</v>
      </c>
      <c r="Q811">
        <v>0.7</v>
      </c>
      <c r="R811" t="str">
        <v>30</v>
      </c>
      <c r="S811">
        <v>75</v>
      </c>
      <c r="T811" t="str">
        <v>F-00000480</v>
      </c>
      <c r="U811">
        <v>0</v>
      </c>
      <c r="V811">
        <v>7.58</v>
      </c>
      <c r="W811">
        <v>0</v>
      </c>
      <c r="X811" t="str">
        <v/>
      </c>
    </row>
    <row r="812">
      <c r="A812" t="str">
        <v>AutoTable</v>
      </c>
      <c r="D812" t="str">
        <v>FFX99675-07FR5</v>
      </c>
      <c r="E812" t="str">
        <v>GRAPPE 75 MM R5 FILET OR/FRISSON BLANC FFX</v>
      </c>
      <c r="F812" t="str">
        <v>CLIENT FFX</v>
      </c>
      <c r="G812" t="str">
        <v/>
      </c>
      <c r="H812" t="str">
        <v>BOMBE</v>
      </c>
      <c r="I812" t="str">
        <v>GRAPPEE</v>
      </c>
      <c r="J812">
        <v>75</v>
      </c>
      <c r="K812" t="str">
        <v>PIVOINE FILET</v>
      </c>
      <c r="L812" t="str">
        <v>OR</v>
      </c>
      <c r="M812" t="str">
        <v>FR</v>
      </c>
      <c r="N812" t="str">
        <v>F4</v>
      </c>
      <c r="O812" t="str">
        <v>1.3G</v>
      </c>
      <c r="P812" t="str">
        <v>1008-F4-69252667</v>
      </c>
      <c r="Q812">
        <v>0.7</v>
      </c>
      <c r="R812" t="str">
        <v>25</v>
      </c>
      <c r="S812">
        <v>75</v>
      </c>
      <c r="T812" t="str">
        <v>F-00000480</v>
      </c>
      <c r="U812">
        <v>0</v>
      </c>
      <c r="V812">
        <v>6.94143</v>
      </c>
      <c r="W812">
        <v>0</v>
      </c>
      <c r="X812" t="str">
        <v/>
      </c>
    </row>
    <row r="813">
      <c r="A813" t="str">
        <v>AutoTable</v>
      </c>
      <c r="D813" t="str">
        <v>GR10A5</v>
      </c>
      <c r="E813" t="str">
        <v>GRAPPE Ø100 R5 ARGENT</v>
      </c>
      <c r="F813" t="str">
        <v>1</v>
      </c>
      <c r="G813" t="str">
        <v/>
      </c>
      <c r="H813" t="str">
        <v>BOMBE</v>
      </c>
      <c r="I813" t="str">
        <v>GRAPPEE</v>
      </c>
      <c r="J813">
        <v>100</v>
      </c>
      <c r="K813" t="str">
        <v>MULTI EFFETS</v>
      </c>
      <c r="L813" t="str">
        <v>ARGENT</v>
      </c>
      <c r="M813" t="str">
        <v>CN</v>
      </c>
      <c r="N813" t="str">
        <v>F4</v>
      </c>
      <c r="O813" t="str">
        <v>1.3G</v>
      </c>
      <c r="P813" t="str">
        <v>1008-F4-69252665</v>
      </c>
      <c r="Q813">
        <v>1.6</v>
      </c>
      <c r="R813" t="str">
        <v>25</v>
      </c>
      <c r="S813">
        <v>100</v>
      </c>
      <c r="T813" t="str">
        <v>F-00000234</v>
      </c>
      <c r="U813">
        <v>117</v>
      </c>
      <c r="V813">
        <v>11.27</v>
      </c>
      <c r="W813">
        <v>0</v>
      </c>
      <c r="X813" t="str">
        <v>https://youtu.be/9ZV5-nfAe0c</v>
      </c>
    </row>
    <row r="814">
      <c r="A814" t="str">
        <v>AutoTable</v>
      </c>
      <c r="D814" t="str">
        <v>GR10B3</v>
      </c>
      <c r="E814" t="str">
        <v>GRAPPE Ø100 R3 ASSORTI</v>
      </c>
      <c r="F814" t="str">
        <v>1</v>
      </c>
      <c r="G814" t="str">
        <v/>
      </c>
      <c r="H814" t="str">
        <v>BOMBE</v>
      </c>
      <c r="I814" t="str">
        <v>GRAPPEE</v>
      </c>
      <c r="J814">
        <v>100</v>
      </c>
      <c r="K814" t="str">
        <v>MULTI EFFETS</v>
      </c>
      <c r="L814" t="str">
        <v>ASSORTI</v>
      </c>
      <c r="M814" t="str">
        <v>CN</v>
      </c>
      <c r="N814" t="str">
        <v>F4</v>
      </c>
      <c r="O814" t="str">
        <v>1.3G</v>
      </c>
      <c r="P814" t="str">
        <v>1008-F4-69252665</v>
      </c>
      <c r="Q814">
        <v>1.6</v>
      </c>
      <c r="R814" t="str">
        <v>15</v>
      </c>
      <c r="S814">
        <v>100</v>
      </c>
      <c r="T814" t="str">
        <v>F-00000300</v>
      </c>
      <c r="U814">
        <v>356</v>
      </c>
      <c r="V814">
        <v>11.27389</v>
      </c>
      <c r="W814">
        <v>1</v>
      </c>
      <c r="X814" t="str">
        <v/>
      </c>
    </row>
    <row r="815">
      <c r="A815" t="str">
        <v>AutoTable</v>
      </c>
      <c r="D815" t="str">
        <v>GR10B5</v>
      </c>
      <c r="E815" t="str">
        <v>GRAPPE Ø100 R5 BLEU</v>
      </c>
      <c r="F815" t="str">
        <v>1</v>
      </c>
      <c r="G815" t="str">
        <v/>
      </c>
      <c r="H815" t="str">
        <v>BOMBE</v>
      </c>
      <c r="I815" t="str">
        <v>GRAPPEE</v>
      </c>
      <c r="J815">
        <v>100</v>
      </c>
      <c r="K815" t="str">
        <v>MULTI EFFETS</v>
      </c>
      <c r="L815" t="str">
        <v>BLEU</v>
      </c>
      <c r="M815" t="str">
        <v>CN</v>
      </c>
      <c r="N815" t="str">
        <v>F4</v>
      </c>
      <c r="O815" t="str">
        <v>1.3G</v>
      </c>
      <c r="P815" t="str">
        <v>1008-F4-69252665</v>
      </c>
      <c r="Q815">
        <v>1.6</v>
      </c>
      <c r="R815" t="str">
        <v>25</v>
      </c>
      <c r="S815">
        <v>100</v>
      </c>
      <c r="T815" t="str">
        <v>F-00000234</v>
      </c>
      <c r="U815">
        <v>75</v>
      </c>
      <c r="V815">
        <v>11.27317</v>
      </c>
      <c r="W815">
        <v>0</v>
      </c>
      <c r="X815" t="str">
        <v>https://youtu.be/5M-QdJcm2JM</v>
      </c>
    </row>
    <row r="816">
      <c r="A816" t="str">
        <v>AutoTable</v>
      </c>
      <c r="D816" t="str">
        <v>GR10H4</v>
      </c>
      <c r="E816" t="str">
        <v>GRAPPE 100 MM R4 PAPILLON ROUGE</v>
      </c>
      <c r="F816" t="str">
        <v>ANCIENNES REFS</v>
      </c>
      <c r="G816" t="str">
        <v/>
      </c>
      <c r="H816" t="str">
        <v>BOMBE</v>
      </c>
      <c r="I816" t="str">
        <v>GRAPPEE</v>
      </c>
      <c r="J816">
        <v>100</v>
      </c>
      <c r="K816" t="str">
        <v>SPECIAL PAPILLON</v>
      </c>
      <c r="L816" t="str">
        <v>ROUGE</v>
      </c>
      <c r="M816" t="str">
        <v>CN</v>
      </c>
      <c r="N816" t="str">
        <v>F4</v>
      </c>
      <c r="O816" t="str">
        <v>1.3G</v>
      </c>
      <c r="P816" t="str">
        <v>1008-F4-69253577</v>
      </c>
      <c r="Q816">
        <v>1.6</v>
      </c>
      <c r="R816" t="str">
        <v>20</v>
      </c>
      <c r="S816">
        <v>100</v>
      </c>
      <c r="T816" t="str">
        <v>F-00000234</v>
      </c>
      <c r="U816">
        <v>0</v>
      </c>
      <c r="V816">
        <v>11.25</v>
      </c>
      <c r="W816">
        <v>0</v>
      </c>
      <c r="X816" t="str">
        <v/>
      </c>
    </row>
    <row r="817">
      <c r="A817" t="str">
        <v>AutoTable</v>
      </c>
      <c r="D817" t="str">
        <v>GR10OR5</v>
      </c>
      <c r="E817" t="str">
        <v>GRAPPE Ø100 R5 OR</v>
      </c>
      <c r="F817" t="str">
        <v>1</v>
      </c>
      <c r="G817" t="str">
        <v/>
      </c>
      <c r="H817" t="str">
        <v>BOMBE</v>
      </c>
      <c r="I817" t="str">
        <v>GRAPPEE</v>
      </c>
      <c r="J817">
        <v>100</v>
      </c>
      <c r="K817" t="str">
        <v>MULTI EFFETS</v>
      </c>
      <c r="L817" t="str">
        <v>OR</v>
      </c>
      <c r="M817" t="str">
        <v>CN</v>
      </c>
      <c r="N817" t="str">
        <v>F4</v>
      </c>
      <c r="O817" t="str">
        <v>1.3G</v>
      </c>
      <c r="P817" t="str">
        <v>1008-F4-69250665</v>
      </c>
      <c r="Q817">
        <v>1.6</v>
      </c>
      <c r="R817" t="str">
        <v>25</v>
      </c>
      <c r="S817">
        <v>100</v>
      </c>
      <c r="T817" t="str">
        <v>F-00000234</v>
      </c>
      <c r="U817">
        <v>260</v>
      </c>
      <c r="V817">
        <v>11.27308</v>
      </c>
      <c r="W817">
        <v>0</v>
      </c>
      <c r="X817" t="str">
        <v>https://youtu.be/cbBgVpaUkTU</v>
      </c>
    </row>
    <row r="818">
      <c r="A818" t="str">
        <v>AutoTable</v>
      </c>
      <c r="D818" t="str">
        <v>GR10Q2</v>
      </c>
      <c r="E818" t="str">
        <v>GRAPPE Ø100 R2 ASSORTI</v>
      </c>
      <c r="F818" t="str">
        <v>1</v>
      </c>
      <c r="G818" t="str">
        <v/>
      </c>
      <c r="H818" t="str">
        <v>BOMBE</v>
      </c>
      <c r="I818" t="str">
        <v>GRAPPEE</v>
      </c>
      <c r="J818">
        <v>100</v>
      </c>
      <c r="K818" t="str">
        <v>MULTI EFFETS</v>
      </c>
      <c r="L818" t="str">
        <v>ASSORTI</v>
      </c>
      <c r="M818" t="str">
        <v>CN</v>
      </c>
      <c r="N818" t="str">
        <v>F4</v>
      </c>
      <c r="O818" t="str">
        <v>1.3G</v>
      </c>
      <c r="P818" t="str">
        <v>1008-F4-69250665</v>
      </c>
      <c r="Q818">
        <v>1.6</v>
      </c>
      <c r="R818" t="str">
        <v>10</v>
      </c>
      <c r="S818">
        <v>100</v>
      </c>
      <c r="T818" t="str">
        <v>F-00000300</v>
      </c>
      <c r="U818">
        <v>227</v>
      </c>
      <c r="V818">
        <v>11.20229</v>
      </c>
      <c r="W818">
        <v>1</v>
      </c>
      <c r="X818" t="str">
        <v/>
      </c>
    </row>
    <row r="819">
      <c r="A819" t="str">
        <v>AutoTable</v>
      </c>
      <c r="D819" t="str">
        <v>GR10R5</v>
      </c>
      <c r="E819" t="str">
        <v>GRAPPE Ø100 R5  ROUGE</v>
      </c>
      <c r="F819" t="str">
        <v>1</v>
      </c>
      <c r="G819" t="str">
        <v/>
      </c>
      <c r="H819" t="str">
        <v>BOMBE</v>
      </c>
      <c r="I819" t="str">
        <v>GRAPPEE</v>
      </c>
      <c r="J819">
        <v>100</v>
      </c>
      <c r="K819" t="str">
        <v>MULTI EFFETS</v>
      </c>
      <c r="L819" t="str">
        <v>ROUGE</v>
      </c>
      <c r="M819" t="str">
        <v>CN</v>
      </c>
      <c r="N819" t="str">
        <v>F4</v>
      </c>
      <c r="O819" t="str">
        <v>1.3G</v>
      </c>
      <c r="P819" t="str">
        <v>1008-F4-69250665</v>
      </c>
      <c r="Q819">
        <v>1.6</v>
      </c>
      <c r="R819" t="str">
        <v>25</v>
      </c>
      <c r="S819">
        <v>100</v>
      </c>
      <c r="T819" t="str">
        <v>F-00000234</v>
      </c>
      <c r="U819">
        <v>96</v>
      </c>
      <c r="V819">
        <v>11.29683</v>
      </c>
      <c r="W819">
        <v>0</v>
      </c>
      <c r="X819" t="str">
        <v>https://tinyurl.com/y24bgnfh</v>
      </c>
    </row>
    <row r="820">
      <c r="A820" t="str">
        <v>AutoTable</v>
      </c>
      <c r="D820" t="str">
        <v>GR10U5</v>
      </c>
      <c r="E820" t="str">
        <v>GRAPPE 100MM R5 ASSORTIES</v>
      </c>
      <c r="F820" t="str">
        <v>ANCIENNES REFS</v>
      </c>
      <c r="G820" t="str">
        <v/>
      </c>
      <c r="H820" t="str">
        <v>BOMBE</v>
      </c>
      <c r="I820" t="str">
        <v>GRAPPEE</v>
      </c>
      <c r="J820">
        <v>100</v>
      </c>
      <c r="K820" t="str">
        <v>MULTI EFFETS</v>
      </c>
      <c r="L820" t="str">
        <v>ASSORTI</v>
      </c>
      <c r="M820" t="str">
        <v>FR</v>
      </c>
      <c r="N820" t="str">
        <v>F4</v>
      </c>
      <c r="O820" t="str">
        <v>1.3G</v>
      </c>
      <c r="P820" t="str">
        <v>1170-F4-02742</v>
      </c>
      <c r="Q820">
        <v>1.6</v>
      </c>
      <c r="R820" t="str">
        <v>25</v>
      </c>
      <c r="S820">
        <v>100</v>
      </c>
      <c r="T820" t="str">
        <v>F-00000480</v>
      </c>
      <c r="U820">
        <v>0</v>
      </c>
      <c r="V820">
        <v>0</v>
      </c>
      <c r="W820">
        <v>0</v>
      </c>
      <c r="X820" t="str">
        <v/>
      </c>
    </row>
    <row r="821">
      <c r="A821" t="str">
        <v>AutoTable</v>
      </c>
      <c r="D821" t="str">
        <v>GR10VE5</v>
      </c>
      <c r="E821" t="str">
        <v>GRAPPE Ø100 R5  VERT</v>
      </c>
      <c r="F821" t="str">
        <v>1</v>
      </c>
      <c r="G821" t="str">
        <v/>
      </c>
      <c r="H821" t="str">
        <v>BOMBE</v>
      </c>
      <c r="I821" t="str">
        <v>GRAPPEE</v>
      </c>
      <c r="J821">
        <v>100</v>
      </c>
      <c r="K821" t="str">
        <v>MULTI EFFETS</v>
      </c>
      <c r="L821" t="str">
        <v>VERT</v>
      </c>
      <c r="M821" t="str">
        <v>CN</v>
      </c>
      <c r="N821" t="str">
        <v>F4</v>
      </c>
      <c r="O821" t="str">
        <v>1.3G</v>
      </c>
      <c r="P821" t="str">
        <v>1008-F4-69250665</v>
      </c>
      <c r="Q821">
        <v>1.6</v>
      </c>
      <c r="R821" t="str">
        <v>25</v>
      </c>
      <c r="S821">
        <v>100</v>
      </c>
      <c r="T821" t="str">
        <v>F-00000234</v>
      </c>
      <c r="U821">
        <v>127</v>
      </c>
      <c r="V821">
        <v>11.28011</v>
      </c>
      <c r="W821">
        <v>0</v>
      </c>
      <c r="X821" t="str">
        <v>https://youtu.be/ZqoE3sNFGf4</v>
      </c>
    </row>
    <row r="822">
      <c r="A822" t="str">
        <v>AutoTable</v>
      </c>
      <c r="D822" t="str">
        <v>GR10VI5</v>
      </c>
      <c r="E822" t="str">
        <v>GRAPPE Ø100 R5  VIOLET</v>
      </c>
      <c r="F822" t="str">
        <v>1</v>
      </c>
      <c r="G822" t="str">
        <v/>
      </c>
      <c r="H822" t="str">
        <v>BOMBE</v>
      </c>
      <c r="I822" t="str">
        <v>GRAPPEE</v>
      </c>
      <c r="J822">
        <v>100</v>
      </c>
      <c r="K822" t="str">
        <v>MULTI EFFETS</v>
      </c>
      <c r="L822" t="str">
        <v>VIOLET</v>
      </c>
      <c r="M822" t="str">
        <v>CN</v>
      </c>
      <c r="N822" t="str">
        <v>F4</v>
      </c>
      <c r="O822" t="str">
        <v>1.3G</v>
      </c>
      <c r="P822" t="str">
        <v>1008-F4-69250665</v>
      </c>
      <c r="Q822">
        <v>1.6</v>
      </c>
      <c r="R822" t="str">
        <v>25</v>
      </c>
      <c r="S822">
        <v>100</v>
      </c>
      <c r="T822" t="str">
        <v>F-00000234</v>
      </c>
      <c r="U822">
        <v>121</v>
      </c>
      <c r="V822">
        <v>11.29683</v>
      </c>
      <c r="W822">
        <v>0</v>
      </c>
      <c r="X822" t="str">
        <v>https://tinyurl.com/y4jenokg</v>
      </c>
    </row>
    <row r="823">
      <c r="A823" t="str">
        <v>AutoTable</v>
      </c>
      <c r="D823" t="str">
        <v>GR10W5</v>
      </c>
      <c r="E823" t="str">
        <v>GRAPPE Ø100 R5 ASSORTIES 1</v>
      </c>
      <c r="F823" t="str">
        <v>1</v>
      </c>
      <c r="G823" t="str">
        <v/>
      </c>
      <c r="H823" t="str">
        <v>BOMBE</v>
      </c>
      <c r="I823" t="str">
        <v>GRAPPEE</v>
      </c>
      <c r="J823">
        <v>100</v>
      </c>
      <c r="K823" t="str">
        <v>MULTI EFFETS</v>
      </c>
      <c r="L823" t="str">
        <v>ASSORTI</v>
      </c>
      <c r="M823" t="str">
        <v>CN</v>
      </c>
      <c r="N823" t="str">
        <v>F4</v>
      </c>
      <c r="O823" t="str">
        <v>1.3G</v>
      </c>
      <c r="P823" t="str">
        <v>1008-F4-69250665</v>
      </c>
      <c r="Q823">
        <v>1.6</v>
      </c>
      <c r="R823" t="str">
        <v>25</v>
      </c>
      <c r="S823">
        <v>100</v>
      </c>
      <c r="T823" t="str">
        <v>F-00000234</v>
      </c>
      <c r="U823">
        <v>145</v>
      </c>
      <c r="V823">
        <v>11.28007</v>
      </c>
      <c r="W823">
        <v>0</v>
      </c>
      <c r="X823" t="str">
        <v>https://youtu.be/4aidf5B6TLc</v>
      </c>
    </row>
    <row r="824">
      <c r="A824" t="str">
        <v>AutoTable</v>
      </c>
      <c r="D824" t="str">
        <v>GR10X5</v>
      </c>
      <c r="E824" t="str">
        <v>GRAPPE Ø100  R5 ASSORTIES 2</v>
      </c>
      <c r="F824" t="str">
        <v>1</v>
      </c>
      <c r="G824" t="str">
        <v/>
      </c>
      <c r="H824" t="str">
        <v>BOMBE</v>
      </c>
      <c r="I824" t="str">
        <v>GRAPPEE</v>
      </c>
      <c r="J824">
        <v>100</v>
      </c>
      <c r="K824" t="str">
        <v>MULTI EFFETS</v>
      </c>
      <c r="L824" t="str">
        <v>ASSORTI</v>
      </c>
      <c r="M824" t="str">
        <v>CN</v>
      </c>
      <c r="N824" t="str">
        <v>F4</v>
      </c>
      <c r="O824" t="str">
        <v>1.3G</v>
      </c>
      <c r="P824" t="str">
        <v>1170-F4-02742</v>
      </c>
      <c r="Q824">
        <v>1.6</v>
      </c>
      <c r="R824" t="str">
        <v>25</v>
      </c>
      <c r="S824">
        <v>100</v>
      </c>
      <c r="T824" t="str">
        <v>F-00000234</v>
      </c>
      <c r="U824">
        <v>143</v>
      </c>
      <c r="V824">
        <v>11.73</v>
      </c>
      <c r="W824">
        <v>1</v>
      </c>
      <c r="X824" t="str">
        <v/>
      </c>
    </row>
    <row r="825">
      <c r="A825" t="str">
        <v>AutoTable</v>
      </c>
      <c r="D825" t="str">
        <v>GR10Y5</v>
      </c>
      <c r="E825" t="str">
        <v>GRAPPE Ø100  R5 ASSORTIES 3</v>
      </c>
      <c r="F825" t="str">
        <v>1</v>
      </c>
      <c r="G825" t="str">
        <v/>
      </c>
      <c r="H825" t="str">
        <v>BOMBE</v>
      </c>
      <c r="I825" t="str">
        <v>GRAPPEE</v>
      </c>
      <c r="J825">
        <v>100</v>
      </c>
      <c r="K825" t="str">
        <v>MULTI EFFETS</v>
      </c>
      <c r="L825" t="str">
        <v>ASSORTI</v>
      </c>
      <c r="M825" t="str">
        <v>CN</v>
      </c>
      <c r="N825" t="str">
        <v>F4</v>
      </c>
      <c r="O825" t="str">
        <v>1.3G</v>
      </c>
      <c r="P825" t="str">
        <v>1170-F4-02742</v>
      </c>
      <c r="Q825">
        <v>1.6</v>
      </c>
      <c r="R825" t="str">
        <v>25</v>
      </c>
      <c r="S825">
        <v>100</v>
      </c>
      <c r="T825" t="str">
        <v>F-00000234</v>
      </c>
      <c r="U825">
        <v>172</v>
      </c>
      <c r="V825">
        <v>11.73188</v>
      </c>
      <c r="W825">
        <v>1</v>
      </c>
      <c r="X825" t="str">
        <v/>
      </c>
    </row>
    <row r="826">
      <c r="A826" t="str">
        <v>AutoTable</v>
      </c>
      <c r="D826" t="str">
        <v>GR10Z5</v>
      </c>
      <c r="E826" t="str">
        <v>GRAPPE Ø100 R5 ASSORTIES 4</v>
      </c>
      <c r="F826" t="str">
        <v>1</v>
      </c>
      <c r="G826" t="str">
        <v/>
      </c>
      <c r="H826" t="str">
        <v>BOMBE</v>
      </c>
      <c r="I826" t="str">
        <v>GRAPPEE</v>
      </c>
      <c r="J826">
        <v>100</v>
      </c>
      <c r="K826" t="str">
        <v>MULTI EFFETS</v>
      </c>
      <c r="L826" t="str">
        <v>ASSORTI</v>
      </c>
      <c r="M826" t="str">
        <v>CN</v>
      </c>
      <c r="N826" t="str">
        <v>F4</v>
      </c>
      <c r="O826" t="str">
        <v>1.3G</v>
      </c>
      <c r="P826" t="str">
        <v>1008-F4-69250665</v>
      </c>
      <c r="Q826">
        <v>1.6</v>
      </c>
      <c r="R826" t="str">
        <v>25</v>
      </c>
      <c r="S826">
        <v>100</v>
      </c>
      <c r="T826" t="str">
        <v>F-00000234</v>
      </c>
      <c r="U826">
        <v>156</v>
      </c>
      <c r="V826">
        <v>11.28</v>
      </c>
      <c r="W826">
        <v>0</v>
      </c>
      <c r="X826" t="str">
        <v>https://youtu.be/0pIZSNNW4oE</v>
      </c>
    </row>
    <row r="827">
      <c r="A827" t="str">
        <v>AutoTable</v>
      </c>
      <c r="D827" t="str">
        <v>GR75A5</v>
      </c>
      <c r="E827" t="str">
        <v>GRAPPE Ø75 R5 ARGENT</v>
      </c>
      <c r="F827" t="str">
        <v>1</v>
      </c>
      <c r="G827" t="str">
        <v/>
      </c>
      <c r="H827" t="str">
        <v>BOMBE</v>
      </c>
      <c r="I827" t="str">
        <v>GRAPPEE</v>
      </c>
      <c r="J827">
        <v>75</v>
      </c>
      <c r="K827" t="str">
        <v>MULTI EFFETS</v>
      </c>
      <c r="L827" t="str">
        <v>ARGENT</v>
      </c>
      <c r="M827" t="str">
        <v>CN</v>
      </c>
      <c r="N827" t="str">
        <v>F4</v>
      </c>
      <c r="O827" t="str">
        <v>1.3G</v>
      </c>
      <c r="P827" t="str">
        <v>1008-F4-69252667</v>
      </c>
      <c r="Q827">
        <v>0.7</v>
      </c>
      <c r="R827" t="str">
        <v>25</v>
      </c>
      <c r="S827">
        <v>75</v>
      </c>
      <c r="T827" t="str">
        <v>F-00000234</v>
      </c>
      <c r="U827">
        <v>560</v>
      </c>
      <c r="V827">
        <v>6.376</v>
      </c>
      <c r="W827">
        <v>0</v>
      </c>
      <c r="X827" t="str">
        <v>https://youtu.be/YkHeKku5tzY</v>
      </c>
    </row>
    <row r="828">
      <c r="A828" t="str">
        <v>AutoTable</v>
      </c>
      <c r="D828" t="str">
        <v>GR75B3</v>
      </c>
      <c r="E828" t="str">
        <v>GRAPPE Ø75 R3 ASSORTI</v>
      </c>
      <c r="F828" t="str">
        <v>1</v>
      </c>
      <c r="G828" t="str">
        <v/>
      </c>
      <c r="H828" t="str">
        <v>BOMBE</v>
      </c>
      <c r="I828" t="str">
        <v>GRAPPEE</v>
      </c>
      <c r="J828">
        <v>75</v>
      </c>
      <c r="K828" t="str">
        <v>MULTI EFFETS</v>
      </c>
      <c r="L828" t="str">
        <v>ASSORTI</v>
      </c>
      <c r="M828" t="str">
        <v>CN</v>
      </c>
      <c r="N828" t="str">
        <v>F4</v>
      </c>
      <c r="O828" t="str">
        <v>1.3G</v>
      </c>
      <c r="P828" t="str">
        <v>1008-F4-69252667</v>
      </c>
      <c r="Q828">
        <v>0.7</v>
      </c>
      <c r="R828" t="str">
        <v>15</v>
      </c>
      <c r="S828">
        <v>75</v>
      </c>
      <c r="T828" t="str">
        <v>F-00000234</v>
      </c>
      <c r="U828">
        <v>1481</v>
      </c>
      <c r="V828">
        <v>6.8345</v>
      </c>
      <c r="W828">
        <v>1</v>
      </c>
      <c r="X828" t="str">
        <v/>
      </c>
    </row>
    <row r="829">
      <c r="A829" t="str">
        <v>AutoTable</v>
      </c>
      <c r="D829" t="str">
        <v>GR75B5</v>
      </c>
      <c r="E829" t="str">
        <v>GRAPPE Ø75 R5 BLEU</v>
      </c>
      <c r="F829" t="str">
        <v>1</v>
      </c>
      <c r="G829" t="str">
        <v/>
      </c>
      <c r="H829" t="str">
        <v>BOMBE</v>
      </c>
      <c r="I829" t="str">
        <v>GRAPPEE</v>
      </c>
      <c r="J829">
        <v>75</v>
      </c>
      <c r="K829" t="str">
        <v>MULTI EFFETS</v>
      </c>
      <c r="L829" t="str">
        <v>BLEU</v>
      </c>
      <c r="M829" t="str">
        <v>CN</v>
      </c>
      <c r="N829" t="str">
        <v>F4</v>
      </c>
      <c r="O829" t="str">
        <v>1.3G</v>
      </c>
      <c r="P829" t="str">
        <v>1008-F4-69252667</v>
      </c>
      <c r="Q829">
        <v>0.7</v>
      </c>
      <c r="R829" t="str">
        <v>25</v>
      </c>
      <c r="S829">
        <v>75</v>
      </c>
      <c r="T829" t="str">
        <v>F-00000300</v>
      </c>
      <c r="U829">
        <v>384</v>
      </c>
      <c r="V829">
        <v>6.7475</v>
      </c>
      <c r="W829">
        <v>1</v>
      </c>
      <c r="X829" t="str">
        <v>https://youtu.be/aIJdDsudMj8</v>
      </c>
    </row>
    <row r="830">
      <c r="A830" t="str">
        <v>AutoTable</v>
      </c>
      <c r="D830" t="str">
        <v>GR75M5</v>
      </c>
      <c r="E830" t="str">
        <v>GRAPPE Ø75 R5 MULTICOLORE</v>
      </c>
      <c r="F830" t="str">
        <v>1</v>
      </c>
      <c r="G830" t="str">
        <v/>
      </c>
      <c r="H830" t="str">
        <v>BOMBE</v>
      </c>
      <c r="I830" t="str">
        <v>GRAPPEE</v>
      </c>
      <c r="J830">
        <v>75</v>
      </c>
      <c r="K830" t="str">
        <v>MULTI EFFETS</v>
      </c>
      <c r="L830" t="str">
        <v>MULTICOLORE</v>
      </c>
      <c r="M830" t="str">
        <v>CN</v>
      </c>
      <c r="N830" t="str">
        <v>F4</v>
      </c>
      <c r="O830" t="str">
        <v>1.3G</v>
      </c>
      <c r="P830" t="str">
        <v>1008-F4-69252667</v>
      </c>
      <c r="Q830">
        <v>0.7</v>
      </c>
      <c r="R830" t="str">
        <v>25</v>
      </c>
      <c r="S830">
        <v>75</v>
      </c>
      <c r="T830" t="str">
        <v>F-00000300</v>
      </c>
      <c r="U830">
        <v>416</v>
      </c>
      <c r="V830">
        <v>7.322</v>
      </c>
      <c r="W830">
        <v>0</v>
      </c>
      <c r="X830" t="str">
        <v>https://youtu.be/jRX1BLDkJps</v>
      </c>
    </row>
    <row r="831">
      <c r="A831" t="str">
        <v>AutoTable</v>
      </c>
      <c r="D831" t="str">
        <v>GR75OR5</v>
      </c>
      <c r="E831" t="str">
        <v>GRAPPE Ø75 R5 OR</v>
      </c>
      <c r="F831" t="str">
        <v>1</v>
      </c>
      <c r="G831" t="str">
        <v/>
      </c>
      <c r="H831" t="str">
        <v>BOMBE</v>
      </c>
      <c r="I831" t="str">
        <v>GRAPPEE</v>
      </c>
      <c r="J831">
        <v>75</v>
      </c>
      <c r="K831" t="str">
        <v>MULTI EFFETS</v>
      </c>
      <c r="L831" t="str">
        <v>OR</v>
      </c>
      <c r="M831" t="str">
        <v>CN</v>
      </c>
      <c r="N831" t="str">
        <v>F4</v>
      </c>
      <c r="O831" t="str">
        <v>1.3G</v>
      </c>
      <c r="P831" t="str">
        <v>1008-F4-69252667</v>
      </c>
      <c r="Q831">
        <v>0.7</v>
      </c>
      <c r="R831" t="str">
        <v>25</v>
      </c>
      <c r="S831">
        <v>75</v>
      </c>
      <c r="T831" t="str">
        <v>F-00000300</v>
      </c>
      <c r="U831">
        <v>249</v>
      </c>
      <c r="V831">
        <v>6.83457</v>
      </c>
      <c r="W831">
        <v>0</v>
      </c>
      <c r="X831" t="str">
        <v>https://youtu.be/2944Tso-5r0</v>
      </c>
    </row>
    <row r="832">
      <c r="A832" t="str">
        <v>AutoTable</v>
      </c>
      <c r="D832" t="str">
        <v>GR75Q2</v>
      </c>
      <c r="E832" t="str">
        <v>GRAPPE Ø75 R2 ASSORTI</v>
      </c>
      <c r="F832" t="str">
        <v>1</v>
      </c>
      <c r="G832" t="str">
        <v/>
      </c>
      <c r="H832" t="str">
        <v>BOMBE</v>
      </c>
      <c r="I832" t="str">
        <v>GRAPPEE</v>
      </c>
      <c r="J832">
        <v>75</v>
      </c>
      <c r="K832" t="str">
        <v>MULTI EFFETS</v>
      </c>
      <c r="L832" t="str">
        <v>ASSORTI</v>
      </c>
      <c r="M832" t="str">
        <v>CN</v>
      </c>
      <c r="N832" t="str">
        <v>F4</v>
      </c>
      <c r="O832" t="str">
        <v>1.3G</v>
      </c>
      <c r="P832" t="str">
        <v>1008-F4-69252667</v>
      </c>
      <c r="Q832">
        <v>0.7</v>
      </c>
      <c r="R832" t="str">
        <v>10</v>
      </c>
      <c r="S832">
        <v>75</v>
      </c>
      <c r="T832" t="str">
        <v>F-00000300</v>
      </c>
      <c r="U832">
        <v>558</v>
      </c>
      <c r="V832">
        <v>6.83383</v>
      </c>
      <c r="W832">
        <v>0</v>
      </c>
      <c r="X832" t="str">
        <v>https://tinyurl.com/y5blxn2q</v>
      </c>
    </row>
    <row r="833">
      <c r="A833" t="str">
        <v>AutoTable</v>
      </c>
      <c r="D833" t="str">
        <v>GR75R5</v>
      </c>
      <c r="E833" t="str">
        <v>GRAPPE Ø75 R5 ROUGE</v>
      </c>
      <c r="F833" t="str">
        <v>1</v>
      </c>
      <c r="G833" t="str">
        <v/>
      </c>
      <c r="H833" t="str">
        <v>BOMBE</v>
      </c>
      <c r="I833" t="str">
        <v>GRAPPEE</v>
      </c>
      <c r="J833">
        <v>75</v>
      </c>
      <c r="K833" t="str">
        <v>MULTI EFFETS</v>
      </c>
      <c r="L833" t="str">
        <v>ROUGE</v>
      </c>
      <c r="M833" t="str">
        <v>CN</v>
      </c>
      <c r="N833" t="str">
        <v>F4</v>
      </c>
      <c r="O833" t="str">
        <v>1.3G</v>
      </c>
      <c r="P833" t="str">
        <v>1008-F4-69252667</v>
      </c>
      <c r="Q833">
        <v>0.7</v>
      </c>
      <c r="R833" t="str">
        <v>25</v>
      </c>
      <c r="S833">
        <v>75</v>
      </c>
      <c r="T833" t="str">
        <v>F-00000234</v>
      </c>
      <c r="U833">
        <v>288</v>
      </c>
      <c r="V833">
        <v>6.83375</v>
      </c>
      <c r="W833">
        <v>1</v>
      </c>
      <c r="X833" t="str">
        <v>https://youtu.be/390BOeru3kY</v>
      </c>
    </row>
    <row r="834">
      <c r="A834" t="str">
        <v>AutoTable</v>
      </c>
      <c r="D834" t="str">
        <v>GR75T5</v>
      </c>
      <c r="E834" t="str">
        <v>GRAPPE Ø75 R5 TRICOLORE</v>
      </c>
      <c r="F834" t="str">
        <v>1</v>
      </c>
      <c r="G834" t="str">
        <v/>
      </c>
      <c r="H834" t="str">
        <v>BOMBE</v>
      </c>
      <c r="I834" t="str">
        <v>GRAPPEE</v>
      </c>
      <c r="J834">
        <v>75</v>
      </c>
      <c r="K834" t="str">
        <v>MULTI EFFETS</v>
      </c>
      <c r="L834" t="str">
        <v>TRICOLORE</v>
      </c>
      <c r="M834" t="str">
        <v>CN</v>
      </c>
      <c r="N834" t="str">
        <v>F4</v>
      </c>
      <c r="O834" t="str">
        <v>1.3G</v>
      </c>
      <c r="P834" t="str">
        <v>1008-F4-69252667</v>
      </c>
      <c r="Q834">
        <v>0.7</v>
      </c>
      <c r="R834" t="str">
        <v>25</v>
      </c>
      <c r="S834">
        <v>75</v>
      </c>
      <c r="T834" t="str">
        <v>F-00000300</v>
      </c>
      <c r="U834">
        <v>985</v>
      </c>
      <c r="V834">
        <v>6.83333</v>
      </c>
      <c r="W834">
        <v>0</v>
      </c>
      <c r="X834" t="str">
        <v>https://tinyurl.com/y4t9g8ca</v>
      </c>
    </row>
    <row r="835">
      <c r="A835" t="str">
        <v>AutoTable</v>
      </c>
      <c r="D835" t="str">
        <v>GR75VE5</v>
      </c>
      <c r="E835" t="str">
        <v>GRAPPE Ø75 R5 VERT</v>
      </c>
      <c r="F835" t="str">
        <v>1</v>
      </c>
      <c r="G835" t="str">
        <v/>
      </c>
      <c r="H835" t="str">
        <v>BOMBE</v>
      </c>
      <c r="I835" t="str">
        <v>GRAPPEE</v>
      </c>
      <c r="J835">
        <v>75</v>
      </c>
      <c r="K835" t="str">
        <v>MULTI EFFETS</v>
      </c>
      <c r="L835" t="str">
        <v>VERT</v>
      </c>
      <c r="M835" t="str">
        <v>CN</v>
      </c>
      <c r="N835" t="str">
        <v>F4</v>
      </c>
      <c r="O835" t="str">
        <v>1.3G</v>
      </c>
      <c r="P835" t="str">
        <v>1008-F4-69252667</v>
      </c>
      <c r="Q835">
        <v>0.7</v>
      </c>
      <c r="R835" t="str">
        <v>25</v>
      </c>
      <c r="S835">
        <v>75</v>
      </c>
      <c r="T835" t="str">
        <v>F-00000300</v>
      </c>
      <c r="U835">
        <v>568</v>
      </c>
      <c r="V835">
        <v>6.83387</v>
      </c>
      <c r="W835">
        <v>0</v>
      </c>
      <c r="X835" t="str">
        <v>https://youtu.be/2UE8u8QkRLM</v>
      </c>
    </row>
    <row r="836">
      <c r="A836" t="str">
        <v>AutoTable</v>
      </c>
      <c r="D836" t="str">
        <v>GR75VI5</v>
      </c>
      <c r="E836" t="str">
        <v>GRAPPE Ø75 R5 VIOLET</v>
      </c>
      <c r="F836" t="str">
        <v>1</v>
      </c>
      <c r="G836" t="str">
        <v/>
      </c>
      <c r="H836" t="str">
        <v>BOMBE</v>
      </c>
      <c r="I836" t="str">
        <v>GRAPPEE</v>
      </c>
      <c r="J836">
        <v>75</v>
      </c>
      <c r="K836" t="str">
        <v>MULTI EFFETS</v>
      </c>
      <c r="L836" t="str">
        <v>VIOLET</v>
      </c>
      <c r="M836" t="str">
        <v>CN</v>
      </c>
      <c r="N836" t="str">
        <v>F4</v>
      </c>
      <c r="O836" t="str">
        <v>1.3G</v>
      </c>
      <c r="P836" t="str">
        <v>1008-F4-69252667</v>
      </c>
      <c r="Q836">
        <v>0.7</v>
      </c>
      <c r="R836" t="str">
        <v>25</v>
      </c>
      <c r="S836">
        <v>75</v>
      </c>
      <c r="T836" t="str">
        <v>F-00000300</v>
      </c>
      <c r="U836">
        <v>322</v>
      </c>
      <c r="V836">
        <v>6.83391</v>
      </c>
      <c r="W836">
        <v>0</v>
      </c>
      <c r="X836" t="str">
        <v>https://youtu.be/6SC4oeuW0BI</v>
      </c>
    </row>
    <row r="837">
      <c r="A837" t="str">
        <v>AutoTable</v>
      </c>
      <c r="D837" t="str">
        <v>GR75W5</v>
      </c>
      <c r="E837" t="str">
        <v>GRAPPE Ø75 R5 ASSORTI 1</v>
      </c>
      <c r="F837" t="str">
        <v>1</v>
      </c>
      <c r="G837" t="str">
        <v/>
      </c>
      <c r="H837" t="str">
        <v>BOMBE</v>
      </c>
      <c r="I837" t="str">
        <v>GRAPPEE</v>
      </c>
      <c r="J837">
        <v>75</v>
      </c>
      <c r="K837" t="str">
        <v>MULTI EFFETS</v>
      </c>
      <c r="L837" t="str">
        <v>ASSORTI</v>
      </c>
      <c r="M837" t="str">
        <v>CN</v>
      </c>
      <c r="N837" t="str">
        <v>F4</v>
      </c>
      <c r="O837" t="str">
        <v>1.3G</v>
      </c>
      <c r="P837" t="str">
        <v>1008-F4-69252667</v>
      </c>
      <c r="Q837">
        <v>0.7</v>
      </c>
      <c r="R837" t="str">
        <v>25</v>
      </c>
      <c r="S837">
        <v>75</v>
      </c>
      <c r="T837" t="str">
        <v>F-00000300</v>
      </c>
      <c r="U837">
        <v>278</v>
      </c>
      <c r="V837">
        <v>6.83388</v>
      </c>
      <c r="W837">
        <v>0</v>
      </c>
      <c r="X837" t="str">
        <v>https://tinyurl.com/y3n44nal</v>
      </c>
    </row>
    <row r="838">
      <c r="A838" t="str">
        <v>AutoTable</v>
      </c>
      <c r="D838" t="str">
        <v>GR75X5</v>
      </c>
      <c r="E838" t="str">
        <v>GRAPPE Ø75 R5 ASSORTI 2</v>
      </c>
      <c r="F838" t="str">
        <v>1</v>
      </c>
      <c r="G838" t="str">
        <v/>
      </c>
      <c r="H838" t="str">
        <v>BOMBE</v>
      </c>
      <c r="I838" t="str">
        <v>GRAPPEE</v>
      </c>
      <c r="J838">
        <v>75</v>
      </c>
      <c r="K838" t="str">
        <v>MULTI EFFETS</v>
      </c>
      <c r="L838" t="str">
        <v>ASSORTI</v>
      </c>
      <c r="M838" t="str">
        <v>CN</v>
      </c>
      <c r="N838" t="str">
        <v>F4</v>
      </c>
      <c r="O838" t="str">
        <v>1.3G</v>
      </c>
      <c r="P838" t="str">
        <v>1008-F4-69252667</v>
      </c>
      <c r="Q838">
        <v>0.7</v>
      </c>
      <c r="R838" t="str">
        <v>25</v>
      </c>
      <c r="S838">
        <v>75</v>
      </c>
      <c r="T838" t="str">
        <v>F-00000300</v>
      </c>
      <c r="U838">
        <v>223</v>
      </c>
      <c r="V838">
        <v>6.83386</v>
      </c>
      <c r="W838">
        <v>0</v>
      </c>
      <c r="X838" t="str">
        <v>https://youtu.be/5FHpTd27kf8</v>
      </c>
    </row>
    <row r="839">
      <c r="A839" t="str">
        <v>AutoTable</v>
      </c>
      <c r="D839" t="str">
        <v>GR75Y5</v>
      </c>
      <c r="E839" t="str">
        <v>GRAPPE Ø75 R5 ASSORTI 3</v>
      </c>
      <c r="F839" t="str">
        <v>1</v>
      </c>
      <c r="G839" t="str">
        <v/>
      </c>
      <c r="H839" t="str">
        <v>BOMBE</v>
      </c>
      <c r="I839" t="str">
        <v>GRAPPEE</v>
      </c>
      <c r="J839">
        <v>75</v>
      </c>
      <c r="K839" t="str">
        <v>MULTI EFFETS</v>
      </c>
      <c r="L839" t="str">
        <v>ASSORTI</v>
      </c>
      <c r="M839" t="str">
        <v>CN</v>
      </c>
      <c r="N839" t="str">
        <v>F4</v>
      </c>
      <c r="O839" t="str">
        <v>1.3G</v>
      </c>
      <c r="P839" t="str">
        <v>1008-F4-69252667</v>
      </c>
      <c r="Q839">
        <v>0.7</v>
      </c>
      <c r="R839" t="str">
        <v>25</v>
      </c>
      <c r="S839">
        <v>75</v>
      </c>
      <c r="T839" t="str">
        <v>F-00000300</v>
      </c>
      <c r="U839">
        <v>458</v>
      </c>
      <c r="V839">
        <v>6.83383</v>
      </c>
      <c r="W839">
        <v>0</v>
      </c>
      <c r="X839" t="str">
        <v>https://tinyurl.com/y6m5cl5h</v>
      </c>
    </row>
    <row r="840">
      <c r="A840" t="str">
        <v>AutoTable</v>
      </c>
      <c r="D840" t="str">
        <v>GR75Z5</v>
      </c>
      <c r="E840" t="str">
        <v>GRAPPE Ø75 R5 ASSORTI 4</v>
      </c>
      <c r="F840" t="str">
        <v>1</v>
      </c>
      <c r="G840" t="str">
        <v/>
      </c>
      <c r="H840" t="str">
        <v>BOMBE</v>
      </c>
      <c r="I840" t="str">
        <v>GRAPPEE</v>
      </c>
      <c r="J840">
        <v>75</v>
      </c>
      <c r="K840" t="str">
        <v>MULTI EFFETS</v>
      </c>
      <c r="L840" t="str">
        <v>ASSORTI</v>
      </c>
      <c r="M840" t="str">
        <v>CN</v>
      </c>
      <c r="N840" t="str">
        <v>F4</v>
      </c>
      <c r="O840" t="str">
        <v>1.3G</v>
      </c>
      <c r="P840" t="str">
        <v>1008-F4-69252667</v>
      </c>
      <c r="Q840">
        <v>0.7</v>
      </c>
      <c r="R840" t="str">
        <v>25</v>
      </c>
      <c r="S840">
        <v>75</v>
      </c>
      <c r="T840" t="str">
        <v>F-00000300</v>
      </c>
      <c r="U840">
        <v>694</v>
      </c>
      <c r="V840">
        <v>6.83458</v>
      </c>
      <c r="W840">
        <v>0</v>
      </c>
      <c r="X840" t="str">
        <v>https://tinyurl.com/y42ttmv3</v>
      </c>
    </row>
    <row r="841">
      <c r="A841" t="str">
        <v>AutoTable</v>
      </c>
      <c r="D841" t="str">
        <v>SDF91010-06R4</v>
      </c>
      <c r="E841" t="str">
        <v>SAC DE 5 BBES 100 MM  PIVOINE DEMI ROUGES/BLEU</v>
      </c>
      <c r="F841" t="str">
        <v>CLIENT SDF</v>
      </c>
      <c r="G841" t="str">
        <v/>
      </c>
      <c r="H841" t="str">
        <v>BOMBE</v>
      </c>
      <c r="I841" t="str">
        <v>GRAPPEE</v>
      </c>
      <c r="J841">
        <v>100</v>
      </c>
      <c r="K841" t="str">
        <v>PIVOINE</v>
      </c>
      <c r="L841" t="str">
        <v>ROUGE</v>
      </c>
      <c r="M841" t="str">
        <v>FR</v>
      </c>
      <c r="N841" t="str">
        <v>F4</v>
      </c>
      <c r="O841" t="str">
        <v>1.3G</v>
      </c>
      <c r="P841" t="str">
        <v>1008-F4-69252665</v>
      </c>
      <c r="Q841">
        <v>1.64</v>
      </c>
      <c r="R841" t="str">
        <v>20</v>
      </c>
      <c r="S841">
        <v>100</v>
      </c>
      <c r="T841" t="str">
        <v>F-00000480</v>
      </c>
      <c r="U841">
        <v>0</v>
      </c>
      <c r="V841">
        <v>0</v>
      </c>
      <c r="W841">
        <v>0</v>
      </c>
      <c r="X841" t="str">
        <v/>
      </c>
    </row>
    <row r="842">
      <c r="A842" t="str">
        <v>AutoTable</v>
      </c>
      <c r="D842" t="str">
        <v>SDF91450-12R2</v>
      </c>
      <c r="E842" t="str">
        <v>SAC DE 5 BBES TRAINEE A CHGT ASSORTIES R2</v>
      </c>
      <c r="F842" t="str">
        <v>CLIENT SDF</v>
      </c>
      <c r="G842" t="str">
        <v/>
      </c>
      <c r="H842" t="str">
        <v>BOMBE</v>
      </c>
      <c r="I842" t="str">
        <v>GRAPPEE</v>
      </c>
      <c r="J842">
        <v>50</v>
      </c>
      <c r="K842" t="str">
        <v>PIVOINE TRAINEE</v>
      </c>
      <c r="L842" t="str">
        <v>ASSORTI</v>
      </c>
      <c r="M842" t="str">
        <v>FR</v>
      </c>
      <c r="N842" t="str">
        <v>F4</v>
      </c>
      <c r="O842" t="str">
        <v>1.3G</v>
      </c>
      <c r="P842" t="str">
        <v>1008-F4-69253578</v>
      </c>
      <c r="Q842">
        <v>0.25</v>
      </c>
      <c r="R842" t="str">
        <v>10</v>
      </c>
      <c r="S842">
        <v>50</v>
      </c>
      <c r="T842" t="str">
        <v>F-00000480</v>
      </c>
      <c r="U842">
        <v>0</v>
      </c>
      <c r="V842">
        <v>3.01</v>
      </c>
      <c r="W842">
        <v>0</v>
      </c>
      <c r="X842" t="str">
        <v/>
      </c>
    </row>
    <row r="843">
      <c r="A843" t="str">
        <v>AutoTable</v>
      </c>
      <c r="D843" t="str">
        <v>SDF96075ASSR2</v>
      </c>
      <c r="E843" t="str">
        <v>SAC DE 5 BBES 75MM CHRYSANTHEME ASSORTIS R2</v>
      </c>
      <c r="F843" t="str">
        <v>CLIENT SDF</v>
      </c>
      <c r="G843" t="str">
        <v/>
      </c>
      <c r="H843" t="str">
        <v>BOMBE</v>
      </c>
      <c r="I843" t="str">
        <v>GRAPPEE</v>
      </c>
      <c r="J843">
        <v>75</v>
      </c>
      <c r="K843" t="str">
        <v>PIVOINE TRAINEE</v>
      </c>
      <c r="L843" t="str">
        <v>ASSORTI</v>
      </c>
      <c r="M843" t="str">
        <v>FR</v>
      </c>
      <c r="N843" t="str">
        <v>F4</v>
      </c>
      <c r="O843" t="str">
        <v>1.3G</v>
      </c>
      <c r="P843" t="str">
        <v>1008-F4-69252667</v>
      </c>
      <c r="Q843">
        <v>0.7</v>
      </c>
      <c r="R843" t="str">
        <v>10</v>
      </c>
      <c r="S843">
        <v>75</v>
      </c>
      <c r="T843" t="str">
        <v>F-00000480</v>
      </c>
      <c r="U843">
        <v>0</v>
      </c>
      <c r="V843">
        <v>6.08688</v>
      </c>
      <c r="W843">
        <v>0</v>
      </c>
      <c r="X843" t="str">
        <v/>
      </c>
    </row>
    <row r="844">
      <c r="A844" t="str">
        <v>AutoTable</v>
      </c>
      <c r="D844" t="str">
        <v>SDF96075ASSR3</v>
      </c>
      <c r="E844" t="str">
        <v>SAC DE 5 BBES 75MM CHRYSANTHEME ASSORTIS R3</v>
      </c>
      <c r="F844" t="str">
        <v>CLIENT SDF</v>
      </c>
      <c r="G844" t="str">
        <v/>
      </c>
      <c r="H844" t="str">
        <v>BOMBE</v>
      </c>
      <c r="I844" t="str">
        <v>GRAPPEE</v>
      </c>
      <c r="J844">
        <v>75</v>
      </c>
      <c r="K844" t="str">
        <v>PIVOINE TRAINEE</v>
      </c>
      <c r="L844" t="str">
        <v>ASSORTI</v>
      </c>
      <c r="M844" t="str">
        <v>FR</v>
      </c>
      <c r="N844" t="str">
        <v>F4</v>
      </c>
      <c r="O844" t="str">
        <v>1.3G</v>
      </c>
      <c r="P844" t="str">
        <v>1008-F4-69252667</v>
      </c>
      <c r="Q844">
        <v>0.7</v>
      </c>
      <c r="R844" t="str">
        <v>15</v>
      </c>
      <c r="S844">
        <v>75</v>
      </c>
      <c r="T844" t="str">
        <v>F-00000480</v>
      </c>
      <c r="U844">
        <v>0</v>
      </c>
      <c r="V844">
        <v>6.39</v>
      </c>
      <c r="W844">
        <v>0</v>
      </c>
      <c r="X844" t="str">
        <v/>
      </c>
    </row>
    <row r="845">
      <c r="A845" t="str">
        <v>AutoTable</v>
      </c>
      <c r="D845" t="str">
        <v>SDF96075ASSR4</v>
      </c>
      <c r="E845" t="str">
        <v>SAC DE 5 BBES 75MM CHRYSANTHEME ASSORTIS R4</v>
      </c>
      <c r="F845" t="str">
        <v>CLIENT SDF</v>
      </c>
      <c r="G845" t="str">
        <v/>
      </c>
      <c r="H845" t="str">
        <v>BOMBE</v>
      </c>
      <c r="I845" t="str">
        <v>GRAPPEE</v>
      </c>
      <c r="J845">
        <v>75</v>
      </c>
      <c r="K845" t="str">
        <v>PIVOINE TRAINEE</v>
      </c>
      <c r="L845" t="str">
        <v>ASSORTI</v>
      </c>
      <c r="M845" t="str">
        <v>FR</v>
      </c>
      <c r="N845" t="str">
        <v>F4</v>
      </c>
      <c r="O845" t="str">
        <v>1.3G</v>
      </c>
      <c r="P845" t="str">
        <v>1008-F4-69252667</v>
      </c>
      <c r="Q845">
        <v>0.7</v>
      </c>
      <c r="R845" t="str">
        <v>20</v>
      </c>
      <c r="S845">
        <v>75</v>
      </c>
      <c r="T845" t="str">
        <v>F-00000480</v>
      </c>
      <c r="U845">
        <v>0</v>
      </c>
      <c r="V845">
        <v>6.1712</v>
      </c>
      <c r="W845">
        <v>0</v>
      </c>
      <c r="X845" t="str">
        <v/>
      </c>
    </row>
    <row r="846">
      <c r="A846" t="str">
        <v>AutoTable</v>
      </c>
      <c r="D846" t="str">
        <v>SDFGR10RR3</v>
      </c>
      <c r="E846" t="str">
        <v>SAC DE 5 BBES 100MM ROUGES R3</v>
      </c>
      <c r="F846" t="str">
        <v>CLIENT SDF</v>
      </c>
      <c r="G846" t="str">
        <v/>
      </c>
      <c r="H846" t="str">
        <v>BOMBE</v>
      </c>
      <c r="I846" t="str">
        <v>GRAPPEE</v>
      </c>
      <c r="J846">
        <v>100</v>
      </c>
      <c r="K846" t="str">
        <v>MULTI EFFETS</v>
      </c>
      <c r="L846" t="str">
        <v>ROUGE</v>
      </c>
      <c r="M846" t="str">
        <v>FR</v>
      </c>
      <c r="N846" t="str">
        <v>F4</v>
      </c>
      <c r="O846" t="str">
        <v>1.3G</v>
      </c>
      <c r="P846" t="str">
        <v>1008-F4-69250665</v>
      </c>
      <c r="Q846">
        <v>1.6</v>
      </c>
      <c r="R846" t="str">
        <v>15</v>
      </c>
      <c r="S846">
        <v>100</v>
      </c>
      <c r="T846" t="str">
        <v>F-00000480</v>
      </c>
      <c r="U846">
        <v>0</v>
      </c>
      <c r="V846">
        <v>11.322</v>
      </c>
      <c r="W846">
        <v>0</v>
      </c>
      <c r="X846" t="str">
        <v/>
      </c>
    </row>
    <row r="847">
      <c r="A847" t="str">
        <v>AutoTable</v>
      </c>
      <c r="D847" t="str">
        <v>SDFGR10RR4</v>
      </c>
      <c r="E847" t="str">
        <v>SAC DE 5 BBES 100MM ROUGES R4</v>
      </c>
      <c r="F847" t="str">
        <v>CLIENT SDF</v>
      </c>
      <c r="G847" t="str">
        <v/>
      </c>
      <c r="H847" t="str">
        <v>BOMBE</v>
      </c>
      <c r="I847" t="str">
        <v>GRAPPEE</v>
      </c>
      <c r="J847">
        <v>100</v>
      </c>
      <c r="K847" t="str">
        <v>MULTI EFFETS</v>
      </c>
      <c r="L847" t="str">
        <v>ROUGE</v>
      </c>
      <c r="M847" t="str">
        <v>FR</v>
      </c>
      <c r="N847" t="str">
        <v>F4</v>
      </c>
      <c r="O847" t="str">
        <v>1.3G</v>
      </c>
      <c r="P847" t="str">
        <v>1008-F4-69250665</v>
      </c>
      <c r="Q847">
        <v>1.6</v>
      </c>
      <c r="R847" t="str">
        <v>20</v>
      </c>
      <c r="S847">
        <v>100</v>
      </c>
      <c r="T847" t="str">
        <v>F-00000480</v>
      </c>
      <c r="U847">
        <v>0</v>
      </c>
      <c r="V847">
        <v>11.4232</v>
      </c>
      <c r="W847">
        <v>0</v>
      </c>
      <c r="X847" t="str">
        <v/>
      </c>
    </row>
    <row r="848">
      <c r="A848" t="str">
        <v>AutoTable</v>
      </c>
      <c r="D848" t="str">
        <v>440308</v>
      </c>
      <c r="E848" t="str">
        <v>BBE NAUTIQUE Ø75 MULTICOLORE</v>
      </c>
      <c r="F848" t="str">
        <v>1</v>
      </c>
      <c r="G848" t="str">
        <v/>
      </c>
      <c r="H848" t="str">
        <v>BOMBE</v>
      </c>
      <c r="I848" t="str">
        <v>NAUTIQUE</v>
      </c>
      <c r="J848">
        <v>75</v>
      </c>
      <c r="K848" t="str">
        <v>NAUTIQUE</v>
      </c>
      <c r="L848" t="str">
        <v>MULTICOLORE</v>
      </c>
      <c r="M848" t="str">
        <v>CN</v>
      </c>
      <c r="N848" t="str">
        <v>F4</v>
      </c>
      <c r="O848" t="str">
        <v>1.3G</v>
      </c>
      <c r="P848" t="str">
        <v>1170-F4-02748</v>
      </c>
      <c r="Q848">
        <v>0.124</v>
      </c>
      <c r="R848" t="str">
        <v>3,5</v>
      </c>
      <c r="S848">
        <v>230</v>
      </c>
      <c r="T848" t="str">
        <v>F-00000300</v>
      </c>
      <c r="U848">
        <v>0</v>
      </c>
      <c r="V848">
        <v>1.11</v>
      </c>
      <c r="W848">
        <v>0</v>
      </c>
      <c r="X848" t="str">
        <v/>
      </c>
    </row>
    <row r="849">
      <c r="A849" t="str">
        <v>AutoTable</v>
      </c>
      <c r="D849" t="str">
        <v>440381</v>
      </c>
      <c r="E849" t="str">
        <v>BBE NAUTIQUE Ø75 FILET D'OR + TC FILET D'OR</v>
      </c>
      <c r="F849" t="str">
        <v>1</v>
      </c>
      <c r="G849" t="str">
        <v/>
      </c>
      <c r="H849" t="str">
        <v>BOMBE</v>
      </c>
      <c r="I849" t="str">
        <v>NAUTIQUE</v>
      </c>
      <c r="J849">
        <v>75</v>
      </c>
      <c r="K849" t="str">
        <v>NAUTIQUE</v>
      </c>
      <c r="L849" t="str">
        <v>KAMURO</v>
      </c>
      <c r="M849" t="str">
        <v>CN</v>
      </c>
      <c r="N849" t="str">
        <v>F4</v>
      </c>
      <c r="O849" t="str">
        <v>1.3G</v>
      </c>
      <c r="P849" t="str">
        <v>1170-F4-02748</v>
      </c>
      <c r="Q849">
        <v>0.124</v>
      </c>
      <c r="R849" t="str">
        <v>3,5</v>
      </c>
      <c r="S849">
        <v>230</v>
      </c>
      <c r="T849" t="str">
        <v>F-00000300</v>
      </c>
      <c r="U849">
        <v>0</v>
      </c>
      <c r="V849">
        <v>1.39</v>
      </c>
      <c r="W849">
        <v>0</v>
      </c>
      <c r="X849" t="str">
        <v/>
      </c>
    </row>
    <row r="850">
      <c r="A850" t="str">
        <v>AutoTable</v>
      </c>
      <c r="D850" t="str">
        <v>440389</v>
      </c>
      <c r="E850" t="str">
        <v>BBE NAUTIQUE Ø75 FILET D'ARGENT + TC ARGENT</v>
      </c>
      <c r="F850" t="str">
        <v>1</v>
      </c>
      <c r="G850" t="str">
        <v/>
      </c>
      <c r="H850" t="str">
        <v>BOMBE</v>
      </c>
      <c r="I850" t="str">
        <v>NAUTIQUE</v>
      </c>
      <c r="J850">
        <v>75</v>
      </c>
      <c r="K850" t="str">
        <v>NAUTIQUE</v>
      </c>
      <c r="L850" t="str">
        <v>ARGENT</v>
      </c>
      <c r="M850" t="str">
        <v>CN</v>
      </c>
      <c r="N850" t="str">
        <v>F4</v>
      </c>
      <c r="O850" t="str">
        <v>1.3G</v>
      </c>
      <c r="P850" t="str">
        <v>1170-F4-02748</v>
      </c>
      <c r="Q850">
        <v>0.124</v>
      </c>
      <c r="R850" t="str">
        <v>3,5</v>
      </c>
      <c r="S850">
        <v>230</v>
      </c>
      <c r="T850" t="str">
        <v>F-00000300</v>
      </c>
      <c r="U850">
        <v>0</v>
      </c>
      <c r="V850">
        <v>1.42</v>
      </c>
      <c r="W850">
        <v>0</v>
      </c>
      <c r="X850" t="str">
        <v/>
      </c>
    </row>
    <row r="851">
      <c r="A851" t="str">
        <v>AutoTable</v>
      </c>
      <c r="D851" t="str">
        <v>61110-CB</v>
      </c>
      <c r="E851" t="str">
        <v>POT-A-FEU 100 MM CLIGNOTANT ARGENT</v>
      </c>
      <c r="F851" t="str">
        <v>OPPORTUNITE</v>
      </c>
      <c r="G851" t="str">
        <v/>
      </c>
      <c r="H851" t="str">
        <v>BOMBE</v>
      </c>
      <c r="I851" t="str">
        <v>POT A FEU</v>
      </c>
      <c r="J851">
        <v>100</v>
      </c>
      <c r="K851" t="str">
        <v>POT A FEU</v>
      </c>
      <c r="L851" t="str">
        <v>ARGENT</v>
      </c>
      <c r="M851" t="str">
        <v>EU</v>
      </c>
      <c r="N851" t="str">
        <v>F4</v>
      </c>
      <c r="O851" t="str">
        <v>1.3G</v>
      </c>
      <c r="P851" t="str">
        <v>0163-F4-3777</v>
      </c>
      <c r="Q851">
        <v>0.464</v>
      </c>
      <c r="R851" t="str">
        <v>2</v>
      </c>
      <c r="S851">
        <v>100</v>
      </c>
      <c r="T851" t="str">
        <v>F-00000211</v>
      </c>
      <c r="U851">
        <v>97</v>
      </c>
      <c r="V851">
        <v>9.81</v>
      </c>
      <c r="W851">
        <v>0</v>
      </c>
      <c r="X851" t="str">
        <v/>
      </c>
    </row>
    <row r="852">
      <c r="A852" t="str">
        <v>AutoTable</v>
      </c>
      <c r="D852" t="str">
        <v>61210</v>
      </c>
      <c r="E852" t="str">
        <v>POT-A-FEU 100 MM SIFFLETS ARGENTES</v>
      </c>
      <c r="F852" t="str">
        <v>ANCIENNES REFS</v>
      </c>
      <c r="G852" t="str">
        <v/>
      </c>
      <c r="H852" t="str">
        <v>BOMBE</v>
      </c>
      <c r="I852" t="str">
        <v>POT A FEU</v>
      </c>
      <c r="J852">
        <v>100</v>
      </c>
      <c r="K852" t="str">
        <v>SPECIAL SIFFLET</v>
      </c>
      <c r="L852" t="str">
        <v>ARGENT</v>
      </c>
      <c r="M852" t="str">
        <v>EU</v>
      </c>
      <c r="N852" t="str">
        <v>F4</v>
      </c>
      <c r="O852" t="str">
        <v>1.3G</v>
      </c>
      <c r="P852" t="str">
        <v>en cours</v>
      </c>
      <c r="Q852">
        <v>0.276</v>
      </c>
      <c r="R852" t="str">
        <v/>
      </c>
      <c r="S852">
        <v>100</v>
      </c>
      <c r="T852" t="str">
        <v>F-00000211</v>
      </c>
      <c r="U852">
        <v>0</v>
      </c>
      <c r="V852">
        <v>11.4</v>
      </c>
      <c r="W852">
        <v>0</v>
      </c>
      <c r="X852" t="str">
        <v/>
      </c>
    </row>
    <row r="853">
      <c r="A853" t="str">
        <v>AutoTable</v>
      </c>
      <c r="D853" t="str">
        <v>61310AD</v>
      </c>
      <c r="E853" t="str">
        <v>POT-A-FEU Ø100 SERPENTEAUX A DETONATIONS</v>
      </c>
      <c r="F853" t="str">
        <v>ANCIENNES REFS</v>
      </c>
      <c r="G853" t="str">
        <v/>
      </c>
      <c r="H853" t="str">
        <v>BOMBE</v>
      </c>
      <c r="I853" t="str">
        <v>POT A FEU</v>
      </c>
      <c r="J853">
        <v>100</v>
      </c>
      <c r="K853" t="str">
        <v>SPECIAL SERPENTIN</v>
      </c>
      <c r="L853" t="str">
        <v>ARGENT</v>
      </c>
      <c r="M853" t="str">
        <v>EU</v>
      </c>
      <c r="N853" t="str">
        <v>F4</v>
      </c>
      <c r="O853" t="str">
        <v>1.3G</v>
      </c>
      <c r="P853" t="str">
        <v>en cours</v>
      </c>
      <c r="Q853">
        <v>0.21</v>
      </c>
      <c r="R853" t="str">
        <v/>
      </c>
      <c r="S853">
        <v>100</v>
      </c>
      <c r="T853" t="str">
        <v>F-00000211</v>
      </c>
      <c r="U853">
        <v>0</v>
      </c>
      <c r="V853">
        <v>0</v>
      </c>
      <c r="W853">
        <v>0</v>
      </c>
      <c r="X853" t="str">
        <v/>
      </c>
    </row>
    <row r="854">
      <c r="A854" t="str">
        <v>AutoTable</v>
      </c>
      <c r="D854" t="str">
        <v>61310BC</v>
      </c>
      <c r="E854" t="str">
        <v>POT-A-FEU Ø100 SERPENTEAUX TITANIUM</v>
      </c>
      <c r="F854" t="str">
        <v>ANCIENNES REFS</v>
      </c>
      <c r="G854" t="str">
        <v/>
      </c>
      <c r="H854" t="str">
        <v>BOMBE</v>
      </c>
      <c r="I854" t="str">
        <v>POT A FEU</v>
      </c>
      <c r="J854">
        <v>100</v>
      </c>
      <c r="K854" t="str">
        <v>SPECIAL SERPENTIN</v>
      </c>
      <c r="L854" t="str">
        <v>ARGENT</v>
      </c>
      <c r="M854" t="str">
        <v>EU</v>
      </c>
      <c r="N854" t="str">
        <v>F4</v>
      </c>
      <c r="O854" t="str">
        <v>1.3G</v>
      </c>
      <c r="P854" t="str">
        <v>en cours</v>
      </c>
      <c r="Q854">
        <v>0.278</v>
      </c>
      <c r="R854" t="str">
        <v/>
      </c>
      <c r="S854">
        <v>100</v>
      </c>
      <c r="T854" t="str">
        <v>F-00000211</v>
      </c>
      <c r="U854">
        <v>0</v>
      </c>
      <c r="V854">
        <v>0</v>
      </c>
      <c r="W854">
        <v>0</v>
      </c>
      <c r="X854" t="str">
        <v/>
      </c>
    </row>
    <row r="855">
      <c r="A855" t="str">
        <v>AutoTable</v>
      </c>
      <c r="D855" t="str">
        <v>61310J</v>
      </c>
      <c r="E855" t="str">
        <v>POT-A-FEU Ø100  SERPENTEAUX JAUNES</v>
      </c>
      <c r="F855" t="str">
        <v>ANCIENNES REFS</v>
      </c>
      <c r="G855" t="str">
        <v/>
      </c>
      <c r="H855" t="str">
        <v>BOMBE</v>
      </c>
      <c r="I855" t="str">
        <v>POT A FEU</v>
      </c>
      <c r="J855">
        <v>100</v>
      </c>
      <c r="K855" t="str">
        <v>SPECIAL SERPENTIN</v>
      </c>
      <c r="L855" t="str">
        <v>JAUNE</v>
      </c>
      <c r="M855" t="str">
        <v>EU</v>
      </c>
      <c r="N855" t="str">
        <v>F4</v>
      </c>
      <c r="O855" t="str">
        <v>1.3G</v>
      </c>
      <c r="P855" t="str">
        <v>en cours</v>
      </c>
      <c r="Q855">
        <v>0.278</v>
      </c>
      <c r="R855" t="str">
        <v/>
      </c>
      <c r="S855">
        <v>100</v>
      </c>
      <c r="T855" t="str">
        <v>F-00000211</v>
      </c>
      <c r="U855">
        <v>0</v>
      </c>
      <c r="V855">
        <v>8.9</v>
      </c>
      <c r="W855">
        <v>0</v>
      </c>
      <c r="X855" t="str">
        <v/>
      </c>
    </row>
    <row r="856">
      <c r="A856" t="str">
        <v>AutoTable</v>
      </c>
      <c r="D856" t="str">
        <v>61310R</v>
      </c>
      <c r="E856" t="str">
        <v>POT-A-FEU Ø100 SERPENTEAUX ROUGES</v>
      </c>
      <c r="F856" t="str">
        <v>OPPORTUNITE</v>
      </c>
      <c r="G856" t="str">
        <v/>
      </c>
      <c r="H856" t="str">
        <v>BOMBE</v>
      </c>
      <c r="I856" t="str">
        <v>POT A FEU</v>
      </c>
      <c r="J856">
        <v>100</v>
      </c>
      <c r="K856" t="str">
        <v>SPECIAL SERPENTIN</v>
      </c>
      <c r="L856" t="str">
        <v>ROUGE</v>
      </c>
      <c r="M856" t="str">
        <v>EU</v>
      </c>
      <c r="N856" t="str">
        <v>F4</v>
      </c>
      <c r="O856" t="str">
        <v>1.3G</v>
      </c>
      <c r="P856" t="str">
        <v>0163-F4-3777</v>
      </c>
      <c r="Q856">
        <v>0.278</v>
      </c>
      <c r="R856" t="str">
        <v>2</v>
      </c>
      <c r="S856">
        <v>100</v>
      </c>
      <c r="T856" t="str">
        <v>F-00000211</v>
      </c>
      <c r="U856">
        <v>25</v>
      </c>
      <c r="V856">
        <v>8.9</v>
      </c>
      <c r="W856">
        <v>0</v>
      </c>
      <c r="X856" t="str">
        <v/>
      </c>
    </row>
    <row r="857">
      <c r="A857" t="str">
        <v>AutoTable</v>
      </c>
      <c r="D857" t="str">
        <v>61310VE</v>
      </c>
      <c r="E857" t="str">
        <v>POT-A-FEU Ø100 SERPENTEAUX VERTS</v>
      </c>
      <c r="F857" t="str">
        <v>OPPORTUNITE</v>
      </c>
      <c r="G857" t="str">
        <v/>
      </c>
      <c r="H857" t="str">
        <v>BOMBE</v>
      </c>
      <c r="I857" t="str">
        <v>POT A FEU</v>
      </c>
      <c r="J857">
        <v>100</v>
      </c>
      <c r="K857" t="str">
        <v>SPECIAL SERPENTIN</v>
      </c>
      <c r="L857" t="str">
        <v>VERT</v>
      </c>
      <c r="M857" t="str">
        <v>EU</v>
      </c>
      <c r="N857" t="str">
        <v>F4</v>
      </c>
      <c r="O857" t="str">
        <v>1.3G</v>
      </c>
      <c r="P857" t="str">
        <v>0163-F4-3777</v>
      </c>
      <c r="Q857">
        <v>0.278</v>
      </c>
      <c r="R857" t="str">
        <v>2</v>
      </c>
      <c r="S857">
        <v>100</v>
      </c>
      <c r="T857" t="str">
        <v>F-00000211</v>
      </c>
      <c r="U857">
        <v>86</v>
      </c>
      <c r="V857">
        <v>8.9</v>
      </c>
      <c r="W857">
        <v>0</v>
      </c>
      <c r="X857" t="str">
        <v/>
      </c>
    </row>
    <row r="858">
      <c r="A858" t="str">
        <v>AutoTable</v>
      </c>
      <c r="D858" t="str">
        <v>61410</v>
      </c>
      <c r="E858" t="str">
        <v>POT-A-FEU 100 MM FRISSON</v>
      </c>
      <c r="F858" t="str">
        <v>ANCIENNES REFS</v>
      </c>
      <c r="G858" t="str">
        <v/>
      </c>
      <c r="H858" t="str">
        <v>BOMBE</v>
      </c>
      <c r="I858" t="str">
        <v>POT A FEU</v>
      </c>
      <c r="J858">
        <v>100</v>
      </c>
      <c r="K858" t="str">
        <v>POT A FEU</v>
      </c>
      <c r="L858" t="str">
        <v>FRISSON</v>
      </c>
      <c r="M858" t="str">
        <v>EU</v>
      </c>
      <c r="N858" t="str">
        <v>F4</v>
      </c>
      <c r="O858" t="str">
        <v>1.3G</v>
      </c>
      <c r="P858" t="str">
        <v>en cours</v>
      </c>
      <c r="Q858">
        <v>0.464</v>
      </c>
      <c r="R858" t="str">
        <v/>
      </c>
      <c r="S858">
        <v>100</v>
      </c>
      <c r="T858" t="str">
        <v>F-00000211</v>
      </c>
      <c r="U858">
        <v>0</v>
      </c>
      <c r="V858">
        <v>0</v>
      </c>
      <c r="W858">
        <v>0</v>
      </c>
      <c r="X858" t="str">
        <v/>
      </c>
    </row>
    <row r="859">
      <c r="A859" t="str">
        <v>AutoTable</v>
      </c>
      <c r="D859" t="str">
        <v>71510-18CE</v>
      </c>
      <c r="E859" t="str">
        <v>PAF Ø100 MOSAÏQUE FILET D'OR</v>
      </c>
      <c r="F859" t="str">
        <v>1</v>
      </c>
      <c r="G859" t="str">
        <v/>
      </c>
      <c r="H859" t="str">
        <v>BOMBE</v>
      </c>
      <c r="I859" t="str">
        <v>POT A FEU</v>
      </c>
      <c r="J859">
        <v>100</v>
      </c>
      <c r="K859" t="str">
        <v>MOSAIQUE</v>
      </c>
      <c r="L859" t="str">
        <v>KAMURO</v>
      </c>
      <c r="M859" t="str">
        <v>CN</v>
      </c>
      <c r="N859" t="str">
        <v>F4</v>
      </c>
      <c r="O859" t="str">
        <v>1.3G</v>
      </c>
      <c r="P859" t="str">
        <v>1008-F4-69245225</v>
      </c>
      <c r="Q859">
        <v>0.264</v>
      </c>
      <c r="R859" t="str">
        <v>2</v>
      </c>
      <c r="S859">
        <v>100</v>
      </c>
      <c r="T859" t="str">
        <v>F-00000262</v>
      </c>
      <c r="U859">
        <v>103</v>
      </c>
      <c r="V859">
        <v>2.49</v>
      </c>
      <c r="W859">
        <v>1</v>
      </c>
      <c r="X859" t="str">
        <v/>
      </c>
    </row>
    <row r="860">
      <c r="A860" t="str">
        <v>AutoTable</v>
      </c>
      <c r="D860" t="str">
        <v>71510-20CE</v>
      </c>
      <c r="E860" t="str">
        <v>PAF Ø100 MOSAÏQUE ROSE</v>
      </c>
      <c r="F860" t="str">
        <v>1</v>
      </c>
      <c r="G860" t="str">
        <v/>
      </c>
      <c r="H860" t="str">
        <v>BOMBE</v>
      </c>
      <c r="I860" t="str">
        <v>POT A FEU</v>
      </c>
      <c r="J860">
        <v>100</v>
      </c>
      <c r="K860" t="str">
        <v>MOSAIQUE</v>
      </c>
      <c r="L860" t="str">
        <v>ROSE</v>
      </c>
      <c r="M860" t="str">
        <v>CN</v>
      </c>
      <c r="N860" t="str">
        <v>F4</v>
      </c>
      <c r="O860" t="str">
        <v>1.3G</v>
      </c>
      <c r="P860" t="str">
        <v>1008-F4-69245225</v>
      </c>
      <c r="Q860">
        <v>0.315</v>
      </c>
      <c r="R860" t="str">
        <v>2</v>
      </c>
      <c r="S860">
        <v>100</v>
      </c>
      <c r="T860" t="str">
        <v>F-00000262</v>
      </c>
      <c r="U860">
        <v>95</v>
      </c>
      <c r="V860">
        <v>2.37</v>
      </c>
      <c r="W860">
        <v>0</v>
      </c>
      <c r="X860" t="str">
        <v>https://tinyurl.com/y5pd5q77</v>
      </c>
    </row>
    <row r="861">
      <c r="A861" t="str">
        <v>AutoTable</v>
      </c>
      <c r="D861" t="str">
        <v>71510-26CE</v>
      </c>
      <c r="E861" t="str">
        <v>POT-A-FEU Ø100 MOLDAVE MANDARINE</v>
      </c>
      <c r="F861" t="str">
        <v>OPPORTUNITE</v>
      </c>
      <c r="G861" t="str">
        <v/>
      </c>
      <c r="H861" t="str">
        <v>BOMBE</v>
      </c>
      <c r="I861" t="str">
        <v>POT A FEU</v>
      </c>
      <c r="J861">
        <v>100</v>
      </c>
      <c r="K861" t="str">
        <v>MOSAIQUE</v>
      </c>
      <c r="L861" t="str">
        <v>ORANGE</v>
      </c>
      <c r="M861" t="str">
        <v>CN</v>
      </c>
      <c r="N861" t="str">
        <v>F4</v>
      </c>
      <c r="O861" t="str">
        <v>1.3G</v>
      </c>
      <c r="P861" t="str">
        <v>1008-F4-69245225</v>
      </c>
      <c r="Q861">
        <v>0.305</v>
      </c>
      <c r="R861" t="str">
        <v>2</v>
      </c>
      <c r="S861">
        <v>100</v>
      </c>
      <c r="T861" t="str">
        <v>F-00000262</v>
      </c>
      <c r="U861">
        <v>120</v>
      </c>
      <c r="V861">
        <v>2.37</v>
      </c>
      <c r="W861">
        <v>0</v>
      </c>
      <c r="X861" t="str">
        <v/>
      </c>
    </row>
    <row r="862">
      <c r="A862" t="str">
        <v>AutoTable</v>
      </c>
      <c r="D862" t="str">
        <v>71510-28CE</v>
      </c>
      <c r="E862" t="str">
        <v>POT-A-FEU Ø100 MOLDAVE AQUA</v>
      </c>
      <c r="F862" t="str">
        <v>OPPORTUNITE</v>
      </c>
      <c r="G862" t="str">
        <v/>
      </c>
      <c r="H862" t="str">
        <v>BOMBE</v>
      </c>
      <c r="I862" t="str">
        <v>POT A FEU</v>
      </c>
      <c r="J862">
        <v>100</v>
      </c>
      <c r="K862" t="str">
        <v>MOSAIQUE</v>
      </c>
      <c r="L862" t="str">
        <v>AQUA</v>
      </c>
      <c r="M862" t="str">
        <v>CN</v>
      </c>
      <c r="N862" t="str">
        <v>F4</v>
      </c>
      <c r="O862" t="str">
        <v>1.3G</v>
      </c>
      <c r="P862" t="str">
        <v>1008-F4-69245225</v>
      </c>
      <c r="Q862">
        <v>0.32</v>
      </c>
      <c r="R862" t="str">
        <v>2</v>
      </c>
      <c r="S862">
        <v>100</v>
      </c>
      <c r="T862" t="str">
        <v>F-00000262</v>
      </c>
      <c r="U862">
        <v>279</v>
      </c>
      <c r="V862">
        <v>2.38</v>
      </c>
      <c r="W862">
        <v>0</v>
      </c>
      <c r="X862" t="str">
        <v/>
      </c>
    </row>
    <row r="863">
      <c r="A863" t="str">
        <v>AutoTable</v>
      </c>
      <c r="D863" t="str">
        <v>71512-09CE</v>
      </c>
      <c r="E863" t="str">
        <v>POT-À-FEU Ø125 ARGENT</v>
      </c>
      <c r="F863" t="str">
        <v>A DETRUIRE</v>
      </c>
      <c r="G863" t="str">
        <v/>
      </c>
      <c r="H863" t="str">
        <v>BOMBE</v>
      </c>
      <c r="I863" t="str">
        <v>POT A FEU</v>
      </c>
      <c r="J863">
        <v>125</v>
      </c>
      <c r="K863" t="str">
        <v>POT A FEU</v>
      </c>
      <c r="L863" t="str">
        <v>ARGENT</v>
      </c>
      <c r="M863" t="str">
        <v>CN</v>
      </c>
      <c r="N863" t="str">
        <v>F4</v>
      </c>
      <c r="O863" t="str">
        <v>1.3G</v>
      </c>
      <c r="P863" t="str">
        <v>1170-F4-03115</v>
      </c>
      <c r="Q863">
        <v>0.66</v>
      </c>
      <c r="R863" t="str">
        <v>0</v>
      </c>
      <c r="S863">
        <v>125</v>
      </c>
      <c r="T863" t="str">
        <v>F-00000300</v>
      </c>
      <c r="U863">
        <v>268</v>
      </c>
      <c r="V863">
        <v>10.755</v>
      </c>
      <c r="W863">
        <v>268</v>
      </c>
      <c r="X863" t="str">
        <v>https://youtu.be/zRhvdNiKIOo</v>
      </c>
    </row>
    <row r="864">
      <c r="A864" t="str">
        <v>AutoTable</v>
      </c>
      <c r="D864" t="str">
        <v>71575-18CE</v>
      </c>
      <c r="E864" t="str">
        <v>PAF Ø75 MOSAÏQUE FILET D'OR</v>
      </c>
      <c r="F864" t="str">
        <v>1</v>
      </c>
      <c r="G864" t="str">
        <v/>
      </c>
      <c r="H864" t="str">
        <v>BOMBE</v>
      </c>
      <c r="I864" t="str">
        <v>POT A FEU</v>
      </c>
      <c r="J864">
        <v>75</v>
      </c>
      <c r="K864" t="str">
        <v>MOSAIQUE</v>
      </c>
      <c r="L864" t="str">
        <v>KAMURO</v>
      </c>
      <c r="M864" t="str">
        <v>CN</v>
      </c>
      <c r="N864" t="str">
        <v>F4</v>
      </c>
      <c r="O864" t="str">
        <v>1.3G</v>
      </c>
      <c r="P864" t="str">
        <v>1008-F4-69245222</v>
      </c>
      <c r="Q864">
        <v>0.111</v>
      </c>
      <c r="R864" t="str">
        <v>2</v>
      </c>
      <c r="S864">
        <v>75</v>
      </c>
      <c r="T864" t="str">
        <v>F-00000262</v>
      </c>
      <c r="U864">
        <v>544</v>
      </c>
      <c r="V864">
        <v>1.3</v>
      </c>
      <c r="W864">
        <v>0</v>
      </c>
      <c r="X864" t="str">
        <v>https://youtu.be/bsi0TOASK9E</v>
      </c>
    </row>
    <row r="865">
      <c r="A865" t="str">
        <v>AutoTable</v>
      </c>
      <c r="D865" t="str">
        <v>71575-20CE</v>
      </c>
      <c r="E865" t="str">
        <v>PAF Ø75 MOSAÏQUE ROSE</v>
      </c>
      <c r="F865" t="str">
        <v>1</v>
      </c>
      <c r="G865" t="str">
        <v/>
      </c>
      <c r="H865" t="str">
        <v>BOMBE</v>
      </c>
      <c r="I865" t="str">
        <v>POT A FEU</v>
      </c>
      <c r="J865">
        <v>75</v>
      </c>
      <c r="K865" t="str">
        <v>MOSAIQUE</v>
      </c>
      <c r="L865" t="str">
        <v>ROSE</v>
      </c>
      <c r="M865" t="str">
        <v>CN</v>
      </c>
      <c r="N865" t="str">
        <v>F4</v>
      </c>
      <c r="O865" t="str">
        <v>1.3G</v>
      </c>
      <c r="P865" t="str">
        <v>1008-F4-69245222</v>
      </c>
      <c r="Q865">
        <v>0.119</v>
      </c>
      <c r="R865" t="str">
        <v>2</v>
      </c>
      <c r="S865">
        <v>75</v>
      </c>
      <c r="T865" t="str">
        <v>F-00000262</v>
      </c>
      <c r="U865">
        <v>161</v>
      </c>
      <c r="V865">
        <v>1.32</v>
      </c>
      <c r="W865">
        <v>0</v>
      </c>
      <c r="X865" t="str">
        <v>https://youtu.be/96cS39AYZPo</v>
      </c>
    </row>
    <row r="866">
      <c r="A866" t="str">
        <v>AutoTable</v>
      </c>
      <c r="D866" t="str">
        <v>71575-24</v>
      </c>
      <c r="E866" t="str">
        <v>POT-À-FEU Ø75 MOSAÏQUE ROSE</v>
      </c>
      <c r="F866" t="str">
        <v>OPPORTUNITE</v>
      </c>
      <c r="G866" t="str">
        <v/>
      </c>
      <c r="H866" t="str">
        <v>BOMBE</v>
      </c>
      <c r="I866" t="str">
        <v>POT A FEU</v>
      </c>
      <c r="J866">
        <v>75</v>
      </c>
      <c r="K866" t="str">
        <v>MOSAIQUE</v>
      </c>
      <c r="L866" t="str">
        <v>ROSE</v>
      </c>
      <c r="M866" t="str">
        <v>CN</v>
      </c>
      <c r="N866" t="str">
        <v>F4</v>
      </c>
      <c r="O866" t="str">
        <v>1.3G</v>
      </c>
      <c r="P866" t="str">
        <v>1008-F4-69245222</v>
      </c>
      <c r="Q866">
        <v>0.119</v>
      </c>
      <c r="R866" t="str">
        <v>2</v>
      </c>
      <c r="S866">
        <v>75</v>
      </c>
      <c r="T866" t="str">
        <v>F-00000262</v>
      </c>
      <c r="U866">
        <v>46</v>
      </c>
      <c r="V866">
        <v>1.30174</v>
      </c>
      <c r="W866">
        <v>0</v>
      </c>
      <c r="X866" t="str">
        <v/>
      </c>
    </row>
    <row r="867">
      <c r="A867" t="str">
        <v>AutoTable</v>
      </c>
      <c r="D867" t="str">
        <v>71575-26CE</v>
      </c>
      <c r="E867" t="str">
        <v>POT-A-FEU Ø75 MOLDAVE MANDARINE</v>
      </c>
      <c r="F867" t="str">
        <v>ANCIENNES REFS</v>
      </c>
      <c r="G867" t="str">
        <v/>
      </c>
      <c r="H867" t="str">
        <v>BOMBE</v>
      </c>
      <c r="I867" t="str">
        <v>POT A FEU</v>
      </c>
      <c r="J867">
        <v>75</v>
      </c>
      <c r="K867" t="str">
        <v>MOSAIQUE</v>
      </c>
      <c r="L867" t="str">
        <v>ORANGE</v>
      </c>
      <c r="M867" t="str">
        <v>CN</v>
      </c>
      <c r="N867" t="str">
        <v>F4</v>
      </c>
      <c r="O867" t="str">
        <v>1.3G</v>
      </c>
      <c r="P867" t="str">
        <v>1008-F4-69245222</v>
      </c>
      <c r="Q867">
        <v>0.125</v>
      </c>
      <c r="R867" t="str">
        <v>0</v>
      </c>
      <c r="S867">
        <v>75</v>
      </c>
      <c r="T867" t="str">
        <v>F-00000262</v>
      </c>
      <c r="U867">
        <v>0</v>
      </c>
      <c r="V867">
        <v>1.31674</v>
      </c>
      <c r="W867">
        <v>0</v>
      </c>
      <c r="X867" t="str">
        <v/>
      </c>
    </row>
    <row r="868">
      <c r="A868" t="str">
        <v>AutoTable</v>
      </c>
      <c r="D868" t="str">
        <v>71575-28CE</v>
      </c>
      <c r="E868" t="str">
        <v>POT-A-FEU 75 MM MOLDAVE AQUA</v>
      </c>
      <c r="F868" t="str">
        <v>ANCIENNES REFS</v>
      </c>
      <c r="G868" t="str">
        <v/>
      </c>
      <c r="H868" t="str">
        <v>BOMBE</v>
      </c>
      <c r="I868" t="str">
        <v>POT A FEU</v>
      </c>
      <c r="J868">
        <v>75</v>
      </c>
      <c r="K868" t="str">
        <v>MOSAIQUE</v>
      </c>
      <c r="L868" t="str">
        <v>BLEU</v>
      </c>
      <c r="M868" t="str">
        <v>CN</v>
      </c>
      <c r="N868" t="str">
        <v>F4</v>
      </c>
      <c r="O868" t="str">
        <v>1.3G</v>
      </c>
      <c r="P868" t="str">
        <v>1008-F4-69245222</v>
      </c>
      <c r="Q868">
        <v>0.125</v>
      </c>
      <c r="R868" t="str">
        <v>0</v>
      </c>
      <c r="S868">
        <v>75</v>
      </c>
      <c r="T868" t="str">
        <v>F-00000262</v>
      </c>
      <c r="U868">
        <v>0</v>
      </c>
      <c r="V868">
        <v>1.2</v>
      </c>
      <c r="W868">
        <v>0</v>
      </c>
      <c r="X868" t="str">
        <v/>
      </c>
    </row>
    <row r="869">
      <c r="A869" t="str">
        <v>AutoTable</v>
      </c>
      <c r="D869" t="str">
        <v>73710B</v>
      </c>
      <c r="E869" t="str">
        <v>PAF Ø100 BLEU</v>
      </c>
      <c r="F869" t="str">
        <v>1</v>
      </c>
      <c r="G869" t="str">
        <v/>
      </c>
      <c r="H869" t="str">
        <v>BOMBE</v>
      </c>
      <c r="I869" t="str">
        <v>POT A FEU</v>
      </c>
      <c r="J869">
        <v>100</v>
      </c>
      <c r="K869" t="str">
        <v>POT A FEU</v>
      </c>
      <c r="L869" t="str">
        <v>BLEU</v>
      </c>
      <c r="M869" t="str">
        <v>EU</v>
      </c>
      <c r="N869" t="str">
        <v>F4</v>
      </c>
      <c r="O869" t="str">
        <v>1.3G</v>
      </c>
      <c r="P869" t="str">
        <v>0589-F4-0061</v>
      </c>
      <c r="Q869">
        <v>0.355</v>
      </c>
      <c r="R869" t="str">
        <v>2</v>
      </c>
      <c r="S869">
        <v>100</v>
      </c>
      <c r="T869" t="str">
        <v>F-00000270</v>
      </c>
      <c r="U869">
        <v>118</v>
      </c>
      <c r="V869">
        <v>11.25</v>
      </c>
      <c r="W869">
        <v>1</v>
      </c>
      <c r="X869" t="str">
        <v/>
      </c>
    </row>
    <row r="870">
      <c r="A870" t="str">
        <v>AutoTable</v>
      </c>
      <c r="D870" t="str">
        <v>73710BC</v>
      </c>
      <c r="E870" t="str">
        <v>PAF Ø100 BLANC</v>
      </c>
      <c r="F870" t="str">
        <v>1</v>
      </c>
      <c r="G870" t="str">
        <v/>
      </c>
      <c r="H870" t="str">
        <v>BOMBE</v>
      </c>
      <c r="I870" t="str">
        <v>POT A FEU</v>
      </c>
      <c r="J870">
        <v>100</v>
      </c>
      <c r="K870" t="str">
        <v>POT A FEU</v>
      </c>
      <c r="L870" t="str">
        <v>BLANC</v>
      </c>
      <c r="M870" t="str">
        <v>EU</v>
      </c>
      <c r="N870" t="str">
        <v>F4</v>
      </c>
      <c r="O870" t="str">
        <v>1.3G</v>
      </c>
      <c r="P870" t="str">
        <v>0589-F4-0061</v>
      </c>
      <c r="Q870">
        <v>0.355</v>
      </c>
      <c r="R870" t="str">
        <v>2</v>
      </c>
      <c r="S870">
        <v>100</v>
      </c>
      <c r="T870" t="str">
        <v>F-00000270</v>
      </c>
      <c r="U870">
        <v>76</v>
      </c>
      <c r="V870">
        <v>11.25</v>
      </c>
      <c r="W870">
        <v>0</v>
      </c>
      <c r="X870" t="str">
        <v>https://youtu.be/r2W3nfzlME4</v>
      </c>
    </row>
    <row r="871">
      <c r="A871" t="str">
        <v>AutoTable</v>
      </c>
      <c r="D871" t="str">
        <v>73710PA</v>
      </c>
      <c r="E871" t="str">
        <v>PAF Ø100 PLUIE ARGENT</v>
      </c>
      <c r="F871" t="str">
        <v>1</v>
      </c>
      <c r="G871" t="str">
        <v/>
      </c>
      <c r="H871" t="str">
        <v>BOMBE</v>
      </c>
      <c r="I871" t="str">
        <v>POT A FEU</v>
      </c>
      <c r="J871">
        <v>100</v>
      </c>
      <c r="K871" t="str">
        <v>PLEUREUR</v>
      </c>
      <c r="L871" t="str">
        <v>ARGENT</v>
      </c>
      <c r="M871" t="str">
        <v>EU</v>
      </c>
      <c r="N871" t="str">
        <v>F4</v>
      </c>
      <c r="O871" t="str">
        <v>1.3G</v>
      </c>
      <c r="P871" t="str">
        <v>0589-F4-0061</v>
      </c>
      <c r="Q871">
        <v>0.355</v>
      </c>
      <c r="R871" t="str">
        <v>2</v>
      </c>
      <c r="S871">
        <v>100</v>
      </c>
      <c r="T871" t="str">
        <v>F-00000270</v>
      </c>
      <c r="U871">
        <v>22</v>
      </c>
      <c r="V871">
        <v>11.25</v>
      </c>
      <c r="W871">
        <v>0</v>
      </c>
      <c r="X871" t="str">
        <v>https://tinyurl.com/yy2wjwfj</v>
      </c>
    </row>
    <row r="872">
      <c r="A872" t="str">
        <v>AutoTable</v>
      </c>
      <c r="D872" t="str">
        <v>73710R</v>
      </c>
      <c r="E872" t="str">
        <v>PAF Ø100 ROUGE</v>
      </c>
      <c r="F872" t="str">
        <v>1</v>
      </c>
      <c r="G872" t="str">
        <v/>
      </c>
      <c r="H872" t="str">
        <v>BOMBE</v>
      </c>
      <c r="I872" t="str">
        <v>POT A FEU</v>
      </c>
      <c r="J872">
        <v>100</v>
      </c>
      <c r="K872" t="str">
        <v>POT A FEU</v>
      </c>
      <c r="L872" t="str">
        <v>ROUGE</v>
      </c>
      <c r="M872" t="str">
        <v>EU</v>
      </c>
      <c r="N872" t="str">
        <v>F4</v>
      </c>
      <c r="O872" t="str">
        <v>1.3G</v>
      </c>
      <c r="P872" t="str">
        <v>0589-F4-0061</v>
      </c>
      <c r="Q872">
        <v>0.355</v>
      </c>
      <c r="R872" t="str">
        <v>2</v>
      </c>
      <c r="S872">
        <v>100</v>
      </c>
      <c r="T872" t="str">
        <v>F-00000270</v>
      </c>
      <c r="U872">
        <v>102</v>
      </c>
      <c r="V872">
        <v>11.25</v>
      </c>
      <c r="W872">
        <v>0</v>
      </c>
      <c r="X872" t="str">
        <v>https://tinyurl.com/y22mov52</v>
      </c>
    </row>
    <row r="873">
      <c r="A873" t="str">
        <v>AutoTable</v>
      </c>
      <c r="D873" t="str">
        <v>73710SO</v>
      </c>
      <c r="E873" t="str">
        <v>PAF Ø100 SCINTILLANT OR</v>
      </c>
      <c r="F873" t="str">
        <v>1</v>
      </c>
      <c r="G873" t="str">
        <v/>
      </c>
      <c r="H873" t="str">
        <v>BOMBE</v>
      </c>
      <c r="I873" t="str">
        <v>POT A FEU</v>
      </c>
      <c r="J873">
        <v>100</v>
      </c>
      <c r="K873" t="str">
        <v>CLIGNO</v>
      </c>
      <c r="L873" t="str">
        <v>OR</v>
      </c>
      <c r="M873" t="str">
        <v>EU</v>
      </c>
      <c r="N873" t="str">
        <v>F4</v>
      </c>
      <c r="O873" t="str">
        <v>1.3G</v>
      </c>
      <c r="P873" t="str">
        <v>0589-F4-0061</v>
      </c>
      <c r="Q873">
        <v>0.355</v>
      </c>
      <c r="R873" t="str">
        <v>2</v>
      </c>
      <c r="S873">
        <v>100</v>
      </c>
      <c r="T873" t="str">
        <v>F-00000270</v>
      </c>
      <c r="U873">
        <v>90</v>
      </c>
      <c r="V873">
        <v>11.17556</v>
      </c>
      <c r="W873">
        <v>0</v>
      </c>
      <c r="X873" t="str">
        <v>https://youtu.be/iuXhZYamLL4</v>
      </c>
    </row>
    <row r="874">
      <c r="A874" t="str">
        <v>AutoTable</v>
      </c>
      <c r="D874" t="str">
        <v>73712-19</v>
      </c>
      <c r="E874" t="str">
        <v>BOMBE 125MM PAF FILET ARGENT</v>
      </c>
      <c r="F874" t="str">
        <v>CLIENT PDF</v>
      </c>
      <c r="G874" t="str">
        <v/>
      </c>
      <c r="H874" t="str">
        <v>BOMBE</v>
      </c>
      <c r="I874" t="str">
        <v>POT A FEU</v>
      </c>
      <c r="J874">
        <v>125</v>
      </c>
      <c r="K874" t="str">
        <v>POT A FEU</v>
      </c>
      <c r="L874" t="str">
        <v>ARGENT</v>
      </c>
      <c r="M874" t="str">
        <v>EU</v>
      </c>
      <c r="N874" t="str">
        <v>F4</v>
      </c>
      <c r="O874" t="str">
        <v>1.3G</v>
      </c>
      <c r="P874" t="str">
        <v>1008-F4-69246585</v>
      </c>
      <c r="Q874">
        <v>0.54</v>
      </c>
      <c r="R874" t="str">
        <v>3</v>
      </c>
      <c r="S874">
        <v>125</v>
      </c>
      <c r="T874" t="str">
        <v>F-00000699</v>
      </c>
      <c r="U874">
        <v>200</v>
      </c>
      <c r="V874">
        <v>15.9</v>
      </c>
      <c r="W874">
        <v>165</v>
      </c>
      <c r="X874" t="str">
        <v/>
      </c>
    </row>
    <row r="875">
      <c r="A875" t="str">
        <v>AutoTable</v>
      </c>
      <c r="D875" t="str">
        <v>73775B</v>
      </c>
      <c r="E875" t="str">
        <v>PAF Ø75 BLEU</v>
      </c>
      <c r="F875" t="str">
        <v>1</v>
      </c>
      <c r="G875" t="str">
        <v>2019</v>
      </c>
      <c r="H875" t="str">
        <v>BOMBE</v>
      </c>
      <c r="I875" t="str">
        <v>POT A FEU</v>
      </c>
      <c r="J875">
        <v>75</v>
      </c>
      <c r="K875" t="str">
        <v>POT A FEU</v>
      </c>
      <c r="L875" t="str">
        <v>BLEU</v>
      </c>
      <c r="M875" t="str">
        <v>EU</v>
      </c>
      <c r="N875" t="str">
        <v>F4</v>
      </c>
      <c r="O875" t="str">
        <v>1.3G</v>
      </c>
      <c r="P875" t="str">
        <v>0589-F4-0060</v>
      </c>
      <c r="Q875">
        <v>0.175</v>
      </c>
      <c r="R875" t="str">
        <v>2</v>
      </c>
      <c r="S875">
        <v>75</v>
      </c>
      <c r="T875" t="str">
        <v>F-00000270</v>
      </c>
      <c r="U875">
        <v>37</v>
      </c>
      <c r="V875">
        <v>5.36</v>
      </c>
      <c r="W875">
        <v>0</v>
      </c>
      <c r="X875" t="str">
        <v>https://youtu.be/crTwoLqWoE4</v>
      </c>
    </row>
    <row r="876">
      <c r="A876" t="str">
        <v>AutoTable</v>
      </c>
      <c r="D876" t="str">
        <v>73775BC</v>
      </c>
      <c r="E876" t="str">
        <v>PAF Ø75 BLANC</v>
      </c>
      <c r="F876" t="str">
        <v>1</v>
      </c>
      <c r="G876" t="str">
        <v/>
      </c>
      <c r="H876" t="str">
        <v>BOMBE</v>
      </c>
      <c r="I876" t="str">
        <v>POT A FEU</v>
      </c>
      <c r="J876">
        <v>75</v>
      </c>
      <c r="K876" t="str">
        <v>POT A FEU</v>
      </c>
      <c r="L876" t="str">
        <v>BLANC</v>
      </c>
      <c r="M876" t="str">
        <v>EU</v>
      </c>
      <c r="N876" t="str">
        <v>F4</v>
      </c>
      <c r="O876" t="str">
        <v>1.3G</v>
      </c>
      <c r="P876" t="str">
        <v>0589-F4-0060</v>
      </c>
      <c r="Q876">
        <v>0.175</v>
      </c>
      <c r="R876" t="str">
        <v>2</v>
      </c>
      <c r="S876">
        <v>75</v>
      </c>
      <c r="T876" t="str">
        <v>F-00000270</v>
      </c>
      <c r="U876">
        <v>0</v>
      </c>
      <c r="V876">
        <v>5.36</v>
      </c>
      <c r="W876">
        <v>0</v>
      </c>
      <c r="X876" t="str">
        <v>https://youtu.be/K3zxFuA4lVk</v>
      </c>
    </row>
    <row r="877">
      <c r="A877" t="str">
        <v>AutoTable</v>
      </c>
      <c r="D877" t="str">
        <v>73775M</v>
      </c>
      <c r="E877" t="str">
        <v>PAF Ø75 MULTICOLORE</v>
      </c>
      <c r="F877" t="str">
        <v>1</v>
      </c>
      <c r="G877" t="str">
        <v/>
      </c>
      <c r="H877" t="str">
        <v>BOMBE</v>
      </c>
      <c r="I877" t="str">
        <v>POT A FEU</v>
      </c>
      <c r="J877">
        <v>75</v>
      </c>
      <c r="K877" t="str">
        <v>POT A FEU</v>
      </c>
      <c r="L877" t="str">
        <v>MULTICOLORE</v>
      </c>
      <c r="M877" t="str">
        <v>EU</v>
      </c>
      <c r="N877" t="str">
        <v>F4</v>
      </c>
      <c r="O877" t="str">
        <v>1.3G</v>
      </c>
      <c r="P877" t="str">
        <v>0589-F4-0060</v>
      </c>
      <c r="Q877">
        <v>0.175</v>
      </c>
      <c r="R877" t="str">
        <v>2</v>
      </c>
      <c r="S877">
        <v>75</v>
      </c>
      <c r="T877" t="str">
        <v>F-00000270</v>
      </c>
      <c r="U877">
        <v>3</v>
      </c>
      <c r="V877">
        <v>5.36</v>
      </c>
      <c r="W877">
        <v>0</v>
      </c>
      <c r="X877" t="str">
        <v>https://youtu.be/moC6_GyXAOI</v>
      </c>
    </row>
    <row r="878">
      <c r="A878" t="str">
        <v>AutoTable</v>
      </c>
      <c r="D878" t="str">
        <v>73775R</v>
      </c>
      <c r="E878" t="str">
        <v>PAF Ø75 ROUGE</v>
      </c>
      <c r="F878" t="str">
        <v>1</v>
      </c>
      <c r="G878" t="str">
        <v/>
      </c>
      <c r="H878" t="str">
        <v>BOMBE</v>
      </c>
      <c r="I878" t="str">
        <v>POT A FEU</v>
      </c>
      <c r="J878">
        <v>75</v>
      </c>
      <c r="K878" t="str">
        <v>POT A FEU</v>
      </c>
      <c r="L878" t="str">
        <v>ROUGE</v>
      </c>
      <c r="M878" t="str">
        <v>EU</v>
      </c>
      <c r="N878" t="str">
        <v>F4</v>
      </c>
      <c r="O878" t="str">
        <v>1.3G</v>
      </c>
      <c r="P878" t="str">
        <v>0589-F4-0060</v>
      </c>
      <c r="Q878">
        <v>0.175</v>
      </c>
      <c r="R878" t="str">
        <v>2</v>
      </c>
      <c r="S878">
        <v>75</v>
      </c>
      <c r="T878" t="str">
        <v>F-00000270</v>
      </c>
      <c r="U878">
        <v>10</v>
      </c>
      <c r="V878">
        <v>5.36</v>
      </c>
      <c r="W878">
        <v>0</v>
      </c>
      <c r="X878" t="str">
        <v>https://youtu.be/gu493qZdTUY</v>
      </c>
    </row>
    <row r="879">
      <c r="A879" t="str">
        <v>AutoTable</v>
      </c>
      <c r="D879" t="str">
        <v>73775S</v>
      </c>
      <c r="E879" t="str">
        <v>POT-À-FEU Ø75 SERPENTINS</v>
      </c>
      <c r="F879" t="str">
        <v>ANCIENNES REFS</v>
      </c>
      <c r="G879" t="str">
        <v/>
      </c>
      <c r="H879" t="str">
        <v>BOMBE</v>
      </c>
      <c r="I879" t="str">
        <v>POT A FEU</v>
      </c>
      <c r="J879">
        <v>75</v>
      </c>
      <c r="K879" t="str">
        <v>SPECIAL SERPENTIN</v>
      </c>
      <c r="L879" t="str">
        <v>ARGENT</v>
      </c>
      <c r="M879" t="str">
        <v>EU</v>
      </c>
      <c r="N879" t="str">
        <v>F4</v>
      </c>
      <c r="O879" t="str">
        <v>1.3G</v>
      </c>
      <c r="P879" t="str">
        <v>0589-F4-0058</v>
      </c>
      <c r="Q879">
        <v>0.0628</v>
      </c>
      <c r="R879" t="str">
        <v>0</v>
      </c>
      <c r="S879">
        <v>75</v>
      </c>
      <c r="T879" t="str">
        <v>F-00000270</v>
      </c>
      <c r="U879">
        <v>0</v>
      </c>
      <c r="V879">
        <v>6.662</v>
      </c>
      <c r="W879">
        <v>0</v>
      </c>
      <c r="X879" t="str">
        <v/>
      </c>
    </row>
    <row r="880">
      <c r="A880" t="str">
        <v>AutoTable</v>
      </c>
      <c r="D880" t="str">
        <v>73775SO</v>
      </c>
      <c r="E880" t="str">
        <v>PAF Ø75 SCINTILLANT OR</v>
      </c>
      <c r="F880" t="str">
        <v>1</v>
      </c>
      <c r="G880" t="str">
        <v/>
      </c>
      <c r="H880" t="str">
        <v>BOMBE</v>
      </c>
      <c r="I880" t="str">
        <v>POT A FEU</v>
      </c>
      <c r="J880">
        <v>75</v>
      </c>
      <c r="K880" t="str">
        <v>CLIGNO</v>
      </c>
      <c r="L880" t="str">
        <v>OR</v>
      </c>
      <c r="M880" t="str">
        <v>EU</v>
      </c>
      <c r="N880" t="str">
        <v>F4</v>
      </c>
      <c r="O880" t="str">
        <v>1.3G</v>
      </c>
      <c r="P880" t="str">
        <v>0589-F4-0060</v>
      </c>
      <c r="Q880">
        <v>0.175</v>
      </c>
      <c r="R880" t="str">
        <v>2</v>
      </c>
      <c r="S880">
        <v>75</v>
      </c>
      <c r="T880" t="str">
        <v>F-00000270</v>
      </c>
      <c r="U880">
        <v>23</v>
      </c>
      <c r="V880">
        <v>4.68</v>
      </c>
      <c r="W880">
        <v>0</v>
      </c>
      <c r="X880" t="str">
        <v>https://youtu.be/sgSsL_OlHmI</v>
      </c>
    </row>
    <row r="881">
      <c r="A881" t="str">
        <v>AutoTable</v>
      </c>
      <c r="D881" t="str">
        <v>88510-21</v>
      </c>
      <c r="E881" t="str">
        <v>BOMBE 100 MM POT-A-FEU MOLDAVE CITRON</v>
      </c>
      <c r="F881" t="str">
        <v>ANCIENNES REFS</v>
      </c>
      <c r="G881" t="str">
        <v/>
      </c>
      <c r="H881" t="str">
        <v>BOMBE</v>
      </c>
      <c r="I881" t="str">
        <v>POT A FEU</v>
      </c>
      <c r="J881">
        <v>100</v>
      </c>
      <c r="K881" t="str">
        <v>MOSAIQUE</v>
      </c>
      <c r="L881" t="str">
        <v>JAUNE</v>
      </c>
      <c r="M881" t="str">
        <v>CN</v>
      </c>
      <c r="N881" t="str">
        <v>F4</v>
      </c>
      <c r="O881" t="str">
        <v>1.3G</v>
      </c>
      <c r="P881" t="str">
        <v>1008-F4-69252665</v>
      </c>
      <c r="Q881">
        <v>0.32</v>
      </c>
      <c r="R881" t="str">
        <v/>
      </c>
      <c r="S881">
        <v>100</v>
      </c>
      <c r="T881" t="str">
        <v>F-00000300</v>
      </c>
      <c r="U881">
        <v>0</v>
      </c>
      <c r="V881">
        <v>0</v>
      </c>
      <c r="W881">
        <v>0</v>
      </c>
      <c r="X881" t="str">
        <v/>
      </c>
    </row>
    <row r="882">
      <c r="A882" t="str">
        <v>AutoTable</v>
      </c>
      <c r="D882" t="str">
        <v>88575-21</v>
      </c>
      <c r="E882" t="str">
        <v>BOMBE 75 MM POT-A-FEU MOSAIQUE CITRON</v>
      </c>
      <c r="F882" t="str">
        <v>ANCIENNES REFS</v>
      </c>
      <c r="G882" t="str">
        <v/>
      </c>
      <c r="H882" t="str">
        <v>BOMBE</v>
      </c>
      <c r="I882" t="str">
        <v>POT A FEU</v>
      </c>
      <c r="J882">
        <v>75</v>
      </c>
      <c r="K882" t="str">
        <v>MOSAIQUE</v>
      </c>
      <c r="L882" t="str">
        <v>JAUNE</v>
      </c>
      <c r="M882" t="str">
        <v>CN</v>
      </c>
      <c r="N882" t="str">
        <v>F4</v>
      </c>
      <c r="O882" t="str">
        <v>1.3G</v>
      </c>
      <c r="P882" t="str">
        <v>1008-F4-69252667</v>
      </c>
      <c r="Q882">
        <v>0.14</v>
      </c>
      <c r="R882" t="str">
        <v/>
      </c>
      <c r="S882">
        <v>110</v>
      </c>
      <c r="T882" t="str">
        <v>F-00000300</v>
      </c>
      <c r="U882">
        <v>0</v>
      </c>
      <c r="V882">
        <v>1.14</v>
      </c>
      <c r="W882">
        <v>0</v>
      </c>
      <c r="X882" t="str">
        <v/>
      </c>
    </row>
    <row r="883">
      <c r="A883" t="str">
        <v>AutoTable</v>
      </c>
      <c r="D883" t="str">
        <v>88610-08</v>
      </c>
      <c r="E883" t="str">
        <v>BOMBE Ø100  POT-A-FEU PAPILLOTE MULTICOLORE</v>
      </c>
      <c r="F883" t="str">
        <v>OPPORTUNITE</v>
      </c>
      <c r="G883" t="str">
        <v/>
      </c>
      <c r="H883" t="str">
        <v>BOMBE</v>
      </c>
      <c r="I883" t="str">
        <v>POT A FEU</v>
      </c>
      <c r="J883">
        <v>100</v>
      </c>
      <c r="K883" t="str">
        <v>SPECIAL SERPENTIN</v>
      </c>
      <c r="L883" t="str">
        <v>MULTICOLORE</v>
      </c>
      <c r="M883" t="str">
        <v>CN</v>
      </c>
      <c r="N883" t="str">
        <v>F4</v>
      </c>
      <c r="O883" t="str">
        <v>1.3G</v>
      </c>
      <c r="P883" t="str">
        <v>1008-F4-69252665</v>
      </c>
      <c r="Q883">
        <v>0.32</v>
      </c>
      <c r="R883" t="str">
        <v>2</v>
      </c>
      <c r="S883">
        <v>100</v>
      </c>
      <c r="T883" t="str">
        <v>F-00000300</v>
      </c>
      <c r="U883">
        <v>128</v>
      </c>
      <c r="V883">
        <v>2.24</v>
      </c>
      <c r="W883">
        <v>0</v>
      </c>
      <c r="X883" t="str">
        <v/>
      </c>
    </row>
    <row r="884">
      <c r="A884" t="str">
        <v>AutoTable</v>
      </c>
      <c r="D884" t="str">
        <v>SDF76010-63R3</v>
      </c>
      <c r="E884" t="str">
        <v>SAC DE 5 BOMBES 100 MM PETILLANTES ASSORTIES R3</v>
      </c>
      <c r="F884" t="str">
        <v>CLIENT SDF</v>
      </c>
      <c r="G884" t="str">
        <v/>
      </c>
      <c r="H884" t="str">
        <v>BOMBE</v>
      </c>
      <c r="I884" t="str">
        <v>SDF</v>
      </c>
      <c r="J884">
        <v>100</v>
      </c>
      <c r="K884" t="str">
        <v>PIVOINE CLIGNO</v>
      </c>
      <c r="L884" t="str">
        <v>ASSORTI</v>
      </c>
      <c r="M884" t="str">
        <v>FR</v>
      </c>
      <c r="N884" t="str">
        <v>F4</v>
      </c>
      <c r="O884" t="str">
        <v>1.3G</v>
      </c>
      <c r="P884" t="str">
        <v>0163-F4-4244</v>
      </c>
      <c r="Q884">
        <v>1.84</v>
      </c>
      <c r="R884" t="str">
        <v>15</v>
      </c>
      <c r="S884">
        <v>100</v>
      </c>
      <c r="T884" t="str">
        <v>F-00000480</v>
      </c>
      <c r="U884">
        <v>0</v>
      </c>
      <c r="V884">
        <v>15.018</v>
      </c>
      <c r="W884">
        <v>0</v>
      </c>
      <c r="X884" t="str">
        <v/>
      </c>
    </row>
    <row r="885">
      <c r="A885" t="str">
        <v>AutoTable</v>
      </c>
      <c r="D885" t="str">
        <v>SDF76010-63R4</v>
      </c>
      <c r="E885" t="str">
        <v>SAC DE 5 BBES 100MM PETILLANTES ASSORTIS R4</v>
      </c>
      <c r="F885" t="str">
        <v>CLIENT SDF</v>
      </c>
      <c r="G885" t="str">
        <v/>
      </c>
      <c r="H885" t="str">
        <v>BOMBE</v>
      </c>
      <c r="I885" t="str">
        <v>SDF</v>
      </c>
      <c r="J885">
        <v>100</v>
      </c>
      <c r="K885" t="str">
        <v>PIVOINE CLIGNO</v>
      </c>
      <c r="L885" t="str">
        <v>ASSORTI</v>
      </c>
      <c r="M885" t="str">
        <v>FR</v>
      </c>
      <c r="N885" t="str">
        <v>F4</v>
      </c>
      <c r="O885" t="str">
        <v>1.3G</v>
      </c>
      <c r="P885" t="str">
        <v>0163-F4-4244</v>
      </c>
      <c r="Q885">
        <v>1.84</v>
      </c>
      <c r="R885" t="str">
        <v>20</v>
      </c>
      <c r="S885">
        <v>100</v>
      </c>
      <c r="T885" t="str">
        <v>F-00000480</v>
      </c>
      <c r="U885">
        <v>0</v>
      </c>
      <c r="V885">
        <v>15.118</v>
      </c>
      <c r="W885">
        <v>0</v>
      </c>
      <c r="X885" t="str">
        <v/>
      </c>
    </row>
    <row r="886">
      <c r="A886" t="str">
        <v>AutoTable</v>
      </c>
      <c r="D886" t="str">
        <v>SDF76075-63R2</v>
      </c>
      <c r="E886" t="str">
        <v>GRAPPE 75 MM PETILLANTE ASSORTIES R2 SDF</v>
      </c>
      <c r="F886" t="str">
        <v>CLIENT SDF</v>
      </c>
      <c r="G886" t="str">
        <v/>
      </c>
      <c r="H886" t="str">
        <v>BOMBE</v>
      </c>
      <c r="I886" t="str">
        <v>SDF</v>
      </c>
      <c r="J886">
        <v>75</v>
      </c>
      <c r="K886" t="str">
        <v>PIVOINE CLIGNO</v>
      </c>
      <c r="L886" t="str">
        <v>ASSORTI</v>
      </c>
      <c r="M886" t="str">
        <v>FR</v>
      </c>
      <c r="N886" t="str">
        <v>F4</v>
      </c>
      <c r="O886" t="str">
        <v>1.3G</v>
      </c>
      <c r="P886" t="str">
        <v>0163-F4-4243</v>
      </c>
      <c r="Q886">
        <v>0.8</v>
      </c>
      <c r="R886" t="str">
        <v>10</v>
      </c>
      <c r="S886">
        <v>75</v>
      </c>
      <c r="T886" t="str">
        <v>F-00000480</v>
      </c>
      <c r="U886">
        <v>0</v>
      </c>
      <c r="V886">
        <v>8.33154</v>
      </c>
      <c r="W886">
        <v>0</v>
      </c>
      <c r="X886" t="str">
        <v/>
      </c>
    </row>
    <row r="887">
      <c r="A887" t="str">
        <v>AutoTable</v>
      </c>
      <c r="D887" t="str">
        <v>SDF76075-63R3</v>
      </c>
      <c r="E887" t="str">
        <v>GRAPPE 75 MM PETILLANTE ASSORTIES R3 SDF</v>
      </c>
      <c r="F887" t="str">
        <v>CLIENT SDF</v>
      </c>
      <c r="G887" t="str">
        <v/>
      </c>
      <c r="H887" t="str">
        <v>BOMBE</v>
      </c>
      <c r="I887" t="str">
        <v>SDF</v>
      </c>
      <c r="J887">
        <v>75</v>
      </c>
      <c r="K887" t="str">
        <v>PIVOINE CLIGNO</v>
      </c>
      <c r="L887" t="str">
        <v>ASSORTI</v>
      </c>
      <c r="M887" t="str">
        <v>FR</v>
      </c>
      <c r="N887" t="str">
        <v>F4</v>
      </c>
      <c r="O887" t="str">
        <v>1.3G</v>
      </c>
      <c r="P887" t="str">
        <v>0163-F4-4243</v>
      </c>
      <c r="Q887">
        <v>0.8</v>
      </c>
      <c r="R887" t="str">
        <v>15</v>
      </c>
      <c r="S887">
        <v>75</v>
      </c>
      <c r="T887" t="str">
        <v>F-00000480</v>
      </c>
      <c r="U887">
        <v>0</v>
      </c>
      <c r="V887">
        <v>8.475</v>
      </c>
      <c r="W887">
        <v>0</v>
      </c>
      <c r="X887" t="str">
        <v/>
      </c>
    </row>
    <row r="888">
      <c r="A888" t="str">
        <v>AutoTable</v>
      </c>
      <c r="D888" t="str">
        <v>SDF76075-63R4</v>
      </c>
      <c r="E888" t="str">
        <v>GRAPPE 75 MM PETILLANTES ASSORTIES R4 SDF</v>
      </c>
      <c r="F888" t="str">
        <v>CLIENT SDF</v>
      </c>
      <c r="G888" t="str">
        <v/>
      </c>
      <c r="H888" t="str">
        <v>BOMBE</v>
      </c>
      <c r="I888" t="str">
        <v>SDF</v>
      </c>
      <c r="J888">
        <v>75</v>
      </c>
      <c r="K888" t="str">
        <v>PIVOINE CLIGNO</v>
      </c>
      <c r="L888" t="str">
        <v>ASSORTI</v>
      </c>
      <c r="M888" t="str">
        <v>FR</v>
      </c>
      <c r="N888" t="str">
        <v>F4</v>
      </c>
      <c r="O888" t="str">
        <v>1.3G</v>
      </c>
      <c r="P888" t="str">
        <v>0163-F4-4243</v>
      </c>
      <c r="Q888">
        <v>0.8</v>
      </c>
      <c r="R888" t="str">
        <v>20</v>
      </c>
      <c r="S888">
        <v>75</v>
      </c>
      <c r="T888" t="str">
        <v>F-00000480</v>
      </c>
      <c r="U888">
        <v>0</v>
      </c>
      <c r="V888">
        <v>8.43286</v>
      </c>
      <c r="W888">
        <v>0</v>
      </c>
      <c r="X888" t="str">
        <v/>
      </c>
    </row>
    <row r="889">
      <c r="A889" t="str">
        <v>AutoTable</v>
      </c>
      <c r="D889" t="str">
        <v>SDF76075-64R2</v>
      </c>
      <c r="E889" t="str">
        <v>SAC DE 5 BBES PETILLANTES CITRON VERT</v>
      </c>
      <c r="F889" t="str">
        <v>CLIENT SDF</v>
      </c>
      <c r="G889" t="str">
        <v/>
      </c>
      <c r="H889" t="str">
        <v>BOMBE</v>
      </c>
      <c r="I889" t="str">
        <v>SDF</v>
      </c>
      <c r="J889">
        <v>75</v>
      </c>
      <c r="K889" t="str">
        <v>PIVOINE CLIGNO</v>
      </c>
      <c r="L889" t="str">
        <v>VERT</v>
      </c>
      <c r="M889" t="str">
        <v>FR</v>
      </c>
      <c r="N889" t="str">
        <v>F4</v>
      </c>
      <c r="O889" t="str">
        <v>1.3G</v>
      </c>
      <c r="P889" t="str">
        <v>0163-F4-4243</v>
      </c>
      <c r="Q889">
        <v>0.78</v>
      </c>
      <c r="R889" t="str">
        <v>10</v>
      </c>
      <c r="S889">
        <v>75</v>
      </c>
      <c r="T889" t="str">
        <v>F-00000480</v>
      </c>
      <c r="U889">
        <v>0</v>
      </c>
      <c r="V889">
        <v>0</v>
      </c>
      <c r="W889">
        <v>0</v>
      </c>
      <c r="X889" t="str">
        <v/>
      </c>
    </row>
    <row r="890">
      <c r="A890" t="str">
        <v>AutoTable</v>
      </c>
      <c r="D890" t="str">
        <v>SDF76210-23R3</v>
      </c>
      <c r="E890" t="str">
        <v>SAC DE 5 BOMBES 100 MM ARAIGNEE MULTIPASTEL R3 SDF</v>
      </c>
      <c r="F890" t="str">
        <v>CLIENT SDF</v>
      </c>
      <c r="G890" t="str">
        <v/>
      </c>
      <c r="H890" t="str">
        <v>BOMBE</v>
      </c>
      <c r="I890" t="str">
        <v>SDF</v>
      </c>
      <c r="J890">
        <v>100</v>
      </c>
      <c r="K890" t="str">
        <v>ARAIGNEE</v>
      </c>
      <c r="L890" t="str">
        <v>MULTICOLORE</v>
      </c>
      <c r="M890" t="str">
        <v>FR</v>
      </c>
      <c r="N890" t="str">
        <v>F4</v>
      </c>
      <c r="O890" t="str">
        <v>1.3G</v>
      </c>
      <c r="P890" t="str">
        <v>0163-F4-4244</v>
      </c>
      <c r="Q890">
        <v>1.84</v>
      </c>
      <c r="R890" t="str">
        <v>15</v>
      </c>
      <c r="S890">
        <v>100</v>
      </c>
      <c r="T890" t="str">
        <v>F-00000480</v>
      </c>
      <c r="U890">
        <v>0</v>
      </c>
      <c r="V890">
        <v>15.21</v>
      </c>
      <c r="W890">
        <v>0</v>
      </c>
      <c r="X890" t="str">
        <v/>
      </c>
    </row>
    <row r="891">
      <c r="A891" t="str">
        <v>AutoTable</v>
      </c>
      <c r="D891" t="str">
        <v>SDF76210-23R4</v>
      </c>
      <c r="E891" t="str">
        <v>SAC DE 5 BOMBES 100 MM ARAIGNEE MULTIPASTEL R4 SDF</v>
      </c>
      <c r="F891" t="str">
        <v>CLIENT SDF</v>
      </c>
      <c r="G891" t="str">
        <v/>
      </c>
      <c r="H891" t="str">
        <v>BOMBE</v>
      </c>
      <c r="I891" t="str">
        <v>SDF</v>
      </c>
      <c r="J891">
        <v>100</v>
      </c>
      <c r="K891" t="str">
        <v>ARAIGNEE</v>
      </c>
      <c r="L891" t="str">
        <v>MULTICOLORE</v>
      </c>
      <c r="M891" t="str">
        <v>FR</v>
      </c>
      <c r="N891" t="str">
        <v>F4</v>
      </c>
      <c r="O891" t="str">
        <v>1.3G</v>
      </c>
      <c r="P891" t="str">
        <v>0163-F4-4244</v>
      </c>
      <c r="Q891">
        <v>1.84</v>
      </c>
      <c r="R891" t="str">
        <v>20</v>
      </c>
      <c r="S891">
        <v>100</v>
      </c>
      <c r="T891" t="str">
        <v>F-00000480</v>
      </c>
      <c r="U891">
        <v>0</v>
      </c>
      <c r="V891">
        <v>12.8608</v>
      </c>
      <c r="W891">
        <v>0</v>
      </c>
      <c r="X891" t="str">
        <v/>
      </c>
    </row>
    <row r="892">
      <c r="A892" t="str">
        <v>AutoTable</v>
      </c>
      <c r="D892" t="str">
        <v>SDF76275-23R2</v>
      </c>
      <c r="E892" t="str">
        <v>GRAPPE 75 MM MULTIPASTEL R2 SDF</v>
      </c>
      <c r="F892" t="str">
        <v>CLIENT SDF</v>
      </c>
      <c r="G892" t="str">
        <v/>
      </c>
      <c r="H892" t="str">
        <v>BOMBE</v>
      </c>
      <c r="I892" t="str">
        <v>SDF</v>
      </c>
      <c r="J892">
        <v>75</v>
      </c>
      <c r="K892" t="str">
        <v>ARAIGNEE</v>
      </c>
      <c r="L892" t="str">
        <v>MULTICOLORE</v>
      </c>
      <c r="M892" t="str">
        <v>FR</v>
      </c>
      <c r="N892" t="str">
        <v>F4</v>
      </c>
      <c r="O892" t="str">
        <v>1.3G</v>
      </c>
      <c r="P892" t="str">
        <v>0163-F4-4243</v>
      </c>
      <c r="Q892">
        <v>0.825</v>
      </c>
      <c r="R892" t="str">
        <v>10</v>
      </c>
      <c r="S892">
        <v>75</v>
      </c>
      <c r="T892" t="str">
        <v>F-00000480</v>
      </c>
      <c r="U892">
        <v>0</v>
      </c>
      <c r="V892">
        <v>7.73706</v>
      </c>
      <c r="W892">
        <v>0</v>
      </c>
      <c r="X892" t="str">
        <v/>
      </c>
    </row>
    <row r="893">
      <c r="A893" t="str">
        <v>AutoTable</v>
      </c>
      <c r="D893" t="str">
        <v>SDF76275-23R3</v>
      </c>
      <c r="E893" t="str">
        <v>GRAPPE 75 MM MULTIPASTEL R3 SDF</v>
      </c>
      <c r="F893" t="str">
        <v>CLIENT SDF</v>
      </c>
      <c r="G893" t="str">
        <v/>
      </c>
      <c r="H893" t="str">
        <v>BOMBE</v>
      </c>
      <c r="I893" t="str">
        <v>SDF</v>
      </c>
      <c r="J893">
        <v>75</v>
      </c>
      <c r="K893" t="str">
        <v>ARAIGNEE</v>
      </c>
      <c r="L893" t="str">
        <v>MULTICOLORE</v>
      </c>
      <c r="M893" t="str">
        <v>FR</v>
      </c>
      <c r="N893" t="str">
        <v>F4</v>
      </c>
      <c r="O893" t="str">
        <v>1.3G</v>
      </c>
      <c r="P893" t="str">
        <v>0163-F4-4243</v>
      </c>
      <c r="Q893">
        <v>0.825</v>
      </c>
      <c r="R893" t="str">
        <v>15</v>
      </c>
      <c r="S893">
        <v>75</v>
      </c>
      <c r="T893" t="str">
        <v>F-00000480</v>
      </c>
      <c r="U893">
        <v>0</v>
      </c>
      <c r="V893">
        <v>7.20457</v>
      </c>
      <c r="W893">
        <v>0</v>
      </c>
      <c r="X893" t="str">
        <v/>
      </c>
    </row>
    <row r="894">
      <c r="A894" t="str">
        <v>AutoTable</v>
      </c>
      <c r="D894" t="str">
        <v>SDF76275-23R4</v>
      </c>
      <c r="E894" t="str">
        <v>GRAPPE 75 MM MULTIPASTEL R4 SDF</v>
      </c>
      <c r="F894" t="str">
        <v>CLIENT SDF</v>
      </c>
      <c r="G894" t="str">
        <v/>
      </c>
      <c r="H894" t="str">
        <v>BOMBE</v>
      </c>
      <c r="I894" t="str">
        <v>SDF</v>
      </c>
      <c r="J894">
        <v>75</v>
      </c>
      <c r="K894" t="str">
        <v>ARAIGNEE</v>
      </c>
      <c r="L894" t="str">
        <v>FRISSON</v>
      </c>
      <c r="M894" t="str">
        <v>FR</v>
      </c>
      <c r="N894" t="str">
        <v>F4</v>
      </c>
      <c r="O894" t="str">
        <v>1.3G</v>
      </c>
      <c r="P894" t="str">
        <v>0163-F4-4243</v>
      </c>
      <c r="Q894">
        <v>0.825</v>
      </c>
      <c r="R894" t="str">
        <v>20</v>
      </c>
      <c r="S894">
        <v>75</v>
      </c>
      <c r="T894" t="str">
        <v>F-00000480</v>
      </c>
      <c r="U894">
        <v>0</v>
      </c>
      <c r="V894">
        <v>7.3054</v>
      </c>
      <c r="W894">
        <v>0</v>
      </c>
      <c r="X894" t="str">
        <v/>
      </c>
    </row>
    <row r="895">
      <c r="A895" t="str">
        <v>AutoTable</v>
      </c>
      <c r="D895" t="str">
        <v>SDF76310-42</v>
      </c>
      <c r="E895" t="str">
        <v>SAC DE 5 BOMBES 100MM SABLIER BICOLORE</v>
      </c>
      <c r="F895" t="str">
        <v>CLIENT SDF</v>
      </c>
      <c r="G895" t="str">
        <v/>
      </c>
      <c r="H895" t="str">
        <v>BOMBE</v>
      </c>
      <c r="I895" t="str">
        <v>SDF</v>
      </c>
      <c r="J895">
        <v>100</v>
      </c>
      <c r="K895" t="str">
        <v>GEOMETRIE MOTIF</v>
      </c>
      <c r="L895" t="str">
        <v>OR</v>
      </c>
      <c r="M895" t="str">
        <v>FR</v>
      </c>
      <c r="N895" t="str">
        <v>F4</v>
      </c>
      <c r="O895" t="str">
        <v>1.3G</v>
      </c>
      <c r="P895" t="str">
        <v>0163-F4-4243</v>
      </c>
      <c r="Q895">
        <v>1.03</v>
      </c>
      <c r="R895" t="str">
        <v>3</v>
      </c>
      <c r="S895">
        <v>100</v>
      </c>
      <c r="T895" t="str">
        <v>F-00000480</v>
      </c>
      <c r="U895">
        <v>0</v>
      </c>
      <c r="V895">
        <v>0</v>
      </c>
      <c r="W895">
        <v>0</v>
      </c>
      <c r="X895" t="str">
        <v/>
      </c>
    </row>
    <row r="896">
      <c r="A896" t="str">
        <v>AutoTable</v>
      </c>
      <c r="D896" t="str">
        <v>SDF76310-56</v>
      </c>
      <c r="E896" t="str">
        <v>SAC DE 5 BOMBES 100MM COEUR ROUGE</v>
      </c>
      <c r="F896" t="str">
        <v>CLIENT SDF</v>
      </c>
      <c r="G896" t="str">
        <v/>
      </c>
      <c r="H896" t="str">
        <v>BOMBE</v>
      </c>
      <c r="I896" t="str">
        <v>SDF</v>
      </c>
      <c r="J896">
        <v>100</v>
      </c>
      <c r="K896" t="str">
        <v>GEOMETRIE CŒUR</v>
      </c>
      <c r="L896" t="str">
        <v>ROUGE</v>
      </c>
      <c r="M896" t="str">
        <v>FR</v>
      </c>
      <c r="N896" t="str">
        <v>F4</v>
      </c>
      <c r="O896" t="str">
        <v>1.3G</v>
      </c>
      <c r="P896" t="str">
        <v>1008-F4-69246116</v>
      </c>
      <c r="Q896">
        <v>1.225</v>
      </c>
      <c r="R896" t="str">
        <v>3</v>
      </c>
      <c r="S896">
        <v>100</v>
      </c>
      <c r="T896" t="str">
        <v>F-00000480</v>
      </c>
      <c r="U896">
        <v>0</v>
      </c>
      <c r="V896">
        <v>0</v>
      </c>
      <c r="W896">
        <v>0</v>
      </c>
      <c r="X896" t="str">
        <v/>
      </c>
    </row>
    <row r="897">
      <c r="A897" t="str">
        <v>AutoTable</v>
      </c>
      <c r="D897" t="str">
        <v>SDF76310-56R3</v>
      </c>
      <c r="E897" t="str">
        <v>SAC DE 5 BBES 100MM COEUR ROUGE R3</v>
      </c>
      <c r="F897" t="str">
        <v>CLIENT SDF</v>
      </c>
      <c r="G897" t="str">
        <v/>
      </c>
      <c r="H897" t="str">
        <v>BOMBE</v>
      </c>
      <c r="I897" t="str">
        <v>SDF</v>
      </c>
      <c r="J897">
        <v>100</v>
      </c>
      <c r="K897" t="str">
        <v>GEOMETRIE CŒUR</v>
      </c>
      <c r="L897" t="str">
        <v>ROUGE</v>
      </c>
      <c r="M897" t="str">
        <v>FR</v>
      </c>
      <c r="N897" t="str">
        <v>F4</v>
      </c>
      <c r="O897" t="str">
        <v>1.3G</v>
      </c>
      <c r="P897" t="str">
        <v>1008-F4-69246116</v>
      </c>
      <c r="Q897">
        <v>1.225</v>
      </c>
      <c r="R897" t="str">
        <v>15</v>
      </c>
      <c r="S897">
        <v>100</v>
      </c>
      <c r="T897" t="str">
        <v>F-00000480</v>
      </c>
      <c r="U897">
        <v>0</v>
      </c>
      <c r="V897">
        <v>17.8925</v>
      </c>
      <c r="W897">
        <v>0</v>
      </c>
      <c r="X897" t="str">
        <v/>
      </c>
    </row>
    <row r="898">
      <c r="A898" t="str">
        <v>AutoTable</v>
      </c>
      <c r="D898" t="str">
        <v>SDF76310-56R4</v>
      </c>
      <c r="E898" t="str">
        <v>SAC DE 5 BBES 100MM COEUR ROUGE R4</v>
      </c>
      <c r="F898" t="str">
        <v>CLIENT SDF</v>
      </c>
      <c r="G898" t="str">
        <v/>
      </c>
      <c r="H898" t="str">
        <v>BOMBE</v>
      </c>
      <c r="I898" t="str">
        <v>SDF</v>
      </c>
      <c r="J898">
        <v>100</v>
      </c>
      <c r="K898" t="str">
        <v>GEOMETRIE CŒUR</v>
      </c>
      <c r="L898" t="str">
        <v>ROUGE</v>
      </c>
      <c r="M898" t="str">
        <v>FR</v>
      </c>
      <c r="N898" t="str">
        <v>F4</v>
      </c>
      <c r="O898" t="str">
        <v>1.3G</v>
      </c>
      <c r="P898" t="str">
        <v>1008-F4-69246116</v>
      </c>
      <c r="Q898">
        <v>1.225</v>
      </c>
      <c r="R898" t="str">
        <v>20</v>
      </c>
      <c r="S898">
        <v>100</v>
      </c>
      <c r="T898" t="str">
        <v>F-00000480</v>
      </c>
      <c r="U898">
        <v>0</v>
      </c>
      <c r="V898">
        <v>23.588</v>
      </c>
      <c r="W898">
        <v>0</v>
      </c>
      <c r="X898" t="str">
        <v/>
      </c>
    </row>
    <row r="899">
      <c r="A899" t="str">
        <v>AutoTable</v>
      </c>
      <c r="D899" t="str">
        <v>SDF76910-17R3</v>
      </c>
      <c r="E899" t="str">
        <v>SAC DE 5 BBES 100MM MOLDAVE FRISSON BLANC R3</v>
      </c>
      <c r="F899" t="str">
        <v>CLIENT SDF</v>
      </c>
      <c r="G899" t="str">
        <v/>
      </c>
      <c r="H899" t="str">
        <v>BOMBE</v>
      </c>
      <c r="I899" t="str">
        <v>SDF</v>
      </c>
      <c r="J899">
        <v>100</v>
      </c>
      <c r="K899" t="str">
        <v>MOSAIQUE</v>
      </c>
      <c r="L899" t="str">
        <v>FRISSON</v>
      </c>
      <c r="M899" t="str">
        <v>FR</v>
      </c>
      <c r="N899" t="str">
        <v>F4</v>
      </c>
      <c r="O899" t="str">
        <v>1.3G</v>
      </c>
      <c r="P899" t="str">
        <v>1008-F4-69245225</v>
      </c>
      <c r="Q899">
        <v>1.575</v>
      </c>
      <c r="R899" t="str">
        <v>15</v>
      </c>
      <c r="S899">
        <v>100</v>
      </c>
      <c r="T899" t="str">
        <v>F-00000480</v>
      </c>
      <c r="U899">
        <v>0</v>
      </c>
      <c r="V899">
        <v>12.27</v>
      </c>
      <c r="W899">
        <v>0</v>
      </c>
      <c r="X899" t="str">
        <v/>
      </c>
    </row>
    <row r="900">
      <c r="A900" t="str">
        <v>AutoTable</v>
      </c>
      <c r="D900" t="str">
        <v>SDF76910-17R4</v>
      </c>
      <c r="E900" t="str">
        <v>SAC DE 5 BBES 100MM MOLDAVE FRISSON BLANC R4</v>
      </c>
      <c r="F900" t="str">
        <v>CLIENT SDF</v>
      </c>
      <c r="G900" t="str">
        <v/>
      </c>
      <c r="H900" t="str">
        <v>BOMBE</v>
      </c>
      <c r="I900" t="str">
        <v>SDF</v>
      </c>
      <c r="J900">
        <v>100</v>
      </c>
      <c r="K900" t="str">
        <v>PIVOINE TRAINEE</v>
      </c>
      <c r="L900" t="str">
        <v>ASSORTI</v>
      </c>
      <c r="M900" t="str">
        <v>FR</v>
      </c>
      <c r="N900" t="str">
        <v>F4</v>
      </c>
      <c r="O900" t="str">
        <v>1.3G</v>
      </c>
      <c r="P900" t="str">
        <v>1008-F4-69245225</v>
      </c>
      <c r="Q900">
        <v>1.575</v>
      </c>
      <c r="R900" t="str">
        <v>20</v>
      </c>
      <c r="S900">
        <v>100</v>
      </c>
      <c r="T900" t="str">
        <v>F-00000480</v>
      </c>
      <c r="U900">
        <v>0</v>
      </c>
      <c r="V900">
        <v>12.27</v>
      </c>
      <c r="W900">
        <v>0</v>
      </c>
      <c r="X900" t="str">
        <v/>
      </c>
    </row>
    <row r="901">
      <c r="A901" t="str">
        <v>AutoTable</v>
      </c>
      <c r="D901" t="str">
        <v>SDF77010-20</v>
      </c>
      <c r="E901" t="str">
        <v>SAC DE 5 BOMBES 100MM TRAINEE ARGT ASSORTIES</v>
      </c>
      <c r="F901" t="str">
        <v>CLIENT SDF</v>
      </c>
      <c r="G901" t="str">
        <v/>
      </c>
      <c r="H901" t="str">
        <v>BOMBE</v>
      </c>
      <c r="I901" t="str">
        <v>SDF</v>
      </c>
      <c r="J901">
        <v>100</v>
      </c>
      <c r="K901" t="str">
        <v>PIVOINE TRAINEE</v>
      </c>
      <c r="L901" t="str">
        <v>ASSORTI</v>
      </c>
      <c r="M901" t="str">
        <v>FR</v>
      </c>
      <c r="N901" t="str">
        <v>F4</v>
      </c>
      <c r="O901" t="str">
        <v>1.3G</v>
      </c>
      <c r="P901" t="str">
        <v>1008-F4-69245227</v>
      </c>
      <c r="Q901">
        <v>1.805</v>
      </c>
      <c r="R901" t="str">
        <v>3</v>
      </c>
      <c r="S901">
        <v>100</v>
      </c>
      <c r="T901" t="str">
        <v>F-00000480</v>
      </c>
      <c r="U901">
        <v>0</v>
      </c>
      <c r="V901">
        <v>0</v>
      </c>
      <c r="W901">
        <v>0</v>
      </c>
      <c r="X901" t="str">
        <v/>
      </c>
    </row>
    <row r="902">
      <c r="A902" t="str">
        <v>AutoTable</v>
      </c>
      <c r="D902" t="str">
        <v>SDF77010-20R4</v>
      </c>
      <c r="E902" t="str">
        <v>SAC DE 5 BBES 100MM TRAINEE ARGT ASSORTIES R4</v>
      </c>
      <c r="F902" t="str">
        <v>CLIENT SDF</v>
      </c>
      <c r="G902" t="str">
        <v/>
      </c>
      <c r="H902" t="str">
        <v>BOMBE</v>
      </c>
      <c r="I902" t="str">
        <v>SDF</v>
      </c>
      <c r="J902">
        <v>100</v>
      </c>
      <c r="K902" t="str">
        <v>PIVOINE TRAINEE</v>
      </c>
      <c r="L902" t="str">
        <v>ASSORTI</v>
      </c>
      <c r="M902" t="str">
        <v>FR</v>
      </c>
      <c r="N902" t="str">
        <v>F4</v>
      </c>
      <c r="O902" t="str">
        <v>1.3G</v>
      </c>
      <c r="P902" t="str">
        <v>1008-F4-69245227</v>
      </c>
      <c r="Q902">
        <v>1.805</v>
      </c>
      <c r="R902" t="str">
        <v>20</v>
      </c>
      <c r="S902">
        <v>100</v>
      </c>
      <c r="T902" t="str">
        <v>F-00000480</v>
      </c>
      <c r="U902">
        <v>0</v>
      </c>
      <c r="V902">
        <v>11.89</v>
      </c>
      <c r="W902">
        <v>0</v>
      </c>
      <c r="X902" t="str">
        <v/>
      </c>
    </row>
    <row r="903">
      <c r="A903" t="str">
        <v>AutoTable</v>
      </c>
      <c r="D903" t="str">
        <v>SDF77010-74</v>
      </c>
      <c r="E903" t="str">
        <v>SAC DE 5 BBES 100MM ARAIGNEE ASSORTIES</v>
      </c>
      <c r="F903" t="str">
        <v>CLIENT SDF</v>
      </c>
      <c r="G903" t="str">
        <v/>
      </c>
      <c r="H903" t="str">
        <v>BOMBE</v>
      </c>
      <c r="I903" t="str">
        <v>SDF</v>
      </c>
      <c r="J903">
        <v>100</v>
      </c>
      <c r="K903" t="str">
        <v>ARAIGNEE</v>
      </c>
      <c r="L903" t="str">
        <v>ASSORTI</v>
      </c>
      <c r="M903" t="str">
        <v>FR</v>
      </c>
      <c r="N903" t="str">
        <v>F4</v>
      </c>
      <c r="O903" t="str">
        <v>1.3G</v>
      </c>
      <c r="P903" t="str">
        <v>1008-F4-69245227</v>
      </c>
      <c r="Q903">
        <v>1.985</v>
      </c>
      <c r="R903" t="str">
        <v>3</v>
      </c>
      <c r="S903">
        <v>100</v>
      </c>
      <c r="T903" t="str">
        <v>F-00000480</v>
      </c>
      <c r="U903">
        <v>0</v>
      </c>
      <c r="V903">
        <v>0</v>
      </c>
      <c r="W903">
        <v>0</v>
      </c>
      <c r="X903" t="str">
        <v/>
      </c>
    </row>
    <row r="904">
      <c r="A904" t="str">
        <v>AutoTable</v>
      </c>
      <c r="D904" t="str">
        <v>SDF77010-74R3</v>
      </c>
      <c r="E904" t="str">
        <v>SAC DE 5 BBES 100MM ARAIGNEE ASSORTIES + TRONC R3</v>
      </c>
      <c r="F904" t="str">
        <v>CLIENT SDF</v>
      </c>
      <c r="G904" t="str">
        <v/>
      </c>
      <c r="H904" t="str">
        <v>BOMBE</v>
      </c>
      <c r="I904" t="str">
        <v>SDF</v>
      </c>
      <c r="J904">
        <v>100</v>
      </c>
      <c r="K904" t="str">
        <v>ARAIGNEE</v>
      </c>
      <c r="L904" t="str">
        <v>ASSORTI</v>
      </c>
      <c r="M904" t="str">
        <v>FR</v>
      </c>
      <c r="N904" t="str">
        <v>F4</v>
      </c>
      <c r="O904" t="str">
        <v>1.3G</v>
      </c>
      <c r="P904" t="str">
        <v>1008-F4-69245227</v>
      </c>
      <c r="Q904">
        <v>1.985</v>
      </c>
      <c r="R904" t="str">
        <v>15</v>
      </c>
      <c r="S904">
        <v>100</v>
      </c>
      <c r="T904" t="str">
        <v>F-00000480</v>
      </c>
      <c r="U904">
        <v>0</v>
      </c>
      <c r="V904">
        <v>11.89</v>
      </c>
      <c r="W904">
        <v>0</v>
      </c>
      <c r="X904" t="str">
        <v/>
      </c>
    </row>
    <row r="905">
      <c r="A905" t="str">
        <v>AutoTable</v>
      </c>
      <c r="D905" t="str">
        <v>SDF77010-74R4</v>
      </c>
      <c r="E905" t="str">
        <v>SAC DE 5 BBES 100MM ARAIGNEE ASSORTIES + TRONC R4</v>
      </c>
      <c r="F905" t="str">
        <v>CLIENT SDF</v>
      </c>
      <c r="G905" t="str">
        <v/>
      </c>
      <c r="H905" t="str">
        <v>BOMBE</v>
      </c>
      <c r="I905" t="str">
        <v>SDF</v>
      </c>
      <c r="J905">
        <v>100</v>
      </c>
      <c r="K905" t="str">
        <v>ARAIGNEE</v>
      </c>
      <c r="L905" t="str">
        <v>ROUGE</v>
      </c>
      <c r="M905" t="str">
        <v>FR</v>
      </c>
      <c r="N905" t="str">
        <v>F4</v>
      </c>
      <c r="O905" t="str">
        <v>1.3G</v>
      </c>
      <c r="P905" t="str">
        <v>1008-F4-69245227</v>
      </c>
      <c r="Q905">
        <v>1.985</v>
      </c>
      <c r="R905" t="str">
        <v>20</v>
      </c>
      <c r="S905">
        <v>100</v>
      </c>
      <c r="T905" t="str">
        <v>F-00000480</v>
      </c>
      <c r="U905">
        <v>0</v>
      </c>
      <c r="V905">
        <v>0</v>
      </c>
      <c r="W905">
        <v>0</v>
      </c>
      <c r="X905" t="str">
        <v/>
      </c>
    </row>
    <row r="906">
      <c r="A906" t="str">
        <v>AutoTable</v>
      </c>
      <c r="D906" t="str">
        <v>SDF77010-76</v>
      </c>
      <c r="E906" t="str">
        <v>SAC DE 5 BBES 100MM ARAIGNEE ROUGE/JAUNE + TRONC</v>
      </c>
      <c r="F906" t="str">
        <v>CLIENT SDF</v>
      </c>
      <c r="G906" t="str">
        <v/>
      </c>
      <c r="H906" t="str">
        <v>BOMBE</v>
      </c>
      <c r="I906" t="str">
        <v>SDF</v>
      </c>
      <c r="J906">
        <v>100</v>
      </c>
      <c r="K906" t="str">
        <v>ARAIGNEE</v>
      </c>
      <c r="L906" t="str">
        <v>ROUGE</v>
      </c>
      <c r="M906" t="str">
        <v>FR</v>
      </c>
      <c r="N906" t="str">
        <v>F4</v>
      </c>
      <c r="O906" t="str">
        <v>1.3G</v>
      </c>
      <c r="P906" t="str">
        <v>1008-F4-69245227</v>
      </c>
      <c r="Q906">
        <v>1.985</v>
      </c>
      <c r="R906" t="str">
        <v>3</v>
      </c>
      <c r="S906">
        <v>100</v>
      </c>
      <c r="T906" t="str">
        <v>F-00000480</v>
      </c>
      <c r="U906">
        <v>0</v>
      </c>
      <c r="V906">
        <v>11.89</v>
      </c>
      <c r="W906">
        <v>0</v>
      </c>
      <c r="X906" t="str">
        <v/>
      </c>
    </row>
    <row r="907">
      <c r="A907" t="str">
        <v>AutoTable</v>
      </c>
      <c r="D907" t="str">
        <v>SDF77010-76R3</v>
      </c>
      <c r="E907" t="str">
        <v>SAC DE 5 BBES 100MM ARAIGNEE ROUGE/JAUNE + TRONC</v>
      </c>
      <c r="F907" t="str">
        <v>CLIENT SDF</v>
      </c>
      <c r="G907" t="str">
        <v/>
      </c>
      <c r="H907" t="str">
        <v>BOMBE</v>
      </c>
      <c r="I907" t="str">
        <v>SDF</v>
      </c>
      <c r="J907">
        <v>100</v>
      </c>
      <c r="K907" t="str">
        <v>ARAIGNEE</v>
      </c>
      <c r="L907" t="str">
        <v>ROUGE</v>
      </c>
      <c r="M907" t="str">
        <v>FR</v>
      </c>
      <c r="N907" t="str">
        <v>F4</v>
      </c>
      <c r="O907" t="str">
        <v>1.3G</v>
      </c>
      <c r="P907" t="str">
        <v>1008-F4-69245227</v>
      </c>
      <c r="Q907">
        <v>1.985</v>
      </c>
      <c r="R907" t="str">
        <v>15</v>
      </c>
      <c r="S907">
        <v>100</v>
      </c>
      <c r="T907" t="str">
        <v>F-00000480</v>
      </c>
      <c r="U907">
        <v>0</v>
      </c>
      <c r="V907">
        <v>11.89</v>
      </c>
      <c r="W907">
        <v>0</v>
      </c>
      <c r="X907" t="str">
        <v/>
      </c>
    </row>
    <row r="908">
      <c r="A908" t="str">
        <v>AutoTable</v>
      </c>
      <c r="D908" t="str">
        <v>SDF77010-76R4</v>
      </c>
      <c r="E908" t="str">
        <v>SAC DE 5 BBES 100MM ARAIGNEE ROUGE/JAUNE + TRONC</v>
      </c>
      <c r="F908" t="str">
        <v>CLIENT SDF</v>
      </c>
      <c r="G908" t="str">
        <v/>
      </c>
      <c r="H908" t="str">
        <v>BOMBE</v>
      </c>
      <c r="I908" t="str">
        <v>SDF</v>
      </c>
      <c r="J908">
        <v>100</v>
      </c>
      <c r="K908" t="str">
        <v>ARAIGNEE</v>
      </c>
      <c r="L908" t="str">
        <v>ROUGE</v>
      </c>
      <c r="M908" t="str">
        <v>FR</v>
      </c>
      <c r="N908" t="str">
        <v>F4</v>
      </c>
      <c r="O908" t="str">
        <v>1.3G</v>
      </c>
      <c r="P908" t="str">
        <v>1008-F4-69245227</v>
      </c>
      <c r="Q908">
        <v>1.985</v>
      </c>
      <c r="R908" t="str">
        <v>20</v>
      </c>
      <c r="S908">
        <v>100</v>
      </c>
      <c r="T908" t="str">
        <v>F-00000480</v>
      </c>
      <c r="U908">
        <v>0</v>
      </c>
      <c r="V908">
        <v>11.89</v>
      </c>
      <c r="W908">
        <v>0</v>
      </c>
      <c r="X908" t="str">
        <v/>
      </c>
    </row>
    <row r="909">
      <c r="A909" t="str">
        <v>AutoTable</v>
      </c>
      <c r="D909" t="str">
        <v>SDF77010-81</v>
      </c>
      <c r="E909" t="str">
        <v>SAC DE 5 BBES 100MM FILET OR</v>
      </c>
      <c r="F909" t="str">
        <v>CLIENT SDF</v>
      </c>
      <c r="G909" t="str">
        <v/>
      </c>
      <c r="H909" t="str">
        <v>BOMBE</v>
      </c>
      <c r="I909" t="str">
        <v>SDF</v>
      </c>
      <c r="J909">
        <v>100</v>
      </c>
      <c r="K909" t="str">
        <v>PIVOINE FILET</v>
      </c>
      <c r="L909" t="str">
        <v>OR</v>
      </c>
      <c r="M909" t="str">
        <v>FR</v>
      </c>
      <c r="N909" t="str">
        <v>F4</v>
      </c>
      <c r="O909" t="str">
        <v>1.3G</v>
      </c>
      <c r="P909" t="str">
        <v>1008-F4-69245227</v>
      </c>
      <c r="Q909">
        <v>1.52</v>
      </c>
      <c r="R909" t="str">
        <v>3</v>
      </c>
      <c r="S909">
        <v>100</v>
      </c>
      <c r="T909" t="str">
        <v>F-00000480</v>
      </c>
      <c r="U909">
        <v>0</v>
      </c>
      <c r="V909">
        <v>0</v>
      </c>
      <c r="W909">
        <v>0</v>
      </c>
      <c r="X909" t="str">
        <v/>
      </c>
    </row>
    <row r="910">
      <c r="A910" t="str">
        <v>AutoTable</v>
      </c>
      <c r="D910" t="str">
        <v>SDF77010-81R4</v>
      </c>
      <c r="E910" t="str">
        <v>SAC DE 5 BBES 100MM FILET D'OR R4</v>
      </c>
      <c r="F910" t="str">
        <v>CLIENT SDF</v>
      </c>
      <c r="G910" t="str">
        <v/>
      </c>
      <c r="H910" t="str">
        <v>BOMBE</v>
      </c>
      <c r="I910" t="str">
        <v>SDF</v>
      </c>
      <c r="J910">
        <v>100</v>
      </c>
      <c r="K910" t="str">
        <v>PIVOINE FILET</v>
      </c>
      <c r="L910" t="str">
        <v>OR</v>
      </c>
      <c r="M910" t="str">
        <v>FR</v>
      </c>
      <c r="N910" t="str">
        <v>F4</v>
      </c>
      <c r="O910" t="str">
        <v>1.3G</v>
      </c>
      <c r="P910" t="str">
        <v>1008-F4-69245227</v>
      </c>
      <c r="Q910">
        <v>1.52</v>
      </c>
      <c r="R910" t="str">
        <v>20</v>
      </c>
      <c r="S910">
        <v>100</v>
      </c>
      <c r="T910" t="str">
        <v>F-00000480</v>
      </c>
      <c r="U910">
        <v>0</v>
      </c>
      <c r="V910">
        <v>8.27</v>
      </c>
      <c r="W910">
        <v>0</v>
      </c>
      <c r="X910" t="str">
        <v/>
      </c>
    </row>
    <row r="911">
      <c r="A911" t="str">
        <v>AutoTable</v>
      </c>
      <c r="D911" t="str">
        <v>SDF77075-20R2</v>
      </c>
      <c r="E911" t="str">
        <v>GRAPPE 75 MM VIOLET/ARGT R2 SDF</v>
      </c>
      <c r="F911" t="str">
        <v>CLIENT SDF</v>
      </c>
      <c r="G911" t="str">
        <v/>
      </c>
      <c r="H911" t="str">
        <v>BOMBE</v>
      </c>
      <c r="I911" t="str">
        <v>SDF</v>
      </c>
      <c r="J911">
        <v>75</v>
      </c>
      <c r="K911" t="str">
        <v>ARAIGNEE</v>
      </c>
      <c r="L911" t="str">
        <v>VIOLET</v>
      </c>
      <c r="M911" t="str">
        <v>FR</v>
      </c>
      <c r="N911" t="str">
        <v>F4</v>
      </c>
      <c r="O911" t="str">
        <v>1.3G</v>
      </c>
      <c r="P911" t="str">
        <v>1008-F4-69245223</v>
      </c>
      <c r="Q911">
        <v>0.85</v>
      </c>
      <c r="R911" t="str">
        <v>10</v>
      </c>
      <c r="S911">
        <v>75</v>
      </c>
      <c r="T911" t="str">
        <v>F-00000480</v>
      </c>
      <c r="U911">
        <v>0</v>
      </c>
      <c r="V911">
        <v>7.79333</v>
      </c>
      <c r="W911">
        <v>0</v>
      </c>
      <c r="X911" t="str">
        <v/>
      </c>
    </row>
    <row r="912">
      <c r="A912" t="str">
        <v>AutoTable</v>
      </c>
      <c r="D912" t="str">
        <v>SDF77075-20R3</v>
      </c>
      <c r="E912" t="str">
        <v>GRAPPE 75 MM VIOLET/ARGT R3 SDF</v>
      </c>
      <c r="F912" t="str">
        <v>CLIENT SDF</v>
      </c>
      <c r="G912" t="str">
        <v/>
      </c>
      <c r="H912" t="str">
        <v>BOMBE</v>
      </c>
      <c r="I912" t="str">
        <v>SDF</v>
      </c>
      <c r="J912">
        <v>75</v>
      </c>
      <c r="K912" t="str">
        <v>ARAIGNEE</v>
      </c>
      <c r="L912" t="str">
        <v>VIOLET</v>
      </c>
      <c r="M912" t="str">
        <v>FR</v>
      </c>
      <c r="N912" t="str">
        <v>F4</v>
      </c>
      <c r="O912" t="str">
        <v>1.3G</v>
      </c>
      <c r="P912" t="str">
        <v>1008-F4-69245223</v>
      </c>
      <c r="Q912">
        <v>0.85</v>
      </c>
      <c r="R912" t="str">
        <v>15</v>
      </c>
      <c r="S912">
        <v>75</v>
      </c>
      <c r="T912" t="str">
        <v>F-00000480</v>
      </c>
      <c r="U912">
        <v>0</v>
      </c>
      <c r="V912">
        <v>3.60686</v>
      </c>
      <c r="W912">
        <v>0</v>
      </c>
      <c r="X912" t="str">
        <v/>
      </c>
    </row>
    <row r="913">
      <c r="A913" t="str">
        <v>AutoTable</v>
      </c>
      <c r="D913" t="str">
        <v>SDF77075-20R4</v>
      </c>
      <c r="E913" t="str">
        <v>GRAPPE 75 MM VIOLET/ARGT R4 SDF</v>
      </c>
      <c r="F913" t="str">
        <v>CLIENT SDF</v>
      </c>
      <c r="G913" t="str">
        <v/>
      </c>
      <c r="H913" t="str">
        <v>BOMBE</v>
      </c>
      <c r="I913" t="str">
        <v>SDF</v>
      </c>
      <c r="J913">
        <v>75</v>
      </c>
      <c r="K913" t="str">
        <v>ARAIGNEE</v>
      </c>
      <c r="L913" t="str">
        <v>ASSORTI</v>
      </c>
      <c r="M913" t="str">
        <v>FR</v>
      </c>
      <c r="N913" t="str">
        <v>F4</v>
      </c>
      <c r="O913" t="str">
        <v>1.3G</v>
      </c>
      <c r="P913" t="str">
        <v>1008-F4-69245223</v>
      </c>
      <c r="Q913">
        <v>0.85</v>
      </c>
      <c r="R913" t="str">
        <v>20</v>
      </c>
      <c r="S913">
        <v>75</v>
      </c>
      <c r="T913" t="str">
        <v>F-00000480</v>
      </c>
      <c r="U913">
        <v>0</v>
      </c>
      <c r="V913">
        <v>3.65</v>
      </c>
      <c r="W913">
        <v>0</v>
      </c>
      <c r="X913" t="str">
        <v/>
      </c>
    </row>
    <row r="914">
      <c r="A914" t="str">
        <v>AutoTable</v>
      </c>
      <c r="D914" t="str">
        <v>SDF77075-74R2</v>
      </c>
      <c r="E914" t="str">
        <v>GRAPPE 75 MM ARAIGNEE  R2 SDF</v>
      </c>
      <c r="F914" t="str">
        <v>CLIENT SDF</v>
      </c>
      <c r="G914" t="str">
        <v/>
      </c>
      <c r="H914" t="str">
        <v>BOMBE</v>
      </c>
      <c r="I914" t="str">
        <v>SDF</v>
      </c>
      <c r="J914">
        <v>75</v>
      </c>
      <c r="K914" t="str">
        <v>ARAIGNEE</v>
      </c>
      <c r="L914" t="str">
        <v>JAUNE</v>
      </c>
      <c r="M914" t="str">
        <v>FR</v>
      </c>
      <c r="N914" t="str">
        <v>F4</v>
      </c>
      <c r="O914" t="str">
        <v>1.3G</v>
      </c>
      <c r="P914" t="str">
        <v>1008-F4-69245223</v>
      </c>
      <c r="Q914">
        <v>0.8</v>
      </c>
      <c r="R914" t="str">
        <v>10</v>
      </c>
      <c r="S914">
        <v>75</v>
      </c>
      <c r="T914" t="str">
        <v>F-00000480</v>
      </c>
      <c r="U914">
        <v>0</v>
      </c>
      <c r="V914">
        <v>7.81563</v>
      </c>
      <c r="W914">
        <v>0</v>
      </c>
      <c r="X914" t="str">
        <v/>
      </c>
    </row>
    <row r="915">
      <c r="A915" t="str">
        <v>AutoTable</v>
      </c>
      <c r="D915" t="str">
        <v>SDF77075-74R3</v>
      </c>
      <c r="E915" t="str">
        <v>GRAPPE 75 MM ARAIGNEE R3 SDF</v>
      </c>
      <c r="F915" t="str">
        <v>CLIENT SDF</v>
      </c>
      <c r="G915" t="str">
        <v/>
      </c>
      <c r="H915" t="str">
        <v>BOMBE</v>
      </c>
      <c r="I915" t="str">
        <v>SDF</v>
      </c>
      <c r="J915">
        <v>75</v>
      </c>
      <c r="K915" t="str">
        <v>ARAIGNEE</v>
      </c>
      <c r="L915" t="str">
        <v>JAUNE</v>
      </c>
      <c r="M915" t="str">
        <v>FR</v>
      </c>
      <c r="N915" t="str">
        <v>F4</v>
      </c>
      <c r="O915" t="str">
        <v>1.3G</v>
      </c>
      <c r="P915" t="str">
        <v>1008-F4-69245223</v>
      </c>
      <c r="Q915">
        <v>0.8</v>
      </c>
      <c r="R915" t="str">
        <v>15</v>
      </c>
      <c r="S915">
        <v>75</v>
      </c>
      <c r="T915" t="str">
        <v>F-00000480</v>
      </c>
      <c r="U915">
        <v>0</v>
      </c>
      <c r="V915">
        <v>7.87743</v>
      </c>
      <c r="W915">
        <v>0</v>
      </c>
      <c r="X915" t="str">
        <v/>
      </c>
    </row>
    <row r="916">
      <c r="A916" t="str">
        <v>AutoTable</v>
      </c>
      <c r="D916" t="str">
        <v>SDF77075-74R4</v>
      </c>
      <c r="E916" t="str">
        <v>GRAPPE 75 MM ARAIGNEE R4  SDF</v>
      </c>
      <c r="F916" t="str">
        <v>CLIENT SDF</v>
      </c>
      <c r="G916" t="str">
        <v/>
      </c>
      <c r="H916" t="str">
        <v>BOMBE</v>
      </c>
      <c r="I916" t="str">
        <v>SDF</v>
      </c>
      <c r="J916">
        <v>75</v>
      </c>
      <c r="K916" t="str">
        <v>ARAIGNEE</v>
      </c>
      <c r="L916" t="str">
        <v>JAUNE</v>
      </c>
      <c r="M916" t="str">
        <v>FR</v>
      </c>
      <c r="N916" t="str">
        <v>F4</v>
      </c>
      <c r="O916" t="str">
        <v>1.3G</v>
      </c>
      <c r="P916" t="str">
        <v>1008-F4-69245223</v>
      </c>
      <c r="Q916">
        <v>0.8</v>
      </c>
      <c r="R916" t="str">
        <v>20</v>
      </c>
      <c r="S916">
        <v>75</v>
      </c>
      <c r="T916" t="str">
        <v>F-00000480</v>
      </c>
      <c r="U916">
        <v>0</v>
      </c>
      <c r="V916">
        <v>7.87</v>
      </c>
      <c r="W916">
        <v>0</v>
      </c>
      <c r="X916" t="str">
        <v/>
      </c>
    </row>
    <row r="917">
      <c r="A917" t="str">
        <v>AutoTable</v>
      </c>
      <c r="D917" t="str">
        <v>SDF77075-76R2</v>
      </c>
      <c r="E917" t="str">
        <v>SAC DE 5 BBES ARAIGNEE ROUGE/JAUNE + TRONC R2</v>
      </c>
      <c r="F917" t="str">
        <v>CLIENT SDF</v>
      </c>
      <c r="G917" t="str">
        <v/>
      </c>
      <c r="H917" t="str">
        <v>BOMBE</v>
      </c>
      <c r="I917" t="str">
        <v>SDF</v>
      </c>
      <c r="J917">
        <v>75</v>
      </c>
      <c r="K917" t="str">
        <v>ARAIGNEE</v>
      </c>
      <c r="L917" t="str">
        <v>ROUGE</v>
      </c>
      <c r="M917" t="str">
        <v>FR</v>
      </c>
      <c r="N917" t="str">
        <v>F4</v>
      </c>
      <c r="O917" t="str">
        <v>1.3G</v>
      </c>
      <c r="P917" t="str">
        <v>1008-F4-69245223</v>
      </c>
      <c r="Q917">
        <v>0.825</v>
      </c>
      <c r="R917" t="str">
        <v>10</v>
      </c>
      <c r="S917">
        <v>75</v>
      </c>
      <c r="T917" t="str">
        <v>F-00000480</v>
      </c>
      <c r="U917">
        <v>0</v>
      </c>
      <c r="V917">
        <v>5.95</v>
      </c>
      <c r="W917">
        <v>0</v>
      </c>
      <c r="X917" t="str">
        <v/>
      </c>
    </row>
    <row r="918">
      <c r="A918" t="str">
        <v>AutoTable</v>
      </c>
      <c r="D918" t="str">
        <v>SDF77075-76R4</v>
      </c>
      <c r="E918" t="str">
        <v>SAC DE 5 BBES 75MM ARAIGNEE ROUGE/JAUNE + TRONC R</v>
      </c>
      <c r="F918" t="str">
        <v>CLIENT SDF</v>
      </c>
      <c r="G918" t="str">
        <v/>
      </c>
      <c r="H918" t="str">
        <v>BOMBE</v>
      </c>
      <c r="I918" t="str">
        <v>SDF</v>
      </c>
      <c r="J918">
        <v>75</v>
      </c>
      <c r="K918" t="str">
        <v>ARAIGNEE</v>
      </c>
      <c r="L918" t="str">
        <v>ROUGE</v>
      </c>
      <c r="M918" t="str">
        <v>FR</v>
      </c>
      <c r="N918" t="str">
        <v>F4</v>
      </c>
      <c r="O918" t="str">
        <v>1.3G</v>
      </c>
      <c r="P918" t="str">
        <v>1008-F4-69245223</v>
      </c>
      <c r="Q918">
        <v>0.825</v>
      </c>
      <c r="R918" t="str">
        <v>20</v>
      </c>
      <c r="S918">
        <v>75</v>
      </c>
      <c r="T918" t="str">
        <v>F-00000480</v>
      </c>
      <c r="U918">
        <v>0</v>
      </c>
      <c r="V918">
        <v>0</v>
      </c>
      <c r="W918">
        <v>0</v>
      </c>
      <c r="X918" t="str">
        <v/>
      </c>
    </row>
    <row r="919">
      <c r="A919" t="str">
        <v>AutoTable</v>
      </c>
      <c r="D919" t="str">
        <v>SDF77075-81R2</v>
      </c>
      <c r="E919" t="str">
        <v>GRAPPE 75 MM OR/VERT R2 SDF</v>
      </c>
      <c r="F919" t="str">
        <v>CLIENT SDF</v>
      </c>
      <c r="G919" t="str">
        <v/>
      </c>
      <c r="H919" t="str">
        <v>BOMBE</v>
      </c>
      <c r="I919" t="str">
        <v>SDF</v>
      </c>
      <c r="J919">
        <v>75</v>
      </c>
      <c r="K919" t="str">
        <v>PIVOINE FILET</v>
      </c>
      <c r="L919" t="str">
        <v>OR</v>
      </c>
      <c r="M919" t="str">
        <v>FR</v>
      </c>
      <c r="N919" t="str">
        <v>F4</v>
      </c>
      <c r="O919" t="str">
        <v>1.3G</v>
      </c>
      <c r="P919" t="str">
        <v>1008-F4-69245223</v>
      </c>
      <c r="Q919">
        <v>0.84</v>
      </c>
      <c r="R919" t="str">
        <v>10</v>
      </c>
      <c r="S919">
        <v>75</v>
      </c>
      <c r="T919" t="str">
        <v>F-00000480</v>
      </c>
      <c r="U919">
        <v>0</v>
      </c>
      <c r="V919">
        <v>7.06</v>
      </c>
      <c r="W919">
        <v>0</v>
      </c>
      <c r="X919" t="str">
        <v/>
      </c>
    </row>
    <row r="920">
      <c r="A920" t="str">
        <v>AutoTable</v>
      </c>
      <c r="D920" t="str">
        <v>SDF77075-81R3</v>
      </c>
      <c r="E920" t="str">
        <v>GRAPPE 75 MM ORT/VERT R3 SDF</v>
      </c>
      <c r="F920" t="str">
        <v>CLIENT SDF</v>
      </c>
      <c r="G920" t="str">
        <v/>
      </c>
      <c r="H920" t="str">
        <v>BOMBE</v>
      </c>
      <c r="I920" t="str">
        <v>SDF</v>
      </c>
      <c r="J920">
        <v>75</v>
      </c>
      <c r="K920" t="str">
        <v>PIVOINE FILET</v>
      </c>
      <c r="L920" t="str">
        <v>OR</v>
      </c>
      <c r="M920" t="str">
        <v>FR</v>
      </c>
      <c r="N920" t="str">
        <v>F4</v>
      </c>
      <c r="O920" t="str">
        <v>1.3G</v>
      </c>
      <c r="P920" t="str">
        <v>1008-F4-69245223</v>
      </c>
      <c r="Q920">
        <v>0.84</v>
      </c>
      <c r="R920" t="str">
        <v>15</v>
      </c>
      <c r="S920">
        <v>75</v>
      </c>
      <c r="T920" t="str">
        <v>F-00000480</v>
      </c>
      <c r="U920">
        <v>0</v>
      </c>
      <c r="V920">
        <v>6.87</v>
      </c>
      <c r="W920">
        <v>0</v>
      </c>
      <c r="X920" t="str">
        <v/>
      </c>
    </row>
    <row r="921">
      <c r="A921" t="str">
        <v>AutoTable</v>
      </c>
      <c r="D921" t="str">
        <v>SDF77075-81R4</v>
      </c>
      <c r="E921" t="str">
        <v>GRAPPE 75 MM OR/VERT R4 SDF</v>
      </c>
      <c r="F921" t="str">
        <v>CLIENT SDF</v>
      </c>
      <c r="G921" t="str">
        <v/>
      </c>
      <c r="H921" t="str">
        <v>BOMBE</v>
      </c>
      <c r="I921" t="str">
        <v>SDF</v>
      </c>
      <c r="J921">
        <v>75</v>
      </c>
      <c r="K921" t="str">
        <v>PIVOINE FILET</v>
      </c>
      <c r="L921" t="str">
        <v>OR</v>
      </c>
      <c r="M921" t="str">
        <v>FR</v>
      </c>
      <c r="N921" t="str">
        <v>F4</v>
      </c>
      <c r="O921" t="str">
        <v>1.3G</v>
      </c>
      <c r="P921" t="str">
        <v>1008-F4-69245223</v>
      </c>
      <c r="Q921">
        <v>0.84</v>
      </c>
      <c r="R921" t="str">
        <v>20</v>
      </c>
      <c r="S921">
        <v>75</v>
      </c>
      <c r="T921" t="str">
        <v>F-00000480</v>
      </c>
      <c r="U921">
        <v>0</v>
      </c>
      <c r="V921">
        <v>7.18</v>
      </c>
      <c r="W921">
        <v>0</v>
      </c>
      <c r="X921" t="str">
        <v/>
      </c>
    </row>
    <row r="922">
      <c r="A922" t="str">
        <v>AutoTable</v>
      </c>
      <c r="D922" t="str">
        <v>SDF77075-89</v>
      </c>
      <c r="E922" t="str">
        <v>SAC DE 5 BOMBES 75MM FILET ARGENT</v>
      </c>
      <c r="F922" t="str">
        <v>CLIENT SDF</v>
      </c>
      <c r="G922" t="str">
        <v/>
      </c>
      <c r="H922" t="str">
        <v>BOMBE</v>
      </c>
      <c r="I922" t="str">
        <v>SDF</v>
      </c>
      <c r="J922">
        <v>75</v>
      </c>
      <c r="K922" t="str">
        <v>PIVOINE FILET</v>
      </c>
      <c r="L922" t="str">
        <v>ARGENT</v>
      </c>
      <c r="M922" t="str">
        <v>FR</v>
      </c>
      <c r="N922" t="str">
        <v>F4</v>
      </c>
      <c r="O922" t="str">
        <v>1.3G</v>
      </c>
      <c r="P922" t="str">
        <v>1008-F4-69245223</v>
      </c>
      <c r="Q922">
        <v>0.7</v>
      </c>
      <c r="R922" t="str">
        <v>3</v>
      </c>
      <c r="S922">
        <v>75</v>
      </c>
      <c r="T922" t="str">
        <v>F-00000480</v>
      </c>
      <c r="U922">
        <v>0</v>
      </c>
      <c r="V922">
        <v>0</v>
      </c>
      <c r="W922">
        <v>0</v>
      </c>
      <c r="X922" t="str">
        <v/>
      </c>
    </row>
    <row r="923">
      <c r="A923" t="str">
        <v>AutoTable</v>
      </c>
      <c r="D923" t="str">
        <v>SDF77075-89R4</v>
      </c>
      <c r="E923" t="str">
        <v>SAC DE 5 BBES 75MM FILET D'ARGENT R4</v>
      </c>
      <c r="F923" t="str">
        <v>CLIENT SDF</v>
      </c>
      <c r="G923" t="str">
        <v/>
      </c>
      <c r="H923" t="str">
        <v>BOMBE</v>
      </c>
      <c r="I923" t="str">
        <v>SDF</v>
      </c>
      <c r="J923">
        <v>75</v>
      </c>
      <c r="K923" t="str">
        <v>PIVOINE FILET</v>
      </c>
      <c r="L923" t="str">
        <v>ARGENT</v>
      </c>
      <c r="M923" t="str">
        <v>FR</v>
      </c>
      <c r="N923" t="str">
        <v>F4</v>
      </c>
      <c r="O923" t="str">
        <v>1.3G</v>
      </c>
      <c r="P923" t="str">
        <v>1008-F4-69245223</v>
      </c>
      <c r="Q923">
        <v>0.7</v>
      </c>
      <c r="R923" t="str">
        <v>20</v>
      </c>
      <c r="S923">
        <v>75</v>
      </c>
      <c r="T923" t="str">
        <v>F-00000480</v>
      </c>
      <c r="U923">
        <v>0</v>
      </c>
      <c r="V923">
        <v>5.95</v>
      </c>
      <c r="W923">
        <v>0</v>
      </c>
      <c r="X923" t="str">
        <v/>
      </c>
    </row>
    <row r="924">
      <c r="A924" t="str">
        <v>AutoTable</v>
      </c>
      <c r="D924" t="str">
        <v>SDF77275-17R2</v>
      </c>
      <c r="E924" t="str">
        <v>SAC DE 5 BBES 75MM TRONC + BBE  FRISSON BLANC R2</v>
      </c>
      <c r="F924" t="str">
        <v>CLIENT SDF</v>
      </c>
      <c r="G924" t="str">
        <v/>
      </c>
      <c r="H924" t="str">
        <v>BOMBE</v>
      </c>
      <c r="I924" t="str">
        <v>SDF</v>
      </c>
      <c r="J924">
        <v>75</v>
      </c>
      <c r="K924" t="str">
        <v>PIVOINE</v>
      </c>
      <c r="L924" t="str">
        <v>BLANC</v>
      </c>
      <c r="M924" t="str">
        <v>FR</v>
      </c>
      <c r="N924" t="str">
        <v>F4</v>
      </c>
      <c r="O924" t="str">
        <v>1.3G</v>
      </c>
      <c r="P924" t="str">
        <v>1008-F4-69245223</v>
      </c>
      <c r="Q924">
        <v>0.65</v>
      </c>
      <c r="R924" t="str">
        <v>15</v>
      </c>
      <c r="S924">
        <v>75</v>
      </c>
      <c r="T924" t="str">
        <v>F-00000480</v>
      </c>
      <c r="U924">
        <v>0</v>
      </c>
      <c r="V924">
        <v>7.40375</v>
      </c>
      <c r="W924">
        <v>0</v>
      </c>
      <c r="X924" t="str">
        <v/>
      </c>
    </row>
    <row r="925">
      <c r="A925" t="str">
        <v>AutoTable</v>
      </c>
      <c r="D925" t="str">
        <v>SDF77275-17R3</v>
      </c>
      <c r="E925" t="str">
        <v>SAC DE 5 BBES 75MM  FRISSON BLANC R3</v>
      </c>
      <c r="F925" t="str">
        <v>CLIENT SDF</v>
      </c>
      <c r="G925" t="str">
        <v/>
      </c>
      <c r="H925" t="str">
        <v>BOMBE</v>
      </c>
      <c r="I925" t="str">
        <v>SDF</v>
      </c>
      <c r="J925">
        <v>75</v>
      </c>
      <c r="K925" t="str">
        <v>PIVOINE</v>
      </c>
      <c r="L925" t="str">
        <v>BLANC</v>
      </c>
      <c r="M925" t="str">
        <v>FR</v>
      </c>
      <c r="N925" t="str">
        <v>F4</v>
      </c>
      <c r="O925" t="str">
        <v>1.3G</v>
      </c>
      <c r="P925" t="str">
        <v>1008-F4-69245223</v>
      </c>
      <c r="Q925">
        <v>0.65</v>
      </c>
      <c r="R925" t="str">
        <v>15</v>
      </c>
      <c r="S925">
        <v>75</v>
      </c>
      <c r="T925" t="str">
        <v>F-00000480</v>
      </c>
      <c r="U925">
        <v>0</v>
      </c>
      <c r="V925">
        <v>7.83657</v>
      </c>
      <c r="W925">
        <v>0</v>
      </c>
      <c r="X925" t="str">
        <v/>
      </c>
    </row>
    <row r="926">
      <c r="A926" t="str">
        <v>AutoTable</v>
      </c>
      <c r="D926" t="str">
        <v>SDF77275-17R4</v>
      </c>
      <c r="E926" t="str">
        <v>SAC DE 5 BBES 75MM FRISSON BLANC R4</v>
      </c>
      <c r="F926" t="str">
        <v>CLIENT SDF</v>
      </c>
      <c r="G926" t="str">
        <v/>
      </c>
      <c r="H926" t="str">
        <v>BOMBE</v>
      </c>
      <c r="I926" t="str">
        <v>SDF</v>
      </c>
      <c r="J926">
        <v>75</v>
      </c>
      <c r="K926" t="str">
        <v>PIVOINE</v>
      </c>
      <c r="L926" t="str">
        <v>BLANC</v>
      </c>
      <c r="M926" t="str">
        <v>FR</v>
      </c>
      <c r="N926" t="str">
        <v>F4</v>
      </c>
      <c r="O926" t="str">
        <v>1.3G</v>
      </c>
      <c r="P926" t="str">
        <v>1008-F4-69245223</v>
      </c>
      <c r="Q926">
        <v>0.65</v>
      </c>
      <c r="R926" t="str">
        <v>20</v>
      </c>
      <c r="S926">
        <v>75</v>
      </c>
      <c r="T926" t="str">
        <v>F-00000480</v>
      </c>
      <c r="U926">
        <v>0</v>
      </c>
      <c r="V926">
        <v>7.93773</v>
      </c>
      <c r="W926">
        <v>0</v>
      </c>
      <c r="X926" t="str">
        <v/>
      </c>
    </row>
    <row r="927">
      <c r="A927" t="str">
        <v>AutoTable</v>
      </c>
      <c r="D927" t="str">
        <v>SDF91010-02</v>
      </c>
      <c r="E927" t="str">
        <v>SAC DE 5 BBES 100MM PIVOINE BBCR</v>
      </c>
      <c r="F927" t="str">
        <v>CLIENT SDF</v>
      </c>
      <c r="G927" t="str">
        <v/>
      </c>
      <c r="H927" t="str">
        <v>BOMBE</v>
      </c>
      <c r="I927" t="str">
        <v>SDF</v>
      </c>
      <c r="J927">
        <v>100</v>
      </c>
      <c r="K927" t="str">
        <v>PIVOINE</v>
      </c>
      <c r="L927" t="str">
        <v>MULTICOLORE</v>
      </c>
      <c r="M927" t="str">
        <v>FR</v>
      </c>
      <c r="N927" t="str">
        <v>F4</v>
      </c>
      <c r="O927" t="str">
        <v>1.3G</v>
      </c>
      <c r="P927" t="str">
        <v>1008-F4-69252665</v>
      </c>
      <c r="Q927">
        <v>1.06</v>
      </c>
      <c r="R927" t="str">
        <v>3</v>
      </c>
      <c r="S927">
        <v>100</v>
      </c>
      <c r="T927" t="str">
        <v>F-00000480</v>
      </c>
      <c r="U927">
        <v>0</v>
      </c>
      <c r="V927">
        <v>7.22</v>
      </c>
      <c r="W927">
        <v>0</v>
      </c>
      <c r="X927" t="str">
        <v/>
      </c>
    </row>
    <row r="928">
      <c r="A928" t="str">
        <v>AutoTable</v>
      </c>
      <c r="D928" t="str">
        <v>SDF91010-04R3</v>
      </c>
      <c r="E928" t="str">
        <v>SAC DE 3 BOMBES 100 MM PIVOINE JAUNE R3 SDF</v>
      </c>
      <c r="F928" t="str">
        <v>CLIENT SDF</v>
      </c>
      <c r="G928" t="str">
        <v/>
      </c>
      <c r="H928" t="str">
        <v>BOMBE</v>
      </c>
      <c r="I928" t="str">
        <v>SDF</v>
      </c>
      <c r="J928">
        <v>100</v>
      </c>
      <c r="K928" t="str">
        <v>PIVOINE</v>
      </c>
      <c r="L928" t="str">
        <v>JAUNE</v>
      </c>
      <c r="M928" t="str">
        <v>FR</v>
      </c>
      <c r="N928" t="str">
        <v>F4</v>
      </c>
      <c r="O928" t="str">
        <v>1.3G</v>
      </c>
      <c r="P928" t="str">
        <v>1008-F4-69252665</v>
      </c>
      <c r="Q928">
        <v>1.6</v>
      </c>
      <c r="R928" t="str">
        <v>15</v>
      </c>
      <c r="S928">
        <v>100</v>
      </c>
      <c r="T928" t="str">
        <v>F-00000480</v>
      </c>
      <c r="U928">
        <v>0</v>
      </c>
      <c r="V928">
        <v>11.02</v>
      </c>
      <c r="W928">
        <v>0</v>
      </c>
      <c r="X928" t="str">
        <v/>
      </c>
    </row>
    <row r="929">
      <c r="A929" t="str">
        <v>AutoTable</v>
      </c>
      <c r="D929" t="str">
        <v>SDF91010-04R4</v>
      </c>
      <c r="E929" t="str">
        <v>SAC DE 3 BOMBES 100 MM PIVOINE JAUNE R4 SDF</v>
      </c>
      <c r="F929" t="str">
        <v>CLIENT SDF</v>
      </c>
      <c r="G929" t="str">
        <v/>
      </c>
      <c r="H929" t="str">
        <v>BOMBE</v>
      </c>
      <c r="I929" t="str">
        <v>SDF</v>
      </c>
      <c r="J929">
        <v>100</v>
      </c>
      <c r="K929" t="str">
        <v>PIVOINE</v>
      </c>
      <c r="L929" t="str">
        <v>JAUNE</v>
      </c>
      <c r="M929" t="str">
        <v>FR</v>
      </c>
      <c r="N929" t="str">
        <v>F4</v>
      </c>
      <c r="O929" t="str">
        <v>1.3G</v>
      </c>
      <c r="P929" t="str">
        <v>1008-F4-69252665</v>
      </c>
      <c r="Q929">
        <v>1.6</v>
      </c>
      <c r="R929" t="str">
        <v>20</v>
      </c>
      <c r="S929">
        <v>100</v>
      </c>
      <c r="T929" t="str">
        <v>F-00000480</v>
      </c>
      <c r="U929">
        <v>0</v>
      </c>
      <c r="V929">
        <v>11.14</v>
      </c>
      <c r="W929">
        <v>0</v>
      </c>
      <c r="X929" t="str">
        <v/>
      </c>
    </row>
    <row r="930">
      <c r="A930" t="str">
        <v>AutoTable</v>
      </c>
      <c r="D930" t="str">
        <v>SDF91010-05R3</v>
      </c>
      <c r="E930" t="str">
        <v>SAC DE 3 BOMBES 100 MM PIVOINE VERTE R3 SDF</v>
      </c>
      <c r="F930" t="str">
        <v>CLIENT SDF</v>
      </c>
      <c r="G930" t="str">
        <v/>
      </c>
      <c r="H930" t="str">
        <v>BOMBE</v>
      </c>
      <c r="I930" t="str">
        <v>SDF</v>
      </c>
      <c r="J930">
        <v>100</v>
      </c>
      <c r="K930" t="str">
        <v>PIVOINE</v>
      </c>
      <c r="L930" t="str">
        <v>VERT</v>
      </c>
      <c r="M930" t="str">
        <v>FR</v>
      </c>
      <c r="N930" t="str">
        <v>F4</v>
      </c>
      <c r="O930" t="str">
        <v>1.3G</v>
      </c>
      <c r="P930" t="str">
        <v>1008-F4-69252665</v>
      </c>
      <c r="Q930">
        <v>1.6</v>
      </c>
      <c r="R930" t="str">
        <v>15</v>
      </c>
      <c r="S930">
        <v>100</v>
      </c>
      <c r="T930" t="str">
        <v>F-00000480</v>
      </c>
      <c r="U930">
        <v>0</v>
      </c>
      <c r="V930">
        <v>10.84</v>
      </c>
      <c r="W930">
        <v>0</v>
      </c>
      <c r="X930" t="str">
        <v/>
      </c>
    </row>
    <row r="931">
      <c r="A931" t="str">
        <v>AutoTable</v>
      </c>
      <c r="D931" t="str">
        <v>SDF91010-05R4</v>
      </c>
      <c r="E931" t="str">
        <v>SAC DE 3 BOMBES 100 MM PIVOINE VERTE R4 SDF</v>
      </c>
      <c r="F931" t="str">
        <v>CLIENT SDF</v>
      </c>
      <c r="G931" t="str">
        <v/>
      </c>
      <c r="H931" t="str">
        <v>BOMBE</v>
      </c>
      <c r="I931" t="str">
        <v>SDF</v>
      </c>
      <c r="J931">
        <v>100</v>
      </c>
      <c r="K931" t="str">
        <v>PIVOINE</v>
      </c>
      <c r="L931" t="str">
        <v>VERT</v>
      </c>
      <c r="M931" t="str">
        <v>FR</v>
      </c>
      <c r="N931" t="str">
        <v>F4</v>
      </c>
      <c r="O931" t="str">
        <v>1.3G</v>
      </c>
      <c r="P931" t="str">
        <v>1008-F4-69252665</v>
      </c>
      <c r="Q931">
        <v>1.6</v>
      </c>
      <c r="R931" t="str">
        <v>20</v>
      </c>
      <c r="S931">
        <v>100</v>
      </c>
      <c r="T931" t="str">
        <v>F-00000480</v>
      </c>
      <c r="U931">
        <v>0</v>
      </c>
      <c r="V931">
        <v>5.48</v>
      </c>
      <c r="W931">
        <v>0</v>
      </c>
      <c r="X931" t="str">
        <v/>
      </c>
    </row>
    <row r="932">
      <c r="A932" t="str">
        <v>AutoTable</v>
      </c>
      <c r="D932" t="str">
        <v>SDF91075-02</v>
      </c>
      <c r="E932" t="str">
        <v>SAC DE 5 BBES 75MM PIVOINE BBCR</v>
      </c>
      <c r="F932" t="str">
        <v>CLIENT SDF</v>
      </c>
      <c r="G932" t="str">
        <v/>
      </c>
      <c r="H932" t="str">
        <v>BOMBE</v>
      </c>
      <c r="I932" t="str">
        <v>SDF</v>
      </c>
      <c r="J932">
        <v>75</v>
      </c>
      <c r="K932" t="str">
        <v>PIVOINE</v>
      </c>
      <c r="L932" t="str">
        <v>MULTICOLORE</v>
      </c>
      <c r="M932" t="str">
        <v>FR</v>
      </c>
      <c r="N932" t="str">
        <v>F4</v>
      </c>
      <c r="O932" t="str">
        <v>1.3G</v>
      </c>
      <c r="P932" t="str">
        <v>1008-F4-69252667</v>
      </c>
      <c r="Q932">
        <v>0.676</v>
      </c>
      <c r="R932" t="str">
        <v>3</v>
      </c>
      <c r="S932">
        <v>75</v>
      </c>
      <c r="T932" t="str">
        <v>F-00000480</v>
      </c>
      <c r="U932">
        <v>0</v>
      </c>
      <c r="V932">
        <v>0</v>
      </c>
      <c r="W932">
        <v>0</v>
      </c>
      <c r="X932" t="str">
        <v/>
      </c>
    </row>
    <row r="933">
      <c r="A933" t="str">
        <v>AutoTable</v>
      </c>
      <c r="D933" t="str">
        <v>SDF91075-04R2</v>
      </c>
      <c r="E933" t="str">
        <v>GRAPPE 75 MM JAUNE/VIOLET R2 SDF</v>
      </c>
      <c r="F933" t="str">
        <v>CLIENT SDF</v>
      </c>
      <c r="G933" t="str">
        <v/>
      </c>
      <c r="H933" t="str">
        <v>BOMBE</v>
      </c>
      <c r="I933" t="str">
        <v>SDF</v>
      </c>
      <c r="J933">
        <v>75</v>
      </c>
      <c r="K933" t="str">
        <v>PIVOINE</v>
      </c>
      <c r="L933" t="str">
        <v>JAUNE</v>
      </c>
      <c r="M933" t="str">
        <v>FR</v>
      </c>
      <c r="N933" t="str">
        <v>F4</v>
      </c>
      <c r="O933" t="str">
        <v>1.3G</v>
      </c>
      <c r="P933" t="str">
        <v>1008-F4-69252667</v>
      </c>
      <c r="Q933">
        <v>0.7</v>
      </c>
      <c r="R933" t="str">
        <v>10</v>
      </c>
      <c r="S933">
        <v>75</v>
      </c>
      <c r="T933" t="str">
        <v>F-00000480</v>
      </c>
      <c r="U933">
        <v>0</v>
      </c>
      <c r="V933">
        <v>3.54313</v>
      </c>
      <c r="W933">
        <v>0</v>
      </c>
      <c r="X933" t="str">
        <v/>
      </c>
    </row>
    <row r="934">
      <c r="A934" t="str">
        <v>AutoTable</v>
      </c>
      <c r="D934" t="str">
        <v>SDF91075-04R3</v>
      </c>
      <c r="E934" t="str">
        <v>GRAPPE 75 MM JAUNE/VIOLET R3 SDF</v>
      </c>
      <c r="F934" t="str">
        <v>CLIENT SDF</v>
      </c>
      <c r="G934" t="str">
        <v/>
      </c>
      <c r="H934" t="str">
        <v>BOMBE</v>
      </c>
      <c r="I934" t="str">
        <v>SDF</v>
      </c>
      <c r="J934">
        <v>75</v>
      </c>
      <c r="K934" t="str">
        <v>PIVOINE</v>
      </c>
      <c r="L934" t="str">
        <v>JAUNE</v>
      </c>
      <c r="M934" t="str">
        <v>FR</v>
      </c>
      <c r="N934" t="str">
        <v>F4</v>
      </c>
      <c r="O934" t="str">
        <v>1.3G</v>
      </c>
      <c r="P934" t="str">
        <v>1008-F4-69252667</v>
      </c>
      <c r="Q934">
        <v>0.7</v>
      </c>
      <c r="R934" t="str">
        <v>15</v>
      </c>
      <c r="S934">
        <v>75</v>
      </c>
      <c r="T934" t="str">
        <v>F-00000480</v>
      </c>
      <c r="U934">
        <v>0</v>
      </c>
      <c r="V934">
        <v>3.54343</v>
      </c>
      <c r="W934">
        <v>0</v>
      </c>
      <c r="X934" t="str">
        <v/>
      </c>
    </row>
    <row r="935">
      <c r="A935" t="str">
        <v>AutoTable</v>
      </c>
      <c r="D935" t="str">
        <v>SDF91075-04R4</v>
      </c>
      <c r="E935" t="str">
        <v>GRAPPE 75 MM JAUNE/VIOLET R4 SDF</v>
      </c>
      <c r="F935" t="str">
        <v>CLIENT SDF</v>
      </c>
      <c r="G935" t="str">
        <v/>
      </c>
      <c r="H935" t="str">
        <v>BOMBE</v>
      </c>
      <c r="I935" t="str">
        <v>SDF</v>
      </c>
      <c r="J935">
        <v>75</v>
      </c>
      <c r="K935" t="str">
        <v>PIVOINE</v>
      </c>
      <c r="L935" t="str">
        <v>JAUNE</v>
      </c>
      <c r="M935" t="str">
        <v>FR</v>
      </c>
      <c r="N935" t="str">
        <v>F4</v>
      </c>
      <c r="O935" t="str">
        <v>1.3G</v>
      </c>
      <c r="P935" t="str">
        <v>1008-F4-69252667</v>
      </c>
      <c r="Q935">
        <v>0.7</v>
      </c>
      <c r="R935" t="str">
        <v>20</v>
      </c>
      <c r="S935">
        <v>75</v>
      </c>
      <c r="T935" t="str">
        <v>F-00000480</v>
      </c>
      <c r="U935">
        <v>0</v>
      </c>
      <c r="V935">
        <v>3.66333</v>
      </c>
      <c r="W935">
        <v>0</v>
      </c>
      <c r="X935" t="str">
        <v/>
      </c>
    </row>
    <row r="936">
      <c r="A936" t="str">
        <v>AutoTable</v>
      </c>
      <c r="D936" t="str">
        <v>SDF91075-05R2</v>
      </c>
      <c r="E936" t="str">
        <v>GRAPPE 75 MM VERT/ORANGE R2 SDF</v>
      </c>
      <c r="F936" t="str">
        <v>CLIENT SDF</v>
      </c>
      <c r="G936" t="str">
        <v/>
      </c>
      <c r="H936" t="str">
        <v>BOMBE</v>
      </c>
      <c r="I936" t="str">
        <v>SDF</v>
      </c>
      <c r="J936">
        <v>75</v>
      </c>
      <c r="K936" t="str">
        <v>PIVOINE</v>
      </c>
      <c r="L936" t="str">
        <v>VERT</v>
      </c>
      <c r="M936" t="str">
        <v>FR</v>
      </c>
      <c r="N936" t="str">
        <v>F4</v>
      </c>
      <c r="O936" t="str">
        <v>1.3G</v>
      </c>
      <c r="P936" t="str">
        <v>1008-F4-69252667</v>
      </c>
      <c r="Q936">
        <v>0.7</v>
      </c>
      <c r="R936" t="str">
        <v>10</v>
      </c>
      <c r="S936">
        <v>75</v>
      </c>
      <c r="T936" t="str">
        <v>F-00000480</v>
      </c>
      <c r="U936">
        <v>0</v>
      </c>
      <c r="V936">
        <v>0</v>
      </c>
      <c r="W936">
        <v>0</v>
      </c>
      <c r="X936" t="str">
        <v/>
      </c>
    </row>
    <row r="937">
      <c r="A937" t="str">
        <v>AutoTable</v>
      </c>
      <c r="D937" t="str">
        <v>SDF91075-05R3</v>
      </c>
      <c r="E937" t="str">
        <v>GRAPPE 75 MM VERT/ORANGE R3 SDF</v>
      </c>
      <c r="F937" t="str">
        <v>CLIENT SDF</v>
      </c>
      <c r="G937" t="str">
        <v/>
      </c>
      <c r="H937" t="str">
        <v>BOMBE</v>
      </c>
      <c r="I937" t="str">
        <v>SDF</v>
      </c>
      <c r="J937">
        <v>75</v>
      </c>
      <c r="K937" t="str">
        <v>PIVOINE</v>
      </c>
      <c r="L937" t="str">
        <v>VERT</v>
      </c>
      <c r="M937" t="str">
        <v>FR</v>
      </c>
      <c r="N937" t="str">
        <v>F4</v>
      </c>
      <c r="O937" t="str">
        <v>1.3G</v>
      </c>
      <c r="P937" t="str">
        <v>1008-F4-69252667</v>
      </c>
      <c r="Q937">
        <v>0.7</v>
      </c>
      <c r="R937" t="str">
        <v>15</v>
      </c>
      <c r="S937">
        <v>75</v>
      </c>
      <c r="T937" t="str">
        <v>F-00000480</v>
      </c>
      <c r="U937">
        <v>0</v>
      </c>
      <c r="V937">
        <v>0</v>
      </c>
      <c r="W937">
        <v>0</v>
      </c>
      <c r="X937" t="str">
        <v/>
      </c>
    </row>
    <row r="938">
      <c r="A938" t="str">
        <v>AutoTable</v>
      </c>
      <c r="D938" t="str">
        <v>SDF91075-05R4</v>
      </c>
      <c r="E938" t="str">
        <v>GRAPPE 75 MM VERT/ORANGE R4 SDF</v>
      </c>
      <c r="F938" t="str">
        <v>CLIENT SDF</v>
      </c>
      <c r="G938" t="str">
        <v/>
      </c>
      <c r="H938" t="str">
        <v>BOMBE</v>
      </c>
      <c r="I938" t="str">
        <v>SDF</v>
      </c>
      <c r="J938">
        <v>75</v>
      </c>
      <c r="K938" t="str">
        <v>PIVOINE</v>
      </c>
      <c r="L938" t="str">
        <v>VERT</v>
      </c>
      <c r="M938" t="str">
        <v>FR</v>
      </c>
      <c r="N938" t="str">
        <v>F4</v>
      </c>
      <c r="O938" t="str">
        <v>1.3G</v>
      </c>
      <c r="P938" t="str">
        <v>1008-F4-69252667</v>
      </c>
      <c r="Q938">
        <v>0.7</v>
      </c>
      <c r="R938" t="str">
        <v>20</v>
      </c>
      <c r="S938">
        <v>75</v>
      </c>
      <c r="T938" t="str">
        <v>F-00000480</v>
      </c>
      <c r="U938">
        <v>0</v>
      </c>
      <c r="V938">
        <v>0</v>
      </c>
      <c r="W938">
        <v>0</v>
      </c>
      <c r="X938" t="str">
        <v/>
      </c>
    </row>
    <row r="939">
      <c r="A939" t="str">
        <v>AutoTable</v>
      </c>
      <c r="D939" t="str">
        <v>SDF91075-06R2</v>
      </c>
      <c r="E939" t="str">
        <v>SAC DE 5 BBES 75MM PIVOINE ROUGE/VERTE R2</v>
      </c>
      <c r="F939" t="str">
        <v>CLIENT SDF</v>
      </c>
      <c r="G939" t="str">
        <v/>
      </c>
      <c r="H939" t="str">
        <v>BOMBE</v>
      </c>
      <c r="I939" t="str">
        <v>SDF</v>
      </c>
      <c r="J939">
        <v>75</v>
      </c>
      <c r="K939" t="str">
        <v>PIVOINE CHANGEMENT</v>
      </c>
      <c r="L939" t="str">
        <v>ROUGE</v>
      </c>
      <c r="M939" t="str">
        <v>FR</v>
      </c>
      <c r="N939" t="str">
        <v>F4</v>
      </c>
      <c r="O939" t="str">
        <v>1.3G</v>
      </c>
      <c r="P939" t="str">
        <v>1008-F4-69252667</v>
      </c>
      <c r="Q939">
        <v>0.7</v>
      </c>
      <c r="R939" t="str">
        <v>20</v>
      </c>
      <c r="S939">
        <v>75</v>
      </c>
      <c r="T939" t="str">
        <v>F-00000480</v>
      </c>
      <c r="U939">
        <v>0</v>
      </c>
      <c r="V939">
        <v>5.62688</v>
      </c>
      <c r="W939">
        <v>0</v>
      </c>
      <c r="X939" t="str">
        <v/>
      </c>
    </row>
    <row r="940">
      <c r="A940" t="str">
        <v>AutoTable</v>
      </c>
      <c r="D940" t="str">
        <v>SDF91075-06R3</v>
      </c>
      <c r="E940" t="str">
        <v>SAC DE 5 BBES 75MM PIVOINE ROUGE/VERTE R3</v>
      </c>
      <c r="F940" t="str">
        <v>CLIENT SDF</v>
      </c>
      <c r="G940" t="str">
        <v/>
      </c>
      <c r="H940" t="str">
        <v>BOMBE</v>
      </c>
      <c r="I940" t="str">
        <v>SDF</v>
      </c>
      <c r="J940">
        <v>75</v>
      </c>
      <c r="K940" t="str">
        <v>PIVOINE CHANGEMENT</v>
      </c>
      <c r="L940" t="str">
        <v>ROUGE</v>
      </c>
      <c r="M940" t="str">
        <v>FR</v>
      </c>
      <c r="N940" t="str">
        <v>F4</v>
      </c>
      <c r="O940" t="str">
        <v>1.3G</v>
      </c>
      <c r="P940" t="str">
        <v>1008-F4-69252667</v>
      </c>
      <c r="Q940">
        <v>0.7</v>
      </c>
      <c r="R940" t="str">
        <v>20</v>
      </c>
      <c r="S940">
        <v>75</v>
      </c>
      <c r="T940" t="str">
        <v>F-00000480</v>
      </c>
      <c r="U940">
        <v>0</v>
      </c>
      <c r="V940">
        <v>5.61</v>
      </c>
      <c r="W940">
        <v>0</v>
      </c>
      <c r="X940" t="str">
        <v/>
      </c>
    </row>
    <row r="941">
      <c r="A941" t="str">
        <v>AutoTable</v>
      </c>
      <c r="D941" t="str">
        <v>SDF91075-06R4</v>
      </c>
      <c r="E941" t="str">
        <v>SAC DE 5 BBES 75MM PIVOINE ROUGE/VERTE R4</v>
      </c>
      <c r="F941" t="str">
        <v>CLIENT SDF</v>
      </c>
      <c r="G941" t="str">
        <v/>
      </c>
      <c r="H941" t="str">
        <v>BOMBE</v>
      </c>
      <c r="I941" t="str">
        <v>SDF</v>
      </c>
      <c r="J941">
        <v>75</v>
      </c>
      <c r="K941" t="str">
        <v>PIVOINE CHANGEMENT</v>
      </c>
      <c r="L941" t="str">
        <v>ROUGE</v>
      </c>
      <c r="M941" t="str">
        <v>FR</v>
      </c>
      <c r="N941" t="str">
        <v>F4</v>
      </c>
      <c r="O941" t="str">
        <v>1.3G</v>
      </c>
      <c r="P941" t="str">
        <v>1008-F4-69252667</v>
      </c>
      <c r="Q941">
        <v>0.7</v>
      </c>
      <c r="R941" t="str">
        <v>20</v>
      </c>
      <c r="S941">
        <v>75</v>
      </c>
      <c r="T941" t="str">
        <v>F-00000480</v>
      </c>
      <c r="U941">
        <v>0</v>
      </c>
      <c r="V941">
        <v>5.7112</v>
      </c>
      <c r="W941">
        <v>0</v>
      </c>
      <c r="X941" t="str">
        <v/>
      </c>
    </row>
    <row r="942">
      <c r="A942" t="str">
        <v>AutoTable</v>
      </c>
      <c r="D942" t="str">
        <v>SDF91075-18</v>
      </c>
      <c r="E942" t="str">
        <v>SAC DE 5 BBES 75MM PIVOINE FILET D'OR</v>
      </c>
      <c r="F942" t="str">
        <v>CLIENT SDF</v>
      </c>
      <c r="G942" t="str">
        <v/>
      </c>
      <c r="H942" t="str">
        <v>BOMBE</v>
      </c>
      <c r="I942" t="str">
        <v>SDF</v>
      </c>
      <c r="J942">
        <v>75</v>
      </c>
      <c r="K942" t="str">
        <v>PIVOINE FILET</v>
      </c>
      <c r="L942" t="str">
        <v>OR</v>
      </c>
      <c r="M942" t="str">
        <v>FR</v>
      </c>
      <c r="N942" t="str">
        <v>F4</v>
      </c>
      <c r="O942" t="str">
        <v>1.3G</v>
      </c>
      <c r="P942" t="str">
        <v>1008-F4-69252667</v>
      </c>
      <c r="Q942">
        <v>0.7</v>
      </c>
      <c r="R942" t="str">
        <v>3</v>
      </c>
      <c r="S942">
        <v>75</v>
      </c>
      <c r="T942" t="str">
        <v>F-00000480</v>
      </c>
      <c r="U942">
        <v>0</v>
      </c>
      <c r="V942">
        <v>5.81</v>
      </c>
      <c r="W942">
        <v>0</v>
      </c>
      <c r="X942" t="str">
        <v/>
      </c>
    </row>
    <row r="943">
      <c r="A943" t="str">
        <v>AutoTable</v>
      </c>
      <c r="D943" t="str">
        <v>SDF91075-18R3</v>
      </c>
      <c r="E943" t="str">
        <v>SAC DE 5 BBES 75MM PIVOINE FILET D'OR R3</v>
      </c>
      <c r="F943" t="str">
        <v>CLIENT SDF</v>
      </c>
      <c r="G943" t="str">
        <v/>
      </c>
      <c r="H943" t="str">
        <v>BOMBE</v>
      </c>
      <c r="I943" t="str">
        <v>SDF</v>
      </c>
      <c r="J943">
        <v>75</v>
      </c>
      <c r="K943" t="str">
        <v>PIVOINE FILET</v>
      </c>
      <c r="L943" t="str">
        <v>OR</v>
      </c>
      <c r="M943" t="str">
        <v>FR</v>
      </c>
      <c r="N943" t="str">
        <v>F4</v>
      </c>
      <c r="O943" t="str">
        <v>1.3G</v>
      </c>
      <c r="P943" t="str">
        <v>1008-F4-69252667</v>
      </c>
      <c r="Q943">
        <v>0.7</v>
      </c>
      <c r="R943" t="str">
        <v>15</v>
      </c>
      <c r="S943">
        <v>75</v>
      </c>
      <c r="T943" t="str">
        <v>F-00000480</v>
      </c>
      <c r="U943">
        <v>0</v>
      </c>
      <c r="V943">
        <v>0</v>
      </c>
      <c r="W943">
        <v>0</v>
      </c>
      <c r="X943" t="str">
        <v/>
      </c>
    </row>
    <row r="944">
      <c r="A944" t="str">
        <v>AutoTable</v>
      </c>
      <c r="D944" t="str">
        <v>SDF91075-18R4</v>
      </c>
      <c r="E944" t="str">
        <v>SAC DE 5 BBES 75MM PIVOINE FILET D'OR R4</v>
      </c>
      <c r="F944" t="str">
        <v>CLIENT SDF</v>
      </c>
      <c r="G944" t="str">
        <v/>
      </c>
      <c r="H944" t="str">
        <v>BOMBE</v>
      </c>
      <c r="I944" t="str">
        <v>SDF</v>
      </c>
      <c r="J944">
        <v>75</v>
      </c>
      <c r="K944" t="str">
        <v>PIVOINE FILET</v>
      </c>
      <c r="L944" t="str">
        <v>OR</v>
      </c>
      <c r="M944" t="str">
        <v>FR</v>
      </c>
      <c r="N944" t="str">
        <v>F4</v>
      </c>
      <c r="O944" t="str">
        <v>1.3G</v>
      </c>
      <c r="P944" t="str">
        <v>1008-F4-69252667</v>
      </c>
      <c r="Q944">
        <v>0.7</v>
      </c>
      <c r="R944" t="str">
        <v>20</v>
      </c>
      <c r="S944">
        <v>75</v>
      </c>
      <c r="T944" t="str">
        <v>F-00000480</v>
      </c>
      <c r="U944">
        <v>0</v>
      </c>
      <c r="V944">
        <v>0</v>
      </c>
      <c r="W944">
        <v>0</v>
      </c>
      <c r="X944" t="str">
        <v/>
      </c>
    </row>
    <row r="945">
      <c r="A945" t="str">
        <v>AutoTable</v>
      </c>
      <c r="D945" t="str">
        <v>SDF91075-23R2</v>
      </c>
      <c r="E945" t="str">
        <v>SAC DE 5 BBES 75MM PIVOINE ORANGE/JAUNE R2</v>
      </c>
      <c r="F945" t="str">
        <v>CLIENT SDF</v>
      </c>
      <c r="G945" t="str">
        <v/>
      </c>
      <c r="H945" t="str">
        <v>BOMBE</v>
      </c>
      <c r="I945" t="str">
        <v>SDF</v>
      </c>
      <c r="J945">
        <v>75</v>
      </c>
      <c r="K945" t="str">
        <v>PIVOINE CHANGEMENT</v>
      </c>
      <c r="L945" t="str">
        <v>ORANGE</v>
      </c>
      <c r="M945" t="str">
        <v>FR</v>
      </c>
      <c r="N945" t="str">
        <v>F4</v>
      </c>
      <c r="O945" t="str">
        <v>1.3G</v>
      </c>
      <c r="P945" t="str">
        <v>1008-F4-69252667</v>
      </c>
      <c r="Q945">
        <v>0.7</v>
      </c>
      <c r="R945" t="str">
        <v>20</v>
      </c>
      <c r="S945">
        <v>75</v>
      </c>
      <c r="T945" t="str">
        <v>F-00000480</v>
      </c>
      <c r="U945">
        <v>0</v>
      </c>
      <c r="V945">
        <v>5.86688</v>
      </c>
      <c r="W945">
        <v>0</v>
      </c>
      <c r="X945" t="str">
        <v/>
      </c>
    </row>
    <row r="946">
      <c r="A946" t="str">
        <v>AutoTable</v>
      </c>
      <c r="D946" t="str">
        <v>SDF91075-23R3</v>
      </c>
      <c r="E946" t="str">
        <v>SAC DE 5 BBES 75MM PIVOINE ORANGE/JAUNE R3</v>
      </c>
      <c r="F946" t="str">
        <v>CLIENT SDF</v>
      </c>
      <c r="G946" t="str">
        <v/>
      </c>
      <c r="H946" t="str">
        <v>BOMBE</v>
      </c>
      <c r="I946" t="str">
        <v>SDF</v>
      </c>
      <c r="J946">
        <v>75</v>
      </c>
      <c r="K946" t="str">
        <v>PIVOINE CHANGEMENT</v>
      </c>
      <c r="L946" t="str">
        <v>ORANGE</v>
      </c>
      <c r="M946" t="str">
        <v>FR</v>
      </c>
      <c r="N946" t="str">
        <v>F4</v>
      </c>
      <c r="O946" t="str">
        <v>1.3G</v>
      </c>
      <c r="P946" t="str">
        <v>1008-F4-69252667</v>
      </c>
      <c r="Q946">
        <v>0.7</v>
      </c>
      <c r="R946" t="str">
        <v>20</v>
      </c>
      <c r="S946">
        <v>75</v>
      </c>
      <c r="T946" t="str">
        <v>F-00000480</v>
      </c>
      <c r="U946">
        <v>0</v>
      </c>
      <c r="V946">
        <v>5.85</v>
      </c>
      <c r="W946">
        <v>0</v>
      </c>
      <c r="X946" t="str">
        <v/>
      </c>
    </row>
    <row r="947">
      <c r="A947" t="str">
        <v>AutoTable</v>
      </c>
      <c r="D947" t="str">
        <v>SDF91075-23R4</v>
      </c>
      <c r="E947" t="str">
        <v>SAC DE 5 BBES 75MM PIVOINE ORANGE/JAUNE R4</v>
      </c>
      <c r="F947" t="str">
        <v>CLIENT SDF</v>
      </c>
      <c r="G947" t="str">
        <v/>
      </c>
      <c r="H947" t="str">
        <v>BOMBE</v>
      </c>
      <c r="I947" t="str">
        <v>SDF</v>
      </c>
      <c r="J947">
        <v>75</v>
      </c>
      <c r="K947" t="str">
        <v>PIVOINE CHANGEMENT</v>
      </c>
      <c r="L947" t="str">
        <v>ORANGE</v>
      </c>
      <c r="M947" t="str">
        <v>FR</v>
      </c>
      <c r="N947" t="str">
        <v>F4</v>
      </c>
      <c r="O947" t="str">
        <v>1.3G</v>
      </c>
      <c r="P947" t="str">
        <v>1008-F4-69252667</v>
      </c>
      <c r="Q947">
        <v>0.7</v>
      </c>
      <c r="R947" t="str">
        <v>20</v>
      </c>
      <c r="S947">
        <v>75</v>
      </c>
      <c r="T947" t="str">
        <v>F-00000480</v>
      </c>
      <c r="U947">
        <v>0</v>
      </c>
      <c r="V947">
        <v>5.9512</v>
      </c>
      <c r="W947">
        <v>0</v>
      </c>
      <c r="X947" t="str">
        <v/>
      </c>
    </row>
    <row r="948">
      <c r="A948" t="str">
        <v>AutoTable</v>
      </c>
      <c r="D948" t="str">
        <v>SDF91275-52</v>
      </c>
      <c r="E948" t="str">
        <v>SAC DE 5BBES 75MM CERCLES BBCR</v>
      </c>
      <c r="F948" t="str">
        <v>CLIENT SDF</v>
      </c>
      <c r="G948" t="str">
        <v/>
      </c>
      <c r="H948" t="str">
        <v>BOMBE</v>
      </c>
      <c r="I948" t="str">
        <v>SDF</v>
      </c>
      <c r="J948">
        <v>75</v>
      </c>
      <c r="K948" t="str">
        <v>GEOMETRIE CERCLE</v>
      </c>
      <c r="L948" t="str">
        <v>MULTICOLORE</v>
      </c>
      <c r="M948" t="str">
        <v>FR</v>
      </c>
      <c r="N948" t="str">
        <v>F4</v>
      </c>
      <c r="O948" t="str">
        <v>1.3G</v>
      </c>
      <c r="P948" t="str">
        <v>1008-F4-69252667</v>
      </c>
      <c r="Q948">
        <v>0.676</v>
      </c>
      <c r="R948" t="str">
        <v>3</v>
      </c>
      <c r="S948">
        <v>75</v>
      </c>
      <c r="T948" t="str">
        <v>F-00000480</v>
      </c>
      <c r="U948">
        <v>0</v>
      </c>
      <c r="V948">
        <v>0</v>
      </c>
      <c r="W948">
        <v>0</v>
      </c>
      <c r="X948" t="str">
        <v/>
      </c>
    </row>
    <row r="949">
      <c r="A949" t="str">
        <v>AutoTable</v>
      </c>
      <c r="D949" t="str">
        <v>SDF91275-52R2</v>
      </c>
      <c r="E949" t="str">
        <v>GRAPPE 75 MM CERCLE R2 SDF</v>
      </c>
      <c r="F949" t="str">
        <v>CLIENT SDF</v>
      </c>
      <c r="G949" t="str">
        <v/>
      </c>
      <c r="H949" t="str">
        <v>BOMBE</v>
      </c>
      <c r="I949" t="str">
        <v>SDF</v>
      </c>
      <c r="J949">
        <v>75</v>
      </c>
      <c r="K949" t="str">
        <v>GEOMETRIE CERCLE</v>
      </c>
      <c r="L949" t="str">
        <v>MULTICOLORE</v>
      </c>
      <c r="M949" t="str">
        <v>FR</v>
      </c>
      <c r="N949" t="str">
        <v>F4</v>
      </c>
      <c r="O949" t="str">
        <v>1.3G</v>
      </c>
      <c r="P949" t="str">
        <v>1008-F4-69252667</v>
      </c>
      <c r="Q949">
        <v>0.68</v>
      </c>
      <c r="R949" t="str">
        <v>10</v>
      </c>
      <c r="S949">
        <v>75</v>
      </c>
      <c r="T949" t="str">
        <v>F-00000480</v>
      </c>
      <c r="U949">
        <v>0</v>
      </c>
      <c r="V949">
        <v>6.46</v>
      </c>
      <c r="W949">
        <v>0</v>
      </c>
      <c r="X949" t="str">
        <v/>
      </c>
    </row>
    <row r="950">
      <c r="A950" t="str">
        <v>AutoTable</v>
      </c>
      <c r="D950" t="str">
        <v>SDF91275-52R3</v>
      </c>
      <c r="E950" t="str">
        <v>GRAPPE 75 MM CERCLE R3 SDF</v>
      </c>
      <c r="F950" t="str">
        <v>CLIENT SDF</v>
      </c>
      <c r="G950" t="str">
        <v/>
      </c>
      <c r="H950" t="str">
        <v>BOMBE</v>
      </c>
      <c r="I950" t="str">
        <v>SDF</v>
      </c>
      <c r="J950">
        <v>75</v>
      </c>
      <c r="K950" t="str">
        <v>GEOMETRIE CERCLE</v>
      </c>
      <c r="L950" t="str">
        <v>MULTICOLORE</v>
      </c>
      <c r="M950" t="str">
        <v>FR</v>
      </c>
      <c r="N950" t="str">
        <v>F4</v>
      </c>
      <c r="O950" t="str">
        <v>1.3G</v>
      </c>
      <c r="P950" t="str">
        <v>1008-F4-69252667</v>
      </c>
      <c r="Q950">
        <v>0.68</v>
      </c>
      <c r="R950" t="str">
        <v>15</v>
      </c>
      <c r="S950">
        <v>75</v>
      </c>
      <c r="T950" t="str">
        <v>F-00000480</v>
      </c>
      <c r="U950">
        <v>0</v>
      </c>
      <c r="V950">
        <v>6.46</v>
      </c>
      <c r="W950">
        <v>0</v>
      </c>
      <c r="X950" t="str">
        <v/>
      </c>
    </row>
    <row r="951">
      <c r="A951" t="str">
        <v>AutoTable</v>
      </c>
      <c r="D951" t="str">
        <v>SDF91275-52R4</v>
      </c>
      <c r="E951" t="str">
        <v>GRAPPES 75 MM CERCLE R4 SDF</v>
      </c>
      <c r="F951" t="str">
        <v>CLIENT SDF</v>
      </c>
      <c r="G951" t="str">
        <v/>
      </c>
      <c r="H951" t="str">
        <v>BOMBE</v>
      </c>
      <c r="I951" t="str">
        <v>SDF</v>
      </c>
      <c r="J951">
        <v>75</v>
      </c>
      <c r="K951" t="str">
        <v>GEOMETRIE CERCLE</v>
      </c>
      <c r="L951" t="str">
        <v>MULTICOLORE</v>
      </c>
      <c r="M951" t="str">
        <v>FR</v>
      </c>
      <c r="N951" t="str">
        <v>F4</v>
      </c>
      <c r="O951" t="str">
        <v>1.3G</v>
      </c>
      <c r="P951" t="str">
        <v>1008-F4-69252667</v>
      </c>
      <c r="Q951">
        <v>0.68</v>
      </c>
      <c r="R951" t="str">
        <v>20</v>
      </c>
      <c r="S951">
        <v>75</v>
      </c>
      <c r="T951" t="str">
        <v>F-00000480</v>
      </c>
      <c r="U951">
        <v>0</v>
      </c>
      <c r="V951">
        <v>6.58</v>
      </c>
      <c r="W951">
        <v>0</v>
      </c>
      <c r="X951" t="str">
        <v/>
      </c>
    </row>
    <row r="952">
      <c r="A952" t="str">
        <v>AutoTable</v>
      </c>
      <c r="D952" t="str">
        <v>SDF91410-12R2</v>
      </c>
      <c r="E952" t="str">
        <v>SAC DE 5 BBES 100MM PIVOINE TRAINEE A CHGT R2</v>
      </c>
      <c r="F952" t="str">
        <v>CLIENT SDF</v>
      </c>
      <c r="G952" t="str">
        <v/>
      </c>
      <c r="H952" t="str">
        <v>BOMBE</v>
      </c>
      <c r="I952" t="str">
        <v>SDF</v>
      </c>
      <c r="J952">
        <v>100</v>
      </c>
      <c r="K952" t="str">
        <v>PIVOINE TRAINEE</v>
      </c>
      <c r="L952" t="str">
        <v>ASSORTI</v>
      </c>
      <c r="M952" t="str">
        <v>FR</v>
      </c>
      <c r="N952" t="str">
        <v>F4</v>
      </c>
      <c r="O952" t="str">
        <v>1.3G</v>
      </c>
      <c r="P952" t="str">
        <v>1008-F4-69252665</v>
      </c>
      <c r="Q952">
        <v>1.06</v>
      </c>
      <c r="R952" t="str">
        <v>10</v>
      </c>
      <c r="S952">
        <v>100</v>
      </c>
      <c r="T952" t="str">
        <v>F-00000480</v>
      </c>
      <c r="U952">
        <v>0</v>
      </c>
      <c r="V952">
        <v>11.32</v>
      </c>
      <c r="W952">
        <v>0</v>
      </c>
      <c r="X952" t="str">
        <v/>
      </c>
    </row>
    <row r="953">
      <c r="A953" t="str">
        <v>AutoTable</v>
      </c>
      <c r="D953" t="str">
        <v>SDF91410-72</v>
      </c>
      <c r="E953" t="str">
        <v>SAC DE 5 BBES PIVOINE TRAINEE ARGT A CHGT VIOLET</v>
      </c>
      <c r="F953" t="str">
        <v>CLIENT SDF</v>
      </c>
      <c r="G953" t="str">
        <v/>
      </c>
      <c r="H953" t="str">
        <v>BOMBE</v>
      </c>
      <c r="I953" t="str">
        <v>SDF</v>
      </c>
      <c r="J953">
        <v>100</v>
      </c>
      <c r="K953" t="str">
        <v>PIVOINE TRAINEE</v>
      </c>
      <c r="L953" t="str">
        <v>ARGENT</v>
      </c>
      <c r="M953" t="str">
        <v>FR</v>
      </c>
      <c r="N953" t="str">
        <v>F4</v>
      </c>
      <c r="O953" t="str">
        <v>1.3G</v>
      </c>
      <c r="P953" t="str">
        <v>1008-F4-69252665</v>
      </c>
      <c r="Q953">
        <v>1.6</v>
      </c>
      <c r="R953" t="str">
        <v>3</v>
      </c>
      <c r="S953">
        <v>100</v>
      </c>
      <c r="T953" t="str">
        <v>F-00000480</v>
      </c>
      <c r="U953">
        <v>0</v>
      </c>
      <c r="V953">
        <v>9.3</v>
      </c>
      <c r="W953">
        <v>0</v>
      </c>
      <c r="X953" t="str">
        <v/>
      </c>
    </row>
    <row r="954">
      <c r="A954" t="str">
        <v>AutoTable</v>
      </c>
      <c r="D954" t="str">
        <v>SDF91410-72R3</v>
      </c>
      <c r="E954" t="str">
        <v>SAC DE 5 BBES 100MM PIVOINE TRAINEE ARGT A CHGT</v>
      </c>
      <c r="F954" t="str">
        <v>CLIENT SDF</v>
      </c>
      <c r="G954" t="str">
        <v/>
      </c>
      <c r="H954" t="str">
        <v>BOMBE</v>
      </c>
      <c r="I954" t="str">
        <v>SDF</v>
      </c>
      <c r="J954">
        <v>100</v>
      </c>
      <c r="K954" t="str">
        <v>PIVOINE TRAINEE</v>
      </c>
      <c r="L954" t="str">
        <v>ARGENT</v>
      </c>
      <c r="M954" t="str">
        <v>FR</v>
      </c>
      <c r="N954" t="str">
        <v>F4</v>
      </c>
      <c r="O954" t="str">
        <v>1.3G</v>
      </c>
      <c r="P954" t="str">
        <v>1008-F4-69252665</v>
      </c>
      <c r="Q954">
        <v>1.6</v>
      </c>
      <c r="R954" t="str">
        <v>15</v>
      </c>
      <c r="S954">
        <v>100</v>
      </c>
      <c r="T954" t="str">
        <v>F-00000480</v>
      </c>
      <c r="U954">
        <v>0</v>
      </c>
      <c r="V954">
        <v>8.89</v>
      </c>
      <c r="W954">
        <v>0</v>
      </c>
      <c r="X954" t="str">
        <v/>
      </c>
    </row>
    <row r="955">
      <c r="A955" t="str">
        <v>AutoTable</v>
      </c>
      <c r="D955" t="str">
        <v>SDF91410-72R4</v>
      </c>
      <c r="E955" t="str">
        <v>SAC DE 5 BBES 100MM PIVOINE TRAINEE ARGT A CHGT</v>
      </c>
      <c r="F955" t="str">
        <v>CLIENT SDF</v>
      </c>
      <c r="G955" t="str">
        <v/>
      </c>
      <c r="H955" t="str">
        <v>BOMBE</v>
      </c>
      <c r="I955" t="str">
        <v>SDF</v>
      </c>
      <c r="J955">
        <v>100</v>
      </c>
      <c r="K955" t="str">
        <v>PIVOINE TRAINEE</v>
      </c>
      <c r="L955" t="str">
        <v>ARGENT</v>
      </c>
      <c r="M955" t="str">
        <v>FR</v>
      </c>
      <c r="N955" t="str">
        <v>F4</v>
      </c>
      <c r="O955" t="str">
        <v>1.3G</v>
      </c>
      <c r="P955" t="str">
        <v>1008-F4-69252665</v>
      </c>
      <c r="Q955">
        <v>1.6</v>
      </c>
      <c r="R955" t="str">
        <v>20</v>
      </c>
      <c r="S955">
        <v>100</v>
      </c>
      <c r="T955" t="str">
        <v>F-00000480</v>
      </c>
      <c r="U955">
        <v>0</v>
      </c>
      <c r="V955">
        <v>8.84</v>
      </c>
      <c r="W955">
        <v>0</v>
      </c>
      <c r="X955" t="str">
        <v/>
      </c>
    </row>
    <row r="956">
      <c r="A956" t="str">
        <v>AutoTable</v>
      </c>
      <c r="D956" t="str">
        <v>SDF91475-12R2</v>
      </c>
      <c r="E956" t="str">
        <v>SAC DE 5 BBES 75MM PIVOINES ASSORTIES R2 BQT SDF</v>
      </c>
      <c r="F956" t="str">
        <v>CLIENT SDF</v>
      </c>
      <c r="G956" t="str">
        <v/>
      </c>
      <c r="H956" t="str">
        <v>BOMBE</v>
      </c>
      <c r="I956" t="str">
        <v>SDF</v>
      </c>
      <c r="J956">
        <v>75</v>
      </c>
      <c r="K956" t="str">
        <v>PIVOINE TRAINEE</v>
      </c>
      <c r="L956" t="str">
        <v>ASSORTI</v>
      </c>
      <c r="M956" t="str">
        <v>FR</v>
      </c>
      <c r="N956" t="str">
        <v>F4</v>
      </c>
      <c r="O956" t="str">
        <v>1.3G</v>
      </c>
      <c r="P956" t="str">
        <v>1008-F4-69252667</v>
      </c>
      <c r="Q956">
        <v>0.7</v>
      </c>
      <c r="R956" t="str">
        <v>10</v>
      </c>
      <c r="S956">
        <v>75</v>
      </c>
      <c r="T956" t="str">
        <v>F-00000480</v>
      </c>
      <c r="U956">
        <v>0</v>
      </c>
      <c r="V956">
        <v>6.81429</v>
      </c>
      <c r="W956">
        <v>0</v>
      </c>
      <c r="X956" t="str">
        <v/>
      </c>
    </row>
    <row r="957">
      <c r="A957" t="str">
        <v>AutoTable</v>
      </c>
      <c r="D957" t="str">
        <v>SDF91475ASSR2</v>
      </c>
      <c r="E957" t="str">
        <v>GRAPPE 75 MM ASSORTIE TRAINEE R2</v>
      </c>
      <c r="F957" t="str">
        <v>CLIENT SDF</v>
      </c>
      <c r="G957" t="str">
        <v/>
      </c>
      <c r="H957" t="str">
        <v>BOMBE</v>
      </c>
      <c r="I957" t="str">
        <v>SDF</v>
      </c>
      <c r="J957">
        <v>75</v>
      </c>
      <c r="K957" t="str">
        <v>ARAIGNEE</v>
      </c>
      <c r="L957" t="str">
        <v>ASSORTI</v>
      </c>
      <c r="M957" t="str">
        <v>FR</v>
      </c>
      <c r="N957" t="str">
        <v>F4</v>
      </c>
      <c r="O957" t="str">
        <v>1.3G</v>
      </c>
      <c r="P957" t="str">
        <v>1008-F4-69245223</v>
      </c>
      <c r="Q957">
        <v>0.75</v>
      </c>
      <c r="R957" t="str">
        <v>10</v>
      </c>
      <c r="S957">
        <v>75</v>
      </c>
      <c r="T957" t="str">
        <v>F-00000480</v>
      </c>
      <c r="U957">
        <v>0</v>
      </c>
      <c r="V957">
        <v>5.71</v>
      </c>
      <c r="W957">
        <v>0</v>
      </c>
      <c r="X957" t="str">
        <v/>
      </c>
    </row>
    <row r="958">
      <c r="A958" t="str">
        <v>AutoTable</v>
      </c>
      <c r="D958" t="str">
        <v>SDF91475ASSR3</v>
      </c>
      <c r="E958" t="str">
        <v>GRAPPE 75 MM ASSORTIES TRAINEE R3 SDF</v>
      </c>
      <c r="F958" t="str">
        <v>CLIENT SDF</v>
      </c>
      <c r="G958" t="str">
        <v/>
      </c>
      <c r="H958" t="str">
        <v>BOMBE</v>
      </c>
      <c r="I958" t="str">
        <v>SDF</v>
      </c>
      <c r="J958">
        <v>75</v>
      </c>
      <c r="K958" t="str">
        <v>ARAIGNEE</v>
      </c>
      <c r="L958" t="str">
        <v>ASSORTI</v>
      </c>
      <c r="M958" t="str">
        <v>FR</v>
      </c>
      <c r="N958" t="str">
        <v>F4</v>
      </c>
      <c r="O958" t="str">
        <v>1.3G</v>
      </c>
      <c r="P958" t="str">
        <v>1008-F4-69245223</v>
      </c>
      <c r="Q958">
        <v>0.75</v>
      </c>
      <c r="R958" t="str">
        <v>15</v>
      </c>
      <c r="S958">
        <v>75</v>
      </c>
      <c r="T958" t="str">
        <v>F-00000480</v>
      </c>
      <c r="U958">
        <v>0</v>
      </c>
      <c r="V958">
        <v>5.65296</v>
      </c>
      <c r="W958">
        <v>0</v>
      </c>
      <c r="X958" t="str">
        <v/>
      </c>
    </row>
    <row r="959">
      <c r="A959" t="str">
        <v>AutoTable</v>
      </c>
      <c r="D959" t="str">
        <v>SDF91475ASSR4</v>
      </c>
      <c r="E959" t="str">
        <v>GRAPPE 75 MM ASSORTIE TRAINEE R4 SDF</v>
      </c>
      <c r="F959" t="str">
        <v>CLIENT SDF</v>
      </c>
      <c r="G959" t="str">
        <v/>
      </c>
      <c r="H959" t="str">
        <v>BOMBE</v>
      </c>
      <c r="I959" t="str">
        <v>SDF</v>
      </c>
      <c r="J959">
        <v>75</v>
      </c>
      <c r="K959" t="str">
        <v>ARAIGNEE</v>
      </c>
      <c r="L959" t="str">
        <v>ASSORTI</v>
      </c>
      <c r="M959" t="str">
        <v>FR</v>
      </c>
      <c r="N959" t="str">
        <v>F4</v>
      </c>
      <c r="O959" t="str">
        <v>1.3G</v>
      </c>
      <c r="P959" t="str">
        <v>1008-F4-69245223</v>
      </c>
      <c r="Q959">
        <v>0.75</v>
      </c>
      <c r="R959" t="str">
        <v>20</v>
      </c>
      <c r="S959">
        <v>75</v>
      </c>
      <c r="T959" t="str">
        <v>F-00000480</v>
      </c>
      <c r="U959">
        <v>0</v>
      </c>
      <c r="V959">
        <v>5.75389</v>
      </c>
      <c r="W959">
        <v>0</v>
      </c>
      <c r="X959" t="str">
        <v/>
      </c>
    </row>
    <row r="960">
      <c r="A960" t="str">
        <v>AutoTable</v>
      </c>
      <c r="D960" t="str">
        <v>SDF91575-72R2</v>
      </c>
      <c r="E960" t="str">
        <v>GRAPPE 75 MM DRAPEAU R2 SDF</v>
      </c>
      <c r="F960" t="str">
        <v>CLIENT SDF</v>
      </c>
      <c r="G960" t="str">
        <v/>
      </c>
      <c r="H960" t="str">
        <v>BOMBE</v>
      </c>
      <c r="I960" t="str">
        <v>SDF</v>
      </c>
      <c r="J960">
        <v>75</v>
      </c>
      <c r="K960" t="str">
        <v>GEOMETRIE MOTIF</v>
      </c>
      <c r="L960" t="str">
        <v>TRICOLORE</v>
      </c>
      <c r="M960" t="str">
        <v>FR</v>
      </c>
      <c r="N960" t="str">
        <v>F4</v>
      </c>
      <c r="O960" t="str">
        <v>1.3G</v>
      </c>
      <c r="P960" t="str">
        <v>1008-F4-69252667</v>
      </c>
      <c r="Q960">
        <v>0.7</v>
      </c>
      <c r="R960" t="str">
        <v>10</v>
      </c>
      <c r="S960">
        <v>75</v>
      </c>
      <c r="T960" t="str">
        <v>F-00000480</v>
      </c>
      <c r="U960">
        <v>0</v>
      </c>
      <c r="V960">
        <v>6.25857</v>
      </c>
      <c r="W960">
        <v>0</v>
      </c>
      <c r="X960" t="str">
        <v/>
      </c>
    </row>
    <row r="961">
      <c r="A961" t="str">
        <v>AutoTable</v>
      </c>
      <c r="D961" t="str">
        <v>SDF91575-72R3</v>
      </c>
      <c r="E961" t="str">
        <v>GRAPPE 75 MM DRAPEAU R3 SDF</v>
      </c>
      <c r="F961" t="str">
        <v>CLIENT SDF</v>
      </c>
      <c r="G961" t="str">
        <v/>
      </c>
      <c r="H961" t="str">
        <v>BOMBE</v>
      </c>
      <c r="I961" t="str">
        <v>SDF</v>
      </c>
      <c r="J961">
        <v>75</v>
      </c>
      <c r="K961" t="str">
        <v>GEOMETRIE MOTIF</v>
      </c>
      <c r="L961" t="str">
        <v>TRICOLORE</v>
      </c>
      <c r="M961" t="str">
        <v>FR</v>
      </c>
      <c r="N961" t="str">
        <v>F4</v>
      </c>
      <c r="O961" t="str">
        <v>1.3G</v>
      </c>
      <c r="P961" t="str">
        <v>1008-F4-69252667</v>
      </c>
      <c r="Q961">
        <v>0.7</v>
      </c>
      <c r="R961" t="str">
        <v>15</v>
      </c>
      <c r="S961">
        <v>75</v>
      </c>
      <c r="T961" t="str">
        <v>F-00000480</v>
      </c>
      <c r="U961">
        <v>0</v>
      </c>
      <c r="V961">
        <v>6.24171</v>
      </c>
      <c r="W961">
        <v>0</v>
      </c>
      <c r="X961" t="str">
        <v/>
      </c>
    </row>
    <row r="962">
      <c r="A962" t="str">
        <v>AutoTable</v>
      </c>
      <c r="D962" t="str">
        <v>SDF91575-72R4</v>
      </c>
      <c r="E962" t="str">
        <v>GRAPPE 75 MM DRAPEAU R4 SDF</v>
      </c>
      <c r="F962" t="str">
        <v>CLIENT SDF</v>
      </c>
      <c r="G962" t="str">
        <v/>
      </c>
      <c r="H962" t="str">
        <v>BOMBE</v>
      </c>
      <c r="I962" t="str">
        <v>SDF</v>
      </c>
      <c r="J962">
        <v>75</v>
      </c>
      <c r="K962" t="str">
        <v>GEOMETRIE MOTIF</v>
      </c>
      <c r="L962" t="str">
        <v>TRICOLORE</v>
      </c>
      <c r="M962" t="str">
        <v>FR</v>
      </c>
      <c r="N962" t="str">
        <v>F4</v>
      </c>
      <c r="O962" t="str">
        <v>1.3G</v>
      </c>
      <c r="P962" t="str">
        <v>1008-F4-69252667</v>
      </c>
      <c r="Q962">
        <v>0.7</v>
      </c>
      <c r="R962" t="str">
        <v>20</v>
      </c>
      <c r="S962">
        <v>75</v>
      </c>
      <c r="T962" t="str">
        <v>F-00000480</v>
      </c>
      <c r="U962">
        <v>0</v>
      </c>
      <c r="V962">
        <v>6.34273</v>
      </c>
      <c r="W962">
        <v>0</v>
      </c>
      <c r="X962" t="str">
        <v/>
      </c>
    </row>
    <row r="963">
      <c r="A963" t="str">
        <v>AutoTable</v>
      </c>
      <c r="D963" t="str">
        <v>SDF91610-01R3</v>
      </c>
      <c r="E963" t="str">
        <v>SAC DE 5 BBES 100MM PIVOINE ROSE A CHGT FRISSON P</v>
      </c>
      <c r="F963" t="str">
        <v>CLIENT SDF</v>
      </c>
      <c r="G963" t="str">
        <v/>
      </c>
      <c r="H963" t="str">
        <v>BOMBE</v>
      </c>
      <c r="I963" t="str">
        <v>SDF</v>
      </c>
      <c r="J963">
        <v>100</v>
      </c>
      <c r="K963" t="str">
        <v>PIVOINE CHANGEMENT</v>
      </c>
      <c r="L963" t="str">
        <v>ROSE</v>
      </c>
      <c r="M963" t="str">
        <v>FR</v>
      </c>
      <c r="N963" t="str">
        <v>F4</v>
      </c>
      <c r="O963" t="str">
        <v>1.3G</v>
      </c>
      <c r="P963" t="str">
        <v>1008-F4-69252665</v>
      </c>
      <c r="Q963">
        <v>1.725</v>
      </c>
      <c r="R963" t="str">
        <v>15</v>
      </c>
      <c r="S963">
        <v>100</v>
      </c>
      <c r="T963" t="str">
        <v>F-00000480</v>
      </c>
      <c r="U963">
        <v>0</v>
      </c>
      <c r="V963">
        <v>9.66</v>
      </c>
      <c r="W963">
        <v>0</v>
      </c>
      <c r="X963" t="str">
        <v/>
      </c>
    </row>
    <row r="964">
      <c r="A964" t="str">
        <v>AutoTable</v>
      </c>
      <c r="D964" t="str">
        <v>SDF91610-01R4</v>
      </c>
      <c r="E964" t="str">
        <v>SAC DE 5 BBES 100MM PIVOINE ROSE A CHGT FRISSON P</v>
      </c>
      <c r="F964" t="str">
        <v>CLIENT SDF</v>
      </c>
      <c r="G964" t="str">
        <v/>
      </c>
      <c r="H964" t="str">
        <v>BOMBE</v>
      </c>
      <c r="I964" t="str">
        <v>SDF</v>
      </c>
      <c r="J964">
        <v>100</v>
      </c>
      <c r="K964" t="str">
        <v>PIVOINE CHANGEMENT</v>
      </c>
      <c r="L964" t="str">
        <v>ROSE</v>
      </c>
      <c r="M964" t="str">
        <v>FR</v>
      </c>
      <c r="N964" t="str">
        <v>F4</v>
      </c>
      <c r="O964" t="str">
        <v>1.3G</v>
      </c>
      <c r="P964" t="str">
        <v>1008-F4-69252665</v>
      </c>
      <c r="Q964">
        <v>1.725</v>
      </c>
      <c r="R964" t="str">
        <v>20</v>
      </c>
      <c r="S964">
        <v>100</v>
      </c>
      <c r="T964" t="str">
        <v>F-00000480</v>
      </c>
      <c r="U964">
        <v>0</v>
      </c>
      <c r="V964">
        <v>9.76</v>
      </c>
      <c r="W964">
        <v>0</v>
      </c>
      <c r="X964" t="str">
        <v/>
      </c>
    </row>
    <row r="965">
      <c r="A965" t="str">
        <v>AutoTable</v>
      </c>
      <c r="D965" t="str">
        <v>SDF91675-01R2</v>
      </c>
      <c r="E965" t="str">
        <v>SAC DE 5 BBES 75MM PIV ROSE CHGT FRISSON R2</v>
      </c>
      <c r="F965" t="str">
        <v>CLIENT SDF</v>
      </c>
      <c r="G965" t="str">
        <v/>
      </c>
      <c r="H965" t="str">
        <v>BOMBE</v>
      </c>
      <c r="I965" t="str">
        <v>SDF</v>
      </c>
      <c r="J965">
        <v>75</v>
      </c>
      <c r="K965" t="str">
        <v>PIVOINE CHANGEMENT</v>
      </c>
      <c r="L965" t="str">
        <v>FRISSON</v>
      </c>
      <c r="M965" t="str">
        <v>FR</v>
      </c>
      <c r="N965" t="str">
        <v>F4</v>
      </c>
      <c r="O965" t="str">
        <v>1.3G</v>
      </c>
      <c r="P965" t="str">
        <v>1008-F4-69252667</v>
      </c>
      <c r="Q965">
        <v>0.75</v>
      </c>
      <c r="R965" t="str">
        <v>10</v>
      </c>
      <c r="S965">
        <v>75</v>
      </c>
      <c r="T965" t="str">
        <v>F-00000480</v>
      </c>
      <c r="U965">
        <v>0</v>
      </c>
      <c r="V965">
        <v>5.68688</v>
      </c>
      <c r="W965">
        <v>0</v>
      </c>
      <c r="X965" t="str">
        <v/>
      </c>
    </row>
    <row r="966">
      <c r="A966" t="str">
        <v>AutoTable</v>
      </c>
      <c r="D966" t="str">
        <v>SDF91675-01R3</v>
      </c>
      <c r="E966" t="str">
        <v>GRAPPE 75 MM ROSE CHGT FRISSON R3 SDF</v>
      </c>
      <c r="F966" t="str">
        <v>CLIENT SDF</v>
      </c>
      <c r="G966" t="str">
        <v/>
      </c>
      <c r="H966" t="str">
        <v>BOMBE</v>
      </c>
      <c r="I966" t="str">
        <v>SDF</v>
      </c>
      <c r="J966">
        <v>75</v>
      </c>
      <c r="K966" t="str">
        <v>PIVOINE CHANGEMENT</v>
      </c>
      <c r="L966" t="str">
        <v>FRISSON</v>
      </c>
      <c r="M966" t="str">
        <v>FR</v>
      </c>
      <c r="N966" t="str">
        <v>F4</v>
      </c>
      <c r="O966" t="str">
        <v>1.3G</v>
      </c>
      <c r="P966" t="str">
        <v>1008-F4-69252667</v>
      </c>
      <c r="Q966">
        <v>0.75</v>
      </c>
      <c r="R966" t="str">
        <v>15</v>
      </c>
      <c r="S966">
        <v>75</v>
      </c>
      <c r="T966" t="str">
        <v>F-00000480</v>
      </c>
      <c r="U966">
        <v>0</v>
      </c>
      <c r="V966">
        <v>5.67</v>
      </c>
      <c r="W966">
        <v>0</v>
      </c>
      <c r="X966" t="str">
        <v/>
      </c>
    </row>
    <row r="967">
      <c r="A967" t="str">
        <v>AutoTable</v>
      </c>
      <c r="D967" t="str">
        <v>SDF91675-01R4</v>
      </c>
      <c r="E967" t="str">
        <v>GRAPPE 75 MM ROSES CHGT FRISSON R4 SDF</v>
      </c>
      <c r="F967" t="str">
        <v>CLIENT SDF</v>
      </c>
      <c r="G967" t="str">
        <v/>
      </c>
      <c r="H967" t="str">
        <v>BOMBE</v>
      </c>
      <c r="I967" t="str">
        <v>SDF</v>
      </c>
      <c r="J967">
        <v>75</v>
      </c>
      <c r="K967" t="str">
        <v>PIVOINE CHANGEMENT</v>
      </c>
      <c r="L967" t="str">
        <v>FRISSON</v>
      </c>
      <c r="M967" t="str">
        <v>FR</v>
      </c>
      <c r="N967" t="str">
        <v>F4</v>
      </c>
      <c r="O967" t="str">
        <v>1.3G</v>
      </c>
      <c r="P967" t="str">
        <v>1008-F4-69252667</v>
      </c>
      <c r="Q967">
        <v>0.75</v>
      </c>
      <c r="R967" t="str">
        <v>20</v>
      </c>
      <c r="S967">
        <v>75</v>
      </c>
      <c r="T967" t="str">
        <v>F-00000480</v>
      </c>
      <c r="U967">
        <v>0</v>
      </c>
      <c r="V967">
        <v>5.7712</v>
      </c>
      <c r="W967">
        <v>0</v>
      </c>
      <c r="X967" t="str">
        <v/>
      </c>
    </row>
    <row r="968">
      <c r="A968" t="str">
        <v>AutoTable</v>
      </c>
      <c r="D968" t="str">
        <v>SDF91675ASSR2</v>
      </c>
      <c r="E968" t="str">
        <v>SAC DE 5 BBES 75MM ASS CHGT FRISS PISTIL FRISS R2</v>
      </c>
      <c r="F968" t="str">
        <v>CLIENT SDF</v>
      </c>
      <c r="G968" t="str">
        <v/>
      </c>
      <c r="H968" t="str">
        <v>BOMBE</v>
      </c>
      <c r="I968" t="str">
        <v>SDF</v>
      </c>
      <c r="J968">
        <v>75</v>
      </c>
      <c r="K968" t="str">
        <v>PIVOINE CHANGEMENT</v>
      </c>
      <c r="L968" t="str">
        <v>FRISSON</v>
      </c>
      <c r="M968" t="str">
        <v>FR</v>
      </c>
      <c r="N968" t="str">
        <v>F4</v>
      </c>
      <c r="O968" t="str">
        <v>1.3G</v>
      </c>
      <c r="P968" t="str">
        <v>1008-F4-69252667</v>
      </c>
      <c r="Q968">
        <v>0.75</v>
      </c>
      <c r="R968" t="str">
        <v>15</v>
      </c>
      <c r="S968">
        <v>75</v>
      </c>
      <c r="T968" t="str">
        <v>F-00000480</v>
      </c>
      <c r="U968">
        <v>0</v>
      </c>
      <c r="V968">
        <v>5.78</v>
      </c>
      <c r="W968">
        <v>0</v>
      </c>
      <c r="X968" t="str">
        <v/>
      </c>
    </row>
    <row r="969">
      <c r="A969" t="str">
        <v>AutoTable</v>
      </c>
      <c r="D969" t="str">
        <v>SDF91675ASSR3</v>
      </c>
      <c r="E969" t="str">
        <v>SAC DE 5 BBES 75MM ASS CHGT FRISS PISTIL FRISS R3</v>
      </c>
      <c r="F969" t="str">
        <v>CLIENT SDF</v>
      </c>
      <c r="G969" t="str">
        <v/>
      </c>
      <c r="H969" t="str">
        <v>BOMBE</v>
      </c>
      <c r="I969" t="str">
        <v>SDF</v>
      </c>
      <c r="J969">
        <v>75</v>
      </c>
      <c r="K969" t="str">
        <v>PIVOINE CHANGEMENT</v>
      </c>
      <c r="L969" t="str">
        <v>FRISSON</v>
      </c>
      <c r="M969" t="str">
        <v>FR</v>
      </c>
      <c r="N969" t="str">
        <v>F4</v>
      </c>
      <c r="O969" t="str">
        <v>1.3G</v>
      </c>
      <c r="P969" t="str">
        <v>1008-F4-69252667</v>
      </c>
      <c r="Q969">
        <v>0.75</v>
      </c>
      <c r="R969" t="str">
        <v>15</v>
      </c>
      <c r="S969">
        <v>75</v>
      </c>
      <c r="T969" t="str">
        <v>F-00000480</v>
      </c>
      <c r="U969">
        <v>0</v>
      </c>
      <c r="V969">
        <v>5.85</v>
      </c>
      <c r="W969">
        <v>0</v>
      </c>
      <c r="X969" t="str">
        <v/>
      </c>
    </row>
    <row r="970">
      <c r="A970" t="str">
        <v>AutoTable</v>
      </c>
      <c r="D970" t="str">
        <v>SDF91675ASSR4</v>
      </c>
      <c r="E970" t="str">
        <v>SAC DE 5 BBES 75MM ASS CHGT FRISS PISTIL FRISS R4</v>
      </c>
      <c r="F970" t="str">
        <v>CLIENT SDF</v>
      </c>
      <c r="G970" t="str">
        <v/>
      </c>
      <c r="H970" t="str">
        <v>BOMBE</v>
      </c>
      <c r="I970" t="str">
        <v>SDF</v>
      </c>
      <c r="J970">
        <v>75</v>
      </c>
      <c r="K970" t="str">
        <v>PIVOINE CHANGEMENT</v>
      </c>
      <c r="L970" t="str">
        <v>FRISSON</v>
      </c>
      <c r="M970" t="str">
        <v>FR</v>
      </c>
      <c r="N970" t="str">
        <v>F4</v>
      </c>
      <c r="O970" t="str">
        <v>1.3G</v>
      </c>
      <c r="P970" t="str">
        <v>1008-F4-69252667</v>
      </c>
      <c r="Q970">
        <v>0.75</v>
      </c>
      <c r="R970" t="str">
        <v>15</v>
      </c>
      <c r="S970">
        <v>75</v>
      </c>
      <c r="T970" t="str">
        <v>F-00000480</v>
      </c>
      <c r="U970">
        <v>0</v>
      </c>
      <c r="V970">
        <v>5.8644</v>
      </c>
      <c r="W970">
        <v>0</v>
      </c>
      <c r="X970" t="str">
        <v/>
      </c>
    </row>
    <row r="971">
      <c r="A971" t="str">
        <v>AutoTable</v>
      </c>
      <c r="D971" t="str">
        <v>SDF91710-02</v>
      </c>
      <c r="E971" t="str">
        <v>SAC DE 5 BBES 100MM PIVOINE BLEUE PISTIL FRISSON</v>
      </c>
      <c r="F971" t="str">
        <v>CLIENT SDF</v>
      </c>
      <c r="G971" t="str">
        <v/>
      </c>
      <c r="H971" t="str">
        <v>BOMBE</v>
      </c>
      <c r="I971" t="str">
        <v>SDF</v>
      </c>
      <c r="J971">
        <v>100</v>
      </c>
      <c r="K971" t="str">
        <v>PIVOINE</v>
      </c>
      <c r="L971" t="str">
        <v>BLEU</v>
      </c>
      <c r="M971" t="str">
        <v>FR</v>
      </c>
      <c r="N971" t="str">
        <v>F4</v>
      </c>
      <c r="O971" t="str">
        <v>1.3G</v>
      </c>
      <c r="P971" t="str">
        <v>1008-F4-69252665</v>
      </c>
      <c r="Q971">
        <v>1.725</v>
      </c>
      <c r="R971" t="str">
        <v>3</v>
      </c>
      <c r="S971">
        <v>100</v>
      </c>
      <c r="T971" t="str">
        <v>F-00000480</v>
      </c>
      <c r="U971">
        <v>0</v>
      </c>
      <c r="V971">
        <v>9.62</v>
      </c>
      <c r="W971">
        <v>0</v>
      </c>
      <c r="X971" t="str">
        <v/>
      </c>
    </row>
    <row r="972">
      <c r="A972" t="str">
        <v>AutoTable</v>
      </c>
      <c r="D972" t="str">
        <v>SDF91710-02R3</v>
      </c>
      <c r="E972" t="str">
        <v>SAC DE 5 BBES 100MM PIVOINE BLEUE PISTIL FRISSON R</v>
      </c>
      <c r="F972" t="str">
        <v>CLIENT SDF</v>
      </c>
      <c r="G972" t="str">
        <v/>
      </c>
      <c r="H972" t="str">
        <v>BOMBE</v>
      </c>
      <c r="I972" t="str">
        <v>SDF</v>
      </c>
      <c r="J972">
        <v>100</v>
      </c>
      <c r="K972" t="str">
        <v>PIVOINE</v>
      </c>
      <c r="L972" t="str">
        <v>BLEU</v>
      </c>
      <c r="M972" t="str">
        <v>FR</v>
      </c>
      <c r="N972" t="str">
        <v>F4</v>
      </c>
      <c r="O972" t="str">
        <v>1.3G</v>
      </c>
      <c r="P972" t="str">
        <v>1008-F4-69252665</v>
      </c>
      <c r="Q972">
        <v>1.725</v>
      </c>
      <c r="R972" t="str">
        <v>15</v>
      </c>
      <c r="S972">
        <v>100</v>
      </c>
      <c r="T972" t="str">
        <v>F-00000480</v>
      </c>
      <c r="U972">
        <v>0</v>
      </c>
      <c r="V972">
        <v>0</v>
      </c>
      <c r="W972">
        <v>0</v>
      </c>
      <c r="X972" t="str">
        <v/>
      </c>
    </row>
    <row r="973">
      <c r="A973" t="str">
        <v>AutoTable</v>
      </c>
      <c r="D973" t="str">
        <v>SDF91710-02R4</v>
      </c>
      <c r="E973" t="str">
        <v>SAC DE 5 BBES 100MM PIVOINE BLEUE PISTIL FRISSON R</v>
      </c>
      <c r="F973" t="str">
        <v>CLIENT SDF</v>
      </c>
      <c r="G973" t="str">
        <v/>
      </c>
      <c r="H973" t="str">
        <v>BOMBE</v>
      </c>
      <c r="I973" t="str">
        <v>SDF</v>
      </c>
      <c r="J973">
        <v>100</v>
      </c>
      <c r="K973" t="str">
        <v>PIVOINE</v>
      </c>
      <c r="L973" t="str">
        <v>BLEU</v>
      </c>
      <c r="M973" t="str">
        <v>FR</v>
      </c>
      <c r="N973" t="str">
        <v>F4</v>
      </c>
      <c r="O973" t="str">
        <v>1.3G</v>
      </c>
      <c r="P973" t="str">
        <v>1008-F4-69252665</v>
      </c>
      <c r="Q973">
        <v>1.725</v>
      </c>
      <c r="R973" t="str">
        <v>20</v>
      </c>
      <c r="S973">
        <v>100</v>
      </c>
      <c r="T973" t="str">
        <v>F-00000480</v>
      </c>
      <c r="U973">
        <v>0</v>
      </c>
      <c r="V973">
        <v>0</v>
      </c>
      <c r="W973">
        <v>0</v>
      </c>
      <c r="X973" t="str">
        <v/>
      </c>
    </row>
    <row r="974">
      <c r="A974" t="str">
        <v>AutoTable</v>
      </c>
      <c r="D974" t="str">
        <v>SDF91775-02</v>
      </c>
      <c r="E974" t="str">
        <v>SAC DE 5 BBES 75MM BLEUE PISTIL FRISSON</v>
      </c>
      <c r="F974" t="str">
        <v>CLIENT SDF</v>
      </c>
      <c r="G974" t="str">
        <v/>
      </c>
      <c r="H974" t="str">
        <v>BOMBE</v>
      </c>
      <c r="I974" t="str">
        <v>SDF</v>
      </c>
      <c r="J974">
        <v>75</v>
      </c>
      <c r="K974" t="str">
        <v>PIVOINE PISTIL</v>
      </c>
      <c r="L974" t="str">
        <v>BLEU</v>
      </c>
      <c r="M974" t="str">
        <v>FR</v>
      </c>
      <c r="N974" t="str">
        <v>F4</v>
      </c>
      <c r="O974" t="str">
        <v>1.3G</v>
      </c>
      <c r="P974" t="str">
        <v>1008-F4-69252667</v>
      </c>
      <c r="Q974">
        <v>0.75</v>
      </c>
      <c r="R974" t="str">
        <v>3</v>
      </c>
      <c r="S974">
        <v>75</v>
      </c>
      <c r="T974" t="str">
        <v>F-00000480</v>
      </c>
      <c r="U974">
        <v>0</v>
      </c>
      <c r="V974">
        <v>0</v>
      </c>
      <c r="W974">
        <v>0</v>
      </c>
      <c r="X974" t="str">
        <v/>
      </c>
    </row>
    <row r="975">
      <c r="A975" t="str">
        <v>AutoTable</v>
      </c>
      <c r="D975" t="str">
        <v>SDF91775-02R2</v>
      </c>
      <c r="E975" t="str">
        <v>SAC DE 5 BBES 75MM PIVOINE BLEUE PISTIL FRISSON R2</v>
      </c>
      <c r="F975" t="str">
        <v>CLIENT SDF</v>
      </c>
      <c r="G975" t="str">
        <v/>
      </c>
      <c r="H975" t="str">
        <v>BOMBE</v>
      </c>
      <c r="I975" t="str">
        <v>SDF</v>
      </c>
      <c r="J975">
        <v>75</v>
      </c>
      <c r="K975" t="str">
        <v>PIVOINE PISTIL</v>
      </c>
      <c r="L975" t="str">
        <v>BLEU</v>
      </c>
      <c r="M975" t="str">
        <v>FR</v>
      </c>
      <c r="N975" t="str">
        <v>F4</v>
      </c>
      <c r="O975" t="str">
        <v>1.3G</v>
      </c>
      <c r="P975" t="str">
        <v>1008-F4-69252667</v>
      </c>
      <c r="Q975">
        <v>0.75</v>
      </c>
      <c r="R975" t="str">
        <v>10</v>
      </c>
      <c r="S975">
        <v>75</v>
      </c>
      <c r="T975" t="str">
        <v>F-00000480</v>
      </c>
      <c r="U975">
        <v>0</v>
      </c>
      <c r="V975">
        <v>0</v>
      </c>
      <c r="W975">
        <v>0</v>
      </c>
      <c r="X975" t="str">
        <v/>
      </c>
    </row>
    <row r="976">
      <c r="A976" t="str">
        <v>AutoTable</v>
      </c>
      <c r="D976" t="str">
        <v>SDF91775-02R3</v>
      </c>
      <c r="E976" t="str">
        <v>SAC DE 5 BBES 75MM PIVOINE BLEUE PISTIL FRISSON R3</v>
      </c>
      <c r="F976" t="str">
        <v>CLIENT SDF</v>
      </c>
      <c r="G976" t="str">
        <v/>
      </c>
      <c r="H976" t="str">
        <v>BOMBE</v>
      </c>
      <c r="I976" t="str">
        <v>SDF</v>
      </c>
      <c r="J976">
        <v>75</v>
      </c>
      <c r="K976" t="str">
        <v>PIVOINE PISTIL</v>
      </c>
      <c r="L976" t="str">
        <v>BLEU</v>
      </c>
      <c r="M976" t="str">
        <v>FR</v>
      </c>
      <c r="N976" t="str">
        <v>F4</v>
      </c>
      <c r="O976" t="str">
        <v>1.3G</v>
      </c>
      <c r="P976" t="str">
        <v>1008-F4-69252667</v>
      </c>
      <c r="Q976">
        <v>0.75</v>
      </c>
      <c r="R976" t="str">
        <v>15</v>
      </c>
      <c r="S976">
        <v>75</v>
      </c>
      <c r="T976" t="str">
        <v>F-00000480</v>
      </c>
      <c r="U976">
        <v>0</v>
      </c>
      <c r="V976">
        <v>5.31</v>
      </c>
      <c r="W976">
        <v>0</v>
      </c>
      <c r="X976" t="str">
        <v/>
      </c>
    </row>
    <row r="977">
      <c r="A977" t="str">
        <v>AutoTable</v>
      </c>
      <c r="D977" t="str">
        <v>SDF91775-02R4</v>
      </c>
      <c r="E977" t="str">
        <v>SAC DE 5 BBES 75MM BLEUE PISTIL FRISSON R4</v>
      </c>
      <c r="F977" t="str">
        <v>CLIENT SDF</v>
      </c>
      <c r="G977" t="str">
        <v/>
      </c>
      <c r="H977" t="str">
        <v>BOMBE</v>
      </c>
      <c r="I977" t="str">
        <v>SDF</v>
      </c>
      <c r="J977">
        <v>75</v>
      </c>
      <c r="K977" t="str">
        <v>PIVOINE PISTIL</v>
      </c>
      <c r="L977" t="str">
        <v>BLEU</v>
      </c>
      <c r="M977" t="str">
        <v>FR</v>
      </c>
      <c r="N977" t="str">
        <v>F4</v>
      </c>
      <c r="O977" t="str">
        <v>1.3G</v>
      </c>
      <c r="P977" t="str">
        <v>1008-F4-69252667</v>
      </c>
      <c r="Q977">
        <v>0.75</v>
      </c>
      <c r="R977" t="str">
        <v>20</v>
      </c>
      <c r="S977">
        <v>75</v>
      </c>
      <c r="T977" t="str">
        <v>F-00000480</v>
      </c>
      <c r="U977">
        <v>0</v>
      </c>
      <c r="V977">
        <v>0</v>
      </c>
      <c r="W977">
        <v>0</v>
      </c>
      <c r="X977" t="str">
        <v/>
      </c>
    </row>
    <row r="978">
      <c r="A978" t="str">
        <v>AutoTable</v>
      </c>
      <c r="D978" t="str">
        <v>SDF92075-19R2</v>
      </c>
      <c r="E978" t="str">
        <v>GRAPPE 75 MM DEMI R2 SDF</v>
      </c>
      <c r="F978" t="str">
        <v>CLIENT SDF</v>
      </c>
      <c r="G978" t="str">
        <v/>
      </c>
      <c r="H978" t="str">
        <v>BOMBE</v>
      </c>
      <c r="I978" t="str">
        <v>SDF</v>
      </c>
      <c r="J978">
        <v>75</v>
      </c>
      <c r="K978" t="str">
        <v>PIVOINE</v>
      </c>
      <c r="L978" t="str">
        <v>BLEU</v>
      </c>
      <c r="M978" t="str">
        <v>FR</v>
      </c>
      <c r="N978" t="str">
        <v>F4</v>
      </c>
      <c r="O978" t="str">
        <v>1.3G</v>
      </c>
      <c r="P978" t="str">
        <v>1008-F4-69252667</v>
      </c>
      <c r="Q978">
        <v>0.7</v>
      </c>
      <c r="R978" t="str">
        <v>10</v>
      </c>
      <c r="S978">
        <v>75</v>
      </c>
      <c r="T978" t="str">
        <v>F-00000480</v>
      </c>
      <c r="U978">
        <v>0</v>
      </c>
      <c r="V978">
        <v>7.35</v>
      </c>
      <c r="W978">
        <v>0</v>
      </c>
      <c r="X978" t="str">
        <v/>
      </c>
    </row>
    <row r="979">
      <c r="A979" t="str">
        <v>AutoTable</v>
      </c>
      <c r="D979" t="str">
        <v>SDF92075-19R3</v>
      </c>
      <c r="E979" t="str">
        <v>GRAPPE 75 MM DEMI R3 SDF</v>
      </c>
      <c r="F979" t="str">
        <v>CLIENT SDF</v>
      </c>
      <c r="G979" t="str">
        <v/>
      </c>
      <c r="H979" t="str">
        <v>BOMBE</v>
      </c>
      <c r="I979" t="str">
        <v>SDF</v>
      </c>
      <c r="J979">
        <v>75</v>
      </c>
      <c r="K979" t="str">
        <v>PIVOINE</v>
      </c>
      <c r="L979" t="str">
        <v>BLEU</v>
      </c>
      <c r="M979" t="str">
        <v>FR</v>
      </c>
      <c r="N979" t="str">
        <v>F4</v>
      </c>
      <c r="O979" t="str">
        <v>1.3G</v>
      </c>
      <c r="P979" t="str">
        <v>1008-F4-69252667</v>
      </c>
      <c r="Q979">
        <v>0.7</v>
      </c>
      <c r="R979" t="str">
        <v>15</v>
      </c>
      <c r="S979">
        <v>75</v>
      </c>
      <c r="T979" t="str">
        <v>F-00000480</v>
      </c>
      <c r="U979">
        <v>0</v>
      </c>
      <c r="V979">
        <v>5.95</v>
      </c>
      <c r="W979">
        <v>0</v>
      </c>
      <c r="X979" t="str">
        <v/>
      </c>
    </row>
    <row r="980">
      <c r="A980" t="str">
        <v>AutoTable</v>
      </c>
      <c r="D980" t="str">
        <v>SDF92075-19R4</v>
      </c>
      <c r="E980" t="str">
        <v>GRAPPE 75 MM DEMI R4 SDF</v>
      </c>
      <c r="F980" t="str">
        <v>CLIENT SDF</v>
      </c>
      <c r="G980" t="str">
        <v/>
      </c>
      <c r="H980" t="str">
        <v>BOMBE</v>
      </c>
      <c r="I980" t="str">
        <v>SDF</v>
      </c>
      <c r="J980">
        <v>75</v>
      </c>
      <c r="K980" t="str">
        <v>PIVOINE</v>
      </c>
      <c r="L980" t="str">
        <v>BLEU</v>
      </c>
      <c r="M980" t="str">
        <v>FR</v>
      </c>
      <c r="N980" t="str">
        <v>F4</v>
      </c>
      <c r="O980" t="str">
        <v>1.3G</v>
      </c>
      <c r="P980" t="str">
        <v>1008-F4-69252667</v>
      </c>
      <c r="Q980">
        <v>0.7</v>
      </c>
      <c r="R980" t="str">
        <v>20</v>
      </c>
      <c r="S980">
        <v>75</v>
      </c>
      <c r="T980" t="str">
        <v>F-00000480</v>
      </c>
      <c r="U980">
        <v>0</v>
      </c>
      <c r="V980">
        <v>6.0512</v>
      </c>
      <c r="W980">
        <v>0</v>
      </c>
      <c r="X980" t="str">
        <v/>
      </c>
    </row>
    <row r="981">
      <c r="A981" t="str">
        <v>AutoTable</v>
      </c>
      <c r="D981" t="str">
        <v>SDF92110-06R3</v>
      </c>
      <c r="E981" t="str">
        <v>SAC DE 5 BBES 100 MM PIVOINE DEMIE ROUGE/BLEU R3</v>
      </c>
      <c r="F981" t="str">
        <v>CLIENT SDF</v>
      </c>
      <c r="G981" t="str">
        <v/>
      </c>
      <c r="H981" t="str">
        <v>BOMBE</v>
      </c>
      <c r="I981" t="str">
        <v>SDF</v>
      </c>
      <c r="J981">
        <v>100</v>
      </c>
      <c r="K981" t="str">
        <v>PIVOINE CHANGEMENT</v>
      </c>
      <c r="L981" t="str">
        <v>ROUGE</v>
      </c>
      <c r="M981" t="str">
        <v>FR</v>
      </c>
      <c r="N981" t="str">
        <v>F4</v>
      </c>
      <c r="O981" t="str">
        <v>1.3G</v>
      </c>
      <c r="P981" t="str">
        <v>1008-F4-69252665</v>
      </c>
      <c r="Q981">
        <v>1.64</v>
      </c>
      <c r="R981" t="str">
        <v>15</v>
      </c>
      <c r="S981">
        <v>100</v>
      </c>
      <c r="T981" t="str">
        <v>F-00000480</v>
      </c>
      <c r="U981">
        <v>0</v>
      </c>
      <c r="V981">
        <v>11.95133</v>
      </c>
      <c r="W981">
        <v>0</v>
      </c>
      <c r="X981" t="str">
        <v/>
      </c>
    </row>
    <row r="982">
      <c r="A982" t="str">
        <v>AutoTable</v>
      </c>
      <c r="D982" t="str">
        <v>SDF92110-06R4</v>
      </c>
      <c r="E982" t="str">
        <v>SAC DE 5 BBES 100M PIVOINE DEMI ROUGE/BLEU R4 SDF</v>
      </c>
      <c r="F982" t="str">
        <v>CLIENT SDF</v>
      </c>
      <c r="G982" t="str">
        <v/>
      </c>
      <c r="H982" t="str">
        <v>BOMBE</v>
      </c>
      <c r="I982" t="str">
        <v>SDF</v>
      </c>
      <c r="J982">
        <v>100</v>
      </c>
      <c r="K982" t="str">
        <v>PIVOINE CHANGEMENT</v>
      </c>
      <c r="L982" t="str">
        <v>ROUGE</v>
      </c>
      <c r="M982" t="str">
        <v>FR</v>
      </c>
      <c r="N982" t="str">
        <v>F4</v>
      </c>
      <c r="O982" t="str">
        <v>1.3G</v>
      </c>
      <c r="P982" t="str">
        <v>1008-F4-69252665</v>
      </c>
      <c r="Q982">
        <v>1.64</v>
      </c>
      <c r="R982" t="str">
        <v>20</v>
      </c>
      <c r="S982">
        <v>100</v>
      </c>
      <c r="T982" t="str">
        <v>F-00000480</v>
      </c>
      <c r="U982">
        <v>0</v>
      </c>
      <c r="V982">
        <v>12.0524</v>
      </c>
      <c r="W982">
        <v>0</v>
      </c>
      <c r="X982" t="str">
        <v/>
      </c>
    </row>
    <row r="983">
      <c r="A983" t="str">
        <v>AutoTable</v>
      </c>
      <c r="D983" t="str">
        <v>SDF92310-26</v>
      </c>
      <c r="E983" t="str">
        <v>SAC DE 5 BBES 100MM CERCLE FILET D'OR PISTIL CLIGN</v>
      </c>
      <c r="F983" t="str">
        <v>CLIENT SDF</v>
      </c>
      <c r="G983" t="str">
        <v/>
      </c>
      <c r="H983" t="str">
        <v>BOMBE</v>
      </c>
      <c r="I983" t="str">
        <v>SDF</v>
      </c>
      <c r="J983">
        <v>100</v>
      </c>
      <c r="K983" t="str">
        <v>GEOMETRIE CERCLE</v>
      </c>
      <c r="L983" t="str">
        <v>OR</v>
      </c>
      <c r="M983" t="str">
        <v>FR</v>
      </c>
      <c r="N983" t="str">
        <v>F4</v>
      </c>
      <c r="O983" t="str">
        <v>1.3G</v>
      </c>
      <c r="P983" t="str">
        <v>1008-F4-69252665</v>
      </c>
      <c r="Q983">
        <v>1.725</v>
      </c>
      <c r="R983" t="str">
        <v>3.5</v>
      </c>
      <c r="S983">
        <v>100</v>
      </c>
      <c r="T983" t="str">
        <v>F-00000480</v>
      </c>
      <c r="U983">
        <v>0</v>
      </c>
      <c r="V983">
        <v>10.04</v>
      </c>
      <c r="W983">
        <v>0</v>
      </c>
      <c r="X983" t="str">
        <v/>
      </c>
    </row>
    <row r="984">
      <c r="A984" t="str">
        <v>AutoTable</v>
      </c>
      <c r="D984" t="str">
        <v>SDF92310-26R3</v>
      </c>
      <c r="E984" t="str">
        <v>SAC DE 5 BBES 100MM CERCLE FILET D'OR PISTIL CLIGN</v>
      </c>
      <c r="F984" t="str">
        <v>CLIENT SDF</v>
      </c>
      <c r="G984" t="str">
        <v/>
      </c>
      <c r="H984" t="str">
        <v>BOMBE</v>
      </c>
      <c r="I984" t="str">
        <v>SDF</v>
      </c>
      <c r="J984">
        <v>100</v>
      </c>
      <c r="K984" t="str">
        <v>GEOMETRIE CERCLE</v>
      </c>
      <c r="L984" t="str">
        <v>OR</v>
      </c>
      <c r="M984" t="str">
        <v>FR</v>
      </c>
      <c r="N984" t="str">
        <v>F4</v>
      </c>
      <c r="O984" t="str">
        <v>1.3G</v>
      </c>
      <c r="P984" t="str">
        <v>1008-F4-69252665</v>
      </c>
      <c r="Q984">
        <v>1.725</v>
      </c>
      <c r="R984" t="str">
        <v>15</v>
      </c>
      <c r="S984">
        <v>100</v>
      </c>
      <c r="T984" t="str">
        <v>F-00000480</v>
      </c>
      <c r="U984">
        <v>0</v>
      </c>
      <c r="V984">
        <v>0</v>
      </c>
      <c r="W984">
        <v>0</v>
      </c>
      <c r="X984" t="str">
        <v/>
      </c>
    </row>
    <row r="985">
      <c r="A985" t="str">
        <v>AutoTable</v>
      </c>
      <c r="D985" t="str">
        <v>SDF92310-26R4</v>
      </c>
      <c r="E985" t="str">
        <v>SAC DE 5 BBES 100MM CERCLE FILET D'OR PISTIL CLIGN</v>
      </c>
      <c r="F985" t="str">
        <v>CLIENT SDF</v>
      </c>
      <c r="G985" t="str">
        <v/>
      </c>
      <c r="H985" t="str">
        <v>BOMBE</v>
      </c>
      <c r="I985" t="str">
        <v>SDF</v>
      </c>
      <c r="J985">
        <v>100</v>
      </c>
      <c r="K985" t="str">
        <v>GEOMETRIE CERCLE</v>
      </c>
      <c r="L985" t="str">
        <v>OR</v>
      </c>
      <c r="M985" t="str">
        <v>FR</v>
      </c>
      <c r="N985" t="str">
        <v>F4</v>
      </c>
      <c r="O985" t="str">
        <v>1.3G</v>
      </c>
      <c r="P985" t="str">
        <v>1008-F4-69252665</v>
      </c>
      <c r="Q985">
        <v>1.725</v>
      </c>
      <c r="R985" t="str">
        <v>20</v>
      </c>
      <c r="S985">
        <v>100</v>
      </c>
      <c r="T985" t="str">
        <v>F-00000480</v>
      </c>
      <c r="U985">
        <v>0</v>
      </c>
      <c r="V985">
        <v>10.04</v>
      </c>
      <c r="W985">
        <v>0</v>
      </c>
      <c r="X985" t="str">
        <v/>
      </c>
    </row>
    <row r="986">
      <c r="A986" t="str">
        <v>AutoTable</v>
      </c>
      <c r="D986" t="str">
        <v>SDF95275-52R2</v>
      </c>
      <c r="E986" t="str">
        <v>SAC DE 5 BBES 75MM CERCLE BLEU CENTRE ROUGE R2</v>
      </c>
      <c r="F986" t="str">
        <v>CLIENT SDF</v>
      </c>
      <c r="G986" t="str">
        <v/>
      </c>
      <c r="H986" t="str">
        <v>BOMBE</v>
      </c>
      <c r="I986" t="str">
        <v>SDF</v>
      </c>
      <c r="J986">
        <v>75</v>
      </c>
      <c r="K986" t="str">
        <v>GEOMETRIE CERCLE</v>
      </c>
      <c r="L986" t="str">
        <v>BLEU</v>
      </c>
      <c r="M986" t="str">
        <v>FR</v>
      </c>
      <c r="N986" t="str">
        <v>F4</v>
      </c>
      <c r="O986" t="str">
        <v>1.3G</v>
      </c>
      <c r="P986" t="str">
        <v>1008-F4-69252667</v>
      </c>
      <c r="Q986">
        <v>0.68</v>
      </c>
      <c r="R986" t="str">
        <v>10</v>
      </c>
      <c r="S986">
        <v>75</v>
      </c>
      <c r="T986" t="str">
        <v>F-00000480</v>
      </c>
      <c r="U986">
        <v>0</v>
      </c>
      <c r="V986">
        <v>5.67</v>
      </c>
      <c r="W986">
        <v>0</v>
      </c>
      <c r="X986" t="str">
        <v/>
      </c>
    </row>
    <row r="987">
      <c r="A987" t="str">
        <v>AutoTable</v>
      </c>
      <c r="D987" t="str">
        <v>SDF95275-52R3</v>
      </c>
      <c r="E987" t="str">
        <v>SAC DE 5 BBES 75MM CERCLE BLEU CENTRE ROUGE R3</v>
      </c>
      <c r="F987" t="str">
        <v>CLIENT SDF</v>
      </c>
      <c r="G987" t="str">
        <v/>
      </c>
      <c r="H987" t="str">
        <v>BOMBE</v>
      </c>
      <c r="I987" t="str">
        <v>SDF</v>
      </c>
      <c r="J987">
        <v>75</v>
      </c>
      <c r="K987" t="str">
        <v>GEOMETRIE CERCLE</v>
      </c>
      <c r="L987" t="str">
        <v>BLEU</v>
      </c>
      <c r="M987" t="str">
        <v>FR</v>
      </c>
      <c r="N987" t="str">
        <v>F4</v>
      </c>
      <c r="O987" t="str">
        <v>1.3G</v>
      </c>
      <c r="P987" t="str">
        <v>1008-F4-69252667</v>
      </c>
      <c r="Q987">
        <v>0.68</v>
      </c>
      <c r="R987" t="str">
        <v>10</v>
      </c>
      <c r="S987">
        <v>75</v>
      </c>
      <c r="T987" t="str">
        <v>F-00000480</v>
      </c>
      <c r="U987">
        <v>0</v>
      </c>
      <c r="V987">
        <v>5.73167</v>
      </c>
      <c r="W987">
        <v>0</v>
      </c>
      <c r="X987" t="str">
        <v/>
      </c>
    </row>
    <row r="988">
      <c r="A988" t="str">
        <v>AutoTable</v>
      </c>
      <c r="D988" t="str">
        <v>SDF95275-52R4</v>
      </c>
      <c r="E988" t="str">
        <v>SAC DE 5 BBES 75MM CERCLE BLEU CENTRE ROUGE R4</v>
      </c>
      <c r="F988" t="str">
        <v>CLIENT SDF</v>
      </c>
      <c r="G988" t="str">
        <v/>
      </c>
      <c r="H988" t="str">
        <v>BOMBE</v>
      </c>
      <c r="I988" t="str">
        <v>SDF</v>
      </c>
      <c r="J988">
        <v>75</v>
      </c>
      <c r="K988" t="str">
        <v>GEOMETRIE CERCLE</v>
      </c>
      <c r="L988" t="str">
        <v>BLEU</v>
      </c>
      <c r="M988" t="str">
        <v>FR</v>
      </c>
      <c r="N988" t="str">
        <v>F4</v>
      </c>
      <c r="O988" t="str">
        <v>1.3G</v>
      </c>
      <c r="P988" t="str">
        <v>1008-F4-69252667</v>
      </c>
      <c r="Q988">
        <v>0.68</v>
      </c>
      <c r="R988" t="str">
        <v>10</v>
      </c>
      <c r="S988">
        <v>75</v>
      </c>
      <c r="T988" t="str">
        <v>F-00000480</v>
      </c>
      <c r="U988">
        <v>0</v>
      </c>
      <c r="V988">
        <v>5.78</v>
      </c>
      <c r="W988">
        <v>0</v>
      </c>
      <c r="X988" t="str">
        <v/>
      </c>
    </row>
    <row r="989">
      <c r="A989" t="str">
        <v>AutoTable</v>
      </c>
      <c r="D989" t="str">
        <v>SDF95610-10R3</v>
      </c>
      <c r="E989" t="str">
        <v>SAC DE 5 BOMBE 100 MM DRAPEAU BLEU/BLANC/ROUGE R3</v>
      </c>
      <c r="F989" t="str">
        <v>CLIENT SDF</v>
      </c>
      <c r="G989" t="str">
        <v/>
      </c>
      <c r="H989" t="str">
        <v>BOMBE</v>
      </c>
      <c r="I989" t="str">
        <v>SDF</v>
      </c>
      <c r="J989">
        <v>100</v>
      </c>
      <c r="K989" t="str">
        <v>GEOMETRIE MOTIF</v>
      </c>
      <c r="L989" t="str">
        <v>TRICOLORE</v>
      </c>
      <c r="M989" t="str">
        <v>FR</v>
      </c>
      <c r="N989" t="str">
        <v>F4</v>
      </c>
      <c r="O989" t="str">
        <v>1.3G</v>
      </c>
      <c r="P989" t="str">
        <v>1008-F4-69252665</v>
      </c>
      <c r="Q989">
        <v>1.6</v>
      </c>
      <c r="R989" t="str">
        <v>15</v>
      </c>
      <c r="S989">
        <v>100</v>
      </c>
      <c r="T989" t="str">
        <v>F-00000480</v>
      </c>
      <c r="U989">
        <v>0</v>
      </c>
      <c r="V989">
        <v>13.54</v>
      </c>
      <c r="W989">
        <v>0</v>
      </c>
      <c r="X989" t="str">
        <v/>
      </c>
    </row>
    <row r="990">
      <c r="A990" t="str">
        <v>AutoTable</v>
      </c>
      <c r="D990" t="str">
        <v>SDF95610-10R4</v>
      </c>
      <c r="E990" t="str">
        <v>SAC DE 5 BOMBES 100MM BLEU/BLANC/ROUGE R4 SDF</v>
      </c>
      <c r="F990" t="str">
        <v>CLIENT SDF</v>
      </c>
      <c r="G990" t="str">
        <v/>
      </c>
      <c r="H990" t="str">
        <v>BOMBE</v>
      </c>
      <c r="I990" t="str">
        <v>SDF</v>
      </c>
      <c r="J990">
        <v>100</v>
      </c>
      <c r="K990" t="str">
        <v>GEOMETRIE MOTIF</v>
      </c>
      <c r="L990" t="str">
        <v>TRICOLORE</v>
      </c>
      <c r="M990" t="str">
        <v>FR</v>
      </c>
      <c r="N990" t="str">
        <v>F4</v>
      </c>
      <c r="O990" t="str">
        <v>1.3G</v>
      </c>
      <c r="P990" t="str">
        <v>1008-F4-69252665</v>
      </c>
      <c r="Q990">
        <v>1.84</v>
      </c>
      <c r="R990" t="str">
        <v>20</v>
      </c>
      <c r="S990">
        <v>100</v>
      </c>
      <c r="T990" t="str">
        <v>F-00000480</v>
      </c>
      <c r="U990">
        <v>0</v>
      </c>
      <c r="V990">
        <v>14.62118</v>
      </c>
      <c r="W990">
        <v>0</v>
      </c>
      <c r="X990" t="str">
        <v/>
      </c>
    </row>
    <row r="991">
      <c r="A991" t="str">
        <v>AutoTable</v>
      </c>
      <c r="D991" t="str">
        <v>SDF99275-08R2</v>
      </c>
      <c r="E991" t="str">
        <v>GRAPPE 75 MM FEUILLES MULTI R2 SDF</v>
      </c>
      <c r="F991" t="str">
        <v>CLIENT SDF</v>
      </c>
      <c r="G991" t="str">
        <v/>
      </c>
      <c r="H991" t="str">
        <v>BOMBE</v>
      </c>
      <c r="I991" t="str">
        <v>SDF</v>
      </c>
      <c r="J991">
        <v>75</v>
      </c>
      <c r="K991" t="str">
        <v>SPECIAL FEUILLE</v>
      </c>
      <c r="L991" t="str">
        <v>MULTICOLORE</v>
      </c>
      <c r="M991" t="str">
        <v>FR</v>
      </c>
      <c r="N991" t="str">
        <v>F4</v>
      </c>
      <c r="O991" t="str">
        <v>1.3G</v>
      </c>
      <c r="P991" t="str">
        <v>1008-F4-69252666</v>
      </c>
      <c r="Q991">
        <v>0.63</v>
      </c>
      <c r="R991" t="str">
        <v>10</v>
      </c>
      <c r="S991">
        <v>75</v>
      </c>
      <c r="T991" t="str">
        <v>F-00000480</v>
      </c>
      <c r="U991">
        <v>0</v>
      </c>
      <c r="V991">
        <v>6.58</v>
      </c>
      <c r="W991">
        <v>0</v>
      </c>
      <c r="X991" t="str">
        <v/>
      </c>
    </row>
    <row r="992">
      <c r="A992" t="str">
        <v>AutoTable</v>
      </c>
      <c r="D992" t="str">
        <v>SDF99275-08R3</v>
      </c>
      <c r="E992" t="str">
        <v>GRAPPE 75 MM FEUILLES MULTI R3 SDF</v>
      </c>
      <c r="F992" t="str">
        <v>CLIENT SDF</v>
      </c>
      <c r="G992" t="str">
        <v/>
      </c>
      <c r="H992" t="str">
        <v>BOMBE</v>
      </c>
      <c r="I992" t="str">
        <v>SDF</v>
      </c>
      <c r="J992">
        <v>75</v>
      </c>
      <c r="K992" t="str">
        <v>SPECIAL FEUILLE</v>
      </c>
      <c r="L992" t="str">
        <v>MULTICOLORE</v>
      </c>
      <c r="M992" t="str">
        <v>FR</v>
      </c>
      <c r="N992" t="str">
        <v>F4</v>
      </c>
      <c r="O992" t="str">
        <v>1.3G</v>
      </c>
      <c r="P992" t="str">
        <v>1008-F4-69252666</v>
      </c>
      <c r="Q992">
        <v>0.63</v>
      </c>
      <c r="R992" t="str">
        <v>15</v>
      </c>
      <c r="S992">
        <v>75</v>
      </c>
      <c r="T992" t="str">
        <v>F-00000480</v>
      </c>
      <c r="U992">
        <v>0</v>
      </c>
      <c r="V992">
        <v>6.58</v>
      </c>
      <c r="W992">
        <v>0</v>
      </c>
      <c r="X992" t="str">
        <v/>
      </c>
    </row>
    <row r="993">
      <c r="A993" t="str">
        <v>AutoTable</v>
      </c>
      <c r="D993" t="str">
        <v>SDF99275-08R4</v>
      </c>
      <c r="E993" t="str">
        <v>GRAPPE 75 MM FEUILLE MULTI R4 SDF</v>
      </c>
      <c r="F993" t="str">
        <v>CLIENT SDF</v>
      </c>
      <c r="G993" t="str">
        <v/>
      </c>
      <c r="H993" t="str">
        <v>BOMBE</v>
      </c>
      <c r="I993" t="str">
        <v>SDF</v>
      </c>
      <c r="J993">
        <v>75</v>
      </c>
      <c r="K993" t="str">
        <v>SPECIAL FEUILLE</v>
      </c>
      <c r="L993" t="str">
        <v>MULTICOLORE</v>
      </c>
      <c r="M993" t="str">
        <v>FR</v>
      </c>
      <c r="N993" t="str">
        <v>F4</v>
      </c>
      <c r="O993" t="str">
        <v>1.3G</v>
      </c>
      <c r="P993" t="str">
        <v>1008-F4-69252666</v>
      </c>
      <c r="Q993">
        <v>0.63</v>
      </c>
      <c r="R993" t="str">
        <v>20</v>
      </c>
      <c r="S993">
        <v>75</v>
      </c>
      <c r="T993" t="str">
        <v>F-00000480</v>
      </c>
      <c r="U993">
        <v>0</v>
      </c>
      <c r="V993">
        <v>6.6812</v>
      </c>
      <c r="W993">
        <v>0</v>
      </c>
      <c r="X993" t="str">
        <v/>
      </c>
    </row>
    <row r="994">
      <c r="A994" t="str">
        <v>AutoTable</v>
      </c>
      <c r="D994" t="str">
        <v>SDF99610-37R3</v>
      </c>
      <c r="E994" t="str">
        <v>SAC DE 5 BBES 100MM SAULE CLIGNOTANT OR R3</v>
      </c>
      <c r="F994" t="str">
        <v>CLIENT SDF</v>
      </c>
      <c r="G994" t="str">
        <v/>
      </c>
      <c r="H994" t="str">
        <v>BOMBE</v>
      </c>
      <c r="I994" t="str">
        <v>SDF</v>
      </c>
      <c r="J994">
        <v>100</v>
      </c>
      <c r="K994" t="str">
        <v>ARAIGNEE</v>
      </c>
      <c r="L994" t="str">
        <v>OR</v>
      </c>
      <c r="M994" t="str">
        <v>FR</v>
      </c>
      <c r="N994" t="str">
        <v>F4</v>
      </c>
      <c r="O994" t="str">
        <v>1.3G</v>
      </c>
      <c r="P994" t="str">
        <v>1008-F4-69252665</v>
      </c>
      <c r="Q994">
        <v>1.6</v>
      </c>
      <c r="R994" t="str">
        <v>15</v>
      </c>
      <c r="S994">
        <v>100</v>
      </c>
      <c r="T994" t="str">
        <v>F-00000480</v>
      </c>
      <c r="U994">
        <v>0</v>
      </c>
      <c r="V994">
        <v>0</v>
      </c>
      <c r="W994">
        <v>0</v>
      </c>
      <c r="X994" t="str">
        <v/>
      </c>
    </row>
    <row r="995">
      <c r="A995" t="str">
        <v>AutoTable</v>
      </c>
      <c r="D995" t="str">
        <v>SDF99610-37R4</v>
      </c>
      <c r="E995" t="str">
        <v>SAC DE 5 BBES 100MM SAULE CLIGNOTANT OR R4</v>
      </c>
      <c r="F995" t="str">
        <v>CLIENT SDF</v>
      </c>
      <c r="G995" t="str">
        <v/>
      </c>
      <c r="H995" t="str">
        <v>BOMBE</v>
      </c>
      <c r="I995" t="str">
        <v>SDF</v>
      </c>
      <c r="J995">
        <v>100</v>
      </c>
      <c r="K995" t="str">
        <v>ARAIGNEE</v>
      </c>
      <c r="L995" t="str">
        <v>OR</v>
      </c>
      <c r="M995" t="str">
        <v>FR</v>
      </c>
      <c r="N995" t="str">
        <v>F4</v>
      </c>
      <c r="O995" t="str">
        <v>1.3G</v>
      </c>
      <c r="P995" t="str">
        <v>1008-F4-69252665</v>
      </c>
      <c r="Q995">
        <v>1.6</v>
      </c>
      <c r="R995" t="str">
        <v>20</v>
      </c>
      <c r="S995">
        <v>100</v>
      </c>
      <c r="T995" t="str">
        <v>F-00000480</v>
      </c>
      <c r="U995">
        <v>0</v>
      </c>
      <c r="V995">
        <v>12.38</v>
      </c>
      <c r="W995">
        <v>0</v>
      </c>
      <c r="X995" t="str">
        <v/>
      </c>
    </row>
    <row r="996">
      <c r="A996" t="str">
        <v>AutoTable</v>
      </c>
      <c r="D996" t="str">
        <v>SDF99610-39</v>
      </c>
      <c r="E996" t="str">
        <v>SAC DE 5 BBES 100MM SAULE CLIGNO ARGT</v>
      </c>
      <c r="F996" t="str">
        <v>CLIENT SDF</v>
      </c>
      <c r="G996" t="str">
        <v/>
      </c>
      <c r="H996" t="str">
        <v>BOMBE</v>
      </c>
      <c r="I996" t="str">
        <v>SDF</v>
      </c>
      <c r="J996">
        <v>100</v>
      </c>
      <c r="K996" t="str">
        <v>ARAIGNEE</v>
      </c>
      <c r="L996" t="str">
        <v>ARGENT</v>
      </c>
      <c r="M996" t="str">
        <v>FR</v>
      </c>
      <c r="N996" t="str">
        <v>F4</v>
      </c>
      <c r="O996" t="str">
        <v>1.3G</v>
      </c>
      <c r="P996" t="str">
        <v>1008-F4-69252665</v>
      </c>
      <c r="Q996">
        <v>1.6</v>
      </c>
      <c r="R996" t="str">
        <v>3</v>
      </c>
      <c r="S996">
        <v>100</v>
      </c>
      <c r="T996" t="str">
        <v>F-00000480</v>
      </c>
      <c r="U996">
        <v>0</v>
      </c>
      <c r="V996">
        <v>10.04</v>
      </c>
      <c r="W996">
        <v>0</v>
      </c>
      <c r="X996" t="str">
        <v/>
      </c>
    </row>
    <row r="997">
      <c r="A997" t="str">
        <v>AutoTable</v>
      </c>
      <c r="D997" t="str">
        <v>SDF99610-39R3</v>
      </c>
      <c r="E997" t="str">
        <v>SAC DE 5 BBES 100MM SAULE CLIGNO ARGT R3</v>
      </c>
      <c r="F997" t="str">
        <v>CLIENT SDF</v>
      </c>
      <c r="G997" t="str">
        <v/>
      </c>
      <c r="H997" t="str">
        <v>BOMBE</v>
      </c>
      <c r="I997" t="str">
        <v>SDF</v>
      </c>
      <c r="J997">
        <v>100</v>
      </c>
      <c r="K997" t="str">
        <v>ARAIGNEE</v>
      </c>
      <c r="L997" t="str">
        <v>ARGENT</v>
      </c>
      <c r="M997" t="str">
        <v>FR</v>
      </c>
      <c r="N997" t="str">
        <v>F4</v>
      </c>
      <c r="O997" t="str">
        <v>1.3G</v>
      </c>
      <c r="P997" t="str">
        <v>1008-F4-69252665</v>
      </c>
      <c r="Q997">
        <v>1.6</v>
      </c>
      <c r="R997" t="str">
        <v>15</v>
      </c>
      <c r="S997">
        <v>100</v>
      </c>
      <c r="T997" t="str">
        <v>F-00000480</v>
      </c>
      <c r="U997">
        <v>0</v>
      </c>
      <c r="V997">
        <v>0</v>
      </c>
      <c r="W997">
        <v>0</v>
      </c>
      <c r="X997" t="str">
        <v/>
      </c>
    </row>
    <row r="998">
      <c r="A998" t="str">
        <v>AutoTable</v>
      </c>
      <c r="D998" t="str">
        <v>SDF99610-39R4</v>
      </c>
      <c r="E998" t="str">
        <v>SAC DE 5 BBES 100MM SAULE CLIGNO ARGT R4</v>
      </c>
      <c r="F998" t="str">
        <v>CLIENT SDF</v>
      </c>
      <c r="G998" t="str">
        <v/>
      </c>
      <c r="H998" t="str">
        <v>BOMBE</v>
      </c>
      <c r="I998" t="str">
        <v>SDF</v>
      </c>
      <c r="J998">
        <v>100</v>
      </c>
      <c r="K998" t="str">
        <v>ARAIGNEE</v>
      </c>
      <c r="L998" t="str">
        <v>ARGENT</v>
      </c>
      <c r="M998" t="str">
        <v>FR</v>
      </c>
      <c r="N998" t="str">
        <v>F4</v>
      </c>
      <c r="O998" t="str">
        <v>1.3G</v>
      </c>
      <c r="P998" t="str">
        <v>1008-F4-69252665</v>
      </c>
      <c r="Q998">
        <v>1.6</v>
      </c>
      <c r="R998" t="str">
        <v>20</v>
      </c>
      <c r="S998">
        <v>100</v>
      </c>
      <c r="T998" t="str">
        <v>F-00000480</v>
      </c>
      <c r="U998">
        <v>0</v>
      </c>
      <c r="V998">
        <v>0</v>
      </c>
      <c r="W998">
        <v>0</v>
      </c>
      <c r="X998" t="str">
        <v/>
      </c>
    </row>
    <row r="999">
      <c r="A999" t="str">
        <v>AutoTable</v>
      </c>
      <c r="D999" t="str">
        <v>SDF99775-56R2</v>
      </c>
      <c r="E999" t="str">
        <v>GRAPPE 75 MM COEUR ROUGE R2 SDF</v>
      </c>
      <c r="F999" t="str">
        <v>CLIENT SDF</v>
      </c>
      <c r="G999" t="str">
        <v/>
      </c>
      <c r="H999" t="str">
        <v>BOMBE</v>
      </c>
      <c r="I999" t="str">
        <v>SDF</v>
      </c>
      <c r="J999">
        <v>75</v>
      </c>
      <c r="K999" t="str">
        <v>GEOMETRIE CŒUR</v>
      </c>
      <c r="L999" t="str">
        <v>ROUGE</v>
      </c>
      <c r="M999" t="str">
        <v>FR</v>
      </c>
      <c r="N999" t="str">
        <v>F4</v>
      </c>
      <c r="O999" t="str">
        <v>1.3G</v>
      </c>
      <c r="P999" t="str">
        <v>1008-F4-69252667</v>
      </c>
      <c r="Q999">
        <v>0.64</v>
      </c>
      <c r="R999" t="str">
        <v>10</v>
      </c>
      <c r="S999">
        <v>75</v>
      </c>
      <c r="T999" t="str">
        <v>F-00000480</v>
      </c>
      <c r="U999">
        <v>0</v>
      </c>
      <c r="V999">
        <v>6.245</v>
      </c>
      <c r="W999">
        <v>0</v>
      </c>
      <c r="X999" t="str">
        <v/>
      </c>
    </row>
    <row r="1000">
      <c r="A1000" t="str">
        <v>AutoTable</v>
      </c>
      <c r="D1000" t="str">
        <v>SDF99775-56R3</v>
      </c>
      <c r="E1000" t="str">
        <v>GRAPPE 75 MM COEUR ROUGE R3 SDF</v>
      </c>
      <c r="F1000" t="str">
        <v>CLIENT SDF</v>
      </c>
      <c r="G1000" t="str">
        <v/>
      </c>
      <c r="H1000" t="str">
        <v>BOMBE</v>
      </c>
      <c r="I1000" t="str">
        <v>SDF</v>
      </c>
      <c r="J1000">
        <v>75</v>
      </c>
      <c r="K1000" t="str">
        <v>GEOMETRIE CŒUR</v>
      </c>
      <c r="L1000" t="str">
        <v>ROUGE</v>
      </c>
      <c r="M1000" t="str">
        <v>FR</v>
      </c>
      <c r="N1000" t="str">
        <v>F4</v>
      </c>
      <c r="O1000" t="str">
        <v>1.3G</v>
      </c>
      <c r="P1000" t="str">
        <v>1008-F4-69252666</v>
      </c>
      <c r="Q1000">
        <v>0.64</v>
      </c>
      <c r="R1000" t="str">
        <v>15</v>
      </c>
      <c r="S1000">
        <v>75</v>
      </c>
      <c r="T1000" t="str">
        <v>F-00000480</v>
      </c>
      <c r="U1000">
        <v>0</v>
      </c>
      <c r="V1000">
        <v>6.244</v>
      </c>
      <c r="W1000">
        <v>0</v>
      </c>
      <c r="X1000" t="str">
        <v/>
      </c>
    </row>
    <row r="1001">
      <c r="A1001" t="str">
        <v>AutoTable</v>
      </c>
      <c r="D1001" t="str">
        <v>SDF99775-56R4</v>
      </c>
      <c r="E1001" t="str">
        <v>GRAPPE 75 MM COEUR ROUGE R4 SDF</v>
      </c>
      <c r="F1001" t="str">
        <v>CLIENT SDF</v>
      </c>
      <c r="G1001" t="str">
        <v/>
      </c>
      <c r="H1001" t="str">
        <v>BOMBE</v>
      </c>
      <c r="I1001" t="str">
        <v>SDF</v>
      </c>
      <c r="J1001">
        <v>75</v>
      </c>
      <c r="K1001" t="str">
        <v>GEOMETRIE CŒUR</v>
      </c>
      <c r="L1001" t="str">
        <v>ROUGE</v>
      </c>
      <c r="M1001" t="str">
        <v>FR</v>
      </c>
      <c r="N1001" t="str">
        <v>F4</v>
      </c>
      <c r="O1001" t="str">
        <v>1.3G</v>
      </c>
      <c r="P1001" t="str">
        <v>1008-F4-69252666</v>
      </c>
      <c r="Q1001">
        <v>0.64</v>
      </c>
      <c r="R1001" t="str">
        <v>20</v>
      </c>
      <c r="S1001">
        <v>75</v>
      </c>
      <c r="T1001" t="str">
        <v>F-00000480</v>
      </c>
      <c r="U1001">
        <v>0</v>
      </c>
      <c r="V1001">
        <v>6.4962</v>
      </c>
      <c r="W1001">
        <v>0</v>
      </c>
      <c r="X1001" t="str">
        <v/>
      </c>
    </row>
    <row r="1002">
      <c r="A1002" t="str">
        <v>AutoTable</v>
      </c>
      <c r="D1002" t="str">
        <v>SDFGR10B3</v>
      </c>
      <c r="E1002" t="str">
        <v>GRAPPES 100 MM R3 BLEU SDF</v>
      </c>
      <c r="F1002" t="str">
        <v>CLIENT SDF</v>
      </c>
      <c r="G1002" t="str">
        <v/>
      </c>
      <c r="H1002" t="str">
        <v>BOMBE</v>
      </c>
      <c r="I1002" t="str">
        <v>SDF</v>
      </c>
      <c r="J1002">
        <v>100</v>
      </c>
      <c r="K1002" t="str">
        <v>MULTI EFFETS</v>
      </c>
      <c r="L1002" t="str">
        <v>BLEU</v>
      </c>
      <c r="M1002" t="str">
        <v>FR</v>
      </c>
      <c r="N1002" t="str">
        <v>F4</v>
      </c>
      <c r="O1002" t="str">
        <v>1.3G</v>
      </c>
      <c r="P1002" t="str">
        <v>1008-F4-69250665</v>
      </c>
      <c r="Q1002">
        <v>1.6</v>
      </c>
      <c r="R1002" t="str">
        <v>25</v>
      </c>
      <c r="S1002">
        <v>100</v>
      </c>
      <c r="T1002" t="str">
        <v>F-00000480</v>
      </c>
      <c r="U1002">
        <v>0</v>
      </c>
      <c r="V1002">
        <v>11.45625</v>
      </c>
      <c r="W1002">
        <v>0</v>
      </c>
      <c r="X1002" t="str">
        <v/>
      </c>
    </row>
    <row r="1003">
      <c r="A1003" t="str">
        <v>AutoTable</v>
      </c>
      <c r="D1003" t="str">
        <v>SDFGR10B4</v>
      </c>
      <c r="E1003" t="str">
        <v>GRAPPES 100 MM R4 BLEU SDF</v>
      </c>
      <c r="F1003" t="str">
        <v>CLIENT SDF</v>
      </c>
      <c r="G1003" t="str">
        <v/>
      </c>
      <c r="H1003" t="str">
        <v>BOMBE</v>
      </c>
      <c r="I1003" t="str">
        <v>SDF</v>
      </c>
      <c r="J1003">
        <v>100</v>
      </c>
      <c r="K1003" t="str">
        <v>MULTI EFFETS</v>
      </c>
      <c r="L1003" t="str">
        <v>BLEU</v>
      </c>
      <c r="M1003" t="str">
        <v>FR</v>
      </c>
      <c r="N1003" t="str">
        <v>F4</v>
      </c>
      <c r="O1003" t="str">
        <v>1.3G</v>
      </c>
      <c r="P1003" t="str">
        <v>1008-F4-69250665</v>
      </c>
      <c r="Q1003">
        <v>1.6</v>
      </c>
      <c r="R1003" t="str">
        <v>25</v>
      </c>
      <c r="S1003">
        <v>100</v>
      </c>
      <c r="T1003" t="str">
        <v>F-00000480</v>
      </c>
      <c r="U1003">
        <v>0</v>
      </c>
      <c r="V1003">
        <v>12.04</v>
      </c>
      <c r="W1003">
        <v>0</v>
      </c>
      <c r="X1003" t="str">
        <v/>
      </c>
    </row>
    <row r="1004">
      <c r="A1004" t="str">
        <v>AutoTable</v>
      </c>
      <c r="D1004" t="str">
        <v>SDFGR10VE3</v>
      </c>
      <c r="E1004" t="str">
        <v>GRAPPE 100 MM R3 VERT SDF</v>
      </c>
      <c r="F1004" t="str">
        <v>CLIENT SDF</v>
      </c>
      <c r="G1004" t="str">
        <v/>
      </c>
      <c r="H1004" t="str">
        <v>BOMBE</v>
      </c>
      <c r="I1004" t="str">
        <v>SDF</v>
      </c>
      <c r="J1004">
        <v>100</v>
      </c>
      <c r="K1004" t="str">
        <v>MULTI EFFETS</v>
      </c>
      <c r="L1004" t="str">
        <v>VERT</v>
      </c>
      <c r="M1004" t="str">
        <v>FR</v>
      </c>
      <c r="N1004" t="str">
        <v>F4</v>
      </c>
      <c r="O1004" t="str">
        <v>1.3G</v>
      </c>
      <c r="P1004" t="str">
        <v>1008-F4-69250665</v>
      </c>
      <c r="Q1004">
        <v>1.6</v>
      </c>
      <c r="R1004" t="str">
        <v>25</v>
      </c>
      <c r="S1004">
        <v>100</v>
      </c>
      <c r="T1004" t="str">
        <v>F-00000480</v>
      </c>
      <c r="U1004">
        <v>0</v>
      </c>
      <c r="V1004">
        <v>11.96</v>
      </c>
      <c r="W1004">
        <v>0</v>
      </c>
      <c r="X1004" t="str">
        <v/>
      </c>
    </row>
    <row r="1005">
      <c r="A1005" t="str">
        <v>AutoTable</v>
      </c>
      <c r="D1005" t="str">
        <v>SDFGR10VE4</v>
      </c>
      <c r="E1005" t="str">
        <v>GRAPPE 100 MM R4 VERT SDF</v>
      </c>
      <c r="F1005" t="str">
        <v>CLIENT SDF</v>
      </c>
      <c r="G1005" t="str">
        <v/>
      </c>
      <c r="H1005" t="str">
        <v>BOMBE</v>
      </c>
      <c r="I1005" t="str">
        <v>SDF</v>
      </c>
      <c r="J1005">
        <v>100</v>
      </c>
      <c r="K1005" t="str">
        <v>MULTI EFFETS</v>
      </c>
      <c r="L1005" t="str">
        <v>VERT</v>
      </c>
      <c r="M1005" t="str">
        <v>FR</v>
      </c>
      <c r="N1005" t="str">
        <v>F4</v>
      </c>
      <c r="O1005" t="str">
        <v>1.3G</v>
      </c>
      <c r="P1005" t="str">
        <v>1008-F4-69250665</v>
      </c>
      <c r="Q1005">
        <v>1.6</v>
      </c>
      <c r="R1005" t="str">
        <v>25</v>
      </c>
      <c r="S1005">
        <v>100</v>
      </c>
      <c r="T1005" t="str">
        <v>F-00000480</v>
      </c>
      <c r="U1005">
        <v>0</v>
      </c>
      <c r="V1005">
        <v>12.08</v>
      </c>
      <c r="W1005">
        <v>0</v>
      </c>
      <c r="X1005" t="str">
        <v/>
      </c>
    </row>
    <row r="1006">
      <c r="A1006" t="str">
        <v>AutoTable</v>
      </c>
      <c r="D1006" t="str">
        <v>SDFGR10VI3</v>
      </c>
      <c r="E1006" t="str">
        <v>GRAPPE 100 MM R3 VIOLET SDF</v>
      </c>
      <c r="F1006" t="str">
        <v>CLIENT SDF</v>
      </c>
      <c r="G1006" t="str">
        <v/>
      </c>
      <c r="H1006" t="str">
        <v>BOMBE</v>
      </c>
      <c r="I1006" t="str">
        <v>SDF</v>
      </c>
      <c r="J1006">
        <v>100</v>
      </c>
      <c r="K1006" t="str">
        <v>MULTI EFFETS</v>
      </c>
      <c r="L1006" t="str">
        <v>VIOLET</v>
      </c>
      <c r="M1006" t="str">
        <v>FR</v>
      </c>
      <c r="N1006" t="str">
        <v>F4</v>
      </c>
      <c r="O1006" t="str">
        <v>1.3G</v>
      </c>
      <c r="P1006" t="str">
        <v>1008-F4-69250665</v>
      </c>
      <c r="Q1006">
        <v>1.6</v>
      </c>
      <c r="R1006" t="str">
        <v>25</v>
      </c>
      <c r="S1006">
        <v>100</v>
      </c>
      <c r="T1006" t="str">
        <v>F-00000480</v>
      </c>
      <c r="U1006">
        <v>0</v>
      </c>
      <c r="V1006">
        <v>12.35</v>
      </c>
      <c r="W1006">
        <v>0</v>
      </c>
      <c r="X1006" t="str">
        <v/>
      </c>
    </row>
    <row r="1007">
      <c r="A1007" t="str">
        <v>AutoTable</v>
      </c>
      <c r="D1007" t="str">
        <v>SDFGR10VI4</v>
      </c>
      <c r="E1007" t="str">
        <v>GRAPPE 100 MM R4 VIOLET SDF</v>
      </c>
      <c r="F1007" t="str">
        <v>CLIENT SDF</v>
      </c>
      <c r="G1007" t="str">
        <v/>
      </c>
      <c r="H1007" t="str">
        <v>BOMBE</v>
      </c>
      <c r="I1007" t="str">
        <v>SDF</v>
      </c>
      <c r="J1007">
        <v>100</v>
      </c>
      <c r="K1007" t="str">
        <v>MULTI EFFETS</v>
      </c>
      <c r="L1007" t="str">
        <v>VIOLET</v>
      </c>
      <c r="M1007" t="str">
        <v>FR</v>
      </c>
      <c r="N1007" t="str">
        <v>F4</v>
      </c>
      <c r="O1007" t="str">
        <v>1.3G</v>
      </c>
      <c r="P1007" t="str">
        <v>1008-F4-69250665</v>
      </c>
      <c r="Q1007">
        <v>1.6</v>
      </c>
      <c r="R1007" t="str">
        <v>25</v>
      </c>
      <c r="S1007">
        <v>100</v>
      </c>
      <c r="T1007" t="str">
        <v>F-00000480</v>
      </c>
      <c r="U1007">
        <v>0</v>
      </c>
      <c r="V1007">
        <v>12.47</v>
      </c>
      <c r="W1007">
        <v>0</v>
      </c>
      <c r="X1007" t="str">
        <v/>
      </c>
    </row>
    <row r="1008">
      <c r="A1008" t="str">
        <v>AutoTable</v>
      </c>
      <c r="D1008" t="str">
        <v>SDFGR75B2</v>
      </c>
      <c r="E1008" t="str">
        <v>GRAPPE 75 MM BLEUE R2 SDF</v>
      </c>
      <c r="F1008" t="str">
        <v>CLIENT SDF</v>
      </c>
      <c r="G1008" t="str">
        <v/>
      </c>
      <c r="H1008" t="str">
        <v>BOMBE</v>
      </c>
      <c r="I1008" t="str">
        <v>SDF</v>
      </c>
      <c r="J1008">
        <v>75</v>
      </c>
      <c r="K1008" t="str">
        <v>MULTI EFFETS</v>
      </c>
      <c r="L1008" t="str">
        <v>BLEU</v>
      </c>
      <c r="M1008" t="str">
        <v>FR</v>
      </c>
      <c r="N1008" t="str">
        <v>F4</v>
      </c>
      <c r="O1008" t="str">
        <v>1.3G</v>
      </c>
      <c r="P1008" t="str">
        <v>1008-F4-69252667</v>
      </c>
      <c r="Q1008">
        <v>0.7</v>
      </c>
      <c r="R1008" t="str">
        <v>25</v>
      </c>
      <c r="S1008">
        <v>75</v>
      </c>
      <c r="T1008" t="str">
        <v>F-00000480</v>
      </c>
      <c r="U1008">
        <v>0</v>
      </c>
      <c r="V1008">
        <v>7.11667</v>
      </c>
      <c r="W1008">
        <v>0</v>
      </c>
      <c r="X1008" t="str">
        <v/>
      </c>
    </row>
    <row r="1009">
      <c r="A1009" t="str">
        <v>AutoTable</v>
      </c>
      <c r="D1009" t="str">
        <v>SDFGR75B3</v>
      </c>
      <c r="E1009" t="str">
        <v>GRAPPE 75MM BLEUE R3 SDF</v>
      </c>
      <c r="F1009" t="str">
        <v>CLIENT SDF</v>
      </c>
      <c r="G1009" t="str">
        <v/>
      </c>
      <c r="H1009" t="str">
        <v>BOMBE</v>
      </c>
      <c r="I1009" t="str">
        <v>SDF</v>
      </c>
      <c r="J1009">
        <v>75</v>
      </c>
      <c r="K1009" t="str">
        <v>MULTI EFFETS</v>
      </c>
      <c r="L1009" t="str">
        <v>BLEU</v>
      </c>
      <c r="M1009" t="str">
        <v>FR</v>
      </c>
      <c r="N1009" t="str">
        <v>F4</v>
      </c>
      <c r="O1009" t="str">
        <v>1.3G</v>
      </c>
      <c r="P1009" t="str">
        <v>1008-F4-69252667</v>
      </c>
      <c r="Q1009">
        <v>0.7</v>
      </c>
      <c r="R1009" t="str">
        <v>25</v>
      </c>
      <c r="S1009">
        <v>75</v>
      </c>
      <c r="T1009" t="str">
        <v>F-00000480</v>
      </c>
      <c r="U1009">
        <v>0</v>
      </c>
      <c r="V1009">
        <v>7.1</v>
      </c>
      <c r="W1009">
        <v>0</v>
      </c>
      <c r="X1009" t="str">
        <v/>
      </c>
    </row>
    <row r="1010">
      <c r="A1010" t="str">
        <v>AutoTable</v>
      </c>
      <c r="D1010" t="str">
        <v>SDFGR75B4</v>
      </c>
      <c r="E1010" t="str">
        <v>GRAPPE 75 MM BLEUE R4 SDF</v>
      </c>
      <c r="F1010" t="str">
        <v>CLIENT SDF</v>
      </c>
      <c r="G1010" t="str">
        <v/>
      </c>
      <c r="H1010" t="str">
        <v>BOMBE</v>
      </c>
      <c r="I1010" t="str">
        <v>SDF</v>
      </c>
      <c r="J1010">
        <v>75</v>
      </c>
      <c r="K1010" t="str">
        <v>MULTI EFFETS</v>
      </c>
      <c r="L1010" t="str">
        <v>BLEU</v>
      </c>
      <c r="M1010" t="str">
        <v>FR</v>
      </c>
      <c r="N1010" t="str">
        <v>F4</v>
      </c>
      <c r="O1010" t="str">
        <v>1.3G</v>
      </c>
      <c r="P1010" t="str">
        <v>1008-F4-69252667</v>
      </c>
      <c r="Q1010">
        <v>0.7</v>
      </c>
      <c r="R1010" t="str">
        <v>25</v>
      </c>
      <c r="S1010">
        <v>75</v>
      </c>
      <c r="T1010" t="str">
        <v>F-00000480</v>
      </c>
      <c r="U1010">
        <v>0</v>
      </c>
      <c r="V1010">
        <v>7.2012</v>
      </c>
      <c r="W1010">
        <v>0</v>
      </c>
      <c r="X1010" t="str">
        <v/>
      </c>
    </row>
    <row r="1011">
      <c r="A1011" t="str">
        <v>AutoTable</v>
      </c>
      <c r="D1011" t="str">
        <v>SDFGR75CAR4</v>
      </c>
      <c r="E1011" t="str">
        <v>GRAPPE 75 MM CLIGNO ARGT R4 SDF</v>
      </c>
      <c r="F1011" t="str">
        <v>CLIENT SDF</v>
      </c>
      <c r="G1011" t="str">
        <v/>
      </c>
      <c r="H1011" t="str">
        <v>BOMBE</v>
      </c>
      <c r="I1011" t="str">
        <v>SDF</v>
      </c>
      <c r="J1011">
        <v>75</v>
      </c>
      <c r="K1011" t="str">
        <v>MULTI EFFETS</v>
      </c>
      <c r="L1011" t="str">
        <v>ARGENT</v>
      </c>
      <c r="M1011" t="str">
        <v>FR</v>
      </c>
      <c r="N1011" t="str">
        <v>F4</v>
      </c>
      <c r="O1011" t="str">
        <v>1.3G</v>
      </c>
      <c r="P1011" t="str">
        <v>1008-F4-69252667</v>
      </c>
      <c r="Q1011">
        <v>0.7</v>
      </c>
      <c r="R1011" t="str">
        <v>25</v>
      </c>
      <c r="S1011">
        <v>75</v>
      </c>
      <c r="T1011" t="str">
        <v>F-00000480</v>
      </c>
      <c r="U1011">
        <v>0</v>
      </c>
      <c r="V1011">
        <v>7.3755</v>
      </c>
      <c r="W1011">
        <v>0</v>
      </c>
      <c r="X1011" t="str">
        <v/>
      </c>
    </row>
    <row r="1012">
      <c r="A1012" t="str">
        <v>AutoTable</v>
      </c>
      <c r="D1012" t="str">
        <v>SDFGR75MF2</v>
      </c>
      <c r="E1012" t="str">
        <v>GRAPPE 75 MM ASSORTIES R2 SDF</v>
      </c>
      <c r="F1012" t="str">
        <v>CLIENT SDF</v>
      </c>
      <c r="G1012" t="str">
        <v/>
      </c>
      <c r="H1012" t="str">
        <v>BOMBE</v>
      </c>
      <c r="I1012" t="str">
        <v>SDF</v>
      </c>
      <c r="J1012">
        <v>75</v>
      </c>
      <c r="K1012" t="str">
        <v>MULTI EFFETS</v>
      </c>
      <c r="L1012" t="str">
        <v>ASSORTI</v>
      </c>
      <c r="M1012" t="str">
        <v>FR</v>
      </c>
      <c r="N1012" t="str">
        <v>F4</v>
      </c>
      <c r="O1012" t="str">
        <v>1.3G</v>
      </c>
      <c r="P1012" t="str">
        <v>1008-F4-69252667</v>
      </c>
      <c r="Q1012">
        <v>0.7</v>
      </c>
      <c r="R1012" t="str">
        <v>25</v>
      </c>
      <c r="S1012">
        <v>75</v>
      </c>
      <c r="T1012" t="str">
        <v>F-00000480</v>
      </c>
      <c r="U1012">
        <v>0</v>
      </c>
      <c r="V1012">
        <v>7.22125</v>
      </c>
      <c r="W1012">
        <v>0</v>
      </c>
      <c r="X1012" t="str">
        <v/>
      </c>
    </row>
    <row r="1013">
      <c r="A1013" t="str">
        <v>AutoTable</v>
      </c>
      <c r="D1013" t="str">
        <v>SDFGR75MF3</v>
      </c>
      <c r="E1013" t="str">
        <v>GRAPPES 75 MM ASSORTIES R3 SDF</v>
      </c>
      <c r="F1013" t="str">
        <v>CLIENT SDF</v>
      </c>
      <c r="G1013" t="str">
        <v/>
      </c>
      <c r="H1013" t="str">
        <v>BOMBE</v>
      </c>
      <c r="I1013" t="str">
        <v>SDF</v>
      </c>
      <c r="J1013">
        <v>75</v>
      </c>
      <c r="K1013" t="str">
        <v>MULTI EFFETS</v>
      </c>
      <c r="L1013" t="str">
        <v>ASSORTI</v>
      </c>
      <c r="M1013" t="str">
        <v>FR</v>
      </c>
      <c r="N1013" t="str">
        <v>F4</v>
      </c>
      <c r="O1013" t="str">
        <v>1.3G</v>
      </c>
      <c r="P1013" t="str">
        <v>1008-F4-69252667</v>
      </c>
      <c r="Q1013">
        <v>0.7</v>
      </c>
      <c r="R1013" t="str">
        <v>25</v>
      </c>
      <c r="S1013">
        <v>75</v>
      </c>
      <c r="T1013" t="str">
        <v>F-00000480</v>
      </c>
      <c r="U1013">
        <v>0</v>
      </c>
      <c r="V1013">
        <v>6.9</v>
      </c>
      <c r="W1013">
        <v>0</v>
      </c>
      <c r="X1013" t="str">
        <v/>
      </c>
    </row>
    <row r="1014">
      <c r="A1014" t="str">
        <v>AutoTable</v>
      </c>
      <c r="D1014" t="str">
        <v>SDFGR75MF4</v>
      </c>
      <c r="E1014" t="str">
        <v>GRAPPE 75 MM ASSORTIES R4 SDF</v>
      </c>
      <c r="F1014" t="str">
        <v>CLIENT SDF</v>
      </c>
      <c r="G1014" t="str">
        <v/>
      </c>
      <c r="H1014" t="str">
        <v>BOMBE</v>
      </c>
      <c r="I1014" t="str">
        <v>SDF</v>
      </c>
      <c r="J1014">
        <v>75</v>
      </c>
      <c r="K1014" t="str">
        <v>MULTI EFFETS</v>
      </c>
      <c r="L1014" t="str">
        <v>ASSORTI</v>
      </c>
      <c r="M1014" t="str">
        <v>FR</v>
      </c>
      <c r="N1014" t="str">
        <v>F4</v>
      </c>
      <c r="O1014" t="str">
        <v>1.3G</v>
      </c>
      <c r="P1014" t="str">
        <v>1008-F4-69252667</v>
      </c>
      <c r="Q1014">
        <v>0.7</v>
      </c>
      <c r="R1014" t="str">
        <v>25</v>
      </c>
      <c r="S1014">
        <v>75</v>
      </c>
      <c r="T1014" t="str">
        <v>F-00000480</v>
      </c>
      <c r="U1014">
        <v>0</v>
      </c>
      <c r="V1014">
        <v>7.341</v>
      </c>
      <c r="W1014">
        <v>0</v>
      </c>
      <c r="X1014" t="str">
        <v/>
      </c>
    </row>
    <row r="1015">
      <c r="A1015" t="str">
        <v>AutoTable</v>
      </c>
      <c r="D1015" t="str">
        <v>SDFGR75RR2</v>
      </c>
      <c r="E1015" t="str">
        <v>GRAPPE 75 MM BBES ROUGES R2</v>
      </c>
      <c r="F1015" t="str">
        <v>CLIENT SDF</v>
      </c>
      <c r="G1015" t="str">
        <v/>
      </c>
      <c r="H1015" t="str">
        <v>BOMBE</v>
      </c>
      <c r="I1015" t="str">
        <v>SDF</v>
      </c>
      <c r="J1015">
        <v>75</v>
      </c>
      <c r="K1015" t="str">
        <v>MULTI EFFETS</v>
      </c>
      <c r="L1015" t="str">
        <v>ROUGE</v>
      </c>
      <c r="M1015" t="str">
        <v>FR</v>
      </c>
      <c r="N1015" t="str">
        <v>F4</v>
      </c>
      <c r="O1015" t="str">
        <v>1.3G</v>
      </c>
      <c r="P1015" t="str">
        <v>1008-F4-69252667</v>
      </c>
      <c r="Q1015">
        <v>0.7</v>
      </c>
      <c r="R1015" t="str">
        <v>25</v>
      </c>
      <c r="S1015">
        <v>75</v>
      </c>
      <c r="T1015" t="str">
        <v>F-00000480</v>
      </c>
      <c r="U1015">
        <v>0</v>
      </c>
      <c r="V1015">
        <v>6.78188</v>
      </c>
      <c r="W1015">
        <v>0</v>
      </c>
      <c r="X1015" t="str">
        <v/>
      </c>
    </row>
    <row r="1016">
      <c r="A1016" t="str">
        <v>AutoTable</v>
      </c>
      <c r="D1016" t="str">
        <v>SDFGR75RR3</v>
      </c>
      <c r="E1016" t="str">
        <v>GRAPPE 75 MM BBES  ROUGES R3</v>
      </c>
      <c r="F1016" t="str">
        <v>CLIENT SDF</v>
      </c>
      <c r="G1016" t="str">
        <v/>
      </c>
      <c r="H1016" t="str">
        <v>BOMBE</v>
      </c>
      <c r="I1016" t="str">
        <v>SDF</v>
      </c>
      <c r="J1016">
        <v>75</v>
      </c>
      <c r="K1016" t="str">
        <v>MULTI EFFETS</v>
      </c>
      <c r="L1016" t="str">
        <v>ROUGE</v>
      </c>
      <c r="M1016" t="str">
        <v>FR</v>
      </c>
      <c r="N1016" t="str">
        <v>F4</v>
      </c>
      <c r="O1016" t="str">
        <v>1.3G</v>
      </c>
      <c r="P1016" t="str">
        <v>1008-F4-69252667</v>
      </c>
      <c r="Q1016">
        <v>0.7</v>
      </c>
      <c r="R1016" t="str">
        <v>25</v>
      </c>
      <c r="S1016">
        <v>75</v>
      </c>
      <c r="T1016" t="str">
        <v>F-00000480</v>
      </c>
      <c r="U1016">
        <v>0</v>
      </c>
      <c r="V1016">
        <v>6.81</v>
      </c>
      <c r="W1016">
        <v>0</v>
      </c>
      <c r="X1016" t="str">
        <v/>
      </c>
    </row>
    <row r="1017">
      <c r="A1017" t="str">
        <v>AutoTable</v>
      </c>
      <c r="D1017" t="str">
        <v>SDFGR75RR4</v>
      </c>
      <c r="E1017" t="str">
        <v>GRAPPE 75 MM BBES  ROUGES R4</v>
      </c>
      <c r="F1017" t="str">
        <v>CLIENT SDF</v>
      </c>
      <c r="G1017" t="str">
        <v/>
      </c>
      <c r="H1017" t="str">
        <v>BOMBE</v>
      </c>
      <c r="I1017" t="str">
        <v>SDF</v>
      </c>
      <c r="J1017">
        <v>75</v>
      </c>
      <c r="K1017" t="str">
        <v>MULTI EFFETS</v>
      </c>
      <c r="L1017" t="str">
        <v>ROUGE</v>
      </c>
      <c r="M1017" t="str">
        <v>FR</v>
      </c>
      <c r="N1017" t="str">
        <v>F4</v>
      </c>
      <c r="O1017" t="str">
        <v>1.3G</v>
      </c>
      <c r="P1017" t="str">
        <v>1008-F4-69252667</v>
      </c>
      <c r="Q1017">
        <v>0.7</v>
      </c>
      <c r="R1017" t="str">
        <v>25</v>
      </c>
      <c r="S1017">
        <v>75</v>
      </c>
      <c r="T1017" t="str">
        <v>F-00000480</v>
      </c>
      <c r="U1017">
        <v>0</v>
      </c>
      <c r="V1017">
        <v>6.8664</v>
      </c>
      <c r="W1017">
        <v>0</v>
      </c>
      <c r="X1017" t="str">
        <v/>
      </c>
    </row>
    <row r="1018">
      <c r="A1018" t="str">
        <v>AutoTable</v>
      </c>
      <c r="D1018" t="str">
        <v>SDFGR75VE2</v>
      </c>
      <c r="E1018" t="str">
        <v>GRAPPE 75 MM  VERT R2 SDF</v>
      </c>
      <c r="F1018" t="str">
        <v>CLIENT SDF</v>
      </c>
      <c r="G1018" t="str">
        <v/>
      </c>
      <c r="H1018" t="str">
        <v>BOMBE</v>
      </c>
      <c r="I1018" t="str">
        <v>SDF</v>
      </c>
      <c r="J1018">
        <v>75</v>
      </c>
      <c r="K1018" t="str">
        <v>MULTI EFFETS</v>
      </c>
      <c r="L1018" t="str">
        <v>VERT</v>
      </c>
      <c r="M1018" t="str">
        <v>FR</v>
      </c>
      <c r="N1018" t="str">
        <v>F4</v>
      </c>
      <c r="O1018" t="str">
        <v>1.3G</v>
      </c>
      <c r="P1018" t="str">
        <v>1008-F4-69252667</v>
      </c>
      <c r="Q1018">
        <v>0.7</v>
      </c>
      <c r="R1018" t="str">
        <v>25</v>
      </c>
      <c r="S1018">
        <v>75</v>
      </c>
      <c r="T1018" t="str">
        <v>F-00000480</v>
      </c>
      <c r="U1018">
        <v>0</v>
      </c>
      <c r="V1018">
        <v>6.82133</v>
      </c>
      <c r="W1018">
        <v>0</v>
      </c>
      <c r="X1018" t="str">
        <v/>
      </c>
    </row>
    <row r="1019">
      <c r="A1019" t="str">
        <v>AutoTable</v>
      </c>
      <c r="D1019" t="str">
        <v>SDFGR75VE3</v>
      </c>
      <c r="E1019" t="str">
        <v>GRAPPE 75MM VERTE R3 SDF</v>
      </c>
      <c r="F1019" t="str">
        <v>CLIENT SDF</v>
      </c>
      <c r="G1019" t="str">
        <v/>
      </c>
      <c r="H1019" t="str">
        <v>BOMBE</v>
      </c>
      <c r="I1019" t="str">
        <v>SDF</v>
      </c>
      <c r="J1019">
        <v>75</v>
      </c>
      <c r="K1019" t="str">
        <v>MULTI EFFETS</v>
      </c>
      <c r="L1019" t="str">
        <v>VERT</v>
      </c>
      <c r="M1019" t="str">
        <v>FR</v>
      </c>
      <c r="N1019" t="str">
        <v>F4</v>
      </c>
      <c r="O1019" t="str">
        <v>1.3G</v>
      </c>
      <c r="P1019" t="str">
        <v>1008-F4-69252667</v>
      </c>
      <c r="Q1019">
        <v>0.7</v>
      </c>
      <c r="R1019" t="str">
        <v>25</v>
      </c>
      <c r="S1019">
        <v>75</v>
      </c>
      <c r="T1019" t="str">
        <v>F-00000480</v>
      </c>
      <c r="U1019">
        <v>0</v>
      </c>
      <c r="V1019">
        <v>6.80452</v>
      </c>
      <c r="W1019">
        <v>0</v>
      </c>
      <c r="X1019" t="str">
        <v/>
      </c>
    </row>
    <row r="1020">
      <c r="A1020" t="str">
        <v>AutoTable</v>
      </c>
      <c r="D1020" t="str">
        <v>SDFGR75VE4</v>
      </c>
      <c r="E1020" t="str">
        <v>GRAPPE 75MM VERTE R4 SDF</v>
      </c>
      <c r="F1020" t="str">
        <v>CLIENT SDF</v>
      </c>
      <c r="G1020" t="str">
        <v/>
      </c>
      <c r="H1020" t="str">
        <v>BOMBE</v>
      </c>
      <c r="I1020" t="str">
        <v>SDF</v>
      </c>
      <c r="J1020">
        <v>75</v>
      </c>
      <c r="K1020" t="str">
        <v>MULTI EFFETS</v>
      </c>
      <c r="L1020" t="str">
        <v>VERT</v>
      </c>
      <c r="M1020" t="str">
        <v>FR</v>
      </c>
      <c r="N1020" t="str">
        <v>F4</v>
      </c>
      <c r="O1020" t="str">
        <v>1.3G</v>
      </c>
      <c r="P1020" t="str">
        <v>1008-F4-69252667</v>
      </c>
      <c r="Q1020">
        <v>0.7</v>
      </c>
      <c r="R1020" t="str">
        <v>25</v>
      </c>
      <c r="S1020">
        <v>75</v>
      </c>
      <c r="T1020" t="str">
        <v>F-00000480</v>
      </c>
      <c r="U1020">
        <v>0</v>
      </c>
      <c r="V1020">
        <v>6.91</v>
      </c>
      <c r="W1020">
        <v>0</v>
      </c>
      <c r="X1020" t="str">
        <v/>
      </c>
    </row>
    <row r="1021">
      <c r="A1021" t="str">
        <v>AutoTable</v>
      </c>
      <c r="D1021" t="str">
        <v>SDFGR75VI2</v>
      </c>
      <c r="E1021" t="str">
        <v>75 MM GRAPPE VIOLLETTE R2 SDF</v>
      </c>
      <c r="F1021" t="str">
        <v>CLIENT SDF</v>
      </c>
      <c r="G1021" t="str">
        <v/>
      </c>
      <c r="H1021" t="str">
        <v>BOMBE</v>
      </c>
      <c r="I1021" t="str">
        <v>SDF</v>
      </c>
      <c r="J1021">
        <v>75</v>
      </c>
      <c r="K1021" t="str">
        <v>MULTI EFFETS</v>
      </c>
      <c r="L1021" t="str">
        <v>VIOLET</v>
      </c>
      <c r="M1021" t="str">
        <v>FR</v>
      </c>
      <c r="N1021" t="str">
        <v>F4</v>
      </c>
      <c r="O1021" t="str">
        <v>1.3G</v>
      </c>
      <c r="P1021" t="str">
        <v>1008-F4-69252667</v>
      </c>
      <c r="Q1021">
        <v>0.7</v>
      </c>
      <c r="R1021" t="str">
        <v>25</v>
      </c>
      <c r="S1021">
        <v>75</v>
      </c>
      <c r="T1021" t="str">
        <v>F-00000480</v>
      </c>
      <c r="U1021">
        <v>0</v>
      </c>
      <c r="V1021">
        <v>6.53</v>
      </c>
      <c r="W1021">
        <v>0</v>
      </c>
      <c r="X1021" t="str">
        <v/>
      </c>
    </row>
    <row r="1022">
      <c r="A1022" t="str">
        <v>AutoTable</v>
      </c>
      <c r="D1022" t="str">
        <v>SDFGR75VI3</v>
      </c>
      <c r="E1022" t="str">
        <v>GRAPPE 75 MM VIOLETTE R3 SDF</v>
      </c>
      <c r="F1022" t="str">
        <v>CLIENT SDF</v>
      </c>
      <c r="G1022" t="str">
        <v/>
      </c>
      <c r="H1022" t="str">
        <v>BOMBE</v>
      </c>
      <c r="I1022" t="str">
        <v>SDF</v>
      </c>
      <c r="J1022">
        <v>75</v>
      </c>
      <c r="K1022" t="str">
        <v>MULTI EFFETS</v>
      </c>
      <c r="L1022" t="str">
        <v>VIOLET</v>
      </c>
      <c r="M1022" t="str">
        <v>FR</v>
      </c>
      <c r="N1022" t="str">
        <v>F4</v>
      </c>
      <c r="O1022" t="str">
        <v>1.3G</v>
      </c>
      <c r="P1022" t="str">
        <v>1008-F4-69252667</v>
      </c>
      <c r="Q1022">
        <v>0.7</v>
      </c>
      <c r="R1022" t="str">
        <v>25</v>
      </c>
      <c r="S1022">
        <v>75</v>
      </c>
      <c r="T1022" t="str">
        <v>F-00000480</v>
      </c>
      <c r="U1022">
        <v>0</v>
      </c>
      <c r="V1022">
        <v>6.53</v>
      </c>
      <c r="W1022">
        <v>0</v>
      </c>
      <c r="X1022" t="str">
        <v/>
      </c>
    </row>
    <row r="1023">
      <c r="A1023" t="str">
        <v>AutoTable</v>
      </c>
      <c r="D1023" t="str">
        <v>SDFGR75VI4</v>
      </c>
      <c r="E1023" t="str">
        <v>GRAPPE 75MM VIOLETTE R4 SDF</v>
      </c>
      <c r="F1023" t="str">
        <v>CLIENT SDF</v>
      </c>
      <c r="G1023" t="str">
        <v/>
      </c>
      <c r="H1023" t="str">
        <v>BOMBE</v>
      </c>
      <c r="I1023" t="str">
        <v>SDF</v>
      </c>
      <c r="J1023">
        <v>75</v>
      </c>
      <c r="K1023" t="str">
        <v>MULTI EFFETS</v>
      </c>
      <c r="L1023" t="str">
        <v>VIOLET</v>
      </c>
      <c r="M1023" t="str">
        <v>FR</v>
      </c>
      <c r="N1023" t="str">
        <v>F4</v>
      </c>
      <c r="O1023" t="str">
        <v>1.3G</v>
      </c>
      <c r="P1023" t="str">
        <v>1008-F4-69252667</v>
      </c>
      <c r="Q1023">
        <v>0.7</v>
      </c>
      <c r="R1023" t="str">
        <v>25</v>
      </c>
      <c r="S1023">
        <v>75</v>
      </c>
      <c r="T1023" t="str">
        <v>F-00000480</v>
      </c>
      <c r="U1023">
        <v>0</v>
      </c>
      <c r="V1023">
        <v>6.65</v>
      </c>
      <c r="W1023">
        <v>0</v>
      </c>
      <c r="X1023" t="str">
        <v/>
      </c>
    </row>
    <row r="1024">
      <c r="A1024" t="str">
        <v>AutoTable</v>
      </c>
      <c r="D1024" t="str">
        <v>SFD77075-20R2</v>
      </c>
      <c r="E1024" t="str">
        <v>GRAPPE 75 MM ASSORTIE TRAINEE R2 SDF</v>
      </c>
      <c r="F1024" t="str">
        <v>CLIENT SDF</v>
      </c>
      <c r="G1024" t="str">
        <v/>
      </c>
      <c r="H1024" t="str">
        <v>BOMBE</v>
      </c>
      <c r="I1024" t="str">
        <v>SDF</v>
      </c>
      <c r="J1024">
        <v>75</v>
      </c>
      <c r="K1024" t="str">
        <v>PIVOINE TRAINEE</v>
      </c>
      <c r="L1024" t="str">
        <v>ASSORTI</v>
      </c>
      <c r="M1024" t="str">
        <v>FR</v>
      </c>
      <c r="N1024" t="str">
        <v>F4</v>
      </c>
      <c r="O1024" t="str">
        <v>1.3G</v>
      </c>
      <c r="P1024" t="str">
        <v>1008-F4-69245223</v>
      </c>
      <c r="Q1024">
        <v>0.85</v>
      </c>
      <c r="R1024" t="str">
        <v>10</v>
      </c>
      <c r="S1024">
        <v>75</v>
      </c>
      <c r="T1024" t="str">
        <v>F-00000480</v>
      </c>
      <c r="U1024">
        <v>0</v>
      </c>
      <c r="V1024">
        <v>0</v>
      </c>
      <c r="W1024">
        <v>0</v>
      </c>
      <c r="X1024" t="str">
        <v/>
      </c>
    </row>
    <row r="1025">
      <c r="A1025" t="str">
        <v>AutoTable</v>
      </c>
      <c r="D1025" t="str">
        <v>SFD77075-20R3</v>
      </c>
      <c r="E1025" t="str">
        <v>GRAPPE 75 MM ASSORTIE TRAINEE R2 SDF</v>
      </c>
      <c r="F1025" t="str">
        <v>CLIENT SDF</v>
      </c>
      <c r="G1025" t="str">
        <v/>
      </c>
      <c r="H1025" t="str">
        <v>BOMBE</v>
      </c>
      <c r="I1025" t="str">
        <v>SDF</v>
      </c>
      <c r="J1025">
        <v>75</v>
      </c>
      <c r="K1025" t="str">
        <v>PIVOINE TRAINEE</v>
      </c>
      <c r="L1025" t="str">
        <v>ASSORTI</v>
      </c>
      <c r="M1025" t="str">
        <v>FR</v>
      </c>
      <c r="N1025" t="str">
        <v>F4</v>
      </c>
      <c r="O1025" t="str">
        <v>1.3G</v>
      </c>
      <c r="P1025" t="str">
        <v>1008-F4-69245223</v>
      </c>
      <c r="Q1025">
        <v>0.85</v>
      </c>
      <c r="R1025" t="str">
        <v>10</v>
      </c>
      <c r="S1025">
        <v>75</v>
      </c>
      <c r="T1025" t="str">
        <v>F-00000480</v>
      </c>
      <c r="U1025">
        <v>0</v>
      </c>
      <c r="V1025">
        <v>0</v>
      </c>
      <c r="W1025">
        <v>0</v>
      </c>
      <c r="X1025" t="str">
        <v/>
      </c>
    </row>
    <row r="1026">
      <c r="A1026" t="str">
        <v>AutoTable</v>
      </c>
      <c r="D1026" t="str">
        <v>SFD77075-20R4</v>
      </c>
      <c r="E1026" t="str">
        <v>GRAPPE 75 MM ASSORTIES TRAINEE R4 SDF</v>
      </c>
      <c r="F1026" t="str">
        <v>CLIENT SDF</v>
      </c>
      <c r="G1026" t="str">
        <v/>
      </c>
      <c r="H1026" t="str">
        <v>BOMBE</v>
      </c>
      <c r="I1026" t="str">
        <v>SDF</v>
      </c>
      <c r="J1026">
        <v>75</v>
      </c>
      <c r="K1026" t="str">
        <v>PIVOINE TRAINEE</v>
      </c>
      <c r="L1026" t="str">
        <v>ASSORTI</v>
      </c>
      <c r="M1026" t="str">
        <v>FR</v>
      </c>
      <c r="N1026" t="str">
        <v>F4</v>
      </c>
      <c r="O1026" t="str">
        <v>1.3G</v>
      </c>
      <c r="P1026" t="str">
        <v>1008-F4-69245223</v>
      </c>
      <c r="Q1026">
        <v>0.85</v>
      </c>
      <c r="R1026" t="str">
        <v>25</v>
      </c>
      <c r="S1026">
        <v>75</v>
      </c>
      <c r="T1026" t="str">
        <v>F-00000480</v>
      </c>
      <c r="U1026">
        <v>0</v>
      </c>
      <c r="V1026">
        <v>0</v>
      </c>
      <c r="W1026">
        <v>0</v>
      </c>
      <c r="X1026" t="str">
        <v/>
      </c>
    </row>
    <row r="1027">
      <c r="A1027" t="str">
        <v>AutoTable</v>
      </c>
      <c r="D1027" t="str">
        <v>71160-01</v>
      </c>
      <c r="E1027" t="str">
        <v>MARRON D'AIR 60 MM TITANIUM AVEC TRONC AD/BB/64779</v>
      </c>
      <c r="F1027" t="str">
        <v>A DETRUIRE</v>
      </c>
      <c r="G1027" t="str">
        <v/>
      </c>
      <c r="H1027" t="str">
        <v>BOMBE</v>
      </c>
      <c r="I1027" t="str">
        <v>SPHERIQUE</v>
      </c>
      <c r="J1027">
        <v>60</v>
      </c>
      <c r="K1027" t="str">
        <v/>
      </c>
      <c r="L1027" t="str">
        <v/>
      </c>
      <c r="M1027" t="str">
        <v>CN</v>
      </c>
      <c r="N1027" t="str">
        <v>K4</v>
      </c>
      <c r="O1027" t="str">
        <v>1.1G</v>
      </c>
      <c r="P1027" t="str">
        <v>AD/BB/64779</v>
      </c>
      <c r="Q1027">
        <v>0.08</v>
      </c>
      <c r="R1027" t="str">
        <v>2,8</v>
      </c>
      <c r="S1027">
        <v>140</v>
      </c>
      <c r="T1027" t="str">
        <v>F-00000300</v>
      </c>
      <c r="U1027">
        <v>0</v>
      </c>
      <c r="V1027">
        <v>0.59</v>
      </c>
      <c r="W1027">
        <v>0</v>
      </c>
      <c r="X1027" t="str">
        <v/>
      </c>
    </row>
    <row r="1028">
      <c r="A1028" t="str">
        <v>AutoTable</v>
      </c>
      <c r="D1028" t="str">
        <v>76025-89</v>
      </c>
      <c r="E1028" t="str">
        <v>BOMBE 250 MM FILET D'ARGENT AD/BB/64082 K4</v>
      </c>
      <c r="F1028" t="str">
        <v>ANCIENNES REFS</v>
      </c>
      <c r="G1028" t="str">
        <v/>
      </c>
      <c r="H1028" t="str">
        <v>BOMBE</v>
      </c>
      <c r="I1028" t="str">
        <v>SPHERIQUE</v>
      </c>
      <c r="J1028">
        <v>250</v>
      </c>
      <c r="K1028" t="str">
        <v/>
      </c>
      <c r="L1028" t="str">
        <v/>
      </c>
      <c r="M1028" t="str">
        <v>CN</v>
      </c>
      <c r="N1028" t="str">
        <v>K4</v>
      </c>
      <c r="O1028" t="str">
        <v>1.1G</v>
      </c>
      <c r="P1028" t="str">
        <v>AD/BB/64082</v>
      </c>
      <c r="Q1028">
        <v>5.64</v>
      </c>
      <c r="R1028" t="str">
        <v>5,7</v>
      </c>
      <c r="S1028">
        <v>250</v>
      </c>
      <c r="T1028" t="str">
        <v>F-00000262</v>
      </c>
      <c r="U1028">
        <v>0</v>
      </c>
      <c r="V1028">
        <v>25.86</v>
      </c>
      <c r="W1028">
        <v>0</v>
      </c>
      <c r="X1028" t="str">
        <v/>
      </c>
    </row>
    <row r="1029">
      <c r="A1029" t="str">
        <v>AutoTable</v>
      </c>
      <c r="D1029" t="str">
        <v>76030-81</v>
      </c>
      <c r="E1029" t="str">
        <v>BOMBE 300 MM FILET D'OR AD/BB/64079 K4</v>
      </c>
      <c r="F1029" t="str">
        <v>ANCIENNES REFS</v>
      </c>
      <c r="G1029" t="str">
        <v/>
      </c>
      <c r="H1029" t="str">
        <v>BOMBE</v>
      </c>
      <c r="I1029" t="str">
        <v>SPHERIQUE</v>
      </c>
      <c r="J1029">
        <v>300</v>
      </c>
      <c r="K1029" t="str">
        <v/>
      </c>
      <c r="L1029" t="str">
        <v/>
      </c>
      <c r="M1029" t="str">
        <v>CN</v>
      </c>
      <c r="N1029" t="str">
        <v>K4</v>
      </c>
      <c r="O1029" t="str">
        <v>1.1G</v>
      </c>
      <c r="P1029" t="str">
        <v>AD/BB/64079</v>
      </c>
      <c r="Q1029">
        <v>8.65</v>
      </c>
      <c r="R1029" t="str">
        <v>6,4</v>
      </c>
      <c r="S1029">
        <v>300</v>
      </c>
      <c r="T1029" t="str">
        <v>F-00000262</v>
      </c>
      <c r="U1029">
        <v>0</v>
      </c>
      <c r="V1029">
        <v>50.59</v>
      </c>
      <c r="W1029">
        <v>0</v>
      </c>
      <c r="X1029" t="str">
        <v/>
      </c>
    </row>
    <row r="1030">
      <c r="A1030" t="str">
        <v>AutoTable</v>
      </c>
      <c r="D1030" t="str">
        <v>76030-89</v>
      </c>
      <c r="E1030" t="str">
        <v>BOMBE 300 MM FILET D'ARGENT AD/BB/64080 K4</v>
      </c>
      <c r="F1030" t="str">
        <v>ANCIENNES REFS</v>
      </c>
      <c r="G1030" t="str">
        <v/>
      </c>
      <c r="H1030" t="str">
        <v>BOMBE</v>
      </c>
      <c r="I1030" t="str">
        <v>SPHERIQUE</v>
      </c>
      <c r="J1030">
        <v>300</v>
      </c>
      <c r="K1030" t="str">
        <v/>
      </c>
      <c r="L1030" t="str">
        <v/>
      </c>
      <c r="M1030" t="str">
        <v>CN</v>
      </c>
      <c r="N1030" t="str">
        <v>K4</v>
      </c>
      <c r="O1030" t="str">
        <v>1.1G</v>
      </c>
      <c r="P1030" t="str">
        <v>AD/BB/64080</v>
      </c>
      <c r="Q1030">
        <v>8.85</v>
      </c>
      <c r="R1030" t="str">
        <v>6,4</v>
      </c>
      <c r="S1030">
        <v>300</v>
      </c>
      <c r="T1030" t="str">
        <v>F-00000262</v>
      </c>
      <c r="U1030">
        <v>0</v>
      </c>
      <c r="V1030">
        <v>50.59</v>
      </c>
      <c r="W1030">
        <v>0</v>
      </c>
      <c r="X1030" t="str">
        <v/>
      </c>
    </row>
    <row r="1031">
      <c r="A1031" t="str">
        <v>AutoTable</v>
      </c>
      <c r="D1031" t="str">
        <v>62010</v>
      </c>
      <c r="E1031" t="str">
        <v>BBE Ø100 PAILLETTES OR À CLIGNO ROSE</v>
      </c>
      <c r="F1031" t="str">
        <v>1</v>
      </c>
      <c r="G1031" t="str">
        <v>2020</v>
      </c>
      <c r="H1031" t="str">
        <v>BOMBE</v>
      </c>
      <c r="I1031" t="str">
        <v>SPHERIQUE</v>
      </c>
      <c r="J1031">
        <v>100</v>
      </c>
      <c r="K1031" t="str">
        <v>CLIGNO</v>
      </c>
      <c r="L1031" t="str">
        <v>ROSE</v>
      </c>
      <c r="M1031" t="str">
        <v>EU</v>
      </c>
      <c r="N1031" t="str">
        <v>F4</v>
      </c>
      <c r="O1031" t="str">
        <v>1.3G</v>
      </c>
      <c r="P1031" t="str">
        <v>0163-F4-1215</v>
      </c>
      <c r="Q1031">
        <v>0.308</v>
      </c>
      <c r="R1031" t="str">
        <v>3,6</v>
      </c>
      <c r="S1031">
        <v>100</v>
      </c>
      <c r="T1031" t="str">
        <v>F-00000211</v>
      </c>
      <c r="U1031">
        <v>0</v>
      </c>
      <c r="V1031">
        <v>0</v>
      </c>
      <c r="W1031">
        <v>24</v>
      </c>
      <c r="X1031" t="str">
        <v/>
      </c>
    </row>
    <row r="1032">
      <c r="A1032" t="str">
        <v>AutoTable</v>
      </c>
      <c r="D1032" t="str">
        <v>62050</v>
      </c>
      <c r="E1032" t="str">
        <v>BBE Ø50 PAILLETTES OR À CLIGNO ROSE</v>
      </c>
      <c r="F1032" t="str">
        <v>1</v>
      </c>
      <c r="G1032" t="str">
        <v>2019</v>
      </c>
      <c r="H1032" t="str">
        <v>BOMBE</v>
      </c>
      <c r="I1032" t="str">
        <v>SPHERIQUE</v>
      </c>
      <c r="J1032">
        <v>50</v>
      </c>
      <c r="K1032" t="str">
        <v>CLIGNO</v>
      </c>
      <c r="L1032" t="str">
        <v>ROSE</v>
      </c>
      <c r="M1032" t="str">
        <v>EU</v>
      </c>
      <c r="N1032" t="str">
        <v>F4</v>
      </c>
      <c r="O1032" t="str">
        <v>1.3G</v>
      </c>
      <c r="P1032" t="str">
        <v>0163-F4-2220</v>
      </c>
      <c r="Q1032">
        <v>0.091</v>
      </c>
      <c r="R1032" t="str">
        <v>2</v>
      </c>
      <c r="S1032">
        <v>50</v>
      </c>
      <c r="T1032" t="str">
        <v>F-00000211</v>
      </c>
      <c r="U1032">
        <v>84</v>
      </c>
      <c r="V1032">
        <v>2.72</v>
      </c>
      <c r="W1032">
        <v>80</v>
      </c>
      <c r="X1032" t="str">
        <v>https://youtu.be/YJW-mAmPIOI</v>
      </c>
    </row>
    <row r="1033">
      <c r="A1033" t="str">
        <v>AutoTable</v>
      </c>
      <c r="D1033" t="str">
        <v>62075</v>
      </c>
      <c r="E1033" t="str">
        <v>BBE Ø75 PAILLETTES OR À CLIGNO ROSE</v>
      </c>
      <c r="F1033" t="str">
        <v>1</v>
      </c>
      <c r="G1033" t="str">
        <v>2020</v>
      </c>
      <c r="H1033" t="str">
        <v>BOMBE</v>
      </c>
      <c r="I1033" t="str">
        <v>SPHERIQUE</v>
      </c>
      <c r="J1033">
        <v>75</v>
      </c>
      <c r="K1033" t="str">
        <v>CLIGNO</v>
      </c>
      <c r="L1033" t="str">
        <v>ROSE</v>
      </c>
      <c r="M1033" t="str">
        <v>EU</v>
      </c>
      <c r="N1033" t="str">
        <v>F4</v>
      </c>
      <c r="O1033" t="str">
        <v>1.3G</v>
      </c>
      <c r="P1033" t="str">
        <v>0163-F4-1214</v>
      </c>
      <c r="Q1033">
        <v>0.136</v>
      </c>
      <c r="R1033" t="str">
        <v>3,3</v>
      </c>
      <c r="S1033">
        <v>75</v>
      </c>
      <c r="T1033" t="str">
        <v>F-00000211</v>
      </c>
      <c r="U1033">
        <v>0</v>
      </c>
      <c r="V1033">
        <v>2.72</v>
      </c>
      <c r="W1033">
        <v>48</v>
      </c>
      <c r="X1033" t="str">
        <v/>
      </c>
    </row>
    <row r="1034">
      <c r="A1034" t="str">
        <v>AutoTable</v>
      </c>
      <c r="D1034" t="str">
        <v>62120PO</v>
      </c>
      <c r="E1034" t="str">
        <v>BOMBE 200 MM FRISSONNANTE OR 1395-F4-0620</v>
      </c>
      <c r="F1034" t="str">
        <v>ANCIENNES REFS</v>
      </c>
      <c r="G1034" t="str">
        <v/>
      </c>
      <c r="H1034" t="str">
        <v>BOMBE</v>
      </c>
      <c r="I1034" t="str">
        <v>SPHERIQUE</v>
      </c>
      <c r="J1034">
        <v>200</v>
      </c>
      <c r="K1034" t="str">
        <v/>
      </c>
      <c r="L1034" t="str">
        <v/>
      </c>
      <c r="M1034" t="str">
        <v>EU</v>
      </c>
      <c r="N1034" t="str">
        <v>C4</v>
      </c>
      <c r="O1034" t="str">
        <v>1.3G</v>
      </c>
      <c r="P1034" t="str">
        <v>1395-F4-0620</v>
      </c>
      <c r="Q1034">
        <v>3.385</v>
      </c>
      <c r="R1034" t="str">
        <v>3</v>
      </c>
      <c r="S1034">
        <v>200</v>
      </c>
      <c r="T1034" t="str">
        <v>F-00000317</v>
      </c>
      <c r="U1034">
        <v>0</v>
      </c>
      <c r="V1034">
        <v>0</v>
      </c>
      <c r="W1034">
        <v>0</v>
      </c>
      <c r="X1034" t="str">
        <v/>
      </c>
    </row>
    <row r="1035">
      <c r="A1035" t="str">
        <v>AutoTable</v>
      </c>
      <c r="D1035" t="str">
        <v>64710</v>
      </c>
      <c r="E1035" t="str">
        <v>BBE Ø100 PAILLETTES ARGENT + TC ARGENT</v>
      </c>
      <c r="F1035" t="str">
        <v>1</v>
      </c>
      <c r="G1035" t="str">
        <v/>
      </c>
      <c r="H1035" t="str">
        <v>BOMBE</v>
      </c>
      <c r="I1035" t="str">
        <v>SPHERIQUE</v>
      </c>
      <c r="J1035">
        <v>100</v>
      </c>
      <c r="K1035" t="str">
        <v>CLIGNO</v>
      </c>
      <c r="L1035" t="str">
        <v>ARGENT</v>
      </c>
      <c r="M1035" t="str">
        <v>EU</v>
      </c>
      <c r="N1035" t="str">
        <v>F4</v>
      </c>
      <c r="O1035" t="str">
        <v>1.3G</v>
      </c>
      <c r="P1035" t="str">
        <v>0163-F4-1223</v>
      </c>
      <c r="Q1035">
        <v>0.65</v>
      </c>
      <c r="R1035" t="str">
        <v>3,6</v>
      </c>
      <c r="S1035">
        <v>100</v>
      </c>
      <c r="T1035" t="str">
        <v>F-00000211</v>
      </c>
      <c r="U1035">
        <v>36</v>
      </c>
      <c r="V1035">
        <v>18.5</v>
      </c>
      <c r="W1035">
        <v>0</v>
      </c>
      <c r="X1035" t="str">
        <v>https://youtu.be/PLpv_hKnWQ0</v>
      </c>
    </row>
    <row r="1036">
      <c r="A1036" t="str">
        <v>AutoTable</v>
      </c>
      <c r="D1036" t="str">
        <v>64712</v>
      </c>
      <c r="E1036" t="str">
        <v>BBE Ø125 PAILLETTES ARGENT + TC ARGENT</v>
      </c>
      <c r="F1036" t="str">
        <v>1</v>
      </c>
      <c r="G1036" t="str">
        <v/>
      </c>
      <c r="H1036" t="str">
        <v>BOMBE</v>
      </c>
      <c r="I1036" t="str">
        <v>SPHERIQUE</v>
      </c>
      <c r="J1036">
        <v>125</v>
      </c>
      <c r="K1036" t="str">
        <v>CLIGNO</v>
      </c>
      <c r="L1036" t="str">
        <v>ARGENT</v>
      </c>
      <c r="M1036" t="str">
        <v>EU</v>
      </c>
      <c r="N1036" t="str">
        <v>F4</v>
      </c>
      <c r="O1036" t="str">
        <v>1.3G</v>
      </c>
      <c r="P1036" t="str">
        <v>0163-F4-2221</v>
      </c>
      <c r="Q1036">
        <v>0.919</v>
      </c>
      <c r="R1036" t="str">
        <v>4</v>
      </c>
      <c r="S1036">
        <v>125</v>
      </c>
      <c r="T1036" t="str">
        <v>F-00000211</v>
      </c>
      <c r="U1036">
        <v>8</v>
      </c>
      <c r="V1036">
        <v>24.22</v>
      </c>
      <c r="W1036">
        <v>0</v>
      </c>
      <c r="X1036" t="str">
        <v>https://tinyurl.com/y6sf5vv4</v>
      </c>
    </row>
    <row r="1037">
      <c r="A1037" t="str">
        <v>AutoTable</v>
      </c>
      <c r="D1037" t="str">
        <v>64715</v>
      </c>
      <c r="E1037" t="str">
        <v>BBE Ø150 PAILLETTES ARGENT + TC ARGENT</v>
      </c>
      <c r="F1037" t="str">
        <v>1</v>
      </c>
      <c r="G1037" t="str">
        <v/>
      </c>
      <c r="H1037" t="str">
        <v>BOMBE</v>
      </c>
      <c r="I1037" t="str">
        <v>SPHERIQUE</v>
      </c>
      <c r="J1037">
        <v>150</v>
      </c>
      <c r="K1037" t="str">
        <v>CLIGNO</v>
      </c>
      <c r="L1037" t="str">
        <v>ARGENT</v>
      </c>
      <c r="M1037" t="str">
        <v>EU</v>
      </c>
      <c r="N1037" t="str">
        <v>F4</v>
      </c>
      <c r="O1037" t="str">
        <v>1.3G</v>
      </c>
      <c r="P1037" t="str">
        <v>0163-F4-1216</v>
      </c>
      <c r="Q1037">
        <v>1.424</v>
      </c>
      <c r="R1037" t="str">
        <v>4,3</v>
      </c>
      <c r="S1037">
        <v>150</v>
      </c>
      <c r="T1037" t="str">
        <v>F-00000211</v>
      </c>
      <c r="U1037">
        <v>23</v>
      </c>
      <c r="V1037">
        <v>29.8</v>
      </c>
      <c r="W1037">
        <v>0</v>
      </c>
      <c r="X1037" t="str">
        <v>https://tinyurl.com/yy8y783s</v>
      </c>
    </row>
    <row r="1038">
      <c r="A1038" t="str">
        <v>AutoTable</v>
      </c>
      <c r="D1038" t="str">
        <v>64750</v>
      </c>
      <c r="E1038" t="str">
        <v>BBE Ø50 PAILLETTES ARGENT + TC ARGENT</v>
      </c>
      <c r="F1038" t="str">
        <v>1</v>
      </c>
      <c r="G1038" t="str">
        <v/>
      </c>
      <c r="H1038" t="str">
        <v>BOMBE</v>
      </c>
      <c r="I1038" t="str">
        <v>SPHERIQUE</v>
      </c>
      <c r="J1038">
        <v>50</v>
      </c>
      <c r="K1038" t="str">
        <v>CLIGNO</v>
      </c>
      <c r="L1038" t="str">
        <v>ARGENT</v>
      </c>
      <c r="M1038" t="str">
        <v>EU</v>
      </c>
      <c r="N1038" t="str">
        <v>F4</v>
      </c>
      <c r="O1038" t="str">
        <v>1.3G</v>
      </c>
      <c r="P1038" t="str">
        <v>0163-F4-2220</v>
      </c>
      <c r="Q1038">
        <v>0.091</v>
      </c>
      <c r="R1038" t="str">
        <v>2</v>
      </c>
      <c r="S1038">
        <v>50</v>
      </c>
      <c r="T1038" t="str">
        <v>F-00000211</v>
      </c>
      <c r="U1038">
        <v>156</v>
      </c>
      <c r="V1038">
        <v>4.16</v>
      </c>
      <c r="W1038">
        <v>0</v>
      </c>
      <c r="X1038" t="str">
        <v>https://youtu.be/395YCjzh9fs</v>
      </c>
    </row>
    <row r="1039">
      <c r="A1039" t="str">
        <v>AutoTable</v>
      </c>
      <c r="D1039" t="str">
        <v>64775</v>
      </c>
      <c r="E1039" t="str">
        <v>BBE Ø75 PAILLETTES ARGENT + TC ARGENT</v>
      </c>
      <c r="F1039" t="str">
        <v>1</v>
      </c>
      <c r="G1039" t="str">
        <v/>
      </c>
      <c r="H1039" t="str">
        <v>BOMBE</v>
      </c>
      <c r="I1039" t="str">
        <v>SPHERIQUE</v>
      </c>
      <c r="J1039">
        <v>75</v>
      </c>
      <c r="K1039" t="str">
        <v>CLIGNO</v>
      </c>
      <c r="L1039" t="str">
        <v>ARGENT</v>
      </c>
      <c r="M1039" t="str">
        <v>EU</v>
      </c>
      <c r="N1039" t="str">
        <v>F4</v>
      </c>
      <c r="O1039" t="str">
        <v>1.3G</v>
      </c>
      <c r="P1039" t="str">
        <v>0163-F4-1214</v>
      </c>
      <c r="Q1039">
        <v>0.146</v>
      </c>
      <c r="R1039" t="str">
        <v>3,3</v>
      </c>
      <c r="S1039">
        <v>75</v>
      </c>
      <c r="T1039" t="str">
        <v>F-00000211</v>
      </c>
      <c r="U1039">
        <v>6</v>
      </c>
      <c r="V1039">
        <v>6.63</v>
      </c>
      <c r="W1039">
        <v>0</v>
      </c>
      <c r="X1039" t="str">
        <v>https://youtu.be/_cB2CiGMMGk</v>
      </c>
    </row>
    <row r="1040">
      <c r="A1040" t="str">
        <v>AutoTable</v>
      </c>
      <c r="D1040" t="str">
        <v>64910</v>
      </c>
      <c r="E1040" t="str">
        <v>BBE Ø100 SAULE PLEUREUR + TC OR</v>
      </c>
      <c r="F1040" t="str">
        <v>1</v>
      </c>
      <c r="G1040" t="str">
        <v/>
      </c>
      <c r="H1040" t="str">
        <v>BOMBE</v>
      </c>
      <c r="I1040" t="str">
        <v>SPHERIQUE</v>
      </c>
      <c r="J1040">
        <v>100</v>
      </c>
      <c r="K1040" t="str">
        <v>PLEUREUR</v>
      </c>
      <c r="L1040" t="str">
        <v>OR</v>
      </c>
      <c r="M1040" t="str">
        <v>EU</v>
      </c>
      <c r="N1040" t="str">
        <v>F4</v>
      </c>
      <c r="O1040" t="str">
        <v>1.3G</v>
      </c>
      <c r="P1040" t="str">
        <v>0163-F4-1223</v>
      </c>
      <c r="Q1040">
        <v>0.65</v>
      </c>
      <c r="R1040" t="str">
        <v>3,6</v>
      </c>
      <c r="S1040">
        <v>100</v>
      </c>
      <c r="T1040" t="str">
        <v>F-00000211</v>
      </c>
      <c r="U1040">
        <v>10</v>
      </c>
      <c r="V1040">
        <v>21.1</v>
      </c>
      <c r="W1040">
        <v>0</v>
      </c>
      <c r="X1040" t="str">
        <v>https://youtu.be/lnjIg57qiDw</v>
      </c>
    </row>
    <row r="1041">
      <c r="A1041" t="str">
        <v>AutoTable</v>
      </c>
      <c r="D1041" t="str">
        <v>64912</v>
      </c>
      <c r="E1041" t="str">
        <v>BOMBE 125 MM TRONC PALMIER OR</v>
      </c>
      <c r="F1041" t="str">
        <v>ANCIENNES REFS</v>
      </c>
      <c r="G1041" t="str">
        <v/>
      </c>
      <c r="H1041" t="str">
        <v>BOMBE</v>
      </c>
      <c r="I1041" t="str">
        <v>SPHERIQUE</v>
      </c>
      <c r="J1041">
        <v>125</v>
      </c>
      <c r="K1041" t="str">
        <v>PIVOINE TRONC</v>
      </c>
      <c r="L1041" t="str">
        <v>OR</v>
      </c>
      <c r="M1041" t="str">
        <v>EU</v>
      </c>
      <c r="N1041" t="str">
        <v>F4</v>
      </c>
      <c r="O1041" t="str">
        <v>1.3G</v>
      </c>
      <c r="P1041" t="str">
        <v>0163-F4-2221</v>
      </c>
      <c r="Q1041">
        <v>0.912</v>
      </c>
      <c r="R1041" t="str">
        <v>4</v>
      </c>
      <c r="S1041">
        <v>125</v>
      </c>
      <c r="T1041" t="str">
        <v>F-00000211</v>
      </c>
      <c r="U1041">
        <v>0</v>
      </c>
      <c r="V1041">
        <v>26</v>
      </c>
      <c r="W1041">
        <v>0</v>
      </c>
      <c r="X1041" t="str">
        <v/>
      </c>
    </row>
    <row r="1042">
      <c r="A1042" t="str">
        <v>AutoTable</v>
      </c>
      <c r="D1042" t="str">
        <v>64912OR/B</v>
      </c>
      <c r="E1042" t="str">
        <v>BOMBE 125 MM TRONC OR PALMIER BLEU</v>
      </c>
      <c r="F1042" t="str">
        <v>ANCIENNES REFS</v>
      </c>
      <c r="G1042" t="str">
        <v/>
      </c>
      <c r="H1042" t="str">
        <v>BOMBE</v>
      </c>
      <c r="I1042" t="str">
        <v>SPHERIQUE</v>
      </c>
      <c r="J1042">
        <v>125</v>
      </c>
      <c r="K1042" t="str">
        <v>PIVOINE TRONC</v>
      </c>
      <c r="L1042" t="str">
        <v>OR</v>
      </c>
      <c r="M1042" t="str">
        <v>EU</v>
      </c>
      <c r="N1042" t="str">
        <v>F4</v>
      </c>
      <c r="O1042" t="str">
        <v>1.3G</v>
      </c>
      <c r="P1042" t="str">
        <v>0163-F4-2221</v>
      </c>
      <c r="Q1042">
        <v>0.919</v>
      </c>
      <c r="R1042" t="str">
        <v>4</v>
      </c>
      <c r="S1042">
        <v>125</v>
      </c>
      <c r="T1042" t="str">
        <v>F-00000211</v>
      </c>
      <c r="U1042">
        <v>0</v>
      </c>
      <c r="V1042">
        <v>26.11</v>
      </c>
      <c r="W1042">
        <v>0</v>
      </c>
      <c r="X1042" t="str">
        <v/>
      </c>
    </row>
    <row r="1043">
      <c r="A1043" t="str">
        <v>AutoTable</v>
      </c>
      <c r="D1043" t="str">
        <v>64915</v>
      </c>
      <c r="E1043" t="str">
        <v>BOMBE Ø150 TRONC PALMIER OR</v>
      </c>
      <c r="F1043" t="str">
        <v>ANCIENNES REFS</v>
      </c>
      <c r="G1043" t="str">
        <v/>
      </c>
      <c r="H1043" t="str">
        <v>BOMBE</v>
      </c>
      <c r="I1043" t="str">
        <v>SPHERIQUE</v>
      </c>
      <c r="J1043">
        <v>150</v>
      </c>
      <c r="K1043" t="str">
        <v>PIVOINE TRONC</v>
      </c>
      <c r="L1043" t="str">
        <v>OR</v>
      </c>
      <c r="M1043" t="str">
        <v>EU</v>
      </c>
      <c r="N1043" t="str">
        <v>F4</v>
      </c>
      <c r="O1043" t="str">
        <v>1.3G</v>
      </c>
      <c r="P1043" t="str">
        <v>0163-F4-1216</v>
      </c>
      <c r="Q1043">
        <v>1.424</v>
      </c>
      <c r="R1043" t="str">
        <v>4,3</v>
      </c>
      <c r="S1043">
        <v>150</v>
      </c>
      <c r="T1043" t="str">
        <v>F-00000211</v>
      </c>
      <c r="U1043">
        <v>0</v>
      </c>
      <c r="V1043">
        <v>29.8</v>
      </c>
      <c r="W1043">
        <v>0</v>
      </c>
      <c r="X1043" t="str">
        <v/>
      </c>
    </row>
    <row r="1044">
      <c r="A1044" t="str">
        <v>AutoTable</v>
      </c>
      <c r="D1044" t="str">
        <v>64915OR/B</v>
      </c>
      <c r="E1044" t="str">
        <v>BOMBE Ø150 TRONC OR PALMIER BLEU</v>
      </c>
      <c r="F1044" t="str">
        <v>ANCIENNES REFS</v>
      </c>
      <c r="G1044" t="str">
        <v/>
      </c>
      <c r="H1044" t="str">
        <v>BOMBE</v>
      </c>
      <c r="I1044" t="str">
        <v>SPHERIQUE</v>
      </c>
      <c r="J1044">
        <v>150</v>
      </c>
      <c r="K1044" t="str">
        <v>PIVOINE TRONC</v>
      </c>
      <c r="L1044" t="str">
        <v>OR</v>
      </c>
      <c r="M1044" t="str">
        <v>EU</v>
      </c>
      <c r="N1044" t="str">
        <v>F4</v>
      </c>
      <c r="O1044" t="str">
        <v>1.3G</v>
      </c>
      <c r="P1044" t="str">
        <v>0163-F4-1216</v>
      </c>
      <c r="Q1044">
        <v>1.535</v>
      </c>
      <c r="R1044" t="str">
        <v>4,3</v>
      </c>
      <c r="S1044">
        <v>150</v>
      </c>
      <c r="T1044" t="str">
        <v>F-00000211</v>
      </c>
      <c r="U1044">
        <v>0</v>
      </c>
      <c r="V1044">
        <v>28.74</v>
      </c>
      <c r="W1044">
        <v>0</v>
      </c>
      <c r="X1044" t="str">
        <v/>
      </c>
    </row>
    <row r="1045">
      <c r="A1045" t="str">
        <v>AutoTable</v>
      </c>
      <c r="D1045" t="str">
        <v>64950</v>
      </c>
      <c r="E1045" t="str">
        <v>BOMBE 50 MM TRONC PALMIER OR</v>
      </c>
      <c r="F1045" t="str">
        <v>ANCIENNES REFS</v>
      </c>
      <c r="G1045" t="str">
        <v/>
      </c>
      <c r="H1045" t="str">
        <v>BOMBE</v>
      </c>
      <c r="I1045" t="str">
        <v>SPHERIQUE</v>
      </c>
      <c r="J1045">
        <v>50</v>
      </c>
      <c r="K1045" t="str">
        <v>PIVOINE TRONC</v>
      </c>
      <c r="L1045" t="str">
        <v>OR</v>
      </c>
      <c r="M1045" t="str">
        <v>EU</v>
      </c>
      <c r="N1045" t="str">
        <v>F4</v>
      </c>
      <c r="O1045" t="str">
        <v>1.3G</v>
      </c>
      <c r="P1045" t="str">
        <v>0163-F4-2220</v>
      </c>
      <c r="Q1045">
        <v>0.091</v>
      </c>
      <c r="R1045" t="str">
        <v>2</v>
      </c>
      <c r="S1045">
        <v>50</v>
      </c>
      <c r="T1045" t="str">
        <v>F-00000211</v>
      </c>
      <c r="U1045">
        <v>0</v>
      </c>
      <c r="V1045">
        <v>3.88</v>
      </c>
      <c r="W1045">
        <v>0</v>
      </c>
      <c r="X1045" t="str">
        <v/>
      </c>
    </row>
    <row r="1046">
      <c r="A1046" t="str">
        <v>AutoTable</v>
      </c>
      <c r="D1046" t="str">
        <v>64975</v>
      </c>
      <c r="E1046" t="str">
        <v>BBE Ø75 SAULE PLEUREUR + TC OR</v>
      </c>
      <c r="F1046" t="str">
        <v>1</v>
      </c>
      <c r="G1046" t="str">
        <v/>
      </c>
      <c r="H1046" t="str">
        <v>BOMBE</v>
      </c>
      <c r="I1046" t="str">
        <v>SPHERIQUE</v>
      </c>
      <c r="J1046">
        <v>75</v>
      </c>
      <c r="K1046" t="str">
        <v>PLEUREUR</v>
      </c>
      <c r="L1046" t="str">
        <v>OR</v>
      </c>
      <c r="M1046" t="str">
        <v>EU</v>
      </c>
      <c r="N1046" t="str">
        <v>F4</v>
      </c>
      <c r="O1046" t="str">
        <v>1.3G</v>
      </c>
      <c r="P1046" t="str">
        <v>0163-F4-1214</v>
      </c>
      <c r="Q1046">
        <v>0.146</v>
      </c>
      <c r="R1046" t="str">
        <v>3,3</v>
      </c>
      <c r="S1046">
        <v>75</v>
      </c>
      <c r="T1046" t="str">
        <v>F-00000211</v>
      </c>
      <c r="U1046">
        <v>4</v>
      </c>
      <c r="V1046">
        <v>6.63</v>
      </c>
      <c r="W1046">
        <v>1</v>
      </c>
      <c r="X1046" t="str">
        <v/>
      </c>
    </row>
    <row r="1047">
      <c r="A1047" t="str">
        <v>AutoTable</v>
      </c>
      <c r="D1047" t="str">
        <v>65110</v>
      </c>
      <c r="E1047" t="str">
        <v>BBE Ø100 KAMURO + TC KAMURO</v>
      </c>
      <c r="F1047" t="str">
        <v>1</v>
      </c>
      <c r="G1047" t="str">
        <v/>
      </c>
      <c r="H1047" t="str">
        <v>BOMBE</v>
      </c>
      <c r="I1047" t="str">
        <v>SPHERIQUE</v>
      </c>
      <c r="J1047">
        <v>100</v>
      </c>
      <c r="K1047" t="str">
        <v>PLEUREUR</v>
      </c>
      <c r="L1047" t="str">
        <v>KAMURO</v>
      </c>
      <c r="M1047" t="str">
        <v>EU</v>
      </c>
      <c r="N1047" t="str">
        <v>F4</v>
      </c>
      <c r="O1047" t="str">
        <v>1.3G</v>
      </c>
      <c r="P1047" t="str">
        <v>0163-F4-1223</v>
      </c>
      <c r="Q1047">
        <v>0.65</v>
      </c>
      <c r="R1047" t="str">
        <v>3,6</v>
      </c>
      <c r="S1047">
        <v>100</v>
      </c>
      <c r="T1047" t="str">
        <v>F-00000211</v>
      </c>
      <c r="U1047">
        <v>99</v>
      </c>
      <c r="V1047">
        <v>21.1</v>
      </c>
      <c r="W1047">
        <v>0</v>
      </c>
      <c r="X1047" t="str">
        <v>https://youtu.be/XQBbZFT2VWs</v>
      </c>
    </row>
    <row r="1048">
      <c r="A1048" t="str">
        <v>AutoTable</v>
      </c>
      <c r="D1048" t="str">
        <v>65112</v>
      </c>
      <c r="E1048" t="str">
        <v>BBE Ø125 KAMURO + TC KAMURO</v>
      </c>
      <c r="F1048" t="str">
        <v>1</v>
      </c>
      <c r="G1048" t="str">
        <v/>
      </c>
      <c r="H1048" t="str">
        <v>BOMBE</v>
      </c>
      <c r="I1048" t="str">
        <v>SPHERIQUE</v>
      </c>
      <c r="J1048">
        <v>125</v>
      </c>
      <c r="K1048" t="str">
        <v>PLEUREUR</v>
      </c>
      <c r="L1048" t="str">
        <v>KAMURO</v>
      </c>
      <c r="M1048" t="str">
        <v>EU</v>
      </c>
      <c r="N1048" t="str">
        <v>F4</v>
      </c>
      <c r="O1048" t="str">
        <v>1.3G</v>
      </c>
      <c r="P1048" t="str">
        <v>0163-F4-2221</v>
      </c>
      <c r="Q1048">
        <v>0.919</v>
      </c>
      <c r="R1048" t="str">
        <v>4</v>
      </c>
      <c r="S1048">
        <v>125</v>
      </c>
      <c r="T1048" t="str">
        <v>F-00000211</v>
      </c>
      <c r="U1048">
        <v>28</v>
      </c>
      <c r="V1048">
        <v>26.24</v>
      </c>
      <c r="W1048">
        <v>0</v>
      </c>
      <c r="X1048" t="str">
        <v>https://youtu.be/I2XbaZ7c7uI</v>
      </c>
    </row>
    <row r="1049">
      <c r="A1049" t="str">
        <v>AutoTable</v>
      </c>
      <c r="D1049" t="str">
        <v>65112KA/RO</v>
      </c>
      <c r="E1049" t="str">
        <v>BBE 125MM TRC PALMIER KAMURO A CHGT ROSE</v>
      </c>
      <c r="F1049" t="str">
        <v>SPECIFIC</v>
      </c>
      <c r="G1049" t="str">
        <v/>
      </c>
      <c r="H1049" t="str">
        <v>BOMBE</v>
      </c>
      <c r="I1049" t="str">
        <v>SPHERIQUE</v>
      </c>
      <c r="J1049">
        <v>125</v>
      </c>
      <c r="K1049" t="str">
        <v>BOMBE TRONC</v>
      </c>
      <c r="L1049" t="str">
        <v>KAMURO</v>
      </c>
      <c r="M1049" t="str">
        <v>EU</v>
      </c>
      <c r="N1049" t="str">
        <v>F4</v>
      </c>
      <c r="O1049" t="str">
        <v>1.3G</v>
      </c>
      <c r="P1049" t="str">
        <v>0163-F4-2221</v>
      </c>
      <c r="Q1049">
        <v>1.005</v>
      </c>
      <c r="R1049" t="str">
        <v>4</v>
      </c>
      <c r="S1049">
        <v>125</v>
      </c>
      <c r="T1049" t="str">
        <v>F-00000211</v>
      </c>
      <c r="U1049">
        <v>0</v>
      </c>
      <c r="V1049">
        <v>0</v>
      </c>
      <c r="W1049">
        <v>12</v>
      </c>
      <c r="X1049" t="str">
        <v/>
      </c>
    </row>
    <row r="1050">
      <c r="A1050" t="str">
        <v>AutoTable</v>
      </c>
      <c r="D1050" t="str">
        <v>65112KA/VI</v>
      </c>
      <c r="E1050" t="str">
        <v>BBE Ø125 KAMURO À VIOLET + TC KAMURO</v>
      </c>
      <c r="F1050" t="str">
        <v>1</v>
      </c>
      <c r="G1050" t="str">
        <v/>
      </c>
      <c r="H1050" t="str">
        <v>BOMBE</v>
      </c>
      <c r="I1050" t="str">
        <v>SPHERIQUE</v>
      </c>
      <c r="J1050">
        <v>125</v>
      </c>
      <c r="K1050" t="str">
        <v>PLEUREUR</v>
      </c>
      <c r="L1050" t="str">
        <v>KAMURO</v>
      </c>
      <c r="M1050" t="str">
        <v>EU</v>
      </c>
      <c r="N1050" t="str">
        <v>F4</v>
      </c>
      <c r="O1050" t="str">
        <v>1.3G</v>
      </c>
      <c r="P1050" t="str">
        <v>0163-F4-2221</v>
      </c>
      <c r="Q1050">
        <v>0.919</v>
      </c>
      <c r="R1050" t="str">
        <v>4</v>
      </c>
      <c r="S1050">
        <v>125</v>
      </c>
      <c r="T1050" t="str">
        <v>F-00000211</v>
      </c>
      <c r="U1050">
        <v>13</v>
      </c>
      <c r="V1050">
        <v>25.95</v>
      </c>
      <c r="W1050">
        <v>4</v>
      </c>
      <c r="X1050" t="str">
        <v>https://tinyurl.com/y4h4dp3m</v>
      </c>
    </row>
    <row r="1051">
      <c r="A1051" t="str">
        <v>AutoTable</v>
      </c>
      <c r="D1051" t="str">
        <v>65115</v>
      </c>
      <c r="E1051" t="str">
        <v>BBE Ø150 KAMURO + TC KAMURO</v>
      </c>
      <c r="F1051" t="str">
        <v>1</v>
      </c>
      <c r="G1051" t="str">
        <v/>
      </c>
      <c r="H1051" t="str">
        <v>BOMBE</v>
      </c>
      <c r="I1051" t="str">
        <v>SPHERIQUE</v>
      </c>
      <c r="J1051">
        <v>150</v>
      </c>
      <c r="K1051" t="str">
        <v>PLEUREUR</v>
      </c>
      <c r="L1051" t="str">
        <v>KAMURO</v>
      </c>
      <c r="M1051" t="str">
        <v>EU</v>
      </c>
      <c r="N1051" t="str">
        <v>F4</v>
      </c>
      <c r="O1051" t="str">
        <v>1.3G</v>
      </c>
      <c r="P1051" t="str">
        <v>0163-F4-1216</v>
      </c>
      <c r="Q1051">
        <v>1.535</v>
      </c>
      <c r="R1051" t="str">
        <v>4,3</v>
      </c>
      <c r="S1051">
        <v>150</v>
      </c>
      <c r="T1051" t="str">
        <v>F-00000211</v>
      </c>
      <c r="U1051">
        <v>11</v>
      </c>
      <c r="V1051">
        <v>29.8</v>
      </c>
      <c r="W1051">
        <v>6</v>
      </c>
      <c r="X1051" t="str">
        <v>https://youtu.be/Noihuf_hFFE</v>
      </c>
    </row>
    <row r="1052">
      <c r="A1052" t="str">
        <v>AutoTable</v>
      </c>
      <c r="D1052" t="str">
        <v>65115KA/VI</v>
      </c>
      <c r="E1052" t="str">
        <v>BBE Ø150 KAMURO À VIOLET + TC KAMURO</v>
      </c>
      <c r="F1052" t="str">
        <v>1</v>
      </c>
      <c r="G1052" t="str">
        <v/>
      </c>
      <c r="H1052" t="str">
        <v>BOMBE</v>
      </c>
      <c r="I1052" t="str">
        <v>SPHERIQUE</v>
      </c>
      <c r="J1052">
        <v>150</v>
      </c>
      <c r="K1052" t="str">
        <v>PLEUREUR</v>
      </c>
      <c r="L1052" t="str">
        <v>KAMURO</v>
      </c>
      <c r="M1052" t="str">
        <v>EU</v>
      </c>
      <c r="N1052" t="str">
        <v>F4</v>
      </c>
      <c r="O1052" t="str">
        <v>1.3G</v>
      </c>
      <c r="P1052" t="str">
        <v>0163-F4-1216</v>
      </c>
      <c r="Q1052">
        <v>1.535</v>
      </c>
      <c r="R1052" t="str">
        <v>4,3</v>
      </c>
      <c r="S1052">
        <v>150</v>
      </c>
      <c r="T1052" t="str">
        <v>F-00000211</v>
      </c>
      <c r="U1052">
        <v>13</v>
      </c>
      <c r="V1052">
        <v>29.8</v>
      </c>
      <c r="W1052">
        <v>0</v>
      </c>
      <c r="X1052" t="str">
        <v>https://tinyurl.com/y3jmc9pu</v>
      </c>
    </row>
    <row r="1053">
      <c r="A1053" t="str">
        <v>AutoTable</v>
      </c>
      <c r="D1053" t="str">
        <v>65120</v>
      </c>
      <c r="E1053" t="str">
        <v>BOMBE 200MM CARTON KAMURO</v>
      </c>
      <c r="F1053" t="str">
        <v>SPECIFIC</v>
      </c>
      <c r="G1053" t="str">
        <v/>
      </c>
      <c r="H1053" t="str">
        <v>BOMBE</v>
      </c>
      <c r="I1053" t="str">
        <v>SPHERIQUE</v>
      </c>
      <c r="J1053">
        <v>200</v>
      </c>
      <c r="K1053" t="str">
        <v>BOMBE</v>
      </c>
      <c r="L1053" t="str">
        <v>KAMURO</v>
      </c>
      <c r="M1053" t="str">
        <v>EU</v>
      </c>
      <c r="N1053" t="str">
        <v>F4</v>
      </c>
      <c r="O1053" t="str">
        <v>1.3G</v>
      </c>
      <c r="P1053" t="str">
        <v>0163-F4-1217</v>
      </c>
      <c r="Q1053">
        <v>1.845</v>
      </c>
      <c r="R1053" t="str">
        <v>4</v>
      </c>
      <c r="S1053">
        <v>200</v>
      </c>
      <c r="T1053" t="str">
        <v>F-00000211</v>
      </c>
      <c r="U1053">
        <v>0</v>
      </c>
      <c r="V1053">
        <v>0</v>
      </c>
      <c r="W1053">
        <v>1</v>
      </c>
      <c r="X1053" t="str">
        <v/>
      </c>
    </row>
    <row r="1054">
      <c r="A1054" t="str">
        <v>AutoTable</v>
      </c>
      <c r="D1054" t="str">
        <v>65125</v>
      </c>
      <c r="E1054" t="str">
        <v>BOMBE 250MM CARTON KAMURO</v>
      </c>
      <c r="F1054" t="str">
        <v>ANCIENNES REFS</v>
      </c>
      <c r="G1054" t="str">
        <v/>
      </c>
      <c r="H1054" t="str">
        <v>BOMBE</v>
      </c>
      <c r="I1054" t="str">
        <v>SPHERIQUE</v>
      </c>
      <c r="J1054">
        <v>200</v>
      </c>
      <c r="K1054" t="str">
        <v>BOMBE</v>
      </c>
      <c r="L1054" t="str">
        <v>KAMURO</v>
      </c>
      <c r="M1054" t="str">
        <v>EU</v>
      </c>
      <c r="N1054" t="str">
        <v>F4</v>
      </c>
      <c r="O1054" t="str">
        <v>1.3G</v>
      </c>
      <c r="P1054" t="str">
        <v>0163-F4-1217</v>
      </c>
      <c r="Q1054">
        <v>1.845</v>
      </c>
      <c r="R1054" t="str">
        <v>4</v>
      </c>
      <c r="S1054">
        <v>200</v>
      </c>
      <c r="T1054" t="str">
        <v>F-00000211</v>
      </c>
      <c r="U1054">
        <v>0</v>
      </c>
      <c r="V1054">
        <v>0</v>
      </c>
      <c r="W1054">
        <v>0</v>
      </c>
      <c r="X1054" t="str">
        <v/>
      </c>
    </row>
    <row r="1055">
      <c r="A1055" t="str">
        <v>AutoTable</v>
      </c>
      <c r="D1055" t="str">
        <v>65150</v>
      </c>
      <c r="E1055" t="str">
        <v>BBE Ø50 KAMURO + TC KAMURO</v>
      </c>
      <c r="F1055" t="str">
        <v>1</v>
      </c>
      <c r="G1055" t="str">
        <v/>
      </c>
      <c r="H1055" t="str">
        <v>BOMBE</v>
      </c>
      <c r="I1055" t="str">
        <v>SPHERIQUE</v>
      </c>
      <c r="J1055">
        <v>50</v>
      </c>
      <c r="K1055" t="str">
        <v>PLEUREUR</v>
      </c>
      <c r="L1055" t="str">
        <v>KAMURO</v>
      </c>
      <c r="M1055" t="str">
        <v>EU</v>
      </c>
      <c r="N1055" t="str">
        <v>F4</v>
      </c>
      <c r="O1055" t="str">
        <v>1.3G</v>
      </c>
      <c r="P1055" t="str">
        <v>0163-F4-2220</v>
      </c>
      <c r="Q1055">
        <v>0.091</v>
      </c>
      <c r="R1055" t="str">
        <v>2</v>
      </c>
      <c r="S1055">
        <v>50</v>
      </c>
      <c r="T1055" t="str">
        <v>F-00000211</v>
      </c>
      <c r="U1055">
        <v>154</v>
      </c>
      <c r="V1055">
        <v>4.16</v>
      </c>
      <c r="W1055">
        <v>0</v>
      </c>
      <c r="X1055" t="str">
        <v>https://youtu.be/kfQktDaHcQA</v>
      </c>
    </row>
    <row r="1056">
      <c r="A1056" t="str">
        <v>AutoTable</v>
      </c>
      <c r="D1056" t="str">
        <v>65175</v>
      </c>
      <c r="E1056" t="str">
        <v>BBE Ø75 KAMURO + TC KAMURO</v>
      </c>
      <c r="F1056" t="str">
        <v>1</v>
      </c>
      <c r="G1056" t="str">
        <v/>
      </c>
      <c r="H1056" t="str">
        <v>BOMBE</v>
      </c>
      <c r="I1056" t="str">
        <v>SPHERIQUE</v>
      </c>
      <c r="J1056">
        <v>75</v>
      </c>
      <c r="K1056" t="str">
        <v>PLEUREUR</v>
      </c>
      <c r="L1056" t="str">
        <v>KAMURO</v>
      </c>
      <c r="M1056" t="str">
        <v>EU</v>
      </c>
      <c r="N1056" t="str">
        <v>F4</v>
      </c>
      <c r="O1056" t="str">
        <v>1.3G</v>
      </c>
      <c r="P1056" t="str">
        <v>0163-F4-1214</v>
      </c>
      <c r="Q1056">
        <v>0.146</v>
      </c>
      <c r="R1056" t="str">
        <v>3,3</v>
      </c>
      <c r="S1056">
        <v>75</v>
      </c>
      <c r="T1056" t="str">
        <v>F-00000211</v>
      </c>
      <c r="U1056">
        <v>124</v>
      </c>
      <c r="V1056">
        <v>6.73</v>
      </c>
      <c r="W1056">
        <v>3</v>
      </c>
      <c r="X1056" t="str">
        <v>https://youtu.be/yXhqR2Ni270</v>
      </c>
    </row>
    <row r="1057">
      <c r="A1057" t="str">
        <v>AutoTable</v>
      </c>
      <c r="D1057" t="str">
        <v>65215</v>
      </c>
      <c r="E1057" t="str">
        <v>BOMBE 150MM COMETES CLIGNO ROSE</v>
      </c>
      <c r="F1057" t="str">
        <v>SPECIFIC</v>
      </c>
      <c r="G1057" t="str">
        <v/>
      </c>
      <c r="H1057" t="str">
        <v>BOMBE</v>
      </c>
      <c r="I1057" t="str">
        <v>SPHERIQUE</v>
      </c>
      <c r="J1057">
        <v>150</v>
      </c>
      <c r="K1057" t="str">
        <v>COMETE CLIGNO</v>
      </c>
      <c r="L1057" t="str">
        <v>ROSE</v>
      </c>
      <c r="M1057" t="str">
        <v>EU</v>
      </c>
      <c r="N1057" t="str">
        <v>F4</v>
      </c>
      <c r="O1057" t="str">
        <v>1.3G</v>
      </c>
      <c r="P1057" t="str">
        <v>0163-F4-1216</v>
      </c>
      <c r="Q1057">
        <v>0.887</v>
      </c>
      <c r="R1057" t="str">
        <v>4,3</v>
      </c>
      <c r="S1057">
        <v>150</v>
      </c>
      <c r="T1057" t="str">
        <v>F-00000211</v>
      </c>
      <c r="U1057">
        <v>0</v>
      </c>
      <c r="V1057">
        <v>0</v>
      </c>
      <c r="W1057">
        <v>7</v>
      </c>
      <c r="X1057" t="str">
        <v/>
      </c>
    </row>
    <row r="1058">
      <c r="A1058" t="str">
        <v>AutoTable</v>
      </c>
      <c r="D1058" t="str">
        <v>68110</v>
      </c>
      <c r="E1058" t="str">
        <v>BBE Ø100 KAMURO</v>
      </c>
      <c r="F1058" t="str">
        <v>1</v>
      </c>
      <c r="G1058" t="str">
        <v/>
      </c>
      <c r="H1058" t="str">
        <v>BOMBE</v>
      </c>
      <c r="I1058" t="str">
        <v>SPHERIQUE</v>
      </c>
      <c r="J1058">
        <v>100</v>
      </c>
      <c r="K1058" t="str">
        <v>PLEUREUR</v>
      </c>
      <c r="L1058" t="str">
        <v>KAMURO</v>
      </c>
      <c r="M1058" t="str">
        <v>EU</v>
      </c>
      <c r="N1058" t="str">
        <v>F4</v>
      </c>
      <c r="O1058" t="str">
        <v>1.3G</v>
      </c>
      <c r="P1058" t="str">
        <v>0163-F4-1223</v>
      </c>
      <c r="Q1058">
        <v>0.359</v>
      </c>
      <c r="R1058" t="str">
        <v>3,6</v>
      </c>
      <c r="S1058">
        <v>100</v>
      </c>
      <c r="T1058" t="str">
        <v>F-00000211</v>
      </c>
      <c r="U1058">
        <v>104</v>
      </c>
      <c r="V1058">
        <v>11.72</v>
      </c>
      <c r="W1058">
        <v>0</v>
      </c>
      <c r="X1058" t="str">
        <v>https://youtu.be/dzx5v4pEOo0</v>
      </c>
    </row>
    <row r="1059">
      <c r="A1059" t="str">
        <v>AutoTable</v>
      </c>
      <c r="D1059" t="str">
        <v>68151</v>
      </c>
      <c r="E1059" t="str">
        <v>BBE Ø50 KAMURO</v>
      </c>
      <c r="F1059" t="str">
        <v>1</v>
      </c>
      <c r="G1059" t="str">
        <v/>
      </c>
      <c r="H1059" t="str">
        <v>BOMBE</v>
      </c>
      <c r="I1059" t="str">
        <v>SPHERIQUE</v>
      </c>
      <c r="J1059">
        <v>50</v>
      </c>
      <c r="K1059" t="str">
        <v>PLEUREUR</v>
      </c>
      <c r="L1059" t="str">
        <v>KAMURO</v>
      </c>
      <c r="M1059" t="str">
        <v>EU</v>
      </c>
      <c r="N1059" t="str">
        <v>F4</v>
      </c>
      <c r="O1059" t="str">
        <v>1.3G</v>
      </c>
      <c r="P1059" t="str">
        <v>0163-F4-2220</v>
      </c>
      <c r="Q1059">
        <v>0.085</v>
      </c>
      <c r="R1059" t="str">
        <v>2</v>
      </c>
      <c r="S1059">
        <v>50</v>
      </c>
      <c r="T1059" t="str">
        <v>F-00000211</v>
      </c>
      <c r="U1059">
        <v>52</v>
      </c>
      <c r="V1059">
        <v>2.72</v>
      </c>
      <c r="W1059">
        <v>0</v>
      </c>
      <c r="X1059" t="str">
        <v>https://youtu.be/EmhzLXWJr-0</v>
      </c>
    </row>
    <row r="1060">
      <c r="A1060" t="str">
        <v>AutoTable</v>
      </c>
      <c r="D1060" t="str">
        <v>68175</v>
      </c>
      <c r="E1060" t="str">
        <v>BBE Ø75 KAMURO</v>
      </c>
      <c r="F1060" t="str">
        <v>1</v>
      </c>
      <c r="G1060" t="str">
        <v/>
      </c>
      <c r="H1060" t="str">
        <v>BOMBE</v>
      </c>
      <c r="I1060" t="str">
        <v>SPHERIQUE</v>
      </c>
      <c r="J1060">
        <v>75</v>
      </c>
      <c r="K1060" t="str">
        <v>PLEUREUR</v>
      </c>
      <c r="L1060" t="str">
        <v>KAMURO</v>
      </c>
      <c r="M1060" t="str">
        <v>EU</v>
      </c>
      <c r="N1060" t="str">
        <v>F4</v>
      </c>
      <c r="O1060" t="str">
        <v>1.3G</v>
      </c>
      <c r="P1060" t="str">
        <v>0163-F4-1214</v>
      </c>
      <c r="Q1060">
        <v>0.177</v>
      </c>
      <c r="R1060" t="str">
        <v>3,3</v>
      </c>
      <c r="S1060">
        <v>75</v>
      </c>
      <c r="T1060" t="str">
        <v>F-00000211</v>
      </c>
      <c r="U1060">
        <v>2</v>
      </c>
      <c r="V1060">
        <v>4.57</v>
      </c>
      <c r="W1060">
        <v>0</v>
      </c>
      <c r="X1060" t="str">
        <v>https://youtu.be/0WpKjrkPGwI</v>
      </c>
    </row>
    <row r="1061">
      <c r="A1061" t="str">
        <v>AutoTable</v>
      </c>
      <c r="D1061" t="str">
        <v>703406</v>
      </c>
      <c r="E1061" t="str">
        <v>BOMBE PIVOINE 100MM ROUGE - 1170-F4-02057 - C4</v>
      </c>
      <c r="F1061" t="str">
        <v>ANCIENNES REFS</v>
      </c>
      <c r="G1061" t="str">
        <v/>
      </c>
      <c r="H1061" t="str">
        <v>BOMBE</v>
      </c>
      <c r="I1061" t="str">
        <v>SPHERIQUE</v>
      </c>
      <c r="J1061">
        <v>100</v>
      </c>
      <c r="K1061" t="str">
        <v/>
      </c>
      <c r="L1061" t="str">
        <v/>
      </c>
      <c r="M1061" t="str">
        <v>CN</v>
      </c>
      <c r="N1061" t="str">
        <v>C4</v>
      </c>
      <c r="O1061" t="str">
        <v>1.3G</v>
      </c>
      <c r="P1061" t="str">
        <v>1170-F4-02057</v>
      </c>
      <c r="Q1061">
        <v>0.32</v>
      </c>
      <c r="R1061" t="str">
        <v/>
      </c>
      <c r="S1061">
        <v>100</v>
      </c>
      <c r="T1061" t="str">
        <v>F-00000234</v>
      </c>
      <c r="U1061">
        <v>0</v>
      </c>
      <c r="V1061">
        <v>1.92</v>
      </c>
      <c r="W1061">
        <v>0</v>
      </c>
      <c r="X1061" t="str">
        <v/>
      </c>
    </row>
    <row r="1062">
      <c r="A1062" t="str">
        <v>AutoTable</v>
      </c>
      <c r="D1062" t="str">
        <v>703407</v>
      </c>
      <c r="E1062" t="str">
        <v>BOMBE Ø100 PIVOINE ORANGE</v>
      </c>
      <c r="F1062" t="str">
        <v>ANCIENNES REFS</v>
      </c>
      <c r="G1062" t="str">
        <v/>
      </c>
      <c r="H1062" t="str">
        <v>BOMBE</v>
      </c>
      <c r="I1062" t="str">
        <v>SPHERIQUE</v>
      </c>
      <c r="J1062">
        <v>100</v>
      </c>
      <c r="K1062" t="str">
        <v>PIVOINE</v>
      </c>
      <c r="L1062" t="str">
        <v>ORANGE</v>
      </c>
      <c r="M1062" t="str">
        <v>CN</v>
      </c>
      <c r="N1062" t="str">
        <v>F4</v>
      </c>
      <c r="O1062" t="str">
        <v>1.3G</v>
      </c>
      <c r="P1062" t="str">
        <v>1170-F4-02057</v>
      </c>
      <c r="Q1062">
        <v>0.32</v>
      </c>
      <c r="R1062" t="str">
        <v>3,5</v>
      </c>
      <c r="S1062">
        <v>100</v>
      </c>
      <c r="T1062" t="str">
        <v>F-00000234</v>
      </c>
      <c r="U1062">
        <v>0</v>
      </c>
      <c r="V1062">
        <v>1.92</v>
      </c>
      <c r="W1062">
        <v>0</v>
      </c>
      <c r="X1062" t="str">
        <v/>
      </c>
    </row>
    <row r="1063">
      <c r="A1063" t="str">
        <v>AutoTable</v>
      </c>
      <c r="D1063" t="str">
        <v>703411</v>
      </c>
      <c r="E1063" t="str">
        <v>BOMBE Ø100 PIVOINE BLANCHE</v>
      </c>
      <c r="F1063" t="str">
        <v>ANCIENNES REFS</v>
      </c>
      <c r="G1063" t="str">
        <v/>
      </c>
      <c r="H1063" t="str">
        <v>BOMBE</v>
      </c>
      <c r="I1063" t="str">
        <v>SPHERIQUE</v>
      </c>
      <c r="J1063">
        <v>100</v>
      </c>
      <c r="K1063" t="str">
        <v>PIVOINE</v>
      </c>
      <c r="L1063" t="str">
        <v>BLANC</v>
      </c>
      <c r="M1063" t="str">
        <v>CN</v>
      </c>
      <c r="N1063" t="str">
        <v>F4</v>
      </c>
      <c r="O1063" t="str">
        <v>1.3G</v>
      </c>
      <c r="P1063" t="str">
        <v>1170-F4-02057</v>
      </c>
      <c r="Q1063">
        <v>0.32</v>
      </c>
      <c r="R1063" t="str">
        <v>3,5</v>
      </c>
      <c r="S1063">
        <v>100</v>
      </c>
      <c r="T1063" t="str">
        <v>F-00000234</v>
      </c>
      <c r="U1063">
        <v>0</v>
      </c>
      <c r="V1063">
        <v>1.92</v>
      </c>
      <c r="W1063">
        <v>0</v>
      </c>
      <c r="X1063" t="str">
        <v/>
      </c>
    </row>
    <row r="1064">
      <c r="A1064" t="str">
        <v>AutoTable</v>
      </c>
      <c r="D1064" t="str">
        <v>703475</v>
      </c>
      <c r="E1064" t="str">
        <v>BOMBE 100MM CERCLE VERT - 1170-F4-02742 - C4</v>
      </c>
      <c r="F1064" t="str">
        <v>ANCIENNES REFS</v>
      </c>
      <c r="G1064" t="str">
        <v/>
      </c>
      <c r="H1064" t="str">
        <v>BOMBE</v>
      </c>
      <c r="I1064" t="str">
        <v>SPHERIQUE</v>
      </c>
      <c r="J1064">
        <v>100</v>
      </c>
      <c r="K1064" t="str">
        <v>GEOMETRIE CERCLE</v>
      </c>
      <c r="L1064" t="str">
        <v/>
      </c>
      <c r="M1064" t="str">
        <v>CN</v>
      </c>
      <c r="N1064" t="str">
        <v>C4</v>
      </c>
      <c r="O1064" t="str">
        <v>1.3G</v>
      </c>
      <c r="P1064" t="str">
        <v>1170-F4-02742</v>
      </c>
      <c r="Q1064">
        <v>0.25</v>
      </c>
      <c r="R1064" t="str">
        <v/>
      </c>
      <c r="S1064">
        <v>100</v>
      </c>
      <c r="T1064" t="str">
        <v>F-00000234</v>
      </c>
      <c r="U1064">
        <v>0</v>
      </c>
      <c r="V1064">
        <v>12.76</v>
      </c>
      <c r="W1064">
        <v>0</v>
      </c>
      <c r="X1064" t="str">
        <v/>
      </c>
    </row>
    <row r="1065">
      <c r="A1065" t="str">
        <v>AutoTable</v>
      </c>
      <c r="D1065" t="str">
        <v>703481</v>
      </c>
      <c r="E1065" t="str">
        <v>BOMBE Ø100 PIVOINE OR</v>
      </c>
      <c r="F1065" t="str">
        <v>ANCIENNES REFS</v>
      </c>
      <c r="G1065" t="str">
        <v/>
      </c>
      <c r="H1065" t="str">
        <v>BOMBE</v>
      </c>
      <c r="I1065" t="str">
        <v>SPHERIQUE</v>
      </c>
      <c r="J1065">
        <v>100</v>
      </c>
      <c r="K1065" t="str">
        <v>PIVOINE</v>
      </c>
      <c r="L1065" t="str">
        <v>OR</v>
      </c>
      <c r="M1065" t="str">
        <v>CN</v>
      </c>
      <c r="N1065" t="str">
        <v>F4</v>
      </c>
      <c r="O1065" t="str">
        <v>1.3G</v>
      </c>
      <c r="P1065" t="str">
        <v>1170-F4-02057</v>
      </c>
      <c r="Q1065">
        <v>0.32</v>
      </c>
      <c r="R1065" t="str">
        <v>3,5</v>
      </c>
      <c r="S1065">
        <v>100</v>
      </c>
      <c r="T1065" t="str">
        <v>F-00000234</v>
      </c>
      <c r="U1065">
        <v>0</v>
      </c>
      <c r="V1065">
        <v>1.92</v>
      </c>
      <c r="W1065">
        <v>0</v>
      </c>
      <c r="X1065" t="str">
        <v/>
      </c>
    </row>
    <row r="1066">
      <c r="A1066" t="str">
        <v>AutoTable</v>
      </c>
      <c r="D1066" t="str">
        <v>703496</v>
      </c>
      <c r="E1066" t="str">
        <v>BOMBE Ø100 PAPILLON ROUGE</v>
      </c>
      <c r="F1066" t="str">
        <v>ANCIENNES REFS</v>
      </c>
      <c r="G1066" t="str">
        <v/>
      </c>
      <c r="H1066" t="str">
        <v>BOMBE</v>
      </c>
      <c r="I1066" t="str">
        <v>SPHERIQUE</v>
      </c>
      <c r="J1066">
        <v>100</v>
      </c>
      <c r="K1066" t="str">
        <v>SPECIAL PAPILLON</v>
      </c>
      <c r="L1066" t="str">
        <v>ROUGE</v>
      </c>
      <c r="M1066" t="str">
        <v>CN</v>
      </c>
      <c r="N1066" t="str">
        <v>F4</v>
      </c>
      <c r="O1066" t="str">
        <v>1.3G</v>
      </c>
      <c r="P1066" t="str">
        <v>1170-F4-02742</v>
      </c>
      <c r="Q1066">
        <v>0.311</v>
      </c>
      <c r="R1066" t="str">
        <v>3</v>
      </c>
      <c r="S1066">
        <v>100</v>
      </c>
      <c r="T1066" t="str">
        <v>F-00000234</v>
      </c>
      <c r="U1066">
        <v>0</v>
      </c>
      <c r="V1066">
        <v>2.06</v>
      </c>
      <c r="W1066">
        <v>0</v>
      </c>
      <c r="X1066" t="str">
        <v/>
      </c>
    </row>
    <row r="1067">
      <c r="A1067" t="str">
        <v>AutoTable</v>
      </c>
      <c r="D1067" t="str">
        <v>703508</v>
      </c>
      <c r="E1067" t="str">
        <v>BBE Ø125 PIVOINE MULTICOLORE</v>
      </c>
      <c r="F1067" t="str">
        <v>1</v>
      </c>
      <c r="G1067" t="str">
        <v/>
      </c>
      <c r="H1067" t="str">
        <v>BOMBE</v>
      </c>
      <c r="I1067" t="str">
        <v>SPHERIQUE</v>
      </c>
      <c r="J1067">
        <v>125</v>
      </c>
      <c r="K1067" t="str">
        <v>PIVOINE</v>
      </c>
      <c r="L1067" t="str">
        <v>MULTICOLORE</v>
      </c>
      <c r="M1067" t="str">
        <v>CN</v>
      </c>
      <c r="N1067" t="str">
        <v>F4</v>
      </c>
      <c r="O1067" t="str">
        <v>1.3G</v>
      </c>
      <c r="P1067" t="str">
        <v>1170-F4-02744</v>
      </c>
      <c r="Q1067">
        <v>0.66</v>
      </c>
      <c r="R1067" t="str">
        <v>3,8</v>
      </c>
      <c r="S1067">
        <v>125</v>
      </c>
      <c r="T1067" t="str">
        <v>F-00000234</v>
      </c>
      <c r="U1067">
        <v>101</v>
      </c>
      <c r="V1067">
        <v>3.43</v>
      </c>
      <c r="W1067">
        <v>0</v>
      </c>
      <c r="X1067" t="str">
        <v>https://tinyurl.com/y6zsjbrb</v>
      </c>
    </row>
    <row r="1068">
      <c r="A1068" t="str">
        <v>AutoTable</v>
      </c>
      <c r="D1068" t="str">
        <v>703608</v>
      </c>
      <c r="E1068" t="str">
        <v>BBE Ø150 PIVOINE MULTICOLORE</v>
      </c>
      <c r="F1068" t="str">
        <v>1</v>
      </c>
      <c r="G1068" t="str">
        <v/>
      </c>
      <c r="H1068" t="str">
        <v>BOMBE</v>
      </c>
      <c r="I1068" t="str">
        <v>SPHERIQUE</v>
      </c>
      <c r="J1068">
        <v>150</v>
      </c>
      <c r="K1068" t="str">
        <v>PIVOINE</v>
      </c>
      <c r="L1068" t="str">
        <v>MULTICOLORE</v>
      </c>
      <c r="M1068" t="str">
        <v>CN</v>
      </c>
      <c r="N1068" t="str">
        <v>F4</v>
      </c>
      <c r="O1068" t="str">
        <v>1.3G</v>
      </c>
      <c r="P1068" t="str">
        <v>1170-F4-02746</v>
      </c>
      <c r="Q1068">
        <v>1.05</v>
      </c>
      <c r="R1068" t="str">
        <v>4</v>
      </c>
      <c r="S1068">
        <v>150</v>
      </c>
      <c r="T1068" t="str">
        <v>F-00000234</v>
      </c>
      <c r="U1068">
        <v>6</v>
      </c>
      <c r="V1068">
        <v>5.37</v>
      </c>
      <c r="W1068">
        <v>0</v>
      </c>
      <c r="X1068" t="str">
        <v>https://tinyurl.com/y6sqjz3k</v>
      </c>
    </row>
    <row r="1069">
      <c r="A1069" t="str">
        <v>AutoTable</v>
      </c>
      <c r="D1069" t="str">
        <v>703609</v>
      </c>
      <c r="E1069" t="str">
        <v>BOMBE Ø150 PIVOINE ARGENT</v>
      </c>
      <c r="F1069" t="str">
        <v>ANCIENNES REFS</v>
      </c>
      <c r="G1069" t="str">
        <v/>
      </c>
      <c r="H1069" t="str">
        <v>BOMBE</v>
      </c>
      <c r="I1069" t="str">
        <v>SPHERIQUE</v>
      </c>
      <c r="J1069">
        <v>150</v>
      </c>
      <c r="K1069" t="str">
        <v>PIVOINE</v>
      </c>
      <c r="L1069" t="str">
        <v>ARGENT</v>
      </c>
      <c r="M1069" t="str">
        <v>CN</v>
      </c>
      <c r="N1069" t="str">
        <v>F4</v>
      </c>
      <c r="O1069" t="str">
        <v>1.3G</v>
      </c>
      <c r="P1069" t="str">
        <v>1170-F4-02059</v>
      </c>
      <c r="Q1069">
        <v>1.05</v>
      </c>
      <c r="R1069" t="str">
        <v>4</v>
      </c>
      <c r="S1069">
        <v>150</v>
      </c>
      <c r="T1069" t="str">
        <v>F-00000234</v>
      </c>
      <c r="U1069">
        <v>0</v>
      </c>
      <c r="V1069">
        <v>5.37</v>
      </c>
      <c r="W1069">
        <v>0</v>
      </c>
      <c r="X1069" t="str">
        <v/>
      </c>
    </row>
    <row r="1070">
      <c r="A1070" t="str">
        <v>AutoTable</v>
      </c>
      <c r="D1070" t="str">
        <v>703619</v>
      </c>
      <c r="E1070" t="str">
        <v>BBE Ø150 OEUFS DE DRAGON</v>
      </c>
      <c r="F1070" t="str">
        <v>1</v>
      </c>
      <c r="G1070" t="str">
        <v/>
      </c>
      <c r="H1070" t="str">
        <v>BOMBE</v>
      </c>
      <c r="I1070" t="str">
        <v>SPHERIQUE</v>
      </c>
      <c r="J1070">
        <v>150</v>
      </c>
      <c r="K1070" t="str">
        <v>CREPITANT</v>
      </c>
      <c r="L1070" t="str">
        <v>ARGENT</v>
      </c>
      <c r="M1070" t="str">
        <v>CN</v>
      </c>
      <c r="N1070" t="str">
        <v>F4</v>
      </c>
      <c r="O1070" t="str">
        <v>1.3G</v>
      </c>
      <c r="P1070" t="str">
        <v>1170-F4-02746</v>
      </c>
      <c r="Q1070">
        <v>1.05</v>
      </c>
      <c r="R1070" t="str">
        <v>4</v>
      </c>
      <c r="S1070">
        <v>150</v>
      </c>
      <c r="T1070" t="str">
        <v>F-00000234</v>
      </c>
      <c r="U1070">
        <v>168</v>
      </c>
      <c r="V1070">
        <v>5.37</v>
      </c>
      <c r="W1070">
        <v>0</v>
      </c>
      <c r="X1070" t="str">
        <v>https://youtu.be/GSXEjepZkrc</v>
      </c>
    </row>
    <row r="1071">
      <c r="A1071" t="str">
        <v>AutoTable</v>
      </c>
      <c r="D1071" t="str">
        <v>704504</v>
      </c>
      <c r="E1071" t="str">
        <v>BOMBE Ø125 FEUILLES JAUNES</v>
      </c>
      <c r="F1071" t="str">
        <v>OPPORTUNITE</v>
      </c>
      <c r="G1071" t="str">
        <v/>
      </c>
      <c r="H1071" t="str">
        <v>BOMBE</v>
      </c>
      <c r="I1071" t="str">
        <v>SPHERIQUE</v>
      </c>
      <c r="J1071">
        <v>125</v>
      </c>
      <c r="K1071" t="str">
        <v>SPECIAL FEUILLE</v>
      </c>
      <c r="L1071" t="str">
        <v>JAUNE</v>
      </c>
      <c r="M1071" t="str">
        <v>CN</v>
      </c>
      <c r="N1071" t="str">
        <v>F4</v>
      </c>
      <c r="O1071" t="str">
        <v>1.3G</v>
      </c>
      <c r="P1071" t="str">
        <v>1170-F4-02745</v>
      </c>
      <c r="Q1071">
        <v>0.44</v>
      </c>
      <c r="R1071" t="str">
        <v>3,8</v>
      </c>
      <c r="S1071">
        <v>125</v>
      </c>
      <c r="T1071" t="str">
        <v>F-00000234</v>
      </c>
      <c r="U1071">
        <v>208</v>
      </c>
      <c r="V1071">
        <v>3.26</v>
      </c>
      <c r="W1071">
        <v>0</v>
      </c>
      <c r="X1071" t="str">
        <v/>
      </c>
    </row>
    <row r="1072">
      <c r="A1072" t="str">
        <v>AutoTable</v>
      </c>
      <c r="D1072" t="str">
        <v>704505</v>
      </c>
      <c r="E1072" t="str">
        <v>BOMBE Ø125 FEUILLES VERTES</v>
      </c>
      <c r="F1072" t="str">
        <v>OPPORTUNITE</v>
      </c>
      <c r="G1072" t="str">
        <v/>
      </c>
      <c r="H1072" t="str">
        <v>BOMBE</v>
      </c>
      <c r="I1072" t="str">
        <v>SPHERIQUE</v>
      </c>
      <c r="J1072">
        <v>125</v>
      </c>
      <c r="K1072" t="str">
        <v>SPECIAL FEUILLE</v>
      </c>
      <c r="L1072" t="str">
        <v>VERT</v>
      </c>
      <c r="M1072" t="str">
        <v>CN</v>
      </c>
      <c r="N1072" t="str">
        <v>F4</v>
      </c>
      <c r="O1072" t="str">
        <v>1.3G</v>
      </c>
      <c r="P1072" t="str">
        <v>1170-F4-02745</v>
      </c>
      <c r="Q1072">
        <v>0.44</v>
      </c>
      <c r="R1072" t="str">
        <v>3,8</v>
      </c>
      <c r="S1072">
        <v>125</v>
      </c>
      <c r="T1072" t="str">
        <v>F-00000234</v>
      </c>
      <c r="U1072">
        <v>105</v>
      </c>
      <c r="V1072">
        <v>3.26</v>
      </c>
      <c r="W1072">
        <v>69</v>
      </c>
      <c r="X1072" t="str">
        <v/>
      </c>
    </row>
    <row r="1073">
      <c r="A1073" t="str">
        <v>AutoTable</v>
      </c>
      <c r="D1073" t="str">
        <v>704526</v>
      </c>
      <c r="E1073" t="str">
        <v>BOMBE Ø125 TOURBILLONS ARGENT AVEC PISTIL ROUGE</v>
      </c>
      <c r="F1073" t="str">
        <v>ANCIENNES REFS</v>
      </c>
      <c r="G1073" t="str">
        <v/>
      </c>
      <c r="H1073" t="str">
        <v>BOMBE</v>
      </c>
      <c r="I1073" t="str">
        <v>SPHERIQUE</v>
      </c>
      <c r="J1073">
        <v>125</v>
      </c>
      <c r="K1073" t="str">
        <v>SPECIAL SERPENTIN</v>
      </c>
      <c r="L1073" t="str">
        <v>ARGENT</v>
      </c>
      <c r="M1073" t="str">
        <v>CN</v>
      </c>
      <c r="N1073" t="str">
        <v>F4</v>
      </c>
      <c r="O1073" t="str">
        <v>1.3G</v>
      </c>
      <c r="P1073" t="str">
        <v>1170-F4-02744</v>
      </c>
      <c r="Q1073">
        <v>0.695</v>
      </c>
      <c r="R1073" t="str">
        <v>3,8</v>
      </c>
      <c r="S1073">
        <v>125</v>
      </c>
      <c r="T1073" t="str">
        <v>F-00000234</v>
      </c>
      <c r="U1073">
        <v>0</v>
      </c>
      <c r="V1073">
        <v>4.22</v>
      </c>
      <c r="W1073">
        <v>0</v>
      </c>
      <c r="X1073" t="str">
        <v/>
      </c>
    </row>
    <row r="1074">
      <c r="A1074" t="str">
        <v>AutoTable</v>
      </c>
      <c r="D1074" t="str">
        <v>704550</v>
      </c>
      <c r="E1074" t="str">
        <v>BOMBE Ø125 QUATRE PETALES</v>
      </c>
      <c r="F1074" t="str">
        <v>OPPORTUNITE</v>
      </c>
      <c r="G1074" t="str">
        <v/>
      </c>
      <c r="H1074" t="str">
        <v>BOMBE</v>
      </c>
      <c r="I1074" t="str">
        <v>SPHERIQUE</v>
      </c>
      <c r="J1074">
        <v>125</v>
      </c>
      <c r="K1074" t="str">
        <v>ARAIGNEE</v>
      </c>
      <c r="L1074" t="str">
        <v>VERT</v>
      </c>
      <c r="M1074" t="str">
        <v>CN</v>
      </c>
      <c r="N1074" t="str">
        <v>F4</v>
      </c>
      <c r="O1074" t="str">
        <v>1.3G</v>
      </c>
      <c r="P1074" t="str">
        <v>1170-F4-02744</v>
      </c>
      <c r="Q1074">
        <v>0.66</v>
      </c>
      <c r="R1074" t="str">
        <v>3,8</v>
      </c>
      <c r="S1074">
        <v>125</v>
      </c>
      <c r="T1074" t="str">
        <v>F-00000234</v>
      </c>
      <c r="U1074">
        <v>61</v>
      </c>
      <c r="V1074">
        <v>3.26</v>
      </c>
      <c r="W1074">
        <v>0</v>
      </c>
      <c r="X1074" t="str">
        <v/>
      </c>
    </row>
    <row r="1075">
      <c r="A1075" t="str">
        <v>AutoTable</v>
      </c>
      <c r="D1075" t="str">
        <v>704586</v>
      </c>
      <c r="E1075" t="str">
        <v>BBE Ø125 CERCLE FANTÔME ROUGE CENTRE OEUFS DRAGON</v>
      </c>
      <c r="F1075" t="str">
        <v>1</v>
      </c>
      <c r="G1075" t="str">
        <v/>
      </c>
      <c r="H1075" t="str">
        <v>BOMBE</v>
      </c>
      <c r="I1075" t="str">
        <v>SPHERIQUE</v>
      </c>
      <c r="J1075">
        <v>125</v>
      </c>
      <c r="K1075" t="str">
        <v>FORME</v>
      </c>
      <c r="L1075" t="str">
        <v>ROUGE</v>
      </c>
      <c r="M1075" t="str">
        <v>CN</v>
      </c>
      <c r="N1075" t="str">
        <v>F4</v>
      </c>
      <c r="O1075" t="str">
        <v>1.3G</v>
      </c>
      <c r="P1075" t="str">
        <v>1170-F4-02744</v>
      </c>
      <c r="Q1075">
        <v>0.695</v>
      </c>
      <c r="R1075" t="str">
        <v>3,8</v>
      </c>
      <c r="S1075">
        <v>125</v>
      </c>
      <c r="T1075" t="str">
        <v>F-00000234</v>
      </c>
      <c r="U1075">
        <v>54</v>
      </c>
      <c r="V1075">
        <v>3.24</v>
      </c>
      <c r="W1075">
        <v>0</v>
      </c>
      <c r="X1075" t="str">
        <v>https://youtu.be/rKOVMqkSHOE</v>
      </c>
    </row>
    <row r="1076">
      <c r="A1076" t="str">
        <v>AutoTable</v>
      </c>
      <c r="D1076" t="str">
        <v>704602</v>
      </c>
      <c r="E1076" t="str">
        <v>BOMBE Ø150 FEUILLES BLEUES</v>
      </c>
      <c r="F1076" t="str">
        <v>OPPORTUNITE</v>
      </c>
      <c r="G1076" t="str">
        <v/>
      </c>
      <c r="H1076" t="str">
        <v>BOMBE</v>
      </c>
      <c r="I1076" t="str">
        <v>SPHERIQUE</v>
      </c>
      <c r="J1076">
        <v>150</v>
      </c>
      <c r="K1076" t="str">
        <v>SPECIAL FEUILLE</v>
      </c>
      <c r="L1076" t="str">
        <v>BLEU</v>
      </c>
      <c r="M1076" t="str">
        <v>CN</v>
      </c>
      <c r="N1076" t="str">
        <v>F4</v>
      </c>
      <c r="O1076" t="str">
        <v>1.3G</v>
      </c>
      <c r="P1076" t="str">
        <v>1170-F4-02747</v>
      </c>
      <c r="Q1076">
        <v>0.61</v>
      </c>
      <c r="R1076" t="str">
        <v>4,2</v>
      </c>
      <c r="S1076">
        <v>150</v>
      </c>
      <c r="T1076" t="str">
        <v>F-00000234</v>
      </c>
      <c r="U1076">
        <v>93</v>
      </c>
      <c r="V1076">
        <v>5.68</v>
      </c>
      <c r="W1076">
        <v>0</v>
      </c>
      <c r="X1076" t="str">
        <v/>
      </c>
    </row>
    <row r="1077">
      <c r="A1077" t="str">
        <v>AutoTable</v>
      </c>
      <c r="D1077" t="str">
        <v>704606</v>
      </c>
      <c r="E1077" t="str">
        <v>BOMBE Ø150 FEUILLES ROUGES</v>
      </c>
      <c r="F1077" t="str">
        <v>OPPORTUNITE</v>
      </c>
      <c r="G1077" t="str">
        <v/>
      </c>
      <c r="H1077" t="str">
        <v>BOMBE</v>
      </c>
      <c r="I1077" t="str">
        <v>SPHERIQUE</v>
      </c>
      <c r="J1077">
        <v>150</v>
      </c>
      <c r="K1077" t="str">
        <v>SPECIAL FEUILLE</v>
      </c>
      <c r="L1077" t="str">
        <v>ROUGE</v>
      </c>
      <c r="M1077" t="str">
        <v>CN</v>
      </c>
      <c r="N1077" t="str">
        <v>F4</v>
      </c>
      <c r="O1077" t="str">
        <v>1.3G</v>
      </c>
      <c r="P1077" t="str">
        <v>1170-F4-02747</v>
      </c>
      <c r="Q1077">
        <v>0.61</v>
      </c>
      <c r="R1077" t="str">
        <v>4,2</v>
      </c>
      <c r="S1077">
        <v>150</v>
      </c>
      <c r="T1077" t="str">
        <v>F-00000234</v>
      </c>
      <c r="U1077">
        <v>57</v>
      </c>
      <c r="V1077">
        <v>5.68</v>
      </c>
      <c r="W1077">
        <v>0</v>
      </c>
      <c r="X1077" t="str">
        <v/>
      </c>
    </row>
    <row r="1078">
      <c r="A1078" t="str">
        <v>AutoTable</v>
      </c>
      <c r="D1078" t="str">
        <v>704609</v>
      </c>
      <c r="E1078" t="str">
        <v>BOMBE Ø150 FEUILLES ARGENT</v>
      </c>
      <c r="F1078" t="str">
        <v>OPPORTUNITE</v>
      </c>
      <c r="G1078" t="str">
        <v/>
      </c>
      <c r="H1078" t="str">
        <v>BOMBE</v>
      </c>
      <c r="I1078" t="str">
        <v>SPHERIQUE</v>
      </c>
      <c r="J1078">
        <v>150</v>
      </c>
      <c r="K1078" t="str">
        <v>SPECIAL FEUILLE</v>
      </c>
      <c r="L1078" t="str">
        <v>ARGENT</v>
      </c>
      <c r="M1078" t="str">
        <v>CN</v>
      </c>
      <c r="N1078" t="str">
        <v>F4</v>
      </c>
      <c r="O1078" t="str">
        <v>1.3G</v>
      </c>
      <c r="P1078" t="str">
        <v>1170-F4-02747</v>
      </c>
      <c r="Q1078">
        <v>0.61</v>
      </c>
      <c r="R1078" t="str">
        <v>4,2</v>
      </c>
      <c r="S1078">
        <v>150</v>
      </c>
      <c r="T1078" t="str">
        <v>F-00000234</v>
      </c>
      <c r="U1078">
        <v>80</v>
      </c>
      <c r="V1078">
        <v>5.68</v>
      </c>
      <c r="W1078">
        <v>0</v>
      </c>
      <c r="X1078" t="str">
        <v/>
      </c>
    </row>
    <row r="1079">
      <c r="A1079" t="str">
        <v>AutoTable</v>
      </c>
      <c r="D1079" t="str">
        <v>704622</v>
      </c>
      <c r="E1079" t="str">
        <v>BOMBE Ø150 ARGENT AVEC PISTIL BLEU</v>
      </c>
      <c r="F1079" t="str">
        <v>OPPORTUNITE</v>
      </c>
      <c r="G1079" t="str">
        <v/>
      </c>
      <c r="H1079" t="str">
        <v>BOMBE</v>
      </c>
      <c r="I1079" t="str">
        <v>SPHERIQUE</v>
      </c>
      <c r="J1079">
        <v>150</v>
      </c>
      <c r="K1079" t="str">
        <v>PIVOINE</v>
      </c>
      <c r="L1079" t="str">
        <v>ARGENT</v>
      </c>
      <c r="M1079" t="str">
        <v>CN</v>
      </c>
      <c r="N1079" t="str">
        <v>F4</v>
      </c>
      <c r="O1079" t="str">
        <v>1.3G</v>
      </c>
      <c r="P1079" t="str">
        <v>1170-F4-02746</v>
      </c>
      <c r="Q1079">
        <v>1.1</v>
      </c>
      <c r="R1079" t="str">
        <v>4,2</v>
      </c>
      <c r="S1079">
        <v>150</v>
      </c>
      <c r="T1079" t="str">
        <v>F-00000234</v>
      </c>
      <c r="U1079">
        <v>82</v>
      </c>
      <c r="V1079">
        <v>7.36</v>
      </c>
      <c r="W1079">
        <v>35</v>
      </c>
      <c r="X1079" t="str">
        <v/>
      </c>
    </row>
    <row r="1080">
      <c r="A1080" t="str">
        <v>AutoTable</v>
      </c>
      <c r="D1080" t="str">
        <v>704676</v>
      </c>
      <c r="E1080" t="str">
        <v>BOMBE Ø150 ETOILE 5 BRANCHES ROUGES</v>
      </c>
      <c r="F1080" t="str">
        <v>OPPORTUNITE</v>
      </c>
      <c r="G1080" t="str">
        <v/>
      </c>
      <c r="H1080" t="str">
        <v>BOMBE</v>
      </c>
      <c r="I1080" t="str">
        <v>SPHERIQUE</v>
      </c>
      <c r="J1080">
        <v>150</v>
      </c>
      <c r="K1080" t="str">
        <v>GEOMETRIE MOTIF</v>
      </c>
      <c r="L1080" t="str">
        <v>ROUGE</v>
      </c>
      <c r="M1080" t="str">
        <v>CN</v>
      </c>
      <c r="N1080" t="str">
        <v>F4</v>
      </c>
      <c r="O1080" t="str">
        <v>1.3G</v>
      </c>
      <c r="P1080" t="str">
        <v>1170-F4-02746</v>
      </c>
      <c r="Q1080">
        <v>0.775</v>
      </c>
      <c r="R1080" t="str">
        <v>4,2</v>
      </c>
      <c r="S1080">
        <v>150</v>
      </c>
      <c r="T1080" t="str">
        <v>F-00000234</v>
      </c>
      <c r="U1080">
        <v>52</v>
      </c>
      <c r="V1080">
        <v>5.64</v>
      </c>
      <c r="W1080">
        <v>2</v>
      </c>
      <c r="X1080" t="str">
        <v/>
      </c>
    </row>
    <row r="1081">
      <c r="A1081" t="str">
        <v>AutoTable</v>
      </c>
      <c r="D1081" t="str">
        <v>704696</v>
      </c>
      <c r="E1081" t="str">
        <v>BBE Ø150 PIVOINE ROUGE CENTRE BLEU CTRE ŒUF DRAGON</v>
      </c>
      <c r="F1081" t="str">
        <v>1</v>
      </c>
      <c r="G1081" t="str">
        <v/>
      </c>
      <c r="H1081" t="str">
        <v>BOMBE</v>
      </c>
      <c r="I1081" t="str">
        <v>SPHERIQUE</v>
      </c>
      <c r="J1081">
        <v>150</v>
      </c>
      <c r="K1081" t="str">
        <v>CREPITANT</v>
      </c>
      <c r="L1081" t="str">
        <v>TRICOLORE</v>
      </c>
      <c r="M1081" t="str">
        <v>CN</v>
      </c>
      <c r="N1081" t="str">
        <v>F4</v>
      </c>
      <c r="O1081" t="str">
        <v>1.3G</v>
      </c>
      <c r="P1081" t="str">
        <v>1170-F4-02746</v>
      </c>
      <c r="Q1081">
        <v>1.1</v>
      </c>
      <c r="R1081" t="str">
        <v>4,2</v>
      </c>
      <c r="S1081">
        <v>150</v>
      </c>
      <c r="T1081" t="str">
        <v>F-00000234</v>
      </c>
      <c r="U1081">
        <v>1</v>
      </c>
      <c r="V1081">
        <v>7.39</v>
      </c>
      <c r="W1081">
        <v>0</v>
      </c>
      <c r="X1081" t="str">
        <v>https://youtu.be/RVjmZQHsWbI</v>
      </c>
    </row>
    <row r="1082">
      <c r="A1082" t="str">
        <v>AutoTable</v>
      </c>
      <c r="D1082" t="str">
        <v>705408</v>
      </c>
      <c r="E1082" t="str">
        <v>BOMBE Ø100 MULTICOLORE ETOILES FILANTES</v>
      </c>
      <c r="F1082" t="str">
        <v>ANCIENNES REFS</v>
      </c>
      <c r="G1082" t="str">
        <v/>
      </c>
      <c r="H1082" t="str">
        <v>BOMBE</v>
      </c>
      <c r="I1082" t="str">
        <v>SPHERIQUE</v>
      </c>
      <c r="J1082">
        <v>100</v>
      </c>
      <c r="K1082" t="str">
        <v>SPECIAL ETOILE</v>
      </c>
      <c r="L1082" t="str">
        <v>MULTICOLORE</v>
      </c>
      <c r="M1082" t="str">
        <v>CN</v>
      </c>
      <c r="N1082" t="str">
        <v>F4</v>
      </c>
      <c r="O1082" t="str">
        <v>1.3G</v>
      </c>
      <c r="P1082" t="str">
        <v>1170-F4-02057</v>
      </c>
      <c r="Q1082">
        <v>0.32</v>
      </c>
      <c r="R1082" t="str">
        <v>3</v>
      </c>
      <c r="S1082">
        <v>100</v>
      </c>
      <c r="T1082" t="str">
        <v>F-00000234</v>
      </c>
      <c r="U1082">
        <v>0</v>
      </c>
      <c r="V1082">
        <v>1.92</v>
      </c>
      <c r="W1082">
        <v>0</v>
      </c>
      <c r="X1082" t="str">
        <v/>
      </c>
    </row>
    <row r="1083">
      <c r="A1083" t="str">
        <v>AutoTable</v>
      </c>
      <c r="D1083" t="str">
        <v>705432</v>
      </c>
      <c r="E1083" t="str">
        <v>BOMBE Ø100 DRAPEAU VERT-BLANC-ROUGE</v>
      </c>
      <c r="F1083" t="str">
        <v>ANCIENNES REFS</v>
      </c>
      <c r="G1083" t="str">
        <v/>
      </c>
      <c r="H1083" t="str">
        <v>BOMBE</v>
      </c>
      <c r="I1083" t="str">
        <v>SPHERIQUE</v>
      </c>
      <c r="J1083">
        <v>100</v>
      </c>
      <c r="K1083" t="str">
        <v>GEOMETRIE MOTIF</v>
      </c>
      <c r="L1083" t="str">
        <v>MULTICOLORE</v>
      </c>
      <c r="M1083" t="str">
        <v>CN</v>
      </c>
      <c r="N1083" t="str">
        <v>F4</v>
      </c>
      <c r="O1083" t="str">
        <v>1.3G</v>
      </c>
      <c r="P1083" t="str">
        <v>1008-F4-69248852</v>
      </c>
      <c r="Q1083">
        <v>0.34</v>
      </c>
      <c r="R1083" t="str">
        <v>3,5</v>
      </c>
      <c r="S1083">
        <v>100</v>
      </c>
      <c r="T1083" t="str">
        <v>F-00000300</v>
      </c>
      <c r="U1083">
        <v>0</v>
      </c>
      <c r="V1083">
        <v>2.41</v>
      </c>
      <c r="W1083">
        <v>0</v>
      </c>
      <c r="X1083" t="str">
        <v/>
      </c>
    </row>
    <row r="1084">
      <c r="A1084" t="str">
        <v>AutoTable</v>
      </c>
      <c r="D1084" t="str">
        <v>72710-02</v>
      </c>
      <c r="E1084" t="str">
        <v>BOMBE 100 MM PAPILLOTE BLEU BB/76854/02/17</v>
      </c>
      <c r="F1084" t="str">
        <v>ANCIENNES REFS</v>
      </c>
      <c r="G1084" t="str">
        <v/>
      </c>
      <c r="H1084" t="str">
        <v>BOMBE</v>
      </c>
      <c r="I1084" t="str">
        <v>SPHERIQUE</v>
      </c>
      <c r="J1084">
        <v>100</v>
      </c>
      <c r="K1084" t="str">
        <v>SPECIAL SERPENTIN</v>
      </c>
      <c r="L1084" t="str">
        <v/>
      </c>
      <c r="M1084" t="str">
        <v>CN</v>
      </c>
      <c r="N1084" t="str">
        <v>K3</v>
      </c>
      <c r="O1084" t="str">
        <v>1.3G</v>
      </c>
      <c r="P1084" t="str">
        <v>BB/76854/02/17</v>
      </c>
      <c r="Q1084">
        <v>0.165</v>
      </c>
      <c r="R1084" t="str">
        <v>4</v>
      </c>
      <c r="S1084">
        <v>90</v>
      </c>
      <c r="T1084" t="str">
        <v>F-00000262</v>
      </c>
      <c r="U1084">
        <v>0</v>
      </c>
      <c r="V1084">
        <v>0</v>
      </c>
      <c r="W1084">
        <v>0</v>
      </c>
      <c r="X1084" t="str">
        <v/>
      </c>
    </row>
    <row r="1085">
      <c r="A1085" t="str">
        <v>AutoTable</v>
      </c>
      <c r="D1085" t="str">
        <v>72710-06CE</v>
      </c>
      <c r="E1085" t="str">
        <v>BOMBE Ø100 BBE ROUGE A CHGT SERPENTIN AGRT</v>
      </c>
      <c r="F1085" t="str">
        <v>ANCIENNES REFS</v>
      </c>
      <c r="G1085" t="str">
        <v/>
      </c>
      <c r="H1085" t="str">
        <v>BOMBE</v>
      </c>
      <c r="I1085" t="str">
        <v>SPHERIQUE</v>
      </c>
      <c r="J1085">
        <v>100</v>
      </c>
      <c r="K1085" t="str">
        <v>SPECIAL SERPENTIN</v>
      </c>
      <c r="L1085" t="str">
        <v>ROUGE</v>
      </c>
      <c r="M1085" t="str">
        <v>CN</v>
      </c>
      <c r="N1085" t="str">
        <v>F4</v>
      </c>
      <c r="O1085" t="str">
        <v>1.3G</v>
      </c>
      <c r="P1085" t="str">
        <v>1008-F4-69245117</v>
      </c>
      <c r="Q1085">
        <v>0.165</v>
      </c>
      <c r="R1085" t="str">
        <v>3,5</v>
      </c>
      <c r="S1085">
        <v>100</v>
      </c>
      <c r="T1085" t="str">
        <v>F-00000262</v>
      </c>
      <c r="U1085">
        <v>0</v>
      </c>
      <c r="V1085">
        <v>2.38</v>
      </c>
      <c r="W1085">
        <v>0</v>
      </c>
      <c r="X1085" t="str">
        <v/>
      </c>
    </row>
    <row r="1086">
      <c r="A1086" t="str">
        <v>AutoTable</v>
      </c>
      <c r="D1086" t="str">
        <v>72710-08CE</v>
      </c>
      <c r="E1086" t="str">
        <v>BOMBE Ø100 BBE MULTICOLORE A CHGT SERPENTIN ARG</v>
      </c>
      <c r="F1086" t="str">
        <v>ANCIENNES REFS</v>
      </c>
      <c r="G1086" t="str">
        <v/>
      </c>
      <c r="H1086" t="str">
        <v>BOMBE</v>
      </c>
      <c r="I1086" t="str">
        <v>SPHERIQUE</v>
      </c>
      <c r="J1086">
        <v>100</v>
      </c>
      <c r="K1086" t="str">
        <v>SPECIAL SERPENTIN</v>
      </c>
      <c r="L1086" t="str">
        <v>MULTICOLORE</v>
      </c>
      <c r="M1086" t="str">
        <v>CN</v>
      </c>
      <c r="N1086" t="str">
        <v>F4</v>
      </c>
      <c r="O1086" t="str">
        <v>1.3G</v>
      </c>
      <c r="P1086" t="str">
        <v>1008-F4-69246117</v>
      </c>
      <c r="Q1086">
        <v>0.165</v>
      </c>
      <c r="R1086" t="str">
        <v>3,5</v>
      </c>
      <c r="S1086">
        <v>100</v>
      </c>
      <c r="T1086" t="str">
        <v>F-00000262</v>
      </c>
      <c r="U1086">
        <v>0</v>
      </c>
      <c r="V1086">
        <v>2.268</v>
      </c>
      <c r="W1086">
        <v>0</v>
      </c>
      <c r="X1086" t="str">
        <v/>
      </c>
    </row>
    <row r="1087">
      <c r="A1087" t="str">
        <v>AutoTable</v>
      </c>
      <c r="D1087" t="str">
        <v>72710A</v>
      </c>
      <c r="E1087" t="str">
        <v>BBE Ø100 PLUIE ARGENT (PREMIUM)</v>
      </c>
      <c r="F1087" t="str">
        <v>1</v>
      </c>
      <c r="G1087" t="str">
        <v/>
      </c>
      <c r="H1087" t="str">
        <v>BOMBE</v>
      </c>
      <c r="I1087" t="str">
        <v>SPHERIQUE</v>
      </c>
      <c r="J1087">
        <v>100</v>
      </c>
      <c r="K1087" t="str">
        <v>PLEUREUR</v>
      </c>
      <c r="L1087" t="str">
        <v>ARGENT</v>
      </c>
      <c r="M1087" t="str">
        <v>EU</v>
      </c>
      <c r="N1087" t="str">
        <v>F4</v>
      </c>
      <c r="O1087" t="str">
        <v>1.3G</v>
      </c>
      <c r="P1087" t="str">
        <v>1395-F4-0612/2013</v>
      </c>
      <c r="Q1087">
        <v>0.303</v>
      </c>
      <c r="R1087" t="str">
        <v>4</v>
      </c>
      <c r="S1087">
        <v>100</v>
      </c>
      <c r="T1087" t="str">
        <v>F-00000317</v>
      </c>
      <c r="U1087">
        <v>99</v>
      </c>
      <c r="V1087">
        <v>9.8</v>
      </c>
      <c r="W1087">
        <v>15</v>
      </c>
      <c r="X1087" t="str">
        <v>https://youtu.be/zXBjmA6FWlI</v>
      </c>
    </row>
    <row r="1088">
      <c r="A1088" t="str">
        <v>AutoTable</v>
      </c>
      <c r="D1088" t="str">
        <v>72712A</v>
      </c>
      <c r="E1088" t="str">
        <v>BBE Ø125 PLUIE ARGENT (PREMIUM)</v>
      </c>
      <c r="F1088" t="str">
        <v>1</v>
      </c>
      <c r="G1088" t="str">
        <v/>
      </c>
      <c r="H1088" t="str">
        <v>BOMBE</v>
      </c>
      <c r="I1088" t="str">
        <v>SPHERIQUE</v>
      </c>
      <c r="J1088">
        <v>125</v>
      </c>
      <c r="K1088" t="str">
        <v>PLEUREUR</v>
      </c>
      <c r="L1088" t="str">
        <v>ARGENT</v>
      </c>
      <c r="M1088" t="str">
        <v>EU</v>
      </c>
      <c r="N1088" t="str">
        <v>F4</v>
      </c>
      <c r="O1088" t="str">
        <v>1.3G</v>
      </c>
      <c r="P1088" t="str">
        <v>1395-F4-0614/2013</v>
      </c>
      <c r="Q1088">
        <v>0.721</v>
      </c>
      <c r="R1088" t="str">
        <v>3</v>
      </c>
      <c r="S1088">
        <v>125</v>
      </c>
      <c r="T1088" t="str">
        <v>F-00000317</v>
      </c>
      <c r="U1088">
        <v>330</v>
      </c>
      <c r="V1088">
        <v>17</v>
      </c>
      <c r="W1088">
        <v>330</v>
      </c>
      <c r="X1088" t="str">
        <v>https://tinyurl.com/y3xnw6uq</v>
      </c>
    </row>
    <row r="1089">
      <c r="A1089" t="str">
        <v>AutoTable</v>
      </c>
      <c r="D1089" t="str">
        <v>72712AB</v>
      </c>
      <c r="E1089" t="str">
        <v>BBE Ø125 PLUIE ARGENT CENTRE CLIGNO BLANC(PREMIUM)</v>
      </c>
      <c r="F1089" t="str">
        <v>1</v>
      </c>
      <c r="G1089" t="str">
        <v/>
      </c>
      <c r="H1089" t="str">
        <v>BOMBE</v>
      </c>
      <c r="I1089" t="str">
        <v>SPHERIQUE</v>
      </c>
      <c r="J1089">
        <v>125</v>
      </c>
      <c r="K1089" t="str">
        <v>PLEUREUR</v>
      </c>
      <c r="L1089" t="str">
        <v>ARGENT</v>
      </c>
      <c r="M1089" t="str">
        <v>EU</v>
      </c>
      <c r="N1089" t="str">
        <v>F4</v>
      </c>
      <c r="O1089" t="str">
        <v>1.3G</v>
      </c>
      <c r="P1089" t="str">
        <v>1395-F4-0614/2013</v>
      </c>
      <c r="Q1089">
        <v>0.735</v>
      </c>
      <c r="R1089" t="str">
        <v>3</v>
      </c>
      <c r="S1089">
        <v>125</v>
      </c>
      <c r="T1089" t="str">
        <v>F-00000317</v>
      </c>
      <c r="U1089">
        <v>50</v>
      </c>
      <c r="V1089">
        <v>18.5</v>
      </c>
      <c r="W1089">
        <v>0</v>
      </c>
      <c r="X1089" t="str">
        <v>https://youtu.be/nW3SOc1dSkQ</v>
      </c>
    </row>
    <row r="1090">
      <c r="A1090" t="str">
        <v>AutoTable</v>
      </c>
      <c r="D1090" t="str">
        <v>72712CA</v>
      </c>
      <c r="E1090" t="str">
        <v>BBE Ø125 CLIGNO BLANC</v>
      </c>
      <c r="F1090" t="str">
        <v>1</v>
      </c>
      <c r="G1090" t="str">
        <v>2019</v>
      </c>
      <c r="H1090" t="str">
        <v>BOMBE</v>
      </c>
      <c r="I1090" t="str">
        <v>SPHERIQUE</v>
      </c>
      <c r="J1090">
        <v>125</v>
      </c>
      <c r="K1090" t="str">
        <v>CLIGNO</v>
      </c>
      <c r="L1090" t="str">
        <v>BLANC</v>
      </c>
      <c r="M1090" t="str">
        <v>EU</v>
      </c>
      <c r="N1090" t="str">
        <v>F4</v>
      </c>
      <c r="O1090" t="str">
        <v>1.3G</v>
      </c>
      <c r="P1090" t="str">
        <v>1395-F4-0614/2013</v>
      </c>
      <c r="Q1090">
        <v>0.721</v>
      </c>
      <c r="R1090" t="str">
        <v>3</v>
      </c>
      <c r="S1090">
        <v>125</v>
      </c>
      <c r="T1090" t="str">
        <v>F-00000317</v>
      </c>
      <c r="U1090">
        <v>117</v>
      </c>
      <c r="V1090">
        <v>20</v>
      </c>
      <c r="W1090">
        <v>117</v>
      </c>
      <c r="X1090" t="str">
        <v>https://youtu.be/Yp0biD29ASs</v>
      </c>
    </row>
    <row r="1091">
      <c r="A1091" t="str">
        <v>AutoTable</v>
      </c>
      <c r="D1091" t="str">
        <v>72712SOB</v>
      </c>
      <c r="E1091" t="str">
        <v>BBE Ø125 SCINTILLANT OR À BLEU CENTRE BLEU</v>
      </c>
      <c r="F1091" t="str">
        <v>1</v>
      </c>
      <c r="G1091" t="str">
        <v/>
      </c>
      <c r="H1091" t="str">
        <v>BOMBE</v>
      </c>
      <c r="I1091" t="str">
        <v>SPHERIQUE</v>
      </c>
      <c r="J1091">
        <v>125</v>
      </c>
      <c r="K1091" t="str">
        <v>CLIGNO</v>
      </c>
      <c r="L1091" t="str">
        <v>OR</v>
      </c>
      <c r="M1091" t="str">
        <v>EU</v>
      </c>
      <c r="N1091" t="str">
        <v>F4</v>
      </c>
      <c r="O1091" t="str">
        <v>1.3G</v>
      </c>
      <c r="P1091" t="str">
        <v>1395-F4-0614/2013</v>
      </c>
      <c r="Q1091">
        <v>0.735</v>
      </c>
      <c r="R1091" t="str">
        <v>3</v>
      </c>
      <c r="S1091">
        <v>125</v>
      </c>
      <c r="T1091" t="str">
        <v>F-00000317</v>
      </c>
      <c r="U1091">
        <v>51</v>
      </c>
      <c r="V1091">
        <v>18.30571</v>
      </c>
      <c r="W1091">
        <v>0</v>
      </c>
      <c r="X1091" t="str">
        <v>https://youtu.be/udR_GUIjMOE</v>
      </c>
    </row>
    <row r="1092">
      <c r="A1092" t="str">
        <v>AutoTable</v>
      </c>
      <c r="D1092" t="str">
        <v>72715A</v>
      </c>
      <c r="E1092" t="str">
        <v>BBE Ø150 PLUIE ARGENT</v>
      </c>
      <c r="F1092" t="str">
        <v>1</v>
      </c>
      <c r="G1092" t="str">
        <v/>
      </c>
      <c r="H1092" t="str">
        <v>BOMBE</v>
      </c>
      <c r="I1092" t="str">
        <v>SPHERIQUE</v>
      </c>
      <c r="J1092">
        <v>150</v>
      </c>
      <c r="K1092" t="str">
        <v>PLEUREUR</v>
      </c>
      <c r="L1092" t="str">
        <v>ARGENT</v>
      </c>
      <c r="M1092" t="str">
        <v>EU</v>
      </c>
      <c r="N1092" t="str">
        <v>F4</v>
      </c>
      <c r="O1092" t="str">
        <v>1.3G</v>
      </c>
      <c r="P1092" t="str">
        <v>1395-F4-0617/2013</v>
      </c>
      <c r="Q1092">
        <v>1.192</v>
      </c>
      <c r="R1092" t="str">
        <v>3,8</v>
      </c>
      <c r="S1092">
        <v>150</v>
      </c>
      <c r="T1092" t="str">
        <v>F-00000317</v>
      </c>
      <c r="U1092">
        <v>142</v>
      </c>
      <c r="V1092">
        <v>26.5</v>
      </c>
      <c r="W1092">
        <v>142</v>
      </c>
      <c r="X1092" t="str">
        <v>https://tinyurl.com/yyngkbe3</v>
      </c>
    </row>
    <row r="1093">
      <c r="A1093" t="str">
        <v>AutoTable</v>
      </c>
      <c r="D1093" t="str">
        <v>72715CA</v>
      </c>
      <c r="E1093" t="str">
        <v>BBE Ø150 CLIGNO BLANC</v>
      </c>
      <c r="F1093" t="str">
        <v>1</v>
      </c>
      <c r="G1093" t="str">
        <v>2019</v>
      </c>
      <c r="H1093" t="str">
        <v>BOMBE</v>
      </c>
      <c r="I1093" t="str">
        <v>SPHERIQUE</v>
      </c>
      <c r="J1093">
        <v>150</v>
      </c>
      <c r="K1093" t="str">
        <v>CLIGNO</v>
      </c>
      <c r="L1093" t="str">
        <v>BLANC</v>
      </c>
      <c r="M1093" t="str">
        <v>EU</v>
      </c>
      <c r="N1093" t="str">
        <v>F4</v>
      </c>
      <c r="O1093" t="str">
        <v>1.3G</v>
      </c>
      <c r="P1093" t="str">
        <v>1395-F4-0617/2013</v>
      </c>
      <c r="Q1093">
        <v>1.192</v>
      </c>
      <c r="R1093" t="str">
        <v>3,8</v>
      </c>
      <c r="S1093">
        <v>150</v>
      </c>
      <c r="T1093" t="str">
        <v>F-00000317</v>
      </c>
      <c r="U1093">
        <v>138</v>
      </c>
      <c r="V1093">
        <v>30</v>
      </c>
      <c r="W1093">
        <v>139</v>
      </c>
      <c r="X1093" t="str">
        <v/>
      </c>
    </row>
    <row r="1094">
      <c r="A1094" t="str">
        <v>AutoTable</v>
      </c>
      <c r="D1094" t="str">
        <v>72715SOB</v>
      </c>
      <c r="E1094" t="str">
        <v>BBE Ø150 SCINTILLANT OR À BLEU CENTRE BLEU</v>
      </c>
      <c r="F1094" t="str">
        <v>1</v>
      </c>
      <c r="G1094" t="str">
        <v/>
      </c>
      <c r="H1094" t="str">
        <v>BOMBE</v>
      </c>
      <c r="I1094" t="str">
        <v>SPHERIQUE</v>
      </c>
      <c r="J1094">
        <v>150</v>
      </c>
      <c r="K1094" t="str">
        <v>CLIGNO</v>
      </c>
      <c r="L1094" t="str">
        <v>OR</v>
      </c>
      <c r="M1094" t="str">
        <v>EU</v>
      </c>
      <c r="N1094" t="str">
        <v>F4</v>
      </c>
      <c r="O1094" t="str">
        <v>1.3G</v>
      </c>
      <c r="P1094" t="str">
        <v>1395-F4-0617/2013</v>
      </c>
      <c r="Q1094">
        <v>1.243</v>
      </c>
      <c r="R1094" t="str">
        <v>3,8</v>
      </c>
      <c r="S1094">
        <v>150</v>
      </c>
      <c r="T1094" t="str">
        <v>F-00000317</v>
      </c>
      <c r="U1094">
        <v>98</v>
      </c>
      <c r="V1094">
        <v>27</v>
      </c>
      <c r="W1094">
        <v>98</v>
      </c>
      <c r="X1094" t="str">
        <v>https://youtu.be/jVdqUAid6no</v>
      </c>
    </row>
    <row r="1095">
      <c r="A1095" t="str">
        <v>AutoTable</v>
      </c>
      <c r="D1095" t="str">
        <v>72720KA</v>
      </c>
      <c r="E1095" t="str">
        <v>BBE Ø200 KAMURO</v>
      </c>
      <c r="F1095" t="str">
        <v>1</v>
      </c>
      <c r="G1095" t="str">
        <v/>
      </c>
      <c r="H1095" t="str">
        <v>BOMBE</v>
      </c>
      <c r="I1095" t="str">
        <v>SPHERIQUE</v>
      </c>
      <c r="J1095">
        <v>200</v>
      </c>
      <c r="K1095" t="str">
        <v>PLEUREUR</v>
      </c>
      <c r="L1095" t="str">
        <v>KAMURO</v>
      </c>
      <c r="M1095" t="str">
        <v>EU</v>
      </c>
      <c r="N1095" t="str">
        <v>F4</v>
      </c>
      <c r="O1095" t="str">
        <v>1.3G</v>
      </c>
      <c r="P1095" t="str">
        <v>1395-F4-0620/2013</v>
      </c>
      <c r="Q1095">
        <v>3.385</v>
      </c>
      <c r="R1095" t="str">
        <v>4,5</v>
      </c>
      <c r="S1095">
        <v>200</v>
      </c>
      <c r="T1095" t="str">
        <v>F-00000317</v>
      </c>
      <c r="U1095">
        <v>72</v>
      </c>
      <c r="V1095">
        <v>54</v>
      </c>
      <c r="W1095">
        <v>72</v>
      </c>
      <c r="X1095" t="str">
        <v>https://tinyurl.com/y48qq6ms</v>
      </c>
    </row>
    <row r="1096">
      <c r="A1096" t="str">
        <v>AutoTable</v>
      </c>
      <c r="D1096" t="str">
        <v>72720KA/R</v>
      </c>
      <c r="E1096" t="str">
        <v>BOMBE Ø200 PLUIE OR ET ARGENT POINTE ROUGE</v>
      </c>
      <c r="F1096" t="str">
        <v>CLIENT PDF</v>
      </c>
      <c r="G1096" t="str">
        <v/>
      </c>
      <c r="H1096" t="str">
        <v>BOMBE</v>
      </c>
      <c r="I1096" t="str">
        <v>SPHERIQUE</v>
      </c>
      <c r="J1096">
        <v>200</v>
      </c>
      <c r="K1096" t="str">
        <v>PIVOINE FILET</v>
      </c>
      <c r="L1096" t="str">
        <v>OR</v>
      </c>
      <c r="M1096" t="str">
        <v>EU</v>
      </c>
      <c r="N1096" t="str">
        <v>F4</v>
      </c>
      <c r="O1096" t="str">
        <v>1.3G</v>
      </c>
      <c r="P1096" t="str">
        <v>1395-F4-0620/2013</v>
      </c>
      <c r="Q1096">
        <v>3.385</v>
      </c>
      <c r="R1096" t="str">
        <v>4,5</v>
      </c>
      <c r="S1096">
        <v>200</v>
      </c>
      <c r="T1096" t="str">
        <v>F-00000317</v>
      </c>
      <c r="U1096">
        <v>54</v>
      </c>
      <c r="V1096">
        <v>54</v>
      </c>
      <c r="W1096">
        <v>54</v>
      </c>
      <c r="X1096" t="str">
        <v/>
      </c>
    </row>
    <row r="1097">
      <c r="A1097" t="str">
        <v>AutoTable</v>
      </c>
      <c r="D1097" t="str">
        <v>72810P/VI</v>
      </c>
      <c r="E1097" t="str">
        <v>BOMBE 100MM PIVOINE - PAPILLONS VIOLET</v>
      </c>
      <c r="F1097" t="str">
        <v>SPECIFIC</v>
      </c>
      <c r="G1097" t="str">
        <v/>
      </c>
      <c r="H1097" t="str">
        <v>BOMBE</v>
      </c>
      <c r="I1097" t="str">
        <v>SPHERIQUE</v>
      </c>
      <c r="J1097">
        <v>100</v>
      </c>
      <c r="K1097" t="str">
        <v>PIVOINE</v>
      </c>
      <c r="L1097" t="str">
        <v>VIOLET</v>
      </c>
      <c r="M1097" t="str">
        <v>EU</v>
      </c>
      <c r="N1097" t="str">
        <v>F4</v>
      </c>
      <c r="O1097" t="str">
        <v>1.4G</v>
      </c>
      <c r="P1097" t="str">
        <v>1395-F4-0603/2013</v>
      </c>
      <c r="Q1097">
        <v>0.61</v>
      </c>
      <c r="R1097" t="str">
        <v>3</v>
      </c>
      <c r="S1097">
        <v>100</v>
      </c>
      <c r="T1097" t="str">
        <v>F-00000317</v>
      </c>
      <c r="U1097">
        <v>25</v>
      </c>
      <c r="V1097">
        <v>19</v>
      </c>
      <c r="W1097">
        <v>8</v>
      </c>
      <c r="X1097" t="str">
        <v/>
      </c>
    </row>
    <row r="1098">
      <c r="A1098" t="str">
        <v>AutoTable</v>
      </c>
      <c r="D1098" t="str">
        <v>72820B</v>
      </c>
      <c r="E1098" t="str">
        <v>BOMBE 200MM DALHIA BLEUE</v>
      </c>
      <c r="F1098" t="str">
        <v>SPECIFIC</v>
      </c>
      <c r="G1098" t="str">
        <v/>
      </c>
      <c r="H1098" t="str">
        <v>BOMBE</v>
      </c>
      <c r="I1098" t="str">
        <v>SPHERIQUE</v>
      </c>
      <c r="J1098">
        <v>200</v>
      </c>
      <c r="K1098" t="str">
        <v>ARAIGNEE</v>
      </c>
      <c r="L1098" t="str">
        <v>BLEU</v>
      </c>
      <c r="M1098" t="str">
        <v>EU</v>
      </c>
      <c r="N1098" t="str">
        <v>F4</v>
      </c>
      <c r="O1098" t="str">
        <v>1.3G</v>
      </c>
      <c r="P1098" t="str">
        <v>1395-F4-0620/2013</v>
      </c>
      <c r="Q1098">
        <v>3.22</v>
      </c>
      <c r="R1098" t="str">
        <v>3</v>
      </c>
      <c r="S1098">
        <v>200</v>
      </c>
      <c r="T1098" t="str">
        <v>F-00000317</v>
      </c>
      <c r="U1098">
        <v>3</v>
      </c>
      <c r="V1098">
        <v>58</v>
      </c>
      <c r="W1098">
        <v>1</v>
      </c>
      <c r="X1098" t="str">
        <v/>
      </c>
    </row>
    <row r="1099">
      <c r="A1099" t="str">
        <v>AutoTable</v>
      </c>
      <c r="D1099" t="str">
        <v>72820PA/CB</v>
      </c>
      <c r="E1099" t="str">
        <v>BOMBE 200MM PLUIE ARGT CENTRE CLIGNO</v>
      </c>
      <c r="F1099" t="str">
        <v>SPECIFIC</v>
      </c>
      <c r="G1099" t="str">
        <v/>
      </c>
      <c r="H1099" t="str">
        <v>BOMBE</v>
      </c>
      <c r="I1099" t="str">
        <v>SPHERIQUE</v>
      </c>
      <c r="J1099">
        <v>200</v>
      </c>
      <c r="K1099" t="str">
        <v>PIVOINE CLIGNO</v>
      </c>
      <c r="L1099" t="str">
        <v>ARGENT</v>
      </c>
      <c r="M1099" t="str">
        <v>EU</v>
      </c>
      <c r="N1099" t="str">
        <v>F4</v>
      </c>
      <c r="O1099" t="str">
        <v>1.3G</v>
      </c>
      <c r="P1099" t="str">
        <v>1395-F4-0620/2013</v>
      </c>
      <c r="Q1099">
        <v>3.13</v>
      </c>
      <c r="R1099" t="str">
        <v>3</v>
      </c>
      <c r="S1099">
        <v>200</v>
      </c>
      <c r="T1099" t="str">
        <v>F-00000317</v>
      </c>
      <c r="U1099">
        <v>3</v>
      </c>
      <c r="V1099">
        <v>58</v>
      </c>
      <c r="W1099">
        <v>2</v>
      </c>
      <c r="X1099" t="str">
        <v/>
      </c>
    </row>
    <row r="1100">
      <c r="A1100" t="str">
        <v>AutoTable</v>
      </c>
      <c r="D1100" t="str">
        <v>72820VI</v>
      </c>
      <c r="E1100" t="str">
        <v>BOMBE 200MM DALHIA VIOLET</v>
      </c>
      <c r="F1100" t="str">
        <v>SPECIFIC</v>
      </c>
      <c r="G1100" t="str">
        <v/>
      </c>
      <c r="H1100" t="str">
        <v>BOMBE</v>
      </c>
      <c r="I1100" t="str">
        <v>SPHERIQUE</v>
      </c>
      <c r="J1100">
        <v>200</v>
      </c>
      <c r="K1100" t="str">
        <v>ARAIGNEE</v>
      </c>
      <c r="L1100" t="str">
        <v>VIOLET</v>
      </c>
      <c r="M1100" t="str">
        <v>EU</v>
      </c>
      <c r="N1100" t="str">
        <v>F4</v>
      </c>
      <c r="O1100" t="str">
        <v>1.3G</v>
      </c>
      <c r="P1100" t="str">
        <v>1395-F4-0620/2013</v>
      </c>
      <c r="Q1100">
        <v>3.22</v>
      </c>
      <c r="R1100" t="str">
        <v>3</v>
      </c>
      <c r="S1100">
        <v>200</v>
      </c>
      <c r="T1100" t="str">
        <v>F-00000317</v>
      </c>
      <c r="U1100">
        <v>3</v>
      </c>
      <c r="V1100">
        <v>58</v>
      </c>
      <c r="W1100">
        <v>1</v>
      </c>
      <c r="X1100" t="str">
        <v/>
      </c>
    </row>
    <row r="1101">
      <c r="A1101" t="str">
        <v>AutoTable</v>
      </c>
      <c r="D1101" t="str">
        <v>72825KA/R</v>
      </c>
      <c r="E1101" t="str">
        <v>BOMBE 250mm KAMURO POINTES ROUGE CENTRE CLIGNO RGE</v>
      </c>
      <c r="F1101" t="str">
        <v>SPECIFIC</v>
      </c>
      <c r="G1101" t="str">
        <v/>
      </c>
      <c r="H1101" t="str">
        <v>BOMBE</v>
      </c>
      <c r="I1101" t="str">
        <v>SPHERIQUE</v>
      </c>
      <c r="J1101">
        <v>250</v>
      </c>
      <c r="K1101" t="str">
        <v>BOMBE CLIGNO</v>
      </c>
      <c r="L1101" t="str">
        <v>KAMURO</v>
      </c>
      <c r="M1101" t="str">
        <v>EU</v>
      </c>
      <c r="N1101" t="str">
        <v>F4</v>
      </c>
      <c r="O1101" t="str">
        <v>1.3G</v>
      </c>
      <c r="P1101" t="str">
        <v>1395-F4-0622/2013</v>
      </c>
      <c r="Q1101">
        <v>18.91</v>
      </c>
      <c r="R1101" t="str">
        <v>3</v>
      </c>
      <c r="S1101">
        <v>250</v>
      </c>
      <c r="T1101" t="str">
        <v>F-00000317</v>
      </c>
      <c r="U1101">
        <v>3</v>
      </c>
      <c r="V1101">
        <v>142.5</v>
      </c>
      <c r="W1101">
        <v>1</v>
      </c>
      <c r="X1101" t="str">
        <v/>
      </c>
    </row>
    <row r="1102">
      <c r="A1102" t="str">
        <v>AutoTable</v>
      </c>
      <c r="D1102" t="str">
        <v>72825PA/CB</v>
      </c>
      <c r="E1102" t="str">
        <v>BOMBE 250MM PLUIE ARGT CENTRE CLIGNO BLANC</v>
      </c>
      <c r="F1102" t="str">
        <v>SPECIFIC</v>
      </c>
      <c r="G1102" t="str">
        <v/>
      </c>
      <c r="H1102" t="str">
        <v>BOMBE</v>
      </c>
      <c r="I1102" t="str">
        <v>SPHERIQUE</v>
      </c>
      <c r="J1102">
        <v>250</v>
      </c>
      <c r="K1102" t="str">
        <v>BOMBE CLIGNO</v>
      </c>
      <c r="L1102" t="str">
        <v>ARGENT</v>
      </c>
      <c r="M1102" t="str">
        <v>EU</v>
      </c>
      <c r="N1102" t="str">
        <v>F4</v>
      </c>
      <c r="O1102" t="str">
        <v>1.3G</v>
      </c>
      <c r="P1102" t="str">
        <v>1395-F4-0622/2013</v>
      </c>
      <c r="Q1102">
        <v>18.91</v>
      </c>
      <c r="R1102" t="str">
        <v>3</v>
      </c>
      <c r="S1102">
        <v>250</v>
      </c>
      <c r="T1102" t="str">
        <v>F-00000317</v>
      </c>
      <c r="U1102">
        <v>3</v>
      </c>
      <c r="V1102">
        <v>142.5</v>
      </c>
      <c r="W1102">
        <v>1</v>
      </c>
      <c r="X1102" t="str">
        <v/>
      </c>
    </row>
    <row r="1103">
      <c r="A1103" t="str">
        <v>AutoTable</v>
      </c>
      <c r="D1103" t="str">
        <v>72875KA/F</v>
      </c>
      <c r="E1103" t="str">
        <v>BOMBE 75MM RAYONS KAMURO CRACKLING + TRONC</v>
      </c>
      <c r="F1103" t="str">
        <v>SPECIFIC</v>
      </c>
      <c r="G1103" t="str">
        <v/>
      </c>
      <c r="H1103" t="str">
        <v>BOMBE</v>
      </c>
      <c r="I1103" t="str">
        <v>SPHERIQUE</v>
      </c>
      <c r="J1103">
        <v>75</v>
      </c>
      <c r="K1103" t="str">
        <v>BOMBE TRONC</v>
      </c>
      <c r="L1103" t="str">
        <v>KAMURO</v>
      </c>
      <c r="M1103" t="str">
        <v>EU</v>
      </c>
      <c r="N1103" t="str">
        <v>F4</v>
      </c>
      <c r="O1103" t="str">
        <v>1.3G</v>
      </c>
      <c r="P1103" t="str">
        <v>1395-F4-0591/2013</v>
      </c>
      <c r="Q1103">
        <v>0.28</v>
      </c>
      <c r="R1103" t="str">
        <v>3</v>
      </c>
      <c r="S1103">
        <v>75</v>
      </c>
      <c r="T1103" t="str">
        <v>F-00000317</v>
      </c>
      <c r="U1103">
        <v>35</v>
      </c>
      <c r="V1103">
        <v>10.84286</v>
      </c>
      <c r="W1103">
        <v>25</v>
      </c>
      <c r="X1103" t="str">
        <v/>
      </c>
    </row>
    <row r="1104">
      <c r="A1104" t="str">
        <v>AutoTable</v>
      </c>
      <c r="D1104" t="str">
        <v>72915</v>
      </c>
      <c r="E1104" t="str">
        <v>BOMBE 150MM FANTOME</v>
      </c>
      <c r="F1104" t="str">
        <v>SPECIFIC</v>
      </c>
      <c r="G1104" t="str">
        <v/>
      </c>
      <c r="H1104" t="str">
        <v>BOMBE</v>
      </c>
      <c r="I1104" t="str">
        <v>SPHERIQUE</v>
      </c>
      <c r="J1104">
        <v>150</v>
      </c>
      <c r="K1104" t="str">
        <v>FANTOME</v>
      </c>
      <c r="L1104" t="str">
        <v>MULTICOLORE</v>
      </c>
      <c r="M1104" t="str">
        <v>EU</v>
      </c>
      <c r="N1104" t="str">
        <v>F4</v>
      </c>
      <c r="O1104" t="str">
        <v>1.3G</v>
      </c>
      <c r="P1104" t="str">
        <v>1395-F4-0617/2013</v>
      </c>
      <c r="Q1104">
        <v>1.192</v>
      </c>
      <c r="R1104" t="str">
        <v>3</v>
      </c>
      <c r="S1104">
        <v>150</v>
      </c>
      <c r="T1104" t="str">
        <v>F-00000317</v>
      </c>
      <c r="U1104">
        <v>20</v>
      </c>
      <c r="V1104">
        <v>34</v>
      </c>
      <c r="W1104">
        <v>5</v>
      </c>
      <c r="X1104" t="str">
        <v/>
      </c>
    </row>
    <row r="1105">
      <c r="A1105" t="str">
        <v>AutoTable</v>
      </c>
      <c r="D1105" t="str">
        <v>73012BC</v>
      </c>
      <c r="E1105" t="str">
        <v>BOMBE 125 MM ETOILES FILANTES BLANCHES</v>
      </c>
      <c r="F1105" t="str">
        <v>ANCIENNES REFS</v>
      </c>
      <c r="G1105" t="str">
        <v/>
      </c>
      <c r="H1105" t="str">
        <v>BOMBE</v>
      </c>
      <c r="I1105" t="str">
        <v>SPHERIQUE</v>
      </c>
      <c r="J1105">
        <v>125</v>
      </c>
      <c r="K1105" t="str">
        <v>SPECIAL ETOILE</v>
      </c>
      <c r="L1105" t="str">
        <v>BLANC</v>
      </c>
      <c r="M1105" t="str">
        <v>EU</v>
      </c>
      <c r="N1105" t="str">
        <v>F4</v>
      </c>
      <c r="O1105" t="str">
        <v>1.3G</v>
      </c>
      <c r="P1105" t="str">
        <v>0589-F4-0065</v>
      </c>
      <c r="Q1105">
        <v>0.5</v>
      </c>
      <c r="R1105" t="str">
        <v>3</v>
      </c>
      <c r="S1105">
        <v>125</v>
      </c>
      <c r="T1105" t="str">
        <v>F-00000270</v>
      </c>
      <c r="U1105">
        <v>0</v>
      </c>
      <c r="V1105">
        <v>0</v>
      </c>
      <c r="W1105">
        <v>0</v>
      </c>
      <c r="X1105" t="str">
        <v/>
      </c>
    </row>
    <row r="1106">
      <c r="A1106" t="str">
        <v>AutoTable</v>
      </c>
      <c r="D1106" t="str">
        <v>73012J</v>
      </c>
      <c r="E1106" t="str">
        <v>BOMBE 125 MM ETOILES FILANTES JAUNES</v>
      </c>
      <c r="F1106" t="str">
        <v>ANCIENNES REFS</v>
      </c>
      <c r="G1106" t="str">
        <v/>
      </c>
      <c r="H1106" t="str">
        <v>BOMBE</v>
      </c>
      <c r="I1106" t="str">
        <v>SPHERIQUE</v>
      </c>
      <c r="J1106">
        <v>125</v>
      </c>
      <c r="K1106" t="str">
        <v>SPECIAL ETOILE</v>
      </c>
      <c r="L1106" t="str">
        <v>JAUNE</v>
      </c>
      <c r="M1106" t="str">
        <v>EU</v>
      </c>
      <c r="N1106" t="str">
        <v>F4</v>
      </c>
      <c r="O1106" t="str">
        <v>1.3G</v>
      </c>
      <c r="P1106" t="str">
        <v>0589-F4-0065</v>
      </c>
      <c r="Q1106">
        <v>0.5</v>
      </c>
      <c r="R1106" t="str">
        <v>2</v>
      </c>
      <c r="S1106">
        <v>125</v>
      </c>
      <c r="T1106" t="str">
        <v>F-00000270</v>
      </c>
      <c r="U1106">
        <v>0</v>
      </c>
      <c r="V1106">
        <v>0</v>
      </c>
      <c r="W1106">
        <v>0</v>
      </c>
      <c r="X1106" t="str">
        <v/>
      </c>
    </row>
    <row r="1107">
      <c r="A1107" t="str">
        <v>AutoTable</v>
      </c>
      <c r="D1107" t="str">
        <v>73012R</v>
      </c>
      <c r="E1107" t="str">
        <v>BOMBE 125 MM ETOILES FILANTES ROUGES</v>
      </c>
      <c r="F1107" t="str">
        <v>ANCIENNES REFS</v>
      </c>
      <c r="G1107" t="str">
        <v/>
      </c>
      <c r="H1107" t="str">
        <v>BOMBE</v>
      </c>
      <c r="I1107" t="str">
        <v>SPHERIQUE</v>
      </c>
      <c r="J1107">
        <v>125</v>
      </c>
      <c r="K1107" t="str">
        <v>SPECIAL ETOILE</v>
      </c>
      <c r="L1107" t="str">
        <v>ROUGE</v>
      </c>
      <c r="M1107" t="str">
        <v>EU</v>
      </c>
      <c r="N1107" t="str">
        <v>F4</v>
      </c>
      <c r="O1107" t="str">
        <v>1.3G</v>
      </c>
      <c r="P1107" t="str">
        <v>0589-F4-0065</v>
      </c>
      <c r="Q1107">
        <v>0.5</v>
      </c>
      <c r="R1107" t="str">
        <v>3</v>
      </c>
      <c r="S1107">
        <v>125</v>
      </c>
      <c r="T1107" t="str">
        <v>F-00000270</v>
      </c>
      <c r="U1107">
        <v>0</v>
      </c>
      <c r="V1107">
        <v>0</v>
      </c>
      <c r="W1107">
        <v>0</v>
      </c>
      <c r="X1107" t="str">
        <v/>
      </c>
    </row>
    <row r="1108">
      <c r="A1108" t="str">
        <v>AutoTable</v>
      </c>
      <c r="D1108" t="str">
        <v>73012V</v>
      </c>
      <c r="E1108" t="str">
        <v>BOMBE 125 MM ETOILES FILANTES VERTES</v>
      </c>
      <c r="F1108" t="str">
        <v>ANCIENNES REFS</v>
      </c>
      <c r="G1108" t="str">
        <v/>
      </c>
      <c r="H1108" t="str">
        <v>BOMBE</v>
      </c>
      <c r="I1108" t="str">
        <v>SPHERIQUE</v>
      </c>
      <c r="J1108">
        <v>125</v>
      </c>
      <c r="K1108" t="str">
        <v>SPECIAL ETOILE</v>
      </c>
      <c r="L1108" t="str">
        <v>VERT</v>
      </c>
      <c r="M1108" t="str">
        <v>EU</v>
      </c>
      <c r="N1108" t="str">
        <v>F4</v>
      </c>
      <c r="O1108" t="str">
        <v>1.3G</v>
      </c>
      <c r="P1108" t="str">
        <v>0589-F4-0065</v>
      </c>
      <c r="Q1108">
        <v>0.5</v>
      </c>
      <c r="R1108" t="str">
        <v>2,5</v>
      </c>
      <c r="S1108">
        <v>125</v>
      </c>
      <c r="T1108" t="str">
        <v>F-00000270</v>
      </c>
      <c r="U1108">
        <v>0</v>
      </c>
      <c r="V1108">
        <v>0</v>
      </c>
      <c r="W1108">
        <v>0</v>
      </c>
      <c r="X1108" t="str">
        <v/>
      </c>
    </row>
    <row r="1109">
      <c r="A1109" t="str">
        <v>AutoTable</v>
      </c>
      <c r="D1109" t="str">
        <v>73112B</v>
      </c>
      <c r="E1109" t="str">
        <v>BBE Ø125 FEUILLE BLEUE</v>
      </c>
      <c r="F1109" t="str">
        <v>1</v>
      </c>
      <c r="G1109" t="str">
        <v/>
      </c>
      <c r="H1109" t="str">
        <v>BOMBE</v>
      </c>
      <c r="I1109" t="str">
        <v>SPHERIQUE</v>
      </c>
      <c r="J1109">
        <v>125</v>
      </c>
      <c r="K1109" t="str">
        <v>FEUILLE</v>
      </c>
      <c r="L1109" t="str">
        <v>BLEU</v>
      </c>
      <c r="M1109" t="str">
        <v>EU</v>
      </c>
      <c r="N1109" t="str">
        <v>F4</v>
      </c>
      <c r="O1109" t="str">
        <v>1.3G</v>
      </c>
      <c r="P1109" t="str">
        <v>0589-F4-0064</v>
      </c>
      <c r="Q1109">
        <v>0.21</v>
      </c>
      <c r="R1109" t="str">
        <v>2,6</v>
      </c>
      <c r="S1109">
        <v>125</v>
      </c>
      <c r="T1109" t="str">
        <v>F-00000270</v>
      </c>
      <c r="U1109">
        <v>59</v>
      </c>
      <c r="V1109">
        <v>17.87</v>
      </c>
      <c r="W1109">
        <v>0</v>
      </c>
      <c r="X1109" t="str">
        <v>https://youtu.be/-JO9kh_BG7g</v>
      </c>
    </row>
    <row r="1110">
      <c r="A1110" t="str">
        <v>AutoTable</v>
      </c>
      <c r="D1110" t="str">
        <v>73112BC</v>
      </c>
      <c r="E1110" t="str">
        <v>BBE Ø125 FEUILLE BLANC</v>
      </c>
      <c r="F1110" t="str">
        <v>1</v>
      </c>
      <c r="G1110" t="str">
        <v/>
      </c>
      <c r="H1110" t="str">
        <v>BOMBE</v>
      </c>
      <c r="I1110" t="str">
        <v>SPHERIQUE</v>
      </c>
      <c r="J1110">
        <v>125</v>
      </c>
      <c r="K1110" t="str">
        <v>FEUILLE</v>
      </c>
      <c r="L1110" t="str">
        <v>BLANC</v>
      </c>
      <c r="M1110" t="str">
        <v>EU</v>
      </c>
      <c r="N1110" t="str">
        <v>F4</v>
      </c>
      <c r="O1110" t="str">
        <v>1.3G</v>
      </c>
      <c r="P1110" t="str">
        <v>0589-F4-0064</v>
      </c>
      <c r="Q1110">
        <v>0.21</v>
      </c>
      <c r="R1110" t="str">
        <v>2,6</v>
      </c>
      <c r="S1110">
        <v>125</v>
      </c>
      <c r="T1110" t="str">
        <v>F-00000270</v>
      </c>
      <c r="U1110">
        <v>57</v>
      </c>
      <c r="V1110">
        <v>17.87</v>
      </c>
      <c r="W1110">
        <v>0</v>
      </c>
      <c r="X1110" t="str">
        <v>https://youtu.be/u2bY9r-qQnw</v>
      </c>
    </row>
    <row r="1111">
      <c r="A1111" t="str">
        <v>AutoTable</v>
      </c>
      <c r="D1111" t="str">
        <v>73112CB</v>
      </c>
      <c r="E1111" t="str">
        <v>BOMBE Ø125 FEUILLES CLIGNOTANT BLANC</v>
      </c>
      <c r="F1111" t="str">
        <v>ANCIENNES REFS</v>
      </c>
      <c r="G1111" t="str">
        <v/>
      </c>
      <c r="H1111" t="str">
        <v>BOMBE</v>
      </c>
      <c r="I1111" t="str">
        <v>SPHERIQUE</v>
      </c>
      <c r="J1111">
        <v>125</v>
      </c>
      <c r="K1111" t="str">
        <v>SPECIAL FEUILLE</v>
      </c>
      <c r="L1111" t="str">
        <v>BLANC</v>
      </c>
      <c r="M1111" t="str">
        <v>EU</v>
      </c>
      <c r="N1111" t="str">
        <v>F4</v>
      </c>
      <c r="O1111" t="str">
        <v>1.3G</v>
      </c>
      <c r="P1111" t="str">
        <v>0589-F4-0064</v>
      </c>
      <c r="Q1111">
        <v>0.21</v>
      </c>
      <c r="R1111" t="str">
        <v>2,6</v>
      </c>
      <c r="S1111">
        <v>125</v>
      </c>
      <c r="T1111" t="str">
        <v>F-00000270</v>
      </c>
      <c r="U1111">
        <v>0</v>
      </c>
      <c r="V1111">
        <v>15.444</v>
      </c>
      <c r="W1111">
        <v>0</v>
      </c>
      <c r="X1111" t="str">
        <v/>
      </c>
    </row>
    <row r="1112">
      <c r="A1112" t="str">
        <v>AutoTable</v>
      </c>
      <c r="D1112" t="str">
        <v>73112R</v>
      </c>
      <c r="E1112" t="str">
        <v>BBE Ø125 FEUILLE ROUGE</v>
      </c>
      <c r="F1112" t="str">
        <v>1</v>
      </c>
      <c r="G1112" t="str">
        <v/>
      </c>
      <c r="H1112" t="str">
        <v>BOMBE</v>
      </c>
      <c r="I1112" t="str">
        <v>SPHERIQUE</v>
      </c>
      <c r="J1112">
        <v>125</v>
      </c>
      <c r="K1112" t="str">
        <v>FEUILLE</v>
      </c>
      <c r="L1112" t="str">
        <v>ROUGE</v>
      </c>
      <c r="M1112" t="str">
        <v>EU</v>
      </c>
      <c r="N1112" t="str">
        <v>F4</v>
      </c>
      <c r="O1112" t="str">
        <v>1.3G</v>
      </c>
      <c r="P1112" t="str">
        <v>0589-F4-0064</v>
      </c>
      <c r="Q1112">
        <v>0.21</v>
      </c>
      <c r="R1112" t="str">
        <v>2,6</v>
      </c>
      <c r="S1112">
        <v>125</v>
      </c>
      <c r="T1112" t="str">
        <v>F-00000270</v>
      </c>
      <c r="U1112">
        <v>59</v>
      </c>
      <c r="V1112">
        <v>17.87</v>
      </c>
      <c r="W1112">
        <v>0</v>
      </c>
      <c r="X1112" t="str">
        <v>https://youtu.be/SneXAnn4PIE</v>
      </c>
    </row>
    <row r="1113">
      <c r="A1113" t="str">
        <v>AutoTable</v>
      </c>
      <c r="D1113" t="str">
        <v>73410B</v>
      </c>
      <c r="E1113" t="str">
        <v>BBE Ø100 PIVOINE BLEUE</v>
      </c>
      <c r="F1113" t="str">
        <v>1</v>
      </c>
      <c r="G1113" t="str">
        <v/>
      </c>
      <c r="H1113" t="str">
        <v>BOMBE</v>
      </c>
      <c r="I1113" t="str">
        <v>SPHERIQUE</v>
      </c>
      <c r="J1113">
        <v>100</v>
      </c>
      <c r="K1113" t="str">
        <v>PIVOINE</v>
      </c>
      <c r="L1113" t="str">
        <v>BLEU</v>
      </c>
      <c r="M1113" t="str">
        <v>EU</v>
      </c>
      <c r="N1113" t="str">
        <v>F4</v>
      </c>
      <c r="O1113" t="str">
        <v>1.3G</v>
      </c>
      <c r="P1113" t="str">
        <v>0589-F4-0068</v>
      </c>
      <c r="Q1113">
        <v>0.313</v>
      </c>
      <c r="R1113" t="str">
        <v>2,5</v>
      </c>
      <c r="S1113">
        <v>100</v>
      </c>
      <c r="T1113" t="str">
        <v>F-00000270</v>
      </c>
      <c r="U1113">
        <v>44</v>
      </c>
      <c r="V1113">
        <v>7.58159</v>
      </c>
      <c r="W1113">
        <v>0</v>
      </c>
      <c r="X1113" t="str">
        <v>https://tinyurl.com/y4c6wl3a</v>
      </c>
    </row>
    <row r="1114">
      <c r="A1114" t="str">
        <v>AutoTable</v>
      </c>
      <c r="D1114" t="str">
        <v>73410BC</v>
      </c>
      <c r="E1114" t="str">
        <v>BBE Ø100 PIVOINE BLANCHE</v>
      </c>
      <c r="F1114" t="str">
        <v>1</v>
      </c>
      <c r="G1114" t="str">
        <v/>
      </c>
      <c r="H1114" t="str">
        <v>BOMBE</v>
      </c>
      <c r="I1114" t="str">
        <v>SPHERIQUE</v>
      </c>
      <c r="J1114">
        <v>100</v>
      </c>
      <c r="K1114" t="str">
        <v>PIVOINE</v>
      </c>
      <c r="L1114" t="str">
        <v>BLANC</v>
      </c>
      <c r="M1114" t="str">
        <v>EU</v>
      </c>
      <c r="N1114" t="str">
        <v>F4</v>
      </c>
      <c r="O1114" t="str">
        <v>1.3G</v>
      </c>
      <c r="P1114" t="str">
        <v>0589-F4-0068</v>
      </c>
      <c r="Q1114">
        <v>0.313</v>
      </c>
      <c r="R1114" t="str">
        <v>2,5</v>
      </c>
      <c r="S1114">
        <v>100</v>
      </c>
      <c r="T1114" t="str">
        <v>F-00000270</v>
      </c>
      <c r="U1114">
        <v>39</v>
      </c>
      <c r="V1114">
        <v>8.19</v>
      </c>
      <c r="W1114">
        <v>0</v>
      </c>
      <c r="X1114" t="str">
        <v>https://youtu.be/yoP0jkN8rFc</v>
      </c>
    </row>
    <row r="1115">
      <c r="A1115" t="str">
        <v>AutoTable</v>
      </c>
      <c r="D1115" t="str">
        <v>73410CA</v>
      </c>
      <c r="E1115" t="str">
        <v>BBE Ø100 CLIGNO BLANC</v>
      </c>
      <c r="F1115" t="str">
        <v>1</v>
      </c>
      <c r="G1115" t="str">
        <v/>
      </c>
      <c r="H1115" t="str">
        <v>BOMBE</v>
      </c>
      <c r="I1115" t="str">
        <v>SPHERIQUE</v>
      </c>
      <c r="J1115">
        <v>100</v>
      </c>
      <c r="K1115" t="str">
        <v>CLIGNO</v>
      </c>
      <c r="L1115" t="str">
        <v>BLANC</v>
      </c>
      <c r="M1115" t="str">
        <v>EU</v>
      </c>
      <c r="N1115" t="str">
        <v>F4</v>
      </c>
      <c r="O1115" t="str">
        <v>1.3G</v>
      </c>
      <c r="P1115" t="str">
        <v>0589-F4-0068</v>
      </c>
      <c r="Q1115">
        <v>0.308</v>
      </c>
      <c r="R1115" t="str">
        <v>2,5</v>
      </c>
      <c r="S1115">
        <v>100</v>
      </c>
      <c r="T1115" t="str">
        <v>F-00000270</v>
      </c>
      <c r="U1115">
        <v>17</v>
      </c>
      <c r="V1115">
        <v>9.13495</v>
      </c>
      <c r="W1115">
        <v>14</v>
      </c>
      <c r="X1115" t="str">
        <v>https://youtu.be/VH_-e3cqUrI</v>
      </c>
    </row>
    <row r="1116">
      <c r="A1116" t="str">
        <v>AutoTable</v>
      </c>
      <c r="D1116" t="str">
        <v>73410DET</v>
      </c>
      <c r="E1116" t="str">
        <v>BOMBE 100 MM EFFET DETONATION</v>
      </c>
      <c r="F1116" t="str">
        <v>ANCIENNES REFS</v>
      </c>
      <c r="G1116" t="str">
        <v/>
      </c>
      <c r="H1116" t="str">
        <v>BOMBE</v>
      </c>
      <c r="I1116" t="str">
        <v>SPHERIQUE</v>
      </c>
      <c r="J1116">
        <v>100</v>
      </c>
      <c r="K1116" t="str">
        <v>DETONATION</v>
      </c>
      <c r="L1116" t="str">
        <v>ARGENT</v>
      </c>
      <c r="M1116" t="str">
        <v>EU</v>
      </c>
      <c r="N1116" t="str">
        <v>F4</v>
      </c>
      <c r="O1116" t="str">
        <v>1.3G</v>
      </c>
      <c r="P1116" t="str">
        <v>0589-F4-0068</v>
      </c>
      <c r="Q1116">
        <v>0.369</v>
      </c>
      <c r="R1116" t="str">
        <v>2,5</v>
      </c>
      <c r="S1116">
        <v>100</v>
      </c>
      <c r="T1116" t="str">
        <v>F-00000270</v>
      </c>
      <c r="U1116">
        <v>0</v>
      </c>
      <c r="V1116">
        <v>0</v>
      </c>
      <c r="W1116">
        <v>0</v>
      </c>
      <c r="X1116" t="str">
        <v/>
      </c>
    </row>
    <row r="1117">
      <c r="A1117" t="str">
        <v>AutoTable</v>
      </c>
      <c r="D1117" t="str">
        <v>73410J</v>
      </c>
      <c r="E1117" t="str">
        <v>BBE Ø100 PIVOINE JAUNE</v>
      </c>
      <c r="F1117" t="str">
        <v>1</v>
      </c>
      <c r="G1117" t="str">
        <v/>
      </c>
      <c r="H1117" t="str">
        <v>BOMBE</v>
      </c>
      <c r="I1117" t="str">
        <v>SPHERIQUE</v>
      </c>
      <c r="J1117">
        <v>100</v>
      </c>
      <c r="K1117" t="str">
        <v>PIVOINE</v>
      </c>
      <c r="L1117" t="str">
        <v>JAUNE</v>
      </c>
      <c r="M1117" t="str">
        <v>EU</v>
      </c>
      <c r="N1117" t="str">
        <v>F4</v>
      </c>
      <c r="O1117" t="str">
        <v>1.3G</v>
      </c>
      <c r="P1117" t="str">
        <v>0589-F4-0068</v>
      </c>
      <c r="Q1117">
        <v>0.313</v>
      </c>
      <c r="R1117" t="str">
        <v>2,5</v>
      </c>
      <c r="S1117">
        <v>100</v>
      </c>
      <c r="T1117" t="str">
        <v>F-00000270</v>
      </c>
      <c r="U1117">
        <v>16</v>
      </c>
      <c r="V1117">
        <v>7.83</v>
      </c>
      <c r="W1117">
        <v>0</v>
      </c>
      <c r="X1117" t="str">
        <v>https://youtu.be/IirnJjeIBdE</v>
      </c>
    </row>
    <row r="1118">
      <c r="A1118" t="str">
        <v>AutoTable</v>
      </c>
      <c r="D1118" t="str">
        <v>73410KA</v>
      </c>
      <c r="E1118" t="str">
        <v>BOMBE Ø100 SAULE PLEUREUR KAMURO</v>
      </c>
      <c r="F1118" t="str">
        <v>ANCIENNES REFS</v>
      </c>
      <c r="G1118" t="str">
        <v/>
      </c>
      <c r="H1118" t="str">
        <v>BOMBE</v>
      </c>
      <c r="I1118" t="str">
        <v>SPHERIQUE</v>
      </c>
      <c r="J1118">
        <v>100</v>
      </c>
      <c r="K1118" t="str">
        <v>PIVOINE FILET</v>
      </c>
      <c r="L1118" t="str">
        <v>KAMURO</v>
      </c>
      <c r="M1118" t="str">
        <v>EU</v>
      </c>
      <c r="N1118" t="str">
        <v>F4</v>
      </c>
      <c r="O1118" t="str">
        <v>1.3G</v>
      </c>
      <c r="P1118" t="str">
        <v>0589-F4-0068</v>
      </c>
      <c r="Q1118">
        <v>0.293</v>
      </c>
      <c r="R1118" t="str">
        <v>2,5</v>
      </c>
      <c r="S1118">
        <v>100</v>
      </c>
      <c r="T1118" t="str">
        <v>F-00000270</v>
      </c>
      <c r="U1118">
        <v>0</v>
      </c>
      <c r="V1118">
        <v>8.14514</v>
      </c>
      <c r="W1118">
        <v>0</v>
      </c>
      <c r="X1118" t="str">
        <v/>
      </c>
    </row>
    <row r="1119">
      <c r="A1119" t="str">
        <v>AutoTable</v>
      </c>
      <c r="D1119" t="str">
        <v>73410KAT</v>
      </c>
      <c r="E1119" t="str">
        <v>BBE Ø100 SAULE PLEUREUR PLATINE</v>
      </c>
      <c r="F1119" t="str">
        <v>1</v>
      </c>
      <c r="G1119" t="str">
        <v/>
      </c>
      <c r="H1119" t="str">
        <v>BOMBE</v>
      </c>
      <c r="I1119" t="str">
        <v>SPHERIQUE</v>
      </c>
      <c r="J1119">
        <v>100</v>
      </c>
      <c r="K1119" t="str">
        <v>PLEUREUR</v>
      </c>
      <c r="L1119" t="str">
        <v>KAMURO</v>
      </c>
      <c r="M1119" t="str">
        <v>EU</v>
      </c>
      <c r="N1119" t="str">
        <v>F4</v>
      </c>
      <c r="O1119" t="str">
        <v>1.3G</v>
      </c>
      <c r="P1119" t="str">
        <v>0589-F4-0068</v>
      </c>
      <c r="Q1119">
        <v>0.308</v>
      </c>
      <c r="R1119" t="str">
        <v>2,5</v>
      </c>
      <c r="S1119">
        <v>100</v>
      </c>
      <c r="T1119" t="str">
        <v>F-00000270</v>
      </c>
      <c r="U1119">
        <v>40</v>
      </c>
      <c r="V1119">
        <v>9.17275</v>
      </c>
      <c r="W1119">
        <v>0</v>
      </c>
      <c r="X1119" t="str">
        <v>https://tinyurl.com/yxgseps9</v>
      </c>
    </row>
    <row r="1120">
      <c r="A1120" t="str">
        <v>AutoTable</v>
      </c>
      <c r="D1120" t="str">
        <v>73410M</v>
      </c>
      <c r="E1120" t="str">
        <v>BBE Ø100 PIVOINE MULTICOLORE</v>
      </c>
      <c r="F1120" t="str">
        <v>1</v>
      </c>
      <c r="G1120" t="str">
        <v/>
      </c>
      <c r="H1120" t="str">
        <v>BOMBE</v>
      </c>
      <c r="I1120" t="str">
        <v>SPHERIQUE</v>
      </c>
      <c r="J1120">
        <v>100</v>
      </c>
      <c r="K1120" t="str">
        <v>PIVOINE</v>
      </c>
      <c r="L1120" t="str">
        <v>MULTICOLORE</v>
      </c>
      <c r="M1120" t="str">
        <v>EU</v>
      </c>
      <c r="N1120" t="str">
        <v>F4</v>
      </c>
      <c r="O1120" t="str">
        <v>1.3G</v>
      </c>
      <c r="P1120" t="str">
        <v>0589-F4-0068</v>
      </c>
      <c r="Q1120">
        <v>0.313</v>
      </c>
      <c r="R1120" t="str">
        <v>2,5</v>
      </c>
      <c r="S1120">
        <v>100</v>
      </c>
      <c r="T1120" t="str">
        <v>F-00000270</v>
      </c>
      <c r="U1120">
        <v>15</v>
      </c>
      <c r="V1120">
        <v>8.14514</v>
      </c>
      <c r="W1120">
        <v>0</v>
      </c>
      <c r="X1120" t="str">
        <v>https://youtu.be/Um-6VFISVWI</v>
      </c>
    </row>
    <row r="1121">
      <c r="A1121" t="str">
        <v>AutoTable</v>
      </c>
      <c r="D1121" t="str">
        <v>73410PA</v>
      </c>
      <c r="E1121" t="str">
        <v>BBE Ø100 PLUIE ARGENT</v>
      </c>
      <c r="F1121" t="str">
        <v>1</v>
      </c>
      <c r="G1121" t="str">
        <v/>
      </c>
      <c r="H1121" t="str">
        <v>BOMBE</v>
      </c>
      <c r="I1121" t="str">
        <v>SPHERIQUE</v>
      </c>
      <c r="J1121">
        <v>100</v>
      </c>
      <c r="K1121" t="str">
        <v>PLEUREUR</v>
      </c>
      <c r="L1121" t="str">
        <v>ARGENT</v>
      </c>
      <c r="M1121" t="str">
        <v>EU</v>
      </c>
      <c r="N1121" t="str">
        <v>F4</v>
      </c>
      <c r="O1121" t="str">
        <v>1.3G</v>
      </c>
      <c r="P1121" t="str">
        <v>0589-F4-0068</v>
      </c>
      <c r="Q1121">
        <v>0.323</v>
      </c>
      <c r="R1121" t="str">
        <v>2,5</v>
      </c>
      <c r="S1121">
        <v>100</v>
      </c>
      <c r="T1121" t="str">
        <v>F-00000270</v>
      </c>
      <c r="U1121">
        <v>0</v>
      </c>
      <c r="V1121">
        <v>8.145</v>
      </c>
      <c r="W1121">
        <v>0</v>
      </c>
      <c r="X1121" t="str">
        <v>https://youtu.be/WMQ4EeWTX2o</v>
      </c>
    </row>
    <row r="1122">
      <c r="A1122" t="str">
        <v>AutoTable</v>
      </c>
      <c r="D1122" t="str">
        <v>73410R</v>
      </c>
      <c r="E1122" t="str">
        <v>BBE Ø100 PIVOINE ROUGE</v>
      </c>
      <c r="F1122" t="str">
        <v>1</v>
      </c>
      <c r="G1122" t="str">
        <v/>
      </c>
      <c r="H1122" t="str">
        <v>BOMBE</v>
      </c>
      <c r="I1122" t="str">
        <v>SPHERIQUE</v>
      </c>
      <c r="J1122">
        <v>100</v>
      </c>
      <c r="K1122" t="str">
        <v>PIVOINE</v>
      </c>
      <c r="L1122" t="str">
        <v>ROUGE</v>
      </c>
      <c r="M1122" t="str">
        <v>EU</v>
      </c>
      <c r="N1122" t="str">
        <v>F4</v>
      </c>
      <c r="O1122" t="str">
        <v>1.3G</v>
      </c>
      <c r="P1122" t="str">
        <v>0589-F4-0068</v>
      </c>
      <c r="Q1122">
        <v>0.313</v>
      </c>
      <c r="R1122" t="str">
        <v>2,5</v>
      </c>
      <c r="S1122">
        <v>100</v>
      </c>
      <c r="T1122" t="str">
        <v>F-00000270</v>
      </c>
      <c r="U1122">
        <v>42</v>
      </c>
      <c r="V1122">
        <v>8.14429</v>
      </c>
      <c r="W1122">
        <v>0</v>
      </c>
      <c r="X1122" t="str">
        <v>https://tinyurl.com/y5kr4b9c</v>
      </c>
    </row>
    <row r="1123">
      <c r="A1123" t="str">
        <v>AutoTable</v>
      </c>
      <c r="D1123" t="str">
        <v>73410SO</v>
      </c>
      <c r="E1123" t="str">
        <v>BBE Ø100 SCINTILLANT OR</v>
      </c>
      <c r="F1123" t="str">
        <v>1</v>
      </c>
      <c r="G1123" t="str">
        <v/>
      </c>
      <c r="H1123" t="str">
        <v>BOMBE</v>
      </c>
      <c r="I1123" t="str">
        <v>SPHERIQUE</v>
      </c>
      <c r="J1123">
        <v>100</v>
      </c>
      <c r="K1123" t="str">
        <v>CLIGNO</v>
      </c>
      <c r="L1123" t="str">
        <v>OR</v>
      </c>
      <c r="M1123" t="str">
        <v>EU</v>
      </c>
      <c r="N1123" t="str">
        <v>F4</v>
      </c>
      <c r="O1123" t="str">
        <v>1.3G</v>
      </c>
      <c r="P1123" t="str">
        <v>0589-F4-0068</v>
      </c>
      <c r="Q1123">
        <v>0.308</v>
      </c>
      <c r="R1123" t="str">
        <v>2,5</v>
      </c>
      <c r="S1123">
        <v>100</v>
      </c>
      <c r="T1123" t="str">
        <v>F-00000270</v>
      </c>
      <c r="U1123">
        <v>90</v>
      </c>
      <c r="V1123">
        <v>7.83</v>
      </c>
      <c r="W1123">
        <v>4</v>
      </c>
      <c r="X1123" t="str">
        <v>https://youtu.be/BTlZ2-tFIEE</v>
      </c>
    </row>
    <row r="1124">
      <c r="A1124" t="str">
        <v>AutoTable</v>
      </c>
      <c r="D1124" t="str">
        <v>73410SOB</v>
      </c>
      <c r="E1124" t="str">
        <v>BBE Ø100 SCINTILLANT OR CENTRE BLEU</v>
      </c>
      <c r="F1124" t="str">
        <v>1</v>
      </c>
      <c r="G1124" t="str">
        <v/>
      </c>
      <c r="H1124" t="str">
        <v>BOMBE</v>
      </c>
      <c r="I1124" t="str">
        <v>SPHERIQUE</v>
      </c>
      <c r="J1124">
        <v>100</v>
      </c>
      <c r="K1124" t="str">
        <v>CLIGNO</v>
      </c>
      <c r="L1124" t="str">
        <v>OR</v>
      </c>
      <c r="M1124" t="str">
        <v>EU</v>
      </c>
      <c r="N1124" t="str">
        <v>F4</v>
      </c>
      <c r="O1124" t="str">
        <v>1.3G</v>
      </c>
      <c r="P1124" t="str">
        <v>0589-F4-0068</v>
      </c>
      <c r="Q1124">
        <v>0.341</v>
      </c>
      <c r="R1124" t="str">
        <v>2,5</v>
      </c>
      <c r="S1124">
        <v>100</v>
      </c>
      <c r="T1124" t="str">
        <v>F-00000270</v>
      </c>
      <c r="U1124">
        <v>80</v>
      </c>
      <c r="V1124">
        <v>10.26089</v>
      </c>
      <c r="W1124">
        <v>0</v>
      </c>
      <c r="X1124" t="str">
        <v>https://youtu.be/o4hhK4c-UT8</v>
      </c>
    </row>
    <row r="1125">
      <c r="A1125" t="str">
        <v>AutoTable</v>
      </c>
      <c r="D1125" t="str">
        <v>73410V</v>
      </c>
      <c r="E1125" t="str">
        <v>BBE Ø100 PIVOINE VERTE</v>
      </c>
      <c r="F1125" t="str">
        <v>1</v>
      </c>
      <c r="G1125" t="str">
        <v/>
      </c>
      <c r="H1125" t="str">
        <v>BOMBE</v>
      </c>
      <c r="I1125" t="str">
        <v>SPHERIQUE</v>
      </c>
      <c r="J1125">
        <v>100</v>
      </c>
      <c r="K1125" t="str">
        <v>PIVOINE</v>
      </c>
      <c r="L1125" t="str">
        <v>VERT</v>
      </c>
      <c r="M1125" t="str">
        <v>EU</v>
      </c>
      <c r="N1125" t="str">
        <v>F4</v>
      </c>
      <c r="O1125" t="str">
        <v>1.3G</v>
      </c>
      <c r="P1125" t="str">
        <v>0589-F4-0068</v>
      </c>
      <c r="Q1125">
        <v>0.313</v>
      </c>
      <c r="R1125" t="str">
        <v>2,5</v>
      </c>
      <c r="S1125">
        <v>100</v>
      </c>
      <c r="T1125" t="str">
        <v>F-00000270</v>
      </c>
      <c r="U1125">
        <v>42</v>
      </c>
      <c r="V1125">
        <v>8.19429</v>
      </c>
      <c r="W1125">
        <v>0</v>
      </c>
      <c r="X1125" t="str">
        <v>https://youtu.be/fBol-flECiU</v>
      </c>
    </row>
    <row r="1126">
      <c r="A1126" t="str">
        <v>AutoTable</v>
      </c>
      <c r="D1126" t="str">
        <v>73410VI</v>
      </c>
      <c r="E1126" t="str">
        <v>BBE Ø100 PIVOINE VIOLETTE</v>
      </c>
      <c r="F1126" t="str">
        <v>1</v>
      </c>
      <c r="G1126" t="str">
        <v/>
      </c>
      <c r="H1126" t="str">
        <v>BOMBE</v>
      </c>
      <c r="I1126" t="str">
        <v>SPHERIQUE</v>
      </c>
      <c r="J1126">
        <v>100</v>
      </c>
      <c r="K1126" t="str">
        <v>PIVOINE</v>
      </c>
      <c r="L1126" t="str">
        <v>VIOLET</v>
      </c>
      <c r="M1126" t="str">
        <v>EU</v>
      </c>
      <c r="N1126" t="str">
        <v>F4</v>
      </c>
      <c r="O1126" t="str">
        <v>1.3G</v>
      </c>
      <c r="P1126" t="str">
        <v>0589-F4-0068</v>
      </c>
      <c r="Q1126">
        <v>0.313</v>
      </c>
      <c r="R1126" t="str">
        <v>2,5</v>
      </c>
      <c r="S1126">
        <v>100</v>
      </c>
      <c r="T1126" t="str">
        <v>F-00000270</v>
      </c>
      <c r="U1126">
        <v>16</v>
      </c>
      <c r="V1126">
        <v>9.32</v>
      </c>
      <c r="W1126">
        <v>0</v>
      </c>
      <c r="X1126" t="str">
        <v>https://youtu.be/yj9lrpDFB50</v>
      </c>
    </row>
    <row r="1127">
      <c r="A1127" t="str">
        <v>AutoTable</v>
      </c>
      <c r="D1127" t="str">
        <v>73412B</v>
      </c>
      <c r="E1127" t="str">
        <v>BBE Ø125 PIVOINE BLEUE</v>
      </c>
      <c r="F1127" t="str">
        <v>1</v>
      </c>
      <c r="G1127" t="str">
        <v/>
      </c>
      <c r="H1127" t="str">
        <v>BOMBE</v>
      </c>
      <c r="I1127" t="str">
        <v>SPHERIQUE</v>
      </c>
      <c r="J1127">
        <v>125</v>
      </c>
      <c r="K1127" t="str">
        <v>PIVOINE</v>
      </c>
      <c r="L1127" t="str">
        <v>BLEU</v>
      </c>
      <c r="M1127" t="str">
        <v>EU</v>
      </c>
      <c r="N1127" t="str">
        <v>F4</v>
      </c>
      <c r="O1127" t="str">
        <v>1.3G</v>
      </c>
      <c r="P1127" t="str">
        <v>0589-F4-0067</v>
      </c>
      <c r="Q1127">
        <v>0.64</v>
      </c>
      <c r="R1127" t="str">
        <v>3</v>
      </c>
      <c r="S1127">
        <v>125</v>
      </c>
      <c r="T1127" t="str">
        <v>F-00000270</v>
      </c>
      <c r="U1127">
        <v>25</v>
      </c>
      <c r="V1127">
        <v>11.25</v>
      </c>
      <c r="W1127">
        <v>0</v>
      </c>
      <c r="X1127" t="str">
        <v>https://tinyurl.com/yxaaelbm</v>
      </c>
    </row>
    <row r="1128">
      <c r="A1128" t="str">
        <v>AutoTable</v>
      </c>
      <c r="D1128" t="str">
        <v>73412BC</v>
      </c>
      <c r="E1128" t="str">
        <v>BBE Ø125 PIVOINE BLANC</v>
      </c>
      <c r="F1128" t="str">
        <v>1</v>
      </c>
      <c r="G1128" t="str">
        <v/>
      </c>
      <c r="H1128" t="str">
        <v>BOMBE</v>
      </c>
      <c r="I1128" t="str">
        <v>SPHERIQUE</v>
      </c>
      <c r="J1128">
        <v>125</v>
      </c>
      <c r="K1128" t="str">
        <v>PIVOINE</v>
      </c>
      <c r="L1128" t="str">
        <v>BLANC</v>
      </c>
      <c r="M1128" t="str">
        <v>EU</v>
      </c>
      <c r="N1128" t="str">
        <v>F4</v>
      </c>
      <c r="O1128" t="str">
        <v>1.3G</v>
      </c>
      <c r="P1128" t="str">
        <v>0589-F4-0067</v>
      </c>
      <c r="Q1128">
        <v>0.64</v>
      </c>
      <c r="R1128" t="str">
        <v>3</v>
      </c>
      <c r="S1128">
        <v>125</v>
      </c>
      <c r="T1128" t="str">
        <v>F-00000270</v>
      </c>
      <c r="U1128">
        <v>22</v>
      </c>
      <c r="V1128">
        <v>11.65909</v>
      </c>
      <c r="W1128">
        <v>0</v>
      </c>
      <c r="X1128" t="str">
        <v>https://youtu.be/Zt43vltVHbU</v>
      </c>
    </row>
    <row r="1129">
      <c r="A1129" t="str">
        <v>AutoTable</v>
      </c>
      <c r="D1129" t="str">
        <v>73412KAT</v>
      </c>
      <c r="E1129" t="str">
        <v>BBE Ø125 SAULE PLEUREUR PLATINE</v>
      </c>
      <c r="F1129" t="str">
        <v>1</v>
      </c>
      <c r="G1129" t="str">
        <v/>
      </c>
      <c r="H1129" t="str">
        <v>BOMBE</v>
      </c>
      <c r="I1129" t="str">
        <v>SPHERIQUE</v>
      </c>
      <c r="J1129">
        <v>125</v>
      </c>
      <c r="K1129" t="str">
        <v>PLEUREUR</v>
      </c>
      <c r="L1129" t="str">
        <v>KAMURO</v>
      </c>
      <c r="M1129" t="str">
        <v>EU</v>
      </c>
      <c r="N1129" t="str">
        <v>F4</v>
      </c>
      <c r="O1129" t="str">
        <v>1.3G</v>
      </c>
      <c r="P1129" t="str">
        <v>0589-F4-0067</v>
      </c>
      <c r="Q1129">
        <v>0.628</v>
      </c>
      <c r="R1129" t="str">
        <v>3</v>
      </c>
      <c r="S1129">
        <v>125</v>
      </c>
      <c r="T1129" t="str">
        <v>F-00000270</v>
      </c>
      <c r="U1129">
        <v>15</v>
      </c>
      <c r="V1129">
        <v>13.39</v>
      </c>
      <c r="W1129">
        <v>0</v>
      </c>
      <c r="X1129" t="str">
        <v>https://tinyurl.com/y3mre6mq</v>
      </c>
    </row>
    <row r="1130">
      <c r="A1130" t="str">
        <v>AutoTable</v>
      </c>
      <c r="D1130" t="str">
        <v>73412O</v>
      </c>
      <c r="E1130" t="str">
        <v>BBE Ø125 PIVOINE ORANGE</v>
      </c>
      <c r="F1130" t="str">
        <v>1</v>
      </c>
      <c r="G1130" t="str">
        <v/>
      </c>
      <c r="H1130" t="str">
        <v>BOMBE</v>
      </c>
      <c r="I1130" t="str">
        <v>SPHERIQUE</v>
      </c>
      <c r="J1130">
        <v>125</v>
      </c>
      <c r="K1130" t="str">
        <v>PIVOINE</v>
      </c>
      <c r="L1130" t="str">
        <v>ORANGE</v>
      </c>
      <c r="M1130" t="str">
        <v>EU</v>
      </c>
      <c r="N1130" t="str">
        <v>F4</v>
      </c>
      <c r="O1130" t="str">
        <v>1.3G</v>
      </c>
      <c r="P1130" t="str">
        <v>0589-F4-0067</v>
      </c>
      <c r="Q1130">
        <v>0.64</v>
      </c>
      <c r="R1130" t="str">
        <v>3</v>
      </c>
      <c r="S1130">
        <v>125</v>
      </c>
      <c r="T1130" t="str">
        <v>F-00000270</v>
      </c>
      <c r="U1130">
        <v>45</v>
      </c>
      <c r="V1130">
        <v>11.72</v>
      </c>
      <c r="W1130">
        <v>0</v>
      </c>
      <c r="X1130" t="str">
        <v>https://youtu.be/2yl467JhyoE</v>
      </c>
    </row>
    <row r="1131">
      <c r="A1131" t="str">
        <v>AutoTable</v>
      </c>
      <c r="D1131" t="str">
        <v>73412PA</v>
      </c>
      <c r="E1131" t="str">
        <v>BBE Ø125 PLUIE ARGENT</v>
      </c>
      <c r="F1131" t="str">
        <v>1</v>
      </c>
      <c r="G1131" t="str">
        <v/>
      </c>
      <c r="H1131" t="str">
        <v>BOMBE</v>
      </c>
      <c r="I1131" t="str">
        <v>SPHERIQUE</v>
      </c>
      <c r="J1131">
        <v>125</v>
      </c>
      <c r="K1131" t="str">
        <v>PLEUREUR</v>
      </c>
      <c r="L1131" t="str">
        <v>ARGENT</v>
      </c>
      <c r="M1131" t="str">
        <v>EU</v>
      </c>
      <c r="N1131" t="str">
        <v>F4</v>
      </c>
      <c r="O1131" t="str">
        <v>1.3G</v>
      </c>
      <c r="P1131" t="str">
        <v>0589-F4-0067</v>
      </c>
      <c r="Q1131">
        <v>0.655</v>
      </c>
      <c r="R1131" t="str">
        <v>3</v>
      </c>
      <c r="S1131">
        <v>125</v>
      </c>
      <c r="T1131" t="str">
        <v>F-00000270</v>
      </c>
      <c r="U1131">
        <v>1</v>
      </c>
      <c r="V1131">
        <v>11.7</v>
      </c>
      <c r="W1131">
        <v>0</v>
      </c>
      <c r="X1131" t="str">
        <v>https://tinyurl.com/y5s87kz2</v>
      </c>
    </row>
    <row r="1132">
      <c r="A1132" t="str">
        <v>AutoTable</v>
      </c>
      <c r="D1132" t="str">
        <v>73412R</v>
      </c>
      <c r="E1132" t="str">
        <v>BBE Ø125 PIVOINE ROUGE</v>
      </c>
      <c r="F1132" t="str">
        <v>1</v>
      </c>
      <c r="G1132" t="str">
        <v/>
      </c>
      <c r="H1132" t="str">
        <v>BOMBE</v>
      </c>
      <c r="I1132" t="str">
        <v>SPHERIQUE</v>
      </c>
      <c r="J1132">
        <v>125</v>
      </c>
      <c r="K1132" t="str">
        <v>PIVOINE</v>
      </c>
      <c r="L1132" t="str">
        <v>ROUGE</v>
      </c>
      <c r="M1132" t="str">
        <v>EU</v>
      </c>
      <c r="N1132" t="str">
        <v>F4</v>
      </c>
      <c r="O1132" t="str">
        <v>1.3G</v>
      </c>
      <c r="P1132" t="str">
        <v>0589-F4-0067</v>
      </c>
      <c r="Q1132">
        <v>0.64</v>
      </c>
      <c r="R1132" t="str">
        <v>3</v>
      </c>
      <c r="S1132">
        <v>125</v>
      </c>
      <c r="T1132" t="str">
        <v>F-00000270</v>
      </c>
      <c r="U1132">
        <v>40</v>
      </c>
      <c r="V1132">
        <v>11.25</v>
      </c>
      <c r="W1132">
        <v>0</v>
      </c>
      <c r="X1132" t="str">
        <v>https://tinyurl.com/y5ywoxec</v>
      </c>
    </row>
    <row r="1133">
      <c r="A1133" t="str">
        <v>AutoTable</v>
      </c>
      <c r="D1133" t="str">
        <v>73412SO</v>
      </c>
      <c r="E1133" t="str">
        <v>BBE Ø125 SCINTILLANT OR</v>
      </c>
      <c r="F1133" t="str">
        <v>1</v>
      </c>
      <c r="G1133" t="str">
        <v/>
      </c>
      <c r="H1133" t="str">
        <v>BOMBE</v>
      </c>
      <c r="I1133" t="str">
        <v>SPHERIQUE</v>
      </c>
      <c r="J1133">
        <v>125</v>
      </c>
      <c r="K1133" t="str">
        <v>CLIGNO</v>
      </c>
      <c r="L1133" t="str">
        <v>OR</v>
      </c>
      <c r="M1133" t="str">
        <v>EU</v>
      </c>
      <c r="N1133" t="str">
        <v>F4</v>
      </c>
      <c r="O1133" t="str">
        <v>1.3G</v>
      </c>
      <c r="P1133" t="str">
        <v>0589-F4-0067</v>
      </c>
      <c r="Q1133">
        <v>0.665</v>
      </c>
      <c r="R1133" t="str">
        <v>3</v>
      </c>
      <c r="S1133">
        <v>125</v>
      </c>
      <c r="T1133" t="str">
        <v>F-00000270</v>
      </c>
      <c r="U1133">
        <v>35</v>
      </c>
      <c r="V1133">
        <v>13.39</v>
      </c>
      <c r="W1133">
        <v>0</v>
      </c>
      <c r="X1133" t="str">
        <v>https://youtu.be/23LIQfSB5bE</v>
      </c>
    </row>
    <row r="1134">
      <c r="A1134" t="str">
        <v>AutoTable</v>
      </c>
      <c r="D1134" t="str">
        <v>73412SOB</v>
      </c>
      <c r="E1134" t="str">
        <v>BBE Ø125 SCINTILLANT OR CENTRE BLEU</v>
      </c>
      <c r="F1134" t="str">
        <v>1</v>
      </c>
      <c r="G1134" t="str">
        <v/>
      </c>
      <c r="H1134" t="str">
        <v>BOMBE</v>
      </c>
      <c r="I1134" t="str">
        <v>SPHERIQUE</v>
      </c>
      <c r="J1134">
        <v>125</v>
      </c>
      <c r="K1134" t="str">
        <v>CLIGNO</v>
      </c>
      <c r="L1134" t="str">
        <v>OR</v>
      </c>
      <c r="M1134" t="str">
        <v>EU</v>
      </c>
      <c r="N1134" t="str">
        <v>F4</v>
      </c>
      <c r="O1134" t="str">
        <v>1.3G</v>
      </c>
      <c r="P1134" t="str">
        <v>0589-F4-0067</v>
      </c>
      <c r="Q1134">
        <v>0.685</v>
      </c>
      <c r="R1134" t="str">
        <v>3</v>
      </c>
      <c r="S1134">
        <v>125</v>
      </c>
      <c r="T1134" t="str">
        <v>F-00000270</v>
      </c>
      <c r="U1134">
        <v>80</v>
      </c>
      <c r="V1134">
        <v>15.06</v>
      </c>
      <c r="W1134">
        <v>4</v>
      </c>
      <c r="X1134" t="str">
        <v>https://youtu.be/3UZ_OgWlJ1I</v>
      </c>
    </row>
    <row r="1135">
      <c r="A1135" t="str">
        <v>AutoTable</v>
      </c>
      <c r="D1135" t="str">
        <v>73415B</v>
      </c>
      <c r="E1135" t="str">
        <v>BBE Ø150 PIVOINE BLEUE</v>
      </c>
      <c r="F1135" t="str">
        <v>1</v>
      </c>
      <c r="G1135" t="str">
        <v/>
      </c>
      <c r="H1135" t="str">
        <v>BOMBE</v>
      </c>
      <c r="I1135" t="str">
        <v>SPHERIQUE</v>
      </c>
      <c r="J1135">
        <v>150</v>
      </c>
      <c r="K1135" t="str">
        <v>PIVOINE</v>
      </c>
      <c r="L1135" t="str">
        <v>BLEU</v>
      </c>
      <c r="M1135" t="str">
        <v>EU</v>
      </c>
      <c r="N1135" t="str">
        <v>F4</v>
      </c>
      <c r="O1135" t="str">
        <v>1.3G</v>
      </c>
      <c r="P1135" t="str">
        <v>0589-F4-0066</v>
      </c>
      <c r="Q1135">
        <v>1.091</v>
      </c>
      <c r="R1135" t="str">
        <v>3,5</v>
      </c>
      <c r="S1135">
        <v>150</v>
      </c>
      <c r="T1135" t="str">
        <v>F-00000270</v>
      </c>
      <c r="U1135">
        <v>0</v>
      </c>
      <c r="V1135">
        <v>19.9</v>
      </c>
      <c r="W1135">
        <v>0</v>
      </c>
      <c r="X1135" t="str">
        <v>https://tinyurl.com/y3jgkl27</v>
      </c>
    </row>
    <row r="1136">
      <c r="A1136" t="str">
        <v>AutoTable</v>
      </c>
      <c r="D1136" t="str">
        <v>73415BC</v>
      </c>
      <c r="E1136" t="str">
        <v>BBE Ø150 PIVOINE BLANCHE</v>
      </c>
      <c r="F1136" t="str">
        <v>1</v>
      </c>
      <c r="G1136" t="str">
        <v/>
      </c>
      <c r="H1136" t="str">
        <v>BOMBE</v>
      </c>
      <c r="I1136" t="str">
        <v>SPHERIQUE</v>
      </c>
      <c r="J1136">
        <v>150</v>
      </c>
      <c r="K1136" t="str">
        <v>PIVOINE</v>
      </c>
      <c r="L1136" t="str">
        <v>BLANC</v>
      </c>
      <c r="M1136" t="str">
        <v>EU</v>
      </c>
      <c r="N1136" t="str">
        <v>F4</v>
      </c>
      <c r="O1136" t="str">
        <v>1.3G</v>
      </c>
      <c r="P1136" t="str">
        <v>0589-F4-0066</v>
      </c>
      <c r="Q1136">
        <v>1.091</v>
      </c>
      <c r="R1136" t="str">
        <v>3,5</v>
      </c>
      <c r="S1136">
        <v>150</v>
      </c>
      <c r="T1136" t="str">
        <v>F-00000270</v>
      </c>
      <c r="U1136">
        <v>15</v>
      </c>
      <c r="V1136">
        <v>19.9</v>
      </c>
      <c r="W1136">
        <v>0</v>
      </c>
      <c r="X1136" t="str">
        <v>https://youtu.be/a46xoRxVG4U</v>
      </c>
    </row>
    <row r="1137">
      <c r="A1137" t="str">
        <v>AutoTable</v>
      </c>
      <c r="D1137" t="str">
        <v>73415KAT</v>
      </c>
      <c r="E1137" t="str">
        <v>BBE Ø150 SAULE PLEUREUR PLATINE</v>
      </c>
      <c r="F1137" t="str">
        <v>1</v>
      </c>
      <c r="G1137" t="str">
        <v/>
      </c>
      <c r="H1137" t="str">
        <v>BOMBE</v>
      </c>
      <c r="I1137" t="str">
        <v>SPHERIQUE</v>
      </c>
      <c r="J1137">
        <v>150</v>
      </c>
      <c r="K1137" t="str">
        <v>PLEUREUR</v>
      </c>
      <c r="L1137" t="str">
        <v>KAMURO</v>
      </c>
      <c r="M1137" t="str">
        <v>EU</v>
      </c>
      <c r="N1137" t="str">
        <v>F4</v>
      </c>
      <c r="O1137" t="str">
        <v>1.3G</v>
      </c>
      <c r="P1137" t="str">
        <v>0589-F4-0066</v>
      </c>
      <c r="Q1137">
        <v>1.081</v>
      </c>
      <c r="R1137" t="str">
        <v>3,5</v>
      </c>
      <c r="S1137">
        <v>150</v>
      </c>
      <c r="T1137" t="str">
        <v>F-00000270</v>
      </c>
      <c r="U1137">
        <v>11</v>
      </c>
      <c r="V1137">
        <v>21.32</v>
      </c>
      <c r="W1137">
        <v>0</v>
      </c>
      <c r="X1137" t="str">
        <v>https://tinyurl.com/y5vku69j</v>
      </c>
    </row>
    <row r="1138">
      <c r="A1138" t="str">
        <v>AutoTable</v>
      </c>
      <c r="D1138" t="str">
        <v>73415M</v>
      </c>
      <c r="E1138" t="str">
        <v>BBE Ø150 PIVOINE MULTICOLORE</v>
      </c>
      <c r="F1138" t="str">
        <v>1</v>
      </c>
      <c r="G1138" t="str">
        <v/>
      </c>
      <c r="H1138" t="str">
        <v>BOMBE</v>
      </c>
      <c r="I1138" t="str">
        <v>SPHERIQUE</v>
      </c>
      <c r="J1138">
        <v>150</v>
      </c>
      <c r="K1138" t="str">
        <v>PIVOINE</v>
      </c>
      <c r="L1138" t="str">
        <v>MULTICOLORE</v>
      </c>
      <c r="M1138" t="str">
        <v>EU</v>
      </c>
      <c r="N1138" t="str">
        <v>F4</v>
      </c>
      <c r="O1138" t="str">
        <v>1.3G</v>
      </c>
      <c r="P1138" t="str">
        <v>0589-F4-0066</v>
      </c>
      <c r="Q1138">
        <v>1.091</v>
      </c>
      <c r="R1138" t="str">
        <v>3,5</v>
      </c>
      <c r="S1138">
        <v>150</v>
      </c>
      <c r="T1138" t="str">
        <v>F-00000270</v>
      </c>
      <c r="U1138">
        <v>3</v>
      </c>
      <c r="V1138">
        <v>18.63</v>
      </c>
      <c r="W1138">
        <v>0</v>
      </c>
      <c r="X1138" t="str">
        <v>https://tinyurl.com/y2dpw5te</v>
      </c>
    </row>
    <row r="1139">
      <c r="A1139" t="str">
        <v>AutoTable</v>
      </c>
      <c r="D1139" t="str">
        <v>73415PA</v>
      </c>
      <c r="E1139" t="str">
        <v>BBE Ø150 PAILLETTES ARGENT</v>
      </c>
      <c r="F1139" t="str">
        <v>1</v>
      </c>
      <c r="G1139" t="str">
        <v/>
      </c>
      <c r="H1139" t="str">
        <v>BOMBE</v>
      </c>
      <c r="I1139" t="str">
        <v>SPHERIQUE</v>
      </c>
      <c r="J1139">
        <v>150</v>
      </c>
      <c r="K1139" t="str">
        <v>CLIGNO</v>
      </c>
      <c r="L1139" t="str">
        <v>ARGENT</v>
      </c>
      <c r="M1139" t="str">
        <v>EU</v>
      </c>
      <c r="N1139" t="str">
        <v>F4</v>
      </c>
      <c r="O1139" t="str">
        <v>1.3G</v>
      </c>
      <c r="P1139" t="str">
        <v>0589-F4-0066</v>
      </c>
      <c r="Q1139">
        <v>1.146</v>
      </c>
      <c r="R1139" t="str">
        <v>3,5</v>
      </c>
      <c r="S1139">
        <v>150</v>
      </c>
      <c r="T1139" t="str">
        <v>F-00000270</v>
      </c>
      <c r="U1139">
        <v>12</v>
      </c>
      <c r="V1139">
        <v>18.63</v>
      </c>
      <c r="W1139">
        <v>0</v>
      </c>
      <c r="X1139" t="str">
        <v>https://youtu.be/V1m7oGKgOO0</v>
      </c>
    </row>
    <row r="1140">
      <c r="A1140" t="str">
        <v>AutoTable</v>
      </c>
      <c r="D1140" t="str">
        <v>73415R</v>
      </c>
      <c r="E1140" t="str">
        <v>BBE Ø150 PIVOINE ROUGE</v>
      </c>
      <c r="F1140" t="str">
        <v>1</v>
      </c>
      <c r="G1140" t="str">
        <v/>
      </c>
      <c r="H1140" t="str">
        <v>BOMBE</v>
      </c>
      <c r="I1140" t="str">
        <v>SPHERIQUE</v>
      </c>
      <c r="J1140">
        <v>150</v>
      </c>
      <c r="K1140" t="str">
        <v>PIVOINE</v>
      </c>
      <c r="L1140" t="str">
        <v>ROUGE</v>
      </c>
      <c r="M1140" t="str">
        <v>EU</v>
      </c>
      <c r="N1140" t="str">
        <v>F4</v>
      </c>
      <c r="O1140" t="str">
        <v>1.3G</v>
      </c>
      <c r="P1140" t="str">
        <v>0589-F4-0066</v>
      </c>
      <c r="Q1140">
        <v>1.091</v>
      </c>
      <c r="R1140" t="str">
        <v>3,5</v>
      </c>
      <c r="S1140">
        <v>150</v>
      </c>
      <c r="T1140" t="str">
        <v>F-00000270</v>
      </c>
      <c r="U1140">
        <v>11</v>
      </c>
      <c r="V1140">
        <v>18.63</v>
      </c>
      <c r="W1140">
        <v>0</v>
      </c>
      <c r="X1140" t="str">
        <v>https://tinyurl.com/yy54v9rb</v>
      </c>
    </row>
    <row r="1141">
      <c r="A1141" t="str">
        <v>AutoTable</v>
      </c>
      <c r="D1141" t="str">
        <v>73415SO</v>
      </c>
      <c r="E1141" t="str">
        <v>BBE Ø150 SCINTILLANT OR</v>
      </c>
      <c r="F1141" t="str">
        <v>1</v>
      </c>
      <c r="G1141" t="str">
        <v/>
      </c>
      <c r="H1141" t="str">
        <v>BOMBE</v>
      </c>
      <c r="I1141" t="str">
        <v>SPHERIQUE</v>
      </c>
      <c r="J1141">
        <v>150</v>
      </c>
      <c r="K1141" t="str">
        <v>CLIGNO</v>
      </c>
      <c r="L1141" t="str">
        <v>OR</v>
      </c>
      <c r="M1141" t="str">
        <v>EU</v>
      </c>
      <c r="N1141" t="str">
        <v>F4</v>
      </c>
      <c r="O1141" t="str">
        <v>1.3G</v>
      </c>
      <c r="P1141" t="str">
        <v>0589-F4-0066</v>
      </c>
      <c r="Q1141">
        <v>1.086</v>
      </c>
      <c r="R1141" t="str">
        <v>3,5</v>
      </c>
      <c r="S1141">
        <v>150</v>
      </c>
      <c r="T1141" t="str">
        <v>F-00000270</v>
      </c>
      <c r="U1141">
        <v>17</v>
      </c>
      <c r="V1141">
        <v>18.63</v>
      </c>
      <c r="W1141">
        <v>0</v>
      </c>
      <c r="X1141" t="str">
        <v>https://youtu.be/ezIysbYuBLQ</v>
      </c>
    </row>
    <row r="1142">
      <c r="A1142" t="str">
        <v>AutoTable</v>
      </c>
      <c r="D1142" t="str">
        <v>73415SOB</v>
      </c>
      <c r="E1142" t="str">
        <v>BBE Ø150 SCINTILLANT OR CENTRE BLEU</v>
      </c>
      <c r="F1142" t="str">
        <v>1</v>
      </c>
      <c r="G1142" t="str">
        <v/>
      </c>
      <c r="H1142" t="str">
        <v>BOMBE</v>
      </c>
      <c r="I1142" t="str">
        <v>SPHERIQUE</v>
      </c>
      <c r="J1142">
        <v>150</v>
      </c>
      <c r="K1142" t="str">
        <v>CLIGNO</v>
      </c>
      <c r="L1142" t="str">
        <v>OR</v>
      </c>
      <c r="M1142" t="str">
        <v>EU</v>
      </c>
      <c r="N1142" t="str">
        <v>F4</v>
      </c>
      <c r="O1142" t="str">
        <v>1.3G</v>
      </c>
      <c r="P1142" t="str">
        <v>0589-F4-0066</v>
      </c>
      <c r="Q1142">
        <v>1.157</v>
      </c>
      <c r="R1142" t="str">
        <v>3,5</v>
      </c>
      <c r="S1142">
        <v>150</v>
      </c>
      <c r="T1142" t="str">
        <v>F-00000270</v>
      </c>
      <c r="U1142">
        <v>12</v>
      </c>
      <c r="V1142">
        <v>22.18333</v>
      </c>
      <c r="W1142">
        <v>0</v>
      </c>
      <c r="X1142" t="str">
        <v>https://tinyurl.com/yxcsbrll</v>
      </c>
    </row>
    <row r="1143">
      <c r="A1143" t="str">
        <v>AutoTable</v>
      </c>
      <c r="D1143" t="str">
        <v>73415V</v>
      </c>
      <c r="E1143" t="str">
        <v>BBE Ø150 PIVOINE VERTE</v>
      </c>
      <c r="F1143" t="str">
        <v>1</v>
      </c>
      <c r="G1143" t="str">
        <v/>
      </c>
      <c r="H1143" t="str">
        <v>BOMBE</v>
      </c>
      <c r="I1143" t="str">
        <v>SPHERIQUE</v>
      </c>
      <c r="J1143">
        <v>150</v>
      </c>
      <c r="K1143" t="str">
        <v>PIVOINE</v>
      </c>
      <c r="L1143" t="str">
        <v>VERT</v>
      </c>
      <c r="M1143" t="str">
        <v>EU</v>
      </c>
      <c r="N1143" t="str">
        <v>F4</v>
      </c>
      <c r="O1143" t="str">
        <v>1.3G</v>
      </c>
      <c r="P1143" t="str">
        <v>0589-F4-0066</v>
      </c>
      <c r="Q1143">
        <v>1.091</v>
      </c>
      <c r="R1143" t="str">
        <v>3,5</v>
      </c>
      <c r="S1143">
        <v>150</v>
      </c>
      <c r="T1143" t="str">
        <v>F-00000270</v>
      </c>
      <c r="U1143">
        <v>1</v>
      </c>
      <c r="V1143">
        <v>17.91</v>
      </c>
      <c r="W1143">
        <v>0</v>
      </c>
      <c r="X1143" t="str">
        <v>https://youtu.be/njp-z_nZnKo</v>
      </c>
    </row>
    <row r="1144">
      <c r="A1144" t="str">
        <v>AutoTable</v>
      </c>
      <c r="D1144" t="str">
        <v>73420B</v>
      </c>
      <c r="E1144" t="str">
        <v>BBE Ø200 PIVOINE BLEUE</v>
      </c>
      <c r="F1144" t="str">
        <v>1</v>
      </c>
      <c r="G1144" t="str">
        <v/>
      </c>
      <c r="H1144" t="str">
        <v>BOMBE</v>
      </c>
      <c r="I1144" t="str">
        <v>SPHERIQUE</v>
      </c>
      <c r="J1144">
        <v>200</v>
      </c>
      <c r="K1144" t="str">
        <v>PIVOINE</v>
      </c>
      <c r="L1144" t="str">
        <v>BLEU</v>
      </c>
      <c r="M1144" t="str">
        <v>EU</v>
      </c>
      <c r="N1144" t="str">
        <v>F4</v>
      </c>
      <c r="O1144" t="str">
        <v>1.3G</v>
      </c>
      <c r="P1144" t="str">
        <v>0589-F4-0069</v>
      </c>
      <c r="Q1144">
        <v>2.485</v>
      </c>
      <c r="R1144" t="str">
        <v>4</v>
      </c>
      <c r="S1144">
        <v>200</v>
      </c>
      <c r="T1144" t="str">
        <v>F-00000270</v>
      </c>
      <c r="U1144">
        <v>0</v>
      </c>
      <c r="V1144">
        <v>50.35</v>
      </c>
      <c r="W1144">
        <v>0</v>
      </c>
      <c r="X1144" t="str">
        <v/>
      </c>
    </row>
    <row r="1145">
      <c r="A1145" t="str">
        <v>AutoTable</v>
      </c>
      <c r="D1145" t="str">
        <v>73420BC</v>
      </c>
      <c r="E1145" t="str">
        <v>BBE Ø200 PIVOINE BLANC</v>
      </c>
      <c r="F1145" t="str">
        <v>1</v>
      </c>
      <c r="G1145" t="str">
        <v/>
      </c>
      <c r="H1145" t="str">
        <v>BOMBE</v>
      </c>
      <c r="I1145" t="str">
        <v>SPHERIQUE</v>
      </c>
      <c r="J1145">
        <v>200</v>
      </c>
      <c r="K1145" t="str">
        <v>PIVOINE</v>
      </c>
      <c r="L1145" t="str">
        <v>BLANC</v>
      </c>
      <c r="M1145" t="str">
        <v>EU</v>
      </c>
      <c r="N1145" t="str">
        <v>F4</v>
      </c>
      <c r="O1145" t="str">
        <v>1.3G</v>
      </c>
      <c r="P1145" t="str">
        <v>0589-F4-0069</v>
      </c>
      <c r="Q1145">
        <v>2.485</v>
      </c>
      <c r="R1145" t="str">
        <v>4</v>
      </c>
      <c r="S1145">
        <v>200</v>
      </c>
      <c r="T1145" t="str">
        <v>F-00000270</v>
      </c>
      <c r="U1145">
        <v>0</v>
      </c>
      <c r="V1145">
        <v>50.35</v>
      </c>
      <c r="W1145">
        <v>0</v>
      </c>
      <c r="X1145" t="str">
        <v/>
      </c>
    </row>
    <row r="1146">
      <c r="A1146" t="str">
        <v>AutoTable</v>
      </c>
      <c r="D1146" t="str">
        <v>73420M</v>
      </c>
      <c r="E1146" t="str">
        <v>BBE Ø200 PIVOINE MULTICOLORE</v>
      </c>
      <c r="F1146" t="str">
        <v>1</v>
      </c>
      <c r="G1146" t="str">
        <v/>
      </c>
      <c r="H1146" t="str">
        <v>BOMBE</v>
      </c>
      <c r="I1146" t="str">
        <v>SPHERIQUE</v>
      </c>
      <c r="J1146">
        <v>200</v>
      </c>
      <c r="K1146" t="str">
        <v>PIVOINE</v>
      </c>
      <c r="L1146" t="str">
        <v>MULTICOLORE</v>
      </c>
      <c r="M1146" t="str">
        <v>EU</v>
      </c>
      <c r="N1146" t="str">
        <v>F4</v>
      </c>
      <c r="O1146" t="str">
        <v>1.3G</v>
      </c>
      <c r="P1146" t="str">
        <v>0589-F4-0069</v>
      </c>
      <c r="Q1146">
        <v>2.485</v>
      </c>
      <c r="R1146" t="str">
        <v>4</v>
      </c>
      <c r="S1146">
        <v>200</v>
      </c>
      <c r="T1146" t="str">
        <v>F-00000270</v>
      </c>
      <c r="U1146">
        <v>9</v>
      </c>
      <c r="V1146">
        <v>50.35</v>
      </c>
      <c r="W1146">
        <v>2</v>
      </c>
      <c r="X1146" t="str">
        <v/>
      </c>
    </row>
    <row r="1147">
      <c r="A1147" t="str">
        <v>AutoTable</v>
      </c>
      <c r="D1147" t="str">
        <v>73420R</v>
      </c>
      <c r="E1147" t="str">
        <v>BBE Ø200 PIVOINE ROUGE</v>
      </c>
      <c r="F1147" t="str">
        <v>1</v>
      </c>
      <c r="G1147" t="str">
        <v/>
      </c>
      <c r="H1147" t="str">
        <v>BOMBE</v>
      </c>
      <c r="I1147" t="str">
        <v>SPHERIQUE</v>
      </c>
      <c r="J1147">
        <v>200</v>
      </c>
      <c r="K1147" t="str">
        <v>PIVOINE</v>
      </c>
      <c r="L1147" t="str">
        <v>ROUGE</v>
      </c>
      <c r="M1147" t="str">
        <v>EU</v>
      </c>
      <c r="N1147" t="str">
        <v>F4</v>
      </c>
      <c r="O1147" t="str">
        <v>1.3G</v>
      </c>
      <c r="P1147" t="str">
        <v>0589-F4-0069</v>
      </c>
      <c r="Q1147">
        <v>2.485</v>
      </c>
      <c r="R1147" t="str">
        <v>4</v>
      </c>
      <c r="S1147">
        <v>200</v>
      </c>
      <c r="T1147" t="str">
        <v>F-00000270</v>
      </c>
      <c r="U1147">
        <v>0</v>
      </c>
      <c r="V1147">
        <v>43.99167</v>
      </c>
      <c r="W1147">
        <v>3</v>
      </c>
      <c r="X1147" t="str">
        <v>https://youtu.be/TKHigijUYLI</v>
      </c>
    </row>
    <row r="1148">
      <c r="A1148" t="str">
        <v>AutoTable</v>
      </c>
      <c r="D1148" t="str">
        <v>73420SO</v>
      </c>
      <c r="E1148" t="str">
        <v>BBE Ø200 SCINTILLANT OR</v>
      </c>
      <c r="F1148" t="str">
        <v>1</v>
      </c>
      <c r="G1148" t="str">
        <v/>
      </c>
      <c r="H1148" t="str">
        <v>BOMBE</v>
      </c>
      <c r="I1148" t="str">
        <v>SPHERIQUE</v>
      </c>
      <c r="J1148">
        <v>200</v>
      </c>
      <c r="K1148" t="str">
        <v>CLIGNO</v>
      </c>
      <c r="L1148" t="str">
        <v>OR</v>
      </c>
      <c r="M1148" t="str">
        <v>EU</v>
      </c>
      <c r="N1148" t="str">
        <v>F4</v>
      </c>
      <c r="O1148" t="str">
        <v>1.3G</v>
      </c>
      <c r="P1148" t="str">
        <v>0589-F4-0069</v>
      </c>
      <c r="Q1148">
        <v>2.365</v>
      </c>
      <c r="R1148" t="str">
        <v>4</v>
      </c>
      <c r="S1148">
        <v>200</v>
      </c>
      <c r="T1148" t="str">
        <v>F-00000270</v>
      </c>
      <c r="U1148">
        <v>5</v>
      </c>
      <c r="V1148">
        <v>50.35</v>
      </c>
      <c r="W1148">
        <v>1</v>
      </c>
      <c r="X1148" t="str">
        <v>https://tinyurl.com/y45u9vmj</v>
      </c>
    </row>
    <row r="1149">
      <c r="A1149" t="str">
        <v>AutoTable</v>
      </c>
      <c r="D1149" t="str">
        <v>73475A</v>
      </c>
      <c r="E1149" t="str">
        <v>BBE Ø75 PAILLETTES ARGENT</v>
      </c>
      <c r="F1149" t="str">
        <v>1</v>
      </c>
      <c r="G1149" t="str">
        <v/>
      </c>
      <c r="H1149" t="str">
        <v>BOMBE</v>
      </c>
      <c r="I1149" t="str">
        <v>SPHERIQUE</v>
      </c>
      <c r="J1149">
        <v>75</v>
      </c>
      <c r="K1149" t="str">
        <v>CLIGNO</v>
      </c>
      <c r="L1149" t="str">
        <v>ARGENT</v>
      </c>
      <c r="M1149" t="str">
        <v>EU</v>
      </c>
      <c r="N1149" t="str">
        <v>F4</v>
      </c>
      <c r="O1149" t="str">
        <v>1.3G</v>
      </c>
      <c r="P1149" t="str">
        <v>0589-F4-0281</v>
      </c>
      <c r="Q1149">
        <v>0.137</v>
      </c>
      <c r="R1149" t="str">
        <v>2,5</v>
      </c>
      <c r="S1149">
        <v>75</v>
      </c>
      <c r="T1149" t="str">
        <v>F-00000270</v>
      </c>
      <c r="U1149">
        <v>90</v>
      </c>
      <c r="V1149">
        <v>4.55</v>
      </c>
      <c r="W1149">
        <v>0</v>
      </c>
      <c r="X1149" t="str">
        <v>https://youtu.be/dtkzCgjGC3E</v>
      </c>
    </row>
    <row r="1150">
      <c r="A1150" t="str">
        <v>AutoTable</v>
      </c>
      <c r="D1150" t="str">
        <v>73475B</v>
      </c>
      <c r="E1150" t="str">
        <v>BBE Ø75 PIVOINE BLEUE</v>
      </c>
      <c r="F1150" t="str">
        <v>1</v>
      </c>
      <c r="G1150" t="str">
        <v/>
      </c>
      <c r="H1150" t="str">
        <v>BOMBE</v>
      </c>
      <c r="I1150" t="str">
        <v>SPHERIQUE</v>
      </c>
      <c r="J1150">
        <v>75</v>
      </c>
      <c r="K1150" t="str">
        <v>PIVOINE</v>
      </c>
      <c r="L1150" t="str">
        <v>BLEU</v>
      </c>
      <c r="M1150" t="str">
        <v>EU</v>
      </c>
      <c r="N1150" t="str">
        <v>F4</v>
      </c>
      <c r="O1150" t="str">
        <v>1.3G</v>
      </c>
      <c r="P1150" t="str">
        <v>0589-F4-0281</v>
      </c>
      <c r="Q1150">
        <v>0.132</v>
      </c>
      <c r="R1150" t="str">
        <v>2,5</v>
      </c>
      <c r="S1150">
        <v>75</v>
      </c>
      <c r="T1150" t="str">
        <v>F-00000270</v>
      </c>
      <c r="U1150">
        <v>55</v>
      </c>
      <c r="V1150">
        <v>4.59</v>
      </c>
      <c r="W1150">
        <v>0</v>
      </c>
      <c r="X1150" t="str">
        <v>https://tinyurl.com/y4sl5atn</v>
      </c>
    </row>
    <row r="1151">
      <c r="A1151" t="str">
        <v>AutoTable</v>
      </c>
      <c r="D1151" t="str">
        <v>73475BC</v>
      </c>
      <c r="E1151" t="str">
        <v>BBE Ø75 PIVOINE BLANCHE</v>
      </c>
      <c r="F1151" t="str">
        <v>1</v>
      </c>
      <c r="G1151" t="str">
        <v/>
      </c>
      <c r="H1151" t="str">
        <v>BOMBE</v>
      </c>
      <c r="I1151" t="str">
        <v>SPHERIQUE</v>
      </c>
      <c r="J1151">
        <v>75</v>
      </c>
      <c r="K1151" t="str">
        <v>PIVOINE</v>
      </c>
      <c r="L1151" t="str">
        <v>BLANC</v>
      </c>
      <c r="M1151" t="str">
        <v>EU</v>
      </c>
      <c r="N1151" t="str">
        <v>F4</v>
      </c>
      <c r="O1151" t="str">
        <v>1.3G</v>
      </c>
      <c r="P1151" t="str">
        <v>0589-F4-0281</v>
      </c>
      <c r="Q1151">
        <v>0.132</v>
      </c>
      <c r="R1151" t="str">
        <v>2,5</v>
      </c>
      <c r="S1151">
        <v>75</v>
      </c>
      <c r="T1151" t="str">
        <v>F-00000270</v>
      </c>
      <c r="U1151">
        <v>114</v>
      </c>
      <c r="V1151">
        <v>4.59</v>
      </c>
      <c r="W1151">
        <v>0</v>
      </c>
      <c r="X1151" t="str">
        <v>https://youtu.be/XKrmJguiXoc</v>
      </c>
    </row>
    <row r="1152">
      <c r="A1152" t="str">
        <v>AutoTable</v>
      </c>
      <c r="D1152" t="str">
        <v>73475CA</v>
      </c>
      <c r="E1152" t="str">
        <v>BBE Ø75 CLIGNO BLANC</v>
      </c>
      <c r="F1152" t="str">
        <v>1</v>
      </c>
      <c r="G1152" t="str">
        <v/>
      </c>
      <c r="H1152" t="str">
        <v>BOMBE</v>
      </c>
      <c r="I1152" t="str">
        <v>SPHERIQUE</v>
      </c>
      <c r="J1152">
        <v>75</v>
      </c>
      <c r="K1152" t="str">
        <v>CLIGNO</v>
      </c>
      <c r="L1152" t="str">
        <v>BLANC</v>
      </c>
      <c r="M1152" t="str">
        <v>EU</v>
      </c>
      <c r="N1152" t="str">
        <v>F4</v>
      </c>
      <c r="O1152" t="str">
        <v>1.3G</v>
      </c>
      <c r="P1152" t="str">
        <v>0589-F4-0281</v>
      </c>
      <c r="Q1152">
        <v>0.127</v>
      </c>
      <c r="R1152" t="str">
        <v>2,5</v>
      </c>
      <c r="S1152">
        <v>75</v>
      </c>
      <c r="T1152" t="str">
        <v>F-00000270</v>
      </c>
      <c r="U1152">
        <v>51</v>
      </c>
      <c r="V1152">
        <v>5.1</v>
      </c>
      <c r="W1152">
        <v>50</v>
      </c>
      <c r="X1152" t="str">
        <v>https://tinyurl.com/y6325tlm</v>
      </c>
    </row>
    <row r="1153">
      <c r="A1153" t="str">
        <v>AutoTable</v>
      </c>
      <c r="D1153" t="str">
        <v>73475M</v>
      </c>
      <c r="E1153" t="str">
        <v>BBE Ø75 PIVOINE MULTICOLORE</v>
      </c>
      <c r="F1153" t="str">
        <v>1</v>
      </c>
      <c r="G1153" t="str">
        <v/>
      </c>
      <c r="H1153" t="str">
        <v>BOMBE</v>
      </c>
      <c r="I1153" t="str">
        <v>SPHERIQUE</v>
      </c>
      <c r="J1153">
        <v>75</v>
      </c>
      <c r="K1153" t="str">
        <v>PIVOINE</v>
      </c>
      <c r="L1153" t="str">
        <v>MULTICOLORE</v>
      </c>
      <c r="M1153" t="str">
        <v>EU</v>
      </c>
      <c r="N1153" t="str">
        <v>F4</v>
      </c>
      <c r="O1153" t="str">
        <v>1.3G</v>
      </c>
      <c r="P1153" t="str">
        <v>0589-F4-0281</v>
      </c>
      <c r="Q1153">
        <v>0.132</v>
      </c>
      <c r="R1153" t="str">
        <v>2,5</v>
      </c>
      <c r="S1153">
        <v>75</v>
      </c>
      <c r="T1153" t="str">
        <v>F-00000270</v>
      </c>
      <c r="U1153">
        <v>85</v>
      </c>
      <c r="V1153">
        <v>5.0925</v>
      </c>
      <c r="W1153">
        <v>0</v>
      </c>
      <c r="X1153" t="str">
        <v>https://tinyurl.com/yy7y72kz</v>
      </c>
    </row>
    <row r="1154">
      <c r="A1154" t="str">
        <v>AutoTable</v>
      </c>
      <c r="D1154" t="str">
        <v>73475PA</v>
      </c>
      <c r="E1154" t="str">
        <v>BBE Ø75 PAILLETTES ARGENT</v>
      </c>
      <c r="F1154" t="str">
        <v>1</v>
      </c>
      <c r="G1154" t="str">
        <v/>
      </c>
      <c r="H1154" t="str">
        <v>BOMBE</v>
      </c>
      <c r="I1154" t="str">
        <v>SPHERIQUE</v>
      </c>
      <c r="J1154">
        <v>75</v>
      </c>
      <c r="K1154" t="str">
        <v>CLIGNO</v>
      </c>
      <c r="L1154" t="str">
        <v>ARGENT</v>
      </c>
      <c r="M1154" t="str">
        <v>EU</v>
      </c>
      <c r="N1154" t="str">
        <v>F4</v>
      </c>
      <c r="O1154" t="str">
        <v>1.3G</v>
      </c>
      <c r="P1154" t="str">
        <v>0589-F4-0281</v>
      </c>
      <c r="Q1154">
        <v>0.141</v>
      </c>
      <c r="R1154" t="str">
        <v>2,5</v>
      </c>
      <c r="S1154">
        <v>75</v>
      </c>
      <c r="T1154" t="str">
        <v>F-00000270</v>
      </c>
      <c r="U1154">
        <v>12</v>
      </c>
      <c r="V1154">
        <v>5.25</v>
      </c>
      <c r="W1154">
        <v>25</v>
      </c>
      <c r="X1154" t="str">
        <v>https://youtu.be/3QFmsmnqfUY</v>
      </c>
    </row>
    <row r="1155">
      <c r="A1155" t="str">
        <v>AutoTable</v>
      </c>
      <c r="D1155" t="str">
        <v>73475R</v>
      </c>
      <c r="E1155" t="str">
        <v>BBE Ø75 PIVOINE ROUGE</v>
      </c>
      <c r="F1155" t="str">
        <v>1</v>
      </c>
      <c r="G1155" t="str">
        <v/>
      </c>
      <c r="H1155" t="str">
        <v>BOMBE</v>
      </c>
      <c r="I1155" t="str">
        <v>SPHERIQUE</v>
      </c>
      <c r="J1155">
        <v>75</v>
      </c>
      <c r="K1155" t="str">
        <v>PIVOINE</v>
      </c>
      <c r="L1155" t="str">
        <v>ROUGE</v>
      </c>
      <c r="M1155" t="str">
        <v>EU</v>
      </c>
      <c r="N1155" t="str">
        <v>F4</v>
      </c>
      <c r="O1155" t="str">
        <v>1.3G</v>
      </c>
      <c r="P1155" t="str">
        <v>0589-F4-0281</v>
      </c>
      <c r="Q1155">
        <v>0.132</v>
      </c>
      <c r="R1155" t="str">
        <v>2,5</v>
      </c>
      <c r="S1155">
        <v>75</v>
      </c>
      <c r="T1155" t="str">
        <v>F-00000270</v>
      </c>
      <c r="U1155">
        <v>119</v>
      </c>
      <c r="V1155">
        <v>4.978</v>
      </c>
      <c r="W1155">
        <v>0</v>
      </c>
      <c r="X1155" t="str">
        <v>https://tinyurl.com/y3pptl4d</v>
      </c>
    </row>
    <row r="1156">
      <c r="A1156" t="str">
        <v>AutoTable</v>
      </c>
      <c r="D1156" t="str">
        <v>73475SO</v>
      </c>
      <c r="E1156" t="str">
        <v>BBE Ø75 SCINTILLANT OR</v>
      </c>
      <c r="F1156" t="str">
        <v>1</v>
      </c>
      <c r="G1156" t="str">
        <v/>
      </c>
      <c r="H1156" t="str">
        <v>BOMBE</v>
      </c>
      <c r="I1156" t="str">
        <v>SPHERIQUE</v>
      </c>
      <c r="J1156">
        <v>75</v>
      </c>
      <c r="K1156" t="str">
        <v>CLIGNO</v>
      </c>
      <c r="L1156" t="str">
        <v>OR</v>
      </c>
      <c r="M1156" t="str">
        <v>EU</v>
      </c>
      <c r="N1156" t="str">
        <v>F4</v>
      </c>
      <c r="O1156" t="str">
        <v>1.3G</v>
      </c>
      <c r="P1156" t="str">
        <v>0589-F4-0281</v>
      </c>
      <c r="Q1156">
        <v>0.137</v>
      </c>
      <c r="R1156" t="str">
        <v>2,5</v>
      </c>
      <c r="S1156">
        <v>75</v>
      </c>
      <c r="T1156" t="str">
        <v>F-00000270</v>
      </c>
      <c r="U1156">
        <v>188</v>
      </c>
      <c r="V1156">
        <v>4.81</v>
      </c>
      <c r="W1156">
        <v>185</v>
      </c>
      <c r="X1156" t="str">
        <v>https://youtu.be/ow32ArlIpAs</v>
      </c>
    </row>
    <row r="1157">
      <c r="A1157" t="str">
        <v>AutoTable</v>
      </c>
      <c r="D1157" t="str">
        <v>73475SOB</v>
      </c>
      <c r="E1157" t="str">
        <v>BBE Ø75 SCINTILLANT OR CENTRE BLEU</v>
      </c>
      <c r="F1157" t="str">
        <v>1</v>
      </c>
      <c r="G1157" t="str">
        <v/>
      </c>
      <c r="H1157" t="str">
        <v>BOMBE</v>
      </c>
      <c r="I1157" t="str">
        <v>SPHERIQUE</v>
      </c>
      <c r="J1157">
        <v>75</v>
      </c>
      <c r="K1157" t="str">
        <v>CLIGNO</v>
      </c>
      <c r="L1157" t="str">
        <v>OR</v>
      </c>
      <c r="M1157" t="str">
        <v>EU</v>
      </c>
      <c r="N1157" t="str">
        <v>F4</v>
      </c>
      <c r="O1157" t="str">
        <v>1.3G</v>
      </c>
      <c r="P1157" t="str">
        <v>0589-F4-0281</v>
      </c>
      <c r="Q1157">
        <v>0.14</v>
      </c>
      <c r="R1157" t="str">
        <v>2,5</v>
      </c>
      <c r="S1157">
        <v>75</v>
      </c>
      <c r="T1157" t="str">
        <v>F-00000270</v>
      </c>
      <c r="U1157">
        <v>161</v>
      </c>
      <c r="V1157">
        <v>5.89</v>
      </c>
      <c r="W1157">
        <v>0</v>
      </c>
      <c r="X1157" t="str">
        <v>https://youtu.be/qFjbDxZ2cWU</v>
      </c>
    </row>
    <row r="1158">
      <c r="A1158" t="str">
        <v>AutoTable</v>
      </c>
      <c r="D1158" t="str">
        <v>73475VI</v>
      </c>
      <c r="E1158" t="str">
        <v>BBE Ø75 PIVOINE VIOLET</v>
      </c>
      <c r="F1158" t="str">
        <v>1</v>
      </c>
      <c r="G1158" t="str">
        <v/>
      </c>
      <c r="H1158" t="str">
        <v>BOMBE</v>
      </c>
      <c r="I1158" t="str">
        <v>SPHERIQUE</v>
      </c>
      <c r="J1158">
        <v>75</v>
      </c>
      <c r="K1158" t="str">
        <v>PIVOINE</v>
      </c>
      <c r="L1158" t="str">
        <v>VIOLET</v>
      </c>
      <c r="M1158" t="str">
        <v>EU</v>
      </c>
      <c r="N1158" t="str">
        <v>F4</v>
      </c>
      <c r="O1158" t="str">
        <v>1.3G</v>
      </c>
      <c r="P1158" t="str">
        <v>0589-F4-0284</v>
      </c>
      <c r="Q1158">
        <v>0.132</v>
      </c>
      <c r="R1158" t="str">
        <v>2,5</v>
      </c>
      <c r="S1158">
        <v>75</v>
      </c>
      <c r="T1158" t="str">
        <v>F-00000270</v>
      </c>
      <c r="U1158">
        <v>80</v>
      </c>
      <c r="V1158">
        <v>4.59375</v>
      </c>
      <c r="W1158">
        <v>18</v>
      </c>
      <c r="X1158" t="str">
        <v>https://youtu.be/H0ALs5uf7FM</v>
      </c>
    </row>
    <row r="1159">
      <c r="A1159" t="str">
        <v>AutoTable</v>
      </c>
      <c r="D1159" t="str">
        <v>73610B</v>
      </c>
      <c r="E1159" t="str">
        <v>BBE Ø100 ARAIGNÉE BLEUE TRAÎNÉE ARGENT</v>
      </c>
      <c r="F1159" t="str">
        <v>1</v>
      </c>
      <c r="G1159" t="str">
        <v/>
      </c>
      <c r="H1159" t="str">
        <v>BOMBE</v>
      </c>
      <c r="I1159" t="str">
        <v>SPHERIQUE</v>
      </c>
      <c r="J1159">
        <v>100</v>
      </c>
      <c r="K1159" t="str">
        <v>PLEUREUR</v>
      </c>
      <c r="L1159" t="str">
        <v>BLEU</v>
      </c>
      <c r="M1159" t="str">
        <v>EU</v>
      </c>
      <c r="N1159" t="str">
        <v>F4</v>
      </c>
      <c r="O1159" t="str">
        <v>1.3G</v>
      </c>
      <c r="P1159" t="str">
        <v>0589-F4-0068</v>
      </c>
      <c r="Q1159">
        <v>0.323</v>
      </c>
      <c r="R1159" t="str">
        <v>2,5</v>
      </c>
      <c r="S1159">
        <v>100</v>
      </c>
      <c r="T1159" t="str">
        <v>F-00000270</v>
      </c>
      <c r="U1159">
        <v>7</v>
      </c>
      <c r="V1159">
        <v>10.61857</v>
      </c>
      <c r="W1159">
        <v>0</v>
      </c>
      <c r="X1159" t="str">
        <v>https://tinyurl.com/y5o2zg5z</v>
      </c>
    </row>
    <row r="1160">
      <c r="A1160" t="str">
        <v>AutoTable</v>
      </c>
      <c r="D1160" t="str">
        <v>73610BC</v>
      </c>
      <c r="E1160" t="str">
        <v>BBE Ø100 ARAIGNÉE BLANC TRAÎNÉE ARGENT</v>
      </c>
      <c r="F1160" t="str">
        <v>1</v>
      </c>
      <c r="G1160" t="str">
        <v/>
      </c>
      <c r="H1160" t="str">
        <v>BOMBE</v>
      </c>
      <c r="I1160" t="str">
        <v>SPHERIQUE</v>
      </c>
      <c r="J1160">
        <v>100</v>
      </c>
      <c r="K1160" t="str">
        <v>PLEUREUR</v>
      </c>
      <c r="L1160" t="str">
        <v>BLANC</v>
      </c>
      <c r="M1160" t="str">
        <v>EU</v>
      </c>
      <c r="N1160" t="str">
        <v>F4</v>
      </c>
      <c r="O1160" t="str">
        <v>1.3G</v>
      </c>
      <c r="P1160" t="str">
        <v>0589-F4-0068</v>
      </c>
      <c r="Q1160">
        <v>0.338</v>
      </c>
      <c r="R1160" t="str">
        <v>2,5</v>
      </c>
      <c r="S1160">
        <v>100</v>
      </c>
      <c r="T1160" t="str">
        <v>F-00000270</v>
      </c>
      <c r="U1160">
        <v>2</v>
      </c>
      <c r="V1160">
        <v>8.755</v>
      </c>
      <c r="W1160">
        <v>0</v>
      </c>
      <c r="X1160" t="str">
        <v>https://youtu.be/Zmcx5U2tKh0</v>
      </c>
    </row>
    <row r="1161">
      <c r="A1161" t="str">
        <v>AutoTable</v>
      </c>
      <c r="D1161" t="str">
        <v>73610R</v>
      </c>
      <c r="E1161" t="str">
        <v>BBE Ø100 ARAIGNÉE ROUGE TRAÎNÉE ARGENT</v>
      </c>
      <c r="F1161" t="str">
        <v>1</v>
      </c>
      <c r="G1161" t="str">
        <v/>
      </c>
      <c r="H1161" t="str">
        <v>BOMBE</v>
      </c>
      <c r="I1161" t="str">
        <v>SPHERIQUE</v>
      </c>
      <c r="J1161">
        <v>100</v>
      </c>
      <c r="K1161" t="str">
        <v>PLEUREUR</v>
      </c>
      <c r="L1161" t="str">
        <v>ROUGE</v>
      </c>
      <c r="M1161" t="str">
        <v>EU</v>
      </c>
      <c r="N1161" t="str">
        <v>F4</v>
      </c>
      <c r="O1161" t="str">
        <v>1.3G</v>
      </c>
      <c r="P1161" t="str">
        <v>0589-F4-0068</v>
      </c>
      <c r="Q1161">
        <v>0.312</v>
      </c>
      <c r="R1161" t="str">
        <v>2,5</v>
      </c>
      <c r="S1161">
        <v>100</v>
      </c>
      <c r="T1161" t="str">
        <v>F-00000270</v>
      </c>
      <c r="U1161">
        <v>4</v>
      </c>
      <c r="V1161">
        <v>8.75514</v>
      </c>
      <c r="W1161">
        <v>0</v>
      </c>
      <c r="X1161" t="str">
        <v>https://tinyurl.com/yxp53e45</v>
      </c>
    </row>
    <row r="1162">
      <c r="A1162" t="str">
        <v>AutoTable</v>
      </c>
      <c r="D1162" t="str">
        <v>73610SO</v>
      </c>
      <c r="E1162" t="str">
        <v>BBE Ø100 SCINTILLANT OR</v>
      </c>
      <c r="F1162" t="str">
        <v>1</v>
      </c>
      <c r="G1162" t="str">
        <v/>
      </c>
      <c r="H1162" t="str">
        <v>BOMBE</v>
      </c>
      <c r="I1162" t="str">
        <v>SPHERIQUE</v>
      </c>
      <c r="J1162">
        <v>100</v>
      </c>
      <c r="K1162" t="str">
        <v>CLIGNO</v>
      </c>
      <c r="L1162" t="str">
        <v>OR</v>
      </c>
      <c r="M1162" t="str">
        <v>EU</v>
      </c>
      <c r="N1162" t="str">
        <v>F4</v>
      </c>
      <c r="O1162" t="str">
        <v>1.3G</v>
      </c>
      <c r="P1162" t="str">
        <v>0589-F4-0068</v>
      </c>
      <c r="Q1162">
        <v>0.349</v>
      </c>
      <c r="R1162" t="str">
        <v>2,5</v>
      </c>
      <c r="S1162">
        <v>100</v>
      </c>
      <c r="T1162" t="str">
        <v>F-00000270</v>
      </c>
      <c r="U1162">
        <v>34</v>
      </c>
      <c r="V1162">
        <v>8.75471</v>
      </c>
      <c r="W1162">
        <v>0</v>
      </c>
      <c r="X1162" t="str">
        <v>https://youtu.be/3Yu47yqnQAg</v>
      </c>
    </row>
    <row r="1163">
      <c r="A1163" t="str">
        <v>AutoTable</v>
      </c>
      <c r="D1163" t="str">
        <v>73610V</v>
      </c>
      <c r="E1163" t="str">
        <v>BBE Ø100 ARAIGNÉE VIOLETTE TRAÎNÉE ARGENT</v>
      </c>
      <c r="F1163" t="str">
        <v>1</v>
      </c>
      <c r="G1163" t="str">
        <v/>
      </c>
      <c r="H1163" t="str">
        <v>BOMBE</v>
      </c>
      <c r="I1163" t="str">
        <v>SPHERIQUE</v>
      </c>
      <c r="J1163">
        <v>100</v>
      </c>
      <c r="K1163" t="str">
        <v>PLEUREUR</v>
      </c>
      <c r="L1163" t="str">
        <v>VIOLET</v>
      </c>
      <c r="M1163" t="str">
        <v>EU</v>
      </c>
      <c r="N1163" t="str">
        <v>F4</v>
      </c>
      <c r="O1163" t="str">
        <v>1.3G</v>
      </c>
      <c r="P1163" t="str">
        <v>0589-F4-0068</v>
      </c>
      <c r="Q1163">
        <v>0.279</v>
      </c>
      <c r="R1163" t="str">
        <v>2,5</v>
      </c>
      <c r="S1163">
        <v>100</v>
      </c>
      <c r="T1163" t="str">
        <v>F-00000270</v>
      </c>
      <c r="U1163">
        <v>40</v>
      </c>
      <c r="V1163">
        <v>8.75489</v>
      </c>
      <c r="W1163">
        <v>3</v>
      </c>
      <c r="X1163" t="str">
        <v>https://youtu.be/F_VXUAPqb3U</v>
      </c>
    </row>
    <row r="1164">
      <c r="A1164" t="str">
        <v>AutoTable</v>
      </c>
      <c r="D1164" t="str">
        <v>73612B</v>
      </c>
      <c r="E1164" t="str">
        <v>BOMBE Ø125 ARAIGNEE BLEUE</v>
      </c>
      <c r="F1164" t="str">
        <v>ANCIENNES REFS</v>
      </c>
      <c r="G1164" t="str">
        <v/>
      </c>
      <c r="H1164" t="str">
        <v>BOMBE</v>
      </c>
      <c r="I1164" t="str">
        <v>SPHERIQUE</v>
      </c>
      <c r="J1164">
        <v>125</v>
      </c>
      <c r="K1164" t="str">
        <v>ARAIGNEE</v>
      </c>
      <c r="L1164" t="str">
        <v>BLEU</v>
      </c>
      <c r="M1164" t="str">
        <v>EU</v>
      </c>
      <c r="N1164" t="str">
        <v>F4</v>
      </c>
      <c r="O1164" t="str">
        <v>1.3G</v>
      </c>
      <c r="P1164" t="str">
        <v>0589-F4-0067</v>
      </c>
      <c r="Q1164">
        <v>0.567</v>
      </c>
      <c r="R1164" t="str">
        <v>3</v>
      </c>
      <c r="S1164">
        <v>125</v>
      </c>
      <c r="T1164" t="str">
        <v>F-00000270</v>
      </c>
      <c r="U1164">
        <v>0</v>
      </c>
      <c r="V1164">
        <v>14.03</v>
      </c>
      <c r="W1164">
        <v>0</v>
      </c>
      <c r="X1164" t="str">
        <v/>
      </c>
    </row>
    <row r="1165">
      <c r="A1165" t="str">
        <v>AutoTable</v>
      </c>
      <c r="D1165" t="str">
        <v>73612M</v>
      </c>
      <c r="E1165" t="str">
        <v>BOMBE Ø125 ARAIGNEE MULTICOLORE</v>
      </c>
      <c r="F1165" t="str">
        <v>SPECIFIC</v>
      </c>
      <c r="G1165" t="str">
        <v/>
      </c>
      <c r="H1165" t="str">
        <v>BOMBE</v>
      </c>
      <c r="I1165" t="str">
        <v>SPHERIQUE</v>
      </c>
      <c r="J1165">
        <v>125</v>
      </c>
      <c r="K1165" t="str">
        <v>ARAIGNEE</v>
      </c>
      <c r="L1165" t="str">
        <v>MULTICOLORE</v>
      </c>
      <c r="M1165" t="str">
        <v>EU</v>
      </c>
      <c r="N1165" t="str">
        <v>F4</v>
      </c>
      <c r="O1165" t="str">
        <v>1.3G</v>
      </c>
      <c r="P1165" t="str">
        <v>0589-F4-0067</v>
      </c>
      <c r="Q1165">
        <v>0.577</v>
      </c>
      <c r="R1165" t="str">
        <v>3</v>
      </c>
      <c r="S1165">
        <v>125</v>
      </c>
      <c r="T1165" t="str">
        <v>F-00000270</v>
      </c>
      <c r="U1165">
        <v>3</v>
      </c>
      <c r="V1165">
        <v>14.57667</v>
      </c>
      <c r="W1165">
        <v>5</v>
      </c>
      <c r="X1165" t="str">
        <v/>
      </c>
    </row>
    <row r="1166">
      <c r="A1166" t="str">
        <v>AutoTable</v>
      </c>
      <c r="D1166" t="str">
        <v>73612R</v>
      </c>
      <c r="E1166" t="str">
        <v>BOMBE Ø125 ARAIGNEE ROUGE</v>
      </c>
      <c r="F1166" t="str">
        <v>SPECIFIC</v>
      </c>
      <c r="G1166" t="str">
        <v/>
      </c>
      <c r="H1166" t="str">
        <v>BOMBE</v>
      </c>
      <c r="I1166" t="str">
        <v>SPHERIQUE</v>
      </c>
      <c r="J1166">
        <v>125</v>
      </c>
      <c r="K1166" t="str">
        <v>ARAIGNEE</v>
      </c>
      <c r="L1166" t="str">
        <v>ROUGE</v>
      </c>
      <c r="M1166" t="str">
        <v>EU</v>
      </c>
      <c r="N1166" t="str">
        <v>F4</v>
      </c>
      <c r="O1166" t="str">
        <v>1.3G</v>
      </c>
      <c r="P1166" t="str">
        <v>0589-F4-0067</v>
      </c>
      <c r="Q1166">
        <v>0.557</v>
      </c>
      <c r="R1166" t="str">
        <v>3</v>
      </c>
      <c r="S1166">
        <v>125</v>
      </c>
      <c r="T1166" t="str">
        <v>F-00000270</v>
      </c>
      <c r="U1166">
        <v>0</v>
      </c>
      <c r="V1166">
        <v>16.08</v>
      </c>
      <c r="W1166">
        <v>1</v>
      </c>
      <c r="X1166" t="str">
        <v/>
      </c>
    </row>
    <row r="1167">
      <c r="A1167" t="str">
        <v>AutoTable</v>
      </c>
      <c r="D1167" t="str">
        <v>73612SO</v>
      </c>
      <c r="E1167" t="str">
        <v>BOMBE Ø125 ARAIGNEE SCINTILLANT OR</v>
      </c>
      <c r="F1167" t="str">
        <v>ANCIENNES REFS</v>
      </c>
      <c r="G1167" t="str">
        <v/>
      </c>
      <c r="H1167" t="str">
        <v>BOMBE</v>
      </c>
      <c r="I1167" t="str">
        <v>SPHERIQUE</v>
      </c>
      <c r="J1167">
        <v>125</v>
      </c>
      <c r="K1167" t="str">
        <v>ARAIGNEE</v>
      </c>
      <c r="L1167" t="str">
        <v>OR</v>
      </c>
      <c r="M1167" t="str">
        <v>EU</v>
      </c>
      <c r="N1167" t="str">
        <v>F4</v>
      </c>
      <c r="O1167" t="str">
        <v>1.3G</v>
      </c>
      <c r="P1167" t="str">
        <v>0589-F4-0067</v>
      </c>
      <c r="Q1167">
        <v>0.727</v>
      </c>
      <c r="R1167" t="str">
        <v>3</v>
      </c>
      <c r="S1167">
        <v>125</v>
      </c>
      <c r="T1167" t="str">
        <v>F-00000270</v>
      </c>
      <c r="U1167">
        <v>0</v>
      </c>
      <c r="V1167">
        <v>14.03</v>
      </c>
      <c r="W1167">
        <v>0</v>
      </c>
      <c r="X1167" t="str">
        <v/>
      </c>
    </row>
    <row r="1168">
      <c r="A1168" t="str">
        <v>AutoTable</v>
      </c>
      <c r="D1168" t="str">
        <v>73612V</v>
      </c>
      <c r="E1168" t="str">
        <v>BOMBE Ø125 ARAIGNEE VERTE</v>
      </c>
      <c r="F1168" t="str">
        <v>OPPORTUNITE</v>
      </c>
      <c r="G1168" t="str">
        <v/>
      </c>
      <c r="H1168" t="str">
        <v>BOMBE</v>
      </c>
      <c r="I1168" t="str">
        <v>SPHERIQUE</v>
      </c>
      <c r="J1168">
        <v>125</v>
      </c>
      <c r="K1168" t="str">
        <v>ARAIGNEE</v>
      </c>
      <c r="L1168" t="str">
        <v>VERT</v>
      </c>
      <c r="M1168" t="str">
        <v>EU</v>
      </c>
      <c r="N1168" t="str">
        <v>F4</v>
      </c>
      <c r="O1168" t="str">
        <v>1.3G</v>
      </c>
      <c r="P1168" t="str">
        <v>0589-F4-0067</v>
      </c>
      <c r="Q1168">
        <v>0.587</v>
      </c>
      <c r="R1168" t="str">
        <v>3</v>
      </c>
      <c r="S1168">
        <v>125</v>
      </c>
      <c r="T1168" t="str">
        <v>F-00000270</v>
      </c>
      <c r="U1168">
        <v>5</v>
      </c>
      <c r="V1168">
        <v>14.03</v>
      </c>
      <c r="W1168">
        <v>0</v>
      </c>
      <c r="X1168" t="str">
        <v/>
      </c>
    </row>
    <row r="1169">
      <c r="A1169" t="str">
        <v>AutoTable</v>
      </c>
      <c r="D1169" t="str">
        <v>73612VI</v>
      </c>
      <c r="E1169" t="str">
        <v>BONBE Ø125 ARAIGNEE VIOLETTE</v>
      </c>
      <c r="F1169" t="str">
        <v>ANCIENNES REFS</v>
      </c>
      <c r="G1169" t="str">
        <v/>
      </c>
      <c r="H1169" t="str">
        <v>BOMBE</v>
      </c>
      <c r="I1169" t="str">
        <v>SPHERIQUE</v>
      </c>
      <c r="J1169">
        <v>125</v>
      </c>
      <c r="K1169" t="str">
        <v>ARAIGNEE</v>
      </c>
      <c r="L1169" t="str">
        <v>VIOLET</v>
      </c>
      <c r="M1169" t="str">
        <v>EU</v>
      </c>
      <c r="N1169" t="str">
        <v>F4</v>
      </c>
      <c r="O1169" t="str">
        <v>1.3G</v>
      </c>
      <c r="P1169" t="str">
        <v>0589-F4-0067</v>
      </c>
      <c r="Q1169">
        <v>0.577</v>
      </c>
      <c r="R1169" t="str">
        <v>3</v>
      </c>
      <c r="S1169">
        <v>125</v>
      </c>
      <c r="T1169" t="str">
        <v>F-00000270</v>
      </c>
      <c r="U1169">
        <v>0</v>
      </c>
      <c r="V1169">
        <v>14.03</v>
      </c>
      <c r="W1169">
        <v>0</v>
      </c>
      <c r="X1169" t="str">
        <v/>
      </c>
    </row>
    <row r="1170">
      <c r="A1170" t="str">
        <v>AutoTable</v>
      </c>
      <c r="D1170" t="str">
        <v>73615B</v>
      </c>
      <c r="E1170" t="str">
        <v>BONBE Ø150 COMETE BLEUE</v>
      </c>
      <c r="F1170" t="str">
        <v>ANCIENNES REFS</v>
      </c>
      <c r="G1170" t="str">
        <v/>
      </c>
      <c r="H1170" t="str">
        <v>BOMBE</v>
      </c>
      <c r="I1170" t="str">
        <v>SPHERIQUE</v>
      </c>
      <c r="J1170">
        <v>150</v>
      </c>
      <c r="K1170" t="str">
        <v>COMETE</v>
      </c>
      <c r="L1170" t="str">
        <v>BLEU</v>
      </c>
      <c r="M1170" t="str">
        <v>EU</v>
      </c>
      <c r="N1170" t="str">
        <v>F4</v>
      </c>
      <c r="O1170" t="str">
        <v>1.3G</v>
      </c>
      <c r="P1170" t="str">
        <v>0589-F4-0066</v>
      </c>
      <c r="Q1170">
        <v>1.027</v>
      </c>
      <c r="R1170" t="str">
        <v>3,5</v>
      </c>
      <c r="S1170">
        <v>150</v>
      </c>
      <c r="T1170" t="str">
        <v>F-00000270</v>
      </c>
      <c r="U1170">
        <v>0</v>
      </c>
      <c r="V1170">
        <v>0</v>
      </c>
      <c r="W1170">
        <v>0</v>
      </c>
      <c r="X1170" t="str">
        <v/>
      </c>
    </row>
    <row r="1171">
      <c r="A1171" t="str">
        <v>AutoTable</v>
      </c>
      <c r="D1171" t="str">
        <v>73615BC</v>
      </c>
      <c r="E1171" t="str">
        <v>BOMBE Ø150 COMETE BLANC</v>
      </c>
      <c r="F1171" t="str">
        <v>ANCIENNES REFS</v>
      </c>
      <c r="G1171" t="str">
        <v/>
      </c>
      <c r="H1171" t="str">
        <v>BOMBE</v>
      </c>
      <c r="I1171" t="str">
        <v>SPHERIQUE</v>
      </c>
      <c r="J1171">
        <v>150</v>
      </c>
      <c r="K1171" t="str">
        <v>COMETE</v>
      </c>
      <c r="L1171" t="str">
        <v>BLANC</v>
      </c>
      <c r="M1171" t="str">
        <v>EU</v>
      </c>
      <c r="N1171" t="str">
        <v>F4</v>
      </c>
      <c r="O1171" t="str">
        <v>1.3G</v>
      </c>
      <c r="P1171" t="str">
        <v>0589-F4-0066</v>
      </c>
      <c r="Q1171">
        <v>1.217</v>
      </c>
      <c r="R1171" t="str">
        <v>3,5</v>
      </c>
      <c r="S1171">
        <v>150</v>
      </c>
      <c r="T1171" t="str">
        <v>F-00000270</v>
      </c>
      <c r="U1171">
        <v>0</v>
      </c>
      <c r="V1171">
        <v>0</v>
      </c>
      <c r="W1171">
        <v>0</v>
      </c>
      <c r="X1171" t="str">
        <v/>
      </c>
    </row>
    <row r="1172">
      <c r="A1172" t="str">
        <v>AutoTable</v>
      </c>
      <c r="D1172" t="str">
        <v>73615KAT</v>
      </c>
      <c r="E1172" t="str">
        <v>BBE Ø150 ARAIGNÉE PLATINE</v>
      </c>
      <c r="F1172" t="str">
        <v>1</v>
      </c>
      <c r="G1172" t="str">
        <v/>
      </c>
      <c r="H1172" t="str">
        <v>BOMBE</v>
      </c>
      <c r="I1172" t="str">
        <v>SPHERIQUE</v>
      </c>
      <c r="J1172">
        <v>150</v>
      </c>
      <c r="K1172" t="str">
        <v>PLEUREUR</v>
      </c>
      <c r="L1172" t="str">
        <v>KAMURO</v>
      </c>
      <c r="M1172" t="str">
        <v>EU</v>
      </c>
      <c r="N1172" t="str">
        <v>F4</v>
      </c>
      <c r="O1172" t="str">
        <v>1.3G</v>
      </c>
      <c r="P1172" t="str">
        <v>0589-F4-0066</v>
      </c>
      <c r="Q1172">
        <v>1.15</v>
      </c>
      <c r="R1172" t="str">
        <v>3,5</v>
      </c>
      <c r="S1172">
        <v>150</v>
      </c>
      <c r="T1172" t="str">
        <v>F-00000270</v>
      </c>
      <c r="U1172">
        <v>10</v>
      </c>
      <c r="V1172">
        <v>24.79</v>
      </c>
      <c r="W1172">
        <v>0</v>
      </c>
      <c r="X1172" t="str">
        <v>https://tinyurl.com/y3xre66x</v>
      </c>
    </row>
    <row r="1173">
      <c r="A1173" t="str">
        <v>AutoTable</v>
      </c>
      <c r="D1173" t="str">
        <v>73615R</v>
      </c>
      <c r="E1173" t="str">
        <v>BOMBE Ø150 COMETE ROUGE</v>
      </c>
      <c r="F1173" t="str">
        <v>ANCIENNES REFS</v>
      </c>
      <c r="G1173" t="str">
        <v/>
      </c>
      <c r="H1173" t="str">
        <v>BOMBE</v>
      </c>
      <c r="I1173" t="str">
        <v>SPHERIQUE</v>
      </c>
      <c r="J1173">
        <v>150</v>
      </c>
      <c r="K1173" t="str">
        <v>COMETE</v>
      </c>
      <c r="L1173" t="str">
        <v>ROUGE</v>
      </c>
      <c r="M1173" t="str">
        <v>EU</v>
      </c>
      <c r="N1173" t="str">
        <v>F4</v>
      </c>
      <c r="O1173" t="str">
        <v>1.3G</v>
      </c>
      <c r="P1173" t="str">
        <v>0589-F4-0066</v>
      </c>
      <c r="Q1173">
        <v>1.007</v>
      </c>
      <c r="R1173" t="str">
        <v>3,5</v>
      </c>
      <c r="S1173">
        <v>150</v>
      </c>
      <c r="T1173" t="str">
        <v>F-00000270</v>
      </c>
      <c r="U1173">
        <v>0</v>
      </c>
      <c r="V1173">
        <v>0</v>
      </c>
      <c r="W1173">
        <v>0</v>
      </c>
      <c r="X1173" t="str">
        <v/>
      </c>
    </row>
    <row r="1174">
      <c r="A1174" t="str">
        <v>AutoTable</v>
      </c>
      <c r="D1174" t="str">
        <v>73620M</v>
      </c>
      <c r="E1174" t="str">
        <v>BBE Ø200 ARAIGNÉE MULTIPASTEL</v>
      </c>
      <c r="F1174" t="str">
        <v>1</v>
      </c>
      <c r="G1174" t="str">
        <v/>
      </c>
      <c r="H1174" t="str">
        <v>BOMBE</v>
      </c>
      <c r="I1174" t="str">
        <v>SPHERIQUE</v>
      </c>
      <c r="J1174">
        <v>200</v>
      </c>
      <c r="K1174" t="str">
        <v>PLEUREUR</v>
      </c>
      <c r="L1174" t="str">
        <v>MULTIPASTEL</v>
      </c>
      <c r="M1174" t="str">
        <v>EU</v>
      </c>
      <c r="N1174" t="str">
        <v>F4</v>
      </c>
      <c r="O1174" t="str">
        <v>1.3G</v>
      </c>
      <c r="P1174" t="str">
        <v>0589-F4-0069</v>
      </c>
      <c r="Q1174">
        <v>2.595</v>
      </c>
      <c r="R1174" t="str">
        <v>4</v>
      </c>
      <c r="S1174">
        <v>200</v>
      </c>
      <c r="T1174" t="str">
        <v>F-00000270</v>
      </c>
      <c r="U1174">
        <v>2</v>
      </c>
      <c r="V1174">
        <v>59.99</v>
      </c>
      <c r="W1174">
        <v>1</v>
      </c>
      <c r="X1174" t="str">
        <v>https://youtu.be/ZKqG5FOB5K4</v>
      </c>
    </row>
    <row r="1175">
      <c r="A1175" t="str">
        <v>AutoTable</v>
      </c>
      <c r="D1175" t="str">
        <v>73675B</v>
      </c>
      <c r="E1175" t="str">
        <v>BBE Ø75 ARAIGNÉE BLEUE TRAÎNÉE ARGENT</v>
      </c>
      <c r="F1175" t="str">
        <v>1</v>
      </c>
      <c r="G1175" t="str">
        <v/>
      </c>
      <c r="H1175" t="str">
        <v>BOMBE</v>
      </c>
      <c r="I1175" t="str">
        <v>SPHERIQUE</v>
      </c>
      <c r="J1175">
        <v>75</v>
      </c>
      <c r="K1175" t="str">
        <v>PLEUREUR</v>
      </c>
      <c r="L1175" t="str">
        <v>BLEU</v>
      </c>
      <c r="M1175" t="str">
        <v>EU</v>
      </c>
      <c r="N1175" t="str">
        <v>F4</v>
      </c>
      <c r="O1175" t="str">
        <v>1.3G</v>
      </c>
      <c r="P1175" t="str">
        <v>0589-F4-0281</v>
      </c>
      <c r="Q1175">
        <v>0.134</v>
      </c>
      <c r="R1175" t="str">
        <v>2,5</v>
      </c>
      <c r="S1175">
        <v>75</v>
      </c>
      <c r="T1175" t="str">
        <v>F-00000270</v>
      </c>
      <c r="U1175">
        <v>140</v>
      </c>
      <c r="V1175">
        <v>6.32</v>
      </c>
      <c r="W1175">
        <v>0</v>
      </c>
      <c r="X1175" t="str">
        <v>https://tinyurl.com/yyjqw28x</v>
      </c>
    </row>
    <row r="1176">
      <c r="A1176" t="str">
        <v>AutoTable</v>
      </c>
      <c r="D1176" t="str">
        <v>73675BC</v>
      </c>
      <c r="E1176" t="str">
        <v>BOMBE Ø75  ARAIGNEE BLANC</v>
      </c>
      <c r="F1176" t="str">
        <v>ANCIENNES REFS</v>
      </c>
      <c r="G1176" t="str">
        <v/>
      </c>
      <c r="H1176" t="str">
        <v>BOMBE</v>
      </c>
      <c r="I1176" t="str">
        <v>SPHERIQUE</v>
      </c>
      <c r="J1176">
        <v>75</v>
      </c>
      <c r="K1176" t="str">
        <v>ARAIGNEE</v>
      </c>
      <c r="L1176" t="str">
        <v>BLANC</v>
      </c>
      <c r="M1176" t="str">
        <v>EU</v>
      </c>
      <c r="N1176" t="str">
        <v>F4</v>
      </c>
      <c r="O1176" t="str">
        <v>1.3G</v>
      </c>
      <c r="P1176" t="str">
        <v>0589-F4-0281</v>
      </c>
      <c r="Q1176">
        <v>0.154</v>
      </c>
      <c r="R1176" t="str">
        <v>2,5</v>
      </c>
      <c r="S1176">
        <v>75</v>
      </c>
      <c r="T1176" t="str">
        <v>F-00000270</v>
      </c>
      <c r="U1176">
        <v>0</v>
      </c>
      <c r="V1176">
        <v>5.219</v>
      </c>
      <c r="W1176">
        <v>0</v>
      </c>
      <c r="X1176" t="str">
        <v/>
      </c>
    </row>
    <row r="1177">
      <c r="A1177" t="str">
        <v>AutoTable</v>
      </c>
      <c r="D1177" t="str">
        <v>73675J</v>
      </c>
      <c r="E1177" t="str">
        <v>BBE Ø75 ARAIGNÉE JAUNE TRAÎNÉE ARGENT</v>
      </c>
      <c r="F1177" t="str">
        <v>1</v>
      </c>
      <c r="G1177" t="str">
        <v/>
      </c>
      <c r="H1177" t="str">
        <v>BOMBE</v>
      </c>
      <c r="I1177" t="str">
        <v>SPHERIQUE</v>
      </c>
      <c r="J1177">
        <v>75</v>
      </c>
      <c r="K1177" t="str">
        <v>PLEUREUR</v>
      </c>
      <c r="L1177" t="str">
        <v>JAUNE</v>
      </c>
      <c r="M1177" t="str">
        <v>EU</v>
      </c>
      <c r="N1177" t="str">
        <v>F4</v>
      </c>
      <c r="O1177" t="str">
        <v>1.3G</v>
      </c>
      <c r="P1177" t="str">
        <v>0589-F4-0281</v>
      </c>
      <c r="Q1177">
        <v>0.125</v>
      </c>
      <c r="R1177" t="str">
        <v>2,5</v>
      </c>
      <c r="S1177">
        <v>75</v>
      </c>
      <c r="T1177" t="str">
        <v>F-00000270</v>
      </c>
      <c r="U1177">
        <v>4</v>
      </c>
      <c r="V1177">
        <v>5.02</v>
      </c>
      <c r="W1177">
        <v>0</v>
      </c>
      <c r="X1177" t="str">
        <v>https://youtu.be/C8sMrCRV3Q8</v>
      </c>
    </row>
    <row r="1178">
      <c r="A1178" t="str">
        <v>AutoTable</v>
      </c>
      <c r="D1178" t="str">
        <v>73675R</v>
      </c>
      <c r="E1178" t="str">
        <v>BBE Ø75 ARAIGNÉE ROUGE TRAÎNÉE ARGENT</v>
      </c>
      <c r="F1178" t="str">
        <v>1</v>
      </c>
      <c r="G1178" t="str">
        <v/>
      </c>
      <c r="H1178" t="str">
        <v>BOMBE</v>
      </c>
      <c r="I1178" t="str">
        <v>SPHERIQUE</v>
      </c>
      <c r="J1178">
        <v>75</v>
      </c>
      <c r="K1178" t="str">
        <v>PLEUREUR</v>
      </c>
      <c r="L1178" t="str">
        <v>ROUGE</v>
      </c>
      <c r="M1178" t="str">
        <v>EU</v>
      </c>
      <c r="N1178" t="str">
        <v>F4</v>
      </c>
      <c r="O1178" t="str">
        <v>1.3G</v>
      </c>
      <c r="P1178" t="str">
        <v>0589-F4-0281</v>
      </c>
      <c r="Q1178">
        <v>0.12</v>
      </c>
      <c r="R1178" t="str">
        <v>2,5</v>
      </c>
      <c r="S1178">
        <v>75</v>
      </c>
      <c r="T1178" t="str">
        <v>F-00000317</v>
      </c>
      <c r="U1178">
        <v>11</v>
      </c>
      <c r="V1178">
        <v>6.32</v>
      </c>
      <c r="W1178">
        <v>0</v>
      </c>
      <c r="X1178" t="str">
        <v>https://tinyurl.com/y5jbta59</v>
      </c>
    </row>
    <row r="1179">
      <c r="A1179" t="str">
        <v>AutoTable</v>
      </c>
      <c r="D1179" t="str">
        <v>73675SO</v>
      </c>
      <c r="E1179" t="str">
        <v>BBE Ø75 ARAIGNÉE SCINTILLANT OR</v>
      </c>
      <c r="F1179" t="str">
        <v>1</v>
      </c>
      <c r="G1179" t="str">
        <v/>
      </c>
      <c r="H1179" t="str">
        <v>BOMBE</v>
      </c>
      <c r="I1179" t="str">
        <v>SPHERIQUE</v>
      </c>
      <c r="J1179">
        <v>75</v>
      </c>
      <c r="K1179" t="str">
        <v>CLIGNO</v>
      </c>
      <c r="L1179" t="str">
        <v>OR</v>
      </c>
      <c r="M1179" t="str">
        <v>EU</v>
      </c>
      <c r="N1179" t="str">
        <v>F4</v>
      </c>
      <c r="O1179" t="str">
        <v>1.3G</v>
      </c>
      <c r="P1179" t="str">
        <v>0589-F4-0281</v>
      </c>
      <c r="Q1179">
        <v>0.154</v>
      </c>
      <c r="R1179" t="str">
        <v>2,5</v>
      </c>
      <c r="S1179">
        <v>75</v>
      </c>
      <c r="T1179" t="str">
        <v>F-00000270</v>
      </c>
      <c r="U1179">
        <v>23</v>
      </c>
      <c r="V1179">
        <v>5.59</v>
      </c>
      <c r="W1179">
        <v>0</v>
      </c>
      <c r="X1179" t="str">
        <v>https://youtu.be/9EBBzM1nT4U</v>
      </c>
    </row>
    <row r="1180">
      <c r="A1180" t="str">
        <v>AutoTable</v>
      </c>
      <c r="D1180" t="str">
        <v>73675V</v>
      </c>
      <c r="E1180" t="str">
        <v>BBE Ø75 ARAIGNÉE VERTE TRAÎNÉE ARGENT</v>
      </c>
      <c r="F1180" t="str">
        <v>1</v>
      </c>
      <c r="G1180" t="str">
        <v/>
      </c>
      <c r="H1180" t="str">
        <v>BOMBE</v>
      </c>
      <c r="I1180" t="str">
        <v>SPHERIQUE</v>
      </c>
      <c r="J1180">
        <v>75</v>
      </c>
      <c r="K1180" t="str">
        <v>PLEUREUR</v>
      </c>
      <c r="L1180" t="str">
        <v>VERT</v>
      </c>
      <c r="M1180" t="str">
        <v>EU</v>
      </c>
      <c r="N1180" t="str">
        <v>F4</v>
      </c>
      <c r="O1180" t="str">
        <v>1.3G</v>
      </c>
      <c r="P1180" t="str">
        <v>0589-F4-0281</v>
      </c>
      <c r="Q1180">
        <v>0.134</v>
      </c>
      <c r="R1180" t="str">
        <v>2,5</v>
      </c>
      <c r="S1180">
        <v>75</v>
      </c>
      <c r="T1180" t="str">
        <v>F-00000270</v>
      </c>
      <c r="U1180">
        <v>15</v>
      </c>
      <c r="V1180">
        <v>5.2</v>
      </c>
      <c r="W1180">
        <v>0</v>
      </c>
      <c r="X1180" t="str">
        <v>https://youtu.be/pJ2APq8Kjn8</v>
      </c>
    </row>
    <row r="1181">
      <c r="A1181" t="str">
        <v>AutoTable</v>
      </c>
      <c r="D1181" t="str">
        <v>76010-53CE</v>
      </c>
      <c r="E1181" t="str">
        <v>BBE Ø100 SAULE PLEUREUR CLIGNO BLANC</v>
      </c>
      <c r="F1181" t="str">
        <v>1</v>
      </c>
      <c r="G1181" t="str">
        <v/>
      </c>
      <c r="H1181" t="str">
        <v>BOMBE</v>
      </c>
      <c r="I1181" t="str">
        <v>SPHERIQUE</v>
      </c>
      <c r="J1181">
        <v>100</v>
      </c>
      <c r="K1181" t="str">
        <v>CLIGNO</v>
      </c>
      <c r="L1181" t="str">
        <v>BLANC</v>
      </c>
      <c r="M1181" t="str">
        <v>CN</v>
      </c>
      <c r="N1181" t="str">
        <v>F4</v>
      </c>
      <c r="O1181" t="str">
        <v>1.3G</v>
      </c>
      <c r="P1181" t="str">
        <v>1008-F4-69245227</v>
      </c>
      <c r="Q1181">
        <v>0.295</v>
      </c>
      <c r="R1181" t="str">
        <v>3,5</v>
      </c>
      <c r="S1181">
        <v>100</v>
      </c>
      <c r="T1181" t="str">
        <v>F-00000262</v>
      </c>
      <c r="U1181">
        <v>2</v>
      </c>
      <c r="V1181">
        <v>2.27</v>
      </c>
      <c r="W1181">
        <v>0</v>
      </c>
      <c r="X1181" t="str">
        <v>https://tinyurl.com/yyodly6m</v>
      </c>
    </row>
    <row r="1182">
      <c r="A1182" t="str">
        <v>AutoTable</v>
      </c>
      <c r="D1182" t="str">
        <v>76010-63CE</v>
      </c>
      <c r="E1182" t="str">
        <v>BBE Ø100 PÉTILLANTE BLANC</v>
      </c>
      <c r="F1182" t="str">
        <v>1</v>
      </c>
      <c r="G1182" t="str">
        <v/>
      </c>
      <c r="H1182" t="str">
        <v>BOMBE</v>
      </c>
      <c r="I1182" t="str">
        <v>SPHERIQUE</v>
      </c>
      <c r="J1182">
        <v>100</v>
      </c>
      <c r="K1182" t="str">
        <v>CLIGNO</v>
      </c>
      <c r="L1182" t="str">
        <v>BLANC</v>
      </c>
      <c r="M1182" t="str">
        <v>CN</v>
      </c>
      <c r="N1182" t="str">
        <v>F4</v>
      </c>
      <c r="O1182" t="str">
        <v>1.3G</v>
      </c>
      <c r="P1182" t="str">
        <v>0163-F4-4244</v>
      </c>
      <c r="Q1182">
        <v>0.348</v>
      </c>
      <c r="R1182" t="str">
        <v>3,5</v>
      </c>
      <c r="S1182">
        <v>100</v>
      </c>
      <c r="T1182" t="str">
        <v>F-00000208</v>
      </c>
      <c r="U1182">
        <v>872</v>
      </c>
      <c r="V1182">
        <v>2.20333</v>
      </c>
      <c r="W1182">
        <v>8</v>
      </c>
      <c r="X1182" t="str">
        <v>https://youtu.be/FIpz6hPQm2U</v>
      </c>
    </row>
    <row r="1183">
      <c r="A1183" t="str">
        <v>AutoTable</v>
      </c>
      <c r="D1183" t="str">
        <v>76010-64CE</v>
      </c>
      <c r="E1183" t="str">
        <v>BBE Ø100 PÉTILLANTE CITRON</v>
      </c>
      <c r="F1183" t="str">
        <v>1</v>
      </c>
      <c r="G1183" t="str">
        <v/>
      </c>
      <c r="H1183" t="str">
        <v>BOMBE</v>
      </c>
      <c r="I1183" t="str">
        <v>SPHERIQUE</v>
      </c>
      <c r="J1183">
        <v>100</v>
      </c>
      <c r="K1183" t="str">
        <v>CLIGNO</v>
      </c>
      <c r="L1183" t="str">
        <v>CITRON</v>
      </c>
      <c r="M1183" t="str">
        <v>CN</v>
      </c>
      <c r="N1183" t="str">
        <v>F4</v>
      </c>
      <c r="O1183" t="str">
        <v>1.3G</v>
      </c>
      <c r="P1183" t="str">
        <v>0163-F4-4244</v>
      </c>
      <c r="Q1183">
        <v>0.348</v>
      </c>
      <c r="R1183" t="str">
        <v>3,5</v>
      </c>
      <c r="S1183">
        <v>100</v>
      </c>
      <c r="T1183" t="str">
        <v>F-00000208</v>
      </c>
      <c r="U1183">
        <v>178</v>
      </c>
      <c r="V1183">
        <v>2.83967</v>
      </c>
      <c r="W1183">
        <v>22</v>
      </c>
      <c r="X1183" t="str">
        <v>https://tinyurl.com/yxg43fzw</v>
      </c>
    </row>
    <row r="1184">
      <c r="A1184" t="str">
        <v>AutoTable</v>
      </c>
      <c r="D1184" t="str">
        <v>76010-65CE</v>
      </c>
      <c r="E1184" t="str">
        <v>BBE Ø100 PÉTILLANTE VERTE</v>
      </c>
      <c r="F1184" t="str">
        <v>1</v>
      </c>
      <c r="G1184" t="str">
        <v/>
      </c>
      <c r="H1184" t="str">
        <v>BOMBE</v>
      </c>
      <c r="I1184" t="str">
        <v>SPHERIQUE</v>
      </c>
      <c r="J1184">
        <v>100</v>
      </c>
      <c r="K1184" t="str">
        <v>CLIGNO</v>
      </c>
      <c r="L1184" t="str">
        <v>VERT</v>
      </c>
      <c r="M1184" t="str">
        <v>CN</v>
      </c>
      <c r="N1184" t="str">
        <v>F4</v>
      </c>
      <c r="O1184" t="str">
        <v>1.3G</v>
      </c>
      <c r="P1184" t="str">
        <v>0163-F4-4244</v>
      </c>
      <c r="Q1184">
        <v>0.348</v>
      </c>
      <c r="R1184" t="str">
        <v>3,5</v>
      </c>
      <c r="S1184">
        <v>100</v>
      </c>
      <c r="T1184" t="str">
        <v>F-00000208</v>
      </c>
      <c r="U1184">
        <v>366</v>
      </c>
      <c r="V1184">
        <v>2.72853</v>
      </c>
      <c r="W1184">
        <v>0</v>
      </c>
      <c r="X1184" t="str">
        <v>https://youtu.be/B3FF6VbafsU</v>
      </c>
    </row>
    <row r="1185">
      <c r="A1185" t="str">
        <v>AutoTable</v>
      </c>
      <c r="D1185" t="str">
        <v>76010-66CE</v>
      </c>
      <c r="E1185" t="str">
        <v>BBE Ø100 PÉTILLANTE ROUGE</v>
      </c>
      <c r="F1185" t="str">
        <v>1</v>
      </c>
      <c r="G1185" t="str">
        <v/>
      </c>
      <c r="H1185" t="str">
        <v>BOMBE</v>
      </c>
      <c r="I1185" t="str">
        <v>SPHERIQUE</v>
      </c>
      <c r="J1185">
        <v>100</v>
      </c>
      <c r="K1185" t="str">
        <v>CLIGNO</v>
      </c>
      <c r="L1185" t="str">
        <v>ROUGE</v>
      </c>
      <c r="M1185" t="str">
        <v>CN</v>
      </c>
      <c r="N1185" t="str">
        <v>F4</v>
      </c>
      <c r="O1185" t="str">
        <v>1.3G</v>
      </c>
      <c r="P1185" t="str">
        <v>0163-F4-4244</v>
      </c>
      <c r="Q1185">
        <v>0.348</v>
      </c>
      <c r="R1185" t="str">
        <v>3,5</v>
      </c>
      <c r="S1185">
        <v>100</v>
      </c>
      <c r="T1185" t="str">
        <v>F-00000208</v>
      </c>
      <c r="U1185">
        <v>437</v>
      </c>
      <c r="V1185">
        <v>2.72853</v>
      </c>
      <c r="W1185">
        <v>25</v>
      </c>
      <c r="X1185" t="str">
        <v/>
      </c>
    </row>
    <row r="1186">
      <c r="A1186" t="str">
        <v>AutoTable</v>
      </c>
      <c r="D1186" t="str">
        <v>76010-67CE</v>
      </c>
      <c r="E1186" t="str">
        <v>BBE Ø100 PÉTILLANTE ORANGE</v>
      </c>
      <c r="F1186" t="str">
        <v>1</v>
      </c>
      <c r="G1186" t="str">
        <v/>
      </c>
      <c r="H1186" t="str">
        <v>BOMBE</v>
      </c>
      <c r="I1186" t="str">
        <v>SPHERIQUE</v>
      </c>
      <c r="J1186">
        <v>100</v>
      </c>
      <c r="K1186" t="str">
        <v>CLIGNO</v>
      </c>
      <c r="L1186" t="str">
        <v>ORANGE</v>
      </c>
      <c r="M1186" t="str">
        <v>CN</v>
      </c>
      <c r="N1186" t="str">
        <v>F4</v>
      </c>
      <c r="O1186" t="str">
        <v>1.3G</v>
      </c>
      <c r="P1186" t="str">
        <v>0163-F4-4244</v>
      </c>
      <c r="Q1186">
        <v>0.348</v>
      </c>
      <c r="R1186" t="str">
        <v>3,5</v>
      </c>
      <c r="S1186">
        <v>100</v>
      </c>
      <c r="T1186" t="str">
        <v>F-00000208</v>
      </c>
      <c r="U1186">
        <v>368</v>
      </c>
      <c r="V1186">
        <v>2.65</v>
      </c>
      <c r="W1186">
        <v>4</v>
      </c>
      <c r="X1186" t="str">
        <v>https://youtu.be/WWFIQL0Mzrk</v>
      </c>
    </row>
    <row r="1187">
      <c r="A1187" t="str">
        <v>AutoTable</v>
      </c>
      <c r="D1187" t="str">
        <v>76012-63CE</v>
      </c>
      <c r="E1187" t="str">
        <v>BBE Ø125 PÉTILLANTE BLANCHE</v>
      </c>
      <c r="F1187" t="str">
        <v>1</v>
      </c>
      <c r="G1187" t="str">
        <v/>
      </c>
      <c r="H1187" t="str">
        <v>BOMBE</v>
      </c>
      <c r="I1187" t="str">
        <v>SPHERIQUE</v>
      </c>
      <c r="J1187">
        <v>125</v>
      </c>
      <c r="K1187" t="str">
        <v>CLIGNO</v>
      </c>
      <c r="L1187" t="str">
        <v>BLANC</v>
      </c>
      <c r="M1187" t="str">
        <v>CN</v>
      </c>
      <c r="N1187" t="str">
        <v>F4</v>
      </c>
      <c r="O1187" t="str">
        <v>1.3G</v>
      </c>
      <c r="P1187" t="str">
        <v>0163-F4-4245</v>
      </c>
      <c r="Q1187">
        <v>0.587</v>
      </c>
      <c r="R1187" t="str">
        <v>3,8</v>
      </c>
      <c r="S1187">
        <v>125</v>
      </c>
      <c r="T1187" t="str">
        <v>F-00000208</v>
      </c>
      <c r="U1187">
        <v>52</v>
      </c>
      <c r="V1187">
        <v>5.48714</v>
      </c>
      <c r="W1187">
        <v>3</v>
      </c>
      <c r="X1187" t="str">
        <v>https://tinyurl.com/y5ex7jqh</v>
      </c>
    </row>
    <row r="1188">
      <c r="A1188" t="str">
        <v>AutoTable</v>
      </c>
      <c r="D1188" t="str">
        <v>76012-65CE</v>
      </c>
      <c r="E1188" t="str">
        <v>BBE Ø125 PÉTILLANTE VERTE</v>
      </c>
      <c r="F1188" t="str">
        <v>1</v>
      </c>
      <c r="G1188" t="str">
        <v/>
      </c>
      <c r="H1188" t="str">
        <v>BOMBE</v>
      </c>
      <c r="I1188" t="str">
        <v>SPHERIQUE</v>
      </c>
      <c r="J1188">
        <v>125</v>
      </c>
      <c r="K1188" t="str">
        <v>CLIGNO</v>
      </c>
      <c r="L1188" t="str">
        <v>VERT</v>
      </c>
      <c r="M1188" t="str">
        <v>CN</v>
      </c>
      <c r="N1188" t="str">
        <v>F4</v>
      </c>
      <c r="O1188" t="str">
        <v>1.3G</v>
      </c>
      <c r="P1188" t="str">
        <v>0163-F4-4245</v>
      </c>
      <c r="Q1188">
        <v>0.587</v>
      </c>
      <c r="R1188" t="str">
        <v>3,8</v>
      </c>
      <c r="S1188">
        <v>125</v>
      </c>
      <c r="T1188" t="str">
        <v>F-00000208</v>
      </c>
      <c r="U1188">
        <v>64</v>
      </c>
      <c r="V1188">
        <v>5.48813</v>
      </c>
      <c r="W1188">
        <v>0</v>
      </c>
      <c r="X1188" t="str">
        <v>https://tinyurl.com/y4f3r97n</v>
      </c>
    </row>
    <row r="1189">
      <c r="A1189" t="str">
        <v>AutoTable</v>
      </c>
      <c r="D1189" t="str">
        <v>76012-66CE</v>
      </c>
      <c r="E1189" t="str">
        <v>BBE Ø125 PÉTILLANTE ROUGE</v>
      </c>
      <c r="F1189" t="str">
        <v>1</v>
      </c>
      <c r="G1189" t="str">
        <v/>
      </c>
      <c r="H1189" t="str">
        <v>BOMBE</v>
      </c>
      <c r="I1189" t="str">
        <v>SPHERIQUE</v>
      </c>
      <c r="J1189">
        <v>125</v>
      </c>
      <c r="K1189" t="str">
        <v>CLIGNO</v>
      </c>
      <c r="L1189" t="str">
        <v>ROUGE</v>
      </c>
      <c r="M1189" t="str">
        <v>CN</v>
      </c>
      <c r="N1189" t="str">
        <v>F4</v>
      </c>
      <c r="O1189" t="str">
        <v>1.3G</v>
      </c>
      <c r="P1189" t="str">
        <v>0163-F4-4245</v>
      </c>
      <c r="Q1189">
        <v>0.587</v>
      </c>
      <c r="R1189" t="str">
        <v>3,8</v>
      </c>
      <c r="S1189">
        <v>125</v>
      </c>
      <c r="T1189" t="str">
        <v>F-00000208</v>
      </c>
      <c r="U1189">
        <v>206</v>
      </c>
      <c r="V1189">
        <v>5.62714</v>
      </c>
      <c r="W1189">
        <v>0</v>
      </c>
      <c r="X1189" t="str">
        <v>https://tinyurl.com/y5bt57jc</v>
      </c>
    </row>
    <row r="1190">
      <c r="A1190" t="str">
        <v>AutoTable</v>
      </c>
      <c r="D1190" t="str">
        <v>76012-67CE</v>
      </c>
      <c r="E1190" t="str">
        <v>BBE Ø125 PÉTILLANTE ORANGE</v>
      </c>
      <c r="F1190" t="str">
        <v>1</v>
      </c>
      <c r="G1190" t="str">
        <v/>
      </c>
      <c r="H1190" t="str">
        <v>BOMBE</v>
      </c>
      <c r="I1190" t="str">
        <v>SPHERIQUE</v>
      </c>
      <c r="J1190">
        <v>125</v>
      </c>
      <c r="K1190" t="str">
        <v>CLIGNO</v>
      </c>
      <c r="L1190" t="str">
        <v>ORANGE</v>
      </c>
      <c r="M1190" t="str">
        <v>CN</v>
      </c>
      <c r="N1190" t="str">
        <v>F4</v>
      </c>
      <c r="O1190" t="str">
        <v>1.3G</v>
      </c>
      <c r="P1190" t="str">
        <v>0163-F4-4245</v>
      </c>
      <c r="Q1190">
        <v>0.587</v>
      </c>
      <c r="R1190" t="str">
        <v>3,8</v>
      </c>
      <c r="S1190">
        <v>125</v>
      </c>
      <c r="T1190" t="str">
        <v>F-00000208</v>
      </c>
      <c r="U1190">
        <v>141</v>
      </c>
      <c r="V1190">
        <v>5.53476</v>
      </c>
      <c r="W1190">
        <v>0</v>
      </c>
      <c r="X1190" t="str">
        <v>https://tinyurl.com/yxz7x2vu</v>
      </c>
    </row>
    <row r="1191">
      <c r="A1191" t="str">
        <v>AutoTable</v>
      </c>
      <c r="D1191" t="str">
        <v>76012-81CE</v>
      </c>
      <c r="E1191" t="str">
        <v>BBE Ø125 FILET D'OR (PREMIUM)</v>
      </c>
      <c r="F1191" t="str">
        <v>1</v>
      </c>
      <c r="G1191" t="str">
        <v/>
      </c>
      <c r="H1191" t="str">
        <v>BOMBE</v>
      </c>
      <c r="I1191" t="str">
        <v>SPHERIQUE</v>
      </c>
      <c r="J1191">
        <v>125</v>
      </c>
      <c r="K1191" t="str">
        <v>PLEUREUR</v>
      </c>
      <c r="L1191" t="str">
        <v>KAMURO</v>
      </c>
      <c r="M1191" t="str">
        <v>CN</v>
      </c>
      <c r="N1191" t="str">
        <v>F4</v>
      </c>
      <c r="O1191" t="str">
        <v>1.3G</v>
      </c>
      <c r="P1191" t="str">
        <v>1008-F4-69245229</v>
      </c>
      <c r="Q1191">
        <v>0.568</v>
      </c>
      <c r="R1191" t="str">
        <v>3,8</v>
      </c>
      <c r="S1191">
        <v>125</v>
      </c>
      <c r="T1191" t="str">
        <v>F-00000262</v>
      </c>
      <c r="U1191">
        <v>157</v>
      </c>
      <c r="V1191">
        <v>3.6</v>
      </c>
      <c r="W1191">
        <v>0</v>
      </c>
      <c r="X1191" t="str">
        <v>https://tinyurl.com/y34vo63h</v>
      </c>
    </row>
    <row r="1192">
      <c r="A1192" t="str">
        <v>AutoTable</v>
      </c>
      <c r="D1192" t="str">
        <v>76015-49</v>
      </c>
      <c r="E1192" t="str">
        <v>BOMBE 150 MM TRONC ARAIGNEE JAUNE MAGN. AD/BB/636</v>
      </c>
      <c r="F1192" t="str">
        <v>A DETRUIRE</v>
      </c>
      <c r="G1192" t="str">
        <v/>
      </c>
      <c r="H1192" t="str">
        <v>BOMBE</v>
      </c>
      <c r="I1192" t="str">
        <v>SPHERIQUE</v>
      </c>
      <c r="J1192">
        <v>150</v>
      </c>
      <c r="K1192" t="str">
        <v>ARAIGNEE TRONC</v>
      </c>
      <c r="L1192" t="str">
        <v/>
      </c>
      <c r="M1192" t="str">
        <v>CN</v>
      </c>
      <c r="N1192" t="str">
        <v>K4</v>
      </c>
      <c r="O1192" t="str">
        <v>1.3G</v>
      </c>
      <c r="P1192" t="str">
        <v>AD/BB/63646</v>
      </c>
      <c r="Q1192">
        <v>1.09</v>
      </c>
      <c r="R1192" t="str">
        <v>4</v>
      </c>
      <c r="S1192">
        <v>160</v>
      </c>
      <c r="T1192" t="str">
        <v>F-00000300</v>
      </c>
      <c r="U1192">
        <v>0</v>
      </c>
      <c r="V1192">
        <v>6.77</v>
      </c>
      <c r="W1192">
        <v>0</v>
      </c>
      <c r="X1192" t="str">
        <v/>
      </c>
    </row>
    <row r="1193">
      <c r="A1193" t="str">
        <v>AutoTable</v>
      </c>
      <c r="D1193" t="str">
        <v>76015-81CE</v>
      </c>
      <c r="E1193" t="str">
        <v>BBE Ø150 FILET D'OR (PREMIUM)</v>
      </c>
      <c r="F1193" t="str">
        <v>1</v>
      </c>
      <c r="G1193" t="str">
        <v/>
      </c>
      <c r="H1193" t="str">
        <v>BOMBE</v>
      </c>
      <c r="I1193" t="str">
        <v>SPHERIQUE</v>
      </c>
      <c r="J1193">
        <v>150</v>
      </c>
      <c r="K1193" t="str">
        <v>PLEUREUR</v>
      </c>
      <c r="L1193" t="str">
        <v>KAMURO</v>
      </c>
      <c r="M1193" t="str">
        <v>CN</v>
      </c>
      <c r="N1193" t="str">
        <v>F4</v>
      </c>
      <c r="O1193" t="str">
        <v>1.3G</v>
      </c>
      <c r="P1193" t="str">
        <v>1008-F4-69245233</v>
      </c>
      <c r="Q1193">
        <v>0.981</v>
      </c>
      <c r="R1193" t="str">
        <v>4,2</v>
      </c>
      <c r="S1193">
        <v>150</v>
      </c>
      <c r="T1193" t="str">
        <v>F-00000262</v>
      </c>
      <c r="U1193">
        <v>13</v>
      </c>
      <c r="V1193">
        <v>5.88</v>
      </c>
      <c r="W1193">
        <v>11</v>
      </c>
      <c r="X1193" t="str">
        <v>https://tinyurl.com/y6y2toyp</v>
      </c>
    </row>
    <row r="1194">
      <c r="A1194" t="str">
        <v>AutoTable</v>
      </c>
      <c r="D1194" t="str">
        <v>76015-89CCE</v>
      </c>
      <c r="E1194" t="str">
        <v>BOMBE Ø150  FILET D'ARGENT EN CASCADE</v>
      </c>
      <c r="F1194" t="str">
        <v>OPPORTUNITE</v>
      </c>
      <c r="G1194" t="str">
        <v/>
      </c>
      <c r="H1194" t="str">
        <v>BOMBE</v>
      </c>
      <c r="I1194" t="str">
        <v>SPHERIQUE</v>
      </c>
      <c r="J1194">
        <v>150</v>
      </c>
      <c r="K1194" t="str">
        <v>SPECIAL CASCADE</v>
      </c>
      <c r="L1194" t="str">
        <v>ARGENT</v>
      </c>
      <c r="M1194" t="str">
        <v>CN</v>
      </c>
      <c r="N1194" t="str">
        <v>F4</v>
      </c>
      <c r="O1194" t="str">
        <v>1.3G</v>
      </c>
      <c r="P1194" t="str">
        <v>1008-F4-69245235</v>
      </c>
      <c r="Q1194">
        <v>1.04</v>
      </c>
      <c r="R1194" t="str">
        <v>4,2</v>
      </c>
      <c r="S1194">
        <v>150</v>
      </c>
      <c r="T1194" t="str">
        <v>F-00000262</v>
      </c>
      <c r="U1194">
        <v>20</v>
      </c>
      <c r="V1194">
        <v>5.89538</v>
      </c>
      <c r="W1194">
        <v>0</v>
      </c>
      <c r="X1194" t="str">
        <v/>
      </c>
    </row>
    <row r="1195">
      <c r="A1195" t="str">
        <v>AutoTable</v>
      </c>
      <c r="D1195" t="str">
        <v>76015-89CE</v>
      </c>
      <c r="E1195" t="str">
        <v>BBE Ø150 FILET D'ARGENT</v>
      </c>
      <c r="F1195" t="str">
        <v>1</v>
      </c>
      <c r="G1195" t="str">
        <v/>
      </c>
      <c r="H1195" t="str">
        <v>BOMBE</v>
      </c>
      <c r="I1195" t="str">
        <v>SPHERIQUE</v>
      </c>
      <c r="J1195">
        <v>150</v>
      </c>
      <c r="K1195" t="str">
        <v>PLEUREUR</v>
      </c>
      <c r="L1195" t="str">
        <v>ARGENT</v>
      </c>
      <c r="M1195" t="str">
        <v>CN</v>
      </c>
      <c r="N1195" t="str">
        <v>F4</v>
      </c>
      <c r="O1195" t="str">
        <v>1.3G</v>
      </c>
      <c r="P1195" t="str">
        <v>1008-F4-69245233</v>
      </c>
      <c r="Q1195">
        <v>1.111</v>
      </c>
      <c r="R1195" t="str">
        <v>4,2</v>
      </c>
      <c r="S1195">
        <v>150</v>
      </c>
      <c r="T1195" t="str">
        <v>F-00000262</v>
      </c>
      <c r="U1195">
        <v>120</v>
      </c>
      <c r="V1195">
        <v>5.89</v>
      </c>
      <c r="W1195">
        <v>0</v>
      </c>
      <c r="X1195" t="str">
        <v>https://tinyurl.com/yxdlejky</v>
      </c>
    </row>
    <row r="1196">
      <c r="A1196" t="str">
        <v>AutoTable</v>
      </c>
      <c r="D1196" t="str">
        <v>76020-81</v>
      </c>
      <c r="E1196" t="str">
        <v>BOMBE 200 MM FILET D'OR AD/BB/62593 K4</v>
      </c>
      <c r="F1196" t="str">
        <v>ANCIENNES REFS</v>
      </c>
      <c r="G1196" t="str">
        <v/>
      </c>
      <c r="H1196" t="str">
        <v>BOMBE</v>
      </c>
      <c r="I1196" t="str">
        <v>SPHERIQUE</v>
      </c>
      <c r="J1196">
        <v>200</v>
      </c>
      <c r="K1196" t="str">
        <v/>
      </c>
      <c r="L1196" t="str">
        <v/>
      </c>
      <c r="M1196" t="str">
        <v>CN</v>
      </c>
      <c r="N1196" t="str">
        <v>K4</v>
      </c>
      <c r="O1196" t="str">
        <v>1.3G</v>
      </c>
      <c r="P1196" t="str">
        <v>AD/BB/62593</v>
      </c>
      <c r="Q1196">
        <v>2.53</v>
      </c>
      <c r="R1196" t="str">
        <v>4,9</v>
      </c>
      <c r="S1196">
        <v>220</v>
      </c>
      <c r="T1196" t="str">
        <v>F-00000262</v>
      </c>
      <c r="U1196">
        <v>0</v>
      </c>
      <c r="V1196">
        <v>12.95</v>
      </c>
      <c r="W1196">
        <v>0</v>
      </c>
      <c r="X1196" t="str">
        <v/>
      </c>
    </row>
    <row r="1197">
      <c r="A1197" t="str">
        <v>AutoTable</v>
      </c>
      <c r="D1197" t="str">
        <v>76075-63CE</v>
      </c>
      <c r="E1197" t="str">
        <v>BBE Ø75 PÉTILLANTE BLANC</v>
      </c>
      <c r="F1197" t="str">
        <v>1</v>
      </c>
      <c r="G1197" t="str">
        <v/>
      </c>
      <c r="H1197" t="str">
        <v>BOMBE</v>
      </c>
      <c r="I1197" t="str">
        <v>SPHERIQUE</v>
      </c>
      <c r="J1197">
        <v>75</v>
      </c>
      <c r="K1197" t="str">
        <v>CLIGNO</v>
      </c>
      <c r="L1197" t="str">
        <v>BLANC</v>
      </c>
      <c r="M1197" t="str">
        <v>CN</v>
      </c>
      <c r="N1197" t="str">
        <v>F4</v>
      </c>
      <c r="O1197" t="str">
        <v>1.3G</v>
      </c>
      <c r="P1197" t="str">
        <v>0163-F4-4243</v>
      </c>
      <c r="Q1197">
        <v>0.156</v>
      </c>
      <c r="R1197" t="str">
        <v>3</v>
      </c>
      <c r="S1197">
        <v>75</v>
      </c>
      <c r="T1197" t="str">
        <v>F-00000208</v>
      </c>
      <c r="U1197">
        <v>2861</v>
      </c>
      <c r="V1197">
        <v>1.57717</v>
      </c>
      <c r="W1197">
        <v>585</v>
      </c>
      <c r="X1197" t="str">
        <v>https://tinyurl.com/y2hzvpvs</v>
      </c>
    </row>
    <row r="1198">
      <c r="A1198" t="str">
        <v>AutoTable</v>
      </c>
      <c r="D1198" t="str">
        <v>76075-64CE</v>
      </c>
      <c r="E1198" t="str">
        <v>BBE Ø75 PÉTILLANTE CITRON</v>
      </c>
      <c r="F1198" t="str">
        <v>1</v>
      </c>
      <c r="G1198" t="str">
        <v/>
      </c>
      <c r="H1198" t="str">
        <v>BOMBE</v>
      </c>
      <c r="I1198" t="str">
        <v>SPHERIQUE</v>
      </c>
      <c r="J1198">
        <v>75</v>
      </c>
      <c r="K1198" t="str">
        <v>CLIGNO</v>
      </c>
      <c r="L1198" t="str">
        <v>CITRON</v>
      </c>
      <c r="M1198" t="str">
        <v>CN</v>
      </c>
      <c r="N1198" t="str">
        <v>F4</v>
      </c>
      <c r="O1198" t="str">
        <v>1.3G</v>
      </c>
      <c r="P1198" t="str">
        <v>0163-F4-4243</v>
      </c>
      <c r="Q1198">
        <v>0.156</v>
      </c>
      <c r="R1198" t="str">
        <v>3</v>
      </c>
      <c r="S1198">
        <v>75</v>
      </c>
      <c r="T1198" t="str">
        <v>F-00000208</v>
      </c>
      <c r="U1198">
        <v>1406</v>
      </c>
      <c r="V1198">
        <v>1.61</v>
      </c>
      <c r="W1198">
        <v>384</v>
      </c>
      <c r="X1198" t="str">
        <v>https://youtu.be/R_kzbOUOVBw</v>
      </c>
    </row>
    <row r="1199">
      <c r="A1199" t="str">
        <v>AutoTable</v>
      </c>
      <c r="D1199" t="str">
        <v>76075-65CE</v>
      </c>
      <c r="E1199" t="str">
        <v>BBE Ø75 PÉTILLANTE VERTE</v>
      </c>
      <c r="F1199" t="str">
        <v>1</v>
      </c>
      <c r="G1199" t="str">
        <v/>
      </c>
      <c r="H1199" t="str">
        <v>BOMBE</v>
      </c>
      <c r="I1199" t="str">
        <v>SPHERIQUE</v>
      </c>
      <c r="J1199">
        <v>75</v>
      </c>
      <c r="K1199" t="str">
        <v>CLIGNO</v>
      </c>
      <c r="L1199" t="str">
        <v>VERT</v>
      </c>
      <c r="M1199" t="str">
        <v>CN</v>
      </c>
      <c r="N1199" t="str">
        <v>F4</v>
      </c>
      <c r="O1199" t="str">
        <v>1.3G</v>
      </c>
      <c r="P1199" t="str">
        <v>0163-F4-4243</v>
      </c>
      <c r="Q1199">
        <v>0.156</v>
      </c>
      <c r="R1199" t="str">
        <v>3</v>
      </c>
      <c r="S1199">
        <v>75</v>
      </c>
      <c r="T1199" t="str">
        <v>F-00000208</v>
      </c>
      <c r="U1199">
        <v>1283</v>
      </c>
      <c r="V1199">
        <v>1.615</v>
      </c>
      <c r="W1199">
        <v>0</v>
      </c>
      <c r="X1199" t="str">
        <v>https://youtu.be/XGBzUYMxIQk</v>
      </c>
    </row>
    <row r="1200">
      <c r="A1200" t="str">
        <v>AutoTable</v>
      </c>
      <c r="D1200" t="str">
        <v>76075-66CE</v>
      </c>
      <c r="E1200" t="str">
        <v>BBE Ø75 PÉTILLANTE ROUGE</v>
      </c>
      <c r="F1200" t="str">
        <v>1</v>
      </c>
      <c r="G1200" t="str">
        <v/>
      </c>
      <c r="H1200" t="str">
        <v>BOMBE</v>
      </c>
      <c r="I1200" t="str">
        <v>SPHERIQUE</v>
      </c>
      <c r="J1200">
        <v>75</v>
      </c>
      <c r="K1200" t="str">
        <v>CLIGNO</v>
      </c>
      <c r="L1200" t="str">
        <v>ROUGE</v>
      </c>
      <c r="M1200" t="str">
        <v>CN</v>
      </c>
      <c r="N1200" t="str">
        <v>F4</v>
      </c>
      <c r="O1200" t="str">
        <v>1.3G</v>
      </c>
      <c r="P1200" t="str">
        <v>0163-F4-4243</v>
      </c>
      <c r="Q1200">
        <v>0.156</v>
      </c>
      <c r="R1200" t="str">
        <v>3</v>
      </c>
      <c r="S1200">
        <v>75</v>
      </c>
      <c r="T1200" t="str">
        <v>F-00000208</v>
      </c>
      <c r="U1200">
        <v>1754</v>
      </c>
      <c r="V1200">
        <v>1.58</v>
      </c>
      <c r="W1200">
        <v>360</v>
      </c>
      <c r="X1200" t="str">
        <v>https://tinyurl.com/y5ym8tcb</v>
      </c>
    </row>
    <row r="1201">
      <c r="A1201" t="str">
        <v>AutoTable</v>
      </c>
      <c r="D1201" t="str">
        <v>76075-67CE</v>
      </c>
      <c r="E1201" t="str">
        <v>BBE Ø75 PÉTILLANTE ORANGE</v>
      </c>
      <c r="F1201" t="str">
        <v>1</v>
      </c>
      <c r="G1201" t="str">
        <v/>
      </c>
      <c r="H1201" t="str">
        <v>BOMBE</v>
      </c>
      <c r="I1201" t="str">
        <v>SPHERIQUE</v>
      </c>
      <c r="J1201">
        <v>75</v>
      </c>
      <c r="K1201" t="str">
        <v>CLIGNO</v>
      </c>
      <c r="L1201" t="str">
        <v>ORANGE</v>
      </c>
      <c r="M1201" t="str">
        <v>CN</v>
      </c>
      <c r="N1201" t="str">
        <v>F4</v>
      </c>
      <c r="O1201" t="str">
        <v>1.3G</v>
      </c>
      <c r="P1201" t="str">
        <v>0163-F4-4243</v>
      </c>
      <c r="Q1201">
        <v>0.156</v>
      </c>
      <c r="R1201" t="str">
        <v>3</v>
      </c>
      <c r="S1201">
        <v>75</v>
      </c>
      <c r="T1201" t="str">
        <v>F-00000208</v>
      </c>
      <c r="U1201">
        <v>1154</v>
      </c>
      <c r="V1201">
        <v>1.61</v>
      </c>
      <c r="W1201">
        <v>840</v>
      </c>
      <c r="X1201" t="str">
        <v>https://youtu.be/EMVmLpUU3NE</v>
      </c>
    </row>
    <row r="1202">
      <c r="A1202" t="str">
        <v>AutoTable</v>
      </c>
      <c r="D1202" t="str">
        <v>76110-31CE</v>
      </c>
      <c r="E1202" t="str">
        <v>BBE Ø100 ARAIGNÉE FILET D'OR</v>
      </c>
      <c r="F1202" t="str">
        <v>1</v>
      </c>
      <c r="G1202" t="str">
        <v/>
      </c>
      <c r="H1202" t="str">
        <v>BOMBE</v>
      </c>
      <c r="I1202" t="str">
        <v>SPHERIQUE</v>
      </c>
      <c r="J1202">
        <v>100</v>
      </c>
      <c r="K1202" t="str">
        <v>PLEUREUR</v>
      </c>
      <c r="L1202" t="str">
        <v>KAMURO</v>
      </c>
      <c r="M1202" t="str">
        <v>CN</v>
      </c>
      <c r="N1202" t="str">
        <v>F4</v>
      </c>
      <c r="O1202" t="str">
        <v>1.3G</v>
      </c>
      <c r="P1202" t="str">
        <v>1008-F4-69246117</v>
      </c>
      <c r="Q1202">
        <v>0.19</v>
      </c>
      <c r="R1202" t="str">
        <v>3,5</v>
      </c>
      <c r="S1202">
        <v>100</v>
      </c>
      <c r="T1202" t="str">
        <v>F-00000262</v>
      </c>
      <c r="U1202">
        <v>115</v>
      </c>
      <c r="V1202">
        <v>2.48236</v>
      </c>
      <c r="W1202">
        <v>1</v>
      </c>
      <c r="X1202" t="str">
        <v/>
      </c>
    </row>
    <row r="1203">
      <c r="A1203" t="str">
        <v>AutoTable</v>
      </c>
      <c r="D1203" t="str">
        <v>76110-43CE</v>
      </c>
      <c r="E1203" t="str">
        <v>BBE Ø100 ARAIGNÉE  ROSE + DÉTO</v>
      </c>
      <c r="F1203" t="str">
        <v>1</v>
      </c>
      <c r="G1203" t="str">
        <v/>
      </c>
      <c r="H1203" t="str">
        <v>BOMBE</v>
      </c>
      <c r="I1203" t="str">
        <v>SPHERIQUE</v>
      </c>
      <c r="J1203">
        <v>100</v>
      </c>
      <c r="K1203" t="str">
        <v>DETONATION</v>
      </c>
      <c r="L1203" t="str">
        <v>ROSE</v>
      </c>
      <c r="M1203" t="str">
        <v>CN</v>
      </c>
      <c r="N1203" t="str">
        <v>F4</v>
      </c>
      <c r="O1203" t="str">
        <v>1.3G</v>
      </c>
      <c r="P1203" t="str">
        <v>1008-F4-69246117</v>
      </c>
      <c r="Q1203">
        <v>0.195</v>
      </c>
      <c r="R1203" t="str">
        <v>3,5</v>
      </c>
      <c r="S1203">
        <v>100</v>
      </c>
      <c r="T1203" t="str">
        <v>F-00000262</v>
      </c>
      <c r="U1203">
        <v>247</v>
      </c>
      <c r="V1203">
        <v>2.46676</v>
      </c>
      <c r="W1203">
        <v>0</v>
      </c>
      <c r="X1203" t="str">
        <v>https://youtu.be/05Hkrir4xKg</v>
      </c>
    </row>
    <row r="1204">
      <c r="A1204" t="str">
        <v>AutoTable</v>
      </c>
      <c r="D1204" t="str">
        <v>76110-75CE</v>
      </c>
      <c r="E1204" t="str">
        <v>BBE Ø100 ARAIGNÉE RGE &amp; FRISSON + TC RGE. TR. ARGT</v>
      </c>
      <c r="F1204" t="str">
        <v>1</v>
      </c>
      <c r="G1204" t="str">
        <v/>
      </c>
      <c r="H1204" t="str">
        <v>BOMBE</v>
      </c>
      <c r="I1204" t="str">
        <v>SPHERIQUE</v>
      </c>
      <c r="J1204">
        <v>100</v>
      </c>
      <c r="K1204" t="str">
        <v>CREPITANT</v>
      </c>
      <c r="L1204" t="str">
        <v>ROUGE</v>
      </c>
      <c r="M1204" t="str">
        <v>CN</v>
      </c>
      <c r="N1204" t="str">
        <v>F4</v>
      </c>
      <c r="O1204" t="str">
        <v>1.3G</v>
      </c>
      <c r="P1204" t="str">
        <v>1008-F4-69245227</v>
      </c>
      <c r="Q1204">
        <v>0.393</v>
      </c>
      <c r="R1204" t="str">
        <v>3,5</v>
      </c>
      <c r="S1204">
        <v>100</v>
      </c>
      <c r="T1204" t="str">
        <v>F-00000262</v>
      </c>
      <c r="U1204">
        <v>78</v>
      </c>
      <c r="V1204">
        <v>2.45958</v>
      </c>
      <c r="W1204">
        <v>8</v>
      </c>
      <c r="X1204" t="str">
        <v>https://tinyurl.com/y6deyr3o</v>
      </c>
    </row>
    <row r="1205">
      <c r="A1205" t="str">
        <v>AutoTable</v>
      </c>
      <c r="D1205" t="str">
        <v>76110-79CE</v>
      </c>
      <c r="E1205" t="str">
        <v>BBE Ø100 PALMIER FRISSON BLANC + TC FRISSON BLANC</v>
      </c>
      <c r="F1205" t="str">
        <v>1</v>
      </c>
      <c r="G1205" t="str">
        <v/>
      </c>
      <c r="H1205" t="str">
        <v>BOMBE</v>
      </c>
      <c r="I1205" t="str">
        <v>SPHERIQUE</v>
      </c>
      <c r="J1205">
        <v>100</v>
      </c>
      <c r="K1205" t="str">
        <v>CREPITANT</v>
      </c>
      <c r="L1205" t="str">
        <v>ARGENT</v>
      </c>
      <c r="M1205" t="str">
        <v>CN</v>
      </c>
      <c r="N1205" t="str">
        <v>F4</v>
      </c>
      <c r="O1205" t="str">
        <v>1.3G</v>
      </c>
      <c r="P1205" t="str">
        <v>1008-F4-69245226</v>
      </c>
      <c r="Q1205">
        <v>0.339</v>
      </c>
      <c r="R1205" t="str">
        <v>3,5</v>
      </c>
      <c r="S1205">
        <v>100</v>
      </c>
      <c r="T1205" t="str">
        <v>F-00000262</v>
      </c>
      <c r="U1205">
        <v>103</v>
      </c>
      <c r="V1205">
        <v>2.55721</v>
      </c>
      <c r="W1205">
        <v>0</v>
      </c>
      <c r="X1205" t="str">
        <v>https://youtu.be/rXhJueTOV80</v>
      </c>
    </row>
    <row r="1206">
      <c r="A1206" t="str">
        <v>AutoTable</v>
      </c>
      <c r="D1206" t="str">
        <v>76112-31CE</v>
      </c>
      <c r="E1206" t="str">
        <v>BOMBE Ø125  PLEUREUR FILET D'OR</v>
      </c>
      <c r="F1206" t="str">
        <v>ANCIENNES REFS</v>
      </c>
      <c r="G1206" t="str">
        <v/>
      </c>
      <c r="H1206" t="str">
        <v>BOMBE</v>
      </c>
      <c r="I1206" t="str">
        <v>SPHERIQUE</v>
      </c>
      <c r="J1206">
        <v>125</v>
      </c>
      <c r="K1206" t="str">
        <v>SPECIAL CASCADE</v>
      </c>
      <c r="L1206" t="str">
        <v>OR</v>
      </c>
      <c r="M1206" t="str">
        <v>CN</v>
      </c>
      <c r="N1206" t="str">
        <v>F4</v>
      </c>
      <c r="O1206" t="str">
        <v>1.3G</v>
      </c>
      <c r="P1206" t="str">
        <v>1008-F4-69245229</v>
      </c>
      <c r="Q1206">
        <v>0.347</v>
      </c>
      <c r="R1206" t="str">
        <v>3,8</v>
      </c>
      <c r="S1206">
        <v>125</v>
      </c>
      <c r="T1206" t="str">
        <v>F-00000262</v>
      </c>
      <c r="U1206">
        <v>0</v>
      </c>
      <c r="V1206">
        <v>3.43</v>
      </c>
      <c r="W1206">
        <v>0</v>
      </c>
      <c r="X1206" t="str">
        <v/>
      </c>
    </row>
    <row r="1207">
      <c r="A1207" t="str">
        <v>AutoTable</v>
      </c>
      <c r="D1207" t="str">
        <v>76112-35CE</v>
      </c>
      <c r="E1207" t="str">
        <v>BOMBE Ø125  PLEUREUR VERT</v>
      </c>
      <c r="F1207" t="str">
        <v>OPPORTUNITE</v>
      </c>
      <c r="G1207" t="str">
        <v/>
      </c>
      <c r="H1207" t="str">
        <v>BOMBE</v>
      </c>
      <c r="I1207" t="str">
        <v>SPHERIQUE</v>
      </c>
      <c r="J1207">
        <v>125</v>
      </c>
      <c r="K1207" t="str">
        <v>SPECIAL CASCADE</v>
      </c>
      <c r="L1207" t="str">
        <v>VERT</v>
      </c>
      <c r="M1207" t="str">
        <v>CN</v>
      </c>
      <c r="N1207" t="str">
        <v>F4</v>
      </c>
      <c r="O1207" t="str">
        <v>1.3G</v>
      </c>
      <c r="P1207" t="str">
        <v>1008-F4-69245229</v>
      </c>
      <c r="Q1207">
        <v>0.327</v>
      </c>
      <c r="R1207" t="str">
        <v>3,8</v>
      </c>
      <c r="S1207">
        <v>125</v>
      </c>
      <c r="T1207" t="str">
        <v>F-00000262</v>
      </c>
      <c r="U1207">
        <v>44</v>
      </c>
      <c r="V1207">
        <v>3.43</v>
      </c>
      <c r="W1207">
        <v>0</v>
      </c>
      <c r="X1207" t="str">
        <v/>
      </c>
    </row>
    <row r="1208">
      <c r="A1208" t="str">
        <v>AutoTable</v>
      </c>
      <c r="D1208" t="str">
        <v>76112-71CE</v>
      </c>
      <c r="E1208" t="str">
        <v>BOMBE Ø125  ARAIGNEE FILET D'OR FRISSON AVEC TRO</v>
      </c>
      <c r="F1208" t="str">
        <v>SPECIFIC</v>
      </c>
      <c r="G1208" t="str">
        <v/>
      </c>
      <c r="H1208" t="str">
        <v>BOMBE</v>
      </c>
      <c r="I1208" t="str">
        <v>SPHERIQUE</v>
      </c>
      <c r="J1208">
        <v>125</v>
      </c>
      <c r="K1208" t="str">
        <v>ARAIGNEE TRONC</v>
      </c>
      <c r="L1208" t="str">
        <v>OR</v>
      </c>
      <c r="M1208" t="str">
        <v>CN</v>
      </c>
      <c r="N1208" t="str">
        <v>F4</v>
      </c>
      <c r="O1208" t="str">
        <v>1.3G</v>
      </c>
      <c r="P1208" t="str">
        <v>1008-F4-29246119</v>
      </c>
      <c r="Q1208">
        <v>0.749</v>
      </c>
      <c r="R1208" t="str">
        <v>3,8</v>
      </c>
      <c r="S1208">
        <v>125</v>
      </c>
      <c r="T1208" t="str">
        <v>F-00000262</v>
      </c>
      <c r="U1208">
        <v>4</v>
      </c>
      <c r="V1208">
        <v>3.43</v>
      </c>
      <c r="W1208">
        <v>5</v>
      </c>
      <c r="X1208" t="str">
        <v/>
      </c>
    </row>
    <row r="1209">
      <c r="A1209" t="str">
        <v>AutoTable</v>
      </c>
      <c r="D1209" t="str">
        <v>76112-79CE</v>
      </c>
      <c r="E1209" t="str">
        <v>BBE Ø125 ARAIGNÉE FRISSON BLANC + TC FRISSON BLANC</v>
      </c>
      <c r="F1209" t="str">
        <v>1</v>
      </c>
      <c r="G1209" t="str">
        <v/>
      </c>
      <c r="H1209" t="str">
        <v>BOMBE</v>
      </c>
      <c r="I1209" t="str">
        <v>SPHERIQUE</v>
      </c>
      <c r="J1209">
        <v>125</v>
      </c>
      <c r="K1209" t="str">
        <v>CREPITANT</v>
      </c>
      <c r="L1209" t="str">
        <v>ARGENT</v>
      </c>
      <c r="M1209" t="str">
        <v>CN</v>
      </c>
      <c r="N1209" t="str">
        <v>F4</v>
      </c>
      <c r="O1209" t="str">
        <v>1.3G</v>
      </c>
      <c r="P1209" t="str">
        <v>1008-F4-69246119</v>
      </c>
      <c r="Q1209">
        <v>0.725</v>
      </c>
      <c r="R1209" t="str">
        <v>3,8</v>
      </c>
      <c r="S1209">
        <v>125</v>
      </c>
      <c r="T1209" t="str">
        <v>F-00000262</v>
      </c>
      <c r="U1209">
        <v>101</v>
      </c>
      <c r="V1209">
        <v>3.76563</v>
      </c>
      <c r="W1209">
        <v>49</v>
      </c>
      <c r="X1209" t="str">
        <v>https://tinyurl.com/yxrokyjt</v>
      </c>
    </row>
    <row r="1210">
      <c r="A1210" t="str">
        <v>AutoTable</v>
      </c>
      <c r="D1210" t="str">
        <v>76115-71CE</v>
      </c>
      <c r="E1210" t="str">
        <v>BOMBE Ø150  ARAIGNEE FILET D'OR FRISSON AVEC TRO</v>
      </c>
      <c r="F1210" t="str">
        <v>SPECIFIC</v>
      </c>
      <c r="G1210" t="str">
        <v/>
      </c>
      <c r="H1210" t="str">
        <v>BOMBE</v>
      </c>
      <c r="I1210" t="str">
        <v>SPHERIQUE</v>
      </c>
      <c r="J1210">
        <v>150</v>
      </c>
      <c r="K1210" t="str">
        <v>ARAIGNEE TRONC</v>
      </c>
      <c r="L1210" t="str">
        <v>OR</v>
      </c>
      <c r="M1210" t="str">
        <v>CN</v>
      </c>
      <c r="N1210" t="str">
        <v>F4</v>
      </c>
      <c r="O1210" t="str">
        <v>1.3G</v>
      </c>
      <c r="P1210" t="str">
        <v>1008-F4-69245233</v>
      </c>
      <c r="Q1210">
        <v>1.204</v>
      </c>
      <c r="R1210" t="str">
        <v>4,2</v>
      </c>
      <c r="S1210">
        <v>150</v>
      </c>
      <c r="T1210" t="str">
        <v>F-00000262</v>
      </c>
      <c r="U1210">
        <v>3</v>
      </c>
      <c r="V1210">
        <v>5.88</v>
      </c>
      <c r="W1210">
        <v>4</v>
      </c>
      <c r="X1210" t="str">
        <v/>
      </c>
    </row>
    <row r="1211">
      <c r="A1211" t="str">
        <v>AutoTable</v>
      </c>
      <c r="D1211" t="str">
        <v>76115-72CE</v>
      </c>
      <c r="E1211" t="str">
        <v>BOMBE Ø150  ARAIGNEE BLEUE FRISSON AVEC TRONC</v>
      </c>
      <c r="F1211" t="str">
        <v>ANCIENNES REFS</v>
      </c>
      <c r="G1211" t="str">
        <v/>
      </c>
      <c r="H1211" t="str">
        <v>BOMBE</v>
      </c>
      <c r="I1211" t="str">
        <v>SPHERIQUE</v>
      </c>
      <c r="J1211">
        <v>150</v>
      </c>
      <c r="K1211" t="str">
        <v>ARAIGNEE TRONC</v>
      </c>
      <c r="L1211" t="str">
        <v>BLEU</v>
      </c>
      <c r="M1211" t="str">
        <v>CN</v>
      </c>
      <c r="N1211" t="str">
        <v>F4</v>
      </c>
      <c r="O1211" t="str">
        <v>1.3G</v>
      </c>
      <c r="P1211" t="str">
        <v>1008-F4-69245233</v>
      </c>
      <c r="Q1211">
        <v>1.329</v>
      </c>
      <c r="R1211" t="str">
        <v>4,2</v>
      </c>
      <c r="S1211">
        <v>150</v>
      </c>
      <c r="T1211" t="str">
        <v>F-00000262</v>
      </c>
      <c r="U1211">
        <v>0</v>
      </c>
      <c r="V1211">
        <v>5.88</v>
      </c>
      <c r="W1211">
        <v>0</v>
      </c>
      <c r="X1211" t="str">
        <v/>
      </c>
    </row>
    <row r="1212">
      <c r="A1212" t="str">
        <v>AutoTable</v>
      </c>
      <c r="D1212" t="str">
        <v>76115-74CE</v>
      </c>
      <c r="E1212" t="str">
        <v>BOMBE Ø150  ARAIGNEE VERTE FRISSON AVEC TRONC</v>
      </c>
      <c r="F1212" t="str">
        <v>OPPORTUNITE</v>
      </c>
      <c r="G1212" t="str">
        <v/>
      </c>
      <c r="H1212" t="str">
        <v>BOMBE</v>
      </c>
      <c r="I1212" t="str">
        <v>SPHERIQUE</v>
      </c>
      <c r="J1212">
        <v>150</v>
      </c>
      <c r="K1212" t="str">
        <v>ARAIGNEE TRONC</v>
      </c>
      <c r="L1212" t="str">
        <v>VERT</v>
      </c>
      <c r="M1212" t="str">
        <v>CN</v>
      </c>
      <c r="N1212" t="str">
        <v>F4</v>
      </c>
      <c r="O1212" t="str">
        <v>1.3G</v>
      </c>
      <c r="P1212" t="str">
        <v>1008-F4-69245233</v>
      </c>
      <c r="Q1212">
        <v>1.329</v>
      </c>
      <c r="R1212" t="str">
        <v>4,2</v>
      </c>
      <c r="S1212">
        <v>150</v>
      </c>
      <c r="T1212" t="str">
        <v>F-00000262</v>
      </c>
      <c r="U1212">
        <v>33</v>
      </c>
      <c r="V1212">
        <v>5.93467</v>
      </c>
      <c r="W1212">
        <v>8</v>
      </c>
      <c r="X1212" t="str">
        <v/>
      </c>
    </row>
    <row r="1213">
      <c r="A1213" t="str">
        <v>AutoTable</v>
      </c>
      <c r="D1213" t="str">
        <v>76115-78CE</v>
      </c>
      <c r="E1213" t="str">
        <v>BOMBE Ø150  ARAIGNEE MULTICOLORE FRISSON AVEC TR</v>
      </c>
      <c r="F1213" t="str">
        <v>ANCIENNES REFS</v>
      </c>
      <c r="G1213" t="str">
        <v/>
      </c>
      <c r="H1213" t="str">
        <v>BOMBE</v>
      </c>
      <c r="I1213" t="str">
        <v>SPHERIQUE</v>
      </c>
      <c r="J1213">
        <v>150</v>
      </c>
      <c r="K1213" t="str">
        <v>ARAIGNEE TRONC</v>
      </c>
      <c r="L1213" t="str">
        <v>MULTICOLORE</v>
      </c>
      <c r="M1213" t="str">
        <v>CN</v>
      </c>
      <c r="N1213" t="str">
        <v>F4</v>
      </c>
      <c r="O1213" t="str">
        <v>1.3G</v>
      </c>
      <c r="P1213" t="str">
        <v>1008-F4-69245233</v>
      </c>
      <c r="Q1213">
        <v>1.379</v>
      </c>
      <c r="R1213" t="str">
        <v>4,2</v>
      </c>
      <c r="S1213">
        <v>150</v>
      </c>
      <c r="T1213" t="str">
        <v>F-00000262</v>
      </c>
      <c r="U1213">
        <v>0</v>
      </c>
      <c r="V1213">
        <v>6.18</v>
      </c>
      <c r="W1213">
        <v>0</v>
      </c>
      <c r="X1213" t="str">
        <v/>
      </c>
    </row>
    <row r="1214">
      <c r="A1214" t="str">
        <v>AutoTable</v>
      </c>
      <c r="D1214" t="str">
        <v>76210-21CE</v>
      </c>
      <c r="E1214" t="str">
        <v>BBE Ø100 ARAIGNÉE MAGENTA</v>
      </c>
      <c r="F1214" t="str">
        <v>1</v>
      </c>
      <c r="G1214" t="str">
        <v/>
      </c>
      <c r="H1214" t="str">
        <v>BOMBE</v>
      </c>
      <c r="I1214" t="str">
        <v>SPHERIQUE</v>
      </c>
      <c r="J1214">
        <v>100</v>
      </c>
      <c r="K1214" t="str">
        <v>PLEUREUR</v>
      </c>
      <c r="L1214" t="str">
        <v>MAGENTA</v>
      </c>
      <c r="M1214" t="str">
        <v>CN</v>
      </c>
      <c r="N1214" t="str">
        <v>F4</v>
      </c>
      <c r="O1214" t="str">
        <v>1.3G</v>
      </c>
      <c r="P1214" t="str">
        <v>0163-F4-4244</v>
      </c>
      <c r="Q1214">
        <v>0.368</v>
      </c>
      <c r="R1214" t="str">
        <v>3,5</v>
      </c>
      <c r="S1214">
        <v>100</v>
      </c>
      <c r="T1214" t="str">
        <v>F-00000208</v>
      </c>
      <c r="U1214">
        <v>172</v>
      </c>
      <c r="V1214">
        <v>2.615</v>
      </c>
      <c r="W1214">
        <v>0</v>
      </c>
      <c r="X1214" t="str">
        <v>https://tinyurl.com/y25e34cg</v>
      </c>
    </row>
    <row r="1215">
      <c r="A1215" t="str">
        <v>AutoTable</v>
      </c>
      <c r="D1215" t="str">
        <v>76210-23CE</v>
      </c>
      <c r="E1215" t="str">
        <v>BBE Ø100 ARAIGNÉE MULTIPASTEL</v>
      </c>
      <c r="F1215" t="str">
        <v>1</v>
      </c>
      <c r="G1215" t="str">
        <v/>
      </c>
      <c r="H1215" t="str">
        <v>BOMBE</v>
      </c>
      <c r="I1215" t="str">
        <v>SPHERIQUE</v>
      </c>
      <c r="J1215">
        <v>100</v>
      </c>
      <c r="K1215" t="str">
        <v>PLEUREUR</v>
      </c>
      <c r="L1215" t="str">
        <v>MULTIPASTEL</v>
      </c>
      <c r="M1215" t="str">
        <v>CN</v>
      </c>
      <c r="N1215" t="str">
        <v>F4</v>
      </c>
      <c r="O1215" t="str">
        <v>1.3G</v>
      </c>
      <c r="P1215" t="str">
        <v>0163-F4-4244</v>
      </c>
      <c r="Q1215">
        <v>0.368</v>
      </c>
      <c r="R1215" t="str">
        <v>3,5</v>
      </c>
      <c r="S1215">
        <v>100</v>
      </c>
      <c r="T1215" t="str">
        <v>F-00000208</v>
      </c>
      <c r="U1215">
        <v>949</v>
      </c>
      <c r="V1215">
        <v>2.487</v>
      </c>
      <c r="W1215">
        <v>10</v>
      </c>
      <c r="X1215" t="str">
        <v>https://youtu.be/hULLCl7HGJ0</v>
      </c>
    </row>
    <row r="1216">
      <c r="A1216" t="str">
        <v>AutoTable</v>
      </c>
      <c r="D1216" t="str">
        <v>76210-25CE</v>
      </c>
      <c r="E1216" t="str">
        <v>BBE Ø100 ARAIGNÉE CITRON VERT</v>
      </c>
      <c r="F1216" t="str">
        <v>1</v>
      </c>
      <c r="G1216" t="str">
        <v/>
      </c>
      <c r="H1216" t="str">
        <v>BOMBE</v>
      </c>
      <c r="I1216" t="str">
        <v>SPHERIQUE</v>
      </c>
      <c r="J1216">
        <v>100</v>
      </c>
      <c r="K1216" t="str">
        <v>PLEUREUR</v>
      </c>
      <c r="L1216" t="str">
        <v>CITRON VERT</v>
      </c>
      <c r="M1216" t="str">
        <v>CN</v>
      </c>
      <c r="N1216" t="str">
        <v>F4</v>
      </c>
      <c r="O1216" t="str">
        <v>1.3G</v>
      </c>
      <c r="P1216" t="str">
        <v>0163-F4-4244</v>
      </c>
      <c r="Q1216">
        <v>0.368</v>
      </c>
      <c r="R1216" t="str">
        <v>3,5</v>
      </c>
      <c r="S1216">
        <v>100</v>
      </c>
      <c r="T1216" t="str">
        <v>F-00000208</v>
      </c>
      <c r="U1216">
        <v>228</v>
      </c>
      <c r="V1216">
        <v>2.615</v>
      </c>
      <c r="W1216">
        <v>0</v>
      </c>
      <c r="X1216" t="str">
        <v>https://youtu.be/XOwPdBZfiII</v>
      </c>
    </row>
    <row r="1217">
      <c r="A1217" t="str">
        <v>AutoTable</v>
      </c>
      <c r="D1217" t="str">
        <v>76210-26CE</v>
      </c>
      <c r="E1217" t="str">
        <v>BBE Ø100 ARAIGNÉE MANDARINE</v>
      </c>
      <c r="F1217" t="str">
        <v>1</v>
      </c>
      <c r="G1217" t="str">
        <v/>
      </c>
      <c r="H1217" t="str">
        <v>BOMBE</v>
      </c>
      <c r="I1217" t="str">
        <v>SPHERIQUE</v>
      </c>
      <c r="J1217">
        <v>100</v>
      </c>
      <c r="K1217" t="str">
        <v>PLEUREUR</v>
      </c>
      <c r="L1217" t="str">
        <v>ORANGE</v>
      </c>
      <c r="M1217" t="str">
        <v>CN</v>
      </c>
      <c r="N1217" t="str">
        <v>F4</v>
      </c>
      <c r="O1217" t="str">
        <v>1.3G</v>
      </c>
      <c r="P1217" t="str">
        <v>0163-F4-4244</v>
      </c>
      <c r="Q1217">
        <v>0.368</v>
      </c>
      <c r="R1217" t="str">
        <v>3,5</v>
      </c>
      <c r="S1217">
        <v>100</v>
      </c>
      <c r="T1217" t="str">
        <v>F-00000208</v>
      </c>
      <c r="U1217">
        <v>72</v>
      </c>
      <c r="V1217">
        <v>2.61417</v>
      </c>
      <c r="W1217">
        <v>10</v>
      </c>
      <c r="X1217" t="str">
        <v>https://youtu.be/Lsc7zaRSJMI</v>
      </c>
    </row>
    <row r="1218">
      <c r="A1218" t="str">
        <v>AutoTable</v>
      </c>
      <c r="D1218" t="str">
        <v>76212-02CE</v>
      </c>
      <c r="E1218" t="str">
        <v>BBE Ø125 ARAIGNÉE CYAN</v>
      </c>
      <c r="F1218" t="str">
        <v>1</v>
      </c>
      <c r="G1218" t="str">
        <v/>
      </c>
      <c r="H1218" t="str">
        <v>BOMBE</v>
      </c>
      <c r="I1218" t="str">
        <v>SPHERIQUE</v>
      </c>
      <c r="J1218">
        <v>125</v>
      </c>
      <c r="K1218" t="str">
        <v>PLEUREUR</v>
      </c>
      <c r="L1218" t="str">
        <v>CYAN</v>
      </c>
      <c r="M1218" t="str">
        <v>CN</v>
      </c>
      <c r="N1218" t="str">
        <v>F4</v>
      </c>
      <c r="O1218" t="str">
        <v>1.3G</v>
      </c>
      <c r="P1218" t="str">
        <v>0163-F4-4245</v>
      </c>
      <c r="Q1218">
        <v>0.718</v>
      </c>
      <c r="R1218" t="str">
        <v>3,8</v>
      </c>
      <c r="S1218">
        <v>125</v>
      </c>
      <c r="T1218" t="str">
        <v>F-00000208</v>
      </c>
      <c r="U1218">
        <v>405</v>
      </c>
      <c r="V1218">
        <v>4.69729</v>
      </c>
      <c r="W1218">
        <v>12</v>
      </c>
      <c r="X1218" t="str">
        <v>https://tinyurl.com/y5s2yccs</v>
      </c>
    </row>
    <row r="1219">
      <c r="A1219" t="str">
        <v>AutoTable</v>
      </c>
      <c r="D1219" t="str">
        <v>76212-21CE</v>
      </c>
      <c r="E1219" t="str">
        <v>BBE Ø125 ARAIGNÉE MAGENTA</v>
      </c>
      <c r="F1219" t="str">
        <v>1</v>
      </c>
      <c r="G1219" t="str">
        <v/>
      </c>
      <c r="H1219" t="str">
        <v>BOMBE</v>
      </c>
      <c r="I1219" t="str">
        <v>SPHERIQUE</v>
      </c>
      <c r="J1219">
        <v>125</v>
      </c>
      <c r="K1219" t="str">
        <v>PLEUREUR</v>
      </c>
      <c r="L1219" t="str">
        <v>MAGENTA</v>
      </c>
      <c r="M1219" t="str">
        <v>CN</v>
      </c>
      <c r="N1219" t="str">
        <v>F4</v>
      </c>
      <c r="O1219" t="str">
        <v>1.3G</v>
      </c>
      <c r="P1219" t="str">
        <v>0163-F4-4245</v>
      </c>
      <c r="Q1219">
        <v>0.718</v>
      </c>
      <c r="R1219" t="str">
        <v>3,8</v>
      </c>
      <c r="S1219">
        <v>125</v>
      </c>
      <c r="T1219" t="str">
        <v>F-00000208</v>
      </c>
      <c r="U1219">
        <v>50</v>
      </c>
      <c r="V1219">
        <v>5.08</v>
      </c>
      <c r="W1219">
        <v>8</v>
      </c>
      <c r="X1219" t="str">
        <v>https://youtu.be/N8IsqcDfgbc</v>
      </c>
    </row>
    <row r="1220">
      <c r="A1220" t="str">
        <v>AutoTable</v>
      </c>
      <c r="D1220" t="str">
        <v>76212-23CE</v>
      </c>
      <c r="E1220" t="str">
        <v>BBE Ø125 ARAIGNÉE MULTIPASTEL</v>
      </c>
      <c r="F1220" t="str">
        <v>1</v>
      </c>
      <c r="G1220" t="str">
        <v/>
      </c>
      <c r="H1220" t="str">
        <v>BOMBE</v>
      </c>
      <c r="I1220" t="str">
        <v>SPHERIQUE</v>
      </c>
      <c r="J1220">
        <v>125</v>
      </c>
      <c r="K1220" t="str">
        <v>PLEUREUR</v>
      </c>
      <c r="L1220" t="str">
        <v>MULTIPASTEL</v>
      </c>
      <c r="M1220" t="str">
        <v>CN</v>
      </c>
      <c r="N1220" t="str">
        <v>F4</v>
      </c>
      <c r="O1220" t="str">
        <v>1.3G</v>
      </c>
      <c r="P1220" t="str">
        <v>0163-F4-4245</v>
      </c>
      <c r="Q1220">
        <v>0.718</v>
      </c>
      <c r="R1220" t="str">
        <v>3,8</v>
      </c>
      <c r="S1220">
        <v>125</v>
      </c>
      <c r="T1220" t="str">
        <v>F-00000208</v>
      </c>
      <c r="U1220">
        <v>120</v>
      </c>
      <c r="V1220">
        <v>4.53892</v>
      </c>
      <c r="W1220">
        <v>6</v>
      </c>
      <c r="X1220" t="str">
        <v>https://tinyurl.com/y6k6dgz9</v>
      </c>
    </row>
    <row r="1221">
      <c r="A1221" t="str">
        <v>AutoTable</v>
      </c>
      <c r="D1221" t="str">
        <v>76275-02CE</v>
      </c>
      <c r="E1221" t="str">
        <v>BBE Ø75 ARAIGNÉE CYAN</v>
      </c>
      <c r="F1221" t="str">
        <v>1</v>
      </c>
      <c r="G1221" t="str">
        <v/>
      </c>
      <c r="H1221" t="str">
        <v>BOMBE</v>
      </c>
      <c r="I1221" t="str">
        <v>SPHERIQUE</v>
      </c>
      <c r="J1221">
        <v>75</v>
      </c>
      <c r="K1221" t="str">
        <v>PLEUREUR</v>
      </c>
      <c r="L1221" t="str">
        <v>CYAN</v>
      </c>
      <c r="M1221" t="str">
        <v>CN</v>
      </c>
      <c r="N1221" t="str">
        <v>F4</v>
      </c>
      <c r="O1221" t="str">
        <v>1.3G</v>
      </c>
      <c r="P1221" t="str">
        <v>0163-F4-4243</v>
      </c>
      <c r="Q1221">
        <v>0.165</v>
      </c>
      <c r="R1221" t="str">
        <v>3</v>
      </c>
      <c r="S1221">
        <v>75</v>
      </c>
      <c r="T1221" t="str">
        <v>F-00000208</v>
      </c>
      <c r="U1221">
        <v>1503</v>
      </c>
      <c r="V1221">
        <v>1.47079</v>
      </c>
      <c r="W1221">
        <v>204</v>
      </c>
      <c r="X1221" t="str">
        <v>https://tinyurl.com/y64vgvma</v>
      </c>
    </row>
    <row r="1222">
      <c r="A1222" t="str">
        <v>AutoTable</v>
      </c>
      <c r="D1222" t="str">
        <v>76275-21CE</v>
      </c>
      <c r="E1222" t="str">
        <v>BBE Ø75 ARAIGNÉE MAGENTA</v>
      </c>
      <c r="F1222" t="str">
        <v>1</v>
      </c>
      <c r="G1222" t="str">
        <v/>
      </c>
      <c r="H1222" t="str">
        <v>BOMBE</v>
      </c>
      <c r="I1222" t="str">
        <v>SPHERIQUE</v>
      </c>
      <c r="J1222">
        <v>75</v>
      </c>
      <c r="K1222" t="str">
        <v>PLEUREUR</v>
      </c>
      <c r="L1222" t="str">
        <v>MAGENTA</v>
      </c>
      <c r="M1222" t="str">
        <v>CN</v>
      </c>
      <c r="N1222" t="str">
        <v>F4</v>
      </c>
      <c r="O1222" t="str">
        <v>1.3G</v>
      </c>
      <c r="P1222" t="str">
        <v>0163-F4-4243</v>
      </c>
      <c r="Q1222">
        <v>0.165</v>
      </c>
      <c r="R1222" t="str">
        <v>3</v>
      </c>
      <c r="S1222">
        <v>75</v>
      </c>
      <c r="T1222" t="str">
        <v>F-00000208</v>
      </c>
      <c r="U1222">
        <v>1353</v>
      </c>
      <c r="V1222">
        <v>1.4707</v>
      </c>
      <c r="W1222">
        <v>54</v>
      </c>
      <c r="X1222" t="str">
        <v>https://youtu.be/ZC6kodMzYS8</v>
      </c>
    </row>
    <row r="1223">
      <c r="A1223" t="str">
        <v>AutoTable</v>
      </c>
      <c r="D1223" t="str">
        <v>76275-23</v>
      </c>
      <c r="E1223" t="str">
        <v>BOMBE 75 MM ARAIGNEE MULTIPASTEL  BB/80963/07/17</v>
      </c>
      <c r="F1223" t="str">
        <v>ANCIENNES REFS</v>
      </c>
      <c r="G1223" t="str">
        <v/>
      </c>
      <c r="H1223" t="str">
        <v>BOMBE</v>
      </c>
      <c r="I1223" t="str">
        <v>SPHERIQUE</v>
      </c>
      <c r="J1223">
        <v>75</v>
      </c>
      <c r="K1223" t="str">
        <v>ARAIGNEE</v>
      </c>
      <c r="L1223" t="str">
        <v/>
      </c>
      <c r="M1223" t="str">
        <v>CN</v>
      </c>
      <c r="N1223" t="str">
        <v>K3</v>
      </c>
      <c r="O1223" t="str">
        <v>1.3G</v>
      </c>
      <c r="P1223" t="str">
        <v>BB/80963/07/17</v>
      </c>
      <c r="Q1223">
        <v>0.13</v>
      </c>
      <c r="R1223" t="str">
        <v>3,1</v>
      </c>
      <c r="S1223">
        <v>90</v>
      </c>
      <c r="T1223" t="str">
        <v>F-00000208</v>
      </c>
      <c r="U1223">
        <v>0</v>
      </c>
      <c r="V1223">
        <v>0</v>
      </c>
      <c r="W1223">
        <v>0</v>
      </c>
      <c r="X1223" t="str">
        <v/>
      </c>
    </row>
    <row r="1224">
      <c r="A1224" t="str">
        <v>AutoTable</v>
      </c>
      <c r="D1224" t="str">
        <v>76275-23CE</v>
      </c>
      <c r="E1224" t="str">
        <v>BBE Ø75 ARAIGNÉE MULTIPASTEL</v>
      </c>
      <c r="F1224" t="str">
        <v>1</v>
      </c>
      <c r="G1224" t="str">
        <v/>
      </c>
      <c r="H1224" t="str">
        <v>BOMBE</v>
      </c>
      <c r="I1224" t="str">
        <v>SPHERIQUE</v>
      </c>
      <c r="J1224">
        <v>75</v>
      </c>
      <c r="K1224" t="str">
        <v>PLEUREUR</v>
      </c>
      <c r="L1224" t="str">
        <v>MULTIPASTEL</v>
      </c>
      <c r="M1224" t="str">
        <v>CN</v>
      </c>
      <c r="N1224" t="str">
        <v>F4</v>
      </c>
      <c r="O1224" t="str">
        <v>1.3G</v>
      </c>
      <c r="P1224" t="str">
        <v>0163-F4-4243</v>
      </c>
      <c r="Q1224">
        <v>0.165</v>
      </c>
      <c r="R1224" t="str">
        <v>3</v>
      </c>
      <c r="S1224">
        <v>75</v>
      </c>
      <c r="T1224" t="str">
        <v>F-00000208</v>
      </c>
      <c r="U1224">
        <v>3396</v>
      </c>
      <c r="V1224">
        <v>1.394</v>
      </c>
      <c r="W1224">
        <v>850</v>
      </c>
      <c r="X1224" t="str">
        <v>https://youtu.be/OtZO9p-uo8s</v>
      </c>
    </row>
    <row r="1225">
      <c r="A1225" t="str">
        <v>AutoTable</v>
      </c>
      <c r="D1225" t="str">
        <v>76275-25CE</v>
      </c>
      <c r="E1225" t="str">
        <v>BBE Ø75 ARAIGNÉE CITRON VERT</v>
      </c>
      <c r="F1225" t="str">
        <v>1</v>
      </c>
      <c r="G1225" t="str">
        <v/>
      </c>
      <c r="H1225" t="str">
        <v>BOMBE</v>
      </c>
      <c r="I1225" t="str">
        <v>SPHERIQUE</v>
      </c>
      <c r="J1225">
        <v>75</v>
      </c>
      <c r="K1225" t="str">
        <v>PLEUREUR</v>
      </c>
      <c r="L1225" t="str">
        <v>CITRON VERT</v>
      </c>
      <c r="M1225" t="str">
        <v>CN</v>
      </c>
      <c r="N1225" t="str">
        <v>F4</v>
      </c>
      <c r="O1225" t="str">
        <v>1.3G</v>
      </c>
      <c r="P1225" t="str">
        <v>0163-F4-4243</v>
      </c>
      <c r="Q1225">
        <v>0.165</v>
      </c>
      <c r="R1225" t="str">
        <v>3</v>
      </c>
      <c r="S1225">
        <v>75</v>
      </c>
      <c r="T1225" t="str">
        <v>F-00000208</v>
      </c>
      <c r="U1225">
        <v>1341</v>
      </c>
      <c r="V1225">
        <v>1.47071</v>
      </c>
      <c r="W1225">
        <v>0</v>
      </c>
      <c r="X1225" t="str">
        <v>https://youtu.be/C7lcSfJfnGY</v>
      </c>
    </row>
    <row r="1226">
      <c r="A1226" t="str">
        <v>AutoTable</v>
      </c>
      <c r="D1226" t="str">
        <v>76275-26CE</v>
      </c>
      <c r="E1226" t="str">
        <v>BBE Ø75 ARAIGNÉE MANDARINE</v>
      </c>
      <c r="F1226" t="str">
        <v>1</v>
      </c>
      <c r="G1226" t="str">
        <v/>
      </c>
      <c r="H1226" t="str">
        <v>BOMBE</v>
      </c>
      <c r="I1226" t="str">
        <v>SPHERIQUE</v>
      </c>
      <c r="J1226">
        <v>75</v>
      </c>
      <c r="K1226" t="str">
        <v>PLEUREUR</v>
      </c>
      <c r="L1226" t="str">
        <v>ORANGE</v>
      </c>
      <c r="M1226" t="str">
        <v>CN</v>
      </c>
      <c r="N1226" t="str">
        <v>F4</v>
      </c>
      <c r="O1226" t="str">
        <v>1.3G</v>
      </c>
      <c r="P1226" t="str">
        <v>0163-F4-4243</v>
      </c>
      <c r="Q1226">
        <v>0.165</v>
      </c>
      <c r="R1226" t="str">
        <v>3</v>
      </c>
      <c r="S1226">
        <v>75</v>
      </c>
      <c r="T1226" t="str">
        <v>F-00000208</v>
      </c>
      <c r="U1226">
        <v>754</v>
      </c>
      <c r="V1226">
        <v>1.47087</v>
      </c>
      <c r="W1226">
        <v>8</v>
      </c>
      <c r="X1226" t="str">
        <v>https://tinyurl.com/y4odmfkm</v>
      </c>
    </row>
    <row r="1227">
      <c r="A1227" t="str">
        <v>AutoTable</v>
      </c>
      <c r="D1227" t="str">
        <v>76310-09CE</v>
      </c>
      <c r="E1227" t="str">
        <v>BOMBE Ø100  SPIRALE ARGENT</v>
      </c>
      <c r="F1227" t="str">
        <v>ANCIENNES REFS</v>
      </c>
      <c r="G1227" t="str">
        <v/>
      </c>
      <c r="H1227" t="str">
        <v>BOMBE</v>
      </c>
      <c r="I1227" t="str">
        <v>SPHERIQUE</v>
      </c>
      <c r="J1227">
        <v>100</v>
      </c>
      <c r="K1227" t="str">
        <v>GEOMETRIE MOTIF</v>
      </c>
      <c r="L1227" t="str">
        <v>ARGENT</v>
      </c>
      <c r="M1227" t="str">
        <v>CN</v>
      </c>
      <c r="N1227" t="str">
        <v>F4</v>
      </c>
      <c r="O1227" t="str">
        <v>1.3G</v>
      </c>
      <c r="P1227" t="str">
        <v>1008-F4-69246116</v>
      </c>
      <c r="Q1227">
        <v>0.185</v>
      </c>
      <c r="R1227" t="str">
        <v>3,5</v>
      </c>
      <c r="S1227">
        <v>100</v>
      </c>
      <c r="T1227" t="str">
        <v>F-00000262</v>
      </c>
      <c r="U1227">
        <v>0</v>
      </c>
      <c r="V1227">
        <v>2.51222</v>
      </c>
      <c r="W1227">
        <v>0</v>
      </c>
      <c r="X1227" t="str">
        <v/>
      </c>
    </row>
    <row r="1228">
      <c r="A1228" t="str">
        <v>AutoTable</v>
      </c>
      <c r="D1228" t="str">
        <v>76310-39CE</v>
      </c>
      <c r="E1228" t="str">
        <v>BOMBE Ø100  SABLIER ARGENT</v>
      </c>
      <c r="F1228" t="str">
        <v>ANCIENNES REFS</v>
      </c>
      <c r="G1228" t="str">
        <v/>
      </c>
      <c r="H1228" t="str">
        <v>BOMBE</v>
      </c>
      <c r="I1228" t="str">
        <v>SPHERIQUE</v>
      </c>
      <c r="J1228">
        <v>100</v>
      </c>
      <c r="K1228" t="str">
        <v>GEOMETRIE MOTIF</v>
      </c>
      <c r="L1228" t="str">
        <v>ARGENT</v>
      </c>
      <c r="M1228" t="str">
        <v>CN</v>
      </c>
      <c r="N1228" t="str">
        <v>F4</v>
      </c>
      <c r="O1228" t="str">
        <v>1.3G</v>
      </c>
      <c r="P1228" t="str">
        <v>1008-F4-69246116</v>
      </c>
      <c r="Q1228">
        <v>0.205</v>
      </c>
      <c r="R1228" t="str">
        <v>3,5</v>
      </c>
      <c r="S1228">
        <v>100</v>
      </c>
      <c r="T1228" t="str">
        <v>F-00000262</v>
      </c>
      <c r="U1228">
        <v>0</v>
      </c>
      <c r="V1228">
        <v>2.268</v>
      </c>
      <c r="W1228">
        <v>0</v>
      </c>
      <c r="X1228" t="str">
        <v/>
      </c>
    </row>
    <row r="1229">
      <c r="A1229" t="str">
        <v>AutoTable</v>
      </c>
      <c r="D1229" t="str">
        <v>76310-42CE</v>
      </c>
      <c r="E1229" t="str">
        <v>BBE Ø100 SABLIER OR CERCLE BLEU</v>
      </c>
      <c r="F1229" t="str">
        <v>1</v>
      </c>
      <c r="G1229" t="str">
        <v/>
      </c>
      <c r="H1229" t="str">
        <v>BOMBE</v>
      </c>
      <c r="I1229" t="str">
        <v>SPHERIQUE</v>
      </c>
      <c r="J1229">
        <v>100</v>
      </c>
      <c r="K1229" t="str">
        <v>FORME</v>
      </c>
      <c r="L1229" t="str">
        <v>OR</v>
      </c>
      <c r="M1229" t="str">
        <v>CN</v>
      </c>
      <c r="N1229" t="str">
        <v>F4</v>
      </c>
      <c r="O1229" t="str">
        <v>1.3G</v>
      </c>
      <c r="P1229" t="str">
        <v>1008-F4-69246116</v>
      </c>
      <c r="Q1229">
        <v>0.267</v>
      </c>
      <c r="R1229" t="str">
        <v>3,5</v>
      </c>
      <c r="S1229">
        <v>100</v>
      </c>
      <c r="T1229" t="str">
        <v>F-00000262</v>
      </c>
      <c r="U1229">
        <v>129</v>
      </c>
      <c r="V1229">
        <v>2.26785</v>
      </c>
      <c r="W1229">
        <v>58</v>
      </c>
      <c r="X1229" t="str">
        <v/>
      </c>
    </row>
    <row r="1230">
      <c r="A1230" t="str">
        <v>AutoTable</v>
      </c>
      <c r="D1230" t="str">
        <v>76310-56CE</v>
      </c>
      <c r="E1230" t="str">
        <v>BBE Ø100 COEUR ROUGE</v>
      </c>
      <c r="F1230" t="str">
        <v>1</v>
      </c>
      <c r="G1230" t="str">
        <v/>
      </c>
      <c r="H1230" t="str">
        <v>BOMBE</v>
      </c>
      <c r="I1230" t="str">
        <v>SPHERIQUE</v>
      </c>
      <c r="J1230">
        <v>100</v>
      </c>
      <c r="K1230" t="str">
        <v>FORME</v>
      </c>
      <c r="L1230" t="str">
        <v>ROUGE</v>
      </c>
      <c r="M1230" t="str">
        <v>CN</v>
      </c>
      <c r="N1230" t="str">
        <v>F4</v>
      </c>
      <c r="O1230" t="str">
        <v>1.3G</v>
      </c>
      <c r="P1230" t="str">
        <v>1008-F4-69246116</v>
      </c>
      <c r="Q1230">
        <v>0.238</v>
      </c>
      <c r="R1230" t="str">
        <v>3,5</v>
      </c>
      <c r="S1230">
        <v>100</v>
      </c>
      <c r="T1230" t="str">
        <v>F-00000262</v>
      </c>
      <c r="U1230">
        <v>423</v>
      </c>
      <c r="V1230">
        <v>3.36606</v>
      </c>
      <c r="W1230">
        <v>8</v>
      </c>
      <c r="X1230" t="str">
        <v>https://tinyurl.com/y5zkyj8h</v>
      </c>
    </row>
    <row r="1231">
      <c r="A1231" t="str">
        <v>AutoTable</v>
      </c>
      <c r="D1231" t="str">
        <v>76310-59CE</v>
      </c>
      <c r="E1231" t="str">
        <v>BOMBE Ø100  COEUR ARGENT</v>
      </c>
      <c r="F1231" t="str">
        <v>OPPORTUNITE</v>
      </c>
      <c r="G1231" t="str">
        <v/>
      </c>
      <c r="H1231" t="str">
        <v>BOMBE</v>
      </c>
      <c r="I1231" t="str">
        <v>SPHERIQUE</v>
      </c>
      <c r="J1231">
        <v>100</v>
      </c>
      <c r="K1231" t="str">
        <v>GEOMETRIE CŒUR</v>
      </c>
      <c r="L1231" t="str">
        <v>ARGENT</v>
      </c>
      <c r="M1231" t="str">
        <v>CN</v>
      </c>
      <c r="N1231" t="str">
        <v>F4</v>
      </c>
      <c r="O1231" t="str">
        <v>1.3G</v>
      </c>
      <c r="P1231" t="str">
        <v>1008-F4-69246116</v>
      </c>
      <c r="Q1231">
        <v>0.23</v>
      </c>
      <c r="R1231" t="str">
        <v>3,5</v>
      </c>
      <c r="S1231">
        <v>100</v>
      </c>
      <c r="T1231" t="str">
        <v>F-00000262</v>
      </c>
      <c r="U1231">
        <v>8</v>
      </c>
      <c r="V1231">
        <v>2.40567</v>
      </c>
      <c r="W1231">
        <v>5</v>
      </c>
      <c r="X1231" t="str">
        <v/>
      </c>
    </row>
    <row r="1232">
      <c r="A1232" t="str">
        <v>AutoTable</v>
      </c>
      <c r="D1232" t="str">
        <v>76410-01CE</v>
      </c>
      <c r="E1232" t="str">
        <v>BOMBE Ø100 ARAIGNEE FRISSON</v>
      </c>
      <c r="F1232" t="str">
        <v>ANCIENNES REFS</v>
      </c>
      <c r="G1232" t="str">
        <v/>
      </c>
      <c r="H1232" t="str">
        <v>BOMBE</v>
      </c>
      <c r="I1232" t="str">
        <v>SPHERIQUE</v>
      </c>
      <c r="J1232">
        <v>100</v>
      </c>
      <c r="K1232" t="str">
        <v>ARAIGNEE</v>
      </c>
      <c r="L1232" t="str">
        <v>FRISSON</v>
      </c>
      <c r="M1232" t="str">
        <v>CN</v>
      </c>
      <c r="N1232" t="str">
        <v>F4</v>
      </c>
      <c r="O1232" t="str">
        <v>1.3G</v>
      </c>
      <c r="P1232" t="str">
        <v>1008-F4-69245227</v>
      </c>
      <c r="Q1232">
        <v>0.31</v>
      </c>
      <c r="R1232" t="str">
        <v>3,5</v>
      </c>
      <c r="S1232">
        <v>100</v>
      </c>
      <c r="T1232" t="str">
        <v>F-00000262</v>
      </c>
      <c r="U1232">
        <v>0</v>
      </c>
      <c r="V1232">
        <v>2.268</v>
      </c>
      <c r="W1232">
        <v>0</v>
      </c>
      <c r="X1232" t="str">
        <v/>
      </c>
    </row>
    <row r="1233">
      <c r="A1233" t="str">
        <v>AutoTable</v>
      </c>
      <c r="D1233" t="str">
        <v>76410-17CE</v>
      </c>
      <c r="E1233" t="str">
        <v>BBE Ø100 PALMIER FRISSON BLANC</v>
      </c>
      <c r="F1233" t="str">
        <v>1</v>
      </c>
      <c r="G1233" t="str">
        <v/>
      </c>
      <c r="H1233" t="str">
        <v>BOMBE</v>
      </c>
      <c r="I1233" t="str">
        <v>SPHERIQUE</v>
      </c>
      <c r="J1233">
        <v>100</v>
      </c>
      <c r="K1233" t="str">
        <v>CREPITANT</v>
      </c>
      <c r="L1233" t="str">
        <v>ARGENT</v>
      </c>
      <c r="M1233" t="str">
        <v>CN</v>
      </c>
      <c r="N1233" t="str">
        <v>F4</v>
      </c>
      <c r="O1233" t="str">
        <v>1.3G</v>
      </c>
      <c r="P1233" t="str">
        <v>1008-F4-69245227</v>
      </c>
      <c r="Q1233">
        <v>0.299</v>
      </c>
      <c r="R1233" t="str">
        <v>3,5</v>
      </c>
      <c r="S1233">
        <v>100</v>
      </c>
      <c r="T1233" t="str">
        <v>F-00000262</v>
      </c>
      <c r="U1233">
        <v>89</v>
      </c>
      <c r="V1233">
        <v>2.55759</v>
      </c>
      <c r="W1233">
        <v>0</v>
      </c>
      <c r="X1233" t="str">
        <v>https://youtu.be/2PB2PgqkqPc</v>
      </c>
    </row>
    <row r="1234">
      <c r="A1234" t="str">
        <v>AutoTable</v>
      </c>
      <c r="D1234" t="str">
        <v>76410-19CE</v>
      </c>
      <c r="E1234" t="str">
        <v>BBE Ø100 ARAIGNÉE FILET OR</v>
      </c>
      <c r="F1234" t="str">
        <v>1</v>
      </c>
      <c r="G1234" t="str">
        <v/>
      </c>
      <c r="H1234" t="str">
        <v>BOMBE</v>
      </c>
      <c r="I1234" t="str">
        <v>SPHERIQUE</v>
      </c>
      <c r="J1234">
        <v>100</v>
      </c>
      <c r="K1234" t="str">
        <v>PLEUREUR</v>
      </c>
      <c r="L1234" t="str">
        <v>KAMURO</v>
      </c>
      <c r="M1234" t="str">
        <v>CN</v>
      </c>
      <c r="N1234" t="str">
        <v>F4</v>
      </c>
      <c r="O1234" t="str">
        <v>1.3G</v>
      </c>
      <c r="P1234" t="str">
        <v>1008-F4-69245227</v>
      </c>
      <c r="Q1234">
        <v>0.304</v>
      </c>
      <c r="R1234" t="str">
        <v>3,5</v>
      </c>
      <c r="S1234">
        <v>100</v>
      </c>
      <c r="T1234" t="str">
        <v>F-00000262</v>
      </c>
      <c r="U1234">
        <v>78</v>
      </c>
      <c r="V1234">
        <v>2.55722</v>
      </c>
      <c r="W1234">
        <v>0</v>
      </c>
      <c r="X1234" t="str">
        <v>https://youtu.be/3Q0i6sieUPg</v>
      </c>
    </row>
    <row r="1235">
      <c r="A1235" t="str">
        <v>AutoTable</v>
      </c>
      <c r="D1235" t="str">
        <v>76410-20CE</v>
      </c>
      <c r="E1235" t="str">
        <v>BBE Ø100 ARAIGNÉE ROSE</v>
      </c>
      <c r="F1235" t="str">
        <v>1</v>
      </c>
      <c r="G1235" t="str">
        <v/>
      </c>
      <c r="H1235" t="str">
        <v>BOMBE</v>
      </c>
      <c r="I1235" t="str">
        <v>SPHERIQUE</v>
      </c>
      <c r="J1235">
        <v>100</v>
      </c>
      <c r="K1235" t="str">
        <v>PLEUREUR</v>
      </c>
      <c r="L1235" t="str">
        <v>ROSE</v>
      </c>
      <c r="M1235" t="str">
        <v>CN</v>
      </c>
      <c r="N1235" t="str">
        <v>F4</v>
      </c>
      <c r="O1235" t="str">
        <v>1.3G</v>
      </c>
      <c r="P1235" t="str">
        <v>1008-F4-69245227</v>
      </c>
      <c r="Q1235">
        <v>0.373</v>
      </c>
      <c r="R1235" t="str">
        <v>3,5</v>
      </c>
      <c r="S1235">
        <v>100</v>
      </c>
      <c r="T1235" t="str">
        <v>F-00000262</v>
      </c>
      <c r="U1235">
        <v>420</v>
      </c>
      <c r="V1235">
        <v>2.476</v>
      </c>
      <c r="W1235">
        <v>12</v>
      </c>
      <c r="X1235" t="str">
        <v>https://youtu.be/HziUQ8eZemE</v>
      </c>
    </row>
    <row r="1236">
      <c r="A1236" t="str">
        <v>AutoTable</v>
      </c>
      <c r="D1236" t="str">
        <v>76415-13CE</v>
      </c>
      <c r="E1236" t="str">
        <v>BBE Ø150 GUIRLANDE PARACHUTE CLIGNO BLANC</v>
      </c>
      <c r="F1236" t="str">
        <v>1</v>
      </c>
      <c r="G1236" t="str">
        <v/>
      </c>
      <c r="H1236" t="str">
        <v>BOMBE</v>
      </c>
      <c r="I1236" t="str">
        <v>SPHERIQUE</v>
      </c>
      <c r="J1236">
        <v>150</v>
      </c>
      <c r="K1236" t="str">
        <v>CLIGNO</v>
      </c>
      <c r="L1236" t="str">
        <v>BLANC</v>
      </c>
      <c r="M1236" t="str">
        <v>CN</v>
      </c>
      <c r="N1236" t="str">
        <v>F4</v>
      </c>
      <c r="O1236" t="str">
        <v>1.3G</v>
      </c>
      <c r="P1236" t="str">
        <v>1008-F4-69246127</v>
      </c>
      <c r="Q1236">
        <v>0.225</v>
      </c>
      <c r="R1236" t="str">
        <v>4</v>
      </c>
      <c r="S1236">
        <v>150</v>
      </c>
      <c r="T1236" t="str">
        <v>F-00000262</v>
      </c>
      <c r="U1236">
        <v>60</v>
      </c>
      <c r="V1236">
        <v>5.88</v>
      </c>
      <c r="W1236">
        <v>6</v>
      </c>
      <c r="X1236" t="str">
        <v>https://youtu.be/FxjDQRSiXCg</v>
      </c>
    </row>
    <row r="1237">
      <c r="A1237" t="str">
        <v>AutoTable</v>
      </c>
      <c r="D1237" t="str">
        <v>76512-02CE</v>
      </c>
      <c r="E1237" t="str">
        <v>BOMBE Ø125  CROISEMENTS BLEUS</v>
      </c>
      <c r="F1237" t="str">
        <v>OPPORTUNITE</v>
      </c>
      <c r="G1237" t="str">
        <v/>
      </c>
      <c r="H1237" t="str">
        <v>BOMBE</v>
      </c>
      <c r="I1237" t="str">
        <v>SPHERIQUE</v>
      </c>
      <c r="J1237">
        <v>125</v>
      </c>
      <c r="K1237" t="str">
        <v>MOSAIQUE</v>
      </c>
      <c r="L1237" t="str">
        <v>BLEU</v>
      </c>
      <c r="M1237" t="str">
        <v>CN</v>
      </c>
      <c r="N1237" t="str">
        <v>F4</v>
      </c>
      <c r="O1237" t="str">
        <v>1.3G</v>
      </c>
      <c r="P1237" t="str">
        <v>1008-F4-69246122</v>
      </c>
      <c r="Q1237">
        <v>0.436</v>
      </c>
      <c r="R1237" t="str">
        <v>3,8</v>
      </c>
      <c r="S1237">
        <v>125</v>
      </c>
      <c r="T1237" t="str">
        <v>F-00000262</v>
      </c>
      <c r="U1237">
        <v>22</v>
      </c>
      <c r="V1237">
        <v>3.7</v>
      </c>
      <c r="W1237">
        <v>9</v>
      </c>
      <c r="X1237" t="str">
        <v/>
      </c>
    </row>
    <row r="1238">
      <c r="A1238" t="str">
        <v>AutoTable</v>
      </c>
      <c r="D1238" t="str">
        <v>76512-06CE</v>
      </c>
      <c r="E1238" t="str">
        <v>BOMBE Ø125  CROISEMENTS ROUGES</v>
      </c>
      <c r="F1238" t="str">
        <v>OPPORTUNITE</v>
      </c>
      <c r="G1238" t="str">
        <v/>
      </c>
      <c r="H1238" t="str">
        <v>BOMBE</v>
      </c>
      <c r="I1238" t="str">
        <v>SPHERIQUE</v>
      </c>
      <c r="J1238">
        <v>125</v>
      </c>
      <c r="K1238" t="str">
        <v>MOSAIQUE</v>
      </c>
      <c r="L1238" t="str">
        <v>ROUGE</v>
      </c>
      <c r="M1238" t="str">
        <v>CN</v>
      </c>
      <c r="N1238" t="str">
        <v>F4</v>
      </c>
      <c r="O1238" t="str">
        <v>1.3G</v>
      </c>
      <c r="P1238" t="str">
        <v>1008-F4-69246122</v>
      </c>
      <c r="Q1238">
        <v>0.436</v>
      </c>
      <c r="R1238" t="str">
        <v>3,8</v>
      </c>
      <c r="S1238">
        <v>125</v>
      </c>
      <c r="T1238" t="str">
        <v>F-00000262</v>
      </c>
      <c r="U1238">
        <v>9</v>
      </c>
      <c r="V1238">
        <v>3.43</v>
      </c>
      <c r="W1238">
        <v>8</v>
      </c>
      <c r="X1238" t="str">
        <v/>
      </c>
    </row>
    <row r="1239">
      <c r="A1239" t="str">
        <v>AutoTable</v>
      </c>
      <c r="D1239" t="str">
        <v>76910-08CE</v>
      </c>
      <c r="E1239" t="str">
        <v>BBE Ø100 MOSAÏQUE MULTIPASTEL</v>
      </c>
      <c r="F1239" t="str">
        <v>1</v>
      </c>
      <c r="G1239" t="str">
        <v/>
      </c>
      <c r="H1239" t="str">
        <v>BOMBE</v>
      </c>
      <c r="I1239" t="str">
        <v>SPHERIQUE</v>
      </c>
      <c r="J1239">
        <v>100</v>
      </c>
      <c r="K1239" t="str">
        <v>MOSAIQUE</v>
      </c>
      <c r="L1239" t="str">
        <v>MULTIPASTEL</v>
      </c>
      <c r="M1239" t="str">
        <v>CN</v>
      </c>
      <c r="N1239" t="str">
        <v>F4</v>
      </c>
      <c r="O1239" t="str">
        <v>1.3G</v>
      </c>
      <c r="P1239" t="str">
        <v>1008-F4-69245225</v>
      </c>
      <c r="Q1239">
        <v>0.323</v>
      </c>
      <c r="R1239" t="str">
        <v>3,5</v>
      </c>
      <c r="S1239">
        <v>100</v>
      </c>
      <c r="T1239" t="str">
        <v>F-00000262</v>
      </c>
      <c r="U1239">
        <v>184</v>
      </c>
      <c r="V1239">
        <v>2.476</v>
      </c>
      <c r="W1239">
        <v>34</v>
      </c>
      <c r="X1239" t="str">
        <v>https://tinyurl.com/y2homhjj</v>
      </c>
    </row>
    <row r="1240">
      <c r="A1240" t="str">
        <v>AutoTable</v>
      </c>
      <c r="D1240" t="str">
        <v>76910-09CE</v>
      </c>
      <c r="E1240" t="str">
        <v>BBE Ø100 MOSAÏQUE ARGENT</v>
      </c>
      <c r="F1240" t="str">
        <v>1</v>
      </c>
      <c r="G1240" t="str">
        <v/>
      </c>
      <c r="H1240" t="str">
        <v>BOMBE</v>
      </c>
      <c r="I1240" t="str">
        <v>SPHERIQUE</v>
      </c>
      <c r="J1240">
        <v>100</v>
      </c>
      <c r="K1240" t="str">
        <v>MOSAIQUE</v>
      </c>
      <c r="L1240" t="str">
        <v>ARGENT</v>
      </c>
      <c r="M1240" t="str">
        <v>CN</v>
      </c>
      <c r="N1240" t="str">
        <v>F4</v>
      </c>
      <c r="O1240" t="str">
        <v>1.3G</v>
      </c>
      <c r="P1240" t="str">
        <v>1008-F4-39245225</v>
      </c>
      <c r="Q1240">
        <v>0.323</v>
      </c>
      <c r="R1240" t="str">
        <v>3,5</v>
      </c>
      <c r="S1240">
        <v>100</v>
      </c>
      <c r="T1240" t="str">
        <v>F-00000262</v>
      </c>
      <c r="U1240">
        <v>166</v>
      </c>
      <c r="V1240">
        <v>2.5025</v>
      </c>
      <c r="W1240">
        <v>21</v>
      </c>
      <c r="X1240" t="str">
        <v>https://tinyurl.com/y3bczlxn</v>
      </c>
    </row>
    <row r="1241">
      <c r="A1241" t="str">
        <v>AutoTable</v>
      </c>
      <c r="D1241" t="str">
        <v>76910-17CE</v>
      </c>
      <c r="E1241" t="str">
        <v>BBE Ø100 MOSAÏQUE FRISSON BLANC</v>
      </c>
      <c r="F1241" t="str">
        <v>1</v>
      </c>
      <c r="G1241" t="str">
        <v/>
      </c>
      <c r="H1241" t="str">
        <v>BOMBE</v>
      </c>
      <c r="I1241" t="str">
        <v>SPHERIQUE</v>
      </c>
      <c r="J1241">
        <v>100</v>
      </c>
      <c r="K1241" t="str">
        <v>CREPITANT</v>
      </c>
      <c r="L1241" t="str">
        <v>ARGENT</v>
      </c>
      <c r="M1241" t="str">
        <v>CN</v>
      </c>
      <c r="N1241" t="str">
        <v>F4</v>
      </c>
      <c r="O1241" t="str">
        <v>1.3G</v>
      </c>
      <c r="P1241" t="str">
        <v>1008-F4-69245225</v>
      </c>
      <c r="Q1241">
        <v>0.309</v>
      </c>
      <c r="R1241" t="str">
        <v>3,5</v>
      </c>
      <c r="S1241">
        <v>100</v>
      </c>
      <c r="T1241" t="str">
        <v>F-00000262</v>
      </c>
      <c r="U1241">
        <v>300</v>
      </c>
      <c r="V1241">
        <v>2.48267</v>
      </c>
      <c r="W1241">
        <v>91</v>
      </c>
      <c r="X1241" t="str">
        <v>https://youtu.be/oiWwDCXsh-c</v>
      </c>
    </row>
    <row r="1242">
      <c r="A1242" t="str">
        <v>AutoTable</v>
      </c>
      <c r="D1242" t="str">
        <v>76910-18CE</v>
      </c>
      <c r="E1242" t="str">
        <v>BBE Ø100 MOSAÏQUE FILET D'OR</v>
      </c>
      <c r="F1242" t="str">
        <v>1</v>
      </c>
      <c r="G1242" t="str">
        <v/>
      </c>
      <c r="H1242" t="str">
        <v>BOMBE</v>
      </c>
      <c r="I1242" t="str">
        <v>SPHERIQUE</v>
      </c>
      <c r="J1242">
        <v>100</v>
      </c>
      <c r="K1242" t="str">
        <v>MOSAIQUE</v>
      </c>
      <c r="L1242" t="str">
        <v>KAMURO</v>
      </c>
      <c r="M1242" t="str">
        <v>CN</v>
      </c>
      <c r="N1242" t="str">
        <v>F4</v>
      </c>
      <c r="O1242" t="str">
        <v>1.3G</v>
      </c>
      <c r="P1242" t="str">
        <v>1008-F4-69245225</v>
      </c>
      <c r="Q1242">
        <v>0.274</v>
      </c>
      <c r="R1242" t="str">
        <v>3,5</v>
      </c>
      <c r="S1242">
        <v>100</v>
      </c>
      <c r="T1242" t="str">
        <v>F-00000262</v>
      </c>
      <c r="U1242">
        <v>280</v>
      </c>
      <c r="V1242">
        <v>2.48283</v>
      </c>
      <c r="W1242">
        <v>11</v>
      </c>
      <c r="X1242" t="str">
        <v>https://youtu.be/w5_HX3arReo</v>
      </c>
    </row>
    <row r="1243">
      <c r="A1243" t="str">
        <v>AutoTable</v>
      </c>
      <c r="D1243" t="str">
        <v>76910-19CE</v>
      </c>
      <c r="E1243" t="str">
        <v>BOMBE 100 MM MOLDAVE PLUIE OR</v>
      </c>
      <c r="F1243" t="str">
        <v>ANCIENNES REFS</v>
      </c>
      <c r="G1243" t="str">
        <v/>
      </c>
      <c r="H1243" t="str">
        <v>BOMBE</v>
      </c>
      <c r="I1243" t="str">
        <v>SPHERIQUE</v>
      </c>
      <c r="J1243">
        <v>100</v>
      </c>
      <c r="K1243" t="str">
        <v>MOSAIQUE</v>
      </c>
      <c r="L1243" t="str">
        <v>OR</v>
      </c>
      <c r="M1243" t="str">
        <v>CN</v>
      </c>
      <c r="N1243" t="str">
        <v>F4</v>
      </c>
      <c r="O1243" t="str">
        <v>1.3G</v>
      </c>
      <c r="P1243" t="str">
        <v>1008-F4-69245225</v>
      </c>
      <c r="Q1243">
        <v>0.315</v>
      </c>
      <c r="R1243" t="str">
        <v>3,5</v>
      </c>
      <c r="S1243">
        <v>100</v>
      </c>
      <c r="T1243" t="str">
        <v>F-00000262</v>
      </c>
      <c r="U1243">
        <v>0</v>
      </c>
      <c r="V1243">
        <v>2.26867</v>
      </c>
      <c r="W1243">
        <v>0</v>
      </c>
      <c r="X1243" t="str">
        <v/>
      </c>
    </row>
    <row r="1244">
      <c r="A1244" t="str">
        <v>AutoTable</v>
      </c>
      <c r="D1244" t="str">
        <v>76910-20CE</v>
      </c>
      <c r="E1244" t="str">
        <v>BBE Ø100 MOSAÏQUE ROSE</v>
      </c>
      <c r="F1244" t="str">
        <v>1</v>
      </c>
      <c r="G1244" t="str">
        <v/>
      </c>
      <c r="H1244" t="str">
        <v>BOMBE</v>
      </c>
      <c r="I1244" t="str">
        <v>SPHERIQUE</v>
      </c>
      <c r="J1244">
        <v>100</v>
      </c>
      <c r="K1244" t="str">
        <v>MOSAIQUE</v>
      </c>
      <c r="L1244" t="str">
        <v>ROSE</v>
      </c>
      <c r="M1244" t="str">
        <v>CN</v>
      </c>
      <c r="N1244" t="str">
        <v>F4</v>
      </c>
      <c r="O1244" t="str">
        <v>1.3G</v>
      </c>
      <c r="P1244" t="str">
        <v>1008-F4-69245225</v>
      </c>
      <c r="Q1244">
        <v>0.323</v>
      </c>
      <c r="R1244" t="str">
        <v>3,5</v>
      </c>
      <c r="S1244">
        <v>100</v>
      </c>
      <c r="T1244" t="str">
        <v>F-00000262</v>
      </c>
      <c r="U1244">
        <v>614</v>
      </c>
      <c r="V1244">
        <v>2.47718</v>
      </c>
      <c r="W1244">
        <v>5</v>
      </c>
      <c r="X1244" t="str">
        <v>https://youtu.be/KJtrf2cl_uc</v>
      </c>
    </row>
    <row r="1245">
      <c r="A1245" t="str">
        <v>AutoTable</v>
      </c>
      <c r="D1245" t="str">
        <v>76913-01CE</v>
      </c>
      <c r="E1245" t="str">
        <v>BBE Ø125 MOSAÏQUE FRISSON BLANC</v>
      </c>
      <c r="F1245" t="str">
        <v>1</v>
      </c>
      <c r="G1245" t="str">
        <v/>
      </c>
      <c r="H1245" t="str">
        <v>BOMBE</v>
      </c>
      <c r="I1245" t="str">
        <v>SPHERIQUE</v>
      </c>
      <c r="J1245">
        <v>125</v>
      </c>
      <c r="K1245" t="str">
        <v>CREPITANT</v>
      </c>
      <c r="L1245" t="str">
        <v>ARGENT</v>
      </c>
      <c r="M1245" t="str">
        <v>CN</v>
      </c>
      <c r="N1245" t="str">
        <v>F4</v>
      </c>
      <c r="O1245" t="str">
        <v>1.3G</v>
      </c>
      <c r="P1245" t="str">
        <v>1008-F4-69245228</v>
      </c>
      <c r="Q1245">
        <v>0.596</v>
      </c>
      <c r="R1245" t="str">
        <v>3,8</v>
      </c>
      <c r="S1245">
        <v>125</v>
      </c>
      <c r="T1245" t="str">
        <v>F-00000262</v>
      </c>
      <c r="U1245">
        <v>72</v>
      </c>
      <c r="V1245">
        <v>3.76083</v>
      </c>
      <c r="W1245">
        <v>0</v>
      </c>
      <c r="X1245" t="str">
        <v>https://youtu.be/71jgw_ajaDI</v>
      </c>
    </row>
    <row r="1246">
      <c r="A1246" t="str">
        <v>AutoTable</v>
      </c>
      <c r="D1246" t="str">
        <v>76913-08CE</v>
      </c>
      <c r="E1246" t="str">
        <v>BBE Ø125 MOSAÏQUE MULTIPASTEL</v>
      </c>
      <c r="F1246" t="str">
        <v>1</v>
      </c>
      <c r="G1246" t="str">
        <v/>
      </c>
      <c r="H1246" t="str">
        <v>BOMBE</v>
      </c>
      <c r="I1246" t="str">
        <v>SPHERIQUE</v>
      </c>
      <c r="J1246">
        <v>125</v>
      </c>
      <c r="K1246" t="str">
        <v>MOSAIQUE</v>
      </c>
      <c r="L1246" t="str">
        <v>MULTICOLORE</v>
      </c>
      <c r="M1246" t="str">
        <v>CN</v>
      </c>
      <c r="N1246" t="str">
        <v>F4</v>
      </c>
      <c r="O1246" t="str">
        <v>1.3G</v>
      </c>
      <c r="P1246" t="str">
        <v>1008-F4-69245228</v>
      </c>
      <c r="Q1246">
        <v>0.635</v>
      </c>
      <c r="R1246" t="str">
        <v>3,8</v>
      </c>
      <c r="S1246">
        <v>125</v>
      </c>
      <c r="T1246" t="str">
        <v>F-00000262</v>
      </c>
      <c r="U1246">
        <v>88</v>
      </c>
      <c r="V1246">
        <v>3.76556</v>
      </c>
      <c r="W1246">
        <v>5</v>
      </c>
      <c r="X1246" t="str">
        <v>https://tinyurl.com/y3swztax</v>
      </c>
    </row>
    <row r="1247">
      <c r="A1247" t="str">
        <v>AutoTable</v>
      </c>
      <c r="D1247" t="str">
        <v>76913-18CE</v>
      </c>
      <c r="E1247" t="str">
        <v>BBE Ø125 MOSAÏQUE FILET D'OR</v>
      </c>
      <c r="F1247" t="str">
        <v>1</v>
      </c>
      <c r="G1247" t="str">
        <v/>
      </c>
      <c r="H1247" t="str">
        <v>BOMBE</v>
      </c>
      <c r="I1247" t="str">
        <v>SPHERIQUE</v>
      </c>
      <c r="J1247">
        <v>125</v>
      </c>
      <c r="K1247" t="str">
        <v>MOSAIQUE</v>
      </c>
      <c r="L1247" t="str">
        <v>KAMURO</v>
      </c>
      <c r="M1247" t="str">
        <v>CN</v>
      </c>
      <c r="N1247" t="str">
        <v>F4</v>
      </c>
      <c r="O1247" t="str">
        <v>1.3G</v>
      </c>
      <c r="P1247" t="str">
        <v>1008-F4-69245228</v>
      </c>
      <c r="Q1247">
        <v>0.526</v>
      </c>
      <c r="R1247" t="str">
        <v>3,8</v>
      </c>
      <c r="S1247">
        <v>125</v>
      </c>
      <c r="T1247" t="str">
        <v>F-00000262</v>
      </c>
      <c r="U1247">
        <v>216</v>
      </c>
      <c r="V1247">
        <v>3.46</v>
      </c>
      <c r="W1247">
        <v>6</v>
      </c>
      <c r="X1247" t="str">
        <v>https://tinyurl.com/y4g687js</v>
      </c>
    </row>
    <row r="1248">
      <c r="A1248" t="str">
        <v>AutoTable</v>
      </c>
      <c r="D1248" t="str">
        <v>76913-26CE</v>
      </c>
      <c r="E1248" t="str">
        <v>BBE Ø125 MOSAÏQUE MANDARINE</v>
      </c>
      <c r="F1248" t="str">
        <v>1</v>
      </c>
      <c r="G1248" t="str">
        <v/>
      </c>
      <c r="H1248" t="str">
        <v>BOMBE</v>
      </c>
      <c r="I1248" t="str">
        <v>SPHERIQUE</v>
      </c>
      <c r="J1248">
        <v>125</v>
      </c>
      <c r="K1248" t="str">
        <v>MOSAIQUE</v>
      </c>
      <c r="L1248" t="str">
        <v>ORANGE</v>
      </c>
      <c r="M1248" t="str">
        <v>CN</v>
      </c>
      <c r="N1248" t="str">
        <v>F4</v>
      </c>
      <c r="O1248" t="str">
        <v>1.3G</v>
      </c>
      <c r="P1248" t="str">
        <v>1008-F4-69245228</v>
      </c>
      <c r="Q1248">
        <v>0.635</v>
      </c>
      <c r="R1248" t="str">
        <v>3,8</v>
      </c>
      <c r="S1248">
        <v>125</v>
      </c>
      <c r="T1248" t="str">
        <v>F-00000262</v>
      </c>
      <c r="U1248">
        <v>41</v>
      </c>
      <c r="V1248">
        <v>3.51824</v>
      </c>
      <c r="W1248">
        <v>26</v>
      </c>
      <c r="X1248" t="str">
        <v>https://tinyurl.com/y6b8a9eu</v>
      </c>
    </row>
    <row r="1249">
      <c r="A1249" t="str">
        <v>AutoTable</v>
      </c>
      <c r="D1249" t="str">
        <v>76915-17CE</v>
      </c>
      <c r="E1249" t="str">
        <v>BBE Ø150 MOSAÏQUE FRISSON BLANC</v>
      </c>
      <c r="F1249" t="str">
        <v>1</v>
      </c>
      <c r="G1249" t="str">
        <v/>
      </c>
      <c r="H1249" t="str">
        <v>BOMBE</v>
      </c>
      <c r="I1249" t="str">
        <v>SPHERIQUE</v>
      </c>
      <c r="J1249">
        <v>150</v>
      </c>
      <c r="K1249" t="str">
        <v>CREPITANT</v>
      </c>
      <c r="L1249" t="str">
        <v>ARGENT</v>
      </c>
      <c r="M1249" t="str">
        <v>CN</v>
      </c>
      <c r="N1249" t="str">
        <v>F4</v>
      </c>
      <c r="O1249" t="str">
        <v>1.3G</v>
      </c>
      <c r="P1249" t="str">
        <v>1008-F4-69245232</v>
      </c>
      <c r="Q1249">
        <v>0.99</v>
      </c>
      <c r="R1249" t="str">
        <v>4,2</v>
      </c>
      <c r="S1249">
        <v>150</v>
      </c>
      <c r="T1249" t="str">
        <v>F-00000262</v>
      </c>
      <c r="U1249">
        <v>47</v>
      </c>
      <c r="V1249">
        <v>5.89143</v>
      </c>
      <c r="W1249">
        <v>0</v>
      </c>
      <c r="X1249" t="str">
        <v>https://youtu.be/4f4vFKMNqnc</v>
      </c>
    </row>
    <row r="1250">
      <c r="A1250" t="str">
        <v>AutoTable</v>
      </c>
      <c r="D1250" t="str">
        <v>76915-19CE</v>
      </c>
      <c r="E1250" t="str">
        <v>BBE Ø150 MOSAÏQUE FILET D'OR</v>
      </c>
      <c r="F1250" t="str">
        <v>1</v>
      </c>
      <c r="G1250" t="str">
        <v/>
      </c>
      <c r="H1250" t="str">
        <v>BOMBE</v>
      </c>
      <c r="I1250" t="str">
        <v>SPHERIQUE</v>
      </c>
      <c r="J1250">
        <v>150</v>
      </c>
      <c r="K1250" t="str">
        <v>MOSAIQUE</v>
      </c>
      <c r="L1250" t="str">
        <v>KAMURO</v>
      </c>
      <c r="M1250" t="str">
        <v>CN</v>
      </c>
      <c r="N1250" t="str">
        <v>F4</v>
      </c>
      <c r="O1250" t="str">
        <v>1.3G</v>
      </c>
      <c r="P1250" t="str">
        <v>1008-F4-69245232</v>
      </c>
      <c r="Q1250">
        <v>0.897</v>
      </c>
      <c r="R1250" t="str">
        <v>4,2</v>
      </c>
      <c r="S1250">
        <v>150</v>
      </c>
      <c r="T1250" t="str">
        <v>F-00000262</v>
      </c>
      <c r="U1250">
        <v>84</v>
      </c>
      <c r="V1250">
        <v>6.44611</v>
      </c>
      <c r="W1250">
        <v>3</v>
      </c>
      <c r="X1250" t="str">
        <v>https://youtu.be/QQ38O_hfq5I</v>
      </c>
    </row>
    <row r="1251">
      <c r="A1251" t="str">
        <v>AutoTable</v>
      </c>
      <c r="D1251" t="str">
        <v>76975-06CE</v>
      </c>
      <c r="E1251" t="str">
        <v>BBE Ø75 MOSAÏQUE ROUGE</v>
      </c>
      <c r="F1251" t="str">
        <v>1</v>
      </c>
      <c r="G1251" t="str">
        <v/>
      </c>
      <c r="H1251" t="str">
        <v>BOMBE</v>
      </c>
      <c r="I1251" t="str">
        <v>SPHERIQUE</v>
      </c>
      <c r="J1251">
        <v>75</v>
      </c>
      <c r="K1251" t="str">
        <v>MOSAIQUE</v>
      </c>
      <c r="L1251" t="str">
        <v>ROUGE</v>
      </c>
      <c r="M1251" t="str">
        <v>CN</v>
      </c>
      <c r="N1251" t="str">
        <v>F4</v>
      </c>
      <c r="O1251" t="str">
        <v>1.3G</v>
      </c>
      <c r="P1251" t="str">
        <v>1008-F4-69245222</v>
      </c>
      <c r="Q1251">
        <v>0.125</v>
      </c>
      <c r="R1251" t="str">
        <v>3</v>
      </c>
      <c r="S1251">
        <v>75</v>
      </c>
      <c r="T1251" t="str">
        <v>F-00000262</v>
      </c>
      <c r="U1251">
        <v>767</v>
      </c>
      <c r="V1251">
        <v>1.25009</v>
      </c>
      <c r="W1251">
        <v>0</v>
      </c>
      <c r="X1251" t="str">
        <v>https://youtu.be/rXfMJ0gtw3c</v>
      </c>
    </row>
    <row r="1252">
      <c r="A1252" t="str">
        <v>AutoTable</v>
      </c>
      <c r="D1252" t="str">
        <v>76975-08CE</v>
      </c>
      <c r="E1252" t="str">
        <v>BBE Ø75 MOSAÏQUE MULTIPASTEL</v>
      </c>
      <c r="F1252" t="str">
        <v>1</v>
      </c>
      <c r="G1252" t="str">
        <v/>
      </c>
      <c r="H1252" t="str">
        <v>BOMBE</v>
      </c>
      <c r="I1252" t="str">
        <v>SPHERIQUE</v>
      </c>
      <c r="J1252">
        <v>75</v>
      </c>
      <c r="K1252" t="str">
        <v>MOSAIQUE</v>
      </c>
      <c r="L1252" t="str">
        <v>MULTIPASTEL</v>
      </c>
      <c r="M1252" t="str">
        <v>CN</v>
      </c>
      <c r="N1252" t="str">
        <v>F4</v>
      </c>
      <c r="O1252" t="str">
        <v>1.3G</v>
      </c>
      <c r="P1252" t="str">
        <v>1008-F4-69245222</v>
      </c>
      <c r="Q1252">
        <v>0.125</v>
      </c>
      <c r="R1252" t="str">
        <v>3</v>
      </c>
      <c r="S1252">
        <v>75</v>
      </c>
      <c r="T1252" t="str">
        <v>F-00000262</v>
      </c>
      <c r="U1252">
        <v>1431</v>
      </c>
      <c r="V1252">
        <v>1.22739</v>
      </c>
      <c r="W1252">
        <v>565</v>
      </c>
      <c r="X1252" t="str">
        <v>https://tinyurl.com/yyzbvarm</v>
      </c>
    </row>
    <row r="1253">
      <c r="A1253" t="str">
        <v>AutoTable</v>
      </c>
      <c r="D1253" t="str">
        <v>76975-17CE</v>
      </c>
      <c r="E1253" t="str">
        <v>BBE Ø75 MOSAÏQUE FRISSON BLANC</v>
      </c>
      <c r="F1253" t="str">
        <v>1</v>
      </c>
      <c r="G1253" t="str">
        <v/>
      </c>
      <c r="H1253" t="str">
        <v>BOMBE</v>
      </c>
      <c r="I1253" t="str">
        <v>SPHERIQUE</v>
      </c>
      <c r="J1253">
        <v>75</v>
      </c>
      <c r="K1253" t="str">
        <v>CREPITANT</v>
      </c>
      <c r="L1253" t="str">
        <v>ARGENT</v>
      </c>
      <c r="M1253" t="str">
        <v>CN</v>
      </c>
      <c r="N1253" t="str">
        <v>F4</v>
      </c>
      <c r="O1253" t="str">
        <v>1.3G</v>
      </c>
      <c r="P1253" t="str">
        <v>1008-F4-69245222</v>
      </c>
      <c r="Q1253">
        <v>0.123</v>
      </c>
      <c r="R1253" t="str">
        <v>3</v>
      </c>
      <c r="S1253">
        <v>75</v>
      </c>
      <c r="T1253" t="str">
        <v>F-00000262</v>
      </c>
      <c r="U1253">
        <v>823</v>
      </c>
      <c r="V1253">
        <v>1.21816</v>
      </c>
      <c r="W1253">
        <v>645</v>
      </c>
      <c r="X1253" t="str">
        <v>https://youtu.be/TdBNrcz5Hao</v>
      </c>
    </row>
    <row r="1254">
      <c r="A1254" t="str">
        <v>AutoTable</v>
      </c>
      <c r="D1254" t="str">
        <v>76975-18CE</v>
      </c>
      <c r="E1254" t="str">
        <v>BBE Ø75 MOSAÏQUE FILET D'OR</v>
      </c>
      <c r="F1254" t="str">
        <v>1</v>
      </c>
      <c r="G1254" t="str">
        <v/>
      </c>
      <c r="H1254" t="str">
        <v>BOMBE</v>
      </c>
      <c r="I1254" t="str">
        <v>SPHERIQUE</v>
      </c>
      <c r="J1254">
        <v>75</v>
      </c>
      <c r="K1254" t="str">
        <v>MOSAIQUE</v>
      </c>
      <c r="L1254" t="str">
        <v>KAMURO</v>
      </c>
      <c r="M1254" t="str">
        <v>CN</v>
      </c>
      <c r="N1254" t="str">
        <v>F4</v>
      </c>
      <c r="O1254" t="str">
        <v>1.3G</v>
      </c>
      <c r="P1254" t="str">
        <v>1008-F4-69245222</v>
      </c>
      <c r="Q1254">
        <v>0.116</v>
      </c>
      <c r="R1254" t="str">
        <v>3</v>
      </c>
      <c r="S1254">
        <v>75</v>
      </c>
      <c r="T1254" t="str">
        <v>F-00000262</v>
      </c>
      <c r="U1254">
        <v>1199</v>
      </c>
      <c r="V1254">
        <v>1.21336</v>
      </c>
      <c r="W1254">
        <v>0</v>
      </c>
      <c r="X1254" t="str">
        <v>https://youtu.be/-zn_bPPgEOg</v>
      </c>
    </row>
    <row r="1255">
      <c r="A1255" t="str">
        <v>AutoTable</v>
      </c>
      <c r="D1255" t="str">
        <v>76975-19CE</v>
      </c>
      <c r="E1255" t="str">
        <v>BOMBE Ø75  MOLDAVE PLUIE D'OR</v>
      </c>
      <c r="F1255" t="str">
        <v>ANCIENNES REFS</v>
      </c>
      <c r="G1255" t="str">
        <v/>
      </c>
      <c r="H1255" t="str">
        <v>BOMBE</v>
      </c>
      <c r="I1255" t="str">
        <v>SPHERIQUE</v>
      </c>
      <c r="J1255">
        <v>75</v>
      </c>
      <c r="K1255" t="str">
        <v>MOSAIQUE</v>
      </c>
      <c r="L1255" t="str">
        <v>OR</v>
      </c>
      <c r="M1255" t="str">
        <v>CN</v>
      </c>
      <c r="N1255" t="str">
        <v>F4</v>
      </c>
      <c r="O1255" t="str">
        <v>1.3G</v>
      </c>
      <c r="P1255" t="str">
        <v>1008-F4-69824522</v>
      </c>
      <c r="Q1255">
        <v>0.13</v>
      </c>
      <c r="R1255" t="str">
        <v>3</v>
      </c>
      <c r="S1255">
        <v>75</v>
      </c>
      <c r="T1255" t="str">
        <v>F-00000262</v>
      </c>
      <c r="U1255">
        <v>0</v>
      </c>
      <c r="V1255">
        <v>1.106</v>
      </c>
      <c r="W1255">
        <v>0</v>
      </c>
      <c r="X1255" t="str">
        <v/>
      </c>
    </row>
    <row r="1256">
      <c r="A1256" t="str">
        <v>AutoTable</v>
      </c>
      <c r="D1256" t="str">
        <v>76975-28CE</v>
      </c>
      <c r="E1256" t="str">
        <v>BBE Ø75 MOSAÏQUE AQUA</v>
      </c>
      <c r="F1256" t="str">
        <v>1</v>
      </c>
      <c r="G1256" t="str">
        <v/>
      </c>
      <c r="H1256" t="str">
        <v>BOMBE</v>
      </c>
      <c r="I1256" t="str">
        <v>SPHERIQUE</v>
      </c>
      <c r="J1256">
        <v>75</v>
      </c>
      <c r="K1256" t="str">
        <v>MOSAIQUE</v>
      </c>
      <c r="L1256" t="str">
        <v>AQUA</v>
      </c>
      <c r="M1256" t="str">
        <v>CN</v>
      </c>
      <c r="N1256" t="str">
        <v>F4</v>
      </c>
      <c r="O1256" t="str">
        <v>1.3G</v>
      </c>
      <c r="P1256" t="str">
        <v>1008-F4-69245222</v>
      </c>
      <c r="Q1256">
        <v>0.125</v>
      </c>
      <c r="R1256" t="str">
        <v>3</v>
      </c>
      <c r="S1256">
        <v>75</v>
      </c>
      <c r="T1256" t="str">
        <v>F-00000262</v>
      </c>
      <c r="U1256">
        <v>1123</v>
      </c>
      <c r="V1256">
        <v>1.98544</v>
      </c>
      <c r="W1256">
        <v>0</v>
      </c>
      <c r="X1256" t="str">
        <v>https://youtu.be/dPtR0NGd0kY</v>
      </c>
    </row>
    <row r="1257">
      <c r="A1257" t="str">
        <v>AutoTable</v>
      </c>
      <c r="D1257" t="str">
        <v>77010-20CE</v>
      </c>
      <c r="E1257" t="str">
        <v>BOMBE Ø100 VIOLETTE TRAINEE ARGENT</v>
      </c>
      <c r="F1257" t="str">
        <v>ANCIENNES REFS</v>
      </c>
      <c r="G1257" t="str">
        <v/>
      </c>
      <c r="H1257" t="str">
        <v>BOMBE</v>
      </c>
      <c r="I1257" t="str">
        <v>SPHERIQUE</v>
      </c>
      <c r="J1257">
        <v>100</v>
      </c>
      <c r="K1257" t="str">
        <v>PIVOINE TRAINEE</v>
      </c>
      <c r="L1257" t="str">
        <v>VIOLET</v>
      </c>
      <c r="M1257" t="str">
        <v>CN</v>
      </c>
      <c r="N1257" t="str">
        <v>F4</v>
      </c>
      <c r="O1257" t="str">
        <v>1.3G</v>
      </c>
      <c r="P1257" t="str">
        <v>1008-F4-69245227</v>
      </c>
      <c r="Q1257">
        <v>0.361</v>
      </c>
      <c r="R1257" t="str">
        <v>3,5</v>
      </c>
      <c r="S1257">
        <v>100</v>
      </c>
      <c r="T1257" t="str">
        <v>F-00000262</v>
      </c>
      <c r="U1257">
        <v>0</v>
      </c>
      <c r="V1257">
        <v>2.3</v>
      </c>
      <c r="W1257">
        <v>0</v>
      </c>
      <c r="X1257" t="str">
        <v/>
      </c>
    </row>
    <row r="1258">
      <c r="A1258" t="str">
        <v>AutoTable</v>
      </c>
      <c r="D1258" t="str">
        <v>77010-21CE</v>
      </c>
      <c r="E1258" t="str">
        <v>BOMBE Ø100  JAUNE TRAINEE ARGENT</v>
      </c>
      <c r="F1258" t="str">
        <v>ANCIENNES REFS</v>
      </c>
      <c r="G1258" t="str">
        <v/>
      </c>
      <c r="H1258" t="str">
        <v>BOMBE</v>
      </c>
      <c r="I1258" t="str">
        <v>SPHERIQUE</v>
      </c>
      <c r="J1258">
        <v>100</v>
      </c>
      <c r="K1258" t="str">
        <v>PIVOINE TRAINEE</v>
      </c>
      <c r="L1258" t="str">
        <v>JAUNE</v>
      </c>
      <c r="M1258" t="str">
        <v>CN</v>
      </c>
      <c r="N1258" t="str">
        <v>F4</v>
      </c>
      <c r="O1258" t="str">
        <v>1.3G</v>
      </c>
      <c r="P1258" t="str">
        <v>1008-F4-69245226</v>
      </c>
      <c r="Q1258">
        <v>0.361</v>
      </c>
      <c r="R1258" t="str">
        <v>3,5</v>
      </c>
      <c r="S1258">
        <v>100</v>
      </c>
      <c r="T1258" t="str">
        <v>F-00000262</v>
      </c>
      <c r="U1258">
        <v>0</v>
      </c>
      <c r="V1258">
        <v>2.38</v>
      </c>
      <c r="W1258">
        <v>0</v>
      </c>
      <c r="X1258" t="str">
        <v/>
      </c>
    </row>
    <row r="1259">
      <c r="A1259" t="str">
        <v>AutoTable</v>
      </c>
      <c r="D1259" t="str">
        <v>77010-22CE</v>
      </c>
      <c r="E1259" t="str">
        <v>BOMBE Ø100  BLEUE TRAINEE ARGENT</v>
      </c>
      <c r="F1259" t="str">
        <v>ANCIENNES REFS</v>
      </c>
      <c r="G1259" t="str">
        <v/>
      </c>
      <c r="H1259" t="str">
        <v>BOMBE</v>
      </c>
      <c r="I1259" t="str">
        <v>SPHERIQUE</v>
      </c>
      <c r="J1259">
        <v>100</v>
      </c>
      <c r="K1259" t="str">
        <v>PIVOINE TRAINEE</v>
      </c>
      <c r="L1259" t="str">
        <v>BLEU</v>
      </c>
      <c r="M1259" t="str">
        <v>CN</v>
      </c>
      <c r="N1259" t="str">
        <v>F4</v>
      </c>
      <c r="O1259" t="str">
        <v>1.3G</v>
      </c>
      <c r="P1259" t="str">
        <v>1008-F4-69245227</v>
      </c>
      <c r="Q1259">
        <v>0.361</v>
      </c>
      <c r="R1259" t="str">
        <v>3,5</v>
      </c>
      <c r="S1259">
        <v>100</v>
      </c>
      <c r="T1259" t="str">
        <v>F-00000262</v>
      </c>
      <c r="U1259">
        <v>0</v>
      </c>
      <c r="V1259">
        <v>2.38</v>
      </c>
      <c r="W1259">
        <v>0</v>
      </c>
      <c r="X1259" t="str">
        <v/>
      </c>
    </row>
    <row r="1260">
      <c r="A1260" t="str">
        <v>AutoTable</v>
      </c>
      <c r="D1260" t="str">
        <v>77010-26CE</v>
      </c>
      <c r="E1260" t="str">
        <v>BOMBE Ø100  ROUGE TRAINEE ARGENT</v>
      </c>
      <c r="F1260" t="str">
        <v>ANCIENNES REFS</v>
      </c>
      <c r="G1260" t="str">
        <v/>
      </c>
      <c r="H1260" t="str">
        <v>BOMBE</v>
      </c>
      <c r="I1260" t="str">
        <v>SPHERIQUE</v>
      </c>
      <c r="J1260">
        <v>100</v>
      </c>
      <c r="K1260" t="str">
        <v>PIVOINE TRAINEE</v>
      </c>
      <c r="L1260" t="str">
        <v>ROUGE</v>
      </c>
      <c r="M1260" t="str">
        <v>CN</v>
      </c>
      <c r="N1260" t="str">
        <v>F4</v>
      </c>
      <c r="O1260" t="str">
        <v>1.3G</v>
      </c>
      <c r="P1260" t="str">
        <v>1008-F4-69245226</v>
      </c>
      <c r="Q1260">
        <v>0.361</v>
      </c>
      <c r="R1260" t="str">
        <v>3,5</v>
      </c>
      <c r="S1260">
        <v>100</v>
      </c>
      <c r="T1260" t="str">
        <v>F-00000262</v>
      </c>
      <c r="U1260">
        <v>0</v>
      </c>
      <c r="V1260">
        <v>2.38</v>
      </c>
      <c r="W1260">
        <v>0</v>
      </c>
      <c r="X1260" t="str">
        <v/>
      </c>
    </row>
    <row r="1261">
      <c r="A1261" t="str">
        <v>AutoTable</v>
      </c>
      <c r="D1261" t="str">
        <v>77010-42CE</v>
      </c>
      <c r="E1261" t="str">
        <v>BOMBE 100 MM FRISSON</v>
      </c>
      <c r="F1261" t="str">
        <v>ANCIENNES REFS</v>
      </c>
      <c r="G1261" t="str">
        <v/>
      </c>
      <c r="H1261" t="str">
        <v>BOMBE</v>
      </c>
      <c r="I1261" t="str">
        <v>SPHERIQUE</v>
      </c>
      <c r="J1261">
        <v>100</v>
      </c>
      <c r="K1261" t="str">
        <v>PIVOINE</v>
      </c>
      <c r="L1261" t="str">
        <v>FRISSON</v>
      </c>
      <c r="M1261" t="str">
        <v>CN</v>
      </c>
      <c r="N1261" t="str">
        <v>F4</v>
      </c>
      <c r="O1261" t="str">
        <v>1.3G</v>
      </c>
      <c r="P1261" t="str">
        <v>1008-F4-69245226</v>
      </c>
      <c r="Q1261">
        <v>0.366</v>
      </c>
      <c r="R1261" t="str">
        <v>3,5</v>
      </c>
      <c r="S1261">
        <v>100</v>
      </c>
      <c r="T1261" t="str">
        <v>F-00000262</v>
      </c>
      <c r="U1261">
        <v>0</v>
      </c>
      <c r="V1261">
        <v>2.38</v>
      </c>
      <c r="W1261">
        <v>0</v>
      </c>
      <c r="X1261" t="str">
        <v/>
      </c>
    </row>
    <row r="1262">
      <c r="A1262" t="str">
        <v>AutoTable</v>
      </c>
      <c r="D1262" t="str">
        <v>77010-43CE</v>
      </c>
      <c r="E1262" t="str">
        <v>BOMBE Ø100  JAUNE CHGT FRISSON</v>
      </c>
      <c r="F1262" t="str">
        <v>ANCIENNES REFS</v>
      </c>
      <c r="G1262" t="str">
        <v/>
      </c>
      <c r="H1262" t="str">
        <v>BOMBE</v>
      </c>
      <c r="I1262" t="str">
        <v>SPHERIQUE</v>
      </c>
      <c r="J1262">
        <v>100</v>
      </c>
      <c r="K1262" t="str">
        <v>PIVOINE CHANGEMENT</v>
      </c>
      <c r="L1262" t="str">
        <v>JAUNE</v>
      </c>
      <c r="M1262" t="str">
        <v>CN</v>
      </c>
      <c r="N1262" t="str">
        <v>F4</v>
      </c>
      <c r="O1262" t="str">
        <v>1.3G</v>
      </c>
      <c r="P1262" t="str">
        <v>1008-F4-69245226</v>
      </c>
      <c r="Q1262">
        <v>0.335</v>
      </c>
      <c r="R1262" t="str">
        <v>3,5</v>
      </c>
      <c r="S1262">
        <v>100</v>
      </c>
      <c r="T1262" t="str">
        <v>F-00000262</v>
      </c>
      <c r="U1262">
        <v>0</v>
      </c>
      <c r="V1262">
        <v>2.35</v>
      </c>
      <c r="W1262">
        <v>0</v>
      </c>
      <c r="X1262" t="str">
        <v/>
      </c>
    </row>
    <row r="1263">
      <c r="A1263" t="str">
        <v>AutoTable</v>
      </c>
      <c r="D1263" t="str">
        <v>77010-44CE</v>
      </c>
      <c r="E1263" t="str">
        <v>BOMBE Ø100  BLEUE CHGT FRISSON</v>
      </c>
      <c r="F1263" t="str">
        <v>ANCIENNES REFS</v>
      </c>
      <c r="G1263" t="str">
        <v/>
      </c>
      <c r="H1263" t="str">
        <v>BOMBE</v>
      </c>
      <c r="I1263" t="str">
        <v>SPHERIQUE</v>
      </c>
      <c r="J1263">
        <v>100</v>
      </c>
      <c r="K1263" t="str">
        <v>PIVOINE CHANGEMENT</v>
      </c>
      <c r="L1263" t="str">
        <v>BLEU</v>
      </c>
      <c r="M1263" t="str">
        <v>CN</v>
      </c>
      <c r="N1263" t="str">
        <v>F4</v>
      </c>
      <c r="O1263" t="str">
        <v>1.3G</v>
      </c>
      <c r="P1263" t="str">
        <v>1008-F4-69245227</v>
      </c>
      <c r="Q1263">
        <v>0.335</v>
      </c>
      <c r="R1263" t="str">
        <v>3,5</v>
      </c>
      <c r="S1263">
        <v>100</v>
      </c>
      <c r="T1263" t="str">
        <v>F-00000262</v>
      </c>
      <c r="U1263">
        <v>0</v>
      </c>
      <c r="V1263">
        <v>2.268</v>
      </c>
      <c r="W1263">
        <v>0</v>
      </c>
      <c r="X1263" t="str">
        <v/>
      </c>
    </row>
    <row r="1264">
      <c r="A1264" t="str">
        <v>AutoTable</v>
      </c>
      <c r="D1264" t="str">
        <v>77010-45CE</v>
      </c>
      <c r="E1264" t="str">
        <v>BOMBE Ø100 VERTE CHGT FRISSON</v>
      </c>
      <c r="F1264" t="str">
        <v>ANCIENNES REFS</v>
      </c>
      <c r="G1264" t="str">
        <v/>
      </c>
      <c r="H1264" t="str">
        <v>BOMBE</v>
      </c>
      <c r="I1264" t="str">
        <v>SPHERIQUE</v>
      </c>
      <c r="J1264">
        <v>100</v>
      </c>
      <c r="K1264" t="str">
        <v>PIVOINE CHANGEMENT</v>
      </c>
      <c r="L1264" t="str">
        <v>VERT</v>
      </c>
      <c r="M1264" t="str">
        <v>CN</v>
      </c>
      <c r="N1264" t="str">
        <v>F4</v>
      </c>
      <c r="O1264" t="str">
        <v>1.3G</v>
      </c>
      <c r="P1264" t="str">
        <v>1008-F4-69245227</v>
      </c>
      <c r="Q1264">
        <v>0.335</v>
      </c>
      <c r="R1264" t="str">
        <v>3,5</v>
      </c>
      <c r="S1264">
        <v>100</v>
      </c>
      <c r="T1264" t="str">
        <v>F-00000262</v>
      </c>
      <c r="U1264">
        <v>0</v>
      </c>
      <c r="V1264">
        <v>2.37</v>
      </c>
      <c r="W1264">
        <v>0</v>
      </c>
      <c r="X1264" t="str">
        <v/>
      </c>
    </row>
    <row r="1265">
      <c r="A1265" t="str">
        <v>AutoTable</v>
      </c>
      <c r="D1265" t="str">
        <v>77010-47</v>
      </c>
      <c r="E1265" t="str">
        <v>BOMBE 100 MM OR CHGT FRISSON AD/BB/61259  K3</v>
      </c>
      <c r="F1265" t="str">
        <v>ANCIENNES REFS</v>
      </c>
      <c r="G1265" t="str">
        <v/>
      </c>
      <c r="H1265" t="str">
        <v>BOMBE</v>
      </c>
      <c r="I1265" t="str">
        <v>SPHERIQUE</v>
      </c>
      <c r="J1265">
        <v>100</v>
      </c>
      <c r="K1265" t="str">
        <v>PIVOINE CHANGEMENT</v>
      </c>
      <c r="L1265" t="str">
        <v/>
      </c>
      <c r="M1265" t="str">
        <v>CN</v>
      </c>
      <c r="N1265" t="str">
        <v>K3</v>
      </c>
      <c r="O1265" t="str">
        <v>1.3G</v>
      </c>
      <c r="P1265" t="str">
        <v>AD/BB/61259</v>
      </c>
      <c r="Q1265">
        <v>0.335</v>
      </c>
      <c r="R1265" t="str">
        <v>3,5</v>
      </c>
      <c r="S1265">
        <v>130</v>
      </c>
      <c r="T1265" t="str">
        <v>F-00000262</v>
      </c>
      <c r="U1265">
        <v>0</v>
      </c>
      <c r="V1265">
        <v>2.4</v>
      </c>
      <c r="W1265">
        <v>0</v>
      </c>
      <c r="X1265" t="str">
        <v/>
      </c>
    </row>
    <row r="1266">
      <c r="A1266" t="str">
        <v>AutoTable</v>
      </c>
      <c r="D1266" t="str">
        <v>77010-49CE</v>
      </c>
      <c r="E1266" t="str">
        <v>BOMBE Ø100 VIOLET CHGT FRISSON</v>
      </c>
      <c r="F1266" t="str">
        <v>ANCIENNES REFS</v>
      </c>
      <c r="G1266" t="str">
        <v/>
      </c>
      <c r="H1266" t="str">
        <v>BOMBE</v>
      </c>
      <c r="I1266" t="str">
        <v>SPHERIQUE</v>
      </c>
      <c r="J1266">
        <v>100</v>
      </c>
      <c r="K1266" t="str">
        <v>PIVOINE CHANGEMENT</v>
      </c>
      <c r="L1266" t="str">
        <v>VIOLET</v>
      </c>
      <c r="M1266" t="str">
        <v>CN</v>
      </c>
      <c r="N1266" t="str">
        <v>F4</v>
      </c>
      <c r="O1266" t="str">
        <v>1.3G</v>
      </c>
      <c r="P1266" t="str">
        <v>1008-F4-69245226</v>
      </c>
      <c r="Q1266">
        <v>0.335</v>
      </c>
      <c r="R1266" t="str">
        <v>3,5</v>
      </c>
      <c r="S1266">
        <v>100</v>
      </c>
      <c r="T1266" t="str">
        <v>F-00000262</v>
      </c>
      <c r="U1266">
        <v>0</v>
      </c>
      <c r="V1266">
        <v>2.268</v>
      </c>
      <c r="W1266">
        <v>0</v>
      </c>
      <c r="X1266" t="str">
        <v/>
      </c>
    </row>
    <row r="1267">
      <c r="A1267" t="str">
        <v>AutoTable</v>
      </c>
      <c r="D1267" t="str">
        <v>77010-59CE</v>
      </c>
      <c r="E1267" t="str">
        <v>BOMBE Ø100  ROUGE CHGT FRISSON</v>
      </c>
      <c r="F1267" t="str">
        <v>ANCIENNES REFS</v>
      </c>
      <c r="G1267" t="str">
        <v/>
      </c>
      <c r="H1267" t="str">
        <v>BOMBE</v>
      </c>
      <c r="I1267" t="str">
        <v>SPHERIQUE</v>
      </c>
      <c r="J1267">
        <v>100</v>
      </c>
      <c r="K1267" t="str">
        <v>PIVOINE CHANGEMENT</v>
      </c>
      <c r="L1267" t="str">
        <v>ROUGE</v>
      </c>
      <c r="M1267" t="str">
        <v>CN</v>
      </c>
      <c r="N1267" t="str">
        <v>F4</v>
      </c>
      <c r="O1267" t="str">
        <v>1.3G</v>
      </c>
      <c r="P1267" t="str">
        <v>1008-F4-69245227</v>
      </c>
      <c r="Q1267">
        <v>0.335</v>
      </c>
      <c r="R1267" t="str">
        <v>3,5</v>
      </c>
      <c r="S1267">
        <v>100</v>
      </c>
      <c r="T1267" t="str">
        <v>F-00000262</v>
      </c>
      <c r="U1267">
        <v>0</v>
      </c>
      <c r="V1267">
        <v>2.38</v>
      </c>
      <c r="W1267">
        <v>0</v>
      </c>
      <c r="X1267" t="str">
        <v/>
      </c>
    </row>
    <row r="1268">
      <c r="A1268" t="str">
        <v>AutoTable</v>
      </c>
      <c r="D1268" t="str">
        <v>77010-72CE</v>
      </c>
      <c r="E1268" t="str">
        <v>BBE Ø100 ARAIGNÉE BLEU TR. ARGT + TC BLEU TR. ARGT</v>
      </c>
      <c r="F1268" t="str">
        <v>1</v>
      </c>
      <c r="G1268" t="str">
        <v/>
      </c>
      <c r="H1268" t="str">
        <v>BOMBE</v>
      </c>
      <c r="I1268" t="str">
        <v>SPHERIQUE</v>
      </c>
      <c r="J1268">
        <v>100</v>
      </c>
      <c r="K1268" t="str">
        <v>PLEUREUR</v>
      </c>
      <c r="L1268" t="str">
        <v>BLEU</v>
      </c>
      <c r="M1268" t="str">
        <v>CN</v>
      </c>
      <c r="N1268" t="str">
        <v>F4</v>
      </c>
      <c r="O1268" t="str">
        <v>1.3G</v>
      </c>
      <c r="P1268" t="str">
        <v>1008-F4-69245227</v>
      </c>
      <c r="Q1268">
        <v>0.383</v>
      </c>
      <c r="R1268" t="str">
        <v>3,5</v>
      </c>
      <c r="S1268">
        <v>100</v>
      </c>
      <c r="T1268" t="str">
        <v>F-00000262</v>
      </c>
      <c r="U1268">
        <v>27</v>
      </c>
      <c r="V1268">
        <v>2.49185</v>
      </c>
      <c r="W1268">
        <v>15</v>
      </c>
      <c r="X1268" t="str">
        <v>https://tinyurl.com/y63kt6j5</v>
      </c>
    </row>
    <row r="1269">
      <c r="A1269" t="str">
        <v>AutoTable</v>
      </c>
      <c r="D1269" t="str">
        <v>77010-74CE</v>
      </c>
      <c r="E1269" t="str">
        <v>BOMBE Ø100 ARAIGNEE JAUNE AVEC TRONC</v>
      </c>
      <c r="F1269" t="str">
        <v>ANCIENNES REFS</v>
      </c>
      <c r="G1269" t="str">
        <v/>
      </c>
      <c r="H1269" t="str">
        <v>BOMBE</v>
      </c>
      <c r="I1269" t="str">
        <v>SPHERIQUE</v>
      </c>
      <c r="J1269">
        <v>100</v>
      </c>
      <c r="K1269" t="str">
        <v>ARAIGNEE TRONC</v>
      </c>
      <c r="L1269" t="str">
        <v>JAUNE</v>
      </c>
      <c r="M1269" t="str">
        <v>CN</v>
      </c>
      <c r="N1269" t="str">
        <v>F4</v>
      </c>
      <c r="O1269" t="str">
        <v>1.3G</v>
      </c>
      <c r="P1269" t="str">
        <v>1008-F4-69245227</v>
      </c>
      <c r="Q1269">
        <v>0.397</v>
      </c>
      <c r="R1269" t="str">
        <v>3,5</v>
      </c>
      <c r="S1269">
        <v>100</v>
      </c>
      <c r="T1269" t="str">
        <v>F-00000262</v>
      </c>
      <c r="U1269">
        <v>0</v>
      </c>
      <c r="V1269">
        <v>2.268</v>
      </c>
      <c r="W1269">
        <v>0</v>
      </c>
      <c r="X1269" t="str">
        <v/>
      </c>
    </row>
    <row r="1270">
      <c r="A1270" t="str">
        <v>AutoTable</v>
      </c>
      <c r="D1270" t="str">
        <v>77010-75CE</v>
      </c>
      <c r="E1270" t="str">
        <v>BBE Ø100 ARAIGNÉE VERT TR. ARGT + TC VERT TR. ARGT</v>
      </c>
      <c r="F1270" t="str">
        <v>1</v>
      </c>
      <c r="G1270" t="str">
        <v/>
      </c>
      <c r="H1270" t="str">
        <v>BOMBE</v>
      </c>
      <c r="I1270" t="str">
        <v>SPHERIQUE</v>
      </c>
      <c r="J1270">
        <v>100</v>
      </c>
      <c r="K1270" t="str">
        <v>PLEUREUR</v>
      </c>
      <c r="L1270" t="str">
        <v>VERT</v>
      </c>
      <c r="M1270" t="str">
        <v>CN</v>
      </c>
      <c r="N1270" t="str">
        <v>F4</v>
      </c>
      <c r="O1270" t="str">
        <v>1.3G</v>
      </c>
      <c r="P1270" t="str">
        <v>1008-F4-69245227</v>
      </c>
      <c r="Q1270">
        <v>0.383</v>
      </c>
      <c r="R1270" t="str">
        <v>3,5</v>
      </c>
      <c r="S1270">
        <v>100</v>
      </c>
      <c r="T1270" t="str">
        <v>F-00000262</v>
      </c>
      <c r="U1270">
        <v>9</v>
      </c>
      <c r="V1270">
        <v>2.26778</v>
      </c>
      <c r="W1270">
        <v>0</v>
      </c>
      <c r="X1270" t="str">
        <v>https://youtu.be/gEfOg5Cu5DU</v>
      </c>
    </row>
    <row r="1271">
      <c r="A1271" t="str">
        <v>AutoTable</v>
      </c>
      <c r="D1271" t="str">
        <v>77010-76CE</v>
      </c>
      <c r="E1271" t="str">
        <v>BBE Ø100 ARAIGNÉE ROUGE TR. ARGT + TC RGE TR. ARGT</v>
      </c>
      <c r="F1271" t="str">
        <v>1</v>
      </c>
      <c r="G1271" t="str">
        <v/>
      </c>
      <c r="H1271" t="str">
        <v>BOMBE</v>
      </c>
      <c r="I1271" t="str">
        <v>SPHERIQUE</v>
      </c>
      <c r="J1271">
        <v>100</v>
      </c>
      <c r="K1271" t="str">
        <v>PLEUREUR</v>
      </c>
      <c r="L1271" t="str">
        <v>ROUGE</v>
      </c>
      <c r="M1271" t="str">
        <v>CN</v>
      </c>
      <c r="N1271" t="str">
        <v>F4</v>
      </c>
      <c r="O1271" t="str">
        <v>1.3G</v>
      </c>
      <c r="P1271" t="str">
        <v>1008-F4-69245227</v>
      </c>
      <c r="Q1271">
        <v>0.383</v>
      </c>
      <c r="R1271" t="str">
        <v>3,5</v>
      </c>
      <c r="S1271">
        <v>100</v>
      </c>
      <c r="T1271" t="str">
        <v>F-00000262</v>
      </c>
      <c r="U1271">
        <v>167</v>
      </c>
      <c r="V1271">
        <v>2.27277</v>
      </c>
      <c r="W1271">
        <v>6</v>
      </c>
      <c r="X1271" t="str">
        <v>https://youtu.be/_dU_7tWXeIs</v>
      </c>
    </row>
    <row r="1272">
      <c r="A1272" t="str">
        <v>AutoTable</v>
      </c>
      <c r="D1272" t="str">
        <v>77010-78CE</v>
      </c>
      <c r="E1272" t="str">
        <v>BOMBE Ø100 ARAIGNEE FRISSON AVEC TRONC</v>
      </c>
      <c r="F1272" t="str">
        <v>ANCIENNES REFS</v>
      </c>
      <c r="G1272" t="str">
        <v/>
      </c>
      <c r="H1272" t="str">
        <v>BOMBE</v>
      </c>
      <c r="I1272" t="str">
        <v>SPHERIQUE</v>
      </c>
      <c r="J1272">
        <v>100</v>
      </c>
      <c r="K1272" t="str">
        <v>ARAIGNEE TRONC</v>
      </c>
      <c r="L1272" t="str">
        <v>FRISSON</v>
      </c>
      <c r="M1272" t="str">
        <v>CN</v>
      </c>
      <c r="N1272" t="str">
        <v>F4</v>
      </c>
      <c r="O1272" t="str">
        <v>1.3G</v>
      </c>
      <c r="P1272" t="str">
        <v>1008-F4-69245227</v>
      </c>
      <c r="Q1272">
        <v>0.397</v>
      </c>
      <c r="R1272" t="str">
        <v>3,5</v>
      </c>
      <c r="S1272">
        <v>100</v>
      </c>
      <c r="T1272" t="str">
        <v>F-00000262</v>
      </c>
      <c r="U1272">
        <v>0</v>
      </c>
      <c r="V1272">
        <v>2.38</v>
      </c>
      <c r="W1272">
        <v>0</v>
      </c>
      <c r="X1272" t="str">
        <v/>
      </c>
    </row>
    <row r="1273">
      <c r="A1273" t="str">
        <v>AutoTable</v>
      </c>
      <c r="D1273" t="str">
        <v>77010-81CE</v>
      </c>
      <c r="E1273" t="str">
        <v>BBE Ø100 FILET D'OR (PREMIUM)</v>
      </c>
      <c r="F1273" t="str">
        <v>1</v>
      </c>
      <c r="G1273" t="str">
        <v/>
      </c>
      <c r="H1273" t="str">
        <v>BOMBE</v>
      </c>
      <c r="I1273" t="str">
        <v>SPHERIQUE</v>
      </c>
      <c r="J1273">
        <v>100</v>
      </c>
      <c r="K1273" t="str">
        <v>PLEUREUR</v>
      </c>
      <c r="L1273" t="str">
        <v>KAMURO</v>
      </c>
      <c r="M1273" t="str">
        <v>CN</v>
      </c>
      <c r="N1273" t="str">
        <v>F4</v>
      </c>
      <c r="O1273" t="str">
        <v>1.3G</v>
      </c>
      <c r="P1273" t="str">
        <v>1008-F4-69245226</v>
      </c>
      <c r="Q1273">
        <v>0.304</v>
      </c>
      <c r="R1273" t="str">
        <v>3,5</v>
      </c>
      <c r="S1273">
        <v>100</v>
      </c>
      <c r="T1273" t="str">
        <v>F-00000262</v>
      </c>
      <c r="U1273">
        <v>578</v>
      </c>
      <c r="V1273">
        <v>2.48439</v>
      </c>
      <c r="W1273">
        <v>0</v>
      </c>
      <c r="X1273" t="str">
        <v>https://tinyurl.com/y36dck9p</v>
      </c>
    </row>
    <row r="1274">
      <c r="A1274" t="str">
        <v>AutoTable</v>
      </c>
      <c r="D1274" t="str">
        <v>77010-82CE</v>
      </c>
      <c r="E1274" t="str">
        <v>BBE Ø100 FILET FRISSON</v>
      </c>
      <c r="F1274" t="str">
        <v>1</v>
      </c>
      <c r="G1274" t="str">
        <v/>
      </c>
      <c r="H1274" t="str">
        <v>BOMBE</v>
      </c>
      <c r="I1274" t="str">
        <v>SPHERIQUE</v>
      </c>
      <c r="J1274">
        <v>100</v>
      </c>
      <c r="K1274" t="str">
        <v>CREPITANT</v>
      </c>
      <c r="L1274" t="str">
        <v>ARGENT</v>
      </c>
      <c r="M1274" t="str">
        <v>CN</v>
      </c>
      <c r="N1274" t="str">
        <v>F4</v>
      </c>
      <c r="O1274" t="str">
        <v>1.3G</v>
      </c>
      <c r="P1274" t="str">
        <v>1008-F4-69245227</v>
      </c>
      <c r="Q1274">
        <v>0.305</v>
      </c>
      <c r="R1274" t="str">
        <v>3,5</v>
      </c>
      <c r="S1274">
        <v>100</v>
      </c>
      <c r="T1274" t="str">
        <v>F-00000262</v>
      </c>
      <c r="U1274">
        <v>65</v>
      </c>
      <c r="V1274">
        <v>2.55771</v>
      </c>
      <c r="W1274">
        <v>8</v>
      </c>
      <c r="X1274" t="str">
        <v>https://youtu.be/7z767l4UF9k</v>
      </c>
    </row>
    <row r="1275">
      <c r="A1275" t="str">
        <v>AutoTable</v>
      </c>
      <c r="D1275" t="str">
        <v>77075-07CE</v>
      </c>
      <c r="E1275" t="str">
        <v>BOMBE Ø75  PIVOINE OR</v>
      </c>
      <c r="F1275" t="str">
        <v>ANCIENNES REFS</v>
      </c>
      <c r="G1275" t="str">
        <v/>
      </c>
      <c r="H1275" t="str">
        <v>BOMBE</v>
      </c>
      <c r="I1275" t="str">
        <v>SPHERIQUE</v>
      </c>
      <c r="J1275">
        <v>75</v>
      </c>
      <c r="K1275" t="str">
        <v>PIVOINE</v>
      </c>
      <c r="L1275" t="str">
        <v>OR</v>
      </c>
      <c r="M1275" t="str">
        <v>CN</v>
      </c>
      <c r="N1275" t="str">
        <v>F4</v>
      </c>
      <c r="O1275" t="str">
        <v>1.3G</v>
      </c>
      <c r="P1275" t="str">
        <v>1008-F4-69245224</v>
      </c>
      <c r="Q1275">
        <v>0.176</v>
      </c>
      <c r="R1275" t="str">
        <v>3</v>
      </c>
      <c r="S1275">
        <v>75</v>
      </c>
      <c r="T1275" t="str">
        <v>F-00000262</v>
      </c>
      <c r="U1275">
        <v>0</v>
      </c>
      <c r="V1275">
        <v>1.31683</v>
      </c>
      <c r="W1275">
        <v>0</v>
      </c>
      <c r="X1275" t="str">
        <v/>
      </c>
    </row>
    <row r="1276">
      <c r="A1276" t="str">
        <v>AutoTable</v>
      </c>
      <c r="D1276" t="str">
        <v>77075-20CE</v>
      </c>
      <c r="E1276" t="str">
        <v>BOMBE 75 MM VIOLETTE TRAINEE ARGENT</v>
      </c>
      <c r="F1276" t="str">
        <v>ANCIENNES REFS</v>
      </c>
      <c r="G1276" t="str">
        <v/>
      </c>
      <c r="H1276" t="str">
        <v>BOMBE</v>
      </c>
      <c r="I1276" t="str">
        <v>SPHERIQUE</v>
      </c>
      <c r="J1276">
        <v>75</v>
      </c>
      <c r="K1276" t="str">
        <v>PIVOINE TRAINEE</v>
      </c>
      <c r="L1276" t="str">
        <v>VIOLET</v>
      </c>
      <c r="M1276" t="str">
        <v>CN</v>
      </c>
      <c r="N1276" t="str">
        <v>F4</v>
      </c>
      <c r="O1276" t="str">
        <v>1.3G</v>
      </c>
      <c r="P1276" t="str">
        <v>1008-F4-69245223</v>
      </c>
      <c r="Q1276">
        <v>0.165</v>
      </c>
      <c r="R1276" t="str">
        <v>3</v>
      </c>
      <c r="S1276">
        <v>75</v>
      </c>
      <c r="T1276" t="str">
        <v>F-00000262</v>
      </c>
      <c r="U1276">
        <v>0</v>
      </c>
      <c r="V1276">
        <v>1.106</v>
      </c>
      <c r="W1276">
        <v>0</v>
      </c>
      <c r="X1276" t="str">
        <v/>
      </c>
    </row>
    <row r="1277">
      <c r="A1277" t="str">
        <v>AutoTable</v>
      </c>
      <c r="D1277" t="str">
        <v>77075-21CE</v>
      </c>
      <c r="E1277" t="str">
        <v>BOMBE 75 MM JAUNE TRAINEE ARGENT</v>
      </c>
      <c r="F1277" t="str">
        <v>ANCIENNES REFS</v>
      </c>
      <c r="G1277" t="str">
        <v/>
      </c>
      <c r="H1277" t="str">
        <v>BOMBE</v>
      </c>
      <c r="I1277" t="str">
        <v>SPHERIQUE</v>
      </c>
      <c r="J1277">
        <v>75</v>
      </c>
      <c r="K1277" t="str">
        <v>PIVOINE TRAINEE</v>
      </c>
      <c r="L1277" t="str">
        <v>JAUNE</v>
      </c>
      <c r="M1277" t="str">
        <v>CN</v>
      </c>
      <c r="N1277" t="str">
        <v>F4</v>
      </c>
      <c r="O1277" t="str">
        <v>1.3G</v>
      </c>
      <c r="P1277" t="str">
        <v>1008-F4-6925223</v>
      </c>
      <c r="Q1277">
        <v>0.165</v>
      </c>
      <c r="R1277" t="str">
        <v>3</v>
      </c>
      <c r="S1277">
        <v>75</v>
      </c>
      <c r="T1277" t="str">
        <v>F-00000262</v>
      </c>
      <c r="U1277">
        <v>0</v>
      </c>
      <c r="V1277">
        <v>0</v>
      </c>
      <c r="W1277">
        <v>0</v>
      </c>
      <c r="X1277" t="str">
        <v/>
      </c>
    </row>
    <row r="1278">
      <c r="A1278" t="str">
        <v>AutoTable</v>
      </c>
      <c r="D1278" t="str">
        <v>77075-22CE</v>
      </c>
      <c r="E1278" t="str">
        <v>BOMBE 75 MM BLEUE TRAINEE ARGENT</v>
      </c>
      <c r="F1278" t="str">
        <v>ANCIENNES REFS</v>
      </c>
      <c r="G1278" t="str">
        <v/>
      </c>
      <c r="H1278" t="str">
        <v>BOMBE</v>
      </c>
      <c r="I1278" t="str">
        <v>SPHERIQUE</v>
      </c>
      <c r="J1278">
        <v>75</v>
      </c>
      <c r="K1278" t="str">
        <v>PIVOINE TRAINEE</v>
      </c>
      <c r="L1278" t="str">
        <v>BLEU</v>
      </c>
      <c r="M1278" t="str">
        <v>CN</v>
      </c>
      <c r="N1278" t="str">
        <v>F4</v>
      </c>
      <c r="O1278" t="str">
        <v>1.3G</v>
      </c>
      <c r="P1278" t="str">
        <v>1008-F4-69245223</v>
      </c>
      <c r="Q1278">
        <v>0.165</v>
      </c>
      <c r="R1278" t="str">
        <v>3</v>
      </c>
      <c r="S1278">
        <v>75</v>
      </c>
      <c r="T1278" t="str">
        <v>F-00000262</v>
      </c>
      <c r="U1278">
        <v>0</v>
      </c>
      <c r="V1278">
        <v>1.106</v>
      </c>
      <c r="W1278">
        <v>0</v>
      </c>
      <c r="X1278" t="str">
        <v/>
      </c>
    </row>
    <row r="1279">
      <c r="A1279" t="str">
        <v>AutoTable</v>
      </c>
      <c r="D1279" t="str">
        <v>77075-25CE</v>
      </c>
      <c r="E1279" t="str">
        <v>BOMBE 75 MM VERTE TRAINEE ARGENT</v>
      </c>
      <c r="F1279" t="str">
        <v>ANCIENNES REFS</v>
      </c>
      <c r="G1279" t="str">
        <v/>
      </c>
      <c r="H1279" t="str">
        <v>BOMBE</v>
      </c>
      <c r="I1279" t="str">
        <v>SPHERIQUE</v>
      </c>
      <c r="J1279">
        <v>75</v>
      </c>
      <c r="K1279" t="str">
        <v>PIVOINE TRAINEE</v>
      </c>
      <c r="L1279" t="str">
        <v>VERT</v>
      </c>
      <c r="M1279" t="str">
        <v>CN</v>
      </c>
      <c r="N1279" t="str">
        <v>F4</v>
      </c>
      <c r="O1279" t="str">
        <v>1.3G</v>
      </c>
      <c r="P1279" t="str">
        <v>1008-F4-69245223</v>
      </c>
      <c r="Q1279">
        <v>0.165</v>
      </c>
      <c r="R1279" t="str">
        <v>3</v>
      </c>
      <c r="S1279">
        <v>75</v>
      </c>
      <c r="T1279" t="str">
        <v>F-00000262</v>
      </c>
      <c r="U1279">
        <v>0</v>
      </c>
      <c r="V1279">
        <v>1.31667</v>
      </c>
      <c r="W1279">
        <v>0</v>
      </c>
      <c r="X1279" t="str">
        <v/>
      </c>
    </row>
    <row r="1280">
      <c r="A1280" t="str">
        <v>AutoTable</v>
      </c>
      <c r="D1280" t="str">
        <v>77075-26CE</v>
      </c>
      <c r="E1280" t="str">
        <v>BOMBE Ø75  ROUGE TRAINEE ARGENT</v>
      </c>
      <c r="F1280" t="str">
        <v>OPPORTUNITE</v>
      </c>
      <c r="G1280" t="str">
        <v/>
      </c>
      <c r="H1280" t="str">
        <v>BOMBE</v>
      </c>
      <c r="I1280" t="str">
        <v>SPHERIQUE</v>
      </c>
      <c r="J1280">
        <v>75</v>
      </c>
      <c r="K1280" t="str">
        <v>PIVOINE TRAINEE</v>
      </c>
      <c r="L1280" t="str">
        <v>ROUGE</v>
      </c>
      <c r="M1280" t="str">
        <v>CN</v>
      </c>
      <c r="N1280" t="str">
        <v>F4</v>
      </c>
      <c r="O1280" t="str">
        <v>1.3G</v>
      </c>
      <c r="P1280" t="str">
        <v>1008-F4-69245223</v>
      </c>
      <c r="Q1280">
        <v>0.165</v>
      </c>
      <c r="R1280" t="str">
        <v>3</v>
      </c>
      <c r="S1280">
        <v>75</v>
      </c>
      <c r="T1280" t="str">
        <v>F-00000262</v>
      </c>
      <c r="U1280">
        <v>48</v>
      </c>
      <c r="V1280">
        <v>1.10583</v>
      </c>
      <c r="W1280">
        <v>0</v>
      </c>
      <c r="X1280" t="str">
        <v/>
      </c>
    </row>
    <row r="1281">
      <c r="A1281" t="str">
        <v>AutoTable</v>
      </c>
      <c r="D1281" t="str">
        <v>77075-29CE</v>
      </c>
      <c r="E1281" t="str">
        <v>BOMBE Ø75  ARGENT TRAINEE ARGENT</v>
      </c>
      <c r="F1281" t="str">
        <v>ANCIENNES REFS</v>
      </c>
      <c r="G1281" t="str">
        <v/>
      </c>
      <c r="H1281" t="str">
        <v>BOMBE</v>
      </c>
      <c r="I1281" t="str">
        <v>SPHERIQUE</v>
      </c>
      <c r="J1281">
        <v>75</v>
      </c>
      <c r="K1281" t="str">
        <v>PIVOINE TRAINEE</v>
      </c>
      <c r="L1281" t="str">
        <v>ARGENT</v>
      </c>
      <c r="M1281" t="str">
        <v>CN</v>
      </c>
      <c r="N1281" t="str">
        <v>F4</v>
      </c>
      <c r="O1281" t="str">
        <v>1.3G</v>
      </c>
      <c r="P1281" t="str">
        <v>1008-F4-69245223</v>
      </c>
      <c r="Q1281">
        <v>0.165</v>
      </c>
      <c r="R1281" t="str">
        <v>3</v>
      </c>
      <c r="S1281">
        <v>75</v>
      </c>
      <c r="T1281" t="str">
        <v>F-00000262</v>
      </c>
      <c r="U1281">
        <v>0</v>
      </c>
      <c r="V1281">
        <v>1.106</v>
      </c>
      <c r="W1281">
        <v>0</v>
      </c>
      <c r="X1281" t="str">
        <v/>
      </c>
    </row>
    <row r="1282">
      <c r="A1282" t="str">
        <v>AutoTable</v>
      </c>
      <c r="D1282" t="str">
        <v>77075-43CE</v>
      </c>
      <c r="E1282" t="str">
        <v>BOMBE Ø75  JAUNE CHGT FRISSON</v>
      </c>
      <c r="F1282" t="str">
        <v>ANCIENNES REFS</v>
      </c>
      <c r="G1282" t="str">
        <v/>
      </c>
      <c r="H1282" t="str">
        <v>BOMBE</v>
      </c>
      <c r="I1282" t="str">
        <v>SPHERIQUE</v>
      </c>
      <c r="J1282">
        <v>75</v>
      </c>
      <c r="K1282" t="str">
        <v>PIVOINE CHANGEMENT</v>
      </c>
      <c r="L1282" t="str">
        <v>JAUNE</v>
      </c>
      <c r="M1282" t="str">
        <v>CN</v>
      </c>
      <c r="N1282" t="str">
        <v>F4</v>
      </c>
      <c r="O1282" t="str">
        <v>1.3G</v>
      </c>
      <c r="P1282" t="str">
        <v>1008-F4-69245224</v>
      </c>
      <c r="Q1282">
        <v>0.157</v>
      </c>
      <c r="R1282" t="str">
        <v>3</v>
      </c>
      <c r="S1282">
        <v>75</v>
      </c>
      <c r="T1282" t="str">
        <v>F-00000262</v>
      </c>
      <c r="U1282">
        <v>0</v>
      </c>
      <c r="V1282">
        <v>1.16</v>
      </c>
      <c r="W1282">
        <v>0</v>
      </c>
      <c r="X1282" t="str">
        <v/>
      </c>
    </row>
    <row r="1283">
      <c r="A1283" t="str">
        <v>AutoTable</v>
      </c>
      <c r="D1283" t="str">
        <v>77075-44CE</v>
      </c>
      <c r="E1283" t="str">
        <v>BOMBE Ø75  BLEU CHGT FRISSON</v>
      </c>
      <c r="F1283" t="str">
        <v>ANCIENNES REFS</v>
      </c>
      <c r="G1283" t="str">
        <v/>
      </c>
      <c r="H1283" t="str">
        <v>BOMBE</v>
      </c>
      <c r="I1283" t="str">
        <v>SPHERIQUE</v>
      </c>
      <c r="J1283">
        <v>75</v>
      </c>
      <c r="K1283" t="str">
        <v>PIVOINE CHANGEMENT</v>
      </c>
      <c r="L1283" t="str">
        <v>FRISSON</v>
      </c>
      <c r="M1283" t="str">
        <v>CN</v>
      </c>
      <c r="N1283" t="str">
        <v>F4</v>
      </c>
      <c r="O1283" t="str">
        <v>1.3G</v>
      </c>
      <c r="P1283" t="str">
        <v>1008-F4-69245223</v>
      </c>
      <c r="Q1283">
        <v>0.157</v>
      </c>
      <c r="R1283" t="str">
        <v>3</v>
      </c>
      <c r="S1283">
        <v>75</v>
      </c>
      <c r="T1283" t="str">
        <v>F-00000262</v>
      </c>
      <c r="U1283">
        <v>0</v>
      </c>
      <c r="V1283">
        <v>1.106</v>
      </c>
      <c r="W1283">
        <v>0</v>
      </c>
      <c r="X1283" t="str">
        <v/>
      </c>
    </row>
    <row r="1284">
      <c r="A1284" t="str">
        <v>AutoTable</v>
      </c>
      <c r="D1284" t="str">
        <v>77075-45CE</v>
      </c>
      <c r="E1284" t="str">
        <v>BOMBE Ø75 VERT CHGT FRISSON</v>
      </c>
      <c r="F1284" t="str">
        <v>ANCIENNES REFS</v>
      </c>
      <c r="G1284" t="str">
        <v/>
      </c>
      <c r="H1284" t="str">
        <v>BOMBE</v>
      </c>
      <c r="I1284" t="str">
        <v>SPHERIQUE</v>
      </c>
      <c r="J1284">
        <v>75</v>
      </c>
      <c r="K1284" t="str">
        <v>PIVOINE CHANGEMENT</v>
      </c>
      <c r="L1284" t="str">
        <v>VERT</v>
      </c>
      <c r="M1284" t="str">
        <v>CN</v>
      </c>
      <c r="N1284" t="str">
        <v>F4</v>
      </c>
      <c r="O1284" t="str">
        <v>1.3G</v>
      </c>
      <c r="P1284" t="str">
        <v>1008-F4-69245224</v>
      </c>
      <c r="Q1284">
        <v>0.157</v>
      </c>
      <c r="R1284" t="str">
        <v>3</v>
      </c>
      <c r="S1284">
        <v>75</v>
      </c>
      <c r="T1284" t="str">
        <v>F-00000262</v>
      </c>
      <c r="U1284">
        <v>0</v>
      </c>
      <c r="V1284">
        <v>1.106</v>
      </c>
      <c r="W1284">
        <v>0</v>
      </c>
      <c r="X1284" t="str">
        <v/>
      </c>
    </row>
    <row r="1285">
      <c r="A1285" t="str">
        <v>AutoTable</v>
      </c>
      <c r="D1285" t="str">
        <v>77075-47CE</v>
      </c>
      <c r="E1285" t="str">
        <v>BOMBE Ø75  OR CHGT FRISSON</v>
      </c>
      <c r="F1285" t="str">
        <v>ANCIENNES REFS</v>
      </c>
      <c r="G1285" t="str">
        <v/>
      </c>
      <c r="H1285" t="str">
        <v>BOMBE</v>
      </c>
      <c r="I1285" t="str">
        <v>SPHERIQUE</v>
      </c>
      <c r="J1285">
        <v>75</v>
      </c>
      <c r="K1285" t="str">
        <v>PIVOINE CHANGEMENT</v>
      </c>
      <c r="L1285" t="str">
        <v>OR</v>
      </c>
      <c r="M1285" t="str">
        <v>CN</v>
      </c>
      <c r="N1285" t="str">
        <v>F4</v>
      </c>
      <c r="O1285" t="str">
        <v>1.3G</v>
      </c>
      <c r="P1285" t="str">
        <v>1008-F4-29245223</v>
      </c>
      <c r="Q1285">
        <v>0.157</v>
      </c>
      <c r="R1285" t="str">
        <v>3</v>
      </c>
      <c r="S1285">
        <v>75</v>
      </c>
      <c r="T1285" t="str">
        <v>F-00000262</v>
      </c>
      <c r="U1285">
        <v>0</v>
      </c>
      <c r="V1285">
        <v>1.31667</v>
      </c>
      <c r="W1285">
        <v>0</v>
      </c>
      <c r="X1285" t="str">
        <v/>
      </c>
    </row>
    <row r="1286">
      <c r="A1286" t="str">
        <v>AutoTable</v>
      </c>
      <c r="D1286" t="str">
        <v>77075-49CE</v>
      </c>
      <c r="E1286" t="str">
        <v>BOMBE Ø75 VIOLET CHGT FRISSON</v>
      </c>
      <c r="F1286" t="str">
        <v>ANCIENNES REFS</v>
      </c>
      <c r="G1286" t="str">
        <v/>
      </c>
      <c r="H1286" t="str">
        <v>BOMBE</v>
      </c>
      <c r="I1286" t="str">
        <v>SPHERIQUE</v>
      </c>
      <c r="J1286">
        <v>75</v>
      </c>
      <c r="K1286" t="str">
        <v>PIVOINE CHANGEMENT</v>
      </c>
      <c r="L1286" t="str">
        <v>VIOLET</v>
      </c>
      <c r="M1286" t="str">
        <v>CN</v>
      </c>
      <c r="N1286" t="str">
        <v>F4</v>
      </c>
      <c r="O1286" t="str">
        <v>1.3G</v>
      </c>
      <c r="P1286" t="str">
        <v>1008-F4-69245224</v>
      </c>
      <c r="Q1286">
        <v>0.157</v>
      </c>
      <c r="R1286" t="str">
        <v>3</v>
      </c>
      <c r="S1286">
        <v>75</v>
      </c>
      <c r="T1286" t="str">
        <v>F-00000262</v>
      </c>
      <c r="U1286">
        <v>0</v>
      </c>
      <c r="V1286">
        <v>1.106</v>
      </c>
      <c r="W1286">
        <v>0</v>
      </c>
      <c r="X1286" t="str">
        <v/>
      </c>
    </row>
    <row r="1287">
      <c r="A1287" t="str">
        <v>AutoTable</v>
      </c>
      <c r="D1287" t="str">
        <v>77075-50CE</v>
      </c>
      <c r="E1287" t="str">
        <v>BOMBE Ø75  MULTICOLORE CHGT FRISSON</v>
      </c>
      <c r="F1287" t="str">
        <v>ANCIENNES REFS</v>
      </c>
      <c r="G1287" t="str">
        <v/>
      </c>
      <c r="H1287" t="str">
        <v>BOMBE</v>
      </c>
      <c r="I1287" t="str">
        <v>SPHERIQUE</v>
      </c>
      <c r="J1287">
        <v>75</v>
      </c>
      <c r="K1287" t="str">
        <v>PIVOINE CHANGEMENT</v>
      </c>
      <c r="L1287" t="str">
        <v>MULTICOLORE</v>
      </c>
      <c r="M1287" t="str">
        <v>CN</v>
      </c>
      <c r="N1287" t="str">
        <v>F4</v>
      </c>
      <c r="O1287" t="str">
        <v>1.3G</v>
      </c>
      <c r="P1287" t="str">
        <v>1008-F4-69245223</v>
      </c>
      <c r="Q1287">
        <v>0.157</v>
      </c>
      <c r="R1287" t="str">
        <v>3</v>
      </c>
      <c r="S1287">
        <v>75</v>
      </c>
      <c r="T1287" t="str">
        <v>F-00000262</v>
      </c>
      <c r="U1287">
        <v>0</v>
      </c>
      <c r="V1287">
        <v>0.50765</v>
      </c>
      <c r="W1287">
        <v>0</v>
      </c>
      <c r="X1287" t="str">
        <v/>
      </c>
    </row>
    <row r="1288">
      <c r="A1288" t="str">
        <v>AutoTable</v>
      </c>
      <c r="D1288" t="str">
        <v>77075-59CE</v>
      </c>
      <c r="E1288" t="str">
        <v>BOMBE Ø75  ROUGE CHGT FRISSON</v>
      </c>
      <c r="F1288" t="str">
        <v>ANCIENNES REFS</v>
      </c>
      <c r="G1288" t="str">
        <v/>
      </c>
      <c r="H1288" t="str">
        <v>BOMBE</v>
      </c>
      <c r="I1288" t="str">
        <v>SPHERIQUE</v>
      </c>
      <c r="J1288">
        <v>75</v>
      </c>
      <c r="K1288" t="str">
        <v>PIVOINE FILET</v>
      </c>
      <c r="L1288" t="str">
        <v>ROUGE</v>
      </c>
      <c r="M1288" t="str">
        <v>CN</v>
      </c>
      <c r="N1288" t="str">
        <v>F4</v>
      </c>
      <c r="O1288" t="str">
        <v>1.3G</v>
      </c>
      <c r="P1288" t="str">
        <v>1008-F4-69245223</v>
      </c>
      <c r="Q1288">
        <v>0.157</v>
      </c>
      <c r="R1288" t="str">
        <v>3</v>
      </c>
      <c r="S1288">
        <v>75</v>
      </c>
      <c r="T1288" t="str">
        <v>F-00000262</v>
      </c>
      <c r="U1288">
        <v>0</v>
      </c>
      <c r="V1288">
        <v>5.33</v>
      </c>
      <c r="W1288">
        <v>0</v>
      </c>
      <c r="X1288" t="str">
        <v/>
      </c>
    </row>
    <row r="1289">
      <c r="A1289" t="str">
        <v>AutoTable</v>
      </c>
      <c r="D1289" t="str">
        <v>77075-61CE</v>
      </c>
      <c r="E1289" t="str">
        <v>BOMBE 75 MM CERCLE JAUNE</v>
      </c>
      <c r="F1289" t="str">
        <v>ANCIENNES REFS</v>
      </c>
      <c r="G1289" t="str">
        <v/>
      </c>
      <c r="H1289" t="str">
        <v>BOMBE</v>
      </c>
      <c r="I1289" t="str">
        <v>SPHERIQUE</v>
      </c>
      <c r="J1289">
        <v>75</v>
      </c>
      <c r="K1289" t="str">
        <v>GEOMETRIE CERCLE</v>
      </c>
      <c r="L1289" t="str">
        <v>JAUNE</v>
      </c>
      <c r="M1289" t="str">
        <v>CN</v>
      </c>
      <c r="N1289" t="str">
        <v>F4</v>
      </c>
      <c r="O1289" t="str">
        <v>1.3G</v>
      </c>
      <c r="P1289" t="str">
        <v>1008-F4-69246112</v>
      </c>
      <c r="Q1289">
        <v>0.12</v>
      </c>
      <c r="R1289" t="str">
        <v>3</v>
      </c>
      <c r="S1289">
        <v>75</v>
      </c>
      <c r="T1289" t="str">
        <v>F-00000262</v>
      </c>
      <c r="U1289">
        <v>0</v>
      </c>
      <c r="V1289">
        <v>1.106</v>
      </c>
      <c r="W1289">
        <v>0</v>
      </c>
      <c r="X1289" t="str">
        <v/>
      </c>
    </row>
    <row r="1290">
      <c r="A1290" t="str">
        <v>AutoTable</v>
      </c>
      <c r="D1290" t="str">
        <v>77075-72CE</v>
      </c>
      <c r="E1290" t="str">
        <v>BOMBE Ø75 ARAIGNEE BLEUE + TRONC</v>
      </c>
      <c r="F1290" t="str">
        <v>ANCIENNES REFS</v>
      </c>
      <c r="G1290" t="str">
        <v/>
      </c>
      <c r="H1290" t="str">
        <v>BOMBE</v>
      </c>
      <c r="I1290" t="str">
        <v>SPHERIQUE</v>
      </c>
      <c r="J1290">
        <v>75</v>
      </c>
      <c r="K1290" t="str">
        <v>ARAIGNEE TRONC</v>
      </c>
      <c r="L1290" t="str">
        <v>BLEU</v>
      </c>
      <c r="M1290" t="str">
        <v>CN</v>
      </c>
      <c r="N1290" t="str">
        <v>F4</v>
      </c>
      <c r="O1290" t="str">
        <v>1.3G</v>
      </c>
      <c r="P1290" t="str">
        <v>1008-F4-69245223</v>
      </c>
      <c r="Q1290">
        <v>0.165</v>
      </c>
      <c r="R1290" t="str">
        <v>3</v>
      </c>
      <c r="S1290">
        <v>75</v>
      </c>
      <c r="T1290" t="str">
        <v>F-00000262</v>
      </c>
      <c r="U1290">
        <v>0</v>
      </c>
      <c r="V1290">
        <v>1.11</v>
      </c>
      <c r="W1290">
        <v>0</v>
      </c>
      <c r="X1290" t="str">
        <v/>
      </c>
    </row>
    <row r="1291">
      <c r="A1291" t="str">
        <v>AutoTable</v>
      </c>
      <c r="D1291" t="str">
        <v>77075-74CE</v>
      </c>
      <c r="E1291" t="str">
        <v>BOMBE Ø75 ARAIGNEE JAUNE + TRONC</v>
      </c>
      <c r="F1291" t="str">
        <v>ANCIENNES REFS</v>
      </c>
      <c r="G1291" t="str">
        <v/>
      </c>
      <c r="H1291" t="str">
        <v>BOMBE</v>
      </c>
      <c r="I1291" t="str">
        <v>SPHERIQUE</v>
      </c>
      <c r="J1291">
        <v>75</v>
      </c>
      <c r="K1291" t="str">
        <v>ARAIGNEE TRONC</v>
      </c>
      <c r="L1291" t="str">
        <v>JAUNE</v>
      </c>
      <c r="M1291" t="str">
        <v>CN</v>
      </c>
      <c r="N1291" t="str">
        <v>F4</v>
      </c>
      <c r="O1291" t="str">
        <v>1.3G</v>
      </c>
      <c r="P1291" t="str">
        <v>1008-F4-69245223</v>
      </c>
      <c r="Q1291">
        <v>0.165</v>
      </c>
      <c r="R1291" t="str">
        <v>3</v>
      </c>
      <c r="S1291">
        <v>75</v>
      </c>
      <c r="T1291" t="str">
        <v>F-00000262</v>
      </c>
      <c r="U1291">
        <v>0</v>
      </c>
      <c r="V1291">
        <v>1.1</v>
      </c>
      <c r="W1291">
        <v>0</v>
      </c>
      <c r="X1291" t="str">
        <v/>
      </c>
    </row>
    <row r="1292">
      <c r="A1292" t="str">
        <v>AutoTable</v>
      </c>
      <c r="D1292" t="str">
        <v>77075-75CE</v>
      </c>
      <c r="E1292" t="str">
        <v>BOMBE Ø75  ARAIGNEE VERTE + TRONC</v>
      </c>
      <c r="F1292" t="str">
        <v>ANCIENNES REFS</v>
      </c>
      <c r="G1292" t="str">
        <v/>
      </c>
      <c r="H1292" t="str">
        <v>BOMBE</v>
      </c>
      <c r="I1292" t="str">
        <v>SPHERIQUE</v>
      </c>
      <c r="J1292">
        <v>75</v>
      </c>
      <c r="K1292" t="str">
        <v>ARAIGNEE TRONC</v>
      </c>
      <c r="L1292" t="str">
        <v>VERT</v>
      </c>
      <c r="M1292" t="str">
        <v>CN</v>
      </c>
      <c r="N1292" t="str">
        <v>F4</v>
      </c>
      <c r="O1292" t="str">
        <v>1.3G</v>
      </c>
      <c r="P1292" t="str">
        <v>1008-F4-69245223</v>
      </c>
      <c r="Q1292">
        <v>0.165</v>
      </c>
      <c r="R1292" t="str">
        <v>3</v>
      </c>
      <c r="S1292">
        <v>75</v>
      </c>
      <c r="T1292" t="str">
        <v>F-00000262</v>
      </c>
      <c r="U1292">
        <v>0</v>
      </c>
      <c r="V1292">
        <v>1.10571</v>
      </c>
      <c r="W1292">
        <v>0</v>
      </c>
      <c r="X1292" t="str">
        <v/>
      </c>
    </row>
    <row r="1293">
      <c r="A1293" t="str">
        <v>AutoTable</v>
      </c>
      <c r="D1293" t="str">
        <v>77075-76CE</v>
      </c>
      <c r="E1293" t="str">
        <v>BOMBE Ø75  ARAIGNEE ROUGE + TRONC</v>
      </c>
      <c r="F1293" t="str">
        <v>ANCIENNES REFS</v>
      </c>
      <c r="G1293" t="str">
        <v/>
      </c>
      <c r="H1293" t="str">
        <v>BOMBE</v>
      </c>
      <c r="I1293" t="str">
        <v>SPHERIQUE</v>
      </c>
      <c r="J1293">
        <v>75</v>
      </c>
      <c r="K1293" t="str">
        <v>ARAIGNEE TRONC</v>
      </c>
      <c r="L1293" t="str">
        <v>ROUGE</v>
      </c>
      <c r="M1293" t="str">
        <v>CN</v>
      </c>
      <c r="N1293" t="str">
        <v>F4</v>
      </c>
      <c r="O1293" t="str">
        <v>1.3G</v>
      </c>
      <c r="P1293" t="str">
        <v>1008-F4-69245223</v>
      </c>
      <c r="Q1293">
        <v>0.165</v>
      </c>
      <c r="R1293" t="str">
        <v>3</v>
      </c>
      <c r="S1293">
        <v>75</v>
      </c>
      <c r="T1293" t="str">
        <v>F-00000262</v>
      </c>
      <c r="U1293">
        <v>0</v>
      </c>
      <c r="V1293">
        <v>1.106</v>
      </c>
      <c r="W1293">
        <v>0</v>
      </c>
      <c r="X1293" t="str">
        <v/>
      </c>
    </row>
    <row r="1294">
      <c r="A1294" t="str">
        <v>AutoTable</v>
      </c>
      <c r="D1294" t="str">
        <v>77075-81CE</v>
      </c>
      <c r="E1294" t="str">
        <v>BBE Ø75 FILET D'OR (PREMIUM)</v>
      </c>
      <c r="F1294" t="str">
        <v>1</v>
      </c>
      <c r="G1294" t="str">
        <v/>
      </c>
      <c r="H1294" t="str">
        <v>BOMBE</v>
      </c>
      <c r="I1294" t="str">
        <v>SPHERIQUE</v>
      </c>
      <c r="J1294">
        <v>75</v>
      </c>
      <c r="K1294" t="str">
        <v>PLEUREUR</v>
      </c>
      <c r="L1294" t="str">
        <v>KAMURO</v>
      </c>
      <c r="M1294" t="str">
        <v>CN</v>
      </c>
      <c r="N1294" t="str">
        <v>F4</v>
      </c>
      <c r="O1294" t="str">
        <v>1.3G</v>
      </c>
      <c r="P1294" t="str">
        <v>1008-F4-69245223</v>
      </c>
      <c r="Q1294">
        <v>0.135</v>
      </c>
      <c r="R1294" t="str">
        <v>3</v>
      </c>
      <c r="S1294">
        <v>75</v>
      </c>
      <c r="T1294" t="str">
        <v>F-00000262</v>
      </c>
      <c r="U1294">
        <v>1142</v>
      </c>
      <c r="V1294">
        <v>1.21625</v>
      </c>
      <c r="W1294">
        <v>0</v>
      </c>
      <c r="X1294" t="str">
        <v>https://tinyurl.com/y2ocwks2</v>
      </c>
    </row>
    <row r="1295">
      <c r="A1295" t="str">
        <v>AutoTable</v>
      </c>
      <c r="D1295" t="str">
        <v>77075-89CE</v>
      </c>
      <c r="E1295" t="str">
        <v>BBE Ø75 FILET D'ARGENT (PREMIUM)</v>
      </c>
      <c r="F1295" t="str">
        <v>1</v>
      </c>
      <c r="G1295" t="str">
        <v/>
      </c>
      <c r="H1295" t="str">
        <v>BOMBE</v>
      </c>
      <c r="I1295" t="str">
        <v>SPHERIQUE</v>
      </c>
      <c r="J1295">
        <v>75</v>
      </c>
      <c r="K1295" t="str">
        <v>PLEUREUR</v>
      </c>
      <c r="L1295" t="str">
        <v>ARGENT</v>
      </c>
      <c r="M1295" t="str">
        <v>CN</v>
      </c>
      <c r="N1295" t="str">
        <v>F4</v>
      </c>
      <c r="O1295" t="str">
        <v>1.3G</v>
      </c>
      <c r="P1295" t="str">
        <v>1008-F4-69245223</v>
      </c>
      <c r="Q1295">
        <v>0.157</v>
      </c>
      <c r="R1295" t="str">
        <v>3</v>
      </c>
      <c r="S1295">
        <v>75</v>
      </c>
      <c r="T1295" t="str">
        <v>F-00000262</v>
      </c>
      <c r="U1295">
        <v>1548</v>
      </c>
      <c r="V1295">
        <v>1.2505</v>
      </c>
      <c r="W1295">
        <v>1060</v>
      </c>
      <c r="X1295" t="str">
        <v>https://youtu.be/dIL0FC3WsvU</v>
      </c>
    </row>
    <row r="1296">
      <c r="A1296" t="str">
        <v>AutoTable</v>
      </c>
      <c r="D1296" t="str">
        <v>77210-32</v>
      </c>
      <c r="E1296" t="str">
        <v>BOMBE 100 MM TRONC + BLEU ARAIGNEE ARGENT -BB/801</v>
      </c>
      <c r="F1296" t="str">
        <v>ANCIENNES REFS</v>
      </c>
      <c r="G1296" t="str">
        <v/>
      </c>
      <c r="H1296" t="str">
        <v>BOMBE</v>
      </c>
      <c r="I1296" t="str">
        <v>SPHERIQUE</v>
      </c>
      <c r="J1296">
        <v>100</v>
      </c>
      <c r="K1296" t="str">
        <v>ARAIGNEE</v>
      </c>
      <c r="L1296" t="str">
        <v/>
      </c>
      <c r="M1296" t="str">
        <v>CN</v>
      </c>
      <c r="N1296" t="str">
        <v>K3</v>
      </c>
      <c r="O1296" t="str">
        <v>1.3G</v>
      </c>
      <c r="P1296" t="str">
        <v>BB/80183/07/17</v>
      </c>
      <c r="Q1296">
        <v>0.35</v>
      </c>
      <c r="R1296" t="str">
        <v>3,5</v>
      </c>
      <c r="S1296">
        <v>130</v>
      </c>
      <c r="T1296" t="str">
        <v>F-00000262</v>
      </c>
      <c r="U1296">
        <v>0</v>
      </c>
      <c r="V1296">
        <v>2.1</v>
      </c>
      <c r="W1296">
        <v>0</v>
      </c>
      <c r="X1296" t="str">
        <v/>
      </c>
    </row>
    <row r="1297">
      <c r="A1297" t="str">
        <v>AutoTable</v>
      </c>
      <c r="D1297" t="str">
        <v>77210-32CE</v>
      </c>
      <c r="E1297" t="str">
        <v>BOMBE 100MM TRONC + BLEU ARAIGNEE ARGENT</v>
      </c>
      <c r="F1297" t="str">
        <v>ANCIENNES REFS</v>
      </c>
      <c r="G1297" t="str">
        <v/>
      </c>
      <c r="H1297" t="str">
        <v>BOMBE</v>
      </c>
      <c r="I1297" t="str">
        <v>SPHERIQUE</v>
      </c>
      <c r="J1297">
        <v>100</v>
      </c>
      <c r="K1297" t="str">
        <v>ARAIGNEE</v>
      </c>
      <c r="L1297" t="str">
        <v>ARGENT</v>
      </c>
      <c r="M1297" t="str">
        <v>CN</v>
      </c>
      <c r="N1297" t="str">
        <v>F4</v>
      </c>
      <c r="O1297" t="str">
        <v>1.3G</v>
      </c>
      <c r="P1297" t="str">
        <v>1008-F4-69245227</v>
      </c>
      <c r="Q1297">
        <v>0.35</v>
      </c>
      <c r="R1297" t="str">
        <v>3,5</v>
      </c>
      <c r="S1297">
        <v>100</v>
      </c>
      <c r="T1297" t="str">
        <v>F-00000262</v>
      </c>
      <c r="U1297">
        <v>0</v>
      </c>
      <c r="V1297">
        <v>2.45</v>
      </c>
      <c r="W1297">
        <v>0</v>
      </c>
      <c r="X1297" t="str">
        <v/>
      </c>
    </row>
    <row r="1298">
      <c r="A1298" t="str">
        <v>AutoTable</v>
      </c>
      <c r="D1298" t="str">
        <v>77212-02CE</v>
      </c>
      <c r="E1298" t="str">
        <v>BBE Ø125 CHRYS. BLEU TR. ARGENT + TC BLEU TR. ARGT</v>
      </c>
      <c r="F1298" t="str">
        <v>1</v>
      </c>
      <c r="G1298" t="str">
        <v/>
      </c>
      <c r="H1298" t="str">
        <v>BOMBE</v>
      </c>
      <c r="I1298" t="str">
        <v>SPHERIQUE</v>
      </c>
      <c r="J1298">
        <v>125</v>
      </c>
      <c r="K1298" t="str">
        <v>CHRYSANTHEME</v>
      </c>
      <c r="L1298" t="str">
        <v>BLEU</v>
      </c>
      <c r="M1298" t="str">
        <v>CN</v>
      </c>
      <c r="N1298" t="str">
        <v>F4</v>
      </c>
      <c r="O1298" t="str">
        <v>1.3G</v>
      </c>
      <c r="P1298" t="str">
        <v>1008-F4-69245230</v>
      </c>
      <c r="Q1298">
        <v>0.729</v>
      </c>
      <c r="R1298" t="str">
        <v>3,8</v>
      </c>
      <c r="S1298">
        <v>125</v>
      </c>
      <c r="T1298" t="str">
        <v>F-00000262</v>
      </c>
      <c r="U1298">
        <v>203</v>
      </c>
      <c r="V1298">
        <v>3.43</v>
      </c>
      <c r="W1298">
        <v>0</v>
      </c>
      <c r="X1298" t="str">
        <v>https://tinyurl.com/y3zsklm8</v>
      </c>
    </row>
    <row r="1299">
      <c r="A1299" t="str">
        <v>AutoTable</v>
      </c>
      <c r="D1299" t="str">
        <v>77212-05CE</v>
      </c>
      <c r="E1299" t="str">
        <v>BOMBE Ø125  TRONC + VERTE</v>
      </c>
      <c r="F1299" t="str">
        <v>OPPORTUNITE</v>
      </c>
      <c r="G1299" t="str">
        <v/>
      </c>
      <c r="H1299" t="str">
        <v>BOMBE</v>
      </c>
      <c r="I1299" t="str">
        <v>SPHERIQUE</v>
      </c>
      <c r="J1299">
        <v>125</v>
      </c>
      <c r="K1299" t="str">
        <v>PIVOINE TRONC</v>
      </c>
      <c r="L1299" t="str">
        <v>VERT</v>
      </c>
      <c r="M1299" t="str">
        <v>CN</v>
      </c>
      <c r="N1299" t="str">
        <v>F4</v>
      </c>
      <c r="O1299" t="str">
        <v>1.3G</v>
      </c>
      <c r="P1299" t="str">
        <v>1008-F4-69245230</v>
      </c>
      <c r="Q1299">
        <v>0.72</v>
      </c>
      <c r="R1299" t="str">
        <v>3,8</v>
      </c>
      <c r="S1299">
        <v>125</v>
      </c>
      <c r="T1299" t="str">
        <v>F-00000262</v>
      </c>
      <c r="U1299">
        <v>122</v>
      </c>
      <c r="V1299">
        <v>3.7</v>
      </c>
      <c r="W1299">
        <v>5</v>
      </c>
      <c r="X1299" t="str">
        <v/>
      </c>
    </row>
    <row r="1300">
      <c r="A1300" t="str">
        <v>AutoTable</v>
      </c>
      <c r="D1300" t="str">
        <v>77212-06CE</v>
      </c>
      <c r="E1300" t="str">
        <v>BBE Ø125 CHRYS. ROUGE TR. ARGENT + TC RGE TR. ARGT</v>
      </c>
      <c r="F1300" t="str">
        <v>1</v>
      </c>
      <c r="G1300" t="str">
        <v/>
      </c>
      <c r="H1300" t="str">
        <v>BOMBE</v>
      </c>
      <c r="I1300" t="str">
        <v>SPHERIQUE</v>
      </c>
      <c r="J1300">
        <v>125</v>
      </c>
      <c r="K1300" t="str">
        <v>CHRYSANTHEME</v>
      </c>
      <c r="L1300" t="str">
        <v>ROUGE</v>
      </c>
      <c r="M1300" t="str">
        <v>CN</v>
      </c>
      <c r="N1300" t="str">
        <v>F4</v>
      </c>
      <c r="O1300" t="str">
        <v>1.3G</v>
      </c>
      <c r="P1300" t="str">
        <v>1008-F4-69245230</v>
      </c>
      <c r="Q1300">
        <v>0.729</v>
      </c>
      <c r="R1300" t="str">
        <v>3,8</v>
      </c>
      <c r="S1300">
        <v>125</v>
      </c>
      <c r="T1300" t="str">
        <v>F-00000262</v>
      </c>
      <c r="U1300">
        <v>169</v>
      </c>
      <c r="V1300">
        <v>3.57186</v>
      </c>
      <c r="W1300">
        <v>0</v>
      </c>
      <c r="X1300" t="str">
        <v>https://tinyurl.com/y69r9c9g</v>
      </c>
    </row>
    <row r="1301">
      <c r="A1301" t="str">
        <v>AutoTable</v>
      </c>
      <c r="D1301" t="str">
        <v>77212-08CE</v>
      </c>
      <c r="E1301" t="str">
        <v>BBE Ø125 CHRYS. MULTI TRAÎNÉE ARGENT + TC ARGENT</v>
      </c>
      <c r="F1301" t="str">
        <v>1</v>
      </c>
      <c r="G1301" t="str">
        <v/>
      </c>
      <c r="H1301" t="str">
        <v>BOMBE</v>
      </c>
      <c r="I1301" t="str">
        <v>SPHERIQUE</v>
      </c>
      <c r="J1301">
        <v>125</v>
      </c>
      <c r="K1301" t="str">
        <v>CHRYSANTHEME</v>
      </c>
      <c r="L1301" t="str">
        <v>MULTICOLORE</v>
      </c>
      <c r="M1301" t="str">
        <v>CN</v>
      </c>
      <c r="N1301" t="str">
        <v>F4</v>
      </c>
      <c r="O1301" t="str">
        <v>1.3G</v>
      </c>
      <c r="P1301" t="str">
        <v>1008-F4-69245230</v>
      </c>
      <c r="Q1301">
        <v>0.729</v>
      </c>
      <c r="R1301" t="str">
        <v>3,8</v>
      </c>
      <c r="S1301">
        <v>125</v>
      </c>
      <c r="T1301" t="str">
        <v>F-00000262</v>
      </c>
      <c r="U1301">
        <v>107</v>
      </c>
      <c r="V1301">
        <v>3.87909</v>
      </c>
      <c r="W1301">
        <v>0</v>
      </c>
      <c r="X1301" t="str">
        <v>https://youtu.be/bBFWSTBAJS4</v>
      </c>
    </row>
    <row r="1302">
      <c r="A1302" t="str">
        <v>AutoTable</v>
      </c>
      <c r="D1302" t="str">
        <v>77215-13CE</v>
      </c>
      <c r="E1302" t="str">
        <v>BBE Ø150 CLIGNO BLANC + TC ARGENT</v>
      </c>
      <c r="F1302" t="str">
        <v>1</v>
      </c>
      <c r="G1302" t="str">
        <v/>
      </c>
      <c r="H1302" t="str">
        <v>BOMBE</v>
      </c>
      <c r="I1302" t="str">
        <v>SPHERIQUE</v>
      </c>
      <c r="J1302">
        <v>150</v>
      </c>
      <c r="K1302" t="str">
        <v>CLIGNO</v>
      </c>
      <c r="L1302" t="str">
        <v>BLANC</v>
      </c>
      <c r="M1302" t="str">
        <v>CN</v>
      </c>
      <c r="N1302" t="str">
        <v>F4</v>
      </c>
      <c r="O1302" t="str">
        <v>1.3G</v>
      </c>
      <c r="P1302" t="str">
        <v>1008-F4-69245234</v>
      </c>
      <c r="Q1302">
        <v>0.983</v>
      </c>
      <c r="R1302" t="str">
        <v>4,2</v>
      </c>
      <c r="S1302">
        <v>150</v>
      </c>
      <c r="T1302" t="str">
        <v>F-00000262</v>
      </c>
      <c r="U1302">
        <v>12</v>
      </c>
      <c r="V1302">
        <v>5.88</v>
      </c>
      <c r="W1302">
        <v>2</v>
      </c>
      <c r="X1302" t="str">
        <v>https://tinyurl.com/y44q5foa</v>
      </c>
    </row>
    <row r="1303">
      <c r="A1303" t="str">
        <v>AutoTable</v>
      </c>
      <c r="D1303" t="str">
        <v>77215-20CE</v>
      </c>
      <c r="E1303" t="str">
        <v>BOMBE Ø150  TRONC + ROSE</v>
      </c>
      <c r="F1303" t="str">
        <v>OPPORTUNITE</v>
      </c>
      <c r="G1303" t="str">
        <v/>
      </c>
      <c r="H1303" t="str">
        <v>BOMBE</v>
      </c>
      <c r="I1303" t="str">
        <v>SPHERIQUE</v>
      </c>
      <c r="J1303">
        <v>150</v>
      </c>
      <c r="K1303" t="str">
        <v>PIVOINE TRONC</v>
      </c>
      <c r="L1303" t="str">
        <v>ROSE</v>
      </c>
      <c r="M1303" t="str">
        <v>CN</v>
      </c>
      <c r="N1303" t="str">
        <v>F4</v>
      </c>
      <c r="O1303" t="str">
        <v>1.3G</v>
      </c>
      <c r="P1303" t="str">
        <v>1008-F4-69245234</v>
      </c>
      <c r="Q1303">
        <v>1</v>
      </c>
      <c r="R1303" t="str">
        <v>4,2</v>
      </c>
      <c r="S1303">
        <v>150</v>
      </c>
      <c r="T1303" t="str">
        <v>F-00000262</v>
      </c>
      <c r="U1303">
        <v>7</v>
      </c>
      <c r="V1303">
        <v>6.18</v>
      </c>
      <c r="W1303">
        <v>0</v>
      </c>
      <c r="X1303" t="str">
        <v/>
      </c>
    </row>
    <row r="1304">
      <c r="A1304" t="str">
        <v>AutoTable</v>
      </c>
      <c r="D1304" t="str">
        <v>77215-28</v>
      </c>
      <c r="E1304" t="str">
        <v>BOMBE 150 MM TRONC + AQUA BB/80423/07/17- K4</v>
      </c>
      <c r="F1304" t="str">
        <v>ANCIENNES REFS</v>
      </c>
      <c r="G1304" t="str">
        <v/>
      </c>
      <c r="H1304" t="str">
        <v>BOMBE</v>
      </c>
      <c r="I1304" t="str">
        <v>SPHERIQUE</v>
      </c>
      <c r="J1304">
        <v>150</v>
      </c>
      <c r="K1304" t="str">
        <v>PIVOINE TRONC</v>
      </c>
      <c r="L1304" t="str">
        <v/>
      </c>
      <c r="M1304" t="str">
        <v>CN</v>
      </c>
      <c r="N1304" t="str">
        <v>K4</v>
      </c>
      <c r="O1304" t="str">
        <v>1.3G</v>
      </c>
      <c r="P1304" t="str">
        <v>BB/80423/07/17</v>
      </c>
      <c r="Q1304">
        <v>1.11</v>
      </c>
      <c r="R1304" t="str">
        <v>4,2</v>
      </c>
      <c r="S1304">
        <v>170</v>
      </c>
      <c r="T1304" t="str">
        <v>F-00000262</v>
      </c>
      <c r="U1304">
        <v>0</v>
      </c>
      <c r="V1304">
        <v>5.34</v>
      </c>
      <c r="W1304">
        <v>0</v>
      </c>
      <c r="X1304" t="str">
        <v/>
      </c>
    </row>
    <row r="1305">
      <c r="A1305" t="str">
        <v>AutoTable</v>
      </c>
      <c r="D1305" t="str">
        <v>77275-17</v>
      </c>
      <c r="E1305" t="str">
        <v>BOMBE 75 MM TRONC + FRISSON BLANC BB/81010/07/17 -</v>
      </c>
      <c r="F1305" t="str">
        <v>ANCIENNES REFS</v>
      </c>
      <c r="G1305" t="str">
        <v/>
      </c>
      <c r="H1305" t="str">
        <v>BOMBE</v>
      </c>
      <c r="I1305" t="str">
        <v>SPHERIQUE</v>
      </c>
      <c r="J1305">
        <v>75</v>
      </c>
      <c r="K1305" t="str">
        <v>PIVOINE TRONC</v>
      </c>
      <c r="L1305" t="str">
        <v/>
      </c>
      <c r="M1305" t="str">
        <v>CN</v>
      </c>
      <c r="N1305" t="str">
        <v>K3</v>
      </c>
      <c r="O1305" t="str">
        <v>1.3G</v>
      </c>
      <c r="P1305" t="str">
        <v>BB/81010/07/17</v>
      </c>
      <c r="Q1305">
        <v>0.165</v>
      </c>
      <c r="R1305" t="str">
        <v>3</v>
      </c>
      <c r="S1305">
        <v>110</v>
      </c>
      <c r="T1305" t="str">
        <v>F-00000262</v>
      </c>
      <c r="U1305">
        <v>0</v>
      </c>
      <c r="V1305">
        <v>1.2</v>
      </c>
      <c r="W1305">
        <v>0</v>
      </c>
      <c r="X1305" t="str">
        <v/>
      </c>
    </row>
    <row r="1306">
      <c r="A1306" t="str">
        <v>AutoTable</v>
      </c>
      <c r="D1306" t="str">
        <v>77275-17CE</v>
      </c>
      <c r="E1306" t="str">
        <v>BBE Ø75 ARAIGNÉE FRISSON BLANC + TC FRISSON BLANC</v>
      </c>
      <c r="F1306" t="str">
        <v>1</v>
      </c>
      <c r="G1306" t="str">
        <v/>
      </c>
      <c r="H1306" t="str">
        <v>BOMBE</v>
      </c>
      <c r="I1306" t="str">
        <v>SPHERIQUE</v>
      </c>
      <c r="J1306">
        <v>75</v>
      </c>
      <c r="K1306" t="str">
        <v>CREPITANT</v>
      </c>
      <c r="L1306" t="str">
        <v>ARGENT</v>
      </c>
      <c r="M1306" t="str">
        <v>CN</v>
      </c>
      <c r="N1306" t="str">
        <v>F4</v>
      </c>
      <c r="O1306" t="str">
        <v>1.3G</v>
      </c>
      <c r="P1306" t="str">
        <v>1008-F4-69245223</v>
      </c>
      <c r="Q1306">
        <v>0.136</v>
      </c>
      <c r="R1306" t="str">
        <v>3</v>
      </c>
      <c r="S1306">
        <v>75</v>
      </c>
      <c r="T1306" t="str">
        <v>F-00000262</v>
      </c>
      <c r="U1306">
        <v>1660</v>
      </c>
      <c r="V1306">
        <v>1.22354</v>
      </c>
      <c r="W1306">
        <v>773</v>
      </c>
      <c r="X1306" t="str">
        <v>https://youtu.be/ITTqByenG9E</v>
      </c>
    </row>
    <row r="1307">
      <c r="A1307" t="str">
        <v>AutoTable</v>
      </c>
      <c r="D1307" t="str">
        <v>77275-20</v>
      </c>
      <c r="E1307" t="str">
        <v>BOMBE 75 MM TRONC ROSE + ROSE BB/81013/07/17 -  K3</v>
      </c>
      <c r="F1307" t="str">
        <v>ANCIENNES REFS</v>
      </c>
      <c r="G1307" t="str">
        <v/>
      </c>
      <c r="H1307" t="str">
        <v>BOMBE</v>
      </c>
      <c r="I1307" t="str">
        <v>SPHERIQUE</v>
      </c>
      <c r="J1307">
        <v>75</v>
      </c>
      <c r="K1307" t="str">
        <v>PIVOINE TRONC</v>
      </c>
      <c r="L1307" t="str">
        <v/>
      </c>
      <c r="M1307" t="str">
        <v>CN</v>
      </c>
      <c r="N1307" t="str">
        <v>K3</v>
      </c>
      <c r="O1307" t="str">
        <v>1.3G</v>
      </c>
      <c r="P1307" t="str">
        <v>BB/81013/07/17</v>
      </c>
      <c r="Q1307">
        <v>0.165</v>
      </c>
      <c r="R1307" t="str">
        <v>3</v>
      </c>
      <c r="S1307">
        <v>110</v>
      </c>
      <c r="T1307" t="str">
        <v>F-00000262</v>
      </c>
      <c r="U1307">
        <v>0</v>
      </c>
      <c r="V1307">
        <v>0</v>
      </c>
      <c r="W1307">
        <v>0</v>
      </c>
      <c r="X1307" t="str">
        <v/>
      </c>
    </row>
    <row r="1308">
      <c r="A1308" t="str">
        <v>AutoTable</v>
      </c>
      <c r="D1308" t="str">
        <v>77275-20CE</v>
      </c>
      <c r="E1308" t="str">
        <v>BBE Ø75 PIVOINE ROSE + TC ROSE TRAÎNÉE OR</v>
      </c>
      <c r="F1308" t="str">
        <v>1</v>
      </c>
      <c r="G1308" t="str">
        <v/>
      </c>
      <c r="H1308" t="str">
        <v>BOMBE</v>
      </c>
      <c r="I1308" t="str">
        <v>SPHERIQUE</v>
      </c>
      <c r="J1308">
        <v>75</v>
      </c>
      <c r="K1308" t="str">
        <v>PIVOINE</v>
      </c>
      <c r="L1308" t="str">
        <v>ROSE</v>
      </c>
      <c r="M1308" t="str">
        <v>CN</v>
      </c>
      <c r="N1308" t="str">
        <v>F4</v>
      </c>
      <c r="O1308" t="str">
        <v>1.3G</v>
      </c>
      <c r="P1308" t="str">
        <v>1008-F4-69245223</v>
      </c>
      <c r="Q1308">
        <v>0.154</v>
      </c>
      <c r="R1308" t="str">
        <v>3</v>
      </c>
      <c r="S1308">
        <v>75</v>
      </c>
      <c r="T1308" t="str">
        <v>F-00000262</v>
      </c>
      <c r="U1308">
        <v>978</v>
      </c>
      <c r="V1308">
        <v>1.2475</v>
      </c>
      <c r="W1308">
        <v>0</v>
      </c>
      <c r="X1308" t="str">
        <v>https://tinyurl.com/y4rbt872</v>
      </c>
    </row>
    <row r="1309">
      <c r="A1309" t="str">
        <v>AutoTable</v>
      </c>
      <c r="D1309" t="str">
        <v>77275-24CE</v>
      </c>
      <c r="E1309" t="str">
        <v>BBE Ø75 PIVOINE CITRON + TC CITRON TRAÎNÉE ARGENT</v>
      </c>
      <c r="F1309" t="str">
        <v>1</v>
      </c>
      <c r="G1309" t="str">
        <v/>
      </c>
      <c r="H1309" t="str">
        <v>BOMBE</v>
      </c>
      <c r="I1309" t="str">
        <v>SPHERIQUE</v>
      </c>
      <c r="J1309">
        <v>75</v>
      </c>
      <c r="K1309" t="str">
        <v>PIVOINE</v>
      </c>
      <c r="L1309" t="str">
        <v>CITRON</v>
      </c>
      <c r="M1309" t="str">
        <v>CN</v>
      </c>
      <c r="N1309" t="str">
        <v>F4</v>
      </c>
      <c r="O1309" t="str">
        <v>1.3G</v>
      </c>
      <c r="P1309" t="str">
        <v>1008-F4-69245223</v>
      </c>
      <c r="Q1309">
        <v>0.154</v>
      </c>
      <c r="R1309" t="str">
        <v>3</v>
      </c>
      <c r="S1309">
        <v>75</v>
      </c>
      <c r="T1309" t="str">
        <v>F-00000262</v>
      </c>
      <c r="U1309">
        <v>1149</v>
      </c>
      <c r="V1309">
        <v>1.24483</v>
      </c>
      <c r="W1309">
        <v>0</v>
      </c>
      <c r="X1309" t="str">
        <v>https://tinyurl.com/yyejcs59</v>
      </c>
    </row>
    <row r="1310">
      <c r="A1310" t="str">
        <v>AutoTable</v>
      </c>
      <c r="D1310" t="str">
        <v>77275-32CE</v>
      </c>
      <c r="E1310" t="str">
        <v>BBE Ø75 PIVOINE BLEUE PISTIL ARGENT + TC BLEU</v>
      </c>
      <c r="F1310" t="str">
        <v>1</v>
      </c>
      <c r="G1310" t="str">
        <v/>
      </c>
      <c r="H1310" t="str">
        <v>BOMBE</v>
      </c>
      <c r="I1310" t="str">
        <v>SPHERIQUE</v>
      </c>
      <c r="J1310">
        <v>75</v>
      </c>
      <c r="K1310" t="str">
        <v>PIVOINE</v>
      </c>
      <c r="L1310" t="str">
        <v>BLEU</v>
      </c>
      <c r="M1310" t="str">
        <v>CN</v>
      </c>
      <c r="N1310" t="str">
        <v>F4</v>
      </c>
      <c r="O1310" t="str">
        <v>1.3G</v>
      </c>
      <c r="P1310" t="str">
        <v>1008-F4-69245223</v>
      </c>
      <c r="Q1310">
        <v>0.157</v>
      </c>
      <c r="R1310" t="str">
        <v>3</v>
      </c>
      <c r="S1310">
        <v>75</v>
      </c>
      <c r="T1310" t="str">
        <v>F-00000262</v>
      </c>
      <c r="U1310">
        <v>1415</v>
      </c>
      <c r="V1310">
        <v>1.23994</v>
      </c>
      <c r="W1310">
        <v>596</v>
      </c>
      <c r="X1310" t="str">
        <v>https://tinyurl.com/yy2vhtx8</v>
      </c>
    </row>
    <row r="1311">
      <c r="A1311" t="str">
        <v>AutoTable</v>
      </c>
      <c r="D1311" t="str">
        <v>77415-02</v>
      </c>
      <c r="E1311" t="str">
        <v>BOMBE Ø150  BLEUE CASCADE</v>
      </c>
      <c r="F1311" t="str">
        <v>OPPORTUNITE</v>
      </c>
      <c r="G1311" t="str">
        <v/>
      </c>
      <c r="H1311" t="str">
        <v>BOMBE</v>
      </c>
      <c r="I1311" t="str">
        <v>SPHERIQUE</v>
      </c>
      <c r="J1311">
        <v>150</v>
      </c>
      <c r="K1311" t="str">
        <v>SPECIAL CASCADE</v>
      </c>
      <c r="L1311" t="str">
        <v>BLEU</v>
      </c>
      <c r="M1311" t="str">
        <v>CN</v>
      </c>
      <c r="N1311" t="str">
        <v>F4</v>
      </c>
      <c r="O1311" t="str">
        <v>1.3G</v>
      </c>
      <c r="P1311" t="str">
        <v>1008-F4-69246457</v>
      </c>
      <c r="Q1311">
        <v>0.8</v>
      </c>
      <c r="R1311" t="str">
        <v>4,2</v>
      </c>
      <c r="S1311">
        <v>150</v>
      </c>
      <c r="T1311" t="str">
        <v>F-00000300</v>
      </c>
      <c r="U1311">
        <v>93</v>
      </c>
      <c r="V1311">
        <v>8.92</v>
      </c>
      <c r="W1311">
        <v>1</v>
      </c>
      <c r="X1311" t="str">
        <v/>
      </c>
    </row>
    <row r="1312">
      <c r="A1312" t="str">
        <v>AutoTable</v>
      </c>
      <c r="D1312" t="str">
        <v>77415-04</v>
      </c>
      <c r="E1312" t="str">
        <v>BOMBE Ø150  JAUNE CASCADE</v>
      </c>
      <c r="F1312" t="str">
        <v>OPPORTUNITE</v>
      </c>
      <c r="G1312" t="str">
        <v/>
      </c>
      <c r="H1312" t="str">
        <v>BOMBE</v>
      </c>
      <c r="I1312" t="str">
        <v>SPHERIQUE</v>
      </c>
      <c r="J1312">
        <v>150</v>
      </c>
      <c r="K1312" t="str">
        <v>SPECIAL CASCADE</v>
      </c>
      <c r="L1312" t="str">
        <v>JAUNE</v>
      </c>
      <c r="M1312" t="str">
        <v>CN</v>
      </c>
      <c r="N1312" t="str">
        <v>F4</v>
      </c>
      <c r="O1312" t="str">
        <v>1.3G</v>
      </c>
      <c r="P1312" t="str">
        <v>1008-F4-69246457</v>
      </c>
      <c r="Q1312">
        <v>0.8</v>
      </c>
      <c r="R1312" t="str">
        <v>4,2</v>
      </c>
      <c r="S1312">
        <v>150</v>
      </c>
      <c r="T1312" t="str">
        <v>F-00000300</v>
      </c>
      <c r="U1312">
        <v>76</v>
      </c>
      <c r="V1312">
        <v>8.92</v>
      </c>
      <c r="W1312">
        <v>0</v>
      </c>
      <c r="X1312" t="str">
        <v/>
      </c>
    </row>
    <row r="1313">
      <c r="A1313" t="str">
        <v>AutoTable</v>
      </c>
      <c r="D1313" t="str">
        <v>77415-05</v>
      </c>
      <c r="E1313" t="str">
        <v>BOMBE Ø150  VERTE CASCADE</v>
      </c>
      <c r="F1313" t="str">
        <v>OPPORTUNITE</v>
      </c>
      <c r="G1313" t="str">
        <v/>
      </c>
      <c r="H1313" t="str">
        <v>BOMBE</v>
      </c>
      <c r="I1313" t="str">
        <v>SPHERIQUE</v>
      </c>
      <c r="J1313">
        <v>150</v>
      </c>
      <c r="K1313" t="str">
        <v>SPECIAL CASCADE</v>
      </c>
      <c r="L1313" t="str">
        <v>VERT</v>
      </c>
      <c r="M1313" t="str">
        <v>CN</v>
      </c>
      <c r="N1313" t="str">
        <v>F4</v>
      </c>
      <c r="O1313" t="str">
        <v>1.3G</v>
      </c>
      <c r="P1313" t="str">
        <v>1008-F4-69246457</v>
      </c>
      <c r="Q1313">
        <v>0.8</v>
      </c>
      <c r="R1313" t="str">
        <v>4,2</v>
      </c>
      <c r="S1313">
        <v>150</v>
      </c>
      <c r="T1313" t="str">
        <v>F-00000300</v>
      </c>
      <c r="U1313">
        <v>103</v>
      </c>
      <c r="V1313">
        <v>8.92</v>
      </c>
      <c r="W1313">
        <v>0</v>
      </c>
      <c r="X1313" t="str">
        <v/>
      </c>
    </row>
    <row r="1314">
      <c r="A1314" t="str">
        <v>AutoTable</v>
      </c>
      <c r="D1314" t="str">
        <v>77415-06</v>
      </c>
      <c r="E1314" t="str">
        <v>BOMBE Ø150  ROUGE CASCADE</v>
      </c>
      <c r="F1314" t="str">
        <v>OPPORTUNITE</v>
      </c>
      <c r="G1314" t="str">
        <v/>
      </c>
      <c r="H1314" t="str">
        <v>BOMBE</v>
      </c>
      <c r="I1314" t="str">
        <v>SPHERIQUE</v>
      </c>
      <c r="J1314">
        <v>150</v>
      </c>
      <c r="K1314" t="str">
        <v>SPECIAL CASCADE</v>
      </c>
      <c r="L1314" t="str">
        <v>ROUGE</v>
      </c>
      <c r="M1314" t="str">
        <v>CN</v>
      </c>
      <c r="N1314" t="str">
        <v>F4</v>
      </c>
      <c r="O1314" t="str">
        <v>1.3G</v>
      </c>
      <c r="P1314" t="str">
        <v>1008-F4-69246457</v>
      </c>
      <c r="Q1314">
        <v>0.8</v>
      </c>
      <c r="R1314" t="str">
        <v>4,2</v>
      </c>
      <c r="S1314">
        <v>150</v>
      </c>
      <c r="T1314" t="str">
        <v>F-00000300</v>
      </c>
      <c r="U1314">
        <v>139</v>
      </c>
      <c r="V1314">
        <v>8.92</v>
      </c>
      <c r="W1314">
        <v>0</v>
      </c>
      <c r="X1314" t="str">
        <v/>
      </c>
    </row>
    <row r="1315">
      <c r="A1315" t="str">
        <v>AutoTable</v>
      </c>
      <c r="D1315" t="str">
        <v>77415-07</v>
      </c>
      <c r="E1315" t="str">
        <v>BOMBE Ø150  ORANGE CASCADE</v>
      </c>
      <c r="F1315" t="str">
        <v>OPPORTUNITE</v>
      </c>
      <c r="G1315" t="str">
        <v/>
      </c>
      <c r="H1315" t="str">
        <v>BOMBE</v>
      </c>
      <c r="I1315" t="str">
        <v>SPHERIQUE</v>
      </c>
      <c r="J1315">
        <v>150</v>
      </c>
      <c r="K1315" t="str">
        <v>SPECIAL CASCADE</v>
      </c>
      <c r="L1315" t="str">
        <v>ORANGE</v>
      </c>
      <c r="M1315" t="str">
        <v>CN</v>
      </c>
      <c r="N1315" t="str">
        <v>F4</v>
      </c>
      <c r="O1315" t="str">
        <v>1.3G</v>
      </c>
      <c r="P1315" t="str">
        <v>1008-F4-69246457</v>
      </c>
      <c r="Q1315">
        <v>0.8</v>
      </c>
      <c r="R1315" t="str">
        <v>4,2</v>
      </c>
      <c r="S1315">
        <v>150</v>
      </c>
      <c r="T1315" t="str">
        <v>F-00000300</v>
      </c>
      <c r="U1315">
        <v>126</v>
      </c>
      <c r="V1315">
        <v>8.92</v>
      </c>
      <c r="W1315">
        <v>2</v>
      </c>
      <c r="X1315" t="str">
        <v/>
      </c>
    </row>
    <row r="1316">
      <c r="A1316" t="str">
        <v>AutoTable</v>
      </c>
      <c r="D1316" t="str">
        <v>77415-10</v>
      </c>
      <c r="E1316" t="str">
        <v>BOMBE Ø150  VIOLETTE CASCADE</v>
      </c>
      <c r="F1316" t="str">
        <v>OPPORTUNITE</v>
      </c>
      <c r="G1316" t="str">
        <v/>
      </c>
      <c r="H1316" t="str">
        <v>BOMBE</v>
      </c>
      <c r="I1316" t="str">
        <v>SPHERIQUE</v>
      </c>
      <c r="J1316">
        <v>150</v>
      </c>
      <c r="K1316" t="str">
        <v>SPECIAL CASCADE</v>
      </c>
      <c r="L1316" t="str">
        <v>VIOLET</v>
      </c>
      <c r="M1316" t="str">
        <v>CN</v>
      </c>
      <c r="N1316" t="str">
        <v>F4</v>
      </c>
      <c r="O1316" t="str">
        <v>1.3G</v>
      </c>
      <c r="P1316" t="str">
        <v>1008-F4-69246457</v>
      </c>
      <c r="Q1316">
        <v>0.8</v>
      </c>
      <c r="R1316" t="str">
        <v>4,2</v>
      </c>
      <c r="S1316">
        <v>150</v>
      </c>
      <c r="T1316" t="str">
        <v>F-00000300</v>
      </c>
      <c r="U1316">
        <v>104</v>
      </c>
      <c r="V1316">
        <v>8.92</v>
      </c>
      <c r="W1316">
        <v>9</v>
      </c>
      <c r="X1316" t="str">
        <v/>
      </c>
    </row>
    <row r="1317">
      <c r="A1317" t="str">
        <v>AutoTable</v>
      </c>
      <c r="D1317" t="str">
        <v>77512-40</v>
      </c>
      <c r="E1317" t="str">
        <v>BOMBE Ø125  ROSE A CHGT FRISSON AVEC PISTIL FRIS</v>
      </c>
      <c r="F1317" t="str">
        <v>ANCIENNES REFS</v>
      </c>
      <c r="G1317" t="str">
        <v/>
      </c>
      <c r="H1317" t="str">
        <v>BOMBE</v>
      </c>
      <c r="I1317" t="str">
        <v>SPHERIQUE</v>
      </c>
      <c r="J1317">
        <v>125</v>
      </c>
      <c r="K1317" t="str">
        <v>PIVOINE CHANGEMENT</v>
      </c>
      <c r="L1317" t="str">
        <v>ROSE</v>
      </c>
      <c r="M1317" t="str">
        <v>CN</v>
      </c>
      <c r="N1317" t="str">
        <v>F4</v>
      </c>
      <c r="O1317" t="str">
        <v>1.3G</v>
      </c>
      <c r="P1317" t="str">
        <v>1170-F4-02058</v>
      </c>
      <c r="Q1317">
        <v>0.7</v>
      </c>
      <c r="R1317" t="str">
        <v>3,8</v>
      </c>
      <c r="S1317">
        <v>125</v>
      </c>
      <c r="T1317" t="str">
        <v>F-00000234</v>
      </c>
      <c r="U1317">
        <v>0</v>
      </c>
      <c r="V1317">
        <v>3.45</v>
      </c>
      <c r="W1317">
        <v>0</v>
      </c>
      <c r="X1317" t="str">
        <v/>
      </c>
    </row>
    <row r="1318">
      <c r="A1318" t="str">
        <v>AutoTable</v>
      </c>
      <c r="D1318" t="str">
        <v>77512-57</v>
      </c>
      <c r="E1318" t="str">
        <v>BOMBE Ø125  ARAIGNEE CLIGNOTANTE OR</v>
      </c>
      <c r="F1318" t="str">
        <v>ANCIENNES REFS</v>
      </c>
      <c r="G1318" t="str">
        <v/>
      </c>
      <c r="H1318" t="str">
        <v>BOMBE</v>
      </c>
      <c r="I1318" t="str">
        <v>SPHERIQUE</v>
      </c>
      <c r="J1318">
        <v>125</v>
      </c>
      <c r="K1318" t="str">
        <v>ARAIGNEE</v>
      </c>
      <c r="L1318" t="str">
        <v>OR</v>
      </c>
      <c r="M1318" t="str">
        <v>CN</v>
      </c>
      <c r="N1318" t="str">
        <v>F4</v>
      </c>
      <c r="O1318" t="str">
        <v>1.3G</v>
      </c>
      <c r="P1318" t="str">
        <v>1170-F4-02058</v>
      </c>
      <c r="Q1318">
        <v>0.7</v>
      </c>
      <c r="R1318" t="str">
        <v>3,8</v>
      </c>
      <c r="S1318">
        <v>125</v>
      </c>
      <c r="T1318" t="str">
        <v>F-00000234</v>
      </c>
      <c r="U1318">
        <v>0</v>
      </c>
      <c r="V1318">
        <v>3.23</v>
      </c>
      <c r="W1318">
        <v>0</v>
      </c>
      <c r="X1318" t="str">
        <v/>
      </c>
    </row>
    <row r="1319">
      <c r="A1319" t="str">
        <v>AutoTable</v>
      </c>
      <c r="D1319" t="str">
        <v>77515-33</v>
      </c>
      <c r="E1319" t="str">
        <v>BOMBE 150 MM BLANCHE A CHGT FRISSON AVEC PISTIL F</v>
      </c>
      <c r="F1319" t="str">
        <v>ANCIENNES REFS</v>
      </c>
      <c r="G1319" t="str">
        <v/>
      </c>
      <c r="H1319" t="str">
        <v>BOMBE</v>
      </c>
      <c r="I1319" t="str">
        <v>SPHERIQUE</v>
      </c>
      <c r="J1319">
        <v>150</v>
      </c>
      <c r="K1319" t="str">
        <v>PIVOINE CHANGEMENT</v>
      </c>
      <c r="L1319" t="str">
        <v/>
      </c>
      <c r="M1319" t="str">
        <v>CN</v>
      </c>
      <c r="N1319" t="str">
        <v>C4</v>
      </c>
      <c r="O1319" t="str">
        <v>1.3G</v>
      </c>
      <c r="P1319" t="str">
        <v>1170-F4-02059</v>
      </c>
      <c r="Q1319">
        <v>1.05</v>
      </c>
      <c r="R1319" t="str">
        <v>3</v>
      </c>
      <c r="S1319">
        <v>150</v>
      </c>
      <c r="T1319" t="str">
        <v>F-00000234</v>
      </c>
      <c r="U1319">
        <v>0</v>
      </c>
      <c r="V1319">
        <v>5.61</v>
      </c>
      <c r="W1319">
        <v>0</v>
      </c>
      <c r="X1319" t="str">
        <v/>
      </c>
    </row>
    <row r="1320">
      <c r="A1320" t="str">
        <v>AutoTable</v>
      </c>
      <c r="D1320" t="str">
        <v>77515-53</v>
      </c>
      <c r="E1320" t="str">
        <v>BOMBE Ø150 ARAIGNÉE CLIGNOTANTE ARGENT</v>
      </c>
      <c r="F1320" t="str">
        <v>ANCIENNES REFS</v>
      </c>
      <c r="G1320" t="str">
        <v/>
      </c>
      <c r="H1320" t="str">
        <v>BOMBE</v>
      </c>
      <c r="I1320" t="str">
        <v>SPHERIQUE</v>
      </c>
      <c r="J1320">
        <v>150</v>
      </c>
      <c r="K1320" t="str">
        <v>ARAIGNEE</v>
      </c>
      <c r="L1320" t="str">
        <v>ARGENT</v>
      </c>
      <c r="M1320" t="str">
        <v>CN</v>
      </c>
      <c r="N1320" t="str">
        <v>F4</v>
      </c>
      <c r="O1320" t="str">
        <v>1.3G</v>
      </c>
      <c r="P1320" t="str">
        <v>1170-F4-02059</v>
      </c>
      <c r="Q1320">
        <v>1.05</v>
      </c>
      <c r="R1320" t="str">
        <v>4,2</v>
      </c>
      <c r="S1320">
        <v>150</v>
      </c>
      <c r="T1320" t="str">
        <v>F-00000234</v>
      </c>
      <c r="U1320">
        <v>0</v>
      </c>
      <c r="V1320">
        <v>0</v>
      </c>
      <c r="W1320">
        <v>0</v>
      </c>
      <c r="X1320" t="str">
        <v/>
      </c>
    </row>
    <row r="1321">
      <c r="A1321" t="str">
        <v>AutoTable</v>
      </c>
      <c r="D1321" t="str">
        <v>77515-57</v>
      </c>
      <c r="E1321" t="str">
        <v>BOMBE Ø150  ARAIGNEE CLIGNOTANTE OR</v>
      </c>
      <c r="F1321" t="str">
        <v>OPPORTUNITE</v>
      </c>
      <c r="G1321" t="str">
        <v/>
      </c>
      <c r="H1321" t="str">
        <v>BOMBE</v>
      </c>
      <c r="I1321" t="str">
        <v>SPHERIQUE</v>
      </c>
      <c r="J1321">
        <v>150</v>
      </c>
      <c r="K1321" t="str">
        <v>ARAIGNEE</v>
      </c>
      <c r="L1321" t="str">
        <v>OR</v>
      </c>
      <c r="M1321" t="str">
        <v>CN</v>
      </c>
      <c r="N1321" t="str">
        <v>F4</v>
      </c>
      <c r="O1321" t="str">
        <v>1.3G</v>
      </c>
      <c r="P1321" t="str">
        <v>1170-F4-02059</v>
      </c>
      <c r="Q1321">
        <v>1.05</v>
      </c>
      <c r="R1321" t="str">
        <v>4,2</v>
      </c>
      <c r="S1321">
        <v>150</v>
      </c>
      <c r="T1321" t="str">
        <v>F-00000234</v>
      </c>
      <c r="U1321">
        <v>14</v>
      </c>
      <c r="V1321">
        <v>5.67</v>
      </c>
      <c r="W1321">
        <v>4</v>
      </c>
      <c r="X1321" t="str">
        <v/>
      </c>
    </row>
    <row r="1322">
      <c r="A1322" t="str">
        <v>AutoTable</v>
      </c>
      <c r="D1322" t="str">
        <v>81010-19</v>
      </c>
      <c r="E1322" t="str">
        <v>BOMBE Ø100  FILET D'ARGENT</v>
      </c>
      <c r="F1322" t="str">
        <v>ANCIENNES REFS</v>
      </c>
      <c r="G1322" t="str">
        <v/>
      </c>
      <c r="H1322" t="str">
        <v>BOMBE</v>
      </c>
      <c r="I1322" t="str">
        <v>SPHERIQUE</v>
      </c>
      <c r="J1322">
        <v>100</v>
      </c>
      <c r="K1322" t="str">
        <v>PIVOINE FILET</v>
      </c>
      <c r="L1322" t="str">
        <v>ARGENT</v>
      </c>
      <c r="M1322" t="str">
        <v>CN</v>
      </c>
      <c r="N1322" t="str">
        <v>F4</v>
      </c>
      <c r="O1322" t="str">
        <v>1.3G</v>
      </c>
      <c r="P1322" t="str">
        <v>1008-F4-69252665</v>
      </c>
      <c r="Q1322">
        <v>0.32</v>
      </c>
      <c r="R1322" t="str">
        <v>3,5</v>
      </c>
      <c r="S1322">
        <v>100</v>
      </c>
      <c r="T1322" t="str">
        <v>F-00000300</v>
      </c>
      <c r="U1322">
        <v>0</v>
      </c>
      <c r="V1322">
        <v>2.5872</v>
      </c>
      <c r="W1322">
        <v>0</v>
      </c>
      <c r="X1322" t="str">
        <v/>
      </c>
    </row>
    <row r="1323">
      <c r="A1323" t="str">
        <v>AutoTable</v>
      </c>
      <c r="D1323" t="str">
        <v>81010-35</v>
      </c>
      <c r="E1323" t="str">
        <v>BOMBE Ø100  PIVOINE CLIGNOTANTE VERTE</v>
      </c>
      <c r="F1323" t="str">
        <v>ANCIENNES REFS</v>
      </c>
      <c r="G1323" t="str">
        <v/>
      </c>
      <c r="H1323" t="str">
        <v>BOMBE</v>
      </c>
      <c r="I1323" t="str">
        <v>SPHERIQUE</v>
      </c>
      <c r="J1323">
        <v>100</v>
      </c>
      <c r="K1323" t="str">
        <v>PIVOINE CLIGNO</v>
      </c>
      <c r="L1323" t="str">
        <v>VERT</v>
      </c>
      <c r="M1323" t="str">
        <v>CN</v>
      </c>
      <c r="N1323" t="str">
        <v>F4</v>
      </c>
      <c r="O1323" t="str">
        <v>1.3G</v>
      </c>
      <c r="P1323" t="str">
        <v>1008-F4-69252665</v>
      </c>
      <c r="Q1323">
        <v>0.32</v>
      </c>
      <c r="R1323" t="str">
        <v>3,5</v>
      </c>
      <c r="S1323">
        <v>100</v>
      </c>
      <c r="T1323" t="str">
        <v>F-00000300</v>
      </c>
      <c r="U1323">
        <v>0</v>
      </c>
      <c r="V1323">
        <v>2.24</v>
      </c>
      <c r="W1323">
        <v>0</v>
      </c>
      <c r="X1323" t="str">
        <v/>
      </c>
    </row>
    <row r="1324">
      <c r="A1324" t="str">
        <v>AutoTable</v>
      </c>
      <c r="D1324" t="str">
        <v>81010-39</v>
      </c>
      <c r="E1324" t="str">
        <v>BOMBE Ø100  PIVOINE CLIGNOTANTE ARGENT</v>
      </c>
      <c r="F1324" t="str">
        <v>ANCIENNES REFS</v>
      </c>
      <c r="G1324" t="str">
        <v/>
      </c>
      <c r="H1324" t="str">
        <v>BOMBE</v>
      </c>
      <c r="I1324" t="str">
        <v>SPHERIQUE</v>
      </c>
      <c r="J1324">
        <v>100</v>
      </c>
      <c r="K1324" t="str">
        <v>PIVOINE CLIGNO</v>
      </c>
      <c r="L1324" t="str">
        <v>ARGENT</v>
      </c>
      <c r="M1324" t="str">
        <v>CN</v>
      </c>
      <c r="N1324" t="str">
        <v>F4</v>
      </c>
      <c r="O1324" t="str">
        <v>1.3G</v>
      </c>
      <c r="P1324" t="str">
        <v>1008-F4-69252665</v>
      </c>
      <c r="Q1324">
        <v>0.32</v>
      </c>
      <c r="R1324" t="str">
        <v>3,5</v>
      </c>
      <c r="S1324">
        <v>100</v>
      </c>
      <c r="T1324" t="str">
        <v>F-00000300</v>
      </c>
      <c r="U1324">
        <v>0</v>
      </c>
      <c r="V1324">
        <v>2.17</v>
      </c>
      <c r="W1324">
        <v>0</v>
      </c>
      <c r="X1324" t="str">
        <v/>
      </c>
    </row>
    <row r="1325">
      <c r="A1325" t="str">
        <v>AutoTable</v>
      </c>
      <c r="D1325" t="str">
        <v>81075-01</v>
      </c>
      <c r="E1325" t="str">
        <v>BOMBE Ø75  PIVOINE FRISSON</v>
      </c>
      <c r="F1325" t="str">
        <v>ANCIENNES REFS</v>
      </c>
      <c r="G1325" t="str">
        <v/>
      </c>
      <c r="H1325" t="str">
        <v>BOMBE</v>
      </c>
      <c r="I1325" t="str">
        <v>SPHERIQUE</v>
      </c>
      <c r="J1325">
        <v>75</v>
      </c>
      <c r="K1325" t="str">
        <v>PIVOINE</v>
      </c>
      <c r="L1325" t="str">
        <v>FRISSON</v>
      </c>
      <c r="M1325" t="str">
        <v>CN</v>
      </c>
      <c r="N1325" t="str">
        <v>F4</v>
      </c>
      <c r="O1325" t="str">
        <v>1.3G</v>
      </c>
      <c r="P1325" t="str">
        <v>1008-F4-69252667</v>
      </c>
      <c r="Q1325">
        <v>0.14</v>
      </c>
      <c r="R1325" t="str">
        <v>3</v>
      </c>
      <c r="S1325">
        <v>75</v>
      </c>
      <c r="T1325" t="str">
        <v>F-00000300</v>
      </c>
      <c r="U1325">
        <v>0</v>
      </c>
      <c r="V1325">
        <v>1.12</v>
      </c>
      <c r="W1325">
        <v>0</v>
      </c>
      <c r="X1325" t="str">
        <v/>
      </c>
    </row>
    <row r="1326">
      <c r="A1326" t="str">
        <v>AutoTable</v>
      </c>
      <c r="D1326" t="str">
        <v>81075-14</v>
      </c>
      <c r="E1326" t="str">
        <v>BBE Ø75 FILET FRISSON</v>
      </c>
      <c r="F1326" t="str">
        <v>1</v>
      </c>
      <c r="G1326" t="str">
        <v/>
      </c>
      <c r="H1326" t="str">
        <v>BOMBE</v>
      </c>
      <c r="I1326" t="str">
        <v>SPHERIQUE</v>
      </c>
      <c r="J1326">
        <v>75</v>
      </c>
      <c r="K1326" t="str">
        <v>CREPITANT</v>
      </c>
      <c r="L1326" t="str">
        <v>ARGENT</v>
      </c>
      <c r="M1326" t="str">
        <v>CN</v>
      </c>
      <c r="N1326" t="str">
        <v>F4</v>
      </c>
      <c r="O1326" t="str">
        <v>1.3G</v>
      </c>
      <c r="P1326" t="str">
        <v>1008-F4-69252667</v>
      </c>
      <c r="Q1326">
        <v>0.14</v>
      </c>
      <c r="R1326" t="str">
        <v>3</v>
      </c>
      <c r="S1326">
        <v>75</v>
      </c>
      <c r="T1326" t="str">
        <v>F-00000300</v>
      </c>
      <c r="U1326">
        <v>1232</v>
      </c>
      <c r="V1326">
        <v>1.18687</v>
      </c>
      <c r="W1326">
        <v>1100</v>
      </c>
      <c r="X1326" t="str">
        <v>https://youtu.be/PHoNSNvYPPw</v>
      </c>
    </row>
    <row r="1327">
      <c r="A1327" t="str">
        <v>AutoTable</v>
      </c>
      <c r="D1327" t="str">
        <v>81210-12</v>
      </c>
      <c r="E1327" t="str">
        <v>BBE Ø100 ARAIGNÉE FRISSON BLANC + TC FRISSON BLANC</v>
      </c>
      <c r="F1327" t="str">
        <v>1</v>
      </c>
      <c r="G1327" t="str">
        <v/>
      </c>
      <c r="H1327" t="str">
        <v>BOMBE</v>
      </c>
      <c r="I1327" t="str">
        <v>SPHERIQUE</v>
      </c>
      <c r="J1327">
        <v>100</v>
      </c>
      <c r="K1327" t="str">
        <v>CREPITANT</v>
      </c>
      <c r="L1327" t="str">
        <v>ARGENT</v>
      </c>
      <c r="M1327" t="str">
        <v>CN</v>
      </c>
      <c r="N1327" t="str">
        <v>F4</v>
      </c>
      <c r="O1327" t="str">
        <v>1.3G</v>
      </c>
      <c r="P1327" t="str">
        <v>1008-F4-69252665</v>
      </c>
      <c r="Q1327">
        <v>0.32</v>
      </c>
      <c r="R1327" t="str">
        <v>3,5</v>
      </c>
      <c r="S1327">
        <v>100</v>
      </c>
      <c r="T1327" t="str">
        <v>F-00000300</v>
      </c>
      <c r="U1327">
        <v>373</v>
      </c>
      <c r="V1327">
        <v>2.26419</v>
      </c>
      <c r="W1327">
        <v>23</v>
      </c>
      <c r="X1327" t="str">
        <v>https://tinyurl.com/y2k6sewz</v>
      </c>
    </row>
    <row r="1328">
      <c r="A1328" t="str">
        <v>AutoTable</v>
      </c>
      <c r="D1328" t="str">
        <v>81210-18</v>
      </c>
      <c r="E1328" t="str">
        <v>BBE Ø100 FILET D'OR + TC FILET D'OR</v>
      </c>
      <c r="F1328" t="str">
        <v>1</v>
      </c>
      <c r="G1328" t="str">
        <v/>
      </c>
      <c r="H1328" t="str">
        <v>BOMBE</v>
      </c>
      <c r="I1328" t="str">
        <v>SPHERIQUE</v>
      </c>
      <c r="J1328">
        <v>100</v>
      </c>
      <c r="K1328" t="str">
        <v>PLEUREUR</v>
      </c>
      <c r="L1328" t="str">
        <v>KAMURO</v>
      </c>
      <c r="M1328" t="str">
        <v>CN</v>
      </c>
      <c r="N1328" t="str">
        <v>F4</v>
      </c>
      <c r="O1328" t="str">
        <v>1.3G</v>
      </c>
      <c r="P1328" t="str">
        <v>1008-F4-69252665</v>
      </c>
      <c r="Q1328">
        <v>0.32</v>
      </c>
      <c r="R1328" t="str">
        <v>3,5</v>
      </c>
      <c r="S1328">
        <v>100</v>
      </c>
      <c r="T1328" t="str">
        <v>F-00000300</v>
      </c>
      <c r="U1328">
        <v>1</v>
      </c>
      <c r="V1328">
        <v>3.11</v>
      </c>
      <c r="W1328">
        <v>87</v>
      </c>
      <c r="X1328" t="str">
        <v>https://tinyurl.com/yyr6wavd</v>
      </c>
    </row>
    <row r="1329">
      <c r="A1329" t="str">
        <v>AutoTable</v>
      </c>
      <c r="D1329" t="str">
        <v>81210-20</v>
      </c>
      <c r="E1329" t="str">
        <v>BBE Ø100 PIVOINE ROSE + TC ROSE</v>
      </c>
      <c r="F1329" t="str">
        <v>1</v>
      </c>
      <c r="G1329" t="str">
        <v/>
      </c>
      <c r="H1329" t="str">
        <v>BOMBE</v>
      </c>
      <c r="I1329" t="str">
        <v>SPHERIQUE</v>
      </c>
      <c r="J1329">
        <v>100</v>
      </c>
      <c r="K1329" t="str">
        <v>PIVOINE</v>
      </c>
      <c r="L1329" t="str">
        <v>ROSE</v>
      </c>
      <c r="M1329" t="str">
        <v>CN</v>
      </c>
      <c r="N1329" t="str">
        <v>F4</v>
      </c>
      <c r="O1329" t="str">
        <v>1.3G</v>
      </c>
      <c r="P1329" t="str">
        <v>1008-F4-69252665</v>
      </c>
      <c r="Q1329">
        <v>0.32</v>
      </c>
      <c r="R1329" t="str">
        <v>3,5</v>
      </c>
      <c r="S1329">
        <v>100</v>
      </c>
      <c r="T1329" t="str">
        <v>F-00000300</v>
      </c>
      <c r="U1329">
        <v>587</v>
      </c>
      <c r="V1329">
        <v>2.09468</v>
      </c>
      <c r="W1329">
        <v>1</v>
      </c>
      <c r="X1329" t="str">
        <v/>
      </c>
    </row>
    <row r="1330">
      <c r="A1330" t="str">
        <v>AutoTable</v>
      </c>
      <c r="D1330" t="str">
        <v>81210-21</v>
      </c>
      <c r="E1330" t="str">
        <v>BBE Ø100 PIVOINE CITRON + TC CITRON</v>
      </c>
      <c r="F1330" t="str">
        <v>1</v>
      </c>
      <c r="G1330" t="str">
        <v/>
      </c>
      <c r="H1330" t="str">
        <v>BOMBE</v>
      </c>
      <c r="I1330" t="str">
        <v>SPHERIQUE</v>
      </c>
      <c r="J1330">
        <v>100</v>
      </c>
      <c r="K1330" t="str">
        <v>PIVOINE</v>
      </c>
      <c r="L1330" t="str">
        <v>CITRON</v>
      </c>
      <c r="M1330" t="str">
        <v>CN</v>
      </c>
      <c r="N1330" t="str">
        <v>F4</v>
      </c>
      <c r="O1330" t="str">
        <v>1.3G</v>
      </c>
      <c r="P1330" t="str">
        <v>1008-F4-69252665</v>
      </c>
      <c r="Q1330">
        <v>0.32</v>
      </c>
      <c r="R1330" t="str">
        <v>3,5</v>
      </c>
      <c r="S1330">
        <v>100</v>
      </c>
      <c r="T1330" t="str">
        <v>F-00000300</v>
      </c>
      <c r="U1330">
        <v>83</v>
      </c>
      <c r="V1330">
        <v>2.27113</v>
      </c>
      <c r="W1330">
        <v>6</v>
      </c>
      <c r="X1330" t="str">
        <v>https://tinyurl.com/y2qm5mnk</v>
      </c>
    </row>
    <row r="1331">
      <c r="A1331" t="str">
        <v>AutoTable</v>
      </c>
      <c r="D1331" t="str">
        <v>81210-82</v>
      </c>
      <c r="E1331" t="str">
        <v>BBE Ø100 PIVOINE BLEUE PISTIL ARGENT + TC BLEU</v>
      </c>
      <c r="F1331" t="str">
        <v>1</v>
      </c>
      <c r="G1331" t="str">
        <v/>
      </c>
      <c r="H1331" t="str">
        <v>BOMBE</v>
      </c>
      <c r="I1331" t="str">
        <v>SPHERIQUE</v>
      </c>
      <c r="J1331">
        <v>100</v>
      </c>
      <c r="K1331" t="str">
        <v>PIVOINE</v>
      </c>
      <c r="L1331" t="str">
        <v>BLEU</v>
      </c>
      <c r="M1331" t="str">
        <v>CN</v>
      </c>
      <c r="N1331" t="str">
        <v>F4</v>
      </c>
      <c r="O1331" t="str">
        <v>1.3G</v>
      </c>
      <c r="P1331" t="str">
        <v>1008-F4-69252665</v>
      </c>
      <c r="Q1331">
        <v>0.32</v>
      </c>
      <c r="R1331" t="str">
        <v>3,5</v>
      </c>
      <c r="S1331">
        <v>100</v>
      </c>
      <c r="T1331" t="str">
        <v>F-00000300</v>
      </c>
      <c r="U1331">
        <v>305</v>
      </c>
      <c r="V1331">
        <v>2.04343</v>
      </c>
      <c r="W1331">
        <v>206</v>
      </c>
      <c r="X1331" t="str">
        <v>https://tinyurl.com/y2pgstwk</v>
      </c>
    </row>
    <row r="1332">
      <c r="A1332" t="str">
        <v>AutoTable</v>
      </c>
      <c r="D1332" t="str">
        <v>81275-18</v>
      </c>
      <c r="E1332" t="str">
        <v>BBE Ø75 FILET D'OR + TC FILET D'OR</v>
      </c>
      <c r="F1332" t="str">
        <v>1</v>
      </c>
      <c r="G1332" t="str">
        <v/>
      </c>
      <c r="H1332" t="str">
        <v>BOMBE</v>
      </c>
      <c r="I1332" t="str">
        <v>SPHERIQUE</v>
      </c>
      <c r="J1332">
        <v>75</v>
      </c>
      <c r="K1332" t="str">
        <v>PLEUREUR</v>
      </c>
      <c r="L1332" t="str">
        <v>KAMURO</v>
      </c>
      <c r="M1332" t="str">
        <v>CN</v>
      </c>
      <c r="N1332" t="str">
        <v>F4</v>
      </c>
      <c r="O1332" t="str">
        <v>1.3G</v>
      </c>
      <c r="P1332" t="str">
        <v>1008-F4-69252667</v>
      </c>
      <c r="Q1332">
        <v>0.14</v>
      </c>
      <c r="R1332" t="str">
        <v>3</v>
      </c>
      <c r="S1332">
        <v>75</v>
      </c>
      <c r="T1332" t="str">
        <v>F-00000300</v>
      </c>
      <c r="U1332">
        <v>1561</v>
      </c>
      <c r="V1332">
        <v>1.29503</v>
      </c>
      <c r="W1332">
        <v>512</v>
      </c>
      <c r="X1332" t="str">
        <v>https://youtu.be/XtJ4dJxSeIA</v>
      </c>
    </row>
    <row r="1333">
      <c r="A1333" t="str">
        <v>AutoTable</v>
      </c>
      <c r="D1333" t="str">
        <v>83175-15</v>
      </c>
      <c r="E1333" t="str">
        <v>BBE Ø75 ARAIGNÉE SCINTILLANT OR + TC SCINT. OR</v>
      </c>
      <c r="F1333" t="str">
        <v>1</v>
      </c>
      <c r="G1333" t="str">
        <v/>
      </c>
      <c r="H1333" t="str">
        <v>BOMBE</v>
      </c>
      <c r="I1333" t="str">
        <v>SPHERIQUE</v>
      </c>
      <c r="J1333">
        <v>75</v>
      </c>
      <c r="K1333" t="str">
        <v>CLIGNO</v>
      </c>
      <c r="L1333" t="str">
        <v>OR</v>
      </c>
      <c r="M1333" t="str">
        <v>CN</v>
      </c>
      <c r="N1333" t="str">
        <v>F4</v>
      </c>
      <c r="O1333" t="str">
        <v>1.3G</v>
      </c>
      <c r="P1333" t="str">
        <v>1008-F4-69252667</v>
      </c>
      <c r="Q1333">
        <v>0.155</v>
      </c>
      <c r="R1333" t="str">
        <v>3</v>
      </c>
      <c r="S1333">
        <v>75</v>
      </c>
      <c r="T1333" t="str">
        <v>F-00000300</v>
      </c>
      <c r="U1333">
        <v>1101</v>
      </c>
      <c r="V1333">
        <v>1.22522</v>
      </c>
      <c r="W1333">
        <v>960</v>
      </c>
      <c r="X1333" t="str">
        <v>https://youtu.be/oQ4o-v4Xz5g</v>
      </c>
    </row>
    <row r="1334">
      <c r="A1334" t="str">
        <v>AutoTable</v>
      </c>
      <c r="D1334" t="str">
        <v>83510-18</v>
      </c>
      <c r="E1334" t="str">
        <v>BBE Ø100 FILET D'OR PISTIL FRISSON + TC FILET D'OR</v>
      </c>
      <c r="F1334" t="str">
        <v>1</v>
      </c>
      <c r="G1334" t="str">
        <v/>
      </c>
      <c r="H1334" t="str">
        <v>BOMBE</v>
      </c>
      <c r="I1334" t="str">
        <v>SPHERIQUE</v>
      </c>
      <c r="J1334">
        <v>100</v>
      </c>
      <c r="K1334" t="str">
        <v>CREPITANT</v>
      </c>
      <c r="L1334" t="str">
        <v>KAMURO</v>
      </c>
      <c r="M1334" t="str">
        <v>CN</v>
      </c>
      <c r="N1334" t="str">
        <v>F4</v>
      </c>
      <c r="O1334" t="str">
        <v>1.3G</v>
      </c>
      <c r="P1334" t="str">
        <v>1008-F4-69252665</v>
      </c>
      <c r="Q1334">
        <v>0.345</v>
      </c>
      <c r="R1334" t="str">
        <v>3,5</v>
      </c>
      <c r="S1334">
        <v>100</v>
      </c>
      <c r="T1334" t="str">
        <v>F-00000300</v>
      </c>
      <c r="U1334">
        <v>642</v>
      </c>
      <c r="V1334">
        <v>2.64</v>
      </c>
      <c r="W1334">
        <v>0</v>
      </c>
      <c r="X1334" t="str">
        <v>https://tinyurl.com/yxw49prn</v>
      </c>
    </row>
    <row r="1335">
      <c r="A1335" t="str">
        <v>AutoTable</v>
      </c>
      <c r="D1335" t="str">
        <v>84010-19</v>
      </c>
      <c r="E1335" t="str">
        <v>BBE Ø100 CASCADE FILET D'ARGENT</v>
      </c>
      <c r="F1335" t="str">
        <v>1</v>
      </c>
      <c r="G1335" t="str">
        <v/>
      </c>
      <c r="H1335" t="str">
        <v>BOMBE</v>
      </c>
      <c r="I1335" t="str">
        <v>SPHERIQUE</v>
      </c>
      <c r="J1335">
        <v>100</v>
      </c>
      <c r="K1335" t="str">
        <v>PLEUREUR</v>
      </c>
      <c r="L1335" t="str">
        <v>ARGENT</v>
      </c>
      <c r="M1335" t="str">
        <v>CN</v>
      </c>
      <c r="N1335" t="str">
        <v>F4</v>
      </c>
      <c r="O1335" t="str">
        <v>1.3G</v>
      </c>
      <c r="P1335" t="str">
        <v>1008-F4-69252664</v>
      </c>
      <c r="Q1335">
        <v>0.32</v>
      </c>
      <c r="R1335" t="str">
        <v>3,5</v>
      </c>
      <c r="S1335">
        <v>100</v>
      </c>
      <c r="T1335" t="str">
        <v>F-00000300</v>
      </c>
      <c r="U1335">
        <v>416</v>
      </c>
      <c r="V1335">
        <v>2.67304</v>
      </c>
      <c r="W1335">
        <v>6</v>
      </c>
      <c r="X1335" t="str">
        <v/>
      </c>
    </row>
    <row r="1336">
      <c r="A1336" t="str">
        <v>AutoTable</v>
      </c>
      <c r="D1336" t="str">
        <v>88010-99</v>
      </c>
      <c r="E1336" t="str">
        <v>BBE Ø100 MOSAÏQUE TRICOLORE</v>
      </c>
      <c r="F1336" t="str">
        <v>1</v>
      </c>
      <c r="G1336" t="str">
        <v/>
      </c>
      <c r="H1336" t="str">
        <v>BOMBE</v>
      </c>
      <c r="I1336" t="str">
        <v>SPHERIQUE</v>
      </c>
      <c r="J1336">
        <v>100</v>
      </c>
      <c r="K1336" t="str">
        <v>MOSAIQUE</v>
      </c>
      <c r="L1336" t="str">
        <v>TRICOLORE</v>
      </c>
      <c r="M1336" t="str">
        <v>CN</v>
      </c>
      <c r="N1336" t="str">
        <v>F4</v>
      </c>
      <c r="O1336" t="str">
        <v>1.3G</v>
      </c>
      <c r="P1336" t="str">
        <v>1008-F4-69252665</v>
      </c>
      <c r="Q1336">
        <v>0.32</v>
      </c>
      <c r="R1336" t="str">
        <v>3,5</v>
      </c>
      <c r="S1336">
        <v>100</v>
      </c>
      <c r="T1336" t="str">
        <v>F-00000300</v>
      </c>
      <c r="U1336">
        <v>263</v>
      </c>
      <c r="V1336">
        <v>2.024</v>
      </c>
      <c r="W1336">
        <v>0</v>
      </c>
      <c r="X1336" t="str">
        <v>https://youtu.be/FPIHMp3IoyM</v>
      </c>
    </row>
    <row r="1337">
      <c r="A1337" t="str">
        <v>AutoTable</v>
      </c>
      <c r="D1337" t="str">
        <v>89710-18</v>
      </c>
      <c r="E1337" t="str">
        <v>BOMBE Ø100 SPIRALE FILET D'OR</v>
      </c>
      <c r="F1337" t="str">
        <v>ANCIENNES REFS</v>
      </c>
      <c r="G1337" t="str">
        <v/>
      </c>
      <c r="H1337" t="str">
        <v>BOMBE</v>
      </c>
      <c r="I1337" t="str">
        <v>SPHERIQUE</v>
      </c>
      <c r="J1337">
        <v>100</v>
      </c>
      <c r="K1337" t="str">
        <v>GEOMETRIE MOTIF</v>
      </c>
      <c r="L1337" t="str">
        <v>OR</v>
      </c>
      <c r="M1337" t="str">
        <v>CN</v>
      </c>
      <c r="N1337" t="str">
        <v>F4</v>
      </c>
      <c r="O1337" t="str">
        <v>1.3G</v>
      </c>
      <c r="P1337" t="str">
        <v>1008-F4-69252665</v>
      </c>
      <c r="Q1337">
        <v>0.32</v>
      </c>
      <c r="R1337" t="str">
        <v>3,5</v>
      </c>
      <c r="S1337">
        <v>100</v>
      </c>
      <c r="T1337" t="str">
        <v>F-00000300</v>
      </c>
      <c r="U1337">
        <v>0</v>
      </c>
      <c r="V1337">
        <v>2.67717</v>
      </c>
      <c r="W1337">
        <v>0</v>
      </c>
      <c r="X1337" t="str">
        <v/>
      </c>
    </row>
    <row r="1338">
      <c r="A1338" t="str">
        <v>AutoTable</v>
      </c>
      <c r="D1338" t="str">
        <v>89710-51</v>
      </c>
      <c r="E1338" t="str">
        <v>BOMBE 100MM COEUR FRISSON</v>
      </c>
      <c r="F1338" t="str">
        <v>OPPORTUNITE</v>
      </c>
      <c r="G1338" t="str">
        <v/>
      </c>
      <c r="H1338" t="str">
        <v>BOMBE</v>
      </c>
      <c r="I1338" t="str">
        <v>SPHERIQUE</v>
      </c>
      <c r="J1338">
        <v>100</v>
      </c>
      <c r="K1338" t="str">
        <v>GEOMETRIE CŒUR</v>
      </c>
      <c r="L1338" t="str">
        <v>FRISSON</v>
      </c>
      <c r="M1338" t="str">
        <v>CN</v>
      </c>
      <c r="N1338" t="str">
        <v>F4</v>
      </c>
      <c r="O1338" t="str">
        <v>1.3G</v>
      </c>
      <c r="P1338" t="str">
        <v>1008-F4-69252665</v>
      </c>
      <c r="Q1338">
        <v>0.32</v>
      </c>
      <c r="R1338" t="str">
        <v>3,5</v>
      </c>
      <c r="S1338">
        <v>100</v>
      </c>
      <c r="T1338" t="str">
        <v>F-00000300</v>
      </c>
      <c r="U1338">
        <v>60</v>
      </c>
      <c r="V1338">
        <v>2.545</v>
      </c>
      <c r="W1338">
        <v>0</v>
      </c>
      <c r="X1338" t="str">
        <v/>
      </c>
    </row>
    <row r="1339">
      <c r="A1339" t="str">
        <v>AutoTable</v>
      </c>
      <c r="D1339" t="str">
        <v>89710-72</v>
      </c>
      <c r="E1339" t="str">
        <v>BOMBE Ø100 ETOILE BLEUE</v>
      </c>
      <c r="F1339" t="str">
        <v>ANCIENNES REFS</v>
      </c>
      <c r="G1339" t="str">
        <v/>
      </c>
      <c r="H1339" t="str">
        <v>BOMBE</v>
      </c>
      <c r="I1339" t="str">
        <v>SPHERIQUE</v>
      </c>
      <c r="J1339">
        <v>100</v>
      </c>
      <c r="K1339" t="str">
        <v>GEOMETRIE MOTIF</v>
      </c>
      <c r="L1339" t="str">
        <v>BLEU</v>
      </c>
      <c r="M1339" t="str">
        <v>CN</v>
      </c>
      <c r="N1339" t="str">
        <v>F4</v>
      </c>
      <c r="O1339" t="str">
        <v>1.3G</v>
      </c>
      <c r="P1339" t="str">
        <v>1008-F4-69252665</v>
      </c>
      <c r="Q1339">
        <v>0.2</v>
      </c>
      <c r="R1339" t="str">
        <v>3,5</v>
      </c>
      <c r="S1339">
        <v>100</v>
      </c>
      <c r="T1339" t="str">
        <v>F-00000300</v>
      </c>
      <c r="U1339">
        <v>0</v>
      </c>
      <c r="V1339">
        <v>2.62471</v>
      </c>
      <c r="W1339">
        <v>0</v>
      </c>
      <c r="X1339" t="str">
        <v/>
      </c>
    </row>
    <row r="1340">
      <c r="A1340" t="str">
        <v>AutoTable</v>
      </c>
      <c r="D1340" t="str">
        <v>90150-01</v>
      </c>
      <c r="E1340" t="str">
        <v>BBE Ø50 SONORE</v>
      </c>
      <c r="F1340" t="str">
        <v>1</v>
      </c>
      <c r="G1340" t="str">
        <v>2020</v>
      </c>
      <c r="H1340" t="str">
        <v>BOMBE</v>
      </c>
      <c r="I1340" t="str">
        <v>SPHERIQUE</v>
      </c>
      <c r="J1340">
        <v>50</v>
      </c>
      <c r="K1340" t="str">
        <v>DETONATION</v>
      </c>
      <c r="L1340" t="str">
        <v>OR</v>
      </c>
      <c r="M1340" t="str">
        <v>CN</v>
      </c>
      <c r="N1340" t="str">
        <v>F4</v>
      </c>
      <c r="O1340" t="str">
        <v>1.3G</v>
      </c>
      <c r="P1340" t="str">
        <v>2806-F4-000984</v>
      </c>
      <c r="Q1340">
        <v>0.04</v>
      </c>
      <c r="R1340" t="str">
        <v>2</v>
      </c>
      <c r="S1340">
        <v>50</v>
      </c>
      <c r="T1340" t="str">
        <v>F-00000300</v>
      </c>
      <c r="U1340">
        <v>0</v>
      </c>
      <c r="V1340">
        <v>1.12333</v>
      </c>
      <c r="W1340">
        <v>23</v>
      </c>
      <c r="X1340" t="str">
        <v/>
      </c>
    </row>
    <row r="1341">
      <c r="A1341" t="str">
        <v>AutoTable</v>
      </c>
      <c r="D1341" t="str">
        <v>90175-01</v>
      </c>
      <c r="E1341" t="str">
        <v>BBE Ø75 SONORE</v>
      </c>
      <c r="F1341" t="str">
        <v>1</v>
      </c>
      <c r="G1341" t="str">
        <v>2019</v>
      </c>
      <c r="H1341" t="str">
        <v>BOMBE</v>
      </c>
      <c r="I1341" t="str">
        <v>SPHERIQUE</v>
      </c>
      <c r="J1341">
        <v>75</v>
      </c>
      <c r="K1341" t="str">
        <v>DETONATION</v>
      </c>
      <c r="L1341" t="str">
        <v>OR</v>
      </c>
      <c r="M1341" t="str">
        <v>CN</v>
      </c>
      <c r="N1341" t="str">
        <v>F4</v>
      </c>
      <c r="O1341" t="str">
        <v>1.3G</v>
      </c>
      <c r="P1341" t="str">
        <v>1008-F4-69260849</v>
      </c>
      <c r="Q1341">
        <v>0.14</v>
      </c>
      <c r="R1341" t="str">
        <v>3</v>
      </c>
      <c r="S1341">
        <v>75</v>
      </c>
      <c r="T1341" t="str">
        <v>F-00000300</v>
      </c>
      <c r="U1341">
        <v>4745</v>
      </c>
      <c r="V1341">
        <v>1.12</v>
      </c>
      <c r="W1341">
        <v>299</v>
      </c>
      <c r="X1341" t="str">
        <v>https://tinyurl.com/yybsjemp</v>
      </c>
    </row>
    <row r="1342">
      <c r="A1342" t="str">
        <v>AutoTable</v>
      </c>
      <c r="D1342" t="str">
        <v>91010-01</v>
      </c>
      <c r="E1342" t="str">
        <v>BBE Ø100 OEUFS DE DRAGON</v>
      </c>
      <c r="F1342" t="str">
        <v>1</v>
      </c>
      <c r="G1342" t="str">
        <v/>
      </c>
      <c r="H1342" t="str">
        <v>BOMBE</v>
      </c>
      <c r="I1342" t="str">
        <v>SPHERIQUE</v>
      </c>
      <c r="J1342">
        <v>100</v>
      </c>
      <c r="K1342" t="str">
        <v>CREPITANT</v>
      </c>
      <c r="L1342" t="str">
        <v>ARGENT</v>
      </c>
      <c r="M1342" t="str">
        <v>CN</v>
      </c>
      <c r="N1342" t="str">
        <v>F4</v>
      </c>
      <c r="O1342" t="str">
        <v>1.3G</v>
      </c>
      <c r="P1342" t="str">
        <v>1008-F4-69252665</v>
      </c>
      <c r="Q1342">
        <v>0.32</v>
      </c>
      <c r="R1342" t="str">
        <v>3,5</v>
      </c>
      <c r="S1342">
        <v>100</v>
      </c>
      <c r="T1342" t="str">
        <v>F-00000300</v>
      </c>
      <c r="U1342">
        <v>657</v>
      </c>
      <c r="V1342">
        <v>1.96061</v>
      </c>
      <c r="W1342">
        <v>0</v>
      </c>
      <c r="X1342" t="str">
        <v>https://youtu.be/UqEnzva7xdk</v>
      </c>
    </row>
    <row r="1343">
      <c r="A1343" t="str">
        <v>AutoTable</v>
      </c>
      <c r="D1343" t="str">
        <v>91010-02</v>
      </c>
      <c r="E1343" t="str">
        <v>BBE Ø100 PIVOINE BLEUE</v>
      </c>
      <c r="F1343" t="str">
        <v>1</v>
      </c>
      <c r="G1343" t="str">
        <v/>
      </c>
      <c r="H1343" t="str">
        <v>BOMBE</v>
      </c>
      <c r="I1343" t="str">
        <v>SPHERIQUE</v>
      </c>
      <c r="J1343">
        <v>100</v>
      </c>
      <c r="K1343" t="str">
        <v>PIVOINE</v>
      </c>
      <c r="L1343" t="str">
        <v>BLEU</v>
      </c>
      <c r="M1343" t="str">
        <v>CN</v>
      </c>
      <c r="N1343" t="str">
        <v>F4</v>
      </c>
      <c r="O1343" t="str">
        <v>1.3G</v>
      </c>
      <c r="P1343" t="str">
        <v>1008-F4-69252665</v>
      </c>
      <c r="Q1343">
        <v>0.32</v>
      </c>
      <c r="R1343" t="str">
        <v>3,5</v>
      </c>
      <c r="S1343">
        <v>100</v>
      </c>
      <c r="T1343" t="str">
        <v>F-00000300</v>
      </c>
      <c r="U1343">
        <v>1296</v>
      </c>
      <c r="V1343">
        <v>1.96</v>
      </c>
      <c r="W1343">
        <v>17</v>
      </c>
      <c r="X1343" t="str">
        <v>https://tinyurl.com/y3q5vun2</v>
      </c>
    </row>
    <row r="1344">
      <c r="A1344" t="str">
        <v>AutoTable</v>
      </c>
      <c r="D1344" t="str">
        <v>91010-04</v>
      </c>
      <c r="E1344" t="str">
        <v>BBE Ø100 PIVOINE JAUNE</v>
      </c>
      <c r="F1344" t="str">
        <v>1</v>
      </c>
      <c r="G1344" t="str">
        <v/>
      </c>
      <c r="H1344" t="str">
        <v>BOMBE</v>
      </c>
      <c r="I1344" t="str">
        <v>SPHERIQUE</v>
      </c>
      <c r="J1344">
        <v>100</v>
      </c>
      <c r="K1344" t="str">
        <v>PIVOINE</v>
      </c>
      <c r="L1344" t="str">
        <v>JAUNE</v>
      </c>
      <c r="M1344" t="str">
        <v>CN</v>
      </c>
      <c r="N1344" t="str">
        <v>F4</v>
      </c>
      <c r="O1344" t="str">
        <v>1.3G</v>
      </c>
      <c r="P1344" t="str">
        <v>1008-F4-69252665</v>
      </c>
      <c r="Q1344">
        <v>0.32</v>
      </c>
      <c r="R1344" t="str">
        <v>3,5</v>
      </c>
      <c r="S1344">
        <v>100</v>
      </c>
      <c r="T1344" t="str">
        <v>F-00000300</v>
      </c>
      <c r="U1344">
        <v>1206</v>
      </c>
      <c r="V1344">
        <v>1.96</v>
      </c>
      <c r="W1344">
        <v>0</v>
      </c>
      <c r="X1344" t="str">
        <v>https://tinyurl.com/y5tq2r5q</v>
      </c>
    </row>
    <row r="1345">
      <c r="A1345" t="str">
        <v>AutoTable</v>
      </c>
      <c r="D1345" t="str">
        <v>91010-05</v>
      </c>
      <c r="E1345" t="str">
        <v>BBE Ø100 PIVOINE VERTE</v>
      </c>
      <c r="F1345" t="str">
        <v>1</v>
      </c>
      <c r="G1345" t="str">
        <v/>
      </c>
      <c r="H1345" t="str">
        <v>BOMBE</v>
      </c>
      <c r="I1345" t="str">
        <v>SPHERIQUE</v>
      </c>
      <c r="J1345">
        <v>100</v>
      </c>
      <c r="K1345" t="str">
        <v>PIVOINE</v>
      </c>
      <c r="L1345" t="str">
        <v>VERT</v>
      </c>
      <c r="M1345" t="str">
        <v>CN</v>
      </c>
      <c r="N1345" t="str">
        <v>F4</v>
      </c>
      <c r="O1345" t="str">
        <v>1.3G</v>
      </c>
      <c r="P1345" t="str">
        <v>1008-F4-69252665</v>
      </c>
      <c r="Q1345">
        <v>0.32</v>
      </c>
      <c r="R1345" t="str">
        <v>3,5</v>
      </c>
      <c r="S1345">
        <v>100</v>
      </c>
      <c r="T1345" t="str">
        <v>F-00000300</v>
      </c>
      <c r="U1345">
        <v>101</v>
      </c>
      <c r="V1345">
        <v>2.04</v>
      </c>
      <c r="W1345">
        <v>247</v>
      </c>
      <c r="X1345" t="str">
        <v>https://tinyurl.com/y365frze</v>
      </c>
    </row>
    <row r="1346">
      <c r="A1346" t="str">
        <v>AutoTable</v>
      </c>
      <c r="D1346" t="str">
        <v>91010-06</v>
      </c>
      <c r="E1346" t="str">
        <v>BBE Ø100 PIVOINE ROUGE</v>
      </c>
      <c r="F1346" t="str">
        <v>1</v>
      </c>
      <c r="G1346" t="str">
        <v/>
      </c>
      <c r="H1346" t="str">
        <v>BOMBE</v>
      </c>
      <c r="I1346" t="str">
        <v>SPHERIQUE</v>
      </c>
      <c r="J1346">
        <v>100</v>
      </c>
      <c r="K1346" t="str">
        <v>PIVOINE</v>
      </c>
      <c r="L1346" t="str">
        <v>ROUGE</v>
      </c>
      <c r="M1346" t="str">
        <v>CN</v>
      </c>
      <c r="N1346" t="str">
        <v>F4</v>
      </c>
      <c r="O1346" t="str">
        <v>1.3G</v>
      </c>
      <c r="P1346" t="str">
        <v>1008-F4-69252665</v>
      </c>
      <c r="Q1346">
        <v>0.32</v>
      </c>
      <c r="R1346" t="str">
        <v>3,5</v>
      </c>
      <c r="S1346">
        <v>100</v>
      </c>
      <c r="T1346" t="str">
        <v>F-00000300</v>
      </c>
      <c r="U1346">
        <v>365</v>
      </c>
      <c r="V1346">
        <v>1.96062</v>
      </c>
      <c r="W1346">
        <v>15</v>
      </c>
      <c r="X1346" t="str">
        <v>https://youtu.be/IptB90-eOBo</v>
      </c>
    </row>
    <row r="1347">
      <c r="A1347" t="str">
        <v>AutoTable</v>
      </c>
      <c r="D1347" t="str">
        <v>91010-08</v>
      </c>
      <c r="E1347" t="str">
        <v>BBE Ø100 PIVOINE MULTICOLORE</v>
      </c>
      <c r="F1347" t="str">
        <v>1</v>
      </c>
      <c r="G1347" t="str">
        <v/>
      </c>
      <c r="H1347" t="str">
        <v>BOMBE</v>
      </c>
      <c r="I1347" t="str">
        <v>SPHERIQUE</v>
      </c>
      <c r="J1347">
        <v>100</v>
      </c>
      <c r="K1347" t="str">
        <v>PIVOINE</v>
      </c>
      <c r="L1347" t="str">
        <v>MULTICOLORE</v>
      </c>
      <c r="M1347" t="str">
        <v>CN</v>
      </c>
      <c r="N1347" t="str">
        <v>F4</v>
      </c>
      <c r="O1347" t="str">
        <v>1.3G</v>
      </c>
      <c r="P1347" t="str">
        <v>1008-F4-69252665</v>
      </c>
      <c r="Q1347">
        <v>0.32</v>
      </c>
      <c r="R1347" t="str">
        <v>3,5</v>
      </c>
      <c r="S1347">
        <v>100</v>
      </c>
      <c r="T1347" t="str">
        <v>F-00000300</v>
      </c>
      <c r="U1347">
        <v>385</v>
      </c>
      <c r="V1347">
        <v>1.96062</v>
      </c>
      <c r="W1347">
        <v>1</v>
      </c>
      <c r="X1347" t="str">
        <v/>
      </c>
    </row>
    <row r="1348">
      <c r="A1348" t="str">
        <v>AutoTable</v>
      </c>
      <c r="D1348" t="str">
        <v>91010-09</v>
      </c>
      <c r="E1348" t="str">
        <v>BBE Ø100 PIVOINE ARGENT</v>
      </c>
      <c r="F1348" t="str">
        <v>1</v>
      </c>
      <c r="G1348" t="str">
        <v/>
      </c>
      <c r="H1348" t="str">
        <v>BOMBE</v>
      </c>
      <c r="I1348" t="str">
        <v>SPHERIQUE</v>
      </c>
      <c r="J1348">
        <v>100</v>
      </c>
      <c r="K1348" t="str">
        <v>PIVOINE</v>
      </c>
      <c r="L1348" t="str">
        <v>ARGENT</v>
      </c>
      <c r="M1348" t="str">
        <v>CN</v>
      </c>
      <c r="N1348" t="str">
        <v>F4</v>
      </c>
      <c r="O1348" t="str">
        <v>1.3G</v>
      </c>
      <c r="P1348" t="str">
        <v>1008-F4-69252665</v>
      </c>
      <c r="Q1348">
        <v>0.32</v>
      </c>
      <c r="R1348" t="str">
        <v>3,5</v>
      </c>
      <c r="S1348">
        <v>100</v>
      </c>
      <c r="T1348" t="str">
        <v>F-00000300</v>
      </c>
      <c r="U1348">
        <v>621</v>
      </c>
      <c r="V1348">
        <v>1.975</v>
      </c>
      <c r="W1348">
        <v>0</v>
      </c>
      <c r="X1348" t="str">
        <v>https://youtu.be/LwHoKvIbEGc</v>
      </c>
    </row>
    <row r="1349">
      <c r="A1349" t="str">
        <v>AutoTable</v>
      </c>
      <c r="D1349" t="str">
        <v>91010-10</v>
      </c>
      <c r="E1349" t="str">
        <v>BBE Ø100 PIVOINE VIOLETTE</v>
      </c>
      <c r="F1349" t="str">
        <v>1</v>
      </c>
      <c r="G1349" t="str">
        <v/>
      </c>
      <c r="H1349" t="str">
        <v>BOMBE</v>
      </c>
      <c r="I1349" t="str">
        <v>SPHERIQUE</v>
      </c>
      <c r="J1349">
        <v>100</v>
      </c>
      <c r="K1349" t="str">
        <v>PIVOINE</v>
      </c>
      <c r="L1349" t="str">
        <v>VIOLET</v>
      </c>
      <c r="M1349" t="str">
        <v>CN</v>
      </c>
      <c r="N1349" t="str">
        <v>F4</v>
      </c>
      <c r="O1349" t="str">
        <v>1.3G</v>
      </c>
      <c r="P1349" t="str">
        <v>1008-F4-69252665</v>
      </c>
      <c r="Q1349">
        <v>0.32</v>
      </c>
      <c r="R1349" t="str">
        <v>3,5</v>
      </c>
      <c r="S1349">
        <v>100</v>
      </c>
      <c r="T1349" t="str">
        <v>F-00000300</v>
      </c>
      <c r="U1349">
        <v>305</v>
      </c>
      <c r="V1349">
        <v>2.02967</v>
      </c>
      <c r="W1349">
        <v>18</v>
      </c>
      <c r="X1349" t="str">
        <v>https://tinyurl.com/y6oe43jz</v>
      </c>
    </row>
    <row r="1350">
      <c r="A1350" t="str">
        <v>AutoTable</v>
      </c>
      <c r="D1350" t="str">
        <v>91010-16</v>
      </c>
      <c r="E1350" t="str">
        <v>BBE Ø100 CLIGNO OR</v>
      </c>
      <c r="F1350" t="str">
        <v>1</v>
      </c>
      <c r="G1350" t="str">
        <v/>
      </c>
      <c r="H1350" t="str">
        <v>BOMBE</v>
      </c>
      <c r="I1350" t="str">
        <v>SPHERIQUE</v>
      </c>
      <c r="J1350">
        <v>100</v>
      </c>
      <c r="K1350" t="str">
        <v>CLIGNO</v>
      </c>
      <c r="L1350" t="str">
        <v>OR</v>
      </c>
      <c r="M1350" t="str">
        <v>CN</v>
      </c>
      <c r="N1350" t="str">
        <v>F4</v>
      </c>
      <c r="O1350" t="str">
        <v>1.3G</v>
      </c>
      <c r="P1350" t="str">
        <v>1008-F4-69252665</v>
      </c>
      <c r="Q1350">
        <v>0.32</v>
      </c>
      <c r="R1350" t="str">
        <v>3,5</v>
      </c>
      <c r="S1350">
        <v>100</v>
      </c>
      <c r="T1350" t="str">
        <v>F-00000300</v>
      </c>
      <c r="U1350">
        <v>350</v>
      </c>
      <c r="V1350">
        <v>2.5872</v>
      </c>
      <c r="W1350">
        <v>0</v>
      </c>
      <c r="X1350" t="str">
        <v>https://tinyurl.com/y3nul4kj</v>
      </c>
    </row>
    <row r="1351">
      <c r="A1351" t="str">
        <v>AutoTable</v>
      </c>
      <c r="D1351" t="str">
        <v>91010-18</v>
      </c>
      <c r="E1351" t="str">
        <v>BBE Ø100 FILET D'OR</v>
      </c>
      <c r="F1351" t="str">
        <v>1</v>
      </c>
      <c r="G1351" t="str">
        <v/>
      </c>
      <c r="H1351" t="str">
        <v>BOMBE</v>
      </c>
      <c r="I1351" t="str">
        <v>SPHERIQUE</v>
      </c>
      <c r="J1351">
        <v>100</v>
      </c>
      <c r="K1351" t="str">
        <v>PLEUREUR</v>
      </c>
      <c r="L1351" t="str">
        <v>KAMURO</v>
      </c>
      <c r="M1351" t="str">
        <v>CN</v>
      </c>
      <c r="N1351" t="str">
        <v>F4</v>
      </c>
      <c r="O1351" t="str">
        <v>1.3G</v>
      </c>
      <c r="P1351" t="str">
        <v>1008-F4-69252665</v>
      </c>
      <c r="Q1351">
        <v>0.32</v>
      </c>
      <c r="R1351" t="str">
        <v>3,5</v>
      </c>
      <c r="S1351">
        <v>100</v>
      </c>
      <c r="T1351" t="str">
        <v>F-00000300</v>
      </c>
      <c r="U1351">
        <v>2119</v>
      </c>
      <c r="V1351">
        <v>2.576</v>
      </c>
      <c r="W1351">
        <v>1</v>
      </c>
      <c r="X1351" t="str">
        <v/>
      </c>
    </row>
    <row r="1352">
      <c r="A1352" t="str">
        <v>AutoTable</v>
      </c>
      <c r="D1352" t="str">
        <v>91010-19</v>
      </c>
      <c r="E1352" t="str">
        <v>BBE Ø100 FILET D'ARGENT</v>
      </c>
      <c r="F1352" t="str">
        <v>1</v>
      </c>
      <c r="G1352" t="str">
        <v/>
      </c>
      <c r="H1352" t="str">
        <v>BOMBE</v>
      </c>
      <c r="I1352" t="str">
        <v>SPHERIQUE</v>
      </c>
      <c r="J1352">
        <v>100</v>
      </c>
      <c r="K1352" t="str">
        <v>PLEUREUR</v>
      </c>
      <c r="L1352" t="str">
        <v>ARGENT</v>
      </c>
      <c r="M1352" t="str">
        <v>CN</v>
      </c>
      <c r="N1352" t="str">
        <v>F4</v>
      </c>
      <c r="O1352" t="str">
        <v>1.3G</v>
      </c>
      <c r="P1352" t="str">
        <v>1008-F4-69252665</v>
      </c>
      <c r="Q1352">
        <v>0.32</v>
      </c>
      <c r="R1352" t="str">
        <v>3,5</v>
      </c>
      <c r="S1352">
        <v>100</v>
      </c>
      <c r="T1352" t="str">
        <v>F-00000300</v>
      </c>
      <c r="U1352">
        <v>1497</v>
      </c>
      <c r="V1352">
        <v>2.48046</v>
      </c>
      <c r="W1352">
        <v>6</v>
      </c>
      <c r="X1352" t="str">
        <v/>
      </c>
    </row>
    <row r="1353">
      <c r="A1353" t="str">
        <v>AutoTable</v>
      </c>
      <c r="D1353" t="str">
        <v>91010-20</v>
      </c>
      <c r="E1353" t="str">
        <v>BBE Ø100 PIVOINE ROSE</v>
      </c>
      <c r="F1353" t="str">
        <v>1</v>
      </c>
      <c r="G1353" t="str">
        <v/>
      </c>
      <c r="H1353" t="str">
        <v>BOMBE</v>
      </c>
      <c r="I1353" t="str">
        <v>SPHERIQUE</v>
      </c>
      <c r="J1353">
        <v>100</v>
      </c>
      <c r="K1353" t="str">
        <v>PIVOINE</v>
      </c>
      <c r="L1353" t="str">
        <v>ROSE</v>
      </c>
      <c r="M1353" t="str">
        <v>CN</v>
      </c>
      <c r="N1353" t="str">
        <v>F4</v>
      </c>
      <c r="O1353" t="str">
        <v>1.3G</v>
      </c>
      <c r="P1353" t="str">
        <v>1008-F4-69252665</v>
      </c>
      <c r="Q1353">
        <v>0.32</v>
      </c>
      <c r="R1353" t="str">
        <v>3,5</v>
      </c>
      <c r="S1353">
        <v>100</v>
      </c>
      <c r="T1353" t="str">
        <v>F-00000300</v>
      </c>
      <c r="U1353">
        <v>473</v>
      </c>
      <c r="V1353">
        <v>2.03849</v>
      </c>
      <c r="W1353">
        <v>0</v>
      </c>
      <c r="X1353" t="str">
        <v>https://youtu.be/E6mp0wrFPUk</v>
      </c>
    </row>
    <row r="1354">
      <c r="A1354" t="str">
        <v>AutoTable</v>
      </c>
      <c r="D1354" t="str">
        <v>91010-23</v>
      </c>
      <c r="E1354" t="str">
        <v>BBE Ø100 PIVOINE ORANGE</v>
      </c>
      <c r="F1354" t="str">
        <v>1</v>
      </c>
      <c r="G1354" t="str">
        <v>2019</v>
      </c>
      <c r="H1354" t="str">
        <v>BOMBE</v>
      </c>
      <c r="I1354" t="str">
        <v>SPHERIQUE</v>
      </c>
      <c r="J1354">
        <v>100</v>
      </c>
      <c r="K1354" t="str">
        <v>PIVOINE</v>
      </c>
      <c r="L1354" t="str">
        <v>ORANGE</v>
      </c>
      <c r="M1354" t="str">
        <v>CN</v>
      </c>
      <c r="N1354" t="str">
        <v>F4</v>
      </c>
      <c r="O1354" t="str">
        <v>1.3G</v>
      </c>
      <c r="P1354" t="str">
        <v>1008-F4-69252665</v>
      </c>
      <c r="Q1354">
        <v>0.32</v>
      </c>
      <c r="R1354" t="str">
        <v>3,5</v>
      </c>
      <c r="S1354">
        <v>100</v>
      </c>
      <c r="T1354" t="str">
        <v>F-00000300</v>
      </c>
      <c r="U1354">
        <v>365</v>
      </c>
      <c r="V1354">
        <v>1.98</v>
      </c>
      <c r="W1354">
        <v>21</v>
      </c>
      <c r="X1354" t="str">
        <v>https://tinyurl.com/y23s4x3g</v>
      </c>
    </row>
    <row r="1355">
      <c r="A1355" t="str">
        <v>AutoTable</v>
      </c>
      <c r="D1355" t="str">
        <v>91010-33</v>
      </c>
      <c r="E1355" t="str">
        <v>BOMBE Ø100  PIVOINE CLIGNOTANTE ARGENT</v>
      </c>
      <c r="F1355" t="str">
        <v>ANCIENNES REFS</v>
      </c>
      <c r="G1355" t="str">
        <v/>
      </c>
      <c r="H1355" t="str">
        <v>BOMBE</v>
      </c>
      <c r="I1355" t="str">
        <v>SPHERIQUE</v>
      </c>
      <c r="J1355">
        <v>100</v>
      </c>
      <c r="K1355" t="str">
        <v>PIVOINE</v>
      </c>
      <c r="L1355" t="str">
        <v>ARGENT</v>
      </c>
      <c r="M1355" t="str">
        <v>CN</v>
      </c>
      <c r="N1355" t="str">
        <v>F4</v>
      </c>
      <c r="O1355" t="str">
        <v>1.3G</v>
      </c>
      <c r="P1355" t="str">
        <v>1008-F4-69252665</v>
      </c>
      <c r="Q1355">
        <v>0.32</v>
      </c>
      <c r="R1355" t="str">
        <v>3,5</v>
      </c>
      <c r="S1355">
        <v>100</v>
      </c>
      <c r="T1355" t="str">
        <v>F-00000300</v>
      </c>
      <c r="U1355">
        <v>0</v>
      </c>
      <c r="V1355">
        <v>1.7903</v>
      </c>
      <c r="W1355">
        <v>0</v>
      </c>
      <c r="X1355" t="str">
        <v/>
      </c>
    </row>
    <row r="1356">
      <c r="A1356" t="str">
        <v>AutoTable</v>
      </c>
      <c r="D1356" t="str">
        <v>91010-35</v>
      </c>
      <c r="E1356" t="str">
        <v>BOMBE Ø100  PIVOINE CLIGNOTANTE VERTE</v>
      </c>
      <c r="F1356" t="str">
        <v>ANCIENNES REFS</v>
      </c>
      <c r="G1356" t="str">
        <v/>
      </c>
      <c r="H1356" t="str">
        <v>BOMBE</v>
      </c>
      <c r="I1356" t="str">
        <v>SPHERIQUE</v>
      </c>
      <c r="J1356">
        <v>100</v>
      </c>
      <c r="K1356" t="str">
        <v>PIVOINE CLIGNO</v>
      </c>
      <c r="L1356" t="str">
        <v>VERT</v>
      </c>
      <c r="M1356" t="str">
        <v>CN</v>
      </c>
      <c r="N1356" t="str">
        <v>F4</v>
      </c>
      <c r="O1356" t="str">
        <v>1.3G</v>
      </c>
      <c r="P1356" t="str">
        <v>1008-F4-69252665</v>
      </c>
      <c r="Q1356">
        <v>0.32</v>
      </c>
      <c r="R1356" t="str">
        <v>3,5</v>
      </c>
      <c r="S1356">
        <v>100</v>
      </c>
      <c r="T1356" t="str">
        <v>F-00000300</v>
      </c>
      <c r="U1356">
        <v>0</v>
      </c>
      <c r="V1356">
        <v>2.24</v>
      </c>
      <c r="W1356">
        <v>0</v>
      </c>
      <c r="X1356" t="str">
        <v/>
      </c>
    </row>
    <row r="1357">
      <c r="A1357" t="str">
        <v>AutoTable</v>
      </c>
      <c r="D1357" t="str">
        <v>91010-36</v>
      </c>
      <c r="E1357" t="str">
        <v>BOMBE Ø100  PIVOINE CLIGNOTANTE ROUGE 704436</v>
      </c>
      <c r="F1357" t="str">
        <v>ANCIENNES REFS</v>
      </c>
      <c r="G1357" t="str">
        <v/>
      </c>
      <c r="H1357" t="str">
        <v>BOMBE</v>
      </c>
      <c r="I1357" t="str">
        <v>SPHERIQUE</v>
      </c>
      <c r="J1357">
        <v>100</v>
      </c>
      <c r="K1357" t="str">
        <v>PIVOINE CLIGNO</v>
      </c>
      <c r="L1357" t="str">
        <v>ROUGE</v>
      </c>
      <c r="M1357" t="str">
        <v>CN</v>
      </c>
      <c r="N1357" t="str">
        <v>F4</v>
      </c>
      <c r="O1357" t="str">
        <v>1.3G</v>
      </c>
      <c r="P1357" t="str">
        <v>1008-F4-69252665</v>
      </c>
      <c r="Q1357">
        <v>0.32</v>
      </c>
      <c r="R1357" t="str">
        <v>3,5</v>
      </c>
      <c r="S1357">
        <v>100</v>
      </c>
      <c r="T1357" t="str">
        <v>F-00000300</v>
      </c>
      <c r="U1357">
        <v>0</v>
      </c>
      <c r="V1357">
        <v>1.92</v>
      </c>
      <c r="W1357">
        <v>0</v>
      </c>
      <c r="X1357" t="str">
        <v/>
      </c>
    </row>
    <row r="1358">
      <c r="A1358" t="str">
        <v>AutoTable</v>
      </c>
      <c r="D1358" t="str">
        <v>91010-37</v>
      </c>
      <c r="E1358" t="str">
        <v>BOMBE Ø100  PIVOINE CLIGNOTANTE OR</v>
      </c>
      <c r="F1358" t="str">
        <v>ANCIENNES REFS</v>
      </c>
      <c r="G1358" t="str">
        <v/>
      </c>
      <c r="H1358" t="str">
        <v>BOMBE</v>
      </c>
      <c r="I1358" t="str">
        <v>SPHERIQUE</v>
      </c>
      <c r="J1358">
        <v>100</v>
      </c>
      <c r="K1358" t="str">
        <v>PIVOINE CLIGNO</v>
      </c>
      <c r="L1358" t="str">
        <v>OR</v>
      </c>
      <c r="M1358" t="str">
        <v>CN</v>
      </c>
      <c r="N1358" t="str">
        <v>F4</v>
      </c>
      <c r="O1358" t="str">
        <v>1.3G</v>
      </c>
      <c r="P1358" t="str">
        <v>1008-F4-69252665</v>
      </c>
      <c r="Q1358">
        <v>0.32</v>
      </c>
      <c r="R1358" t="str">
        <v>3,5</v>
      </c>
      <c r="S1358">
        <v>100</v>
      </c>
      <c r="T1358" t="str">
        <v>F-00000300</v>
      </c>
      <c r="U1358">
        <v>0</v>
      </c>
      <c r="V1358">
        <v>2.01</v>
      </c>
      <c r="W1358">
        <v>0</v>
      </c>
      <c r="X1358" t="str">
        <v/>
      </c>
    </row>
    <row r="1359">
      <c r="A1359" t="str">
        <v>AutoTable</v>
      </c>
      <c r="D1359" t="str">
        <v>91010-41</v>
      </c>
      <c r="E1359" t="str">
        <v>BOMBE Ø100  PIVOINE CLIGNOTANTE CITRON</v>
      </c>
      <c r="F1359" t="str">
        <v>ANCIENNES REFS</v>
      </c>
      <c r="G1359" t="str">
        <v/>
      </c>
      <c r="H1359" t="str">
        <v>BOMBE</v>
      </c>
      <c r="I1359" t="str">
        <v>SPHERIQUE</v>
      </c>
      <c r="J1359">
        <v>100</v>
      </c>
      <c r="K1359" t="str">
        <v>PIVOINE CLIGNO</v>
      </c>
      <c r="L1359" t="str">
        <v>JAUNE</v>
      </c>
      <c r="M1359" t="str">
        <v>CN</v>
      </c>
      <c r="N1359" t="str">
        <v>F4</v>
      </c>
      <c r="O1359" t="str">
        <v>1.3G</v>
      </c>
      <c r="P1359" t="str">
        <v>1008-F4-69252665</v>
      </c>
      <c r="Q1359">
        <v>0.32</v>
      </c>
      <c r="R1359" t="str">
        <v>3,5</v>
      </c>
      <c r="S1359">
        <v>100</v>
      </c>
      <c r="T1359" t="str">
        <v>F-00000300</v>
      </c>
      <c r="U1359">
        <v>0</v>
      </c>
      <c r="V1359">
        <v>0</v>
      </c>
      <c r="W1359">
        <v>0</v>
      </c>
      <c r="X1359" t="str">
        <v/>
      </c>
    </row>
    <row r="1360">
      <c r="A1360" t="str">
        <v>AutoTable</v>
      </c>
      <c r="D1360" t="str">
        <v>91010-43</v>
      </c>
      <c r="E1360" t="str">
        <v>BOMBE Ø100  PIVOINE CLIGNOTANTE ORANGE</v>
      </c>
      <c r="F1360" t="str">
        <v>ANCIENNES REFS</v>
      </c>
      <c r="G1360" t="str">
        <v/>
      </c>
      <c r="H1360" t="str">
        <v>BOMBE</v>
      </c>
      <c r="I1360" t="str">
        <v>SPHERIQUE</v>
      </c>
      <c r="J1360">
        <v>100</v>
      </c>
      <c r="K1360" t="str">
        <v>PIVOINE CLIGNO</v>
      </c>
      <c r="L1360" t="str">
        <v>ORANGE</v>
      </c>
      <c r="M1360" t="str">
        <v>CN</v>
      </c>
      <c r="N1360" t="str">
        <v>F4</v>
      </c>
      <c r="O1360" t="str">
        <v>1.3G</v>
      </c>
      <c r="P1360" t="str">
        <v>1008-F4-69252665</v>
      </c>
      <c r="Q1360">
        <v>0.32</v>
      </c>
      <c r="R1360" t="str">
        <v>3,5</v>
      </c>
      <c r="S1360">
        <v>100</v>
      </c>
      <c r="T1360" t="str">
        <v>F-00000300</v>
      </c>
      <c r="U1360">
        <v>0</v>
      </c>
      <c r="V1360">
        <v>0</v>
      </c>
      <c r="W1360">
        <v>0</v>
      </c>
      <c r="X1360" t="str">
        <v/>
      </c>
    </row>
    <row r="1361">
      <c r="A1361" t="str">
        <v>AutoTable</v>
      </c>
      <c r="D1361" t="str">
        <v>91012-08</v>
      </c>
      <c r="E1361" t="str">
        <v>BBE Ø125 PIVOINE MULTICOLORE</v>
      </c>
      <c r="F1361" t="str">
        <v>1</v>
      </c>
      <c r="G1361" t="str">
        <v/>
      </c>
      <c r="H1361" t="str">
        <v>BOMBE</v>
      </c>
      <c r="I1361" t="str">
        <v>SPHERIQUE</v>
      </c>
      <c r="J1361">
        <v>125</v>
      </c>
      <c r="K1361" t="str">
        <v>PIVOINE</v>
      </c>
      <c r="L1361" t="str">
        <v>MULTICOLORE</v>
      </c>
      <c r="M1361" t="str">
        <v>CN</v>
      </c>
      <c r="N1361" t="str">
        <v>F4</v>
      </c>
      <c r="O1361" t="str">
        <v>1.3G</v>
      </c>
      <c r="P1361" t="str">
        <v>1008-F4-69253205</v>
      </c>
      <c r="Q1361">
        <v>0.66</v>
      </c>
      <c r="R1361" t="str">
        <v>3,8</v>
      </c>
      <c r="S1361">
        <v>125</v>
      </c>
      <c r="T1361" t="str">
        <v>F-00000300</v>
      </c>
      <c r="U1361">
        <v>0</v>
      </c>
      <c r="V1361">
        <v>3.93634</v>
      </c>
      <c r="W1361">
        <v>0</v>
      </c>
      <c r="X1361" t="str">
        <v>https://youtu.be/hQBKHu4TU04</v>
      </c>
    </row>
    <row r="1362">
      <c r="A1362" t="str">
        <v>AutoTable</v>
      </c>
      <c r="D1362" t="str">
        <v>91012-12FR</v>
      </c>
      <c r="E1362" t="str">
        <v>BBE Ø125 OEUFS DE DRAGON</v>
      </c>
      <c r="F1362" t="str">
        <v>1</v>
      </c>
      <c r="G1362" t="str">
        <v/>
      </c>
      <c r="H1362" t="str">
        <v>BOMBE</v>
      </c>
      <c r="I1362" t="str">
        <v>SPHERIQUE</v>
      </c>
      <c r="J1362">
        <v>125</v>
      </c>
      <c r="K1362" t="str">
        <v>CREPITANT</v>
      </c>
      <c r="L1362" t="str">
        <v>ARGENT</v>
      </c>
      <c r="M1362" t="str">
        <v>CN</v>
      </c>
      <c r="N1362" t="str">
        <v>F4</v>
      </c>
      <c r="O1362" t="str">
        <v>1.3G</v>
      </c>
      <c r="P1362" t="str">
        <v>1008-F4-69253205</v>
      </c>
      <c r="Q1362">
        <v>0.66</v>
      </c>
      <c r="R1362" t="str">
        <v>3,8</v>
      </c>
      <c r="S1362">
        <v>125</v>
      </c>
      <c r="T1362" t="str">
        <v>F-00000300</v>
      </c>
      <c r="U1362">
        <v>138</v>
      </c>
      <c r="V1362">
        <v>3.93634</v>
      </c>
      <c r="W1362">
        <v>0</v>
      </c>
      <c r="X1362" t="str">
        <v>https://youtu.be/VNdm_68BAVg</v>
      </c>
    </row>
    <row r="1363">
      <c r="A1363" t="str">
        <v>AutoTable</v>
      </c>
      <c r="D1363" t="str">
        <v>91012-19</v>
      </c>
      <c r="E1363" t="str">
        <v>BOMBE Ø125  FILET D'ARGENT</v>
      </c>
      <c r="F1363" t="str">
        <v>ANCIENNES REFS</v>
      </c>
      <c r="G1363" t="str">
        <v/>
      </c>
      <c r="H1363" t="str">
        <v>BOMBE</v>
      </c>
      <c r="I1363" t="str">
        <v>SPHERIQUE</v>
      </c>
      <c r="J1363">
        <v>125</v>
      </c>
      <c r="K1363" t="str">
        <v>PIVOINE FILET</v>
      </c>
      <c r="L1363" t="str">
        <v>AQUA</v>
      </c>
      <c r="M1363" t="str">
        <v>CN</v>
      </c>
      <c r="N1363" t="str">
        <v>F4</v>
      </c>
      <c r="O1363" t="str">
        <v>1.3G</v>
      </c>
      <c r="P1363" t="str">
        <v>1008-F4-69253205</v>
      </c>
      <c r="Q1363">
        <v>0.66</v>
      </c>
      <c r="R1363" t="str">
        <v>3,8</v>
      </c>
      <c r="S1363">
        <v>125</v>
      </c>
      <c r="T1363" t="str">
        <v>F-00000300</v>
      </c>
      <c r="U1363">
        <v>0</v>
      </c>
      <c r="V1363">
        <v>3.5</v>
      </c>
      <c r="W1363">
        <v>0</v>
      </c>
      <c r="X1363" t="str">
        <v/>
      </c>
    </row>
    <row r="1364">
      <c r="A1364" t="str">
        <v>AutoTable</v>
      </c>
      <c r="D1364" t="str">
        <v>91050-01</v>
      </c>
      <c r="E1364" t="str">
        <v>BBE Ø50 OEUFS DE DRAGON</v>
      </c>
      <c r="F1364" t="str">
        <v>1</v>
      </c>
      <c r="G1364" t="str">
        <v/>
      </c>
      <c r="H1364" t="str">
        <v>BOMBE</v>
      </c>
      <c r="I1364" t="str">
        <v>SPHERIQUE</v>
      </c>
      <c r="J1364">
        <v>50</v>
      </c>
      <c r="K1364" t="str">
        <v>CREPITANT</v>
      </c>
      <c r="L1364" t="str">
        <v>ARGENT</v>
      </c>
      <c r="M1364" t="str">
        <v>CN</v>
      </c>
      <c r="N1364" t="str">
        <v>F4</v>
      </c>
      <c r="O1364" t="str">
        <v>1.3G</v>
      </c>
      <c r="P1364" t="str">
        <v>1008-F4-69253578</v>
      </c>
      <c r="Q1364">
        <v>0.05</v>
      </c>
      <c r="R1364" t="str">
        <v>2</v>
      </c>
      <c r="S1364">
        <v>50</v>
      </c>
      <c r="T1364" t="str">
        <v>F-00000300</v>
      </c>
      <c r="U1364">
        <v>1811</v>
      </c>
      <c r="V1364">
        <v>0.71337</v>
      </c>
      <c r="W1364">
        <v>0</v>
      </c>
      <c r="X1364" t="str">
        <v>https://youtu.be/0ebOFL7VPLU</v>
      </c>
    </row>
    <row r="1365">
      <c r="A1365" t="str">
        <v>AutoTable</v>
      </c>
      <c r="D1365" t="str">
        <v>91050-02</v>
      </c>
      <c r="E1365" t="str">
        <v>BBE Ø50 PIVOINE BLEUE</v>
      </c>
      <c r="F1365" t="str">
        <v>1</v>
      </c>
      <c r="G1365" t="str">
        <v/>
      </c>
      <c r="H1365" t="str">
        <v>BOMBE</v>
      </c>
      <c r="I1365" t="str">
        <v>SPHERIQUE</v>
      </c>
      <c r="J1365">
        <v>50</v>
      </c>
      <c r="K1365" t="str">
        <v>PIVOINE</v>
      </c>
      <c r="L1365" t="str">
        <v>BLEU</v>
      </c>
      <c r="M1365" t="str">
        <v>CN</v>
      </c>
      <c r="N1365" t="str">
        <v>F4</v>
      </c>
      <c r="O1365" t="str">
        <v>1.3G</v>
      </c>
      <c r="P1365" t="str">
        <v>1008-F4-69253578</v>
      </c>
      <c r="Q1365">
        <v>0.05</v>
      </c>
      <c r="R1365" t="str">
        <v>2</v>
      </c>
      <c r="S1365">
        <v>50</v>
      </c>
      <c r="T1365" t="str">
        <v>F-00000300</v>
      </c>
      <c r="U1365">
        <v>2757</v>
      </c>
      <c r="V1365">
        <v>0.71242</v>
      </c>
      <c r="W1365">
        <v>0</v>
      </c>
      <c r="X1365" t="str">
        <v>https://youtu.be/vF0E33KPeLU</v>
      </c>
    </row>
    <row r="1366">
      <c r="A1366" t="str">
        <v>AutoTable</v>
      </c>
      <c r="D1366" t="str">
        <v>91050-05</v>
      </c>
      <c r="E1366" t="str">
        <v>BBE Ø50 PIVOINE VERTE</v>
      </c>
      <c r="F1366" t="str">
        <v>1</v>
      </c>
      <c r="G1366" t="str">
        <v/>
      </c>
      <c r="H1366" t="str">
        <v>BOMBE</v>
      </c>
      <c r="I1366" t="str">
        <v>SPHERIQUE</v>
      </c>
      <c r="J1366">
        <v>50</v>
      </c>
      <c r="K1366" t="str">
        <v>PIVOINE</v>
      </c>
      <c r="L1366" t="str">
        <v>VERT</v>
      </c>
      <c r="M1366" t="str">
        <v>CN</v>
      </c>
      <c r="N1366" t="str">
        <v>F4</v>
      </c>
      <c r="O1366" t="str">
        <v>1.3G</v>
      </c>
      <c r="P1366" t="str">
        <v>1008-F4-69253578</v>
      </c>
      <c r="Q1366">
        <v>0.05</v>
      </c>
      <c r="R1366" t="str">
        <v>2</v>
      </c>
      <c r="S1366">
        <v>50</v>
      </c>
      <c r="T1366" t="str">
        <v>F-00000300</v>
      </c>
      <c r="U1366">
        <v>2619</v>
      </c>
      <c r="V1366">
        <v>0.7137</v>
      </c>
      <c r="W1366">
        <v>0</v>
      </c>
      <c r="X1366" t="str">
        <v>https://tinyurl.com/yxosljbh</v>
      </c>
    </row>
    <row r="1367">
      <c r="A1367" t="str">
        <v>AutoTable</v>
      </c>
      <c r="D1367" t="str">
        <v>91050-06</v>
      </c>
      <c r="E1367" t="str">
        <v>BBE Ø50 PIVOINE ROUGE</v>
      </c>
      <c r="F1367" t="str">
        <v>1</v>
      </c>
      <c r="G1367" t="str">
        <v/>
      </c>
      <c r="H1367" t="str">
        <v>BOMBE</v>
      </c>
      <c r="I1367" t="str">
        <v>SPHERIQUE</v>
      </c>
      <c r="J1367">
        <v>50</v>
      </c>
      <c r="K1367" t="str">
        <v>PIVOINE</v>
      </c>
      <c r="L1367" t="str">
        <v>ROUGE</v>
      </c>
      <c r="M1367" t="str">
        <v>CN</v>
      </c>
      <c r="N1367" t="str">
        <v>F4</v>
      </c>
      <c r="O1367" t="str">
        <v>1.3G</v>
      </c>
      <c r="P1367" t="str">
        <v>1008-F4-69253578</v>
      </c>
      <c r="Q1367">
        <v>0.05</v>
      </c>
      <c r="R1367" t="str">
        <v>2</v>
      </c>
      <c r="S1367">
        <v>50</v>
      </c>
      <c r="T1367" t="str">
        <v>F-00000300</v>
      </c>
      <c r="U1367">
        <v>2762</v>
      </c>
      <c r="V1367">
        <v>0.71346</v>
      </c>
      <c r="W1367">
        <v>0</v>
      </c>
      <c r="X1367" t="str">
        <v>https://youtu.be/Lc7iYFEp1s8</v>
      </c>
    </row>
    <row r="1368">
      <c r="A1368" t="str">
        <v>AutoTable</v>
      </c>
      <c r="D1368" t="str">
        <v>91050-09</v>
      </c>
      <c r="E1368" t="str">
        <v>BBE Ø50 PIVOINE ARGENT</v>
      </c>
      <c r="F1368" t="str">
        <v>1</v>
      </c>
      <c r="G1368" t="str">
        <v/>
      </c>
      <c r="H1368" t="str">
        <v>BOMBE</v>
      </c>
      <c r="I1368" t="str">
        <v>SPHERIQUE</v>
      </c>
      <c r="J1368">
        <v>50</v>
      </c>
      <c r="K1368" t="str">
        <v>PIVOINE</v>
      </c>
      <c r="L1368" t="str">
        <v>ARGENT</v>
      </c>
      <c r="M1368" t="str">
        <v>CN</v>
      </c>
      <c r="N1368" t="str">
        <v>F4</v>
      </c>
      <c r="O1368" t="str">
        <v>1.3G</v>
      </c>
      <c r="P1368" t="str">
        <v>1008-F4-69253578</v>
      </c>
      <c r="Q1368">
        <v>0.05</v>
      </c>
      <c r="R1368" t="str">
        <v>2</v>
      </c>
      <c r="S1368">
        <v>50</v>
      </c>
      <c r="T1368" t="str">
        <v>F-00000300</v>
      </c>
      <c r="U1368">
        <v>3142</v>
      </c>
      <c r="V1368">
        <v>0.7111</v>
      </c>
      <c r="W1368">
        <v>0</v>
      </c>
      <c r="X1368" t="str">
        <v>https://tinyurl.com/y4336jf6</v>
      </c>
    </row>
    <row r="1369">
      <c r="A1369" t="str">
        <v>AutoTable</v>
      </c>
      <c r="D1369" t="str">
        <v>91050-18</v>
      </c>
      <c r="E1369" t="str">
        <v>BBE Ø50 FILET D'OR</v>
      </c>
      <c r="F1369" t="str">
        <v>1</v>
      </c>
      <c r="G1369" t="str">
        <v/>
      </c>
      <c r="H1369" t="str">
        <v>BOMBE</v>
      </c>
      <c r="I1369" t="str">
        <v>SPHERIQUE</v>
      </c>
      <c r="J1369">
        <v>50</v>
      </c>
      <c r="K1369" t="str">
        <v>PLEUREUR</v>
      </c>
      <c r="L1369" t="str">
        <v>KAMURO</v>
      </c>
      <c r="M1369" t="str">
        <v>CN</v>
      </c>
      <c r="N1369" t="str">
        <v>F4</v>
      </c>
      <c r="O1369" t="str">
        <v>1.3G</v>
      </c>
      <c r="P1369" t="str">
        <v>1008-F4-69253578</v>
      </c>
      <c r="Q1369">
        <v>0.05</v>
      </c>
      <c r="R1369" t="str">
        <v>2</v>
      </c>
      <c r="S1369">
        <v>50</v>
      </c>
      <c r="T1369" t="str">
        <v>F-00000300</v>
      </c>
      <c r="U1369">
        <v>933</v>
      </c>
      <c r="V1369">
        <v>0.71362</v>
      </c>
      <c r="W1369">
        <v>2</v>
      </c>
      <c r="X1369" t="str">
        <v>https://youtu.be/O824RNOlQxY</v>
      </c>
    </row>
    <row r="1370">
      <c r="A1370" t="str">
        <v>AutoTable</v>
      </c>
      <c r="D1370" t="str">
        <v>91050-20</v>
      </c>
      <c r="E1370" t="str">
        <v>BBE Ø50 PIVOINE ROSE</v>
      </c>
      <c r="F1370" t="str">
        <v>1</v>
      </c>
      <c r="G1370" t="str">
        <v/>
      </c>
      <c r="H1370" t="str">
        <v>BOMBE</v>
      </c>
      <c r="I1370" t="str">
        <v>SPHERIQUE</v>
      </c>
      <c r="J1370">
        <v>50</v>
      </c>
      <c r="K1370" t="str">
        <v>PIVOINE</v>
      </c>
      <c r="L1370" t="str">
        <v>ROSE</v>
      </c>
      <c r="M1370" t="str">
        <v>CN</v>
      </c>
      <c r="N1370" t="str">
        <v>F4</v>
      </c>
      <c r="O1370" t="str">
        <v>1.3G</v>
      </c>
      <c r="P1370" t="str">
        <v>1008-F4-69253578</v>
      </c>
      <c r="Q1370">
        <v>0.05</v>
      </c>
      <c r="R1370" t="str">
        <v>2</v>
      </c>
      <c r="S1370">
        <v>50</v>
      </c>
      <c r="T1370" t="str">
        <v>F-00000300</v>
      </c>
      <c r="U1370">
        <v>790</v>
      </c>
      <c r="V1370">
        <v>0.71443</v>
      </c>
      <c r="W1370">
        <v>0</v>
      </c>
      <c r="X1370" t="str">
        <v>https://youtu.be/H1J6wDUVXoQ</v>
      </c>
    </row>
    <row r="1371">
      <c r="A1371" t="str">
        <v>AutoTable</v>
      </c>
      <c r="D1371" t="str">
        <v>91050-39</v>
      </c>
      <c r="E1371" t="str">
        <v>BBE Ø50 CLIGNO BLANC</v>
      </c>
      <c r="F1371" t="str">
        <v>1</v>
      </c>
      <c r="G1371" t="str">
        <v/>
      </c>
      <c r="H1371" t="str">
        <v>BOMBE</v>
      </c>
      <c r="I1371" t="str">
        <v>SPHERIQUE</v>
      </c>
      <c r="J1371">
        <v>50</v>
      </c>
      <c r="K1371" t="str">
        <v>CLIGNO</v>
      </c>
      <c r="L1371" t="str">
        <v>BLANC</v>
      </c>
      <c r="M1371" t="str">
        <v>CN</v>
      </c>
      <c r="N1371" t="str">
        <v>F4</v>
      </c>
      <c r="O1371" t="str">
        <v>1.3G</v>
      </c>
      <c r="P1371" t="str">
        <v>1008-F4-69253578</v>
      </c>
      <c r="Q1371">
        <v>0.05</v>
      </c>
      <c r="R1371" t="str">
        <v>2</v>
      </c>
      <c r="S1371">
        <v>50</v>
      </c>
      <c r="T1371" t="str">
        <v>F-00000300</v>
      </c>
      <c r="U1371">
        <v>515</v>
      </c>
      <c r="V1371">
        <v>0.71366</v>
      </c>
      <c r="W1371">
        <v>0</v>
      </c>
      <c r="X1371" t="str">
        <v>https://youtu.be/xc69SWL6ZYo</v>
      </c>
    </row>
    <row r="1372">
      <c r="A1372" t="str">
        <v>AutoTable</v>
      </c>
      <c r="D1372" t="str">
        <v>91075-01</v>
      </c>
      <c r="E1372" t="str">
        <v>BBE Ø75 OEUFS DE DRAGON</v>
      </c>
      <c r="F1372" t="str">
        <v>1</v>
      </c>
      <c r="G1372" t="str">
        <v/>
      </c>
      <c r="H1372" t="str">
        <v>BOMBE</v>
      </c>
      <c r="I1372" t="str">
        <v>SPHERIQUE</v>
      </c>
      <c r="J1372">
        <v>75</v>
      </c>
      <c r="K1372" t="str">
        <v>CREPITANT</v>
      </c>
      <c r="L1372" t="str">
        <v>ARGENT</v>
      </c>
      <c r="M1372" t="str">
        <v>CN</v>
      </c>
      <c r="N1372" t="str">
        <v>F4</v>
      </c>
      <c r="O1372" t="str">
        <v>1.3G</v>
      </c>
      <c r="P1372" t="str">
        <v>1008-F4-69252667</v>
      </c>
      <c r="Q1372">
        <v>0.14</v>
      </c>
      <c r="R1372" t="str">
        <v>3</v>
      </c>
      <c r="S1372">
        <v>75</v>
      </c>
      <c r="T1372" t="str">
        <v>F-00000300</v>
      </c>
      <c r="U1372">
        <v>2438</v>
      </c>
      <c r="V1372">
        <v>1.09367</v>
      </c>
      <c r="W1372">
        <v>0</v>
      </c>
      <c r="X1372" t="str">
        <v>https://youtu.be/rOmO6OcAxDE</v>
      </c>
    </row>
    <row r="1373">
      <c r="A1373" t="str">
        <v>AutoTable</v>
      </c>
      <c r="D1373" t="str">
        <v>91075-02</v>
      </c>
      <c r="E1373" t="str">
        <v>BBE Ø75 PIVOINE BLEUE</v>
      </c>
      <c r="F1373" t="str">
        <v>1</v>
      </c>
      <c r="G1373" t="str">
        <v/>
      </c>
      <c r="H1373" t="str">
        <v>BOMBE</v>
      </c>
      <c r="I1373" t="str">
        <v>SPHERIQUE</v>
      </c>
      <c r="J1373">
        <v>75</v>
      </c>
      <c r="K1373" t="str">
        <v>PIVOINE</v>
      </c>
      <c r="L1373" t="str">
        <v>BLEU</v>
      </c>
      <c r="M1373" t="str">
        <v>CN</v>
      </c>
      <c r="N1373" t="str">
        <v>F4</v>
      </c>
      <c r="O1373" t="str">
        <v>1.3G</v>
      </c>
      <c r="P1373" t="str">
        <v>1008-F4-69252667</v>
      </c>
      <c r="Q1373">
        <v>0.14</v>
      </c>
      <c r="R1373" t="str">
        <v>3</v>
      </c>
      <c r="S1373">
        <v>75</v>
      </c>
      <c r="T1373" t="str">
        <v>F-00000300</v>
      </c>
      <c r="U1373">
        <v>2503</v>
      </c>
      <c r="V1373">
        <v>1.08667</v>
      </c>
      <c r="W1373">
        <v>495</v>
      </c>
      <c r="X1373" t="str">
        <v>https://tinyurl.com/y4c5aun4</v>
      </c>
    </row>
    <row r="1374">
      <c r="A1374" t="str">
        <v>AutoTable</v>
      </c>
      <c r="D1374" t="str">
        <v>91075-03</v>
      </c>
      <c r="E1374" t="str">
        <v>BBE Ø75 PIVOINE BLANCHE</v>
      </c>
      <c r="F1374" t="str">
        <v>1</v>
      </c>
      <c r="G1374" t="str">
        <v/>
      </c>
      <c r="H1374" t="str">
        <v>BOMBE</v>
      </c>
      <c r="I1374" t="str">
        <v>SPHERIQUE</v>
      </c>
      <c r="J1374">
        <v>75</v>
      </c>
      <c r="K1374" t="str">
        <v>PIVOINE</v>
      </c>
      <c r="L1374" t="str">
        <v>BLANC</v>
      </c>
      <c r="M1374" t="str">
        <v>CN</v>
      </c>
      <c r="N1374" t="str">
        <v>F4</v>
      </c>
      <c r="O1374" t="str">
        <v>1.3G</v>
      </c>
      <c r="P1374" t="str">
        <v>1008-F4-69252667</v>
      </c>
      <c r="Q1374">
        <v>0.14</v>
      </c>
      <c r="R1374" t="str">
        <v>3</v>
      </c>
      <c r="S1374">
        <v>75</v>
      </c>
      <c r="T1374" t="str">
        <v>F-00000300</v>
      </c>
      <c r="U1374">
        <v>1547</v>
      </c>
      <c r="V1374">
        <v>1.09</v>
      </c>
      <c r="W1374">
        <v>280</v>
      </c>
      <c r="X1374" t="str">
        <v>https://tinyurl.com/y5eyhu2j</v>
      </c>
    </row>
    <row r="1375">
      <c r="A1375" t="str">
        <v>AutoTable</v>
      </c>
      <c r="D1375" t="str">
        <v>91075-04</v>
      </c>
      <c r="E1375" t="str">
        <v>BBE Ø75 PIVOINE JAUNE</v>
      </c>
      <c r="F1375" t="str">
        <v>1</v>
      </c>
      <c r="G1375" t="str">
        <v/>
      </c>
      <c r="H1375" t="str">
        <v>BOMBE</v>
      </c>
      <c r="I1375" t="str">
        <v>SPHERIQUE</v>
      </c>
      <c r="J1375">
        <v>75</v>
      </c>
      <c r="K1375" t="str">
        <v>PIVOINE</v>
      </c>
      <c r="L1375" t="str">
        <v>JAUNE</v>
      </c>
      <c r="M1375" t="str">
        <v>CN</v>
      </c>
      <c r="N1375" t="str">
        <v>F4</v>
      </c>
      <c r="O1375" t="str">
        <v>1.3G</v>
      </c>
      <c r="P1375" t="str">
        <v>1008-F4-69252667</v>
      </c>
      <c r="Q1375">
        <v>0.14</v>
      </c>
      <c r="R1375" t="str">
        <v>3</v>
      </c>
      <c r="S1375">
        <v>75</v>
      </c>
      <c r="T1375" t="str">
        <v>F-00000300</v>
      </c>
      <c r="U1375">
        <v>482</v>
      </c>
      <c r="V1375">
        <v>1.07927</v>
      </c>
      <c r="W1375">
        <v>482</v>
      </c>
      <c r="X1375" t="str">
        <v>https://youtu.be/ciCqOJOB7kU</v>
      </c>
    </row>
    <row r="1376">
      <c r="A1376" t="str">
        <v>AutoTable</v>
      </c>
      <c r="D1376" t="str">
        <v>91075-05</v>
      </c>
      <c r="E1376" t="str">
        <v>BBE Ø75  PIVOINE VERTE</v>
      </c>
      <c r="F1376" t="str">
        <v>1</v>
      </c>
      <c r="G1376" t="str">
        <v/>
      </c>
      <c r="H1376" t="str">
        <v>BOMBE</v>
      </c>
      <c r="I1376" t="str">
        <v>SPHERIQUE</v>
      </c>
      <c r="J1376">
        <v>75</v>
      </c>
      <c r="K1376" t="str">
        <v>PIVOINE</v>
      </c>
      <c r="L1376" t="str">
        <v>VERT</v>
      </c>
      <c r="M1376" t="str">
        <v>CN</v>
      </c>
      <c r="N1376" t="str">
        <v>F4</v>
      </c>
      <c r="O1376" t="str">
        <v>1.3G</v>
      </c>
      <c r="P1376" t="str">
        <v>1008-F4-69252667</v>
      </c>
      <c r="Q1376">
        <v>0.14</v>
      </c>
      <c r="R1376" t="str">
        <v>3</v>
      </c>
      <c r="S1376">
        <v>75</v>
      </c>
      <c r="T1376" t="str">
        <v>F-00000300</v>
      </c>
      <c r="U1376">
        <v>1852</v>
      </c>
      <c r="V1376">
        <v>1.1</v>
      </c>
      <c r="W1376">
        <v>255</v>
      </c>
      <c r="X1376" t="str">
        <v>https://youtu.be/4T_NKRmmR0I</v>
      </c>
    </row>
    <row r="1377">
      <c r="A1377" t="str">
        <v>AutoTable</v>
      </c>
      <c r="D1377" t="str">
        <v>91075-06</v>
      </c>
      <c r="E1377" t="str">
        <v>BBE Ø75 PIVOINE ROUGE</v>
      </c>
      <c r="F1377" t="str">
        <v>1</v>
      </c>
      <c r="G1377" t="str">
        <v/>
      </c>
      <c r="H1377" t="str">
        <v>BOMBE</v>
      </c>
      <c r="I1377" t="str">
        <v>SPHERIQUE</v>
      </c>
      <c r="J1377">
        <v>75</v>
      </c>
      <c r="K1377" t="str">
        <v>PIVOINE</v>
      </c>
      <c r="L1377" t="str">
        <v>ROUGE</v>
      </c>
      <c r="M1377" t="str">
        <v>CN</v>
      </c>
      <c r="N1377" t="str">
        <v>F4</v>
      </c>
      <c r="O1377" t="str">
        <v>1.3G</v>
      </c>
      <c r="P1377" t="str">
        <v>1008-F4-69252667</v>
      </c>
      <c r="Q1377">
        <v>0.14</v>
      </c>
      <c r="R1377" t="str">
        <v>3</v>
      </c>
      <c r="S1377">
        <v>75</v>
      </c>
      <c r="T1377" t="str">
        <v>F-00000300</v>
      </c>
      <c r="U1377">
        <v>1890</v>
      </c>
      <c r="V1377">
        <v>1.1</v>
      </c>
      <c r="W1377">
        <v>945</v>
      </c>
      <c r="X1377" t="str">
        <v>https://youtu.be/kliQmyPpG74</v>
      </c>
    </row>
    <row r="1378">
      <c r="A1378" t="str">
        <v>AutoTable</v>
      </c>
      <c r="D1378" t="str">
        <v>91075-07</v>
      </c>
      <c r="E1378" t="str">
        <v>BBE Ø75 PIVOINE JAUNE</v>
      </c>
      <c r="F1378" t="str">
        <v>1</v>
      </c>
      <c r="G1378" t="str">
        <v/>
      </c>
      <c r="H1378" t="str">
        <v>BOMBE</v>
      </c>
      <c r="I1378" t="str">
        <v>SPHERIQUE</v>
      </c>
      <c r="J1378">
        <v>75</v>
      </c>
      <c r="K1378" t="str">
        <v>PIVOINE</v>
      </c>
      <c r="L1378" t="str">
        <v>JAUNE</v>
      </c>
      <c r="M1378" t="str">
        <v>CN</v>
      </c>
      <c r="N1378" t="str">
        <v>F4</v>
      </c>
      <c r="O1378" t="str">
        <v>1.3G</v>
      </c>
      <c r="P1378" t="str">
        <v>1008-F4-69252667</v>
      </c>
      <c r="Q1378">
        <v>0.14</v>
      </c>
      <c r="R1378" t="str">
        <v>3</v>
      </c>
      <c r="S1378">
        <v>75</v>
      </c>
      <c r="T1378" t="str">
        <v>F-00000300</v>
      </c>
      <c r="U1378">
        <v>1081</v>
      </c>
      <c r="V1378">
        <v>1.07919</v>
      </c>
      <c r="W1378">
        <v>720</v>
      </c>
      <c r="X1378" t="str">
        <v>https://youtu.be/G_1UuUvxr7k</v>
      </c>
    </row>
    <row r="1379">
      <c r="A1379" t="str">
        <v>AutoTable</v>
      </c>
      <c r="D1379" t="str">
        <v>91075-08</v>
      </c>
      <c r="E1379" t="str">
        <v>BBE Ø75 PIVOINE MULTICOLORE</v>
      </c>
      <c r="F1379" t="str">
        <v>1</v>
      </c>
      <c r="G1379" t="str">
        <v/>
      </c>
      <c r="H1379" t="str">
        <v>BOMBE</v>
      </c>
      <c r="I1379" t="str">
        <v>SPHERIQUE</v>
      </c>
      <c r="J1379">
        <v>75</v>
      </c>
      <c r="K1379" t="str">
        <v>PIVOINE</v>
      </c>
      <c r="L1379" t="str">
        <v>MULTICOLORE</v>
      </c>
      <c r="M1379" t="str">
        <v>CN</v>
      </c>
      <c r="N1379" t="str">
        <v>F4</v>
      </c>
      <c r="O1379" t="str">
        <v>1.3G</v>
      </c>
      <c r="P1379" t="str">
        <v>1008-F4-69252667</v>
      </c>
      <c r="Q1379">
        <v>0.14</v>
      </c>
      <c r="R1379" t="str">
        <v>3</v>
      </c>
      <c r="S1379">
        <v>75</v>
      </c>
      <c r="T1379" t="str">
        <v>F-00000300</v>
      </c>
      <c r="U1379">
        <v>2860</v>
      </c>
      <c r="V1379">
        <v>1.0594</v>
      </c>
      <c r="W1379">
        <v>0</v>
      </c>
      <c r="X1379" t="str">
        <v/>
      </c>
    </row>
    <row r="1380">
      <c r="A1380" t="str">
        <v>AutoTable</v>
      </c>
      <c r="D1380" t="str">
        <v>91075-09</v>
      </c>
      <c r="E1380" t="str">
        <v>BBE Ø75 PIVOINE ARGENT</v>
      </c>
      <c r="F1380" t="str">
        <v>1</v>
      </c>
      <c r="G1380" t="str">
        <v/>
      </c>
      <c r="H1380" t="str">
        <v>BOMBE</v>
      </c>
      <c r="I1380" t="str">
        <v>SPHERIQUE</v>
      </c>
      <c r="J1380">
        <v>75</v>
      </c>
      <c r="K1380" t="str">
        <v>PIVOINE</v>
      </c>
      <c r="L1380" t="str">
        <v>ARGENT</v>
      </c>
      <c r="M1380" t="str">
        <v>CN</v>
      </c>
      <c r="N1380" t="str">
        <v>F4</v>
      </c>
      <c r="O1380" t="str">
        <v>1.3G</v>
      </c>
      <c r="P1380" t="str">
        <v>1008-F4-69252667</v>
      </c>
      <c r="Q1380">
        <v>0.14</v>
      </c>
      <c r="R1380" t="str">
        <v>3</v>
      </c>
      <c r="S1380">
        <v>75</v>
      </c>
      <c r="T1380" t="str">
        <v>F-00000300</v>
      </c>
      <c r="U1380">
        <v>3731</v>
      </c>
      <c r="V1380">
        <v>1.11523</v>
      </c>
      <c r="W1380">
        <v>0</v>
      </c>
      <c r="X1380" t="str">
        <v>https://youtu.be/ZTnkEZ8SIkU</v>
      </c>
    </row>
    <row r="1381">
      <c r="A1381" t="str">
        <v>AutoTable</v>
      </c>
      <c r="D1381" t="str">
        <v>91075-10</v>
      </c>
      <c r="E1381" t="str">
        <v>BBE Ø75 PIVOINE VIOLETTE</v>
      </c>
      <c r="F1381" t="str">
        <v>1</v>
      </c>
      <c r="G1381" t="str">
        <v/>
      </c>
      <c r="H1381" t="str">
        <v>BOMBE</v>
      </c>
      <c r="I1381" t="str">
        <v>SPHERIQUE</v>
      </c>
      <c r="J1381">
        <v>75</v>
      </c>
      <c r="K1381" t="str">
        <v>PIVOINE</v>
      </c>
      <c r="L1381" t="str">
        <v>VIOLET</v>
      </c>
      <c r="M1381" t="str">
        <v>CN</v>
      </c>
      <c r="N1381" t="str">
        <v>F4</v>
      </c>
      <c r="O1381" t="str">
        <v>1.3G</v>
      </c>
      <c r="P1381" t="str">
        <v>1008-F4-69252667</v>
      </c>
      <c r="Q1381">
        <v>0.14</v>
      </c>
      <c r="R1381" t="str">
        <v>3</v>
      </c>
      <c r="S1381">
        <v>75</v>
      </c>
      <c r="T1381" t="str">
        <v>F-00000300</v>
      </c>
      <c r="U1381">
        <v>1570</v>
      </c>
      <c r="V1381">
        <v>1.11667</v>
      </c>
      <c r="W1381">
        <v>375</v>
      </c>
      <c r="X1381" t="str">
        <v>https://youtu.be/VK_IsErVvrs</v>
      </c>
    </row>
    <row r="1382">
      <c r="A1382" t="str">
        <v>AutoTable</v>
      </c>
      <c r="D1382" t="str">
        <v>91075-18</v>
      </c>
      <c r="E1382" t="str">
        <v>BBE Ø75 FILET D'OR</v>
      </c>
      <c r="F1382" t="str">
        <v>1</v>
      </c>
      <c r="G1382" t="str">
        <v/>
      </c>
      <c r="H1382" t="str">
        <v>BOMBE</v>
      </c>
      <c r="I1382" t="str">
        <v>SPHERIQUE</v>
      </c>
      <c r="J1382">
        <v>75</v>
      </c>
      <c r="K1382" t="str">
        <v>PLEUREUR</v>
      </c>
      <c r="L1382" t="str">
        <v>KAMURO</v>
      </c>
      <c r="M1382" t="str">
        <v>CN</v>
      </c>
      <c r="N1382" t="str">
        <v>F4</v>
      </c>
      <c r="O1382" t="str">
        <v>1.3G</v>
      </c>
      <c r="P1382" t="str">
        <v>1008-F4-69252667</v>
      </c>
      <c r="Q1382">
        <v>0.14</v>
      </c>
      <c r="R1382" t="str">
        <v>3</v>
      </c>
      <c r="S1382">
        <v>75</v>
      </c>
      <c r="T1382" t="str">
        <v>F-00000300</v>
      </c>
      <c r="U1382">
        <v>5009</v>
      </c>
      <c r="V1382">
        <v>1.28397</v>
      </c>
      <c r="W1382">
        <v>960</v>
      </c>
      <c r="X1382" t="str">
        <v>https://youtu.be/GdbuqP4-0FA</v>
      </c>
    </row>
    <row r="1383">
      <c r="A1383" t="str">
        <v>AutoTable</v>
      </c>
      <c r="D1383" t="str">
        <v>91075-19</v>
      </c>
      <c r="E1383" t="str">
        <v>BBE Ø75 FILET D'ARGENT</v>
      </c>
      <c r="F1383" t="str">
        <v>1</v>
      </c>
      <c r="G1383" t="str">
        <v/>
      </c>
      <c r="H1383" t="str">
        <v>BOMBE</v>
      </c>
      <c r="I1383" t="str">
        <v>SPHERIQUE</v>
      </c>
      <c r="J1383">
        <v>75</v>
      </c>
      <c r="K1383" t="str">
        <v>PLEUREUR</v>
      </c>
      <c r="L1383" t="str">
        <v>ARGENT</v>
      </c>
      <c r="M1383" t="str">
        <v>CN</v>
      </c>
      <c r="N1383" t="str">
        <v>F4</v>
      </c>
      <c r="O1383" t="str">
        <v>1.3G</v>
      </c>
      <c r="P1383" t="str">
        <v>1008-F4-69252667</v>
      </c>
      <c r="Q1383">
        <v>0.14</v>
      </c>
      <c r="R1383" t="str">
        <v>3</v>
      </c>
      <c r="S1383">
        <v>75</v>
      </c>
      <c r="T1383" t="str">
        <v>F-00000300</v>
      </c>
      <c r="U1383">
        <v>1571</v>
      </c>
      <c r="V1383">
        <v>1.27695</v>
      </c>
      <c r="W1383">
        <v>280</v>
      </c>
      <c r="X1383" t="str">
        <v>https://youtu.be/Hz0v9b6wRK0</v>
      </c>
    </row>
    <row r="1384">
      <c r="A1384" t="str">
        <v>AutoTable</v>
      </c>
      <c r="D1384" t="str">
        <v>91075-20</v>
      </c>
      <c r="E1384" t="str">
        <v>BBE Ø75 PIVOINE ROSE</v>
      </c>
      <c r="F1384" t="str">
        <v>1</v>
      </c>
      <c r="G1384" t="str">
        <v/>
      </c>
      <c r="H1384" t="str">
        <v>BOMBE</v>
      </c>
      <c r="I1384" t="str">
        <v>SPHERIQUE</v>
      </c>
      <c r="J1384">
        <v>75</v>
      </c>
      <c r="K1384" t="str">
        <v>PIVOINE</v>
      </c>
      <c r="L1384" t="str">
        <v>ROSE</v>
      </c>
      <c r="M1384" t="str">
        <v>CN</v>
      </c>
      <c r="N1384" t="str">
        <v>F4</v>
      </c>
      <c r="O1384" t="str">
        <v>1.3G</v>
      </c>
      <c r="P1384" t="str">
        <v>1008-F4-69252667</v>
      </c>
      <c r="Q1384">
        <v>0.14</v>
      </c>
      <c r="R1384" t="str">
        <v>3</v>
      </c>
      <c r="S1384">
        <v>75</v>
      </c>
      <c r="T1384" t="str">
        <v>F-00000300</v>
      </c>
      <c r="U1384">
        <v>1152</v>
      </c>
      <c r="V1384">
        <v>1.12</v>
      </c>
      <c r="W1384">
        <v>0</v>
      </c>
      <c r="X1384" t="str">
        <v>https://tinyurl.com/y59bqo49</v>
      </c>
    </row>
    <row r="1385">
      <c r="A1385" t="str">
        <v>AutoTable</v>
      </c>
      <c r="D1385" t="str">
        <v>91075-23</v>
      </c>
      <c r="E1385" t="str">
        <v>BBE Ø75 PIVOINE ORANGE</v>
      </c>
      <c r="F1385" t="str">
        <v>1</v>
      </c>
      <c r="G1385" t="str">
        <v/>
      </c>
      <c r="H1385" t="str">
        <v>BOMBE</v>
      </c>
      <c r="I1385" t="str">
        <v>SPHERIQUE</v>
      </c>
      <c r="J1385">
        <v>75</v>
      </c>
      <c r="K1385" t="str">
        <v>PIVOINE</v>
      </c>
      <c r="L1385" t="str">
        <v>ORANGE</v>
      </c>
      <c r="M1385" t="str">
        <v>CN</v>
      </c>
      <c r="N1385" t="str">
        <v>F4</v>
      </c>
      <c r="O1385" t="str">
        <v>1.3G</v>
      </c>
      <c r="P1385" t="str">
        <v>1008-F4-69252667</v>
      </c>
      <c r="Q1385">
        <v>0.14</v>
      </c>
      <c r="R1385" t="str">
        <v>3</v>
      </c>
      <c r="S1385">
        <v>75</v>
      </c>
      <c r="T1385" t="str">
        <v>F-00000300</v>
      </c>
      <c r="U1385">
        <v>1440</v>
      </c>
      <c r="V1385">
        <v>1.0792</v>
      </c>
      <c r="W1385">
        <v>106</v>
      </c>
      <c r="X1385" t="str">
        <v/>
      </c>
    </row>
    <row r="1386">
      <c r="A1386" t="str">
        <v>AutoTable</v>
      </c>
      <c r="D1386" t="str">
        <v>91075-37</v>
      </c>
      <c r="E1386" t="str">
        <v>BOMBE Ø75  PIVOINE CLIGNOTANTE OR</v>
      </c>
      <c r="F1386" t="str">
        <v>ANCIENNES REFS</v>
      </c>
      <c r="G1386" t="str">
        <v/>
      </c>
      <c r="H1386" t="str">
        <v>BOMBE</v>
      </c>
      <c r="I1386" t="str">
        <v>SPHERIQUE</v>
      </c>
      <c r="J1386">
        <v>75</v>
      </c>
      <c r="K1386" t="str">
        <v>PIVOINE CLIGNO</v>
      </c>
      <c r="L1386" t="str">
        <v>OR</v>
      </c>
      <c r="M1386" t="str">
        <v>CN</v>
      </c>
      <c r="N1386" t="str">
        <v>F4</v>
      </c>
      <c r="O1386" t="str">
        <v>1.3G</v>
      </c>
      <c r="P1386" t="str">
        <v>1008-F4-69252667</v>
      </c>
      <c r="Q1386">
        <v>0.14</v>
      </c>
      <c r="R1386" t="str">
        <v>3</v>
      </c>
      <c r="S1386">
        <v>75</v>
      </c>
      <c r="T1386" t="str">
        <v>F-00000300</v>
      </c>
      <c r="U1386">
        <v>0</v>
      </c>
      <c r="V1386">
        <v>0.9775</v>
      </c>
      <c r="W1386">
        <v>0</v>
      </c>
      <c r="X1386" t="str">
        <v/>
      </c>
    </row>
    <row r="1387">
      <c r="A1387" t="str">
        <v>AutoTable</v>
      </c>
      <c r="D1387" t="str">
        <v>91075-39</v>
      </c>
      <c r="E1387" t="str">
        <v>BBE Ø75 CLIGNO BLANC</v>
      </c>
      <c r="F1387" t="str">
        <v>1</v>
      </c>
      <c r="G1387" t="str">
        <v/>
      </c>
      <c r="H1387" t="str">
        <v>BOMBE</v>
      </c>
      <c r="I1387" t="str">
        <v>SPHERIQUE</v>
      </c>
      <c r="J1387">
        <v>75</v>
      </c>
      <c r="K1387" t="str">
        <v>CLIGNO</v>
      </c>
      <c r="L1387" t="str">
        <v>BLANC</v>
      </c>
      <c r="M1387" t="str">
        <v>CN</v>
      </c>
      <c r="N1387" t="str">
        <v>F4</v>
      </c>
      <c r="O1387" t="str">
        <v>1.3G</v>
      </c>
      <c r="P1387" t="str">
        <v>1008-F4-69252667</v>
      </c>
      <c r="Q1387">
        <v>0.14</v>
      </c>
      <c r="R1387" t="str">
        <v>3</v>
      </c>
      <c r="S1387">
        <v>75</v>
      </c>
      <c r="T1387" t="str">
        <v>F-00000300</v>
      </c>
      <c r="U1387">
        <v>2547</v>
      </c>
      <c r="V1387">
        <v>1.10241</v>
      </c>
      <c r="W1387">
        <v>360</v>
      </c>
      <c r="X1387" t="str">
        <v>https://tinyurl.com/y6s3d2zz</v>
      </c>
    </row>
    <row r="1388">
      <c r="A1388" t="str">
        <v>AutoTable</v>
      </c>
      <c r="D1388" t="str">
        <v>91150-48</v>
      </c>
      <c r="E1388" t="str">
        <v>BBE Ø50 PIVOINE ROUGE À OEUFS DE DRAGON</v>
      </c>
      <c r="F1388" t="str">
        <v>1</v>
      </c>
      <c r="G1388" t="str">
        <v/>
      </c>
      <c r="H1388" t="str">
        <v>BOMBE</v>
      </c>
      <c r="I1388" t="str">
        <v>SPHERIQUE</v>
      </c>
      <c r="J1388">
        <v>50</v>
      </c>
      <c r="K1388" t="str">
        <v>CREPITANT</v>
      </c>
      <c r="L1388" t="str">
        <v>ROUGE</v>
      </c>
      <c r="M1388" t="str">
        <v>CN</v>
      </c>
      <c r="N1388" t="str">
        <v>F4</v>
      </c>
      <c r="O1388" t="str">
        <v>1.3G</v>
      </c>
      <c r="P1388" t="str">
        <v>1008-F4-69253578</v>
      </c>
      <c r="Q1388">
        <v>0.05</v>
      </c>
      <c r="R1388" t="str">
        <v>2</v>
      </c>
      <c r="S1388">
        <v>50</v>
      </c>
      <c r="T1388" t="str">
        <v>F-00000300</v>
      </c>
      <c r="U1388">
        <v>2355</v>
      </c>
      <c r="V1388">
        <v>0.71328</v>
      </c>
      <c r="W1388">
        <v>0</v>
      </c>
      <c r="X1388" t="str">
        <v>https://youtu.be/RmradTUAPbc</v>
      </c>
    </row>
    <row r="1389">
      <c r="A1389" t="str">
        <v>AutoTable</v>
      </c>
      <c r="D1389" t="str">
        <v>91150-61</v>
      </c>
      <c r="E1389" t="str">
        <v>BBE Ø50 PIVOINE MULTICOLORE À OEUFS DE DRAGON</v>
      </c>
      <c r="F1389" t="str">
        <v>1</v>
      </c>
      <c r="G1389" t="str">
        <v/>
      </c>
      <c r="H1389" t="str">
        <v>BOMBE</v>
      </c>
      <c r="I1389" t="str">
        <v>SPHERIQUE</v>
      </c>
      <c r="J1389">
        <v>50</v>
      </c>
      <c r="K1389" t="str">
        <v>CREPITANT</v>
      </c>
      <c r="L1389" t="str">
        <v>MULTICOLORE</v>
      </c>
      <c r="M1389" t="str">
        <v>CN</v>
      </c>
      <c r="N1389" t="str">
        <v>F4</v>
      </c>
      <c r="O1389" t="str">
        <v>1.3G</v>
      </c>
      <c r="P1389" t="str">
        <v>1008-F4-69253578</v>
      </c>
      <c r="Q1389">
        <v>0.05</v>
      </c>
      <c r="R1389" t="str">
        <v>2</v>
      </c>
      <c r="S1389">
        <v>50</v>
      </c>
      <c r="T1389" t="str">
        <v>F-00000300</v>
      </c>
      <c r="U1389">
        <v>482</v>
      </c>
      <c r="V1389">
        <v>0.7138</v>
      </c>
      <c r="W1389">
        <v>0</v>
      </c>
      <c r="X1389" t="str">
        <v>https://tinyurl.com/y69o7kbb</v>
      </c>
    </row>
    <row r="1390">
      <c r="A1390" t="str">
        <v>AutoTable</v>
      </c>
      <c r="D1390" t="str">
        <v>91175-07</v>
      </c>
      <c r="E1390" t="str">
        <v>BBE Ø75 SCINTILLANT OR ET ROSE</v>
      </c>
      <c r="F1390" t="str">
        <v>1</v>
      </c>
      <c r="G1390" t="str">
        <v>2020</v>
      </c>
      <c r="H1390" t="str">
        <v>BOMBE</v>
      </c>
      <c r="I1390" t="str">
        <v>SPHERIQUE</v>
      </c>
      <c r="J1390">
        <v>75</v>
      </c>
      <c r="K1390" t="str">
        <v>CLIGNO</v>
      </c>
      <c r="L1390" t="str">
        <v>ROSE</v>
      </c>
      <c r="M1390" t="str">
        <v>CN</v>
      </c>
      <c r="N1390" t="str">
        <v>F4</v>
      </c>
      <c r="O1390" t="str">
        <v>1.3G</v>
      </c>
      <c r="P1390" t="str">
        <v>1008-F4-69252667</v>
      </c>
      <c r="Q1390">
        <v>0.14</v>
      </c>
      <c r="R1390" t="str">
        <v>3</v>
      </c>
      <c r="S1390">
        <v>75</v>
      </c>
      <c r="T1390" t="str">
        <v>F-00000300</v>
      </c>
      <c r="U1390">
        <v>0</v>
      </c>
      <c r="V1390">
        <v>0</v>
      </c>
      <c r="W1390">
        <v>15</v>
      </c>
      <c r="X1390" t="str">
        <v/>
      </c>
    </row>
    <row r="1391">
      <c r="A1391" t="str">
        <v>AutoTable</v>
      </c>
      <c r="D1391" t="str">
        <v>91210-18</v>
      </c>
      <c r="E1391" t="str">
        <v>BBE Ø100 FILET D'OR + TC FILET D'OR</v>
      </c>
      <c r="F1391" t="str">
        <v>1</v>
      </c>
      <c r="G1391" t="str">
        <v/>
      </c>
      <c r="H1391" t="str">
        <v>BOMBE</v>
      </c>
      <c r="I1391" t="str">
        <v>SPHERIQUE</v>
      </c>
      <c r="J1391">
        <v>100</v>
      </c>
      <c r="K1391" t="str">
        <v>PLEUREUR</v>
      </c>
      <c r="L1391" t="str">
        <v>KAMURO</v>
      </c>
      <c r="M1391" t="str">
        <v>CN</v>
      </c>
      <c r="N1391" t="str">
        <v>F4</v>
      </c>
      <c r="O1391" t="str">
        <v>1.3G</v>
      </c>
      <c r="P1391" t="str">
        <v>1008-F4-69252665</v>
      </c>
      <c r="Q1391">
        <v>0.35</v>
      </c>
      <c r="R1391" t="str">
        <v>3,5</v>
      </c>
      <c r="S1391">
        <v>100</v>
      </c>
      <c r="T1391" t="str">
        <v>F-00000300</v>
      </c>
      <c r="U1391">
        <v>32</v>
      </c>
      <c r="V1391">
        <v>2.85</v>
      </c>
      <c r="W1391">
        <v>5</v>
      </c>
      <c r="X1391" t="str">
        <v>https://tinyurl.com/y45k9e22</v>
      </c>
    </row>
    <row r="1392">
      <c r="A1392" t="str">
        <v>AutoTable</v>
      </c>
      <c r="D1392" t="str">
        <v>91210-18/B</v>
      </c>
      <c r="E1392" t="str">
        <v>BBE Ø100 FILET D'OR À BLEU + TC FILET D'OR</v>
      </c>
      <c r="F1392" t="str">
        <v>1</v>
      </c>
      <c r="G1392" t="str">
        <v/>
      </c>
      <c r="H1392" t="str">
        <v>BOMBE</v>
      </c>
      <c r="I1392" t="str">
        <v>SPHERIQUE</v>
      </c>
      <c r="J1392">
        <v>100</v>
      </c>
      <c r="K1392" t="str">
        <v>PLEUREUR</v>
      </c>
      <c r="L1392" t="str">
        <v>KAMURO</v>
      </c>
      <c r="M1392" t="str">
        <v>CN</v>
      </c>
      <c r="N1392" t="str">
        <v>F4</v>
      </c>
      <c r="O1392" t="str">
        <v>1.3G</v>
      </c>
      <c r="P1392" t="str">
        <v>1008-F4-69252665</v>
      </c>
      <c r="Q1392">
        <v>0.32</v>
      </c>
      <c r="R1392" t="str">
        <v>3,5</v>
      </c>
      <c r="S1392">
        <v>100</v>
      </c>
      <c r="T1392" t="str">
        <v>F-00000300</v>
      </c>
      <c r="U1392">
        <v>0</v>
      </c>
      <c r="V1392">
        <v>2.85</v>
      </c>
      <c r="W1392">
        <v>24</v>
      </c>
      <c r="X1392" t="str">
        <v>https://tinyurl.com/y578hqh8</v>
      </c>
    </row>
    <row r="1393">
      <c r="A1393" t="str">
        <v>AutoTable</v>
      </c>
      <c r="D1393" t="str">
        <v>91212-16</v>
      </c>
      <c r="E1393" t="str">
        <v>BOMBE Ø125  PLUIE OR AVEC TRONC PLUIE OR</v>
      </c>
      <c r="F1393" t="str">
        <v>ANCIENNES REFS</v>
      </c>
      <c r="G1393" t="str">
        <v/>
      </c>
      <c r="H1393" t="str">
        <v>BOMBE</v>
      </c>
      <c r="I1393" t="str">
        <v>SPHERIQUE</v>
      </c>
      <c r="J1393">
        <v>125</v>
      </c>
      <c r="K1393" t="str">
        <v>PIVOINE TRONC</v>
      </c>
      <c r="L1393" t="str">
        <v>OR</v>
      </c>
      <c r="M1393" t="str">
        <v>CN</v>
      </c>
      <c r="N1393" t="str">
        <v>F4</v>
      </c>
      <c r="O1393" t="str">
        <v>1.3G</v>
      </c>
      <c r="P1393" t="str">
        <v>1008-F4-69253205</v>
      </c>
      <c r="Q1393">
        <v>0.678</v>
      </c>
      <c r="R1393" t="str">
        <v>3,8</v>
      </c>
      <c r="S1393">
        <v>125</v>
      </c>
      <c r="T1393" t="str">
        <v>F-00000300</v>
      </c>
      <c r="U1393">
        <v>0</v>
      </c>
      <c r="V1393">
        <v>4.38</v>
      </c>
      <c r="W1393">
        <v>0</v>
      </c>
      <c r="X1393" t="str">
        <v/>
      </c>
    </row>
    <row r="1394">
      <c r="A1394" t="str">
        <v>AutoTable</v>
      </c>
      <c r="D1394" t="str">
        <v>91212-19</v>
      </c>
      <c r="E1394" t="str">
        <v>BBE Ø125 FILET D'ARGENT + TC ARGENT</v>
      </c>
      <c r="F1394" t="str">
        <v>1</v>
      </c>
      <c r="G1394" t="str">
        <v/>
      </c>
      <c r="H1394" t="str">
        <v>BOMBE</v>
      </c>
      <c r="I1394" t="str">
        <v>SPHERIQUE</v>
      </c>
      <c r="J1394">
        <v>125</v>
      </c>
      <c r="K1394" t="str">
        <v>PLEUREUR</v>
      </c>
      <c r="L1394" t="str">
        <v>ARGENT</v>
      </c>
      <c r="M1394" t="str">
        <v>CN</v>
      </c>
      <c r="N1394" t="str">
        <v>F4</v>
      </c>
      <c r="O1394" t="str">
        <v>1.3G</v>
      </c>
      <c r="P1394" t="str">
        <v>1008-F4-69253205</v>
      </c>
      <c r="Q1394">
        <v>0.678</v>
      </c>
      <c r="R1394" t="str">
        <v>3,8</v>
      </c>
      <c r="S1394">
        <v>125</v>
      </c>
      <c r="T1394" t="str">
        <v>F-00000300</v>
      </c>
      <c r="U1394">
        <v>460</v>
      </c>
      <c r="V1394">
        <v>4.38429</v>
      </c>
      <c r="W1394">
        <v>24</v>
      </c>
      <c r="X1394" t="str">
        <v>https://tinyurl.com/yypgndmk</v>
      </c>
    </row>
    <row r="1395">
      <c r="A1395" t="str">
        <v>AutoTable</v>
      </c>
      <c r="D1395" t="str">
        <v>91215-22</v>
      </c>
      <c r="E1395" t="str">
        <v>BOMBE Ø150  TRONC + AQUA</v>
      </c>
      <c r="F1395" t="str">
        <v>ANCIENNES REFS</v>
      </c>
      <c r="G1395" t="str">
        <v/>
      </c>
      <c r="H1395" t="str">
        <v>BOMBE</v>
      </c>
      <c r="I1395" t="str">
        <v>SPHERIQUE</v>
      </c>
      <c r="J1395">
        <v>150</v>
      </c>
      <c r="K1395" t="str">
        <v>PIVOINE TRONC</v>
      </c>
      <c r="L1395" t="str">
        <v>AQUA</v>
      </c>
      <c r="M1395" t="str">
        <v>CN</v>
      </c>
      <c r="N1395" t="str">
        <v>F4</v>
      </c>
      <c r="O1395" t="str">
        <v>1.3G</v>
      </c>
      <c r="P1395" t="str">
        <v>1008-F4-69253207</v>
      </c>
      <c r="Q1395">
        <v>1.07</v>
      </c>
      <c r="R1395" t="str">
        <v>4,2</v>
      </c>
      <c r="S1395">
        <v>150</v>
      </c>
      <c r="T1395" t="str">
        <v>F-00000300</v>
      </c>
      <c r="U1395">
        <v>0</v>
      </c>
      <c r="V1395">
        <v>6.06</v>
      </c>
      <c r="W1395">
        <v>0</v>
      </c>
      <c r="X1395" t="str">
        <v/>
      </c>
    </row>
    <row r="1396">
      <c r="A1396" t="str">
        <v>AutoTable</v>
      </c>
      <c r="D1396" t="str">
        <v>91275-18/B</v>
      </c>
      <c r="E1396" t="str">
        <v>BBE Ø75 FILET D'OR À BLEU + TC FILET D'OR</v>
      </c>
      <c r="F1396" t="str">
        <v>1</v>
      </c>
      <c r="G1396" t="str">
        <v>2020</v>
      </c>
      <c r="H1396" t="str">
        <v>BOMBE</v>
      </c>
      <c r="I1396" t="str">
        <v>SPHERIQUE</v>
      </c>
      <c r="J1396">
        <v>75</v>
      </c>
      <c r="K1396" t="str">
        <v>PLEUREUR</v>
      </c>
      <c r="L1396" t="str">
        <v>KAMURO</v>
      </c>
      <c r="M1396" t="str">
        <v>CN</v>
      </c>
      <c r="N1396" t="str">
        <v>F4</v>
      </c>
      <c r="O1396" t="str">
        <v>1.3G</v>
      </c>
      <c r="P1396" t="str">
        <v>1008-F4-69252667</v>
      </c>
      <c r="Q1396">
        <v>0.146</v>
      </c>
      <c r="R1396" t="str">
        <v>3</v>
      </c>
      <c r="S1396">
        <v>75</v>
      </c>
      <c r="T1396" t="str">
        <v>F-00000300</v>
      </c>
      <c r="U1396">
        <v>0</v>
      </c>
      <c r="V1396">
        <v>0</v>
      </c>
      <c r="W1396">
        <v>0</v>
      </c>
      <c r="X1396" t="str">
        <v/>
      </c>
    </row>
    <row r="1397">
      <c r="A1397" t="str">
        <v>AutoTable</v>
      </c>
      <c r="D1397" t="str">
        <v>91375-08</v>
      </c>
      <c r="E1397" t="str">
        <v>BBE Ø75 MULTICOLORE À OEUFS DE DRAGON</v>
      </c>
      <c r="F1397" t="str">
        <v>1</v>
      </c>
      <c r="G1397" t="str">
        <v>2019</v>
      </c>
      <c r="H1397" t="str">
        <v>BOMBE</v>
      </c>
      <c r="I1397" t="str">
        <v>SPHERIQUE</v>
      </c>
      <c r="J1397">
        <v>75</v>
      </c>
      <c r="K1397" t="str">
        <v>CREPITANT</v>
      </c>
      <c r="L1397" t="str">
        <v>MULTICOLORE</v>
      </c>
      <c r="M1397" t="str">
        <v>CN</v>
      </c>
      <c r="N1397" t="str">
        <v>F4</v>
      </c>
      <c r="O1397" t="str">
        <v>1.3G</v>
      </c>
      <c r="P1397" t="str">
        <v>1008-F4-69252667</v>
      </c>
      <c r="Q1397">
        <v>0.14</v>
      </c>
      <c r="R1397" t="str">
        <v>3</v>
      </c>
      <c r="S1397">
        <v>75</v>
      </c>
      <c r="T1397" t="str">
        <v>F-00000300</v>
      </c>
      <c r="U1397">
        <v>2190</v>
      </c>
      <c r="V1397">
        <v>1.08</v>
      </c>
      <c r="W1397">
        <v>0</v>
      </c>
      <c r="X1397" t="str">
        <v>https://youtu.be/xmFBKbQToRA</v>
      </c>
    </row>
    <row r="1398">
      <c r="A1398" t="str">
        <v>AutoTable</v>
      </c>
      <c r="D1398" t="str">
        <v>91410-12</v>
      </c>
      <c r="E1398" t="str">
        <v>BBE Ø100 ARGENT À BLEU</v>
      </c>
      <c r="F1398" t="str">
        <v>1</v>
      </c>
      <c r="G1398" t="str">
        <v/>
      </c>
      <c r="H1398" t="str">
        <v>BOMBE</v>
      </c>
      <c r="I1398" t="str">
        <v>SPHERIQUE</v>
      </c>
      <c r="J1398">
        <v>100</v>
      </c>
      <c r="K1398" t="str">
        <v>CHANGEMENT</v>
      </c>
      <c r="L1398" t="str">
        <v>BLEU</v>
      </c>
      <c r="M1398" t="str">
        <v>CN</v>
      </c>
      <c r="N1398" t="str">
        <v>F4</v>
      </c>
      <c r="O1398" t="str">
        <v>1.3G</v>
      </c>
      <c r="P1398" t="str">
        <v>1008-F4-69252665</v>
      </c>
      <c r="Q1398">
        <v>0.32</v>
      </c>
      <c r="R1398" t="str">
        <v>3,5</v>
      </c>
      <c r="S1398">
        <v>100</v>
      </c>
      <c r="T1398" t="str">
        <v>F-00000300</v>
      </c>
      <c r="U1398">
        <v>502</v>
      </c>
      <c r="V1398">
        <v>1.96576</v>
      </c>
      <c r="W1398">
        <v>13</v>
      </c>
      <c r="X1398" t="str">
        <v/>
      </c>
    </row>
    <row r="1399">
      <c r="A1399" t="str">
        <v>AutoTable</v>
      </c>
      <c r="D1399" t="str">
        <v>91410-21</v>
      </c>
      <c r="E1399" t="str">
        <v>BBE Ø100 ARGENT À JAUNE</v>
      </c>
      <c r="F1399" t="str">
        <v>1</v>
      </c>
      <c r="G1399" t="str">
        <v/>
      </c>
      <c r="H1399" t="str">
        <v>BOMBE</v>
      </c>
      <c r="I1399" t="str">
        <v>SPHERIQUE</v>
      </c>
      <c r="J1399">
        <v>100</v>
      </c>
      <c r="K1399" t="str">
        <v>CHANGEMENT</v>
      </c>
      <c r="L1399" t="str">
        <v>JAUNE</v>
      </c>
      <c r="M1399" t="str">
        <v>CN</v>
      </c>
      <c r="N1399" t="str">
        <v>F4</v>
      </c>
      <c r="O1399" t="str">
        <v>1.3G</v>
      </c>
      <c r="P1399" t="str">
        <v>1008-F4-69252665</v>
      </c>
      <c r="Q1399">
        <v>0.32</v>
      </c>
      <c r="R1399" t="str">
        <v>3,5</v>
      </c>
      <c r="S1399">
        <v>100</v>
      </c>
      <c r="T1399" t="str">
        <v>F-00000300</v>
      </c>
      <c r="U1399">
        <v>183</v>
      </c>
      <c r="V1399">
        <v>2.12</v>
      </c>
      <c r="W1399">
        <v>1</v>
      </c>
      <c r="X1399" t="str">
        <v/>
      </c>
    </row>
    <row r="1400">
      <c r="A1400" t="str">
        <v>AutoTable</v>
      </c>
      <c r="D1400" t="str">
        <v>91410-33</v>
      </c>
      <c r="E1400" t="str">
        <v>BBE Ø100 ARGENT À VERT</v>
      </c>
      <c r="F1400" t="str">
        <v>1</v>
      </c>
      <c r="G1400" t="str">
        <v/>
      </c>
      <c r="H1400" t="str">
        <v>BOMBE</v>
      </c>
      <c r="I1400" t="str">
        <v>SPHERIQUE</v>
      </c>
      <c r="J1400">
        <v>100</v>
      </c>
      <c r="K1400" t="str">
        <v>CHANGEMENT</v>
      </c>
      <c r="L1400" t="str">
        <v>VERT</v>
      </c>
      <c r="M1400" t="str">
        <v>CN</v>
      </c>
      <c r="N1400" t="str">
        <v>F4</v>
      </c>
      <c r="O1400" t="str">
        <v>1.3G</v>
      </c>
      <c r="P1400" t="str">
        <v>1008-F4-69252665</v>
      </c>
      <c r="Q1400">
        <v>0.32</v>
      </c>
      <c r="R1400" t="str">
        <v>3,5</v>
      </c>
      <c r="S1400">
        <v>100</v>
      </c>
      <c r="T1400" t="str">
        <v>F-00000300</v>
      </c>
      <c r="U1400">
        <v>403</v>
      </c>
      <c r="V1400">
        <v>2.12</v>
      </c>
      <c r="W1400">
        <v>3</v>
      </c>
      <c r="X1400" t="str">
        <v>https://youtu.be/juRVTKEsFRk</v>
      </c>
    </row>
    <row r="1401">
      <c r="A1401" t="str">
        <v>AutoTable</v>
      </c>
      <c r="D1401" t="str">
        <v>91410-42</v>
      </c>
      <c r="E1401" t="str">
        <v>BBE Ø100 ARGENT À ROUGE</v>
      </c>
      <c r="F1401" t="str">
        <v>1</v>
      </c>
      <c r="G1401" t="str">
        <v/>
      </c>
      <c r="H1401" t="str">
        <v>BOMBE</v>
      </c>
      <c r="I1401" t="str">
        <v>SPHERIQUE</v>
      </c>
      <c r="J1401">
        <v>100</v>
      </c>
      <c r="K1401" t="str">
        <v>CHANGEMENT</v>
      </c>
      <c r="L1401" t="str">
        <v>ROUGE</v>
      </c>
      <c r="M1401" t="str">
        <v>CN</v>
      </c>
      <c r="N1401" t="str">
        <v>F4</v>
      </c>
      <c r="O1401" t="str">
        <v>1.3G</v>
      </c>
      <c r="P1401" t="str">
        <v>1008-F4-69252665</v>
      </c>
      <c r="Q1401">
        <v>0.32</v>
      </c>
      <c r="R1401" t="str">
        <v>3,5</v>
      </c>
      <c r="S1401">
        <v>100</v>
      </c>
      <c r="T1401" t="str">
        <v>F-00000300</v>
      </c>
      <c r="U1401">
        <v>380</v>
      </c>
      <c r="V1401">
        <v>2.0968</v>
      </c>
      <c r="W1401">
        <v>0</v>
      </c>
      <c r="X1401" t="str">
        <v>https://tinyurl.com/y32fddwa</v>
      </c>
    </row>
    <row r="1402">
      <c r="A1402" t="str">
        <v>AutoTable</v>
      </c>
      <c r="D1402" t="str">
        <v>91410-51</v>
      </c>
      <c r="E1402" t="str">
        <v>BBE Ø100 ARGENT À AMBRE</v>
      </c>
      <c r="F1402" t="str">
        <v>1</v>
      </c>
      <c r="G1402" t="str">
        <v/>
      </c>
      <c r="H1402" t="str">
        <v>BOMBE</v>
      </c>
      <c r="I1402" t="str">
        <v>SPHERIQUE</v>
      </c>
      <c r="J1402">
        <v>100</v>
      </c>
      <c r="K1402" t="str">
        <v>CHANGEMENT</v>
      </c>
      <c r="L1402" t="str">
        <v>JAUNE</v>
      </c>
      <c r="M1402" t="str">
        <v>CN</v>
      </c>
      <c r="N1402" t="str">
        <v>F4</v>
      </c>
      <c r="O1402" t="str">
        <v>1.3G</v>
      </c>
      <c r="P1402" t="str">
        <v>1008-F4-69252665</v>
      </c>
      <c r="Q1402">
        <v>0.32</v>
      </c>
      <c r="R1402" t="str">
        <v>3,5</v>
      </c>
      <c r="S1402">
        <v>100</v>
      </c>
      <c r="T1402" t="str">
        <v>F-00000300</v>
      </c>
      <c r="U1402">
        <v>486</v>
      </c>
      <c r="V1402">
        <v>2.08194</v>
      </c>
      <c r="W1402">
        <v>1</v>
      </c>
      <c r="X1402" t="str">
        <v/>
      </c>
    </row>
    <row r="1403">
      <c r="A1403" t="str">
        <v>AutoTable</v>
      </c>
      <c r="D1403" t="str">
        <v>91410-62</v>
      </c>
      <c r="E1403" t="str">
        <v>BBE Ø100 ARGENT À MULTICOLORE</v>
      </c>
      <c r="F1403" t="str">
        <v>1</v>
      </c>
      <c r="G1403" t="str">
        <v/>
      </c>
      <c r="H1403" t="str">
        <v>BOMBE</v>
      </c>
      <c r="I1403" t="str">
        <v>SPHERIQUE</v>
      </c>
      <c r="J1403">
        <v>100</v>
      </c>
      <c r="K1403" t="str">
        <v>CHANGEMENT</v>
      </c>
      <c r="L1403" t="str">
        <v>MULTICOLORE</v>
      </c>
      <c r="M1403" t="str">
        <v>CN</v>
      </c>
      <c r="N1403" t="str">
        <v>F4</v>
      </c>
      <c r="O1403" t="str">
        <v>1.3G</v>
      </c>
      <c r="P1403" t="str">
        <v>1008-F4-69252665</v>
      </c>
      <c r="Q1403">
        <v>0.32</v>
      </c>
      <c r="R1403" t="str">
        <v>3,5</v>
      </c>
      <c r="S1403">
        <v>100</v>
      </c>
      <c r="T1403" t="str">
        <v>F-00000300</v>
      </c>
      <c r="U1403">
        <v>180</v>
      </c>
      <c r="V1403">
        <v>1.96061</v>
      </c>
      <c r="W1403">
        <v>0</v>
      </c>
      <c r="X1403" t="str">
        <v>https://youtu.be/L8EcCKzeIX8</v>
      </c>
    </row>
    <row r="1404">
      <c r="A1404" t="str">
        <v>AutoTable</v>
      </c>
      <c r="D1404" t="str">
        <v>91410-63</v>
      </c>
      <c r="E1404" t="str">
        <v>BBE Ø100 ARGENT À BLANC</v>
      </c>
      <c r="F1404" t="str">
        <v>1</v>
      </c>
      <c r="G1404" t="str">
        <v/>
      </c>
      <c r="H1404" t="str">
        <v>BOMBE</v>
      </c>
      <c r="I1404" t="str">
        <v>SPHERIQUE</v>
      </c>
      <c r="J1404">
        <v>100</v>
      </c>
      <c r="K1404" t="str">
        <v>CHANGEMENT</v>
      </c>
      <c r="L1404" t="str">
        <v>ARGENT</v>
      </c>
      <c r="M1404" t="str">
        <v>CN</v>
      </c>
      <c r="N1404" t="str">
        <v>F4</v>
      </c>
      <c r="O1404" t="str">
        <v>1.3G</v>
      </c>
      <c r="P1404" t="str">
        <v>1008-F4-69252665</v>
      </c>
      <c r="Q1404">
        <v>0.32</v>
      </c>
      <c r="R1404" t="str">
        <v>3,5</v>
      </c>
      <c r="S1404">
        <v>100</v>
      </c>
      <c r="T1404" t="str">
        <v>F-00000300</v>
      </c>
      <c r="U1404">
        <v>793</v>
      </c>
      <c r="V1404">
        <v>1.97047</v>
      </c>
      <c r="W1404">
        <v>0</v>
      </c>
      <c r="X1404" t="str">
        <v>https://tinyurl.com/y5w8qwc5</v>
      </c>
    </row>
    <row r="1405">
      <c r="A1405" t="str">
        <v>AutoTable</v>
      </c>
      <c r="D1405" t="str">
        <v>91410-72</v>
      </c>
      <c r="E1405" t="str">
        <v>BBE Ø100 ARGENT À VIOLET</v>
      </c>
      <c r="F1405" t="str">
        <v>1</v>
      </c>
      <c r="G1405" t="str">
        <v/>
      </c>
      <c r="H1405" t="str">
        <v>BOMBE</v>
      </c>
      <c r="I1405" t="str">
        <v>SPHERIQUE</v>
      </c>
      <c r="J1405">
        <v>100</v>
      </c>
      <c r="K1405" t="str">
        <v>CHANGEMENT</v>
      </c>
      <c r="L1405" t="str">
        <v>VIOLET</v>
      </c>
      <c r="M1405" t="str">
        <v>CN</v>
      </c>
      <c r="N1405" t="str">
        <v>F4</v>
      </c>
      <c r="O1405" t="str">
        <v>1.3G</v>
      </c>
      <c r="P1405" t="str">
        <v>1008-F4-69252665</v>
      </c>
      <c r="Q1405">
        <v>0.32</v>
      </c>
      <c r="R1405" t="str">
        <v>3,5</v>
      </c>
      <c r="S1405">
        <v>100</v>
      </c>
      <c r="T1405" t="str">
        <v>F-00000300</v>
      </c>
      <c r="U1405">
        <v>684</v>
      </c>
      <c r="V1405">
        <v>2.07</v>
      </c>
      <c r="W1405">
        <v>0</v>
      </c>
      <c r="X1405" t="str">
        <v>https://youtu.be/HwlS7VmasR8</v>
      </c>
    </row>
    <row r="1406">
      <c r="A1406" t="str">
        <v>AutoTable</v>
      </c>
      <c r="D1406" t="str">
        <v>91412-11</v>
      </c>
      <c r="E1406" t="str">
        <v>BOMBE Ø125  FILET D'OR CHGT CLIGNOTANT AVEC TRONC</v>
      </c>
      <c r="F1406" t="str">
        <v>ANCIENNES REFS</v>
      </c>
      <c r="G1406" t="str">
        <v/>
      </c>
      <c r="H1406" t="str">
        <v>BOMBE</v>
      </c>
      <c r="I1406" t="str">
        <v>SPHERIQUE</v>
      </c>
      <c r="J1406">
        <v>125</v>
      </c>
      <c r="K1406" t="str">
        <v>PIVOINE CHANGEMENT</v>
      </c>
      <c r="L1406" t="str">
        <v>OR</v>
      </c>
      <c r="M1406" t="str">
        <v>CN</v>
      </c>
      <c r="N1406" t="str">
        <v>F4</v>
      </c>
      <c r="O1406" t="str">
        <v>1.3G</v>
      </c>
      <c r="P1406" t="str">
        <v>1008-F4-69253205</v>
      </c>
      <c r="Q1406">
        <v>0.465</v>
      </c>
      <c r="R1406" t="str">
        <v>3,8</v>
      </c>
      <c r="S1406">
        <v>125</v>
      </c>
      <c r="T1406" t="str">
        <v>F-00000300</v>
      </c>
      <c r="U1406">
        <v>0</v>
      </c>
      <c r="V1406">
        <v>4.12</v>
      </c>
      <c r="W1406">
        <v>0</v>
      </c>
      <c r="X1406" t="str">
        <v/>
      </c>
    </row>
    <row r="1407">
      <c r="A1407" t="str">
        <v>AutoTable</v>
      </c>
      <c r="D1407" t="str">
        <v>91412-12</v>
      </c>
      <c r="E1407" t="str">
        <v>BBE Ø125 ARGENT À BLEU</v>
      </c>
      <c r="F1407" t="str">
        <v>1</v>
      </c>
      <c r="G1407" t="str">
        <v/>
      </c>
      <c r="H1407" t="str">
        <v>BOMBE</v>
      </c>
      <c r="I1407" t="str">
        <v>SPHERIQUE</v>
      </c>
      <c r="J1407">
        <v>125</v>
      </c>
      <c r="K1407" t="str">
        <v>CHANGEMENT</v>
      </c>
      <c r="L1407" t="str">
        <v>BLEU</v>
      </c>
      <c r="M1407" t="str">
        <v>CN</v>
      </c>
      <c r="N1407" t="str">
        <v>F4</v>
      </c>
      <c r="O1407" t="str">
        <v>1.3G</v>
      </c>
      <c r="P1407" t="str">
        <v>1008-F4-69253205</v>
      </c>
      <c r="Q1407">
        <v>0.66</v>
      </c>
      <c r="R1407" t="str">
        <v>3,8</v>
      </c>
      <c r="S1407">
        <v>125</v>
      </c>
      <c r="T1407" t="str">
        <v>F-00000300</v>
      </c>
      <c r="U1407">
        <v>197</v>
      </c>
      <c r="V1407">
        <v>3.76</v>
      </c>
      <c r="W1407">
        <v>48</v>
      </c>
      <c r="X1407" t="str">
        <v>https://youtu.be/NufU7nk-VQs</v>
      </c>
    </row>
    <row r="1408">
      <c r="A1408" t="str">
        <v>AutoTable</v>
      </c>
      <c r="D1408" t="str">
        <v>91412-33</v>
      </c>
      <c r="E1408" t="str">
        <v>BBE Ø125 ARGENT À VERT</v>
      </c>
      <c r="F1408" t="str">
        <v>1</v>
      </c>
      <c r="G1408" t="str">
        <v/>
      </c>
      <c r="H1408" t="str">
        <v>BOMBE</v>
      </c>
      <c r="I1408" t="str">
        <v>SPHERIQUE</v>
      </c>
      <c r="J1408">
        <v>125</v>
      </c>
      <c r="K1408" t="str">
        <v>CHANGEMENT</v>
      </c>
      <c r="L1408" t="str">
        <v>VERT</v>
      </c>
      <c r="M1408" t="str">
        <v>CN</v>
      </c>
      <c r="N1408" t="str">
        <v>F4</v>
      </c>
      <c r="O1408" t="str">
        <v>1.3G</v>
      </c>
      <c r="P1408" t="str">
        <v>1008-F4-69253205</v>
      </c>
      <c r="Q1408">
        <v>0.66</v>
      </c>
      <c r="R1408" t="str">
        <v>3,8</v>
      </c>
      <c r="S1408">
        <v>125</v>
      </c>
      <c r="T1408" t="str">
        <v>F-00000300</v>
      </c>
      <c r="U1408">
        <v>113</v>
      </c>
      <c r="V1408">
        <v>3.65118</v>
      </c>
      <c r="W1408">
        <v>0</v>
      </c>
      <c r="X1408" t="str">
        <v>https://youtu.be/eKjdcQPFV3I</v>
      </c>
    </row>
    <row r="1409">
      <c r="A1409" t="str">
        <v>AutoTable</v>
      </c>
      <c r="D1409" t="str">
        <v>91412-42</v>
      </c>
      <c r="E1409" t="str">
        <v>BBE Ø125 ARGENT À ROUGE</v>
      </c>
      <c r="F1409" t="str">
        <v>1</v>
      </c>
      <c r="G1409" t="str">
        <v/>
      </c>
      <c r="H1409" t="str">
        <v>BOMBE</v>
      </c>
      <c r="I1409" t="str">
        <v>SPHERIQUE</v>
      </c>
      <c r="J1409">
        <v>125</v>
      </c>
      <c r="K1409" t="str">
        <v>CHANGEMENT</v>
      </c>
      <c r="L1409" t="str">
        <v>ROUGE</v>
      </c>
      <c r="M1409" t="str">
        <v>CN</v>
      </c>
      <c r="N1409" t="str">
        <v>F4</v>
      </c>
      <c r="O1409" t="str">
        <v>1.3G</v>
      </c>
      <c r="P1409" t="str">
        <v>1008-F4-69253205</v>
      </c>
      <c r="Q1409">
        <v>0.66</v>
      </c>
      <c r="R1409" t="str">
        <v>3,8</v>
      </c>
      <c r="S1409">
        <v>125</v>
      </c>
      <c r="T1409" t="str">
        <v>F-00000300</v>
      </c>
      <c r="U1409">
        <v>199</v>
      </c>
      <c r="V1409">
        <v>3.6</v>
      </c>
      <c r="W1409">
        <v>0</v>
      </c>
      <c r="X1409" t="str">
        <v>https://youtu.be/KSw6irk0jmg</v>
      </c>
    </row>
    <row r="1410">
      <c r="A1410" t="str">
        <v>AutoTable</v>
      </c>
      <c r="D1410" t="str">
        <v>91412-62</v>
      </c>
      <c r="E1410" t="str">
        <v>BBE Ø125 ARGENT À MULTICOLORE</v>
      </c>
      <c r="F1410" t="str">
        <v>1</v>
      </c>
      <c r="G1410" t="str">
        <v/>
      </c>
      <c r="H1410" t="str">
        <v>BOMBE</v>
      </c>
      <c r="I1410" t="str">
        <v>SPHERIQUE</v>
      </c>
      <c r="J1410">
        <v>125</v>
      </c>
      <c r="K1410" t="str">
        <v>CHANGEMENT</v>
      </c>
      <c r="L1410" t="str">
        <v>MULTICOLORE</v>
      </c>
      <c r="M1410" t="str">
        <v>CN</v>
      </c>
      <c r="N1410" t="str">
        <v>F4</v>
      </c>
      <c r="O1410" t="str">
        <v>1.3G</v>
      </c>
      <c r="P1410" t="str">
        <v>1004-F4-69253205</v>
      </c>
      <c r="Q1410">
        <v>0.66</v>
      </c>
      <c r="R1410" t="str">
        <v>3,8</v>
      </c>
      <c r="S1410">
        <v>125</v>
      </c>
      <c r="T1410" t="str">
        <v>F-00000300</v>
      </c>
      <c r="U1410">
        <v>217</v>
      </c>
      <c r="V1410">
        <v>3.5744</v>
      </c>
      <c r="W1410">
        <v>0</v>
      </c>
      <c r="X1410" t="str">
        <v>https://youtu.be/XqPugUCAkjE</v>
      </c>
    </row>
    <row r="1411">
      <c r="A1411" t="str">
        <v>AutoTable</v>
      </c>
      <c r="D1411" t="str">
        <v>91412-72</v>
      </c>
      <c r="E1411" t="str">
        <v>BBE Ø125 ARGENT À VIOLET</v>
      </c>
      <c r="F1411" t="str">
        <v>1</v>
      </c>
      <c r="G1411" t="str">
        <v/>
      </c>
      <c r="H1411" t="str">
        <v>BOMBE</v>
      </c>
      <c r="I1411" t="str">
        <v>SPHERIQUE</v>
      </c>
      <c r="J1411">
        <v>125</v>
      </c>
      <c r="K1411" t="str">
        <v>CHANGEMENT</v>
      </c>
      <c r="L1411" t="str">
        <v>VIOLET</v>
      </c>
      <c r="M1411" t="str">
        <v>CN</v>
      </c>
      <c r="N1411" t="str">
        <v>F4</v>
      </c>
      <c r="O1411" t="str">
        <v>1.3G</v>
      </c>
      <c r="P1411" t="str">
        <v>1008-F4-69253205</v>
      </c>
      <c r="Q1411">
        <v>0.66</v>
      </c>
      <c r="R1411" t="str">
        <v>3,8</v>
      </c>
      <c r="S1411">
        <v>125</v>
      </c>
      <c r="T1411" t="str">
        <v>F-00000300</v>
      </c>
      <c r="U1411">
        <v>133</v>
      </c>
      <c r="V1411">
        <v>3.67</v>
      </c>
      <c r="W1411">
        <v>0</v>
      </c>
      <c r="X1411" t="str">
        <v>https://tinyurl.com/y3b36wzf</v>
      </c>
    </row>
    <row r="1412">
      <c r="A1412" t="str">
        <v>AutoTable</v>
      </c>
      <c r="D1412" t="str">
        <v>91415-81</v>
      </c>
      <c r="E1412" t="str">
        <v>BOMBE Ø150  ARAIGNEE FILET D'OR FRISSON AVEC TRO</v>
      </c>
      <c r="F1412" t="str">
        <v>OPPORTUNITE</v>
      </c>
      <c r="G1412" t="str">
        <v/>
      </c>
      <c r="H1412" t="str">
        <v>BOMBE</v>
      </c>
      <c r="I1412" t="str">
        <v>SPHERIQUE</v>
      </c>
      <c r="J1412">
        <v>150</v>
      </c>
      <c r="K1412" t="str">
        <v>ARAIGNEE TRONC</v>
      </c>
      <c r="L1412" t="str">
        <v>OR</v>
      </c>
      <c r="M1412" t="str">
        <v>CN</v>
      </c>
      <c r="N1412" t="str">
        <v>F4</v>
      </c>
      <c r="O1412" t="str">
        <v>1.3G</v>
      </c>
      <c r="P1412" t="str">
        <v>1008-F4-69253207</v>
      </c>
      <c r="Q1412">
        <v>1.05</v>
      </c>
      <c r="R1412" t="str">
        <v>4,2</v>
      </c>
      <c r="S1412">
        <v>150</v>
      </c>
      <c r="T1412" t="str">
        <v>F-00000300</v>
      </c>
      <c r="U1412">
        <v>49</v>
      </c>
      <c r="V1412">
        <v>7.6</v>
      </c>
      <c r="W1412">
        <v>19</v>
      </c>
      <c r="X1412" t="str">
        <v/>
      </c>
    </row>
    <row r="1413">
      <c r="A1413" t="str">
        <v>AutoTable</v>
      </c>
      <c r="D1413" t="str">
        <v>91450-12</v>
      </c>
      <c r="E1413" t="str">
        <v>BBE Ø50 ARGENT À BLEU</v>
      </c>
      <c r="F1413" t="str">
        <v>1</v>
      </c>
      <c r="G1413" t="str">
        <v/>
      </c>
      <c r="H1413" t="str">
        <v>BOMBE</v>
      </c>
      <c r="I1413" t="str">
        <v>SPHERIQUE</v>
      </c>
      <c r="J1413">
        <v>50</v>
      </c>
      <c r="K1413" t="str">
        <v>CHANGEMENT</v>
      </c>
      <c r="L1413" t="str">
        <v>BLEU</v>
      </c>
      <c r="M1413" t="str">
        <v>CN</v>
      </c>
      <c r="N1413" t="str">
        <v>F4</v>
      </c>
      <c r="O1413" t="str">
        <v>1.3G</v>
      </c>
      <c r="P1413" t="str">
        <v>1008-F4-69253578</v>
      </c>
      <c r="Q1413">
        <v>0.05</v>
      </c>
      <c r="R1413" t="str">
        <v>2</v>
      </c>
      <c r="S1413">
        <v>50</v>
      </c>
      <c r="T1413" t="str">
        <v>F-00000300</v>
      </c>
      <c r="U1413">
        <v>3286</v>
      </c>
      <c r="V1413">
        <v>0.48093</v>
      </c>
      <c r="W1413">
        <v>0</v>
      </c>
      <c r="X1413" t="str">
        <v>https://youtu.be/N2kvGwQfbD8</v>
      </c>
    </row>
    <row r="1414">
      <c r="A1414" t="str">
        <v>AutoTable</v>
      </c>
      <c r="D1414" t="str">
        <v>91450-21</v>
      </c>
      <c r="E1414" t="str">
        <v>BBE Ø50 ARGENT À JAUNE</v>
      </c>
      <c r="F1414" t="str">
        <v>1</v>
      </c>
      <c r="G1414" t="str">
        <v/>
      </c>
      <c r="H1414" t="str">
        <v>BOMBE</v>
      </c>
      <c r="I1414" t="str">
        <v>SPHERIQUE</v>
      </c>
      <c r="J1414">
        <v>50</v>
      </c>
      <c r="K1414" t="str">
        <v>CHANGEMENT</v>
      </c>
      <c r="L1414" t="str">
        <v>JAUNE</v>
      </c>
      <c r="M1414" t="str">
        <v>CN</v>
      </c>
      <c r="N1414" t="str">
        <v>F4</v>
      </c>
      <c r="O1414" t="str">
        <v>1.3G</v>
      </c>
      <c r="P1414" t="str">
        <v>1008-F4-69253578</v>
      </c>
      <c r="Q1414">
        <v>0.05</v>
      </c>
      <c r="R1414" t="str">
        <v>2</v>
      </c>
      <c r="S1414">
        <v>50</v>
      </c>
      <c r="T1414" t="str">
        <v>F-00000300</v>
      </c>
      <c r="U1414">
        <v>3511</v>
      </c>
      <c r="V1414">
        <v>0.47885</v>
      </c>
      <c r="W1414">
        <v>5</v>
      </c>
      <c r="X1414" t="str">
        <v>https://youtu.be/w9N1nKAhuWc</v>
      </c>
    </row>
    <row r="1415">
      <c r="A1415" t="str">
        <v>AutoTable</v>
      </c>
      <c r="D1415" t="str">
        <v>91450-33</v>
      </c>
      <c r="E1415" t="str">
        <v>BBE Ø50 ARGENT À VERT</v>
      </c>
      <c r="F1415" t="str">
        <v>1</v>
      </c>
      <c r="G1415" t="str">
        <v/>
      </c>
      <c r="H1415" t="str">
        <v>BOMBE</v>
      </c>
      <c r="I1415" t="str">
        <v>SPHERIQUE</v>
      </c>
      <c r="J1415">
        <v>50</v>
      </c>
      <c r="K1415" t="str">
        <v>CHANGEMENT</v>
      </c>
      <c r="L1415" t="str">
        <v>VERT</v>
      </c>
      <c r="M1415" t="str">
        <v>CN</v>
      </c>
      <c r="N1415" t="str">
        <v>F4</v>
      </c>
      <c r="O1415" t="str">
        <v>1.3G</v>
      </c>
      <c r="P1415" t="str">
        <v>1008-F4-69253578</v>
      </c>
      <c r="Q1415">
        <v>0.05</v>
      </c>
      <c r="R1415" t="str">
        <v>2</v>
      </c>
      <c r="S1415">
        <v>50</v>
      </c>
      <c r="T1415" t="str">
        <v>F-00000300</v>
      </c>
      <c r="U1415">
        <v>3443</v>
      </c>
      <c r="V1415">
        <v>0.48237</v>
      </c>
      <c r="W1415">
        <v>0</v>
      </c>
      <c r="X1415" t="str">
        <v>https://youtu.be/U7osnHKjcLU</v>
      </c>
    </row>
    <row r="1416">
      <c r="A1416" t="str">
        <v>AutoTable</v>
      </c>
      <c r="D1416" t="str">
        <v>91450-42</v>
      </c>
      <c r="E1416" t="str">
        <v>BBE Ø50 ARGENT À ROUGE</v>
      </c>
      <c r="F1416" t="str">
        <v>1</v>
      </c>
      <c r="G1416" t="str">
        <v/>
      </c>
      <c r="H1416" t="str">
        <v>BOMBE</v>
      </c>
      <c r="I1416" t="str">
        <v>SPHERIQUE</v>
      </c>
      <c r="J1416">
        <v>50</v>
      </c>
      <c r="K1416" t="str">
        <v>CHANGEMENT</v>
      </c>
      <c r="L1416" t="str">
        <v>ROUGE</v>
      </c>
      <c r="M1416" t="str">
        <v>CN</v>
      </c>
      <c r="N1416" t="str">
        <v>F4</v>
      </c>
      <c r="O1416" t="str">
        <v>1.3G</v>
      </c>
      <c r="P1416" t="str">
        <v>1008-F4-69253578</v>
      </c>
      <c r="Q1416">
        <v>0.05</v>
      </c>
      <c r="R1416" t="str">
        <v>2</v>
      </c>
      <c r="S1416">
        <v>50</v>
      </c>
      <c r="T1416" t="str">
        <v>F-00000300</v>
      </c>
      <c r="U1416">
        <v>3336</v>
      </c>
      <c r="V1416">
        <v>0.48083</v>
      </c>
      <c r="W1416">
        <v>5</v>
      </c>
      <c r="X1416" t="str">
        <v>https://tinyurl.com/yy9a8jy8</v>
      </c>
    </row>
    <row r="1417">
      <c r="A1417" t="str">
        <v>AutoTable</v>
      </c>
      <c r="D1417" t="str">
        <v>91450-51</v>
      </c>
      <c r="E1417" t="str">
        <v>BBE Ø50 ARGENT À JAUNE</v>
      </c>
      <c r="F1417" t="str">
        <v>1</v>
      </c>
      <c r="G1417" t="str">
        <v/>
      </c>
      <c r="H1417" t="str">
        <v>BOMBE</v>
      </c>
      <c r="I1417" t="str">
        <v>SPHERIQUE</v>
      </c>
      <c r="J1417">
        <v>50</v>
      </c>
      <c r="K1417" t="str">
        <v>CHANGEMENT</v>
      </c>
      <c r="L1417" t="str">
        <v>JAUNE</v>
      </c>
      <c r="M1417" t="str">
        <v>CN</v>
      </c>
      <c r="N1417" t="str">
        <v>F4</v>
      </c>
      <c r="O1417" t="str">
        <v>1.3G</v>
      </c>
      <c r="P1417" t="str">
        <v>1008-F4-69253578</v>
      </c>
      <c r="Q1417">
        <v>0.05</v>
      </c>
      <c r="R1417" t="str">
        <v>2</v>
      </c>
      <c r="S1417">
        <v>50</v>
      </c>
      <c r="T1417" t="str">
        <v>F-00000300</v>
      </c>
      <c r="U1417">
        <v>3004</v>
      </c>
      <c r="V1417">
        <v>0.48427</v>
      </c>
      <c r="W1417">
        <v>0</v>
      </c>
      <c r="X1417" t="str">
        <v>https://tinyurl.com/y6d36fol</v>
      </c>
    </row>
    <row r="1418">
      <c r="A1418" t="str">
        <v>AutoTable</v>
      </c>
      <c r="D1418" t="str">
        <v>91450-62</v>
      </c>
      <c r="E1418" t="str">
        <v>BBE Ø50 ARGENT À MULTICOLORE</v>
      </c>
      <c r="F1418" t="str">
        <v>1</v>
      </c>
      <c r="G1418" t="str">
        <v/>
      </c>
      <c r="H1418" t="str">
        <v>BOMBE</v>
      </c>
      <c r="I1418" t="str">
        <v>SPHERIQUE</v>
      </c>
      <c r="J1418">
        <v>50</v>
      </c>
      <c r="K1418" t="str">
        <v>CHANGEMENT</v>
      </c>
      <c r="L1418" t="str">
        <v>MULTICOLORE</v>
      </c>
      <c r="M1418" t="str">
        <v>CN</v>
      </c>
      <c r="N1418" t="str">
        <v>F4</v>
      </c>
      <c r="O1418" t="str">
        <v>1.3G</v>
      </c>
      <c r="P1418" t="str">
        <v>1008-F4-69253578</v>
      </c>
      <c r="Q1418">
        <v>0.05</v>
      </c>
      <c r="R1418" t="str">
        <v>2</v>
      </c>
      <c r="S1418">
        <v>50</v>
      </c>
      <c r="T1418" t="str">
        <v>F-00000300</v>
      </c>
      <c r="U1418">
        <v>0</v>
      </c>
      <c r="V1418">
        <v>0.52</v>
      </c>
      <c r="W1418">
        <v>0</v>
      </c>
      <c r="X1418" t="str">
        <v>https://tinyurl.com/y462pvz2</v>
      </c>
    </row>
    <row r="1419">
      <c r="A1419" t="str">
        <v>AutoTable</v>
      </c>
      <c r="D1419" t="str">
        <v>91450-63</v>
      </c>
      <c r="E1419" t="str">
        <v>BBE Ø50 ARGENT À BLANC</v>
      </c>
      <c r="F1419" t="str">
        <v>1</v>
      </c>
      <c r="G1419" t="str">
        <v/>
      </c>
      <c r="H1419" t="str">
        <v>BOMBE</v>
      </c>
      <c r="I1419" t="str">
        <v>SPHERIQUE</v>
      </c>
      <c r="J1419">
        <v>50</v>
      </c>
      <c r="K1419" t="str">
        <v>CHANGEMENT</v>
      </c>
      <c r="L1419" t="str">
        <v>ARGENT</v>
      </c>
      <c r="M1419" t="str">
        <v>CN</v>
      </c>
      <c r="N1419" t="str">
        <v>F4</v>
      </c>
      <c r="O1419" t="str">
        <v>1.3G</v>
      </c>
      <c r="P1419" t="str">
        <v>1008-F4-69253578</v>
      </c>
      <c r="Q1419">
        <v>0.05</v>
      </c>
      <c r="R1419" t="str">
        <v>2</v>
      </c>
      <c r="S1419">
        <v>50</v>
      </c>
      <c r="T1419" t="str">
        <v>F-00000300</v>
      </c>
      <c r="U1419">
        <v>3378</v>
      </c>
      <c r="V1419">
        <v>0.48182</v>
      </c>
      <c r="W1419">
        <v>0</v>
      </c>
      <c r="X1419" t="str">
        <v>https://youtu.be/Pw-nEn7Oyvw</v>
      </c>
    </row>
    <row r="1420">
      <c r="A1420" t="str">
        <v>AutoTable</v>
      </c>
      <c r="D1420" t="str">
        <v>91450-72</v>
      </c>
      <c r="E1420" t="str">
        <v>BBE Ø50 ARGENT À VIOLET</v>
      </c>
      <c r="F1420" t="str">
        <v>1</v>
      </c>
      <c r="G1420" t="str">
        <v/>
      </c>
      <c r="H1420" t="str">
        <v>BOMBE</v>
      </c>
      <c r="I1420" t="str">
        <v>SPHERIQUE</v>
      </c>
      <c r="J1420">
        <v>50</v>
      </c>
      <c r="K1420" t="str">
        <v>CHANGEMENT</v>
      </c>
      <c r="L1420" t="str">
        <v>VIOLET</v>
      </c>
      <c r="M1420" t="str">
        <v>CN</v>
      </c>
      <c r="N1420" t="str">
        <v>F4</v>
      </c>
      <c r="O1420" t="str">
        <v>1.3G</v>
      </c>
      <c r="P1420" t="str">
        <v>1008-F4-69253578</v>
      </c>
      <c r="Q1420">
        <v>0.05</v>
      </c>
      <c r="R1420" t="str">
        <v>2</v>
      </c>
      <c r="S1420">
        <v>50</v>
      </c>
      <c r="T1420" t="str">
        <v>F-00000300</v>
      </c>
      <c r="U1420">
        <v>2697</v>
      </c>
      <c r="V1420">
        <v>0.50067</v>
      </c>
      <c r="W1420">
        <v>0</v>
      </c>
      <c r="X1420" t="str">
        <v>https://youtu.be/1qRd-Uab-uc</v>
      </c>
    </row>
    <row r="1421">
      <c r="A1421" t="str">
        <v>AutoTable</v>
      </c>
      <c r="D1421" t="str">
        <v>91460-12</v>
      </c>
      <c r="E1421" t="str">
        <v>BOMBE Ø60  PIVOINE TRAINEE ARGENT A CHGT BLEU</v>
      </c>
      <c r="F1421" t="str">
        <v>ANCIENNES REFS</v>
      </c>
      <c r="G1421" t="str">
        <v/>
      </c>
      <c r="H1421" t="str">
        <v>BOMBE</v>
      </c>
      <c r="I1421" t="str">
        <v>SPHERIQUE</v>
      </c>
      <c r="J1421">
        <v>60</v>
      </c>
      <c r="K1421" t="str">
        <v>PIVOINE TRAINEE</v>
      </c>
      <c r="L1421" t="str">
        <v>BLEU</v>
      </c>
      <c r="M1421" t="str">
        <v>CN</v>
      </c>
      <c r="N1421" t="str">
        <v>F4</v>
      </c>
      <c r="O1421" t="str">
        <v>1.3G</v>
      </c>
      <c r="P1421" t="str">
        <v>1008-F4-69253577</v>
      </c>
      <c r="Q1421">
        <v>0.085</v>
      </c>
      <c r="R1421" t="str">
        <v>2,8</v>
      </c>
      <c r="S1421">
        <v>60</v>
      </c>
      <c r="T1421" t="str">
        <v>F-00000300</v>
      </c>
      <c r="U1421">
        <v>0</v>
      </c>
      <c r="V1421">
        <v>0.82549</v>
      </c>
      <c r="W1421">
        <v>0</v>
      </c>
      <c r="X1421" t="str">
        <v/>
      </c>
    </row>
    <row r="1422">
      <c r="A1422" t="str">
        <v>AutoTable</v>
      </c>
      <c r="D1422" t="str">
        <v>91460-12G5</v>
      </c>
      <c r="E1422" t="str">
        <v>GRAPPE Ø60  PIVOINE TRAINEE ARGENT A CHGT BLEU</v>
      </c>
      <c r="F1422" t="str">
        <v>ANCIENNES REFS</v>
      </c>
      <c r="G1422" t="str">
        <v/>
      </c>
      <c r="H1422" t="str">
        <v>BOMBE</v>
      </c>
      <c r="I1422" t="str">
        <v>SPHERIQUE</v>
      </c>
      <c r="J1422">
        <v>60</v>
      </c>
      <c r="K1422" t="str">
        <v>PIVOINE TRAINEE</v>
      </c>
      <c r="L1422" t="str">
        <v>BLEU</v>
      </c>
      <c r="M1422" t="str">
        <v>CN</v>
      </c>
      <c r="N1422" t="str">
        <v>F4</v>
      </c>
      <c r="O1422" t="str">
        <v>1.3G</v>
      </c>
      <c r="P1422" t="str">
        <v>1008-F4-69253577</v>
      </c>
      <c r="Q1422">
        <v>0.085</v>
      </c>
      <c r="R1422" t="str">
        <v>2,8</v>
      </c>
      <c r="S1422">
        <v>60</v>
      </c>
      <c r="T1422" t="str">
        <v>F-00000300</v>
      </c>
      <c r="U1422">
        <v>0</v>
      </c>
      <c r="V1422">
        <v>5.4</v>
      </c>
      <c r="W1422">
        <v>0</v>
      </c>
      <c r="X1422" t="str">
        <v/>
      </c>
    </row>
    <row r="1423">
      <c r="A1423" t="str">
        <v>AutoTable</v>
      </c>
      <c r="D1423" t="str">
        <v>91460-21</v>
      </c>
      <c r="E1423" t="str">
        <v>BOMBE Ø60  PIVOINE TRAINEE ARGENT A CHGT JAUNE</v>
      </c>
      <c r="F1423" t="str">
        <v>ANCIENNES REFS</v>
      </c>
      <c r="G1423" t="str">
        <v/>
      </c>
      <c r="H1423" t="str">
        <v>BOMBE</v>
      </c>
      <c r="I1423" t="str">
        <v>SPHERIQUE</v>
      </c>
      <c r="J1423">
        <v>60</v>
      </c>
      <c r="K1423" t="str">
        <v>PIVOINE TRAINEE</v>
      </c>
      <c r="L1423" t="str">
        <v>JAUNE</v>
      </c>
      <c r="M1423" t="str">
        <v>CN</v>
      </c>
      <c r="N1423" t="str">
        <v>F4</v>
      </c>
      <c r="O1423" t="str">
        <v>1.3G</v>
      </c>
      <c r="P1423" t="str">
        <v>1008-F4-69253577</v>
      </c>
      <c r="Q1423">
        <v>0.085</v>
      </c>
      <c r="R1423" t="str">
        <v>2,8</v>
      </c>
      <c r="S1423">
        <v>60</v>
      </c>
      <c r="T1423" t="str">
        <v>F-00000300</v>
      </c>
      <c r="U1423">
        <v>0</v>
      </c>
      <c r="V1423">
        <v>0.83125</v>
      </c>
      <c r="W1423">
        <v>0</v>
      </c>
      <c r="X1423" t="str">
        <v/>
      </c>
    </row>
    <row r="1424">
      <c r="A1424" t="str">
        <v>AutoTable</v>
      </c>
      <c r="D1424" t="str">
        <v>91460-21G5</v>
      </c>
      <c r="E1424" t="str">
        <v>GRAPPE Ø60  PIVOINE TRAINEE ARGENT A CHGT JAUNE</v>
      </c>
      <c r="F1424" t="str">
        <v>OPPORTUNITE</v>
      </c>
      <c r="G1424" t="str">
        <v/>
      </c>
      <c r="H1424" t="str">
        <v>BOMBE</v>
      </c>
      <c r="I1424" t="str">
        <v>SPHERIQUE</v>
      </c>
      <c r="J1424">
        <v>60</v>
      </c>
      <c r="K1424" t="str">
        <v>PIVOINE TRAINEE</v>
      </c>
      <c r="L1424" t="str">
        <v>JAUNE</v>
      </c>
      <c r="M1424" t="str">
        <v>CN</v>
      </c>
      <c r="N1424" t="str">
        <v>F4</v>
      </c>
      <c r="O1424" t="str">
        <v>1.3G</v>
      </c>
      <c r="P1424" t="str">
        <v>1008-F4-69253577</v>
      </c>
      <c r="Q1424">
        <v>0.425</v>
      </c>
      <c r="R1424" t="str">
        <v>2,8</v>
      </c>
      <c r="S1424">
        <v>60</v>
      </c>
      <c r="T1424" t="str">
        <v>F-00000300</v>
      </c>
      <c r="U1424">
        <v>28</v>
      </c>
      <c r="V1424">
        <v>5.42333</v>
      </c>
      <c r="W1424">
        <v>0</v>
      </c>
      <c r="X1424" t="str">
        <v/>
      </c>
    </row>
    <row r="1425">
      <c r="A1425" t="str">
        <v>AutoTable</v>
      </c>
      <c r="D1425" t="str">
        <v>91460-33</v>
      </c>
      <c r="E1425" t="str">
        <v>BOMBE Ø60  PIVOINE TRAINEE ARGENT A CHGT VERT</v>
      </c>
      <c r="F1425" t="str">
        <v>ANCIENNES REFS</v>
      </c>
      <c r="G1425" t="str">
        <v/>
      </c>
      <c r="H1425" t="str">
        <v>BOMBE</v>
      </c>
      <c r="I1425" t="str">
        <v>SPHERIQUE</v>
      </c>
      <c r="J1425">
        <v>60</v>
      </c>
      <c r="K1425" t="str">
        <v>PIVOINE TRAINEE</v>
      </c>
      <c r="L1425" t="str">
        <v>VERT</v>
      </c>
      <c r="M1425" t="str">
        <v>CN</v>
      </c>
      <c r="N1425" t="str">
        <v>F4</v>
      </c>
      <c r="O1425" t="str">
        <v>1.3G</v>
      </c>
      <c r="P1425" t="str">
        <v>1008-F4-69253577</v>
      </c>
      <c r="Q1425">
        <v>0.085</v>
      </c>
      <c r="R1425" t="str">
        <v>2,8</v>
      </c>
      <c r="S1425">
        <v>60</v>
      </c>
      <c r="T1425" t="str">
        <v>F-00000300</v>
      </c>
      <c r="U1425">
        <v>0</v>
      </c>
      <c r="V1425">
        <v>0.83</v>
      </c>
      <c r="W1425">
        <v>0</v>
      </c>
      <c r="X1425" t="str">
        <v/>
      </c>
    </row>
    <row r="1426">
      <c r="A1426" t="str">
        <v>AutoTable</v>
      </c>
      <c r="D1426" t="str">
        <v>91460-33G5</v>
      </c>
      <c r="E1426" t="str">
        <v>GRAPPE Ø60  PIVOINE TRAINEE ARGENT A CHGT VERT</v>
      </c>
      <c r="F1426" t="str">
        <v>OPPORTUNITE</v>
      </c>
      <c r="G1426" t="str">
        <v/>
      </c>
      <c r="H1426" t="str">
        <v>BOMBE</v>
      </c>
      <c r="I1426" t="str">
        <v>SPHERIQUE</v>
      </c>
      <c r="J1426">
        <v>60</v>
      </c>
      <c r="K1426" t="str">
        <v>PIVOINE TRAINEE</v>
      </c>
      <c r="L1426" t="str">
        <v>VERT</v>
      </c>
      <c r="M1426" t="str">
        <v>CN</v>
      </c>
      <c r="N1426" t="str">
        <v>F4</v>
      </c>
      <c r="O1426" t="str">
        <v>1.3G</v>
      </c>
      <c r="P1426" t="str">
        <v>1008-F4-69253577</v>
      </c>
      <c r="Q1426">
        <v>0.425</v>
      </c>
      <c r="R1426" t="str">
        <v>2,8</v>
      </c>
      <c r="S1426">
        <v>60</v>
      </c>
      <c r="T1426" t="str">
        <v>F-00000300</v>
      </c>
      <c r="U1426">
        <v>7</v>
      </c>
      <c r="V1426">
        <v>5.49429</v>
      </c>
      <c r="W1426">
        <v>0</v>
      </c>
      <c r="X1426" t="str">
        <v/>
      </c>
    </row>
    <row r="1427">
      <c r="A1427" t="str">
        <v>AutoTable</v>
      </c>
      <c r="D1427" t="str">
        <v>91460-42</v>
      </c>
      <c r="E1427" t="str">
        <v>BOMBE Ø60  PIVOINE TRAINEE ARGENT A CHGT ROUGE</v>
      </c>
      <c r="F1427" t="str">
        <v>ANCIENNES REFS</v>
      </c>
      <c r="G1427" t="str">
        <v/>
      </c>
      <c r="H1427" t="str">
        <v>BOMBE</v>
      </c>
      <c r="I1427" t="str">
        <v>SPHERIQUE</v>
      </c>
      <c r="J1427">
        <v>60</v>
      </c>
      <c r="K1427" t="str">
        <v>PIVOINE TRAINEE</v>
      </c>
      <c r="L1427" t="str">
        <v>ROUGE</v>
      </c>
      <c r="M1427" t="str">
        <v>CN</v>
      </c>
      <c r="N1427" t="str">
        <v>F4</v>
      </c>
      <c r="O1427" t="str">
        <v>1.3G</v>
      </c>
      <c r="P1427" t="str">
        <v>1008-F4-69253577</v>
      </c>
      <c r="Q1427">
        <v>0.085</v>
      </c>
      <c r="R1427" t="str">
        <v>2,8</v>
      </c>
      <c r="S1427">
        <v>60</v>
      </c>
      <c r="T1427" t="str">
        <v>F-00000300</v>
      </c>
      <c r="U1427">
        <v>0</v>
      </c>
      <c r="V1427">
        <v>0.83</v>
      </c>
      <c r="W1427">
        <v>0</v>
      </c>
      <c r="X1427" t="str">
        <v/>
      </c>
    </row>
    <row r="1428">
      <c r="A1428" t="str">
        <v>AutoTable</v>
      </c>
      <c r="D1428" t="str">
        <v>91460-42G5</v>
      </c>
      <c r="E1428" t="str">
        <v>GRAPPE Ø60  PIVOINE TRAINEE ARGENT A CHGT ROUGE</v>
      </c>
      <c r="F1428" t="str">
        <v>ANCIENNES REFS</v>
      </c>
      <c r="G1428" t="str">
        <v/>
      </c>
      <c r="H1428" t="str">
        <v>BOMBE</v>
      </c>
      <c r="I1428" t="str">
        <v>SPHERIQUE</v>
      </c>
      <c r="J1428">
        <v>60</v>
      </c>
      <c r="K1428" t="str">
        <v>PIVOINE TRAINEE</v>
      </c>
      <c r="L1428" t="str">
        <v>ROUGE</v>
      </c>
      <c r="M1428" t="str">
        <v>CN</v>
      </c>
      <c r="N1428" t="str">
        <v>F4</v>
      </c>
      <c r="O1428" t="str">
        <v>1.3G</v>
      </c>
      <c r="P1428" t="str">
        <v>1008-F4-69253577</v>
      </c>
      <c r="Q1428">
        <v>0.425</v>
      </c>
      <c r="R1428" t="str">
        <v>2,8</v>
      </c>
      <c r="S1428">
        <v>60</v>
      </c>
      <c r="T1428" t="str">
        <v>F-00000300</v>
      </c>
      <c r="U1428">
        <v>0</v>
      </c>
      <c r="V1428">
        <v>5.5</v>
      </c>
      <c r="W1428">
        <v>0</v>
      </c>
      <c r="X1428" t="str">
        <v/>
      </c>
    </row>
    <row r="1429">
      <c r="A1429" t="str">
        <v>AutoTable</v>
      </c>
      <c r="D1429" t="str">
        <v>91460-51</v>
      </c>
      <c r="E1429" t="str">
        <v>BOMBE Ø60  PIVOINE TRAINEE ARGENT A CHGT OR</v>
      </c>
      <c r="F1429" t="str">
        <v>ANCIENNES REFS</v>
      </c>
      <c r="G1429" t="str">
        <v/>
      </c>
      <c r="H1429" t="str">
        <v>BOMBE</v>
      </c>
      <c r="I1429" t="str">
        <v>SPHERIQUE</v>
      </c>
      <c r="J1429">
        <v>60</v>
      </c>
      <c r="K1429" t="str">
        <v>PIVOINE TRAINEE</v>
      </c>
      <c r="L1429" t="str">
        <v>OR</v>
      </c>
      <c r="M1429" t="str">
        <v>CN</v>
      </c>
      <c r="N1429" t="str">
        <v>F4</v>
      </c>
      <c r="O1429" t="str">
        <v>1.3G</v>
      </c>
      <c r="P1429" t="str">
        <v>1008-F4-69253577</v>
      </c>
      <c r="Q1429">
        <v>0.085</v>
      </c>
      <c r="R1429" t="str">
        <v>2,8</v>
      </c>
      <c r="S1429">
        <v>60</v>
      </c>
      <c r="T1429" t="str">
        <v>F-00000300</v>
      </c>
      <c r="U1429">
        <v>0</v>
      </c>
      <c r="V1429">
        <v>0.83125</v>
      </c>
      <c r="W1429">
        <v>0</v>
      </c>
      <c r="X1429" t="str">
        <v/>
      </c>
    </row>
    <row r="1430">
      <c r="A1430" t="str">
        <v>AutoTable</v>
      </c>
      <c r="D1430" t="str">
        <v>91460-51G5</v>
      </c>
      <c r="E1430" t="str">
        <v>GRAPPE Ø60  PIVOINE TRAINEE ARGENT A CHGT OR</v>
      </c>
      <c r="F1430" t="str">
        <v>ANCIENNES REFS</v>
      </c>
      <c r="G1430" t="str">
        <v/>
      </c>
      <c r="H1430" t="str">
        <v>BOMBE</v>
      </c>
      <c r="I1430" t="str">
        <v>SPHERIQUE</v>
      </c>
      <c r="J1430">
        <v>60</v>
      </c>
      <c r="K1430" t="str">
        <v>PIVOINE TRAINEE</v>
      </c>
      <c r="L1430" t="str">
        <v>OR</v>
      </c>
      <c r="M1430" t="str">
        <v>CN</v>
      </c>
      <c r="N1430" t="str">
        <v>F4</v>
      </c>
      <c r="O1430" t="str">
        <v>1.3G</v>
      </c>
      <c r="P1430" t="str">
        <v>1008-F4-69253577</v>
      </c>
      <c r="Q1430">
        <v>0.425</v>
      </c>
      <c r="R1430" t="str">
        <v>2,8</v>
      </c>
      <c r="S1430">
        <v>60</v>
      </c>
      <c r="T1430" t="str">
        <v>F-00000300</v>
      </c>
      <c r="U1430">
        <v>0</v>
      </c>
      <c r="V1430">
        <v>5.4975</v>
      </c>
      <c r="W1430">
        <v>0</v>
      </c>
      <c r="X1430" t="str">
        <v/>
      </c>
    </row>
    <row r="1431">
      <c r="A1431" t="str">
        <v>AutoTable</v>
      </c>
      <c r="D1431" t="str">
        <v>91460-62</v>
      </c>
      <c r="E1431" t="str">
        <v>BOMBE Ø60  PIVOINE TRAINEE ARGENT A CHGT MULTI</v>
      </c>
      <c r="F1431" t="str">
        <v>ANCIENNES REFS</v>
      </c>
      <c r="G1431" t="str">
        <v/>
      </c>
      <c r="H1431" t="str">
        <v>BOMBE</v>
      </c>
      <c r="I1431" t="str">
        <v>SPHERIQUE</v>
      </c>
      <c r="J1431">
        <v>60</v>
      </c>
      <c r="K1431" t="str">
        <v>PIVOINE TRAINEE</v>
      </c>
      <c r="L1431" t="str">
        <v>MULTICOLORE</v>
      </c>
      <c r="M1431" t="str">
        <v>CN</v>
      </c>
      <c r="N1431" t="str">
        <v>F4</v>
      </c>
      <c r="O1431" t="str">
        <v>1.3G</v>
      </c>
      <c r="P1431" t="str">
        <v>1008-F4-69253577</v>
      </c>
      <c r="Q1431">
        <v>0.085</v>
      </c>
      <c r="R1431" t="str">
        <v>2,8</v>
      </c>
      <c r="S1431">
        <v>60</v>
      </c>
      <c r="T1431" t="str">
        <v>F-00000300</v>
      </c>
      <c r="U1431">
        <v>0</v>
      </c>
      <c r="V1431">
        <v>0.83125</v>
      </c>
      <c r="W1431">
        <v>0</v>
      </c>
      <c r="X1431" t="str">
        <v/>
      </c>
    </row>
    <row r="1432">
      <c r="A1432" t="str">
        <v>AutoTable</v>
      </c>
      <c r="D1432" t="str">
        <v>91460-63</v>
      </c>
      <c r="E1432" t="str">
        <v>BOMBE Ø60  PIVOINE TRAINEE ARGENT A CHGT ARGEN</v>
      </c>
      <c r="F1432" t="str">
        <v>ANCIENNES REFS</v>
      </c>
      <c r="G1432" t="str">
        <v/>
      </c>
      <c r="H1432" t="str">
        <v>BOMBE</v>
      </c>
      <c r="I1432" t="str">
        <v>SPHERIQUE</v>
      </c>
      <c r="J1432">
        <v>60</v>
      </c>
      <c r="K1432" t="str">
        <v>PIVOINE TRAINEE</v>
      </c>
      <c r="L1432" t="str">
        <v>ARGENT</v>
      </c>
      <c r="M1432" t="str">
        <v>CN</v>
      </c>
      <c r="N1432" t="str">
        <v>F4</v>
      </c>
      <c r="O1432" t="str">
        <v>1.3G</v>
      </c>
      <c r="P1432" t="str">
        <v>1008-F4-69253577</v>
      </c>
      <c r="Q1432">
        <v>0.085</v>
      </c>
      <c r="R1432" t="str">
        <v>2,8</v>
      </c>
      <c r="S1432">
        <v>60</v>
      </c>
      <c r="T1432" t="str">
        <v>F-00000300</v>
      </c>
      <c r="U1432">
        <v>0</v>
      </c>
      <c r="V1432">
        <v>0.82625</v>
      </c>
      <c r="W1432">
        <v>0</v>
      </c>
      <c r="X1432" t="str">
        <v/>
      </c>
    </row>
    <row r="1433">
      <c r="A1433" t="str">
        <v>AutoTable</v>
      </c>
      <c r="D1433" t="str">
        <v>91460-63G5</v>
      </c>
      <c r="E1433" t="str">
        <v>GRAPPE Ø60 PIVOINE TRAINEE ARGENT A CHGT ARGENT</v>
      </c>
      <c r="F1433" t="str">
        <v>OPPORTUNITE</v>
      </c>
      <c r="G1433" t="str">
        <v/>
      </c>
      <c r="H1433" t="str">
        <v>BOMBE</v>
      </c>
      <c r="I1433" t="str">
        <v>SPHERIQUE</v>
      </c>
      <c r="J1433">
        <v>60</v>
      </c>
      <c r="K1433" t="str">
        <v>PIVOINE TRAINEE</v>
      </c>
      <c r="L1433" t="str">
        <v>ARGENT</v>
      </c>
      <c r="M1433" t="str">
        <v>CN</v>
      </c>
      <c r="N1433" t="str">
        <v>F4</v>
      </c>
      <c r="O1433" t="str">
        <v>1.3G</v>
      </c>
      <c r="P1433" t="str">
        <v>1008-F4-69253577</v>
      </c>
      <c r="Q1433">
        <v>0.425</v>
      </c>
      <c r="R1433" t="str">
        <v>2,8</v>
      </c>
      <c r="S1433">
        <v>60</v>
      </c>
      <c r="T1433" t="str">
        <v>F-00000300</v>
      </c>
      <c r="U1433">
        <v>1</v>
      </c>
      <c r="V1433">
        <v>8.74</v>
      </c>
      <c r="W1433">
        <v>0</v>
      </c>
      <c r="X1433" t="str">
        <v/>
      </c>
    </row>
    <row r="1434">
      <c r="A1434" t="str">
        <v>AutoTable</v>
      </c>
      <c r="D1434" t="str">
        <v>91460-72</v>
      </c>
      <c r="E1434" t="str">
        <v>BOMBE Ø60 PIVOINE TRAINEE ARGENT A CHGT VIOLET</v>
      </c>
      <c r="F1434" t="str">
        <v>ANCIENNES REFS</v>
      </c>
      <c r="G1434" t="str">
        <v/>
      </c>
      <c r="H1434" t="str">
        <v>BOMBE</v>
      </c>
      <c r="I1434" t="str">
        <v>SPHERIQUE</v>
      </c>
      <c r="J1434">
        <v>60</v>
      </c>
      <c r="K1434" t="str">
        <v>PIVOINE TRAINEE</v>
      </c>
      <c r="L1434" t="str">
        <v>VIOLET</v>
      </c>
      <c r="M1434" t="str">
        <v>CN</v>
      </c>
      <c r="N1434" t="str">
        <v>F4</v>
      </c>
      <c r="O1434" t="str">
        <v>1.3G</v>
      </c>
      <c r="P1434" t="str">
        <v>1008-F4-69253577</v>
      </c>
      <c r="Q1434">
        <v>0.085</v>
      </c>
      <c r="R1434" t="str">
        <v>2,8</v>
      </c>
      <c r="S1434">
        <v>60</v>
      </c>
      <c r="T1434" t="str">
        <v>F-00000300</v>
      </c>
      <c r="U1434">
        <v>0</v>
      </c>
      <c r="V1434">
        <v>0.83125</v>
      </c>
      <c r="W1434">
        <v>0</v>
      </c>
      <c r="X1434" t="str">
        <v/>
      </c>
    </row>
    <row r="1435">
      <c r="A1435" t="str">
        <v>AutoTable</v>
      </c>
      <c r="D1435" t="str">
        <v>91460-72G5</v>
      </c>
      <c r="E1435" t="str">
        <v>GRAPPE Ø60 PIVOINE TRAINEE ARGENT A CHGT VIOLET</v>
      </c>
      <c r="F1435" t="str">
        <v>ANCIENNES REFS</v>
      </c>
      <c r="G1435" t="str">
        <v/>
      </c>
      <c r="H1435" t="str">
        <v>BOMBE</v>
      </c>
      <c r="I1435" t="str">
        <v>SPHERIQUE</v>
      </c>
      <c r="J1435">
        <v>60</v>
      </c>
      <c r="K1435" t="str">
        <v>PIVOINE TRAINEE</v>
      </c>
      <c r="L1435" t="str">
        <v>VIOLET</v>
      </c>
      <c r="M1435" t="str">
        <v>CN</v>
      </c>
      <c r="N1435" t="str">
        <v>F4</v>
      </c>
      <c r="O1435" t="str">
        <v>1.3G</v>
      </c>
      <c r="P1435" t="str">
        <v>1008-F4-69253577</v>
      </c>
      <c r="Q1435">
        <v>0.425</v>
      </c>
      <c r="R1435" t="str">
        <v>2,8</v>
      </c>
      <c r="S1435">
        <v>60</v>
      </c>
      <c r="T1435" t="str">
        <v>F-00000300</v>
      </c>
      <c r="U1435">
        <v>0</v>
      </c>
      <c r="V1435">
        <v>5.72333</v>
      </c>
      <c r="W1435">
        <v>0</v>
      </c>
      <c r="X1435" t="str">
        <v/>
      </c>
    </row>
    <row r="1436">
      <c r="A1436" t="str">
        <v>AutoTable</v>
      </c>
      <c r="D1436" t="str">
        <v>91475-12</v>
      </c>
      <c r="E1436" t="str">
        <v>BBE Ø75 ARGENT À BLEU</v>
      </c>
      <c r="F1436" t="str">
        <v>1</v>
      </c>
      <c r="G1436" t="str">
        <v/>
      </c>
      <c r="H1436" t="str">
        <v>BOMBE</v>
      </c>
      <c r="I1436" t="str">
        <v>SPHERIQUE</v>
      </c>
      <c r="J1436">
        <v>75</v>
      </c>
      <c r="K1436" t="str">
        <v>CHANGEMENT</v>
      </c>
      <c r="L1436" t="str">
        <v>BLEU</v>
      </c>
      <c r="M1436" t="str">
        <v>CN</v>
      </c>
      <c r="N1436" t="str">
        <v>F4</v>
      </c>
      <c r="O1436" t="str">
        <v>1.3G</v>
      </c>
      <c r="P1436" t="str">
        <v>1008-F4-69252667</v>
      </c>
      <c r="Q1436">
        <v>0.14</v>
      </c>
      <c r="R1436" t="str">
        <v>3</v>
      </c>
      <c r="S1436">
        <v>75</v>
      </c>
      <c r="T1436" t="str">
        <v>F-00000300</v>
      </c>
      <c r="U1436">
        <v>917</v>
      </c>
      <c r="V1436">
        <v>1.07919</v>
      </c>
      <c r="W1436">
        <v>0</v>
      </c>
      <c r="X1436" t="str">
        <v>https://youtu.be/7B8CXL5-ewg</v>
      </c>
    </row>
    <row r="1437">
      <c r="A1437" t="str">
        <v>AutoTable</v>
      </c>
      <c r="D1437" t="str">
        <v>91475-33</v>
      </c>
      <c r="E1437" t="str">
        <v>BBE Ø75 ARGENT À VERT</v>
      </c>
      <c r="F1437" t="str">
        <v>1</v>
      </c>
      <c r="G1437" t="str">
        <v/>
      </c>
      <c r="H1437" t="str">
        <v>BOMBE</v>
      </c>
      <c r="I1437" t="str">
        <v>SPHERIQUE</v>
      </c>
      <c r="J1437">
        <v>75</v>
      </c>
      <c r="K1437" t="str">
        <v>CHANGEMENT</v>
      </c>
      <c r="L1437" t="str">
        <v>VERT</v>
      </c>
      <c r="M1437" t="str">
        <v>CN</v>
      </c>
      <c r="N1437" t="str">
        <v>F4</v>
      </c>
      <c r="O1437" t="str">
        <v>1.3G</v>
      </c>
      <c r="P1437" t="str">
        <v>1008-F4-69252667</v>
      </c>
      <c r="Q1437">
        <v>0.14</v>
      </c>
      <c r="R1437" t="str">
        <v>3</v>
      </c>
      <c r="S1437">
        <v>75</v>
      </c>
      <c r="T1437" t="str">
        <v>F-00000300</v>
      </c>
      <c r="U1437">
        <v>415</v>
      </c>
      <c r="V1437">
        <v>1.14769</v>
      </c>
      <c r="W1437">
        <v>0</v>
      </c>
      <c r="X1437" t="str">
        <v>https://youtu.be/aSBxoCjtKQg</v>
      </c>
    </row>
    <row r="1438">
      <c r="A1438" t="str">
        <v>AutoTable</v>
      </c>
      <c r="D1438" t="str">
        <v>91475-42</v>
      </c>
      <c r="E1438" t="str">
        <v>BBE Ø75 ARGENT À ROUGE</v>
      </c>
      <c r="F1438" t="str">
        <v>1</v>
      </c>
      <c r="G1438" t="str">
        <v/>
      </c>
      <c r="H1438" t="str">
        <v>BOMBE</v>
      </c>
      <c r="I1438" t="str">
        <v>SPHERIQUE</v>
      </c>
      <c r="J1438">
        <v>75</v>
      </c>
      <c r="K1438" t="str">
        <v>CHANGEMENT</v>
      </c>
      <c r="L1438" t="str">
        <v>ROUGE</v>
      </c>
      <c r="M1438" t="str">
        <v>CN</v>
      </c>
      <c r="N1438" t="str">
        <v>F4</v>
      </c>
      <c r="O1438" t="str">
        <v>1.3G</v>
      </c>
      <c r="P1438" t="str">
        <v>1008-F4-69252667</v>
      </c>
      <c r="Q1438">
        <v>0.14</v>
      </c>
      <c r="R1438" t="str">
        <v>3</v>
      </c>
      <c r="S1438">
        <v>75</v>
      </c>
      <c r="T1438" t="str">
        <v>F-00000300</v>
      </c>
      <c r="U1438">
        <v>851</v>
      </c>
      <c r="V1438">
        <v>1.14231</v>
      </c>
      <c r="W1438">
        <v>0</v>
      </c>
      <c r="X1438" t="str">
        <v>https://youtu.be/b-EbxcqCeNY</v>
      </c>
    </row>
    <row r="1439">
      <c r="A1439" t="str">
        <v>AutoTable</v>
      </c>
      <c r="D1439" t="str">
        <v>91475-51</v>
      </c>
      <c r="E1439" t="str">
        <v>BBE Ø75 ARGENT À JAUNE</v>
      </c>
      <c r="F1439" t="str">
        <v>1</v>
      </c>
      <c r="G1439" t="str">
        <v/>
      </c>
      <c r="H1439" t="str">
        <v>BOMBE</v>
      </c>
      <c r="I1439" t="str">
        <v>SPHERIQUE</v>
      </c>
      <c r="J1439">
        <v>75</v>
      </c>
      <c r="K1439" t="str">
        <v>CHANGEMENT</v>
      </c>
      <c r="L1439" t="str">
        <v>JAUNE</v>
      </c>
      <c r="M1439" t="str">
        <v>CN</v>
      </c>
      <c r="N1439" t="str">
        <v>F4</v>
      </c>
      <c r="O1439" t="str">
        <v>1.3G</v>
      </c>
      <c r="P1439" t="str">
        <v>1008-F4-69252667</v>
      </c>
      <c r="Q1439">
        <v>0.14</v>
      </c>
      <c r="R1439" t="str">
        <v>3</v>
      </c>
      <c r="S1439">
        <v>75</v>
      </c>
      <c r="T1439" t="str">
        <v>F-00000300</v>
      </c>
      <c r="U1439">
        <v>1893</v>
      </c>
      <c r="V1439">
        <v>1.09</v>
      </c>
      <c r="W1439">
        <v>0</v>
      </c>
      <c r="X1439" t="str">
        <v>https://youtu.be/yyY5Uxmh64Q</v>
      </c>
    </row>
    <row r="1440">
      <c r="A1440" t="str">
        <v>AutoTable</v>
      </c>
      <c r="D1440" t="str">
        <v>91475-62</v>
      </c>
      <c r="E1440" t="str">
        <v>BBE Ø75 ARGENT À MULTICOLORE</v>
      </c>
      <c r="F1440" t="str">
        <v>1</v>
      </c>
      <c r="G1440" t="str">
        <v/>
      </c>
      <c r="H1440" t="str">
        <v>BOMBE</v>
      </c>
      <c r="I1440" t="str">
        <v>SPHERIQUE</v>
      </c>
      <c r="J1440">
        <v>75</v>
      </c>
      <c r="K1440" t="str">
        <v>CHANGEMENT</v>
      </c>
      <c r="L1440" t="str">
        <v>MULTICOLORE</v>
      </c>
      <c r="M1440" t="str">
        <v>CN</v>
      </c>
      <c r="N1440" t="str">
        <v>F4</v>
      </c>
      <c r="O1440" t="str">
        <v>1.3G</v>
      </c>
      <c r="P1440" t="str">
        <v>1008-F4-69252667</v>
      </c>
      <c r="Q1440">
        <v>0.14</v>
      </c>
      <c r="R1440" t="str">
        <v>3</v>
      </c>
      <c r="S1440">
        <v>75</v>
      </c>
      <c r="T1440" t="str">
        <v>F-00000300</v>
      </c>
      <c r="U1440">
        <v>1155</v>
      </c>
      <c r="V1440">
        <v>1.07933</v>
      </c>
      <c r="W1440">
        <v>0</v>
      </c>
      <c r="X1440" t="str">
        <v>https://youtu.be/IcohF5PiYnc</v>
      </c>
    </row>
    <row r="1441">
      <c r="A1441" t="str">
        <v>AutoTable</v>
      </c>
      <c r="D1441" t="str">
        <v>91475-63</v>
      </c>
      <c r="E1441" t="str">
        <v>BOMBE Ø75 PIVOINE TRAÎNÉE ARGENT À CHGT ARGENT</v>
      </c>
      <c r="F1441" t="str">
        <v>ANCIENNES REFS</v>
      </c>
      <c r="G1441" t="str">
        <v/>
      </c>
      <c r="H1441" t="str">
        <v>BOMBE</v>
      </c>
      <c r="I1441" t="str">
        <v>SPHERIQUE</v>
      </c>
      <c r="J1441">
        <v>75</v>
      </c>
      <c r="K1441" t="str">
        <v>PIVOINE TRAINEE</v>
      </c>
      <c r="L1441" t="str">
        <v>ARGENT</v>
      </c>
      <c r="M1441" t="str">
        <v>CN</v>
      </c>
      <c r="N1441" t="str">
        <v>F4</v>
      </c>
      <c r="O1441" t="str">
        <v>1.3G</v>
      </c>
      <c r="P1441" t="str">
        <v>1008-F4-69252667</v>
      </c>
      <c r="Q1441">
        <v>0.14</v>
      </c>
      <c r="R1441" t="str">
        <v>3</v>
      </c>
      <c r="S1441">
        <v>75</v>
      </c>
      <c r="T1441" t="str">
        <v>F-00000300</v>
      </c>
      <c r="U1441">
        <v>0</v>
      </c>
      <c r="V1441">
        <v>1.05733</v>
      </c>
      <c r="W1441">
        <v>0</v>
      </c>
      <c r="X1441" t="str">
        <v/>
      </c>
    </row>
    <row r="1442">
      <c r="A1442" t="str">
        <v>AutoTable</v>
      </c>
      <c r="D1442" t="str">
        <v>91475-72</v>
      </c>
      <c r="E1442" t="str">
        <v>BBE Ø75 ARGENT À VIOLET</v>
      </c>
      <c r="F1442" t="str">
        <v>1</v>
      </c>
      <c r="G1442" t="str">
        <v/>
      </c>
      <c r="H1442" t="str">
        <v>BOMBE</v>
      </c>
      <c r="I1442" t="str">
        <v>SPHERIQUE</v>
      </c>
      <c r="J1442">
        <v>75</v>
      </c>
      <c r="K1442" t="str">
        <v>CHANGEMENT</v>
      </c>
      <c r="L1442" t="str">
        <v>VIOLET</v>
      </c>
      <c r="M1442" t="str">
        <v>CN</v>
      </c>
      <c r="N1442" t="str">
        <v>F4</v>
      </c>
      <c r="O1442" t="str">
        <v>1.3G</v>
      </c>
      <c r="P1442" t="str">
        <v>1008-F4-69252667</v>
      </c>
      <c r="Q1442">
        <v>0.14</v>
      </c>
      <c r="R1442" t="str">
        <v>3</v>
      </c>
      <c r="S1442">
        <v>75</v>
      </c>
      <c r="T1442" t="str">
        <v>F-00000300</v>
      </c>
      <c r="U1442">
        <v>1518</v>
      </c>
      <c r="V1442">
        <v>1.0792</v>
      </c>
      <c r="W1442">
        <v>0</v>
      </c>
      <c r="X1442" t="str">
        <v>https://youtu.be/Ax5cz1rga4M</v>
      </c>
    </row>
    <row r="1443">
      <c r="A1443" t="str">
        <v>AutoTable</v>
      </c>
      <c r="D1443" t="str">
        <v>91475-91</v>
      </c>
      <c r="E1443" t="str">
        <v>BBE Ø75 OR À CLIGNO BLANC</v>
      </c>
      <c r="F1443" t="str">
        <v>1</v>
      </c>
      <c r="G1443" t="str">
        <v/>
      </c>
      <c r="H1443" t="str">
        <v>BOMBE</v>
      </c>
      <c r="I1443" t="str">
        <v>SPHERIQUE</v>
      </c>
      <c r="J1443">
        <v>75</v>
      </c>
      <c r="K1443" t="str">
        <v>CLIGNO</v>
      </c>
      <c r="L1443" t="str">
        <v>OR</v>
      </c>
      <c r="M1443" t="str">
        <v>CN</v>
      </c>
      <c r="N1443" t="str">
        <v>F4</v>
      </c>
      <c r="O1443" t="str">
        <v>1.3G</v>
      </c>
      <c r="P1443" t="str">
        <v>1008-F4-69252667</v>
      </c>
      <c r="Q1443">
        <v>0.14</v>
      </c>
      <c r="R1443" t="str">
        <v>3</v>
      </c>
      <c r="S1443">
        <v>75</v>
      </c>
      <c r="T1443" t="str">
        <v>F-00000300</v>
      </c>
      <c r="U1443">
        <v>445</v>
      </c>
      <c r="V1443">
        <v>1.13829</v>
      </c>
      <c r="W1443">
        <v>0</v>
      </c>
      <c r="X1443" t="str">
        <v>https://tinyurl.com/y4ukad38</v>
      </c>
    </row>
    <row r="1444">
      <c r="A1444" t="str">
        <v>AutoTable</v>
      </c>
      <c r="D1444" t="str">
        <v>91510-72</v>
      </c>
      <c r="E1444" t="str">
        <v>BBE Ø100 ARGENT À ROUGE À BLEU</v>
      </c>
      <c r="F1444" t="str">
        <v>1</v>
      </c>
      <c r="G1444" t="str">
        <v/>
      </c>
      <c r="H1444" t="str">
        <v>BOMBE</v>
      </c>
      <c r="I1444" t="str">
        <v>SPHERIQUE</v>
      </c>
      <c r="J1444">
        <v>100</v>
      </c>
      <c r="K1444" t="str">
        <v>CHANGEMENT</v>
      </c>
      <c r="L1444" t="str">
        <v>TRICOLORE</v>
      </c>
      <c r="M1444" t="str">
        <v>CN</v>
      </c>
      <c r="N1444" t="str">
        <v>F4</v>
      </c>
      <c r="O1444" t="str">
        <v>1.3G</v>
      </c>
      <c r="P1444" t="str">
        <v>1008-F4-69252665</v>
      </c>
      <c r="Q1444">
        <v>0.33</v>
      </c>
      <c r="R1444" t="str">
        <v>3,5</v>
      </c>
      <c r="S1444">
        <v>100</v>
      </c>
      <c r="T1444" t="str">
        <v>F-00000300</v>
      </c>
      <c r="U1444">
        <v>350</v>
      </c>
      <c r="V1444">
        <v>2.145</v>
      </c>
      <c r="W1444">
        <v>0</v>
      </c>
      <c r="X1444" t="str">
        <v>https://youtu.be/paHqdkYgJUA</v>
      </c>
    </row>
    <row r="1445">
      <c r="A1445" t="str">
        <v>AutoTable</v>
      </c>
      <c r="D1445" t="str">
        <v>91512-60</v>
      </c>
      <c r="E1445" t="str">
        <v>BBE Ø125 FILET D'OR À ROSE + TC FILET D'OR</v>
      </c>
      <c r="F1445" t="str">
        <v>1</v>
      </c>
      <c r="G1445" t="str">
        <v/>
      </c>
      <c r="H1445" t="str">
        <v>BOMBE</v>
      </c>
      <c r="I1445" t="str">
        <v>SPHERIQUE</v>
      </c>
      <c r="J1445">
        <v>125</v>
      </c>
      <c r="K1445" t="str">
        <v>PLEUREUR</v>
      </c>
      <c r="L1445" t="str">
        <v>KAMURO</v>
      </c>
      <c r="M1445" t="str">
        <v>CN</v>
      </c>
      <c r="N1445" t="str">
        <v>F4</v>
      </c>
      <c r="O1445" t="str">
        <v>1.3G</v>
      </c>
      <c r="P1445" t="str">
        <v>1008-F4-69253205</v>
      </c>
      <c r="Q1445">
        <v>0.678</v>
      </c>
      <c r="R1445" t="str">
        <v>3,8</v>
      </c>
      <c r="S1445">
        <v>125</v>
      </c>
      <c r="T1445" t="str">
        <v>F-00000300</v>
      </c>
      <c r="U1445">
        <v>65</v>
      </c>
      <c r="V1445">
        <v>3.57</v>
      </c>
      <c r="W1445">
        <v>2</v>
      </c>
      <c r="X1445" t="str">
        <v>https://tinyurl.com/y6tyj23s</v>
      </c>
    </row>
    <row r="1446">
      <c r="A1446" t="str">
        <v>AutoTable</v>
      </c>
      <c r="D1446" t="str">
        <v>91512-61</v>
      </c>
      <c r="E1446" t="str">
        <v>BOMBE Ø125 FILET D'OR CHGT BLEU + TRONC CLIGNO</v>
      </c>
      <c r="F1446" t="str">
        <v>ANCIENNES REFS</v>
      </c>
      <c r="G1446" t="str">
        <v/>
      </c>
      <c r="H1446" t="str">
        <v>BOMBE</v>
      </c>
      <c r="I1446" t="str">
        <v>SPHERIQUE</v>
      </c>
      <c r="J1446">
        <v>125</v>
      </c>
      <c r="K1446" t="str">
        <v>PIVOINE CHANGEMENT</v>
      </c>
      <c r="L1446" t="str">
        <v>OR</v>
      </c>
      <c r="M1446" t="str">
        <v>CN</v>
      </c>
      <c r="N1446" t="str">
        <v>F4</v>
      </c>
      <c r="O1446" t="str">
        <v>1.3G</v>
      </c>
      <c r="P1446" t="str">
        <v>1008-F4-69253205</v>
      </c>
      <c r="Q1446">
        <v>0.678</v>
      </c>
      <c r="R1446" t="str">
        <v>3,8</v>
      </c>
      <c r="S1446">
        <v>125</v>
      </c>
      <c r="T1446" t="str">
        <v>F-00000300</v>
      </c>
      <c r="U1446">
        <v>0</v>
      </c>
      <c r="V1446">
        <v>3.57329</v>
      </c>
      <c r="W1446">
        <v>0</v>
      </c>
      <c r="X1446" t="str">
        <v/>
      </c>
    </row>
    <row r="1447">
      <c r="A1447" t="str">
        <v>AutoTable</v>
      </c>
      <c r="D1447" t="str">
        <v>91512-62</v>
      </c>
      <c r="E1447" t="str">
        <v>BBE Ø125 FILET D'OR À BLEU + TC FILET D'OR</v>
      </c>
      <c r="F1447" t="str">
        <v>1</v>
      </c>
      <c r="G1447" t="str">
        <v/>
      </c>
      <c r="H1447" t="str">
        <v>BOMBE</v>
      </c>
      <c r="I1447" t="str">
        <v>SPHERIQUE</v>
      </c>
      <c r="J1447">
        <v>125</v>
      </c>
      <c r="K1447" t="str">
        <v>PLEUREUR</v>
      </c>
      <c r="L1447" t="str">
        <v>KAMURO</v>
      </c>
      <c r="M1447" t="str">
        <v>CN</v>
      </c>
      <c r="N1447" t="str">
        <v>F4</v>
      </c>
      <c r="O1447" t="str">
        <v>1.3G</v>
      </c>
      <c r="P1447" t="str">
        <v>1008-F4-69253205</v>
      </c>
      <c r="Q1447">
        <v>0.678</v>
      </c>
      <c r="R1447" t="str">
        <v>3,8</v>
      </c>
      <c r="S1447">
        <v>125</v>
      </c>
      <c r="T1447" t="str">
        <v>F-00000300</v>
      </c>
      <c r="U1447">
        <v>312</v>
      </c>
      <c r="V1447">
        <v>3.54833</v>
      </c>
      <c r="W1447">
        <v>12</v>
      </c>
      <c r="X1447" t="str">
        <v>https://youtu.be/dsBma8QV1SY</v>
      </c>
    </row>
    <row r="1448">
      <c r="A1448" t="str">
        <v>AutoTable</v>
      </c>
      <c r="D1448" t="str">
        <v>91512-63</v>
      </c>
      <c r="E1448" t="str">
        <v>BBE Ø125 FILET D'OR À CLIGNO BLANC + TC FILET D'OR</v>
      </c>
      <c r="F1448" t="str">
        <v>1</v>
      </c>
      <c r="G1448" t="str">
        <v>2020</v>
      </c>
      <c r="H1448" t="str">
        <v>BOMBE</v>
      </c>
      <c r="I1448" t="str">
        <v>SPHERIQUE</v>
      </c>
      <c r="J1448">
        <v>125</v>
      </c>
      <c r="K1448" t="str">
        <v>CLIGNO</v>
      </c>
      <c r="L1448" t="str">
        <v>KAMURO</v>
      </c>
      <c r="M1448" t="str">
        <v>CN</v>
      </c>
      <c r="N1448" t="str">
        <v>F4</v>
      </c>
      <c r="O1448" t="str">
        <v>1.3G</v>
      </c>
      <c r="P1448" t="str">
        <v>1008-F4-69253205</v>
      </c>
      <c r="Q1448">
        <v>0.678</v>
      </c>
      <c r="R1448" t="str">
        <v>3,8</v>
      </c>
      <c r="S1448">
        <v>125</v>
      </c>
      <c r="T1448" t="str">
        <v>F-00000300</v>
      </c>
      <c r="U1448">
        <v>0</v>
      </c>
      <c r="V1448">
        <v>3.54333</v>
      </c>
      <c r="W1448">
        <v>0</v>
      </c>
      <c r="X1448" t="str">
        <v/>
      </c>
    </row>
    <row r="1449">
      <c r="A1449" t="str">
        <v>AutoTable</v>
      </c>
      <c r="D1449" t="str">
        <v>91512-68</v>
      </c>
      <c r="E1449" t="str">
        <v>BOMBE Ø125  FILET D'OR A CHGT MULTICOLORE AVEC T</v>
      </c>
      <c r="F1449" t="str">
        <v>ANCIENNES REFS</v>
      </c>
      <c r="G1449" t="str">
        <v/>
      </c>
      <c r="H1449" t="str">
        <v>BOMBE</v>
      </c>
      <c r="I1449" t="str">
        <v>SPHERIQUE</v>
      </c>
      <c r="J1449">
        <v>125</v>
      </c>
      <c r="K1449" t="str">
        <v>PIVOINE CHANGEMENT</v>
      </c>
      <c r="L1449" t="str">
        <v>OR</v>
      </c>
      <c r="M1449" t="str">
        <v>CN</v>
      </c>
      <c r="N1449" t="str">
        <v>F4</v>
      </c>
      <c r="O1449" t="str">
        <v>1.3G</v>
      </c>
      <c r="P1449" t="str">
        <v>1008-F4-69253205</v>
      </c>
      <c r="Q1449">
        <v>0.678</v>
      </c>
      <c r="R1449" t="str">
        <v>3,8</v>
      </c>
      <c r="S1449">
        <v>125</v>
      </c>
      <c r="T1449" t="str">
        <v>F-00000300</v>
      </c>
      <c r="U1449">
        <v>0</v>
      </c>
      <c r="V1449">
        <v>3.91</v>
      </c>
      <c r="W1449">
        <v>0</v>
      </c>
      <c r="X1449" t="str">
        <v/>
      </c>
    </row>
    <row r="1450">
      <c r="A1450" t="str">
        <v>AutoTable</v>
      </c>
      <c r="D1450" t="str">
        <v>91512-88</v>
      </c>
      <c r="E1450" t="str">
        <v>BOMBE Ø125  VAGUE MULTICOLORE AVEC TRONC</v>
      </c>
      <c r="F1450" t="str">
        <v>ANCIENNES REFS</v>
      </c>
      <c r="G1450" t="str">
        <v/>
      </c>
      <c r="H1450" t="str">
        <v>BOMBE</v>
      </c>
      <c r="I1450" t="str">
        <v>SPHERIQUE</v>
      </c>
      <c r="J1450">
        <v>125</v>
      </c>
      <c r="K1450" t="str">
        <v>PIVOINE TRONC</v>
      </c>
      <c r="L1450" t="str">
        <v>MULTICOLORE</v>
      </c>
      <c r="M1450" t="str">
        <v>CN</v>
      </c>
      <c r="N1450" t="str">
        <v>F4</v>
      </c>
      <c r="O1450" t="str">
        <v>1.3G</v>
      </c>
      <c r="P1450" t="str">
        <v>1008-F4-69253205</v>
      </c>
      <c r="Q1450">
        <v>0.678</v>
      </c>
      <c r="R1450" t="str">
        <v>3,8</v>
      </c>
      <c r="S1450">
        <v>125</v>
      </c>
      <c r="T1450" t="str">
        <v>F-00000300</v>
      </c>
      <c r="U1450">
        <v>0</v>
      </c>
      <c r="V1450">
        <v>3.84</v>
      </c>
      <c r="W1450">
        <v>0</v>
      </c>
      <c r="X1450" t="str">
        <v/>
      </c>
    </row>
    <row r="1451">
      <c r="A1451" t="str">
        <v>AutoTable</v>
      </c>
      <c r="D1451" t="str">
        <v>91575-72</v>
      </c>
      <c r="E1451" t="str">
        <v>BBE Ø75 DRAPEAU BLEU/BLANC/ROUGE</v>
      </c>
      <c r="F1451" t="str">
        <v>1</v>
      </c>
      <c r="G1451" t="str">
        <v/>
      </c>
      <c r="H1451" t="str">
        <v>BOMBE</v>
      </c>
      <c r="I1451" t="str">
        <v>SPHERIQUE</v>
      </c>
      <c r="J1451">
        <v>75</v>
      </c>
      <c r="K1451" t="str">
        <v>FORME</v>
      </c>
      <c r="L1451" t="str">
        <v>TRICOLORE</v>
      </c>
      <c r="M1451" t="str">
        <v>CN</v>
      </c>
      <c r="N1451" t="str">
        <v>F4</v>
      </c>
      <c r="O1451" t="str">
        <v>1.3G</v>
      </c>
      <c r="P1451" t="str">
        <v>1008-F4-69252667</v>
      </c>
      <c r="Q1451">
        <v>0.153</v>
      </c>
      <c r="R1451" t="str">
        <v>3</v>
      </c>
      <c r="S1451">
        <v>75</v>
      </c>
      <c r="T1451" t="str">
        <v>F-00000300</v>
      </c>
      <c r="U1451">
        <v>2010</v>
      </c>
      <c r="V1451">
        <v>1.23</v>
      </c>
      <c r="W1451">
        <v>280</v>
      </c>
      <c r="X1451" t="str">
        <v>https://youtu.be/VGzUzm5emLY</v>
      </c>
    </row>
    <row r="1452">
      <c r="A1452" t="str">
        <v>AutoTable</v>
      </c>
      <c r="D1452" t="str">
        <v>91610-01</v>
      </c>
      <c r="E1452" t="str">
        <v>BBE Ø100 ROSE À OEUFS DRAGON CENTRE OEUFS DRAGON</v>
      </c>
      <c r="F1452" t="str">
        <v>1</v>
      </c>
      <c r="G1452" t="str">
        <v/>
      </c>
      <c r="H1452" t="str">
        <v>BOMBE</v>
      </c>
      <c r="I1452" t="str">
        <v>SPHERIQUE</v>
      </c>
      <c r="J1452">
        <v>100</v>
      </c>
      <c r="K1452" t="str">
        <v>CREPITANT</v>
      </c>
      <c r="L1452" t="str">
        <v>ROSE</v>
      </c>
      <c r="M1452" t="str">
        <v>CN</v>
      </c>
      <c r="N1452" t="str">
        <v>F4</v>
      </c>
      <c r="O1452" t="str">
        <v>1.3G</v>
      </c>
      <c r="P1452" t="str">
        <v>1008-F4-69252665</v>
      </c>
      <c r="Q1452">
        <v>0.345</v>
      </c>
      <c r="R1452" t="str">
        <v>3,5</v>
      </c>
      <c r="S1452">
        <v>100</v>
      </c>
      <c r="T1452" t="str">
        <v>F-00000300</v>
      </c>
      <c r="U1452">
        <v>512</v>
      </c>
      <c r="V1452">
        <v>2.09769</v>
      </c>
      <c r="W1452">
        <v>24</v>
      </c>
      <c r="X1452" t="str">
        <v>https://youtu.be/b6eXXUasf2E</v>
      </c>
    </row>
    <row r="1453">
      <c r="A1453" t="str">
        <v>AutoTable</v>
      </c>
      <c r="D1453" t="str">
        <v>91610-03</v>
      </c>
      <c r="E1453" t="str">
        <v>BBE Ø100 BLANC À OEUFS DRAGON CENTRE OEUFS DRAGON</v>
      </c>
      <c r="F1453" t="str">
        <v>1</v>
      </c>
      <c r="G1453" t="str">
        <v/>
      </c>
      <c r="H1453" t="str">
        <v>BOMBE</v>
      </c>
      <c r="I1453" t="str">
        <v>SPHERIQUE</v>
      </c>
      <c r="J1453">
        <v>100</v>
      </c>
      <c r="K1453" t="str">
        <v>CREPITANT</v>
      </c>
      <c r="L1453" t="str">
        <v>BLANC</v>
      </c>
      <c r="M1453" t="str">
        <v>CN</v>
      </c>
      <c r="N1453" t="str">
        <v>F4</v>
      </c>
      <c r="O1453" t="str">
        <v>1.3G</v>
      </c>
      <c r="P1453" t="str">
        <v>1008-F4-69252665</v>
      </c>
      <c r="Q1453">
        <v>0.345</v>
      </c>
      <c r="R1453" t="str">
        <v>3,5</v>
      </c>
      <c r="S1453">
        <v>100</v>
      </c>
      <c r="T1453" t="str">
        <v>F-00000300</v>
      </c>
      <c r="U1453">
        <v>81</v>
      </c>
      <c r="V1453">
        <v>1.767</v>
      </c>
      <c r="W1453">
        <v>1</v>
      </c>
      <c r="X1453" t="str">
        <v/>
      </c>
    </row>
    <row r="1454">
      <c r="A1454" t="str">
        <v>AutoTable</v>
      </c>
      <c r="D1454" t="str">
        <v>91610-05</v>
      </c>
      <c r="E1454" t="str">
        <v>BBE Ø100 VERT À OEUFS DRAGON CENTRE OEUFS DRAGON</v>
      </c>
      <c r="F1454" t="str">
        <v>1</v>
      </c>
      <c r="G1454" t="str">
        <v/>
      </c>
      <c r="H1454" t="str">
        <v>BOMBE</v>
      </c>
      <c r="I1454" t="str">
        <v>SPHERIQUE</v>
      </c>
      <c r="J1454">
        <v>100</v>
      </c>
      <c r="K1454" t="str">
        <v>CREPITANT</v>
      </c>
      <c r="L1454" t="str">
        <v>VERT</v>
      </c>
      <c r="M1454" t="str">
        <v>CN</v>
      </c>
      <c r="N1454" t="str">
        <v>F4</v>
      </c>
      <c r="O1454" t="str">
        <v>1.3G</v>
      </c>
      <c r="P1454" t="str">
        <v>1008-F4-69252665</v>
      </c>
      <c r="Q1454">
        <v>0.345</v>
      </c>
      <c r="R1454" t="str">
        <v>3,5</v>
      </c>
      <c r="S1454">
        <v>100</v>
      </c>
      <c r="T1454" t="str">
        <v>F-00000300</v>
      </c>
      <c r="U1454">
        <v>8</v>
      </c>
      <c r="V1454">
        <v>2.02</v>
      </c>
      <c r="W1454">
        <v>1</v>
      </c>
      <c r="X1454" t="str">
        <v/>
      </c>
    </row>
    <row r="1455">
      <c r="A1455" t="str">
        <v>AutoTable</v>
      </c>
      <c r="D1455" t="str">
        <v>91610-06</v>
      </c>
      <c r="E1455" t="str">
        <v>BBE Ø100 ROUGE À OEUFS DRAGON CENTRE OEUFS DRAGON</v>
      </c>
      <c r="F1455" t="str">
        <v>1</v>
      </c>
      <c r="G1455" t="str">
        <v/>
      </c>
      <c r="H1455" t="str">
        <v>BOMBE</v>
      </c>
      <c r="I1455" t="str">
        <v>SPHERIQUE</v>
      </c>
      <c r="J1455">
        <v>100</v>
      </c>
      <c r="K1455" t="str">
        <v>CREPITANT</v>
      </c>
      <c r="L1455" t="str">
        <v>ROUGE</v>
      </c>
      <c r="M1455" t="str">
        <v>CN</v>
      </c>
      <c r="N1455" t="str">
        <v>F4</v>
      </c>
      <c r="O1455" t="str">
        <v>1.3G</v>
      </c>
      <c r="P1455" t="str">
        <v>1008-F4-69252665</v>
      </c>
      <c r="Q1455">
        <v>0.345</v>
      </c>
      <c r="R1455" t="str">
        <v>3,5</v>
      </c>
      <c r="S1455">
        <v>100</v>
      </c>
      <c r="T1455" t="str">
        <v>F-00000300</v>
      </c>
      <c r="U1455">
        <v>721</v>
      </c>
      <c r="V1455">
        <v>1.96258</v>
      </c>
      <c r="W1455">
        <v>44</v>
      </c>
      <c r="X1455" t="str">
        <v>https://tinyurl.com/y6qo5e85</v>
      </c>
    </row>
    <row r="1456">
      <c r="A1456" t="str">
        <v>AutoTable</v>
      </c>
      <c r="D1456" t="str">
        <v>91610-62</v>
      </c>
      <c r="E1456" t="str">
        <v>BBE Ø100 BLEU À ARGENT CTRE CLI ROUGE + TC ARGENT</v>
      </c>
      <c r="F1456" t="str">
        <v>1</v>
      </c>
      <c r="G1456" t="str">
        <v/>
      </c>
      <c r="H1456" t="str">
        <v>BOMBE</v>
      </c>
      <c r="I1456" t="str">
        <v>SPHERIQUE</v>
      </c>
      <c r="J1456">
        <v>100</v>
      </c>
      <c r="K1456" t="str">
        <v>CHANGEMENT</v>
      </c>
      <c r="L1456" t="str">
        <v>TRICOLORE</v>
      </c>
      <c r="M1456" t="str">
        <v>CN</v>
      </c>
      <c r="N1456" t="str">
        <v>F4</v>
      </c>
      <c r="O1456" t="str">
        <v>1.3G</v>
      </c>
      <c r="P1456" t="str">
        <v>1008-F4-69252665</v>
      </c>
      <c r="Q1456">
        <v>0.352</v>
      </c>
      <c r="R1456" t="str">
        <v>3,5</v>
      </c>
      <c r="S1456">
        <v>100</v>
      </c>
      <c r="T1456" t="str">
        <v>F-00000300</v>
      </c>
      <c r="U1456">
        <v>655</v>
      </c>
      <c r="V1456">
        <v>2.2852</v>
      </c>
      <c r="W1456">
        <v>0</v>
      </c>
      <c r="X1456" t="str">
        <v>https://tinyurl.com/yynn6qtc</v>
      </c>
    </row>
    <row r="1457">
      <c r="A1457" t="str">
        <v>AutoTable</v>
      </c>
      <c r="D1457" t="str">
        <v>91612-01</v>
      </c>
      <c r="E1457" t="str">
        <v>BOMBE 125MM PIVOINE ROSE A CHGT FRISSON 77512-40</v>
      </c>
      <c r="F1457" t="str">
        <v>OPPORTUNITE</v>
      </c>
      <c r="G1457" t="str">
        <v/>
      </c>
      <c r="H1457" t="str">
        <v>BOMBE</v>
      </c>
      <c r="I1457" t="str">
        <v>SPHERIQUE</v>
      </c>
      <c r="J1457">
        <v>125</v>
      </c>
      <c r="K1457" t="str">
        <v>PIVOINE CHANGEMENT</v>
      </c>
      <c r="L1457" t="str">
        <v>ROSE</v>
      </c>
      <c r="M1457" t="str">
        <v>CN</v>
      </c>
      <c r="N1457" t="str">
        <v>F4</v>
      </c>
      <c r="O1457" t="str">
        <v>1.3G</v>
      </c>
      <c r="P1457" t="str">
        <v>1008-F4-69253205</v>
      </c>
      <c r="Q1457">
        <v>0.69</v>
      </c>
      <c r="R1457" t="str">
        <v>3,8</v>
      </c>
      <c r="S1457">
        <v>125</v>
      </c>
      <c r="T1457" t="str">
        <v>F-00000300</v>
      </c>
      <c r="U1457">
        <v>234</v>
      </c>
      <c r="V1457">
        <v>3.16722</v>
      </c>
      <c r="W1457">
        <v>0</v>
      </c>
      <c r="X1457" t="str">
        <v/>
      </c>
    </row>
    <row r="1458">
      <c r="A1458" t="str">
        <v>AutoTable</v>
      </c>
      <c r="D1458" t="str">
        <v>91612-03</v>
      </c>
      <c r="E1458" t="str">
        <v>BOMBE Ø125 PIVOINE BLANCHE A CHGT FRISSON PISTIL</v>
      </c>
      <c r="F1458" t="str">
        <v>ANCIENNES REFS</v>
      </c>
      <c r="G1458" t="str">
        <v/>
      </c>
      <c r="H1458" t="str">
        <v>BOMBE</v>
      </c>
      <c r="I1458" t="str">
        <v>SPHERIQUE</v>
      </c>
      <c r="J1458">
        <v>125</v>
      </c>
      <c r="K1458" t="str">
        <v>PIVOINE CHANGEMENT</v>
      </c>
      <c r="L1458" t="str">
        <v>BLANC</v>
      </c>
      <c r="M1458" t="str">
        <v>CN</v>
      </c>
      <c r="N1458" t="str">
        <v>F4</v>
      </c>
      <c r="O1458" t="str">
        <v>1.3G</v>
      </c>
      <c r="P1458" t="str">
        <v>1008-F4-69253205</v>
      </c>
      <c r="Q1458">
        <v>0.695</v>
      </c>
      <c r="R1458" t="str">
        <v>3,8</v>
      </c>
      <c r="S1458">
        <v>125</v>
      </c>
      <c r="T1458" t="str">
        <v>F-00000300</v>
      </c>
      <c r="U1458">
        <v>0</v>
      </c>
      <c r="V1458">
        <v>3.43</v>
      </c>
      <c r="W1458">
        <v>0</v>
      </c>
      <c r="X1458" t="str">
        <v/>
      </c>
    </row>
    <row r="1459">
      <c r="A1459" t="str">
        <v>AutoTable</v>
      </c>
      <c r="D1459" t="str">
        <v>91612-05</v>
      </c>
      <c r="E1459" t="str">
        <v>BOMBE Ø125  PIVOINE VERTE A CHGT FRISSON PISTIL</v>
      </c>
      <c r="F1459" t="str">
        <v>OPPORTUNITE</v>
      </c>
      <c r="G1459" t="str">
        <v/>
      </c>
      <c r="H1459" t="str">
        <v>BOMBE</v>
      </c>
      <c r="I1459" t="str">
        <v>SPHERIQUE</v>
      </c>
      <c r="J1459">
        <v>125</v>
      </c>
      <c r="K1459" t="str">
        <v>PIVOINE CHANGEMENT</v>
      </c>
      <c r="L1459" t="str">
        <v>VERT</v>
      </c>
      <c r="M1459" t="str">
        <v>CN</v>
      </c>
      <c r="N1459" t="str">
        <v>F4</v>
      </c>
      <c r="O1459" t="str">
        <v>1.3G</v>
      </c>
      <c r="P1459" t="str">
        <v>1008-F4-69253205</v>
      </c>
      <c r="Q1459">
        <v>0.69</v>
      </c>
      <c r="R1459" t="str">
        <v>3,8</v>
      </c>
      <c r="S1459">
        <v>125</v>
      </c>
      <c r="T1459" t="str">
        <v>F-00000300</v>
      </c>
      <c r="U1459">
        <v>103</v>
      </c>
      <c r="V1459">
        <v>3.43</v>
      </c>
      <c r="W1459">
        <v>96</v>
      </c>
      <c r="X1459" t="str">
        <v/>
      </c>
    </row>
    <row r="1460">
      <c r="A1460" t="str">
        <v>AutoTable</v>
      </c>
      <c r="D1460" t="str">
        <v>91612-06</v>
      </c>
      <c r="E1460" t="str">
        <v>BOMBE Ø125  PIVOINE ROUGE A CHGT FRISSON PISTIL</v>
      </c>
      <c r="F1460" t="str">
        <v>ANCIENNES REFS</v>
      </c>
      <c r="G1460" t="str">
        <v/>
      </c>
      <c r="H1460" t="str">
        <v>BOMBE</v>
      </c>
      <c r="I1460" t="str">
        <v>SPHERIQUE</v>
      </c>
      <c r="J1460">
        <v>125</v>
      </c>
      <c r="K1460" t="str">
        <v>PIVOINE CHANGEMENT</v>
      </c>
      <c r="L1460" t="str">
        <v>ROUGE</v>
      </c>
      <c r="M1460" t="str">
        <v>CN</v>
      </c>
      <c r="N1460" t="str">
        <v>F4</v>
      </c>
      <c r="O1460" t="str">
        <v>1.3G</v>
      </c>
      <c r="P1460" t="str">
        <v>1008-F4-69253205</v>
      </c>
      <c r="Q1460">
        <v>0.69</v>
      </c>
      <c r="R1460" t="str">
        <v>3,8</v>
      </c>
      <c r="S1460">
        <v>125</v>
      </c>
      <c r="T1460" t="str">
        <v>F-00000300</v>
      </c>
      <c r="U1460">
        <v>0</v>
      </c>
      <c r="V1460">
        <v>3.43</v>
      </c>
      <c r="W1460">
        <v>0</v>
      </c>
      <c r="X1460" t="str">
        <v/>
      </c>
    </row>
    <row r="1461">
      <c r="A1461" t="str">
        <v>AutoTable</v>
      </c>
      <c r="D1461" t="str">
        <v>91615-01</v>
      </c>
      <c r="E1461" t="str">
        <v>BOMBE Ø150  PIVOINE ROSE A CHGT FRISSON PISTIL F</v>
      </c>
      <c r="F1461" t="str">
        <v>OPPORTUNITE</v>
      </c>
      <c r="G1461" t="str">
        <v/>
      </c>
      <c r="H1461" t="str">
        <v>BOMBE</v>
      </c>
      <c r="I1461" t="str">
        <v>SPHERIQUE</v>
      </c>
      <c r="J1461">
        <v>150</v>
      </c>
      <c r="K1461" t="str">
        <v>PIVOINE CHANGEMENT</v>
      </c>
      <c r="L1461" t="str">
        <v>ROSE</v>
      </c>
      <c r="M1461" t="str">
        <v>CN</v>
      </c>
      <c r="N1461" t="str">
        <v>F4</v>
      </c>
      <c r="O1461" t="str">
        <v>1.3G</v>
      </c>
      <c r="P1461" t="str">
        <v>1008-F4-69253207</v>
      </c>
      <c r="Q1461">
        <v>1.05</v>
      </c>
      <c r="R1461" t="str">
        <v>4,2</v>
      </c>
      <c r="S1461">
        <v>150</v>
      </c>
      <c r="T1461" t="str">
        <v>F-00000300</v>
      </c>
      <c r="U1461">
        <v>28</v>
      </c>
      <c r="V1461">
        <v>5.53</v>
      </c>
      <c r="W1461">
        <v>26</v>
      </c>
      <c r="X1461" t="str">
        <v/>
      </c>
    </row>
    <row r="1462">
      <c r="A1462" t="str">
        <v>AutoTable</v>
      </c>
      <c r="D1462" t="str">
        <v>91615-03</v>
      </c>
      <c r="E1462" t="str">
        <v>BOMBE Ø150 PIVOINE BLANCHE A CHGT FRISSON PISTI</v>
      </c>
      <c r="F1462" t="str">
        <v>ANCIENNES REFS</v>
      </c>
      <c r="G1462" t="str">
        <v/>
      </c>
      <c r="H1462" t="str">
        <v>BOMBE</v>
      </c>
      <c r="I1462" t="str">
        <v>SPHERIQUE</v>
      </c>
      <c r="J1462">
        <v>150</v>
      </c>
      <c r="K1462" t="str">
        <v>PIVOINE CHANGEMENT</v>
      </c>
      <c r="L1462" t="str">
        <v>BLANC</v>
      </c>
      <c r="M1462" t="str">
        <v>CN</v>
      </c>
      <c r="N1462" t="str">
        <v>F4</v>
      </c>
      <c r="O1462" t="str">
        <v>1.3G</v>
      </c>
      <c r="P1462" t="str">
        <v>1008-F4-69253207</v>
      </c>
      <c r="Q1462">
        <v>1.05</v>
      </c>
      <c r="R1462" t="str">
        <v>4,2</v>
      </c>
      <c r="S1462">
        <v>150</v>
      </c>
      <c r="T1462" t="str">
        <v>F-00000300</v>
      </c>
      <c r="U1462">
        <v>0</v>
      </c>
      <c r="V1462">
        <v>5.53</v>
      </c>
      <c r="W1462">
        <v>0</v>
      </c>
      <c r="X1462" t="str">
        <v/>
      </c>
    </row>
    <row r="1463">
      <c r="A1463" t="str">
        <v>AutoTable</v>
      </c>
      <c r="D1463" t="str">
        <v>91615-05</v>
      </c>
      <c r="E1463" t="str">
        <v>BOMBE Ø150 PIVOINE VERTE A CHGT FRISSON PISTIL</v>
      </c>
      <c r="F1463" t="str">
        <v>OPPORTUNITE</v>
      </c>
      <c r="G1463" t="str">
        <v/>
      </c>
      <c r="H1463" t="str">
        <v>BOMBE</v>
      </c>
      <c r="I1463" t="str">
        <v>SPHERIQUE</v>
      </c>
      <c r="J1463">
        <v>150</v>
      </c>
      <c r="K1463" t="str">
        <v>PIVOINE CHANGEMENT</v>
      </c>
      <c r="L1463" t="str">
        <v>VERT</v>
      </c>
      <c r="M1463" t="str">
        <v>CN</v>
      </c>
      <c r="N1463" t="str">
        <v>F4</v>
      </c>
      <c r="O1463" t="str">
        <v>1.3G</v>
      </c>
      <c r="P1463" t="str">
        <v>1008-F4-69253207</v>
      </c>
      <c r="Q1463">
        <v>1.05</v>
      </c>
      <c r="R1463" t="str">
        <v>4,2</v>
      </c>
      <c r="S1463">
        <v>150</v>
      </c>
      <c r="T1463" t="str">
        <v>F-00000300</v>
      </c>
      <c r="U1463">
        <v>38</v>
      </c>
      <c r="V1463">
        <v>5.53</v>
      </c>
      <c r="W1463">
        <v>21</v>
      </c>
      <c r="X1463" t="str">
        <v/>
      </c>
    </row>
    <row r="1464">
      <c r="A1464" t="str">
        <v>AutoTable</v>
      </c>
      <c r="D1464" t="str">
        <v>91615-06</v>
      </c>
      <c r="E1464" t="str">
        <v>BOMBE Ø150 PIVOINE ROUGE A CHGT FRISSON PISTIL</v>
      </c>
      <c r="F1464" t="str">
        <v>ANCIENNES REFS</v>
      </c>
      <c r="G1464" t="str">
        <v/>
      </c>
      <c r="H1464" t="str">
        <v>BOMBE</v>
      </c>
      <c r="I1464" t="str">
        <v>SPHERIQUE</v>
      </c>
      <c r="J1464">
        <v>150</v>
      </c>
      <c r="K1464" t="str">
        <v>PIVOINE CHANGEMENT</v>
      </c>
      <c r="L1464" t="str">
        <v>ROUGE</v>
      </c>
      <c r="M1464" t="str">
        <v>CN</v>
      </c>
      <c r="N1464" t="str">
        <v>F4</v>
      </c>
      <c r="O1464" t="str">
        <v>1.3G</v>
      </c>
      <c r="P1464" t="str">
        <v>1008-F4-69253207</v>
      </c>
      <c r="Q1464">
        <v>1.05</v>
      </c>
      <c r="R1464" t="str">
        <v>4,2</v>
      </c>
      <c r="S1464">
        <v>150</v>
      </c>
      <c r="T1464" t="str">
        <v>F-00000300</v>
      </c>
      <c r="U1464">
        <v>0</v>
      </c>
      <c r="V1464">
        <v>5.53</v>
      </c>
      <c r="W1464">
        <v>0</v>
      </c>
      <c r="X1464" t="str">
        <v/>
      </c>
    </row>
    <row r="1465">
      <c r="A1465" t="str">
        <v>AutoTable</v>
      </c>
      <c r="D1465" t="str">
        <v>91675-01</v>
      </c>
      <c r="E1465" t="str">
        <v>BBE Ø75 ROSE À OEUFS DE DRAGON CENTRE OEUFS DRAGON</v>
      </c>
      <c r="F1465" t="str">
        <v>1</v>
      </c>
      <c r="G1465" t="str">
        <v/>
      </c>
      <c r="H1465" t="str">
        <v>BOMBE</v>
      </c>
      <c r="I1465" t="str">
        <v>SPHERIQUE</v>
      </c>
      <c r="J1465">
        <v>75</v>
      </c>
      <c r="K1465" t="str">
        <v>CREPITANT</v>
      </c>
      <c r="L1465" t="str">
        <v>ROSE</v>
      </c>
      <c r="M1465" t="str">
        <v>CN</v>
      </c>
      <c r="N1465" t="str">
        <v>F4</v>
      </c>
      <c r="O1465" t="str">
        <v>1.3G</v>
      </c>
      <c r="P1465" t="str">
        <v>1008-F4-69252667</v>
      </c>
      <c r="Q1465">
        <v>0.15</v>
      </c>
      <c r="R1465" t="str">
        <v>3</v>
      </c>
      <c r="S1465">
        <v>75</v>
      </c>
      <c r="T1465" t="str">
        <v>F-00000300</v>
      </c>
      <c r="U1465">
        <v>967</v>
      </c>
      <c r="V1465">
        <v>1.07919</v>
      </c>
      <c r="W1465">
        <v>92</v>
      </c>
      <c r="X1465" t="str">
        <v>https://youtu.be/q-GcettNuuU</v>
      </c>
    </row>
    <row r="1466">
      <c r="A1466" t="str">
        <v>AutoTable</v>
      </c>
      <c r="D1466" t="str">
        <v>91675-03</v>
      </c>
      <c r="E1466" t="str">
        <v>BBE Ø75 BLANC À OEUFS DRAGON CENTRE OEUFS DRAGON</v>
      </c>
      <c r="F1466" t="str">
        <v>1</v>
      </c>
      <c r="G1466" t="str">
        <v/>
      </c>
      <c r="H1466" t="str">
        <v>BOMBE</v>
      </c>
      <c r="I1466" t="str">
        <v>SPHERIQUE</v>
      </c>
      <c r="J1466">
        <v>75</v>
      </c>
      <c r="K1466" t="str">
        <v>CREPITANT</v>
      </c>
      <c r="L1466" t="str">
        <v>BLANC</v>
      </c>
      <c r="M1466" t="str">
        <v>CN</v>
      </c>
      <c r="N1466" t="str">
        <v>F4</v>
      </c>
      <c r="O1466" t="str">
        <v>1.3G</v>
      </c>
      <c r="P1466" t="str">
        <v>1008-F4-69252667</v>
      </c>
      <c r="Q1466">
        <v>0.15</v>
      </c>
      <c r="R1466" t="str">
        <v>3</v>
      </c>
      <c r="S1466">
        <v>75</v>
      </c>
      <c r="T1466" t="str">
        <v>F-00000300</v>
      </c>
      <c r="U1466">
        <v>450</v>
      </c>
      <c r="V1466">
        <v>0.91333</v>
      </c>
      <c r="W1466">
        <v>237</v>
      </c>
      <c r="X1466" t="str">
        <v>https://youtu.be/fLd_w0m85Mk</v>
      </c>
    </row>
    <row r="1467">
      <c r="A1467" t="str">
        <v>AutoTable</v>
      </c>
      <c r="D1467" t="str">
        <v>91675-05</v>
      </c>
      <c r="E1467" t="str">
        <v>BBE Ø75 VERT À OEUFS DE DRAGON CENTRE OEUFS DRAGON</v>
      </c>
      <c r="F1467" t="str">
        <v>1</v>
      </c>
      <c r="G1467" t="str">
        <v/>
      </c>
      <c r="H1467" t="str">
        <v>BOMBE</v>
      </c>
      <c r="I1467" t="str">
        <v>SPHERIQUE</v>
      </c>
      <c r="J1467">
        <v>75</v>
      </c>
      <c r="K1467" t="str">
        <v>CREPITANT</v>
      </c>
      <c r="L1467" t="str">
        <v>VERT</v>
      </c>
      <c r="M1467" t="str">
        <v>CN</v>
      </c>
      <c r="N1467" t="str">
        <v>F4</v>
      </c>
      <c r="O1467" t="str">
        <v>1.3G</v>
      </c>
      <c r="P1467" t="str">
        <v>1008-F4-69252667</v>
      </c>
      <c r="Q1467">
        <v>0.15</v>
      </c>
      <c r="R1467" t="str">
        <v>3</v>
      </c>
      <c r="S1467">
        <v>75</v>
      </c>
      <c r="T1467" t="str">
        <v>F-00000300</v>
      </c>
      <c r="U1467">
        <v>805</v>
      </c>
      <c r="V1467">
        <v>1.08</v>
      </c>
      <c r="W1467">
        <v>1036</v>
      </c>
      <c r="X1467" t="str">
        <v>https://youtu.be/8ur3J22auNE</v>
      </c>
    </row>
    <row r="1468">
      <c r="A1468" t="str">
        <v>AutoTable</v>
      </c>
      <c r="D1468" t="str">
        <v>91675-06</v>
      </c>
      <c r="E1468" t="str">
        <v>BBE Ø75 ROUGE À OEUFS DRAGON CENTRE OEUFS DRAGON</v>
      </c>
      <c r="F1468" t="str">
        <v>1</v>
      </c>
      <c r="G1468" t="str">
        <v/>
      </c>
      <c r="H1468" t="str">
        <v>BOMBE</v>
      </c>
      <c r="I1468" t="str">
        <v>SPHERIQUE</v>
      </c>
      <c r="J1468">
        <v>75</v>
      </c>
      <c r="K1468" t="str">
        <v>CREPITANT</v>
      </c>
      <c r="L1468" t="str">
        <v>ROUGE</v>
      </c>
      <c r="M1468" t="str">
        <v>CN</v>
      </c>
      <c r="N1468" t="str">
        <v>F4</v>
      </c>
      <c r="O1468" t="str">
        <v>1.3G</v>
      </c>
      <c r="P1468" t="str">
        <v>1008-F4-69252667</v>
      </c>
      <c r="Q1468">
        <v>0.15</v>
      </c>
      <c r="R1468" t="str">
        <v>3</v>
      </c>
      <c r="S1468">
        <v>75</v>
      </c>
      <c r="T1468" t="str">
        <v>F-00000300</v>
      </c>
      <c r="U1468">
        <v>1477</v>
      </c>
      <c r="V1468">
        <v>1.07917</v>
      </c>
      <c r="W1468">
        <v>1464</v>
      </c>
      <c r="X1468" t="str">
        <v>https://youtu.be/EF55XZ58aT4</v>
      </c>
    </row>
    <row r="1469">
      <c r="A1469" t="str">
        <v>AutoTable</v>
      </c>
      <c r="D1469" t="str">
        <v>91675-42</v>
      </c>
      <c r="E1469" t="str">
        <v>BBE Ø75 PAILLETTE OR À BLEU CENTRE ROUGE</v>
      </c>
      <c r="F1469" t="str">
        <v>1</v>
      </c>
      <c r="G1469" t="str">
        <v/>
      </c>
      <c r="H1469" t="str">
        <v>BOMBE</v>
      </c>
      <c r="I1469" t="str">
        <v>SPHERIQUE</v>
      </c>
      <c r="J1469">
        <v>75</v>
      </c>
      <c r="K1469" t="str">
        <v>CLIGNO</v>
      </c>
      <c r="L1469" t="str">
        <v>TRICOLORE</v>
      </c>
      <c r="M1469" t="str">
        <v>CN</v>
      </c>
      <c r="N1469" t="str">
        <v>F4</v>
      </c>
      <c r="O1469" t="str">
        <v>1.3G</v>
      </c>
      <c r="P1469" t="str">
        <v>1008-F4-69252667</v>
      </c>
      <c r="Q1469">
        <v>0.15</v>
      </c>
      <c r="R1469" t="str">
        <v>3</v>
      </c>
      <c r="S1469">
        <v>75</v>
      </c>
      <c r="T1469" t="str">
        <v>F-00000300</v>
      </c>
      <c r="U1469">
        <v>1078</v>
      </c>
      <c r="V1469">
        <v>1.11</v>
      </c>
      <c r="W1469">
        <v>0</v>
      </c>
      <c r="X1469" t="str">
        <v>https://youtu.be/t3YKmvARR4g</v>
      </c>
    </row>
    <row r="1470">
      <c r="A1470" t="str">
        <v>AutoTable</v>
      </c>
      <c r="D1470" t="str">
        <v>91675-62</v>
      </c>
      <c r="E1470" t="str">
        <v>BBE Ø75 BLEU À ARGENT CENTRE ROUGE + TC ARGENT</v>
      </c>
      <c r="F1470" t="str">
        <v>1</v>
      </c>
      <c r="G1470" t="str">
        <v/>
      </c>
      <c r="H1470" t="str">
        <v>BOMBE</v>
      </c>
      <c r="I1470" t="str">
        <v>SPHERIQUE</v>
      </c>
      <c r="J1470">
        <v>75</v>
      </c>
      <c r="K1470" t="str">
        <v>CHANGEMENT</v>
      </c>
      <c r="L1470" t="str">
        <v>TRICOLORE</v>
      </c>
      <c r="M1470" t="str">
        <v>CN</v>
      </c>
      <c r="N1470" t="str">
        <v>F4</v>
      </c>
      <c r="O1470" t="str">
        <v>1.3G</v>
      </c>
      <c r="P1470" t="str">
        <v>1008-F4-69252667</v>
      </c>
      <c r="Q1470">
        <v>0.15</v>
      </c>
      <c r="R1470" t="str">
        <v>3</v>
      </c>
      <c r="S1470">
        <v>75</v>
      </c>
      <c r="T1470" t="str">
        <v>F-00000300</v>
      </c>
      <c r="U1470">
        <v>3509</v>
      </c>
      <c r="V1470">
        <v>1.23673</v>
      </c>
      <c r="W1470">
        <v>0</v>
      </c>
      <c r="X1470" t="str">
        <v>https://youtu.be/jquFBKbkww0</v>
      </c>
    </row>
    <row r="1471">
      <c r="A1471" t="str">
        <v>AutoTable</v>
      </c>
      <c r="D1471" t="str">
        <v>91710-02</v>
      </c>
      <c r="E1471" t="str">
        <v>BBE Ø100 BLEU À OEUFS DRAGON CENTRE OEUFS DRAGON</v>
      </c>
      <c r="F1471" t="str">
        <v>1</v>
      </c>
      <c r="G1471" t="str">
        <v/>
      </c>
      <c r="H1471" t="str">
        <v>BOMBE</v>
      </c>
      <c r="I1471" t="str">
        <v>SPHERIQUE</v>
      </c>
      <c r="J1471">
        <v>100</v>
      </c>
      <c r="K1471" t="str">
        <v>CREPITANT</v>
      </c>
      <c r="L1471" t="str">
        <v>BLEU</v>
      </c>
      <c r="M1471" t="str">
        <v>CN</v>
      </c>
      <c r="N1471" t="str">
        <v>F4</v>
      </c>
      <c r="O1471" t="str">
        <v>1.3G</v>
      </c>
      <c r="P1471" t="str">
        <v>1008-F4-69252665</v>
      </c>
      <c r="Q1471">
        <v>0.345</v>
      </c>
      <c r="R1471" t="str">
        <v>3,5</v>
      </c>
      <c r="S1471">
        <v>100</v>
      </c>
      <c r="T1471" t="str">
        <v>F-00000300</v>
      </c>
      <c r="U1471">
        <v>233</v>
      </c>
      <c r="V1471">
        <v>2.02</v>
      </c>
      <c r="W1471">
        <v>82</v>
      </c>
      <c r="X1471" t="str">
        <v>https://tinyurl.com/y4n3r8ym</v>
      </c>
    </row>
    <row r="1472">
      <c r="A1472" t="str">
        <v>AutoTable</v>
      </c>
      <c r="D1472" t="str">
        <v>91710-43</v>
      </c>
      <c r="E1472" t="str">
        <v>BOMBE Ø100 FRISSON BLANC PISTIL VERT</v>
      </c>
      <c r="F1472" t="str">
        <v>ANCIENNES REFS</v>
      </c>
      <c r="G1472" t="str">
        <v/>
      </c>
      <c r="H1472" t="str">
        <v>BOMBE</v>
      </c>
      <c r="I1472" t="str">
        <v>SPHERIQUE</v>
      </c>
      <c r="J1472">
        <v>100</v>
      </c>
      <c r="K1472" t="str">
        <v>PIVOINE PISTIL</v>
      </c>
      <c r="L1472" t="str">
        <v>FRISSON</v>
      </c>
      <c r="M1472" t="str">
        <v>CN</v>
      </c>
      <c r="N1472" t="str">
        <v>F4</v>
      </c>
      <c r="O1472" t="str">
        <v>1.3G</v>
      </c>
      <c r="P1472" t="str">
        <v>1008-F4-69252665</v>
      </c>
      <c r="Q1472">
        <v>0.265</v>
      </c>
      <c r="R1472" t="str">
        <v>3,5</v>
      </c>
      <c r="S1472">
        <v>100</v>
      </c>
      <c r="T1472" t="str">
        <v>F-00000300</v>
      </c>
      <c r="U1472">
        <v>0</v>
      </c>
      <c r="V1472">
        <v>2.62475</v>
      </c>
      <c r="W1472">
        <v>0</v>
      </c>
      <c r="X1472" t="str">
        <v/>
      </c>
    </row>
    <row r="1473">
      <c r="A1473" t="str">
        <v>AutoTable</v>
      </c>
      <c r="D1473" t="str">
        <v>91710-51</v>
      </c>
      <c r="E1473" t="str">
        <v>BOMBE Ø100 FRISSON BLANC PISTIL ROUGE</v>
      </c>
      <c r="F1473" t="str">
        <v>ANCIENNES REFS</v>
      </c>
      <c r="G1473" t="str">
        <v/>
      </c>
      <c r="H1473" t="str">
        <v>BOMBE</v>
      </c>
      <c r="I1473" t="str">
        <v>SPHERIQUE</v>
      </c>
      <c r="J1473">
        <v>100</v>
      </c>
      <c r="K1473" t="str">
        <v>PIVOINE PISTIL</v>
      </c>
      <c r="L1473" t="str">
        <v>FRISSON</v>
      </c>
      <c r="M1473" t="str">
        <v>CN</v>
      </c>
      <c r="N1473" t="str">
        <v>F4</v>
      </c>
      <c r="O1473" t="str">
        <v>1.3G</v>
      </c>
      <c r="P1473" t="str">
        <v>1008-F4-69252665</v>
      </c>
      <c r="Q1473">
        <v>0.265</v>
      </c>
      <c r="R1473" t="str">
        <v>3,5</v>
      </c>
      <c r="S1473">
        <v>100</v>
      </c>
      <c r="T1473" t="str">
        <v>F-00000300</v>
      </c>
      <c r="U1473">
        <v>0</v>
      </c>
      <c r="V1473">
        <v>2.18729</v>
      </c>
      <c r="W1473">
        <v>0</v>
      </c>
      <c r="X1473" t="str">
        <v/>
      </c>
    </row>
    <row r="1474">
      <c r="A1474" t="str">
        <v>AutoTable</v>
      </c>
      <c r="D1474" t="str">
        <v>91712-02FR</v>
      </c>
      <c r="E1474" t="str">
        <v>BOMBE Ø125 PIVOINE BLEUE PISTIL FRISSON 7Ø7512-32</v>
      </c>
      <c r="F1474" t="str">
        <v>ANCIENNES REFS</v>
      </c>
      <c r="G1474" t="str">
        <v/>
      </c>
      <c r="H1474" t="str">
        <v>BOMBE</v>
      </c>
      <c r="I1474" t="str">
        <v>SPHERIQUE</v>
      </c>
      <c r="J1474">
        <v>125</v>
      </c>
      <c r="K1474" t="str">
        <v>PIVOINE CHANGEMENT</v>
      </c>
      <c r="L1474" t="str">
        <v>BLEU</v>
      </c>
      <c r="M1474" t="str">
        <v>CN</v>
      </c>
      <c r="N1474" t="str">
        <v>F4</v>
      </c>
      <c r="O1474" t="str">
        <v>1.3G</v>
      </c>
      <c r="P1474" t="str">
        <v>1008-F4-69253205</v>
      </c>
      <c r="Q1474">
        <v>0.69</v>
      </c>
      <c r="R1474" t="str">
        <v>3,8</v>
      </c>
      <c r="S1474">
        <v>125</v>
      </c>
      <c r="T1474" t="str">
        <v>F-00000300</v>
      </c>
      <c r="U1474">
        <v>0</v>
      </c>
      <c r="V1474">
        <v>3.1675</v>
      </c>
      <c r="W1474">
        <v>0</v>
      </c>
      <c r="X1474" t="str">
        <v/>
      </c>
    </row>
    <row r="1475">
      <c r="A1475" t="str">
        <v>AutoTable</v>
      </c>
      <c r="D1475" t="str">
        <v>91715-02FR</v>
      </c>
      <c r="E1475" t="str">
        <v>BOMBE Ø150 PIVOINE BLEUE PISTIL FRISSON 7Ø7515-32</v>
      </c>
      <c r="F1475" t="str">
        <v>ANCIENNES REFS</v>
      </c>
      <c r="G1475" t="str">
        <v/>
      </c>
      <c r="H1475" t="str">
        <v>BOMBE</v>
      </c>
      <c r="I1475" t="str">
        <v>SPHERIQUE</v>
      </c>
      <c r="J1475">
        <v>150</v>
      </c>
      <c r="K1475" t="str">
        <v>PIVOINE CHANGEMENT</v>
      </c>
      <c r="L1475" t="str">
        <v>BLEU</v>
      </c>
      <c r="M1475" t="str">
        <v>CN</v>
      </c>
      <c r="N1475" t="str">
        <v>F4</v>
      </c>
      <c r="O1475" t="str">
        <v>1.3G</v>
      </c>
      <c r="P1475" t="str">
        <v>1008-F4-69253207</v>
      </c>
      <c r="Q1475">
        <v>1.05</v>
      </c>
      <c r="R1475" t="str">
        <v>4,2</v>
      </c>
      <c r="S1475">
        <v>150</v>
      </c>
      <c r="T1475" t="str">
        <v>F-00000300</v>
      </c>
      <c r="U1475">
        <v>0</v>
      </c>
      <c r="V1475">
        <v>5.53</v>
      </c>
      <c r="W1475">
        <v>0</v>
      </c>
      <c r="X1475" t="str">
        <v/>
      </c>
    </row>
    <row r="1476">
      <c r="A1476" t="str">
        <v>AutoTable</v>
      </c>
      <c r="D1476" t="str">
        <v>91775-02</v>
      </c>
      <c r="E1476" t="str">
        <v>BBE Ø75 BLEU À OEUFS DE DRAGON CENTRE OEUFS DRAGON</v>
      </c>
      <c r="F1476" t="str">
        <v>1</v>
      </c>
      <c r="G1476" t="str">
        <v/>
      </c>
      <c r="H1476" t="str">
        <v>BOMBE</v>
      </c>
      <c r="I1476" t="str">
        <v>SPHERIQUE</v>
      </c>
      <c r="J1476">
        <v>75</v>
      </c>
      <c r="K1476" t="str">
        <v>CREPITANT</v>
      </c>
      <c r="L1476" t="str">
        <v>BLEU</v>
      </c>
      <c r="M1476" t="str">
        <v>CN</v>
      </c>
      <c r="N1476" t="str">
        <v>F4</v>
      </c>
      <c r="O1476" t="str">
        <v>1.3G</v>
      </c>
      <c r="P1476" t="str">
        <v>1008-F4-69252667</v>
      </c>
      <c r="Q1476">
        <v>0.15</v>
      </c>
      <c r="R1476" t="str">
        <v>3</v>
      </c>
      <c r="S1476">
        <v>75</v>
      </c>
      <c r="T1476" t="str">
        <v>F-00000300</v>
      </c>
      <c r="U1476">
        <v>1576</v>
      </c>
      <c r="V1476">
        <v>1.0792</v>
      </c>
      <c r="W1476">
        <v>1002</v>
      </c>
      <c r="X1476" t="str">
        <v>https://youtu.be/yg97e9MoSds</v>
      </c>
    </row>
    <row r="1477">
      <c r="A1477" t="str">
        <v>AutoTable</v>
      </c>
      <c r="D1477" t="str">
        <v>91775-21</v>
      </c>
      <c r="E1477" t="str">
        <v>BOMBE Ø75 FRISSON BLANC PISTIL BLEU</v>
      </c>
      <c r="F1477" t="str">
        <v>ANCIENNES REFS</v>
      </c>
      <c r="G1477" t="str">
        <v/>
      </c>
      <c r="H1477" t="str">
        <v>BOMBE</v>
      </c>
      <c r="I1477" t="str">
        <v>SPHERIQUE</v>
      </c>
      <c r="J1477">
        <v>75</v>
      </c>
      <c r="K1477" t="str">
        <v>PIVOINE PISTIL</v>
      </c>
      <c r="L1477" t="str">
        <v>FRISSON</v>
      </c>
      <c r="M1477" t="str">
        <v>CN</v>
      </c>
      <c r="N1477" t="str">
        <v>F4</v>
      </c>
      <c r="O1477" t="str">
        <v>1.3G</v>
      </c>
      <c r="P1477" t="str">
        <v>1008-F4-69252667</v>
      </c>
      <c r="Q1477">
        <v>0.15</v>
      </c>
      <c r="R1477" t="str">
        <v>3</v>
      </c>
      <c r="S1477">
        <v>75</v>
      </c>
      <c r="T1477" t="str">
        <v>F-00000300</v>
      </c>
      <c r="U1477">
        <v>0</v>
      </c>
      <c r="V1477">
        <v>1.46</v>
      </c>
      <c r="W1477">
        <v>0</v>
      </c>
      <c r="X1477" t="str">
        <v/>
      </c>
    </row>
    <row r="1478">
      <c r="A1478" t="str">
        <v>AutoTable</v>
      </c>
      <c r="D1478" t="str">
        <v>91775-22</v>
      </c>
      <c r="E1478" t="str">
        <v>BOMBE Ø75 PIVOINE FRISSON BLANC PISTIL BLEU</v>
      </c>
      <c r="F1478" t="str">
        <v>ANCIENNES REFS</v>
      </c>
      <c r="G1478" t="str">
        <v/>
      </c>
      <c r="H1478" t="str">
        <v>BOMBE</v>
      </c>
      <c r="I1478" t="str">
        <v>SPHERIQUE</v>
      </c>
      <c r="J1478">
        <v>75</v>
      </c>
      <c r="K1478" t="str">
        <v>PIVOINE PISTIL</v>
      </c>
      <c r="L1478" t="str">
        <v>FRISSON</v>
      </c>
      <c r="M1478" t="str">
        <v>CN</v>
      </c>
      <c r="N1478" t="str">
        <v>F4</v>
      </c>
      <c r="O1478" t="str">
        <v>1.3G</v>
      </c>
      <c r="P1478" t="str">
        <v>1008-F4-69252667</v>
      </c>
      <c r="Q1478">
        <v>0.15</v>
      </c>
      <c r="R1478" t="str">
        <v>3</v>
      </c>
      <c r="S1478">
        <v>75</v>
      </c>
      <c r="T1478" t="str">
        <v>F-00000300</v>
      </c>
      <c r="U1478">
        <v>0</v>
      </c>
      <c r="V1478">
        <v>1.19</v>
      </c>
      <c r="W1478">
        <v>0</v>
      </c>
      <c r="X1478" t="str">
        <v/>
      </c>
    </row>
    <row r="1479">
      <c r="A1479" t="str">
        <v>AutoTable</v>
      </c>
      <c r="D1479" t="str">
        <v>91775-51</v>
      </c>
      <c r="E1479" t="str">
        <v>BOMBE Ø75 PIVOINE FRISSON  PISTIL ROUGE</v>
      </c>
      <c r="F1479" t="str">
        <v>ANCIENNES REFS</v>
      </c>
      <c r="G1479" t="str">
        <v/>
      </c>
      <c r="H1479" t="str">
        <v>BOMBE</v>
      </c>
      <c r="I1479" t="str">
        <v>SPHERIQUE</v>
      </c>
      <c r="J1479">
        <v>75</v>
      </c>
      <c r="K1479" t="str">
        <v>PIVOINE PISTIL</v>
      </c>
      <c r="L1479" t="str">
        <v>FRISSON</v>
      </c>
      <c r="M1479" t="str">
        <v>CN</v>
      </c>
      <c r="N1479" t="str">
        <v>F4</v>
      </c>
      <c r="O1479" t="str">
        <v>1.3G</v>
      </c>
      <c r="P1479" t="str">
        <v>1008-F4-69252667</v>
      </c>
      <c r="Q1479">
        <v>0.14</v>
      </c>
      <c r="R1479" t="str">
        <v>3</v>
      </c>
      <c r="S1479">
        <v>75</v>
      </c>
      <c r="T1479" t="str">
        <v>F-00000300</v>
      </c>
      <c r="U1479">
        <v>0</v>
      </c>
      <c r="V1479">
        <v>1.19</v>
      </c>
      <c r="W1479">
        <v>0</v>
      </c>
      <c r="X1479" t="str">
        <v/>
      </c>
    </row>
    <row r="1480">
      <c r="A1480" t="str">
        <v>AutoTable</v>
      </c>
      <c r="D1480" t="str">
        <v>91775-60</v>
      </c>
      <c r="E1480" t="str">
        <v>BOMBE Ø75 PIVOINE FRISSON BLANC PISTIL ROUGE</v>
      </c>
      <c r="F1480" t="str">
        <v>ANCIENNES REFS</v>
      </c>
      <c r="G1480" t="str">
        <v/>
      </c>
      <c r="H1480" t="str">
        <v>BOMBE</v>
      </c>
      <c r="I1480" t="str">
        <v>SPHERIQUE</v>
      </c>
      <c r="J1480">
        <v>75</v>
      </c>
      <c r="K1480" t="str">
        <v>PIVOINE PISTIL</v>
      </c>
      <c r="L1480" t="str">
        <v>FRISSON</v>
      </c>
      <c r="M1480" t="str">
        <v>CN</v>
      </c>
      <c r="N1480" t="str">
        <v>F4</v>
      </c>
      <c r="O1480" t="str">
        <v>1.3G</v>
      </c>
      <c r="P1480" t="str">
        <v>1008-F4-69252667</v>
      </c>
      <c r="Q1480">
        <v>0.15</v>
      </c>
      <c r="R1480" t="str">
        <v>3</v>
      </c>
      <c r="S1480">
        <v>75</v>
      </c>
      <c r="T1480" t="str">
        <v>F-00000300</v>
      </c>
      <c r="U1480">
        <v>0</v>
      </c>
      <c r="V1480">
        <v>1.29</v>
      </c>
      <c r="W1480">
        <v>0</v>
      </c>
      <c r="X1480" t="str">
        <v/>
      </c>
    </row>
    <row r="1481">
      <c r="A1481" t="str">
        <v>AutoTable</v>
      </c>
      <c r="D1481" t="str">
        <v>91810-07</v>
      </c>
      <c r="E1481" t="str">
        <v>BOMBE Ø100 PIVOINE OR PISTIL FRISSON BLANC</v>
      </c>
      <c r="F1481" t="str">
        <v>ANCIENNES REFS</v>
      </c>
      <c r="G1481" t="str">
        <v/>
      </c>
      <c r="H1481" t="str">
        <v>BOMBE</v>
      </c>
      <c r="I1481" t="str">
        <v>SPHERIQUE</v>
      </c>
      <c r="J1481">
        <v>100</v>
      </c>
      <c r="K1481" t="str">
        <v>PIVOINE PISTIL</v>
      </c>
      <c r="L1481" t="str">
        <v>OR</v>
      </c>
      <c r="M1481" t="str">
        <v>CN</v>
      </c>
      <c r="N1481" t="str">
        <v>F4</v>
      </c>
      <c r="O1481" t="str">
        <v>1.3G</v>
      </c>
      <c r="P1481" t="str">
        <v>1008-F4-69252665</v>
      </c>
      <c r="Q1481">
        <v>0.345</v>
      </c>
      <c r="R1481" t="str">
        <v>3,5</v>
      </c>
      <c r="S1481">
        <v>100</v>
      </c>
      <c r="T1481" t="str">
        <v>F-00000300</v>
      </c>
      <c r="U1481">
        <v>0</v>
      </c>
      <c r="V1481">
        <v>2.46</v>
      </c>
      <c r="W1481">
        <v>0</v>
      </c>
      <c r="X1481" t="str">
        <v/>
      </c>
    </row>
    <row r="1482">
      <c r="A1482" t="str">
        <v>AutoTable</v>
      </c>
      <c r="D1482" t="str">
        <v>91812-07</v>
      </c>
      <c r="E1482" t="str">
        <v>BOMBE Ø125 PIVOINE OR PISTIL FRISSON BLANC</v>
      </c>
      <c r="F1482" t="str">
        <v>ANCIENNES REFS</v>
      </c>
      <c r="G1482" t="str">
        <v/>
      </c>
      <c r="H1482" t="str">
        <v>BOMBE</v>
      </c>
      <c r="I1482" t="str">
        <v>SPHERIQUE</v>
      </c>
      <c r="J1482">
        <v>125</v>
      </c>
      <c r="K1482" t="str">
        <v>PIVOINE PISTIL</v>
      </c>
      <c r="L1482" t="str">
        <v>OR</v>
      </c>
      <c r="M1482" t="str">
        <v>CN</v>
      </c>
      <c r="N1482" t="str">
        <v>F4</v>
      </c>
      <c r="O1482" t="str">
        <v>1.3G</v>
      </c>
      <c r="P1482" t="str">
        <v>1008-F4-69253205</v>
      </c>
      <c r="Q1482">
        <v>0.69</v>
      </c>
      <c r="R1482" t="str">
        <v>3,8</v>
      </c>
      <c r="S1482">
        <v>125</v>
      </c>
      <c r="T1482" t="str">
        <v>F-00000300</v>
      </c>
      <c r="U1482">
        <v>0</v>
      </c>
      <c r="V1482">
        <v>4.16</v>
      </c>
      <c r="W1482">
        <v>0</v>
      </c>
      <c r="X1482" t="str">
        <v/>
      </c>
    </row>
    <row r="1483">
      <c r="A1483" t="str">
        <v>AutoTable</v>
      </c>
      <c r="D1483" t="str">
        <v>91812-31</v>
      </c>
      <c r="E1483" t="str">
        <v>BOMBE Ø125 PIVOINE MULTICOLORE PISTIL CLIGNOTANT</v>
      </c>
      <c r="F1483" t="str">
        <v>ANCIENNES REFS</v>
      </c>
      <c r="G1483" t="str">
        <v/>
      </c>
      <c r="H1483" t="str">
        <v>BOMBE</v>
      </c>
      <c r="I1483" t="str">
        <v>SPHERIQUE</v>
      </c>
      <c r="J1483">
        <v>125</v>
      </c>
      <c r="K1483" t="str">
        <v>PIVOINE PISTIL</v>
      </c>
      <c r="L1483" t="str">
        <v>MULTICOLORE</v>
      </c>
      <c r="M1483" t="str">
        <v>CN</v>
      </c>
      <c r="N1483" t="str">
        <v>F4</v>
      </c>
      <c r="O1483" t="str">
        <v>1.3G</v>
      </c>
      <c r="P1483" t="str">
        <v>1008-F4-69253205</v>
      </c>
      <c r="Q1483">
        <v>0.69</v>
      </c>
      <c r="R1483" t="str">
        <v>3,8</v>
      </c>
      <c r="S1483">
        <v>125</v>
      </c>
      <c r="T1483" t="str">
        <v>F-00000300</v>
      </c>
      <c r="U1483">
        <v>0</v>
      </c>
      <c r="V1483">
        <v>3.91</v>
      </c>
      <c r="W1483">
        <v>0</v>
      </c>
      <c r="X1483" t="str">
        <v/>
      </c>
    </row>
    <row r="1484">
      <c r="A1484" t="str">
        <v>AutoTable</v>
      </c>
      <c r="D1484" t="str">
        <v>91912-90</v>
      </c>
      <c r="E1484" t="str">
        <v>BBE Ø125 PLUIE D'OR À VIOLET + TC PLUIE D'OR</v>
      </c>
      <c r="F1484" t="str">
        <v>1</v>
      </c>
      <c r="G1484" t="str">
        <v/>
      </c>
      <c r="H1484" t="str">
        <v>BOMBE</v>
      </c>
      <c r="I1484" t="str">
        <v>SPHERIQUE</v>
      </c>
      <c r="J1484">
        <v>125</v>
      </c>
      <c r="K1484" t="str">
        <v>PLEUREUR</v>
      </c>
      <c r="L1484" t="str">
        <v>KAMURO</v>
      </c>
      <c r="M1484" t="str">
        <v>CN</v>
      </c>
      <c r="N1484" t="str">
        <v>F4</v>
      </c>
      <c r="O1484" t="str">
        <v>1.3G</v>
      </c>
      <c r="P1484" t="str">
        <v>1008-F4-69253205</v>
      </c>
      <c r="Q1484">
        <v>0.713</v>
      </c>
      <c r="R1484" t="str">
        <v>3,8</v>
      </c>
      <c r="S1484">
        <v>125</v>
      </c>
      <c r="T1484" t="str">
        <v>F-00000300</v>
      </c>
      <c r="U1484">
        <v>244</v>
      </c>
      <c r="V1484">
        <v>4.02714</v>
      </c>
      <c r="W1484">
        <v>5</v>
      </c>
      <c r="X1484" t="str">
        <v>https://youtu.be/CDYaJjp7cKQ</v>
      </c>
    </row>
    <row r="1485">
      <c r="A1485" t="str">
        <v>AutoTable</v>
      </c>
      <c r="D1485" t="str">
        <v>91975-22</v>
      </c>
      <c r="E1485" t="str">
        <v>BBE Ø75 ROUGE CENTRE BLEU + TC ARGENT</v>
      </c>
      <c r="F1485" t="str">
        <v>1</v>
      </c>
      <c r="G1485" t="str">
        <v/>
      </c>
      <c r="H1485" t="str">
        <v>BOMBE</v>
      </c>
      <c r="I1485" t="str">
        <v>SPHERIQUE</v>
      </c>
      <c r="J1485">
        <v>75</v>
      </c>
      <c r="K1485" t="str">
        <v>PIVOINE</v>
      </c>
      <c r="L1485" t="str">
        <v>TRICOLORE</v>
      </c>
      <c r="M1485" t="str">
        <v>CN</v>
      </c>
      <c r="N1485" t="str">
        <v>F4</v>
      </c>
      <c r="O1485" t="str">
        <v>1.3G</v>
      </c>
      <c r="P1485" t="str">
        <v>1008-F4-69252667</v>
      </c>
      <c r="Q1485">
        <v>0.156</v>
      </c>
      <c r="R1485" t="str">
        <v>3</v>
      </c>
      <c r="S1485">
        <v>75</v>
      </c>
      <c r="T1485" t="str">
        <v>F-00000300</v>
      </c>
      <c r="U1485">
        <v>1955</v>
      </c>
      <c r="V1485">
        <v>1.185</v>
      </c>
      <c r="W1485">
        <v>0</v>
      </c>
      <c r="X1485" t="str">
        <v>https://tinyurl.com/y39xpsnx</v>
      </c>
    </row>
    <row r="1486">
      <c r="A1486" t="str">
        <v>AutoTable</v>
      </c>
      <c r="D1486" t="str">
        <v>92075-02</v>
      </c>
      <c r="E1486" t="str">
        <v>BBE Ø75 MI BLEUE MI ROUGE TRAÎNÉE ARGENT</v>
      </c>
      <c r="F1486" t="str">
        <v>1</v>
      </c>
      <c r="G1486" t="str">
        <v/>
      </c>
      <c r="H1486" t="str">
        <v>BOMBE</v>
      </c>
      <c r="I1486" t="str">
        <v>SPHERIQUE</v>
      </c>
      <c r="J1486">
        <v>75</v>
      </c>
      <c r="K1486" t="str">
        <v>MI / MI</v>
      </c>
      <c r="L1486" t="str">
        <v>TRICOLORE</v>
      </c>
      <c r="M1486" t="str">
        <v>CN</v>
      </c>
      <c r="N1486" t="str">
        <v>F4</v>
      </c>
      <c r="O1486" t="str">
        <v>1.3G</v>
      </c>
      <c r="P1486" t="str">
        <v>1008-F4-69252667</v>
      </c>
      <c r="Q1486">
        <v>0.14</v>
      </c>
      <c r="R1486" t="str">
        <v>3</v>
      </c>
      <c r="S1486">
        <v>75</v>
      </c>
      <c r="T1486" t="str">
        <v>F-00000300</v>
      </c>
      <c r="U1486">
        <v>2744</v>
      </c>
      <c r="V1486">
        <v>1.12705</v>
      </c>
      <c r="W1486">
        <v>0</v>
      </c>
      <c r="X1486" t="str">
        <v>https://youtu.be/MWztSxjkdJk</v>
      </c>
    </row>
    <row r="1487">
      <c r="A1487" t="str">
        <v>AutoTable</v>
      </c>
      <c r="D1487" t="str">
        <v>92075-19</v>
      </c>
      <c r="E1487" t="str">
        <v>BBE Ø75 MI BLEUE MI FILET D'ARGENT</v>
      </c>
      <c r="F1487" t="str">
        <v>1</v>
      </c>
      <c r="G1487" t="str">
        <v/>
      </c>
      <c r="H1487" t="str">
        <v>BOMBE</v>
      </c>
      <c r="I1487" t="str">
        <v>SPHERIQUE</v>
      </c>
      <c r="J1487">
        <v>75</v>
      </c>
      <c r="K1487" t="str">
        <v>MI / MI</v>
      </c>
      <c r="L1487" t="str">
        <v>BLEU</v>
      </c>
      <c r="M1487" t="str">
        <v>CN</v>
      </c>
      <c r="N1487" t="str">
        <v>F4</v>
      </c>
      <c r="O1487" t="str">
        <v>1.3G</v>
      </c>
      <c r="P1487" t="str">
        <v>1008-F4-69252667</v>
      </c>
      <c r="Q1487">
        <v>0.14</v>
      </c>
      <c r="R1487" t="str">
        <v>3</v>
      </c>
      <c r="S1487">
        <v>75</v>
      </c>
      <c r="T1487" t="str">
        <v>F-00000300</v>
      </c>
      <c r="U1487">
        <v>1216</v>
      </c>
      <c r="V1487">
        <v>1.3</v>
      </c>
      <c r="W1487">
        <v>0</v>
      </c>
      <c r="X1487" t="str">
        <v>https://youtu.be/mjz2u7U2Mhw</v>
      </c>
    </row>
    <row r="1488">
      <c r="A1488" t="str">
        <v>AutoTable</v>
      </c>
      <c r="D1488" t="str">
        <v>92075-59</v>
      </c>
      <c r="E1488" t="str">
        <v>BBE Ø75 MI ROUGE MI FILET D'ARGENT</v>
      </c>
      <c r="F1488" t="str">
        <v>1</v>
      </c>
      <c r="G1488" t="str">
        <v/>
      </c>
      <c r="H1488" t="str">
        <v>BOMBE</v>
      </c>
      <c r="I1488" t="str">
        <v>SPHERIQUE</v>
      </c>
      <c r="J1488">
        <v>75</v>
      </c>
      <c r="K1488" t="str">
        <v>MI / MI</v>
      </c>
      <c r="L1488" t="str">
        <v>ROUGE</v>
      </c>
      <c r="M1488" t="str">
        <v>CN</v>
      </c>
      <c r="N1488" t="str">
        <v>F4</v>
      </c>
      <c r="O1488" t="str">
        <v>1.3G</v>
      </c>
      <c r="P1488" t="str">
        <v>1008-F4-69252667</v>
      </c>
      <c r="Q1488">
        <v>0.14</v>
      </c>
      <c r="R1488" t="str">
        <v>3</v>
      </c>
      <c r="S1488">
        <v>75</v>
      </c>
      <c r="T1488" t="str">
        <v>F-00000300</v>
      </c>
      <c r="U1488">
        <v>1013</v>
      </c>
      <c r="V1488">
        <v>1.29</v>
      </c>
      <c r="W1488">
        <v>0</v>
      </c>
      <c r="X1488" t="str">
        <v>https://youtu.be/R24g72h-sVk</v>
      </c>
    </row>
    <row r="1489">
      <c r="A1489" t="str">
        <v>AutoTable</v>
      </c>
      <c r="D1489" t="str">
        <v>92110-06</v>
      </c>
      <c r="E1489" t="str">
        <v>BBE Ø100 MI ROUGE MI BLEU + TC ARGENT</v>
      </c>
      <c r="F1489" t="str">
        <v>1</v>
      </c>
      <c r="G1489" t="str">
        <v/>
      </c>
      <c r="H1489" t="str">
        <v>BOMBE</v>
      </c>
      <c r="I1489" t="str">
        <v>SPHERIQUE</v>
      </c>
      <c r="J1489">
        <v>100</v>
      </c>
      <c r="K1489" t="str">
        <v>FORME</v>
      </c>
      <c r="L1489" t="str">
        <v>TRICOLORE</v>
      </c>
      <c r="M1489" t="str">
        <v>CN</v>
      </c>
      <c r="N1489" t="str">
        <v>F4</v>
      </c>
      <c r="O1489" t="str">
        <v>1.3G</v>
      </c>
      <c r="P1489" t="str">
        <v>1008-F4-69252665</v>
      </c>
      <c r="Q1489">
        <v>0.327</v>
      </c>
      <c r="R1489" t="str">
        <v>3,5</v>
      </c>
      <c r="S1489">
        <v>100</v>
      </c>
      <c r="T1489" t="str">
        <v>F-00000300</v>
      </c>
      <c r="U1489">
        <v>375</v>
      </c>
      <c r="V1489">
        <v>2.31043</v>
      </c>
      <c r="W1489">
        <v>0</v>
      </c>
      <c r="X1489" t="str">
        <v>https://youtu.be/NjwDmnp2aNA</v>
      </c>
    </row>
    <row r="1490">
      <c r="A1490" t="str">
        <v>AutoTable</v>
      </c>
      <c r="D1490" t="str">
        <v>92112-06</v>
      </c>
      <c r="E1490" t="str">
        <v>BOMBE Ø125 TRONC ARGENT + BOMBE ROUGE/ BLEU</v>
      </c>
      <c r="F1490" t="str">
        <v>OPPORTUNITE</v>
      </c>
      <c r="G1490" t="str">
        <v/>
      </c>
      <c r="H1490" t="str">
        <v>BOMBE</v>
      </c>
      <c r="I1490" t="str">
        <v>SPHERIQUE</v>
      </c>
      <c r="J1490">
        <v>125</v>
      </c>
      <c r="K1490" t="str">
        <v>PIVOINE TRONC</v>
      </c>
      <c r="L1490" t="str">
        <v>TRICOLORE</v>
      </c>
      <c r="M1490" t="str">
        <v>CN</v>
      </c>
      <c r="N1490" t="str">
        <v>F4</v>
      </c>
      <c r="O1490" t="str">
        <v>1.3G</v>
      </c>
      <c r="P1490" t="str">
        <v>1008-F4-69253205</v>
      </c>
      <c r="Q1490">
        <v>0.678</v>
      </c>
      <c r="R1490" t="str">
        <v>3,8</v>
      </c>
      <c r="S1490">
        <v>125</v>
      </c>
      <c r="T1490" t="str">
        <v>F-00000300</v>
      </c>
      <c r="U1490">
        <v>70</v>
      </c>
      <c r="V1490">
        <v>3.98</v>
      </c>
      <c r="W1490">
        <v>8</v>
      </c>
      <c r="X1490" t="str">
        <v/>
      </c>
    </row>
    <row r="1491">
      <c r="A1491" t="str">
        <v>AutoTable</v>
      </c>
      <c r="D1491" t="str">
        <v>92115-21</v>
      </c>
      <c r="E1491" t="str">
        <v>BOMBE Ø150 TRONC + 1/2 CITRON 1/2 VIOLET</v>
      </c>
      <c r="F1491" t="str">
        <v>OPPORTUNITE</v>
      </c>
      <c r="G1491" t="str">
        <v/>
      </c>
      <c r="H1491" t="str">
        <v>BOMBE</v>
      </c>
      <c r="I1491" t="str">
        <v>SPHERIQUE</v>
      </c>
      <c r="J1491">
        <v>150</v>
      </c>
      <c r="K1491" t="str">
        <v>PIVOINE TRONC</v>
      </c>
      <c r="L1491" t="str">
        <v>JAUNE</v>
      </c>
      <c r="M1491" t="str">
        <v>CN</v>
      </c>
      <c r="N1491" t="str">
        <v>F4</v>
      </c>
      <c r="O1491" t="str">
        <v>1.3G</v>
      </c>
      <c r="P1491" t="str">
        <v>1008-F4-69253207</v>
      </c>
      <c r="Q1491">
        <v>1.07</v>
      </c>
      <c r="R1491" t="str">
        <v>4,2</v>
      </c>
      <c r="S1491">
        <v>150</v>
      </c>
      <c r="T1491" t="str">
        <v>F-00000300</v>
      </c>
      <c r="U1491">
        <v>65</v>
      </c>
      <c r="V1491">
        <v>5.45</v>
      </c>
      <c r="W1491">
        <v>0</v>
      </c>
      <c r="X1491" t="str">
        <v/>
      </c>
    </row>
    <row r="1492">
      <c r="A1492" t="str">
        <v>AutoTable</v>
      </c>
      <c r="D1492" t="str">
        <v>92175-06</v>
      </c>
      <c r="E1492" t="str">
        <v>BBE Ø75 MI ROUGE MI BLEUE + TC ARGENT</v>
      </c>
      <c r="F1492" t="str">
        <v>1</v>
      </c>
      <c r="G1492" t="str">
        <v/>
      </c>
      <c r="H1492" t="str">
        <v>BOMBE</v>
      </c>
      <c r="I1492" t="str">
        <v>SPHERIQUE</v>
      </c>
      <c r="J1492">
        <v>75</v>
      </c>
      <c r="K1492" t="str">
        <v>MI / MI</v>
      </c>
      <c r="L1492" t="str">
        <v>TRICOLORE</v>
      </c>
      <c r="M1492" t="str">
        <v>CN</v>
      </c>
      <c r="N1492" t="str">
        <v>F4</v>
      </c>
      <c r="O1492" t="str">
        <v>1.3G</v>
      </c>
      <c r="P1492" t="str">
        <v>1008-F4-69252667</v>
      </c>
      <c r="Q1492">
        <v>0.146</v>
      </c>
      <c r="R1492" t="str">
        <v>3</v>
      </c>
      <c r="S1492">
        <v>75</v>
      </c>
      <c r="T1492" t="str">
        <v>F-00000300</v>
      </c>
      <c r="U1492">
        <v>2324</v>
      </c>
      <c r="V1492">
        <v>1.2273</v>
      </c>
      <c r="W1492">
        <v>0</v>
      </c>
      <c r="X1492" t="str">
        <v>https://tinyurl.com/yyu9h8my</v>
      </c>
    </row>
    <row r="1493">
      <c r="A1493" t="str">
        <v>AutoTable</v>
      </c>
      <c r="D1493" t="str">
        <v>92310-02</v>
      </c>
      <c r="E1493" t="str">
        <v>BBE Ø100 PAPILLONS CENTRE BLEU</v>
      </c>
      <c r="F1493" t="str">
        <v>1</v>
      </c>
      <c r="G1493" t="str">
        <v/>
      </c>
      <c r="H1493" t="str">
        <v>BOMBE</v>
      </c>
      <c r="I1493" t="str">
        <v>SPHERIQUE</v>
      </c>
      <c r="J1493">
        <v>100</v>
      </c>
      <c r="K1493" t="str">
        <v>SERPENTEAUX</v>
      </c>
      <c r="L1493" t="str">
        <v>BLEU</v>
      </c>
      <c r="M1493" t="str">
        <v>CN</v>
      </c>
      <c r="N1493" t="str">
        <v>F4</v>
      </c>
      <c r="O1493" t="str">
        <v>1.3G</v>
      </c>
      <c r="P1493" t="str">
        <v>1008-F4-69252665</v>
      </c>
      <c r="Q1493">
        <v>0.345</v>
      </c>
      <c r="R1493" t="str">
        <v>3,5</v>
      </c>
      <c r="S1493">
        <v>100</v>
      </c>
      <c r="T1493" t="str">
        <v>F-00000300</v>
      </c>
      <c r="U1493">
        <v>125</v>
      </c>
      <c r="V1493">
        <v>1.92</v>
      </c>
      <c r="W1493">
        <v>6</v>
      </c>
      <c r="X1493" t="str">
        <v/>
      </c>
    </row>
    <row r="1494">
      <c r="A1494" t="str">
        <v>AutoTable</v>
      </c>
      <c r="D1494" t="str">
        <v>92310-06</v>
      </c>
      <c r="E1494" t="str">
        <v>BBE Ø100 PAPILLONS CENTRE ROUGE</v>
      </c>
      <c r="F1494" t="str">
        <v>1</v>
      </c>
      <c r="G1494" t="str">
        <v/>
      </c>
      <c r="H1494" t="str">
        <v>BOMBE</v>
      </c>
      <c r="I1494" t="str">
        <v>SPHERIQUE</v>
      </c>
      <c r="J1494">
        <v>100</v>
      </c>
      <c r="K1494" t="str">
        <v>SERPENTEAUX</v>
      </c>
      <c r="L1494" t="str">
        <v>ROUGE</v>
      </c>
      <c r="M1494" t="str">
        <v>CN</v>
      </c>
      <c r="N1494" t="str">
        <v>F4</v>
      </c>
      <c r="O1494" t="str">
        <v>1.3G</v>
      </c>
      <c r="P1494" t="str">
        <v>1008-F4-69252665</v>
      </c>
      <c r="Q1494">
        <v>0.345</v>
      </c>
      <c r="R1494" t="str">
        <v>3,5</v>
      </c>
      <c r="S1494">
        <v>100</v>
      </c>
      <c r="T1494" t="str">
        <v>F-00000300</v>
      </c>
      <c r="U1494">
        <v>440</v>
      </c>
      <c r="V1494">
        <v>1.92</v>
      </c>
      <c r="W1494">
        <v>16</v>
      </c>
      <c r="X1494" t="str">
        <v>https://youtu.be/SWeVsHjvQ7k</v>
      </c>
    </row>
    <row r="1495">
      <c r="A1495" t="str">
        <v>AutoTable</v>
      </c>
      <c r="D1495" t="str">
        <v>92310-26</v>
      </c>
      <c r="E1495" t="str">
        <v>BOMBE 100 MM CERCLE FILET D'OR PISTIL CLIGNOTANT R</v>
      </c>
      <c r="F1495" t="str">
        <v>ANCIENNES REFS</v>
      </c>
      <c r="G1495" t="str">
        <v/>
      </c>
      <c r="H1495" t="str">
        <v>BOMBE</v>
      </c>
      <c r="I1495" t="str">
        <v>SPHERIQUE</v>
      </c>
      <c r="J1495">
        <v>100</v>
      </c>
      <c r="K1495" t="str">
        <v>GEOMETRIE CERCLE</v>
      </c>
      <c r="L1495" t="str">
        <v>OR</v>
      </c>
      <c r="M1495" t="str">
        <v>CN</v>
      </c>
      <c r="N1495" t="str">
        <v>F4</v>
      </c>
      <c r="O1495" t="str">
        <v>1.3G</v>
      </c>
      <c r="P1495" t="str">
        <v>1008-F4-69252665</v>
      </c>
      <c r="Q1495">
        <v>0.345</v>
      </c>
      <c r="R1495" t="str">
        <v>3,5</v>
      </c>
      <c r="S1495">
        <v>100</v>
      </c>
      <c r="T1495" t="str">
        <v>F-00000300</v>
      </c>
      <c r="U1495">
        <v>0</v>
      </c>
      <c r="V1495">
        <v>2.01</v>
      </c>
      <c r="W1495">
        <v>0</v>
      </c>
      <c r="X1495" t="str">
        <v/>
      </c>
    </row>
    <row r="1496">
      <c r="A1496" t="str">
        <v>AutoTable</v>
      </c>
      <c r="D1496" t="str">
        <v>92310-87</v>
      </c>
      <c r="E1496" t="str">
        <v>BBE Ø100 TROIS CERCLES CROISÉS B/B/R CTRE FRISSON</v>
      </c>
      <c r="F1496" t="str">
        <v>1</v>
      </c>
      <c r="G1496" t="str">
        <v/>
      </c>
      <c r="H1496" t="str">
        <v>BOMBE</v>
      </c>
      <c r="I1496" t="str">
        <v>SPHERIQUE</v>
      </c>
      <c r="J1496">
        <v>100</v>
      </c>
      <c r="K1496" t="str">
        <v>FORME</v>
      </c>
      <c r="L1496" t="str">
        <v>TRICOLORE</v>
      </c>
      <c r="M1496" t="str">
        <v>CN</v>
      </c>
      <c r="N1496" t="str">
        <v>F4</v>
      </c>
      <c r="O1496" t="str">
        <v>1.3G</v>
      </c>
      <c r="P1496" t="str">
        <v>1008-F4-69252665</v>
      </c>
      <c r="Q1496">
        <v>0.345</v>
      </c>
      <c r="R1496" t="str">
        <v>3,5</v>
      </c>
      <c r="S1496">
        <v>100</v>
      </c>
      <c r="T1496" t="str">
        <v>F-00000300</v>
      </c>
      <c r="U1496">
        <v>673</v>
      </c>
      <c r="V1496">
        <v>2.01674</v>
      </c>
      <c r="W1496">
        <v>3</v>
      </c>
      <c r="X1496" t="str">
        <v/>
      </c>
    </row>
    <row r="1497">
      <c r="A1497" t="str">
        <v>AutoTable</v>
      </c>
      <c r="D1497" t="str">
        <v>92312-26</v>
      </c>
      <c r="E1497" t="str">
        <v>BOMBE Ø125 CERCLE FILET D'OR PISTIL CLIGNOTANT R</v>
      </c>
      <c r="F1497" t="str">
        <v>ANCIENNES REFS</v>
      </c>
      <c r="G1497" t="str">
        <v/>
      </c>
      <c r="H1497" t="str">
        <v>BOMBE</v>
      </c>
      <c r="I1497" t="str">
        <v>SPHERIQUE</v>
      </c>
      <c r="J1497">
        <v>125</v>
      </c>
      <c r="K1497" t="str">
        <v>GEOMETRIE CERCLE</v>
      </c>
      <c r="L1497" t="str">
        <v>OR</v>
      </c>
      <c r="M1497" t="str">
        <v>CN</v>
      </c>
      <c r="N1497" t="str">
        <v>F4</v>
      </c>
      <c r="O1497" t="str">
        <v>1.3G</v>
      </c>
      <c r="P1497" t="str">
        <v>1008-F4-69253205</v>
      </c>
      <c r="Q1497">
        <v>0.695</v>
      </c>
      <c r="R1497" t="str">
        <v>3,8</v>
      </c>
      <c r="S1497">
        <v>125</v>
      </c>
      <c r="T1497" t="str">
        <v>F-00000300</v>
      </c>
      <c r="U1497">
        <v>0</v>
      </c>
      <c r="V1497">
        <v>3.42</v>
      </c>
      <c r="W1497">
        <v>0</v>
      </c>
      <c r="X1497" t="str">
        <v/>
      </c>
    </row>
    <row r="1498">
      <c r="A1498" t="str">
        <v>AutoTable</v>
      </c>
      <c r="D1498" t="str">
        <v>92312-84</v>
      </c>
      <c r="E1498" t="str">
        <v>BOMBE Ø125 DOUBLE PALME ET FRISSON</v>
      </c>
      <c r="F1498" t="str">
        <v>ANCIENNES REFS</v>
      </c>
      <c r="G1498" t="str">
        <v/>
      </c>
      <c r="H1498" t="str">
        <v>BOMBE</v>
      </c>
      <c r="I1498" t="str">
        <v>SPHERIQUE</v>
      </c>
      <c r="J1498">
        <v>125</v>
      </c>
      <c r="K1498" t="str">
        <v>PIVOINE</v>
      </c>
      <c r="L1498" t="str">
        <v>FRISSON</v>
      </c>
      <c r="M1498" t="str">
        <v>CN</v>
      </c>
      <c r="N1498" t="str">
        <v>F4</v>
      </c>
      <c r="O1498" t="str">
        <v>1.3G</v>
      </c>
      <c r="P1498" t="str">
        <v>1008-F4-69253205</v>
      </c>
      <c r="Q1498">
        <v>0.695</v>
      </c>
      <c r="R1498" t="str">
        <v>3,8</v>
      </c>
      <c r="S1498">
        <v>125</v>
      </c>
      <c r="T1498" t="str">
        <v>F-00000300</v>
      </c>
      <c r="U1498">
        <v>0</v>
      </c>
      <c r="V1498">
        <v>4.795</v>
      </c>
      <c r="W1498">
        <v>0</v>
      </c>
      <c r="X1498" t="str">
        <v/>
      </c>
    </row>
    <row r="1499">
      <c r="A1499" t="str">
        <v>AutoTable</v>
      </c>
      <c r="D1499" t="str">
        <v>92315-87</v>
      </c>
      <c r="E1499" t="str">
        <v>BBE Ø150 3 CERCLES RGE/BLEU/VERT + CTRE ŒUF DE D.</v>
      </c>
      <c r="F1499" t="str">
        <v>1</v>
      </c>
      <c r="G1499" t="str">
        <v/>
      </c>
      <c r="H1499" t="str">
        <v>BOMBE</v>
      </c>
      <c r="I1499" t="str">
        <v>SPHERIQUE</v>
      </c>
      <c r="J1499">
        <v>150</v>
      </c>
      <c r="K1499" t="str">
        <v>FORME</v>
      </c>
      <c r="L1499" t="str">
        <v>MULTICOLORE</v>
      </c>
      <c r="M1499" t="str">
        <v>CN</v>
      </c>
      <c r="N1499" t="str">
        <v>F4</v>
      </c>
      <c r="O1499" t="str">
        <v>1.3G</v>
      </c>
      <c r="P1499" t="str">
        <v>1008-F4-69253207</v>
      </c>
      <c r="Q1499">
        <v>1.1</v>
      </c>
      <c r="R1499" t="str">
        <v>4</v>
      </c>
      <c r="S1499">
        <v>150</v>
      </c>
      <c r="T1499" t="str">
        <v>F-00000300</v>
      </c>
      <c r="U1499">
        <v>14</v>
      </c>
      <c r="V1499">
        <v>0</v>
      </c>
      <c r="W1499">
        <v>0</v>
      </c>
      <c r="X1499" t="str">
        <v>https://tinyurl.com/y3uay5sb</v>
      </c>
    </row>
    <row r="1500">
      <c r="A1500" t="str">
        <v>AutoTable</v>
      </c>
      <c r="D1500" t="str">
        <v>93010-27</v>
      </c>
      <c r="E1500" t="str">
        <v>BOMBE Ø100 TRONC PALMIER FILET D'OR</v>
      </c>
      <c r="F1500" t="str">
        <v>ANCIENNES REFS</v>
      </c>
      <c r="G1500" t="str">
        <v/>
      </c>
      <c r="H1500" t="str">
        <v>BOMBE</v>
      </c>
      <c r="I1500" t="str">
        <v>SPHERIQUE</v>
      </c>
      <c r="J1500">
        <v>100</v>
      </c>
      <c r="K1500" t="str">
        <v>PIVOINE TRONC</v>
      </c>
      <c r="L1500" t="str">
        <v>OR</v>
      </c>
      <c r="M1500" t="str">
        <v>CN</v>
      </c>
      <c r="N1500" t="str">
        <v>F4</v>
      </c>
      <c r="O1500" t="str">
        <v>1.3G</v>
      </c>
      <c r="P1500" t="str">
        <v>1008-F4-69252665</v>
      </c>
      <c r="Q1500">
        <v>0.32</v>
      </c>
      <c r="R1500" t="str">
        <v>3,5</v>
      </c>
      <c r="S1500">
        <v>100</v>
      </c>
      <c r="T1500" t="str">
        <v>F-00000300</v>
      </c>
      <c r="U1500">
        <v>0</v>
      </c>
      <c r="V1500">
        <v>2.58</v>
      </c>
      <c r="W1500">
        <v>0</v>
      </c>
      <c r="X1500" t="str">
        <v/>
      </c>
    </row>
    <row r="1501">
      <c r="A1501" t="str">
        <v>AutoTable</v>
      </c>
      <c r="D1501" t="str">
        <v>93012-10</v>
      </c>
      <c r="E1501" t="str">
        <v>BOMBE Ø125 TRONC + ARAIGNEE VIOLET</v>
      </c>
      <c r="F1501" t="str">
        <v>OPPORTUNITE</v>
      </c>
      <c r="G1501" t="str">
        <v/>
      </c>
      <c r="H1501" t="str">
        <v>BOMBE</v>
      </c>
      <c r="I1501" t="str">
        <v>SPHERIQUE</v>
      </c>
      <c r="J1501">
        <v>125</v>
      </c>
      <c r="K1501" t="str">
        <v>ARAIGNEE TRONC</v>
      </c>
      <c r="L1501" t="str">
        <v>VIOLET</v>
      </c>
      <c r="M1501" t="str">
        <v>CN</v>
      </c>
      <c r="N1501" t="str">
        <v>F4</v>
      </c>
      <c r="O1501" t="str">
        <v>1.3G</v>
      </c>
      <c r="P1501" t="str">
        <v>1008-F4-69253205</v>
      </c>
      <c r="Q1501">
        <v>0.66</v>
      </c>
      <c r="R1501" t="str">
        <v>3,8</v>
      </c>
      <c r="S1501">
        <v>125</v>
      </c>
      <c r="T1501" t="str">
        <v>F-00000300</v>
      </c>
      <c r="U1501">
        <v>9</v>
      </c>
      <c r="V1501">
        <v>3.98</v>
      </c>
      <c r="W1501">
        <v>3</v>
      </c>
      <c r="X1501" t="str">
        <v/>
      </c>
    </row>
    <row r="1502">
      <c r="A1502" t="str">
        <v>AutoTable</v>
      </c>
      <c r="D1502" t="str">
        <v>93075-09</v>
      </c>
      <c r="E1502" t="str">
        <v>BOMBE Ø75 ARAIGNEE PAILLETE ARGENT</v>
      </c>
      <c r="F1502" t="str">
        <v>ANCIENNES REFS</v>
      </c>
      <c r="G1502" t="str">
        <v/>
      </c>
      <c r="H1502" t="str">
        <v>BOMBE</v>
      </c>
      <c r="I1502" t="str">
        <v>SPHERIQUE</v>
      </c>
      <c r="J1502">
        <v>75</v>
      </c>
      <c r="K1502" t="str">
        <v>ARAIGNEE</v>
      </c>
      <c r="L1502" t="str">
        <v>ARGENT</v>
      </c>
      <c r="M1502" t="str">
        <v>CN</v>
      </c>
      <c r="N1502" t="str">
        <v>F4</v>
      </c>
      <c r="O1502" t="str">
        <v>1.3G</v>
      </c>
      <c r="P1502" t="str">
        <v>1008-F4-69252667</v>
      </c>
      <c r="Q1502">
        <v>0.143</v>
      </c>
      <c r="R1502" t="str">
        <v>3</v>
      </c>
      <c r="S1502">
        <v>75</v>
      </c>
      <c r="T1502" t="str">
        <v>F-00000300</v>
      </c>
      <c r="U1502">
        <v>0</v>
      </c>
      <c r="V1502">
        <v>1.56</v>
      </c>
      <c r="W1502">
        <v>0</v>
      </c>
      <c r="X1502" t="str">
        <v/>
      </c>
    </row>
    <row r="1503">
      <c r="A1503" t="str">
        <v>AutoTable</v>
      </c>
      <c r="D1503" t="str">
        <v>93112-01</v>
      </c>
      <c r="E1503" t="str">
        <v>BOMBE Ø125 TRONC + FRISSON BLANC</v>
      </c>
      <c r="F1503" t="str">
        <v>ANCIENNES REFS</v>
      </c>
      <c r="G1503" t="str">
        <v/>
      </c>
      <c r="H1503" t="str">
        <v>BOMBE</v>
      </c>
      <c r="I1503" t="str">
        <v>SPHERIQUE</v>
      </c>
      <c r="J1503">
        <v>125</v>
      </c>
      <c r="K1503" t="str">
        <v>ARAIGNEE TRONC</v>
      </c>
      <c r="L1503" t="str">
        <v>FRISSON</v>
      </c>
      <c r="M1503" t="str">
        <v>CN</v>
      </c>
      <c r="N1503" t="str">
        <v>F4</v>
      </c>
      <c r="O1503" t="str">
        <v>1.3G</v>
      </c>
      <c r="P1503" t="str">
        <v>1008-F4-69253205</v>
      </c>
      <c r="Q1503">
        <v>0.678</v>
      </c>
      <c r="R1503" t="str">
        <v>3,8</v>
      </c>
      <c r="S1503">
        <v>125</v>
      </c>
      <c r="T1503" t="str">
        <v>F-00000300</v>
      </c>
      <c r="U1503">
        <v>0</v>
      </c>
      <c r="V1503">
        <v>3.52</v>
      </c>
      <c r="W1503">
        <v>0</v>
      </c>
      <c r="X1503" t="str">
        <v/>
      </c>
    </row>
    <row r="1504">
      <c r="A1504" t="str">
        <v>AutoTable</v>
      </c>
      <c r="D1504" t="str">
        <v>93112-05</v>
      </c>
      <c r="E1504" t="str">
        <v>BOMBE Ø125 TRONC + ARAIGNEE VERTE</v>
      </c>
      <c r="F1504" t="str">
        <v>OPPORTUNITE</v>
      </c>
      <c r="G1504" t="str">
        <v/>
      </c>
      <c r="H1504" t="str">
        <v>BOMBE</v>
      </c>
      <c r="I1504" t="str">
        <v>SPHERIQUE</v>
      </c>
      <c r="J1504">
        <v>125</v>
      </c>
      <c r="K1504" t="str">
        <v>ARAIGNEE TRONC</v>
      </c>
      <c r="L1504" t="str">
        <v>VERT</v>
      </c>
      <c r="M1504" t="str">
        <v>CN</v>
      </c>
      <c r="N1504" t="str">
        <v>F4</v>
      </c>
      <c r="O1504" t="str">
        <v>1.3G</v>
      </c>
      <c r="P1504" t="str">
        <v>1008-F4-69253205</v>
      </c>
      <c r="Q1504">
        <v>0.66</v>
      </c>
      <c r="R1504" t="str">
        <v>3,8</v>
      </c>
      <c r="S1504">
        <v>125</v>
      </c>
      <c r="T1504" t="str">
        <v>F-00000300</v>
      </c>
      <c r="U1504">
        <v>210</v>
      </c>
      <c r="V1504">
        <v>3.91</v>
      </c>
      <c r="W1504">
        <v>0</v>
      </c>
      <c r="X1504" t="str">
        <v/>
      </c>
    </row>
    <row r="1505">
      <c r="A1505" t="str">
        <v>AutoTable</v>
      </c>
      <c r="D1505" t="str">
        <v>93115-05</v>
      </c>
      <c r="E1505" t="str">
        <v>BOMBE Ø150 ARAIGNEE VERTE AVEC TRONC</v>
      </c>
      <c r="F1505" t="str">
        <v>OPPORTUNITE</v>
      </c>
      <c r="G1505" t="str">
        <v/>
      </c>
      <c r="H1505" t="str">
        <v>BOMBE</v>
      </c>
      <c r="I1505" t="str">
        <v>SPHERIQUE</v>
      </c>
      <c r="J1505">
        <v>150</v>
      </c>
      <c r="K1505" t="str">
        <v>ARAIGNEE TRONC</v>
      </c>
      <c r="L1505" t="str">
        <v>VERT</v>
      </c>
      <c r="M1505" t="str">
        <v>CN</v>
      </c>
      <c r="N1505" t="str">
        <v>F4</v>
      </c>
      <c r="O1505" t="str">
        <v>1.3G</v>
      </c>
      <c r="P1505" t="str">
        <v>1008-F4-69253207</v>
      </c>
      <c r="Q1505">
        <v>1.05</v>
      </c>
      <c r="R1505" t="str">
        <v>4</v>
      </c>
      <c r="S1505">
        <v>150</v>
      </c>
      <c r="T1505" t="str">
        <v>F-00000300</v>
      </c>
      <c r="U1505">
        <v>73</v>
      </c>
      <c r="V1505">
        <v>7.61</v>
      </c>
      <c r="W1505">
        <v>0</v>
      </c>
      <c r="X1505" t="str">
        <v/>
      </c>
    </row>
    <row r="1506">
      <c r="A1506" t="str">
        <v>AutoTable</v>
      </c>
      <c r="D1506" t="str">
        <v>93115-09</v>
      </c>
      <c r="E1506" t="str">
        <v>BOMBE Ø150 ARAIGNEE ARGENT AVEC TRONC</v>
      </c>
      <c r="F1506" t="str">
        <v>OPPORTUNITE</v>
      </c>
      <c r="G1506" t="str">
        <v/>
      </c>
      <c r="H1506" t="str">
        <v>BOMBE</v>
      </c>
      <c r="I1506" t="str">
        <v>SPHERIQUE</v>
      </c>
      <c r="J1506">
        <v>150</v>
      </c>
      <c r="K1506" t="str">
        <v>ARAIGNEE TRONC</v>
      </c>
      <c r="L1506" t="str">
        <v>ARGENT</v>
      </c>
      <c r="M1506" t="str">
        <v>CN</v>
      </c>
      <c r="N1506" t="str">
        <v>F4</v>
      </c>
      <c r="O1506" t="str">
        <v>1.3G</v>
      </c>
      <c r="P1506" t="str">
        <v>1008-F4-69253207</v>
      </c>
      <c r="Q1506">
        <v>1.07</v>
      </c>
      <c r="R1506" t="str">
        <v>4</v>
      </c>
      <c r="S1506">
        <v>150</v>
      </c>
      <c r="T1506" t="str">
        <v>F-00000300</v>
      </c>
      <c r="U1506">
        <v>23</v>
      </c>
      <c r="V1506">
        <v>6.64</v>
      </c>
      <c r="W1506">
        <v>10</v>
      </c>
      <c r="X1506" t="str">
        <v/>
      </c>
    </row>
    <row r="1507">
      <c r="A1507" t="str">
        <v>AutoTable</v>
      </c>
      <c r="D1507" t="str">
        <v>93115-19</v>
      </c>
      <c r="E1507" t="str">
        <v>BOMBE Ø150 TRONC + FILET D'ARGENT</v>
      </c>
      <c r="F1507" t="str">
        <v>ANCIENNES REFS</v>
      </c>
      <c r="G1507" t="str">
        <v/>
      </c>
      <c r="H1507" t="str">
        <v>BOMBE</v>
      </c>
      <c r="I1507" t="str">
        <v>SPHERIQUE</v>
      </c>
      <c r="J1507">
        <v>150</v>
      </c>
      <c r="K1507" t="str">
        <v>PIVOINE TRONC</v>
      </c>
      <c r="L1507" t="str">
        <v>ARGENT</v>
      </c>
      <c r="M1507" t="str">
        <v>CN</v>
      </c>
      <c r="N1507" t="str">
        <v>F4</v>
      </c>
      <c r="O1507" t="str">
        <v>1.3G</v>
      </c>
      <c r="P1507" t="str">
        <v>1008-F4-69253207</v>
      </c>
      <c r="Q1507">
        <v>1.07</v>
      </c>
      <c r="R1507" t="str">
        <v>4,2</v>
      </c>
      <c r="S1507">
        <v>150</v>
      </c>
      <c r="T1507" t="str">
        <v>F-00000300</v>
      </c>
      <c r="U1507">
        <v>0</v>
      </c>
      <c r="V1507">
        <v>7.42</v>
      </c>
      <c r="W1507">
        <v>0</v>
      </c>
      <c r="X1507" t="str">
        <v/>
      </c>
    </row>
    <row r="1508">
      <c r="A1508" t="str">
        <v>AutoTable</v>
      </c>
      <c r="D1508" t="str">
        <v>93210-60</v>
      </c>
      <c r="E1508" t="str">
        <v>BOMBE 100 MM TRONC PALMIER FILET D'OR A CHGT BLEU</v>
      </c>
      <c r="F1508" t="str">
        <v>ANCIENNES REFS</v>
      </c>
      <c r="G1508" t="str">
        <v/>
      </c>
      <c r="H1508" t="str">
        <v>BOMBE</v>
      </c>
      <c r="I1508" t="str">
        <v>SPHERIQUE</v>
      </c>
      <c r="J1508">
        <v>100</v>
      </c>
      <c r="K1508" t="str">
        <v>PIVOINE TRONC</v>
      </c>
      <c r="L1508" t="str">
        <v>OR</v>
      </c>
      <c r="M1508" t="str">
        <v>CN</v>
      </c>
      <c r="N1508" t="str">
        <v>F4</v>
      </c>
      <c r="O1508" t="str">
        <v>1.3G</v>
      </c>
      <c r="P1508" t="str">
        <v>1008-F4-69252665</v>
      </c>
      <c r="Q1508">
        <v>0.32</v>
      </c>
      <c r="R1508" t="str">
        <v>5</v>
      </c>
      <c r="S1508">
        <v>100</v>
      </c>
      <c r="T1508" t="str">
        <v>F-00000300</v>
      </c>
      <c r="U1508">
        <v>0</v>
      </c>
      <c r="V1508">
        <v>2.58</v>
      </c>
      <c r="W1508">
        <v>0</v>
      </c>
      <c r="X1508" t="str">
        <v/>
      </c>
    </row>
    <row r="1509">
      <c r="A1509" t="str">
        <v>AutoTable</v>
      </c>
      <c r="D1509" t="str">
        <v>93375-10</v>
      </c>
      <c r="E1509" t="str">
        <v>BOMBE Ø75 ARAIGNEE VIOLETTE PISTIL FRISSON</v>
      </c>
      <c r="F1509" t="str">
        <v>ANCIENNES REFS</v>
      </c>
      <c r="G1509" t="str">
        <v/>
      </c>
      <c r="H1509" t="str">
        <v>BOMBE</v>
      </c>
      <c r="I1509" t="str">
        <v>SPHERIQUE</v>
      </c>
      <c r="J1509">
        <v>75</v>
      </c>
      <c r="K1509" t="str">
        <v>ARAIGNEE PISTIL</v>
      </c>
      <c r="L1509" t="str">
        <v>VIOLET</v>
      </c>
      <c r="M1509" t="str">
        <v>CN</v>
      </c>
      <c r="N1509" t="str">
        <v>F4</v>
      </c>
      <c r="O1509" t="str">
        <v>1.3G</v>
      </c>
      <c r="P1509" t="str">
        <v>1008-F4-69252667</v>
      </c>
      <c r="Q1509">
        <v>0.15</v>
      </c>
      <c r="R1509" t="str">
        <v>3</v>
      </c>
      <c r="S1509">
        <v>75</v>
      </c>
      <c r="T1509" t="str">
        <v>F-00000300</v>
      </c>
      <c r="U1509">
        <v>0</v>
      </c>
      <c r="V1509">
        <v>1.1145</v>
      </c>
      <c r="W1509">
        <v>0</v>
      </c>
      <c r="X1509" t="str">
        <v/>
      </c>
    </row>
    <row r="1510">
      <c r="A1510" t="str">
        <v>AutoTable</v>
      </c>
      <c r="D1510" t="str">
        <v>93375-46</v>
      </c>
      <c r="E1510" t="str">
        <v>BOMBE Ø75 ARAIGNEE ROUGE PISTIL CLIGNOTANT VERT</v>
      </c>
      <c r="F1510" t="str">
        <v>ANCIENNES REFS</v>
      </c>
      <c r="G1510" t="str">
        <v/>
      </c>
      <c r="H1510" t="str">
        <v>BOMBE</v>
      </c>
      <c r="I1510" t="str">
        <v>SPHERIQUE</v>
      </c>
      <c r="J1510">
        <v>75</v>
      </c>
      <c r="K1510" t="str">
        <v>ARAIGNEE PISTIL</v>
      </c>
      <c r="L1510" t="str">
        <v>ROUGE</v>
      </c>
      <c r="M1510" t="str">
        <v>CN</v>
      </c>
      <c r="N1510" t="str">
        <v>F4</v>
      </c>
      <c r="O1510" t="str">
        <v>1.3G</v>
      </c>
      <c r="P1510" t="str">
        <v>1008-F4-69252667</v>
      </c>
      <c r="Q1510">
        <v>0.15</v>
      </c>
      <c r="R1510" t="str">
        <v>3</v>
      </c>
      <c r="S1510">
        <v>75</v>
      </c>
      <c r="T1510" t="str">
        <v>F-00000300</v>
      </c>
      <c r="U1510">
        <v>0</v>
      </c>
      <c r="V1510">
        <v>1.05</v>
      </c>
      <c r="W1510">
        <v>0</v>
      </c>
      <c r="X1510" t="str">
        <v/>
      </c>
    </row>
    <row r="1511">
      <c r="A1511" t="str">
        <v>AutoTable</v>
      </c>
      <c r="D1511" t="str">
        <v>93375-47</v>
      </c>
      <c r="E1511" t="str">
        <v>BOMBE Ø75  ARAIGNEE OR PISTIL CLIGNOTANT VERT</v>
      </c>
      <c r="F1511" t="str">
        <v>ANCIENNES REFS</v>
      </c>
      <c r="G1511" t="str">
        <v/>
      </c>
      <c r="H1511" t="str">
        <v>BOMBE</v>
      </c>
      <c r="I1511" t="str">
        <v>SPHERIQUE</v>
      </c>
      <c r="J1511">
        <v>75</v>
      </c>
      <c r="K1511" t="str">
        <v>ARAIGNEE PISTIL</v>
      </c>
      <c r="L1511" t="str">
        <v>OR</v>
      </c>
      <c r="M1511" t="str">
        <v>CN</v>
      </c>
      <c r="N1511" t="str">
        <v>F4</v>
      </c>
      <c r="O1511" t="str">
        <v>1.3G</v>
      </c>
      <c r="P1511" t="str">
        <v>1008-F4-69252667</v>
      </c>
      <c r="Q1511">
        <v>0.15</v>
      </c>
      <c r="R1511" t="str">
        <v>3</v>
      </c>
      <c r="S1511">
        <v>75</v>
      </c>
      <c r="T1511" t="str">
        <v>F-00000300</v>
      </c>
      <c r="U1511">
        <v>0</v>
      </c>
      <c r="V1511">
        <v>1.03</v>
      </c>
      <c r="W1511">
        <v>0</v>
      </c>
      <c r="X1511" t="str">
        <v/>
      </c>
    </row>
    <row r="1512">
      <c r="A1512" t="str">
        <v>AutoTable</v>
      </c>
      <c r="D1512" t="str">
        <v>93375-86</v>
      </c>
      <c r="E1512" t="str">
        <v>BOMBE Ø75  ARAIGNEE ROUGE PISTIL CLIGNOTANT ARGE</v>
      </c>
      <c r="F1512" t="str">
        <v>OPPORTUNITE</v>
      </c>
      <c r="G1512" t="str">
        <v/>
      </c>
      <c r="H1512" t="str">
        <v>BOMBE</v>
      </c>
      <c r="I1512" t="str">
        <v>SPHERIQUE</v>
      </c>
      <c r="J1512">
        <v>75</v>
      </c>
      <c r="K1512" t="str">
        <v>ARAIGNEE PISTIL</v>
      </c>
      <c r="L1512" t="str">
        <v>ROUGE</v>
      </c>
      <c r="M1512" t="str">
        <v>CN</v>
      </c>
      <c r="N1512" t="str">
        <v>F4</v>
      </c>
      <c r="O1512" t="str">
        <v>1.3G</v>
      </c>
      <c r="P1512" t="str">
        <v>1008-F4-69252667</v>
      </c>
      <c r="Q1512">
        <v>0.163</v>
      </c>
      <c r="R1512" t="str">
        <v>3</v>
      </c>
      <c r="S1512">
        <v>75</v>
      </c>
      <c r="T1512" t="str">
        <v>F-00000300</v>
      </c>
      <c r="U1512">
        <v>1</v>
      </c>
      <c r="V1512">
        <v>1.06</v>
      </c>
      <c r="W1512">
        <v>0</v>
      </c>
      <c r="X1512" t="str">
        <v/>
      </c>
    </row>
    <row r="1513">
      <c r="A1513" t="str">
        <v>AutoTable</v>
      </c>
      <c r="D1513" t="str">
        <v>93375-87</v>
      </c>
      <c r="E1513" t="str">
        <v>BOMBE Ø75  ARAIGNEE OR PISTIL CLIGNOTANT ARGENT</v>
      </c>
      <c r="F1513" t="str">
        <v>ANCIENNES REFS</v>
      </c>
      <c r="G1513" t="str">
        <v/>
      </c>
      <c r="H1513" t="str">
        <v>BOMBE</v>
      </c>
      <c r="I1513" t="str">
        <v>SPHERIQUE</v>
      </c>
      <c r="J1513">
        <v>75</v>
      </c>
      <c r="K1513" t="str">
        <v>ARAIGNEE PISTIL</v>
      </c>
      <c r="L1513" t="str">
        <v>OR</v>
      </c>
      <c r="M1513" t="str">
        <v>CN</v>
      </c>
      <c r="N1513" t="str">
        <v>F4</v>
      </c>
      <c r="O1513" t="str">
        <v>1.3G</v>
      </c>
      <c r="P1513" t="str">
        <v>1008-F4-69252667</v>
      </c>
      <c r="Q1513">
        <v>0.15</v>
      </c>
      <c r="R1513" t="str">
        <v>3</v>
      </c>
      <c r="S1513">
        <v>75</v>
      </c>
      <c r="T1513" t="str">
        <v>F-00000300</v>
      </c>
      <c r="U1513">
        <v>0</v>
      </c>
      <c r="V1513">
        <v>1.12</v>
      </c>
      <c r="W1513">
        <v>0</v>
      </c>
      <c r="X1513" t="str">
        <v/>
      </c>
    </row>
    <row r="1514">
      <c r="A1514" t="str">
        <v>AutoTable</v>
      </c>
      <c r="D1514" t="str">
        <v>93512-18</v>
      </c>
      <c r="E1514" t="str">
        <v>BBE Ø125 FILET D'OR + TC FILET D'OR</v>
      </c>
      <c r="F1514" t="str">
        <v>1</v>
      </c>
      <c r="G1514" t="str">
        <v/>
      </c>
      <c r="H1514" t="str">
        <v>BOMBE</v>
      </c>
      <c r="I1514" t="str">
        <v>SPHERIQUE</v>
      </c>
      <c r="J1514">
        <v>125</v>
      </c>
      <c r="K1514" t="str">
        <v>PLEUREUR</v>
      </c>
      <c r="L1514" t="str">
        <v>KAMURO</v>
      </c>
      <c r="M1514" t="str">
        <v>CN</v>
      </c>
      <c r="N1514" t="str">
        <v>F4</v>
      </c>
      <c r="O1514" t="str">
        <v>1.3G</v>
      </c>
      <c r="P1514" t="str">
        <v>1008-F4-69253205</v>
      </c>
      <c r="Q1514">
        <v>0.66</v>
      </c>
      <c r="R1514" t="str">
        <v>3,8</v>
      </c>
      <c r="S1514">
        <v>125</v>
      </c>
      <c r="T1514" t="str">
        <v>F-00000300</v>
      </c>
      <c r="U1514">
        <v>443</v>
      </c>
      <c r="V1514">
        <v>5.05196</v>
      </c>
      <c r="W1514">
        <v>27</v>
      </c>
      <c r="X1514" t="str">
        <v>https://youtu.be/tdFe0J-3gQk</v>
      </c>
    </row>
    <row r="1515">
      <c r="A1515" t="str">
        <v>AutoTable</v>
      </c>
      <c r="D1515" t="str">
        <v>93515-16</v>
      </c>
      <c r="E1515" t="str">
        <v>BOMBE Ø150  TRONC PALMIER PLUIE OR</v>
      </c>
      <c r="F1515" t="str">
        <v>ANCIENNES REFS</v>
      </c>
      <c r="G1515" t="str">
        <v/>
      </c>
      <c r="H1515" t="str">
        <v>BOMBE</v>
      </c>
      <c r="I1515" t="str">
        <v>SPHERIQUE</v>
      </c>
      <c r="J1515">
        <v>150</v>
      </c>
      <c r="K1515" t="str">
        <v>PIVOINE TRONC</v>
      </c>
      <c r="L1515" t="str">
        <v>OR</v>
      </c>
      <c r="M1515" t="str">
        <v>CN</v>
      </c>
      <c r="N1515" t="str">
        <v>F4</v>
      </c>
      <c r="O1515" t="str">
        <v>1.3G</v>
      </c>
      <c r="P1515" t="str">
        <v>1008-F4-69253207</v>
      </c>
      <c r="Q1515">
        <v>1.05</v>
      </c>
      <c r="R1515" t="str">
        <v>4</v>
      </c>
      <c r="S1515">
        <v>150</v>
      </c>
      <c r="T1515" t="str">
        <v>F-00000300</v>
      </c>
      <c r="U1515">
        <v>0</v>
      </c>
      <c r="V1515">
        <v>6.29</v>
      </c>
      <c r="W1515">
        <v>0</v>
      </c>
      <c r="X1515" t="str">
        <v/>
      </c>
    </row>
    <row r="1516">
      <c r="A1516" t="str">
        <v>AutoTable</v>
      </c>
      <c r="D1516" t="str">
        <v>93515-18</v>
      </c>
      <c r="E1516" t="str">
        <v>BOMBE Ø150  TRONC + FILET D'OR</v>
      </c>
      <c r="F1516" t="str">
        <v>ANCIENNES REFS</v>
      </c>
      <c r="G1516" t="str">
        <v/>
      </c>
      <c r="H1516" t="str">
        <v>BOMBE</v>
      </c>
      <c r="I1516" t="str">
        <v>SPHERIQUE</v>
      </c>
      <c r="J1516">
        <v>150</v>
      </c>
      <c r="K1516" t="str">
        <v>PIVOINE TRONC</v>
      </c>
      <c r="L1516" t="str">
        <v>OR</v>
      </c>
      <c r="M1516" t="str">
        <v>CN</v>
      </c>
      <c r="N1516" t="str">
        <v>F4</v>
      </c>
      <c r="O1516" t="str">
        <v>1.3G</v>
      </c>
      <c r="P1516" t="str">
        <v>1008-F4-69253207</v>
      </c>
      <c r="Q1516">
        <v>1.05</v>
      </c>
      <c r="R1516" t="str">
        <v>4,2</v>
      </c>
      <c r="S1516">
        <v>150</v>
      </c>
      <c r="T1516" t="str">
        <v>F-00000300</v>
      </c>
      <c r="U1516">
        <v>0</v>
      </c>
      <c r="V1516">
        <v>5.27</v>
      </c>
      <c r="W1516">
        <v>0</v>
      </c>
      <c r="X1516" t="str">
        <v/>
      </c>
    </row>
    <row r="1517">
      <c r="A1517" t="str">
        <v>AutoTable</v>
      </c>
      <c r="D1517" t="str">
        <v>93610-09</v>
      </c>
      <c r="E1517" t="str">
        <v>BBE Ø100 PAILLETTES ARGENT</v>
      </c>
      <c r="F1517" t="str">
        <v>1</v>
      </c>
      <c r="G1517" t="str">
        <v/>
      </c>
      <c r="H1517" t="str">
        <v>BOMBE</v>
      </c>
      <c r="I1517" t="str">
        <v>SPHERIQUE</v>
      </c>
      <c r="J1517">
        <v>100</v>
      </c>
      <c r="K1517" t="str">
        <v>CLIGNO</v>
      </c>
      <c r="L1517" t="str">
        <v>ARGENT</v>
      </c>
      <c r="M1517" t="str">
        <v>CN</v>
      </c>
      <c r="N1517" t="str">
        <v>F4</v>
      </c>
      <c r="O1517" t="str">
        <v>1.3G</v>
      </c>
      <c r="P1517" t="str">
        <v>1008-F4-69252665</v>
      </c>
      <c r="Q1517">
        <v>0.32</v>
      </c>
      <c r="R1517" t="str">
        <v>3,5</v>
      </c>
      <c r="S1517">
        <v>100</v>
      </c>
      <c r="T1517" t="str">
        <v>F-00000300</v>
      </c>
      <c r="U1517">
        <v>587</v>
      </c>
      <c r="V1517">
        <v>2.7366</v>
      </c>
      <c r="W1517">
        <v>10</v>
      </c>
      <c r="X1517" t="str">
        <v>https://youtu.be/kJoGHLo0iAc</v>
      </c>
    </row>
    <row r="1518">
      <c r="A1518" t="str">
        <v>AutoTable</v>
      </c>
      <c r="D1518" t="str">
        <v>93675-09</v>
      </c>
      <c r="E1518" t="str">
        <v>BBE Ø75 PAILLETTES ARGENT</v>
      </c>
      <c r="F1518" t="str">
        <v>1</v>
      </c>
      <c r="G1518" t="str">
        <v/>
      </c>
      <c r="H1518" t="str">
        <v>BOMBE</v>
      </c>
      <c r="I1518" t="str">
        <v>SPHERIQUE</v>
      </c>
      <c r="J1518">
        <v>75</v>
      </c>
      <c r="K1518" t="str">
        <v>CLIGNO</v>
      </c>
      <c r="L1518" t="str">
        <v>ARGENT</v>
      </c>
      <c r="M1518" t="str">
        <v>CN</v>
      </c>
      <c r="N1518" t="str">
        <v>F4</v>
      </c>
      <c r="O1518" t="str">
        <v>1.3G</v>
      </c>
      <c r="P1518" t="str">
        <v>1008-F4-69252667</v>
      </c>
      <c r="Q1518">
        <v>0.14</v>
      </c>
      <c r="R1518" t="str">
        <v>3</v>
      </c>
      <c r="S1518">
        <v>75</v>
      </c>
      <c r="T1518" t="str">
        <v>F-00000300</v>
      </c>
      <c r="U1518">
        <v>1469</v>
      </c>
      <c r="V1518">
        <v>1.41989</v>
      </c>
      <c r="W1518">
        <v>0</v>
      </c>
      <c r="X1518" t="str">
        <v>https://youtu.be/IL5bfIhi8Z0</v>
      </c>
    </row>
    <row r="1519">
      <c r="A1519" t="str">
        <v>AutoTable</v>
      </c>
      <c r="D1519" t="str">
        <v>93710-02</v>
      </c>
      <c r="E1519" t="str">
        <v>BBE Ø100 MÉDUSE BLEUE</v>
      </c>
      <c r="F1519" t="str">
        <v>1</v>
      </c>
      <c r="G1519" t="str">
        <v/>
      </c>
      <c r="H1519" t="str">
        <v>BOMBE</v>
      </c>
      <c r="I1519" t="str">
        <v>SPHERIQUE</v>
      </c>
      <c r="J1519">
        <v>100</v>
      </c>
      <c r="K1519" t="str">
        <v>FORME</v>
      </c>
      <c r="L1519" t="str">
        <v>BLEU</v>
      </c>
      <c r="M1519" t="str">
        <v>CN</v>
      </c>
      <c r="N1519" t="str">
        <v>F4</v>
      </c>
      <c r="O1519" t="str">
        <v>1.3G</v>
      </c>
      <c r="P1519" t="str">
        <v>1008-F4-69252665</v>
      </c>
      <c r="Q1519">
        <v>0.32</v>
      </c>
      <c r="R1519" t="str">
        <v>3,5</v>
      </c>
      <c r="S1519">
        <v>100</v>
      </c>
      <c r="T1519" t="str">
        <v>F-00000300</v>
      </c>
      <c r="U1519">
        <v>428</v>
      </c>
      <c r="V1519">
        <v>2.14947</v>
      </c>
      <c r="W1519">
        <v>6</v>
      </c>
      <c r="X1519" t="str">
        <v>https://youtu.be/GqyCTMzaEnI</v>
      </c>
    </row>
    <row r="1520">
      <c r="A1520" t="str">
        <v>AutoTable</v>
      </c>
      <c r="D1520" t="str">
        <v>93710-05</v>
      </c>
      <c r="E1520" t="str">
        <v>BOMBE Ø100  MEDUSE VERT ET SERPENTINS</v>
      </c>
      <c r="F1520" t="str">
        <v>ANCIENNES REFS</v>
      </c>
      <c r="G1520" t="str">
        <v/>
      </c>
      <c r="H1520" t="str">
        <v>BOMBE</v>
      </c>
      <c r="I1520" t="str">
        <v>SPHERIQUE</v>
      </c>
      <c r="J1520">
        <v>100</v>
      </c>
      <c r="K1520" t="str">
        <v>SPECIAL SERPENTIN</v>
      </c>
      <c r="L1520" t="str">
        <v>VERT</v>
      </c>
      <c r="M1520" t="str">
        <v>CN</v>
      </c>
      <c r="N1520" t="str">
        <v>F4</v>
      </c>
      <c r="O1520" t="str">
        <v>1.3G</v>
      </c>
      <c r="P1520" t="str">
        <v>1008-F4-69252665</v>
      </c>
      <c r="Q1520">
        <v>0.32</v>
      </c>
      <c r="R1520" t="str">
        <v>3,5</v>
      </c>
      <c r="S1520">
        <v>100</v>
      </c>
      <c r="T1520" t="str">
        <v>F-00000300</v>
      </c>
      <c r="U1520">
        <v>0</v>
      </c>
      <c r="V1520">
        <v>2.1</v>
      </c>
      <c r="W1520">
        <v>0</v>
      </c>
      <c r="X1520" t="str">
        <v/>
      </c>
    </row>
    <row r="1521">
      <c r="A1521" t="str">
        <v>AutoTable</v>
      </c>
      <c r="D1521" t="str">
        <v>93710-06</v>
      </c>
      <c r="E1521" t="str">
        <v>BBE Ø100 MÉDUSE ROUGE</v>
      </c>
      <c r="F1521" t="str">
        <v>1</v>
      </c>
      <c r="G1521" t="str">
        <v/>
      </c>
      <c r="H1521" t="str">
        <v>BOMBE</v>
      </c>
      <c r="I1521" t="str">
        <v>SPHERIQUE</v>
      </c>
      <c r="J1521">
        <v>100</v>
      </c>
      <c r="K1521" t="str">
        <v>FORME</v>
      </c>
      <c r="L1521" t="str">
        <v>ROUGE</v>
      </c>
      <c r="M1521" t="str">
        <v>CN</v>
      </c>
      <c r="N1521" t="str">
        <v>F4</v>
      </c>
      <c r="O1521" t="str">
        <v>1.3G</v>
      </c>
      <c r="P1521" t="str">
        <v>1008-F4-69252665</v>
      </c>
      <c r="Q1521">
        <v>0.32</v>
      </c>
      <c r="R1521" t="str">
        <v>3,5</v>
      </c>
      <c r="S1521">
        <v>100</v>
      </c>
      <c r="T1521" t="str">
        <v>F-00000300</v>
      </c>
      <c r="U1521">
        <v>231</v>
      </c>
      <c r="V1521">
        <v>2.20039</v>
      </c>
      <c r="W1521">
        <v>0</v>
      </c>
      <c r="X1521" t="str">
        <v>https://youtu.be/gqVq0flaVz8</v>
      </c>
    </row>
    <row r="1522">
      <c r="A1522" t="str">
        <v>AutoTable</v>
      </c>
      <c r="D1522" t="str">
        <v>93710-10</v>
      </c>
      <c r="E1522" t="str">
        <v>BOMBE Ø100  MEDUSE VIOLET ET SERPENTINS</v>
      </c>
      <c r="F1522" t="str">
        <v>ANCIENNES REFS</v>
      </c>
      <c r="G1522" t="str">
        <v/>
      </c>
      <c r="H1522" t="str">
        <v>BOMBE</v>
      </c>
      <c r="I1522" t="str">
        <v>SPHERIQUE</v>
      </c>
      <c r="J1522">
        <v>100</v>
      </c>
      <c r="K1522" t="str">
        <v>SPECIAL SERPENTIN</v>
      </c>
      <c r="L1522" t="str">
        <v>VIOLET</v>
      </c>
      <c r="M1522" t="str">
        <v>CN</v>
      </c>
      <c r="N1522" t="str">
        <v>F4</v>
      </c>
      <c r="O1522" t="str">
        <v>1.3G</v>
      </c>
      <c r="P1522" t="str">
        <v>1008-F4-69252665</v>
      </c>
      <c r="Q1522">
        <v>0.32</v>
      </c>
      <c r="R1522" t="str">
        <v>3,5</v>
      </c>
      <c r="S1522">
        <v>100</v>
      </c>
      <c r="T1522" t="str">
        <v>F-00000300</v>
      </c>
      <c r="U1522">
        <v>0</v>
      </c>
      <c r="V1522">
        <v>2.1</v>
      </c>
      <c r="W1522">
        <v>0</v>
      </c>
      <c r="X1522" t="str">
        <v/>
      </c>
    </row>
    <row r="1523">
      <c r="A1523" t="str">
        <v>AutoTable</v>
      </c>
      <c r="D1523" t="str">
        <v>94010-15CB</v>
      </c>
      <c r="E1523" t="str">
        <v>BBE Ø100 CASCADE FILET D'OR À CLIGNO BLANC</v>
      </c>
      <c r="F1523" t="str">
        <v>1</v>
      </c>
      <c r="G1523" t="str">
        <v>2020</v>
      </c>
      <c r="H1523" t="str">
        <v>BOMBE</v>
      </c>
      <c r="I1523" t="str">
        <v>SPHERIQUE</v>
      </c>
      <c r="J1523">
        <v>100</v>
      </c>
      <c r="K1523" t="str">
        <v>PLEUREUR</v>
      </c>
      <c r="L1523" t="str">
        <v>KAMURO</v>
      </c>
      <c r="M1523" t="str">
        <v>CN</v>
      </c>
      <c r="N1523" t="str">
        <v>F4</v>
      </c>
      <c r="O1523" t="str">
        <v>1.3G</v>
      </c>
      <c r="P1523" t="str">
        <v>1008-F4-69252664</v>
      </c>
      <c r="Q1523">
        <v>0.32</v>
      </c>
      <c r="R1523" t="str">
        <v>3,5</v>
      </c>
      <c r="S1523">
        <v>100</v>
      </c>
      <c r="T1523" t="str">
        <v>F-00000300</v>
      </c>
      <c r="U1523">
        <v>0</v>
      </c>
      <c r="V1523">
        <v>0</v>
      </c>
      <c r="W1523">
        <v>25</v>
      </c>
      <c r="X1523" t="str">
        <v/>
      </c>
    </row>
    <row r="1524">
      <c r="A1524" t="str">
        <v>AutoTable</v>
      </c>
      <c r="D1524" t="str">
        <v>94010-20</v>
      </c>
      <c r="E1524" t="str">
        <v>BBE Ø100 CASCADE FILET D'OR</v>
      </c>
      <c r="F1524" t="str">
        <v>1</v>
      </c>
      <c r="G1524" t="str">
        <v/>
      </c>
      <c r="H1524" t="str">
        <v>BOMBE</v>
      </c>
      <c r="I1524" t="str">
        <v>SPHERIQUE</v>
      </c>
      <c r="J1524">
        <v>100</v>
      </c>
      <c r="K1524" t="str">
        <v>PLEUREUR</v>
      </c>
      <c r="L1524" t="str">
        <v>KAMURO</v>
      </c>
      <c r="M1524" t="str">
        <v>CN</v>
      </c>
      <c r="N1524" t="str">
        <v>F4</v>
      </c>
      <c r="O1524" t="str">
        <v>1.3G</v>
      </c>
      <c r="P1524" t="str">
        <v>1008-F4-69252664</v>
      </c>
      <c r="Q1524">
        <v>0.32</v>
      </c>
      <c r="R1524" t="str">
        <v>3,5</v>
      </c>
      <c r="S1524">
        <v>100</v>
      </c>
      <c r="T1524" t="str">
        <v>F-00000300</v>
      </c>
      <c r="U1524">
        <v>801</v>
      </c>
      <c r="V1524">
        <v>3.57039</v>
      </c>
      <c r="W1524">
        <v>35</v>
      </c>
      <c r="X1524" t="str">
        <v>https://youtu.be/_kE7zcS3mWg</v>
      </c>
    </row>
    <row r="1525">
      <c r="A1525" t="str">
        <v>AutoTable</v>
      </c>
      <c r="D1525" t="str">
        <v>94012-18</v>
      </c>
      <c r="E1525" t="str">
        <v>BBE Ø125 CASCADE FILET D'OR</v>
      </c>
      <c r="F1525" t="str">
        <v>1</v>
      </c>
      <c r="G1525" t="str">
        <v/>
      </c>
      <c r="H1525" t="str">
        <v>BOMBE</v>
      </c>
      <c r="I1525" t="str">
        <v>SPHERIQUE</v>
      </c>
      <c r="J1525">
        <v>125</v>
      </c>
      <c r="K1525" t="str">
        <v>PLEUREUR</v>
      </c>
      <c r="L1525" t="str">
        <v>KAMURO</v>
      </c>
      <c r="M1525" t="str">
        <v>CN</v>
      </c>
      <c r="N1525" t="str">
        <v>F4</v>
      </c>
      <c r="O1525" t="str">
        <v>1.3G</v>
      </c>
      <c r="P1525" t="str">
        <v>1008-F4-69253204</v>
      </c>
      <c r="Q1525">
        <v>0.66</v>
      </c>
      <c r="R1525" t="str">
        <v>3,8</v>
      </c>
      <c r="S1525">
        <v>125</v>
      </c>
      <c r="T1525" t="str">
        <v>F-00000300</v>
      </c>
      <c r="U1525">
        <v>2249</v>
      </c>
      <c r="V1525">
        <v>5.38294</v>
      </c>
      <c r="W1525">
        <v>1056</v>
      </c>
      <c r="X1525" t="str">
        <v>https://youtu.be/v363gA4UgqU</v>
      </c>
    </row>
    <row r="1526">
      <c r="A1526" t="str">
        <v>AutoTable</v>
      </c>
      <c r="D1526" t="str">
        <v>94015-15</v>
      </c>
      <c r="E1526" t="str">
        <v>BOMBE Ø150  CASCADE SAULE PLEUREUR 77415-22</v>
      </c>
      <c r="F1526" t="str">
        <v>OPPORTUNITE</v>
      </c>
      <c r="G1526" t="str">
        <v/>
      </c>
      <c r="H1526" t="str">
        <v>BOMBE</v>
      </c>
      <c r="I1526" t="str">
        <v>SPHERIQUE</v>
      </c>
      <c r="J1526">
        <v>150</v>
      </c>
      <c r="K1526" t="str">
        <v>SPECIAL CASCADE</v>
      </c>
      <c r="L1526" t="str">
        <v>OR</v>
      </c>
      <c r="M1526" t="str">
        <v>CN</v>
      </c>
      <c r="N1526" t="str">
        <v>F4</v>
      </c>
      <c r="O1526" t="str">
        <v>1.3G</v>
      </c>
      <c r="P1526" t="str">
        <v>1008-F4-69253206</v>
      </c>
      <c r="Q1526">
        <v>0.96</v>
      </c>
      <c r="R1526" t="str">
        <v>4,2</v>
      </c>
      <c r="S1526">
        <v>150</v>
      </c>
      <c r="T1526" t="str">
        <v>F-00000300</v>
      </c>
      <c r="U1526">
        <v>48</v>
      </c>
      <c r="V1526">
        <v>8.86</v>
      </c>
      <c r="W1526">
        <v>12</v>
      </c>
      <c r="X1526" t="str">
        <v/>
      </c>
    </row>
    <row r="1527">
      <c r="A1527" t="str">
        <v>AutoTable</v>
      </c>
      <c r="D1527" t="str">
        <v>94015-18</v>
      </c>
      <c r="E1527" t="str">
        <v>BBE Ø150 CASCADE FILET D'OR</v>
      </c>
      <c r="F1527" t="str">
        <v>1</v>
      </c>
      <c r="G1527" t="str">
        <v/>
      </c>
      <c r="H1527" t="str">
        <v>BOMBE</v>
      </c>
      <c r="I1527" t="str">
        <v>SPHERIQUE</v>
      </c>
      <c r="J1527">
        <v>150</v>
      </c>
      <c r="K1527" t="str">
        <v>PLEUREUR</v>
      </c>
      <c r="L1527" t="str">
        <v>KAMURO</v>
      </c>
      <c r="M1527" t="str">
        <v>CN</v>
      </c>
      <c r="N1527" t="str">
        <v>F4</v>
      </c>
      <c r="O1527" t="str">
        <v>1.3G</v>
      </c>
      <c r="P1527" t="str">
        <v>1008-F4-69253206</v>
      </c>
      <c r="Q1527">
        <v>1.05</v>
      </c>
      <c r="R1527" t="str">
        <v>4</v>
      </c>
      <c r="S1527">
        <v>150</v>
      </c>
      <c r="T1527" t="str">
        <v>F-00000300</v>
      </c>
      <c r="U1527">
        <v>35</v>
      </c>
      <c r="V1527">
        <v>6.793</v>
      </c>
      <c r="W1527">
        <v>0</v>
      </c>
      <c r="X1527" t="str">
        <v>https://youtu.be/8YYRQXllJSs</v>
      </c>
    </row>
    <row r="1528">
      <c r="A1528" t="str">
        <v>AutoTable</v>
      </c>
      <c r="D1528" t="str">
        <v>94015-33</v>
      </c>
      <c r="E1528" t="str">
        <v>BOMBE Ø150  CASCADE CLIGNOTANTE BLANCHE 77415-13</v>
      </c>
      <c r="F1528" t="str">
        <v>ANCIENNES REFS</v>
      </c>
      <c r="G1528" t="str">
        <v/>
      </c>
      <c r="H1528" t="str">
        <v>BOMBE</v>
      </c>
      <c r="I1528" t="str">
        <v>SPHERIQUE</v>
      </c>
      <c r="J1528">
        <v>150</v>
      </c>
      <c r="K1528" t="str">
        <v>SPECIAL CASCADE</v>
      </c>
      <c r="L1528" t="str">
        <v>BLANC</v>
      </c>
      <c r="M1528" t="str">
        <v>CN</v>
      </c>
      <c r="N1528" t="str">
        <v>F4</v>
      </c>
      <c r="O1528" t="str">
        <v>1.3G</v>
      </c>
      <c r="P1528" t="str">
        <v>1008-F4-69253206</v>
      </c>
      <c r="Q1528">
        <v>0.86</v>
      </c>
      <c r="R1528" t="str">
        <v>4,2</v>
      </c>
      <c r="S1528">
        <v>150</v>
      </c>
      <c r="T1528" t="str">
        <v>F-00000300</v>
      </c>
      <c r="U1528">
        <v>0</v>
      </c>
      <c r="V1528">
        <v>8.225</v>
      </c>
      <c r="W1528">
        <v>0</v>
      </c>
      <c r="X1528" t="str">
        <v/>
      </c>
    </row>
    <row r="1529">
      <c r="A1529" t="str">
        <v>AutoTable</v>
      </c>
      <c r="D1529" t="str">
        <v>94075-20</v>
      </c>
      <c r="E1529" t="str">
        <v>BBE Ø75 CASCADE FILET D'OR</v>
      </c>
      <c r="F1529" t="str">
        <v>1</v>
      </c>
      <c r="G1529" t="str">
        <v/>
      </c>
      <c r="H1529" t="str">
        <v>BOMBE</v>
      </c>
      <c r="I1529" t="str">
        <v>SPHERIQUE</v>
      </c>
      <c r="J1529">
        <v>75</v>
      </c>
      <c r="K1529" t="str">
        <v>PLEUREUR</v>
      </c>
      <c r="L1529" t="str">
        <v>KAMURO</v>
      </c>
      <c r="M1529" t="str">
        <v>CN</v>
      </c>
      <c r="N1529" t="str">
        <v>F4</v>
      </c>
      <c r="O1529" t="str">
        <v>1.3G</v>
      </c>
      <c r="P1529" t="str">
        <v>1008-F4-69252666</v>
      </c>
      <c r="Q1529">
        <v>0.125</v>
      </c>
      <c r="R1529" t="str">
        <v>3</v>
      </c>
      <c r="S1529">
        <v>75</v>
      </c>
      <c r="T1529" t="str">
        <v>F-00000300</v>
      </c>
      <c r="U1529">
        <v>1926</v>
      </c>
      <c r="V1529">
        <v>1.6597</v>
      </c>
      <c r="W1529">
        <v>1936</v>
      </c>
      <c r="X1529" t="str">
        <v>https://tinyurl.com/y6jjzbtz</v>
      </c>
    </row>
    <row r="1530">
      <c r="A1530" t="str">
        <v>AutoTable</v>
      </c>
      <c r="D1530" t="str">
        <v>95010-02</v>
      </c>
      <c r="E1530" t="str">
        <v>BBE Ø100 CERCLE BLEU</v>
      </c>
      <c r="F1530" t="str">
        <v>1</v>
      </c>
      <c r="G1530" t="str">
        <v/>
      </c>
      <c r="H1530" t="str">
        <v>BOMBE</v>
      </c>
      <c r="I1530" t="str">
        <v>SPHERIQUE</v>
      </c>
      <c r="J1530">
        <v>100</v>
      </c>
      <c r="K1530" t="str">
        <v>FORME</v>
      </c>
      <c r="L1530" t="str">
        <v>BLEU</v>
      </c>
      <c r="M1530" t="str">
        <v>CN</v>
      </c>
      <c r="N1530" t="str">
        <v>F4</v>
      </c>
      <c r="O1530" t="str">
        <v>1.3G</v>
      </c>
      <c r="P1530" t="str">
        <v>1008-F4-69252665</v>
      </c>
      <c r="Q1530">
        <v>0.32</v>
      </c>
      <c r="R1530" t="str">
        <v>3,5</v>
      </c>
      <c r="S1530">
        <v>100</v>
      </c>
      <c r="T1530" t="str">
        <v>F-00000300</v>
      </c>
      <c r="U1530">
        <v>443</v>
      </c>
      <c r="V1530">
        <v>1.92</v>
      </c>
      <c r="W1530">
        <v>0</v>
      </c>
      <c r="X1530" t="str">
        <v>https://youtu.be/qBP8m1clpFE</v>
      </c>
    </row>
    <row r="1531">
      <c r="A1531" t="str">
        <v>AutoTable</v>
      </c>
      <c r="D1531" t="str">
        <v>95010-05</v>
      </c>
      <c r="E1531" t="str">
        <v>BOMBE Ø100  CERCLE VERT</v>
      </c>
      <c r="F1531" t="str">
        <v>OPPORTUNITE</v>
      </c>
      <c r="G1531" t="str">
        <v/>
      </c>
      <c r="H1531" t="str">
        <v>BOMBE</v>
      </c>
      <c r="I1531" t="str">
        <v>SPHERIQUE</v>
      </c>
      <c r="J1531">
        <v>100</v>
      </c>
      <c r="K1531" t="str">
        <v>GEOMETRIE CERCLE</v>
      </c>
      <c r="L1531" t="str">
        <v>VERT</v>
      </c>
      <c r="M1531" t="str">
        <v>CN</v>
      </c>
      <c r="N1531" t="str">
        <v>F4</v>
      </c>
      <c r="O1531" t="str">
        <v>1.3G</v>
      </c>
      <c r="P1531" t="str">
        <v>1008-F4-69252665</v>
      </c>
      <c r="Q1531">
        <v>0.32</v>
      </c>
      <c r="R1531" t="str">
        <v>3,5</v>
      </c>
      <c r="S1531">
        <v>100</v>
      </c>
      <c r="T1531" t="str">
        <v>F-00000300</v>
      </c>
      <c r="U1531">
        <v>187</v>
      </c>
      <c r="V1531">
        <v>1.92</v>
      </c>
      <c r="W1531">
        <v>47</v>
      </c>
      <c r="X1531" t="str">
        <v/>
      </c>
    </row>
    <row r="1532">
      <c r="A1532" t="str">
        <v>AutoTable</v>
      </c>
      <c r="D1532" t="str">
        <v>95010-06</v>
      </c>
      <c r="E1532" t="str">
        <v>BBE Ø100 CERCLE ROUGE</v>
      </c>
      <c r="F1532" t="str">
        <v>1</v>
      </c>
      <c r="G1532" t="str">
        <v>2019</v>
      </c>
      <c r="H1532" t="str">
        <v>BOMBE</v>
      </c>
      <c r="I1532" t="str">
        <v>SPHERIQUE</v>
      </c>
      <c r="J1532">
        <v>100</v>
      </c>
      <c r="K1532" t="str">
        <v>FORME</v>
      </c>
      <c r="L1532" t="str">
        <v>ROUGE</v>
      </c>
      <c r="M1532" t="str">
        <v>CN</v>
      </c>
      <c r="N1532" t="str">
        <v>F4</v>
      </c>
      <c r="O1532" t="str">
        <v>1.3G</v>
      </c>
      <c r="P1532" t="str">
        <v>1008-F4-69252665</v>
      </c>
      <c r="Q1532">
        <v>0.32</v>
      </c>
      <c r="R1532" t="str">
        <v>3,5</v>
      </c>
      <c r="S1532">
        <v>100</v>
      </c>
      <c r="T1532" t="str">
        <v>F-00000300</v>
      </c>
      <c r="U1532">
        <v>478</v>
      </c>
      <c r="V1532">
        <v>2.09776</v>
      </c>
      <c r="W1532">
        <v>0</v>
      </c>
      <c r="X1532" t="str">
        <v>https://youtu.be/9JHvCX_cOT8</v>
      </c>
    </row>
    <row r="1533">
      <c r="A1533" t="str">
        <v>AutoTable</v>
      </c>
      <c r="D1533" t="str">
        <v>95010-09</v>
      </c>
      <c r="E1533" t="str">
        <v>BBE Ø100 CERCLE ARGENT</v>
      </c>
      <c r="F1533" t="str">
        <v>1</v>
      </c>
      <c r="G1533" t="str">
        <v/>
      </c>
      <c r="H1533" t="str">
        <v>BOMBE</v>
      </c>
      <c r="I1533" t="str">
        <v>SPHERIQUE</v>
      </c>
      <c r="J1533">
        <v>100</v>
      </c>
      <c r="K1533" t="str">
        <v>FORME</v>
      </c>
      <c r="L1533" t="str">
        <v>ARGENT</v>
      </c>
      <c r="M1533" t="str">
        <v>CN</v>
      </c>
      <c r="N1533" t="str">
        <v>F4</v>
      </c>
      <c r="O1533" t="str">
        <v>1.3G</v>
      </c>
      <c r="P1533" t="str">
        <v>1008-F4-69252665</v>
      </c>
      <c r="Q1533">
        <v>0.32</v>
      </c>
      <c r="R1533" t="str">
        <v>3,5</v>
      </c>
      <c r="S1533">
        <v>100</v>
      </c>
      <c r="T1533" t="str">
        <v>F-00000300</v>
      </c>
      <c r="U1533">
        <v>512</v>
      </c>
      <c r="V1533">
        <v>1.92</v>
      </c>
      <c r="W1533">
        <v>0</v>
      </c>
      <c r="X1533" t="str">
        <v>https://youtu.be/4tpwb7UScvQ</v>
      </c>
    </row>
    <row r="1534">
      <c r="A1534" t="str">
        <v>AutoTable</v>
      </c>
      <c r="D1534" t="str">
        <v>95010-10</v>
      </c>
      <c r="E1534" t="str">
        <v>BOMBE Ø100  CERCLE VIOLET</v>
      </c>
      <c r="F1534" t="str">
        <v>ANCIENNES REFS</v>
      </c>
      <c r="G1534" t="str">
        <v/>
      </c>
      <c r="H1534" t="str">
        <v>BOMBE</v>
      </c>
      <c r="I1534" t="str">
        <v>SPHERIQUE</v>
      </c>
      <c r="J1534">
        <v>100</v>
      </c>
      <c r="K1534" t="str">
        <v>GEOMETRIE CERCLE</v>
      </c>
      <c r="L1534" t="str">
        <v>VIOLET</v>
      </c>
      <c r="M1534" t="str">
        <v>CN</v>
      </c>
      <c r="N1534" t="str">
        <v>F4</v>
      </c>
      <c r="O1534" t="str">
        <v>1.3G</v>
      </c>
      <c r="P1534" t="str">
        <v>1008-F4-69252665</v>
      </c>
      <c r="Q1534">
        <v>0.32</v>
      </c>
      <c r="R1534" t="str">
        <v>3,5</v>
      </c>
      <c r="S1534">
        <v>100</v>
      </c>
      <c r="T1534" t="str">
        <v>F-00000300</v>
      </c>
      <c r="U1534">
        <v>0</v>
      </c>
      <c r="V1534">
        <v>1.92</v>
      </c>
      <c r="W1534">
        <v>0</v>
      </c>
      <c r="X1534" t="str">
        <v/>
      </c>
    </row>
    <row r="1535">
      <c r="A1535" t="str">
        <v>AutoTable</v>
      </c>
      <c r="D1535" t="str">
        <v>95075-02</v>
      </c>
      <c r="E1535" t="str">
        <v>BBE Ø75 CERCLE BLEU</v>
      </c>
      <c r="F1535" t="str">
        <v>1</v>
      </c>
      <c r="G1535" t="str">
        <v/>
      </c>
      <c r="H1535" t="str">
        <v>BOMBE</v>
      </c>
      <c r="I1535" t="str">
        <v>SPHERIQUE</v>
      </c>
      <c r="J1535">
        <v>75</v>
      </c>
      <c r="K1535" t="str">
        <v>FORME</v>
      </c>
      <c r="L1535" t="str">
        <v>BLEU</v>
      </c>
      <c r="M1535" t="str">
        <v>CN</v>
      </c>
      <c r="N1535" t="str">
        <v>F4</v>
      </c>
      <c r="O1535" t="str">
        <v>1.3G</v>
      </c>
      <c r="P1535" t="str">
        <v>1008-F4-69252667</v>
      </c>
      <c r="Q1535">
        <v>0.128</v>
      </c>
      <c r="R1535" t="str">
        <v>3</v>
      </c>
      <c r="S1535">
        <v>75</v>
      </c>
      <c r="T1535" t="str">
        <v>F-00000300</v>
      </c>
      <c r="U1535">
        <v>312</v>
      </c>
      <c r="V1535">
        <v>1.095</v>
      </c>
      <c r="W1535">
        <v>0</v>
      </c>
      <c r="X1535" t="str">
        <v>https://youtu.be/pQ-XWbvNPH8</v>
      </c>
    </row>
    <row r="1536">
      <c r="A1536" t="str">
        <v>AutoTable</v>
      </c>
      <c r="D1536" t="str">
        <v>95075-06</v>
      </c>
      <c r="E1536" t="str">
        <v>BBE Ø75 CERCLE ROUGE</v>
      </c>
      <c r="F1536" t="str">
        <v>1</v>
      </c>
      <c r="G1536" t="str">
        <v>2019</v>
      </c>
      <c r="H1536" t="str">
        <v>BOMBE</v>
      </c>
      <c r="I1536" t="str">
        <v>SPHERIQUE</v>
      </c>
      <c r="J1536">
        <v>75</v>
      </c>
      <c r="K1536" t="str">
        <v>FORME</v>
      </c>
      <c r="L1536" t="str">
        <v>ROUGE</v>
      </c>
      <c r="M1536" t="str">
        <v>CN</v>
      </c>
      <c r="N1536" t="str">
        <v>F4</v>
      </c>
      <c r="O1536" t="str">
        <v>1.3G</v>
      </c>
      <c r="P1536" t="str">
        <v>1008-F4-69252667</v>
      </c>
      <c r="Q1536">
        <v>0.128</v>
      </c>
      <c r="R1536" t="str">
        <v>3</v>
      </c>
      <c r="S1536">
        <v>75</v>
      </c>
      <c r="T1536" t="str">
        <v>F-00000300</v>
      </c>
      <c r="U1536">
        <v>130</v>
      </c>
      <c r="V1536">
        <v>1.12286</v>
      </c>
      <c r="W1536">
        <v>0</v>
      </c>
      <c r="X1536" t="str">
        <v>https://youtu.be/QObtkjnANwg</v>
      </c>
    </row>
    <row r="1537">
      <c r="A1537" t="str">
        <v>AutoTable</v>
      </c>
      <c r="D1537" t="str">
        <v>95075-09</v>
      </c>
      <c r="E1537" t="str">
        <v>BBE Ø75 CERCLE ARGENT</v>
      </c>
      <c r="F1537" t="str">
        <v>1</v>
      </c>
      <c r="G1537" t="str">
        <v/>
      </c>
      <c r="H1537" t="str">
        <v>BOMBE</v>
      </c>
      <c r="I1537" t="str">
        <v>SPHERIQUE</v>
      </c>
      <c r="J1537">
        <v>75</v>
      </c>
      <c r="K1537" t="str">
        <v>FORME</v>
      </c>
      <c r="L1537" t="str">
        <v>ARGENT</v>
      </c>
      <c r="M1537" t="str">
        <v>CN</v>
      </c>
      <c r="N1537" t="str">
        <v>F4</v>
      </c>
      <c r="O1537" t="str">
        <v>1.3G</v>
      </c>
      <c r="P1537" t="str">
        <v>1008-F4-69252667</v>
      </c>
      <c r="Q1537">
        <v>0.128</v>
      </c>
      <c r="R1537" t="str">
        <v>3</v>
      </c>
      <c r="S1537">
        <v>75</v>
      </c>
      <c r="T1537" t="str">
        <v>F-00000300</v>
      </c>
      <c r="U1537">
        <v>957</v>
      </c>
      <c r="V1537">
        <v>1.09487</v>
      </c>
      <c r="W1537">
        <v>0</v>
      </c>
      <c r="X1537" t="str">
        <v>https://youtu.be/QodAzYPCZ_E</v>
      </c>
    </row>
    <row r="1538">
      <c r="A1538" t="str">
        <v>AutoTable</v>
      </c>
      <c r="D1538" t="str">
        <v>95075-10</v>
      </c>
      <c r="E1538" t="str">
        <v>BOMBE Ø75  CERCLE VIOLET</v>
      </c>
      <c r="F1538" t="str">
        <v>ANCIENNES REFS</v>
      </c>
      <c r="G1538" t="str">
        <v/>
      </c>
      <c r="H1538" t="str">
        <v>BOMBE</v>
      </c>
      <c r="I1538" t="str">
        <v>SPHERIQUE</v>
      </c>
      <c r="J1538">
        <v>75</v>
      </c>
      <c r="K1538" t="str">
        <v>GEOMETRIE CERCLE</v>
      </c>
      <c r="L1538" t="str">
        <v>VIOLET</v>
      </c>
      <c r="M1538" t="str">
        <v>CN</v>
      </c>
      <c r="N1538" t="str">
        <v>F4</v>
      </c>
      <c r="O1538" t="str">
        <v>1.3G</v>
      </c>
      <c r="P1538" t="str">
        <v>1008-F4-69252667</v>
      </c>
      <c r="Q1538">
        <v>0.128</v>
      </c>
      <c r="R1538" t="str">
        <v>3</v>
      </c>
      <c r="S1538">
        <v>75</v>
      </c>
      <c r="T1538" t="str">
        <v>F-00000300</v>
      </c>
      <c r="U1538">
        <v>0</v>
      </c>
      <c r="V1538">
        <v>1.127</v>
      </c>
      <c r="W1538">
        <v>0</v>
      </c>
      <c r="X1538" t="str">
        <v/>
      </c>
    </row>
    <row r="1539">
      <c r="A1539" t="str">
        <v>AutoTable</v>
      </c>
      <c r="D1539" t="str">
        <v>95275-52</v>
      </c>
      <c r="E1539" t="str">
        <v>BBE Ø75 CERCLE BLEU CENTRE ROUGE</v>
      </c>
      <c r="F1539" t="str">
        <v>1</v>
      </c>
      <c r="G1539" t="str">
        <v/>
      </c>
      <c r="H1539" t="str">
        <v>BOMBE</v>
      </c>
      <c r="I1539" t="str">
        <v>SPHERIQUE</v>
      </c>
      <c r="J1539">
        <v>75</v>
      </c>
      <c r="K1539" t="str">
        <v>FORME</v>
      </c>
      <c r="L1539" t="str">
        <v>TRICOLORE</v>
      </c>
      <c r="M1539" t="str">
        <v>CN</v>
      </c>
      <c r="N1539" t="str">
        <v>F4</v>
      </c>
      <c r="O1539" t="str">
        <v>1.3G</v>
      </c>
      <c r="P1539" t="str">
        <v>1008-F4-69252667</v>
      </c>
      <c r="Q1539">
        <v>0.14</v>
      </c>
      <c r="R1539" t="str">
        <v>3</v>
      </c>
      <c r="S1539">
        <v>75</v>
      </c>
      <c r="T1539" t="str">
        <v>F-00000300</v>
      </c>
      <c r="U1539">
        <v>1276</v>
      </c>
      <c r="V1539">
        <v>1.07919</v>
      </c>
      <c r="W1539">
        <v>0</v>
      </c>
      <c r="X1539" t="str">
        <v>https://youtu.be/85h3NFxBPF0</v>
      </c>
    </row>
    <row r="1540">
      <c r="A1540" t="str">
        <v>AutoTable</v>
      </c>
      <c r="D1540" t="str">
        <v>95610-10</v>
      </c>
      <c r="E1540" t="str">
        <v>BBE Ø100 DRAPEAU BLEU/BLANC/ROUGE</v>
      </c>
      <c r="F1540" t="str">
        <v>1</v>
      </c>
      <c r="G1540" t="str">
        <v/>
      </c>
      <c r="H1540" t="str">
        <v>BOMBE</v>
      </c>
      <c r="I1540" t="str">
        <v>SPHERIQUE</v>
      </c>
      <c r="J1540">
        <v>100</v>
      </c>
      <c r="K1540" t="str">
        <v>FORME</v>
      </c>
      <c r="L1540" t="str">
        <v>TRICOLORE</v>
      </c>
      <c r="M1540" t="str">
        <v>CN</v>
      </c>
      <c r="N1540" t="str">
        <v>F4</v>
      </c>
      <c r="O1540" t="str">
        <v>1.3G</v>
      </c>
      <c r="P1540" t="str">
        <v>1008-F4-69252665</v>
      </c>
      <c r="Q1540">
        <v>0.32</v>
      </c>
      <c r="R1540" t="str">
        <v>3,5</v>
      </c>
      <c r="S1540">
        <v>100</v>
      </c>
      <c r="T1540" t="str">
        <v>F-00000300</v>
      </c>
      <c r="U1540">
        <v>970</v>
      </c>
      <c r="V1540">
        <v>2.46333</v>
      </c>
      <c r="W1540">
        <v>0</v>
      </c>
      <c r="X1540" t="str">
        <v>https://youtu.be/hJASPX_MH6Q</v>
      </c>
    </row>
    <row r="1541">
      <c r="A1541" t="str">
        <v>AutoTable</v>
      </c>
      <c r="D1541" t="str">
        <v>96012-86</v>
      </c>
      <c r="E1541" t="str">
        <v>BOMBE 125 MM CHRYSANTHEME ROUGE ET OR</v>
      </c>
      <c r="F1541" t="str">
        <v>OPPORTUNITE</v>
      </c>
      <c r="G1541" t="str">
        <v/>
      </c>
      <c r="H1541" t="str">
        <v>BOMBE</v>
      </c>
      <c r="I1541" t="str">
        <v>SPHERIQUE</v>
      </c>
      <c r="J1541">
        <v>125</v>
      </c>
      <c r="K1541" t="str">
        <v>PIVOINE TRAINEE</v>
      </c>
      <c r="L1541" t="str">
        <v>ROUGE</v>
      </c>
      <c r="M1541" t="str">
        <v>CN</v>
      </c>
      <c r="N1541" t="str">
        <v>F4</v>
      </c>
      <c r="O1541" t="str">
        <v>1.3G</v>
      </c>
      <c r="P1541" t="str">
        <v>1008-F4-69253205</v>
      </c>
      <c r="Q1541">
        <v>0.66</v>
      </c>
      <c r="R1541" t="str">
        <v>3,8</v>
      </c>
      <c r="S1541">
        <v>125</v>
      </c>
      <c r="T1541" t="str">
        <v>F-00000300</v>
      </c>
      <c r="U1541">
        <v>216</v>
      </c>
      <c r="V1541">
        <v>3.20296</v>
      </c>
      <c r="W1541">
        <v>0</v>
      </c>
      <c r="X1541" t="str">
        <v/>
      </c>
    </row>
    <row r="1542">
      <c r="A1542" t="str">
        <v>AutoTable</v>
      </c>
      <c r="D1542" t="str">
        <v>96075-02</v>
      </c>
      <c r="E1542" t="str">
        <v>BBE Ø75  CHRYSANTHEME OR À BLEU</v>
      </c>
      <c r="F1542" t="str">
        <v>1</v>
      </c>
      <c r="G1542" t="str">
        <v>2019</v>
      </c>
      <c r="H1542" t="str">
        <v>BOMBE</v>
      </c>
      <c r="I1542" t="str">
        <v>SPHERIQUE</v>
      </c>
      <c r="J1542">
        <v>75</v>
      </c>
      <c r="K1542" t="str">
        <v>CHANGEMENT</v>
      </c>
      <c r="L1542" t="str">
        <v>BLEU</v>
      </c>
      <c r="M1542" t="str">
        <v>CN</v>
      </c>
      <c r="N1542" t="str">
        <v>F4</v>
      </c>
      <c r="O1542" t="str">
        <v>1.3G</v>
      </c>
      <c r="P1542" t="str">
        <v>1008-F4-69252667</v>
      </c>
      <c r="Q1542">
        <v>0.14</v>
      </c>
      <c r="R1542" t="str">
        <v>3</v>
      </c>
      <c r="S1542">
        <v>75</v>
      </c>
      <c r="T1542" t="str">
        <v>F-00000300</v>
      </c>
      <c r="U1542">
        <v>1077</v>
      </c>
      <c r="V1542">
        <v>1.08641</v>
      </c>
      <c r="W1542">
        <v>800</v>
      </c>
      <c r="X1542" t="str">
        <v>https://youtu.be/nCCKfIkleY8</v>
      </c>
    </row>
    <row r="1543">
      <c r="A1543" t="str">
        <v>AutoTable</v>
      </c>
      <c r="D1543" t="str">
        <v>96075-05</v>
      </c>
      <c r="E1543" t="str">
        <v>BBE Ø75 CHRYSANTHEME OR À VERT</v>
      </c>
      <c r="F1543" t="str">
        <v>1</v>
      </c>
      <c r="G1543" t="str">
        <v>2019</v>
      </c>
      <c r="H1543" t="str">
        <v>BOMBE</v>
      </c>
      <c r="I1543" t="str">
        <v>SPHERIQUE</v>
      </c>
      <c r="J1543">
        <v>75</v>
      </c>
      <c r="K1543" t="str">
        <v>CHANGEMENT</v>
      </c>
      <c r="L1543" t="str">
        <v>VERT</v>
      </c>
      <c r="M1543" t="str">
        <v>CN</v>
      </c>
      <c r="N1543" t="str">
        <v>F4</v>
      </c>
      <c r="O1543" t="str">
        <v>1.3G</v>
      </c>
      <c r="P1543" t="str">
        <v>1008-F4-69252667</v>
      </c>
      <c r="Q1543">
        <v>0.14</v>
      </c>
      <c r="R1543" t="str">
        <v>3</v>
      </c>
      <c r="S1543">
        <v>75</v>
      </c>
      <c r="T1543" t="str">
        <v>F-00000300</v>
      </c>
      <c r="U1543">
        <v>734</v>
      </c>
      <c r="V1543">
        <v>1.12311</v>
      </c>
      <c r="W1543">
        <v>0</v>
      </c>
      <c r="X1543" t="str">
        <v>https://youtu.be/pmrn5-IWUqQ</v>
      </c>
    </row>
    <row r="1544">
      <c r="A1544" t="str">
        <v>AutoTable</v>
      </c>
      <c r="D1544" t="str">
        <v>96075-08</v>
      </c>
      <c r="E1544" t="str">
        <v>BBE Ø75 CHRYSANTHEME OR À MULTICOLORE</v>
      </c>
      <c r="F1544" t="str">
        <v>1</v>
      </c>
      <c r="G1544" t="str">
        <v>2019</v>
      </c>
      <c r="H1544" t="str">
        <v>BOMBE</v>
      </c>
      <c r="I1544" t="str">
        <v>SPHERIQUE</v>
      </c>
      <c r="J1544">
        <v>75</v>
      </c>
      <c r="K1544" t="str">
        <v>CHANGEMENT</v>
      </c>
      <c r="L1544" t="str">
        <v>MULTICOLORE</v>
      </c>
      <c r="M1544" t="str">
        <v>CN</v>
      </c>
      <c r="N1544" t="str">
        <v>F4</v>
      </c>
      <c r="O1544" t="str">
        <v>1.3G</v>
      </c>
      <c r="P1544" t="str">
        <v>1008-F4-69252667</v>
      </c>
      <c r="Q1544">
        <v>0.14</v>
      </c>
      <c r="R1544" t="str">
        <v>3</v>
      </c>
      <c r="S1544">
        <v>75</v>
      </c>
      <c r="T1544" t="str">
        <v>F-00000300</v>
      </c>
      <c r="U1544">
        <v>755</v>
      </c>
      <c r="V1544">
        <v>1.07916</v>
      </c>
      <c r="W1544">
        <v>1</v>
      </c>
      <c r="X1544" t="str">
        <v/>
      </c>
    </row>
    <row r="1545">
      <c r="A1545" t="str">
        <v>AutoTable</v>
      </c>
      <c r="D1545" t="str">
        <v>96075-09</v>
      </c>
      <c r="E1545" t="str">
        <v>BBE Ø75 CHRYSANTHEME OR À ARGENT</v>
      </c>
      <c r="F1545" t="str">
        <v>1</v>
      </c>
      <c r="G1545" t="str">
        <v>2019</v>
      </c>
      <c r="H1545" t="str">
        <v>BOMBE</v>
      </c>
      <c r="I1545" t="str">
        <v>SPHERIQUE</v>
      </c>
      <c r="J1545">
        <v>75</v>
      </c>
      <c r="K1545" t="str">
        <v>CHANGEMENT</v>
      </c>
      <c r="L1545" t="str">
        <v>OR</v>
      </c>
      <c r="M1545" t="str">
        <v>CN</v>
      </c>
      <c r="N1545" t="str">
        <v>F4</v>
      </c>
      <c r="O1545" t="str">
        <v>1.3G</v>
      </c>
      <c r="P1545" t="str">
        <v>1008-F4-69252667</v>
      </c>
      <c r="Q1545">
        <v>0.14</v>
      </c>
      <c r="R1545" t="str">
        <v>3</v>
      </c>
      <c r="S1545">
        <v>75</v>
      </c>
      <c r="T1545" t="str">
        <v>F-00000300</v>
      </c>
      <c r="U1545">
        <v>970</v>
      </c>
      <c r="V1545">
        <v>1.12314</v>
      </c>
      <c r="W1545">
        <v>0</v>
      </c>
      <c r="X1545" t="str">
        <v>https://youtu.be/qOpjsaaCAnY</v>
      </c>
    </row>
    <row r="1546">
      <c r="A1546" t="str">
        <v>AutoTable</v>
      </c>
      <c r="D1546" t="str">
        <v>96075-86</v>
      </c>
      <c r="E1546" t="str">
        <v>BBE Ø75 PIVOINE ROUGE À OEUFS DE DRAGON</v>
      </c>
      <c r="F1546" t="str">
        <v>1</v>
      </c>
      <c r="G1546" t="str">
        <v/>
      </c>
      <c r="H1546" t="str">
        <v>BOMBE</v>
      </c>
      <c r="I1546" t="str">
        <v>SPHERIQUE</v>
      </c>
      <c r="J1546">
        <v>75</v>
      </c>
      <c r="K1546" t="str">
        <v>CREPITANT</v>
      </c>
      <c r="L1546" t="str">
        <v>ROUGE</v>
      </c>
      <c r="M1546" t="str">
        <v>CN</v>
      </c>
      <c r="N1546" t="str">
        <v>F4</v>
      </c>
      <c r="O1546" t="str">
        <v>1.3G</v>
      </c>
      <c r="P1546" t="str">
        <v>1008-F4-69252667</v>
      </c>
      <c r="Q1546">
        <v>0.14</v>
      </c>
      <c r="R1546" t="str">
        <v>3</v>
      </c>
      <c r="S1546">
        <v>75</v>
      </c>
      <c r="T1546" t="str">
        <v>F-00000300</v>
      </c>
      <c r="U1546">
        <v>1467</v>
      </c>
      <c r="V1546">
        <v>1.11438</v>
      </c>
      <c r="W1546">
        <v>361</v>
      </c>
      <c r="X1546" t="str">
        <v/>
      </c>
    </row>
    <row r="1547">
      <c r="A1547" t="str">
        <v>AutoTable</v>
      </c>
      <c r="D1547" t="str">
        <v>97175-55</v>
      </c>
      <c r="E1547" t="str">
        <v>BOMBE Ø75  DAHLIA VERT PISTIL CLIGNOTANT ROUGE</v>
      </c>
      <c r="F1547" t="str">
        <v>ANCIENNES REFS</v>
      </c>
      <c r="G1547" t="str">
        <v/>
      </c>
      <c r="H1547" t="str">
        <v>BOMBE</v>
      </c>
      <c r="I1547" t="str">
        <v>SPHERIQUE</v>
      </c>
      <c r="J1547">
        <v>75</v>
      </c>
      <c r="K1547" t="str">
        <v>ARAIGNEE PISTIL</v>
      </c>
      <c r="L1547" t="str">
        <v>VERT</v>
      </c>
      <c r="M1547" t="str">
        <v>CN</v>
      </c>
      <c r="N1547" t="str">
        <v>F4</v>
      </c>
      <c r="O1547" t="str">
        <v>1.3G</v>
      </c>
      <c r="P1547" t="str">
        <v>1008-F4-69252667</v>
      </c>
      <c r="Q1547">
        <v>0.163</v>
      </c>
      <c r="R1547" t="str">
        <v>3</v>
      </c>
      <c r="S1547">
        <v>75</v>
      </c>
      <c r="T1547" t="str">
        <v>F-00000300</v>
      </c>
      <c r="U1547">
        <v>0</v>
      </c>
      <c r="V1547">
        <v>1.11433</v>
      </c>
      <c r="W1547">
        <v>0</v>
      </c>
      <c r="X1547" t="str">
        <v/>
      </c>
    </row>
    <row r="1548">
      <c r="A1548" t="str">
        <v>AutoTable</v>
      </c>
      <c r="D1548" t="str">
        <v>97175-64</v>
      </c>
      <c r="E1548" t="str">
        <v>BBE Ø75 DAHLIA JAUNE CENTRE CLIGNO BLANC</v>
      </c>
      <c r="F1548" t="str">
        <v>1</v>
      </c>
      <c r="G1548" t="str">
        <v/>
      </c>
      <c r="H1548" t="str">
        <v>BOMBE</v>
      </c>
      <c r="I1548" t="str">
        <v>SPHERIQUE</v>
      </c>
      <c r="J1548">
        <v>75</v>
      </c>
      <c r="K1548" t="str">
        <v>DAHLIA</v>
      </c>
      <c r="L1548" t="str">
        <v>JAUNE</v>
      </c>
      <c r="M1548" t="str">
        <v>CN</v>
      </c>
      <c r="N1548" t="str">
        <v>F4</v>
      </c>
      <c r="O1548" t="str">
        <v>1.3G</v>
      </c>
      <c r="P1548" t="str">
        <v>1008-F4-69252667</v>
      </c>
      <c r="Q1548">
        <v>0.163</v>
      </c>
      <c r="R1548" t="str">
        <v>3</v>
      </c>
      <c r="S1548">
        <v>75</v>
      </c>
      <c r="T1548" t="str">
        <v>F-00000300</v>
      </c>
      <c r="U1548">
        <v>651</v>
      </c>
      <c r="V1548">
        <v>1.07919</v>
      </c>
      <c r="W1548">
        <v>0</v>
      </c>
      <c r="X1548" t="str">
        <v>https://youtu.be/slCS4rw0AuY</v>
      </c>
    </row>
    <row r="1549">
      <c r="A1549" t="str">
        <v>AutoTable</v>
      </c>
      <c r="D1549" t="str">
        <v>97175-68</v>
      </c>
      <c r="E1549" t="str">
        <v>BBE Ø75 DAHLIA MULTIPASTEL CENTRE CLIGNO BLANC</v>
      </c>
      <c r="F1549" t="str">
        <v>1</v>
      </c>
      <c r="G1549" t="str">
        <v/>
      </c>
      <c r="H1549" t="str">
        <v>BOMBE</v>
      </c>
      <c r="I1549" t="str">
        <v>SPHERIQUE</v>
      </c>
      <c r="J1549">
        <v>75</v>
      </c>
      <c r="K1549" t="str">
        <v>DAHLIA</v>
      </c>
      <c r="L1549" t="str">
        <v>MULTIPASTEL</v>
      </c>
      <c r="M1549" t="str">
        <v>CN</v>
      </c>
      <c r="N1549" t="str">
        <v>F4</v>
      </c>
      <c r="O1549" t="str">
        <v>1.3G</v>
      </c>
      <c r="P1549" t="str">
        <v>1008-F4-69252667</v>
      </c>
      <c r="Q1549">
        <v>0.163</v>
      </c>
      <c r="R1549" t="str">
        <v>3</v>
      </c>
      <c r="S1549">
        <v>75</v>
      </c>
      <c r="T1549" t="str">
        <v>F-00000300</v>
      </c>
      <c r="U1549">
        <v>1715</v>
      </c>
      <c r="V1549">
        <v>1.155</v>
      </c>
      <c r="W1549">
        <v>480</v>
      </c>
      <c r="X1549" t="str">
        <v>https://youtu.be/-hc7HTJGaPA</v>
      </c>
    </row>
    <row r="1550">
      <c r="A1550" t="str">
        <v>AutoTable</v>
      </c>
      <c r="D1550" t="str">
        <v>97175-70</v>
      </c>
      <c r="E1550" t="str">
        <v>BBE Ø75 DAHLIA VIOLET CENTRE CLIGNO BLANC</v>
      </c>
      <c r="F1550" t="str">
        <v>1</v>
      </c>
      <c r="G1550" t="str">
        <v/>
      </c>
      <c r="H1550" t="str">
        <v>BOMBE</v>
      </c>
      <c r="I1550" t="str">
        <v>SPHERIQUE</v>
      </c>
      <c r="J1550">
        <v>75</v>
      </c>
      <c r="K1550" t="str">
        <v>DAHLIA</v>
      </c>
      <c r="L1550" t="str">
        <v>VIOLET</v>
      </c>
      <c r="M1550" t="str">
        <v>CN</v>
      </c>
      <c r="N1550" t="str">
        <v>F4</v>
      </c>
      <c r="O1550" t="str">
        <v>1.3G</v>
      </c>
      <c r="P1550" t="str">
        <v>1008-F4-69252667</v>
      </c>
      <c r="Q1550">
        <v>0.163</v>
      </c>
      <c r="R1550" t="str">
        <v>3</v>
      </c>
      <c r="S1550">
        <v>75</v>
      </c>
      <c r="T1550" t="str">
        <v>F-00000300</v>
      </c>
      <c r="U1550">
        <v>840</v>
      </c>
      <c r="V1550">
        <v>1.08</v>
      </c>
      <c r="W1550">
        <v>40</v>
      </c>
      <c r="X1550" t="str">
        <v>https://youtu.be/LkFpjkKNzYg</v>
      </c>
    </row>
    <row r="1551">
      <c r="A1551" t="str">
        <v>AutoTable</v>
      </c>
      <c r="D1551" t="str">
        <v>97175-75</v>
      </c>
      <c r="E1551" t="str">
        <v>BBE Ø75 DAHLIA VERT CENTRE CLIGNO BLANC</v>
      </c>
      <c r="F1551" t="str">
        <v>1</v>
      </c>
      <c r="G1551" t="str">
        <v/>
      </c>
      <c r="H1551" t="str">
        <v>BOMBE</v>
      </c>
      <c r="I1551" t="str">
        <v>SPHERIQUE</v>
      </c>
      <c r="J1551">
        <v>75</v>
      </c>
      <c r="K1551" t="str">
        <v>DAHLIA</v>
      </c>
      <c r="L1551" t="str">
        <v>VERT</v>
      </c>
      <c r="M1551" t="str">
        <v>CN</v>
      </c>
      <c r="N1551" t="str">
        <v>F4</v>
      </c>
      <c r="O1551" t="str">
        <v>1.3G</v>
      </c>
      <c r="P1551" t="str">
        <v>1008-F4-69252667</v>
      </c>
      <c r="Q1551">
        <v>0.163</v>
      </c>
      <c r="R1551" t="str">
        <v>3</v>
      </c>
      <c r="S1551">
        <v>75</v>
      </c>
      <c r="T1551" t="str">
        <v>F-00000300</v>
      </c>
      <c r="U1551">
        <v>344</v>
      </c>
      <c r="V1551">
        <v>1.13</v>
      </c>
      <c r="W1551">
        <v>27</v>
      </c>
      <c r="X1551" t="str">
        <v>https://youtu.be/aIulSZkRmhQ</v>
      </c>
    </row>
    <row r="1552">
      <c r="A1552" t="str">
        <v>AutoTable</v>
      </c>
      <c r="D1552" t="str">
        <v>97175-76</v>
      </c>
      <c r="E1552" t="str">
        <v>BBE Ø75 DAHLIA ROUGE CENTRE CLIGNO BLANC</v>
      </c>
      <c r="F1552" t="str">
        <v>1</v>
      </c>
      <c r="G1552" t="str">
        <v/>
      </c>
      <c r="H1552" t="str">
        <v>BOMBE</v>
      </c>
      <c r="I1552" t="str">
        <v>SPHERIQUE</v>
      </c>
      <c r="J1552">
        <v>75</v>
      </c>
      <c r="K1552" t="str">
        <v>DAHLIA</v>
      </c>
      <c r="L1552" t="str">
        <v>ROUGE</v>
      </c>
      <c r="M1552" t="str">
        <v>CN</v>
      </c>
      <c r="N1552" t="str">
        <v>F4</v>
      </c>
      <c r="O1552" t="str">
        <v>1.3G</v>
      </c>
      <c r="P1552" t="str">
        <v>1008-F4-69252667</v>
      </c>
      <c r="Q1552">
        <v>0.163</v>
      </c>
      <c r="R1552" t="str">
        <v>3</v>
      </c>
      <c r="S1552">
        <v>75</v>
      </c>
      <c r="T1552" t="str">
        <v>F-00000300</v>
      </c>
      <c r="U1552">
        <v>137</v>
      </c>
      <c r="V1552">
        <v>1.135</v>
      </c>
      <c r="W1552">
        <v>0</v>
      </c>
      <c r="X1552" t="str">
        <v>https://youtu.be/1kxpYhyL8aw</v>
      </c>
    </row>
    <row r="1553">
      <c r="A1553" t="str">
        <v>AutoTable</v>
      </c>
      <c r="D1553" t="str">
        <v>97515-09</v>
      </c>
      <c r="E1553" t="str">
        <v>BBE Ø150 ARAIGNÉE PLATINE CENTRE CLIGNO BLANC</v>
      </c>
      <c r="F1553" t="str">
        <v>1</v>
      </c>
      <c r="G1553" t="str">
        <v/>
      </c>
      <c r="H1553" t="str">
        <v>BOMBE</v>
      </c>
      <c r="I1553" t="str">
        <v>SPHERIQUE</v>
      </c>
      <c r="J1553">
        <v>150</v>
      </c>
      <c r="K1553" t="str">
        <v>PLEUREUR</v>
      </c>
      <c r="L1553" t="str">
        <v>KAMURO</v>
      </c>
      <c r="M1553" t="str">
        <v>CN</v>
      </c>
      <c r="N1553" t="str">
        <v>F4</v>
      </c>
      <c r="O1553" t="str">
        <v>1.3G</v>
      </c>
      <c r="P1553" t="str">
        <v>1008-F4-69253207</v>
      </c>
      <c r="Q1553">
        <v>1.05</v>
      </c>
      <c r="R1553" t="str">
        <v>4,2</v>
      </c>
      <c r="S1553">
        <v>150</v>
      </c>
      <c r="T1553" t="str">
        <v>F-00000300</v>
      </c>
      <c r="U1553">
        <v>21</v>
      </c>
      <c r="V1553">
        <v>7.81273</v>
      </c>
      <c r="W1553">
        <v>1</v>
      </c>
      <c r="X1553" t="str">
        <v>https://tinyurl.com/y56xnjzh</v>
      </c>
    </row>
    <row r="1554">
      <c r="A1554" t="str">
        <v>AutoTable</v>
      </c>
      <c r="D1554" t="str">
        <v>98010-10</v>
      </c>
      <c r="E1554" t="str">
        <v>BBE Ø100 MOSAÏQUE FUCHSIA</v>
      </c>
      <c r="F1554" t="str">
        <v>1</v>
      </c>
      <c r="G1554" t="str">
        <v/>
      </c>
      <c r="H1554" t="str">
        <v>BOMBE</v>
      </c>
      <c r="I1554" t="str">
        <v>SPHERIQUE</v>
      </c>
      <c r="J1554">
        <v>100</v>
      </c>
      <c r="K1554" t="str">
        <v>MOSAIQUE</v>
      </c>
      <c r="L1554" t="str">
        <v>VIOLET</v>
      </c>
      <c r="M1554" t="str">
        <v>CN</v>
      </c>
      <c r="N1554" t="str">
        <v>F4</v>
      </c>
      <c r="O1554" t="str">
        <v>1.3G</v>
      </c>
      <c r="P1554" t="str">
        <v>1008-F4-69252665</v>
      </c>
      <c r="Q1554">
        <v>0.32</v>
      </c>
      <c r="R1554" t="str">
        <v>3,5</v>
      </c>
      <c r="S1554">
        <v>100</v>
      </c>
      <c r="T1554" t="str">
        <v>F-00000300</v>
      </c>
      <c r="U1554">
        <v>87</v>
      </c>
      <c r="V1554">
        <v>2.50737</v>
      </c>
      <c r="W1554">
        <v>10</v>
      </c>
      <c r="X1554" t="str">
        <v>https://youtu.be/EIND1J6Ib88</v>
      </c>
    </row>
    <row r="1555">
      <c r="A1555" t="str">
        <v>AutoTable</v>
      </c>
      <c r="D1555" t="str">
        <v>98012-05</v>
      </c>
      <c r="E1555" t="str">
        <v>BBE Ø125 MOSAÏQUE VERTE</v>
      </c>
      <c r="F1555" t="str">
        <v>1</v>
      </c>
      <c r="G1555" t="str">
        <v/>
      </c>
      <c r="H1555" t="str">
        <v>BOMBE</v>
      </c>
      <c r="I1555" t="str">
        <v>SPHERIQUE</v>
      </c>
      <c r="J1555">
        <v>125</v>
      </c>
      <c r="K1555" t="str">
        <v>MOSAIQUE</v>
      </c>
      <c r="L1555" t="str">
        <v>VERT</v>
      </c>
      <c r="M1555" t="str">
        <v>CN</v>
      </c>
      <c r="N1555" t="str">
        <v>F4</v>
      </c>
      <c r="O1555" t="str">
        <v>1.3G</v>
      </c>
      <c r="P1555" t="str">
        <v>1008-F4-69253205</v>
      </c>
      <c r="Q1555">
        <v>0.66</v>
      </c>
      <c r="R1555" t="str">
        <v>3,8</v>
      </c>
      <c r="S1555">
        <v>125</v>
      </c>
      <c r="T1555" t="str">
        <v>F-00000300</v>
      </c>
      <c r="U1555">
        <v>334</v>
      </c>
      <c r="V1555">
        <v>3.23847</v>
      </c>
      <c r="W1555">
        <v>18</v>
      </c>
      <c r="X1555" t="str">
        <v>https://youtu.be/HknJxmDZBwg</v>
      </c>
    </row>
    <row r="1556">
      <c r="A1556" t="str">
        <v>AutoTable</v>
      </c>
      <c r="D1556" t="str">
        <v>98012-06</v>
      </c>
      <c r="E1556" t="str">
        <v>BBE Ø125 MOSAÏQUE ROUGE</v>
      </c>
      <c r="F1556" t="str">
        <v>1</v>
      </c>
      <c r="G1556" t="str">
        <v/>
      </c>
      <c r="H1556" t="str">
        <v>BOMBE</v>
      </c>
      <c r="I1556" t="str">
        <v>SPHERIQUE</v>
      </c>
      <c r="J1556">
        <v>125</v>
      </c>
      <c r="K1556" t="str">
        <v>MOSAIQUE</v>
      </c>
      <c r="L1556" t="str">
        <v>ROUGE</v>
      </c>
      <c r="M1556" t="str">
        <v>CN</v>
      </c>
      <c r="N1556" t="str">
        <v>F4</v>
      </c>
      <c r="O1556" t="str">
        <v>1.3G</v>
      </c>
      <c r="P1556" t="str">
        <v>1008-F4-69253205</v>
      </c>
      <c r="Q1556">
        <v>0.66</v>
      </c>
      <c r="R1556" t="str">
        <v>3,8</v>
      </c>
      <c r="S1556">
        <v>125</v>
      </c>
      <c r="T1556" t="str">
        <v>F-00000300</v>
      </c>
      <c r="U1556">
        <v>133</v>
      </c>
      <c r="V1556">
        <v>3.00275</v>
      </c>
      <c r="W1556">
        <v>18</v>
      </c>
      <c r="X1556" t="str">
        <v>https://youtu.be/U7zC914k0JY</v>
      </c>
    </row>
    <row r="1557">
      <c r="A1557" t="str">
        <v>AutoTable</v>
      </c>
      <c r="D1557" t="str">
        <v>98012-10</v>
      </c>
      <c r="E1557" t="str">
        <v>BBE Ø125 MOSAÏQUE VIOLETTE</v>
      </c>
      <c r="F1557" t="str">
        <v>1</v>
      </c>
      <c r="G1557" t="str">
        <v/>
      </c>
      <c r="H1557" t="str">
        <v>BOMBE</v>
      </c>
      <c r="I1557" t="str">
        <v>SPHERIQUE</v>
      </c>
      <c r="J1557">
        <v>125</v>
      </c>
      <c r="K1557" t="str">
        <v>MOSAIQUE</v>
      </c>
      <c r="L1557" t="str">
        <v>VIOLET</v>
      </c>
      <c r="M1557" t="str">
        <v>CN</v>
      </c>
      <c r="N1557" t="str">
        <v>F4</v>
      </c>
      <c r="O1557" t="str">
        <v>1.3G</v>
      </c>
      <c r="P1557" t="str">
        <v>1008-F4-69253205</v>
      </c>
      <c r="Q1557">
        <v>0.66</v>
      </c>
      <c r="R1557" t="str">
        <v>3,8</v>
      </c>
      <c r="S1557">
        <v>125</v>
      </c>
      <c r="T1557" t="str">
        <v>F-00000300</v>
      </c>
      <c r="U1557">
        <v>267</v>
      </c>
      <c r="V1557">
        <v>3.57333</v>
      </c>
      <c r="W1557">
        <v>33</v>
      </c>
      <c r="X1557" t="str">
        <v>https://youtu.be/aF3T0Oin7e0</v>
      </c>
    </row>
    <row r="1558">
      <c r="A1558" t="str">
        <v>AutoTable</v>
      </c>
      <c r="D1558" t="str">
        <v>98275-06</v>
      </c>
      <c r="E1558" t="str">
        <v>BBE Ø75 MOSAÏQUE ROUGE À FRISSON</v>
      </c>
      <c r="F1558" t="str">
        <v>1</v>
      </c>
      <c r="G1558" t="str">
        <v/>
      </c>
      <c r="H1558" t="str">
        <v>BOMBE</v>
      </c>
      <c r="I1558" t="str">
        <v>SPHERIQUE</v>
      </c>
      <c r="J1558">
        <v>75</v>
      </c>
      <c r="K1558" t="str">
        <v>CREPITANT</v>
      </c>
      <c r="L1558" t="str">
        <v>ROUGE</v>
      </c>
      <c r="M1558" t="str">
        <v>CN</v>
      </c>
      <c r="N1558" t="str">
        <v>F4</v>
      </c>
      <c r="O1558" t="str">
        <v>1.3G</v>
      </c>
      <c r="P1558" t="str">
        <v>1008-F4-69252667</v>
      </c>
      <c r="Q1558">
        <v>0.14</v>
      </c>
      <c r="R1558" t="str">
        <v>3</v>
      </c>
      <c r="S1558">
        <v>75</v>
      </c>
      <c r="T1558" t="str">
        <v>F-00000300</v>
      </c>
      <c r="U1558">
        <v>2458</v>
      </c>
      <c r="V1558">
        <v>1.246</v>
      </c>
      <c r="W1558">
        <v>530</v>
      </c>
      <c r="X1558" t="str">
        <v>https://youtu.be/I5qX7BBWqC8</v>
      </c>
    </row>
    <row r="1559">
      <c r="A1559" t="str">
        <v>AutoTable</v>
      </c>
      <c r="D1559" t="str">
        <v>98275-09</v>
      </c>
      <c r="E1559" t="str">
        <v>BBE Ø75 MOSAÏQUE ARGENT À FRISSON</v>
      </c>
      <c r="F1559" t="str">
        <v>1</v>
      </c>
      <c r="G1559" t="str">
        <v/>
      </c>
      <c r="H1559" t="str">
        <v>BOMBE</v>
      </c>
      <c r="I1559" t="str">
        <v>SPHERIQUE</v>
      </c>
      <c r="J1559">
        <v>75</v>
      </c>
      <c r="K1559" t="str">
        <v>CREPITANT</v>
      </c>
      <c r="L1559" t="str">
        <v>ARGENT</v>
      </c>
      <c r="M1559" t="str">
        <v>CN</v>
      </c>
      <c r="N1559" t="str">
        <v>F4</v>
      </c>
      <c r="O1559" t="str">
        <v>1.3G</v>
      </c>
      <c r="P1559" t="str">
        <v>1008-F4-69252667</v>
      </c>
      <c r="Q1559">
        <v>0.14</v>
      </c>
      <c r="R1559" t="str">
        <v>3</v>
      </c>
      <c r="S1559">
        <v>75</v>
      </c>
      <c r="T1559" t="str">
        <v>F-00000300</v>
      </c>
      <c r="U1559">
        <v>924</v>
      </c>
      <c r="V1559">
        <v>1.31</v>
      </c>
      <c r="W1559">
        <v>2</v>
      </c>
      <c r="X1559" t="str">
        <v>https://tinyurl.com/y4qsa578</v>
      </c>
    </row>
    <row r="1560">
      <c r="A1560" t="str">
        <v>AutoTable</v>
      </c>
      <c r="D1560" t="str">
        <v>98275-46</v>
      </c>
      <c r="E1560" t="str">
        <v>BBE Ø75 MOSAÏQUE ROUGE À VERT</v>
      </c>
      <c r="F1560" t="str">
        <v>1</v>
      </c>
      <c r="G1560" t="str">
        <v/>
      </c>
      <c r="H1560" t="str">
        <v>BOMBE</v>
      </c>
      <c r="I1560" t="str">
        <v>SPHERIQUE</v>
      </c>
      <c r="J1560">
        <v>75</v>
      </c>
      <c r="K1560" t="str">
        <v>MOSAIQUE</v>
      </c>
      <c r="L1560" t="str">
        <v>ROUGE</v>
      </c>
      <c r="M1560" t="str">
        <v>CN</v>
      </c>
      <c r="N1560" t="str">
        <v>F4</v>
      </c>
      <c r="O1560" t="str">
        <v>1.3G</v>
      </c>
      <c r="P1560" t="str">
        <v>1008-F4-69252667</v>
      </c>
      <c r="Q1560">
        <v>0.14</v>
      </c>
      <c r="R1560" t="str">
        <v>3</v>
      </c>
      <c r="S1560">
        <v>75</v>
      </c>
      <c r="T1560" t="str">
        <v>F-00000300</v>
      </c>
      <c r="U1560">
        <v>2073</v>
      </c>
      <c r="V1560">
        <v>1.25818</v>
      </c>
      <c r="W1560">
        <v>0</v>
      </c>
      <c r="X1560" t="str">
        <v>https://youtu.be/GU-FU3uKwb0</v>
      </c>
    </row>
    <row r="1561">
      <c r="A1561" t="str">
        <v>AutoTable</v>
      </c>
      <c r="D1561" t="str">
        <v>98275-86</v>
      </c>
      <c r="E1561" t="str">
        <v>BBE Ø75 MOSAÏQUE ROUGE À ARGENT</v>
      </c>
      <c r="F1561" t="str">
        <v>1</v>
      </c>
      <c r="G1561" t="str">
        <v/>
      </c>
      <c r="H1561" t="str">
        <v>BOMBE</v>
      </c>
      <c r="I1561" t="str">
        <v>SPHERIQUE</v>
      </c>
      <c r="J1561">
        <v>75</v>
      </c>
      <c r="K1561" t="str">
        <v>MOSAIQUE</v>
      </c>
      <c r="L1561" t="str">
        <v>ROUGE</v>
      </c>
      <c r="M1561" t="str">
        <v>CN</v>
      </c>
      <c r="N1561" t="str">
        <v>F4</v>
      </c>
      <c r="O1561" t="str">
        <v>1.3G</v>
      </c>
      <c r="P1561" t="str">
        <v>1008-F4-69252667</v>
      </c>
      <c r="Q1561">
        <v>0.14</v>
      </c>
      <c r="R1561" t="str">
        <v>3</v>
      </c>
      <c r="S1561">
        <v>75</v>
      </c>
      <c r="T1561" t="str">
        <v>F-00000300</v>
      </c>
      <c r="U1561">
        <v>3322</v>
      </c>
      <c r="V1561">
        <v>1.26074</v>
      </c>
      <c r="W1561">
        <v>0</v>
      </c>
      <c r="X1561" t="str">
        <v>https://youtu.be/tYuK5E91W_g</v>
      </c>
    </row>
    <row r="1562">
      <c r="A1562" t="str">
        <v>AutoTable</v>
      </c>
      <c r="D1562" t="str">
        <v>99010-02</v>
      </c>
      <c r="E1562" t="str">
        <v>BBE Ø100 ÉTOILES FILANTES BLEUES</v>
      </c>
      <c r="F1562" t="str">
        <v>1</v>
      </c>
      <c r="G1562" t="str">
        <v/>
      </c>
      <c r="H1562" t="str">
        <v>BOMBE</v>
      </c>
      <c r="I1562" t="str">
        <v>SPHERIQUE</v>
      </c>
      <c r="J1562">
        <v>100</v>
      </c>
      <c r="K1562" t="str">
        <v>SERPENTEAUX</v>
      </c>
      <c r="L1562" t="str">
        <v>BLEU</v>
      </c>
      <c r="M1562" t="str">
        <v>CN</v>
      </c>
      <c r="N1562" t="str">
        <v>F4</v>
      </c>
      <c r="O1562" t="str">
        <v>1.3G</v>
      </c>
      <c r="P1562" t="str">
        <v>1008-F4-69252665</v>
      </c>
      <c r="Q1562">
        <v>0.32</v>
      </c>
      <c r="R1562" t="str">
        <v>3,5</v>
      </c>
      <c r="S1562">
        <v>100</v>
      </c>
      <c r="T1562" t="str">
        <v>F-00000300</v>
      </c>
      <c r="U1562">
        <v>396</v>
      </c>
      <c r="V1562">
        <v>2.43825</v>
      </c>
      <c r="W1562">
        <v>0</v>
      </c>
      <c r="X1562" t="str">
        <v>https://youtu.be/p7IYFKgUyhI</v>
      </c>
    </row>
    <row r="1563">
      <c r="A1563" t="str">
        <v>AutoTable</v>
      </c>
      <c r="D1563" t="str">
        <v>99010-04</v>
      </c>
      <c r="E1563" t="str">
        <v>BOMBE Ø100 ETOILES FILANTES JAUNES</v>
      </c>
      <c r="F1563" t="str">
        <v>ANCIENNES REFS</v>
      </c>
      <c r="G1563" t="str">
        <v/>
      </c>
      <c r="H1563" t="str">
        <v>BOMBE</v>
      </c>
      <c r="I1563" t="str">
        <v>SPHERIQUE</v>
      </c>
      <c r="J1563">
        <v>100</v>
      </c>
      <c r="K1563" t="str">
        <v>SPECIAL ETOILE</v>
      </c>
      <c r="L1563" t="str">
        <v>JAUNE</v>
      </c>
      <c r="M1563" t="str">
        <v>CN</v>
      </c>
      <c r="N1563" t="str">
        <v>F4</v>
      </c>
      <c r="O1563" t="str">
        <v>1.3G</v>
      </c>
      <c r="P1563" t="str">
        <v>1008-F4-69252665</v>
      </c>
      <c r="Q1563">
        <v>0.32</v>
      </c>
      <c r="R1563" t="str">
        <v>3,5</v>
      </c>
      <c r="S1563">
        <v>100</v>
      </c>
      <c r="T1563" t="str">
        <v>F-00000300</v>
      </c>
      <c r="U1563">
        <v>0</v>
      </c>
      <c r="V1563">
        <v>0</v>
      </c>
      <c r="W1563">
        <v>39</v>
      </c>
      <c r="X1563" t="str">
        <v/>
      </c>
    </row>
    <row r="1564">
      <c r="A1564" t="str">
        <v>AutoTable</v>
      </c>
      <c r="D1564" t="str">
        <v>99010-05</v>
      </c>
      <c r="E1564" t="str">
        <v>BBE Ø100 ÉTOILES FILANTES VERTES</v>
      </c>
      <c r="F1564" t="str">
        <v>1</v>
      </c>
      <c r="G1564" t="str">
        <v/>
      </c>
      <c r="H1564" t="str">
        <v>BOMBE</v>
      </c>
      <c r="I1564" t="str">
        <v>SPHERIQUE</v>
      </c>
      <c r="J1564">
        <v>100</v>
      </c>
      <c r="K1564" t="str">
        <v>SERPENTEAUX</v>
      </c>
      <c r="L1564" t="str">
        <v>VERT</v>
      </c>
      <c r="M1564" t="str">
        <v>CN</v>
      </c>
      <c r="N1564" t="str">
        <v>F4</v>
      </c>
      <c r="O1564" t="str">
        <v>1.3G</v>
      </c>
      <c r="P1564" t="str">
        <v>1008-F4-69252665</v>
      </c>
      <c r="Q1564">
        <v>0.32</v>
      </c>
      <c r="R1564" t="str">
        <v>3,5</v>
      </c>
      <c r="S1564">
        <v>100</v>
      </c>
      <c r="T1564" t="str">
        <v>F-00000300</v>
      </c>
      <c r="U1564">
        <v>418</v>
      </c>
      <c r="V1564">
        <v>2.52879</v>
      </c>
      <c r="W1564">
        <v>1</v>
      </c>
      <c r="X1564" t="str">
        <v/>
      </c>
    </row>
    <row r="1565">
      <c r="A1565" t="str">
        <v>AutoTable</v>
      </c>
      <c r="D1565" t="str">
        <v>99010-06</v>
      </c>
      <c r="E1565" t="str">
        <v>BBE Ø100 ÉTOILES FILANTES ROUGES</v>
      </c>
      <c r="F1565" t="str">
        <v>1</v>
      </c>
      <c r="G1565" t="str">
        <v/>
      </c>
      <c r="H1565" t="str">
        <v>BOMBE</v>
      </c>
      <c r="I1565" t="str">
        <v>SPHERIQUE</v>
      </c>
      <c r="J1565">
        <v>100</v>
      </c>
      <c r="K1565" t="str">
        <v>SERPENTEAUX</v>
      </c>
      <c r="L1565" t="str">
        <v>ROUGE</v>
      </c>
      <c r="M1565" t="str">
        <v>CN</v>
      </c>
      <c r="N1565" t="str">
        <v>F4</v>
      </c>
      <c r="O1565" t="str">
        <v>1.3G</v>
      </c>
      <c r="P1565" t="str">
        <v>1008-F4-69252665</v>
      </c>
      <c r="Q1565">
        <v>0.32</v>
      </c>
      <c r="R1565" t="str">
        <v>3,5</v>
      </c>
      <c r="S1565">
        <v>100</v>
      </c>
      <c r="T1565" t="str">
        <v>F-00000300</v>
      </c>
      <c r="U1565">
        <v>297</v>
      </c>
      <c r="V1565">
        <v>2.4893</v>
      </c>
      <c r="W1565">
        <v>38</v>
      </c>
      <c r="X1565" t="str">
        <v>https://youtu.be/Tet_qazyJZw</v>
      </c>
    </row>
    <row r="1566">
      <c r="A1566" t="str">
        <v>AutoTable</v>
      </c>
      <c r="D1566" t="str">
        <v>99010-07</v>
      </c>
      <c r="E1566" t="str">
        <v>BOMBE Ø100 ETOILES FILANTES OR 705481</v>
      </c>
      <c r="F1566" t="str">
        <v>ANCIENNES REFS</v>
      </c>
      <c r="G1566" t="str">
        <v/>
      </c>
      <c r="H1566" t="str">
        <v>BOMBE</v>
      </c>
      <c r="I1566" t="str">
        <v>SPHERIQUE</v>
      </c>
      <c r="J1566">
        <v>100</v>
      </c>
      <c r="K1566" t="str">
        <v>SPECIAL ETOILE</v>
      </c>
      <c r="L1566" t="str">
        <v>OR</v>
      </c>
      <c r="M1566" t="str">
        <v>CN</v>
      </c>
      <c r="N1566" t="str">
        <v>F4</v>
      </c>
      <c r="O1566" t="str">
        <v>1.3G</v>
      </c>
      <c r="P1566" t="str">
        <v>1008-F4-69252665</v>
      </c>
      <c r="Q1566">
        <v>0.32</v>
      </c>
      <c r="R1566" t="str">
        <v>3,5</v>
      </c>
      <c r="S1566">
        <v>100</v>
      </c>
      <c r="T1566" t="str">
        <v>F-00000300</v>
      </c>
      <c r="U1566">
        <v>0</v>
      </c>
      <c r="V1566">
        <v>2.01</v>
      </c>
      <c r="W1566">
        <v>0</v>
      </c>
      <c r="X1566" t="str">
        <v/>
      </c>
    </row>
    <row r="1567">
      <c r="A1567" t="str">
        <v>AutoTable</v>
      </c>
      <c r="D1567" t="str">
        <v>99010-09</v>
      </c>
      <c r="E1567" t="str">
        <v>BBE Ø100 ÉTOILES FILANTES BLANCHES</v>
      </c>
      <c r="F1567" t="str">
        <v>1</v>
      </c>
      <c r="G1567" t="str">
        <v/>
      </c>
      <c r="H1567" t="str">
        <v>BOMBE</v>
      </c>
      <c r="I1567" t="str">
        <v>SPHERIQUE</v>
      </c>
      <c r="J1567">
        <v>100</v>
      </c>
      <c r="K1567" t="str">
        <v>SERPENTEAUX</v>
      </c>
      <c r="L1567" t="str">
        <v>BLANC</v>
      </c>
      <c r="M1567" t="str">
        <v>CN</v>
      </c>
      <c r="N1567" t="str">
        <v>F4</v>
      </c>
      <c r="O1567" t="str">
        <v>1.3G</v>
      </c>
      <c r="P1567" t="str">
        <v>1008-F4-69252665</v>
      </c>
      <c r="Q1567">
        <v>0.32</v>
      </c>
      <c r="R1567" t="str">
        <v>3,5</v>
      </c>
      <c r="S1567">
        <v>100</v>
      </c>
      <c r="T1567" t="str">
        <v>F-00000300</v>
      </c>
      <c r="U1567">
        <v>269</v>
      </c>
      <c r="V1567">
        <v>2.42949</v>
      </c>
      <c r="W1567">
        <v>9</v>
      </c>
      <c r="X1567" t="str">
        <v>https://youtu.be/g8JgJmno6Ow</v>
      </c>
    </row>
    <row r="1568">
      <c r="A1568" t="str">
        <v>AutoTable</v>
      </c>
      <c r="D1568" t="str">
        <v>99010-23</v>
      </c>
      <c r="E1568" t="str">
        <v>BOMBE Ø100 ETOILES FILANTES ORANGE</v>
      </c>
      <c r="F1568" t="str">
        <v>ANCIENNES REFS</v>
      </c>
      <c r="G1568" t="str">
        <v/>
      </c>
      <c r="H1568" t="str">
        <v>BOMBE</v>
      </c>
      <c r="I1568" t="str">
        <v>SPHERIQUE</v>
      </c>
      <c r="J1568">
        <v>100</v>
      </c>
      <c r="K1568" t="str">
        <v>SPECIAL ETOILE</v>
      </c>
      <c r="L1568" t="str">
        <v>ORANGE</v>
      </c>
      <c r="M1568" t="str">
        <v>CN</v>
      </c>
      <c r="N1568" t="str">
        <v>F4</v>
      </c>
      <c r="O1568" t="str">
        <v>1.3G</v>
      </c>
      <c r="P1568" t="str">
        <v>1008-F4-69252665</v>
      </c>
      <c r="Q1568">
        <v>0.32</v>
      </c>
      <c r="R1568" t="str">
        <v>3,5</v>
      </c>
      <c r="S1568">
        <v>100</v>
      </c>
      <c r="T1568" t="str">
        <v>F-00000300</v>
      </c>
      <c r="U1568">
        <v>0</v>
      </c>
      <c r="V1568">
        <v>2.01</v>
      </c>
      <c r="W1568">
        <v>0</v>
      </c>
      <c r="X1568" t="str">
        <v/>
      </c>
    </row>
    <row r="1569">
      <c r="A1569" t="str">
        <v>AutoTable</v>
      </c>
      <c r="D1569" t="str">
        <v>99210-02</v>
      </c>
      <c r="E1569" t="str">
        <v>BBE Ø100 FEUILLES BLEUES</v>
      </c>
      <c r="F1569" t="str">
        <v>1</v>
      </c>
      <c r="G1569" t="str">
        <v/>
      </c>
      <c r="H1569" t="str">
        <v>BOMBE</v>
      </c>
      <c r="I1569" t="str">
        <v>SPHERIQUE</v>
      </c>
      <c r="J1569">
        <v>100</v>
      </c>
      <c r="K1569" t="str">
        <v>PLEUREUR</v>
      </c>
      <c r="L1569" t="str">
        <v>BLEU</v>
      </c>
      <c r="M1569" t="str">
        <v>CN</v>
      </c>
      <c r="N1569" t="str">
        <v>F4</v>
      </c>
      <c r="O1569" t="str">
        <v>1.3G</v>
      </c>
      <c r="P1569" t="str">
        <v>1008-F4-69252664</v>
      </c>
      <c r="Q1569">
        <v>0.28</v>
      </c>
      <c r="R1569" t="str">
        <v>3,5</v>
      </c>
      <c r="S1569">
        <v>100</v>
      </c>
      <c r="T1569" t="str">
        <v>F-00000300</v>
      </c>
      <c r="U1569">
        <v>475</v>
      </c>
      <c r="V1569">
        <v>2.42943</v>
      </c>
      <c r="W1569">
        <v>0</v>
      </c>
      <c r="X1569" t="str">
        <v>https://youtu.be/05VxsW4mMyw</v>
      </c>
    </row>
    <row r="1570">
      <c r="A1570" t="str">
        <v>AutoTable</v>
      </c>
      <c r="D1570" t="str">
        <v>99210-05</v>
      </c>
      <c r="E1570" t="str">
        <v>BBE Ø100 FEUILLES VERTES</v>
      </c>
      <c r="F1570" t="str">
        <v>1</v>
      </c>
      <c r="G1570" t="str">
        <v/>
      </c>
      <c r="H1570" t="str">
        <v>BOMBE</v>
      </c>
      <c r="I1570" t="str">
        <v>SPHERIQUE</v>
      </c>
      <c r="J1570">
        <v>100</v>
      </c>
      <c r="K1570" t="str">
        <v>PLEUREUR</v>
      </c>
      <c r="L1570" t="str">
        <v>VERT</v>
      </c>
      <c r="M1570" t="str">
        <v>CN</v>
      </c>
      <c r="N1570" t="str">
        <v>F4</v>
      </c>
      <c r="O1570" t="str">
        <v>1.3G</v>
      </c>
      <c r="P1570" t="str">
        <v>1008-F4-69252664</v>
      </c>
      <c r="Q1570">
        <v>0.28</v>
      </c>
      <c r="R1570" t="str">
        <v>3,5</v>
      </c>
      <c r="S1570">
        <v>100</v>
      </c>
      <c r="T1570" t="str">
        <v>F-00000300</v>
      </c>
      <c r="U1570">
        <v>240</v>
      </c>
      <c r="V1570">
        <v>2.42953</v>
      </c>
      <c r="W1570">
        <v>0</v>
      </c>
      <c r="X1570" t="str">
        <v>https://youtu.be/q6F3Jxi59DI</v>
      </c>
    </row>
    <row r="1571">
      <c r="A1571" t="str">
        <v>AutoTable</v>
      </c>
      <c r="D1571" t="str">
        <v>99210-06</v>
      </c>
      <c r="E1571" t="str">
        <v>BBE Ø100 FEUILLES ROUGES</v>
      </c>
      <c r="F1571" t="str">
        <v>1</v>
      </c>
      <c r="G1571" t="str">
        <v/>
      </c>
      <c r="H1571" t="str">
        <v>BOMBE</v>
      </c>
      <c r="I1571" t="str">
        <v>SPHERIQUE</v>
      </c>
      <c r="J1571">
        <v>100</v>
      </c>
      <c r="K1571" t="str">
        <v>PLEUREUR</v>
      </c>
      <c r="L1571" t="str">
        <v>ROUGE</v>
      </c>
      <c r="M1571" t="str">
        <v>CN</v>
      </c>
      <c r="N1571" t="str">
        <v>F4</v>
      </c>
      <c r="O1571" t="str">
        <v>1.3G</v>
      </c>
      <c r="P1571" t="str">
        <v>1008-F4-69252664</v>
      </c>
      <c r="Q1571">
        <v>0.28</v>
      </c>
      <c r="R1571" t="str">
        <v>3,5</v>
      </c>
      <c r="S1571">
        <v>100</v>
      </c>
      <c r="T1571" t="str">
        <v>F-00000300</v>
      </c>
      <c r="U1571">
        <v>455</v>
      </c>
      <c r="V1571">
        <v>2.43</v>
      </c>
      <c r="W1571">
        <v>0</v>
      </c>
      <c r="X1571" t="str">
        <v>https://tinyurl.com/y2g5tpvc</v>
      </c>
    </row>
    <row r="1572">
      <c r="A1572" t="str">
        <v>AutoTable</v>
      </c>
      <c r="D1572" t="str">
        <v>99210-08</v>
      </c>
      <c r="E1572" t="str">
        <v>BBE Ø100 FEUILLES MULTICOLORES</v>
      </c>
      <c r="F1572" t="str">
        <v>1</v>
      </c>
      <c r="G1572" t="str">
        <v/>
      </c>
      <c r="H1572" t="str">
        <v>BOMBE</v>
      </c>
      <c r="I1572" t="str">
        <v>SPHERIQUE</v>
      </c>
      <c r="J1572">
        <v>100</v>
      </c>
      <c r="K1572" t="str">
        <v>PLEUREUR</v>
      </c>
      <c r="L1572" t="str">
        <v>MULTICOLORE</v>
      </c>
      <c r="M1572" t="str">
        <v>CN</v>
      </c>
      <c r="N1572" t="str">
        <v>F4</v>
      </c>
      <c r="O1572" t="str">
        <v>1.3G</v>
      </c>
      <c r="P1572" t="str">
        <v>1008-F4-69252664</v>
      </c>
      <c r="Q1572">
        <v>0.28</v>
      </c>
      <c r="R1572" t="str">
        <v>3,5</v>
      </c>
      <c r="S1572">
        <v>100</v>
      </c>
      <c r="T1572" t="str">
        <v>F-00000300</v>
      </c>
      <c r="U1572">
        <v>171</v>
      </c>
      <c r="V1572">
        <v>2.42941</v>
      </c>
      <c r="W1572">
        <v>0</v>
      </c>
      <c r="X1572" t="str">
        <v>https://tinyurl.com/y5lxzq8a</v>
      </c>
    </row>
    <row r="1573">
      <c r="A1573" t="str">
        <v>AutoTable</v>
      </c>
      <c r="D1573" t="str">
        <v>99210-09</v>
      </c>
      <c r="E1573" t="str">
        <v>BBE Ø100 FEUILLES ARGENT</v>
      </c>
      <c r="F1573" t="str">
        <v>1</v>
      </c>
      <c r="G1573" t="str">
        <v/>
      </c>
      <c r="H1573" t="str">
        <v>BOMBE</v>
      </c>
      <c r="I1573" t="str">
        <v>SPHERIQUE</v>
      </c>
      <c r="J1573">
        <v>100</v>
      </c>
      <c r="K1573" t="str">
        <v>PLEUREUR</v>
      </c>
      <c r="L1573" t="str">
        <v>ARGENT</v>
      </c>
      <c r="M1573" t="str">
        <v>CN</v>
      </c>
      <c r="N1573" t="str">
        <v>F4</v>
      </c>
      <c r="O1573" t="str">
        <v>1.3G</v>
      </c>
      <c r="P1573" t="str">
        <v>1008-F4-69252664</v>
      </c>
      <c r="Q1573">
        <v>0.28</v>
      </c>
      <c r="R1573" t="str">
        <v>3,5</v>
      </c>
      <c r="S1573">
        <v>100</v>
      </c>
      <c r="T1573" t="str">
        <v>F-00000300</v>
      </c>
      <c r="U1573">
        <v>216</v>
      </c>
      <c r="V1573">
        <v>2.50806</v>
      </c>
      <c r="W1573">
        <v>0</v>
      </c>
      <c r="X1573" t="str">
        <v>https://tinyurl.com/y4tkzedm</v>
      </c>
    </row>
    <row r="1574">
      <c r="A1574" t="str">
        <v>AutoTable</v>
      </c>
      <c r="D1574" t="str">
        <v>99210-39</v>
      </c>
      <c r="E1574" t="str">
        <v>BOMBE Ø100  FEUILLES CLIGNOTANTES ARGENT</v>
      </c>
      <c r="F1574" t="str">
        <v>ANCIENNES REFS</v>
      </c>
      <c r="G1574" t="str">
        <v/>
      </c>
      <c r="H1574" t="str">
        <v>BOMBE</v>
      </c>
      <c r="I1574" t="str">
        <v>SPHERIQUE</v>
      </c>
      <c r="J1574">
        <v>100</v>
      </c>
      <c r="K1574" t="str">
        <v>SPECIAL FEUILLE</v>
      </c>
      <c r="L1574" t="str">
        <v>ARGENT</v>
      </c>
      <c r="M1574" t="str">
        <v>CN</v>
      </c>
      <c r="N1574" t="str">
        <v>F4</v>
      </c>
      <c r="O1574" t="str">
        <v>1.3G</v>
      </c>
      <c r="P1574" t="str">
        <v>1008-F4-69252664</v>
      </c>
      <c r="Q1574">
        <v>0.28</v>
      </c>
      <c r="R1574" t="str">
        <v>3,5</v>
      </c>
      <c r="S1574">
        <v>100</v>
      </c>
      <c r="T1574" t="str">
        <v>F-00000300</v>
      </c>
      <c r="U1574">
        <v>0</v>
      </c>
      <c r="V1574">
        <v>2.2484</v>
      </c>
      <c r="W1574">
        <v>0</v>
      </c>
      <c r="X1574" t="str">
        <v/>
      </c>
    </row>
    <row r="1575">
      <c r="A1575" t="str">
        <v>AutoTable</v>
      </c>
      <c r="D1575" t="str">
        <v>99212-02</v>
      </c>
      <c r="E1575" t="str">
        <v>BOMBE Ø125  FEUILLES BLEUES</v>
      </c>
      <c r="F1575" t="str">
        <v>OPPORTUNITE</v>
      </c>
      <c r="G1575" t="str">
        <v/>
      </c>
      <c r="H1575" t="str">
        <v>BOMBE</v>
      </c>
      <c r="I1575" t="str">
        <v>SPHERIQUE</v>
      </c>
      <c r="J1575">
        <v>125</v>
      </c>
      <c r="K1575" t="str">
        <v>SPECIAL FEUILLE</v>
      </c>
      <c r="L1575" t="str">
        <v>BLEU</v>
      </c>
      <c r="M1575" t="str">
        <v>CN</v>
      </c>
      <c r="N1575" t="str">
        <v>F4</v>
      </c>
      <c r="O1575" t="str">
        <v>1.3G</v>
      </c>
      <c r="P1575" t="str">
        <v>1008-F4-69253204</v>
      </c>
      <c r="Q1575">
        <v>0.44</v>
      </c>
      <c r="R1575" t="str">
        <v>3,8</v>
      </c>
      <c r="S1575">
        <v>125</v>
      </c>
      <c r="T1575" t="str">
        <v>F-00000300</v>
      </c>
      <c r="U1575">
        <v>117</v>
      </c>
      <c r="V1575">
        <v>3.61375</v>
      </c>
      <c r="W1575">
        <v>6</v>
      </c>
      <c r="X1575" t="str">
        <v/>
      </c>
    </row>
    <row r="1576">
      <c r="A1576" t="str">
        <v>AutoTable</v>
      </c>
      <c r="D1576" t="str">
        <v>99212-06</v>
      </c>
      <c r="E1576" t="str">
        <v>BOMBE Ø125 FEUILLES ROUGES</v>
      </c>
      <c r="F1576" t="str">
        <v>OPPORTUNITE</v>
      </c>
      <c r="G1576" t="str">
        <v/>
      </c>
      <c r="H1576" t="str">
        <v>BOMBE</v>
      </c>
      <c r="I1576" t="str">
        <v>SPHERIQUE</v>
      </c>
      <c r="J1576">
        <v>125</v>
      </c>
      <c r="K1576" t="str">
        <v>SPECIAL FEUILLE</v>
      </c>
      <c r="L1576" t="str">
        <v>ROUGE</v>
      </c>
      <c r="M1576" t="str">
        <v>CN</v>
      </c>
      <c r="N1576" t="str">
        <v>F4</v>
      </c>
      <c r="O1576" t="str">
        <v>1.3G</v>
      </c>
      <c r="P1576" t="str">
        <v>1008-F4-69253204</v>
      </c>
      <c r="Q1576">
        <v>0.44</v>
      </c>
      <c r="R1576" t="str">
        <v>3,8</v>
      </c>
      <c r="S1576">
        <v>125</v>
      </c>
      <c r="T1576" t="str">
        <v>F-00000300</v>
      </c>
      <c r="U1576">
        <v>76</v>
      </c>
      <c r="V1576">
        <v>3.97</v>
      </c>
      <c r="W1576">
        <v>0</v>
      </c>
      <c r="X1576" t="str">
        <v/>
      </c>
    </row>
    <row r="1577">
      <c r="A1577" t="str">
        <v>AutoTable</v>
      </c>
      <c r="D1577" t="str">
        <v>99212-08</v>
      </c>
      <c r="E1577" t="str">
        <v>BOMBE Ø125  FEUILLES MULTICOLORES 704508</v>
      </c>
      <c r="F1577" t="str">
        <v>OPPORTUNITE</v>
      </c>
      <c r="G1577" t="str">
        <v/>
      </c>
      <c r="H1577" t="str">
        <v>BOMBE</v>
      </c>
      <c r="I1577" t="str">
        <v>SPHERIQUE</v>
      </c>
      <c r="J1577">
        <v>125</v>
      </c>
      <c r="K1577" t="str">
        <v>SPECIAL FEUILLE</v>
      </c>
      <c r="L1577" t="str">
        <v>MULTICOLORE</v>
      </c>
      <c r="M1577" t="str">
        <v>CN</v>
      </c>
      <c r="N1577" t="str">
        <v>F4</v>
      </c>
      <c r="O1577" t="str">
        <v>1.3G</v>
      </c>
      <c r="P1577" t="str">
        <v>1008-F4-69253204</v>
      </c>
      <c r="Q1577">
        <v>0.44</v>
      </c>
      <c r="R1577" t="str">
        <v>3,8</v>
      </c>
      <c r="S1577">
        <v>125</v>
      </c>
      <c r="T1577" t="str">
        <v>F-00000300</v>
      </c>
      <c r="U1577">
        <v>19</v>
      </c>
      <c r="V1577">
        <v>3.43</v>
      </c>
      <c r="W1577">
        <v>5</v>
      </c>
      <c r="X1577" t="str">
        <v/>
      </c>
    </row>
    <row r="1578">
      <c r="A1578" t="str">
        <v>AutoTable</v>
      </c>
      <c r="D1578" t="str">
        <v>99212-09</v>
      </c>
      <c r="E1578" t="str">
        <v>BOMBE Ø125 FEUILLES ARGENT</v>
      </c>
      <c r="F1578" t="str">
        <v>OPPORTUNITE</v>
      </c>
      <c r="G1578" t="str">
        <v/>
      </c>
      <c r="H1578" t="str">
        <v>BOMBE</v>
      </c>
      <c r="I1578" t="str">
        <v>SPHERIQUE</v>
      </c>
      <c r="J1578">
        <v>125</v>
      </c>
      <c r="K1578" t="str">
        <v>SPECIAL FEUILLE</v>
      </c>
      <c r="L1578" t="str">
        <v>ARGENT</v>
      </c>
      <c r="M1578" t="str">
        <v>CN</v>
      </c>
      <c r="N1578" t="str">
        <v>F4</v>
      </c>
      <c r="O1578" t="str">
        <v>1.3G</v>
      </c>
      <c r="P1578" t="str">
        <v>1008-F4-69253204</v>
      </c>
      <c r="Q1578">
        <v>0.44</v>
      </c>
      <c r="R1578" t="str">
        <v>3,8</v>
      </c>
      <c r="S1578">
        <v>125</v>
      </c>
      <c r="T1578" t="str">
        <v>F-00000300</v>
      </c>
      <c r="U1578">
        <v>142</v>
      </c>
      <c r="V1578">
        <v>3.97</v>
      </c>
      <c r="W1578">
        <v>4</v>
      </c>
      <c r="X1578" t="str">
        <v/>
      </c>
    </row>
    <row r="1579">
      <c r="A1579" t="str">
        <v>AutoTable</v>
      </c>
      <c r="D1579" t="str">
        <v>99212-12</v>
      </c>
      <c r="E1579" t="str">
        <v>BOMBE Ø125  FEUILLES FRISSON BLANC</v>
      </c>
      <c r="F1579" t="str">
        <v>OPPORTUNITE</v>
      </c>
      <c r="G1579" t="str">
        <v/>
      </c>
      <c r="H1579" t="str">
        <v>BOMBE</v>
      </c>
      <c r="I1579" t="str">
        <v>SPHERIQUE</v>
      </c>
      <c r="J1579">
        <v>125</v>
      </c>
      <c r="K1579" t="str">
        <v>SPECIAL FEUILLE</v>
      </c>
      <c r="L1579" t="str">
        <v>FRISSON</v>
      </c>
      <c r="M1579" t="str">
        <v>CN</v>
      </c>
      <c r="N1579" t="str">
        <v>F4</v>
      </c>
      <c r="O1579" t="str">
        <v>1.3G</v>
      </c>
      <c r="P1579" t="str">
        <v>1008-F4-69253204</v>
      </c>
      <c r="Q1579">
        <v>0.44</v>
      </c>
      <c r="R1579" t="str">
        <v>3,8</v>
      </c>
      <c r="S1579">
        <v>125</v>
      </c>
      <c r="T1579" t="str">
        <v>F-00000300</v>
      </c>
      <c r="U1579">
        <v>215</v>
      </c>
      <c r="V1579">
        <v>3.61375</v>
      </c>
      <c r="W1579">
        <v>0</v>
      </c>
      <c r="X1579" t="str">
        <v/>
      </c>
    </row>
    <row r="1580">
      <c r="A1580" t="str">
        <v>AutoTable</v>
      </c>
      <c r="D1580" t="str">
        <v>99275-04</v>
      </c>
      <c r="E1580" t="str">
        <v>BBE Ø75 FEUILLES JAUNES</v>
      </c>
      <c r="F1580" t="str">
        <v>1</v>
      </c>
      <c r="G1580" t="str">
        <v/>
      </c>
      <c r="H1580" t="str">
        <v>BOMBE</v>
      </c>
      <c r="I1580" t="str">
        <v>SPHERIQUE</v>
      </c>
      <c r="J1580">
        <v>75</v>
      </c>
      <c r="K1580" t="str">
        <v>PLEUREUR</v>
      </c>
      <c r="L1580" t="str">
        <v>JAUNE</v>
      </c>
      <c r="M1580" t="str">
        <v>CN</v>
      </c>
      <c r="N1580" t="str">
        <v>F4</v>
      </c>
      <c r="O1580" t="str">
        <v>1.3G</v>
      </c>
      <c r="P1580" t="str">
        <v>1008-F4-69252666</v>
      </c>
      <c r="Q1580">
        <v>0.125</v>
      </c>
      <c r="R1580" t="str">
        <v>3</v>
      </c>
      <c r="S1580">
        <v>75</v>
      </c>
      <c r="T1580" t="str">
        <v>F-00000300</v>
      </c>
      <c r="U1580">
        <v>362</v>
      </c>
      <c r="V1580">
        <v>1.3</v>
      </c>
      <c r="W1580">
        <v>0</v>
      </c>
      <c r="X1580" t="str">
        <v>https://tinyurl.com/y4ha6pvr</v>
      </c>
    </row>
    <row r="1581">
      <c r="A1581" t="str">
        <v>AutoTable</v>
      </c>
      <c r="D1581" t="str">
        <v>99275-05</v>
      </c>
      <c r="E1581" t="str">
        <v>BBE Ø75 FEUILLES VERTES</v>
      </c>
      <c r="F1581" t="str">
        <v>1</v>
      </c>
      <c r="G1581" t="str">
        <v/>
      </c>
      <c r="H1581" t="str">
        <v>BOMBE</v>
      </c>
      <c r="I1581" t="str">
        <v>SPHERIQUE</v>
      </c>
      <c r="J1581">
        <v>75</v>
      </c>
      <c r="K1581" t="str">
        <v>PLEUREUR</v>
      </c>
      <c r="L1581" t="str">
        <v>VERT</v>
      </c>
      <c r="M1581" t="str">
        <v>CN</v>
      </c>
      <c r="N1581" t="str">
        <v>F4</v>
      </c>
      <c r="O1581" t="str">
        <v>1.3G</v>
      </c>
      <c r="P1581" t="str">
        <v>1008-F4-69252666</v>
      </c>
      <c r="Q1581">
        <v>0.125</v>
      </c>
      <c r="R1581" t="str">
        <v>3</v>
      </c>
      <c r="S1581">
        <v>75</v>
      </c>
      <c r="T1581" t="str">
        <v>F-00000300</v>
      </c>
      <c r="U1581">
        <v>927</v>
      </c>
      <c r="V1581">
        <v>1.26161</v>
      </c>
      <c r="W1581">
        <v>0</v>
      </c>
      <c r="X1581" t="str">
        <v>https://youtu.be/sNv7Ke3bif0</v>
      </c>
    </row>
    <row r="1582">
      <c r="A1582" t="str">
        <v>AutoTable</v>
      </c>
      <c r="D1582" t="str">
        <v>99275-08</v>
      </c>
      <c r="E1582" t="str">
        <v>BBE Ø75 FEUILLES MULTICOLORE</v>
      </c>
      <c r="F1582" t="str">
        <v>1</v>
      </c>
      <c r="G1582" t="str">
        <v/>
      </c>
      <c r="H1582" t="str">
        <v>BOMBE</v>
      </c>
      <c r="I1582" t="str">
        <v>SPHERIQUE</v>
      </c>
      <c r="J1582">
        <v>75</v>
      </c>
      <c r="K1582" t="str">
        <v>PLEUREUR</v>
      </c>
      <c r="L1582" t="str">
        <v>MULTICOLORE</v>
      </c>
      <c r="M1582" t="str">
        <v>CN</v>
      </c>
      <c r="N1582" t="str">
        <v>F4</v>
      </c>
      <c r="O1582" t="str">
        <v>1.3G</v>
      </c>
      <c r="P1582" t="str">
        <v>1008-F4-69252666</v>
      </c>
      <c r="Q1582">
        <v>0.125</v>
      </c>
      <c r="R1582" t="str">
        <v>3</v>
      </c>
      <c r="S1582">
        <v>75</v>
      </c>
      <c r="T1582" t="str">
        <v>F-00000300</v>
      </c>
      <c r="U1582">
        <v>2637</v>
      </c>
      <c r="V1582">
        <v>1.26525</v>
      </c>
      <c r="W1582">
        <v>0</v>
      </c>
      <c r="X1582" t="str">
        <v>https://tinyurl.com/y2zkpmbm</v>
      </c>
    </row>
    <row r="1583">
      <c r="A1583" t="str">
        <v>AutoTable</v>
      </c>
      <c r="D1583" t="str">
        <v>99310-06</v>
      </c>
      <c r="E1583" t="str">
        <v>BOMBE Ø100  CYCAS ROUGE 703477</v>
      </c>
      <c r="F1583" t="str">
        <v>ANCIENNES REFS</v>
      </c>
      <c r="G1583" t="str">
        <v/>
      </c>
      <c r="H1583" t="str">
        <v>BOMBE</v>
      </c>
      <c r="I1583" t="str">
        <v>SPHERIQUE</v>
      </c>
      <c r="J1583">
        <v>100</v>
      </c>
      <c r="K1583" t="str">
        <v>ARAIGNEE</v>
      </c>
      <c r="L1583" t="str">
        <v>ROUGE</v>
      </c>
      <c r="M1583" t="str">
        <v>CN</v>
      </c>
      <c r="N1583" t="str">
        <v>F4</v>
      </c>
      <c r="O1583" t="str">
        <v>1.3G</v>
      </c>
      <c r="P1583" t="str">
        <v>1008-F4-69252665</v>
      </c>
      <c r="Q1583">
        <v>0.32</v>
      </c>
      <c r="R1583" t="str">
        <v>3,5</v>
      </c>
      <c r="S1583">
        <v>100</v>
      </c>
      <c r="T1583" t="str">
        <v>F-00000300</v>
      </c>
      <c r="U1583">
        <v>0</v>
      </c>
      <c r="V1583">
        <v>1.92</v>
      </c>
      <c r="W1583">
        <v>0</v>
      </c>
      <c r="X1583" t="str">
        <v/>
      </c>
    </row>
    <row r="1584">
      <c r="A1584" t="str">
        <v>AutoTable</v>
      </c>
      <c r="D1584" t="str">
        <v>99475-08</v>
      </c>
      <c r="E1584" t="str">
        <v>BOMBE Ø75 PAPILLON MULTICOLORE</v>
      </c>
      <c r="F1584" t="str">
        <v>ANCIENNES REFS</v>
      </c>
      <c r="G1584" t="str">
        <v/>
      </c>
      <c r="H1584" t="str">
        <v>BOMBE</v>
      </c>
      <c r="I1584" t="str">
        <v>SPHERIQUE</v>
      </c>
      <c r="J1584">
        <v>75</v>
      </c>
      <c r="K1584" t="str">
        <v>SPECIAL PAPILLON</v>
      </c>
      <c r="L1584" t="str">
        <v>MULTICOLORE</v>
      </c>
      <c r="M1584" t="str">
        <v>CN</v>
      </c>
      <c r="N1584" t="str">
        <v>F4</v>
      </c>
      <c r="O1584" t="str">
        <v>1.3G</v>
      </c>
      <c r="P1584" t="str">
        <v>1008-F4-69252667</v>
      </c>
      <c r="Q1584">
        <v>0.135</v>
      </c>
      <c r="R1584" t="str">
        <v>3</v>
      </c>
      <c r="S1584">
        <v>75</v>
      </c>
      <c r="T1584" t="str">
        <v>F-00000300</v>
      </c>
      <c r="U1584">
        <v>0</v>
      </c>
      <c r="V1584">
        <v>1.127</v>
      </c>
      <c r="W1584">
        <v>0</v>
      </c>
      <c r="X1584" t="str">
        <v/>
      </c>
    </row>
    <row r="1585">
      <c r="A1585" t="str">
        <v>AutoTable</v>
      </c>
      <c r="D1585" t="str">
        <v>99510-07</v>
      </c>
      <c r="E1585" t="str">
        <v>BOMBE Ø100  PETILLANTE OR</v>
      </c>
      <c r="F1585" t="str">
        <v>ANCIENNES REFS</v>
      </c>
      <c r="G1585" t="str">
        <v/>
      </c>
      <c r="H1585" t="str">
        <v>BOMBE</v>
      </c>
      <c r="I1585" t="str">
        <v>SPHERIQUE</v>
      </c>
      <c r="J1585">
        <v>100</v>
      </c>
      <c r="K1585" t="str">
        <v>PIVOINE CLIGNO</v>
      </c>
      <c r="L1585" t="str">
        <v>OR</v>
      </c>
      <c r="M1585" t="str">
        <v>CN</v>
      </c>
      <c r="N1585" t="str">
        <v>F4</v>
      </c>
      <c r="O1585" t="str">
        <v>1.3G</v>
      </c>
      <c r="P1585" t="str">
        <v>1008-F4-69252665</v>
      </c>
      <c r="Q1585">
        <v>0.32</v>
      </c>
      <c r="R1585" t="str">
        <v>3,5</v>
      </c>
      <c r="S1585">
        <v>100</v>
      </c>
      <c r="T1585" t="str">
        <v>F-00000300</v>
      </c>
      <c r="U1585">
        <v>0</v>
      </c>
      <c r="V1585">
        <v>2.01</v>
      </c>
      <c r="W1585">
        <v>0</v>
      </c>
      <c r="X1585" t="str">
        <v/>
      </c>
    </row>
    <row r="1586">
      <c r="A1586" t="str">
        <v>AutoTable</v>
      </c>
      <c r="D1586" t="str">
        <v>99610-02</v>
      </c>
      <c r="E1586" t="str">
        <v>BBE Ø100 OR À BLEU</v>
      </c>
      <c r="F1586" t="str">
        <v>1</v>
      </c>
      <c r="G1586" t="str">
        <v/>
      </c>
      <c r="H1586" t="str">
        <v>BOMBE</v>
      </c>
      <c r="I1586" t="str">
        <v>SPHERIQUE</v>
      </c>
      <c r="J1586">
        <v>100</v>
      </c>
      <c r="K1586" t="str">
        <v>CHANGEMENT</v>
      </c>
      <c r="L1586" t="str">
        <v>BLEU</v>
      </c>
      <c r="M1586" t="str">
        <v>CN</v>
      </c>
      <c r="N1586" t="str">
        <v>F4</v>
      </c>
      <c r="O1586" t="str">
        <v>1.3G</v>
      </c>
      <c r="P1586" t="str">
        <v>1008-F4-69252665</v>
      </c>
      <c r="Q1586">
        <v>0.32</v>
      </c>
      <c r="R1586" t="str">
        <v>3,5</v>
      </c>
      <c r="S1586">
        <v>100</v>
      </c>
      <c r="T1586" t="str">
        <v>F-00000300</v>
      </c>
      <c r="U1586">
        <v>685</v>
      </c>
      <c r="V1586">
        <v>2.36783</v>
      </c>
      <c r="W1586">
        <v>6</v>
      </c>
      <c r="X1586" t="str">
        <v>https://youtu.be/whRDuMw8y6U</v>
      </c>
    </row>
    <row r="1587">
      <c r="A1587" t="str">
        <v>AutoTable</v>
      </c>
      <c r="D1587" t="str">
        <v>99610-07</v>
      </c>
      <c r="E1587" t="str">
        <v>BBE Ø100 DAHLIA OR</v>
      </c>
      <c r="F1587" t="str">
        <v>1</v>
      </c>
      <c r="G1587" t="str">
        <v/>
      </c>
      <c r="H1587" t="str">
        <v>BOMBE</v>
      </c>
      <c r="I1587" t="str">
        <v>SPHERIQUE</v>
      </c>
      <c r="J1587">
        <v>100</v>
      </c>
      <c r="K1587" t="str">
        <v>DAHLIA</v>
      </c>
      <c r="L1587" t="str">
        <v>OR</v>
      </c>
      <c r="M1587" t="str">
        <v>CN</v>
      </c>
      <c r="N1587" t="str">
        <v>F4</v>
      </c>
      <c r="O1587" t="str">
        <v>1.3G</v>
      </c>
      <c r="P1587" t="str">
        <v>1008-F4-69252665</v>
      </c>
      <c r="Q1587">
        <v>0.32</v>
      </c>
      <c r="R1587" t="str">
        <v>3,5</v>
      </c>
      <c r="S1587">
        <v>100</v>
      </c>
      <c r="T1587" t="str">
        <v>F-00000300</v>
      </c>
      <c r="U1587">
        <v>499</v>
      </c>
      <c r="V1587">
        <v>2.26153</v>
      </c>
      <c r="W1587">
        <v>0</v>
      </c>
      <c r="X1587" t="str">
        <v>https://tinyurl.com/y4oto7u2</v>
      </c>
    </row>
    <row r="1588">
      <c r="A1588" t="str">
        <v>AutoTable</v>
      </c>
      <c r="D1588" t="str">
        <v>99610-35</v>
      </c>
      <c r="E1588" t="str">
        <v>BBE Ø100 ARAIGNÉE CLIGNO VERT</v>
      </c>
      <c r="F1588" t="str">
        <v>1</v>
      </c>
      <c r="G1588" t="str">
        <v/>
      </c>
      <c r="H1588" t="str">
        <v>BOMBE</v>
      </c>
      <c r="I1588" t="str">
        <v>SPHERIQUE</v>
      </c>
      <c r="J1588">
        <v>100</v>
      </c>
      <c r="K1588" t="str">
        <v>CLIGNO</v>
      </c>
      <c r="L1588" t="str">
        <v>VERT</v>
      </c>
      <c r="M1588" t="str">
        <v>CN</v>
      </c>
      <c r="N1588" t="str">
        <v>F4</v>
      </c>
      <c r="O1588" t="str">
        <v>1.3G</v>
      </c>
      <c r="P1588" t="str">
        <v>1008-F4-69252665</v>
      </c>
      <c r="Q1588">
        <v>0.32</v>
      </c>
      <c r="R1588" t="str">
        <v>3,5</v>
      </c>
      <c r="S1588">
        <v>100</v>
      </c>
      <c r="T1588" t="str">
        <v>F-00000300</v>
      </c>
      <c r="U1588">
        <v>570</v>
      </c>
      <c r="V1588">
        <v>2.31</v>
      </c>
      <c r="W1588">
        <v>0</v>
      </c>
      <c r="X1588" t="str">
        <v>https://youtu.be/qoWnPF3Pnjg</v>
      </c>
    </row>
    <row r="1589">
      <c r="A1589" t="str">
        <v>AutoTable</v>
      </c>
      <c r="D1589" t="str">
        <v>99610-37</v>
      </c>
      <c r="E1589" t="str">
        <v>BBE Ø100 ARAIGNÉE CLIGNO OR</v>
      </c>
      <c r="F1589" t="str">
        <v>1</v>
      </c>
      <c r="G1589" t="str">
        <v/>
      </c>
      <c r="H1589" t="str">
        <v>BOMBE</v>
      </c>
      <c r="I1589" t="str">
        <v>SPHERIQUE</v>
      </c>
      <c r="J1589">
        <v>100</v>
      </c>
      <c r="K1589" t="str">
        <v>CLIGNO</v>
      </c>
      <c r="L1589" t="str">
        <v>OR</v>
      </c>
      <c r="M1589" t="str">
        <v>CN</v>
      </c>
      <c r="N1589" t="str">
        <v>F4</v>
      </c>
      <c r="O1589" t="str">
        <v>1.3G</v>
      </c>
      <c r="P1589" t="str">
        <v>1008-F4-69252665</v>
      </c>
      <c r="Q1589">
        <v>0.32</v>
      </c>
      <c r="R1589" t="str">
        <v>3,5</v>
      </c>
      <c r="S1589">
        <v>100</v>
      </c>
      <c r="T1589" t="str">
        <v>F-00000300</v>
      </c>
      <c r="U1589">
        <v>682</v>
      </c>
      <c r="V1589">
        <v>2.38</v>
      </c>
      <c r="W1589">
        <v>14</v>
      </c>
      <c r="X1589" t="str">
        <v>https://tinyurl.com/yxlzn9hx</v>
      </c>
    </row>
    <row r="1590">
      <c r="A1590" t="str">
        <v>AutoTable</v>
      </c>
      <c r="D1590" t="str">
        <v>99610-39</v>
      </c>
      <c r="E1590" t="str">
        <v>BBE Ø100 ARAIGNÉE CLIGNO BLANC</v>
      </c>
      <c r="F1590" t="str">
        <v>1</v>
      </c>
      <c r="G1590" t="str">
        <v/>
      </c>
      <c r="H1590" t="str">
        <v>BOMBE</v>
      </c>
      <c r="I1590" t="str">
        <v>SPHERIQUE</v>
      </c>
      <c r="J1590">
        <v>100</v>
      </c>
      <c r="K1590" t="str">
        <v>CLIGNO</v>
      </c>
      <c r="L1590" t="str">
        <v>BLANC</v>
      </c>
      <c r="M1590" t="str">
        <v>CN</v>
      </c>
      <c r="N1590" t="str">
        <v>F4</v>
      </c>
      <c r="O1590" t="str">
        <v>1.3G</v>
      </c>
      <c r="P1590" t="str">
        <v>1008-F4-69252665</v>
      </c>
      <c r="Q1590">
        <v>0.32</v>
      </c>
      <c r="R1590" t="str">
        <v>3,5</v>
      </c>
      <c r="S1590">
        <v>100</v>
      </c>
      <c r="T1590" t="str">
        <v>F-00000300</v>
      </c>
      <c r="U1590">
        <v>62</v>
      </c>
      <c r="V1590">
        <v>2.62719</v>
      </c>
      <c r="W1590">
        <v>12</v>
      </c>
      <c r="X1590" t="str">
        <v>https://youtu.be/cjCFr4G_nwo</v>
      </c>
    </row>
    <row r="1591">
      <c r="A1591" t="str">
        <v>AutoTable</v>
      </c>
      <c r="D1591" t="str">
        <v>99612-35</v>
      </c>
      <c r="E1591" t="str">
        <v>BOMBE Ø125  SAULE CLIGNOTANT VERT 77512-55</v>
      </c>
      <c r="F1591" t="str">
        <v>SPECIFIC</v>
      </c>
      <c r="G1591" t="str">
        <v/>
      </c>
      <c r="H1591" t="str">
        <v>BOMBE</v>
      </c>
      <c r="I1591" t="str">
        <v>SPHERIQUE</v>
      </c>
      <c r="J1591">
        <v>125</v>
      </c>
      <c r="K1591" t="str">
        <v>ARAIGNEE</v>
      </c>
      <c r="L1591" t="str">
        <v>VERT</v>
      </c>
      <c r="M1591" t="str">
        <v>CN</v>
      </c>
      <c r="N1591" t="str">
        <v>F4</v>
      </c>
      <c r="O1591" t="str">
        <v>1.3G</v>
      </c>
      <c r="P1591" t="str">
        <v>1008-F4-69253205</v>
      </c>
      <c r="Q1591">
        <v>0.66</v>
      </c>
      <c r="R1591" t="str">
        <v>3,8</v>
      </c>
      <c r="S1591">
        <v>125</v>
      </c>
      <c r="T1591" t="str">
        <v>F-00000300</v>
      </c>
      <c r="U1591">
        <v>4</v>
      </c>
      <c r="V1591">
        <v>3.1675</v>
      </c>
      <c r="W1591">
        <v>3</v>
      </c>
      <c r="X1591" t="str">
        <v/>
      </c>
    </row>
    <row r="1592">
      <c r="A1592" t="str">
        <v>AutoTable</v>
      </c>
      <c r="D1592" t="str">
        <v>99612-39</v>
      </c>
      <c r="E1592" t="str">
        <v>BBE Ø125 ARAIGNÉE CLIGNO BLANC</v>
      </c>
      <c r="F1592" t="str">
        <v>1</v>
      </c>
      <c r="G1592" t="str">
        <v/>
      </c>
      <c r="H1592" t="str">
        <v>BOMBE</v>
      </c>
      <c r="I1592" t="str">
        <v>SPHERIQUE</v>
      </c>
      <c r="J1592">
        <v>125</v>
      </c>
      <c r="K1592" t="str">
        <v>CLIGNO</v>
      </c>
      <c r="L1592" t="str">
        <v>BLANC</v>
      </c>
      <c r="M1592" t="str">
        <v>CN</v>
      </c>
      <c r="N1592" t="str">
        <v>F4</v>
      </c>
      <c r="O1592" t="str">
        <v>1.3G</v>
      </c>
      <c r="P1592" t="str">
        <v>1008-F4-69253205</v>
      </c>
      <c r="Q1592">
        <v>0.66</v>
      </c>
      <c r="R1592" t="str">
        <v>3,8</v>
      </c>
      <c r="S1592">
        <v>125</v>
      </c>
      <c r="T1592" t="str">
        <v>F-00000300</v>
      </c>
      <c r="U1592">
        <v>151</v>
      </c>
      <c r="V1592">
        <v>3.16738</v>
      </c>
      <c r="W1592">
        <v>2</v>
      </c>
      <c r="X1592" t="str">
        <v>https://youtu.be/5n99LtHDGy0</v>
      </c>
    </row>
    <row r="1593">
      <c r="A1593" t="str">
        <v>AutoTable</v>
      </c>
      <c r="D1593" t="str">
        <v>99612-57</v>
      </c>
      <c r="E1593" t="str">
        <v>BBE Ø125 SAULE PLEUREUR PLATINE + TC PLATINE</v>
      </c>
      <c r="F1593" t="str">
        <v>1</v>
      </c>
      <c r="G1593" t="str">
        <v/>
      </c>
      <c r="H1593" t="str">
        <v>BOMBE</v>
      </c>
      <c r="I1593" t="str">
        <v>SPHERIQUE</v>
      </c>
      <c r="J1593">
        <v>125</v>
      </c>
      <c r="K1593" t="str">
        <v>PLEUREUR</v>
      </c>
      <c r="L1593" t="str">
        <v>KAMURO</v>
      </c>
      <c r="M1593" t="str">
        <v>CN</v>
      </c>
      <c r="N1593" t="str">
        <v>F4</v>
      </c>
      <c r="O1593" t="str">
        <v>1.3G</v>
      </c>
      <c r="P1593" t="str">
        <v>1008-F4-69253205</v>
      </c>
      <c r="Q1593">
        <v>0.66</v>
      </c>
      <c r="R1593" t="str">
        <v>3,8</v>
      </c>
      <c r="S1593">
        <v>125</v>
      </c>
      <c r="T1593" t="str">
        <v>F-00000300</v>
      </c>
      <c r="U1593">
        <v>366</v>
      </c>
      <c r="V1593">
        <v>3.77231</v>
      </c>
      <c r="W1593">
        <v>0</v>
      </c>
      <c r="X1593" t="str">
        <v>https://youtu.be/XpFaHMihqBQ</v>
      </c>
    </row>
    <row r="1594">
      <c r="A1594" t="str">
        <v>AutoTable</v>
      </c>
      <c r="D1594" t="str">
        <v>99615-35</v>
      </c>
      <c r="E1594" t="str">
        <v>BOMBE Ø150 SAULE CLIGNOTANT VERT</v>
      </c>
      <c r="F1594" t="str">
        <v>OPPORTUNITE</v>
      </c>
      <c r="G1594" t="str">
        <v/>
      </c>
      <c r="H1594" t="str">
        <v>BOMBE</v>
      </c>
      <c r="I1594" t="str">
        <v>SPHERIQUE</v>
      </c>
      <c r="J1594">
        <v>150</v>
      </c>
      <c r="K1594" t="str">
        <v>PIVOINE CLIGNO</v>
      </c>
      <c r="L1594" t="str">
        <v>VERT</v>
      </c>
      <c r="M1594" t="str">
        <v>CN</v>
      </c>
      <c r="N1594" t="str">
        <v>F4</v>
      </c>
      <c r="O1594" t="str">
        <v>1.3G</v>
      </c>
      <c r="P1594" t="str">
        <v>1008-F4-69253207</v>
      </c>
      <c r="Q1594">
        <v>1.05</v>
      </c>
      <c r="R1594" t="str">
        <v>4,2</v>
      </c>
      <c r="S1594">
        <v>150</v>
      </c>
      <c r="T1594" t="str">
        <v>F-00000300</v>
      </c>
      <c r="U1594">
        <v>74</v>
      </c>
      <c r="V1594">
        <v>5.10714</v>
      </c>
      <c r="W1594">
        <v>6</v>
      </c>
      <c r="X1594" t="str">
        <v/>
      </c>
    </row>
    <row r="1595">
      <c r="A1595" t="str">
        <v>AutoTable</v>
      </c>
      <c r="D1595" t="str">
        <v>99615-37</v>
      </c>
      <c r="E1595" t="str">
        <v>BOMBE Ø150 SAULE SCINTILLANT OR</v>
      </c>
      <c r="F1595" t="str">
        <v>OPPORTUNITE</v>
      </c>
      <c r="G1595" t="str">
        <v/>
      </c>
      <c r="H1595" t="str">
        <v>BOMBE</v>
      </c>
      <c r="I1595" t="str">
        <v>SPHERIQUE</v>
      </c>
      <c r="J1595">
        <v>150</v>
      </c>
      <c r="K1595" t="str">
        <v>PIVOINE CLIGNO</v>
      </c>
      <c r="L1595" t="str">
        <v>OR</v>
      </c>
      <c r="M1595" t="str">
        <v>CN</v>
      </c>
      <c r="N1595" t="str">
        <v>F4</v>
      </c>
      <c r="O1595" t="str">
        <v>1.3G</v>
      </c>
      <c r="P1595" t="str">
        <v>1008-F4-69253207</v>
      </c>
      <c r="Q1595">
        <v>1.05</v>
      </c>
      <c r="R1595" t="str">
        <v>4,2</v>
      </c>
      <c r="S1595">
        <v>150</v>
      </c>
      <c r="T1595" t="str">
        <v>F-00000300</v>
      </c>
      <c r="U1595">
        <v>67</v>
      </c>
      <c r="V1595">
        <v>7.03143</v>
      </c>
      <c r="W1595">
        <v>2</v>
      </c>
      <c r="X1595" t="str">
        <v/>
      </c>
    </row>
    <row r="1596">
      <c r="A1596" t="str">
        <v>AutoTable</v>
      </c>
      <c r="D1596" t="str">
        <v>99615-39</v>
      </c>
      <c r="E1596" t="str">
        <v>BBE Ø150 ARAIGNÉE CLIGNO BLANC</v>
      </c>
      <c r="F1596" t="str">
        <v>1</v>
      </c>
      <c r="G1596" t="str">
        <v/>
      </c>
      <c r="H1596" t="str">
        <v>BOMBE</v>
      </c>
      <c r="I1596" t="str">
        <v>SPHERIQUE</v>
      </c>
      <c r="J1596">
        <v>150</v>
      </c>
      <c r="K1596" t="str">
        <v>CLIGNO</v>
      </c>
      <c r="L1596" t="str">
        <v>BLANC</v>
      </c>
      <c r="M1596" t="str">
        <v>CN</v>
      </c>
      <c r="N1596" t="str">
        <v>F4</v>
      </c>
      <c r="O1596" t="str">
        <v>1.3G</v>
      </c>
      <c r="P1596" t="str">
        <v>1008-F4-69253207</v>
      </c>
      <c r="Q1596">
        <v>1.05</v>
      </c>
      <c r="R1596" t="str">
        <v>4,2</v>
      </c>
      <c r="S1596">
        <v>150</v>
      </c>
      <c r="T1596" t="str">
        <v>F-00000300</v>
      </c>
      <c r="U1596">
        <v>90</v>
      </c>
      <c r="V1596">
        <v>7.031</v>
      </c>
      <c r="W1596">
        <v>1</v>
      </c>
      <c r="X1596" t="str">
        <v>https://youtu.be/cBdbzLWvWlE</v>
      </c>
    </row>
    <row r="1597">
      <c r="A1597" t="str">
        <v>AutoTable</v>
      </c>
      <c r="D1597" t="str">
        <v>99650-02</v>
      </c>
      <c r="E1597" t="str">
        <v>BBE Ø50 OR À BLEU</v>
      </c>
      <c r="F1597" t="str">
        <v>1</v>
      </c>
      <c r="G1597" t="str">
        <v/>
      </c>
      <c r="H1597" t="str">
        <v>BOMBE</v>
      </c>
      <c r="I1597" t="str">
        <v>SPHERIQUE</v>
      </c>
      <c r="J1597">
        <v>50</v>
      </c>
      <c r="K1597" t="str">
        <v>CHANGEMENT</v>
      </c>
      <c r="L1597" t="str">
        <v>BLEU</v>
      </c>
      <c r="M1597" t="str">
        <v>CN</v>
      </c>
      <c r="N1597" t="str">
        <v>F4</v>
      </c>
      <c r="O1597" t="str">
        <v>1.3G</v>
      </c>
      <c r="P1597" t="str">
        <v>1008-F4-69253578</v>
      </c>
      <c r="Q1597">
        <v>0.05</v>
      </c>
      <c r="R1597" t="str">
        <v>2</v>
      </c>
      <c r="S1597">
        <v>50</v>
      </c>
      <c r="T1597" t="str">
        <v>F-00000300</v>
      </c>
      <c r="U1597">
        <v>1081</v>
      </c>
      <c r="V1597">
        <v>0.71356</v>
      </c>
      <c r="W1597">
        <v>0</v>
      </c>
      <c r="X1597" t="str">
        <v>https://youtu.be/SobXh9hzgfc</v>
      </c>
    </row>
    <row r="1598">
      <c r="A1598" t="str">
        <v>AutoTable</v>
      </c>
      <c r="D1598" t="str">
        <v>99650-37</v>
      </c>
      <c r="E1598" t="str">
        <v>BBE Ø50 ARAIGNÉE CLIGNO OR</v>
      </c>
      <c r="F1598" t="str">
        <v>1</v>
      </c>
      <c r="G1598" t="str">
        <v/>
      </c>
      <c r="H1598" t="str">
        <v>BOMBE</v>
      </c>
      <c r="I1598" t="str">
        <v>SPHERIQUE</v>
      </c>
      <c r="J1598">
        <v>50</v>
      </c>
      <c r="K1598" t="str">
        <v>CLIGNO</v>
      </c>
      <c r="L1598" t="str">
        <v>OR</v>
      </c>
      <c r="M1598" t="str">
        <v>CN</v>
      </c>
      <c r="N1598" t="str">
        <v>F4</v>
      </c>
      <c r="O1598" t="str">
        <v>1.3G</v>
      </c>
      <c r="P1598" t="str">
        <v>1008-F4-69253578</v>
      </c>
      <c r="Q1598">
        <v>0.05</v>
      </c>
      <c r="R1598" t="str">
        <v>2</v>
      </c>
      <c r="S1598">
        <v>50</v>
      </c>
      <c r="T1598" t="str">
        <v>F-00000300</v>
      </c>
      <c r="U1598">
        <v>811</v>
      </c>
      <c r="V1598">
        <v>0.71357</v>
      </c>
      <c r="W1598">
        <v>0</v>
      </c>
      <c r="X1598" t="str">
        <v>https://tinyurl.com/y3f76ger</v>
      </c>
    </row>
    <row r="1599">
      <c r="A1599" t="str">
        <v>AutoTable</v>
      </c>
      <c r="D1599" t="str">
        <v>99675-07</v>
      </c>
      <c r="E1599" t="str">
        <v>BBE Ø75 SAULE PLEUREUR</v>
      </c>
      <c r="F1599" t="str">
        <v>1</v>
      </c>
      <c r="G1599" t="str">
        <v/>
      </c>
      <c r="H1599" t="str">
        <v>BOMBE</v>
      </c>
      <c r="I1599" t="str">
        <v>SPHERIQUE</v>
      </c>
      <c r="J1599">
        <v>75</v>
      </c>
      <c r="K1599" t="str">
        <v>PLEUREUR</v>
      </c>
      <c r="L1599" t="str">
        <v>OR</v>
      </c>
      <c r="M1599" t="str">
        <v>CN</v>
      </c>
      <c r="N1599" t="str">
        <v>F4</v>
      </c>
      <c r="O1599" t="str">
        <v>1.3G</v>
      </c>
      <c r="P1599" t="str">
        <v>1008-F4-69252667</v>
      </c>
      <c r="Q1599">
        <v>0.14</v>
      </c>
      <c r="R1599" t="str">
        <v>3</v>
      </c>
      <c r="S1599">
        <v>75</v>
      </c>
      <c r="T1599" t="str">
        <v>F-00000300</v>
      </c>
      <c r="U1599">
        <v>3189</v>
      </c>
      <c r="V1599">
        <v>1.14</v>
      </c>
      <c r="W1599">
        <v>0</v>
      </c>
      <c r="X1599" t="str">
        <v>https://youtu.be/4qv7v4oNQWs</v>
      </c>
    </row>
    <row r="1600">
      <c r="A1600" t="str">
        <v>AutoTable</v>
      </c>
      <c r="D1600" t="str">
        <v>99675-07F</v>
      </c>
      <c r="E1600" t="str">
        <v>BBE Ø75 FILET D'OR FRISSON BLANC</v>
      </c>
      <c r="F1600" t="str">
        <v>1</v>
      </c>
      <c r="G1600" t="str">
        <v/>
      </c>
      <c r="H1600" t="str">
        <v>BOMBE</v>
      </c>
      <c r="I1600" t="str">
        <v>SPHERIQUE</v>
      </c>
      <c r="J1600">
        <v>75</v>
      </c>
      <c r="K1600" t="str">
        <v>CREPITANT</v>
      </c>
      <c r="L1600" t="str">
        <v>KAMURO</v>
      </c>
      <c r="M1600" t="str">
        <v>CN</v>
      </c>
      <c r="N1600" t="str">
        <v>F4</v>
      </c>
      <c r="O1600" t="str">
        <v>1.3G</v>
      </c>
      <c r="P1600" t="str">
        <v>1008-F4-69252667</v>
      </c>
      <c r="Q1600">
        <v>0.14</v>
      </c>
      <c r="R1600" t="str">
        <v>3</v>
      </c>
      <c r="S1600">
        <v>75</v>
      </c>
      <c r="T1600" t="str">
        <v>F-00000300</v>
      </c>
      <c r="U1600">
        <v>1180</v>
      </c>
      <c r="V1600">
        <v>1.0793</v>
      </c>
      <c r="W1600">
        <v>10</v>
      </c>
      <c r="X1600" t="str">
        <v>https://youtu.be/SMa_EZKs1Ek</v>
      </c>
    </row>
    <row r="1601">
      <c r="A1601" t="str">
        <v>AutoTable</v>
      </c>
      <c r="D1601" t="str">
        <v>99675-35</v>
      </c>
      <c r="E1601" t="str">
        <v>BBE Ø75 ARAIGNÉE CLIGNO VERT</v>
      </c>
      <c r="F1601" t="str">
        <v>1</v>
      </c>
      <c r="G1601" t="str">
        <v/>
      </c>
      <c r="H1601" t="str">
        <v>BOMBE</v>
      </c>
      <c r="I1601" t="str">
        <v>SPHERIQUE</v>
      </c>
      <c r="J1601">
        <v>75</v>
      </c>
      <c r="K1601" t="str">
        <v>CLIGNO</v>
      </c>
      <c r="L1601" t="str">
        <v>VERT</v>
      </c>
      <c r="M1601" t="str">
        <v>CN</v>
      </c>
      <c r="N1601" t="str">
        <v>F4</v>
      </c>
      <c r="O1601" t="str">
        <v>1.3G</v>
      </c>
      <c r="P1601" t="str">
        <v>1008-F4-69252667</v>
      </c>
      <c r="Q1601">
        <v>0.14</v>
      </c>
      <c r="R1601" t="str">
        <v>3</v>
      </c>
      <c r="S1601">
        <v>75</v>
      </c>
      <c r="T1601" t="str">
        <v>F-00000300</v>
      </c>
      <c r="U1601">
        <v>1577</v>
      </c>
      <c r="V1601">
        <v>1.146</v>
      </c>
      <c r="W1601">
        <v>0</v>
      </c>
      <c r="X1601" t="str">
        <v>https://youtu.be/sDmLMe-gTPM</v>
      </c>
    </row>
    <row r="1602">
      <c r="A1602" t="str">
        <v>AutoTable</v>
      </c>
      <c r="D1602" t="str">
        <v>99675-37</v>
      </c>
      <c r="E1602" t="str">
        <v>BBE Ø75 ARAIGNÉE CLIGNO OR</v>
      </c>
      <c r="F1602" t="str">
        <v>1</v>
      </c>
      <c r="G1602" t="str">
        <v/>
      </c>
      <c r="H1602" t="str">
        <v>BOMBE</v>
      </c>
      <c r="I1602" t="str">
        <v>SPHERIQUE</v>
      </c>
      <c r="J1602">
        <v>75</v>
      </c>
      <c r="K1602" t="str">
        <v>CLIGNO</v>
      </c>
      <c r="L1602" t="str">
        <v>OR</v>
      </c>
      <c r="M1602" t="str">
        <v>CN</v>
      </c>
      <c r="N1602" t="str">
        <v>F4</v>
      </c>
      <c r="O1602" t="str">
        <v>1.3G</v>
      </c>
      <c r="P1602" t="str">
        <v>1008-F4-69252667</v>
      </c>
      <c r="Q1602">
        <v>0.14</v>
      </c>
      <c r="R1602" t="str">
        <v>3</v>
      </c>
      <c r="S1602">
        <v>75</v>
      </c>
      <c r="T1602" t="str">
        <v>F-00000300</v>
      </c>
      <c r="U1602">
        <v>855</v>
      </c>
      <c r="V1602">
        <v>1.15</v>
      </c>
      <c r="W1602">
        <v>10</v>
      </c>
      <c r="X1602" t="str">
        <v>https://tinyurl.com/y2jo6evo</v>
      </c>
    </row>
    <row r="1603">
      <c r="A1603" t="str">
        <v>AutoTable</v>
      </c>
      <c r="D1603" t="str">
        <v>99675-39</v>
      </c>
      <c r="E1603" t="str">
        <v>BBE Ø75 ARAIGNÉE CLIGNO BLANC</v>
      </c>
      <c r="F1603" t="str">
        <v>1</v>
      </c>
      <c r="G1603" t="str">
        <v/>
      </c>
      <c r="H1603" t="str">
        <v>BOMBE</v>
      </c>
      <c r="I1603" t="str">
        <v>SPHERIQUE</v>
      </c>
      <c r="J1603">
        <v>75</v>
      </c>
      <c r="K1603" t="str">
        <v>CLIGNO</v>
      </c>
      <c r="L1603" t="str">
        <v>BLANC</v>
      </c>
      <c r="M1603" t="str">
        <v>CN</v>
      </c>
      <c r="N1603" t="str">
        <v>F4</v>
      </c>
      <c r="O1603" t="str">
        <v>1.3G</v>
      </c>
      <c r="P1603" t="str">
        <v>1008-F4-69252667</v>
      </c>
      <c r="Q1603">
        <v>0.14</v>
      </c>
      <c r="R1603" t="str">
        <v>3</v>
      </c>
      <c r="S1603">
        <v>75</v>
      </c>
      <c r="T1603" t="str">
        <v>F-00000300</v>
      </c>
      <c r="U1603">
        <v>949</v>
      </c>
      <c r="V1603">
        <v>1.146</v>
      </c>
      <c r="W1603">
        <v>10</v>
      </c>
      <c r="X1603" t="str">
        <v>https://tinyurl.com/y3lpngkc</v>
      </c>
    </row>
    <row r="1604">
      <c r="A1604" t="str">
        <v>AutoTable</v>
      </c>
      <c r="D1604" t="str">
        <v>99675-54</v>
      </c>
      <c r="E1604" t="str">
        <v>BBE Ø75 JAUNE À  FRISSON BLANC</v>
      </c>
      <c r="F1604" t="str">
        <v>1</v>
      </c>
      <c r="G1604" t="str">
        <v/>
      </c>
      <c r="H1604" t="str">
        <v>BOMBE</v>
      </c>
      <c r="I1604" t="str">
        <v>SPHERIQUE</v>
      </c>
      <c r="J1604">
        <v>75</v>
      </c>
      <c r="K1604" t="str">
        <v>CREPITANT</v>
      </c>
      <c r="L1604" t="str">
        <v>JAUNE</v>
      </c>
      <c r="M1604" t="str">
        <v>CN</v>
      </c>
      <c r="N1604" t="str">
        <v>F4</v>
      </c>
      <c r="O1604" t="str">
        <v>1.3G</v>
      </c>
      <c r="P1604" t="str">
        <v>1008-F4-69252667</v>
      </c>
      <c r="Q1604">
        <v>0.14</v>
      </c>
      <c r="R1604" t="str">
        <v>3</v>
      </c>
      <c r="S1604">
        <v>75</v>
      </c>
      <c r="T1604" t="str">
        <v>F-00000300</v>
      </c>
      <c r="U1604">
        <v>1131</v>
      </c>
      <c r="V1604">
        <v>1.18</v>
      </c>
      <c r="W1604">
        <v>5</v>
      </c>
      <c r="X1604" t="str">
        <v/>
      </c>
    </row>
    <row r="1605">
      <c r="A1605" t="str">
        <v>AutoTable</v>
      </c>
      <c r="D1605" t="str">
        <v>99775-56</v>
      </c>
      <c r="E1605" t="str">
        <v>BBE Ø75 CŒUR ROUGE</v>
      </c>
      <c r="F1605" t="str">
        <v>1</v>
      </c>
      <c r="G1605" t="str">
        <v/>
      </c>
      <c r="H1605" t="str">
        <v>BOMBE</v>
      </c>
      <c r="I1605" t="str">
        <v>SPHERIQUE</v>
      </c>
      <c r="J1605">
        <v>75</v>
      </c>
      <c r="K1605" t="str">
        <v>FORME</v>
      </c>
      <c r="L1605" t="str">
        <v>ROUGE</v>
      </c>
      <c r="M1605" t="str">
        <v>CN</v>
      </c>
      <c r="N1605" t="str">
        <v>F4</v>
      </c>
      <c r="O1605" t="str">
        <v>1.3G</v>
      </c>
      <c r="P1605" t="str">
        <v>1008-F4-69252667</v>
      </c>
      <c r="Q1605">
        <v>0.128</v>
      </c>
      <c r="R1605" t="str">
        <v>3</v>
      </c>
      <c r="S1605">
        <v>75</v>
      </c>
      <c r="T1605" t="str">
        <v>F-00000300</v>
      </c>
      <c r="U1605">
        <v>2304</v>
      </c>
      <c r="V1605">
        <v>1.07919</v>
      </c>
      <c r="W1605">
        <v>0</v>
      </c>
      <c r="X1605" t="str">
        <v>https://youtu.be/NT9DuGANXSI</v>
      </c>
    </row>
    <row r="1606">
      <c r="A1606" t="str">
        <v>AutoTable</v>
      </c>
      <c r="D1606" t="str">
        <v>99812-10</v>
      </c>
      <c r="E1606" t="str">
        <v>BOMBE Ø125 SPIRALE VIOLETTE</v>
      </c>
      <c r="F1606" t="str">
        <v>OPPORTUNITE</v>
      </c>
      <c r="G1606" t="str">
        <v/>
      </c>
      <c r="H1606" t="str">
        <v>BOMBE</v>
      </c>
      <c r="I1606" t="str">
        <v>SPHERIQUE</v>
      </c>
      <c r="J1606">
        <v>125</v>
      </c>
      <c r="K1606" t="str">
        <v>GEOMETRIE MOTIF</v>
      </c>
      <c r="L1606" t="str">
        <v>VIOLET</v>
      </c>
      <c r="M1606" t="str">
        <v>CN</v>
      </c>
      <c r="N1606" t="str">
        <v>F4</v>
      </c>
      <c r="O1606" t="str">
        <v>1.3G</v>
      </c>
      <c r="P1606" t="str">
        <v>1008-F4-69253205</v>
      </c>
      <c r="Q1606">
        <v>0.66</v>
      </c>
      <c r="R1606" t="str">
        <v>3,8</v>
      </c>
      <c r="S1606">
        <v>125</v>
      </c>
      <c r="T1606" t="str">
        <v>F-00000300</v>
      </c>
      <c r="U1606">
        <v>5</v>
      </c>
      <c r="V1606">
        <v>3.42</v>
      </c>
      <c r="W1606">
        <v>0</v>
      </c>
      <c r="X1606" t="str">
        <v/>
      </c>
    </row>
    <row r="1607">
      <c r="A1607" t="str">
        <v>AutoTable</v>
      </c>
      <c r="D1607" t="str">
        <v>99910-16</v>
      </c>
      <c r="E1607" t="str">
        <v>BOMBE Ø100 CERCLE ROUGE PALMIER ARGENT</v>
      </c>
      <c r="F1607" t="str">
        <v>ANCIENNES REFS</v>
      </c>
      <c r="G1607" t="str">
        <v/>
      </c>
      <c r="H1607" t="str">
        <v>BOMBE</v>
      </c>
      <c r="I1607" t="str">
        <v>SPHERIQUE</v>
      </c>
      <c r="J1607">
        <v>100</v>
      </c>
      <c r="K1607" t="str">
        <v>GEOMETRIE CERCLE</v>
      </c>
      <c r="L1607" t="str">
        <v>ROUGE</v>
      </c>
      <c r="M1607" t="str">
        <v>CN</v>
      </c>
      <c r="N1607" t="str">
        <v>F4</v>
      </c>
      <c r="O1607" t="str">
        <v>1.3G</v>
      </c>
      <c r="P1607" t="str">
        <v>1008-F4-69252665</v>
      </c>
      <c r="Q1607">
        <v>0.32</v>
      </c>
      <c r="R1607" t="str">
        <v>3,5</v>
      </c>
      <c r="S1607">
        <v>100</v>
      </c>
      <c r="T1607" t="str">
        <v>F-00000300</v>
      </c>
      <c r="U1607">
        <v>0</v>
      </c>
      <c r="V1607">
        <v>1.92</v>
      </c>
      <c r="W1607">
        <v>0</v>
      </c>
      <c r="X1607" t="str">
        <v/>
      </c>
    </row>
    <row r="1608">
      <c r="A1608" t="str">
        <v>AutoTable</v>
      </c>
      <c r="D1608" t="str">
        <v>99910-61</v>
      </c>
      <c r="E1608" t="str">
        <v>BBE Ø100 SOURIRE</v>
      </c>
      <c r="F1608" t="str">
        <v>1</v>
      </c>
      <c r="G1608" t="str">
        <v/>
      </c>
      <c r="H1608" t="str">
        <v>BOMBE</v>
      </c>
      <c r="I1608" t="str">
        <v>SPHERIQUE</v>
      </c>
      <c r="J1608">
        <v>100</v>
      </c>
      <c r="K1608" t="str">
        <v>FORME</v>
      </c>
      <c r="L1608" t="str">
        <v>MULTICOLORE</v>
      </c>
      <c r="M1608" t="str">
        <v>CN</v>
      </c>
      <c r="N1608" t="str">
        <v>F4</v>
      </c>
      <c r="O1608" t="str">
        <v>1.3G</v>
      </c>
      <c r="P1608" t="str">
        <v>1008-F4-69252665</v>
      </c>
      <c r="Q1608">
        <v>0.32</v>
      </c>
      <c r="R1608" t="str">
        <v>3,5</v>
      </c>
      <c r="S1608">
        <v>100</v>
      </c>
      <c r="T1608" t="str">
        <v>F-00000300</v>
      </c>
      <c r="U1608">
        <v>798</v>
      </c>
      <c r="V1608">
        <v>2.01</v>
      </c>
      <c r="W1608">
        <v>0</v>
      </c>
      <c r="X1608" t="str">
        <v>https://youtu.be/HMNd7Tbxb1k</v>
      </c>
    </row>
    <row r="1609">
      <c r="A1609" t="str">
        <v>AutoTable</v>
      </c>
      <c r="D1609" t="str">
        <v>99912-03</v>
      </c>
      <c r="E1609" t="str">
        <v>BBE Ø125 SERPENTEAUX ARGENT CRÉPITANT CENTRE VERT</v>
      </c>
      <c r="F1609" t="str">
        <v>1</v>
      </c>
      <c r="G1609" t="str">
        <v/>
      </c>
      <c r="H1609" t="str">
        <v>BOMBE</v>
      </c>
      <c r="I1609" t="str">
        <v>SPHERIQUE</v>
      </c>
      <c r="J1609">
        <v>125</v>
      </c>
      <c r="K1609" t="str">
        <v>SERPENTEAUX</v>
      </c>
      <c r="L1609" t="str">
        <v>VERT</v>
      </c>
      <c r="M1609" t="str">
        <v>CN</v>
      </c>
      <c r="N1609" t="str">
        <v>F4</v>
      </c>
      <c r="O1609" t="str">
        <v>1.3G</v>
      </c>
      <c r="P1609" t="str">
        <v>1008-F4-69253205</v>
      </c>
      <c r="Q1609">
        <v>0.66</v>
      </c>
      <c r="R1609" t="str">
        <v>3,8</v>
      </c>
      <c r="S1609">
        <v>125</v>
      </c>
      <c r="T1609" t="str">
        <v>F-00000300</v>
      </c>
      <c r="U1609">
        <v>78</v>
      </c>
      <c r="V1609">
        <v>4.55</v>
      </c>
      <c r="W1609">
        <v>0</v>
      </c>
      <c r="X1609" t="str">
        <v>https://youtu.be/DqDrOiOIqh4</v>
      </c>
    </row>
    <row r="1610">
      <c r="A1610" t="str">
        <v>AutoTable</v>
      </c>
      <c r="D1610" t="str">
        <v>99912-06DTO</v>
      </c>
      <c r="E1610" t="str">
        <v>BOMBE 125MM CERCLE ROUGE + DETO F4</v>
      </c>
      <c r="F1610" t="str">
        <v>ANCIENNES REFS</v>
      </c>
      <c r="G1610" t="str">
        <v/>
      </c>
      <c r="H1610" t="str">
        <v>BOMBE</v>
      </c>
      <c r="I1610" t="str">
        <v>SPHERIQUE</v>
      </c>
      <c r="J1610">
        <v>125</v>
      </c>
      <c r="K1610" t="str">
        <v>GEOMETRIE CERCLE</v>
      </c>
      <c r="L1610" t="str">
        <v>ROUGE</v>
      </c>
      <c r="M1610" t="str">
        <v>CN</v>
      </c>
      <c r="N1610" t="str">
        <v>F4</v>
      </c>
      <c r="O1610" t="str">
        <v>1.3G</v>
      </c>
      <c r="P1610" t="str">
        <v>1008-F4-69253205</v>
      </c>
      <c r="Q1610">
        <v>0.51</v>
      </c>
      <c r="R1610" t="str">
        <v>3,8</v>
      </c>
      <c r="S1610">
        <v>125</v>
      </c>
      <c r="T1610" t="str">
        <v>F-00000300</v>
      </c>
      <c r="U1610">
        <v>0</v>
      </c>
      <c r="V1610">
        <v>0</v>
      </c>
      <c r="W1610">
        <v>0</v>
      </c>
      <c r="X1610" t="str">
        <v/>
      </c>
    </row>
    <row r="1611">
      <c r="A1611" t="str">
        <v>AutoTable</v>
      </c>
      <c r="D1611" t="str">
        <v>99912-10</v>
      </c>
      <c r="E1611" t="str">
        <v>BBE Ø125 MÉDUSE VERTE</v>
      </c>
      <c r="F1611" t="str">
        <v>1</v>
      </c>
      <c r="G1611" t="str">
        <v/>
      </c>
      <c r="H1611" t="str">
        <v>BOMBE</v>
      </c>
      <c r="I1611" t="str">
        <v>SPHERIQUE</v>
      </c>
      <c r="J1611">
        <v>125</v>
      </c>
      <c r="K1611" t="str">
        <v>FORME</v>
      </c>
      <c r="L1611" t="str">
        <v>VERT</v>
      </c>
      <c r="M1611" t="str">
        <v>CN</v>
      </c>
      <c r="N1611" t="str">
        <v>F4</v>
      </c>
      <c r="O1611" t="str">
        <v>1.3G</v>
      </c>
      <c r="P1611" t="str">
        <v>1008-F4-69253205</v>
      </c>
      <c r="Q1611">
        <v>0.53</v>
      </c>
      <c r="R1611" t="str">
        <v>3,8</v>
      </c>
      <c r="S1611">
        <v>125</v>
      </c>
      <c r="T1611" t="str">
        <v>F-00000300</v>
      </c>
      <c r="U1611">
        <v>380</v>
      </c>
      <c r="V1611">
        <v>4.22625</v>
      </c>
      <c r="W1611">
        <v>0</v>
      </c>
      <c r="X1611" t="str">
        <v>https://tinyurl.com/y5hq5rog</v>
      </c>
    </row>
    <row r="1612">
      <c r="A1612" t="str">
        <v>AutoTable</v>
      </c>
      <c r="D1612" t="str">
        <v>99912-16DTO</v>
      </c>
      <c r="E1612" t="str">
        <v>BBE Ø125 CERCLE ROUGE + DÉTO</v>
      </c>
      <c r="F1612" t="str">
        <v>1</v>
      </c>
      <c r="G1612" t="str">
        <v/>
      </c>
      <c r="H1612" t="str">
        <v>BOMBE</v>
      </c>
      <c r="I1612" t="str">
        <v>SPHERIQUE</v>
      </c>
      <c r="J1612">
        <v>125</v>
      </c>
      <c r="K1612" t="str">
        <v>DETONATION</v>
      </c>
      <c r="L1612" t="str">
        <v>ROUGE</v>
      </c>
      <c r="M1612" t="str">
        <v>CN</v>
      </c>
      <c r="N1612" t="str">
        <v>F4</v>
      </c>
      <c r="O1612" t="str">
        <v>1.3G</v>
      </c>
      <c r="P1612" t="str">
        <v>1008-F4-69253205</v>
      </c>
      <c r="Q1612">
        <v>0.51</v>
      </c>
      <c r="R1612" t="str">
        <v>3,8</v>
      </c>
      <c r="S1612">
        <v>125</v>
      </c>
      <c r="T1612" t="str">
        <v>F-00000300</v>
      </c>
      <c r="U1612">
        <v>131</v>
      </c>
      <c r="V1612">
        <v>3.525</v>
      </c>
      <c r="W1612">
        <v>15</v>
      </c>
      <c r="X1612" t="str">
        <v>https://tinyurl.com/y4268kvh</v>
      </c>
    </row>
    <row r="1613">
      <c r="A1613" t="str">
        <v>AutoTable</v>
      </c>
      <c r="D1613" t="str">
        <v>99912-19BR</v>
      </c>
      <c r="E1613" t="str">
        <v>BBE Ø125 DRAPEAU BLEU/BLANC/ROUGE</v>
      </c>
      <c r="F1613" t="str">
        <v>1</v>
      </c>
      <c r="G1613" t="str">
        <v/>
      </c>
      <c r="H1613" t="str">
        <v>BOMBE</v>
      </c>
      <c r="I1613" t="str">
        <v>SPHERIQUE</v>
      </c>
      <c r="J1613">
        <v>125</v>
      </c>
      <c r="K1613" t="str">
        <v>FORME</v>
      </c>
      <c r="L1613" t="str">
        <v>TRICOLORE</v>
      </c>
      <c r="M1613" t="str">
        <v>CN</v>
      </c>
      <c r="N1613" t="str">
        <v>F4</v>
      </c>
      <c r="O1613" t="str">
        <v>1.3G</v>
      </c>
      <c r="P1613" t="str">
        <v>1008-F4-69253205</v>
      </c>
      <c r="Q1613">
        <v>0.66</v>
      </c>
      <c r="R1613" t="str">
        <v>3,8</v>
      </c>
      <c r="S1613">
        <v>125</v>
      </c>
      <c r="T1613" t="str">
        <v>F-00000300</v>
      </c>
      <c r="U1613">
        <v>194</v>
      </c>
      <c r="V1613">
        <v>4.21846</v>
      </c>
      <c r="W1613">
        <v>0</v>
      </c>
      <c r="X1613" t="str">
        <v>https://tinyurl.com/y6pnauyp</v>
      </c>
    </row>
    <row r="1614">
      <c r="A1614" t="str">
        <v>AutoTable</v>
      </c>
      <c r="D1614" t="str">
        <v>99915-61</v>
      </c>
      <c r="E1614" t="str">
        <v>BOMBE Ø150 MOTIF SOURIRE 704690</v>
      </c>
      <c r="F1614" t="str">
        <v>OPPORTUNITE</v>
      </c>
      <c r="G1614" t="str">
        <v/>
      </c>
      <c r="H1614" t="str">
        <v>BOMBE</v>
      </c>
      <c r="I1614" t="str">
        <v>SPHERIQUE</v>
      </c>
      <c r="J1614">
        <v>150</v>
      </c>
      <c r="K1614" t="str">
        <v>GEOMETRIE MOTIF</v>
      </c>
      <c r="L1614" t="str">
        <v>MULTICOLORE</v>
      </c>
      <c r="M1614" t="str">
        <v>CN</v>
      </c>
      <c r="N1614" t="str">
        <v>F4</v>
      </c>
      <c r="O1614" t="str">
        <v>1.3G</v>
      </c>
      <c r="P1614" t="str">
        <v>1008-F4-69253207</v>
      </c>
      <c r="Q1614">
        <v>0.793</v>
      </c>
      <c r="R1614" t="str">
        <v>4</v>
      </c>
      <c r="S1614">
        <v>150</v>
      </c>
      <c r="T1614" t="str">
        <v>F-00000300</v>
      </c>
      <c r="U1614">
        <v>56</v>
      </c>
      <c r="V1614">
        <v>5.77</v>
      </c>
      <c r="W1614">
        <v>12</v>
      </c>
      <c r="X1614" t="str">
        <v/>
      </c>
    </row>
    <row r="1615">
      <c r="A1615" t="str">
        <v>AutoTable</v>
      </c>
      <c r="D1615" t="str">
        <v>99975-16</v>
      </c>
      <c r="E1615" t="str">
        <v>BOMBE Ø75 CERCLE ROUGE ARAIGNEE ARGENT</v>
      </c>
      <c r="F1615" t="str">
        <v>OPPORTUNITE</v>
      </c>
      <c r="G1615" t="str">
        <v/>
      </c>
      <c r="H1615" t="str">
        <v>BOMBE</v>
      </c>
      <c r="I1615" t="str">
        <v>SPHERIQUE</v>
      </c>
      <c r="J1615">
        <v>75</v>
      </c>
      <c r="K1615" t="str">
        <v>GEOMETRIE CERCLE</v>
      </c>
      <c r="L1615" t="str">
        <v>ROUGE</v>
      </c>
      <c r="M1615" t="str">
        <v>CN</v>
      </c>
      <c r="N1615" t="str">
        <v>F4</v>
      </c>
      <c r="O1615" t="str">
        <v>1.3G</v>
      </c>
      <c r="P1615" t="str">
        <v>1008-F4-69252667</v>
      </c>
      <c r="Q1615">
        <v>0.128</v>
      </c>
      <c r="R1615" t="str">
        <v>3</v>
      </c>
      <c r="S1615">
        <v>75</v>
      </c>
      <c r="T1615" t="str">
        <v>F-00000300</v>
      </c>
      <c r="U1615">
        <v>780</v>
      </c>
      <c r="V1615">
        <v>1.11</v>
      </c>
      <c r="W1615">
        <v>24</v>
      </c>
      <c r="X1615" t="str">
        <v/>
      </c>
    </row>
    <row r="1616">
      <c r="A1616" t="str">
        <v>AutoTable</v>
      </c>
      <c r="D1616" t="str">
        <v>SDF703496R3</v>
      </c>
      <c r="E1616" t="str">
        <v>SAC DE 5 BBES 100 MM R3 PAPILLON ROUGE</v>
      </c>
      <c r="F1616" t="str">
        <v>CLIENT SDF</v>
      </c>
      <c r="G1616" t="str">
        <v/>
      </c>
      <c r="H1616" t="str">
        <v>BOMBE</v>
      </c>
      <c r="I1616" t="str">
        <v>SPHERIQUE</v>
      </c>
      <c r="J1616">
        <v>100</v>
      </c>
      <c r="K1616" t="str">
        <v>SPECIAL PAPILLON</v>
      </c>
      <c r="L1616" t="str">
        <v>ROUGE</v>
      </c>
      <c r="M1616" t="str">
        <v>CN</v>
      </c>
      <c r="N1616" t="str">
        <v>F4</v>
      </c>
      <c r="O1616" t="str">
        <v>1.3G</v>
      </c>
      <c r="P1616" t="str">
        <v>1170-F4-02742</v>
      </c>
      <c r="Q1616">
        <v>1.555</v>
      </c>
      <c r="R1616" t="str">
        <v>15</v>
      </c>
      <c r="S1616">
        <v>100</v>
      </c>
      <c r="T1616" t="str">
        <v>F-00000234</v>
      </c>
      <c r="U1616">
        <v>0</v>
      </c>
      <c r="V1616">
        <v>11.59412</v>
      </c>
      <c r="W1616">
        <v>0</v>
      </c>
      <c r="X1616" t="str">
        <v/>
      </c>
    </row>
    <row r="1617">
      <c r="A1617" t="str">
        <v>AutoTable</v>
      </c>
      <c r="D1617" t="str">
        <v>SDF703496R4</v>
      </c>
      <c r="E1617" t="str">
        <v>SAC DE 5 BBES 100 MM R4 PAPILLON ROUGE</v>
      </c>
      <c r="F1617" t="str">
        <v>CLIENT SDF</v>
      </c>
      <c r="G1617" t="str">
        <v/>
      </c>
      <c r="H1617" t="str">
        <v>BOMBE</v>
      </c>
      <c r="I1617" t="str">
        <v>SPHERIQUE</v>
      </c>
      <c r="J1617">
        <v>100</v>
      </c>
      <c r="K1617" t="str">
        <v>SPECIAL PAPILLON</v>
      </c>
      <c r="L1617" t="str">
        <v>ROUGE</v>
      </c>
      <c r="M1617" t="str">
        <v>CN</v>
      </c>
      <c r="N1617" t="str">
        <v>F4</v>
      </c>
      <c r="O1617" t="str">
        <v>1.3G</v>
      </c>
      <c r="P1617" t="str">
        <v>1170-F4-02742</v>
      </c>
      <c r="Q1617">
        <v>1.555</v>
      </c>
      <c r="R1617" t="str">
        <v>20</v>
      </c>
      <c r="S1617">
        <v>100</v>
      </c>
      <c r="T1617" t="str">
        <v>F-00000234</v>
      </c>
      <c r="U1617">
        <v>0</v>
      </c>
      <c r="V1617">
        <v>11.6156</v>
      </c>
      <c r="W1617">
        <v>0</v>
      </c>
      <c r="X1617" t="str">
        <v/>
      </c>
    </row>
    <row r="1618">
      <c r="A1618" t="str">
        <v>AutoTable</v>
      </c>
      <c r="D1618" t="str">
        <v>SDF76975-17R3</v>
      </c>
      <c r="E1618" t="str">
        <v>SAC DE 5 BBES 75MM MOLDAVE FRISSON BLANC R3</v>
      </c>
      <c r="F1618" t="str">
        <v>CLIENT SDF</v>
      </c>
      <c r="G1618" t="str">
        <v/>
      </c>
      <c r="H1618" t="str">
        <v>BOMBE</v>
      </c>
      <c r="I1618" t="str">
        <v>SPHERIQUE</v>
      </c>
      <c r="J1618">
        <v>75</v>
      </c>
      <c r="K1618" t="str">
        <v>ARAIGNEE</v>
      </c>
      <c r="L1618" t="str">
        <v>FRISSON</v>
      </c>
      <c r="M1618" t="str">
        <v>CN</v>
      </c>
      <c r="N1618" t="str">
        <v>F4</v>
      </c>
      <c r="O1618" t="str">
        <v>1.3G</v>
      </c>
      <c r="P1618" t="str">
        <v>1008-F4-69245225</v>
      </c>
      <c r="Q1618">
        <v>0.65</v>
      </c>
      <c r="R1618" t="str">
        <v>15</v>
      </c>
      <c r="S1618">
        <v>75</v>
      </c>
      <c r="T1618" t="str">
        <v>F-00000300</v>
      </c>
      <c r="U1618">
        <v>0</v>
      </c>
      <c r="V1618">
        <v>0</v>
      </c>
      <c r="W1618">
        <v>0</v>
      </c>
      <c r="X1618" t="str">
        <v/>
      </c>
    </row>
    <row r="1619">
      <c r="A1619" t="str">
        <v>AutoTable</v>
      </c>
      <c r="D1619" t="str">
        <v>SDF76975-17R4</v>
      </c>
      <c r="E1619" t="str">
        <v>sac de 5 bbes 75mm moldave frisson blanc R4</v>
      </c>
      <c r="F1619" t="str">
        <v>CLIENT SDF</v>
      </c>
      <c r="G1619" t="str">
        <v/>
      </c>
      <c r="H1619" t="str">
        <v>BOMBE</v>
      </c>
      <c r="I1619" t="str">
        <v>SPHERIQUE</v>
      </c>
      <c r="J1619">
        <v>75</v>
      </c>
      <c r="K1619" t="str">
        <v>ARAIGNEE</v>
      </c>
      <c r="L1619" t="str">
        <v>FRISSON</v>
      </c>
      <c r="M1619" t="str">
        <v>CN</v>
      </c>
      <c r="N1619" t="str">
        <v>F4</v>
      </c>
      <c r="O1619" t="str">
        <v>1.3G</v>
      </c>
      <c r="P1619" t="str">
        <v>1008-F4-69245225</v>
      </c>
      <c r="Q1619">
        <v>0.65</v>
      </c>
      <c r="R1619" t="str">
        <v>20</v>
      </c>
      <c r="S1619">
        <v>75</v>
      </c>
      <c r="T1619" t="str">
        <v>F-00000300</v>
      </c>
      <c r="U1619">
        <v>0</v>
      </c>
      <c r="V1619">
        <v>0</v>
      </c>
      <c r="W1619">
        <v>0</v>
      </c>
      <c r="X1619" t="str">
        <v/>
      </c>
    </row>
    <row r="1620">
      <c r="A1620" t="str">
        <v>AutoTable</v>
      </c>
      <c r="D1620" t="str">
        <v>SDF99475-08R2</v>
      </c>
      <c r="E1620" t="str">
        <v>SAC DE 5 BBES 75 MM R2 PAPILLON MULTICOLORE</v>
      </c>
      <c r="F1620" t="str">
        <v>CLIENT SDF</v>
      </c>
      <c r="G1620" t="str">
        <v/>
      </c>
      <c r="H1620" t="str">
        <v>BOMBE</v>
      </c>
      <c r="I1620" t="str">
        <v>SPHERIQUE</v>
      </c>
      <c r="J1620">
        <v>75</v>
      </c>
      <c r="K1620" t="str">
        <v>SPECIAL PAPILLON</v>
      </c>
      <c r="L1620" t="str">
        <v>MULTICOLORE</v>
      </c>
      <c r="M1620" t="str">
        <v>CN</v>
      </c>
      <c r="N1620" t="str">
        <v>F4</v>
      </c>
      <c r="O1620" t="str">
        <v>1.3G</v>
      </c>
      <c r="P1620" t="str">
        <v>1008-F4-69252667</v>
      </c>
      <c r="Q1620">
        <v>0.675</v>
      </c>
      <c r="R1620" t="str">
        <v>10</v>
      </c>
      <c r="S1620">
        <v>75</v>
      </c>
      <c r="T1620" t="str">
        <v>F-00000300</v>
      </c>
      <c r="U1620">
        <v>0</v>
      </c>
      <c r="V1620">
        <v>6.532</v>
      </c>
      <c r="W1620">
        <v>0</v>
      </c>
      <c r="X1620" t="str">
        <v/>
      </c>
    </row>
    <row r="1621">
      <c r="A1621" t="str">
        <v>AutoTable</v>
      </c>
      <c r="D1621" t="str">
        <v>SDF99475-08R3</v>
      </c>
      <c r="E1621" t="str">
        <v>SAC DE 5 BBES 75 MM R3 PAPILLON MULTICOLORE</v>
      </c>
      <c r="F1621" t="str">
        <v>CLIENT SDF</v>
      </c>
      <c r="G1621" t="str">
        <v/>
      </c>
      <c r="H1621" t="str">
        <v>BOMBE</v>
      </c>
      <c r="I1621" t="str">
        <v>SPHERIQUE</v>
      </c>
      <c r="J1621">
        <v>75</v>
      </c>
      <c r="K1621" t="str">
        <v>SPECIAL PAPILLON</v>
      </c>
      <c r="L1621" t="str">
        <v>MULTICOLORE</v>
      </c>
      <c r="M1621" t="str">
        <v>CN</v>
      </c>
      <c r="N1621" t="str">
        <v>F4</v>
      </c>
      <c r="O1621" t="str">
        <v>1.3G</v>
      </c>
      <c r="P1621" t="str">
        <v>1008-F4-69252667</v>
      </c>
      <c r="Q1621">
        <v>0.675</v>
      </c>
      <c r="R1621" t="str">
        <v>15</v>
      </c>
      <c r="S1621">
        <v>75</v>
      </c>
      <c r="T1621" t="str">
        <v>F-00000300</v>
      </c>
      <c r="U1621">
        <v>0</v>
      </c>
      <c r="V1621">
        <v>6.517</v>
      </c>
      <c r="W1621">
        <v>0</v>
      </c>
      <c r="X1621" t="str">
        <v/>
      </c>
    </row>
    <row r="1622">
      <c r="A1622" t="str">
        <v>AutoTable</v>
      </c>
      <c r="D1622" t="str">
        <v>SDF99475-08R4</v>
      </c>
      <c r="E1622" t="str">
        <v>SAC DE 5 BBES 75 MM R4 PAPILLON MULTICOLORE</v>
      </c>
      <c r="F1622" t="str">
        <v>CLIENT SDF</v>
      </c>
      <c r="G1622" t="str">
        <v/>
      </c>
      <c r="H1622" t="str">
        <v>BOMBE</v>
      </c>
      <c r="I1622" t="str">
        <v>SPHERIQUE</v>
      </c>
      <c r="J1622">
        <v>75</v>
      </c>
      <c r="K1622" t="str">
        <v>SPECIAL PAPILLON</v>
      </c>
      <c r="L1622" t="str">
        <v>MULTICOLORE</v>
      </c>
      <c r="M1622" t="str">
        <v>CN</v>
      </c>
      <c r="N1622" t="str">
        <v>F4</v>
      </c>
      <c r="O1622" t="str">
        <v>1.3G</v>
      </c>
      <c r="P1622" t="str">
        <v>1008-F4-69252667</v>
      </c>
      <c r="Q1622">
        <v>0.675</v>
      </c>
      <c r="R1622" t="str">
        <v>20</v>
      </c>
      <c r="S1622">
        <v>75</v>
      </c>
      <c r="T1622" t="str">
        <v>F-00000300</v>
      </c>
      <c r="U1622">
        <v>0</v>
      </c>
      <c r="V1622">
        <v>6.84184</v>
      </c>
      <c r="W1622">
        <v>0</v>
      </c>
      <c r="X1622" t="str">
        <v/>
      </c>
    </row>
    <row r="1623">
      <c r="A1623" t="str">
        <v>AutoTable</v>
      </c>
      <c r="D1623" t="str">
        <v>SDF99675-37R2</v>
      </c>
      <c r="E1623" t="str">
        <v>SAC DE 5 BBES 75 MM R2 SAULE CLIGNOTANT OR R2</v>
      </c>
      <c r="F1623" t="str">
        <v>CLIENT SDF</v>
      </c>
      <c r="G1623" t="str">
        <v/>
      </c>
      <c r="H1623" t="str">
        <v>BOMBE</v>
      </c>
      <c r="I1623" t="str">
        <v>SPHERIQUE</v>
      </c>
      <c r="J1623">
        <v>75</v>
      </c>
      <c r="K1623" t="str">
        <v>ARAIGNEE</v>
      </c>
      <c r="L1623" t="str">
        <v>OR</v>
      </c>
      <c r="M1623" t="str">
        <v>CN</v>
      </c>
      <c r="N1623" t="str">
        <v>F4</v>
      </c>
      <c r="O1623" t="str">
        <v>1.3G</v>
      </c>
      <c r="P1623" t="str">
        <v>1008-F4-69252667</v>
      </c>
      <c r="Q1623">
        <v>0.7</v>
      </c>
      <c r="R1623" t="str">
        <v>10</v>
      </c>
      <c r="S1623">
        <v>75</v>
      </c>
      <c r="T1623" t="str">
        <v>F-00000300</v>
      </c>
      <c r="U1623">
        <v>0</v>
      </c>
      <c r="V1623">
        <v>3.93688</v>
      </c>
      <c r="W1623">
        <v>0</v>
      </c>
      <c r="X1623" t="str">
        <v/>
      </c>
    </row>
    <row r="1624">
      <c r="A1624" t="str">
        <v>AutoTable</v>
      </c>
      <c r="D1624" t="str">
        <v>SDF99675-37R3</v>
      </c>
      <c r="E1624" t="str">
        <v>SAC DE 5 BBES 75 MM R3 SAULE CLIGNO OR</v>
      </c>
      <c r="F1624" t="str">
        <v>CLIENT SDF</v>
      </c>
      <c r="G1624" t="str">
        <v/>
      </c>
      <c r="H1624" t="str">
        <v>BOMBE</v>
      </c>
      <c r="I1624" t="str">
        <v>SPHERIQUE</v>
      </c>
      <c r="J1624">
        <v>75</v>
      </c>
      <c r="K1624" t="str">
        <v>ARAIGNEE</v>
      </c>
      <c r="L1624" t="str">
        <v>OR</v>
      </c>
      <c r="M1624" t="str">
        <v>CN</v>
      </c>
      <c r="N1624" t="str">
        <v>F4</v>
      </c>
      <c r="O1624" t="str">
        <v>1.3G</v>
      </c>
      <c r="P1624" t="str">
        <v>1008-F4-69252667</v>
      </c>
      <c r="Q1624">
        <v>0.7</v>
      </c>
      <c r="R1624" t="str">
        <v>15</v>
      </c>
      <c r="S1624">
        <v>75</v>
      </c>
      <c r="T1624" t="str">
        <v>F-00000300</v>
      </c>
      <c r="U1624">
        <v>0</v>
      </c>
      <c r="V1624">
        <v>6.8</v>
      </c>
      <c r="W1624">
        <v>0</v>
      </c>
      <c r="X1624" t="str">
        <v/>
      </c>
    </row>
    <row r="1625">
      <c r="A1625" t="str">
        <v>AutoTable</v>
      </c>
      <c r="D1625" t="str">
        <v>SDF99675-37R4</v>
      </c>
      <c r="E1625" t="str">
        <v>SAC DE 5 BBES 75 MM R4 SAULE CLIGNOTANT OR</v>
      </c>
      <c r="F1625" t="str">
        <v>CLIENT SDF</v>
      </c>
      <c r="G1625" t="str">
        <v/>
      </c>
      <c r="H1625" t="str">
        <v>BOMBE</v>
      </c>
      <c r="I1625" t="str">
        <v>SPHERIQUE</v>
      </c>
      <c r="J1625">
        <v>75</v>
      </c>
      <c r="K1625" t="str">
        <v>ARAIGNEE</v>
      </c>
      <c r="L1625" t="str">
        <v>OR</v>
      </c>
      <c r="M1625" t="str">
        <v>CN</v>
      </c>
      <c r="N1625" t="str">
        <v>F4</v>
      </c>
      <c r="O1625" t="str">
        <v>1.3G</v>
      </c>
      <c r="P1625" t="str">
        <v>1008-F4-69252667</v>
      </c>
      <c r="Q1625">
        <v>0.7</v>
      </c>
      <c r="R1625" t="str">
        <v>20</v>
      </c>
      <c r="S1625">
        <v>75</v>
      </c>
      <c r="T1625" t="str">
        <v>F-00000300</v>
      </c>
      <c r="U1625">
        <v>0</v>
      </c>
      <c r="V1625">
        <v>6.83</v>
      </c>
      <c r="W1625">
        <v>0</v>
      </c>
      <c r="X1625" t="str">
        <v/>
      </c>
    </row>
    <row r="1626">
      <c r="A1626" t="str">
        <v>AutoTable</v>
      </c>
      <c r="D1626" t="str">
        <v>30050-01CE</v>
      </c>
      <c r="E1626" t="str">
        <v>CH. Ø50 8 BTTES  OEUFS DE DRAGON</v>
      </c>
      <c r="F1626" t="str">
        <v>1</v>
      </c>
      <c r="G1626" t="str">
        <v/>
      </c>
      <c r="H1626" t="str">
        <v>CHANDELLE</v>
      </c>
      <c r="I1626" t="str">
        <v>BOMBETTE</v>
      </c>
      <c r="J1626">
        <v>50</v>
      </c>
      <c r="K1626" t="str">
        <v>CREPITANT</v>
      </c>
      <c r="L1626" t="str">
        <v>OR</v>
      </c>
      <c r="M1626" t="str">
        <v>CN</v>
      </c>
      <c r="N1626" t="str">
        <v>F4</v>
      </c>
      <c r="O1626" t="str">
        <v>1.4G</v>
      </c>
      <c r="P1626" t="str">
        <v>1008-F4-69245794</v>
      </c>
      <c r="Q1626">
        <v>0.354</v>
      </c>
      <c r="R1626" t="str">
        <v>30</v>
      </c>
      <c r="S1626">
        <v>50</v>
      </c>
      <c r="T1626" t="str">
        <v>F-00000262</v>
      </c>
      <c r="U1626">
        <v>0</v>
      </c>
      <c r="V1626">
        <v>5.46</v>
      </c>
      <c r="W1626">
        <v>0</v>
      </c>
      <c r="X1626" t="str">
        <v>https://tinyurl.com/y3nf7qew</v>
      </c>
    </row>
    <row r="1627">
      <c r="A1627" t="str">
        <v>AutoTable</v>
      </c>
      <c r="D1627" t="str">
        <v>30050-02CE</v>
      </c>
      <c r="E1627" t="str">
        <v>CH. Ø50 8 BTTES  BLEUES</v>
      </c>
      <c r="F1627" t="str">
        <v>1</v>
      </c>
      <c r="G1627" t="str">
        <v/>
      </c>
      <c r="H1627" t="str">
        <v>CHANDELLE</v>
      </c>
      <c r="I1627" t="str">
        <v>BOMBETTE</v>
      </c>
      <c r="J1627">
        <v>50</v>
      </c>
      <c r="K1627" t="str">
        <v>PIVOINE</v>
      </c>
      <c r="L1627" t="str">
        <v>BLEU</v>
      </c>
      <c r="M1627" t="str">
        <v>CN</v>
      </c>
      <c r="N1627" t="str">
        <v>F4</v>
      </c>
      <c r="O1627" t="str">
        <v>1.4G</v>
      </c>
      <c r="P1627" t="str">
        <v>1008-F4-69245794</v>
      </c>
      <c r="Q1627">
        <v>0.356</v>
      </c>
      <c r="R1627" t="str">
        <v>30</v>
      </c>
      <c r="S1627">
        <v>50</v>
      </c>
      <c r="T1627" t="str">
        <v>F-00000262</v>
      </c>
      <c r="U1627">
        <v>109</v>
      </c>
      <c r="V1627">
        <v>5.445</v>
      </c>
      <c r="W1627">
        <v>0</v>
      </c>
      <c r="X1627" t="str">
        <v>https://tinyurl.com/y5ynlxrb</v>
      </c>
    </row>
    <row r="1628">
      <c r="A1628" t="str">
        <v>AutoTable</v>
      </c>
      <c r="D1628" t="str">
        <v>30050-06CE</v>
      </c>
      <c r="E1628" t="str">
        <v>CH. Ø50 8 BTTES  ROUGES</v>
      </c>
      <c r="F1628" t="str">
        <v>1</v>
      </c>
      <c r="G1628" t="str">
        <v/>
      </c>
      <c r="H1628" t="str">
        <v>CHANDELLE</v>
      </c>
      <c r="I1628" t="str">
        <v>BOMBETTE</v>
      </c>
      <c r="J1628">
        <v>50</v>
      </c>
      <c r="K1628" t="str">
        <v>PIVOINE</v>
      </c>
      <c r="L1628" t="str">
        <v>ROUGE</v>
      </c>
      <c r="M1628" t="str">
        <v>CN</v>
      </c>
      <c r="N1628" t="str">
        <v>F4</v>
      </c>
      <c r="O1628" t="str">
        <v>1.4G</v>
      </c>
      <c r="P1628" t="str">
        <v>1008-F4-69245794</v>
      </c>
      <c r="Q1628">
        <v>0.356</v>
      </c>
      <c r="R1628" t="str">
        <v>30</v>
      </c>
      <c r="S1628">
        <v>50</v>
      </c>
      <c r="T1628" t="str">
        <v>F-00000262</v>
      </c>
      <c r="U1628">
        <v>72</v>
      </c>
      <c r="V1628">
        <v>5.43917</v>
      </c>
      <c r="W1628">
        <v>0</v>
      </c>
      <c r="X1628" t="str">
        <v>https://tinyurl.com/y2j55mx3</v>
      </c>
    </row>
    <row r="1629">
      <c r="A1629" t="str">
        <v>AutoTable</v>
      </c>
      <c r="D1629" t="str">
        <v>30050-08CE</v>
      </c>
      <c r="E1629" t="str">
        <v>CH. Ø50 8 BTTES  MULTICOLORES</v>
      </c>
      <c r="F1629" t="str">
        <v>1</v>
      </c>
      <c r="G1629" t="str">
        <v/>
      </c>
      <c r="H1629" t="str">
        <v>CHANDELLE</v>
      </c>
      <c r="I1629" t="str">
        <v>BOMBETTE</v>
      </c>
      <c r="J1629">
        <v>50</v>
      </c>
      <c r="K1629" t="str">
        <v>PIVOINE</v>
      </c>
      <c r="L1629" t="str">
        <v>MULTICOLORE</v>
      </c>
      <c r="M1629" t="str">
        <v>CN</v>
      </c>
      <c r="N1629" t="str">
        <v>F4</v>
      </c>
      <c r="O1629" t="str">
        <v>1.4G</v>
      </c>
      <c r="P1629" t="str">
        <v>1008-F4-69245794</v>
      </c>
      <c r="Q1629">
        <v>0.356</v>
      </c>
      <c r="R1629" t="str">
        <v>30</v>
      </c>
      <c r="S1629">
        <v>50</v>
      </c>
      <c r="T1629" t="str">
        <v>F-00000262</v>
      </c>
      <c r="U1629">
        <v>96</v>
      </c>
      <c r="V1629">
        <v>5.43917</v>
      </c>
      <c r="W1629">
        <v>1</v>
      </c>
      <c r="X1629" t="str">
        <v/>
      </c>
    </row>
    <row r="1630">
      <c r="A1630" t="str">
        <v>AutoTable</v>
      </c>
      <c r="D1630" t="str">
        <v>30050-09CE</v>
      </c>
      <c r="E1630" t="str">
        <v>CH. Ø50 8 BTTES  ARGENT</v>
      </c>
      <c r="F1630" t="str">
        <v>1</v>
      </c>
      <c r="G1630" t="str">
        <v/>
      </c>
      <c r="H1630" t="str">
        <v>CHANDELLE</v>
      </c>
      <c r="I1630" t="str">
        <v>BOMBETTE</v>
      </c>
      <c r="J1630">
        <v>50</v>
      </c>
      <c r="K1630" t="str">
        <v>PIVOINE</v>
      </c>
      <c r="L1630" t="str">
        <v>ARGENT</v>
      </c>
      <c r="M1630" t="str">
        <v>CN</v>
      </c>
      <c r="N1630" t="str">
        <v>F4</v>
      </c>
      <c r="O1630" t="str">
        <v>1.4G</v>
      </c>
      <c r="P1630" t="str">
        <v>1008-F4-69245794</v>
      </c>
      <c r="Q1630">
        <v>0.354</v>
      </c>
      <c r="R1630" t="str">
        <v>30</v>
      </c>
      <c r="S1630">
        <v>50</v>
      </c>
      <c r="T1630" t="str">
        <v>F-00000262</v>
      </c>
      <c r="U1630">
        <v>0</v>
      </c>
      <c r="V1630">
        <v>5.46</v>
      </c>
      <c r="W1630">
        <v>0</v>
      </c>
      <c r="X1630" t="str">
        <v>https://youtu.be/SjvzwkKx7l8</v>
      </c>
    </row>
    <row r="1631">
      <c r="A1631" t="str">
        <v>AutoTable</v>
      </c>
      <c r="D1631" t="str">
        <v>30050-19CE</v>
      </c>
      <c r="E1631" t="str">
        <v>CH. Ø50 8 BTTES  FILET D'OR</v>
      </c>
      <c r="F1631" t="str">
        <v>1</v>
      </c>
      <c r="G1631" t="str">
        <v/>
      </c>
      <c r="H1631" t="str">
        <v>CHANDELLE</v>
      </c>
      <c r="I1631" t="str">
        <v>BOMBETTE</v>
      </c>
      <c r="J1631">
        <v>50</v>
      </c>
      <c r="K1631" t="str">
        <v>PLEUREUR</v>
      </c>
      <c r="L1631" t="str">
        <v>KAMURO</v>
      </c>
      <c r="M1631" t="str">
        <v>CN</v>
      </c>
      <c r="N1631" t="str">
        <v>F4</v>
      </c>
      <c r="O1631" t="str">
        <v>1.4G</v>
      </c>
      <c r="P1631" t="str">
        <v>1008-F4-69245794</v>
      </c>
      <c r="Q1631">
        <v>0.353</v>
      </c>
      <c r="R1631" t="str">
        <v>30</v>
      </c>
      <c r="S1631">
        <v>50</v>
      </c>
      <c r="T1631" t="str">
        <v>F-00000262</v>
      </c>
      <c r="U1631">
        <v>0</v>
      </c>
      <c r="V1631">
        <v>5.45992</v>
      </c>
      <c r="W1631">
        <v>0</v>
      </c>
      <c r="X1631" t="str">
        <v>https://tinyurl.com/y38ohsjl</v>
      </c>
    </row>
    <row r="1632">
      <c r="A1632" t="str">
        <v>AutoTable</v>
      </c>
      <c r="D1632" t="str">
        <v>30050-22CE</v>
      </c>
      <c r="E1632" t="str">
        <v>CHAND 50 MM 8 BB CHARME BULGARE FRISSON BLANC</v>
      </c>
      <c r="F1632" t="str">
        <v>ANCIENNES REFS</v>
      </c>
      <c r="G1632" t="str">
        <v/>
      </c>
      <c r="H1632" t="str">
        <v>CHANDELLE</v>
      </c>
      <c r="I1632" t="str">
        <v>BOMBETTE</v>
      </c>
      <c r="J1632">
        <v>50</v>
      </c>
      <c r="K1632" t="str">
        <v>BOMBE</v>
      </c>
      <c r="L1632" t="str">
        <v>FRISSON</v>
      </c>
      <c r="M1632" t="str">
        <v>CN</v>
      </c>
      <c r="N1632" t="str">
        <v>F4</v>
      </c>
      <c r="O1632" t="str">
        <v>1.4G</v>
      </c>
      <c r="P1632" t="str">
        <v>1008-F4-69245794</v>
      </c>
      <c r="Q1632">
        <v>0.39</v>
      </c>
      <c r="R1632" t="str">
        <v>30</v>
      </c>
      <c r="S1632">
        <v>50</v>
      </c>
      <c r="T1632" t="str">
        <v>F-00000262</v>
      </c>
      <c r="U1632">
        <v>0</v>
      </c>
      <c r="V1632">
        <v>5.04</v>
      </c>
      <c r="W1632">
        <v>0</v>
      </c>
      <c r="X1632" t="str">
        <v/>
      </c>
    </row>
    <row r="1633">
      <c r="A1633" t="str">
        <v>AutoTable</v>
      </c>
      <c r="D1633" t="str">
        <v>30050-24CE</v>
      </c>
      <c r="E1633" t="str">
        <v>CHAND 50 MM 8 BB CHARME BULGARE VERT D'EAU</v>
      </c>
      <c r="F1633" t="str">
        <v>ANCIENNES REFS</v>
      </c>
      <c r="G1633" t="str">
        <v/>
      </c>
      <c r="H1633" t="str">
        <v>CHANDELLE</v>
      </c>
      <c r="I1633" t="str">
        <v>BOMBETTE</v>
      </c>
      <c r="J1633">
        <v>50</v>
      </c>
      <c r="K1633" t="str">
        <v>BOMBE</v>
      </c>
      <c r="L1633" t="str">
        <v>VERT</v>
      </c>
      <c r="M1633" t="str">
        <v>CN</v>
      </c>
      <c r="N1633" t="str">
        <v>F4</v>
      </c>
      <c r="O1633" t="str">
        <v>1.4G</v>
      </c>
      <c r="P1633" t="str">
        <v>1008-F4-69245794</v>
      </c>
      <c r="Q1633">
        <v>0.39</v>
      </c>
      <c r="R1633" t="str">
        <v>30</v>
      </c>
      <c r="S1633">
        <v>50</v>
      </c>
      <c r="T1633" t="str">
        <v>F-00000262</v>
      </c>
      <c r="U1633">
        <v>0</v>
      </c>
      <c r="V1633">
        <v>5.04</v>
      </c>
      <c r="W1633">
        <v>0</v>
      </c>
      <c r="X1633" t="str">
        <v/>
      </c>
    </row>
    <row r="1634">
      <c r="A1634" t="str">
        <v>AutoTable</v>
      </c>
      <c r="D1634" t="str">
        <v>30050-26CE</v>
      </c>
      <c r="E1634" t="str">
        <v>CH. Ø50 8 BTTES  MANDARINE</v>
      </c>
      <c r="F1634" t="str">
        <v>1</v>
      </c>
      <c r="G1634" t="str">
        <v/>
      </c>
      <c r="H1634" t="str">
        <v>CHANDELLE</v>
      </c>
      <c r="I1634" t="str">
        <v>BOMBETTE</v>
      </c>
      <c r="J1634">
        <v>50</v>
      </c>
      <c r="K1634" t="str">
        <v>PIVOINE</v>
      </c>
      <c r="L1634" t="str">
        <v>ORANGE</v>
      </c>
      <c r="M1634" t="str">
        <v>CN</v>
      </c>
      <c r="N1634" t="str">
        <v>F4</v>
      </c>
      <c r="O1634" t="str">
        <v>1.4G</v>
      </c>
      <c r="P1634" t="str">
        <v>1008-F4-69245794</v>
      </c>
      <c r="Q1634">
        <v>0.354</v>
      </c>
      <c r="R1634" t="str">
        <v>30</v>
      </c>
      <c r="S1634">
        <v>50</v>
      </c>
      <c r="T1634" t="str">
        <v>F-00000262</v>
      </c>
      <c r="U1634">
        <v>0</v>
      </c>
      <c r="V1634">
        <v>5.47545</v>
      </c>
      <c r="W1634">
        <v>0</v>
      </c>
      <c r="X1634" t="str">
        <v>https://youtu.be/kfnWHczlm7E</v>
      </c>
    </row>
    <row r="1635">
      <c r="A1635" t="str">
        <v>AutoTable</v>
      </c>
      <c r="D1635" t="str">
        <v>31520</v>
      </c>
      <c r="E1635" t="str">
        <v>BOTTE DE 3 CHANDELLES Ø20 7 BTTES DÉTO</v>
      </c>
      <c r="F1635" t="str">
        <v>1</v>
      </c>
      <c r="G1635" t="str">
        <v/>
      </c>
      <c r="H1635" t="str">
        <v>CHANDELLE</v>
      </c>
      <c r="I1635" t="str">
        <v>BOMBETTE</v>
      </c>
      <c r="J1635">
        <v>20</v>
      </c>
      <c r="K1635" t="str">
        <v>DETONATION</v>
      </c>
      <c r="L1635" t="str">
        <v>ARGENT</v>
      </c>
      <c r="M1635" t="str">
        <v>CN</v>
      </c>
      <c r="N1635" t="str">
        <v>F3</v>
      </c>
      <c r="O1635" t="str">
        <v>1.3G</v>
      </c>
      <c r="P1635" t="str">
        <v>1008-F3-69248742</v>
      </c>
      <c r="Q1635">
        <v>0.063</v>
      </c>
      <c r="R1635" t="str">
        <v>25</v>
      </c>
      <c r="S1635">
        <v>25</v>
      </c>
      <c r="T1635" t="str">
        <v>F-00000300</v>
      </c>
      <c r="U1635">
        <v>1163</v>
      </c>
      <c r="V1635">
        <v>2.19811</v>
      </c>
      <c r="W1635">
        <v>800</v>
      </c>
      <c r="X1635" t="str">
        <v>https://youtu.be/ebIYmMJOock</v>
      </c>
    </row>
    <row r="1636">
      <c r="A1636" t="str">
        <v>AutoTable</v>
      </c>
      <c r="D1636" t="str">
        <v>38030-01</v>
      </c>
      <c r="E1636" t="str">
        <v>CH. Ø30 8 BTTES FRISSON + TC FRISSON</v>
      </c>
      <c r="F1636" t="str">
        <v>1</v>
      </c>
      <c r="G1636" t="str">
        <v/>
      </c>
      <c r="H1636" t="str">
        <v>CHANDELLE</v>
      </c>
      <c r="I1636" t="str">
        <v>BOMBETTE</v>
      </c>
      <c r="J1636">
        <v>30</v>
      </c>
      <c r="K1636" t="str">
        <v>CREPITANT</v>
      </c>
      <c r="L1636" t="str">
        <v>OR</v>
      </c>
      <c r="M1636" t="str">
        <v>CN</v>
      </c>
      <c r="N1636" t="str">
        <v>F3</v>
      </c>
      <c r="O1636" t="str">
        <v>1.4G</v>
      </c>
      <c r="P1636" t="str">
        <v>1008-F3-69242597</v>
      </c>
      <c r="Q1636">
        <v>0.106</v>
      </c>
      <c r="R1636" t="str">
        <v>30</v>
      </c>
      <c r="S1636">
        <v>25</v>
      </c>
      <c r="T1636" t="str">
        <v>F-00000300</v>
      </c>
      <c r="U1636">
        <v>1390</v>
      </c>
      <c r="V1636">
        <v>1.73613</v>
      </c>
      <c r="W1636">
        <v>750</v>
      </c>
      <c r="X1636" t="str">
        <v>https://tinyurl.com/yxu99v63</v>
      </c>
    </row>
    <row r="1637">
      <c r="A1637" t="str">
        <v>AutoTable</v>
      </c>
      <c r="D1637" t="str">
        <v>38030-02</v>
      </c>
      <c r="E1637" t="str">
        <v>CH. Ø30 8 BTTES BLEUES + TC BLEU</v>
      </c>
      <c r="F1637" t="str">
        <v>1</v>
      </c>
      <c r="G1637" t="str">
        <v/>
      </c>
      <c r="H1637" t="str">
        <v>CHANDELLE</v>
      </c>
      <c r="I1637" t="str">
        <v>BOMBETTE</v>
      </c>
      <c r="J1637">
        <v>30</v>
      </c>
      <c r="K1637" t="str">
        <v>PIVOINE</v>
      </c>
      <c r="L1637" t="str">
        <v>BLEU</v>
      </c>
      <c r="M1637" t="str">
        <v>CN</v>
      </c>
      <c r="N1637" t="str">
        <v>F3</v>
      </c>
      <c r="O1637" t="str">
        <v>1.4G</v>
      </c>
      <c r="P1637" t="str">
        <v>1008-F3-69242597</v>
      </c>
      <c r="Q1637">
        <v>0.106</v>
      </c>
      <c r="R1637" t="str">
        <v>30</v>
      </c>
      <c r="S1637">
        <v>25</v>
      </c>
      <c r="T1637" t="str">
        <v>F-00000300</v>
      </c>
      <c r="U1637">
        <v>564</v>
      </c>
      <c r="V1637">
        <v>1.7493</v>
      </c>
      <c r="W1637">
        <v>205</v>
      </c>
      <c r="X1637" t="str">
        <v>https://tinyurl.com/yy4arqz2</v>
      </c>
    </row>
    <row r="1638">
      <c r="A1638" t="str">
        <v>AutoTable</v>
      </c>
      <c r="D1638" t="str">
        <v>38030-05</v>
      </c>
      <c r="E1638" t="str">
        <v>CH. Ø30 8 BTTES VERTES + TC VERT</v>
      </c>
      <c r="F1638" t="str">
        <v>1</v>
      </c>
      <c r="G1638" t="str">
        <v/>
      </c>
      <c r="H1638" t="str">
        <v>CHANDELLE</v>
      </c>
      <c r="I1638" t="str">
        <v>BOMBETTE</v>
      </c>
      <c r="J1638">
        <v>30</v>
      </c>
      <c r="K1638" t="str">
        <v>PIVOINE</v>
      </c>
      <c r="L1638" t="str">
        <v>VERT</v>
      </c>
      <c r="M1638" t="str">
        <v>CN</v>
      </c>
      <c r="N1638" t="str">
        <v>F3</v>
      </c>
      <c r="O1638" t="str">
        <v>1.4G</v>
      </c>
      <c r="P1638" t="str">
        <v>1008-F3-69242597</v>
      </c>
      <c r="Q1638">
        <v>0.106</v>
      </c>
      <c r="R1638" t="str">
        <v>30</v>
      </c>
      <c r="S1638">
        <v>25</v>
      </c>
      <c r="T1638" t="str">
        <v>F-00000300</v>
      </c>
      <c r="U1638">
        <v>888</v>
      </c>
      <c r="V1638">
        <v>1.75514</v>
      </c>
      <c r="W1638">
        <v>10</v>
      </c>
      <c r="X1638" t="str">
        <v>https://youtu.be/Jfb9XPkbHdE</v>
      </c>
    </row>
    <row r="1639">
      <c r="A1639" t="str">
        <v>AutoTable</v>
      </c>
      <c r="D1639" t="str">
        <v>38030-06</v>
      </c>
      <c r="E1639" t="str">
        <v>CH. Ø30 8 BTTES ROUGES + TC ROUGE</v>
      </c>
      <c r="F1639" t="str">
        <v>1</v>
      </c>
      <c r="G1639" t="str">
        <v/>
      </c>
      <c r="H1639" t="str">
        <v>CHANDELLE</v>
      </c>
      <c r="I1639" t="str">
        <v>BOMBETTE</v>
      </c>
      <c r="J1639">
        <v>30</v>
      </c>
      <c r="K1639" t="str">
        <v>PIVOINE</v>
      </c>
      <c r="L1639" t="str">
        <v>ROUGE</v>
      </c>
      <c r="M1639" t="str">
        <v>CN</v>
      </c>
      <c r="N1639" t="str">
        <v>F3</v>
      </c>
      <c r="O1639" t="str">
        <v>1.4G</v>
      </c>
      <c r="P1639" t="str">
        <v>1008-F3-69242597</v>
      </c>
      <c r="Q1639">
        <v>0.106</v>
      </c>
      <c r="R1639" t="str">
        <v>30</v>
      </c>
      <c r="S1639">
        <v>25</v>
      </c>
      <c r="T1639" t="str">
        <v>F-00000300</v>
      </c>
      <c r="U1639">
        <v>740</v>
      </c>
      <c r="V1639">
        <v>1.75516</v>
      </c>
      <c r="W1639">
        <v>90</v>
      </c>
      <c r="X1639" t="str">
        <v>https://tinyurl.com/y38c3z39</v>
      </c>
    </row>
    <row r="1640">
      <c r="A1640" t="str">
        <v>AutoTable</v>
      </c>
      <c r="D1640" t="str">
        <v>38030-07</v>
      </c>
      <c r="E1640" t="str">
        <v>CH. Ø30 8 BTTES PAILLETTES OR + TC OR</v>
      </c>
      <c r="F1640" t="str">
        <v>1</v>
      </c>
      <c r="G1640" t="str">
        <v/>
      </c>
      <c r="H1640" t="str">
        <v>CHANDELLE</v>
      </c>
      <c r="I1640" t="str">
        <v>BOMBETTE</v>
      </c>
      <c r="J1640">
        <v>30</v>
      </c>
      <c r="K1640" t="str">
        <v>CLIGNO</v>
      </c>
      <c r="L1640" t="str">
        <v>OR</v>
      </c>
      <c r="M1640" t="str">
        <v>CN</v>
      </c>
      <c r="N1640" t="str">
        <v>F3</v>
      </c>
      <c r="O1640" t="str">
        <v>1.4G</v>
      </c>
      <c r="P1640" t="str">
        <v>1008-F3-69242597</v>
      </c>
      <c r="Q1640">
        <v>0.106</v>
      </c>
      <c r="R1640" t="str">
        <v>30</v>
      </c>
      <c r="S1640">
        <v>25</v>
      </c>
      <c r="T1640" t="str">
        <v>F-00000300</v>
      </c>
      <c r="U1640">
        <v>711</v>
      </c>
      <c r="V1640">
        <v>1.75516</v>
      </c>
      <c r="W1640">
        <v>90</v>
      </c>
      <c r="X1640" t="str">
        <v>https://youtu.be/ROgL9BETLVE</v>
      </c>
    </row>
    <row r="1641">
      <c r="A1641" t="str">
        <v>AutoTable</v>
      </c>
      <c r="D1641" t="str">
        <v>38030-08</v>
      </c>
      <c r="E1641" t="str">
        <v>CH. Ø30 8 BTTES MULTICOLORES + TC ARGENT</v>
      </c>
      <c r="F1641" t="str">
        <v>1</v>
      </c>
      <c r="G1641" t="str">
        <v/>
      </c>
      <c r="H1641" t="str">
        <v>CHANDELLE</v>
      </c>
      <c r="I1641" t="str">
        <v>BOMBETTE</v>
      </c>
      <c r="J1641">
        <v>30</v>
      </c>
      <c r="K1641" t="str">
        <v>PIVOINE</v>
      </c>
      <c r="L1641" t="str">
        <v>MULTICOLORE</v>
      </c>
      <c r="M1641" t="str">
        <v>CN</v>
      </c>
      <c r="N1641" t="str">
        <v>F3</v>
      </c>
      <c r="O1641" t="str">
        <v>1.4G</v>
      </c>
      <c r="P1641" t="str">
        <v>1008-F3-69242597</v>
      </c>
      <c r="Q1641">
        <v>0.106</v>
      </c>
      <c r="R1641" t="str">
        <v>30</v>
      </c>
      <c r="S1641">
        <v>25</v>
      </c>
      <c r="T1641" t="str">
        <v>F-00000300</v>
      </c>
      <c r="U1641">
        <v>897</v>
      </c>
      <c r="V1641">
        <v>1.6636</v>
      </c>
      <c r="W1641">
        <v>420</v>
      </c>
      <c r="X1641" t="str">
        <v>https://youtu.be/irerZxe4mmI</v>
      </c>
    </row>
    <row r="1642">
      <c r="A1642" t="str">
        <v>AutoTable</v>
      </c>
      <c r="D1642" t="str">
        <v>38030-09</v>
      </c>
      <c r="E1642" t="str">
        <v>CH. Ø30 8 BTTES BLANCHES + TC ARGENT</v>
      </c>
      <c r="F1642" t="str">
        <v>1</v>
      </c>
      <c r="G1642" t="str">
        <v/>
      </c>
      <c r="H1642" t="str">
        <v>CHANDELLE</v>
      </c>
      <c r="I1642" t="str">
        <v>BOMBETTE</v>
      </c>
      <c r="J1642">
        <v>30</v>
      </c>
      <c r="K1642" t="str">
        <v>PIVOINE</v>
      </c>
      <c r="L1642" t="str">
        <v>BLANC</v>
      </c>
      <c r="M1642" t="str">
        <v>CN</v>
      </c>
      <c r="N1642" t="str">
        <v>F3</v>
      </c>
      <c r="O1642" t="str">
        <v>1.4G</v>
      </c>
      <c r="P1642" t="str">
        <v>1008-F3-69242597</v>
      </c>
      <c r="Q1642">
        <v>0.106</v>
      </c>
      <c r="R1642" t="str">
        <v>30</v>
      </c>
      <c r="S1642">
        <v>25</v>
      </c>
      <c r="T1642" t="str">
        <v>F-00000300</v>
      </c>
      <c r="U1642">
        <v>178</v>
      </c>
      <c r="V1642">
        <v>1.69321</v>
      </c>
      <c r="W1642">
        <v>0</v>
      </c>
      <c r="X1642" t="str">
        <v>https://youtu.be/3jlOZaJ16wM</v>
      </c>
    </row>
    <row r="1643">
      <c r="A1643" t="str">
        <v>AutoTable</v>
      </c>
      <c r="D1643" t="str">
        <v>38030-10</v>
      </c>
      <c r="E1643" t="str">
        <v>CH. Ø30 8 BTTES VIOLETTES + TC VIOLET</v>
      </c>
      <c r="F1643" t="str">
        <v>1</v>
      </c>
      <c r="G1643" t="str">
        <v/>
      </c>
      <c r="H1643" t="str">
        <v>CHANDELLE</v>
      </c>
      <c r="I1643" t="str">
        <v>BOMBETTE</v>
      </c>
      <c r="J1643">
        <v>30</v>
      </c>
      <c r="K1643" t="str">
        <v>PIVOINE</v>
      </c>
      <c r="L1643" t="str">
        <v>VIOLET</v>
      </c>
      <c r="M1643" t="str">
        <v>CN</v>
      </c>
      <c r="N1643" t="str">
        <v>F3</v>
      </c>
      <c r="O1643" t="str">
        <v>1.4G</v>
      </c>
      <c r="P1643" t="str">
        <v>1008-F3-69242597</v>
      </c>
      <c r="Q1643">
        <v>0.106</v>
      </c>
      <c r="R1643" t="str">
        <v>30</v>
      </c>
      <c r="S1643">
        <v>25</v>
      </c>
      <c r="T1643" t="str">
        <v>F-00000300</v>
      </c>
      <c r="U1643">
        <v>146</v>
      </c>
      <c r="V1643">
        <v>1.66609</v>
      </c>
      <c r="W1643">
        <v>90</v>
      </c>
      <c r="X1643" t="str">
        <v>https://youtu.be/diLE4X6-NJQ</v>
      </c>
    </row>
    <row r="1644">
      <c r="A1644" t="str">
        <v>AutoTable</v>
      </c>
      <c r="D1644" t="str">
        <v>38030-16</v>
      </c>
      <c r="E1644" t="str">
        <v>CH. Ø30 8 BTTES CLIGNO ROUGE + TC CLI ROUGE</v>
      </c>
      <c r="F1644" t="str">
        <v>1</v>
      </c>
      <c r="G1644" t="str">
        <v/>
      </c>
      <c r="H1644" t="str">
        <v>CHANDELLE</v>
      </c>
      <c r="I1644" t="str">
        <v>BOMBETTE</v>
      </c>
      <c r="J1644">
        <v>30</v>
      </c>
      <c r="K1644" t="str">
        <v>CLIGNO</v>
      </c>
      <c r="L1644" t="str">
        <v>ROUGE</v>
      </c>
      <c r="M1644" t="str">
        <v>CN</v>
      </c>
      <c r="N1644" t="str">
        <v>F3</v>
      </c>
      <c r="O1644" t="str">
        <v>1.4G</v>
      </c>
      <c r="P1644" t="str">
        <v>1008-F3-69242597</v>
      </c>
      <c r="Q1644">
        <v>0.106</v>
      </c>
      <c r="R1644" t="str">
        <v>30</v>
      </c>
      <c r="S1644">
        <v>25</v>
      </c>
      <c r="T1644" t="str">
        <v>F-00000300</v>
      </c>
      <c r="U1644">
        <v>422</v>
      </c>
      <c r="V1644">
        <v>1.67</v>
      </c>
      <c r="W1644">
        <v>0</v>
      </c>
      <c r="X1644" t="str">
        <v>https://youtu.be/R_GoRmox5h0</v>
      </c>
    </row>
    <row r="1645">
      <c r="A1645" t="str">
        <v>AutoTable</v>
      </c>
      <c r="D1645" t="str">
        <v>38030-17</v>
      </c>
      <c r="E1645" t="str">
        <v>CH. Ø30 8 BTTES FRISSON BLANC + TC FRISSON BLC</v>
      </c>
      <c r="F1645" t="str">
        <v>1</v>
      </c>
      <c r="G1645" t="str">
        <v/>
      </c>
      <c r="H1645" t="str">
        <v>CHANDELLE</v>
      </c>
      <c r="I1645" t="str">
        <v>BOMBETTE</v>
      </c>
      <c r="J1645">
        <v>30</v>
      </c>
      <c r="K1645" t="str">
        <v>CREPITANT</v>
      </c>
      <c r="L1645" t="str">
        <v>ARGENT</v>
      </c>
      <c r="M1645" t="str">
        <v>CN</v>
      </c>
      <c r="N1645" t="str">
        <v>F3</v>
      </c>
      <c r="O1645" t="str">
        <v>1.4G</v>
      </c>
      <c r="P1645" t="str">
        <v>1008-F3-69242597</v>
      </c>
      <c r="Q1645">
        <v>0.106</v>
      </c>
      <c r="R1645" t="str">
        <v>30</v>
      </c>
      <c r="S1645">
        <v>25</v>
      </c>
      <c r="T1645" t="str">
        <v>F-00000300</v>
      </c>
      <c r="U1645">
        <v>104</v>
      </c>
      <c r="V1645">
        <v>1.6931</v>
      </c>
      <c r="W1645">
        <v>0</v>
      </c>
      <c r="X1645" t="str">
        <v>https://tinyurl.com/y5hgc4q8</v>
      </c>
    </row>
    <row r="1646">
      <c r="A1646" t="str">
        <v>AutoTable</v>
      </c>
      <c r="D1646" t="str">
        <v>38030-19</v>
      </c>
      <c r="E1646" t="str">
        <v>CH. Ø30 8 BTTES FILET D'OR + TC FILET D'OR</v>
      </c>
      <c r="F1646" t="str">
        <v>1</v>
      </c>
      <c r="G1646" t="str">
        <v/>
      </c>
      <c r="H1646" t="str">
        <v>CHANDELLE</v>
      </c>
      <c r="I1646" t="str">
        <v>BOMBETTE</v>
      </c>
      <c r="J1646">
        <v>30</v>
      </c>
      <c r="K1646" t="str">
        <v>PLEUREUR</v>
      </c>
      <c r="L1646" t="str">
        <v>KAMURO</v>
      </c>
      <c r="M1646" t="str">
        <v>CN</v>
      </c>
      <c r="N1646" t="str">
        <v>F3</v>
      </c>
      <c r="O1646" t="str">
        <v>1.4G</v>
      </c>
      <c r="P1646" t="str">
        <v>1008-F3-69242597</v>
      </c>
      <c r="Q1646">
        <v>0.106</v>
      </c>
      <c r="R1646" t="str">
        <v>30</v>
      </c>
      <c r="S1646">
        <v>25</v>
      </c>
      <c r="T1646" t="str">
        <v>F-00000300</v>
      </c>
      <c r="U1646">
        <v>530</v>
      </c>
      <c r="V1646">
        <v>1.69667</v>
      </c>
      <c r="W1646">
        <v>0</v>
      </c>
      <c r="X1646" t="str">
        <v>https://tinyurl.com/y5mpwrho</v>
      </c>
    </row>
    <row r="1647">
      <c r="A1647" t="str">
        <v>AutoTable</v>
      </c>
      <c r="D1647" t="str">
        <v>38030-20</v>
      </c>
      <c r="E1647" t="str">
        <v>CH. Ø30 8 BTTES ROSE + TC ROSE</v>
      </c>
      <c r="F1647" t="str">
        <v>1</v>
      </c>
      <c r="G1647" t="str">
        <v/>
      </c>
      <c r="H1647" t="str">
        <v>CHANDELLE</v>
      </c>
      <c r="I1647" t="str">
        <v>BOMBETTE</v>
      </c>
      <c r="J1647">
        <v>30</v>
      </c>
      <c r="K1647" t="str">
        <v>PIVOINE</v>
      </c>
      <c r="L1647" t="str">
        <v>ROSE</v>
      </c>
      <c r="M1647" t="str">
        <v>CN</v>
      </c>
      <c r="N1647" t="str">
        <v>F3</v>
      </c>
      <c r="O1647" t="str">
        <v>1.4G</v>
      </c>
      <c r="P1647" t="str">
        <v>1008-F3-69242597</v>
      </c>
      <c r="Q1647">
        <v>0.106</v>
      </c>
      <c r="R1647" t="str">
        <v>30</v>
      </c>
      <c r="S1647">
        <v>25</v>
      </c>
      <c r="T1647" t="str">
        <v>F-00000300</v>
      </c>
      <c r="U1647">
        <v>252</v>
      </c>
      <c r="V1647">
        <v>1.69269</v>
      </c>
      <c r="W1647">
        <v>0</v>
      </c>
      <c r="X1647" t="str">
        <v>https://youtu.be/aI_ngWMyNR4</v>
      </c>
    </row>
    <row r="1648">
      <c r="A1648" t="str">
        <v>AutoTable</v>
      </c>
      <c r="D1648" t="str">
        <v>38030-23</v>
      </c>
      <c r="E1648" t="str">
        <v>CH. Ø30 8 BTTES ORANGE + TC ORANGE</v>
      </c>
      <c r="F1648" t="str">
        <v>1</v>
      </c>
      <c r="G1648" t="str">
        <v>2020</v>
      </c>
      <c r="H1648" t="str">
        <v>CHANDELLE</v>
      </c>
      <c r="I1648" t="str">
        <v>BOMBETTE</v>
      </c>
      <c r="J1648">
        <v>30</v>
      </c>
      <c r="K1648" t="str">
        <v>PIVOINE</v>
      </c>
      <c r="L1648" t="str">
        <v>ORANGE</v>
      </c>
      <c r="M1648" t="str">
        <v>CN</v>
      </c>
      <c r="N1648" t="str">
        <v>F3</v>
      </c>
      <c r="O1648" t="str">
        <v>1.4G</v>
      </c>
      <c r="P1648" t="str">
        <v>2806-F3-001301</v>
      </c>
      <c r="Q1648">
        <v>0.106</v>
      </c>
      <c r="R1648" t="str">
        <v>30</v>
      </c>
      <c r="S1648">
        <v>25</v>
      </c>
      <c r="T1648" t="str">
        <v>F-00000344</v>
      </c>
      <c r="U1648">
        <v>464</v>
      </c>
      <c r="V1648">
        <v>1.66063</v>
      </c>
      <c r="W1648">
        <v>2</v>
      </c>
      <c r="X1648" t="str">
        <v/>
      </c>
    </row>
    <row r="1649">
      <c r="A1649" t="str">
        <v>AutoTable</v>
      </c>
      <c r="D1649" t="str">
        <v>43350LRB</v>
      </c>
      <c r="E1649" t="str">
        <v>CH. Ø50 7 BTTES FEUILLES ROUGES + TC ARGENT</v>
      </c>
      <c r="F1649" t="str">
        <v>1</v>
      </c>
      <c r="G1649" t="str">
        <v/>
      </c>
      <c r="H1649" t="str">
        <v>CHANDELLE</v>
      </c>
      <c r="I1649" t="str">
        <v>BOMBETTE</v>
      </c>
      <c r="J1649">
        <v>50</v>
      </c>
      <c r="K1649" t="str">
        <v>PLEUREUR</v>
      </c>
      <c r="L1649" t="str">
        <v>ROUGE</v>
      </c>
      <c r="M1649" t="str">
        <v>EU</v>
      </c>
      <c r="N1649" t="str">
        <v>F4</v>
      </c>
      <c r="O1649" t="str">
        <v>1.4G</v>
      </c>
      <c r="P1649" t="str">
        <v>0589-F4-0050</v>
      </c>
      <c r="Q1649">
        <v>0.362</v>
      </c>
      <c r="R1649" t="str">
        <v>30</v>
      </c>
      <c r="S1649">
        <v>50</v>
      </c>
      <c r="T1649" t="str">
        <v>F-00000270</v>
      </c>
      <c r="U1649">
        <v>0</v>
      </c>
      <c r="V1649">
        <v>21.445</v>
      </c>
      <c r="W1649">
        <v>0</v>
      </c>
      <c r="X1649" t="str">
        <v>https://youtu.be/LIDLmZY7mDQ</v>
      </c>
    </row>
    <row r="1650">
      <c r="A1650" t="str">
        <v>AutoTable</v>
      </c>
      <c r="D1650" t="str">
        <v>43530B</v>
      </c>
      <c r="E1650" t="str">
        <v>CHAND. 30 MM 7 BOMBETTES BLEUES</v>
      </c>
      <c r="F1650" t="str">
        <v>ANCIENNES REFS</v>
      </c>
      <c r="G1650" t="str">
        <v/>
      </c>
      <c r="H1650" t="str">
        <v>CHANDELLE</v>
      </c>
      <c r="I1650" t="str">
        <v>BOMBETTE</v>
      </c>
      <c r="J1650">
        <v>30</v>
      </c>
      <c r="K1650" t="str">
        <v>BOMBE</v>
      </c>
      <c r="L1650" t="str">
        <v>BLEU</v>
      </c>
      <c r="M1650" t="str">
        <v>EU</v>
      </c>
      <c r="N1650" t="str">
        <v>F4</v>
      </c>
      <c r="O1650" t="str">
        <v>1.4G</v>
      </c>
      <c r="P1650" t="str">
        <v>0589-F4-0389</v>
      </c>
      <c r="Q1650">
        <v>0.163</v>
      </c>
      <c r="R1650" t="str">
        <v>25</v>
      </c>
      <c r="S1650">
        <v>30</v>
      </c>
      <c r="T1650" t="str">
        <v>F-00000270</v>
      </c>
      <c r="U1650">
        <v>0</v>
      </c>
      <c r="V1650">
        <v>9.55</v>
      </c>
      <c r="W1650">
        <v>0</v>
      </c>
      <c r="X1650" t="str">
        <v/>
      </c>
    </row>
    <row r="1651">
      <c r="A1651" t="str">
        <v>AutoTable</v>
      </c>
      <c r="D1651" t="str">
        <v>43530BC</v>
      </c>
      <c r="E1651" t="str">
        <v>CHAND. 30 MM 7 BOMBETTES BLANC</v>
      </c>
      <c r="F1651" t="str">
        <v>ANCIENNES REFS</v>
      </c>
      <c r="G1651" t="str">
        <v/>
      </c>
      <c r="H1651" t="str">
        <v>CHANDELLE</v>
      </c>
      <c r="I1651" t="str">
        <v>BOMBETTE</v>
      </c>
      <c r="J1651">
        <v>30</v>
      </c>
      <c r="K1651" t="str">
        <v>BOMBE</v>
      </c>
      <c r="L1651" t="str">
        <v>BLANC</v>
      </c>
      <c r="M1651" t="str">
        <v>EU</v>
      </c>
      <c r="N1651" t="str">
        <v>F4</v>
      </c>
      <c r="O1651" t="str">
        <v>1.4G</v>
      </c>
      <c r="P1651" t="str">
        <v>0589-F4-0389</v>
      </c>
      <c r="Q1651">
        <v>0.163</v>
      </c>
      <c r="R1651" t="str">
        <v>25</v>
      </c>
      <c r="S1651">
        <v>30</v>
      </c>
      <c r="T1651" t="str">
        <v>F-00000270</v>
      </c>
      <c r="U1651">
        <v>0</v>
      </c>
      <c r="V1651">
        <v>9.55</v>
      </c>
      <c r="W1651">
        <v>0</v>
      </c>
      <c r="X1651" t="str">
        <v/>
      </c>
    </row>
    <row r="1652">
      <c r="A1652" t="str">
        <v>AutoTable</v>
      </c>
      <c r="D1652" t="str">
        <v>43530M</v>
      </c>
      <c r="E1652" t="str">
        <v>CHAND. 30 MM 7 BOMBETTES MULTICOLORE</v>
      </c>
      <c r="F1652" t="str">
        <v>ANCIENNES REFS</v>
      </c>
      <c r="G1652" t="str">
        <v/>
      </c>
      <c r="H1652" t="str">
        <v>CHANDELLE</v>
      </c>
      <c r="I1652" t="str">
        <v>BOMBETTE</v>
      </c>
      <c r="J1652">
        <v>30</v>
      </c>
      <c r="K1652" t="str">
        <v>BOMBE</v>
      </c>
      <c r="L1652" t="str">
        <v>MULTICOLORE</v>
      </c>
      <c r="M1652" t="str">
        <v>EU</v>
      </c>
      <c r="N1652" t="str">
        <v>F4</v>
      </c>
      <c r="O1652" t="str">
        <v>1.4G</v>
      </c>
      <c r="P1652" t="str">
        <v>0589-F4-0389</v>
      </c>
      <c r="Q1652">
        <v>0.163</v>
      </c>
      <c r="R1652" t="str">
        <v>25</v>
      </c>
      <c r="S1652">
        <v>30</v>
      </c>
      <c r="T1652" t="str">
        <v>F-00000270</v>
      </c>
      <c r="U1652">
        <v>0</v>
      </c>
      <c r="V1652">
        <v>9.55</v>
      </c>
      <c r="W1652">
        <v>0</v>
      </c>
      <c r="X1652" t="str">
        <v/>
      </c>
    </row>
    <row r="1653">
      <c r="A1653" t="str">
        <v>AutoTable</v>
      </c>
      <c r="D1653" t="str">
        <v>43530R</v>
      </c>
      <c r="E1653" t="str">
        <v>CHAND. 30 MM 7 BOMBETTES ROUGES</v>
      </c>
      <c r="F1653" t="str">
        <v>ANCIENNES REFS</v>
      </c>
      <c r="G1653" t="str">
        <v/>
      </c>
      <c r="H1653" t="str">
        <v>CHANDELLE</v>
      </c>
      <c r="I1653" t="str">
        <v>BOMBETTE</v>
      </c>
      <c r="J1653">
        <v>30</v>
      </c>
      <c r="K1653" t="str">
        <v>BOMBE</v>
      </c>
      <c r="L1653" t="str">
        <v>ROUGE</v>
      </c>
      <c r="M1653" t="str">
        <v>EU</v>
      </c>
      <c r="N1653" t="str">
        <v>F4</v>
      </c>
      <c r="O1653" t="str">
        <v>1.4G</v>
      </c>
      <c r="P1653" t="str">
        <v>0589-F4-0389</v>
      </c>
      <c r="Q1653">
        <v>0.163</v>
      </c>
      <c r="R1653" t="str">
        <v>25</v>
      </c>
      <c r="S1653">
        <v>30</v>
      </c>
      <c r="T1653" t="str">
        <v>F-00000270</v>
      </c>
      <c r="U1653">
        <v>0</v>
      </c>
      <c r="V1653">
        <v>1.99833</v>
      </c>
      <c r="W1653">
        <v>0</v>
      </c>
      <c r="X1653" t="str">
        <v/>
      </c>
    </row>
    <row r="1654">
      <c r="A1654" t="str">
        <v>AutoTable</v>
      </c>
      <c r="D1654" t="str">
        <v>43550BK</v>
      </c>
      <c r="E1654" t="str">
        <v>CH. Ø50 7 BTTES BLEU &amp; KAMURO + TC KAMURO</v>
      </c>
      <c r="F1654" t="str">
        <v>1</v>
      </c>
      <c r="G1654" t="str">
        <v/>
      </c>
      <c r="H1654" t="str">
        <v>CHANDELLE</v>
      </c>
      <c r="I1654" t="str">
        <v>BOMBETTE</v>
      </c>
      <c r="J1654">
        <v>50</v>
      </c>
      <c r="K1654" t="str">
        <v>PLEUREUR</v>
      </c>
      <c r="L1654" t="str">
        <v>KAMURO</v>
      </c>
      <c r="M1654" t="str">
        <v>EU</v>
      </c>
      <c r="N1654" t="str">
        <v>F4</v>
      </c>
      <c r="O1654" t="str">
        <v>1.4G</v>
      </c>
      <c r="P1654" t="str">
        <v>0589-F4-0050</v>
      </c>
      <c r="Q1654">
        <v>0.502</v>
      </c>
      <c r="R1654" t="str">
        <v>30</v>
      </c>
      <c r="S1654">
        <v>50</v>
      </c>
      <c r="T1654" t="str">
        <v>F-00000270</v>
      </c>
      <c r="U1654">
        <v>4</v>
      </c>
      <c r="V1654">
        <v>20.83</v>
      </c>
      <c r="W1654">
        <v>0</v>
      </c>
      <c r="X1654" t="str">
        <v>https://tinyurl.com/y29ymxqs</v>
      </c>
    </row>
    <row r="1655">
      <c r="A1655" t="str">
        <v>AutoTable</v>
      </c>
      <c r="D1655" t="str">
        <v>43550FR</v>
      </c>
      <c r="E1655" t="str">
        <v>CHAND. 50 MM 7 BOMBETTES FRISSONNANTE</v>
      </c>
      <c r="F1655" t="str">
        <v>ANCIENNES REFS</v>
      </c>
      <c r="G1655" t="str">
        <v/>
      </c>
      <c r="H1655" t="str">
        <v>CHANDELLE</v>
      </c>
      <c r="I1655" t="str">
        <v>BOMBETTE</v>
      </c>
      <c r="J1655">
        <v>50</v>
      </c>
      <c r="K1655" t="str">
        <v>BOMBE</v>
      </c>
      <c r="L1655" t="str">
        <v>FRISSON</v>
      </c>
      <c r="M1655" t="str">
        <v>EU</v>
      </c>
      <c r="N1655" t="str">
        <v>F4</v>
      </c>
      <c r="O1655" t="str">
        <v>1.4G</v>
      </c>
      <c r="P1655" t="str">
        <v>0589-F4-0050</v>
      </c>
      <c r="Q1655">
        <v>0.694</v>
      </c>
      <c r="R1655" t="str">
        <v>30</v>
      </c>
      <c r="S1655">
        <v>50</v>
      </c>
      <c r="T1655" t="str">
        <v>F-00000270</v>
      </c>
      <c r="U1655">
        <v>0</v>
      </c>
      <c r="V1655">
        <v>20.82604</v>
      </c>
      <c r="W1655">
        <v>0</v>
      </c>
      <c r="X1655" t="str">
        <v/>
      </c>
    </row>
    <row r="1656">
      <c r="A1656" t="str">
        <v>AutoTable</v>
      </c>
      <c r="D1656" t="str">
        <v>43550M</v>
      </c>
      <c r="E1656" t="str">
        <v>CH. Ø50 7 BTTES MULTICOLORES + TC ARGENT</v>
      </c>
      <c r="F1656" t="str">
        <v>1</v>
      </c>
      <c r="G1656" t="str">
        <v/>
      </c>
      <c r="H1656" t="str">
        <v>CHANDELLE</v>
      </c>
      <c r="I1656" t="str">
        <v>BOMBETTE</v>
      </c>
      <c r="J1656">
        <v>50</v>
      </c>
      <c r="K1656" t="str">
        <v>PIVOINE</v>
      </c>
      <c r="L1656" t="str">
        <v>MULTICOLORE</v>
      </c>
      <c r="M1656" t="str">
        <v>EU</v>
      </c>
      <c r="N1656" t="str">
        <v>F4</v>
      </c>
      <c r="O1656" t="str">
        <v>1.4G</v>
      </c>
      <c r="P1656" t="str">
        <v>0589-F4-0050</v>
      </c>
      <c r="Q1656">
        <v>0.536</v>
      </c>
      <c r="R1656" t="str">
        <v>30</v>
      </c>
      <c r="S1656">
        <v>50</v>
      </c>
      <c r="T1656" t="str">
        <v>F-00000270</v>
      </c>
      <c r="U1656">
        <v>27</v>
      </c>
      <c r="V1656">
        <v>23.83</v>
      </c>
      <c r="W1656">
        <v>0</v>
      </c>
      <c r="X1656" t="str">
        <v>https://tinyurl.com/yyp2322l</v>
      </c>
    </row>
    <row r="1657">
      <c r="A1657" t="str">
        <v>AutoTable</v>
      </c>
      <c r="D1657" t="str">
        <v>43550PA</v>
      </c>
      <c r="E1657" t="str">
        <v>CH. Ø50 7 BTTES PLUIE ARGENT + TC ARGENT</v>
      </c>
      <c r="F1657" t="str">
        <v>1</v>
      </c>
      <c r="G1657" t="str">
        <v/>
      </c>
      <c r="H1657" t="str">
        <v>CHANDELLE</v>
      </c>
      <c r="I1657" t="str">
        <v>BOMBETTE</v>
      </c>
      <c r="J1657">
        <v>50</v>
      </c>
      <c r="K1657" t="str">
        <v>PLEUREUR</v>
      </c>
      <c r="L1657" t="str">
        <v>ARGENT</v>
      </c>
      <c r="M1657" t="str">
        <v>EU</v>
      </c>
      <c r="N1657" t="str">
        <v>F4</v>
      </c>
      <c r="O1657" t="str">
        <v>1.4G</v>
      </c>
      <c r="P1657" t="str">
        <v>0589-F4-0050</v>
      </c>
      <c r="Q1657">
        <v>0.536</v>
      </c>
      <c r="R1657" t="str">
        <v>30</v>
      </c>
      <c r="S1657">
        <v>50</v>
      </c>
      <c r="T1657" t="str">
        <v>F-00000270</v>
      </c>
      <c r="U1657">
        <v>0</v>
      </c>
      <c r="V1657">
        <v>23.83</v>
      </c>
      <c r="W1657">
        <v>0</v>
      </c>
      <c r="X1657" t="str">
        <v>https://tinyurl.com/y27l85kp</v>
      </c>
    </row>
    <row r="1658">
      <c r="A1658" t="str">
        <v>AutoTable</v>
      </c>
      <c r="D1658" t="str">
        <v>43550R</v>
      </c>
      <c r="E1658" t="str">
        <v>CH. Ø50 7 BTTES ROUGES + TC ARGENT</v>
      </c>
      <c r="F1658" t="str">
        <v>1</v>
      </c>
      <c r="G1658" t="str">
        <v/>
      </c>
      <c r="H1658" t="str">
        <v>CHANDELLE</v>
      </c>
      <c r="I1658" t="str">
        <v>BOMBETTE</v>
      </c>
      <c r="J1658">
        <v>50</v>
      </c>
      <c r="K1658" t="str">
        <v>PIVOINE</v>
      </c>
      <c r="L1658" t="str">
        <v>ROUGE</v>
      </c>
      <c r="M1658" t="str">
        <v>EU</v>
      </c>
      <c r="N1658" t="str">
        <v>F4</v>
      </c>
      <c r="O1658" t="str">
        <v>1.4G</v>
      </c>
      <c r="P1658" t="str">
        <v>0589-F4-0050</v>
      </c>
      <c r="Q1658">
        <v>0.396</v>
      </c>
      <c r="R1658" t="str">
        <v>30</v>
      </c>
      <c r="S1658">
        <v>50</v>
      </c>
      <c r="T1658" t="str">
        <v>F-00000270</v>
      </c>
      <c r="U1658">
        <v>1</v>
      </c>
      <c r="V1658">
        <v>23.83</v>
      </c>
      <c r="W1658">
        <v>0</v>
      </c>
      <c r="X1658" t="str">
        <v>https://youtu.be/jPnCgIoVRvg</v>
      </c>
    </row>
    <row r="1659">
      <c r="A1659" t="str">
        <v>AutoTable</v>
      </c>
      <c r="D1659" t="str">
        <v>43750S</v>
      </c>
      <c r="E1659" t="str">
        <v>CH. Ø50 8 BTTES SERPENTEAUX</v>
      </c>
      <c r="F1659" t="str">
        <v>1</v>
      </c>
      <c r="G1659" t="str">
        <v/>
      </c>
      <c r="H1659" t="str">
        <v>CHANDELLE</v>
      </c>
      <c r="I1659" t="str">
        <v>BOMBETTE</v>
      </c>
      <c r="J1659">
        <v>50</v>
      </c>
      <c r="K1659" t="str">
        <v>SERPENTEAUX</v>
      </c>
      <c r="L1659" t="str">
        <v>ARGENT</v>
      </c>
      <c r="M1659" t="str">
        <v>EU</v>
      </c>
      <c r="N1659" t="str">
        <v>F4</v>
      </c>
      <c r="O1659" t="str">
        <v>1.4G</v>
      </c>
      <c r="P1659" t="str">
        <v>0589-F4-0051</v>
      </c>
      <c r="Q1659">
        <v>0.349</v>
      </c>
      <c r="R1659" t="str">
        <v>36</v>
      </c>
      <c r="S1659">
        <v>50</v>
      </c>
      <c r="T1659" t="str">
        <v>F-00000270</v>
      </c>
      <c r="U1659">
        <v>0</v>
      </c>
      <c r="V1659">
        <v>23.57</v>
      </c>
      <c r="W1659">
        <v>0</v>
      </c>
      <c r="X1659" t="str">
        <v>https://youtu.be/mFtwKdM1wog</v>
      </c>
    </row>
    <row r="1660">
      <c r="A1660" t="str">
        <v>AutoTable</v>
      </c>
      <c r="D1660" t="str">
        <v>44550</v>
      </c>
      <c r="E1660" t="str">
        <v>CH. Ø50 6 BTTES KAMURO + TC KAMURO</v>
      </c>
      <c r="F1660" t="str">
        <v>1</v>
      </c>
      <c r="G1660" t="str">
        <v/>
      </c>
      <c r="H1660" t="str">
        <v>CHANDELLE</v>
      </c>
      <c r="I1660" t="str">
        <v>BOMBETTE</v>
      </c>
      <c r="J1660">
        <v>50</v>
      </c>
      <c r="K1660" t="str">
        <v>PLEUREUR</v>
      </c>
      <c r="L1660" t="str">
        <v>KAMURO</v>
      </c>
      <c r="M1660" t="str">
        <v>EU</v>
      </c>
      <c r="N1660" t="str">
        <v>F4</v>
      </c>
      <c r="O1660" t="str">
        <v>1.4G</v>
      </c>
      <c r="P1660" t="str">
        <v>0163-F4-2298</v>
      </c>
      <c r="Q1660">
        <v>0.45</v>
      </c>
      <c r="R1660" t="str">
        <v>25</v>
      </c>
      <c r="S1660">
        <v>50</v>
      </c>
      <c r="T1660" t="str">
        <v>F-00000211</v>
      </c>
      <c r="U1660">
        <v>0</v>
      </c>
      <c r="V1660">
        <v>25.84</v>
      </c>
      <c r="W1660">
        <v>0</v>
      </c>
      <c r="X1660" t="str">
        <v>https://youtu.be/xGqINIr6DCs</v>
      </c>
    </row>
    <row r="1661">
      <c r="A1661" t="str">
        <v>AutoTable</v>
      </c>
      <c r="D1661" t="str">
        <v>44846KA</v>
      </c>
      <c r="E1661" t="str">
        <v>CH. Ø45 8 PAF KAMURO + BTTES KAMURO</v>
      </c>
      <c r="F1661" t="str">
        <v>1</v>
      </c>
      <c r="G1661" t="str">
        <v>2020</v>
      </c>
      <c r="H1661" t="str">
        <v>CHANDELLE</v>
      </c>
      <c r="I1661" t="str">
        <v>BOMBETTE</v>
      </c>
      <c r="J1661">
        <v>45</v>
      </c>
      <c r="K1661" t="str">
        <v>PLEUREUR</v>
      </c>
      <c r="L1661" t="str">
        <v>KAMURO</v>
      </c>
      <c r="M1661" t="str">
        <v>EU</v>
      </c>
      <c r="N1661" t="str">
        <v>F4</v>
      </c>
      <c r="O1661" t="str">
        <v>1.4G</v>
      </c>
      <c r="P1661" t="str">
        <v>1395-F4-0555/2013</v>
      </c>
      <c r="Q1661">
        <v>0.491</v>
      </c>
      <c r="R1661" t="str">
        <v>30</v>
      </c>
      <c r="S1661">
        <v>45</v>
      </c>
      <c r="T1661" t="str">
        <v>F-00000317</v>
      </c>
      <c r="U1661">
        <v>60</v>
      </c>
      <c r="V1661">
        <v>23.5</v>
      </c>
      <c r="W1661">
        <v>1</v>
      </c>
      <c r="X1661" t="str">
        <v/>
      </c>
    </row>
    <row r="1662">
      <c r="A1662" t="str">
        <v>AutoTable</v>
      </c>
      <c r="D1662" t="str">
        <v>44846PA</v>
      </c>
      <c r="E1662" t="str">
        <v>CH. Ø45 8 PAF PLUIE ARGENT + BTTES PLUIE ARGENT</v>
      </c>
      <c r="F1662" t="str">
        <v>1</v>
      </c>
      <c r="G1662" t="str">
        <v>2020</v>
      </c>
      <c r="H1662" t="str">
        <v>CHANDELLE</v>
      </c>
      <c r="I1662" t="str">
        <v>BOMBETTE</v>
      </c>
      <c r="J1662">
        <v>45</v>
      </c>
      <c r="K1662" t="str">
        <v>PLEUREUR</v>
      </c>
      <c r="L1662" t="str">
        <v>ARGENT</v>
      </c>
      <c r="M1662" t="str">
        <v>EU</v>
      </c>
      <c r="N1662" t="str">
        <v>F4</v>
      </c>
      <c r="O1662" t="str">
        <v>1.4G</v>
      </c>
      <c r="P1662" t="str">
        <v>1395-F4-0555/2013</v>
      </c>
      <c r="Q1662">
        <v>0.491</v>
      </c>
      <c r="R1662" t="str">
        <v>30</v>
      </c>
      <c r="S1662">
        <v>45</v>
      </c>
      <c r="T1662" t="str">
        <v>F-00000317</v>
      </c>
      <c r="U1662">
        <v>60</v>
      </c>
      <c r="V1662">
        <v>23.5</v>
      </c>
      <c r="W1662">
        <v>1</v>
      </c>
      <c r="X1662" t="str">
        <v/>
      </c>
    </row>
    <row r="1663">
      <c r="A1663" t="str">
        <v>AutoTable</v>
      </c>
      <c r="D1663" t="str">
        <v>44950</v>
      </c>
      <c r="E1663" t="str">
        <v>CH. Ø50 6 BTTES SAULE PLEUREUR + TC OR</v>
      </c>
      <c r="F1663" t="str">
        <v>1</v>
      </c>
      <c r="G1663" t="str">
        <v/>
      </c>
      <c r="H1663" t="str">
        <v>CHANDELLE</v>
      </c>
      <c r="I1663" t="str">
        <v>BOMBETTE</v>
      </c>
      <c r="J1663">
        <v>50</v>
      </c>
      <c r="K1663" t="str">
        <v>PLEUREUR</v>
      </c>
      <c r="L1663" t="str">
        <v>OR</v>
      </c>
      <c r="M1663" t="str">
        <v>EU</v>
      </c>
      <c r="N1663" t="str">
        <v>F4</v>
      </c>
      <c r="O1663" t="str">
        <v>1.4G</v>
      </c>
      <c r="P1663" t="str">
        <v>0163-F4-2298</v>
      </c>
      <c r="Q1663">
        <v>0.45</v>
      </c>
      <c r="R1663" t="str">
        <v>25</v>
      </c>
      <c r="S1663">
        <v>50</v>
      </c>
      <c r="T1663" t="str">
        <v>F-00000211</v>
      </c>
      <c r="U1663">
        <v>0</v>
      </c>
      <c r="V1663">
        <v>24.84</v>
      </c>
      <c r="W1663">
        <v>0</v>
      </c>
      <c r="X1663" t="str">
        <v>https://tinyurl.com/y6feusut</v>
      </c>
    </row>
    <row r="1664">
      <c r="A1664" t="str">
        <v>AutoTable</v>
      </c>
      <c r="D1664" t="str">
        <v>48130</v>
      </c>
      <c r="E1664" t="str">
        <v>CH. Ø30 8 BTTES KAMURO</v>
      </c>
      <c r="F1664" t="str">
        <v>1</v>
      </c>
      <c r="G1664" t="str">
        <v/>
      </c>
      <c r="H1664" t="str">
        <v>CHANDELLE</v>
      </c>
      <c r="I1664" t="str">
        <v>BOMBETTE</v>
      </c>
      <c r="J1664">
        <v>30</v>
      </c>
      <c r="K1664" t="str">
        <v>PLEUREUR</v>
      </c>
      <c r="L1664" t="str">
        <v>KAMURO</v>
      </c>
      <c r="M1664" t="str">
        <v>EU</v>
      </c>
      <c r="N1664" t="str">
        <v>F4</v>
      </c>
      <c r="O1664" t="str">
        <v>1.4G</v>
      </c>
      <c r="P1664" t="str">
        <v>0163-F4-2293</v>
      </c>
      <c r="Q1664">
        <v>0.235</v>
      </c>
      <c r="R1664" t="str">
        <v>30</v>
      </c>
      <c r="S1664">
        <v>30</v>
      </c>
      <c r="T1664" t="str">
        <v>F-00000211</v>
      </c>
      <c r="U1664">
        <v>22</v>
      </c>
      <c r="V1664">
        <v>14.38318</v>
      </c>
      <c r="W1664">
        <v>0</v>
      </c>
      <c r="X1664" t="str">
        <v>https://tinyurl.com/y2qw9snx</v>
      </c>
    </row>
    <row r="1665">
      <c r="A1665" t="str">
        <v>AutoTable</v>
      </c>
      <c r="D1665" t="str">
        <v>30210X3</v>
      </c>
      <c r="E1665" t="str">
        <v>BOTTE DE 3 CH. Ø10 20 COMÈTES BLEUES</v>
      </c>
      <c r="F1665" t="str">
        <v>1</v>
      </c>
      <c r="G1665" t="str">
        <v/>
      </c>
      <c r="H1665" t="str">
        <v>CHANDELLE</v>
      </c>
      <c r="I1665" t="str">
        <v>COMETE</v>
      </c>
      <c r="J1665">
        <v>10</v>
      </c>
      <c r="K1665" t="str">
        <v>COMETE</v>
      </c>
      <c r="L1665" t="str">
        <v>BLEU</v>
      </c>
      <c r="M1665" t="str">
        <v>CN</v>
      </c>
      <c r="N1665" t="str">
        <v>F2</v>
      </c>
      <c r="O1665" t="str">
        <v>1.4G</v>
      </c>
      <c r="P1665" t="str">
        <v>1008-F2-69248743</v>
      </c>
      <c r="Q1665">
        <v>0.0693</v>
      </c>
      <c r="R1665" t="str">
        <v>30</v>
      </c>
      <c r="S1665">
        <v>8</v>
      </c>
      <c r="T1665" t="str">
        <v>F-00000300</v>
      </c>
      <c r="U1665">
        <v>1531</v>
      </c>
      <c r="V1665">
        <v>0.77133</v>
      </c>
      <c r="W1665">
        <v>36</v>
      </c>
      <c r="X1665" t="str">
        <v>https://youtu.be/ccNEpRdc6CU</v>
      </c>
    </row>
    <row r="1666">
      <c r="A1666" t="str">
        <v>AutoTable</v>
      </c>
      <c r="D1666" t="str">
        <v>30310X3</v>
      </c>
      <c r="E1666" t="str">
        <v>BOTTE DE 3 CH. Ø10 20 COMÈTES BLANCHES</v>
      </c>
      <c r="F1666" t="str">
        <v>1</v>
      </c>
      <c r="G1666" t="str">
        <v/>
      </c>
      <c r="H1666" t="str">
        <v>CHANDELLE</v>
      </c>
      <c r="I1666" t="str">
        <v>COMETE</v>
      </c>
      <c r="J1666">
        <v>10</v>
      </c>
      <c r="K1666" t="str">
        <v>COMETE</v>
      </c>
      <c r="L1666" t="str">
        <v>BLANC</v>
      </c>
      <c r="M1666" t="str">
        <v>CN</v>
      </c>
      <c r="N1666" t="str">
        <v>F2</v>
      </c>
      <c r="O1666" t="str">
        <v>1.4G</v>
      </c>
      <c r="P1666" t="str">
        <v>1008-F2-69248743</v>
      </c>
      <c r="Q1666">
        <v>0.0693</v>
      </c>
      <c r="R1666" t="str">
        <v>30</v>
      </c>
      <c r="S1666">
        <v>8</v>
      </c>
      <c r="T1666" t="str">
        <v>F-00000300</v>
      </c>
      <c r="U1666">
        <v>3326</v>
      </c>
      <c r="V1666">
        <v>0.695</v>
      </c>
      <c r="W1666">
        <v>24</v>
      </c>
      <c r="X1666" t="str">
        <v>https://youtu.be/ldpBkyQ5K4I</v>
      </c>
    </row>
    <row r="1667">
      <c r="A1667" t="str">
        <v>AutoTable</v>
      </c>
      <c r="D1667" t="str">
        <v>30610X3</v>
      </c>
      <c r="E1667" t="str">
        <v>BOTTE DE 3 CH. Ø10 20 COMÈTES ROUGES</v>
      </c>
      <c r="F1667" t="str">
        <v>1</v>
      </c>
      <c r="G1667" t="str">
        <v/>
      </c>
      <c r="H1667" t="str">
        <v>CHANDELLE</v>
      </c>
      <c r="I1667" t="str">
        <v>COMETE</v>
      </c>
      <c r="J1667">
        <v>10</v>
      </c>
      <c r="K1667" t="str">
        <v>COMETE</v>
      </c>
      <c r="L1667" t="str">
        <v>ROUGE</v>
      </c>
      <c r="M1667" t="str">
        <v>CN</v>
      </c>
      <c r="N1667" t="str">
        <v>F2</v>
      </c>
      <c r="O1667" t="str">
        <v>1.4G</v>
      </c>
      <c r="P1667" t="str">
        <v>1008-F2-69248743</v>
      </c>
      <c r="Q1667">
        <v>0.0693</v>
      </c>
      <c r="R1667" t="str">
        <v>30</v>
      </c>
      <c r="S1667">
        <v>8</v>
      </c>
      <c r="T1667" t="str">
        <v>F-00000300</v>
      </c>
      <c r="U1667">
        <v>1660</v>
      </c>
      <c r="V1667">
        <v>0.83235</v>
      </c>
      <c r="W1667">
        <v>270</v>
      </c>
      <c r="X1667" t="str">
        <v>https://youtu.be/0epoSo4A88M</v>
      </c>
    </row>
    <row r="1668">
      <c r="A1668" t="str">
        <v>AutoTable</v>
      </c>
      <c r="D1668" t="str">
        <v>30810X3</v>
      </c>
      <c r="E1668" t="str">
        <v>BOTTE DE 3 CH. Ø10 20 COMÈTES ASSORTIES</v>
      </c>
      <c r="F1668" t="str">
        <v>1</v>
      </c>
      <c r="G1668" t="str">
        <v/>
      </c>
      <c r="H1668" t="str">
        <v>CHANDELLE</v>
      </c>
      <c r="I1668" t="str">
        <v>COMETE</v>
      </c>
      <c r="J1668">
        <v>10</v>
      </c>
      <c r="K1668" t="str">
        <v>COMETE</v>
      </c>
      <c r="L1668" t="str">
        <v>ASSORTI</v>
      </c>
      <c r="M1668" t="str">
        <v>CN</v>
      </c>
      <c r="N1668" t="str">
        <v>F2</v>
      </c>
      <c r="O1668" t="str">
        <v>1.4G</v>
      </c>
      <c r="P1668" t="str">
        <v>1008-F2-69248743</v>
      </c>
      <c r="Q1668">
        <v>0.0693</v>
      </c>
      <c r="R1668" t="str">
        <v>30</v>
      </c>
      <c r="S1668">
        <v>8</v>
      </c>
      <c r="T1668" t="str">
        <v>F-00000300</v>
      </c>
      <c r="U1668">
        <v>2401</v>
      </c>
      <c r="V1668">
        <v>0.83222</v>
      </c>
      <c r="W1668">
        <v>0</v>
      </c>
      <c r="X1668" t="str">
        <v>https://youtu.be/pndO-BEtvz4</v>
      </c>
    </row>
    <row r="1669">
      <c r="A1669" t="str">
        <v>AutoTable</v>
      </c>
      <c r="D1669" t="str">
        <v>31032-02CE</v>
      </c>
      <c r="E1669" t="str">
        <v>CH. Ø30 8 COMÈTES BLEUES TRAÎNÉE ARGENT</v>
      </c>
      <c r="F1669" t="str">
        <v>1</v>
      </c>
      <c r="G1669" t="str">
        <v/>
      </c>
      <c r="H1669" t="str">
        <v>CHANDELLE</v>
      </c>
      <c r="I1669" t="str">
        <v>COMETE</v>
      </c>
      <c r="J1669">
        <v>30</v>
      </c>
      <c r="K1669" t="str">
        <v>COMETE</v>
      </c>
      <c r="L1669" t="str">
        <v>BLEU</v>
      </c>
      <c r="M1669" t="str">
        <v>CN</v>
      </c>
      <c r="N1669" t="str">
        <v>F3</v>
      </c>
      <c r="O1669" t="str">
        <v>1.4G</v>
      </c>
      <c r="P1669" t="str">
        <v>1008-F3-69245822</v>
      </c>
      <c r="Q1669">
        <v>0.193</v>
      </c>
      <c r="R1669" t="str">
        <v>30</v>
      </c>
      <c r="S1669">
        <v>25</v>
      </c>
      <c r="T1669" t="str">
        <v>F-00000262</v>
      </c>
      <c r="U1669">
        <v>426</v>
      </c>
      <c r="V1669">
        <v>2.30933</v>
      </c>
      <c r="W1669">
        <v>150</v>
      </c>
      <c r="X1669" t="str">
        <v>https://tinyurl.com/yyvfvt49</v>
      </c>
    </row>
    <row r="1670">
      <c r="A1670" t="str">
        <v>AutoTable</v>
      </c>
      <c r="D1670" t="str">
        <v>31032-05CE</v>
      </c>
      <c r="E1670" t="str">
        <v>CH. Ø30 8 COMÈTES VERTES TRAÎNÉE ARGENT</v>
      </c>
      <c r="F1670" t="str">
        <v>1</v>
      </c>
      <c r="G1670" t="str">
        <v/>
      </c>
      <c r="H1670" t="str">
        <v>CHANDELLE</v>
      </c>
      <c r="I1670" t="str">
        <v>COMETE</v>
      </c>
      <c r="J1670">
        <v>30</v>
      </c>
      <c r="K1670" t="str">
        <v>COMETE</v>
      </c>
      <c r="L1670" t="str">
        <v>VERT</v>
      </c>
      <c r="M1670" t="str">
        <v>CN</v>
      </c>
      <c r="N1670" t="str">
        <v>F3</v>
      </c>
      <c r="O1670" t="str">
        <v>1.4G</v>
      </c>
      <c r="P1670" t="str">
        <v>1008-F3-69245822</v>
      </c>
      <c r="Q1670">
        <v>0.193</v>
      </c>
      <c r="R1670" t="str">
        <v>30</v>
      </c>
      <c r="S1670">
        <v>25</v>
      </c>
      <c r="T1670" t="str">
        <v>F-00000262</v>
      </c>
      <c r="U1670">
        <v>370</v>
      </c>
      <c r="V1670">
        <v>2.31043</v>
      </c>
      <c r="W1670">
        <v>0</v>
      </c>
      <c r="X1670" t="str">
        <v>https://youtu.be/bWe7gTEU1Yw</v>
      </c>
    </row>
    <row r="1671">
      <c r="A1671" t="str">
        <v>AutoTable</v>
      </c>
      <c r="D1671" t="str">
        <v>31032-06CE</v>
      </c>
      <c r="E1671" t="str">
        <v>CH. Ø30 8 COMÈTES ROUGES TRAÎNÉE ARGENT</v>
      </c>
      <c r="F1671" t="str">
        <v>1</v>
      </c>
      <c r="G1671" t="str">
        <v/>
      </c>
      <c r="H1671" t="str">
        <v>CHANDELLE</v>
      </c>
      <c r="I1671" t="str">
        <v>COMETE</v>
      </c>
      <c r="J1671">
        <v>30</v>
      </c>
      <c r="K1671" t="str">
        <v>COMETE</v>
      </c>
      <c r="L1671" t="str">
        <v>ROUGE</v>
      </c>
      <c r="M1671" t="str">
        <v>CN</v>
      </c>
      <c r="N1671" t="str">
        <v>F3</v>
      </c>
      <c r="O1671" t="str">
        <v>1.4G</v>
      </c>
      <c r="P1671" t="str">
        <v>1008-F3-69245822</v>
      </c>
      <c r="Q1671">
        <v>0.193</v>
      </c>
      <c r="R1671" t="str">
        <v>30</v>
      </c>
      <c r="S1671">
        <v>25</v>
      </c>
      <c r="T1671" t="str">
        <v>F-00000262</v>
      </c>
      <c r="U1671">
        <v>889</v>
      </c>
      <c r="V1671">
        <v>2.3098</v>
      </c>
      <c r="W1671">
        <v>230</v>
      </c>
      <c r="X1671" t="str">
        <v>https://tinyurl.com/y4xosskg</v>
      </c>
    </row>
    <row r="1672">
      <c r="A1672" t="str">
        <v>AutoTable</v>
      </c>
      <c r="D1672" t="str">
        <v>31032-08CE</v>
      </c>
      <c r="E1672" t="str">
        <v>CH. Ø30 8 COMÈTES ASSORTIES</v>
      </c>
      <c r="F1672" t="str">
        <v>1</v>
      </c>
      <c r="G1672" t="str">
        <v/>
      </c>
      <c r="H1672" t="str">
        <v>CHANDELLE</v>
      </c>
      <c r="I1672" t="str">
        <v>COMETE</v>
      </c>
      <c r="J1672">
        <v>30</v>
      </c>
      <c r="K1672" t="str">
        <v>COMETE</v>
      </c>
      <c r="L1672" t="str">
        <v>ASSORTI</v>
      </c>
      <c r="M1672" t="str">
        <v>CN</v>
      </c>
      <c r="N1672" t="str">
        <v>F3</v>
      </c>
      <c r="O1672" t="str">
        <v>1.4G</v>
      </c>
      <c r="P1672" t="str">
        <v>1008-F3-69245822</v>
      </c>
      <c r="Q1672">
        <v>0.193</v>
      </c>
      <c r="R1672" t="str">
        <v>30</v>
      </c>
      <c r="S1672">
        <v>25</v>
      </c>
      <c r="T1672" t="str">
        <v>F-00000262</v>
      </c>
      <c r="U1672">
        <v>900</v>
      </c>
      <c r="V1672">
        <v>2.394</v>
      </c>
      <c r="W1672">
        <v>0</v>
      </c>
      <c r="X1672" t="str">
        <v>https://youtu.be/lGXZgWC6oZc</v>
      </c>
    </row>
    <row r="1673">
      <c r="A1673" t="str">
        <v>AutoTable</v>
      </c>
      <c r="D1673" t="str">
        <v>31032-09CE</v>
      </c>
      <c r="E1673" t="str">
        <v>CH. Ø30 8 COMÈTES ARGENT</v>
      </c>
      <c r="F1673" t="str">
        <v>1</v>
      </c>
      <c r="G1673" t="str">
        <v/>
      </c>
      <c r="H1673" t="str">
        <v>CHANDELLE</v>
      </c>
      <c r="I1673" t="str">
        <v>COMETE</v>
      </c>
      <c r="J1673">
        <v>30</v>
      </c>
      <c r="K1673" t="str">
        <v>COMETE</v>
      </c>
      <c r="L1673" t="str">
        <v>ARGENT</v>
      </c>
      <c r="M1673" t="str">
        <v>CN</v>
      </c>
      <c r="N1673" t="str">
        <v>F3</v>
      </c>
      <c r="O1673" t="str">
        <v>1.4G</v>
      </c>
      <c r="P1673" t="str">
        <v>1008-F3-69245822</v>
      </c>
      <c r="Q1673">
        <v>0.193</v>
      </c>
      <c r="R1673" t="str">
        <v>30</v>
      </c>
      <c r="S1673">
        <v>25</v>
      </c>
      <c r="T1673" t="str">
        <v>F-00000262</v>
      </c>
      <c r="U1673">
        <v>364</v>
      </c>
      <c r="V1673">
        <v>2.30956</v>
      </c>
      <c r="W1673">
        <v>140</v>
      </c>
      <c r="X1673" t="str">
        <v>https://tinyurl.com/y3ptqlsk</v>
      </c>
    </row>
    <row r="1674">
      <c r="A1674" t="str">
        <v>AutoTable</v>
      </c>
      <c r="D1674" t="str">
        <v>31032-10CE</v>
      </c>
      <c r="E1674" t="str">
        <v>CH. Ø30 8 COMÈTES VIOLETTES TRAÎNÉE ARGENT</v>
      </c>
      <c r="F1674" t="str">
        <v>1</v>
      </c>
      <c r="G1674" t="str">
        <v/>
      </c>
      <c r="H1674" t="str">
        <v>CHANDELLE</v>
      </c>
      <c r="I1674" t="str">
        <v>COMETE</v>
      </c>
      <c r="J1674">
        <v>30</v>
      </c>
      <c r="K1674" t="str">
        <v>COMETE</v>
      </c>
      <c r="L1674" t="str">
        <v>VIOLET</v>
      </c>
      <c r="M1674" t="str">
        <v>CN</v>
      </c>
      <c r="N1674" t="str">
        <v>F3</v>
      </c>
      <c r="O1674" t="str">
        <v>1.4G</v>
      </c>
      <c r="P1674" t="str">
        <v>1008-F3-69245822</v>
      </c>
      <c r="Q1674">
        <v>0.193</v>
      </c>
      <c r="R1674" t="str">
        <v>30</v>
      </c>
      <c r="S1674">
        <v>25</v>
      </c>
      <c r="T1674" t="str">
        <v>F-00000262</v>
      </c>
      <c r="U1674">
        <v>287</v>
      </c>
      <c r="V1674">
        <v>2.31583</v>
      </c>
      <c r="W1674">
        <v>286</v>
      </c>
      <c r="X1674" t="str">
        <v>https://youtu.be/f5VCzilj_nA</v>
      </c>
    </row>
    <row r="1675">
      <c r="A1675" t="str">
        <v>AutoTable</v>
      </c>
      <c r="D1675" t="str">
        <v>31032-13CE</v>
      </c>
      <c r="E1675" t="str">
        <v>CH. Ø30 8 COMÈTES CLIGNO BLANC</v>
      </c>
      <c r="F1675" t="str">
        <v>1</v>
      </c>
      <c r="G1675" t="str">
        <v>2020</v>
      </c>
      <c r="H1675" t="str">
        <v>CHANDELLE</v>
      </c>
      <c r="I1675" t="str">
        <v>COMETE</v>
      </c>
      <c r="J1675">
        <v>30</v>
      </c>
      <c r="K1675" t="str">
        <v>CLIGNO</v>
      </c>
      <c r="L1675" t="str">
        <v>BLANC</v>
      </c>
      <c r="M1675" t="str">
        <v>CN</v>
      </c>
      <c r="N1675" t="str">
        <v>F3</v>
      </c>
      <c r="O1675" t="str">
        <v>1.4G</v>
      </c>
      <c r="P1675" t="str">
        <v>1008-F3-69245822</v>
      </c>
      <c r="Q1675">
        <v>0.193</v>
      </c>
      <c r="R1675" t="str">
        <v>30</v>
      </c>
      <c r="S1675">
        <v>25</v>
      </c>
      <c r="T1675" t="str">
        <v>F-00000262</v>
      </c>
      <c r="U1675">
        <v>33</v>
      </c>
      <c r="V1675">
        <v>2.15</v>
      </c>
      <c r="W1675">
        <v>0</v>
      </c>
      <c r="X1675" t="str">
        <v/>
      </c>
    </row>
    <row r="1676">
      <c r="A1676" t="str">
        <v>AutoTable</v>
      </c>
      <c r="D1676" t="str">
        <v>31032-17CE</v>
      </c>
      <c r="E1676" t="str">
        <v>CH. Ø30 8 COMÈTES FRISSON BLANC</v>
      </c>
      <c r="F1676" t="str">
        <v>1</v>
      </c>
      <c r="G1676" t="str">
        <v>2020</v>
      </c>
      <c r="H1676" t="str">
        <v>CHANDELLE</v>
      </c>
      <c r="I1676" t="str">
        <v>COMETE</v>
      </c>
      <c r="J1676">
        <v>30</v>
      </c>
      <c r="K1676" t="str">
        <v>CREPITANT</v>
      </c>
      <c r="L1676" t="str">
        <v>ARGENT</v>
      </c>
      <c r="M1676" t="str">
        <v>CN</v>
      </c>
      <c r="N1676" t="str">
        <v>F3</v>
      </c>
      <c r="O1676" t="str">
        <v>1.4G</v>
      </c>
      <c r="P1676" t="str">
        <v>1008-F3-69245822</v>
      </c>
      <c r="Q1676">
        <v>0.193</v>
      </c>
      <c r="R1676" t="str">
        <v>30</v>
      </c>
      <c r="S1676">
        <v>25</v>
      </c>
      <c r="T1676" t="str">
        <v>F-00000262</v>
      </c>
      <c r="U1676">
        <v>0</v>
      </c>
      <c r="V1676">
        <v>2.1504</v>
      </c>
      <c r="W1676">
        <v>0</v>
      </c>
      <c r="X1676" t="str">
        <v/>
      </c>
    </row>
    <row r="1677">
      <c r="A1677" t="str">
        <v>AutoTable</v>
      </c>
      <c r="D1677" t="str">
        <v>31032-18CE</v>
      </c>
      <c r="E1677" t="str">
        <v>CH. Ø30 8 COMÈTES FILET D'OR</v>
      </c>
      <c r="F1677" t="str">
        <v>1</v>
      </c>
      <c r="G1677" t="str">
        <v>2020</v>
      </c>
      <c r="H1677" t="str">
        <v>CHANDELLE</v>
      </c>
      <c r="I1677" t="str">
        <v>COMETE</v>
      </c>
      <c r="J1677">
        <v>30</v>
      </c>
      <c r="K1677" t="str">
        <v>PLEUREUR</v>
      </c>
      <c r="L1677" t="str">
        <v>KAMURO</v>
      </c>
      <c r="M1677" t="str">
        <v>CN</v>
      </c>
      <c r="N1677" t="str">
        <v>F3</v>
      </c>
      <c r="O1677" t="str">
        <v>1.4G</v>
      </c>
      <c r="P1677" t="str">
        <v>1008-F3-69245822</v>
      </c>
      <c r="Q1677">
        <v>0.193</v>
      </c>
      <c r="R1677" t="str">
        <v>30</v>
      </c>
      <c r="S1677">
        <v>25</v>
      </c>
      <c r="T1677" t="str">
        <v>F-00000262</v>
      </c>
      <c r="U1677">
        <v>0</v>
      </c>
      <c r="V1677">
        <v>2.1504</v>
      </c>
      <c r="W1677">
        <v>0</v>
      </c>
      <c r="X1677" t="str">
        <v/>
      </c>
    </row>
    <row r="1678">
      <c r="A1678" t="str">
        <v>AutoTable</v>
      </c>
      <c r="D1678" t="str">
        <v>31032-20CE</v>
      </c>
      <c r="E1678" t="str">
        <v>CH. Ø30 8 COMÈTES ROSE</v>
      </c>
      <c r="F1678" t="str">
        <v>1</v>
      </c>
      <c r="G1678" t="str">
        <v/>
      </c>
      <c r="H1678" t="str">
        <v>CHANDELLE</v>
      </c>
      <c r="I1678" t="str">
        <v>COMETE</v>
      </c>
      <c r="J1678">
        <v>30</v>
      </c>
      <c r="K1678" t="str">
        <v>COMETE</v>
      </c>
      <c r="L1678" t="str">
        <v>ROSE</v>
      </c>
      <c r="M1678" t="str">
        <v>CN</v>
      </c>
      <c r="N1678" t="str">
        <v>F3</v>
      </c>
      <c r="O1678" t="str">
        <v>1.4G</v>
      </c>
      <c r="P1678" t="str">
        <v>1008-F3-69245822</v>
      </c>
      <c r="Q1678">
        <v>0.186</v>
      </c>
      <c r="R1678" t="str">
        <v>30</v>
      </c>
      <c r="S1678">
        <v>25</v>
      </c>
      <c r="T1678" t="str">
        <v>F-00000262</v>
      </c>
      <c r="U1678">
        <v>324</v>
      </c>
      <c r="V1678">
        <v>2.30888</v>
      </c>
      <c r="W1678">
        <v>308</v>
      </c>
      <c r="X1678" t="str">
        <v>https://youtu.be/qLS8iUi_R4w</v>
      </c>
    </row>
    <row r="1679">
      <c r="A1679" t="str">
        <v>AutoTable</v>
      </c>
      <c r="D1679" t="str">
        <v>31032-24CE</v>
      </c>
      <c r="E1679" t="str">
        <v>CH. Ø30 8 COMÈTES CITRON</v>
      </c>
      <c r="F1679" t="str">
        <v>1</v>
      </c>
      <c r="G1679" t="str">
        <v/>
      </c>
      <c r="H1679" t="str">
        <v>CHANDELLE</v>
      </c>
      <c r="I1679" t="str">
        <v>COMETE</v>
      </c>
      <c r="J1679">
        <v>30</v>
      </c>
      <c r="K1679" t="str">
        <v>COMETE</v>
      </c>
      <c r="L1679" t="str">
        <v>CITRON</v>
      </c>
      <c r="M1679" t="str">
        <v>CN</v>
      </c>
      <c r="N1679" t="str">
        <v>F3</v>
      </c>
      <c r="O1679" t="str">
        <v>1.4G</v>
      </c>
      <c r="P1679" t="str">
        <v>1008-F3-69245822</v>
      </c>
      <c r="Q1679">
        <v>0.186</v>
      </c>
      <c r="R1679" t="str">
        <v>30</v>
      </c>
      <c r="S1679">
        <v>25</v>
      </c>
      <c r="T1679" t="str">
        <v>F-00000262</v>
      </c>
      <c r="U1679">
        <v>453</v>
      </c>
      <c r="V1679">
        <v>2.2848</v>
      </c>
      <c r="W1679">
        <v>255</v>
      </c>
      <c r="X1679" t="str">
        <v>https://youtu.be/JE8LxMy4SdY</v>
      </c>
    </row>
    <row r="1680">
      <c r="A1680" t="str">
        <v>AutoTable</v>
      </c>
      <c r="D1680" t="str">
        <v>31032-27CE</v>
      </c>
      <c r="E1680" t="str">
        <v>CH. Ø30 8 COMÈTES PAILLETTES OR</v>
      </c>
      <c r="F1680" t="str">
        <v>1</v>
      </c>
      <c r="G1680" t="str">
        <v/>
      </c>
      <c r="H1680" t="str">
        <v>CHANDELLE</v>
      </c>
      <c r="I1680" t="str">
        <v>COMETE</v>
      </c>
      <c r="J1680">
        <v>30</v>
      </c>
      <c r="K1680" t="str">
        <v>CLIGNO</v>
      </c>
      <c r="L1680" t="str">
        <v>OR</v>
      </c>
      <c r="M1680" t="str">
        <v>CN</v>
      </c>
      <c r="N1680" t="str">
        <v>F3</v>
      </c>
      <c r="O1680" t="str">
        <v>1.4G</v>
      </c>
      <c r="P1680" t="str">
        <v>1008-F3-69245822</v>
      </c>
      <c r="Q1680">
        <v>0.186</v>
      </c>
      <c r="R1680" t="str">
        <v>30</v>
      </c>
      <c r="S1680">
        <v>25</v>
      </c>
      <c r="T1680" t="str">
        <v>F-00000262</v>
      </c>
      <c r="U1680">
        <v>15</v>
      </c>
      <c r="V1680">
        <v>2.726</v>
      </c>
      <c r="W1680">
        <v>0</v>
      </c>
      <c r="X1680" t="str">
        <v>https://youtu.be/R4nJ5OqhuCo</v>
      </c>
    </row>
    <row r="1681">
      <c r="A1681" t="str">
        <v>AutoTable</v>
      </c>
      <c r="D1681" t="str">
        <v>31032-28CE</v>
      </c>
      <c r="E1681" t="str">
        <v>CH. Ø30 8 COMÈTES AQUA</v>
      </c>
      <c r="F1681" t="str">
        <v>1</v>
      </c>
      <c r="G1681" t="str">
        <v/>
      </c>
      <c r="H1681" t="str">
        <v>CHANDELLE</v>
      </c>
      <c r="I1681" t="str">
        <v>COMETE</v>
      </c>
      <c r="J1681">
        <v>30</v>
      </c>
      <c r="K1681" t="str">
        <v>COMETE</v>
      </c>
      <c r="L1681" t="str">
        <v>AQUA</v>
      </c>
      <c r="M1681" t="str">
        <v>CN</v>
      </c>
      <c r="N1681" t="str">
        <v>F3</v>
      </c>
      <c r="O1681" t="str">
        <v>1.4G</v>
      </c>
      <c r="P1681" t="str">
        <v>1008-F3-69245822</v>
      </c>
      <c r="Q1681">
        <v>0.186</v>
      </c>
      <c r="R1681" t="str">
        <v>30</v>
      </c>
      <c r="S1681">
        <v>25</v>
      </c>
      <c r="T1681" t="str">
        <v>F-00000262</v>
      </c>
      <c r="U1681">
        <v>66</v>
      </c>
      <c r="V1681">
        <v>2.31063</v>
      </c>
      <c r="W1681">
        <v>66</v>
      </c>
      <c r="X1681" t="str">
        <v>https://youtu.be/7M0977MfqT4</v>
      </c>
    </row>
    <row r="1682">
      <c r="A1682" t="str">
        <v>AutoTable</v>
      </c>
      <c r="D1682" t="str">
        <v>31710X7</v>
      </c>
      <c r="E1682" t="str">
        <v>BOTTE DE 7 CH. Ø10 20 COMÈTES PAILLETTES ARGT</v>
      </c>
      <c r="F1682" t="str">
        <v>1</v>
      </c>
      <c r="G1682" t="str">
        <v/>
      </c>
      <c r="H1682" t="str">
        <v>CHANDELLE</v>
      </c>
      <c r="I1682" t="str">
        <v>COMETE</v>
      </c>
      <c r="J1682">
        <v>10</v>
      </c>
      <c r="K1682" t="str">
        <v>CLIGNO</v>
      </c>
      <c r="L1682" t="str">
        <v>ARGENT</v>
      </c>
      <c r="M1682" t="str">
        <v>CN</v>
      </c>
      <c r="N1682" t="str">
        <v>F2</v>
      </c>
      <c r="O1682" t="str">
        <v>1.4G</v>
      </c>
      <c r="P1682" t="str">
        <v>1008-F2-69248744</v>
      </c>
      <c r="Q1682">
        <v>0.1617</v>
      </c>
      <c r="R1682" t="str">
        <v>30</v>
      </c>
      <c r="S1682">
        <v>8</v>
      </c>
      <c r="T1682" t="str">
        <v>F-00000300</v>
      </c>
      <c r="U1682">
        <v>1907</v>
      </c>
      <c r="V1682">
        <v>1.79306</v>
      </c>
      <c r="W1682">
        <v>34</v>
      </c>
      <c r="X1682" t="str">
        <v>https://youtu.be/ua-gjuAQ9-g</v>
      </c>
    </row>
    <row r="1683">
      <c r="A1683" t="str">
        <v>AutoTable</v>
      </c>
      <c r="D1683" t="str">
        <v>32510X7</v>
      </c>
      <c r="E1683" t="str">
        <v>BOTTE DE 7 CH. Ø10 20 COMÈTES VIOLETTES</v>
      </c>
      <c r="F1683" t="str">
        <v>1</v>
      </c>
      <c r="G1683" t="str">
        <v/>
      </c>
      <c r="H1683" t="str">
        <v>CHANDELLE</v>
      </c>
      <c r="I1683" t="str">
        <v>COMETE</v>
      </c>
      <c r="J1683">
        <v>10</v>
      </c>
      <c r="K1683" t="str">
        <v>COMETE</v>
      </c>
      <c r="L1683" t="str">
        <v>VIOLET</v>
      </c>
      <c r="M1683" t="str">
        <v>CN</v>
      </c>
      <c r="N1683" t="str">
        <v>F2</v>
      </c>
      <c r="O1683" t="str">
        <v>1.4G</v>
      </c>
      <c r="P1683" t="str">
        <v>1008-F2-69248744</v>
      </c>
      <c r="Q1683">
        <v>0.1617</v>
      </c>
      <c r="R1683" t="str">
        <v>30</v>
      </c>
      <c r="S1683">
        <v>8</v>
      </c>
      <c r="T1683" t="str">
        <v>F-00000300</v>
      </c>
      <c r="U1683">
        <v>2205</v>
      </c>
      <c r="V1683">
        <v>1.78</v>
      </c>
      <c r="W1683">
        <v>12</v>
      </c>
      <c r="X1683" t="str">
        <v>https://youtu.be/dkEr65MR8wk</v>
      </c>
    </row>
    <row r="1684">
      <c r="A1684" t="str">
        <v>AutoTable</v>
      </c>
      <c r="D1684" t="str">
        <v>32610X7</v>
      </c>
      <c r="E1684" t="str">
        <v>BOTTE DE 7 CH. Ø10 20 COMÈTES ORANGES</v>
      </c>
      <c r="F1684" t="str">
        <v>1</v>
      </c>
      <c r="G1684" t="str">
        <v/>
      </c>
      <c r="H1684" t="str">
        <v>CHANDELLE</v>
      </c>
      <c r="I1684" t="str">
        <v>COMETE</v>
      </c>
      <c r="J1684">
        <v>10</v>
      </c>
      <c r="K1684" t="str">
        <v>COMETE</v>
      </c>
      <c r="L1684" t="str">
        <v>ORANGE</v>
      </c>
      <c r="M1684" t="str">
        <v>CN</v>
      </c>
      <c r="N1684" t="str">
        <v>F2</v>
      </c>
      <c r="O1684" t="str">
        <v>1.4G</v>
      </c>
      <c r="P1684" t="str">
        <v>1008-F2-69248744</v>
      </c>
      <c r="Q1684">
        <v>0.1617</v>
      </c>
      <c r="R1684" t="str">
        <v>30</v>
      </c>
      <c r="S1684">
        <v>8</v>
      </c>
      <c r="T1684" t="str">
        <v>F-00000300</v>
      </c>
      <c r="U1684">
        <v>2552</v>
      </c>
      <c r="V1684">
        <v>1.77556</v>
      </c>
      <c r="W1684">
        <v>180</v>
      </c>
      <c r="X1684" t="str">
        <v>https://youtu.be/vlQJGNW_PKk</v>
      </c>
    </row>
    <row r="1685">
      <c r="A1685" t="str">
        <v>AutoTable</v>
      </c>
      <c r="D1685" t="str">
        <v>32710X7</v>
      </c>
      <c r="E1685" t="str">
        <v>BOTTE DE 7 CH. Ø10 20 COMÈTES PAILLETTES OR</v>
      </c>
      <c r="F1685" t="str">
        <v>1</v>
      </c>
      <c r="G1685" t="str">
        <v/>
      </c>
      <c r="H1685" t="str">
        <v>CHANDELLE</v>
      </c>
      <c r="I1685" t="str">
        <v>COMETE</v>
      </c>
      <c r="J1685">
        <v>10</v>
      </c>
      <c r="K1685" t="str">
        <v>CLIGNO</v>
      </c>
      <c r="L1685" t="str">
        <v>OR</v>
      </c>
      <c r="M1685" t="str">
        <v>CN</v>
      </c>
      <c r="N1685" t="str">
        <v>F2</v>
      </c>
      <c r="O1685" t="str">
        <v>1.4G</v>
      </c>
      <c r="P1685" t="str">
        <v>1008-F2-69248744</v>
      </c>
      <c r="Q1685">
        <v>0.1617</v>
      </c>
      <c r="R1685" t="str">
        <v>30</v>
      </c>
      <c r="S1685">
        <v>8</v>
      </c>
      <c r="T1685" t="str">
        <v>F-00000300</v>
      </c>
      <c r="U1685">
        <v>1704</v>
      </c>
      <c r="V1685">
        <v>1.79375</v>
      </c>
      <c r="W1685">
        <v>0</v>
      </c>
      <c r="X1685" t="str">
        <v>https://youtu.be/dkEr65MR8wk</v>
      </c>
    </row>
    <row r="1686">
      <c r="A1686" t="str">
        <v>AutoTable</v>
      </c>
      <c r="D1686" t="str">
        <v>38021-01</v>
      </c>
      <c r="E1686" t="str">
        <v>CH. Ø20 8 COMÈTES FRISSON</v>
      </c>
      <c r="F1686" t="str">
        <v>1</v>
      </c>
      <c r="G1686" t="str">
        <v/>
      </c>
      <c r="H1686" t="str">
        <v>CHANDELLE</v>
      </c>
      <c r="I1686" t="str">
        <v>COMETE</v>
      </c>
      <c r="J1686">
        <v>20</v>
      </c>
      <c r="K1686" t="str">
        <v>CREPITANT</v>
      </c>
      <c r="L1686" t="str">
        <v>OR</v>
      </c>
      <c r="M1686" t="str">
        <v>CN</v>
      </c>
      <c r="N1686" t="str">
        <v>F2</v>
      </c>
      <c r="O1686" t="str">
        <v>1.4G</v>
      </c>
      <c r="P1686" t="str">
        <v>1008-F2-69242598</v>
      </c>
      <c r="Q1686">
        <v>0.0472</v>
      </c>
      <c r="R1686" t="str">
        <v>30</v>
      </c>
      <c r="S1686">
        <v>8</v>
      </c>
      <c r="T1686" t="str">
        <v>F-00000300</v>
      </c>
      <c r="U1686">
        <v>171</v>
      </c>
      <c r="V1686">
        <v>0.84017</v>
      </c>
      <c r="W1686">
        <v>169</v>
      </c>
      <c r="X1686" t="str">
        <v>https://youtu.be/McvlkgmYEQ0</v>
      </c>
    </row>
    <row r="1687">
      <c r="A1687" t="str">
        <v>AutoTable</v>
      </c>
      <c r="D1687" t="str">
        <v>38021-02</v>
      </c>
      <c r="E1687" t="str">
        <v>CH. Ø20 8 COMÈTES BLEUES</v>
      </c>
      <c r="F1687" t="str">
        <v>1</v>
      </c>
      <c r="G1687" t="str">
        <v/>
      </c>
      <c r="H1687" t="str">
        <v>CHANDELLE</v>
      </c>
      <c r="I1687" t="str">
        <v>COMETE</v>
      </c>
      <c r="J1687">
        <v>20</v>
      </c>
      <c r="K1687" t="str">
        <v>COMETE</v>
      </c>
      <c r="L1687" t="str">
        <v>BLEU</v>
      </c>
      <c r="M1687" t="str">
        <v>CN</v>
      </c>
      <c r="N1687" t="str">
        <v>F2</v>
      </c>
      <c r="O1687" t="str">
        <v>1.4G</v>
      </c>
      <c r="P1687" t="str">
        <v>1008-F2-69242598</v>
      </c>
      <c r="Q1687">
        <v>0.0472</v>
      </c>
      <c r="R1687" t="str">
        <v>30</v>
      </c>
      <c r="S1687">
        <v>8</v>
      </c>
      <c r="T1687" t="str">
        <v>F-00000300</v>
      </c>
      <c r="U1687">
        <v>907</v>
      </c>
      <c r="V1687">
        <v>0.84015</v>
      </c>
      <c r="W1687">
        <v>0</v>
      </c>
      <c r="X1687" t="str">
        <v>https://youtu.be/TYulfx97P14</v>
      </c>
    </row>
    <row r="1688">
      <c r="A1688" t="str">
        <v>AutoTable</v>
      </c>
      <c r="D1688" t="str">
        <v>38021-06</v>
      </c>
      <c r="E1688" t="str">
        <v>CH. Ø20 8 COMÈTES ROUGES</v>
      </c>
      <c r="F1688" t="str">
        <v>1</v>
      </c>
      <c r="G1688" t="str">
        <v/>
      </c>
      <c r="H1688" t="str">
        <v>CHANDELLE</v>
      </c>
      <c r="I1688" t="str">
        <v>COMETE</v>
      </c>
      <c r="J1688">
        <v>20</v>
      </c>
      <c r="K1688" t="str">
        <v>COMETE</v>
      </c>
      <c r="L1688" t="str">
        <v>ROUGE</v>
      </c>
      <c r="M1688" t="str">
        <v>CN</v>
      </c>
      <c r="N1688" t="str">
        <v>F2</v>
      </c>
      <c r="O1688" t="str">
        <v>1.4G</v>
      </c>
      <c r="P1688" t="str">
        <v>1008-F2-69242598</v>
      </c>
      <c r="Q1688">
        <v>0.0472</v>
      </c>
      <c r="R1688" t="str">
        <v>30</v>
      </c>
      <c r="S1688">
        <v>8</v>
      </c>
      <c r="T1688" t="str">
        <v>F-00000300</v>
      </c>
      <c r="U1688">
        <v>785</v>
      </c>
      <c r="V1688">
        <v>0.78123</v>
      </c>
      <c r="W1688">
        <v>0</v>
      </c>
      <c r="X1688" t="str">
        <v>https://youtu.be/giYFwbKk0Po</v>
      </c>
    </row>
    <row r="1689">
      <c r="A1689" t="str">
        <v>AutoTable</v>
      </c>
      <c r="D1689" t="str">
        <v>38021-08</v>
      </c>
      <c r="E1689" t="str">
        <v>CH. Ø20 8 COMÈTES ASSORTIES</v>
      </c>
      <c r="F1689" t="str">
        <v>1</v>
      </c>
      <c r="G1689" t="str">
        <v/>
      </c>
      <c r="H1689" t="str">
        <v>CHANDELLE</v>
      </c>
      <c r="I1689" t="str">
        <v>COMETE</v>
      </c>
      <c r="J1689">
        <v>20</v>
      </c>
      <c r="K1689" t="str">
        <v>COMETE</v>
      </c>
      <c r="L1689" t="str">
        <v>ASSORTI</v>
      </c>
      <c r="M1689" t="str">
        <v>CN</v>
      </c>
      <c r="N1689" t="str">
        <v>F2</v>
      </c>
      <c r="O1689" t="str">
        <v>1.4G</v>
      </c>
      <c r="P1689" t="str">
        <v>1008-F2-69242598</v>
      </c>
      <c r="Q1689">
        <v>0.0472</v>
      </c>
      <c r="R1689" t="str">
        <v>30</v>
      </c>
      <c r="S1689">
        <v>8</v>
      </c>
      <c r="T1689" t="str">
        <v>F-00000300</v>
      </c>
      <c r="U1689">
        <v>730</v>
      </c>
      <c r="V1689">
        <v>0.78</v>
      </c>
      <c r="W1689">
        <v>0</v>
      </c>
      <c r="X1689" t="str">
        <v>https://youtu.be/ztfUDJC5fZU</v>
      </c>
    </row>
    <row r="1690">
      <c r="A1690" t="str">
        <v>AutoTable</v>
      </c>
      <c r="D1690" t="str">
        <v>38021-13</v>
      </c>
      <c r="E1690" t="str">
        <v>CH. Ø20 8 COMÈTES CLIGNO BLANC</v>
      </c>
      <c r="F1690" t="str">
        <v>1</v>
      </c>
      <c r="G1690" t="str">
        <v/>
      </c>
      <c r="H1690" t="str">
        <v>CHANDELLE</v>
      </c>
      <c r="I1690" t="str">
        <v>COMETE</v>
      </c>
      <c r="J1690">
        <v>20</v>
      </c>
      <c r="K1690" t="str">
        <v>CLIGNO</v>
      </c>
      <c r="L1690" t="str">
        <v>BLANC</v>
      </c>
      <c r="M1690" t="str">
        <v>CN</v>
      </c>
      <c r="N1690" t="str">
        <v>F2</v>
      </c>
      <c r="O1690" t="str">
        <v>1.4G</v>
      </c>
      <c r="P1690" t="str">
        <v>1008-F2-69242598</v>
      </c>
      <c r="Q1690">
        <v>0.0472</v>
      </c>
      <c r="R1690" t="str">
        <v>30</v>
      </c>
      <c r="S1690">
        <v>8</v>
      </c>
      <c r="T1690" t="str">
        <v>F-00000300</v>
      </c>
      <c r="U1690">
        <v>0</v>
      </c>
      <c r="V1690">
        <v>0.78131</v>
      </c>
      <c r="W1690">
        <v>0</v>
      </c>
      <c r="X1690" t="str">
        <v/>
      </c>
    </row>
    <row r="1691">
      <c r="A1691" t="str">
        <v>AutoTable</v>
      </c>
      <c r="D1691" t="str">
        <v>38021-20</v>
      </c>
      <c r="E1691" t="str">
        <v>CH. Ø20 8 COMÈTES ROSES TRAÎNÉE ARGENT</v>
      </c>
      <c r="F1691" t="str">
        <v>1</v>
      </c>
      <c r="G1691" t="str">
        <v/>
      </c>
      <c r="H1691" t="str">
        <v>CHANDELLE</v>
      </c>
      <c r="I1691" t="str">
        <v>COMETE</v>
      </c>
      <c r="J1691">
        <v>20</v>
      </c>
      <c r="K1691" t="str">
        <v>COMETE</v>
      </c>
      <c r="L1691" t="str">
        <v>ROSE</v>
      </c>
      <c r="M1691" t="str">
        <v>CN</v>
      </c>
      <c r="N1691" t="str">
        <v>F2</v>
      </c>
      <c r="O1691" t="str">
        <v>1.4G</v>
      </c>
      <c r="P1691" t="str">
        <v>1008-F2-69242598</v>
      </c>
      <c r="Q1691">
        <v>0.0472</v>
      </c>
      <c r="R1691" t="str">
        <v>30</v>
      </c>
      <c r="S1691">
        <v>8</v>
      </c>
      <c r="T1691" t="str">
        <v>F-00000300</v>
      </c>
      <c r="U1691">
        <v>469</v>
      </c>
      <c r="V1691">
        <v>0.84</v>
      </c>
      <c r="W1691">
        <v>100</v>
      </c>
      <c r="X1691" t="str">
        <v>https://youtu.be/ptIvN2m8GOM</v>
      </c>
    </row>
    <row r="1692">
      <c r="A1692" t="str">
        <v>AutoTable</v>
      </c>
      <c r="D1692" t="str">
        <v>38049-07</v>
      </c>
      <c r="E1692" t="str">
        <v>CHAND. 49 MM 8 DEPART - 5 COMETES OR + DETO</v>
      </c>
      <c r="F1692" t="str">
        <v>OPPORTUNITE</v>
      </c>
      <c r="G1692" t="str">
        <v/>
      </c>
      <c r="H1692" t="str">
        <v>CHANDELLE</v>
      </c>
      <c r="I1692" t="str">
        <v>COMETE</v>
      </c>
      <c r="J1692">
        <v>50</v>
      </c>
      <c r="K1692" t="str">
        <v>DETONATION</v>
      </c>
      <c r="L1692" t="str">
        <v>OR</v>
      </c>
      <c r="M1692" t="str">
        <v>CN</v>
      </c>
      <c r="N1692" t="str">
        <v>F4</v>
      </c>
      <c r="O1692" t="str">
        <v>1.3G</v>
      </c>
      <c r="P1692" t="str">
        <v>1008-F4-69242603</v>
      </c>
      <c r="Q1692">
        <v>0.36</v>
      </c>
      <c r="R1692" t="str">
        <v>30</v>
      </c>
      <c r="S1692">
        <v>50</v>
      </c>
      <c r="T1692" t="str">
        <v>F-00000300</v>
      </c>
      <c r="U1692">
        <v>48</v>
      </c>
      <c r="V1692">
        <v>2.31</v>
      </c>
      <c r="W1692">
        <v>0</v>
      </c>
      <c r="X1692" t="str">
        <v/>
      </c>
    </row>
    <row r="1693">
      <c r="A1693" t="str">
        <v>AutoTable</v>
      </c>
      <c r="D1693" t="str">
        <v>38049-10</v>
      </c>
      <c r="E1693" t="str">
        <v>CHAND. 49 MM 8 DEPART - 5 COMETES VIOLETTES + DETO</v>
      </c>
      <c r="F1693" t="str">
        <v>SPECIFIC</v>
      </c>
      <c r="G1693" t="str">
        <v/>
      </c>
      <c r="H1693" t="str">
        <v>CHANDELLE</v>
      </c>
      <c r="I1693" t="str">
        <v>COMETE</v>
      </c>
      <c r="J1693">
        <v>50</v>
      </c>
      <c r="K1693" t="str">
        <v>DETONATION</v>
      </c>
      <c r="L1693" t="str">
        <v>VIOLET</v>
      </c>
      <c r="M1693" t="str">
        <v>CN</v>
      </c>
      <c r="N1693" t="str">
        <v>F4</v>
      </c>
      <c r="O1693" t="str">
        <v>1.3G</v>
      </c>
      <c r="P1693" t="str">
        <v>1008-F4-69242603</v>
      </c>
      <c r="Q1693">
        <v>0.36</v>
      </c>
      <c r="R1693" t="str">
        <v>30</v>
      </c>
      <c r="S1693">
        <v>50</v>
      </c>
      <c r="T1693" t="str">
        <v>F-00000300</v>
      </c>
      <c r="U1693">
        <v>9</v>
      </c>
      <c r="V1693">
        <v>3.61</v>
      </c>
      <c r="W1693">
        <v>18</v>
      </c>
      <c r="X1693" t="str">
        <v/>
      </c>
    </row>
    <row r="1694">
      <c r="A1694" t="str">
        <v>AutoTable</v>
      </c>
      <c r="D1694" t="str">
        <v>400-9B</v>
      </c>
      <c r="E1694" t="str">
        <v>CH. Ø8 20 COMÈTES BLEUES X 9</v>
      </c>
      <c r="F1694" t="str">
        <v>1</v>
      </c>
      <c r="G1694" t="str">
        <v>2019</v>
      </c>
      <c r="H1694" t="str">
        <v>CHANDELLE</v>
      </c>
      <c r="I1694" t="str">
        <v>COMETE</v>
      </c>
      <c r="J1694">
        <v>8</v>
      </c>
      <c r="K1694" t="str">
        <v>COMETE</v>
      </c>
      <c r="L1694" t="str">
        <v>BLEU</v>
      </c>
      <c r="M1694" t="str">
        <v>CN</v>
      </c>
      <c r="N1694" t="str">
        <v>F2</v>
      </c>
      <c r="O1694" t="str">
        <v>1.4G</v>
      </c>
      <c r="P1694" t="str">
        <v>1008-F2-69254054</v>
      </c>
      <c r="Q1694">
        <v>0.055</v>
      </c>
      <c r="R1694" t="str">
        <v>25</v>
      </c>
      <c r="S1694">
        <v>8</v>
      </c>
      <c r="T1694" t="str">
        <v>F-00000300</v>
      </c>
      <c r="U1694">
        <v>2542</v>
      </c>
      <c r="V1694">
        <v>0.78379</v>
      </c>
      <c r="W1694">
        <v>2</v>
      </c>
      <c r="X1694" t="str">
        <v>https://youtu.be/pFTbbVaqE6w</v>
      </c>
    </row>
    <row r="1695">
      <c r="A1695" t="str">
        <v>AutoTable</v>
      </c>
      <c r="D1695" t="str">
        <v>400-9BC</v>
      </c>
      <c r="E1695" t="str">
        <v>CH. Ø8 20 COMÈTES BLANCHES X 9</v>
      </c>
      <c r="F1695" t="str">
        <v>1</v>
      </c>
      <c r="G1695" t="str">
        <v>2019</v>
      </c>
      <c r="H1695" t="str">
        <v>CHANDELLE</v>
      </c>
      <c r="I1695" t="str">
        <v>COMETE</v>
      </c>
      <c r="J1695">
        <v>8</v>
      </c>
      <c r="K1695" t="str">
        <v>COMETE</v>
      </c>
      <c r="L1695" t="str">
        <v>BLANC</v>
      </c>
      <c r="M1695" t="str">
        <v>CN</v>
      </c>
      <c r="N1695" t="str">
        <v>F2</v>
      </c>
      <c r="O1695" t="str">
        <v>1.4G</v>
      </c>
      <c r="P1695" t="str">
        <v>1008-F2-69254054</v>
      </c>
      <c r="Q1695">
        <v>0.055</v>
      </c>
      <c r="R1695" t="str">
        <v>25</v>
      </c>
      <c r="S1695">
        <v>8</v>
      </c>
      <c r="T1695" t="str">
        <v>F-00000300</v>
      </c>
      <c r="U1695">
        <v>2912</v>
      </c>
      <c r="V1695">
        <v>0.78379</v>
      </c>
      <c r="W1695">
        <v>2</v>
      </c>
      <c r="X1695" t="str">
        <v>https://youtu.be/i2_Na02jX1k</v>
      </c>
    </row>
    <row r="1696">
      <c r="A1696" t="str">
        <v>AutoTable</v>
      </c>
      <c r="D1696" t="str">
        <v>400-9FO</v>
      </c>
      <c r="E1696" t="str">
        <v>CH. Ø8 20 COMÈTES OR X 9</v>
      </c>
      <c r="F1696" t="str">
        <v>1</v>
      </c>
      <c r="G1696" t="str">
        <v>2019</v>
      </c>
      <c r="H1696" t="str">
        <v>CHANDELLE</v>
      </c>
      <c r="I1696" t="str">
        <v>COMETE</v>
      </c>
      <c r="J1696">
        <v>8</v>
      </c>
      <c r="K1696" t="str">
        <v>COMETE</v>
      </c>
      <c r="L1696" t="str">
        <v>OR</v>
      </c>
      <c r="M1696" t="str">
        <v>CN</v>
      </c>
      <c r="N1696" t="str">
        <v>F2</v>
      </c>
      <c r="O1696" t="str">
        <v>1.4G</v>
      </c>
      <c r="P1696" t="str">
        <v>1008-F2-69254054</v>
      </c>
      <c r="Q1696">
        <v>0.055</v>
      </c>
      <c r="R1696" t="str">
        <v>25</v>
      </c>
      <c r="S1696">
        <v>8</v>
      </c>
      <c r="T1696" t="str">
        <v>F-00000300</v>
      </c>
      <c r="U1696">
        <v>0</v>
      </c>
      <c r="V1696">
        <v>0.92398</v>
      </c>
      <c r="W1696">
        <v>0</v>
      </c>
      <c r="X1696" t="str">
        <v/>
      </c>
    </row>
    <row r="1697">
      <c r="A1697" t="str">
        <v>AutoTable</v>
      </c>
      <c r="D1697" t="str">
        <v>400-9FR</v>
      </c>
      <c r="E1697" t="str">
        <v>CH. Ø8 20 COMÈTES FRISSON X 9</v>
      </c>
      <c r="F1697" t="str">
        <v>1</v>
      </c>
      <c r="G1697" t="str">
        <v>2019</v>
      </c>
      <c r="H1697" t="str">
        <v>CHANDELLE</v>
      </c>
      <c r="I1697" t="str">
        <v>COMETE</v>
      </c>
      <c r="J1697">
        <v>8</v>
      </c>
      <c r="K1697" t="str">
        <v>CREPITANT</v>
      </c>
      <c r="L1697" t="str">
        <v>OR</v>
      </c>
      <c r="M1697" t="str">
        <v>CN</v>
      </c>
      <c r="N1697" t="str">
        <v>F2</v>
      </c>
      <c r="O1697" t="str">
        <v>1.4G</v>
      </c>
      <c r="P1697" t="str">
        <v>1008-F2-69254054</v>
      </c>
      <c r="Q1697">
        <v>0.055</v>
      </c>
      <c r="R1697" t="str">
        <v>25</v>
      </c>
      <c r="S1697">
        <v>8</v>
      </c>
      <c r="T1697" t="str">
        <v>F-00000300</v>
      </c>
      <c r="U1697">
        <v>2751</v>
      </c>
      <c r="V1697">
        <v>0.78333</v>
      </c>
      <c r="W1697">
        <v>552</v>
      </c>
      <c r="X1697" t="str">
        <v>https://youtu.be/Rki7O9bqn8M</v>
      </c>
    </row>
    <row r="1698">
      <c r="A1698" t="str">
        <v>AutoTable</v>
      </c>
      <c r="D1698" t="str">
        <v>400-9J</v>
      </c>
      <c r="E1698" t="str">
        <v>CH. Ø8 20 COMÈTES JAUNES X 9</v>
      </c>
      <c r="F1698" t="str">
        <v>1</v>
      </c>
      <c r="G1698" t="str">
        <v>2020</v>
      </c>
      <c r="H1698" t="str">
        <v>CHANDELLE</v>
      </c>
      <c r="I1698" t="str">
        <v>COMETE</v>
      </c>
      <c r="J1698">
        <v>8</v>
      </c>
      <c r="K1698" t="str">
        <v>COMETE</v>
      </c>
      <c r="L1698" t="str">
        <v>JAUNE</v>
      </c>
      <c r="M1698" t="str">
        <v>CN</v>
      </c>
      <c r="N1698" t="str">
        <v>F2</v>
      </c>
      <c r="O1698" t="str">
        <v>1.4G</v>
      </c>
      <c r="P1698" t="str">
        <v>1008-F2-69254054</v>
      </c>
      <c r="Q1698">
        <v>0.055</v>
      </c>
      <c r="R1698" t="str">
        <v>25</v>
      </c>
      <c r="S1698">
        <v>8</v>
      </c>
      <c r="T1698" t="str">
        <v>F-00000300</v>
      </c>
      <c r="U1698">
        <v>2998</v>
      </c>
      <c r="V1698">
        <v>0.78383</v>
      </c>
      <c r="W1698">
        <v>0</v>
      </c>
      <c r="X1698" t="str">
        <v>https://youtu.be/aegs6OOYklA</v>
      </c>
    </row>
    <row r="1699">
      <c r="A1699" t="str">
        <v>AutoTable</v>
      </c>
      <c r="D1699" t="str">
        <v>400-9M</v>
      </c>
      <c r="E1699" t="str">
        <v>CH. Ø8 20 COMÈTES ASSORTIES X 9</v>
      </c>
      <c r="F1699" t="str">
        <v>1</v>
      </c>
      <c r="G1699" t="str">
        <v/>
      </c>
      <c r="H1699" t="str">
        <v>CHANDELLE</v>
      </c>
      <c r="I1699" t="str">
        <v>COMETE</v>
      </c>
      <c r="J1699">
        <v>8</v>
      </c>
      <c r="K1699" t="str">
        <v>COMETE</v>
      </c>
      <c r="L1699" t="str">
        <v>ASSORTI</v>
      </c>
      <c r="M1699" t="str">
        <v>CN</v>
      </c>
      <c r="N1699" t="str">
        <v>F2</v>
      </c>
      <c r="O1699" t="str">
        <v>1.4G</v>
      </c>
      <c r="P1699" t="str">
        <v>1008-F2-69254054</v>
      </c>
      <c r="Q1699">
        <v>0.055</v>
      </c>
      <c r="R1699" t="str">
        <v>25</v>
      </c>
      <c r="S1699">
        <v>8</v>
      </c>
      <c r="T1699" t="str">
        <v>F-00000300</v>
      </c>
      <c r="U1699">
        <v>10810</v>
      </c>
      <c r="V1699">
        <v>0.69383</v>
      </c>
      <c r="W1699">
        <v>0</v>
      </c>
      <c r="X1699" t="str">
        <v>https://youtu.be/iRMFUEkNB9o</v>
      </c>
    </row>
    <row r="1700">
      <c r="A1700" t="str">
        <v>AutoTable</v>
      </c>
      <c r="D1700" t="str">
        <v>400-9R</v>
      </c>
      <c r="E1700" t="str">
        <v>CH. Ø8 20 COMÈTES ROUGES X 9</v>
      </c>
      <c r="F1700" t="str">
        <v>1</v>
      </c>
      <c r="G1700" t="str">
        <v>2019</v>
      </c>
      <c r="H1700" t="str">
        <v>CHANDELLE</v>
      </c>
      <c r="I1700" t="str">
        <v>COMETE</v>
      </c>
      <c r="J1700">
        <v>8</v>
      </c>
      <c r="K1700" t="str">
        <v>COMETE</v>
      </c>
      <c r="L1700" t="str">
        <v>ROUGE</v>
      </c>
      <c r="M1700" t="str">
        <v>CN</v>
      </c>
      <c r="N1700" t="str">
        <v>F2</v>
      </c>
      <c r="O1700" t="str">
        <v>1.4G</v>
      </c>
      <c r="P1700" t="str">
        <v>1008-F2-69254054</v>
      </c>
      <c r="Q1700">
        <v>0.055</v>
      </c>
      <c r="R1700" t="str">
        <v>25</v>
      </c>
      <c r="S1700">
        <v>8</v>
      </c>
      <c r="T1700" t="str">
        <v>F-00000300</v>
      </c>
      <c r="U1700">
        <v>2655</v>
      </c>
      <c r="V1700">
        <v>0.78379</v>
      </c>
      <c r="W1700">
        <v>2</v>
      </c>
      <c r="X1700" t="str">
        <v>https://youtu.be/ZVKdSWQw4tA</v>
      </c>
    </row>
    <row r="1701">
      <c r="A1701" t="str">
        <v>AutoTable</v>
      </c>
      <c r="D1701" t="str">
        <v>43430B</v>
      </c>
      <c r="E1701" t="str">
        <v>CHAND. 30 MM 10 COMÈTES BLEUES</v>
      </c>
      <c r="F1701" t="str">
        <v>ANCIENNES REFS</v>
      </c>
      <c r="G1701" t="str">
        <v/>
      </c>
      <c r="H1701" t="str">
        <v>CHANDELLE</v>
      </c>
      <c r="I1701" t="str">
        <v>COMETE</v>
      </c>
      <c r="J1701">
        <v>30</v>
      </c>
      <c r="K1701" t="str">
        <v>COMETE</v>
      </c>
      <c r="L1701" t="str">
        <v>BLEU</v>
      </c>
      <c r="M1701" t="str">
        <v>EU</v>
      </c>
      <c r="N1701" t="str">
        <v>F4</v>
      </c>
      <c r="O1701" t="str">
        <v>1.4G</v>
      </c>
      <c r="P1701" t="str">
        <v>0589-F4-0044</v>
      </c>
      <c r="Q1701">
        <v>0.207</v>
      </c>
      <c r="R1701" t="str">
        <v>30</v>
      </c>
      <c r="S1701">
        <v>30</v>
      </c>
      <c r="T1701" t="str">
        <v>F-00000270</v>
      </c>
      <c r="U1701">
        <v>0</v>
      </c>
      <c r="V1701">
        <v>10.39</v>
      </c>
      <c r="W1701">
        <v>0</v>
      </c>
      <c r="X1701" t="str">
        <v/>
      </c>
    </row>
    <row r="1702">
      <c r="A1702" t="str">
        <v>AutoTable</v>
      </c>
      <c r="D1702" t="str">
        <v>43430J</v>
      </c>
      <c r="E1702" t="str">
        <v>CHAND. 30 MM 10 COMÈTES JAUNES</v>
      </c>
      <c r="F1702" t="str">
        <v>ANCIENNES REFS</v>
      </c>
      <c r="G1702" t="str">
        <v/>
      </c>
      <c r="H1702" t="str">
        <v>CHANDELLE</v>
      </c>
      <c r="I1702" t="str">
        <v>COMETE</v>
      </c>
      <c r="J1702">
        <v>30</v>
      </c>
      <c r="K1702" t="str">
        <v>COMETE</v>
      </c>
      <c r="L1702" t="str">
        <v>JAUNE</v>
      </c>
      <c r="M1702" t="str">
        <v>EU</v>
      </c>
      <c r="N1702" t="str">
        <v>F4</v>
      </c>
      <c r="O1702" t="str">
        <v>1.4G</v>
      </c>
      <c r="P1702" t="str">
        <v>0589-F4-0044</v>
      </c>
      <c r="Q1702">
        <v>0.207</v>
      </c>
      <c r="R1702" t="str">
        <v>30</v>
      </c>
      <c r="S1702">
        <v>30</v>
      </c>
      <c r="T1702" t="str">
        <v>F-00000270</v>
      </c>
      <c r="U1702">
        <v>0</v>
      </c>
      <c r="V1702">
        <v>9.13</v>
      </c>
      <c r="W1702">
        <v>0</v>
      </c>
      <c r="X1702" t="str">
        <v/>
      </c>
    </row>
    <row r="1703">
      <c r="A1703" t="str">
        <v>AutoTable</v>
      </c>
      <c r="D1703" t="str">
        <v>43430M</v>
      </c>
      <c r="E1703" t="str">
        <v>CH. Ø30 10 COMÈTES ASSORTIES</v>
      </c>
      <c r="F1703" t="str">
        <v>1</v>
      </c>
      <c r="G1703" t="str">
        <v/>
      </c>
      <c r="H1703" t="str">
        <v>CHANDELLE</v>
      </c>
      <c r="I1703" t="str">
        <v>COMETE</v>
      </c>
      <c r="J1703">
        <v>30</v>
      </c>
      <c r="K1703" t="str">
        <v>COMETE</v>
      </c>
      <c r="L1703" t="str">
        <v>ASSORTI</v>
      </c>
      <c r="M1703" t="str">
        <v>EU</v>
      </c>
      <c r="N1703" t="str">
        <v>F4</v>
      </c>
      <c r="O1703" t="str">
        <v>1.4G</v>
      </c>
      <c r="P1703" t="str">
        <v>0589-F4-0044</v>
      </c>
      <c r="Q1703">
        <v>0.207</v>
      </c>
      <c r="R1703" t="str">
        <v>45</v>
      </c>
      <c r="S1703">
        <v>30</v>
      </c>
      <c r="T1703" t="str">
        <v>F-00000270</v>
      </c>
      <c r="U1703">
        <v>0</v>
      </c>
      <c r="V1703">
        <v>10.39</v>
      </c>
      <c r="W1703">
        <v>0</v>
      </c>
      <c r="X1703" t="str">
        <v/>
      </c>
    </row>
    <row r="1704">
      <c r="A1704" t="str">
        <v>AutoTable</v>
      </c>
      <c r="D1704" t="str">
        <v>43430R</v>
      </c>
      <c r="E1704" t="str">
        <v>CH. Ø30 10 COMÈTES ROUGES TRAÎNÉE ARGENT</v>
      </c>
      <c r="F1704" t="str">
        <v>1</v>
      </c>
      <c r="G1704" t="str">
        <v/>
      </c>
      <c r="H1704" t="str">
        <v>CHANDELLE</v>
      </c>
      <c r="I1704" t="str">
        <v>COMETE</v>
      </c>
      <c r="J1704">
        <v>30</v>
      </c>
      <c r="K1704" t="str">
        <v>COMETE</v>
      </c>
      <c r="L1704" t="str">
        <v>ROUGE</v>
      </c>
      <c r="M1704" t="str">
        <v>EU</v>
      </c>
      <c r="N1704" t="str">
        <v>F4</v>
      </c>
      <c r="O1704" t="str">
        <v>1.4G</v>
      </c>
      <c r="P1704" t="str">
        <v>0589-F4-0044</v>
      </c>
      <c r="Q1704">
        <v>0.207</v>
      </c>
      <c r="R1704" t="str">
        <v>45</v>
      </c>
      <c r="S1704">
        <v>30</v>
      </c>
      <c r="T1704" t="str">
        <v>F-00000270</v>
      </c>
      <c r="U1704">
        <v>0</v>
      </c>
      <c r="V1704">
        <v>10.39</v>
      </c>
      <c r="W1704">
        <v>0</v>
      </c>
      <c r="X1704" t="str">
        <v>https://youtu.be/-3DB04Xmf8I</v>
      </c>
    </row>
    <row r="1705">
      <c r="A1705" t="str">
        <v>AutoTable</v>
      </c>
      <c r="D1705" t="str">
        <v>43430SO</v>
      </c>
      <c r="E1705" t="str">
        <v>CH. Ø30 10 COMÈTES SCINTILLANT OR</v>
      </c>
      <c r="F1705" t="str">
        <v>1</v>
      </c>
      <c r="G1705" t="str">
        <v/>
      </c>
      <c r="H1705" t="str">
        <v>CHANDELLE</v>
      </c>
      <c r="I1705" t="str">
        <v>COMETE</v>
      </c>
      <c r="J1705">
        <v>30</v>
      </c>
      <c r="K1705" t="str">
        <v>CLIGNO</v>
      </c>
      <c r="L1705" t="str">
        <v>OR</v>
      </c>
      <c r="M1705" t="str">
        <v>EU</v>
      </c>
      <c r="N1705" t="str">
        <v>F4</v>
      </c>
      <c r="O1705" t="str">
        <v>1.4G</v>
      </c>
      <c r="P1705" t="str">
        <v>0589-F4-0044</v>
      </c>
      <c r="Q1705">
        <v>0.244</v>
      </c>
      <c r="R1705" t="str">
        <v>45</v>
      </c>
      <c r="S1705">
        <v>30</v>
      </c>
      <c r="T1705" t="str">
        <v>F-00000270</v>
      </c>
      <c r="U1705">
        <v>0</v>
      </c>
      <c r="V1705">
        <v>10.39</v>
      </c>
      <c r="W1705">
        <v>0</v>
      </c>
      <c r="X1705" t="str">
        <v/>
      </c>
    </row>
    <row r="1706">
      <c r="A1706" t="str">
        <v>AutoTable</v>
      </c>
      <c r="D1706" t="str">
        <v>43430VE</v>
      </c>
      <c r="E1706" t="str">
        <v>CHAND. 30 MM 10 COMÈTES VERTES</v>
      </c>
      <c r="F1706" t="str">
        <v>ANCIENNES REFS</v>
      </c>
      <c r="G1706" t="str">
        <v/>
      </c>
      <c r="H1706" t="str">
        <v>CHANDELLE</v>
      </c>
      <c r="I1706" t="str">
        <v>COMETE</v>
      </c>
      <c r="J1706">
        <v>30</v>
      </c>
      <c r="K1706" t="str">
        <v>COMETE</v>
      </c>
      <c r="L1706" t="str">
        <v>VERT</v>
      </c>
      <c r="M1706" t="str">
        <v>EU</v>
      </c>
      <c r="N1706" t="str">
        <v>F4</v>
      </c>
      <c r="O1706" t="str">
        <v>1.4G</v>
      </c>
      <c r="P1706" t="str">
        <v>0589-F4-0044</v>
      </c>
      <c r="Q1706">
        <v>0.207</v>
      </c>
      <c r="R1706" t="str">
        <v>30</v>
      </c>
      <c r="S1706">
        <v>30</v>
      </c>
      <c r="T1706" t="str">
        <v>F-00000270</v>
      </c>
      <c r="U1706">
        <v>0</v>
      </c>
      <c r="V1706">
        <v>10.39</v>
      </c>
      <c r="W1706">
        <v>0</v>
      </c>
      <c r="X1706" t="str">
        <v/>
      </c>
    </row>
    <row r="1707">
      <c r="A1707" t="str">
        <v>AutoTable</v>
      </c>
      <c r="D1707" t="str">
        <v>43430VI</v>
      </c>
      <c r="E1707" t="str">
        <v>CH. Ø30 10 COMÈTES VIOLETTES TRAÎNÉE ARGENT</v>
      </c>
      <c r="F1707" t="str">
        <v>1</v>
      </c>
      <c r="G1707" t="str">
        <v/>
      </c>
      <c r="H1707" t="str">
        <v>CHANDELLE</v>
      </c>
      <c r="I1707" t="str">
        <v>COMETE</v>
      </c>
      <c r="J1707">
        <v>30</v>
      </c>
      <c r="K1707" t="str">
        <v>COMETE</v>
      </c>
      <c r="L1707" t="str">
        <v>VIOLET</v>
      </c>
      <c r="M1707" t="str">
        <v>EU</v>
      </c>
      <c r="N1707" t="str">
        <v>F4</v>
      </c>
      <c r="O1707" t="str">
        <v>1.4G</v>
      </c>
      <c r="P1707" t="str">
        <v>0589-F4-0044</v>
      </c>
      <c r="Q1707">
        <v>0.207</v>
      </c>
      <c r="R1707" t="str">
        <v>45</v>
      </c>
      <c r="S1707">
        <v>30</v>
      </c>
      <c r="T1707" t="str">
        <v>F-00000270</v>
      </c>
      <c r="U1707">
        <v>22</v>
      </c>
      <c r="V1707">
        <v>10.39</v>
      </c>
      <c r="W1707">
        <v>0</v>
      </c>
      <c r="X1707" t="str">
        <v>https://youtu.be/LG3FWcgR2i4</v>
      </c>
    </row>
    <row r="1708">
      <c r="A1708" t="str">
        <v>AutoTable</v>
      </c>
      <c r="D1708" t="str">
        <v>43450SO</v>
      </c>
      <c r="E1708" t="str">
        <v>CHAND. 50 MM 8 COMÈTES SCINTILLANT OR</v>
      </c>
      <c r="F1708" t="str">
        <v>ANCIENNES REFS</v>
      </c>
      <c r="G1708" t="str">
        <v/>
      </c>
      <c r="H1708" t="str">
        <v>CHANDELLE</v>
      </c>
      <c r="I1708" t="str">
        <v>COMETE</v>
      </c>
      <c r="J1708">
        <v>50</v>
      </c>
      <c r="K1708" t="str">
        <v>COMETE CLIGNO</v>
      </c>
      <c r="L1708" t="str">
        <v>OR</v>
      </c>
      <c r="M1708" t="str">
        <v>EU</v>
      </c>
      <c r="N1708" t="str">
        <v>F4</v>
      </c>
      <c r="O1708" t="str">
        <v>1.4G</v>
      </c>
      <c r="P1708" t="str">
        <v>0589-F4-0046</v>
      </c>
      <c r="Q1708">
        <v>0.666</v>
      </c>
      <c r="R1708" t="str">
        <v>30</v>
      </c>
      <c r="S1708">
        <v>50</v>
      </c>
      <c r="T1708" t="str">
        <v>F-00000270</v>
      </c>
      <c r="U1708">
        <v>0</v>
      </c>
      <c r="V1708">
        <v>18.75</v>
      </c>
      <c r="W1708">
        <v>0</v>
      </c>
      <c r="X1708" t="str">
        <v/>
      </c>
    </row>
    <row r="1709">
      <c r="A1709" t="str">
        <v>AutoTable</v>
      </c>
      <c r="D1709" t="str">
        <v>43830B/BC/R</v>
      </c>
      <c r="E1709" t="str">
        <v>CH. Ø30  8 COMÈTES BLEU À BLANC À ROUGE</v>
      </c>
      <c r="F1709" t="str">
        <v>1</v>
      </c>
      <c r="G1709" t="str">
        <v/>
      </c>
      <c r="H1709" t="str">
        <v>CHANDELLE</v>
      </c>
      <c r="I1709" t="str">
        <v>COMETE</v>
      </c>
      <c r="J1709">
        <v>30</v>
      </c>
      <c r="K1709" t="str">
        <v>COMETE</v>
      </c>
      <c r="L1709" t="str">
        <v>TRICOLORE</v>
      </c>
      <c r="M1709" t="str">
        <v>EU</v>
      </c>
      <c r="N1709" t="str">
        <v>F4</v>
      </c>
      <c r="O1709" t="str">
        <v>1.3G</v>
      </c>
      <c r="P1709" t="str">
        <v>1008-F4-692246598</v>
      </c>
      <c r="Q1709">
        <v>0.21</v>
      </c>
      <c r="R1709" t="str">
        <v>25</v>
      </c>
      <c r="S1709">
        <v>30</v>
      </c>
      <c r="T1709" t="str">
        <v>F-00000699</v>
      </c>
      <c r="U1709">
        <v>107</v>
      </c>
      <c r="V1709">
        <v>9.97353</v>
      </c>
      <c r="W1709">
        <v>105</v>
      </c>
      <c r="X1709" t="str">
        <v>https://youtu.be/7oLJPDVPDi4</v>
      </c>
    </row>
    <row r="1710">
      <c r="A1710" t="str">
        <v>AutoTable</v>
      </c>
      <c r="D1710" t="str">
        <v>43830B/O</v>
      </c>
      <c r="E1710" t="str">
        <v>CH. Ø30  8 COMÈTES BLEU À ORANGE</v>
      </c>
      <c r="F1710" t="str">
        <v>1</v>
      </c>
      <c r="G1710" t="str">
        <v/>
      </c>
      <c r="H1710" t="str">
        <v>CHANDELLE</v>
      </c>
      <c r="I1710" t="str">
        <v>COMETE</v>
      </c>
      <c r="J1710">
        <v>30</v>
      </c>
      <c r="K1710" t="str">
        <v>CHANGEMENT</v>
      </c>
      <c r="L1710" t="str">
        <v>BLEU</v>
      </c>
      <c r="M1710" t="str">
        <v>EU</v>
      </c>
      <c r="N1710" t="str">
        <v>F4</v>
      </c>
      <c r="O1710" t="str">
        <v>1.3G</v>
      </c>
      <c r="P1710" t="str">
        <v>1008-F4-692246598</v>
      </c>
      <c r="Q1710">
        <v>0.21</v>
      </c>
      <c r="R1710" t="str">
        <v>25</v>
      </c>
      <c r="S1710">
        <v>30</v>
      </c>
      <c r="T1710" t="str">
        <v>F-00000699</v>
      </c>
      <c r="U1710">
        <v>207</v>
      </c>
      <c r="V1710">
        <v>9.97519</v>
      </c>
      <c r="W1710">
        <v>0</v>
      </c>
      <c r="X1710" t="str">
        <v>https://youtu.be/62fBJpT0jSM</v>
      </c>
    </row>
    <row r="1711">
      <c r="A1711" t="str">
        <v>AutoTable</v>
      </c>
      <c r="D1711" t="str">
        <v>43831B/KA</v>
      </c>
      <c r="E1711" t="str">
        <v>CHANDELLES 6 COMETES BLEUES TRAINEE KAMURO</v>
      </c>
      <c r="F1711" t="str">
        <v>SPECIFIC</v>
      </c>
      <c r="G1711" t="str">
        <v/>
      </c>
      <c r="H1711" t="str">
        <v>CHANDELLE</v>
      </c>
      <c r="I1711" t="str">
        <v>COMETE</v>
      </c>
      <c r="J1711">
        <v>30</v>
      </c>
      <c r="K1711" t="str">
        <v>COMETE</v>
      </c>
      <c r="L1711" t="str">
        <v>BLEU</v>
      </c>
      <c r="M1711" t="str">
        <v>EU</v>
      </c>
      <c r="N1711" t="str">
        <v>F4</v>
      </c>
      <c r="O1711" t="str">
        <v>1.4G</v>
      </c>
      <c r="P1711" t="str">
        <v>1008-F4-69246598</v>
      </c>
      <c r="Q1711">
        <v>0.16</v>
      </c>
      <c r="R1711" t="str">
        <v/>
      </c>
      <c r="S1711">
        <v>30</v>
      </c>
      <c r="T1711" t="str">
        <v>F-00000699</v>
      </c>
      <c r="U1711">
        <v>30</v>
      </c>
      <c r="V1711">
        <v>7.2</v>
      </c>
      <c r="W1711">
        <v>17</v>
      </c>
      <c r="X1711" t="str">
        <v/>
      </c>
    </row>
    <row r="1712">
      <c r="A1712" t="str">
        <v>AutoTable</v>
      </c>
      <c r="D1712" t="str">
        <v>48131</v>
      </c>
      <c r="E1712" t="str">
        <v>CH. Ø30 10 COMÈTES KAMURO</v>
      </c>
      <c r="F1712" t="str">
        <v>1</v>
      </c>
      <c r="G1712" t="str">
        <v/>
      </c>
      <c r="H1712" t="str">
        <v>CHANDELLE</v>
      </c>
      <c r="I1712" t="str">
        <v>COMETE</v>
      </c>
      <c r="J1712">
        <v>30</v>
      </c>
      <c r="K1712" t="str">
        <v>PLEUREUR</v>
      </c>
      <c r="L1712" t="str">
        <v>KAMURO</v>
      </c>
      <c r="M1712" t="str">
        <v>EU</v>
      </c>
      <c r="N1712" t="str">
        <v>F4</v>
      </c>
      <c r="O1712" t="str">
        <v>1.4G</v>
      </c>
      <c r="P1712" t="str">
        <v>0163-F4-1227</v>
      </c>
      <c r="Q1712">
        <v>0.243</v>
      </c>
      <c r="R1712" t="str">
        <v>36</v>
      </c>
      <c r="S1712">
        <v>30</v>
      </c>
      <c r="T1712" t="str">
        <v>F-00000211</v>
      </c>
      <c r="U1712">
        <v>15</v>
      </c>
      <c r="V1712">
        <v>11.75</v>
      </c>
      <c r="W1712">
        <v>0</v>
      </c>
      <c r="X1712" t="str">
        <v>https://youtu.be/5jSE5xBKp7U</v>
      </c>
    </row>
    <row r="1713">
      <c r="A1713" t="str">
        <v>AutoTable</v>
      </c>
      <c r="D1713" t="str">
        <v>30065-56CE</v>
      </c>
      <c r="E1713" t="str">
        <v>CHAND. 65 MM 8 CERCLES ROUGES</v>
      </c>
      <c r="F1713" t="str">
        <v>ANCIENNES REFS</v>
      </c>
      <c r="G1713" t="str">
        <v/>
      </c>
      <c r="H1713" t="str">
        <v>CHANDELLE</v>
      </c>
      <c r="I1713" t="str">
        <v>DROITE</v>
      </c>
      <c r="J1713">
        <v>65</v>
      </c>
      <c r="K1713" t="str">
        <v>GEOMETRIE CERCLE</v>
      </c>
      <c r="L1713" t="str">
        <v>ROUGE</v>
      </c>
      <c r="M1713" t="str">
        <v>CN</v>
      </c>
      <c r="N1713" t="str">
        <v>F4</v>
      </c>
      <c r="O1713" t="str">
        <v>1.3G</v>
      </c>
      <c r="P1713" t="str">
        <v>1008-F4-69245798</v>
      </c>
      <c r="Q1713">
        <v>0.493</v>
      </c>
      <c r="R1713" t="str">
        <v>30</v>
      </c>
      <c r="S1713">
        <v>65</v>
      </c>
      <c r="T1713" t="str">
        <v>F-00000262</v>
      </c>
      <c r="U1713">
        <v>0</v>
      </c>
      <c r="V1713">
        <v>8.4</v>
      </c>
      <c r="W1713">
        <v>0</v>
      </c>
      <c r="X1713" t="str">
        <v/>
      </c>
    </row>
    <row r="1714">
      <c r="A1714" t="str">
        <v>AutoTable</v>
      </c>
      <c r="D1714" t="str">
        <v>30075-02CE</v>
      </c>
      <c r="E1714" t="str">
        <v>CHAND. 75 MM 6 BOMBES BLEUES</v>
      </c>
      <c r="F1714" t="str">
        <v>OPPORTUNITE</v>
      </c>
      <c r="G1714" t="str">
        <v/>
      </c>
      <c r="H1714" t="str">
        <v>CHANDELLE</v>
      </c>
      <c r="I1714" t="str">
        <v>DROITE</v>
      </c>
      <c r="J1714">
        <v>75</v>
      </c>
      <c r="K1714" t="str">
        <v>BOMBE</v>
      </c>
      <c r="L1714" t="str">
        <v>BLEU</v>
      </c>
      <c r="M1714" t="str">
        <v>CN</v>
      </c>
      <c r="N1714" t="str">
        <v>F4</v>
      </c>
      <c r="O1714" t="str">
        <v>1.3G</v>
      </c>
      <c r="P1714" t="str">
        <v>1008-F4-69245799</v>
      </c>
      <c r="Q1714">
        <v>0.879</v>
      </c>
      <c r="R1714" t="str">
        <v>27</v>
      </c>
      <c r="S1714">
        <v>75</v>
      </c>
      <c r="T1714" t="str">
        <v>F-00000262</v>
      </c>
      <c r="U1714">
        <v>34</v>
      </c>
      <c r="V1714">
        <v>10.92</v>
      </c>
      <c r="W1714">
        <v>34</v>
      </c>
      <c r="X1714" t="str">
        <v/>
      </c>
    </row>
    <row r="1715">
      <c r="A1715" t="str">
        <v>AutoTable</v>
      </c>
      <c r="D1715" t="str">
        <v>30075-05CE</v>
      </c>
      <c r="E1715" t="str">
        <v>CHAND. 75 MM 6 BOMBES VERTES</v>
      </c>
      <c r="F1715" t="str">
        <v>OPPORTUNITE</v>
      </c>
      <c r="G1715" t="str">
        <v/>
      </c>
      <c r="H1715" t="str">
        <v>CHANDELLE</v>
      </c>
      <c r="I1715" t="str">
        <v>DROITE</v>
      </c>
      <c r="J1715">
        <v>75</v>
      </c>
      <c r="K1715" t="str">
        <v>BOMBE</v>
      </c>
      <c r="L1715" t="str">
        <v>VERT</v>
      </c>
      <c r="M1715" t="str">
        <v>CN</v>
      </c>
      <c r="N1715" t="str">
        <v>F4</v>
      </c>
      <c r="O1715" t="str">
        <v>1.3G</v>
      </c>
      <c r="P1715" t="str">
        <v>1008-F4-69245799</v>
      </c>
      <c r="Q1715">
        <v>0.879</v>
      </c>
      <c r="R1715" t="str">
        <v>27</v>
      </c>
      <c r="S1715">
        <v>75</v>
      </c>
      <c r="T1715" t="str">
        <v>F-00000262</v>
      </c>
      <c r="U1715">
        <v>44</v>
      </c>
      <c r="V1715">
        <v>10.92</v>
      </c>
      <c r="W1715">
        <v>36</v>
      </c>
      <c r="X1715" t="str">
        <v/>
      </c>
    </row>
    <row r="1716">
      <c r="A1716" t="str">
        <v>AutoTable</v>
      </c>
      <c r="D1716" t="str">
        <v>30075-06CE</v>
      </c>
      <c r="E1716" t="str">
        <v>CHAND. 75 MM 6 BOMBES ROUGES</v>
      </c>
      <c r="F1716" t="str">
        <v>OPPORTUNITE</v>
      </c>
      <c r="G1716" t="str">
        <v/>
      </c>
      <c r="H1716" t="str">
        <v>CHANDELLE</v>
      </c>
      <c r="I1716" t="str">
        <v>DROITE</v>
      </c>
      <c r="J1716">
        <v>75</v>
      </c>
      <c r="K1716" t="str">
        <v>BOMBE</v>
      </c>
      <c r="L1716" t="str">
        <v>ROUGE</v>
      </c>
      <c r="M1716" t="str">
        <v>CN</v>
      </c>
      <c r="N1716" t="str">
        <v>F4</v>
      </c>
      <c r="O1716" t="str">
        <v>1.3G</v>
      </c>
      <c r="P1716" t="str">
        <v>1008-F4-69245799</v>
      </c>
      <c r="Q1716">
        <v>0.879</v>
      </c>
      <c r="R1716" t="str">
        <v>27</v>
      </c>
      <c r="S1716">
        <v>75</v>
      </c>
      <c r="T1716" t="str">
        <v>F-00000262</v>
      </c>
      <c r="U1716">
        <v>16</v>
      </c>
      <c r="V1716">
        <v>10.92</v>
      </c>
      <c r="W1716">
        <v>16</v>
      </c>
      <c r="X1716" t="str">
        <v/>
      </c>
    </row>
    <row r="1717">
      <c r="A1717" t="str">
        <v>AutoTable</v>
      </c>
      <c r="D1717" t="str">
        <v>30075-25</v>
      </c>
      <c r="E1717" t="str">
        <v>CHAND.75 MM 6 BBES VIOLETTES AD/CH/62494 K4</v>
      </c>
      <c r="F1717" t="str">
        <v>ANCIENNES REFS</v>
      </c>
      <c r="G1717" t="str">
        <v/>
      </c>
      <c r="H1717" t="str">
        <v>CHANDELLE</v>
      </c>
      <c r="I1717" t="str">
        <v>DROITE</v>
      </c>
      <c r="J1717">
        <v>75</v>
      </c>
      <c r="K1717" t="str">
        <v/>
      </c>
      <c r="L1717" t="str">
        <v/>
      </c>
      <c r="M1717" t="str">
        <v>CN</v>
      </c>
      <c r="N1717" t="str">
        <v>K4</v>
      </c>
      <c r="O1717" t="str">
        <v>1.3G</v>
      </c>
      <c r="P1717" t="str">
        <v>AD/CH/62494</v>
      </c>
      <c r="Q1717">
        <v>0.879</v>
      </c>
      <c r="R1717" t="str">
        <v>27</v>
      </c>
      <c r="S1717">
        <v>120</v>
      </c>
      <c r="T1717" t="str">
        <v>F-00000262</v>
      </c>
      <c r="U1717">
        <v>0</v>
      </c>
      <c r="V1717">
        <v>8.98</v>
      </c>
      <c r="W1717">
        <v>0</v>
      </c>
      <c r="X1717" t="str">
        <v/>
      </c>
    </row>
    <row r="1718">
      <c r="A1718" t="str">
        <v>AutoTable</v>
      </c>
      <c r="D1718" t="str">
        <v>30075-42CE</v>
      </c>
      <c r="E1718" t="str">
        <v>CHAND. 75 MM 6 BOMBES FRISSON</v>
      </c>
      <c r="F1718" t="str">
        <v>ANCIENNES REFS</v>
      </c>
      <c r="G1718" t="str">
        <v/>
      </c>
      <c r="H1718" t="str">
        <v>CHANDELLE</v>
      </c>
      <c r="I1718" t="str">
        <v>DROITE</v>
      </c>
      <c r="J1718">
        <v>75</v>
      </c>
      <c r="K1718" t="str">
        <v>BOMBE</v>
      </c>
      <c r="L1718" t="str">
        <v>FRISSON</v>
      </c>
      <c r="M1718" t="str">
        <v>CN</v>
      </c>
      <c r="N1718" t="str">
        <v>F4</v>
      </c>
      <c r="O1718" t="str">
        <v>1.3G</v>
      </c>
      <c r="P1718" t="str">
        <v>1008-F4-69245799</v>
      </c>
      <c r="Q1718">
        <v>0.879</v>
      </c>
      <c r="R1718" t="str">
        <v>27</v>
      </c>
      <c r="S1718">
        <v>75</v>
      </c>
      <c r="T1718" t="str">
        <v>F-00000262</v>
      </c>
      <c r="U1718">
        <v>0</v>
      </c>
      <c r="V1718">
        <v>10.92</v>
      </c>
      <c r="W1718">
        <v>0</v>
      </c>
      <c r="X1718" t="str">
        <v/>
      </c>
    </row>
    <row r="1719">
      <c r="A1719" t="str">
        <v>AutoTable</v>
      </c>
      <c r="D1719" t="str">
        <v>30075-68CE</v>
      </c>
      <c r="E1719" t="str">
        <v>CHAND. 75 MM 6 BOMBES ASSORTIES 1</v>
      </c>
      <c r="F1719" t="str">
        <v>ANCIENNES REFS</v>
      </c>
      <c r="G1719" t="str">
        <v/>
      </c>
      <c r="H1719" t="str">
        <v>CHANDELLE</v>
      </c>
      <c r="I1719" t="str">
        <v>DROITE</v>
      </c>
      <c r="J1719">
        <v>75</v>
      </c>
      <c r="K1719" t="str">
        <v>BOMBE</v>
      </c>
      <c r="L1719" t="str">
        <v>ASSORTI</v>
      </c>
      <c r="M1719" t="str">
        <v>CN</v>
      </c>
      <c r="N1719" t="str">
        <v>F4</v>
      </c>
      <c r="O1719" t="str">
        <v>1.3G</v>
      </c>
      <c r="P1719" t="str">
        <v>1008-F4-69245799</v>
      </c>
      <c r="Q1719">
        <v>0.879</v>
      </c>
      <c r="R1719" t="str">
        <v>27</v>
      </c>
      <c r="S1719">
        <v>75</v>
      </c>
      <c r="T1719" t="str">
        <v>F-00000262</v>
      </c>
      <c r="U1719">
        <v>0</v>
      </c>
      <c r="V1719">
        <v>10.92</v>
      </c>
      <c r="W1719">
        <v>0</v>
      </c>
      <c r="X1719" t="str">
        <v/>
      </c>
    </row>
    <row r="1720">
      <c r="A1720" t="str">
        <v>AutoTable</v>
      </c>
      <c r="D1720" t="str">
        <v>30075-69CE</v>
      </c>
      <c r="E1720" t="str">
        <v>CHAND. 75 MM 6 BOMBES ASSORTIES 2</v>
      </c>
      <c r="F1720" t="str">
        <v>ANCIENNES REFS</v>
      </c>
      <c r="G1720" t="str">
        <v/>
      </c>
      <c r="H1720" t="str">
        <v>CHANDELLE</v>
      </c>
      <c r="I1720" t="str">
        <v>DROITE</v>
      </c>
      <c r="J1720">
        <v>75</v>
      </c>
      <c r="K1720" t="str">
        <v>BOMBE</v>
      </c>
      <c r="L1720" t="str">
        <v>ASSORTI</v>
      </c>
      <c r="M1720" t="str">
        <v>CN</v>
      </c>
      <c r="N1720" t="str">
        <v>F4</v>
      </c>
      <c r="O1720" t="str">
        <v>1.3G</v>
      </c>
      <c r="P1720" t="str">
        <v>1008-F4-69245799</v>
      </c>
      <c r="Q1720">
        <v>0.879</v>
      </c>
      <c r="R1720" t="str">
        <v>27</v>
      </c>
      <c r="S1720">
        <v>75</v>
      </c>
      <c r="T1720" t="str">
        <v>F-00000262</v>
      </c>
      <c r="U1720">
        <v>0</v>
      </c>
      <c r="V1720">
        <v>10.92</v>
      </c>
      <c r="W1720">
        <v>0</v>
      </c>
      <c r="X1720" t="str">
        <v/>
      </c>
    </row>
    <row r="1721">
      <c r="A1721" t="str">
        <v>AutoTable</v>
      </c>
      <c r="D1721" t="str">
        <v>30075-70CE</v>
      </c>
      <c r="E1721" t="str">
        <v>CHAND. 75 MM 6 BOMBES TRICOLORES</v>
      </c>
      <c r="F1721" t="str">
        <v>OPPORTUNITE</v>
      </c>
      <c r="G1721" t="str">
        <v/>
      </c>
      <c r="H1721" t="str">
        <v>CHANDELLE</v>
      </c>
      <c r="I1721" t="str">
        <v>DROITE</v>
      </c>
      <c r="J1721">
        <v>75</v>
      </c>
      <c r="K1721" t="str">
        <v>BOMBE</v>
      </c>
      <c r="L1721" t="str">
        <v>TRICOLORE</v>
      </c>
      <c r="M1721" t="str">
        <v>CN</v>
      </c>
      <c r="N1721" t="str">
        <v>F4</v>
      </c>
      <c r="O1721" t="str">
        <v>1.3G</v>
      </c>
      <c r="P1721" t="str">
        <v>1008-F4-69245799</v>
      </c>
      <c r="Q1721">
        <v>0.879</v>
      </c>
      <c r="R1721" t="str">
        <v>27</v>
      </c>
      <c r="S1721">
        <v>75</v>
      </c>
      <c r="T1721" t="str">
        <v>F-00000262</v>
      </c>
      <c r="U1721">
        <v>14</v>
      </c>
      <c r="V1721">
        <v>10.92</v>
      </c>
      <c r="W1721">
        <v>2</v>
      </c>
      <c r="X1721" t="str">
        <v/>
      </c>
    </row>
    <row r="1722">
      <c r="A1722" t="str">
        <v>AutoTable</v>
      </c>
      <c r="D1722" t="str">
        <v>30075-81CE</v>
      </c>
      <c r="E1722" t="str">
        <v>CHAND. 75 MM 6 BOMBES FILET D OR</v>
      </c>
      <c r="F1722" t="str">
        <v>ANCIENNES REFS</v>
      </c>
      <c r="G1722" t="str">
        <v/>
      </c>
      <c r="H1722" t="str">
        <v>CHANDELLE</v>
      </c>
      <c r="I1722" t="str">
        <v>DROITE</v>
      </c>
      <c r="J1722">
        <v>75</v>
      </c>
      <c r="K1722" t="str">
        <v>BOMBE</v>
      </c>
      <c r="L1722" t="str">
        <v>OR</v>
      </c>
      <c r="M1722" t="str">
        <v>CN</v>
      </c>
      <c r="N1722" t="str">
        <v>F4</v>
      </c>
      <c r="O1722" t="str">
        <v>1.3G</v>
      </c>
      <c r="P1722" t="str">
        <v>1008-F4-69245799</v>
      </c>
      <c r="Q1722">
        <v>0.879</v>
      </c>
      <c r="R1722" t="str">
        <v>27</v>
      </c>
      <c r="S1722">
        <v>75</v>
      </c>
      <c r="T1722" t="str">
        <v>F-00000262</v>
      </c>
      <c r="U1722">
        <v>0</v>
      </c>
      <c r="V1722">
        <v>10.92</v>
      </c>
      <c r="W1722">
        <v>0</v>
      </c>
      <c r="X1722" t="str">
        <v/>
      </c>
    </row>
    <row r="1723">
      <c r="A1723" t="str">
        <v>AutoTable</v>
      </c>
      <c r="D1723" t="str">
        <v>30075-89CE</v>
      </c>
      <c r="E1723" t="str">
        <v>CHAND. 75 MM 6 BOMBES FILET D'ARGENT</v>
      </c>
      <c r="F1723" t="str">
        <v>ANCIENNES REFS</v>
      </c>
      <c r="G1723" t="str">
        <v/>
      </c>
      <c r="H1723" t="str">
        <v>CHANDELLE</v>
      </c>
      <c r="I1723" t="str">
        <v>DROITE</v>
      </c>
      <c r="J1723">
        <v>75</v>
      </c>
      <c r="K1723" t="str">
        <v>BOMBE</v>
      </c>
      <c r="L1723" t="str">
        <v>ARGENT</v>
      </c>
      <c r="M1723" t="str">
        <v>CN</v>
      </c>
      <c r="N1723" t="str">
        <v>F4</v>
      </c>
      <c r="O1723" t="str">
        <v>1.3G</v>
      </c>
      <c r="P1723" t="str">
        <v>1008-F4-69245799</v>
      </c>
      <c r="Q1723">
        <v>0.879</v>
      </c>
      <c r="R1723" t="str">
        <v>27</v>
      </c>
      <c r="S1723">
        <v>75</v>
      </c>
      <c r="T1723" t="str">
        <v>F-00000262</v>
      </c>
      <c r="U1723">
        <v>0</v>
      </c>
      <c r="V1723">
        <v>10.92</v>
      </c>
      <c r="W1723">
        <v>0</v>
      </c>
      <c r="X1723" t="str">
        <v/>
      </c>
    </row>
    <row r="1724">
      <c r="A1724" t="str">
        <v>AutoTable</v>
      </c>
      <c r="D1724" t="str">
        <v>30237CE</v>
      </c>
      <c r="E1724" t="str">
        <v>CHAND. 40 MM 8 COMETES BLEUES</v>
      </c>
      <c r="F1724" t="str">
        <v>ANCIENNES REFS</v>
      </c>
      <c r="G1724" t="str">
        <v/>
      </c>
      <c r="H1724" t="str">
        <v>CHANDELLE</v>
      </c>
      <c r="I1724" t="str">
        <v>DROITE</v>
      </c>
      <c r="J1724">
        <v>37</v>
      </c>
      <c r="K1724" t="str">
        <v>COMETE</v>
      </c>
      <c r="L1724" t="str">
        <v>BLEU</v>
      </c>
      <c r="M1724" t="str">
        <v>CN</v>
      </c>
      <c r="N1724" t="str">
        <v>F4</v>
      </c>
      <c r="O1724" t="str">
        <v>1.4G</v>
      </c>
      <c r="P1724" t="str">
        <v>1008-F4-69245791</v>
      </c>
      <c r="Q1724">
        <v>0.277</v>
      </c>
      <c r="R1724" t="str">
        <v>30</v>
      </c>
      <c r="S1724">
        <v>50</v>
      </c>
      <c r="T1724" t="str">
        <v>F-00000262</v>
      </c>
      <c r="U1724">
        <v>0</v>
      </c>
      <c r="V1724">
        <v>1.814</v>
      </c>
      <c r="W1724">
        <v>0</v>
      </c>
      <c r="X1724" t="str">
        <v/>
      </c>
    </row>
    <row r="1725">
      <c r="A1725" t="str">
        <v>AutoTable</v>
      </c>
      <c r="D1725" t="str">
        <v>30537CE</v>
      </c>
      <c r="E1725" t="str">
        <v>CHAND. 40 MM 8 COMETES VERT TRAINEE ARGENT</v>
      </c>
      <c r="F1725" t="str">
        <v>ANCIENNES REFS</v>
      </c>
      <c r="G1725" t="str">
        <v/>
      </c>
      <c r="H1725" t="str">
        <v>CHANDELLE</v>
      </c>
      <c r="I1725" t="str">
        <v>DROITE</v>
      </c>
      <c r="J1725">
        <v>37</v>
      </c>
      <c r="K1725" t="str">
        <v>COMETE</v>
      </c>
      <c r="L1725" t="str">
        <v>VERT</v>
      </c>
      <c r="M1725" t="str">
        <v>CN</v>
      </c>
      <c r="N1725" t="str">
        <v>F4</v>
      </c>
      <c r="O1725" t="str">
        <v>1.4G</v>
      </c>
      <c r="P1725" t="str">
        <v>1008-F4-69245791</v>
      </c>
      <c r="Q1725">
        <v>0.247</v>
      </c>
      <c r="R1725" t="str">
        <v>30</v>
      </c>
      <c r="S1725">
        <v>50</v>
      </c>
      <c r="T1725" t="str">
        <v>F-00000262</v>
      </c>
      <c r="U1725">
        <v>0</v>
      </c>
      <c r="V1725">
        <v>3.27</v>
      </c>
      <c r="W1725">
        <v>0</v>
      </c>
      <c r="X1725" t="str">
        <v/>
      </c>
    </row>
    <row r="1726">
      <c r="A1726" t="str">
        <v>AutoTable</v>
      </c>
      <c r="D1726" t="str">
        <v>30637CE</v>
      </c>
      <c r="E1726" t="str">
        <v>CHAND. 40 MM 8 COMETES ROUGES TRAINEE ARGENT</v>
      </c>
      <c r="F1726" t="str">
        <v>ANCIENNES REFS</v>
      </c>
      <c r="G1726" t="str">
        <v/>
      </c>
      <c r="H1726" t="str">
        <v>CHANDELLE</v>
      </c>
      <c r="I1726" t="str">
        <v>DROITE</v>
      </c>
      <c r="J1726">
        <v>37</v>
      </c>
      <c r="K1726" t="str">
        <v>COMETE</v>
      </c>
      <c r="L1726" t="str">
        <v>ROUGE</v>
      </c>
      <c r="M1726" t="str">
        <v>CN</v>
      </c>
      <c r="N1726" t="str">
        <v>F4</v>
      </c>
      <c r="O1726" t="str">
        <v>1.4G</v>
      </c>
      <c r="P1726" t="str">
        <v>1008-F4-69245791</v>
      </c>
      <c r="Q1726">
        <v>0.247</v>
      </c>
      <c r="R1726" t="str">
        <v>30</v>
      </c>
      <c r="S1726">
        <v>50</v>
      </c>
      <c r="T1726" t="str">
        <v>F-00000262</v>
      </c>
      <c r="U1726">
        <v>0</v>
      </c>
      <c r="V1726">
        <v>3.13</v>
      </c>
      <c r="W1726">
        <v>0</v>
      </c>
      <c r="X1726" t="str">
        <v/>
      </c>
    </row>
    <row r="1727">
      <c r="A1727" t="str">
        <v>AutoTable</v>
      </c>
      <c r="D1727" t="str">
        <v>30937CE</v>
      </c>
      <c r="E1727" t="str">
        <v>CHAND. 40 MM 8 COMETES ARGENT</v>
      </c>
      <c r="F1727" t="str">
        <v>ANCIENNES REFS</v>
      </c>
      <c r="G1727" t="str">
        <v/>
      </c>
      <c r="H1727" t="str">
        <v>CHANDELLE</v>
      </c>
      <c r="I1727" t="str">
        <v>DROITE</v>
      </c>
      <c r="J1727">
        <v>37</v>
      </c>
      <c r="K1727" t="str">
        <v>COMETE</v>
      </c>
      <c r="L1727" t="str">
        <v>ARGENT</v>
      </c>
      <c r="M1727" t="str">
        <v>CN</v>
      </c>
      <c r="N1727" t="str">
        <v>F4</v>
      </c>
      <c r="O1727" t="str">
        <v>1.4G</v>
      </c>
      <c r="P1727" t="str">
        <v>1008-F4-69245791</v>
      </c>
      <c r="Q1727">
        <v>0.247</v>
      </c>
      <c r="R1727" t="str">
        <v>30</v>
      </c>
      <c r="S1727">
        <v>50</v>
      </c>
      <c r="T1727" t="str">
        <v>F-00000262</v>
      </c>
      <c r="U1727">
        <v>0</v>
      </c>
      <c r="V1727">
        <v>3.024</v>
      </c>
      <c r="W1727">
        <v>0</v>
      </c>
      <c r="X1727" t="str">
        <v/>
      </c>
    </row>
    <row r="1728">
      <c r="A1728" t="str">
        <v>AutoTable</v>
      </c>
      <c r="D1728" t="str">
        <v>31037-27CE</v>
      </c>
      <c r="E1728" t="str">
        <v>CHAND. 40 MM 8 COMETES PAILLETE OR</v>
      </c>
      <c r="F1728" t="str">
        <v>ANCIENNES REFS</v>
      </c>
      <c r="G1728" t="str">
        <v/>
      </c>
      <c r="H1728" t="str">
        <v>CHANDELLE</v>
      </c>
      <c r="I1728" t="str">
        <v>DROITE</v>
      </c>
      <c r="J1728">
        <v>37</v>
      </c>
      <c r="K1728" t="str">
        <v>COMETE CLIGNO</v>
      </c>
      <c r="L1728" t="str">
        <v>OR</v>
      </c>
      <c r="M1728" t="str">
        <v>CN</v>
      </c>
      <c r="N1728" t="str">
        <v>F4</v>
      </c>
      <c r="O1728" t="str">
        <v>1.4G</v>
      </c>
      <c r="P1728" t="str">
        <v>1008-F4-69245791</v>
      </c>
      <c r="Q1728">
        <v>0.234</v>
      </c>
      <c r="R1728" t="str">
        <v>30</v>
      </c>
      <c r="S1728">
        <v>50</v>
      </c>
      <c r="T1728" t="str">
        <v>F-00000262</v>
      </c>
      <c r="U1728">
        <v>0</v>
      </c>
      <c r="V1728">
        <v>3.18</v>
      </c>
      <c r="W1728">
        <v>0</v>
      </c>
      <c r="X1728" t="str">
        <v/>
      </c>
    </row>
    <row r="1729">
      <c r="A1729" t="str">
        <v>AutoTable</v>
      </c>
      <c r="D1729" t="str">
        <v>31037-81CE</v>
      </c>
      <c r="E1729" t="str">
        <v>CHAND. 40 MM 8 COMETES FILET D'OR</v>
      </c>
      <c r="F1729" t="str">
        <v>ANCIENNES REFS</v>
      </c>
      <c r="G1729" t="str">
        <v/>
      </c>
      <c r="H1729" t="str">
        <v>CHANDELLE</v>
      </c>
      <c r="I1729" t="str">
        <v>DROITE</v>
      </c>
      <c r="J1729">
        <v>37</v>
      </c>
      <c r="K1729" t="str">
        <v>COMETE</v>
      </c>
      <c r="L1729" t="str">
        <v>OR</v>
      </c>
      <c r="M1729" t="str">
        <v>CN</v>
      </c>
      <c r="N1729" t="str">
        <v>F4</v>
      </c>
      <c r="O1729" t="str">
        <v>1.4G</v>
      </c>
      <c r="P1729" t="str">
        <v>1008-F4-69245791</v>
      </c>
      <c r="Q1729">
        <v>0.224</v>
      </c>
      <c r="R1729" t="str">
        <v>30</v>
      </c>
      <c r="S1729">
        <v>50</v>
      </c>
      <c r="T1729" t="str">
        <v>F-00000262</v>
      </c>
      <c r="U1729">
        <v>0</v>
      </c>
      <c r="V1729">
        <v>3.024</v>
      </c>
      <c r="W1729">
        <v>0</v>
      </c>
      <c r="X1729" t="str">
        <v/>
      </c>
    </row>
    <row r="1730">
      <c r="A1730" t="str">
        <v>AutoTable</v>
      </c>
      <c r="D1730" t="str">
        <v>32537CE</v>
      </c>
      <c r="E1730" t="str">
        <v>CHAND. 40 MM 8 COMETES VIOLETTES</v>
      </c>
      <c r="F1730" t="str">
        <v>OPPORTUNITE</v>
      </c>
      <c r="G1730" t="str">
        <v/>
      </c>
      <c r="H1730" t="str">
        <v>CHANDELLE</v>
      </c>
      <c r="I1730" t="str">
        <v>DROITE</v>
      </c>
      <c r="J1730">
        <v>37</v>
      </c>
      <c r="K1730" t="str">
        <v>COMETE</v>
      </c>
      <c r="L1730" t="str">
        <v>VIOLET</v>
      </c>
      <c r="M1730" t="str">
        <v>CN</v>
      </c>
      <c r="N1730" t="str">
        <v>F4</v>
      </c>
      <c r="O1730" t="str">
        <v>1.4G</v>
      </c>
      <c r="P1730" t="str">
        <v>1008-F4-69245791</v>
      </c>
      <c r="Q1730">
        <v>0.277</v>
      </c>
      <c r="R1730" t="str">
        <v>30</v>
      </c>
      <c r="S1730">
        <v>50</v>
      </c>
      <c r="T1730" t="str">
        <v>F-00000262</v>
      </c>
      <c r="U1730">
        <v>43</v>
      </c>
      <c r="V1730">
        <v>3.21464</v>
      </c>
      <c r="W1730">
        <v>30</v>
      </c>
      <c r="X1730" t="str">
        <v/>
      </c>
    </row>
    <row r="1731">
      <c r="A1731" t="str">
        <v>AutoTable</v>
      </c>
      <c r="D1731" t="str">
        <v>33537CE</v>
      </c>
      <c r="E1731" t="str">
        <v>CHAND. 40 MM 8 BOMBES CLIGNOTANTES VERTES</v>
      </c>
      <c r="F1731" t="str">
        <v>ANCIENNES REFS</v>
      </c>
      <c r="G1731" t="str">
        <v/>
      </c>
      <c r="H1731" t="str">
        <v>CHANDELLE</v>
      </c>
      <c r="I1731" t="str">
        <v>DROITE</v>
      </c>
      <c r="J1731">
        <v>37</v>
      </c>
      <c r="K1731" t="str">
        <v>BOMBE CLIGNO</v>
      </c>
      <c r="L1731" t="str">
        <v>VERT</v>
      </c>
      <c r="M1731" t="str">
        <v>CN</v>
      </c>
      <c r="N1731" t="str">
        <v>F4</v>
      </c>
      <c r="O1731" t="str">
        <v>1.4G</v>
      </c>
      <c r="P1731" t="str">
        <v>1008-F4-69245790</v>
      </c>
      <c r="Q1731">
        <v>0.212</v>
      </c>
      <c r="R1731" t="str">
        <v>30</v>
      </c>
      <c r="S1731">
        <v>50</v>
      </c>
      <c r="T1731" t="str">
        <v>F-00000262</v>
      </c>
      <c r="U1731">
        <v>0</v>
      </c>
      <c r="V1731">
        <v>3.024</v>
      </c>
      <c r="W1731">
        <v>0</v>
      </c>
      <c r="X1731" t="str">
        <v/>
      </c>
    </row>
    <row r="1732">
      <c r="A1732" t="str">
        <v>AutoTable</v>
      </c>
      <c r="D1732" t="str">
        <v>34237CE</v>
      </c>
      <c r="E1732" t="str">
        <v>CHAND. 40 MM 8 COMETES FRISSON</v>
      </c>
      <c r="F1732" t="str">
        <v>ANCIENNES REFS</v>
      </c>
      <c r="G1732" t="str">
        <v/>
      </c>
      <c r="H1732" t="str">
        <v>CHANDELLE</v>
      </c>
      <c r="I1732" t="str">
        <v>DROITE</v>
      </c>
      <c r="J1732">
        <v>37</v>
      </c>
      <c r="K1732" t="str">
        <v>COMETE</v>
      </c>
      <c r="L1732" t="str">
        <v>FRISSON</v>
      </c>
      <c r="M1732" t="str">
        <v>CN</v>
      </c>
      <c r="N1732" t="str">
        <v>F4</v>
      </c>
      <c r="O1732" t="str">
        <v>1.4G</v>
      </c>
      <c r="P1732" t="str">
        <v>1008-F4-69245791</v>
      </c>
      <c r="Q1732">
        <v>0.247</v>
      </c>
      <c r="R1732" t="str">
        <v>30</v>
      </c>
      <c r="S1732">
        <v>50</v>
      </c>
      <c r="T1732" t="str">
        <v>F-00000262</v>
      </c>
      <c r="U1732">
        <v>0</v>
      </c>
      <c r="V1732">
        <v>3.024</v>
      </c>
      <c r="W1732">
        <v>0</v>
      </c>
      <c r="X1732" t="str">
        <v/>
      </c>
    </row>
    <row r="1733">
      <c r="A1733" t="str">
        <v>AutoTable</v>
      </c>
      <c r="D1733" t="str">
        <v>34637CE</v>
      </c>
      <c r="E1733" t="str">
        <v>CHAND. 40 MM 8 COMETES ROUGES/ FRISSON</v>
      </c>
      <c r="F1733" t="str">
        <v>ANCIENNES REFS</v>
      </c>
      <c r="G1733" t="str">
        <v/>
      </c>
      <c r="H1733" t="str">
        <v>CHANDELLE</v>
      </c>
      <c r="I1733" t="str">
        <v>DROITE</v>
      </c>
      <c r="J1733">
        <v>37</v>
      </c>
      <c r="K1733" t="str">
        <v>COMETE</v>
      </c>
      <c r="L1733" t="str">
        <v>ROUGE</v>
      </c>
      <c r="M1733" t="str">
        <v>CN</v>
      </c>
      <c r="N1733" t="str">
        <v>F4</v>
      </c>
      <c r="O1733" t="str">
        <v>1.4G</v>
      </c>
      <c r="P1733" t="str">
        <v>1008-F4-69245791</v>
      </c>
      <c r="Q1733">
        <v>0.265</v>
      </c>
      <c r="R1733" t="str">
        <v>30</v>
      </c>
      <c r="S1733">
        <v>50</v>
      </c>
      <c r="T1733" t="str">
        <v>F-00000262</v>
      </c>
      <c r="U1733">
        <v>0</v>
      </c>
      <c r="V1733">
        <v>3.02</v>
      </c>
      <c r="W1733">
        <v>0</v>
      </c>
      <c r="X1733" t="str">
        <v/>
      </c>
    </row>
    <row r="1734">
      <c r="A1734" t="str">
        <v>AutoTable</v>
      </c>
      <c r="D1734" t="str">
        <v>34737CE</v>
      </c>
      <c r="E1734" t="str">
        <v>CHAND. 40 MM 8 COMETES OR/ FRISSON</v>
      </c>
      <c r="F1734" t="str">
        <v>ANCIENNES REFS</v>
      </c>
      <c r="G1734" t="str">
        <v/>
      </c>
      <c r="H1734" t="str">
        <v>CHANDELLE</v>
      </c>
      <c r="I1734" t="str">
        <v>DROITE</v>
      </c>
      <c r="J1734">
        <v>37</v>
      </c>
      <c r="K1734" t="str">
        <v>COMETE</v>
      </c>
      <c r="L1734" t="str">
        <v>OR</v>
      </c>
      <c r="M1734" t="str">
        <v>CN</v>
      </c>
      <c r="N1734" t="str">
        <v>F4</v>
      </c>
      <c r="O1734" t="str">
        <v>1.4G</v>
      </c>
      <c r="P1734" t="str">
        <v>1008-F4-69245791</v>
      </c>
      <c r="Q1734">
        <v>0.265</v>
      </c>
      <c r="R1734" t="str">
        <v>30</v>
      </c>
      <c r="S1734">
        <v>50</v>
      </c>
      <c r="T1734" t="str">
        <v>F-00000262</v>
      </c>
      <c r="U1734">
        <v>0</v>
      </c>
      <c r="V1734">
        <v>3.024</v>
      </c>
      <c r="W1734">
        <v>0</v>
      </c>
      <c r="X1734" t="str">
        <v/>
      </c>
    </row>
    <row r="1735">
      <c r="A1735" t="str">
        <v>AutoTable</v>
      </c>
      <c r="D1735" t="str">
        <v>36130CE</v>
      </c>
      <c r="E1735" t="str">
        <v>CHAND 30 MM 8 TRONCS + BOMBES FRISSON</v>
      </c>
      <c r="F1735" t="str">
        <v>ANCIENNES REFS</v>
      </c>
      <c r="G1735" t="str">
        <v/>
      </c>
      <c r="H1735" t="str">
        <v>CHANDELLE</v>
      </c>
      <c r="I1735" t="str">
        <v>DROITE</v>
      </c>
      <c r="J1735">
        <v>30</v>
      </c>
      <c r="K1735" t="str">
        <v>BOMBE TRONC</v>
      </c>
      <c r="L1735" t="str">
        <v>FRISSON</v>
      </c>
      <c r="M1735" t="str">
        <v>CN</v>
      </c>
      <c r="N1735" t="str">
        <v>F3</v>
      </c>
      <c r="O1735" t="str">
        <v>1.4G</v>
      </c>
      <c r="P1735" t="str">
        <v>1008-F3-69245823</v>
      </c>
      <c r="Q1735">
        <v>0.12</v>
      </c>
      <c r="R1735" t="str">
        <v>30</v>
      </c>
      <c r="S1735">
        <v>25</v>
      </c>
      <c r="T1735" t="str">
        <v>F-00000262</v>
      </c>
      <c r="U1735">
        <v>0</v>
      </c>
      <c r="V1735">
        <v>0</v>
      </c>
      <c r="W1735">
        <v>0</v>
      </c>
      <c r="X1735" t="str">
        <v/>
      </c>
    </row>
    <row r="1736">
      <c r="A1736" t="str">
        <v>AutoTable</v>
      </c>
      <c r="D1736" t="str">
        <v>36137CE</v>
      </c>
      <c r="E1736" t="str">
        <v>CHAND. 40 MM 8 TRONC + BOMBES FRISSON</v>
      </c>
      <c r="F1736" t="str">
        <v>ANCIENNES REFS</v>
      </c>
      <c r="G1736" t="str">
        <v/>
      </c>
      <c r="H1736" t="str">
        <v>CHANDELLE</v>
      </c>
      <c r="I1736" t="str">
        <v>DROITE</v>
      </c>
      <c r="J1736">
        <v>37</v>
      </c>
      <c r="K1736" t="str">
        <v>BOMBE TRONC</v>
      </c>
      <c r="L1736" t="str">
        <v>FRISSON</v>
      </c>
      <c r="M1736" t="str">
        <v>CN</v>
      </c>
      <c r="N1736" t="str">
        <v>F4</v>
      </c>
      <c r="O1736" t="str">
        <v>1.4G</v>
      </c>
      <c r="P1736" t="str">
        <v>1008-F4-69245790</v>
      </c>
      <c r="Q1736">
        <v>0.198</v>
      </c>
      <c r="R1736" t="str">
        <v>30</v>
      </c>
      <c r="S1736">
        <v>50</v>
      </c>
      <c r="T1736" t="str">
        <v>F-00000262</v>
      </c>
      <c r="U1736">
        <v>0</v>
      </c>
      <c r="V1736">
        <v>3.025</v>
      </c>
      <c r="W1736">
        <v>0</v>
      </c>
      <c r="X1736" t="str">
        <v/>
      </c>
    </row>
    <row r="1737">
      <c r="A1737" t="str">
        <v>AutoTable</v>
      </c>
      <c r="D1737" t="str">
        <v>36330CE</v>
      </c>
      <c r="E1737" t="str">
        <v>CHAND 30 MM 8 TONC + SERPENTEAUX ARGENT</v>
      </c>
      <c r="F1737" t="str">
        <v>ANCIENNES REFS</v>
      </c>
      <c r="G1737" t="str">
        <v/>
      </c>
      <c r="H1737" t="str">
        <v>CHANDELLE</v>
      </c>
      <c r="I1737" t="str">
        <v>DROITE</v>
      </c>
      <c r="J1737">
        <v>30</v>
      </c>
      <c r="K1737" t="str">
        <v>SPECIAL SERPENTIN</v>
      </c>
      <c r="L1737" t="str">
        <v>ARGENT</v>
      </c>
      <c r="M1737" t="str">
        <v>CN</v>
      </c>
      <c r="N1737" t="str">
        <v>F4</v>
      </c>
      <c r="O1737" t="str">
        <v>1.4G</v>
      </c>
      <c r="P1737" t="str">
        <v>1008-F4-69245822</v>
      </c>
      <c r="Q1737">
        <v>0.187</v>
      </c>
      <c r="R1737" t="str">
        <v>30</v>
      </c>
      <c r="S1737">
        <v>45</v>
      </c>
      <c r="T1737" t="str">
        <v>F-00000262</v>
      </c>
      <c r="U1737">
        <v>0</v>
      </c>
      <c r="V1737">
        <v>2.32571</v>
      </c>
      <c r="W1737">
        <v>0</v>
      </c>
      <c r="X1737" t="str">
        <v/>
      </c>
    </row>
    <row r="1738">
      <c r="A1738" t="str">
        <v>AutoTable</v>
      </c>
      <c r="D1738" t="str">
        <v>36837CE</v>
      </c>
      <c r="E1738" t="str">
        <v>CHAND. 40 MM 8 TRONC + BOMBES VIOLETTES</v>
      </c>
      <c r="F1738" t="str">
        <v>ANCIENNES REFS</v>
      </c>
      <c r="G1738" t="str">
        <v/>
      </c>
      <c r="H1738" t="str">
        <v>CHANDELLE</v>
      </c>
      <c r="I1738" t="str">
        <v>DROITE</v>
      </c>
      <c r="J1738">
        <v>37</v>
      </c>
      <c r="K1738" t="str">
        <v>BOMBE TRONC</v>
      </c>
      <c r="L1738" t="str">
        <v>VIOLET</v>
      </c>
      <c r="M1738" t="str">
        <v>CN</v>
      </c>
      <c r="N1738" t="str">
        <v>F4</v>
      </c>
      <c r="O1738" t="str">
        <v>1.4G</v>
      </c>
      <c r="P1738" t="str">
        <v>1008-F4-69245790</v>
      </c>
      <c r="Q1738">
        <v>0.198</v>
      </c>
      <c r="R1738" t="str">
        <v>30</v>
      </c>
      <c r="S1738">
        <v>50</v>
      </c>
      <c r="T1738" t="str">
        <v>F-00000262</v>
      </c>
      <c r="U1738">
        <v>0</v>
      </c>
      <c r="V1738">
        <v>3.02333</v>
      </c>
      <c r="W1738">
        <v>0</v>
      </c>
      <c r="X1738" t="str">
        <v/>
      </c>
    </row>
    <row r="1739">
      <c r="A1739" t="str">
        <v>AutoTable</v>
      </c>
      <c r="D1739" t="str">
        <v>36937CE</v>
      </c>
      <c r="E1739" t="str">
        <v>CHAND. 40 MM 8 TRONC + BOMBES ARGENT</v>
      </c>
      <c r="F1739" t="str">
        <v>OPPORTUNITE</v>
      </c>
      <c r="G1739" t="str">
        <v/>
      </c>
      <c r="H1739" t="str">
        <v>CHANDELLE</v>
      </c>
      <c r="I1739" t="str">
        <v>DROITE</v>
      </c>
      <c r="J1739">
        <v>37</v>
      </c>
      <c r="K1739" t="str">
        <v>BOMBE TRONC</v>
      </c>
      <c r="L1739" t="str">
        <v>ARGENT</v>
      </c>
      <c r="M1739" t="str">
        <v>CN</v>
      </c>
      <c r="N1739" t="str">
        <v>F4</v>
      </c>
      <c r="O1739" t="str">
        <v>1.4G</v>
      </c>
      <c r="P1739" t="str">
        <v>1008-F4-69245790</v>
      </c>
      <c r="Q1739">
        <v>0.198</v>
      </c>
      <c r="R1739" t="str">
        <v>30</v>
      </c>
      <c r="S1739">
        <v>50</v>
      </c>
      <c r="T1739" t="str">
        <v>F-00000262</v>
      </c>
      <c r="U1739">
        <v>2</v>
      </c>
      <c r="V1739">
        <v>3.055</v>
      </c>
      <c r="W1739">
        <v>0</v>
      </c>
      <c r="X1739" t="str">
        <v/>
      </c>
    </row>
    <row r="1740">
      <c r="A1740" t="str">
        <v>AutoTable</v>
      </c>
      <c r="D1740" t="str">
        <v>38020-01</v>
      </c>
      <c r="E1740" t="str">
        <v>CHAND 20 MM 8 DEPARTS - BOMBETTES FRISSON AVEC TR</v>
      </c>
      <c r="F1740" t="str">
        <v>ANCIENNES REFS</v>
      </c>
      <c r="G1740" t="str">
        <v/>
      </c>
      <c r="H1740" t="str">
        <v>CHANDELLE</v>
      </c>
      <c r="I1740" t="str">
        <v>DROITE</v>
      </c>
      <c r="J1740">
        <v>20</v>
      </c>
      <c r="K1740" t="str">
        <v>BOMBE TRONC</v>
      </c>
      <c r="L1740" t="str">
        <v>FRISSON</v>
      </c>
      <c r="M1740" t="str">
        <v>CN</v>
      </c>
      <c r="N1740" t="str">
        <v>F2</v>
      </c>
      <c r="O1740" t="str">
        <v>1.4G</v>
      </c>
      <c r="P1740" t="str">
        <v>1008-F2-69242596</v>
      </c>
      <c r="Q1740">
        <v>0.043</v>
      </c>
      <c r="R1740" t="str">
        <v>28</v>
      </c>
      <c r="S1740">
        <v>8</v>
      </c>
      <c r="T1740" t="str">
        <v>F-00000300</v>
      </c>
      <c r="U1740">
        <v>0</v>
      </c>
      <c r="V1740">
        <v>0.82589</v>
      </c>
      <c r="W1740">
        <v>0</v>
      </c>
      <c r="X1740" t="str">
        <v/>
      </c>
    </row>
    <row r="1741">
      <c r="A1741" t="str">
        <v>AutoTable</v>
      </c>
      <c r="D1741" t="str">
        <v>38020-02</v>
      </c>
      <c r="E1741" t="str">
        <v>CHAND 20 MM 8 DEPARTS - BOMBETTES BLEUES AVEC TRO</v>
      </c>
      <c r="F1741" t="str">
        <v>ANCIENNES REFS</v>
      </c>
      <c r="G1741" t="str">
        <v/>
      </c>
      <c r="H1741" t="str">
        <v>CHANDELLE</v>
      </c>
      <c r="I1741" t="str">
        <v>DROITE</v>
      </c>
      <c r="J1741">
        <v>20</v>
      </c>
      <c r="K1741" t="str">
        <v>BOMBE TRONC</v>
      </c>
      <c r="L1741" t="str">
        <v>BLEU</v>
      </c>
      <c r="M1741" t="str">
        <v>CN</v>
      </c>
      <c r="N1741" t="str">
        <v>F2</v>
      </c>
      <c r="O1741" t="str">
        <v>1.4G</v>
      </c>
      <c r="P1741" t="str">
        <v>1008-F2-69242596</v>
      </c>
      <c r="Q1741">
        <v>0.043</v>
      </c>
      <c r="R1741" t="str">
        <v>28</v>
      </c>
      <c r="S1741">
        <v>8</v>
      </c>
      <c r="T1741" t="str">
        <v>F-00000300</v>
      </c>
      <c r="U1741">
        <v>0</v>
      </c>
      <c r="V1741">
        <v>0.82587</v>
      </c>
      <c r="W1741">
        <v>0</v>
      </c>
      <c r="X1741" t="str">
        <v/>
      </c>
    </row>
    <row r="1742">
      <c r="A1742" t="str">
        <v>AutoTable</v>
      </c>
      <c r="D1742" t="str">
        <v>38020-06</v>
      </c>
      <c r="E1742" t="str">
        <v>CHAND 20 MM 8 DEPARTS - BOMBETTES ROUGES AVEC TRO</v>
      </c>
      <c r="F1742" t="str">
        <v>ANCIENNES REFS</v>
      </c>
      <c r="G1742" t="str">
        <v/>
      </c>
      <c r="H1742" t="str">
        <v>CHANDELLE</v>
      </c>
      <c r="I1742" t="str">
        <v>DROITE</v>
      </c>
      <c r="J1742">
        <v>20</v>
      </c>
      <c r="K1742" t="str">
        <v>BOMBE TRONC</v>
      </c>
      <c r="L1742" t="str">
        <v>ROUGE</v>
      </c>
      <c r="M1742" t="str">
        <v>CN</v>
      </c>
      <c r="N1742" t="str">
        <v>F2</v>
      </c>
      <c r="O1742" t="str">
        <v>1.4G</v>
      </c>
      <c r="P1742" t="str">
        <v>1008-F2-69242596</v>
      </c>
      <c r="Q1742">
        <v>0.043</v>
      </c>
      <c r="R1742" t="str">
        <v>28</v>
      </c>
      <c r="S1742">
        <v>8</v>
      </c>
      <c r="T1742" t="str">
        <v>F-00000300</v>
      </c>
      <c r="U1742">
        <v>0</v>
      </c>
      <c r="V1742">
        <v>0.825</v>
      </c>
      <c r="W1742">
        <v>0</v>
      </c>
      <c r="X1742" t="str">
        <v/>
      </c>
    </row>
    <row r="1743">
      <c r="A1743" t="str">
        <v>AutoTable</v>
      </c>
      <c r="D1743" t="str">
        <v>38020-08</v>
      </c>
      <c r="E1743" t="str">
        <v>CHAND 20 MM 8 DEPARTS - BOMBETTES MULTICOLORES AV</v>
      </c>
      <c r="F1743" t="str">
        <v>ANCIENNES REFS</v>
      </c>
      <c r="G1743" t="str">
        <v/>
      </c>
      <c r="H1743" t="str">
        <v>CHANDELLE</v>
      </c>
      <c r="I1743" t="str">
        <v>DROITE</v>
      </c>
      <c r="J1743">
        <v>20</v>
      </c>
      <c r="K1743" t="str">
        <v>BOMBE TRONC</v>
      </c>
      <c r="L1743" t="str">
        <v>MULTICOLORE</v>
      </c>
      <c r="M1743" t="str">
        <v>CN</v>
      </c>
      <c r="N1743" t="str">
        <v>F2</v>
      </c>
      <c r="O1743" t="str">
        <v>1.4G</v>
      </c>
      <c r="P1743" t="str">
        <v>1008-F2-69242596</v>
      </c>
      <c r="Q1743">
        <v>0.043</v>
      </c>
      <c r="R1743" t="str">
        <v>28</v>
      </c>
      <c r="S1743">
        <v>8</v>
      </c>
      <c r="T1743" t="str">
        <v>F-00000300</v>
      </c>
      <c r="U1743">
        <v>0</v>
      </c>
      <c r="V1743">
        <v>0.82589</v>
      </c>
      <c r="W1743">
        <v>0</v>
      </c>
      <c r="X1743" t="str">
        <v/>
      </c>
    </row>
    <row r="1744">
      <c r="A1744" t="str">
        <v>AutoTable</v>
      </c>
      <c r="D1744" t="str">
        <v>38020-09</v>
      </c>
      <c r="E1744" t="str">
        <v>CHAND 20 MM 8 DEPARTS - BOMBETTES ARGENT AVEC TRO</v>
      </c>
      <c r="F1744" t="str">
        <v>ANCIENNES REFS</v>
      </c>
      <c r="G1744" t="str">
        <v/>
      </c>
      <c r="H1744" t="str">
        <v>CHANDELLE</v>
      </c>
      <c r="I1744" t="str">
        <v>DROITE</v>
      </c>
      <c r="J1744">
        <v>20</v>
      </c>
      <c r="K1744" t="str">
        <v>BOMBE TRONC</v>
      </c>
      <c r="L1744" t="str">
        <v>ARGENT</v>
      </c>
      <c r="M1744" t="str">
        <v>CN</v>
      </c>
      <c r="N1744" t="str">
        <v>F2</v>
      </c>
      <c r="O1744" t="str">
        <v>1.4G</v>
      </c>
      <c r="P1744" t="str">
        <v>1008-F2-69242596</v>
      </c>
      <c r="Q1744">
        <v>0.043</v>
      </c>
      <c r="R1744" t="str">
        <v>28</v>
      </c>
      <c r="S1744">
        <v>8</v>
      </c>
      <c r="T1744" t="str">
        <v>F-00000300</v>
      </c>
      <c r="U1744">
        <v>0</v>
      </c>
      <c r="V1744">
        <v>0.82571</v>
      </c>
      <c r="W1744">
        <v>0</v>
      </c>
      <c r="X1744" t="str">
        <v/>
      </c>
    </row>
    <row r="1745">
      <c r="A1745" t="str">
        <v>AutoTable</v>
      </c>
      <c r="D1745" t="str">
        <v>38020-19</v>
      </c>
      <c r="E1745" t="str">
        <v>CHAND 20 MM 8 DEPARTS - BOMBETTES PLUIE D'OR AVEC</v>
      </c>
      <c r="F1745" t="str">
        <v>ANCIENNES REFS</v>
      </c>
      <c r="G1745" t="str">
        <v/>
      </c>
      <c r="H1745" t="str">
        <v>CHANDELLE</v>
      </c>
      <c r="I1745" t="str">
        <v>DROITE</v>
      </c>
      <c r="J1745">
        <v>20</v>
      </c>
      <c r="K1745" t="str">
        <v>BOMBE TRONC</v>
      </c>
      <c r="L1745" t="str">
        <v>OR</v>
      </c>
      <c r="M1745" t="str">
        <v>CN</v>
      </c>
      <c r="N1745" t="str">
        <v>F2</v>
      </c>
      <c r="O1745" t="str">
        <v>1.4G</v>
      </c>
      <c r="P1745" t="str">
        <v>1008-F2-69242596</v>
      </c>
      <c r="Q1745">
        <v>0.043</v>
      </c>
      <c r="R1745" t="str">
        <v>28</v>
      </c>
      <c r="S1745">
        <v>8</v>
      </c>
      <c r="T1745" t="str">
        <v>F-00000300</v>
      </c>
      <c r="U1745">
        <v>0</v>
      </c>
      <c r="V1745">
        <v>0.82589</v>
      </c>
      <c r="W1745">
        <v>0</v>
      </c>
      <c r="X1745" t="str">
        <v/>
      </c>
    </row>
    <row r="1746">
      <c r="A1746" t="str">
        <v>AutoTable</v>
      </c>
      <c r="D1746" t="str">
        <v>38025-08</v>
      </c>
      <c r="E1746" t="str">
        <v>CHAND 25 MM 8 DEPARTS - BOMBETTES MULTICOLORE</v>
      </c>
      <c r="F1746" t="str">
        <v>ANCIENNES REFS</v>
      </c>
      <c r="G1746" t="str">
        <v/>
      </c>
      <c r="H1746" t="str">
        <v>CHANDELLE</v>
      </c>
      <c r="I1746" t="str">
        <v>DROITE</v>
      </c>
      <c r="J1746">
        <v>25</v>
      </c>
      <c r="K1746" t="str">
        <v>BOMBE TRONC</v>
      </c>
      <c r="L1746" t="str">
        <v>OR</v>
      </c>
      <c r="M1746" t="str">
        <v>CN</v>
      </c>
      <c r="N1746" t="str">
        <v>F3</v>
      </c>
      <c r="O1746" t="str">
        <v>1.4G</v>
      </c>
      <c r="P1746" t="str">
        <v>1008-F3-69242599</v>
      </c>
      <c r="Q1746">
        <v>0.105</v>
      </c>
      <c r="R1746" t="str">
        <v>30</v>
      </c>
      <c r="S1746">
        <v>25</v>
      </c>
      <c r="T1746" t="str">
        <v>F-00000300</v>
      </c>
      <c r="U1746">
        <v>0</v>
      </c>
      <c r="V1746">
        <v>1.24667</v>
      </c>
      <c r="W1746">
        <v>0</v>
      </c>
      <c r="X1746" t="str">
        <v/>
      </c>
    </row>
    <row r="1747">
      <c r="A1747" t="str">
        <v>AutoTable</v>
      </c>
      <c r="D1747" t="str">
        <v>38025-17</v>
      </c>
      <c r="E1747" t="str">
        <v>CHAND 25 MM 8 DEPARTS - BOMBETTES FRISSON BLANC A</v>
      </c>
      <c r="F1747" t="str">
        <v>OPPORTUNITE</v>
      </c>
      <c r="G1747" t="str">
        <v/>
      </c>
      <c r="H1747" t="str">
        <v>CHANDELLE</v>
      </c>
      <c r="I1747" t="str">
        <v>DROITE</v>
      </c>
      <c r="J1747">
        <v>25</v>
      </c>
      <c r="K1747" t="str">
        <v>BOMBE TRONC</v>
      </c>
      <c r="L1747" t="str">
        <v>FRISSON</v>
      </c>
      <c r="M1747" t="str">
        <v>CN</v>
      </c>
      <c r="N1747" t="str">
        <v>F3</v>
      </c>
      <c r="O1747" t="str">
        <v>1.4G</v>
      </c>
      <c r="P1747" t="str">
        <v>1008-F3-69242599</v>
      </c>
      <c r="Q1747">
        <v>0.105</v>
      </c>
      <c r="R1747" t="str">
        <v>30</v>
      </c>
      <c r="S1747">
        <v>25</v>
      </c>
      <c r="T1747" t="str">
        <v>F-00000300</v>
      </c>
      <c r="U1747">
        <v>0</v>
      </c>
      <c r="V1747">
        <v>1.43667</v>
      </c>
      <c r="W1747">
        <v>0</v>
      </c>
      <c r="X1747" t="str">
        <v/>
      </c>
    </row>
    <row r="1748">
      <c r="A1748" t="str">
        <v>AutoTable</v>
      </c>
      <c r="D1748" t="str">
        <v>38026-05</v>
      </c>
      <c r="E1748" t="str">
        <v>CHAND 25 MM 8 DEPARTS - COMETES VERTES</v>
      </c>
      <c r="F1748" t="str">
        <v>ANCIENNES REFS</v>
      </c>
      <c r="G1748" t="str">
        <v/>
      </c>
      <c r="H1748" t="str">
        <v>CHANDELLE</v>
      </c>
      <c r="I1748" t="str">
        <v>DROITE</v>
      </c>
      <c r="J1748">
        <v>25</v>
      </c>
      <c r="K1748" t="str">
        <v>COMETE</v>
      </c>
      <c r="L1748" t="str">
        <v>VERT</v>
      </c>
      <c r="M1748" t="str">
        <v>CN</v>
      </c>
      <c r="N1748" t="str">
        <v>F3</v>
      </c>
      <c r="O1748" t="str">
        <v>1.4G</v>
      </c>
      <c r="P1748" t="str">
        <v>1008-F3-69242599</v>
      </c>
      <c r="Q1748">
        <v>0.078</v>
      </c>
      <c r="R1748" t="str">
        <v>30</v>
      </c>
      <c r="S1748">
        <v>25</v>
      </c>
      <c r="T1748" t="str">
        <v>F-00000300</v>
      </c>
      <c r="U1748">
        <v>0</v>
      </c>
      <c r="V1748">
        <v>1</v>
      </c>
      <c r="W1748">
        <v>0</v>
      </c>
      <c r="X1748" t="str">
        <v/>
      </c>
    </row>
    <row r="1749">
      <c r="A1749" t="str">
        <v>AutoTable</v>
      </c>
      <c r="D1749" t="str">
        <v>38026-08</v>
      </c>
      <c r="E1749" t="str">
        <v>CHAND 25 MM 8 DEPARTS - COMETES MULTICOLORES</v>
      </c>
      <c r="F1749" t="str">
        <v>ANCIENNES REFS</v>
      </c>
      <c r="G1749" t="str">
        <v/>
      </c>
      <c r="H1749" t="str">
        <v>CHANDELLE</v>
      </c>
      <c r="I1749" t="str">
        <v>DROITE</v>
      </c>
      <c r="J1749">
        <v>25</v>
      </c>
      <c r="K1749" t="str">
        <v>COMETE</v>
      </c>
      <c r="L1749" t="str">
        <v>MULTICOLORE</v>
      </c>
      <c r="M1749" t="str">
        <v>CN</v>
      </c>
      <c r="N1749" t="str">
        <v>F3</v>
      </c>
      <c r="O1749" t="str">
        <v>1.4G</v>
      </c>
      <c r="P1749" t="str">
        <v>1008-F3-69242599</v>
      </c>
      <c r="Q1749">
        <v>0.078</v>
      </c>
      <c r="R1749" t="str">
        <v>30</v>
      </c>
      <c r="S1749">
        <v>25</v>
      </c>
      <c r="T1749" t="str">
        <v>F-00000300</v>
      </c>
      <c r="U1749">
        <v>0</v>
      </c>
      <c r="V1749">
        <v>1.24667</v>
      </c>
      <c r="W1749">
        <v>0</v>
      </c>
      <c r="X1749" t="str">
        <v/>
      </c>
    </row>
    <row r="1750">
      <c r="A1750" t="str">
        <v>AutoTable</v>
      </c>
      <c r="D1750" t="str">
        <v>38026-15</v>
      </c>
      <c r="E1750" t="str">
        <v>CHAND 25 MM 8 DEPARTS - COMETES CLIGNO VERTES</v>
      </c>
      <c r="F1750" t="str">
        <v>ANCIENNES REFS</v>
      </c>
      <c r="G1750" t="str">
        <v/>
      </c>
      <c r="H1750" t="str">
        <v>CHANDELLE</v>
      </c>
      <c r="I1750" t="str">
        <v>DROITE</v>
      </c>
      <c r="J1750">
        <v>25</v>
      </c>
      <c r="K1750" t="str">
        <v>COMETE CLIGNO</v>
      </c>
      <c r="L1750" t="str">
        <v>VERT</v>
      </c>
      <c r="M1750" t="str">
        <v>CN</v>
      </c>
      <c r="N1750" t="str">
        <v>F3</v>
      </c>
      <c r="O1750" t="str">
        <v>1.4G</v>
      </c>
      <c r="P1750" t="str">
        <v>1008-F3-69242599</v>
      </c>
      <c r="Q1750">
        <v>0.078</v>
      </c>
      <c r="R1750" t="str">
        <v>30</v>
      </c>
      <c r="S1750">
        <v>25</v>
      </c>
      <c r="T1750" t="str">
        <v>F-00000232</v>
      </c>
      <c r="U1750">
        <v>0</v>
      </c>
      <c r="V1750">
        <v>1.44</v>
      </c>
      <c r="W1750">
        <v>0</v>
      </c>
      <c r="X1750" t="str">
        <v/>
      </c>
    </row>
    <row r="1751">
      <c r="A1751" t="str">
        <v>AutoTable</v>
      </c>
      <c r="D1751" t="str">
        <v>38031-04</v>
      </c>
      <c r="E1751" t="str">
        <v>CHAND. 30 MM 8 COMÈTES JAUNES</v>
      </c>
      <c r="F1751" t="str">
        <v>OPPORTUNITE</v>
      </c>
      <c r="G1751" t="str">
        <v/>
      </c>
      <c r="H1751" t="str">
        <v>CHANDELLE</v>
      </c>
      <c r="I1751" t="str">
        <v>DROITE</v>
      </c>
      <c r="J1751">
        <v>30</v>
      </c>
      <c r="K1751" t="str">
        <v>COMETE</v>
      </c>
      <c r="L1751" t="str">
        <v>JAUNE</v>
      </c>
      <c r="M1751" t="str">
        <v>CN</v>
      </c>
      <c r="N1751" t="str">
        <v>F3</v>
      </c>
      <c r="O1751" t="str">
        <v>1.4G</v>
      </c>
      <c r="P1751" t="str">
        <v>1008-F3-69242599</v>
      </c>
      <c r="Q1751">
        <v>0.132</v>
      </c>
      <c r="R1751" t="str">
        <v>30</v>
      </c>
      <c r="S1751">
        <v>25</v>
      </c>
      <c r="T1751" t="str">
        <v>F-00000300</v>
      </c>
      <c r="U1751">
        <v>416</v>
      </c>
      <c r="V1751">
        <v>1.78</v>
      </c>
      <c r="W1751">
        <v>30</v>
      </c>
      <c r="X1751" t="str">
        <v/>
      </c>
    </row>
    <row r="1752">
      <c r="A1752" t="str">
        <v>AutoTable</v>
      </c>
      <c r="D1752" t="str">
        <v>38031-05</v>
      </c>
      <c r="E1752" t="str">
        <v>CHAND. 30 MM 8 COMÈTES VERTES</v>
      </c>
      <c r="F1752" t="str">
        <v>OPPORTUNITE</v>
      </c>
      <c r="G1752" t="str">
        <v/>
      </c>
      <c r="H1752" t="str">
        <v>CHANDELLE</v>
      </c>
      <c r="I1752" t="str">
        <v>DROITE</v>
      </c>
      <c r="J1752">
        <v>30</v>
      </c>
      <c r="K1752" t="str">
        <v>COMETE</v>
      </c>
      <c r="L1752" t="str">
        <v>VERT</v>
      </c>
      <c r="M1752" t="str">
        <v>CN</v>
      </c>
      <c r="N1752" t="str">
        <v>F3</v>
      </c>
      <c r="O1752" t="str">
        <v>1.4G</v>
      </c>
      <c r="P1752" t="str">
        <v>1008-F3-69242599</v>
      </c>
      <c r="Q1752">
        <v>0.132</v>
      </c>
      <c r="R1752" t="str">
        <v>30</v>
      </c>
      <c r="S1752">
        <v>25</v>
      </c>
      <c r="T1752" t="str">
        <v>F-00000300</v>
      </c>
      <c r="U1752">
        <v>37</v>
      </c>
      <c r="V1752">
        <v>1.755</v>
      </c>
      <c r="W1752">
        <v>9</v>
      </c>
      <c r="X1752" t="str">
        <v/>
      </c>
    </row>
    <row r="1753">
      <c r="A1753" t="str">
        <v>AutoTable</v>
      </c>
      <c r="D1753" t="str">
        <v>38031-17</v>
      </c>
      <c r="E1753" t="str">
        <v>CHAND. 30 MM 8 COMÈTES FRISSON BLANC</v>
      </c>
      <c r="F1753" t="str">
        <v>OPPORTUNITE</v>
      </c>
      <c r="G1753" t="str">
        <v/>
      </c>
      <c r="H1753" t="str">
        <v>CHANDELLE</v>
      </c>
      <c r="I1753" t="str">
        <v>DROITE</v>
      </c>
      <c r="J1753">
        <v>30</v>
      </c>
      <c r="K1753" t="str">
        <v>COMETE</v>
      </c>
      <c r="L1753" t="str">
        <v>FRISSON</v>
      </c>
      <c r="M1753" t="str">
        <v>CN</v>
      </c>
      <c r="N1753" t="str">
        <v>F3</v>
      </c>
      <c r="O1753" t="str">
        <v>1.4G</v>
      </c>
      <c r="P1753" t="str">
        <v>1008-F3-69242599</v>
      </c>
      <c r="Q1753">
        <v>0.132</v>
      </c>
      <c r="R1753" t="str">
        <v>30</v>
      </c>
      <c r="S1753">
        <v>25</v>
      </c>
      <c r="T1753" t="str">
        <v>F-00000300</v>
      </c>
      <c r="U1753">
        <v>208</v>
      </c>
      <c r="V1753">
        <v>1.75455</v>
      </c>
      <c r="W1753">
        <v>0</v>
      </c>
      <c r="X1753" t="str">
        <v/>
      </c>
    </row>
    <row r="1754">
      <c r="A1754" t="str">
        <v>AutoTable</v>
      </c>
      <c r="D1754" t="str">
        <v>38031-19</v>
      </c>
      <c r="E1754" t="str">
        <v>CHAND 30 MM 8 DEPARTS - COMETES PLUIE D'OR</v>
      </c>
      <c r="F1754" t="str">
        <v>ANCIENNES REFS</v>
      </c>
      <c r="G1754" t="str">
        <v/>
      </c>
      <c r="H1754" t="str">
        <v>CHANDELLE</v>
      </c>
      <c r="I1754" t="str">
        <v>DROITE</v>
      </c>
      <c r="J1754">
        <v>30</v>
      </c>
      <c r="K1754" t="str">
        <v>COMETE</v>
      </c>
      <c r="L1754" t="str">
        <v>OR</v>
      </c>
      <c r="M1754" t="str">
        <v>CN</v>
      </c>
      <c r="N1754" t="str">
        <v>F3</v>
      </c>
      <c r="O1754" t="str">
        <v>1.4G</v>
      </c>
      <c r="P1754" t="str">
        <v>1008-F3-69242599</v>
      </c>
      <c r="Q1754">
        <v>0.132</v>
      </c>
      <c r="R1754" t="str">
        <v>30</v>
      </c>
      <c r="S1754">
        <v>25</v>
      </c>
      <c r="T1754" t="str">
        <v>F-00000300</v>
      </c>
      <c r="U1754">
        <v>0</v>
      </c>
      <c r="V1754">
        <v>1.755</v>
      </c>
      <c r="W1754">
        <v>0</v>
      </c>
      <c r="X1754" t="str">
        <v/>
      </c>
    </row>
    <row r="1755">
      <c r="A1755" t="str">
        <v>AutoTable</v>
      </c>
      <c r="D1755" t="str">
        <v>38032-05</v>
      </c>
      <c r="E1755" t="str">
        <v>CHAND 30 MM 8 DEPARTS - MOSAIQUES VERTES</v>
      </c>
      <c r="F1755" t="str">
        <v>ANCIENNES REFS</v>
      </c>
      <c r="G1755" t="str">
        <v/>
      </c>
      <c r="H1755" t="str">
        <v>CHANDELLE</v>
      </c>
      <c r="I1755" t="str">
        <v>DROITE</v>
      </c>
      <c r="J1755">
        <v>30</v>
      </c>
      <c r="K1755" t="str">
        <v>MOSAIQUE</v>
      </c>
      <c r="L1755" t="str">
        <v>VERT</v>
      </c>
      <c r="M1755" t="str">
        <v>CN</v>
      </c>
      <c r="N1755" t="str">
        <v>F3</v>
      </c>
      <c r="O1755" t="str">
        <v>1.4G</v>
      </c>
      <c r="P1755" t="str">
        <v>1008-F3-69242501</v>
      </c>
      <c r="Q1755">
        <v>0.163</v>
      </c>
      <c r="R1755" t="str">
        <v>30</v>
      </c>
      <c r="S1755">
        <v>25</v>
      </c>
      <c r="T1755" t="str">
        <v>F-00000300</v>
      </c>
      <c r="U1755">
        <v>0</v>
      </c>
      <c r="V1755">
        <v>1.69</v>
      </c>
      <c r="W1755">
        <v>0</v>
      </c>
      <c r="X1755" t="str">
        <v/>
      </c>
    </row>
    <row r="1756">
      <c r="A1756" t="str">
        <v>AutoTable</v>
      </c>
      <c r="D1756" t="str">
        <v>38049-07M</v>
      </c>
      <c r="E1756" t="str">
        <v>CHAND.49 MM 8 DEP. 5 COMETES OR + DETO 1008-F4-</v>
      </c>
      <c r="F1756" t="str">
        <v>ANCIENNES REFS</v>
      </c>
      <c r="G1756" t="str">
        <v/>
      </c>
      <c r="H1756" t="str">
        <v>CHANDELLE</v>
      </c>
      <c r="I1756" t="str">
        <v>DROITE</v>
      </c>
      <c r="J1756">
        <v>50</v>
      </c>
      <c r="K1756" t="str">
        <v/>
      </c>
      <c r="L1756" t="str">
        <v/>
      </c>
      <c r="M1756" t="str">
        <v>CN</v>
      </c>
      <c r="N1756" t="str">
        <v>C4</v>
      </c>
      <c r="O1756" t="str">
        <v>1.4G</v>
      </c>
      <c r="P1756" t="str">
        <v>69242603/2012</v>
      </c>
      <c r="Q1756">
        <v>0.36</v>
      </c>
      <c r="R1756" t="str">
        <v>30</v>
      </c>
      <c r="S1756">
        <v>50</v>
      </c>
      <c r="T1756" t="str">
        <v>F-00000300</v>
      </c>
      <c r="U1756">
        <v>0</v>
      </c>
      <c r="V1756">
        <v>0</v>
      </c>
      <c r="W1756">
        <v>0</v>
      </c>
      <c r="X1756" t="str">
        <v/>
      </c>
    </row>
    <row r="1757">
      <c r="A1757" t="str">
        <v>AutoTable</v>
      </c>
      <c r="D1757" t="str">
        <v>38049-09M</v>
      </c>
      <c r="E1757" t="str">
        <v>CHAND.49 MM 8 DEP. 5 COMETES ARGENT + DETO 1008</v>
      </c>
      <c r="F1757" t="str">
        <v>ANCIENNES REFS</v>
      </c>
      <c r="G1757" t="str">
        <v/>
      </c>
      <c r="H1757" t="str">
        <v>CHANDELLE</v>
      </c>
      <c r="I1757" t="str">
        <v>DROITE</v>
      </c>
      <c r="J1757">
        <v>50</v>
      </c>
      <c r="K1757" t="str">
        <v/>
      </c>
      <c r="L1757" t="str">
        <v/>
      </c>
      <c r="M1757" t="str">
        <v>CN</v>
      </c>
      <c r="N1757" t="str">
        <v>C4</v>
      </c>
      <c r="O1757" t="str">
        <v>1.4G</v>
      </c>
      <c r="P1757" t="str">
        <v>69242603/2012</v>
      </c>
      <c r="Q1757">
        <v>0.36</v>
      </c>
      <c r="R1757" t="str">
        <v>30</v>
      </c>
      <c r="S1757">
        <v>50</v>
      </c>
      <c r="T1757" t="str">
        <v>F-00000300</v>
      </c>
      <c r="U1757">
        <v>0</v>
      </c>
      <c r="V1757">
        <v>0</v>
      </c>
      <c r="W1757">
        <v>0</v>
      </c>
      <c r="X1757" t="str">
        <v/>
      </c>
    </row>
    <row r="1758">
      <c r="A1758" t="str">
        <v>AutoTable</v>
      </c>
      <c r="D1758" t="str">
        <v>38049-10M</v>
      </c>
      <c r="E1758" t="str">
        <v>CHAND.49 MM 8 DEP. 5 COMETES VIOLETTES + DETO 1</v>
      </c>
      <c r="F1758" t="str">
        <v>ANCIENNES REFS</v>
      </c>
      <c r="G1758" t="str">
        <v/>
      </c>
      <c r="H1758" t="str">
        <v>CHANDELLE</v>
      </c>
      <c r="I1758" t="str">
        <v>DROITE</v>
      </c>
      <c r="J1758">
        <v>50</v>
      </c>
      <c r="K1758" t="str">
        <v/>
      </c>
      <c r="L1758" t="str">
        <v/>
      </c>
      <c r="M1758" t="str">
        <v>CN</v>
      </c>
      <c r="N1758" t="str">
        <v>C4</v>
      </c>
      <c r="O1758" t="str">
        <v>1.4G</v>
      </c>
      <c r="P1758" t="str">
        <v>69242603/2012</v>
      </c>
      <c r="Q1758">
        <v>0.36</v>
      </c>
      <c r="R1758" t="str">
        <v>30</v>
      </c>
      <c r="S1758">
        <v>50</v>
      </c>
      <c r="T1758" t="str">
        <v>F-00000300</v>
      </c>
      <c r="U1758">
        <v>0</v>
      </c>
      <c r="V1758">
        <v>0</v>
      </c>
      <c r="W1758">
        <v>0</v>
      </c>
      <c r="X1758" t="str">
        <v/>
      </c>
    </row>
    <row r="1759">
      <c r="A1759" t="str">
        <v>AutoTable</v>
      </c>
      <c r="D1759" t="str">
        <v>40530</v>
      </c>
      <c r="E1759" t="str">
        <v>CHAND. 30 MM 8 BOUQUETS VERTS</v>
      </c>
      <c r="F1759" t="str">
        <v>ANCIENNES REFS</v>
      </c>
      <c r="G1759" t="str">
        <v/>
      </c>
      <c r="H1759" t="str">
        <v>CHANDELLE</v>
      </c>
      <c r="I1759" t="str">
        <v>DROITE</v>
      </c>
      <c r="J1759">
        <v>30</v>
      </c>
      <c r="K1759" t="str">
        <v>BOMBE</v>
      </c>
      <c r="L1759" t="str">
        <v>VERT</v>
      </c>
      <c r="M1759" t="str">
        <v>EU</v>
      </c>
      <c r="N1759" t="str">
        <v>F3</v>
      </c>
      <c r="O1759" t="str">
        <v>1.4G</v>
      </c>
      <c r="P1759" t="str">
        <v>0163-F3-0239</v>
      </c>
      <c r="Q1759">
        <v>0.188</v>
      </c>
      <c r="R1759" t="str">
        <v>30</v>
      </c>
      <c r="S1759">
        <v>25</v>
      </c>
      <c r="T1759" t="str">
        <v>F-00000460</v>
      </c>
      <c r="U1759">
        <v>0</v>
      </c>
      <c r="V1759">
        <v>10.58</v>
      </c>
      <c r="W1759">
        <v>0</v>
      </c>
      <c r="X1759" t="str">
        <v/>
      </c>
    </row>
    <row r="1760">
      <c r="A1760" t="str">
        <v>AutoTable</v>
      </c>
      <c r="D1760" t="str">
        <v>40830</v>
      </c>
      <c r="E1760" t="str">
        <v>CHAND. 30 MM 8 BOUQUETS MULTICOLORE</v>
      </c>
      <c r="F1760" t="str">
        <v>ANCIENNES REFS</v>
      </c>
      <c r="G1760" t="str">
        <v/>
      </c>
      <c r="H1760" t="str">
        <v>CHANDELLE</v>
      </c>
      <c r="I1760" t="str">
        <v>DROITE</v>
      </c>
      <c r="J1760">
        <v>30</v>
      </c>
      <c r="K1760" t="str">
        <v>BOMBE</v>
      </c>
      <c r="L1760" t="str">
        <v>MULTICOLORE</v>
      </c>
      <c r="M1760" t="str">
        <v>EU</v>
      </c>
      <c r="N1760" t="str">
        <v>F3</v>
      </c>
      <c r="O1760" t="str">
        <v>1.4G</v>
      </c>
      <c r="P1760" t="str">
        <v>0163-F3-0239</v>
      </c>
      <c r="Q1760">
        <v>0.188</v>
      </c>
      <c r="R1760" t="str">
        <v>30</v>
      </c>
      <c r="S1760">
        <v>25</v>
      </c>
      <c r="T1760" t="str">
        <v>F-00000460</v>
      </c>
      <c r="U1760">
        <v>0</v>
      </c>
      <c r="V1760">
        <v>10.6</v>
      </c>
      <c r="W1760">
        <v>0</v>
      </c>
      <c r="X1760" t="str">
        <v/>
      </c>
    </row>
    <row r="1761">
      <c r="A1761" t="str">
        <v>AutoTable</v>
      </c>
      <c r="D1761" t="str">
        <v>41430</v>
      </c>
      <c r="E1761" t="str">
        <v>chand 30mm 10 tirs comètes pailletées Jaunes</v>
      </c>
      <c r="F1761" t="str">
        <v>SPECIFIC</v>
      </c>
      <c r="G1761" t="str">
        <v/>
      </c>
      <c r="H1761" t="str">
        <v>CHANDELLE</v>
      </c>
      <c r="I1761" t="str">
        <v>DROITE</v>
      </c>
      <c r="J1761">
        <v>30</v>
      </c>
      <c r="K1761" t="str">
        <v>COMETE</v>
      </c>
      <c r="L1761" t="str">
        <v>JAUNE</v>
      </c>
      <c r="M1761" t="str">
        <v>EU</v>
      </c>
      <c r="N1761" t="str">
        <v>F3</v>
      </c>
      <c r="O1761" t="str">
        <v>1.4G</v>
      </c>
      <c r="P1761" t="str">
        <v>1643-F4-1227</v>
      </c>
      <c r="Q1761">
        <v>0.212</v>
      </c>
      <c r="R1761" t="str">
        <v>36</v>
      </c>
      <c r="S1761">
        <v>30</v>
      </c>
      <c r="T1761" t="str">
        <v>F-00000211</v>
      </c>
      <c r="U1761">
        <v>0</v>
      </c>
      <c r="V1761">
        <v>0</v>
      </c>
      <c r="W1761">
        <v>22</v>
      </c>
      <c r="X1761" t="str">
        <v/>
      </c>
    </row>
    <row r="1762">
      <c r="A1762" t="str">
        <v>AutoTable</v>
      </c>
      <c r="D1762" t="str">
        <v>41730</v>
      </c>
      <c r="E1762" t="str">
        <v>Chandelle 30mm 10 tirs comètes pailletées argr</v>
      </c>
      <c r="F1762" t="str">
        <v>SPECIFIC</v>
      </c>
      <c r="G1762" t="str">
        <v/>
      </c>
      <c r="H1762" t="str">
        <v>CHANDELLE</v>
      </c>
      <c r="I1762" t="str">
        <v>DROITE</v>
      </c>
      <c r="J1762">
        <v>30</v>
      </c>
      <c r="K1762" t="str">
        <v>COMETE</v>
      </c>
      <c r="L1762" t="str">
        <v>ARGENT</v>
      </c>
      <c r="M1762" t="str">
        <v>EU</v>
      </c>
      <c r="N1762" t="str">
        <v>F3</v>
      </c>
      <c r="O1762" t="str">
        <v>1.4G</v>
      </c>
      <c r="P1762" t="str">
        <v>0163-F4-1227</v>
      </c>
      <c r="Q1762">
        <v>0.212</v>
      </c>
      <c r="R1762" t="str">
        <v>36</v>
      </c>
      <c r="S1762">
        <v>30</v>
      </c>
      <c r="T1762" t="str">
        <v>F-00000211</v>
      </c>
      <c r="U1762">
        <v>0</v>
      </c>
      <c r="V1762">
        <v>0</v>
      </c>
      <c r="W1762">
        <v>10</v>
      </c>
      <c r="X1762" t="str">
        <v/>
      </c>
    </row>
    <row r="1763">
      <c r="A1763" t="str">
        <v>AutoTable</v>
      </c>
      <c r="D1763" t="str">
        <v>42030</v>
      </c>
      <c r="E1763" t="str">
        <v>chandelles 30mm 10 tirs comètes ruban cligno rose</v>
      </c>
      <c r="F1763" t="str">
        <v>SPECIFIC</v>
      </c>
      <c r="G1763" t="str">
        <v/>
      </c>
      <c r="H1763" t="str">
        <v>CHANDELLE</v>
      </c>
      <c r="I1763" t="str">
        <v>DROITE</v>
      </c>
      <c r="J1763">
        <v>30</v>
      </c>
      <c r="K1763" t="str">
        <v>COMETE CLIGNO</v>
      </c>
      <c r="L1763" t="str">
        <v>ROSE</v>
      </c>
      <c r="M1763" t="str">
        <v>EU</v>
      </c>
      <c r="N1763" t="str">
        <v>F3</v>
      </c>
      <c r="O1763" t="str">
        <v>1.4G</v>
      </c>
      <c r="P1763" t="str">
        <v>0163-F4-1227</v>
      </c>
      <c r="Q1763">
        <v>0.212</v>
      </c>
      <c r="R1763" t="str">
        <v>36</v>
      </c>
      <c r="S1763">
        <v>30</v>
      </c>
      <c r="T1763" t="str">
        <v>F-00000211</v>
      </c>
      <c r="U1763">
        <v>0</v>
      </c>
      <c r="V1763">
        <v>0</v>
      </c>
      <c r="W1763">
        <v>24</v>
      </c>
      <c r="X1763" t="str">
        <v/>
      </c>
    </row>
    <row r="1764">
      <c r="A1764" t="str">
        <v>AutoTable</v>
      </c>
      <c r="D1764" t="str">
        <v>42745PO</v>
      </c>
      <c r="E1764" t="str">
        <v>CHAND 45MM 4 COMETES SCINTILLANTES OR</v>
      </c>
      <c r="F1764" t="str">
        <v>ANCIENNES REFS</v>
      </c>
      <c r="G1764" t="str">
        <v/>
      </c>
      <c r="H1764" t="str">
        <v>CHANDELLE</v>
      </c>
      <c r="I1764" t="str">
        <v>DROITE</v>
      </c>
      <c r="J1764">
        <v>45</v>
      </c>
      <c r="K1764" t="str">
        <v/>
      </c>
      <c r="L1764" t="str">
        <v/>
      </c>
      <c r="M1764" t="str">
        <v>EU</v>
      </c>
      <c r="N1764" t="str">
        <v>F4</v>
      </c>
      <c r="O1764" t="str">
        <v>1.4G</v>
      </c>
      <c r="P1764" t="str">
        <v>1395-F4-0557/2013</v>
      </c>
      <c r="Q1764">
        <v>0.28</v>
      </c>
      <c r="R1764" t="str">
        <v>30</v>
      </c>
      <c r="S1764">
        <v>45</v>
      </c>
      <c r="T1764" t="str">
        <v>F-00000317</v>
      </c>
      <c r="U1764">
        <v>0</v>
      </c>
      <c r="V1764">
        <v>14.5</v>
      </c>
      <c r="W1764">
        <v>0</v>
      </c>
      <c r="X1764" t="str">
        <v/>
      </c>
    </row>
    <row r="1765">
      <c r="A1765" t="str">
        <v>AutoTable</v>
      </c>
      <c r="D1765" t="str">
        <v>43745-06</v>
      </c>
      <c r="E1765" t="str">
        <v>PAF 45MM ROUGE LONG</v>
      </c>
      <c r="F1765" t="str">
        <v>CLIENT PDF</v>
      </c>
      <c r="G1765" t="str">
        <v/>
      </c>
      <c r="H1765" t="str">
        <v>CHANDELLE</v>
      </c>
      <c r="I1765" t="str">
        <v>DROITE</v>
      </c>
      <c r="J1765">
        <v>45</v>
      </c>
      <c r="K1765" t="str">
        <v>POT A FEU</v>
      </c>
      <c r="L1765" t="str">
        <v>ROUGE</v>
      </c>
      <c r="M1765" t="str">
        <v>EU</v>
      </c>
      <c r="N1765" t="str">
        <v>F4</v>
      </c>
      <c r="O1765" t="str">
        <v>1.4G</v>
      </c>
      <c r="P1765" t="str">
        <v>2806-F4-002248</v>
      </c>
      <c r="Q1765">
        <v>0.36</v>
      </c>
      <c r="R1765" t="str">
        <v>2</v>
      </c>
      <c r="S1765">
        <v>45</v>
      </c>
      <c r="T1765" t="str">
        <v>F-00000699</v>
      </c>
      <c r="U1765">
        <v>12</v>
      </c>
      <c r="V1765">
        <v>19.9</v>
      </c>
      <c r="W1765">
        <v>12</v>
      </c>
      <c r="X1765" t="str">
        <v/>
      </c>
    </row>
    <row r="1766">
      <c r="A1766" t="str">
        <v>AutoTable</v>
      </c>
      <c r="D1766" t="str">
        <v>44750</v>
      </c>
      <c r="E1766" t="str">
        <v>CHAND. 50 MM 6 DEPART TRONC PALMIER ARGENT</v>
      </c>
      <c r="F1766" t="str">
        <v>OPPORTUNITE</v>
      </c>
      <c r="G1766" t="str">
        <v/>
      </c>
      <c r="H1766" t="str">
        <v>CHANDELLE</v>
      </c>
      <c r="I1766" t="str">
        <v>DROITE</v>
      </c>
      <c r="J1766">
        <v>50</v>
      </c>
      <c r="K1766" t="str">
        <v>BOMBE TRONC</v>
      </c>
      <c r="L1766" t="str">
        <v>ARGENT</v>
      </c>
      <c r="M1766" t="str">
        <v>EU</v>
      </c>
      <c r="N1766" t="str">
        <v>F4</v>
      </c>
      <c r="O1766" t="str">
        <v>1.4G</v>
      </c>
      <c r="P1766" t="str">
        <v>0163-F4-2298</v>
      </c>
      <c r="Q1766">
        <v>0.45</v>
      </c>
      <c r="R1766" t="str">
        <v>25</v>
      </c>
      <c r="S1766">
        <v>60</v>
      </c>
      <c r="T1766" t="str">
        <v>F-00000211</v>
      </c>
      <c r="U1766">
        <v>1</v>
      </c>
      <c r="V1766">
        <v>24.84</v>
      </c>
      <c r="W1766">
        <v>0</v>
      </c>
      <c r="X1766" t="str">
        <v/>
      </c>
    </row>
    <row r="1767">
      <c r="A1767" t="str">
        <v>AutoTable</v>
      </c>
      <c r="D1767" t="str">
        <v>44850</v>
      </c>
      <c r="E1767" t="str">
        <v>CHAND. 50 MM 6 TRONC PALMIER FRISSONNANT OR</v>
      </c>
      <c r="F1767" t="str">
        <v>ANCIENNES REFS</v>
      </c>
      <c r="G1767" t="str">
        <v/>
      </c>
      <c r="H1767" t="str">
        <v>CHANDELLE</v>
      </c>
      <c r="I1767" t="str">
        <v>DROITE</v>
      </c>
      <c r="J1767">
        <v>50</v>
      </c>
      <c r="K1767" t="str">
        <v>BOMBE TRONC</v>
      </c>
      <c r="L1767" t="str">
        <v>OR</v>
      </c>
      <c r="M1767" t="str">
        <v>EU</v>
      </c>
      <c r="N1767" t="str">
        <v>F4</v>
      </c>
      <c r="O1767" t="str">
        <v>1.4G</v>
      </c>
      <c r="P1767" t="str">
        <v>0163-F4-2298</v>
      </c>
      <c r="Q1767">
        <v>0.45</v>
      </c>
      <c r="R1767" t="str">
        <v>25</v>
      </c>
      <c r="S1767">
        <v>60</v>
      </c>
      <c r="T1767" t="str">
        <v>F-00000211</v>
      </c>
      <c r="U1767">
        <v>0</v>
      </c>
      <c r="V1767">
        <v>24.84</v>
      </c>
      <c r="W1767">
        <v>0</v>
      </c>
      <c r="X1767" t="str">
        <v/>
      </c>
    </row>
    <row r="1768">
      <c r="A1768" t="str">
        <v>AutoTable</v>
      </c>
      <c r="D1768" t="str">
        <v>43845CB-PL</v>
      </c>
      <c r="E1768" t="str">
        <v>MONOCOUP 45 MM PAF CLIGNO BLANC + PAPILLONS</v>
      </c>
      <c r="F1768" t="str">
        <v>OPPORTUNITE</v>
      </c>
      <c r="G1768" t="str">
        <v/>
      </c>
      <c r="H1768" t="str">
        <v>CHANDELLE</v>
      </c>
      <c r="I1768" t="str">
        <v>MONOCOUP</v>
      </c>
      <c r="J1768">
        <v>45</v>
      </c>
      <c r="K1768" t="str">
        <v>SPECIAL SERPENTIN</v>
      </c>
      <c r="L1768" t="str">
        <v>BLANC</v>
      </c>
      <c r="M1768" t="str">
        <v>EU</v>
      </c>
      <c r="N1768" t="str">
        <v>F4</v>
      </c>
      <c r="O1768" t="str">
        <v>1.3G</v>
      </c>
      <c r="P1768" t="str">
        <v>1008-F4-692246598</v>
      </c>
      <c r="Q1768">
        <v>0.07</v>
      </c>
      <c r="R1768" t="str">
        <v>2</v>
      </c>
      <c r="S1768">
        <v>45</v>
      </c>
      <c r="T1768" t="str">
        <v>F-00000699</v>
      </c>
      <c r="U1768">
        <v>1150</v>
      </c>
      <c r="V1768">
        <v>0</v>
      </c>
      <c r="W1768">
        <v>113</v>
      </c>
      <c r="X1768" t="str">
        <v>https://youtu.be/GhNvn_rBFUc</v>
      </c>
    </row>
    <row r="1769">
      <c r="A1769" t="str">
        <v>AutoTable</v>
      </c>
      <c r="D1769" t="str">
        <v>43845CB-TB</v>
      </c>
      <c r="E1769" t="str">
        <v>MONOCOUP 45 MM PAF CLIGNO BLANC + TOURBILLONS</v>
      </c>
      <c r="F1769" t="str">
        <v>OPPORTUNITE</v>
      </c>
      <c r="G1769" t="str">
        <v/>
      </c>
      <c r="H1769" t="str">
        <v>CHANDELLE</v>
      </c>
      <c r="I1769" t="str">
        <v>MONOCOUP</v>
      </c>
      <c r="J1769">
        <v>45</v>
      </c>
      <c r="K1769" t="str">
        <v>SPECIAL SERPENTIN</v>
      </c>
      <c r="L1769" t="str">
        <v>BLANC</v>
      </c>
      <c r="M1769" t="str">
        <v>EU</v>
      </c>
      <c r="N1769" t="str">
        <v>F4</v>
      </c>
      <c r="O1769" t="str">
        <v>1.3G</v>
      </c>
      <c r="P1769" t="str">
        <v>1008-F4-692246598</v>
      </c>
      <c r="Q1769">
        <v>0.07</v>
      </c>
      <c r="R1769" t="str">
        <v>2</v>
      </c>
      <c r="S1769">
        <v>45</v>
      </c>
      <c r="T1769" t="str">
        <v>F-00000699</v>
      </c>
      <c r="U1769">
        <v>2831</v>
      </c>
      <c r="V1769">
        <v>0</v>
      </c>
      <c r="W1769">
        <v>130</v>
      </c>
      <c r="X1769" t="str">
        <v>https://youtu.be/LpTI3LSDis8</v>
      </c>
    </row>
    <row r="1770">
      <c r="A1770" t="str">
        <v>AutoTable</v>
      </c>
      <c r="D1770" t="str">
        <v>73030B</v>
      </c>
      <c r="E1770" t="str">
        <v>MONOCOUP 30 MM COMÈTE BLEU</v>
      </c>
      <c r="F1770" t="str">
        <v>ANCIENNES REFS</v>
      </c>
      <c r="G1770" t="str">
        <v/>
      </c>
      <c r="H1770" t="str">
        <v>CHANDELLE</v>
      </c>
      <c r="I1770" t="str">
        <v>MONOCOUP</v>
      </c>
      <c r="J1770">
        <v>30</v>
      </c>
      <c r="K1770" t="str">
        <v>COMETE</v>
      </c>
      <c r="L1770" t="str">
        <v>BLEU</v>
      </c>
      <c r="M1770" t="str">
        <v>EU</v>
      </c>
      <c r="N1770" t="str">
        <v>F4</v>
      </c>
      <c r="O1770" t="str">
        <v>1.3G</v>
      </c>
      <c r="P1770" t="str">
        <v>0589-F4-0009</v>
      </c>
      <c r="Q1770">
        <v>0.023</v>
      </c>
      <c r="R1770" t="str">
        <v>2</v>
      </c>
      <c r="S1770">
        <v>40</v>
      </c>
      <c r="T1770" t="str">
        <v>F-00000270</v>
      </c>
      <c r="U1770">
        <v>0</v>
      </c>
      <c r="V1770">
        <v>2.7942</v>
      </c>
      <c r="W1770">
        <v>0</v>
      </c>
      <c r="X1770" t="str">
        <v/>
      </c>
    </row>
    <row r="1771">
      <c r="A1771" t="str">
        <v>AutoTable</v>
      </c>
      <c r="D1771" t="str">
        <v>73030BC</v>
      </c>
      <c r="E1771" t="str">
        <v>MONOCOUP 30 MM COMÈTE BLANCHE</v>
      </c>
      <c r="F1771" t="str">
        <v>OPPORTUNITE</v>
      </c>
      <c r="G1771" t="str">
        <v/>
      </c>
      <c r="H1771" t="str">
        <v>CHANDELLE</v>
      </c>
      <c r="I1771" t="str">
        <v>MONOCOUP</v>
      </c>
      <c r="J1771">
        <v>30</v>
      </c>
      <c r="K1771" t="str">
        <v>COMETE</v>
      </c>
      <c r="L1771" t="str">
        <v>BLANC</v>
      </c>
      <c r="M1771" t="str">
        <v>EU</v>
      </c>
      <c r="N1771" t="str">
        <v>F4</v>
      </c>
      <c r="O1771" t="str">
        <v>1.3G</v>
      </c>
      <c r="P1771" t="str">
        <v>0589-F4-0009</v>
      </c>
      <c r="Q1771">
        <v>0.029</v>
      </c>
      <c r="R1771" t="str">
        <v>2</v>
      </c>
      <c r="S1771">
        <v>40</v>
      </c>
      <c r="T1771" t="str">
        <v>F-00000270</v>
      </c>
      <c r="U1771">
        <v>128</v>
      </c>
      <c r="V1771">
        <v>2.95</v>
      </c>
      <c r="W1771">
        <v>36</v>
      </c>
      <c r="X1771" t="str">
        <v/>
      </c>
    </row>
    <row r="1772">
      <c r="A1772" t="str">
        <v>AutoTable</v>
      </c>
      <c r="D1772" t="str">
        <v>73030J</v>
      </c>
      <c r="E1772" t="str">
        <v>MONOCOUP 30 MM COMÈTE JAUNE</v>
      </c>
      <c r="F1772" t="str">
        <v>OPPORTUNITE</v>
      </c>
      <c r="G1772" t="str">
        <v/>
      </c>
      <c r="H1772" t="str">
        <v>CHANDELLE</v>
      </c>
      <c r="I1772" t="str">
        <v>MONOCOUP</v>
      </c>
      <c r="J1772">
        <v>30</v>
      </c>
      <c r="K1772" t="str">
        <v>COMETE</v>
      </c>
      <c r="L1772" t="str">
        <v>JAUNE</v>
      </c>
      <c r="M1772" t="str">
        <v>EU</v>
      </c>
      <c r="N1772" t="str">
        <v>F4</v>
      </c>
      <c r="O1772" t="str">
        <v>1.3G</v>
      </c>
      <c r="P1772" t="str">
        <v>0589-F4-0009</v>
      </c>
      <c r="Q1772">
        <v>0.024</v>
      </c>
      <c r="R1772" t="str">
        <v>2</v>
      </c>
      <c r="S1772">
        <v>40</v>
      </c>
      <c r="T1772" t="str">
        <v>F-00000270</v>
      </c>
      <c r="U1772">
        <v>117</v>
      </c>
      <c r="V1772">
        <v>3.15435</v>
      </c>
      <c r="W1772">
        <v>0</v>
      </c>
      <c r="X1772" t="str">
        <v/>
      </c>
    </row>
    <row r="1773">
      <c r="A1773" t="str">
        <v>AutoTable</v>
      </c>
      <c r="D1773" t="str">
        <v>73030KA</v>
      </c>
      <c r="E1773" t="str">
        <v>MONOCOUP 30 MM COMÈTE KAMURO</v>
      </c>
      <c r="F1773" t="str">
        <v>OPPORTUNITE</v>
      </c>
      <c r="G1773" t="str">
        <v/>
      </c>
      <c r="H1773" t="str">
        <v>CHANDELLE</v>
      </c>
      <c r="I1773" t="str">
        <v>MONOCOUP</v>
      </c>
      <c r="J1773">
        <v>30</v>
      </c>
      <c r="K1773" t="str">
        <v>COMETE</v>
      </c>
      <c r="L1773" t="str">
        <v>KAMURO</v>
      </c>
      <c r="M1773" t="str">
        <v>EU</v>
      </c>
      <c r="N1773" t="str">
        <v>F4</v>
      </c>
      <c r="O1773" t="str">
        <v>1.3G</v>
      </c>
      <c r="P1773" t="str">
        <v>0589-F4-0009</v>
      </c>
      <c r="Q1773">
        <v>0.026</v>
      </c>
      <c r="R1773" t="str">
        <v>2</v>
      </c>
      <c r="S1773">
        <v>40</v>
      </c>
      <c r="T1773" t="str">
        <v>F-00000270</v>
      </c>
      <c r="U1773">
        <v>339</v>
      </c>
      <c r="V1773">
        <v>3.16</v>
      </c>
      <c r="W1773">
        <v>31</v>
      </c>
      <c r="X1773" t="str">
        <v/>
      </c>
    </row>
    <row r="1774">
      <c r="A1774" t="str">
        <v>AutoTable</v>
      </c>
      <c r="D1774" t="str">
        <v>73030O</v>
      </c>
      <c r="E1774" t="str">
        <v>MONOCOUP 30 MM COMÈTE ORANGE</v>
      </c>
      <c r="F1774" t="str">
        <v>OPPORTUNITE</v>
      </c>
      <c r="G1774" t="str">
        <v/>
      </c>
      <c r="H1774" t="str">
        <v>CHANDELLE</v>
      </c>
      <c r="I1774" t="str">
        <v>MONOCOUP</v>
      </c>
      <c r="J1774">
        <v>30</v>
      </c>
      <c r="K1774" t="str">
        <v>COMETE</v>
      </c>
      <c r="L1774" t="str">
        <v>ORANGE</v>
      </c>
      <c r="M1774" t="str">
        <v>EU</v>
      </c>
      <c r="N1774" t="str">
        <v>F4</v>
      </c>
      <c r="O1774" t="str">
        <v>1.3G</v>
      </c>
      <c r="P1774" t="str">
        <v>0589-F4-0009</v>
      </c>
      <c r="Q1774">
        <v>0.03</v>
      </c>
      <c r="R1774" t="str">
        <v>2</v>
      </c>
      <c r="S1774">
        <v>40</v>
      </c>
      <c r="T1774" t="str">
        <v>F-00000270</v>
      </c>
      <c r="U1774">
        <v>132</v>
      </c>
      <c r="V1774">
        <v>3.16</v>
      </c>
      <c r="W1774">
        <v>108</v>
      </c>
      <c r="X1774" t="str">
        <v/>
      </c>
    </row>
    <row r="1775">
      <c r="A1775" t="str">
        <v>AutoTable</v>
      </c>
      <c r="D1775" t="str">
        <v>73030R</v>
      </c>
      <c r="E1775" t="str">
        <v>MONOCOUP 30 MM COMÈTE ROUGE</v>
      </c>
      <c r="F1775" t="str">
        <v>OPPORTUNITE</v>
      </c>
      <c r="G1775" t="str">
        <v/>
      </c>
      <c r="H1775" t="str">
        <v>CHANDELLE</v>
      </c>
      <c r="I1775" t="str">
        <v>MONOCOUP</v>
      </c>
      <c r="J1775">
        <v>30</v>
      </c>
      <c r="K1775" t="str">
        <v>COMETE</v>
      </c>
      <c r="L1775" t="str">
        <v>ROUGE</v>
      </c>
      <c r="M1775" t="str">
        <v>EU</v>
      </c>
      <c r="N1775" t="str">
        <v>F4</v>
      </c>
      <c r="O1775" t="str">
        <v>1.3G</v>
      </c>
      <c r="P1775" t="str">
        <v>0589-F4-0009</v>
      </c>
      <c r="Q1775">
        <v>0.03</v>
      </c>
      <c r="R1775" t="str">
        <v>2</v>
      </c>
      <c r="S1775">
        <v>40</v>
      </c>
      <c r="T1775" t="str">
        <v>F-00000270</v>
      </c>
      <c r="U1775">
        <v>305</v>
      </c>
      <c r="V1775">
        <v>3.00333</v>
      </c>
      <c r="W1775">
        <v>0</v>
      </c>
      <c r="X1775" t="str">
        <v/>
      </c>
    </row>
    <row r="1776">
      <c r="A1776" t="str">
        <v>AutoTable</v>
      </c>
      <c r="D1776" t="str">
        <v>73030V</v>
      </c>
      <c r="E1776" t="str">
        <v>MONOCOUP 30 MM COMÈTE VERTE</v>
      </c>
      <c r="F1776" t="str">
        <v>OPPORTUNITE</v>
      </c>
      <c r="G1776" t="str">
        <v/>
      </c>
      <c r="H1776" t="str">
        <v>CHANDELLE</v>
      </c>
      <c r="I1776" t="str">
        <v>MONOCOUP</v>
      </c>
      <c r="J1776">
        <v>30</v>
      </c>
      <c r="K1776" t="str">
        <v>COMETE</v>
      </c>
      <c r="L1776" t="str">
        <v>VERT</v>
      </c>
      <c r="M1776" t="str">
        <v>EU</v>
      </c>
      <c r="N1776" t="str">
        <v>F4</v>
      </c>
      <c r="O1776" t="str">
        <v>1.3G</v>
      </c>
      <c r="P1776" t="str">
        <v>0589-F4-0009</v>
      </c>
      <c r="Q1776">
        <v>0.03</v>
      </c>
      <c r="R1776" t="str">
        <v>2</v>
      </c>
      <c r="S1776">
        <v>40</v>
      </c>
      <c r="T1776" t="str">
        <v>F-00000270</v>
      </c>
      <c r="U1776">
        <v>166</v>
      </c>
      <c r="V1776">
        <v>3.125</v>
      </c>
      <c r="W1776">
        <v>30</v>
      </c>
      <c r="X1776" t="str">
        <v/>
      </c>
    </row>
    <row r="1777">
      <c r="A1777" t="str">
        <v>AutoTable</v>
      </c>
      <c r="D1777" t="str">
        <v>73030VI</v>
      </c>
      <c r="E1777" t="str">
        <v>MONOCOUP 30 MM COMÈTE VIOLETTE</v>
      </c>
      <c r="F1777" t="str">
        <v>OPPORTUNITE</v>
      </c>
      <c r="G1777" t="str">
        <v/>
      </c>
      <c r="H1777" t="str">
        <v>CHANDELLE</v>
      </c>
      <c r="I1777" t="str">
        <v>MONOCOUP</v>
      </c>
      <c r="J1777">
        <v>30</v>
      </c>
      <c r="K1777" t="str">
        <v>COMETE</v>
      </c>
      <c r="L1777" t="str">
        <v>VIOLET</v>
      </c>
      <c r="M1777" t="str">
        <v>EU</v>
      </c>
      <c r="N1777" t="str">
        <v>F4</v>
      </c>
      <c r="O1777" t="str">
        <v>1.3G</v>
      </c>
      <c r="P1777" t="str">
        <v>0589-F4-0009</v>
      </c>
      <c r="Q1777">
        <v>0.064</v>
      </c>
      <c r="R1777" t="str">
        <v>2</v>
      </c>
      <c r="S1777">
        <v>40</v>
      </c>
      <c r="T1777" t="str">
        <v>F-00000270</v>
      </c>
      <c r="U1777">
        <v>221</v>
      </c>
      <c r="V1777">
        <v>3.16</v>
      </c>
      <c r="W1777">
        <v>92</v>
      </c>
      <c r="X1777" t="str">
        <v/>
      </c>
    </row>
    <row r="1778">
      <c r="A1778" t="str">
        <v>AutoTable</v>
      </c>
      <c r="D1778" t="str">
        <v>73033BC</v>
      </c>
      <c r="E1778" t="str">
        <v>MONOCOUP 30 MM PÔT-À-FEU BLANC</v>
      </c>
      <c r="F1778" t="str">
        <v>OPPORTUNITE</v>
      </c>
      <c r="G1778" t="str">
        <v/>
      </c>
      <c r="H1778" t="str">
        <v>CHANDELLE</v>
      </c>
      <c r="I1778" t="str">
        <v>MONOCOUP</v>
      </c>
      <c r="J1778">
        <v>30</v>
      </c>
      <c r="K1778" t="str">
        <v>POT A FEU</v>
      </c>
      <c r="L1778" t="str">
        <v>BLANC</v>
      </c>
      <c r="M1778" t="str">
        <v>EU</v>
      </c>
      <c r="N1778" t="str">
        <v>F4</v>
      </c>
      <c r="O1778" t="str">
        <v>1.3G</v>
      </c>
      <c r="P1778" t="str">
        <v>0589-F4-0009</v>
      </c>
      <c r="Q1778">
        <v>0.035</v>
      </c>
      <c r="R1778" t="str">
        <v>2</v>
      </c>
      <c r="S1778">
        <v>40</v>
      </c>
      <c r="T1778" t="str">
        <v>F-00000270</v>
      </c>
      <c r="U1778">
        <v>218</v>
      </c>
      <c r="V1778">
        <v>3.24795</v>
      </c>
      <c r="W1778">
        <v>5</v>
      </c>
      <c r="X1778" t="str">
        <v/>
      </c>
    </row>
    <row r="1779">
      <c r="A1779" t="str">
        <v>AutoTable</v>
      </c>
      <c r="D1779" t="str">
        <v>73033KA</v>
      </c>
      <c r="E1779" t="str">
        <v>MONOCOUP 30 MM PÔT-À-FEU KAMURO</v>
      </c>
      <c r="F1779" t="str">
        <v>OPPORTUNITE</v>
      </c>
      <c r="G1779" t="str">
        <v/>
      </c>
      <c r="H1779" t="str">
        <v>CHANDELLE</v>
      </c>
      <c r="I1779" t="str">
        <v>MONOCOUP</v>
      </c>
      <c r="J1779">
        <v>30</v>
      </c>
      <c r="K1779" t="str">
        <v>POT A FEU</v>
      </c>
      <c r="L1779" t="str">
        <v>KAMURO</v>
      </c>
      <c r="M1779" t="str">
        <v>EU</v>
      </c>
      <c r="N1779" t="str">
        <v>F4</v>
      </c>
      <c r="O1779" t="str">
        <v>1.3G</v>
      </c>
      <c r="P1779" t="str">
        <v>0589-F4-0009</v>
      </c>
      <c r="Q1779">
        <v>0.036</v>
      </c>
      <c r="R1779" t="str">
        <v>2</v>
      </c>
      <c r="S1779">
        <v>40</v>
      </c>
      <c r="T1779" t="str">
        <v>F-00000270</v>
      </c>
      <c r="U1779">
        <v>128</v>
      </c>
      <c r="V1779">
        <v>3.042</v>
      </c>
      <c r="W1779">
        <v>52</v>
      </c>
      <c r="X1779" t="str">
        <v/>
      </c>
    </row>
    <row r="1780">
      <c r="A1780" t="str">
        <v>AutoTable</v>
      </c>
      <c r="D1780" t="str">
        <v>73033R</v>
      </c>
      <c r="E1780" t="str">
        <v>MONOCOUP 30 MM PÔT-À-FEU ROUGE</v>
      </c>
      <c r="F1780" t="str">
        <v>OPPORTUNITE</v>
      </c>
      <c r="G1780" t="str">
        <v/>
      </c>
      <c r="H1780" t="str">
        <v>CHANDELLE</v>
      </c>
      <c r="I1780" t="str">
        <v>MONOCOUP</v>
      </c>
      <c r="J1780">
        <v>30</v>
      </c>
      <c r="K1780" t="str">
        <v>POT A FEU</v>
      </c>
      <c r="L1780" t="str">
        <v>ROUGE</v>
      </c>
      <c r="M1780" t="str">
        <v>EU</v>
      </c>
      <c r="N1780" t="str">
        <v>F4</v>
      </c>
      <c r="O1780" t="str">
        <v>1.3G</v>
      </c>
      <c r="P1780" t="str">
        <v>0589-F4-0009</v>
      </c>
      <c r="Q1780">
        <v>0.036</v>
      </c>
      <c r="R1780" t="str">
        <v>2</v>
      </c>
      <c r="S1780">
        <v>40</v>
      </c>
      <c r="T1780" t="str">
        <v>F-00000270</v>
      </c>
      <c r="U1780">
        <v>59</v>
      </c>
      <c r="V1780">
        <v>3.04</v>
      </c>
      <c r="W1780">
        <v>0</v>
      </c>
      <c r="X1780" t="str">
        <v/>
      </c>
    </row>
    <row r="1781">
      <c r="A1781" t="str">
        <v>AutoTable</v>
      </c>
      <c r="D1781" t="str">
        <v>73033RO</v>
      </c>
      <c r="E1781" t="str">
        <v>MONOCOUP 30 MM PÔT-À-FEU ROSE</v>
      </c>
      <c r="F1781" t="str">
        <v>OPPORTUNITE</v>
      </c>
      <c r="G1781" t="str">
        <v/>
      </c>
      <c r="H1781" t="str">
        <v>CHANDELLE</v>
      </c>
      <c r="I1781" t="str">
        <v>MONOCOUP</v>
      </c>
      <c r="J1781">
        <v>30</v>
      </c>
      <c r="K1781" t="str">
        <v>POT A FEU</v>
      </c>
      <c r="L1781" t="str">
        <v>ROSE</v>
      </c>
      <c r="M1781" t="str">
        <v>EU</v>
      </c>
      <c r="N1781" t="str">
        <v>F4</v>
      </c>
      <c r="O1781" t="str">
        <v>1.3G</v>
      </c>
      <c r="P1781" t="str">
        <v>0589-F4-0009</v>
      </c>
      <c r="Q1781">
        <v>0.035</v>
      </c>
      <c r="R1781" t="str">
        <v>2</v>
      </c>
      <c r="S1781">
        <v>40</v>
      </c>
      <c r="T1781" t="str">
        <v>F-00000270</v>
      </c>
      <c r="U1781">
        <v>79</v>
      </c>
      <c r="V1781">
        <v>3.25</v>
      </c>
      <c r="W1781">
        <v>14</v>
      </c>
      <c r="X1781" t="str">
        <v/>
      </c>
    </row>
    <row r="1782">
      <c r="A1782" t="str">
        <v>AutoTable</v>
      </c>
      <c r="D1782" t="str">
        <v>43630OR</v>
      </c>
      <c r="E1782" t="str">
        <v>MONOCOUP 30MM MOSAIQUE OR</v>
      </c>
      <c r="F1782" t="str">
        <v>SPECIFIC</v>
      </c>
      <c r="G1782" t="str">
        <v/>
      </c>
      <c r="H1782" t="str">
        <v>CHANDELLE</v>
      </c>
      <c r="I1782" t="str">
        <v>MONOCOUP</v>
      </c>
      <c r="J1782">
        <v>30</v>
      </c>
      <c r="K1782" t="str">
        <v>MOSAIQUE</v>
      </c>
      <c r="L1782" t="str">
        <v>OR</v>
      </c>
      <c r="M1782" t="str">
        <v>EU</v>
      </c>
      <c r="N1782" t="str">
        <v>F4</v>
      </c>
      <c r="O1782" t="str">
        <v>1.4G</v>
      </c>
      <c r="P1782" t="str">
        <v/>
      </c>
      <c r="Q1782">
        <v>0.04</v>
      </c>
      <c r="R1782" t="str">
        <v>2</v>
      </c>
      <c r="S1782">
        <v>30</v>
      </c>
      <c r="T1782" t="str">
        <v>F-00000699</v>
      </c>
      <c r="U1782">
        <v>120</v>
      </c>
      <c r="V1782">
        <v>2</v>
      </c>
      <c r="W1782">
        <v>36</v>
      </c>
      <c r="X1782" t="str">
        <v/>
      </c>
    </row>
    <row r="1783">
      <c r="A1783" t="str">
        <v>AutoTable</v>
      </c>
      <c r="D1783" t="str">
        <v>43745-02</v>
      </c>
      <c r="E1783" t="str">
        <v>CHANDELLE 45MM PAF BLEU LONG</v>
      </c>
      <c r="F1783" t="str">
        <v>CLIENT PDF</v>
      </c>
      <c r="G1783" t="str">
        <v/>
      </c>
      <c r="H1783" t="str">
        <v>CHANDELLE</v>
      </c>
      <c r="I1783" t="str">
        <v>MONOCOUP</v>
      </c>
      <c r="J1783">
        <v>45</v>
      </c>
      <c r="K1783" t="str">
        <v>POT A FEU</v>
      </c>
      <c r="L1783" t="str">
        <v>BLEU</v>
      </c>
      <c r="M1783" t="str">
        <v>EU</v>
      </c>
      <c r="N1783" t="str">
        <v>F4</v>
      </c>
      <c r="O1783" t="str">
        <v>1.4G</v>
      </c>
      <c r="P1783" t="str">
        <v>2806-F4-002248</v>
      </c>
      <c r="Q1783">
        <v>0.36</v>
      </c>
      <c r="R1783" t="str">
        <v>2</v>
      </c>
      <c r="S1783">
        <v>45</v>
      </c>
      <c r="T1783" t="str">
        <v>F-00000699</v>
      </c>
      <c r="U1783">
        <v>12</v>
      </c>
      <c r="V1783">
        <v>19.9</v>
      </c>
      <c r="W1783">
        <v>12</v>
      </c>
      <c r="X1783" t="str">
        <v/>
      </c>
    </row>
    <row r="1784">
      <c r="A1784" t="str">
        <v>AutoTable</v>
      </c>
      <c r="D1784" t="str">
        <v>43745-03</v>
      </c>
      <c r="E1784" t="str">
        <v>PAF 45MM BLANC LONG</v>
      </c>
      <c r="F1784" t="str">
        <v>CLIENT PDF</v>
      </c>
      <c r="G1784" t="str">
        <v/>
      </c>
      <c r="H1784" t="str">
        <v>CHANDELLE</v>
      </c>
      <c r="I1784" t="str">
        <v>MONOCOUP</v>
      </c>
      <c r="J1784">
        <v>45</v>
      </c>
      <c r="K1784" t="str">
        <v>POT A FEU</v>
      </c>
      <c r="L1784" t="str">
        <v>BLANC</v>
      </c>
      <c r="M1784" t="str">
        <v>EU</v>
      </c>
      <c r="N1784" t="str">
        <v>F4</v>
      </c>
      <c r="O1784" t="str">
        <v>1.4G</v>
      </c>
      <c r="P1784" t="str">
        <v>2806-F4-002248</v>
      </c>
      <c r="Q1784">
        <v>0.36</v>
      </c>
      <c r="R1784" t="str">
        <v>2</v>
      </c>
      <c r="S1784">
        <v>45</v>
      </c>
      <c r="T1784" t="str">
        <v>F-00000699</v>
      </c>
      <c r="U1784">
        <v>10</v>
      </c>
      <c r="V1784">
        <v>19.9</v>
      </c>
      <c r="W1784">
        <v>10</v>
      </c>
      <c r="X1784" t="str">
        <v/>
      </c>
    </row>
    <row r="1785">
      <c r="A1785" t="str">
        <v>AutoTable</v>
      </c>
      <c r="D1785" t="str">
        <v>43745B</v>
      </c>
      <c r="E1785" t="str">
        <v>MONOCOUP 45MM BLEU</v>
      </c>
      <c r="F1785" t="str">
        <v>CLIENT PDF</v>
      </c>
      <c r="G1785" t="str">
        <v/>
      </c>
      <c r="H1785" t="str">
        <v>CHANDELLE</v>
      </c>
      <c r="I1785" t="str">
        <v>MONOCOUP</v>
      </c>
      <c r="J1785">
        <v>45</v>
      </c>
      <c r="K1785" t="str">
        <v>POT A FEU</v>
      </c>
      <c r="L1785" t="str">
        <v>BLEU</v>
      </c>
      <c r="M1785" t="str">
        <v>EU</v>
      </c>
      <c r="N1785" t="str">
        <v>F4</v>
      </c>
      <c r="O1785" t="str">
        <v>1.4G</v>
      </c>
      <c r="P1785" t="str">
        <v>1008-F4-69246592</v>
      </c>
      <c r="Q1785">
        <v>0.04</v>
      </c>
      <c r="R1785" t="str">
        <v>2</v>
      </c>
      <c r="S1785">
        <v>45</v>
      </c>
      <c r="T1785" t="str">
        <v>F-00000699</v>
      </c>
      <c r="U1785">
        <v>539</v>
      </c>
      <c r="V1785">
        <v>2.8</v>
      </c>
      <c r="W1785">
        <v>539</v>
      </c>
      <c r="X1785" t="str">
        <v/>
      </c>
    </row>
    <row r="1786">
      <c r="A1786" t="str">
        <v>AutoTable</v>
      </c>
      <c r="D1786" t="str">
        <v>43745B/PAP</v>
      </c>
      <c r="E1786" t="str">
        <v>MONOCOUP 45MM PAF BLEU ET PAPILLONS ARGT</v>
      </c>
      <c r="F1786" t="str">
        <v>SPECIFIC</v>
      </c>
      <c r="G1786" t="str">
        <v/>
      </c>
      <c r="H1786" t="str">
        <v>CHANDELLE</v>
      </c>
      <c r="I1786" t="str">
        <v>MONOCOUP</v>
      </c>
      <c r="J1786">
        <v>45</v>
      </c>
      <c r="K1786" t="str">
        <v>POT A FEU</v>
      </c>
      <c r="L1786" t="str">
        <v>BLEU</v>
      </c>
      <c r="M1786" t="str">
        <v>EU</v>
      </c>
      <c r="N1786" t="str">
        <v>F4</v>
      </c>
      <c r="O1786" t="str">
        <v>1.4G</v>
      </c>
      <c r="P1786" t="str">
        <v>1008-F4-69246835</v>
      </c>
      <c r="Q1786">
        <v>0.07</v>
      </c>
      <c r="R1786" t="str">
        <v>2</v>
      </c>
      <c r="S1786">
        <v>45</v>
      </c>
      <c r="T1786" t="str">
        <v>F-00000699</v>
      </c>
      <c r="U1786">
        <v>60</v>
      </c>
      <c r="V1786">
        <v>3.3</v>
      </c>
      <c r="W1786">
        <v>50</v>
      </c>
      <c r="X1786" t="str">
        <v/>
      </c>
    </row>
    <row r="1787">
      <c r="A1787" t="str">
        <v>AutoTable</v>
      </c>
      <c r="D1787" t="str">
        <v>43745O/RO</v>
      </c>
      <c r="E1787" t="str">
        <v>MONOCOUP 45MM PAF ORANGE A ROSE</v>
      </c>
      <c r="F1787" t="str">
        <v>SPECIFIC</v>
      </c>
      <c r="G1787" t="str">
        <v/>
      </c>
      <c r="H1787" t="str">
        <v>CHANDELLE</v>
      </c>
      <c r="I1787" t="str">
        <v>MONOCOUP</v>
      </c>
      <c r="J1787">
        <v>45</v>
      </c>
      <c r="K1787" t="str">
        <v>POT A FEU</v>
      </c>
      <c r="L1787" t="str">
        <v>ARGENT</v>
      </c>
      <c r="M1787" t="str">
        <v>EU</v>
      </c>
      <c r="N1787" t="str">
        <v>F4</v>
      </c>
      <c r="O1787" t="str">
        <v>1.4G</v>
      </c>
      <c r="P1787" t="str">
        <v>1008-F4-69246592</v>
      </c>
      <c r="Q1787">
        <v>0.06</v>
      </c>
      <c r="R1787" t="str">
        <v>2</v>
      </c>
      <c r="S1787">
        <v>45</v>
      </c>
      <c r="T1787" t="str">
        <v>F-00000699</v>
      </c>
      <c r="U1787">
        <v>120</v>
      </c>
      <c r="V1787">
        <v>3.7</v>
      </c>
      <c r="W1787">
        <v>120</v>
      </c>
      <c r="X1787" t="str">
        <v/>
      </c>
    </row>
    <row r="1788">
      <c r="A1788" t="str">
        <v>AutoTable</v>
      </c>
      <c r="D1788" t="str">
        <v>43745PAP/V</v>
      </c>
      <c r="E1788" t="str">
        <v>MONOCOUP 45 MM PAF ARGENT PAPILLONQ ETOILES VERTES</v>
      </c>
      <c r="F1788" t="str">
        <v>SPECIFIC</v>
      </c>
      <c r="G1788" t="str">
        <v/>
      </c>
      <c r="H1788" t="str">
        <v>CHANDELLE</v>
      </c>
      <c r="I1788" t="str">
        <v>MONOCOUP</v>
      </c>
      <c r="J1788">
        <v>45</v>
      </c>
      <c r="K1788" t="str">
        <v>POT A FEU</v>
      </c>
      <c r="L1788" t="str">
        <v>ARGENT</v>
      </c>
      <c r="M1788" t="str">
        <v>EU</v>
      </c>
      <c r="N1788" t="str">
        <v>F4</v>
      </c>
      <c r="O1788" t="str">
        <v>1.4G</v>
      </c>
      <c r="P1788" t="str">
        <v>1008-F4-69246835</v>
      </c>
      <c r="Q1788">
        <v>0.07</v>
      </c>
      <c r="R1788" t="str">
        <v>2</v>
      </c>
      <c r="S1788">
        <v>45</v>
      </c>
      <c r="T1788" t="str">
        <v>F-00000699</v>
      </c>
      <c r="U1788">
        <v>60</v>
      </c>
      <c r="V1788">
        <v>3.3</v>
      </c>
      <c r="W1788">
        <v>42</v>
      </c>
      <c r="X1788" t="str">
        <v/>
      </c>
    </row>
    <row r="1789">
      <c r="A1789" t="str">
        <v>AutoTable</v>
      </c>
      <c r="D1789" t="str">
        <v>43745PAP/VI</v>
      </c>
      <c r="E1789" t="str">
        <v>MONOCOUP 45MM PAF PAPILLONS ARGT ET ETOILES VERTES</v>
      </c>
      <c r="F1789" t="str">
        <v>SPECIFIC</v>
      </c>
      <c r="G1789" t="str">
        <v/>
      </c>
      <c r="H1789" t="str">
        <v>CHANDELLE</v>
      </c>
      <c r="I1789" t="str">
        <v>MONOCOUP</v>
      </c>
      <c r="J1789">
        <v>45</v>
      </c>
      <c r="K1789" t="str">
        <v>POT A FEU</v>
      </c>
      <c r="L1789" t="str">
        <v>ARGENT</v>
      </c>
      <c r="M1789" t="str">
        <v>EU</v>
      </c>
      <c r="N1789" t="str">
        <v>F4</v>
      </c>
      <c r="O1789" t="str">
        <v>1.4G</v>
      </c>
      <c r="P1789" t="str">
        <v>1008-FA-69246835</v>
      </c>
      <c r="Q1789">
        <v>0.07</v>
      </c>
      <c r="R1789" t="str">
        <v>2</v>
      </c>
      <c r="S1789">
        <v>45</v>
      </c>
      <c r="T1789" t="str">
        <v>F-00000699</v>
      </c>
      <c r="U1789">
        <v>218</v>
      </c>
      <c r="V1789">
        <v>3.3</v>
      </c>
      <c r="W1789">
        <v>218</v>
      </c>
      <c r="X1789" t="str">
        <v/>
      </c>
    </row>
    <row r="1790">
      <c r="A1790" t="str">
        <v>AutoTable</v>
      </c>
      <c r="D1790" t="str">
        <v>43745R/PA</v>
      </c>
      <c r="E1790" t="str">
        <v>MONOCOUP 45MM PAF ROUGE COMETE ROUGE TRAINEE</v>
      </c>
      <c r="F1790" t="str">
        <v>SPECIFIC</v>
      </c>
      <c r="G1790" t="str">
        <v/>
      </c>
      <c r="H1790" t="str">
        <v>CHANDELLE</v>
      </c>
      <c r="I1790" t="str">
        <v>MONOCOUP</v>
      </c>
      <c r="J1790">
        <v>45</v>
      </c>
      <c r="K1790" t="str">
        <v>POT A FEU</v>
      </c>
      <c r="L1790" t="str">
        <v>ROUGE</v>
      </c>
      <c r="M1790" t="str">
        <v>EU</v>
      </c>
      <c r="N1790" t="str">
        <v>F4</v>
      </c>
      <c r="O1790" t="str">
        <v>1.4G</v>
      </c>
      <c r="P1790" t="str">
        <v>1008-F4-69255240</v>
      </c>
      <c r="Q1790">
        <v>0.1</v>
      </c>
      <c r="R1790" t="str">
        <v>2</v>
      </c>
      <c r="S1790">
        <v>45</v>
      </c>
      <c r="T1790" t="str">
        <v>F-00000699</v>
      </c>
      <c r="U1790">
        <v>97</v>
      </c>
      <c r="V1790">
        <v>3</v>
      </c>
      <c r="W1790">
        <v>97</v>
      </c>
      <c r="X1790" t="str">
        <v/>
      </c>
    </row>
    <row r="1791">
      <c r="A1791" t="str">
        <v>AutoTable</v>
      </c>
      <c r="D1791" t="str">
        <v>43745TRI</v>
      </c>
      <c r="E1791" t="str">
        <v>PAF 45MM BLEU/ROUGE</v>
      </c>
      <c r="F1791" t="str">
        <v>CLIENT PDF</v>
      </c>
      <c r="G1791" t="str">
        <v/>
      </c>
      <c r="H1791" t="str">
        <v>CHANDELLE</v>
      </c>
      <c r="I1791" t="str">
        <v>MONOCOUP</v>
      </c>
      <c r="J1791">
        <v>45</v>
      </c>
      <c r="K1791" t="str">
        <v>POT A FEU</v>
      </c>
      <c r="L1791" t="str">
        <v>BICOLORE</v>
      </c>
      <c r="M1791" t="str">
        <v>EU</v>
      </c>
      <c r="N1791" t="str">
        <v>F4</v>
      </c>
      <c r="O1791" t="str">
        <v>1.4G</v>
      </c>
      <c r="P1791" t="str">
        <v>1008-F4-29246592</v>
      </c>
      <c r="Q1791">
        <v>0.09</v>
      </c>
      <c r="R1791" t="str">
        <v>2</v>
      </c>
      <c r="S1791">
        <v>45</v>
      </c>
      <c r="T1791" t="str">
        <v>F-00000699</v>
      </c>
      <c r="U1791">
        <v>0</v>
      </c>
      <c r="V1791">
        <v>4.6</v>
      </c>
      <c r="W1791">
        <v>0</v>
      </c>
      <c r="X1791" t="str">
        <v/>
      </c>
    </row>
    <row r="1792">
      <c r="A1792" t="str">
        <v>AutoTable</v>
      </c>
      <c r="D1792" t="str">
        <v>43750SO</v>
      </c>
      <c r="E1792" t="str">
        <v>MONOCOUP POT-À-FEU FRISSON OR</v>
      </c>
      <c r="F1792" t="str">
        <v>OPPORTUNITE</v>
      </c>
      <c r="G1792" t="str">
        <v/>
      </c>
      <c r="H1792" t="str">
        <v>CHANDELLE</v>
      </c>
      <c r="I1792" t="str">
        <v>MONOCOUP</v>
      </c>
      <c r="J1792">
        <v>50</v>
      </c>
      <c r="K1792" t="str">
        <v>POT A FEU</v>
      </c>
      <c r="L1792" t="str">
        <v>OR</v>
      </c>
      <c r="M1792" t="str">
        <v>EU</v>
      </c>
      <c r="N1792" t="str">
        <v>F4</v>
      </c>
      <c r="O1792" t="str">
        <v>1.4G</v>
      </c>
      <c r="P1792" t="str">
        <v>0589-F4-0017</v>
      </c>
      <c r="Q1792">
        <v>0.08</v>
      </c>
      <c r="R1792" t="str">
        <v>2</v>
      </c>
      <c r="S1792">
        <v>50</v>
      </c>
      <c r="T1792" t="str">
        <v>F-00000270</v>
      </c>
      <c r="U1792">
        <v>46</v>
      </c>
      <c r="V1792">
        <v>4.32</v>
      </c>
      <c r="W1792">
        <v>24</v>
      </c>
      <c r="X1792" t="str">
        <v/>
      </c>
    </row>
    <row r="1793">
      <c r="A1793" t="str">
        <v>AutoTable</v>
      </c>
      <c r="D1793" t="str">
        <v>74637BC-CE</v>
      </c>
      <c r="E1793" t="str">
        <v>CHAND. 37 MM 1 COUP COMETE ARGENT</v>
      </c>
      <c r="F1793" t="str">
        <v>SPECIFIC</v>
      </c>
      <c r="G1793" t="str">
        <v/>
      </c>
      <c r="H1793" t="str">
        <v>CHANDELLE</v>
      </c>
      <c r="I1793" t="str">
        <v>MONOCOUP</v>
      </c>
      <c r="J1793">
        <v>37</v>
      </c>
      <c r="K1793" t="str">
        <v>COMETE</v>
      </c>
      <c r="L1793" t="str">
        <v>ARGENT</v>
      </c>
      <c r="M1793" t="str">
        <v>CN</v>
      </c>
      <c r="N1793" t="str">
        <v>F3</v>
      </c>
      <c r="O1793" t="str">
        <v>1.4G</v>
      </c>
      <c r="P1793" t="str">
        <v>1008-F3-69245824</v>
      </c>
      <c r="Q1793">
        <v>0.032</v>
      </c>
      <c r="R1793" t="str">
        <v>3</v>
      </c>
      <c r="S1793">
        <v>25</v>
      </c>
      <c r="T1793" t="str">
        <v>F-00000262</v>
      </c>
      <c r="U1793">
        <v>21</v>
      </c>
      <c r="V1793">
        <v>0.46</v>
      </c>
      <c r="W1793">
        <v>0</v>
      </c>
      <c r="X1793" t="str">
        <v/>
      </c>
    </row>
    <row r="1794">
      <c r="A1794" t="str">
        <v>AutoTable</v>
      </c>
      <c r="D1794" t="str">
        <v>74637FR-CE</v>
      </c>
      <c r="E1794" t="str">
        <v>CHAND. 37 MM 1 COUP COMETE FRISSON</v>
      </c>
      <c r="F1794" t="str">
        <v>ANCIENNES REFS</v>
      </c>
      <c r="G1794" t="str">
        <v/>
      </c>
      <c r="H1794" t="str">
        <v>CHANDELLE</v>
      </c>
      <c r="I1794" t="str">
        <v>MONOCOUP</v>
      </c>
      <c r="J1794">
        <v>37</v>
      </c>
      <c r="K1794" t="str">
        <v>COMETE</v>
      </c>
      <c r="L1794" t="str">
        <v>FRISSON</v>
      </c>
      <c r="M1794" t="str">
        <v>CN</v>
      </c>
      <c r="N1794" t="str">
        <v>F3</v>
      </c>
      <c r="O1794" t="str">
        <v>1.4G</v>
      </c>
      <c r="P1794" t="str">
        <v>1008-F3-69245824</v>
      </c>
      <c r="Q1794">
        <v>0.04</v>
      </c>
      <c r="R1794" t="str">
        <v>3</v>
      </c>
      <c r="S1794">
        <v>25</v>
      </c>
      <c r="T1794" t="str">
        <v>F-00000262</v>
      </c>
      <c r="U1794">
        <v>0</v>
      </c>
      <c r="V1794">
        <v>0.462</v>
      </c>
      <c r="W1794">
        <v>0</v>
      </c>
      <c r="X1794" t="str">
        <v/>
      </c>
    </row>
    <row r="1795">
      <c r="A1795" t="str">
        <v>AutoTable</v>
      </c>
      <c r="D1795" t="str">
        <v>74637R-CE</v>
      </c>
      <c r="E1795" t="str">
        <v>CHAND. 37 MM 1 COUP COMETE ROUGE</v>
      </c>
      <c r="F1795" t="str">
        <v>OPPORTUNITE</v>
      </c>
      <c r="G1795" t="str">
        <v/>
      </c>
      <c r="H1795" t="str">
        <v>CHANDELLE</v>
      </c>
      <c r="I1795" t="str">
        <v>MONOCOUP</v>
      </c>
      <c r="J1795">
        <v>37</v>
      </c>
      <c r="K1795" t="str">
        <v>COMETE</v>
      </c>
      <c r="L1795" t="str">
        <v>ROUGE</v>
      </c>
      <c r="M1795" t="str">
        <v>CN</v>
      </c>
      <c r="N1795" t="str">
        <v>F3</v>
      </c>
      <c r="O1795" t="str">
        <v>1.4G</v>
      </c>
      <c r="P1795" t="str">
        <v>1008-F3-69245824</v>
      </c>
      <c r="Q1795">
        <v>0.042</v>
      </c>
      <c r="R1795" t="str">
        <v>3</v>
      </c>
      <c r="S1795">
        <v>25</v>
      </c>
      <c r="T1795" t="str">
        <v>F-00000262</v>
      </c>
      <c r="U1795">
        <v>100</v>
      </c>
      <c r="V1795">
        <v>0.462</v>
      </c>
      <c r="W1795">
        <v>96</v>
      </c>
      <c r="X1795" t="str">
        <v/>
      </c>
    </row>
    <row r="1796">
      <c r="A1796" t="str">
        <v>AutoTable</v>
      </c>
      <c r="D1796" t="str">
        <v>74945FO</v>
      </c>
      <c r="E1796" t="str">
        <v>MONOCOUP 45 MM  PAF FRISSONNANT OR</v>
      </c>
      <c r="F1796" t="str">
        <v>ANCIENNES REFS</v>
      </c>
      <c r="G1796" t="str">
        <v/>
      </c>
      <c r="H1796" t="str">
        <v>CHANDELLE</v>
      </c>
      <c r="I1796" t="str">
        <v>MONOCOUP</v>
      </c>
      <c r="J1796">
        <v>45</v>
      </c>
      <c r="K1796" t="str">
        <v>POT A FEU</v>
      </c>
      <c r="L1796" t="str">
        <v>OR</v>
      </c>
      <c r="M1796" t="str">
        <v>EU</v>
      </c>
      <c r="N1796" t="str">
        <v>F4</v>
      </c>
      <c r="O1796" t="str">
        <v>1.4G</v>
      </c>
      <c r="P1796" t="str">
        <v>0163-F4-1570</v>
      </c>
      <c r="Q1796">
        <v>0.062</v>
      </c>
      <c r="R1796" t="str">
        <v>2</v>
      </c>
      <c r="S1796">
        <v>50</v>
      </c>
      <c r="T1796" t="str">
        <v>F-00000460</v>
      </c>
      <c r="U1796">
        <v>0</v>
      </c>
      <c r="V1796">
        <v>1.9</v>
      </c>
      <c r="W1796">
        <v>0</v>
      </c>
      <c r="X1796" t="str">
        <v/>
      </c>
    </row>
    <row r="1797">
      <c r="A1797" t="str">
        <v>AutoTable</v>
      </c>
      <c r="D1797" t="str">
        <v>75530-07</v>
      </c>
      <c r="E1797" t="str">
        <v>MONOCOUP 30 MM BOMBETTES PAILLETÉ OR AVEC TRONC</v>
      </c>
      <c r="F1797" t="str">
        <v>OPPORTUNITE</v>
      </c>
      <c r="G1797" t="str">
        <v/>
      </c>
      <c r="H1797" t="str">
        <v>CHANDELLE</v>
      </c>
      <c r="I1797" t="str">
        <v>MONOCOUP</v>
      </c>
      <c r="J1797">
        <v>30</v>
      </c>
      <c r="K1797" t="str">
        <v>BOMBE CLIGNO</v>
      </c>
      <c r="L1797" t="str">
        <v>OR</v>
      </c>
      <c r="M1797" t="str">
        <v>CN</v>
      </c>
      <c r="N1797" t="str">
        <v>F3</v>
      </c>
      <c r="O1797" t="str">
        <v>1.4G</v>
      </c>
      <c r="P1797" t="str">
        <v>1008-F3-69242497</v>
      </c>
      <c r="Q1797">
        <v>0.0215</v>
      </c>
      <c r="R1797" t="str">
        <v>2</v>
      </c>
      <c r="S1797">
        <v>25</v>
      </c>
      <c r="T1797" t="str">
        <v>F-00000300</v>
      </c>
      <c r="U1797">
        <v>793</v>
      </c>
      <c r="V1797">
        <v>0.47376</v>
      </c>
      <c r="W1797">
        <v>48</v>
      </c>
      <c r="X1797" t="str">
        <v/>
      </c>
    </row>
    <row r="1798">
      <c r="A1798" t="str">
        <v>AutoTable</v>
      </c>
      <c r="D1798" t="str">
        <v>75530-16</v>
      </c>
      <c r="E1798" t="str">
        <v>MONOCOUP 30 MM BOMBETTES CLIGNO ROUGES  + TRONC</v>
      </c>
      <c r="F1798" t="str">
        <v>OPPORTUNITE</v>
      </c>
      <c r="G1798" t="str">
        <v/>
      </c>
      <c r="H1798" t="str">
        <v>CHANDELLE</v>
      </c>
      <c r="I1798" t="str">
        <v>MONOCOUP</v>
      </c>
      <c r="J1798">
        <v>30</v>
      </c>
      <c r="K1798" t="str">
        <v>BOMBE CLIGNO</v>
      </c>
      <c r="L1798" t="str">
        <v>ROUGE</v>
      </c>
      <c r="M1798" t="str">
        <v>CN</v>
      </c>
      <c r="N1798" t="str">
        <v>F3</v>
      </c>
      <c r="O1798" t="str">
        <v>1.4G</v>
      </c>
      <c r="P1798" t="str">
        <v>1008-F3-69242497</v>
      </c>
      <c r="Q1798">
        <v>0.0145</v>
      </c>
      <c r="R1798" t="str">
        <v>2</v>
      </c>
      <c r="S1798">
        <v>25</v>
      </c>
      <c r="T1798" t="str">
        <v>F-00000300</v>
      </c>
      <c r="U1798">
        <v>704</v>
      </c>
      <c r="V1798">
        <v>0.4863</v>
      </c>
      <c r="W1798">
        <v>0</v>
      </c>
      <c r="X1798" t="str">
        <v/>
      </c>
    </row>
    <row r="1799">
      <c r="A1799" t="str">
        <v>AutoTable</v>
      </c>
      <c r="D1799" t="str">
        <v>33060-42</v>
      </c>
      <c r="E1799" t="str">
        <v>CH. Ø60 6 PAF COMÈTES BLEUES &amp; TOURBILLONS DORÉS</v>
      </c>
      <c r="F1799" t="str">
        <v>1</v>
      </c>
      <c r="G1799" t="str">
        <v/>
      </c>
      <c r="H1799" t="str">
        <v>CHANDELLE</v>
      </c>
      <c r="I1799" t="str">
        <v>POT A FEU</v>
      </c>
      <c r="J1799">
        <v>60</v>
      </c>
      <c r="K1799" t="str">
        <v>SERPENTEAUX</v>
      </c>
      <c r="L1799" t="str">
        <v>BLEU</v>
      </c>
      <c r="M1799" t="str">
        <v>CN</v>
      </c>
      <c r="N1799" t="str">
        <v>F4</v>
      </c>
      <c r="O1799" t="str">
        <v>1.3G</v>
      </c>
      <c r="P1799" t="str">
        <v>1008-F4-69254306</v>
      </c>
      <c r="Q1799">
        <v>0.65</v>
      </c>
      <c r="R1799" t="str">
        <v>22</v>
      </c>
      <c r="S1799">
        <v>60</v>
      </c>
      <c r="T1799" t="str">
        <v>F-00000262</v>
      </c>
      <c r="U1799">
        <v>55</v>
      </c>
      <c r="V1799">
        <v>7.156</v>
      </c>
      <c r="W1799">
        <v>0</v>
      </c>
      <c r="X1799" t="str">
        <v>https://youtu.be/d2WDi73-xGQ</v>
      </c>
    </row>
    <row r="1800">
      <c r="A1800" t="str">
        <v>AutoTable</v>
      </c>
      <c r="D1800" t="str">
        <v>34050-01CE</v>
      </c>
      <c r="E1800" t="str">
        <v>CH. Ø50 8 PAF 4 COM. MOSAÏQUE FRISSON BLANC</v>
      </c>
      <c r="F1800" t="str">
        <v>1</v>
      </c>
      <c r="G1800" t="str">
        <v/>
      </c>
      <c r="H1800" t="str">
        <v>CHANDELLE</v>
      </c>
      <c r="I1800" t="str">
        <v>POT A FEU</v>
      </c>
      <c r="J1800">
        <v>50</v>
      </c>
      <c r="K1800" t="str">
        <v>CREPITANT</v>
      </c>
      <c r="L1800" t="str">
        <v>ARGENT</v>
      </c>
      <c r="M1800" t="str">
        <v>CN</v>
      </c>
      <c r="N1800" t="str">
        <v>F4</v>
      </c>
      <c r="O1800" t="str">
        <v>1.4G</v>
      </c>
      <c r="P1800" t="str">
        <v>1008-F4-69245795</v>
      </c>
      <c r="Q1800">
        <v>0.365</v>
      </c>
      <c r="R1800" t="str">
        <v>30</v>
      </c>
      <c r="S1800">
        <v>50</v>
      </c>
      <c r="T1800" t="str">
        <v>F-00000262</v>
      </c>
      <c r="U1800">
        <v>418</v>
      </c>
      <c r="V1800">
        <v>5.504</v>
      </c>
      <c r="W1800">
        <v>148</v>
      </c>
      <c r="X1800" t="str">
        <v>https://youtu.be/L_-yEkujlz8</v>
      </c>
    </row>
    <row r="1801">
      <c r="A1801" t="str">
        <v>AutoTable</v>
      </c>
      <c r="D1801" t="str">
        <v>34050-12ORROCE</v>
      </c>
      <c r="E1801" t="str">
        <v>CH. Ø50 8 PAF 4 COM. MOSAÏQUE PAILL. OR À ROSE</v>
      </c>
      <c r="F1801" t="str">
        <v>1</v>
      </c>
      <c r="G1801" t="str">
        <v/>
      </c>
      <c r="H1801" t="str">
        <v>CHANDELLE</v>
      </c>
      <c r="I1801" t="str">
        <v>POT A FEU</v>
      </c>
      <c r="J1801">
        <v>50</v>
      </c>
      <c r="K1801" t="str">
        <v>MOSAIQUE</v>
      </c>
      <c r="L1801" t="str">
        <v>ROSE</v>
      </c>
      <c r="M1801" t="str">
        <v>CN</v>
      </c>
      <c r="N1801" t="str">
        <v>F4</v>
      </c>
      <c r="O1801" t="str">
        <v>1.4G</v>
      </c>
      <c r="P1801" t="str">
        <v>1008-F4-69245795</v>
      </c>
      <c r="Q1801">
        <v>0.359</v>
      </c>
      <c r="R1801" t="str">
        <v>30</v>
      </c>
      <c r="S1801">
        <v>50</v>
      </c>
      <c r="T1801" t="str">
        <v>F-00000262</v>
      </c>
      <c r="U1801">
        <v>92</v>
      </c>
      <c r="V1801">
        <v>5.77714</v>
      </c>
      <c r="W1801">
        <v>121</v>
      </c>
      <c r="X1801" t="str">
        <v>https://tinyurl.com/yx96gzy6</v>
      </c>
    </row>
    <row r="1802">
      <c r="A1802" t="str">
        <v>AutoTable</v>
      </c>
      <c r="D1802" t="str">
        <v>34050-12R/ACE</v>
      </c>
      <c r="E1802" t="str">
        <v>CH. Ø50 8 PAF 4 COM. MOSAÏQUE ROUGE À ARGENT</v>
      </c>
      <c r="F1802" t="str">
        <v>1</v>
      </c>
      <c r="G1802" t="str">
        <v/>
      </c>
      <c r="H1802" t="str">
        <v>CHANDELLE</v>
      </c>
      <c r="I1802" t="str">
        <v>POT A FEU</v>
      </c>
      <c r="J1802">
        <v>50</v>
      </c>
      <c r="K1802" t="str">
        <v>MOSAIQUE</v>
      </c>
      <c r="L1802" t="str">
        <v>ROUGE</v>
      </c>
      <c r="M1802" t="str">
        <v>CN</v>
      </c>
      <c r="N1802" t="str">
        <v>F4</v>
      </c>
      <c r="O1802" t="str">
        <v>1.4G</v>
      </c>
      <c r="P1802" t="str">
        <v>1008-F4-69245795</v>
      </c>
      <c r="Q1802">
        <v>0.359</v>
      </c>
      <c r="R1802" t="str">
        <v>30</v>
      </c>
      <c r="S1802">
        <v>50</v>
      </c>
      <c r="T1802" t="str">
        <v>F-00000262</v>
      </c>
      <c r="U1802">
        <v>67</v>
      </c>
      <c r="V1802">
        <v>5.77286</v>
      </c>
      <c r="W1802">
        <v>0</v>
      </c>
      <c r="X1802" t="str">
        <v>https://youtu.be/WoZss3jRH0k</v>
      </c>
    </row>
    <row r="1803">
      <c r="A1803" t="str">
        <v>AutoTable</v>
      </c>
      <c r="D1803" t="str">
        <v>36337CE</v>
      </c>
      <c r="E1803" t="str">
        <v>CH. Ø40 8 PAF 7 ÉTOILES FILANTES ORANGE TR. ARGT</v>
      </c>
      <c r="F1803" t="str">
        <v>1</v>
      </c>
      <c r="G1803" t="str">
        <v/>
      </c>
      <c r="H1803" t="str">
        <v>CHANDELLE</v>
      </c>
      <c r="I1803" t="str">
        <v>POT A FEU</v>
      </c>
      <c r="J1803">
        <v>37</v>
      </c>
      <c r="K1803" t="str">
        <v>SERPENTEAUX</v>
      </c>
      <c r="L1803" t="str">
        <v>ORANGE</v>
      </c>
      <c r="M1803" t="str">
        <v>CN</v>
      </c>
      <c r="N1803" t="str">
        <v>F4</v>
      </c>
      <c r="O1803" t="str">
        <v>1.4G</v>
      </c>
      <c r="P1803" t="str">
        <v>1008-F4-62924593</v>
      </c>
      <c r="Q1803">
        <v>0.164</v>
      </c>
      <c r="R1803" t="str">
        <v>30</v>
      </c>
      <c r="S1803">
        <v>40</v>
      </c>
      <c r="T1803" t="str">
        <v>F-00000262</v>
      </c>
      <c r="U1803">
        <v>691</v>
      </c>
      <c r="V1803">
        <v>3.21</v>
      </c>
      <c r="W1803">
        <v>0</v>
      </c>
      <c r="X1803" t="str">
        <v>https://youtu.be/c1qMsKdwKrA</v>
      </c>
    </row>
    <row r="1804">
      <c r="A1804" t="str">
        <v>AutoTable</v>
      </c>
      <c r="D1804" t="str">
        <v>38049-09</v>
      </c>
      <c r="E1804" t="str">
        <v>CH. Ø49 8 PAF 4 COM. COMÈTES ARGENT + DÉTO</v>
      </c>
      <c r="F1804" t="str">
        <v>1</v>
      </c>
      <c r="G1804" t="str">
        <v/>
      </c>
      <c r="H1804" t="str">
        <v>CHANDELLE</v>
      </c>
      <c r="I1804" t="str">
        <v>POT A FEU</v>
      </c>
      <c r="J1804">
        <v>50</v>
      </c>
      <c r="K1804" t="str">
        <v>DETONATION</v>
      </c>
      <c r="L1804" t="str">
        <v>ARGENT</v>
      </c>
      <c r="M1804" t="str">
        <v>CN</v>
      </c>
      <c r="N1804" t="str">
        <v>F4</v>
      </c>
      <c r="O1804" t="str">
        <v>1.3G</v>
      </c>
      <c r="P1804" t="str">
        <v>1008-F4-69242603</v>
      </c>
      <c r="Q1804">
        <v>0.36</v>
      </c>
      <c r="R1804" t="str">
        <v>30</v>
      </c>
      <c r="S1804">
        <v>50</v>
      </c>
      <c r="T1804" t="str">
        <v>F-00000300</v>
      </c>
      <c r="U1804">
        <v>231</v>
      </c>
      <c r="V1804">
        <v>3.70833</v>
      </c>
      <c r="W1804">
        <v>0</v>
      </c>
      <c r="X1804" t="str">
        <v>https://youtu.be/Y9yAlTy5pQs</v>
      </c>
    </row>
    <row r="1805">
      <c r="A1805" t="str">
        <v>AutoTable</v>
      </c>
      <c r="D1805" t="str">
        <v>38049-42</v>
      </c>
      <c r="E1805" t="str">
        <v>CH. Ø49 8 PAF SERPENTEAUX ARGENT</v>
      </c>
      <c r="F1805" t="str">
        <v>1</v>
      </c>
      <c r="G1805" t="str">
        <v/>
      </c>
      <c r="H1805" t="str">
        <v>CHANDELLE</v>
      </c>
      <c r="I1805" t="str">
        <v>POT A FEU</v>
      </c>
      <c r="J1805">
        <v>50</v>
      </c>
      <c r="K1805" t="str">
        <v>SERPENTEAUX</v>
      </c>
      <c r="L1805" t="str">
        <v>ARGENT</v>
      </c>
      <c r="M1805" t="str">
        <v>CN</v>
      </c>
      <c r="N1805" t="str">
        <v>F4</v>
      </c>
      <c r="O1805" t="str">
        <v>1.4G</v>
      </c>
      <c r="P1805" t="str">
        <v>1008-F4-69242604</v>
      </c>
      <c r="Q1805">
        <v>0.3</v>
      </c>
      <c r="R1805" t="str">
        <v>30</v>
      </c>
      <c r="S1805">
        <v>50</v>
      </c>
      <c r="T1805" t="str">
        <v>F-00000300</v>
      </c>
      <c r="U1805">
        <v>133</v>
      </c>
      <c r="V1805">
        <v>5.89</v>
      </c>
      <c r="W1805">
        <v>0</v>
      </c>
      <c r="X1805" t="str">
        <v>https://youtu.be/95lpyxPbPrw</v>
      </c>
    </row>
    <row r="1806">
      <c r="A1806" t="str">
        <v>AutoTable</v>
      </c>
      <c r="D1806" t="str">
        <v>74752BCE</v>
      </c>
      <c r="E1806" t="str">
        <v>MONOCOUP Ø50 ÉTOILES FILANTES BLEU TR. ARGENT</v>
      </c>
      <c r="F1806" t="str">
        <v>1</v>
      </c>
      <c r="G1806" t="str">
        <v/>
      </c>
      <c r="H1806" t="str">
        <v>CHANDELLE</v>
      </c>
      <c r="I1806" t="str">
        <v>POT A FEU</v>
      </c>
      <c r="J1806">
        <v>50</v>
      </c>
      <c r="K1806" t="str">
        <v>SERPENTEAUX</v>
      </c>
      <c r="L1806" t="str">
        <v>BLEU</v>
      </c>
      <c r="M1806" t="str">
        <v>CN</v>
      </c>
      <c r="N1806" t="str">
        <v>F3</v>
      </c>
      <c r="O1806" t="str">
        <v>1.4G</v>
      </c>
      <c r="P1806" t="str">
        <v>1008-F3-69245825</v>
      </c>
      <c r="Q1806">
        <v>0.09</v>
      </c>
      <c r="R1806" t="str">
        <v>2</v>
      </c>
      <c r="S1806">
        <v>25</v>
      </c>
      <c r="T1806" t="str">
        <v>F-00000262</v>
      </c>
      <c r="U1806">
        <v>0</v>
      </c>
      <c r="V1806">
        <v>1.06</v>
      </c>
      <c r="W1806">
        <v>0</v>
      </c>
      <c r="X1806" t="str">
        <v>https://tinyurl.com/yxl6h228</v>
      </c>
    </row>
    <row r="1807">
      <c r="A1807" t="str">
        <v>AutoTable</v>
      </c>
      <c r="D1807" t="str">
        <v>74752VECE</v>
      </c>
      <c r="E1807" t="str">
        <v>MONOCOUP Ø50 ÉTOILES FILANTES VERT TR. ARGENT</v>
      </c>
      <c r="F1807" t="str">
        <v>1</v>
      </c>
      <c r="G1807" t="str">
        <v/>
      </c>
      <c r="H1807" t="str">
        <v>CHANDELLE</v>
      </c>
      <c r="I1807" t="str">
        <v>POT A FEU</v>
      </c>
      <c r="J1807">
        <v>50</v>
      </c>
      <c r="K1807" t="str">
        <v>SERPENTEAUX</v>
      </c>
      <c r="L1807" t="str">
        <v>VERT</v>
      </c>
      <c r="M1807" t="str">
        <v>CN</v>
      </c>
      <c r="N1807" t="str">
        <v>F3</v>
      </c>
      <c r="O1807" t="str">
        <v>1.4G</v>
      </c>
      <c r="P1807" t="str">
        <v>1008-F3-69245825</v>
      </c>
      <c r="Q1807">
        <v>0.09</v>
      </c>
      <c r="R1807" t="str">
        <v>2</v>
      </c>
      <c r="S1807">
        <v>25</v>
      </c>
      <c r="T1807" t="str">
        <v>F-00000262</v>
      </c>
      <c r="U1807">
        <v>194</v>
      </c>
      <c r="V1807">
        <v>1.10875</v>
      </c>
      <c r="W1807">
        <v>0</v>
      </c>
      <c r="X1807" t="str">
        <v>https://tinyurl.com/y2ufhg8x</v>
      </c>
    </row>
    <row r="1808">
      <c r="A1808" t="str">
        <v>AutoTable</v>
      </c>
      <c r="D1808" t="str">
        <v>74752VICE</v>
      </c>
      <c r="E1808" t="str">
        <v>MONOCOUP Ø50 ÉTOILES FILANTE VIOLET TR. ARGENT</v>
      </c>
      <c r="F1808" t="str">
        <v>1</v>
      </c>
      <c r="G1808" t="str">
        <v/>
      </c>
      <c r="H1808" t="str">
        <v>CHANDELLE</v>
      </c>
      <c r="I1808" t="str">
        <v>POT A FEU</v>
      </c>
      <c r="J1808">
        <v>50</v>
      </c>
      <c r="K1808" t="str">
        <v>SERPENTEAUX</v>
      </c>
      <c r="L1808" t="str">
        <v>VIOLET</v>
      </c>
      <c r="M1808" t="str">
        <v>CN</v>
      </c>
      <c r="N1808" t="str">
        <v>F3</v>
      </c>
      <c r="O1808" t="str">
        <v>1.4G</v>
      </c>
      <c r="P1808" t="str">
        <v>1008-F3-69245825</v>
      </c>
      <c r="Q1808">
        <v>0.09</v>
      </c>
      <c r="R1808" t="str">
        <v>2</v>
      </c>
      <c r="S1808">
        <v>25</v>
      </c>
      <c r="T1808" t="str">
        <v>F-00000262</v>
      </c>
      <c r="U1808">
        <v>184</v>
      </c>
      <c r="V1808">
        <v>1.10875</v>
      </c>
      <c r="W1808">
        <v>3</v>
      </c>
      <c r="X1808" t="str">
        <v/>
      </c>
    </row>
    <row r="1809">
      <c r="A1809" t="str">
        <v>AutoTable</v>
      </c>
      <c r="D1809" t="str">
        <v>75549-42</v>
      </c>
      <c r="E1809" t="str">
        <v>MONOCOUP Ø50 SERPENTEAUX ARGENT</v>
      </c>
      <c r="F1809" t="str">
        <v>1</v>
      </c>
      <c r="G1809" t="str">
        <v/>
      </c>
      <c r="H1809" t="str">
        <v>CHANDELLE</v>
      </c>
      <c r="I1809" t="str">
        <v>POT A FEU</v>
      </c>
      <c r="J1809">
        <v>50</v>
      </c>
      <c r="K1809" t="str">
        <v>SERPENTEAUX</v>
      </c>
      <c r="L1809" t="str">
        <v>ARGENT</v>
      </c>
      <c r="M1809" t="str">
        <v>CN</v>
      </c>
      <c r="N1809" t="str">
        <v>F2</v>
      </c>
      <c r="O1809" t="str">
        <v>1.4G</v>
      </c>
      <c r="P1809" t="str">
        <v>1008-F2-69242505</v>
      </c>
      <c r="Q1809">
        <v>0.019</v>
      </c>
      <c r="R1809" t="str">
        <v>2</v>
      </c>
      <c r="S1809">
        <v>8</v>
      </c>
      <c r="T1809" t="str">
        <v>F-00000300</v>
      </c>
      <c r="U1809">
        <v>436</v>
      </c>
      <c r="V1809">
        <v>0.86194</v>
      </c>
      <c r="W1809">
        <v>0</v>
      </c>
      <c r="X1809" t="str">
        <v>https://youtu.be/rEuscuMPzaM</v>
      </c>
    </row>
    <row r="1810">
      <c r="A1810" t="str">
        <v>AutoTable</v>
      </c>
      <c r="D1810" t="str">
        <v>75549-43</v>
      </c>
      <c r="E1810" t="str">
        <v>MONOCOUP Ø50 SIFFLETS ARGENT</v>
      </c>
      <c r="F1810" t="str">
        <v>1</v>
      </c>
      <c r="G1810" t="str">
        <v/>
      </c>
      <c r="H1810" t="str">
        <v>CHANDELLE</v>
      </c>
      <c r="I1810" t="str">
        <v>POT A FEU</v>
      </c>
      <c r="J1810">
        <v>50</v>
      </c>
      <c r="K1810" t="str">
        <v>SIFFLETS</v>
      </c>
      <c r="L1810" t="str">
        <v>ARGENT</v>
      </c>
      <c r="M1810" t="str">
        <v>CN</v>
      </c>
      <c r="N1810" t="str">
        <v>F2</v>
      </c>
      <c r="O1810" t="str">
        <v>1.4G</v>
      </c>
      <c r="P1810" t="str">
        <v>1008-F2-69242505</v>
      </c>
      <c r="Q1810">
        <v>0.026</v>
      </c>
      <c r="R1810" t="str">
        <v>2</v>
      </c>
      <c r="S1810">
        <v>8</v>
      </c>
      <c r="T1810" t="str">
        <v>F-00000300</v>
      </c>
      <c r="U1810">
        <v>653</v>
      </c>
      <c r="V1810">
        <v>0.85434</v>
      </c>
      <c r="W1810">
        <v>41</v>
      </c>
      <c r="X1810" t="str">
        <v>https://youtu.be/GBQbJ7W_TUE</v>
      </c>
    </row>
    <row r="1811">
      <c r="A1811" t="str">
        <v>AutoTable</v>
      </c>
      <c r="D1811" t="str">
        <v>33037-01CE</v>
      </c>
      <c r="E1811" t="str">
        <v>CH. Ø40 8 PAF FRISSON BLANC</v>
      </c>
      <c r="F1811" t="str">
        <v>1</v>
      </c>
      <c r="G1811" t="str">
        <v/>
      </c>
      <c r="H1811" t="str">
        <v>CHANDELLE</v>
      </c>
      <c r="I1811" t="str">
        <v>POT A FEU</v>
      </c>
      <c r="J1811">
        <v>37</v>
      </c>
      <c r="K1811" t="str">
        <v>CREPITANT</v>
      </c>
      <c r="L1811" t="str">
        <v>ARGENT</v>
      </c>
      <c r="M1811" t="str">
        <v>CN</v>
      </c>
      <c r="N1811" t="str">
        <v>F4</v>
      </c>
      <c r="O1811" t="str">
        <v>1.4G</v>
      </c>
      <c r="P1811" t="str">
        <v>1008-F4-69245793</v>
      </c>
      <c r="Q1811">
        <v>0.164</v>
      </c>
      <c r="R1811" t="str">
        <v>30</v>
      </c>
      <c r="S1811">
        <v>40</v>
      </c>
      <c r="T1811" t="str">
        <v>F-00000262</v>
      </c>
      <c r="U1811">
        <v>289</v>
      </c>
      <c r="V1811">
        <v>3.28267</v>
      </c>
      <c r="W1811">
        <v>0</v>
      </c>
      <c r="X1811" t="str">
        <v>https://youtu.be/3RE8I6KRSz8</v>
      </c>
    </row>
    <row r="1812">
      <c r="A1812" t="str">
        <v>AutoTable</v>
      </c>
      <c r="D1812" t="str">
        <v>33037-02CE</v>
      </c>
      <c r="E1812" t="str">
        <v>CH. Ø40 8 PAF BLEUS</v>
      </c>
      <c r="F1812" t="str">
        <v>1</v>
      </c>
      <c r="G1812" t="str">
        <v/>
      </c>
      <c r="H1812" t="str">
        <v>CHANDELLE</v>
      </c>
      <c r="I1812" t="str">
        <v>POT A FEU</v>
      </c>
      <c r="J1812">
        <v>37</v>
      </c>
      <c r="K1812" t="str">
        <v>POT A FEU</v>
      </c>
      <c r="L1812" t="str">
        <v>BLEU</v>
      </c>
      <c r="M1812" t="str">
        <v>CN</v>
      </c>
      <c r="N1812" t="str">
        <v>F4</v>
      </c>
      <c r="O1812" t="str">
        <v>1.4G</v>
      </c>
      <c r="P1812" t="str">
        <v>1008-F4-69245793</v>
      </c>
      <c r="Q1812">
        <v>0.164</v>
      </c>
      <c r="R1812" t="str">
        <v>30</v>
      </c>
      <c r="S1812">
        <v>40</v>
      </c>
      <c r="T1812" t="str">
        <v>F-00000262</v>
      </c>
      <c r="U1812">
        <v>310</v>
      </c>
      <c r="V1812">
        <v>3.29113</v>
      </c>
      <c r="W1812">
        <v>50</v>
      </c>
      <c r="X1812" t="str">
        <v>https://youtu.be/FYjkj6evITY</v>
      </c>
    </row>
    <row r="1813">
      <c r="A1813" t="str">
        <v>AutoTable</v>
      </c>
      <c r="D1813" t="str">
        <v>33037-05CE</v>
      </c>
      <c r="E1813" t="str">
        <v>CHAND. 40 MM 8 POTS À FEU VERT</v>
      </c>
      <c r="F1813" t="str">
        <v>OPPORTUNITE</v>
      </c>
      <c r="G1813" t="str">
        <v/>
      </c>
      <c r="H1813" t="str">
        <v>CHANDELLE</v>
      </c>
      <c r="I1813" t="str">
        <v>POT A FEU</v>
      </c>
      <c r="J1813">
        <v>37</v>
      </c>
      <c r="K1813" t="str">
        <v>POT A FEU</v>
      </c>
      <c r="L1813" t="str">
        <v>VERT</v>
      </c>
      <c r="M1813" t="str">
        <v>CN</v>
      </c>
      <c r="N1813" t="str">
        <v>F4</v>
      </c>
      <c r="O1813" t="str">
        <v>1.4G</v>
      </c>
      <c r="P1813" t="str">
        <v>1008-F4-69245793</v>
      </c>
      <c r="Q1813">
        <v>0.164</v>
      </c>
      <c r="R1813" t="str">
        <v>30</v>
      </c>
      <c r="S1813">
        <v>40</v>
      </c>
      <c r="T1813" t="str">
        <v>F-00000262</v>
      </c>
      <c r="U1813">
        <v>105</v>
      </c>
      <c r="V1813">
        <v>3.08667</v>
      </c>
      <c r="W1813">
        <v>0</v>
      </c>
      <c r="X1813" t="str">
        <v/>
      </c>
    </row>
    <row r="1814">
      <c r="A1814" t="str">
        <v>AutoTable</v>
      </c>
      <c r="D1814" t="str">
        <v>33037-06CE</v>
      </c>
      <c r="E1814" t="str">
        <v>CH. Ø40 8 PAF ROUGES</v>
      </c>
      <c r="F1814" t="str">
        <v>1</v>
      </c>
      <c r="G1814" t="str">
        <v/>
      </c>
      <c r="H1814" t="str">
        <v>CHANDELLE</v>
      </c>
      <c r="I1814" t="str">
        <v>POT A FEU</v>
      </c>
      <c r="J1814">
        <v>37</v>
      </c>
      <c r="K1814" t="str">
        <v>POT A FEU</v>
      </c>
      <c r="L1814" t="str">
        <v>ROUGE</v>
      </c>
      <c r="M1814" t="str">
        <v>CN</v>
      </c>
      <c r="N1814" t="str">
        <v>F4</v>
      </c>
      <c r="O1814" t="str">
        <v>1.4G</v>
      </c>
      <c r="P1814" t="str">
        <v>1008-F4-69245793</v>
      </c>
      <c r="Q1814">
        <v>0.164</v>
      </c>
      <c r="R1814" t="str">
        <v>30</v>
      </c>
      <c r="S1814">
        <v>40</v>
      </c>
      <c r="T1814" t="str">
        <v>F-00000262</v>
      </c>
      <c r="U1814">
        <v>171</v>
      </c>
      <c r="V1814">
        <v>3.20667</v>
      </c>
      <c r="W1814">
        <v>0</v>
      </c>
      <c r="X1814" t="str">
        <v>https://tinyurl.com/y5yotvvv</v>
      </c>
    </row>
    <row r="1815">
      <c r="A1815" t="str">
        <v>AutoTable</v>
      </c>
      <c r="D1815" t="str">
        <v>33037-08CE</v>
      </c>
      <c r="E1815" t="str">
        <v>CH. Ø40 8 PAF MULTICOLORES</v>
      </c>
      <c r="F1815" t="str">
        <v>1</v>
      </c>
      <c r="G1815" t="str">
        <v/>
      </c>
      <c r="H1815" t="str">
        <v>CHANDELLE</v>
      </c>
      <c r="I1815" t="str">
        <v>POT A FEU</v>
      </c>
      <c r="J1815">
        <v>37</v>
      </c>
      <c r="K1815" t="str">
        <v>POT A FEU</v>
      </c>
      <c r="L1815" t="str">
        <v>MULTICOLORE</v>
      </c>
      <c r="M1815" t="str">
        <v>CN</v>
      </c>
      <c r="N1815" t="str">
        <v>F4</v>
      </c>
      <c r="O1815" t="str">
        <v>1.4G</v>
      </c>
      <c r="P1815" t="str">
        <v>1008-F4-69245793</v>
      </c>
      <c r="Q1815">
        <v>0.164</v>
      </c>
      <c r="R1815" t="str">
        <v>30</v>
      </c>
      <c r="S1815">
        <v>40</v>
      </c>
      <c r="T1815" t="str">
        <v>F-00000262</v>
      </c>
      <c r="U1815">
        <v>147</v>
      </c>
      <c r="V1815">
        <v>3.15867</v>
      </c>
      <c r="W1815">
        <v>0</v>
      </c>
      <c r="X1815" t="str">
        <v>https://tinyurl.com/y629uybt</v>
      </c>
    </row>
    <row r="1816">
      <c r="A1816" t="str">
        <v>AutoTable</v>
      </c>
      <c r="D1816" t="str">
        <v>33037-09CE</v>
      </c>
      <c r="E1816" t="str">
        <v>CH. Ø40 8 PAF ARGENT</v>
      </c>
      <c r="F1816" t="str">
        <v>1</v>
      </c>
      <c r="G1816" t="str">
        <v/>
      </c>
      <c r="H1816" t="str">
        <v>CHANDELLE</v>
      </c>
      <c r="I1816" t="str">
        <v>POT A FEU</v>
      </c>
      <c r="J1816">
        <v>37</v>
      </c>
      <c r="K1816" t="str">
        <v>POT A FEU</v>
      </c>
      <c r="L1816" t="str">
        <v>ARGENT</v>
      </c>
      <c r="M1816" t="str">
        <v>CN</v>
      </c>
      <c r="N1816" t="str">
        <v>F4</v>
      </c>
      <c r="O1816" t="str">
        <v>1.4G</v>
      </c>
      <c r="P1816" t="str">
        <v>1008-F4-69245793</v>
      </c>
      <c r="Q1816">
        <v>0.164</v>
      </c>
      <c r="R1816" t="str">
        <v>30</v>
      </c>
      <c r="S1816">
        <v>40</v>
      </c>
      <c r="T1816" t="str">
        <v>F-00000262</v>
      </c>
      <c r="U1816">
        <v>183</v>
      </c>
      <c r="V1816">
        <v>3.246</v>
      </c>
      <c r="W1816">
        <v>140</v>
      </c>
      <c r="X1816" t="str">
        <v>https://tinyurl.com/y3g8rf8b</v>
      </c>
    </row>
    <row r="1817">
      <c r="A1817" t="str">
        <v>AutoTable</v>
      </c>
      <c r="D1817" t="str">
        <v>33037-10CE</v>
      </c>
      <c r="E1817" t="str">
        <v>CHAND. 40 MM 8 POTS À FEU VIOLET</v>
      </c>
      <c r="F1817" t="str">
        <v>OPPORTUNITE</v>
      </c>
      <c r="G1817" t="str">
        <v/>
      </c>
      <c r="H1817" t="str">
        <v>CHANDELLE</v>
      </c>
      <c r="I1817" t="str">
        <v>POT A FEU</v>
      </c>
      <c r="J1817">
        <v>37</v>
      </c>
      <c r="K1817" t="str">
        <v>POT A FEU</v>
      </c>
      <c r="L1817" t="str">
        <v>VIOLET</v>
      </c>
      <c r="M1817" t="str">
        <v>CN</v>
      </c>
      <c r="N1817" t="str">
        <v>F4</v>
      </c>
      <c r="O1817" t="str">
        <v>1.4G</v>
      </c>
      <c r="P1817" t="str">
        <v>1008-F4-69245793</v>
      </c>
      <c r="Q1817">
        <v>0.164</v>
      </c>
      <c r="R1817" t="str">
        <v>30</v>
      </c>
      <c r="S1817">
        <v>40</v>
      </c>
      <c r="T1817" t="str">
        <v>F-00000262</v>
      </c>
      <c r="U1817">
        <v>119</v>
      </c>
      <c r="V1817">
        <v>3.0239</v>
      </c>
      <c r="W1817">
        <v>0</v>
      </c>
      <c r="X1817" t="str">
        <v/>
      </c>
    </row>
    <row r="1818">
      <c r="A1818" t="str">
        <v>AutoTable</v>
      </c>
      <c r="D1818" t="str">
        <v>33037-18CE</v>
      </c>
      <c r="E1818" t="str">
        <v>CH. Ø40 8 PAF FILET D'OR</v>
      </c>
      <c r="F1818" t="str">
        <v>1</v>
      </c>
      <c r="G1818" t="str">
        <v/>
      </c>
      <c r="H1818" t="str">
        <v>CHANDELLE</v>
      </c>
      <c r="I1818" t="str">
        <v>POT A FEU</v>
      </c>
      <c r="J1818">
        <v>37</v>
      </c>
      <c r="K1818" t="str">
        <v>PLEUREUR</v>
      </c>
      <c r="L1818" t="str">
        <v>KAMURO</v>
      </c>
      <c r="M1818" t="str">
        <v>CN</v>
      </c>
      <c r="N1818" t="str">
        <v>F4</v>
      </c>
      <c r="O1818" t="str">
        <v>1.4G</v>
      </c>
      <c r="P1818" t="str">
        <v>1008-F4-69245793</v>
      </c>
      <c r="Q1818">
        <v>0.164</v>
      </c>
      <c r="R1818" t="str">
        <v>30</v>
      </c>
      <c r="S1818">
        <v>40</v>
      </c>
      <c r="T1818" t="str">
        <v>F-00000262</v>
      </c>
      <c r="U1818">
        <v>154</v>
      </c>
      <c r="V1818">
        <v>3.288</v>
      </c>
      <c r="W1818">
        <v>154</v>
      </c>
      <c r="X1818" t="str">
        <v>https://tinyurl.com/yxa49a9e</v>
      </c>
    </row>
    <row r="1819">
      <c r="A1819" t="str">
        <v>AutoTable</v>
      </c>
      <c r="D1819" t="str">
        <v>33037-27CE</v>
      </c>
      <c r="E1819" t="str">
        <v>CHAND. 40 MM 8 POTS À FEU FRISSONNANT OR</v>
      </c>
      <c r="F1819" t="str">
        <v>OPPORTUNITE</v>
      </c>
      <c r="G1819" t="str">
        <v/>
      </c>
      <c r="H1819" t="str">
        <v>CHANDELLE</v>
      </c>
      <c r="I1819" t="str">
        <v>POT A FEU</v>
      </c>
      <c r="J1819">
        <v>37</v>
      </c>
      <c r="K1819" t="str">
        <v>POT A FEU</v>
      </c>
      <c r="L1819" t="str">
        <v>OR</v>
      </c>
      <c r="M1819" t="str">
        <v>CN</v>
      </c>
      <c r="N1819" t="str">
        <v>F4</v>
      </c>
      <c r="O1819" t="str">
        <v>1.4G</v>
      </c>
      <c r="P1819" t="str">
        <v>1008-F4-69245793</v>
      </c>
      <c r="Q1819">
        <v>0.164</v>
      </c>
      <c r="R1819" t="str">
        <v>30</v>
      </c>
      <c r="S1819">
        <v>40</v>
      </c>
      <c r="T1819" t="str">
        <v>F-00000262</v>
      </c>
      <c r="U1819">
        <v>140</v>
      </c>
      <c r="V1819">
        <v>3.12011</v>
      </c>
      <c r="W1819">
        <v>56</v>
      </c>
      <c r="X1819" t="str">
        <v/>
      </c>
    </row>
    <row r="1820">
      <c r="A1820" t="str">
        <v>AutoTable</v>
      </c>
      <c r="D1820" t="str">
        <v>34050-05CE</v>
      </c>
      <c r="E1820" t="str">
        <v>CHAND 50 MM 8 PAF CHARME MOLDAVE VERT</v>
      </c>
      <c r="F1820" t="str">
        <v>ANCIENNES REFS</v>
      </c>
      <c r="G1820" t="str">
        <v/>
      </c>
      <c r="H1820" t="str">
        <v>CHANDELLE</v>
      </c>
      <c r="I1820" t="str">
        <v>POT A FEU</v>
      </c>
      <c r="J1820">
        <v>50</v>
      </c>
      <c r="K1820" t="str">
        <v>MOSAIQUE</v>
      </c>
      <c r="L1820" t="str">
        <v>VERT</v>
      </c>
      <c r="M1820" t="str">
        <v>CN</v>
      </c>
      <c r="N1820" t="str">
        <v>F4</v>
      </c>
      <c r="O1820" t="str">
        <v>1.4G</v>
      </c>
      <c r="P1820" t="str">
        <v>1008-F4-69245795</v>
      </c>
      <c r="Q1820">
        <v>0.386</v>
      </c>
      <c r="R1820" t="str">
        <v>30</v>
      </c>
      <c r="S1820">
        <v>50</v>
      </c>
      <c r="T1820" t="str">
        <v>F-00000262</v>
      </c>
      <c r="U1820">
        <v>0</v>
      </c>
      <c r="V1820">
        <v>5.5525</v>
      </c>
      <c r="W1820">
        <v>0</v>
      </c>
      <c r="X1820" t="str">
        <v/>
      </c>
    </row>
    <row r="1821">
      <c r="A1821" t="str">
        <v>AutoTable</v>
      </c>
      <c r="D1821" t="str">
        <v>34050-06CE</v>
      </c>
      <c r="E1821" t="str">
        <v>CHAND. 50 MM 8 PAF CHARME MOLDAVE ROUGE</v>
      </c>
      <c r="F1821" t="str">
        <v>ANCIENNES REFS</v>
      </c>
      <c r="G1821" t="str">
        <v/>
      </c>
      <c r="H1821" t="str">
        <v>CHANDELLE</v>
      </c>
      <c r="I1821" t="str">
        <v>POT A FEU</v>
      </c>
      <c r="J1821">
        <v>50</v>
      </c>
      <c r="K1821" t="str">
        <v>MOSAIQUE</v>
      </c>
      <c r="L1821" t="str">
        <v>ROUGE</v>
      </c>
      <c r="M1821" t="str">
        <v>CN</v>
      </c>
      <c r="N1821" t="str">
        <v>F4</v>
      </c>
      <c r="O1821" t="str">
        <v>1.4G</v>
      </c>
      <c r="P1821" t="str">
        <v>1008-F4-69245795</v>
      </c>
      <c r="Q1821">
        <v>0.38</v>
      </c>
      <c r="R1821" t="str">
        <v>30</v>
      </c>
      <c r="S1821">
        <v>50</v>
      </c>
      <c r="T1821" t="str">
        <v>F-00000262</v>
      </c>
      <c r="U1821">
        <v>0</v>
      </c>
      <c r="V1821">
        <v>5.37</v>
      </c>
      <c r="W1821">
        <v>0</v>
      </c>
      <c r="X1821" t="str">
        <v/>
      </c>
    </row>
    <row r="1822">
      <c r="A1822" t="str">
        <v>AutoTable</v>
      </c>
      <c r="D1822" t="str">
        <v>34050-09CE</v>
      </c>
      <c r="E1822" t="str">
        <v>CHAND. 50 MM 8 PAF CHARME MOLDAVE ARGENT</v>
      </c>
      <c r="F1822" t="str">
        <v>ANCIENNES REFS</v>
      </c>
      <c r="G1822" t="str">
        <v/>
      </c>
      <c r="H1822" t="str">
        <v>CHANDELLE</v>
      </c>
      <c r="I1822" t="str">
        <v>POT A FEU</v>
      </c>
      <c r="J1822">
        <v>50</v>
      </c>
      <c r="K1822" t="str">
        <v>MOSAIQUE</v>
      </c>
      <c r="L1822" t="str">
        <v>ARGENT</v>
      </c>
      <c r="M1822" t="str">
        <v>CN</v>
      </c>
      <c r="N1822" t="str">
        <v>F4</v>
      </c>
      <c r="O1822" t="str">
        <v>1.4G</v>
      </c>
      <c r="P1822" t="str">
        <v>1008-F4-69245795</v>
      </c>
      <c r="Q1822">
        <v>0.38</v>
      </c>
      <c r="R1822" t="str">
        <v>30</v>
      </c>
      <c r="S1822">
        <v>50</v>
      </c>
      <c r="T1822" t="str">
        <v>F-00000262</v>
      </c>
      <c r="U1822">
        <v>0</v>
      </c>
      <c r="V1822">
        <v>5.74</v>
      </c>
      <c r="W1822">
        <v>0</v>
      </c>
      <c r="X1822" t="str">
        <v/>
      </c>
    </row>
    <row r="1823">
      <c r="A1823" t="str">
        <v>AutoTable</v>
      </c>
      <c r="D1823" t="str">
        <v>38049-51</v>
      </c>
      <c r="E1823" t="str">
        <v>CHAND. 49 MM 8 DEPART PAF FRISSON + SIF TITANIUM</v>
      </c>
      <c r="F1823" t="str">
        <v>ANCIENNES REFS</v>
      </c>
      <c r="G1823" t="str">
        <v/>
      </c>
      <c r="H1823" t="str">
        <v>CHANDELLE</v>
      </c>
      <c r="I1823" t="str">
        <v>POT A FEU</v>
      </c>
      <c r="J1823">
        <v>50</v>
      </c>
      <c r="K1823" t="str">
        <v>SPECIAL SIFFLET</v>
      </c>
      <c r="L1823" t="str">
        <v>FRISSON</v>
      </c>
      <c r="M1823" t="str">
        <v>CN</v>
      </c>
      <c r="N1823" t="str">
        <v>F4</v>
      </c>
      <c r="O1823" t="str">
        <v>1.4G</v>
      </c>
      <c r="P1823" t="str">
        <v>1008-F4-69242604</v>
      </c>
      <c r="Q1823">
        <v>0.36</v>
      </c>
      <c r="R1823" t="str">
        <v>30</v>
      </c>
      <c r="S1823">
        <v>50</v>
      </c>
      <c r="T1823" t="str">
        <v>F-00000300</v>
      </c>
      <c r="U1823">
        <v>0</v>
      </c>
      <c r="V1823">
        <v>5.74896</v>
      </c>
      <c r="W1823">
        <v>0</v>
      </c>
      <c r="X1823" t="str">
        <v/>
      </c>
    </row>
    <row r="1824">
      <c r="A1824" t="str">
        <v>AutoTable</v>
      </c>
      <c r="D1824" t="str">
        <v>38049-52</v>
      </c>
      <c r="E1824" t="str">
        <v>CH. Ø49 8 PAF BLEUS + 7 SIFFLETS ARGENT</v>
      </c>
      <c r="F1824" t="str">
        <v>1</v>
      </c>
      <c r="G1824" t="str">
        <v/>
      </c>
      <c r="H1824" t="str">
        <v>CHANDELLE</v>
      </c>
      <c r="I1824" t="str">
        <v>POT A FEU</v>
      </c>
      <c r="J1824">
        <v>50</v>
      </c>
      <c r="K1824" t="str">
        <v>SIFFLETS</v>
      </c>
      <c r="L1824" t="str">
        <v>BLEU</v>
      </c>
      <c r="M1824" t="str">
        <v>CN</v>
      </c>
      <c r="N1824" t="str">
        <v>F4</v>
      </c>
      <c r="O1824" t="str">
        <v>1.4G</v>
      </c>
      <c r="P1824" t="str">
        <v>1008-F4-69242604</v>
      </c>
      <c r="Q1824">
        <v>0.36</v>
      </c>
      <c r="R1824" t="str">
        <v>30</v>
      </c>
      <c r="S1824">
        <v>50</v>
      </c>
      <c r="T1824" t="str">
        <v>F-00000300</v>
      </c>
      <c r="U1824">
        <v>197</v>
      </c>
      <c r="V1824">
        <v>3.57862</v>
      </c>
      <c r="W1824">
        <v>0</v>
      </c>
      <c r="X1824" t="str">
        <v>https://youtu.be/ieZHxdiGsto</v>
      </c>
    </row>
    <row r="1825">
      <c r="A1825" t="str">
        <v>AutoTable</v>
      </c>
      <c r="D1825" t="str">
        <v>38049-56</v>
      </c>
      <c r="E1825" t="str">
        <v>CH. Ø49 8 PAF ROUGES + 7 SIFFLETS ARGENT</v>
      </c>
      <c r="F1825" t="str">
        <v>1</v>
      </c>
      <c r="G1825" t="str">
        <v/>
      </c>
      <c r="H1825" t="str">
        <v>CHANDELLE</v>
      </c>
      <c r="I1825" t="str">
        <v>POT A FEU</v>
      </c>
      <c r="J1825">
        <v>50</v>
      </c>
      <c r="K1825" t="str">
        <v>SIFFLETS</v>
      </c>
      <c r="L1825" t="str">
        <v>ROUGE</v>
      </c>
      <c r="M1825" t="str">
        <v>CN</v>
      </c>
      <c r="N1825" t="str">
        <v>F4</v>
      </c>
      <c r="O1825" t="str">
        <v>1.4G</v>
      </c>
      <c r="P1825" t="str">
        <v>1008-F4-69242604</v>
      </c>
      <c r="Q1825">
        <v>0.36</v>
      </c>
      <c r="R1825" t="str">
        <v>30</v>
      </c>
      <c r="S1825">
        <v>50</v>
      </c>
      <c r="T1825" t="str">
        <v>F-00000300</v>
      </c>
      <c r="U1825">
        <v>77</v>
      </c>
      <c r="V1825">
        <v>5.228</v>
      </c>
      <c r="W1825">
        <v>9</v>
      </c>
      <c r="X1825" t="str">
        <v>https://tinyurl.com/y5gfck3h</v>
      </c>
    </row>
    <row r="1826">
      <c r="A1826" t="str">
        <v>AutoTable</v>
      </c>
      <c r="D1826" t="str">
        <v>38049-59</v>
      </c>
      <c r="E1826" t="str">
        <v>CH. Ø49 8 PAF FRISSON BLANC + 7 SIFFLETS ARGENT</v>
      </c>
      <c r="F1826" t="str">
        <v>1</v>
      </c>
      <c r="G1826" t="str">
        <v/>
      </c>
      <c r="H1826" t="str">
        <v>CHANDELLE</v>
      </c>
      <c r="I1826" t="str">
        <v>POT A FEU</v>
      </c>
      <c r="J1826">
        <v>50</v>
      </c>
      <c r="K1826" t="str">
        <v>SIFFLETS</v>
      </c>
      <c r="L1826" t="str">
        <v>ARGENT</v>
      </c>
      <c r="M1826" t="str">
        <v>CN</v>
      </c>
      <c r="N1826" t="str">
        <v>F4</v>
      </c>
      <c r="O1826" t="str">
        <v>1.4G</v>
      </c>
      <c r="P1826" t="str">
        <v>1004-F4-69242604</v>
      </c>
      <c r="Q1826">
        <v>0.36</v>
      </c>
      <c r="R1826" t="str">
        <v>30</v>
      </c>
      <c r="S1826">
        <v>50</v>
      </c>
      <c r="T1826" t="str">
        <v>F-00000300</v>
      </c>
      <c r="U1826">
        <v>201</v>
      </c>
      <c r="V1826">
        <v>6.92524</v>
      </c>
      <c r="W1826">
        <v>90</v>
      </c>
      <c r="X1826" t="str">
        <v>https://tinyurl.com/y6ncr2sm</v>
      </c>
    </row>
    <row r="1827">
      <c r="A1827" t="str">
        <v>AutoTable</v>
      </c>
      <c r="D1827" t="str">
        <v>41350</v>
      </c>
      <c r="E1827" t="str">
        <v>CHAND. 50 MM 7 PAF CLIGNOTANT ARGENT</v>
      </c>
      <c r="F1827" t="str">
        <v>ANCIENNES REFS</v>
      </c>
      <c r="G1827" t="str">
        <v/>
      </c>
      <c r="H1827" t="str">
        <v>CHANDELLE</v>
      </c>
      <c r="I1827" t="str">
        <v>POT A FEU</v>
      </c>
      <c r="J1827">
        <v>50</v>
      </c>
      <c r="K1827" t="str">
        <v>POT A FEU</v>
      </c>
      <c r="L1827" t="str">
        <v>ARGENT</v>
      </c>
      <c r="M1827" t="str">
        <v>EU</v>
      </c>
      <c r="N1827" t="str">
        <v>F4</v>
      </c>
      <c r="O1827" t="str">
        <v>1.4G</v>
      </c>
      <c r="P1827" t="str">
        <v>0163-F4-2296</v>
      </c>
      <c r="Q1827">
        <v>0.658</v>
      </c>
      <c r="R1827" t="str">
        <v>26</v>
      </c>
      <c r="S1827">
        <v>60</v>
      </c>
      <c r="T1827" t="str">
        <v>F-00000211</v>
      </c>
      <c r="U1827">
        <v>0</v>
      </c>
      <c r="V1827">
        <v>18.7</v>
      </c>
      <c r="W1827">
        <v>0</v>
      </c>
      <c r="X1827" t="str">
        <v/>
      </c>
    </row>
    <row r="1828">
      <c r="A1828" t="str">
        <v>AutoTable</v>
      </c>
      <c r="D1828" t="str">
        <v>41930</v>
      </c>
      <c r="E1828" t="str">
        <v>CH. Ø30 10 PAF KAMURO</v>
      </c>
      <c r="F1828" t="str">
        <v>1</v>
      </c>
      <c r="G1828" t="str">
        <v/>
      </c>
      <c r="H1828" t="str">
        <v>CHANDELLE</v>
      </c>
      <c r="I1828" t="str">
        <v>POT A FEU</v>
      </c>
      <c r="J1828">
        <v>30</v>
      </c>
      <c r="K1828" t="str">
        <v>PLEUREUR</v>
      </c>
      <c r="L1828" t="str">
        <v>KAMURO</v>
      </c>
      <c r="M1828" t="str">
        <v>EU</v>
      </c>
      <c r="N1828" t="str">
        <v>F4</v>
      </c>
      <c r="O1828" t="str">
        <v>1.4G</v>
      </c>
      <c r="P1828" t="str">
        <v>0163-F4-2292</v>
      </c>
      <c r="Q1828">
        <v>0.253</v>
      </c>
      <c r="R1828" t="str">
        <v>36</v>
      </c>
      <c r="S1828">
        <v>30</v>
      </c>
      <c r="T1828" t="str">
        <v>F-00000211</v>
      </c>
      <c r="U1828">
        <v>31</v>
      </c>
      <c r="V1828">
        <v>10.7</v>
      </c>
      <c r="W1828">
        <v>30</v>
      </c>
      <c r="X1828" t="str">
        <v>https://youtu.be/lbIdfT5CE-o</v>
      </c>
    </row>
    <row r="1829">
      <c r="A1829" t="str">
        <v>AutoTable</v>
      </c>
      <c r="D1829" t="str">
        <v>41950</v>
      </c>
      <c r="E1829" t="str">
        <v>CH. Ø50 7 PAF KAMURO</v>
      </c>
      <c r="F1829" t="str">
        <v>1</v>
      </c>
      <c r="G1829" t="str">
        <v/>
      </c>
      <c r="H1829" t="str">
        <v>CHANDELLE</v>
      </c>
      <c r="I1829" t="str">
        <v>POT A FEU</v>
      </c>
      <c r="J1829">
        <v>50</v>
      </c>
      <c r="K1829" t="str">
        <v>PLEUREUR</v>
      </c>
      <c r="L1829" t="str">
        <v>KAMURO</v>
      </c>
      <c r="M1829" t="str">
        <v>EU</v>
      </c>
      <c r="N1829" t="str">
        <v>F4</v>
      </c>
      <c r="O1829" t="str">
        <v>1.4G</v>
      </c>
      <c r="P1829" t="str">
        <v>0163-F4-2296</v>
      </c>
      <c r="Q1829">
        <v>0.658</v>
      </c>
      <c r="R1829" t="str">
        <v>26</v>
      </c>
      <c r="S1829">
        <v>50</v>
      </c>
      <c r="T1829" t="str">
        <v>F-00000211</v>
      </c>
      <c r="U1829">
        <v>1</v>
      </c>
      <c r="V1829">
        <v>18.33</v>
      </c>
      <c r="W1829">
        <v>0</v>
      </c>
      <c r="X1829" t="str">
        <v>https://youtu.be/dbsk9X8gcd4</v>
      </c>
    </row>
    <row r="1830">
      <c r="A1830" t="str">
        <v>AutoTable</v>
      </c>
      <c r="D1830" t="str">
        <v>43245CB</v>
      </c>
      <c r="E1830" t="str">
        <v>CHAND 45MM 8 PAF CLIGNO BLC BB CLIGNO BLANC</v>
      </c>
      <c r="F1830" t="str">
        <v>SPECIFIC</v>
      </c>
      <c r="G1830" t="str">
        <v/>
      </c>
      <c r="H1830" t="str">
        <v>CHANDELLE</v>
      </c>
      <c r="I1830" t="str">
        <v>POT A FEU</v>
      </c>
      <c r="J1830">
        <v>45</v>
      </c>
      <c r="K1830" t="str">
        <v>POT A FEU</v>
      </c>
      <c r="L1830" t="str">
        <v>BLANC</v>
      </c>
      <c r="M1830" t="str">
        <v>EU</v>
      </c>
      <c r="N1830" t="str">
        <v>F4</v>
      </c>
      <c r="O1830" t="str">
        <v>1.4G</v>
      </c>
      <c r="P1830" t="str">
        <v>1395-F4-0555/2013</v>
      </c>
      <c r="Q1830">
        <v>0.49</v>
      </c>
      <c r="R1830" t="str">
        <v>30</v>
      </c>
      <c r="S1830">
        <v>45</v>
      </c>
      <c r="T1830" t="str">
        <v>F-00000317</v>
      </c>
      <c r="U1830">
        <v>40</v>
      </c>
      <c r="V1830">
        <v>23.5</v>
      </c>
      <c r="W1830">
        <v>11</v>
      </c>
      <c r="X1830" t="str">
        <v/>
      </c>
    </row>
    <row r="1831">
      <c r="A1831" t="str">
        <v>AutoTable</v>
      </c>
      <c r="D1831" t="str">
        <v>43750BC</v>
      </c>
      <c r="E1831" t="str">
        <v>CHAND. 50 MM 7 DEPARTS TRACANTES BLANCHES + SERP</v>
      </c>
      <c r="F1831" t="str">
        <v>ANCIENNES REFS</v>
      </c>
      <c r="G1831" t="str">
        <v/>
      </c>
      <c r="H1831" t="str">
        <v>CHANDELLE</v>
      </c>
      <c r="I1831" t="str">
        <v>POT A FEU</v>
      </c>
      <c r="J1831">
        <v>50</v>
      </c>
      <c r="K1831" t="str">
        <v>SPECIAL SERPENTIN</v>
      </c>
      <c r="L1831" t="str">
        <v>BLANC</v>
      </c>
      <c r="M1831" t="str">
        <v>EU</v>
      </c>
      <c r="N1831" t="str">
        <v>F4</v>
      </c>
      <c r="O1831" t="str">
        <v>1.4G</v>
      </c>
      <c r="P1831" t="str">
        <v>0589-F4-0052</v>
      </c>
      <c r="Q1831">
        <v>0.212</v>
      </c>
      <c r="R1831" t="str">
        <v>36</v>
      </c>
      <c r="S1831">
        <v>50</v>
      </c>
      <c r="T1831" t="str">
        <v>F-00000270</v>
      </c>
      <c r="U1831">
        <v>0</v>
      </c>
      <c r="V1831">
        <v>22.25</v>
      </c>
      <c r="W1831">
        <v>0</v>
      </c>
      <c r="X1831" t="str">
        <v/>
      </c>
    </row>
    <row r="1832">
      <c r="A1832" t="str">
        <v>AutoTable</v>
      </c>
      <c r="D1832" t="str">
        <v>43750SR</v>
      </c>
      <c r="E1832" t="str">
        <v>CHAND. 50 MM 7 DEPARTS TRACANTES ROUGES + SERPEN</v>
      </c>
      <c r="F1832" t="str">
        <v>ANCIENNES REFS</v>
      </c>
      <c r="G1832" t="str">
        <v/>
      </c>
      <c r="H1832" t="str">
        <v>CHANDELLE</v>
      </c>
      <c r="I1832" t="str">
        <v>POT A FEU</v>
      </c>
      <c r="J1832">
        <v>50</v>
      </c>
      <c r="K1832" t="str">
        <v>SPECIAL SERPENTIN</v>
      </c>
      <c r="L1832" t="str">
        <v>ROUGE</v>
      </c>
      <c r="M1832" t="str">
        <v>EU</v>
      </c>
      <c r="N1832" t="str">
        <v>F4</v>
      </c>
      <c r="O1832" t="str">
        <v>1.4G</v>
      </c>
      <c r="P1832" t="str">
        <v>0589-F4-0017</v>
      </c>
      <c r="Q1832">
        <v>0.212</v>
      </c>
      <c r="R1832" t="str">
        <v>36</v>
      </c>
      <c r="S1832">
        <v>50</v>
      </c>
      <c r="T1832" t="str">
        <v>F-00000270</v>
      </c>
      <c r="U1832">
        <v>0</v>
      </c>
      <c r="V1832">
        <v>0.0625</v>
      </c>
      <c r="W1832">
        <v>0</v>
      </c>
      <c r="X1832" t="str">
        <v/>
      </c>
    </row>
    <row r="1833">
      <c r="A1833" t="str">
        <v>AutoTable</v>
      </c>
      <c r="D1833" t="str">
        <v>43750W</v>
      </c>
      <c r="E1833" t="str">
        <v>CH. Ø50 8 PAF 7 SIFFLETS ARGENT</v>
      </c>
      <c r="F1833" t="str">
        <v>1</v>
      </c>
      <c r="G1833" t="str">
        <v/>
      </c>
      <c r="H1833" t="str">
        <v>CHANDELLE</v>
      </c>
      <c r="I1833" t="str">
        <v>POT A FEU</v>
      </c>
      <c r="J1833">
        <v>50</v>
      </c>
      <c r="K1833" t="str">
        <v>SIFFLETS</v>
      </c>
      <c r="L1833" t="str">
        <v>ARGENT</v>
      </c>
      <c r="M1833" t="str">
        <v>EU</v>
      </c>
      <c r="N1833" t="str">
        <v>F4</v>
      </c>
      <c r="O1833" t="str">
        <v>1.4G</v>
      </c>
      <c r="P1833" t="str">
        <v>0589-F4-0052</v>
      </c>
      <c r="Q1833">
        <v>0.275</v>
      </c>
      <c r="R1833" t="str">
        <v>36</v>
      </c>
      <c r="S1833">
        <v>50</v>
      </c>
      <c r="T1833" t="str">
        <v>F-00000270</v>
      </c>
      <c r="U1833">
        <v>12</v>
      </c>
      <c r="V1833">
        <v>20.61417</v>
      </c>
      <c r="W1833">
        <v>0</v>
      </c>
      <c r="X1833" t="str">
        <v>https://youtu.be/qeRFOSuksCQ</v>
      </c>
    </row>
    <row r="1834">
      <c r="A1834" t="str">
        <v>AutoTable</v>
      </c>
      <c r="D1834" t="str">
        <v>44030B</v>
      </c>
      <c r="E1834" t="str">
        <v>CHAND. 30 MM 10 PAF BLEU</v>
      </c>
      <c r="F1834" t="str">
        <v>ANCIENNES REFS</v>
      </c>
      <c r="G1834" t="str">
        <v/>
      </c>
      <c r="H1834" t="str">
        <v>CHANDELLE</v>
      </c>
      <c r="I1834" t="str">
        <v>POT A FEU</v>
      </c>
      <c r="J1834">
        <v>30</v>
      </c>
      <c r="K1834" t="str">
        <v>POT A FEU</v>
      </c>
      <c r="L1834" t="str">
        <v>BLEU</v>
      </c>
      <c r="M1834" t="str">
        <v>EU</v>
      </c>
      <c r="N1834" t="str">
        <v>F4</v>
      </c>
      <c r="O1834" t="str">
        <v>1.4G</v>
      </c>
      <c r="P1834" t="str">
        <v>0163-F4-2292</v>
      </c>
      <c r="Q1834">
        <v>0.253</v>
      </c>
      <c r="R1834" t="str">
        <v>36</v>
      </c>
      <c r="S1834">
        <v>50</v>
      </c>
      <c r="T1834" t="str">
        <v>F-00000211</v>
      </c>
      <c r="U1834">
        <v>0</v>
      </c>
      <c r="V1834">
        <v>10.16</v>
      </c>
      <c r="W1834">
        <v>0</v>
      </c>
      <c r="X1834" t="str">
        <v/>
      </c>
    </row>
    <row r="1835">
      <c r="A1835" t="str">
        <v>AutoTable</v>
      </c>
      <c r="D1835" t="str">
        <v>44030BC</v>
      </c>
      <c r="E1835" t="str">
        <v>CHAND. 30 MM 10 PAF BLANC</v>
      </c>
      <c r="F1835" t="str">
        <v>ANCIENNES REFS</v>
      </c>
      <c r="G1835" t="str">
        <v/>
      </c>
      <c r="H1835" t="str">
        <v>CHANDELLE</v>
      </c>
      <c r="I1835" t="str">
        <v>POT A FEU</v>
      </c>
      <c r="J1835">
        <v>30</v>
      </c>
      <c r="K1835" t="str">
        <v>POT A FEU</v>
      </c>
      <c r="L1835" t="str">
        <v>BLANC</v>
      </c>
      <c r="M1835" t="str">
        <v>EU</v>
      </c>
      <c r="N1835" t="str">
        <v>F4</v>
      </c>
      <c r="O1835" t="str">
        <v>1.4G</v>
      </c>
      <c r="P1835" t="str">
        <v>0163-F4-2292</v>
      </c>
      <c r="Q1835">
        <v>0.253</v>
      </c>
      <c r="R1835" t="str">
        <v>36</v>
      </c>
      <c r="S1835">
        <v>50</v>
      </c>
      <c r="T1835" t="str">
        <v>F-00000211</v>
      </c>
      <c r="U1835">
        <v>0</v>
      </c>
      <c r="V1835">
        <v>8.86</v>
      </c>
      <c r="W1835">
        <v>0</v>
      </c>
      <c r="X1835" t="str">
        <v/>
      </c>
    </row>
    <row r="1836">
      <c r="A1836" t="str">
        <v>AutoTable</v>
      </c>
      <c r="D1836" t="str">
        <v>44030FO</v>
      </c>
      <c r="E1836" t="str">
        <v>CHAND. 30 MM 10 PAF FRISSONNANT OR</v>
      </c>
      <c r="F1836" t="str">
        <v>ANCIENNES REFS</v>
      </c>
      <c r="G1836" t="str">
        <v/>
      </c>
      <c r="H1836" t="str">
        <v>CHANDELLE</v>
      </c>
      <c r="I1836" t="str">
        <v>POT A FEU</v>
      </c>
      <c r="J1836">
        <v>30</v>
      </c>
      <c r="K1836" t="str">
        <v>POT A FEU</v>
      </c>
      <c r="L1836" t="str">
        <v>OR</v>
      </c>
      <c r="M1836" t="str">
        <v>EU</v>
      </c>
      <c r="N1836" t="str">
        <v>F4</v>
      </c>
      <c r="O1836" t="str">
        <v>1.4G</v>
      </c>
      <c r="P1836" t="str">
        <v>0163-F4-2292</v>
      </c>
      <c r="Q1836">
        <v>0.253</v>
      </c>
      <c r="R1836" t="str">
        <v>36</v>
      </c>
      <c r="S1836">
        <v>50</v>
      </c>
      <c r="T1836" t="str">
        <v>F-00000211</v>
      </c>
      <c r="U1836">
        <v>0</v>
      </c>
      <c r="V1836">
        <v>10.36</v>
      </c>
      <c r="W1836">
        <v>0</v>
      </c>
      <c r="X1836" t="str">
        <v/>
      </c>
    </row>
    <row r="1837">
      <c r="A1837" t="str">
        <v>AutoTable</v>
      </c>
      <c r="D1837" t="str">
        <v>44030J</v>
      </c>
      <c r="E1837" t="str">
        <v>CHAND. 30 MM 10 PAF JAUNE</v>
      </c>
      <c r="F1837" t="str">
        <v>OPPORTUNITE</v>
      </c>
      <c r="G1837" t="str">
        <v/>
      </c>
      <c r="H1837" t="str">
        <v>CHANDELLE</v>
      </c>
      <c r="I1837" t="str">
        <v>POT A FEU</v>
      </c>
      <c r="J1837">
        <v>30</v>
      </c>
      <c r="K1837" t="str">
        <v>POT A FEU</v>
      </c>
      <c r="L1837" t="str">
        <v>JAUNE</v>
      </c>
      <c r="M1837" t="str">
        <v>EU</v>
      </c>
      <c r="N1837" t="str">
        <v>F4</v>
      </c>
      <c r="O1837" t="str">
        <v>1.4G</v>
      </c>
      <c r="P1837" t="str">
        <v>0163-F4-2292</v>
      </c>
      <c r="Q1837">
        <v>0.253</v>
      </c>
      <c r="R1837" t="str">
        <v>36</v>
      </c>
      <c r="S1837">
        <v>50</v>
      </c>
      <c r="T1837" t="str">
        <v>F-00000211</v>
      </c>
      <c r="U1837">
        <v>20</v>
      </c>
      <c r="V1837">
        <v>10.36</v>
      </c>
      <c r="W1837">
        <v>14</v>
      </c>
      <c r="X1837" t="str">
        <v/>
      </c>
    </row>
    <row r="1838">
      <c r="A1838" t="str">
        <v>AutoTable</v>
      </c>
      <c r="D1838" t="str">
        <v>44030M</v>
      </c>
      <c r="E1838" t="str">
        <v>CHAND. 30 MM 10 PAF MULTICOLORE</v>
      </c>
      <c r="F1838" t="str">
        <v>ANCIENNES REFS</v>
      </c>
      <c r="G1838" t="str">
        <v/>
      </c>
      <c r="H1838" t="str">
        <v>CHANDELLE</v>
      </c>
      <c r="I1838" t="str">
        <v>POT A FEU</v>
      </c>
      <c r="J1838">
        <v>30</v>
      </c>
      <c r="K1838" t="str">
        <v>POT A FEU</v>
      </c>
      <c r="L1838" t="str">
        <v>MULTICOLORE</v>
      </c>
      <c r="M1838" t="str">
        <v>EU</v>
      </c>
      <c r="N1838" t="str">
        <v>F4</v>
      </c>
      <c r="O1838" t="str">
        <v>1.4G</v>
      </c>
      <c r="P1838" t="str">
        <v>0163-F4-2292</v>
      </c>
      <c r="Q1838">
        <v>0.253</v>
      </c>
      <c r="R1838" t="str">
        <v>36</v>
      </c>
      <c r="S1838">
        <v>50</v>
      </c>
      <c r="T1838" t="str">
        <v>F-00000211</v>
      </c>
      <c r="U1838">
        <v>0</v>
      </c>
      <c r="V1838">
        <v>10.36</v>
      </c>
      <c r="W1838">
        <v>0</v>
      </c>
      <c r="X1838" t="str">
        <v/>
      </c>
    </row>
    <row r="1839">
      <c r="A1839" t="str">
        <v>AutoTable</v>
      </c>
      <c r="D1839" t="str">
        <v>44030PA</v>
      </c>
      <c r="E1839" t="str">
        <v>CHAND. 30 MM 10 PAF ARGENT</v>
      </c>
      <c r="F1839" t="str">
        <v>ANCIENNES REFS</v>
      </c>
      <c r="G1839" t="str">
        <v/>
      </c>
      <c r="H1839" t="str">
        <v>CHANDELLE</v>
      </c>
      <c r="I1839" t="str">
        <v>POT A FEU</v>
      </c>
      <c r="J1839">
        <v>30</v>
      </c>
      <c r="K1839" t="str">
        <v>POT A FEU</v>
      </c>
      <c r="L1839" t="str">
        <v>ARGENT</v>
      </c>
      <c r="M1839" t="str">
        <v>EU</v>
      </c>
      <c r="N1839" t="str">
        <v>F4</v>
      </c>
      <c r="O1839" t="str">
        <v>1.4G</v>
      </c>
      <c r="P1839" t="str">
        <v>0163-F4-2292</v>
      </c>
      <c r="Q1839">
        <v>0.253</v>
      </c>
      <c r="R1839" t="str">
        <v>36</v>
      </c>
      <c r="S1839">
        <v>50</v>
      </c>
      <c r="T1839" t="str">
        <v>F-00000211</v>
      </c>
      <c r="U1839">
        <v>0</v>
      </c>
      <c r="V1839">
        <v>8.84</v>
      </c>
      <c r="W1839">
        <v>0</v>
      </c>
      <c r="X1839" t="str">
        <v/>
      </c>
    </row>
    <row r="1840">
      <c r="A1840" t="str">
        <v>AutoTable</v>
      </c>
      <c r="D1840" t="str">
        <v>44030R</v>
      </c>
      <c r="E1840" t="str">
        <v>CHAND. 30 MM 10 PAF ROUGE</v>
      </c>
      <c r="F1840" t="str">
        <v>ANCIENNES REFS</v>
      </c>
      <c r="G1840" t="str">
        <v/>
      </c>
      <c r="H1840" t="str">
        <v>CHANDELLE</v>
      </c>
      <c r="I1840" t="str">
        <v>POT A FEU</v>
      </c>
      <c r="J1840">
        <v>30</v>
      </c>
      <c r="K1840" t="str">
        <v>POT A FEU</v>
      </c>
      <c r="L1840" t="str">
        <v>ROUGE</v>
      </c>
      <c r="M1840" t="str">
        <v>EU</v>
      </c>
      <c r="N1840" t="str">
        <v>F4</v>
      </c>
      <c r="O1840" t="str">
        <v>1.4G</v>
      </c>
      <c r="P1840" t="str">
        <v>0163-F4-2292</v>
      </c>
      <c r="Q1840">
        <v>0.253</v>
      </c>
      <c r="R1840" t="str">
        <v>36</v>
      </c>
      <c r="S1840">
        <v>50</v>
      </c>
      <c r="T1840" t="str">
        <v>F-00000211</v>
      </c>
      <c r="U1840">
        <v>0</v>
      </c>
      <c r="V1840">
        <v>10.36</v>
      </c>
      <c r="W1840">
        <v>0</v>
      </c>
      <c r="X1840" t="str">
        <v/>
      </c>
    </row>
    <row r="1841">
      <c r="A1841" t="str">
        <v>AutoTable</v>
      </c>
      <c r="D1841" t="str">
        <v>44030SP</v>
      </c>
      <c r="E1841" t="str">
        <v>CHAND. 30 MM 10 PAF SAULE PLEUREUR</v>
      </c>
      <c r="F1841" t="str">
        <v>ANCIENNES REFS</v>
      </c>
      <c r="G1841" t="str">
        <v/>
      </c>
      <c r="H1841" t="str">
        <v>CHANDELLE</v>
      </c>
      <c r="I1841" t="str">
        <v>POT A FEU</v>
      </c>
      <c r="J1841">
        <v>30</v>
      </c>
      <c r="K1841" t="str">
        <v>POT A FEU</v>
      </c>
      <c r="L1841" t="str">
        <v>OR</v>
      </c>
      <c r="M1841" t="str">
        <v>EU</v>
      </c>
      <c r="N1841" t="str">
        <v>F4</v>
      </c>
      <c r="O1841" t="str">
        <v>1.4G</v>
      </c>
      <c r="P1841" t="str">
        <v>0163-F4-2292</v>
      </c>
      <c r="Q1841">
        <v>0.253</v>
      </c>
      <c r="R1841" t="str">
        <v>36</v>
      </c>
      <c r="S1841">
        <v>50</v>
      </c>
      <c r="T1841" t="str">
        <v>F-00000211</v>
      </c>
      <c r="U1841">
        <v>0</v>
      </c>
      <c r="V1841">
        <v>10.36</v>
      </c>
      <c r="W1841">
        <v>0</v>
      </c>
      <c r="X1841" t="str">
        <v/>
      </c>
    </row>
    <row r="1842">
      <c r="A1842" t="str">
        <v>AutoTable</v>
      </c>
      <c r="D1842" t="str">
        <v>44030VE</v>
      </c>
      <c r="E1842" t="str">
        <v>CHAND. 30 MM 10 PAF VERT</v>
      </c>
      <c r="F1842" t="str">
        <v>ANCIENNES REFS</v>
      </c>
      <c r="G1842" t="str">
        <v/>
      </c>
      <c r="H1842" t="str">
        <v>CHANDELLE</v>
      </c>
      <c r="I1842" t="str">
        <v>POT A FEU</v>
      </c>
      <c r="J1842">
        <v>30</v>
      </c>
      <c r="K1842" t="str">
        <v>POT A FEU</v>
      </c>
      <c r="L1842" t="str">
        <v>VERT</v>
      </c>
      <c r="M1842" t="str">
        <v>EU</v>
      </c>
      <c r="N1842" t="str">
        <v>F4</v>
      </c>
      <c r="O1842" t="str">
        <v>1.4G</v>
      </c>
      <c r="P1842" t="str">
        <v>0163-F4-2292</v>
      </c>
      <c r="Q1842">
        <v>0.253</v>
      </c>
      <c r="R1842" t="str">
        <v>36</v>
      </c>
      <c r="S1842">
        <v>50</v>
      </c>
      <c r="T1842" t="str">
        <v>F-00000211</v>
      </c>
      <c r="U1842">
        <v>0</v>
      </c>
      <c r="V1842">
        <v>10.36</v>
      </c>
      <c r="W1842">
        <v>0</v>
      </c>
      <c r="X1842" t="str">
        <v/>
      </c>
    </row>
    <row r="1843">
      <c r="A1843" t="str">
        <v>AutoTable</v>
      </c>
      <c r="D1843" t="str">
        <v>44350</v>
      </c>
      <c r="E1843" t="str">
        <v>CHAND 50 MM 7 DEPARTS SIFFLETS ARGENT</v>
      </c>
      <c r="F1843" t="str">
        <v>ANCIENNES REFS</v>
      </c>
      <c r="G1843" t="str">
        <v/>
      </c>
      <c r="H1843" t="str">
        <v>CHANDELLE</v>
      </c>
      <c r="I1843" t="str">
        <v>POT A FEU</v>
      </c>
      <c r="J1843">
        <v>50</v>
      </c>
      <c r="K1843" t="str">
        <v>SPECIAL SIFFLET</v>
      </c>
      <c r="L1843" t="str">
        <v>ARGENT</v>
      </c>
      <c r="M1843" t="str">
        <v>EU</v>
      </c>
      <c r="N1843" t="str">
        <v>F4</v>
      </c>
      <c r="O1843" t="str">
        <v>1.4G</v>
      </c>
      <c r="P1843" t="str">
        <v>0163-F4-1226</v>
      </c>
      <c r="Q1843">
        <v>0.351</v>
      </c>
      <c r="R1843" t="str">
        <v>26</v>
      </c>
      <c r="S1843">
        <v>50</v>
      </c>
      <c r="T1843" t="str">
        <v>F-00000211</v>
      </c>
      <c r="U1843">
        <v>0</v>
      </c>
      <c r="V1843">
        <v>20.44</v>
      </c>
      <c r="W1843">
        <v>0</v>
      </c>
      <c r="X1843" t="str">
        <v/>
      </c>
    </row>
    <row r="1844">
      <c r="A1844" t="str">
        <v>AutoTable</v>
      </c>
      <c r="D1844" t="str">
        <v>38026-13</v>
      </c>
      <c r="E1844" t="str">
        <v>CHAND 25 MM 8 DEPARTS - COMETES CLIGNO BLANC</v>
      </c>
      <c r="F1844" t="str">
        <v>COLOR/STANDARD</v>
      </c>
      <c r="G1844" t="str">
        <v/>
      </c>
      <c r="H1844" t="str">
        <v>COLOR</v>
      </c>
      <c r="I1844" t="str">
        <v>CHANDELLE</v>
      </c>
      <c r="J1844">
        <v>25</v>
      </c>
      <c r="K1844" t="str">
        <v>COMETE CLIGNO</v>
      </c>
      <c r="L1844" t="str">
        <v>BLANC</v>
      </c>
      <c r="M1844" t="str">
        <v>CN</v>
      </c>
      <c r="N1844" t="str">
        <v>F3</v>
      </c>
      <c r="O1844" t="str">
        <v>1.4G</v>
      </c>
      <c r="P1844" t="str">
        <v>1008-F3-69242599</v>
      </c>
      <c r="Q1844">
        <v>0.078</v>
      </c>
      <c r="R1844" t="str">
        <v>30</v>
      </c>
      <c r="S1844">
        <v>25</v>
      </c>
      <c r="T1844" t="str">
        <v>F-00000232</v>
      </c>
      <c r="U1844">
        <v>1944</v>
      </c>
      <c r="V1844">
        <v>1.31239</v>
      </c>
      <c r="W1844">
        <v>0</v>
      </c>
      <c r="X1844" t="str">
        <v/>
      </c>
    </row>
    <row r="1845">
      <c r="A1845" t="str">
        <v>AutoTable</v>
      </c>
      <c r="D1845" t="str">
        <v>38031-13</v>
      </c>
      <c r="E1845" t="str">
        <v>CHAND. 30 MM 8 COMÈTES GERBES FLEURIES CLIGNO ARGT</v>
      </c>
      <c r="F1845" t="str">
        <v>COLOR/STANDARD</v>
      </c>
      <c r="G1845" t="str">
        <v/>
      </c>
      <c r="H1845" t="str">
        <v>COLOR</v>
      </c>
      <c r="I1845" t="str">
        <v>CHANDELLE</v>
      </c>
      <c r="J1845">
        <v>30</v>
      </c>
      <c r="K1845" t="str">
        <v>COMETE CLIGNO</v>
      </c>
      <c r="L1845" t="str">
        <v>ARGENT</v>
      </c>
      <c r="M1845" t="str">
        <v>CN</v>
      </c>
      <c r="N1845" t="str">
        <v>F3</v>
      </c>
      <c r="O1845" t="str">
        <v>1.4G</v>
      </c>
      <c r="P1845" t="str">
        <v>1008-F3-69242599</v>
      </c>
      <c r="Q1845">
        <v>0.132</v>
      </c>
      <c r="R1845" t="str">
        <v>30</v>
      </c>
      <c r="S1845">
        <v>25</v>
      </c>
      <c r="T1845" t="str">
        <v>F-00000300</v>
      </c>
      <c r="U1845">
        <v>604</v>
      </c>
      <c r="V1845">
        <v>1.66</v>
      </c>
      <c r="W1845">
        <v>0</v>
      </c>
      <c r="X1845" t="str">
        <v/>
      </c>
    </row>
    <row r="1846">
      <c r="A1846" t="str">
        <v>AutoTable</v>
      </c>
      <c r="D1846" t="str">
        <v>38031-18</v>
      </c>
      <c r="E1846" t="str">
        <v>CHAND. 30 MM 8 COMÈTES FILET D'OR</v>
      </c>
      <c r="F1846" t="str">
        <v>COLOR/STANDARD</v>
      </c>
      <c r="G1846" t="str">
        <v/>
      </c>
      <c r="H1846" t="str">
        <v>COLOR</v>
      </c>
      <c r="I1846" t="str">
        <v>CHANDELLE</v>
      </c>
      <c r="J1846">
        <v>30</v>
      </c>
      <c r="K1846" t="str">
        <v>COMETE</v>
      </c>
      <c r="L1846" t="str">
        <v>OR</v>
      </c>
      <c r="M1846" t="str">
        <v>CN</v>
      </c>
      <c r="N1846" t="str">
        <v>F3</v>
      </c>
      <c r="O1846" t="str">
        <v>1.4G</v>
      </c>
      <c r="P1846" t="str">
        <v>1008-F3-69242599</v>
      </c>
      <c r="Q1846">
        <v>0.132</v>
      </c>
      <c r="R1846" t="str">
        <v>30</v>
      </c>
      <c r="S1846">
        <v>25</v>
      </c>
      <c r="T1846" t="str">
        <v>F-00000300</v>
      </c>
      <c r="U1846">
        <v>406</v>
      </c>
      <c r="V1846">
        <v>1.71968</v>
      </c>
      <c r="W1846">
        <v>14</v>
      </c>
      <c r="X1846" t="str">
        <v/>
      </c>
    </row>
    <row r="1847">
      <c r="A1847" t="str">
        <v>AutoTable</v>
      </c>
      <c r="D1847" t="str">
        <v>B54020</v>
      </c>
      <c r="E1847" t="str">
        <v>ORIS ROUGE</v>
      </c>
      <c r="F1847" t="str">
        <v>COLOR/STANDARD</v>
      </c>
      <c r="G1847" t="str">
        <v/>
      </c>
      <c r="H1847" t="str">
        <v>COLOR</v>
      </c>
      <c r="I1847" t="str">
        <v>CHANDELLE</v>
      </c>
      <c r="J1847">
        <v>50</v>
      </c>
      <c r="K1847" t="str">
        <v>SPECIAL SIFFLET</v>
      </c>
      <c r="L1847" t="str">
        <v>ROUGE</v>
      </c>
      <c r="M1847" t="str">
        <v>FR</v>
      </c>
      <c r="N1847" t="str">
        <v>F4</v>
      </c>
      <c r="O1847" t="str">
        <v>1.4G</v>
      </c>
      <c r="P1847" t="str">
        <v>1008-F4-69242604</v>
      </c>
      <c r="Q1847">
        <v>0.36</v>
      </c>
      <c r="R1847" t="str">
        <v>30</v>
      </c>
      <c r="S1847">
        <v>50</v>
      </c>
      <c r="T1847" t="str">
        <v>F-00000480</v>
      </c>
      <c r="U1847">
        <v>914</v>
      </c>
      <c r="V1847">
        <v>6.67</v>
      </c>
      <c r="W1847">
        <v>0</v>
      </c>
      <c r="X1847" t="str">
        <v/>
      </c>
    </row>
    <row r="1848">
      <c r="A1848" t="str">
        <v>AutoTable</v>
      </c>
      <c r="D1848" t="str">
        <v>B54025</v>
      </c>
      <c r="E1848" t="str">
        <v>ALPHA</v>
      </c>
      <c r="F1848" t="str">
        <v>COLOR/STANDARD</v>
      </c>
      <c r="G1848" t="str">
        <v/>
      </c>
      <c r="H1848" t="str">
        <v>COLOR</v>
      </c>
      <c r="I1848" t="str">
        <v>CHANDELLE</v>
      </c>
      <c r="J1848">
        <v>30</v>
      </c>
      <c r="K1848" t="str">
        <v>COMETE</v>
      </c>
      <c r="L1848" t="str">
        <v>OR</v>
      </c>
      <c r="M1848" t="str">
        <v>FR</v>
      </c>
      <c r="N1848" t="str">
        <v>F3</v>
      </c>
      <c r="O1848" t="str">
        <v>1.4G</v>
      </c>
      <c r="P1848" t="str">
        <v>1008-F3-69242599</v>
      </c>
      <c r="Q1848">
        <v>0.132</v>
      </c>
      <c r="R1848" t="str">
        <v>30</v>
      </c>
      <c r="S1848">
        <v>25</v>
      </c>
      <c r="T1848" t="str">
        <v>F-00000480</v>
      </c>
      <c r="U1848">
        <v>649</v>
      </c>
      <c r="V1848">
        <v>2.2114</v>
      </c>
      <c r="W1848">
        <v>0</v>
      </c>
      <c r="X1848" t="str">
        <v/>
      </c>
    </row>
    <row r="1849">
      <c r="A1849" t="str">
        <v>AutoTable</v>
      </c>
      <c r="D1849" t="str">
        <v>B54030</v>
      </c>
      <c r="E1849" t="str">
        <v>HYPHEN DORÉ</v>
      </c>
      <c r="F1849" t="str">
        <v>COLOR/STANDARD</v>
      </c>
      <c r="G1849" t="str">
        <v/>
      </c>
      <c r="H1849" t="str">
        <v>COLOR</v>
      </c>
      <c r="I1849" t="str">
        <v>CHANDELLE</v>
      </c>
      <c r="J1849">
        <v>25</v>
      </c>
      <c r="K1849" t="str">
        <v>BOMBE TRONC</v>
      </c>
      <c r="L1849" t="str">
        <v>OR</v>
      </c>
      <c r="M1849" t="str">
        <v>FR</v>
      </c>
      <c r="N1849" t="str">
        <v>F3</v>
      </c>
      <c r="O1849" t="str">
        <v>1.4G</v>
      </c>
      <c r="P1849" t="str">
        <v>1008-F3-69242599</v>
      </c>
      <c r="Q1849">
        <v>0.105</v>
      </c>
      <c r="R1849" t="str">
        <v>30</v>
      </c>
      <c r="S1849">
        <v>25</v>
      </c>
      <c r="T1849" t="str">
        <v>F-00000480</v>
      </c>
      <c r="U1849">
        <v>2086</v>
      </c>
      <c r="V1849">
        <v>1.76867</v>
      </c>
      <c r="W1849">
        <v>0</v>
      </c>
      <c r="X1849" t="str">
        <v/>
      </c>
    </row>
    <row r="1850">
      <c r="A1850" t="str">
        <v>AutoTable</v>
      </c>
      <c r="D1850" t="str">
        <v>B54047</v>
      </c>
      <c r="E1850" t="str">
        <v>ULYSSE</v>
      </c>
      <c r="F1850" t="str">
        <v>COLOR/STANDARD</v>
      </c>
      <c r="G1850" t="str">
        <v/>
      </c>
      <c r="H1850" t="str">
        <v>COLOR</v>
      </c>
      <c r="I1850" t="str">
        <v>CHANDELLE</v>
      </c>
      <c r="J1850">
        <v>25</v>
      </c>
      <c r="K1850" t="str">
        <v>COMETE CLIGNO</v>
      </c>
      <c r="L1850" t="str">
        <v>BLANC</v>
      </c>
      <c r="M1850" t="str">
        <v>FR</v>
      </c>
      <c r="N1850" t="str">
        <v>F3</v>
      </c>
      <c r="O1850" t="str">
        <v>1.4G</v>
      </c>
      <c r="P1850" t="str">
        <v>1008-F3-69242599</v>
      </c>
      <c r="Q1850">
        <v>0.078</v>
      </c>
      <c r="R1850" t="str">
        <v>30</v>
      </c>
      <c r="S1850">
        <v>25</v>
      </c>
      <c r="T1850" t="str">
        <v>F-00000480</v>
      </c>
      <c r="U1850">
        <v>297</v>
      </c>
      <c r="V1850">
        <v>1.76867</v>
      </c>
      <c r="W1850">
        <v>0</v>
      </c>
      <c r="X1850" t="str">
        <v/>
      </c>
    </row>
    <row r="1851">
      <c r="A1851" t="str">
        <v>AutoTable</v>
      </c>
      <c r="D1851" t="str">
        <v>B54049</v>
      </c>
      <c r="E1851" t="str">
        <v>GALICE ROUGE</v>
      </c>
      <c r="F1851" t="str">
        <v>COLOR/STANDARD</v>
      </c>
      <c r="G1851" t="str">
        <v/>
      </c>
      <c r="H1851" t="str">
        <v>COLOR</v>
      </c>
      <c r="I1851" t="str">
        <v>CHANDELLE</v>
      </c>
      <c r="J1851">
        <v>50</v>
      </c>
      <c r="K1851" t="str">
        <v>MOSAIQUE</v>
      </c>
      <c r="L1851" t="str">
        <v>ROUGE</v>
      </c>
      <c r="M1851" t="str">
        <v>FR</v>
      </c>
      <c r="N1851" t="str">
        <v>F4</v>
      </c>
      <c r="O1851" t="str">
        <v>1.4G</v>
      </c>
      <c r="P1851" t="str">
        <v>1008-F4-69245795</v>
      </c>
      <c r="Q1851">
        <v>0.359</v>
      </c>
      <c r="R1851" t="str">
        <v>30</v>
      </c>
      <c r="S1851">
        <v>50</v>
      </c>
      <c r="T1851" t="str">
        <v>F-00000480</v>
      </c>
      <c r="U1851">
        <v>72</v>
      </c>
      <c r="V1851">
        <v>6.23</v>
      </c>
      <c r="W1851">
        <v>0</v>
      </c>
      <c r="X1851" t="str">
        <v/>
      </c>
    </row>
    <row r="1852">
      <c r="A1852" t="str">
        <v>AutoTable</v>
      </c>
      <c r="D1852" t="str">
        <v>01935I</v>
      </c>
      <c r="E1852" t="str">
        <v>CA.4 BATT. 30 MM 19 CPS BBETTES AVEC TRONC</v>
      </c>
      <c r="F1852" t="str">
        <v>COLOR/STANDARD</v>
      </c>
      <c r="G1852" t="str">
        <v/>
      </c>
      <c r="H1852" t="str">
        <v>COLOR</v>
      </c>
      <c r="I1852" t="str">
        <v>COMPACT</v>
      </c>
      <c r="J1852">
        <v>30</v>
      </c>
      <c r="K1852" t="str">
        <v>BOMBE</v>
      </c>
      <c r="L1852" t="str">
        <v>ASSORTI</v>
      </c>
      <c r="M1852" t="str">
        <v>CN</v>
      </c>
      <c r="N1852" t="str">
        <v>F3</v>
      </c>
      <c r="O1852" t="str">
        <v>1.4G</v>
      </c>
      <c r="P1852" t="str">
        <v>1008-F3-69245094</v>
      </c>
      <c r="Q1852">
        <v>0.428</v>
      </c>
      <c r="R1852" t="str">
        <v>30</v>
      </c>
      <c r="S1852">
        <v>25</v>
      </c>
      <c r="T1852" t="str">
        <v>F-00000234</v>
      </c>
      <c r="U1852">
        <v>2112</v>
      </c>
      <c r="V1852">
        <v>3.51455</v>
      </c>
      <c r="W1852">
        <v>0</v>
      </c>
      <c r="X1852" t="str">
        <v/>
      </c>
    </row>
    <row r="1853">
      <c r="A1853" t="str">
        <v>AutoTable</v>
      </c>
      <c r="D1853" t="str">
        <v>02022-08</v>
      </c>
      <c r="E1853" t="str">
        <v>BATT. 20 MM 20 CPS BBTTES MULTIPASTEL AVEC TRONC</v>
      </c>
      <c r="F1853" t="str">
        <v>COLOR/STANDARD</v>
      </c>
      <c r="G1853" t="str">
        <v/>
      </c>
      <c r="H1853" t="str">
        <v>COLOR</v>
      </c>
      <c r="I1853" t="str">
        <v>COMPACT</v>
      </c>
      <c r="J1853">
        <v>20</v>
      </c>
      <c r="K1853" t="str">
        <v>COMETE</v>
      </c>
      <c r="L1853" t="str">
        <v>ARGENT</v>
      </c>
      <c r="M1853" t="str">
        <v>CN</v>
      </c>
      <c r="N1853" t="str">
        <v>F2</v>
      </c>
      <c r="O1853" t="str">
        <v>1.4G</v>
      </c>
      <c r="P1853" t="str">
        <v>1008-F2-69254048</v>
      </c>
      <c r="Q1853">
        <v>0.124</v>
      </c>
      <c r="R1853" t="str">
        <v>30</v>
      </c>
      <c r="S1853">
        <v>8</v>
      </c>
      <c r="T1853" t="str">
        <v>F-00000300</v>
      </c>
      <c r="U1853">
        <v>703</v>
      </c>
      <c r="V1853">
        <v>1.44974</v>
      </c>
      <c r="W1853">
        <v>0</v>
      </c>
      <c r="X1853" t="str">
        <v/>
      </c>
    </row>
    <row r="1854">
      <c r="A1854" t="str">
        <v>AutoTable</v>
      </c>
      <c r="D1854" t="str">
        <v>04026-16</v>
      </c>
      <c r="E1854" t="str">
        <v>CA.4 BATT 40CPS 25MM 04026O/04028CB/04027TRI/04026</v>
      </c>
      <c r="F1854" t="str">
        <v>COLOR/STANDARD</v>
      </c>
      <c r="G1854" t="str">
        <v/>
      </c>
      <c r="H1854" t="str">
        <v>COLOR</v>
      </c>
      <c r="I1854" t="str">
        <v>COMPACT</v>
      </c>
      <c r="J1854">
        <v>25</v>
      </c>
      <c r="K1854" t="str">
        <v>MULTI EFFETS</v>
      </c>
      <c r="L1854" t="str">
        <v>ASSORTI</v>
      </c>
      <c r="M1854" t="str">
        <v>CN</v>
      </c>
      <c r="N1854" t="str">
        <v>F3</v>
      </c>
      <c r="O1854" t="str">
        <v>1.4G</v>
      </c>
      <c r="P1854" t="str">
        <v>1008-F3-692486/02/03/07</v>
      </c>
      <c r="Q1854">
        <v>0.537</v>
      </c>
      <c r="R1854" t="str">
        <v>30</v>
      </c>
      <c r="S1854">
        <v>25</v>
      </c>
      <c r="T1854" t="str">
        <v>F-00000234</v>
      </c>
      <c r="U1854">
        <v>836</v>
      </c>
      <c r="V1854">
        <v>6.3275</v>
      </c>
      <c r="W1854">
        <v>0</v>
      </c>
      <c r="X1854" t="str">
        <v/>
      </c>
    </row>
    <row r="1855">
      <c r="A1855" t="str">
        <v>AutoTable</v>
      </c>
      <c r="D1855" t="str">
        <v>B54019</v>
      </c>
      <c r="E1855" t="str">
        <v>AUSTRALIS-GULLIVER-BLEUET-TERRE NEUVE</v>
      </c>
      <c r="F1855" t="str">
        <v>COLOR/STANDARD</v>
      </c>
      <c r="G1855" t="str">
        <v/>
      </c>
      <c r="H1855" t="str">
        <v>COLOR</v>
      </c>
      <c r="I1855" t="str">
        <v>COMPACT</v>
      </c>
      <c r="J1855">
        <v>25</v>
      </c>
      <c r="K1855" t="str">
        <v>MOSAIQUE</v>
      </c>
      <c r="L1855" t="str">
        <v>ORANGE</v>
      </c>
      <c r="M1855" t="str">
        <v>FR</v>
      </c>
      <c r="N1855" t="str">
        <v>F3</v>
      </c>
      <c r="O1855" t="str">
        <v>1.4G</v>
      </c>
      <c r="P1855" t="str">
        <v>1008-F3-69248603</v>
      </c>
      <c r="Q1855">
        <v>0.537</v>
      </c>
      <c r="R1855" t="str">
        <v>30</v>
      </c>
      <c r="S1855">
        <v>25</v>
      </c>
      <c r="T1855" t="str">
        <v>F-00000480</v>
      </c>
      <c r="U1855">
        <v>1784</v>
      </c>
      <c r="V1855">
        <v>6.78458</v>
      </c>
      <c r="W1855">
        <v>768</v>
      </c>
      <c r="X1855" t="str">
        <v/>
      </c>
    </row>
    <row r="1856">
      <c r="A1856" t="str">
        <v>AutoTable</v>
      </c>
      <c r="D1856" t="str">
        <v>B54021</v>
      </c>
      <c r="E1856" t="str">
        <v>BLEUET</v>
      </c>
      <c r="F1856" t="str">
        <v>COLOR/STANDARD</v>
      </c>
      <c r="G1856" t="str">
        <v/>
      </c>
      <c r="H1856" t="str">
        <v>COLOR</v>
      </c>
      <c r="I1856" t="str">
        <v>COMPACT</v>
      </c>
      <c r="J1856">
        <v>25</v>
      </c>
      <c r="K1856" t="str">
        <v>BOMBE</v>
      </c>
      <c r="L1856" t="str">
        <v>TRICOLORE</v>
      </c>
      <c r="M1856" t="str">
        <v>FR</v>
      </c>
      <c r="N1856" t="str">
        <v>F2</v>
      </c>
      <c r="O1856" t="str">
        <v>1.4G</v>
      </c>
      <c r="P1856" t="str">
        <v>1008-F2-69259638</v>
      </c>
      <c r="Q1856">
        <v>0.488</v>
      </c>
      <c r="R1856" t="str">
        <v>30</v>
      </c>
      <c r="S1856">
        <v>25</v>
      </c>
      <c r="T1856" t="str">
        <v>F-00000480</v>
      </c>
      <c r="U1856">
        <v>0</v>
      </c>
      <c r="V1856">
        <v>5.976</v>
      </c>
      <c r="W1856">
        <v>0</v>
      </c>
      <c r="X1856" t="str">
        <v/>
      </c>
    </row>
    <row r="1857">
      <c r="A1857" t="str">
        <v>AutoTable</v>
      </c>
      <c r="D1857" t="str">
        <v>B54022</v>
      </c>
      <c r="E1857" t="str">
        <v>ATLAS BLEU-HOLDEN-COSMOS-ARCHIPEL</v>
      </c>
      <c r="F1857" t="str">
        <v>COLOR/STANDARD</v>
      </c>
      <c r="G1857" t="str">
        <v/>
      </c>
      <c r="H1857" t="str">
        <v>COLOR</v>
      </c>
      <c r="I1857" t="str">
        <v>COMPACT</v>
      </c>
      <c r="J1857">
        <v>30</v>
      </c>
      <c r="K1857" t="str">
        <v>BOMBE</v>
      </c>
      <c r="L1857" t="str">
        <v>BLEU</v>
      </c>
      <c r="M1857" t="str">
        <v>FR</v>
      </c>
      <c r="N1857" t="str">
        <v>F3</v>
      </c>
      <c r="O1857" t="str">
        <v>1.4G</v>
      </c>
      <c r="P1857" t="str">
        <v>1008-F3-69245094</v>
      </c>
      <c r="Q1857">
        <v>0.428</v>
      </c>
      <c r="R1857" t="str">
        <v>30</v>
      </c>
      <c r="S1857">
        <v>25</v>
      </c>
      <c r="T1857" t="str">
        <v>F-00000480</v>
      </c>
      <c r="U1857">
        <v>3236</v>
      </c>
      <c r="V1857">
        <v>4.67432</v>
      </c>
      <c r="W1857">
        <v>0</v>
      </c>
      <c r="X1857" t="str">
        <v/>
      </c>
    </row>
    <row r="1858">
      <c r="A1858" t="str">
        <v>AutoTable</v>
      </c>
      <c r="D1858" t="str">
        <v>B54024</v>
      </c>
      <c r="E1858" t="str">
        <v>GULLIVER</v>
      </c>
      <c r="F1858" t="str">
        <v>COLOR/STANDARD</v>
      </c>
      <c r="G1858" t="str">
        <v/>
      </c>
      <c r="H1858" t="str">
        <v>COLOR</v>
      </c>
      <c r="I1858" t="str">
        <v>COMPACT</v>
      </c>
      <c r="J1858">
        <v>25</v>
      </c>
      <c r="K1858" t="str">
        <v>SPECIAL FEUILLE</v>
      </c>
      <c r="L1858" t="str">
        <v>BLANC</v>
      </c>
      <c r="M1858" t="str">
        <v>FR</v>
      </c>
      <c r="N1858" t="str">
        <v>F2</v>
      </c>
      <c r="O1858" t="str">
        <v>1.4G</v>
      </c>
      <c r="P1858" t="str">
        <v>1008-F2-69248607</v>
      </c>
      <c r="Q1858">
        <v>0.3</v>
      </c>
      <c r="R1858" t="str">
        <v>30</v>
      </c>
      <c r="S1858">
        <v>8</v>
      </c>
      <c r="T1858" t="str">
        <v>F-00000480</v>
      </c>
      <c r="U1858">
        <v>40</v>
      </c>
      <c r="V1858">
        <v>5.68725</v>
      </c>
      <c r="W1858">
        <v>0</v>
      </c>
      <c r="X1858" t="str">
        <v/>
      </c>
    </row>
    <row r="1859">
      <c r="A1859" t="str">
        <v>AutoTable</v>
      </c>
      <c r="D1859" t="str">
        <v>B54027</v>
      </c>
      <c r="E1859" t="str">
        <v>TERRE NEUVE</v>
      </c>
      <c r="F1859" t="str">
        <v>COLOR/STANDARD</v>
      </c>
      <c r="G1859" t="str">
        <v/>
      </c>
      <c r="H1859" t="str">
        <v>COLOR</v>
      </c>
      <c r="I1859" t="str">
        <v>COMPACT</v>
      </c>
      <c r="J1859">
        <v>25</v>
      </c>
      <c r="K1859" t="str">
        <v>MOSAIQUE</v>
      </c>
      <c r="L1859" t="str">
        <v>OR</v>
      </c>
      <c r="M1859" t="str">
        <v>FR</v>
      </c>
      <c r="N1859" t="str">
        <v>F3</v>
      </c>
      <c r="O1859" t="str">
        <v>1.4G</v>
      </c>
      <c r="P1859" t="str">
        <v>1008-F3-69248603</v>
      </c>
      <c r="Q1859">
        <v>0.68</v>
      </c>
      <c r="R1859" t="str">
        <v>30</v>
      </c>
      <c r="S1859">
        <v>25</v>
      </c>
      <c r="T1859" t="str">
        <v>F-00000480</v>
      </c>
      <c r="U1859">
        <v>0</v>
      </c>
      <c r="V1859">
        <v>6.16333</v>
      </c>
      <c r="W1859">
        <v>0</v>
      </c>
      <c r="X1859" t="str">
        <v/>
      </c>
    </row>
    <row r="1860">
      <c r="A1860" t="str">
        <v>AutoTable</v>
      </c>
      <c r="D1860" t="str">
        <v>B54028</v>
      </c>
      <c r="E1860" t="str">
        <v>HOLDEN</v>
      </c>
      <c r="F1860" t="str">
        <v>COLOR/STANDARD</v>
      </c>
      <c r="G1860" t="str">
        <v/>
      </c>
      <c r="H1860" t="str">
        <v>COLOR</v>
      </c>
      <c r="I1860" t="str">
        <v>COMPACT</v>
      </c>
      <c r="J1860">
        <v>30</v>
      </c>
      <c r="K1860" t="str">
        <v>BOMBE</v>
      </c>
      <c r="L1860" t="str">
        <v>OR</v>
      </c>
      <c r="M1860" t="str">
        <v>FR</v>
      </c>
      <c r="N1860" t="str">
        <v>F3</v>
      </c>
      <c r="O1860" t="str">
        <v>1.4G</v>
      </c>
      <c r="P1860" t="str">
        <v>1008-F3-69245094</v>
      </c>
      <c r="Q1860">
        <v>0.428</v>
      </c>
      <c r="R1860" t="str">
        <v>30</v>
      </c>
      <c r="S1860">
        <v>25</v>
      </c>
      <c r="T1860" t="str">
        <v>F-00000480</v>
      </c>
      <c r="U1860">
        <v>0</v>
      </c>
      <c r="V1860">
        <v>4.13</v>
      </c>
      <c r="W1860">
        <v>0</v>
      </c>
      <c r="X1860" t="str">
        <v/>
      </c>
    </row>
    <row r="1861">
      <c r="A1861" t="str">
        <v>AutoTable</v>
      </c>
      <c r="D1861" t="str">
        <v>B54029</v>
      </c>
      <c r="E1861" t="str">
        <v>NEPTUNE</v>
      </c>
      <c r="F1861" t="str">
        <v>COLOR/STANDARD</v>
      </c>
      <c r="G1861" t="str">
        <v/>
      </c>
      <c r="H1861" t="str">
        <v>COLOR</v>
      </c>
      <c r="I1861" t="str">
        <v>COMPACT</v>
      </c>
      <c r="J1861">
        <v>20</v>
      </c>
      <c r="K1861" t="str">
        <v>BOMBE TRONC</v>
      </c>
      <c r="L1861" t="str">
        <v>ROUGE</v>
      </c>
      <c r="M1861" t="str">
        <v>FR</v>
      </c>
      <c r="N1861" t="str">
        <v>F2</v>
      </c>
      <c r="O1861" t="str">
        <v>1.4G</v>
      </c>
      <c r="P1861" t="str">
        <v>1008-F2-69254048</v>
      </c>
      <c r="Q1861">
        <v>0.124</v>
      </c>
      <c r="R1861" t="str">
        <v>30</v>
      </c>
      <c r="S1861">
        <v>8</v>
      </c>
      <c r="T1861" t="str">
        <v>F-00000480</v>
      </c>
      <c r="U1861">
        <v>918</v>
      </c>
      <c r="V1861">
        <v>1.90625</v>
      </c>
      <c r="W1861">
        <v>0</v>
      </c>
      <c r="X1861" t="str">
        <v/>
      </c>
    </row>
    <row r="1862">
      <c r="A1862" t="str">
        <v>AutoTable</v>
      </c>
      <c r="D1862" t="str">
        <v>B54031</v>
      </c>
      <c r="E1862" t="str">
        <v>ODYSSÉE PHÉNIX</v>
      </c>
      <c r="F1862" t="str">
        <v>COLOR/STANDARD</v>
      </c>
      <c r="G1862" t="str">
        <v/>
      </c>
      <c r="H1862" t="str">
        <v>COLOR</v>
      </c>
      <c r="I1862" t="str">
        <v>COMPACT</v>
      </c>
      <c r="J1862">
        <v>20</v>
      </c>
      <c r="K1862" t="str">
        <v>BOMBE CLIGNO</v>
      </c>
      <c r="L1862" t="str">
        <v>ASSORTI</v>
      </c>
      <c r="M1862" t="str">
        <v>FR</v>
      </c>
      <c r="N1862" t="str">
        <v>F2</v>
      </c>
      <c r="O1862" t="str">
        <v>1.4G</v>
      </c>
      <c r="P1862" t="str">
        <v>1008-F2-69246331</v>
      </c>
      <c r="Q1862">
        <v>0.157</v>
      </c>
      <c r="R1862" t="str">
        <v>30</v>
      </c>
      <c r="S1862">
        <v>8</v>
      </c>
      <c r="T1862" t="str">
        <v>F-00000480</v>
      </c>
      <c r="U1862">
        <v>535</v>
      </c>
      <c r="V1862">
        <v>2.28</v>
      </c>
      <c r="W1862">
        <v>0</v>
      </c>
      <c r="X1862" t="str">
        <v/>
      </c>
    </row>
    <row r="1863">
      <c r="A1863" t="str">
        <v>AutoTable</v>
      </c>
      <c r="D1863" t="str">
        <v>B54032</v>
      </c>
      <c r="E1863" t="str">
        <v>ODYSSÉE VERNE</v>
      </c>
      <c r="F1863" t="str">
        <v>COLOR/STANDARD</v>
      </c>
      <c r="G1863" t="str">
        <v/>
      </c>
      <c r="H1863" t="str">
        <v>COLOR</v>
      </c>
      <c r="I1863" t="str">
        <v>COMPACT</v>
      </c>
      <c r="J1863">
        <v>30</v>
      </c>
      <c r="K1863" t="str">
        <v>BOMBE TRONC</v>
      </c>
      <c r="L1863" t="str">
        <v>ASSORTI</v>
      </c>
      <c r="M1863" t="str">
        <v>FR</v>
      </c>
      <c r="N1863" t="str">
        <v>F3</v>
      </c>
      <c r="O1863" t="str">
        <v>1.4G</v>
      </c>
      <c r="P1863" t="str">
        <v>1008-F3-69254049</v>
      </c>
      <c r="Q1863">
        <v>0.348</v>
      </c>
      <c r="R1863" t="str">
        <v>30</v>
      </c>
      <c r="S1863">
        <v>25</v>
      </c>
      <c r="T1863" t="str">
        <v>F-00000480</v>
      </c>
      <c r="U1863">
        <v>215</v>
      </c>
      <c r="V1863">
        <v>5.24405</v>
      </c>
      <c r="W1863">
        <v>0</v>
      </c>
      <c r="X1863" t="str">
        <v/>
      </c>
    </row>
    <row r="1864">
      <c r="A1864" t="str">
        <v>AutoTable</v>
      </c>
      <c r="D1864" t="str">
        <v>B54040</v>
      </c>
      <c r="E1864" t="str">
        <v>ANTARIS MULTICOLORE</v>
      </c>
      <c r="F1864" t="str">
        <v>COLOR/STANDARD</v>
      </c>
      <c r="G1864" t="str">
        <v/>
      </c>
      <c r="H1864" t="str">
        <v>COLOR</v>
      </c>
      <c r="I1864" t="str">
        <v>COMPACT</v>
      </c>
      <c r="J1864">
        <v>30</v>
      </c>
      <c r="K1864" t="str">
        <v>MOSAIQUE</v>
      </c>
      <c r="L1864" t="str">
        <v>MULTICOLORE</v>
      </c>
      <c r="M1864" t="str">
        <v>FR</v>
      </c>
      <c r="N1864" t="str">
        <v>F3</v>
      </c>
      <c r="O1864" t="str">
        <v>1.4G</v>
      </c>
      <c r="P1864" t="str">
        <v>1008-F3-69245918</v>
      </c>
      <c r="Q1864">
        <v>0.432</v>
      </c>
      <c r="R1864" t="str">
        <v>30</v>
      </c>
      <c r="S1864">
        <v>25</v>
      </c>
      <c r="T1864" t="str">
        <v>F-00000480</v>
      </c>
      <c r="U1864">
        <v>394</v>
      </c>
      <c r="V1864">
        <v>4.04591</v>
      </c>
      <c r="W1864">
        <v>0</v>
      </c>
      <c r="X1864" t="str">
        <v/>
      </c>
    </row>
    <row r="1865">
      <c r="A1865" t="str">
        <v>AutoTable</v>
      </c>
      <c r="D1865" t="str">
        <v>B54041</v>
      </c>
      <c r="E1865" t="str">
        <v>GAÏA</v>
      </c>
      <c r="F1865" t="str">
        <v>COLOR/STANDARD</v>
      </c>
      <c r="G1865" t="str">
        <v/>
      </c>
      <c r="H1865" t="str">
        <v>COLOR</v>
      </c>
      <c r="I1865" t="str">
        <v>COMPACT</v>
      </c>
      <c r="J1865">
        <v>30</v>
      </c>
      <c r="K1865" t="str">
        <v>BOMBE TRONC</v>
      </c>
      <c r="L1865" t="str">
        <v>FRISSON</v>
      </c>
      <c r="M1865" t="str">
        <v>FR</v>
      </c>
      <c r="N1865" t="str">
        <v>F3</v>
      </c>
      <c r="O1865" t="str">
        <v>1.4G</v>
      </c>
      <c r="P1865" t="str">
        <v>1008-F3-69254049</v>
      </c>
      <c r="Q1865">
        <v>0.348</v>
      </c>
      <c r="R1865" t="str">
        <v>30</v>
      </c>
      <c r="S1865">
        <v>25</v>
      </c>
      <c r="T1865" t="str">
        <v>F-00000480</v>
      </c>
      <c r="U1865">
        <v>377</v>
      </c>
      <c r="V1865">
        <v>5.28222</v>
      </c>
      <c r="W1865">
        <v>0</v>
      </c>
      <c r="X1865" t="str">
        <v/>
      </c>
    </row>
    <row r="1866">
      <c r="A1866" t="str">
        <v>AutoTable</v>
      </c>
      <c r="D1866" t="str">
        <v>B54042</v>
      </c>
      <c r="E1866" t="str">
        <v>COBALT</v>
      </c>
      <c r="F1866" t="str">
        <v>COLOR/STANDARD</v>
      </c>
      <c r="G1866" t="str">
        <v/>
      </c>
      <c r="H1866" t="str">
        <v>COLOR</v>
      </c>
      <c r="I1866" t="str">
        <v>COMPACT</v>
      </c>
      <c r="J1866">
        <v>20</v>
      </c>
      <c r="K1866" t="str">
        <v>COMETE</v>
      </c>
      <c r="L1866" t="str">
        <v>ARGENT</v>
      </c>
      <c r="M1866" t="str">
        <v>FR</v>
      </c>
      <c r="N1866" t="str">
        <v>F2</v>
      </c>
      <c r="O1866" t="str">
        <v>1.4G</v>
      </c>
      <c r="P1866" t="str">
        <v>1008-F2-69254048</v>
      </c>
      <c r="Q1866">
        <v>0.124</v>
      </c>
      <c r="R1866" t="str">
        <v>30</v>
      </c>
      <c r="S1866">
        <v>8</v>
      </c>
      <c r="T1866" t="str">
        <v>F-00000480</v>
      </c>
      <c r="U1866">
        <v>125</v>
      </c>
      <c r="V1866">
        <v>1.90604</v>
      </c>
      <c r="W1866">
        <v>0</v>
      </c>
      <c r="X1866" t="str">
        <v/>
      </c>
    </row>
    <row r="1867">
      <c r="A1867" t="str">
        <v>AutoTable</v>
      </c>
      <c r="D1867" t="str">
        <v>B54043</v>
      </c>
      <c r="E1867" t="str">
        <v>COSMOS</v>
      </c>
      <c r="F1867" t="str">
        <v>COLOR/STANDARD</v>
      </c>
      <c r="G1867" t="str">
        <v/>
      </c>
      <c r="H1867" t="str">
        <v>COLOR</v>
      </c>
      <c r="I1867" t="str">
        <v>COMPACT</v>
      </c>
      <c r="J1867">
        <v>30</v>
      </c>
      <c r="K1867" t="str">
        <v>BOMBE TRONC</v>
      </c>
      <c r="L1867" t="str">
        <v>TRICOLORE</v>
      </c>
      <c r="M1867" t="str">
        <v>FR</v>
      </c>
      <c r="N1867" t="str">
        <v>F3</v>
      </c>
      <c r="O1867" t="str">
        <v>1.4G</v>
      </c>
      <c r="P1867" t="str">
        <v>1008-F3-69245094</v>
      </c>
      <c r="Q1867">
        <v>0.4275</v>
      </c>
      <c r="R1867" t="str">
        <v>30</v>
      </c>
      <c r="S1867">
        <v>25</v>
      </c>
      <c r="T1867" t="str">
        <v>F-00000480</v>
      </c>
      <c r="U1867">
        <v>0</v>
      </c>
      <c r="V1867">
        <v>4.11</v>
      </c>
      <c r="W1867">
        <v>0</v>
      </c>
      <c r="X1867" t="str">
        <v/>
      </c>
    </row>
    <row r="1868">
      <c r="A1868" t="str">
        <v>AutoTable</v>
      </c>
      <c r="D1868" t="str">
        <v>B54044</v>
      </c>
      <c r="E1868" t="str">
        <v>APOLLO</v>
      </c>
      <c r="F1868" t="str">
        <v>COLOR/STANDARD</v>
      </c>
      <c r="G1868" t="str">
        <v/>
      </c>
      <c r="H1868" t="str">
        <v>COLOR</v>
      </c>
      <c r="I1868" t="str">
        <v>COMPACT</v>
      </c>
      <c r="J1868">
        <v>20</v>
      </c>
      <c r="K1868" t="str">
        <v>BOMBE TRONC</v>
      </c>
      <c r="L1868" t="str">
        <v>ARGENT</v>
      </c>
      <c r="M1868" t="str">
        <v>FR</v>
      </c>
      <c r="N1868" t="str">
        <v>F2</v>
      </c>
      <c r="O1868" t="str">
        <v>1.4G</v>
      </c>
      <c r="P1868" t="str">
        <v>1008-F2-69254048</v>
      </c>
      <c r="Q1868">
        <v>0.31</v>
      </c>
      <c r="R1868" t="str">
        <v>35</v>
      </c>
      <c r="S1868">
        <v>8</v>
      </c>
      <c r="T1868" t="str">
        <v>F-00000480</v>
      </c>
      <c r="U1868">
        <v>76</v>
      </c>
      <c r="V1868">
        <v>5.75167</v>
      </c>
      <c r="W1868">
        <v>0</v>
      </c>
      <c r="X1868" t="str">
        <v/>
      </c>
    </row>
    <row r="1869">
      <c r="A1869" t="str">
        <v>AutoTable</v>
      </c>
      <c r="D1869" t="str">
        <v>B54045A</v>
      </c>
      <c r="E1869" t="str">
        <v>ODYSSÉE ORION</v>
      </c>
      <c r="F1869" t="str">
        <v>COLOR/STANDARD</v>
      </c>
      <c r="G1869" t="str">
        <v/>
      </c>
      <c r="H1869" t="str">
        <v>COLOR</v>
      </c>
      <c r="I1869" t="str">
        <v>COMPACT</v>
      </c>
      <c r="J1869">
        <v>30</v>
      </c>
      <c r="K1869" t="str">
        <v>BOMBE</v>
      </c>
      <c r="L1869" t="str">
        <v>MULTICOLORE</v>
      </c>
      <c r="M1869" t="str">
        <v>FR</v>
      </c>
      <c r="N1869" t="str">
        <v>F3</v>
      </c>
      <c r="O1869" t="str">
        <v>1.4G</v>
      </c>
      <c r="P1869" t="str">
        <v>1008-F3-69245094</v>
      </c>
      <c r="Q1869">
        <v>0.428</v>
      </c>
      <c r="R1869" t="str">
        <v>30</v>
      </c>
      <c r="S1869">
        <v>25</v>
      </c>
      <c r="T1869" t="str">
        <v>F-00000461</v>
      </c>
      <c r="U1869">
        <v>1280</v>
      </c>
      <c r="V1869">
        <v>4.88578</v>
      </c>
      <c r="W1869">
        <v>0</v>
      </c>
      <c r="X1869" t="str">
        <v/>
      </c>
    </row>
    <row r="1870">
      <c r="A1870" t="str">
        <v>AutoTable</v>
      </c>
      <c r="D1870" t="str">
        <v>B54045B</v>
      </c>
      <c r="E1870" t="str">
        <v>ODYSSÉE ORION</v>
      </c>
      <c r="F1870" t="str">
        <v>COLOR/STANDARD</v>
      </c>
      <c r="G1870" t="str">
        <v/>
      </c>
      <c r="H1870" t="str">
        <v>COLOR</v>
      </c>
      <c r="I1870" t="str">
        <v>COMPACT</v>
      </c>
      <c r="J1870">
        <v>30</v>
      </c>
      <c r="K1870" t="str">
        <v>BOMBE</v>
      </c>
      <c r="L1870" t="str">
        <v>FRISSON</v>
      </c>
      <c r="M1870" t="str">
        <v>FR</v>
      </c>
      <c r="N1870" t="str">
        <v>F3</v>
      </c>
      <c r="O1870" t="str">
        <v>1.4G</v>
      </c>
      <c r="P1870" t="str">
        <v>1008-F3-69245094</v>
      </c>
      <c r="Q1870">
        <v>0.428</v>
      </c>
      <c r="R1870" t="str">
        <v>30</v>
      </c>
      <c r="S1870">
        <v>25</v>
      </c>
      <c r="T1870" t="str">
        <v>F-00000461</v>
      </c>
      <c r="U1870">
        <v>0</v>
      </c>
      <c r="V1870">
        <v>6.17</v>
      </c>
      <c r="W1870">
        <v>0</v>
      </c>
      <c r="X1870" t="str">
        <v/>
      </c>
    </row>
    <row r="1871">
      <c r="A1871" t="str">
        <v>AutoTable</v>
      </c>
      <c r="D1871" t="str">
        <v>B54045C</v>
      </c>
      <c r="E1871" t="str">
        <v>ODYSSÉE ORION</v>
      </c>
      <c r="F1871" t="str">
        <v>COLOR/STANDARD</v>
      </c>
      <c r="G1871" t="str">
        <v/>
      </c>
      <c r="H1871" t="str">
        <v>COLOR</v>
      </c>
      <c r="I1871" t="str">
        <v>COMPACT</v>
      </c>
      <c r="J1871">
        <v>30</v>
      </c>
      <c r="K1871" t="str">
        <v>BOMBE</v>
      </c>
      <c r="L1871" t="str">
        <v>OR</v>
      </c>
      <c r="M1871" t="str">
        <v>FR</v>
      </c>
      <c r="N1871" t="str">
        <v>F3</v>
      </c>
      <c r="O1871" t="str">
        <v>1.4G</v>
      </c>
      <c r="P1871" t="str">
        <v>1008-F3-69245094</v>
      </c>
      <c r="Q1871">
        <v>0.39</v>
      </c>
      <c r="R1871" t="str">
        <v>30</v>
      </c>
      <c r="S1871">
        <v>25</v>
      </c>
      <c r="T1871" t="str">
        <v>F-00000461</v>
      </c>
      <c r="U1871">
        <v>0</v>
      </c>
      <c r="V1871">
        <v>0.44</v>
      </c>
      <c r="W1871">
        <v>0</v>
      </c>
      <c r="X1871" t="str">
        <v/>
      </c>
    </row>
    <row r="1872">
      <c r="A1872" t="str">
        <v>AutoTable</v>
      </c>
      <c r="D1872" t="str">
        <v>B54045D</v>
      </c>
      <c r="E1872" t="str">
        <v>ODYSSÉE ORION</v>
      </c>
      <c r="F1872" t="str">
        <v>COLOR/STANDARD</v>
      </c>
      <c r="G1872" t="str">
        <v/>
      </c>
      <c r="H1872" t="str">
        <v>COLOR</v>
      </c>
      <c r="I1872" t="str">
        <v>COMPACT</v>
      </c>
      <c r="J1872">
        <v>30</v>
      </c>
      <c r="K1872" t="str">
        <v>BOMBE</v>
      </c>
      <c r="L1872" t="str">
        <v>MULTICOLORE</v>
      </c>
      <c r="M1872" t="str">
        <v>FR</v>
      </c>
      <c r="N1872" t="str">
        <v>F3</v>
      </c>
      <c r="O1872" t="str">
        <v>1.4G</v>
      </c>
      <c r="P1872" t="str">
        <v>1003-F3-69245094</v>
      </c>
      <c r="Q1872">
        <v>0.409</v>
      </c>
      <c r="R1872" t="str">
        <v>30</v>
      </c>
      <c r="S1872">
        <v>25</v>
      </c>
      <c r="T1872" t="str">
        <v>F-00000461</v>
      </c>
      <c r="U1872">
        <v>0</v>
      </c>
      <c r="V1872">
        <v>0.44</v>
      </c>
      <c r="W1872">
        <v>0</v>
      </c>
      <c r="X1872" t="str">
        <v/>
      </c>
    </row>
    <row r="1873">
      <c r="A1873" t="str">
        <v>AutoTable</v>
      </c>
      <c r="D1873" t="str">
        <v>B54048</v>
      </c>
      <c r="E1873" t="str">
        <v>ARCHIPEL</v>
      </c>
      <c r="F1873" t="str">
        <v>COLOR/STANDARD</v>
      </c>
      <c r="G1873" t="str">
        <v/>
      </c>
      <c r="H1873" t="str">
        <v>COLOR</v>
      </c>
      <c r="I1873" t="str">
        <v>COMPACT</v>
      </c>
      <c r="J1873">
        <v>30</v>
      </c>
      <c r="K1873" t="str">
        <v>BOMBE TRONC</v>
      </c>
      <c r="L1873" t="str">
        <v>OR</v>
      </c>
      <c r="M1873" t="str">
        <v>FR</v>
      </c>
      <c r="N1873" t="str">
        <v>F3</v>
      </c>
      <c r="O1873" t="str">
        <v>1.4G</v>
      </c>
      <c r="P1873" t="str">
        <v>1008-F3-69245094</v>
      </c>
      <c r="Q1873">
        <v>0.4275</v>
      </c>
      <c r="R1873" t="str">
        <v>30</v>
      </c>
      <c r="S1873">
        <v>25</v>
      </c>
      <c r="T1873" t="str">
        <v>F-00000480</v>
      </c>
      <c r="U1873">
        <v>0</v>
      </c>
      <c r="V1873">
        <v>4.15</v>
      </c>
      <c r="W1873">
        <v>0</v>
      </c>
      <c r="X1873" t="str">
        <v/>
      </c>
    </row>
    <row r="1874">
      <c r="A1874" t="str">
        <v>AutoTable</v>
      </c>
      <c r="D1874" t="str">
        <v>B54051</v>
      </c>
      <c r="E1874" t="str">
        <v>SUPERNOVA</v>
      </c>
      <c r="F1874" t="str">
        <v>COLOR/STANDARD</v>
      </c>
      <c r="G1874" t="str">
        <v/>
      </c>
      <c r="H1874" t="str">
        <v>COLOR</v>
      </c>
      <c r="I1874" t="str">
        <v>COMPACT</v>
      </c>
      <c r="J1874">
        <v>30</v>
      </c>
      <c r="K1874" t="str">
        <v>BOMBE TRONC</v>
      </c>
      <c r="L1874" t="str">
        <v>BLEU</v>
      </c>
      <c r="M1874" t="str">
        <v>FR</v>
      </c>
      <c r="N1874" t="str">
        <v>F4</v>
      </c>
      <c r="O1874" t="str">
        <v>1.4G</v>
      </c>
      <c r="P1874" t="str">
        <v>2463-F4-0057</v>
      </c>
      <c r="Q1874">
        <v>0.99</v>
      </c>
      <c r="R1874" t="str">
        <v>30</v>
      </c>
      <c r="S1874">
        <v>45</v>
      </c>
      <c r="T1874" t="str">
        <v>F-00000480</v>
      </c>
      <c r="U1874">
        <v>96</v>
      </c>
      <c r="V1874">
        <v>13.845</v>
      </c>
      <c r="W1874">
        <v>0</v>
      </c>
      <c r="X1874" t="str">
        <v/>
      </c>
    </row>
    <row r="1875">
      <c r="A1875" t="str">
        <v>AutoTable</v>
      </c>
      <c r="D1875" t="str">
        <v>B54092</v>
      </c>
      <c r="E1875" t="str">
        <v>ODYSSÉE DORÉE</v>
      </c>
      <c r="F1875" t="str">
        <v>COLOR/STANDARD</v>
      </c>
      <c r="G1875" t="str">
        <v/>
      </c>
      <c r="H1875" t="str">
        <v>COLOR</v>
      </c>
      <c r="I1875" t="str">
        <v>COMPACT</v>
      </c>
      <c r="J1875">
        <v>30</v>
      </c>
      <c r="K1875" t="str">
        <v>POT A FEU</v>
      </c>
      <c r="L1875" t="str">
        <v>OR</v>
      </c>
      <c r="M1875" t="str">
        <v>FR</v>
      </c>
      <c r="N1875" t="str">
        <v>F3</v>
      </c>
      <c r="O1875" t="str">
        <v>1.4G</v>
      </c>
      <c r="P1875" t="str">
        <v>1008-F3-69254053</v>
      </c>
      <c r="Q1875">
        <v>0.338</v>
      </c>
      <c r="R1875" t="str">
        <v>3</v>
      </c>
      <c r="S1875">
        <v>25</v>
      </c>
      <c r="T1875" t="str">
        <v>F-00000480</v>
      </c>
      <c r="U1875">
        <v>0</v>
      </c>
      <c r="V1875">
        <v>5.36825</v>
      </c>
      <c r="W1875">
        <v>0</v>
      </c>
      <c r="X1875" t="str">
        <v/>
      </c>
    </row>
    <row r="1876">
      <c r="A1876" t="str">
        <v>AutoTable</v>
      </c>
      <c r="D1876" t="str">
        <v>49001-3</v>
      </c>
      <c r="E1876" t="str">
        <v>FEU 1 - COMPOSANT 1.3G</v>
      </c>
      <c r="F1876" t="str">
        <v>COLOR/STANDARD</v>
      </c>
      <c r="G1876" t="str">
        <v/>
      </c>
      <c r="H1876" t="str">
        <v>COLOR</v>
      </c>
      <c r="I1876" t="str">
        <v>COMPOSANT</v>
      </c>
      <c r="J1876">
        <v>0</v>
      </c>
      <c r="K1876" t="str">
        <v/>
      </c>
      <c r="L1876" t="str">
        <v/>
      </c>
      <c r="M1876" t="str">
        <v>FR</v>
      </c>
      <c r="N1876" t="str">
        <v/>
      </c>
      <c r="O1876" t="str">
        <v>1.3G</v>
      </c>
      <c r="P1876" t="str">
        <v/>
      </c>
      <c r="Q1876">
        <v>3.23</v>
      </c>
      <c r="R1876" t="str">
        <v/>
      </c>
      <c r="S1876">
        <v>0</v>
      </c>
      <c r="T1876" t="str">
        <v>F-00000480</v>
      </c>
      <c r="U1876">
        <v>19</v>
      </c>
      <c r="V1876">
        <v>35.47</v>
      </c>
      <c r="W1876">
        <v>3</v>
      </c>
      <c r="X1876" t="str">
        <v/>
      </c>
    </row>
    <row r="1877">
      <c r="A1877" t="str">
        <v>AutoTable</v>
      </c>
      <c r="D1877" t="str">
        <v>49001-4</v>
      </c>
      <c r="E1877" t="str">
        <v>FEU 1 - COMPOSANT 1.4G</v>
      </c>
      <c r="F1877" t="str">
        <v>COLOR/STANDARD</v>
      </c>
      <c r="G1877" t="str">
        <v/>
      </c>
      <c r="H1877" t="str">
        <v>COLOR</v>
      </c>
      <c r="I1877" t="str">
        <v>COMPOSANT</v>
      </c>
      <c r="J1877">
        <v>0</v>
      </c>
      <c r="K1877" t="str">
        <v/>
      </c>
      <c r="L1877" t="str">
        <v/>
      </c>
      <c r="M1877" t="str">
        <v>FR</v>
      </c>
      <c r="N1877" t="str">
        <v>F4</v>
      </c>
      <c r="O1877" t="str">
        <v>1.4G</v>
      </c>
      <c r="P1877" t="str">
        <v/>
      </c>
      <c r="Q1877">
        <v>3.12</v>
      </c>
      <c r="R1877" t="str">
        <v/>
      </c>
      <c r="S1877">
        <v>0</v>
      </c>
      <c r="T1877" t="str">
        <v>F-00000480</v>
      </c>
      <c r="U1877">
        <v>19</v>
      </c>
      <c r="V1877">
        <v>109.28</v>
      </c>
      <c r="W1877">
        <v>2</v>
      </c>
      <c r="X1877" t="str">
        <v/>
      </c>
    </row>
    <row r="1878">
      <c r="A1878" t="str">
        <v>AutoTable</v>
      </c>
      <c r="D1878" t="str">
        <v>49002-3</v>
      </c>
      <c r="E1878" t="str">
        <v>FEU 2 - COMPOSANT 1.3G</v>
      </c>
      <c r="F1878" t="str">
        <v>COLOR/STANDARD</v>
      </c>
      <c r="G1878" t="str">
        <v/>
      </c>
      <c r="H1878" t="str">
        <v>COLOR</v>
      </c>
      <c r="I1878" t="str">
        <v>COMPOSANT</v>
      </c>
      <c r="J1878">
        <v>0</v>
      </c>
      <c r="K1878" t="str">
        <v/>
      </c>
      <c r="L1878" t="str">
        <v/>
      </c>
      <c r="M1878" t="str">
        <v>FR</v>
      </c>
      <c r="N1878" t="str">
        <v/>
      </c>
      <c r="O1878" t="str">
        <v>1.3G</v>
      </c>
      <c r="P1878" t="str">
        <v/>
      </c>
      <c r="Q1878">
        <v>4.63</v>
      </c>
      <c r="R1878" t="str">
        <v/>
      </c>
      <c r="S1878">
        <v>0</v>
      </c>
      <c r="T1878" t="str">
        <v>F-00000480</v>
      </c>
      <c r="U1878">
        <v>16</v>
      </c>
      <c r="V1878">
        <v>45.18</v>
      </c>
      <c r="W1878">
        <v>2</v>
      </c>
      <c r="X1878" t="str">
        <v/>
      </c>
    </row>
    <row r="1879">
      <c r="A1879" t="str">
        <v>AutoTable</v>
      </c>
      <c r="D1879" t="str">
        <v>49002-4</v>
      </c>
      <c r="E1879" t="str">
        <v>FEU 2 - COMPOSANT 1.4G</v>
      </c>
      <c r="F1879" t="str">
        <v>COLOR/STANDARD</v>
      </c>
      <c r="G1879" t="str">
        <v/>
      </c>
      <c r="H1879" t="str">
        <v>COLOR</v>
      </c>
      <c r="I1879" t="str">
        <v>COMPOSANT</v>
      </c>
      <c r="J1879">
        <v>0</v>
      </c>
      <c r="K1879" t="str">
        <v/>
      </c>
      <c r="L1879" t="str">
        <v/>
      </c>
      <c r="M1879" t="str">
        <v>FR</v>
      </c>
      <c r="N1879" t="str">
        <v>F4</v>
      </c>
      <c r="O1879" t="str">
        <v>1.4G</v>
      </c>
      <c r="P1879" t="str">
        <v/>
      </c>
      <c r="Q1879">
        <v>3.6</v>
      </c>
      <c r="R1879" t="str">
        <v/>
      </c>
      <c r="S1879">
        <v>0</v>
      </c>
      <c r="T1879" t="str">
        <v>F-00000480</v>
      </c>
      <c r="U1879">
        <v>16</v>
      </c>
      <c r="V1879">
        <v>117.01</v>
      </c>
      <c r="W1879">
        <v>2</v>
      </c>
      <c r="X1879" t="str">
        <v/>
      </c>
    </row>
    <row r="1880">
      <c r="A1880" t="str">
        <v>AutoTable</v>
      </c>
      <c r="D1880" t="str">
        <v>49003-3</v>
      </c>
      <c r="E1880" t="str">
        <v>FEU 3 - COMPOSANT 1.3G</v>
      </c>
      <c r="F1880" t="str">
        <v>COLOR/STANDARD</v>
      </c>
      <c r="G1880" t="str">
        <v/>
      </c>
      <c r="H1880" t="str">
        <v>COLOR</v>
      </c>
      <c r="I1880" t="str">
        <v>COMPOSANT</v>
      </c>
      <c r="J1880">
        <v>0</v>
      </c>
      <c r="K1880" t="str">
        <v/>
      </c>
      <c r="L1880" t="str">
        <v/>
      </c>
      <c r="M1880" t="str">
        <v>FR</v>
      </c>
      <c r="N1880" t="str">
        <v/>
      </c>
      <c r="O1880" t="str">
        <v>1.3G</v>
      </c>
      <c r="P1880" t="str">
        <v/>
      </c>
      <c r="Q1880">
        <v>4.64</v>
      </c>
      <c r="R1880" t="str">
        <v/>
      </c>
      <c r="S1880">
        <v>0</v>
      </c>
      <c r="T1880" t="str">
        <v>F-00000480</v>
      </c>
      <c r="U1880">
        <v>15</v>
      </c>
      <c r="V1880">
        <v>54.69</v>
      </c>
      <c r="W1880">
        <v>2</v>
      </c>
      <c r="X1880" t="str">
        <v/>
      </c>
    </row>
    <row r="1881">
      <c r="A1881" t="str">
        <v>AutoTable</v>
      </c>
      <c r="D1881" t="str">
        <v>49003-4</v>
      </c>
      <c r="E1881" t="str">
        <v>FEU 3 - COMPOSANT 1.4G</v>
      </c>
      <c r="F1881" t="str">
        <v>COLOR/STANDARD</v>
      </c>
      <c r="G1881" t="str">
        <v/>
      </c>
      <c r="H1881" t="str">
        <v>COLOR</v>
      </c>
      <c r="I1881" t="str">
        <v>COMPOSANT</v>
      </c>
      <c r="J1881">
        <v>0</v>
      </c>
      <c r="K1881" t="str">
        <v/>
      </c>
      <c r="L1881" t="str">
        <v/>
      </c>
      <c r="M1881" t="str">
        <v>FR</v>
      </c>
      <c r="N1881" t="str">
        <v>F4</v>
      </c>
      <c r="O1881" t="str">
        <v>1.4G</v>
      </c>
      <c r="P1881" t="str">
        <v/>
      </c>
      <c r="Q1881">
        <v>4.75</v>
      </c>
      <c r="R1881" t="str">
        <v/>
      </c>
      <c r="S1881">
        <v>0</v>
      </c>
      <c r="T1881" t="str">
        <v>F-00000480</v>
      </c>
      <c r="U1881">
        <v>15</v>
      </c>
      <c r="V1881">
        <v>84.1</v>
      </c>
      <c r="W1881">
        <v>2</v>
      </c>
      <c r="X1881" t="str">
        <v/>
      </c>
    </row>
    <row r="1882">
      <c r="A1882" t="str">
        <v>AutoTable</v>
      </c>
      <c r="D1882" t="str">
        <v>49004-3</v>
      </c>
      <c r="E1882" t="str">
        <v>FEU 4 - COMPOSANT 1.3G</v>
      </c>
      <c r="F1882" t="str">
        <v>COLOR/STANDARD</v>
      </c>
      <c r="G1882" t="str">
        <v/>
      </c>
      <c r="H1882" t="str">
        <v>COLOR</v>
      </c>
      <c r="I1882" t="str">
        <v>COMPOSANT</v>
      </c>
      <c r="J1882">
        <v>0</v>
      </c>
      <c r="K1882" t="str">
        <v/>
      </c>
      <c r="L1882" t="str">
        <v/>
      </c>
      <c r="M1882" t="str">
        <v>FR</v>
      </c>
      <c r="N1882" t="str">
        <v/>
      </c>
      <c r="O1882" t="str">
        <v>1.3G</v>
      </c>
      <c r="P1882" t="str">
        <v/>
      </c>
      <c r="Q1882">
        <v>6.87</v>
      </c>
      <c r="R1882" t="str">
        <v/>
      </c>
      <c r="S1882">
        <v>0</v>
      </c>
      <c r="T1882" t="str">
        <v>F-00000480</v>
      </c>
      <c r="U1882">
        <v>16</v>
      </c>
      <c r="V1882">
        <v>68.8</v>
      </c>
      <c r="W1882">
        <v>2</v>
      </c>
      <c r="X1882" t="str">
        <v/>
      </c>
    </row>
    <row r="1883">
      <c r="A1883" t="str">
        <v>AutoTable</v>
      </c>
      <c r="D1883" t="str">
        <v>49004-4</v>
      </c>
      <c r="E1883" t="str">
        <v>FEU 4 - COMPOSANT 1.4G</v>
      </c>
      <c r="F1883" t="str">
        <v>COLOR/STANDARD</v>
      </c>
      <c r="G1883" t="str">
        <v/>
      </c>
      <c r="H1883" t="str">
        <v>COLOR</v>
      </c>
      <c r="I1883" t="str">
        <v>COMPOSANT</v>
      </c>
      <c r="J1883">
        <v>0</v>
      </c>
      <c r="K1883" t="str">
        <v/>
      </c>
      <c r="L1883" t="str">
        <v/>
      </c>
      <c r="M1883" t="str">
        <v>FR</v>
      </c>
      <c r="N1883" t="str">
        <v>F4</v>
      </c>
      <c r="O1883" t="str">
        <v>1.4G</v>
      </c>
      <c r="P1883" t="str">
        <v/>
      </c>
      <c r="Q1883">
        <v>5.96</v>
      </c>
      <c r="R1883" t="str">
        <v/>
      </c>
      <c r="S1883">
        <v>0</v>
      </c>
      <c r="T1883" t="str">
        <v>F-00000480</v>
      </c>
      <c r="U1883">
        <v>16</v>
      </c>
      <c r="V1883">
        <v>123.45</v>
      </c>
      <c r="W1883">
        <v>2</v>
      </c>
      <c r="X1883" t="str">
        <v/>
      </c>
    </row>
    <row r="1884">
      <c r="A1884" t="str">
        <v>AutoTable</v>
      </c>
      <c r="D1884" t="str">
        <v>49005-3</v>
      </c>
      <c r="E1884" t="str">
        <v>FEU 5 - COMPOSANT 1.3G</v>
      </c>
      <c r="F1884" t="str">
        <v>COLOR/STANDARD</v>
      </c>
      <c r="G1884" t="str">
        <v/>
      </c>
      <c r="H1884" t="str">
        <v>COLOR</v>
      </c>
      <c r="I1884" t="str">
        <v>COMPOSANT</v>
      </c>
      <c r="J1884">
        <v>0</v>
      </c>
      <c r="K1884" t="str">
        <v/>
      </c>
      <c r="L1884" t="str">
        <v/>
      </c>
      <c r="M1884" t="str">
        <v>FR</v>
      </c>
      <c r="N1884" t="str">
        <v/>
      </c>
      <c r="O1884" t="str">
        <v>1.3G</v>
      </c>
      <c r="P1884" t="str">
        <v/>
      </c>
      <c r="Q1884">
        <v>6.72</v>
      </c>
      <c r="R1884" t="str">
        <v/>
      </c>
      <c r="S1884">
        <v>0</v>
      </c>
      <c r="T1884" t="str">
        <v>F-00000480</v>
      </c>
      <c r="U1884">
        <v>19</v>
      </c>
      <c r="V1884">
        <v>0.79667</v>
      </c>
      <c r="W1884">
        <v>9</v>
      </c>
      <c r="X1884" t="str">
        <v/>
      </c>
    </row>
    <row r="1885">
      <c r="A1885" t="str">
        <v>AutoTable</v>
      </c>
      <c r="D1885" t="str">
        <v>49005-4</v>
      </c>
      <c r="E1885" t="str">
        <v>FEU 5 - COMPOSANT 1.4G</v>
      </c>
      <c r="F1885" t="str">
        <v>COLOR/STANDARD</v>
      </c>
      <c r="G1885" t="str">
        <v/>
      </c>
      <c r="H1885" t="str">
        <v>COLOR</v>
      </c>
      <c r="I1885" t="str">
        <v>COMPOSANT</v>
      </c>
      <c r="J1885">
        <v>0</v>
      </c>
      <c r="K1885" t="str">
        <v/>
      </c>
      <c r="L1885" t="str">
        <v/>
      </c>
      <c r="M1885" t="str">
        <v>FR</v>
      </c>
      <c r="N1885" t="str">
        <v>F4</v>
      </c>
      <c r="O1885" t="str">
        <v>1.4G</v>
      </c>
      <c r="P1885" t="str">
        <v/>
      </c>
      <c r="Q1885">
        <v>6.92</v>
      </c>
      <c r="R1885" t="str">
        <v/>
      </c>
      <c r="S1885">
        <v>0</v>
      </c>
      <c r="T1885" t="str">
        <v>F-00000480</v>
      </c>
      <c r="U1885">
        <v>19</v>
      </c>
      <c r="V1885">
        <v>17.69667</v>
      </c>
      <c r="W1885">
        <v>9</v>
      </c>
      <c r="X1885" t="str">
        <v/>
      </c>
    </row>
    <row r="1886">
      <c r="A1886" t="str">
        <v>AutoTable</v>
      </c>
      <c r="D1886" t="str">
        <v>49006-3</v>
      </c>
      <c r="E1886" t="str">
        <v>FEU 6 - COMPOSANT 1.3G</v>
      </c>
      <c r="F1886" t="str">
        <v>COLOR/STANDARD</v>
      </c>
      <c r="G1886" t="str">
        <v/>
      </c>
      <c r="H1886" t="str">
        <v>COLOR</v>
      </c>
      <c r="I1886" t="str">
        <v>COMPOSANT</v>
      </c>
      <c r="J1886">
        <v>0</v>
      </c>
      <c r="K1886" t="str">
        <v/>
      </c>
      <c r="L1886" t="str">
        <v/>
      </c>
      <c r="M1886" t="str">
        <v>FR</v>
      </c>
      <c r="N1886" t="str">
        <v/>
      </c>
      <c r="O1886" t="str">
        <v>1.3G</v>
      </c>
      <c r="P1886" t="str">
        <v/>
      </c>
      <c r="Q1886">
        <v>9.24</v>
      </c>
      <c r="R1886" t="str">
        <v/>
      </c>
      <c r="S1886">
        <v>0</v>
      </c>
      <c r="T1886" t="str">
        <v>F-00000480</v>
      </c>
      <c r="U1886">
        <v>9</v>
      </c>
      <c r="V1886">
        <v>122.04</v>
      </c>
      <c r="W1886">
        <v>3</v>
      </c>
      <c r="X1886" t="str">
        <v/>
      </c>
    </row>
    <row r="1887">
      <c r="A1887" t="str">
        <v>AutoTable</v>
      </c>
      <c r="D1887" t="str">
        <v>49006-4</v>
      </c>
      <c r="E1887" t="str">
        <v>FEU 6 - COMPOSANT 1.4G</v>
      </c>
      <c r="F1887" t="str">
        <v>COLOR/STANDARD</v>
      </c>
      <c r="G1887" t="str">
        <v/>
      </c>
      <c r="H1887" t="str">
        <v>COLOR</v>
      </c>
      <c r="I1887" t="str">
        <v>COMPOSANT</v>
      </c>
      <c r="J1887">
        <v>0</v>
      </c>
      <c r="K1887" t="str">
        <v/>
      </c>
      <c r="L1887" t="str">
        <v/>
      </c>
      <c r="M1887" t="str">
        <v>FR</v>
      </c>
      <c r="N1887" t="str">
        <v>F4</v>
      </c>
      <c r="O1887" t="str">
        <v>1.4G</v>
      </c>
      <c r="P1887" t="str">
        <v/>
      </c>
      <c r="Q1887">
        <v>6.92</v>
      </c>
      <c r="R1887" t="str">
        <v/>
      </c>
      <c r="S1887">
        <v>0</v>
      </c>
      <c r="T1887" t="str">
        <v>F-00000480</v>
      </c>
      <c r="U1887">
        <v>9</v>
      </c>
      <c r="V1887">
        <v>100.63</v>
      </c>
      <c r="W1887">
        <v>3</v>
      </c>
      <c r="X1887" t="str">
        <v/>
      </c>
    </row>
    <row r="1888">
      <c r="A1888" t="str">
        <v>AutoTable</v>
      </c>
      <c r="D1888" t="str">
        <v>49007-3</v>
      </c>
      <c r="E1888" t="str">
        <v>FEU 7 - COMPOSANT 1.3G</v>
      </c>
      <c r="F1888" t="str">
        <v>COLOR/STANDARD</v>
      </c>
      <c r="G1888" t="str">
        <v/>
      </c>
      <c r="H1888" t="str">
        <v>COLOR</v>
      </c>
      <c r="I1888" t="str">
        <v>COMPOSANT</v>
      </c>
      <c r="J1888">
        <v>0</v>
      </c>
      <c r="K1888" t="str">
        <v/>
      </c>
      <c r="L1888" t="str">
        <v/>
      </c>
      <c r="M1888" t="str">
        <v>FR</v>
      </c>
      <c r="N1888" t="str">
        <v/>
      </c>
      <c r="O1888" t="str">
        <v>1.3G</v>
      </c>
      <c r="P1888" t="str">
        <v/>
      </c>
      <c r="Q1888">
        <v>10.65</v>
      </c>
      <c r="R1888" t="str">
        <v/>
      </c>
      <c r="S1888">
        <v>0</v>
      </c>
      <c r="T1888" t="str">
        <v>F-00000480</v>
      </c>
      <c r="U1888">
        <v>8</v>
      </c>
      <c r="V1888">
        <v>25.66</v>
      </c>
      <c r="W1888">
        <v>4</v>
      </c>
      <c r="X1888" t="str">
        <v/>
      </c>
    </row>
    <row r="1889">
      <c r="A1889" t="str">
        <v>AutoTable</v>
      </c>
      <c r="D1889" t="str">
        <v>49007-4</v>
      </c>
      <c r="E1889" t="str">
        <v>FEU 7 - COMPOSANT 1.4G</v>
      </c>
      <c r="F1889" t="str">
        <v>COLOR/STANDARD</v>
      </c>
      <c r="G1889" t="str">
        <v/>
      </c>
      <c r="H1889" t="str">
        <v>COLOR</v>
      </c>
      <c r="I1889" t="str">
        <v>COMPOSANT</v>
      </c>
      <c r="J1889">
        <v>0</v>
      </c>
      <c r="K1889" t="str">
        <v/>
      </c>
      <c r="L1889" t="str">
        <v/>
      </c>
      <c r="M1889" t="str">
        <v>FR</v>
      </c>
      <c r="N1889" t="str">
        <v>F4</v>
      </c>
      <c r="O1889" t="str">
        <v>1.4G</v>
      </c>
      <c r="P1889" t="str">
        <v/>
      </c>
      <c r="Q1889">
        <v>8.15</v>
      </c>
      <c r="R1889" t="str">
        <v/>
      </c>
      <c r="S1889">
        <v>0</v>
      </c>
      <c r="T1889" t="str">
        <v>F-00000480</v>
      </c>
      <c r="U1889">
        <v>8</v>
      </c>
      <c r="V1889">
        <v>29.08</v>
      </c>
      <c r="W1889">
        <v>4</v>
      </c>
      <c r="X1889" t="str">
        <v/>
      </c>
    </row>
    <row r="1890">
      <c r="A1890" t="str">
        <v>AutoTable</v>
      </c>
      <c r="D1890" t="str">
        <v>49008-3</v>
      </c>
      <c r="E1890" t="str">
        <v>FEU 8 - COMPOSANT 1.3G</v>
      </c>
      <c r="F1890" t="str">
        <v>COLOR/STANDARD</v>
      </c>
      <c r="G1890" t="str">
        <v/>
      </c>
      <c r="H1890" t="str">
        <v>COLOR</v>
      </c>
      <c r="I1890" t="str">
        <v>COMPOSANT</v>
      </c>
      <c r="J1890">
        <v>0</v>
      </c>
      <c r="K1890" t="str">
        <v/>
      </c>
      <c r="L1890" t="str">
        <v/>
      </c>
      <c r="M1890" t="str">
        <v>FR</v>
      </c>
      <c r="N1890" t="str">
        <v/>
      </c>
      <c r="O1890" t="str">
        <v>1.3G</v>
      </c>
      <c r="P1890" t="str">
        <v/>
      </c>
      <c r="Q1890">
        <v>12.48</v>
      </c>
      <c r="R1890" t="str">
        <v/>
      </c>
      <c r="S1890">
        <v>0</v>
      </c>
      <c r="T1890" t="str">
        <v>F-00000480</v>
      </c>
      <c r="U1890">
        <v>5</v>
      </c>
      <c r="V1890">
        <v>18.26</v>
      </c>
      <c r="W1890">
        <v>6</v>
      </c>
      <c r="X1890" t="str">
        <v/>
      </c>
    </row>
    <row r="1891">
      <c r="A1891" t="str">
        <v>AutoTable</v>
      </c>
      <c r="D1891" t="str">
        <v>49008-4</v>
      </c>
      <c r="E1891" t="str">
        <v>FEU 8 - COMPOSANT 1.4G</v>
      </c>
      <c r="F1891" t="str">
        <v>COLOR/STANDARD</v>
      </c>
      <c r="G1891" t="str">
        <v/>
      </c>
      <c r="H1891" t="str">
        <v>COLOR</v>
      </c>
      <c r="I1891" t="str">
        <v>COMPOSANT</v>
      </c>
      <c r="J1891">
        <v>0</v>
      </c>
      <c r="K1891" t="str">
        <v/>
      </c>
      <c r="L1891" t="str">
        <v/>
      </c>
      <c r="M1891" t="str">
        <v>FR</v>
      </c>
      <c r="N1891" t="str">
        <v>F4</v>
      </c>
      <c r="O1891" t="str">
        <v>1.4G</v>
      </c>
      <c r="P1891" t="str">
        <v/>
      </c>
      <c r="Q1891">
        <v>8.88</v>
      </c>
      <c r="R1891" t="str">
        <v/>
      </c>
      <c r="S1891">
        <v>0</v>
      </c>
      <c r="T1891" t="str">
        <v>F-00000480</v>
      </c>
      <c r="U1891">
        <v>5</v>
      </c>
      <c r="V1891">
        <v>12.2</v>
      </c>
      <c r="W1891">
        <v>6</v>
      </c>
      <c r="X1891" t="str">
        <v/>
      </c>
    </row>
    <row r="1892">
      <c r="A1892" t="str">
        <v>AutoTable</v>
      </c>
      <c r="D1892" t="str">
        <v>49009-3</v>
      </c>
      <c r="E1892" t="str">
        <v>FEU 9 - COMPOSANT 1.3G</v>
      </c>
      <c r="F1892" t="str">
        <v>COLOR/STANDARD</v>
      </c>
      <c r="G1892" t="str">
        <v/>
      </c>
      <c r="H1892" t="str">
        <v>COLOR</v>
      </c>
      <c r="I1892" t="str">
        <v>COMPOSANT</v>
      </c>
      <c r="J1892">
        <v>0</v>
      </c>
      <c r="K1892" t="str">
        <v/>
      </c>
      <c r="L1892" t="str">
        <v/>
      </c>
      <c r="M1892" t="str">
        <v>FR</v>
      </c>
      <c r="N1892" t="str">
        <v/>
      </c>
      <c r="O1892" t="str">
        <v>1.3G</v>
      </c>
      <c r="P1892" t="str">
        <v/>
      </c>
      <c r="Q1892">
        <v>12.06</v>
      </c>
      <c r="R1892" t="str">
        <v/>
      </c>
      <c r="S1892">
        <v>0</v>
      </c>
      <c r="T1892" t="str">
        <v>F-00000480</v>
      </c>
      <c r="U1892">
        <v>7</v>
      </c>
      <c r="V1892">
        <v>66.63</v>
      </c>
      <c r="W1892">
        <v>6</v>
      </c>
      <c r="X1892" t="str">
        <v/>
      </c>
    </row>
    <row r="1893">
      <c r="A1893" t="str">
        <v>AutoTable</v>
      </c>
      <c r="D1893" t="str">
        <v>49009-4</v>
      </c>
      <c r="E1893" t="str">
        <v>FEU 9 - COMPOSANT 1.4G</v>
      </c>
      <c r="F1893" t="str">
        <v>COLOR/STANDARD</v>
      </c>
      <c r="G1893" t="str">
        <v/>
      </c>
      <c r="H1893" t="str">
        <v>COLOR</v>
      </c>
      <c r="I1893" t="str">
        <v>COMPOSANT</v>
      </c>
      <c r="J1893">
        <v>0</v>
      </c>
      <c r="K1893" t="str">
        <v/>
      </c>
      <c r="L1893" t="str">
        <v/>
      </c>
      <c r="M1893" t="str">
        <v>FR</v>
      </c>
      <c r="N1893" t="str">
        <v>F4</v>
      </c>
      <c r="O1893" t="str">
        <v>1.4G</v>
      </c>
      <c r="P1893" t="str">
        <v/>
      </c>
      <c r="Q1893">
        <v>13.94</v>
      </c>
      <c r="R1893" t="str">
        <v/>
      </c>
      <c r="S1893">
        <v>0</v>
      </c>
      <c r="T1893" t="str">
        <v>F-00000480</v>
      </c>
      <c r="U1893">
        <v>7</v>
      </c>
      <c r="V1893">
        <v>79.32</v>
      </c>
      <c r="W1893">
        <v>6</v>
      </c>
      <c r="X1893" t="str">
        <v/>
      </c>
    </row>
    <row r="1894">
      <c r="A1894" t="str">
        <v>AutoTable</v>
      </c>
      <c r="D1894" t="str">
        <v>49010-3</v>
      </c>
      <c r="E1894" t="str">
        <v>FEU 10 - COMPOSANT 1.3G</v>
      </c>
      <c r="F1894" t="str">
        <v>COLOR/STANDARD</v>
      </c>
      <c r="G1894" t="str">
        <v/>
      </c>
      <c r="H1894" t="str">
        <v>COLOR</v>
      </c>
      <c r="I1894" t="str">
        <v>COMPOSANT</v>
      </c>
      <c r="J1894">
        <v>0</v>
      </c>
      <c r="K1894" t="str">
        <v/>
      </c>
      <c r="L1894" t="str">
        <v/>
      </c>
      <c r="M1894" t="str">
        <v>FR</v>
      </c>
      <c r="N1894" t="str">
        <v/>
      </c>
      <c r="O1894" t="str">
        <v>1.3G</v>
      </c>
      <c r="P1894" t="str">
        <v/>
      </c>
      <c r="Q1894">
        <v>16.68</v>
      </c>
      <c r="R1894" t="str">
        <v/>
      </c>
      <c r="S1894">
        <v>0</v>
      </c>
      <c r="T1894" t="str">
        <v>F-00000480</v>
      </c>
      <c r="U1894">
        <v>3</v>
      </c>
      <c r="V1894">
        <v>207.34</v>
      </c>
      <c r="W1894">
        <v>3</v>
      </c>
      <c r="X1894" t="str">
        <v/>
      </c>
    </row>
    <row r="1895">
      <c r="A1895" t="str">
        <v>AutoTable</v>
      </c>
      <c r="D1895" t="str">
        <v>49010-4</v>
      </c>
      <c r="E1895" t="str">
        <v>FEU 10 - COMPOSANT 1.4G</v>
      </c>
      <c r="F1895" t="str">
        <v>COLOR/STANDARD</v>
      </c>
      <c r="G1895" t="str">
        <v/>
      </c>
      <c r="H1895" t="str">
        <v>COLOR</v>
      </c>
      <c r="I1895" t="str">
        <v>COMPOSANT</v>
      </c>
      <c r="J1895">
        <v>0</v>
      </c>
      <c r="K1895" t="str">
        <v/>
      </c>
      <c r="L1895" t="str">
        <v/>
      </c>
      <c r="M1895" t="str">
        <v>FR</v>
      </c>
      <c r="N1895" t="str">
        <v>F4</v>
      </c>
      <c r="O1895" t="str">
        <v>1.4G</v>
      </c>
      <c r="P1895" t="str">
        <v/>
      </c>
      <c r="Q1895">
        <v>13.95</v>
      </c>
      <c r="R1895" t="str">
        <v/>
      </c>
      <c r="S1895">
        <v>0</v>
      </c>
      <c r="T1895" t="str">
        <v>F-00000480</v>
      </c>
      <c r="U1895">
        <v>3</v>
      </c>
      <c r="V1895">
        <v>157.86</v>
      </c>
      <c r="W1895">
        <v>3</v>
      </c>
      <c r="X1895" t="str">
        <v/>
      </c>
    </row>
    <row r="1896">
      <c r="A1896" t="str">
        <v>AutoTable</v>
      </c>
      <c r="D1896" t="str">
        <v>49011-3</v>
      </c>
      <c r="E1896" t="str">
        <v>FEU 11 - COMPOSANT 1.3G</v>
      </c>
      <c r="F1896" t="str">
        <v>COLOR/STANDARD</v>
      </c>
      <c r="G1896" t="str">
        <v/>
      </c>
      <c r="H1896" t="str">
        <v>COLOR</v>
      </c>
      <c r="I1896" t="str">
        <v>COMPOSANT</v>
      </c>
      <c r="J1896">
        <v>0</v>
      </c>
      <c r="K1896" t="str">
        <v/>
      </c>
      <c r="L1896" t="str">
        <v/>
      </c>
      <c r="M1896" t="str">
        <v>FR</v>
      </c>
      <c r="N1896" t="str">
        <v/>
      </c>
      <c r="O1896" t="str">
        <v>1.3G</v>
      </c>
      <c r="P1896" t="str">
        <v/>
      </c>
      <c r="Q1896">
        <v>25.11</v>
      </c>
      <c r="R1896" t="str">
        <v/>
      </c>
      <c r="S1896">
        <v>0</v>
      </c>
      <c r="T1896" t="str">
        <v>F-00000480</v>
      </c>
      <c r="U1896">
        <v>3</v>
      </c>
      <c r="V1896">
        <v>232.49</v>
      </c>
      <c r="W1896">
        <v>3</v>
      </c>
      <c r="X1896" t="str">
        <v/>
      </c>
    </row>
    <row r="1897">
      <c r="A1897" t="str">
        <v>AutoTable</v>
      </c>
      <c r="D1897" t="str">
        <v>49011-4</v>
      </c>
      <c r="E1897" t="str">
        <v>FEU 11 - COMPOSANT 1.4G</v>
      </c>
      <c r="F1897" t="str">
        <v>COLOR/STANDARD</v>
      </c>
      <c r="G1897" t="str">
        <v/>
      </c>
      <c r="H1897" t="str">
        <v>COLOR</v>
      </c>
      <c r="I1897" t="str">
        <v>COMPOSANT</v>
      </c>
      <c r="J1897">
        <v>0</v>
      </c>
      <c r="K1897" t="str">
        <v/>
      </c>
      <c r="L1897" t="str">
        <v/>
      </c>
      <c r="M1897" t="str">
        <v>FR</v>
      </c>
      <c r="N1897" t="str">
        <v>F4</v>
      </c>
      <c r="O1897" t="str">
        <v>1.4G</v>
      </c>
      <c r="P1897" t="str">
        <v/>
      </c>
      <c r="Q1897">
        <v>13.95</v>
      </c>
      <c r="R1897" t="str">
        <v/>
      </c>
      <c r="S1897">
        <v>0</v>
      </c>
      <c r="T1897" t="str">
        <v>F-00000480</v>
      </c>
      <c r="U1897">
        <v>3</v>
      </c>
      <c r="V1897">
        <v>179.98</v>
      </c>
      <c r="W1897">
        <v>3</v>
      </c>
      <c r="X1897" t="str">
        <v/>
      </c>
    </row>
    <row r="1898">
      <c r="A1898" t="str">
        <v>AutoTable</v>
      </c>
      <c r="D1898" t="str">
        <v>49012-3</v>
      </c>
      <c r="E1898" t="str">
        <v>FEU 12 - COMPOSANT 1.3G</v>
      </c>
      <c r="F1898" t="str">
        <v>COLOR/STANDARD</v>
      </c>
      <c r="G1898" t="str">
        <v/>
      </c>
      <c r="H1898" t="str">
        <v>COLOR</v>
      </c>
      <c r="I1898" t="str">
        <v>COMPOSANT</v>
      </c>
      <c r="J1898">
        <v>0</v>
      </c>
      <c r="K1898" t="str">
        <v/>
      </c>
      <c r="L1898" t="str">
        <v/>
      </c>
      <c r="M1898" t="str">
        <v>FR</v>
      </c>
      <c r="N1898" t="str">
        <v/>
      </c>
      <c r="O1898" t="str">
        <v>1.3G</v>
      </c>
      <c r="P1898" t="str">
        <v/>
      </c>
      <c r="Q1898">
        <v>29.01</v>
      </c>
      <c r="R1898" t="str">
        <v/>
      </c>
      <c r="S1898">
        <v>0</v>
      </c>
      <c r="T1898" t="str">
        <v>F-00000480</v>
      </c>
      <c r="U1898">
        <v>1</v>
      </c>
      <c r="V1898">
        <v>266.17</v>
      </c>
      <c r="W1898">
        <v>1</v>
      </c>
      <c r="X1898" t="str">
        <v/>
      </c>
    </row>
    <row r="1899">
      <c r="A1899" t="str">
        <v>AutoTable</v>
      </c>
      <c r="D1899" t="str">
        <v>49012-4</v>
      </c>
      <c r="E1899" t="str">
        <v>FEU 12 - COMPOSANT 1.4G</v>
      </c>
      <c r="F1899" t="str">
        <v>COLOR/STANDARD</v>
      </c>
      <c r="G1899" t="str">
        <v/>
      </c>
      <c r="H1899" t="str">
        <v>COLOR</v>
      </c>
      <c r="I1899" t="str">
        <v>COMPOSANT</v>
      </c>
      <c r="J1899">
        <v>0</v>
      </c>
      <c r="K1899" t="str">
        <v/>
      </c>
      <c r="L1899" t="str">
        <v/>
      </c>
      <c r="M1899" t="str">
        <v>FR</v>
      </c>
      <c r="N1899" t="str">
        <v>F4</v>
      </c>
      <c r="O1899" t="str">
        <v>1.4G</v>
      </c>
      <c r="P1899" t="str">
        <v/>
      </c>
      <c r="Q1899">
        <v>14.5</v>
      </c>
      <c r="R1899" t="str">
        <v/>
      </c>
      <c r="S1899">
        <v>0</v>
      </c>
      <c r="T1899" t="str">
        <v>F-00000480</v>
      </c>
      <c r="U1899">
        <v>1</v>
      </c>
      <c r="V1899">
        <v>295.49</v>
      </c>
      <c r="W1899">
        <v>1</v>
      </c>
      <c r="X1899" t="str">
        <v/>
      </c>
    </row>
    <row r="1900">
      <c r="A1900" t="str">
        <v>AutoTable</v>
      </c>
      <c r="D1900" t="str">
        <v>49013-3</v>
      </c>
      <c r="E1900" t="str">
        <v>FEU 13 - COMPOSANT 1.3G</v>
      </c>
      <c r="F1900" t="str">
        <v>COLOR/STANDARD</v>
      </c>
      <c r="G1900" t="str">
        <v/>
      </c>
      <c r="H1900" t="str">
        <v>COLOR</v>
      </c>
      <c r="I1900" t="str">
        <v>COMPOSANT</v>
      </c>
      <c r="J1900">
        <v>0</v>
      </c>
      <c r="K1900" t="str">
        <v/>
      </c>
      <c r="L1900" t="str">
        <v/>
      </c>
      <c r="M1900" t="str">
        <v>FR</v>
      </c>
      <c r="N1900" t="str">
        <v/>
      </c>
      <c r="O1900" t="str">
        <v>1.3G</v>
      </c>
      <c r="P1900" t="str">
        <v/>
      </c>
      <c r="Q1900">
        <v>30.62</v>
      </c>
      <c r="R1900" t="str">
        <v/>
      </c>
      <c r="S1900">
        <v>0</v>
      </c>
      <c r="T1900" t="str">
        <v>F-00000480</v>
      </c>
      <c r="U1900">
        <v>8</v>
      </c>
      <c r="V1900">
        <v>280.93</v>
      </c>
      <c r="W1900">
        <v>5</v>
      </c>
      <c r="X1900" t="str">
        <v/>
      </c>
    </row>
    <row r="1901">
      <c r="A1901" t="str">
        <v>AutoTable</v>
      </c>
      <c r="D1901" t="str">
        <v>49013-4</v>
      </c>
      <c r="E1901" t="str">
        <v>FEU 13 - COMPOSANT 1.4G</v>
      </c>
      <c r="F1901" t="str">
        <v>COLOR/STANDARD</v>
      </c>
      <c r="G1901" t="str">
        <v/>
      </c>
      <c r="H1901" t="str">
        <v>COLOR</v>
      </c>
      <c r="I1901" t="str">
        <v>COMPOSANT</v>
      </c>
      <c r="J1901">
        <v>0</v>
      </c>
      <c r="K1901" t="str">
        <v/>
      </c>
      <c r="L1901" t="str">
        <v/>
      </c>
      <c r="M1901" t="str">
        <v>FR</v>
      </c>
      <c r="N1901" t="str">
        <v>F4</v>
      </c>
      <c r="O1901" t="str">
        <v>1.4G</v>
      </c>
      <c r="P1901" t="str">
        <v/>
      </c>
      <c r="Q1901">
        <v>17.87</v>
      </c>
      <c r="R1901" t="str">
        <v/>
      </c>
      <c r="S1901">
        <v>0</v>
      </c>
      <c r="T1901" t="str">
        <v>F-00000480</v>
      </c>
      <c r="U1901">
        <v>8</v>
      </c>
      <c r="V1901">
        <v>236.15</v>
      </c>
      <c r="W1901">
        <v>5</v>
      </c>
      <c r="X1901" t="str">
        <v/>
      </c>
    </row>
    <row r="1902">
      <c r="A1902" t="str">
        <v>AutoTable</v>
      </c>
      <c r="D1902" t="str">
        <v>49014-3</v>
      </c>
      <c r="E1902" t="str">
        <v>FEU 14 - COMPOSANT 1.3G</v>
      </c>
      <c r="F1902" t="str">
        <v>COLOR/STANDARD</v>
      </c>
      <c r="G1902" t="str">
        <v/>
      </c>
      <c r="H1902" t="str">
        <v>COLOR</v>
      </c>
      <c r="I1902" t="str">
        <v>COMPOSANT</v>
      </c>
      <c r="J1902">
        <v>0</v>
      </c>
      <c r="K1902" t="str">
        <v/>
      </c>
      <c r="L1902" t="str">
        <v/>
      </c>
      <c r="M1902" t="str">
        <v>FR</v>
      </c>
      <c r="N1902" t="str">
        <v/>
      </c>
      <c r="O1902" t="str">
        <v>1.3G</v>
      </c>
      <c r="P1902" t="str">
        <v/>
      </c>
      <c r="Q1902">
        <v>36.37</v>
      </c>
      <c r="R1902" t="str">
        <v/>
      </c>
      <c r="S1902">
        <v>0</v>
      </c>
      <c r="T1902" t="str">
        <v>F-00000480</v>
      </c>
      <c r="U1902">
        <v>5</v>
      </c>
      <c r="V1902">
        <v>16.31</v>
      </c>
      <c r="W1902">
        <v>6</v>
      </c>
      <c r="X1902" t="str">
        <v/>
      </c>
    </row>
    <row r="1903">
      <c r="A1903" t="str">
        <v>AutoTable</v>
      </c>
      <c r="D1903" t="str">
        <v>49014-4</v>
      </c>
      <c r="E1903" t="str">
        <v>FEU 14 - COMPOSANT 1.4G</v>
      </c>
      <c r="F1903" t="str">
        <v>COLOR/STANDARD</v>
      </c>
      <c r="G1903" t="str">
        <v/>
      </c>
      <c r="H1903" t="str">
        <v>COLOR</v>
      </c>
      <c r="I1903" t="str">
        <v>COMPOSANT</v>
      </c>
      <c r="J1903">
        <v>0</v>
      </c>
      <c r="K1903" t="str">
        <v/>
      </c>
      <c r="L1903" t="str">
        <v/>
      </c>
      <c r="M1903" t="str">
        <v>FR</v>
      </c>
      <c r="N1903" t="str">
        <v>F4</v>
      </c>
      <c r="O1903" t="str">
        <v>1.4G</v>
      </c>
      <c r="P1903" t="str">
        <v/>
      </c>
      <c r="Q1903">
        <v>17.88</v>
      </c>
      <c r="R1903" t="str">
        <v/>
      </c>
      <c r="S1903">
        <v>0</v>
      </c>
      <c r="T1903" t="str">
        <v>F-00000480</v>
      </c>
      <c r="U1903">
        <v>5</v>
      </c>
      <c r="V1903">
        <v>12.12</v>
      </c>
      <c r="W1903">
        <v>6</v>
      </c>
      <c r="X1903" t="str">
        <v/>
      </c>
    </row>
    <row r="1904">
      <c r="A1904" t="str">
        <v>AutoTable</v>
      </c>
      <c r="D1904" t="str">
        <v>49015</v>
      </c>
      <c r="E1904" t="str">
        <v>FEU 15</v>
      </c>
      <c r="F1904" t="str">
        <v>COLOR/STANDARD</v>
      </c>
      <c r="G1904" t="str">
        <v/>
      </c>
      <c r="H1904" t="str">
        <v>COLOR</v>
      </c>
      <c r="I1904" t="str">
        <v>COMPOSANT</v>
      </c>
      <c r="J1904">
        <v>0</v>
      </c>
      <c r="K1904" t="str">
        <v/>
      </c>
      <c r="L1904" t="str">
        <v/>
      </c>
      <c r="M1904" t="str">
        <v>FR</v>
      </c>
      <c r="N1904" t="str">
        <v>F3</v>
      </c>
      <c r="O1904" t="str">
        <v>1.4G</v>
      </c>
      <c r="P1904" t="str">
        <v/>
      </c>
      <c r="Q1904">
        <v>5.896</v>
      </c>
      <c r="R1904" t="str">
        <v/>
      </c>
      <c r="S1904">
        <v>0</v>
      </c>
      <c r="T1904" t="str">
        <v>F-00000480</v>
      </c>
      <c r="U1904">
        <v>20</v>
      </c>
      <c r="V1904">
        <v>0.0025</v>
      </c>
      <c r="W1904">
        <v>20</v>
      </c>
      <c r="X1904" t="str">
        <v/>
      </c>
    </row>
    <row r="1905">
      <c r="A1905" t="str">
        <v>AutoTable</v>
      </c>
      <c r="D1905" t="str">
        <v>90150-01S4</v>
      </c>
      <c r="E1905" t="str">
        <v>SALVE de 4 BOMBEs Ø50 SONORE</v>
      </c>
      <c r="F1905" t="str">
        <v>COLOR/STANDARD</v>
      </c>
      <c r="G1905" t="str">
        <v/>
      </c>
      <c r="H1905" t="str">
        <v>COLOR</v>
      </c>
      <c r="I1905" t="str">
        <v>GR/BOM</v>
      </c>
      <c r="J1905">
        <v>50</v>
      </c>
      <c r="K1905" t="str">
        <v>DETONATION</v>
      </c>
      <c r="L1905" t="str">
        <v>FRISSON</v>
      </c>
      <c r="M1905" t="str">
        <v>CN</v>
      </c>
      <c r="N1905" t="str">
        <v>F4</v>
      </c>
      <c r="O1905" t="str">
        <v>1.3G</v>
      </c>
      <c r="P1905" t="str">
        <v>2806-F4-000984</v>
      </c>
      <c r="Q1905">
        <v>0.18</v>
      </c>
      <c r="R1905" t="str">
        <v>2</v>
      </c>
      <c r="S1905">
        <v>50</v>
      </c>
      <c r="T1905" t="str">
        <v>F-00000300</v>
      </c>
      <c r="U1905">
        <v>0</v>
      </c>
      <c r="V1905">
        <v>1.12333</v>
      </c>
      <c r="W1905">
        <v>0</v>
      </c>
      <c r="X1905" t="str">
        <v/>
      </c>
    </row>
    <row r="1906">
      <c r="A1906" t="str">
        <v>AutoTable</v>
      </c>
      <c r="D1906" t="str">
        <v>B54050</v>
      </c>
      <c r="E1906" t="str">
        <v>ANNONCE DU SPECTACLE</v>
      </c>
      <c r="F1906" t="str">
        <v>COLOR/STANDARD</v>
      </c>
      <c r="G1906" t="str">
        <v/>
      </c>
      <c r="H1906" t="str">
        <v>COLOR</v>
      </c>
      <c r="I1906" t="str">
        <v>GR/BOM</v>
      </c>
      <c r="J1906">
        <v>50</v>
      </c>
      <c r="K1906" t="str">
        <v>DETONATION</v>
      </c>
      <c r="L1906" t="str">
        <v>FRISSON</v>
      </c>
      <c r="M1906" t="str">
        <v>FR</v>
      </c>
      <c r="N1906" t="str">
        <v>F4</v>
      </c>
      <c r="O1906" t="str">
        <v>1.3G</v>
      </c>
      <c r="P1906" t="str">
        <v>2806-F4-000984</v>
      </c>
      <c r="Q1906">
        <v>0.04</v>
      </c>
      <c r="R1906" t="str">
        <v>2</v>
      </c>
      <c r="S1906">
        <v>50</v>
      </c>
      <c r="T1906" t="str">
        <v>F-00000480</v>
      </c>
      <c r="U1906">
        <v>496</v>
      </c>
      <c r="V1906">
        <v>1.16972</v>
      </c>
      <c r="W1906">
        <v>0</v>
      </c>
      <c r="X1906" t="str">
        <v/>
      </c>
    </row>
    <row r="1907">
      <c r="A1907" t="str">
        <v>AutoTable</v>
      </c>
      <c r="D1907" t="str">
        <v>B54052</v>
      </c>
      <c r="E1907" t="str">
        <v>BALTICA BLANC</v>
      </c>
      <c r="F1907" t="str">
        <v>COLOR/STANDARD</v>
      </c>
      <c r="G1907" t="str">
        <v/>
      </c>
      <c r="H1907" t="str">
        <v>COLOR</v>
      </c>
      <c r="I1907" t="str">
        <v>GR/BOM</v>
      </c>
      <c r="J1907">
        <v>60</v>
      </c>
      <c r="K1907" t="str">
        <v>PIVOINE</v>
      </c>
      <c r="L1907" t="str">
        <v>ARGENT</v>
      </c>
      <c r="M1907" t="str">
        <v>FR</v>
      </c>
      <c r="N1907" t="str">
        <v>F4</v>
      </c>
      <c r="O1907" t="str">
        <v>1.3G</v>
      </c>
      <c r="P1907" t="str">
        <v>1008-F4-69253577</v>
      </c>
      <c r="Q1907">
        <v>0.425</v>
      </c>
      <c r="R1907" t="str">
        <v>25</v>
      </c>
      <c r="S1907">
        <v>60</v>
      </c>
      <c r="T1907" t="str">
        <v>F-00000480</v>
      </c>
      <c r="U1907">
        <v>160</v>
      </c>
      <c r="V1907">
        <v>6.67</v>
      </c>
      <c r="W1907">
        <v>0</v>
      </c>
      <c r="X1907" t="str">
        <v/>
      </c>
    </row>
    <row r="1908">
      <c r="A1908" t="str">
        <v>AutoTable</v>
      </c>
      <c r="D1908" t="str">
        <v>B54059</v>
      </c>
      <c r="E1908" t="str">
        <v>CLÔTURE DU SPECTACLE</v>
      </c>
      <c r="F1908" t="str">
        <v>COLOR/STANDARD</v>
      </c>
      <c r="G1908" t="str">
        <v/>
      </c>
      <c r="H1908" t="str">
        <v>COLOR</v>
      </c>
      <c r="I1908" t="str">
        <v>GR/BOM</v>
      </c>
      <c r="J1908">
        <v>50</v>
      </c>
      <c r="K1908" t="str">
        <v>DETONATION</v>
      </c>
      <c r="L1908" t="str">
        <v>FRISSON</v>
      </c>
      <c r="M1908" t="str">
        <v>FR</v>
      </c>
      <c r="N1908" t="str">
        <v>F4</v>
      </c>
      <c r="O1908" t="str">
        <v>1.3G</v>
      </c>
      <c r="P1908" t="str">
        <v>2806-F4-000984</v>
      </c>
      <c r="Q1908">
        <v>0.64</v>
      </c>
      <c r="R1908" t="str">
        <v>2</v>
      </c>
      <c r="S1908">
        <v>50</v>
      </c>
      <c r="T1908" t="str">
        <v>F-00000480</v>
      </c>
      <c r="U1908">
        <v>489</v>
      </c>
      <c r="V1908">
        <v>2.10567</v>
      </c>
      <c r="W1908">
        <v>0</v>
      </c>
      <c r="X1908" t="str">
        <v/>
      </c>
    </row>
    <row r="1909">
      <c r="A1909" t="str">
        <v>AutoTable</v>
      </c>
      <c r="D1909" t="str">
        <v>B54061</v>
      </c>
      <c r="E1909" t="str">
        <v>CALIPSO</v>
      </c>
      <c r="F1909" t="str">
        <v>COLOR/STANDARD</v>
      </c>
      <c r="G1909" t="str">
        <v/>
      </c>
      <c r="H1909" t="str">
        <v>COLOR</v>
      </c>
      <c r="I1909" t="str">
        <v>GR/BOM</v>
      </c>
      <c r="J1909">
        <v>60</v>
      </c>
      <c r="K1909" t="str">
        <v>PIVOINE</v>
      </c>
      <c r="L1909" t="str">
        <v>MULTICOLORE</v>
      </c>
      <c r="M1909" t="str">
        <v>FR</v>
      </c>
      <c r="N1909" t="str">
        <v>F4</v>
      </c>
      <c r="O1909" t="str">
        <v>1.3G</v>
      </c>
      <c r="P1909" t="str">
        <v>1008-F4-69253577</v>
      </c>
      <c r="Q1909">
        <v>0.425</v>
      </c>
      <c r="R1909" t="str">
        <v>25</v>
      </c>
      <c r="S1909">
        <v>60</v>
      </c>
      <c r="T1909" t="str">
        <v>F-00000480</v>
      </c>
      <c r="U1909">
        <v>6</v>
      </c>
      <c r="V1909">
        <v>6.33</v>
      </c>
      <c r="W1909">
        <v>0</v>
      </c>
      <c r="X1909" t="str">
        <v/>
      </c>
    </row>
    <row r="1910">
      <c r="A1910" t="str">
        <v>AutoTable</v>
      </c>
      <c r="D1910" t="str">
        <v>B54062</v>
      </c>
      <c r="E1910" t="str">
        <v>AURASIA</v>
      </c>
      <c r="F1910" t="str">
        <v>COLOR/STANDARD</v>
      </c>
      <c r="G1910" t="str">
        <v/>
      </c>
      <c r="H1910" t="str">
        <v>COLOR</v>
      </c>
      <c r="I1910" t="str">
        <v>GR/BOM</v>
      </c>
      <c r="J1910">
        <v>60</v>
      </c>
      <c r="K1910" t="str">
        <v>PIVOINE CHANGEMENT</v>
      </c>
      <c r="L1910" t="str">
        <v>BLEU</v>
      </c>
      <c r="M1910" t="str">
        <v>FR</v>
      </c>
      <c r="N1910" t="str">
        <v>F4</v>
      </c>
      <c r="O1910" t="str">
        <v>1.3G</v>
      </c>
      <c r="P1910" t="str">
        <v>1008-F4-69253577</v>
      </c>
      <c r="Q1910">
        <v>0.425</v>
      </c>
      <c r="R1910" t="str">
        <v>25</v>
      </c>
      <c r="S1910">
        <v>60</v>
      </c>
      <c r="T1910" t="str">
        <v>F-00000480</v>
      </c>
      <c r="U1910">
        <v>126</v>
      </c>
      <c r="V1910">
        <v>6.66953</v>
      </c>
      <c r="W1910">
        <v>0</v>
      </c>
      <c r="X1910" t="str">
        <v/>
      </c>
    </row>
    <row r="1911">
      <c r="A1911" t="str">
        <v>AutoTable</v>
      </c>
      <c r="D1911" t="str">
        <v>B54063</v>
      </c>
      <c r="E1911" t="str">
        <v>EURASIE VERTE</v>
      </c>
      <c r="F1911" t="str">
        <v>COLOR/STANDARD</v>
      </c>
      <c r="G1911" t="str">
        <v/>
      </c>
      <c r="H1911" t="str">
        <v>COLOR</v>
      </c>
      <c r="I1911" t="str">
        <v>GR/BOM</v>
      </c>
      <c r="J1911">
        <v>60</v>
      </c>
      <c r="K1911" t="str">
        <v>MULTI EFFETS</v>
      </c>
      <c r="L1911" t="str">
        <v>VERT</v>
      </c>
      <c r="M1911" t="str">
        <v>FR</v>
      </c>
      <c r="N1911" t="str">
        <v>F4</v>
      </c>
      <c r="O1911" t="str">
        <v>1.3G</v>
      </c>
      <c r="P1911" t="str">
        <v>1008-F4-69253577</v>
      </c>
      <c r="Q1911">
        <v>0.425</v>
      </c>
      <c r="R1911" t="str">
        <v>25</v>
      </c>
      <c r="S1911">
        <v>60</v>
      </c>
      <c r="T1911" t="str">
        <v>F-00000480</v>
      </c>
      <c r="U1911">
        <v>75</v>
      </c>
      <c r="V1911">
        <v>6.6695</v>
      </c>
      <c r="W1911">
        <v>0</v>
      </c>
      <c r="X1911" t="str">
        <v/>
      </c>
    </row>
    <row r="1912">
      <c r="A1912" t="str">
        <v>AutoTable</v>
      </c>
      <c r="D1912" t="str">
        <v>B54064</v>
      </c>
      <c r="E1912" t="str">
        <v>FOSSIL FRISSON</v>
      </c>
      <c r="F1912" t="str">
        <v>COLOR/STANDARD</v>
      </c>
      <c r="G1912" t="str">
        <v/>
      </c>
      <c r="H1912" t="str">
        <v>COLOR</v>
      </c>
      <c r="I1912" t="str">
        <v>GR/BOM</v>
      </c>
      <c r="J1912">
        <v>60</v>
      </c>
      <c r="K1912" t="str">
        <v>PIVOINE CHANGEMENT</v>
      </c>
      <c r="L1912" t="str">
        <v>FRISSON</v>
      </c>
      <c r="M1912" t="str">
        <v>FR</v>
      </c>
      <c r="N1912" t="str">
        <v>F4</v>
      </c>
      <c r="O1912" t="str">
        <v>1.3G</v>
      </c>
      <c r="P1912" t="str">
        <v>1008-F4-69253577</v>
      </c>
      <c r="Q1912">
        <v>0.425</v>
      </c>
      <c r="R1912" t="str">
        <v>25</v>
      </c>
      <c r="S1912">
        <v>60</v>
      </c>
      <c r="T1912" t="str">
        <v>F-00000480</v>
      </c>
      <c r="U1912">
        <v>93</v>
      </c>
      <c r="V1912">
        <v>6.66958</v>
      </c>
      <c r="W1912">
        <v>0</v>
      </c>
      <c r="X1912" t="str">
        <v/>
      </c>
    </row>
    <row r="1913">
      <c r="A1913" t="str">
        <v>AutoTable</v>
      </c>
      <c r="D1913" t="str">
        <v>B54065</v>
      </c>
      <c r="E1913" t="str">
        <v>ODYSSÉE 60</v>
      </c>
      <c r="F1913" t="str">
        <v>COLOR/STANDARD</v>
      </c>
      <c r="G1913" t="str">
        <v/>
      </c>
      <c r="H1913" t="str">
        <v>COLOR</v>
      </c>
      <c r="I1913" t="str">
        <v>GR/BOM</v>
      </c>
      <c r="J1913">
        <v>60</v>
      </c>
      <c r="K1913" t="str">
        <v>PIVOINE CHANGEMENT</v>
      </c>
      <c r="L1913" t="str">
        <v>MULTICOLORE</v>
      </c>
      <c r="M1913" t="str">
        <v>FR</v>
      </c>
      <c r="N1913" t="str">
        <v>F4</v>
      </c>
      <c r="O1913" t="str">
        <v>1.3G</v>
      </c>
      <c r="P1913" t="str">
        <v>1008-F4-69253577</v>
      </c>
      <c r="Q1913">
        <v>0.425</v>
      </c>
      <c r="R1913" t="str">
        <v>25</v>
      </c>
      <c r="S1913">
        <v>60</v>
      </c>
      <c r="T1913" t="str">
        <v>F-00000480</v>
      </c>
      <c r="U1913">
        <v>371</v>
      </c>
      <c r="V1913">
        <v>6.66951</v>
      </c>
      <c r="W1913">
        <v>0</v>
      </c>
      <c r="X1913" t="str">
        <v/>
      </c>
    </row>
    <row r="1914">
      <c r="A1914" t="str">
        <v>AutoTable</v>
      </c>
      <c r="D1914" t="str">
        <v>B54065T2</v>
      </c>
      <c r="E1914" t="str">
        <v>ODYSSÉE 60</v>
      </c>
      <c r="F1914" t="str">
        <v>COLOR/STANDARD</v>
      </c>
      <c r="G1914" t="str">
        <v/>
      </c>
      <c r="H1914" t="str">
        <v>COLOR</v>
      </c>
      <c r="I1914" t="str">
        <v>GR/BOM</v>
      </c>
      <c r="J1914">
        <v>60</v>
      </c>
      <c r="K1914" t="str">
        <v>PIVOINE CHANGEMENT</v>
      </c>
      <c r="L1914" t="str">
        <v>MULTICOLORE</v>
      </c>
      <c r="M1914" t="str">
        <v>FR</v>
      </c>
      <c r="N1914" t="str">
        <v>F4</v>
      </c>
      <c r="O1914" t="str">
        <v>1.3G</v>
      </c>
      <c r="P1914" t="str">
        <v>1008-F4-69253577</v>
      </c>
      <c r="Q1914">
        <v>0.425</v>
      </c>
      <c r="R1914" t="str">
        <v>25</v>
      </c>
      <c r="S1914">
        <v>60</v>
      </c>
      <c r="T1914" t="str">
        <v>F-00000480</v>
      </c>
      <c r="U1914">
        <v>160</v>
      </c>
      <c r="V1914">
        <v>6.69598</v>
      </c>
      <c r="W1914">
        <v>0</v>
      </c>
      <c r="X1914" t="str">
        <v/>
      </c>
    </row>
    <row r="1915">
      <c r="A1915" t="str">
        <v>AutoTable</v>
      </c>
      <c r="D1915" t="str">
        <v>B54070</v>
      </c>
      <c r="E1915" t="str">
        <v>URANE</v>
      </c>
      <c r="F1915" t="str">
        <v>COLOR/STANDARD</v>
      </c>
      <c r="G1915" t="str">
        <v/>
      </c>
      <c r="H1915" t="str">
        <v>COLOR</v>
      </c>
      <c r="I1915" t="str">
        <v>GR/BOM</v>
      </c>
      <c r="J1915">
        <v>75</v>
      </c>
      <c r="K1915" t="str">
        <v>MULTI EFFETS</v>
      </c>
      <c r="L1915" t="str">
        <v>BLEU</v>
      </c>
      <c r="M1915" t="str">
        <v>FR</v>
      </c>
      <c r="N1915" t="str">
        <v>F4</v>
      </c>
      <c r="O1915" t="str">
        <v>1.3G</v>
      </c>
      <c r="P1915" t="str">
        <v>1008-F4-69252667</v>
      </c>
      <c r="Q1915">
        <v>0.7</v>
      </c>
      <c r="R1915" t="str">
        <v>25</v>
      </c>
      <c r="S1915">
        <v>75</v>
      </c>
      <c r="T1915" t="str">
        <v>F-00000480</v>
      </c>
      <c r="U1915">
        <v>252</v>
      </c>
      <c r="V1915">
        <v>6.78671</v>
      </c>
      <c r="W1915">
        <v>0</v>
      </c>
      <c r="X1915" t="str">
        <v/>
      </c>
    </row>
    <row r="1916">
      <c r="A1916" t="str">
        <v>AutoTable</v>
      </c>
      <c r="D1916" t="str">
        <v>B54071</v>
      </c>
      <c r="E1916" t="str">
        <v>TALIS ROUGE</v>
      </c>
      <c r="F1916" t="str">
        <v>COLOR/STANDARD</v>
      </c>
      <c r="G1916" t="str">
        <v/>
      </c>
      <c r="H1916" t="str">
        <v>COLOR</v>
      </c>
      <c r="I1916" t="str">
        <v>GR/BOM</v>
      </c>
      <c r="J1916">
        <v>75</v>
      </c>
      <c r="K1916" t="str">
        <v>MULTI EFFETS</v>
      </c>
      <c r="L1916" t="str">
        <v>ROUGE</v>
      </c>
      <c r="M1916" t="str">
        <v>FR</v>
      </c>
      <c r="N1916" t="str">
        <v>F4</v>
      </c>
      <c r="O1916" t="str">
        <v>1.3G</v>
      </c>
      <c r="P1916" t="str">
        <v>1008-F4-69252667</v>
      </c>
      <c r="Q1916">
        <v>0.7</v>
      </c>
      <c r="R1916" t="str">
        <v>25</v>
      </c>
      <c r="S1916">
        <v>75</v>
      </c>
      <c r="T1916" t="str">
        <v>F-00000480</v>
      </c>
      <c r="U1916">
        <v>54</v>
      </c>
      <c r="V1916">
        <v>7.25354</v>
      </c>
      <c r="W1916">
        <v>0</v>
      </c>
      <c r="X1916" t="str">
        <v/>
      </c>
    </row>
    <row r="1917">
      <c r="A1917" t="str">
        <v>AutoTable</v>
      </c>
      <c r="D1917" t="str">
        <v>B54072</v>
      </c>
      <c r="E1917" t="str">
        <v>THÉODIS BLEU</v>
      </c>
      <c r="F1917" t="str">
        <v>COLOR/STANDARD</v>
      </c>
      <c r="G1917" t="str">
        <v/>
      </c>
      <c r="H1917" t="str">
        <v>COLOR</v>
      </c>
      <c r="I1917" t="str">
        <v>GR/BOM</v>
      </c>
      <c r="J1917">
        <v>75</v>
      </c>
      <c r="K1917" t="str">
        <v>MULTI EFFETS</v>
      </c>
      <c r="L1917" t="str">
        <v>BLEU</v>
      </c>
      <c r="M1917" t="str">
        <v>FR</v>
      </c>
      <c r="N1917" t="str">
        <v>F4</v>
      </c>
      <c r="O1917" t="str">
        <v>1.3G</v>
      </c>
      <c r="P1917" t="str">
        <v>1008-F4-69252667</v>
      </c>
      <c r="Q1917">
        <v>0.7</v>
      </c>
      <c r="R1917" t="str">
        <v>25</v>
      </c>
      <c r="S1917">
        <v>75</v>
      </c>
      <c r="T1917" t="str">
        <v>F-00000480</v>
      </c>
      <c r="U1917">
        <v>647</v>
      </c>
      <c r="V1917">
        <v>8.92201</v>
      </c>
      <c r="W1917">
        <v>0</v>
      </c>
      <c r="X1917" t="str">
        <v/>
      </c>
    </row>
    <row r="1918">
      <c r="A1918" t="str">
        <v>AutoTable</v>
      </c>
      <c r="D1918" t="str">
        <v>B54073</v>
      </c>
      <c r="E1918" t="str">
        <v>VESTAGREEN</v>
      </c>
      <c r="F1918" t="str">
        <v>COLOR/STANDARD</v>
      </c>
      <c r="G1918" t="str">
        <v/>
      </c>
      <c r="H1918" t="str">
        <v>COLOR</v>
      </c>
      <c r="I1918" t="str">
        <v>GR/BOM</v>
      </c>
      <c r="J1918">
        <v>75</v>
      </c>
      <c r="K1918" t="str">
        <v>MULTI EFFETS</v>
      </c>
      <c r="L1918" t="str">
        <v>VERT</v>
      </c>
      <c r="M1918" t="str">
        <v>FR</v>
      </c>
      <c r="N1918" t="str">
        <v>F4</v>
      </c>
      <c r="O1918" t="str">
        <v>1.3G</v>
      </c>
      <c r="P1918" t="str">
        <v>1008-F4-69252667</v>
      </c>
      <c r="Q1918">
        <v>0.7</v>
      </c>
      <c r="R1918" t="str">
        <v>25</v>
      </c>
      <c r="S1918">
        <v>75</v>
      </c>
      <c r="T1918" t="str">
        <v>F-00000480</v>
      </c>
      <c r="U1918">
        <v>490</v>
      </c>
      <c r="V1918">
        <v>7.29</v>
      </c>
      <c r="W1918">
        <v>0</v>
      </c>
      <c r="X1918" t="str">
        <v/>
      </c>
    </row>
    <row r="1919">
      <c r="A1919" t="str">
        <v>AutoTable</v>
      </c>
      <c r="D1919" t="str">
        <v>B54074</v>
      </c>
      <c r="E1919" t="str">
        <v>DESIRADE</v>
      </c>
      <c r="F1919" t="str">
        <v>COLOR/STANDARD</v>
      </c>
      <c r="G1919" t="str">
        <v/>
      </c>
      <c r="H1919" t="str">
        <v>COLOR</v>
      </c>
      <c r="I1919" t="str">
        <v>GR/BOM</v>
      </c>
      <c r="J1919">
        <v>75</v>
      </c>
      <c r="K1919" t="str">
        <v>MULTI EFFETS</v>
      </c>
      <c r="L1919" t="str">
        <v>TRICOLORE</v>
      </c>
      <c r="M1919" t="str">
        <v>FR</v>
      </c>
      <c r="N1919" t="str">
        <v>F4</v>
      </c>
      <c r="O1919" t="str">
        <v>1.3G</v>
      </c>
      <c r="P1919" t="str">
        <v>1008-F4-69252667</v>
      </c>
      <c r="Q1919">
        <v>0.7</v>
      </c>
      <c r="R1919" t="str">
        <v>25</v>
      </c>
      <c r="S1919">
        <v>75</v>
      </c>
      <c r="T1919" t="str">
        <v>F-00000480</v>
      </c>
      <c r="U1919">
        <v>610</v>
      </c>
      <c r="V1919">
        <v>7.29013</v>
      </c>
      <c r="W1919">
        <v>0</v>
      </c>
      <c r="X1919" t="str">
        <v/>
      </c>
    </row>
    <row r="1920">
      <c r="A1920" t="str">
        <v>AutoTable</v>
      </c>
      <c r="D1920" t="str">
        <v>B54075</v>
      </c>
      <c r="E1920" t="str">
        <v>UTOPIE MULTICOLORE</v>
      </c>
      <c r="F1920" t="str">
        <v>COLOR/STANDARD</v>
      </c>
      <c r="G1920" t="str">
        <v/>
      </c>
      <c r="H1920" t="str">
        <v>COLOR</v>
      </c>
      <c r="I1920" t="str">
        <v>GR/BOM</v>
      </c>
      <c r="J1920">
        <v>75</v>
      </c>
      <c r="K1920" t="str">
        <v>MULTI EFFETS</v>
      </c>
      <c r="L1920" t="str">
        <v>MULTICOLORE</v>
      </c>
      <c r="M1920" t="str">
        <v>FR</v>
      </c>
      <c r="N1920" t="str">
        <v>F4</v>
      </c>
      <c r="O1920" t="str">
        <v>1.3G</v>
      </c>
      <c r="P1920" t="str">
        <v>1008-F4-69252667</v>
      </c>
      <c r="Q1920">
        <v>0.7</v>
      </c>
      <c r="R1920" t="str">
        <v>25</v>
      </c>
      <c r="S1920">
        <v>75</v>
      </c>
      <c r="T1920" t="str">
        <v>F-00000480</v>
      </c>
      <c r="U1920">
        <v>464</v>
      </c>
      <c r="V1920">
        <v>7.77714</v>
      </c>
      <c r="W1920">
        <v>0</v>
      </c>
      <c r="X1920" t="str">
        <v/>
      </c>
    </row>
    <row r="1921">
      <c r="A1921" t="str">
        <v>AutoTable</v>
      </c>
      <c r="D1921" t="str">
        <v>B54076</v>
      </c>
      <c r="E1921" t="str">
        <v>TALISMAN</v>
      </c>
      <c r="F1921" t="str">
        <v>COLOR/STANDARD</v>
      </c>
      <c r="G1921" t="str">
        <v/>
      </c>
      <c r="H1921" t="str">
        <v>COLOR</v>
      </c>
      <c r="I1921" t="str">
        <v>GR/BOM</v>
      </c>
      <c r="J1921">
        <v>75</v>
      </c>
      <c r="K1921" t="str">
        <v>MULTI EFFETS</v>
      </c>
      <c r="L1921" t="str">
        <v>FRISSON</v>
      </c>
      <c r="M1921" t="str">
        <v>FR</v>
      </c>
      <c r="N1921" t="str">
        <v>F4</v>
      </c>
      <c r="O1921" t="str">
        <v>1.3G</v>
      </c>
      <c r="P1921" t="str">
        <v>1008-F4-69252667</v>
      </c>
      <c r="Q1921">
        <v>0.7</v>
      </c>
      <c r="R1921" t="str">
        <v>25</v>
      </c>
      <c r="S1921">
        <v>75</v>
      </c>
      <c r="T1921" t="str">
        <v>F-00000480</v>
      </c>
      <c r="U1921">
        <v>409</v>
      </c>
      <c r="V1921">
        <v>7.22356</v>
      </c>
      <c r="W1921">
        <v>0</v>
      </c>
      <c r="X1921" t="str">
        <v/>
      </c>
    </row>
    <row r="1922">
      <c r="A1922" t="str">
        <v>AutoTable</v>
      </c>
      <c r="D1922" t="str">
        <v>B54077</v>
      </c>
      <c r="E1922" t="str">
        <v>BIVOUAC ARGENTÉ</v>
      </c>
      <c r="F1922" t="str">
        <v>COLOR/STANDARD</v>
      </c>
      <c r="G1922" t="str">
        <v/>
      </c>
      <c r="H1922" t="str">
        <v>COLOR</v>
      </c>
      <c r="I1922" t="str">
        <v>GR/BOM</v>
      </c>
      <c r="J1922">
        <v>75</v>
      </c>
      <c r="K1922" t="str">
        <v>MULTI EFFETS</v>
      </c>
      <c r="L1922" t="str">
        <v>ARGENT</v>
      </c>
      <c r="M1922" t="str">
        <v>FR</v>
      </c>
      <c r="N1922" t="str">
        <v>F4</v>
      </c>
      <c r="O1922" t="str">
        <v>1.3G</v>
      </c>
      <c r="P1922" t="str">
        <v>1008-F4-69252667</v>
      </c>
      <c r="Q1922">
        <v>0.7</v>
      </c>
      <c r="R1922" t="str">
        <v>25</v>
      </c>
      <c r="S1922">
        <v>75</v>
      </c>
      <c r="T1922" t="str">
        <v>F-00000480</v>
      </c>
      <c r="U1922">
        <v>345</v>
      </c>
      <c r="V1922">
        <v>6.89917</v>
      </c>
      <c r="W1922">
        <v>0</v>
      </c>
      <c r="X1922" t="str">
        <v/>
      </c>
    </row>
    <row r="1923">
      <c r="A1923" t="str">
        <v>AutoTable</v>
      </c>
      <c r="D1923" t="str">
        <v>B54078</v>
      </c>
      <c r="E1923" t="str">
        <v>SANTA OR</v>
      </c>
      <c r="F1923" t="str">
        <v>COLOR/STANDARD</v>
      </c>
      <c r="G1923" t="str">
        <v/>
      </c>
      <c r="H1923" t="str">
        <v>COLOR</v>
      </c>
      <c r="I1923" t="str">
        <v>GR/BOM</v>
      </c>
      <c r="J1923">
        <v>75</v>
      </c>
      <c r="K1923" t="str">
        <v>MULTI EFFETS</v>
      </c>
      <c r="L1923" t="str">
        <v>OR</v>
      </c>
      <c r="M1923" t="str">
        <v>FR</v>
      </c>
      <c r="N1923" t="str">
        <v>F4</v>
      </c>
      <c r="O1923" t="str">
        <v>1.3G</v>
      </c>
      <c r="P1923" t="str">
        <v>1008-F4-69252667</v>
      </c>
      <c r="Q1923">
        <v>0.7</v>
      </c>
      <c r="R1923" t="str">
        <v>25</v>
      </c>
      <c r="S1923">
        <v>75</v>
      </c>
      <c r="T1923" t="str">
        <v>F-00000480</v>
      </c>
      <c r="U1923">
        <v>488</v>
      </c>
      <c r="V1923">
        <v>8.1124</v>
      </c>
      <c r="W1923">
        <v>0</v>
      </c>
      <c r="X1923" t="str">
        <v/>
      </c>
    </row>
    <row r="1924">
      <c r="A1924" t="str">
        <v>AutoTable</v>
      </c>
      <c r="D1924" t="str">
        <v>B54079</v>
      </c>
      <c r="E1924" t="str">
        <v>ODYSSÉE GAMA 1</v>
      </c>
      <c r="F1924" t="str">
        <v>COLOR/STANDARD</v>
      </c>
      <c r="G1924" t="str">
        <v/>
      </c>
      <c r="H1924" t="str">
        <v>COLOR</v>
      </c>
      <c r="I1924" t="str">
        <v>GR/BOM</v>
      </c>
      <c r="J1924">
        <v>75</v>
      </c>
      <c r="K1924" t="str">
        <v>MULTI EFFETS</v>
      </c>
      <c r="L1924" t="str">
        <v>MULTICOLORE</v>
      </c>
      <c r="M1924" t="str">
        <v>FR</v>
      </c>
      <c r="N1924" t="str">
        <v>F4</v>
      </c>
      <c r="O1924" t="str">
        <v>1.3G</v>
      </c>
      <c r="P1924" t="str">
        <v>1008-F4-69252667</v>
      </c>
      <c r="Q1924">
        <v>0.7</v>
      </c>
      <c r="R1924" t="str">
        <v>25</v>
      </c>
      <c r="S1924">
        <v>75</v>
      </c>
      <c r="T1924" t="str">
        <v>F-00000480</v>
      </c>
      <c r="U1924">
        <v>294</v>
      </c>
      <c r="V1924">
        <v>7.43125</v>
      </c>
      <c r="W1924">
        <v>0</v>
      </c>
      <c r="X1924" t="str">
        <v/>
      </c>
    </row>
    <row r="1925">
      <c r="A1925" t="str">
        <v>AutoTable</v>
      </c>
      <c r="D1925" t="str">
        <v>B54079T2</v>
      </c>
      <c r="E1925" t="str">
        <v>ODYSSÉE GAMA 1</v>
      </c>
      <c r="F1925" t="str">
        <v>COLOR/STANDARD</v>
      </c>
      <c r="G1925" t="str">
        <v/>
      </c>
      <c r="H1925" t="str">
        <v>COLOR</v>
      </c>
      <c r="I1925" t="str">
        <v>GR/BOM</v>
      </c>
      <c r="J1925">
        <v>75</v>
      </c>
      <c r="K1925" t="str">
        <v>MULTI EFFETS</v>
      </c>
      <c r="L1925" t="str">
        <v>MULTICOLORE</v>
      </c>
      <c r="M1925" t="str">
        <v>FR</v>
      </c>
      <c r="N1925" t="str">
        <v>F4</v>
      </c>
      <c r="O1925" t="str">
        <v>1.3G</v>
      </c>
      <c r="P1925" t="str">
        <v>1008-F4-69252667</v>
      </c>
      <c r="Q1925">
        <v>0.7</v>
      </c>
      <c r="R1925" t="str">
        <v>25</v>
      </c>
      <c r="S1925">
        <v>75</v>
      </c>
      <c r="T1925" t="str">
        <v>F-00000480</v>
      </c>
      <c r="U1925">
        <v>159</v>
      </c>
      <c r="V1925">
        <v>8.82185</v>
      </c>
      <c r="W1925">
        <v>0</v>
      </c>
      <c r="X1925" t="str">
        <v/>
      </c>
    </row>
    <row r="1926">
      <c r="A1926" t="str">
        <v>AutoTable</v>
      </c>
      <c r="D1926" t="str">
        <v>B54079T3</v>
      </c>
      <c r="E1926" t="str">
        <v>ODYSSÉE GAMA 1</v>
      </c>
      <c r="F1926" t="str">
        <v>COLOR/STANDARD</v>
      </c>
      <c r="G1926" t="str">
        <v/>
      </c>
      <c r="H1926" t="str">
        <v>COLOR</v>
      </c>
      <c r="I1926" t="str">
        <v>GR/BOM</v>
      </c>
      <c r="J1926">
        <v>75</v>
      </c>
      <c r="K1926" t="str">
        <v>MULTI EFFETS</v>
      </c>
      <c r="L1926" t="str">
        <v>MULTICOLORE</v>
      </c>
      <c r="M1926" t="str">
        <v>FR</v>
      </c>
      <c r="N1926" t="str">
        <v>F4</v>
      </c>
      <c r="O1926" t="str">
        <v>1.3G</v>
      </c>
      <c r="P1926" t="str">
        <v>1008-F4-69252667</v>
      </c>
      <c r="Q1926">
        <v>0.7</v>
      </c>
      <c r="R1926" t="str">
        <v>25</v>
      </c>
      <c r="S1926">
        <v>75</v>
      </c>
      <c r="T1926" t="str">
        <v>F-00000480</v>
      </c>
      <c r="U1926">
        <v>55</v>
      </c>
      <c r="V1926">
        <v>7.46333</v>
      </c>
      <c r="W1926">
        <v>0</v>
      </c>
      <c r="X1926" t="str">
        <v/>
      </c>
    </row>
    <row r="1927">
      <c r="A1927" t="str">
        <v>AutoTable</v>
      </c>
      <c r="D1927" t="str">
        <v>B54080</v>
      </c>
      <c r="E1927" t="str">
        <v>ODYSSÉE 75</v>
      </c>
      <c r="F1927" t="str">
        <v>COLOR/STANDARD</v>
      </c>
      <c r="G1927" t="str">
        <v/>
      </c>
      <c r="H1927" t="str">
        <v>COLOR</v>
      </c>
      <c r="I1927" t="str">
        <v>GR/BOM</v>
      </c>
      <c r="J1927">
        <v>75</v>
      </c>
      <c r="K1927" t="str">
        <v>PIVOINE</v>
      </c>
      <c r="L1927" t="str">
        <v>MULTICOLORE</v>
      </c>
      <c r="M1927" t="str">
        <v>FR</v>
      </c>
      <c r="N1927" t="str">
        <v>F4</v>
      </c>
      <c r="O1927" t="str">
        <v>1.3G</v>
      </c>
      <c r="P1927" t="str">
        <v>1008-F4-69252667</v>
      </c>
      <c r="Q1927">
        <v>0.7</v>
      </c>
      <c r="R1927" t="str">
        <v>25</v>
      </c>
      <c r="S1927">
        <v>75</v>
      </c>
      <c r="T1927" t="str">
        <v>F-00000480</v>
      </c>
      <c r="U1927">
        <v>137</v>
      </c>
      <c r="V1927">
        <v>6.57</v>
      </c>
      <c r="W1927">
        <v>0</v>
      </c>
      <c r="X1927" t="str">
        <v/>
      </c>
    </row>
    <row r="1928">
      <c r="A1928" t="str">
        <v>AutoTable</v>
      </c>
      <c r="D1928" t="str">
        <v>B54080T1</v>
      </c>
      <c r="E1928" t="str">
        <v>ODYSSÉE 75</v>
      </c>
      <c r="F1928" t="str">
        <v>COLOR/STANDARD</v>
      </c>
      <c r="G1928" t="str">
        <v/>
      </c>
      <c r="H1928" t="str">
        <v>COLOR</v>
      </c>
      <c r="I1928" t="str">
        <v>GR/BOM</v>
      </c>
      <c r="J1928">
        <v>75</v>
      </c>
      <c r="K1928" t="str">
        <v>PIVOINE</v>
      </c>
      <c r="L1928" t="str">
        <v>MULTICOLORE</v>
      </c>
      <c r="M1928" t="str">
        <v>FR</v>
      </c>
      <c r="N1928" t="str">
        <v>F4</v>
      </c>
      <c r="O1928" t="str">
        <v>1.3G</v>
      </c>
      <c r="P1928" t="str">
        <v>1008-F4-69252667</v>
      </c>
      <c r="Q1928">
        <v>0.7</v>
      </c>
      <c r="R1928" t="str">
        <v>25</v>
      </c>
      <c r="S1928">
        <v>75</v>
      </c>
      <c r="T1928" t="str">
        <v>F-00000480</v>
      </c>
      <c r="U1928">
        <v>133</v>
      </c>
      <c r="V1928">
        <v>6.6</v>
      </c>
      <c r="W1928">
        <v>0</v>
      </c>
      <c r="X1928" t="str">
        <v/>
      </c>
    </row>
    <row r="1929">
      <c r="A1929" t="str">
        <v>AutoTable</v>
      </c>
      <c r="D1929" t="str">
        <v>B54080T2</v>
      </c>
      <c r="E1929" t="str">
        <v>ODYSSÉE 75</v>
      </c>
      <c r="F1929" t="str">
        <v>COLOR/STANDARD</v>
      </c>
      <c r="G1929" t="str">
        <v/>
      </c>
      <c r="H1929" t="str">
        <v>COLOR</v>
      </c>
      <c r="I1929" t="str">
        <v>GR/BOM</v>
      </c>
      <c r="J1929">
        <v>75</v>
      </c>
      <c r="K1929" t="str">
        <v>PIVOINE</v>
      </c>
      <c r="L1929" t="str">
        <v>MULTICOLORE</v>
      </c>
      <c r="M1929" t="str">
        <v>FR</v>
      </c>
      <c r="N1929" t="str">
        <v>F4</v>
      </c>
      <c r="O1929" t="str">
        <v>1.3G</v>
      </c>
      <c r="P1929" t="str">
        <v>1008-F4-69252667</v>
      </c>
      <c r="Q1929">
        <v>0.7</v>
      </c>
      <c r="R1929" t="str">
        <v>25</v>
      </c>
      <c r="S1929">
        <v>75</v>
      </c>
      <c r="T1929" t="str">
        <v>F-00000480</v>
      </c>
      <c r="U1929">
        <v>141</v>
      </c>
      <c r="V1929">
        <v>6.6</v>
      </c>
      <c r="W1929">
        <v>0</v>
      </c>
      <c r="X1929" t="str">
        <v/>
      </c>
    </row>
    <row r="1930">
      <c r="A1930" t="str">
        <v>AutoTable</v>
      </c>
      <c r="D1930" t="str">
        <v>B54081</v>
      </c>
      <c r="E1930" t="str">
        <v>ODYSSÉE FINALE</v>
      </c>
      <c r="F1930" t="str">
        <v>COLOR/STANDARD</v>
      </c>
      <c r="G1930" t="str">
        <v/>
      </c>
      <c r="H1930" t="str">
        <v>COLOR</v>
      </c>
      <c r="I1930" t="str">
        <v>GR/BOM</v>
      </c>
      <c r="J1930">
        <v>75</v>
      </c>
      <c r="K1930" t="str">
        <v>MULTI EFFETS</v>
      </c>
      <c r="L1930" t="str">
        <v>ARGENT</v>
      </c>
      <c r="M1930" t="str">
        <v>FR</v>
      </c>
      <c r="N1930" t="str">
        <v>F4</v>
      </c>
      <c r="O1930" t="str">
        <v>1.3G</v>
      </c>
      <c r="P1930" t="str">
        <v>1008-F4-69252667</v>
      </c>
      <c r="Q1930">
        <v>0.42</v>
      </c>
      <c r="R1930" t="str">
        <v>5</v>
      </c>
      <c r="S1930">
        <v>75</v>
      </c>
      <c r="T1930" t="str">
        <v>F-00000480</v>
      </c>
      <c r="U1930">
        <v>558</v>
      </c>
      <c r="V1930">
        <v>4.57</v>
      </c>
      <c r="W1930">
        <v>0</v>
      </c>
      <c r="X1930" t="str">
        <v/>
      </c>
    </row>
    <row r="1931">
      <c r="A1931" t="str">
        <v>AutoTable</v>
      </c>
      <c r="D1931" t="str">
        <v>B54090</v>
      </c>
      <c r="E1931" t="str">
        <v>ODYSSÉE DIVINE 1</v>
      </c>
      <c r="F1931" t="str">
        <v>COLOR/STANDARD</v>
      </c>
      <c r="G1931" t="str">
        <v/>
      </c>
      <c r="H1931" t="str">
        <v>COLOR</v>
      </c>
      <c r="I1931" t="str">
        <v>GR/BOM</v>
      </c>
      <c r="J1931">
        <v>100</v>
      </c>
      <c r="K1931" t="str">
        <v>MULTI EFFETS</v>
      </c>
      <c r="L1931" t="str">
        <v>MULTICOLORE</v>
      </c>
      <c r="M1931" t="str">
        <v>FR</v>
      </c>
      <c r="N1931" t="str">
        <v>F4</v>
      </c>
      <c r="O1931" t="str">
        <v>1.3G</v>
      </c>
      <c r="P1931" t="str">
        <v>1008-F4-69250665</v>
      </c>
      <c r="Q1931">
        <v>1.725</v>
      </c>
      <c r="R1931" t="str">
        <v>25</v>
      </c>
      <c r="S1931">
        <v>100</v>
      </c>
      <c r="T1931" t="str">
        <v>F-00000480</v>
      </c>
      <c r="U1931">
        <v>106</v>
      </c>
      <c r="V1931">
        <v>13.092</v>
      </c>
      <c r="W1931">
        <v>0</v>
      </c>
      <c r="X1931" t="str">
        <v/>
      </c>
    </row>
    <row r="1932">
      <c r="A1932" t="str">
        <v>AutoTable</v>
      </c>
      <c r="D1932" t="str">
        <v>B54090T2</v>
      </c>
      <c r="E1932" t="str">
        <v>ODYSSÉE DIVINE 1</v>
      </c>
      <c r="F1932" t="str">
        <v>COLOR/STANDARD</v>
      </c>
      <c r="G1932" t="str">
        <v/>
      </c>
      <c r="H1932" t="str">
        <v>COLOR</v>
      </c>
      <c r="I1932" t="str">
        <v>GR/BOM</v>
      </c>
      <c r="J1932">
        <v>100</v>
      </c>
      <c r="K1932" t="str">
        <v>MULTI EFFETS</v>
      </c>
      <c r="L1932" t="str">
        <v>MULTICOLORE</v>
      </c>
      <c r="M1932" t="str">
        <v>FR</v>
      </c>
      <c r="N1932" t="str">
        <v>F4</v>
      </c>
      <c r="O1932" t="str">
        <v>1.3G</v>
      </c>
      <c r="P1932" t="str">
        <v>1008-F4-69250665</v>
      </c>
      <c r="Q1932">
        <v>1.725</v>
      </c>
      <c r="R1932" t="str">
        <v>25</v>
      </c>
      <c r="S1932">
        <v>100</v>
      </c>
      <c r="T1932" t="str">
        <v>F-00000480</v>
      </c>
      <c r="U1932">
        <v>31</v>
      </c>
      <c r="V1932">
        <v>13.118</v>
      </c>
      <c r="W1932">
        <v>0</v>
      </c>
      <c r="X1932" t="str">
        <v/>
      </c>
    </row>
    <row r="1933">
      <c r="A1933" t="str">
        <v>AutoTable</v>
      </c>
      <c r="D1933" t="str">
        <v>B54090T3</v>
      </c>
      <c r="E1933" t="str">
        <v>ODYSSÉE DIVINE 1</v>
      </c>
      <c r="F1933" t="str">
        <v>COLOR/STANDARD</v>
      </c>
      <c r="G1933" t="str">
        <v/>
      </c>
      <c r="H1933" t="str">
        <v>COLOR</v>
      </c>
      <c r="I1933" t="str">
        <v>GR/BOM</v>
      </c>
      <c r="J1933">
        <v>100</v>
      </c>
      <c r="K1933" t="str">
        <v>MULTI EFFETS</v>
      </c>
      <c r="L1933" t="str">
        <v>MULTICOLORE</v>
      </c>
      <c r="M1933" t="str">
        <v>FR</v>
      </c>
      <c r="N1933" t="str">
        <v>F4</v>
      </c>
      <c r="O1933" t="str">
        <v>1.3G</v>
      </c>
      <c r="P1933" t="str">
        <v>1008-F4-69250665</v>
      </c>
      <c r="Q1933">
        <v>1.725</v>
      </c>
      <c r="R1933" t="str">
        <v>25</v>
      </c>
      <c r="S1933">
        <v>100</v>
      </c>
      <c r="T1933" t="str">
        <v>F-00000480</v>
      </c>
      <c r="U1933">
        <v>31</v>
      </c>
      <c r="V1933">
        <v>13.12133</v>
      </c>
      <c r="W1933">
        <v>0</v>
      </c>
      <c r="X1933" t="str">
        <v/>
      </c>
    </row>
    <row r="1934">
      <c r="A1934" t="str">
        <v>AutoTable</v>
      </c>
      <c r="D1934" t="str">
        <v>B54091</v>
      </c>
      <c r="E1934" t="str">
        <v>ODYSSÉE 100</v>
      </c>
      <c r="F1934" t="str">
        <v>COLOR/STANDARD</v>
      </c>
      <c r="G1934" t="str">
        <v/>
      </c>
      <c r="H1934" t="str">
        <v>COLOR</v>
      </c>
      <c r="I1934" t="str">
        <v>GR/BOM</v>
      </c>
      <c r="J1934">
        <v>100</v>
      </c>
      <c r="K1934" t="str">
        <v>MULTI EFFETS</v>
      </c>
      <c r="L1934" t="str">
        <v>MULTICOLORE</v>
      </c>
      <c r="M1934" t="str">
        <v>FR</v>
      </c>
      <c r="N1934" t="str">
        <v>F4</v>
      </c>
      <c r="O1934" t="str">
        <v>1.3G</v>
      </c>
      <c r="P1934" t="str">
        <v>1008-F4-69250665</v>
      </c>
      <c r="Q1934">
        <v>1.725</v>
      </c>
      <c r="R1934" t="str">
        <v>25</v>
      </c>
      <c r="S1934">
        <v>100</v>
      </c>
      <c r="T1934" t="str">
        <v>F-00000480</v>
      </c>
      <c r="U1934">
        <v>111</v>
      </c>
      <c r="V1934">
        <v>12.75533</v>
      </c>
      <c r="W1934">
        <v>0</v>
      </c>
      <c r="X1934" t="str">
        <v/>
      </c>
    </row>
    <row r="1935">
      <c r="A1935" t="str">
        <v>AutoTable</v>
      </c>
      <c r="D1935" t="str">
        <v>B54091T1</v>
      </c>
      <c r="E1935" t="str">
        <v>ODYSSÉE 100</v>
      </c>
      <c r="F1935" t="str">
        <v>COLOR/STANDARD</v>
      </c>
      <c r="G1935" t="str">
        <v/>
      </c>
      <c r="H1935" t="str">
        <v>COLOR</v>
      </c>
      <c r="I1935" t="str">
        <v>GR/BOM</v>
      </c>
      <c r="J1935">
        <v>100</v>
      </c>
      <c r="K1935" t="str">
        <v>MULTI EFFETS</v>
      </c>
      <c r="L1935" t="str">
        <v>MULTICOLORE</v>
      </c>
      <c r="M1935" t="str">
        <v>FR</v>
      </c>
      <c r="N1935" t="str">
        <v>F4</v>
      </c>
      <c r="O1935" t="str">
        <v>1.3G</v>
      </c>
      <c r="P1935" t="str">
        <v>1008-F4-69250665</v>
      </c>
      <c r="Q1935">
        <v>1.725</v>
      </c>
      <c r="R1935" t="str">
        <v>25</v>
      </c>
      <c r="S1935">
        <v>100</v>
      </c>
      <c r="T1935" t="str">
        <v>F-00000480</v>
      </c>
      <c r="U1935">
        <v>106</v>
      </c>
      <c r="V1935">
        <v>13.11778</v>
      </c>
      <c r="W1935">
        <v>0</v>
      </c>
      <c r="X1935" t="str">
        <v/>
      </c>
    </row>
    <row r="1936">
      <c r="A1936" t="str">
        <v>AutoTable</v>
      </c>
      <c r="D1936" t="str">
        <v>B54091T2</v>
      </c>
      <c r="E1936" t="str">
        <v>ODYSSÉE 100</v>
      </c>
      <c r="F1936" t="str">
        <v>COLOR/STANDARD</v>
      </c>
      <c r="G1936" t="str">
        <v/>
      </c>
      <c r="H1936" t="str">
        <v>COLOR</v>
      </c>
      <c r="I1936" t="str">
        <v>GR/BOM</v>
      </c>
      <c r="J1936">
        <v>100</v>
      </c>
      <c r="K1936" t="str">
        <v>MULTI EFFETS</v>
      </c>
      <c r="L1936" t="str">
        <v>MULTICOLORE</v>
      </c>
      <c r="M1936" t="str">
        <v>FR</v>
      </c>
      <c r="N1936" t="str">
        <v>F4</v>
      </c>
      <c r="O1936" t="str">
        <v>1.3G</v>
      </c>
      <c r="P1936" t="str">
        <v>1008-F4-69250665</v>
      </c>
      <c r="Q1936">
        <v>1.725</v>
      </c>
      <c r="R1936" t="str">
        <v>25</v>
      </c>
      <c r="S1936">
        <v>100</v>
      </c>
      <c r="T1936" t="str">
        <v>F-00000480</v>
      </c>
      <c r="U1936">
        <v>61</v>
      </c>
      <c r="V1936">
        <v>13.11833</v>
      </c>
      <c r="W1936">
        <v>0</v>
      </c>
      <c r="X1936" t="str">
        <v/>
      </c>
    </row>
    <row r="1937">
      <c r="A1937" t="str">
        <v>AutoTable</v>
      </c>
      <c r="D1937" t="str">
        <v>B54093</v>
      </c>
      <c r="E1937" t="str">
        <v>ESPÉRANCE ARGENTÉE</v>
      </c>
      <c r="F1937" t="str">
        <v>COLOR/STANDARD</v>
      </c>
      <c r="G1937" t="str">
        <v/>
      </c>
      <c r="H1937" t="str">
        <v>COLOR</v>
      </c>
      <c r="I1937" t="str">
        <v>GR/BOM</v>
      </c>
      <c r="J1937">
        <v>100</v>
      </c>
      <c r="K1937" t="str">
        <v>MULTI EFFETS</v>
      </c>
      <c r="L1937" t="str">
        <v>ARGENT</v>
      </c>
      <c r="M1937" t="str">
        <v>FR</v>
      </c>
      <c r="N1937" t="str">
        <v>F4</v>
      </c>
      <c r="O1937" t="str">
        <v>1.3G</v>
      </c>
      <c r="P1937" t="str">
        <v>1008-F4-69252665</v>
      </c>
      <c r="Q1937">
        <v>1.6</v>
      </c>
      <c r="R1937" t="str">
        <v>25</v>
      </c>
      <c r="S1937">
        <v>100</v>
      </c>
      <c r="T1937" t="str">
        <v>F-00000480</v>
      </c>
      <c r="U1937">
        <v>44</v>
      </c>
      <c r="V1937">
        <v>12.11056</v>
      </c>
      <c r="W1937">
        <v>0</v>
      </c>
      <c r="X1937" t="str">
        <v/>
      </c>
    </row>
    <row r="1938">
      <c r="A1938" t="str">
        <v>AutoTable</v>
      </c>
      <c r="D1938" t="str">
        <v>B54094</v>
      </c>
      <c r="E1938" t="str">
        <v>HÉLIOS</v>
      </c>
      <c r="F1938" t="str">
        <v>COLOR/STANDARD</v>
      </c>
      <c r="G1938" t="str">
        <v/>
      </c>
      <c r="H1938" t="str">
        <v>COLOR</v>
      </c>
      <c r="I1938" t="str">
        <v>GR/BOM</v>
      </c>
      <c r="J1938">
        <v>100</v>
      </c>
      <c r="K1938" t="str">
        <v>MULTI EFFETS</v>
      </c>
      <c r="L1938" t="str">
        <v>BLEU</v>
      </c>
      <c r="M1938" t="str">
        <v>FR</v>
      </c>
      <c r="N1938" t="str">
        <v>F4</v>
      </c>
      <c r="O1938" t="str">
        <v>1.3G</v>
      </c>
      <c r="P1938" t="str">
        <v>1008-F4-69252665</v>
      </c>
      <c r="Q1938">
        <v>1.6</v>
      </c>
      <c r="R1938" t="str">
        <v>25</v>
      </c>
      <c r="S1938">
        <v>100</v>
      </c>
      <c r="T1938" t="str">
        <v>F-00000480</v>
      </c>
      <c r="U1938">
        <v>26</v>
      </c>
      <c r="V1938">
        <v>12.31</v>
      </c>
      <c r="W1938">
        <v>0</v>
      </c>
      <c r="X1938" t="str">
        <v/>
      </c>
    </row>
    <row r="1939">
      <c r="A1939" t="str">
        <v>AutoTable</v>
      </c>
      <c r="D1939" t="str">
        <v>B54095</v>
      </c>
      <c r="E1939" t="str">
        <v>ORACLE</v>
      </c>
      <c r="F1939" t="str">
        <v>COLOR/STANDARD</v>
      </c>
      <c r="G1939" t="str">
        <v/>
      </c>
      <c r="H1939" t="str">
        <v>COLOR</v>
      </c>
      <c r="I1939" t="str">
        <v>GR/BOM</v>
      </c>
      <c r="J1939">
        <v>100</v>
      </c>
      <c r="K1939" t="str">
        <v>PIVOINE FILET</v>
      </c>
      <c r="L1939" t="str">
        <v>OR</v>
      </c>
      <c r="M1939" t="str">
        <v>FR</v>
      </c>
      <c r="N1939" t="str">
        <v>F4</v>
      </c>
      <c r="O1939" t="str">
        <v>1.3G</v>
      </c>
      <c r="P1939" t="str">
        <v>1008-F4-69252665</v>
      </c>
      <c r="Q1939">
        <v>1.6</v>
      </c>
      <c r="R1939" t="str">
        <v>25</v>
      </c>
      <c r="S1939">
        <v>100</v>
      </c>
      <c r="T1939" t="str">
        <v>F-00000480</v>
      </c>
      <c r="U1939">
        <v>55</v>
      </c>
      <c r="V1939">
        <v>14.415</v>
      </c>
      <c r="W1939">
        <v>0</v>
      </c>
      <c r="X1939" t="str">
        <v/>
      </c>
    </row>
    <row r="1940">
      <c r="A1940" t="str">
        <v>AutoTable</v>
      </c>
      <c r="D1940" t="str">
        <v>B54096</v>
      </c>
      <c r="E1940" t="str">
        <v>ODYSSÉE DIVINE 2</v>
      </c>
      <c r="F1940" t="str">
        <v>COLOR/STANDARD</v>
      </c>
      <c r="G1940" t="str">
        <v/>
      </c>
      <c r="H1940" t="str">
        <v>COLOR</v>
      </c>
      <c r="I1940" t="str">
        <v>GR/BOM</v>
      </c>
      <c r="J1940">
        <v>100</v>
      </c>
      <c r="K1940" t="str">
        <v>MULTI EFFETS</v>
      </c>
      <c r="L1940" t="str">
        <v>MULTICOLORE</v>
      </c>
      <c r="M1940" t="str">
        <v>FR</v>
      </c>
      <c r="N1940" t="str">
        <v>F4</v>
      </c>
      <c r="O1940" t="str">
        <v>1.3G</v>
      </c>
      <c r="P1940" t="str">
        <v>1008-F4-69250665</v>
      </c>
      <c r="Q1940">
        <v>1.725</v>
      </c>
      <c r="R1940" t="str">
        <v>25</v>
      </c>
      <c r="S1940">
        <v>100</v>
      </c>
      <c r="T1940" t="str">
        <v>F-00000480</v>
      </c>
      <c r="U1940">
        <v>106</v>
      </c>
      <c r="V1940">
        <v>13.09267</v>
      </c>
      <c r="W1940">
        <v>0</v>
      </c>
      <c r="X1940" t="str">
        <v/>
      </c>
    </row>
    <row r="1941">
      <c r="A1941" t="str">
        <v>AutoTable</v>
      </c>
      <c r="D1941" t="str">
        <v>B54096T2</v>
      </c>
      <c r="E1941" t="str">
        <v>ODYSSÉE DIVINE 2</v>
      </c>
      <c r="F1941" t="str">
        <v>COLOR/STANDARD</v>
      </c>
      <c r="G1941" t="str">
        <v/>
      </c>
      <c r="H1941" t="str">
        <v>COLOR</v>
      </c>
      <c r="I1941" t="str">
        <v>GR/BOM</v>
      </c>
      <c r="J1941">
        <v>100</v>
      </c>
      <c r="K1941" t="str">
        <v>MULTI EFFETS</v>
      </c>
      <c r="L1941" t="str">
        <v>MULTICOLORE</v>
      </c>
      <c r="M1941" t="str">
        <v>FR</v>
      </c>
      <c r="N1941" t="str">
        <v>F4</v>
      </c>
      <c r="O1941" t="str">
        <v>1.3G</v>
      </c>
      <c r="P1941" t="str">
        <v>1008-F4-69250665</v>
      </c>
      <c r="Q1941">
        <v>1.725</v>
      </c>
      <c r="R1941" t="str">
        <v>25</v>
      </c>
      <c r="S1941">
        <v>100</v>
      </c>
      <c r="T1941" t="str">
        <v>F-00000480</v>
      </c>
      <c r="U1941">
        <v>107</v>
      </c>
      <c r="V1941">
        <v>12.996</v>
      </c>
      <c r="W1941">
        <v>0</v>
      </c>
      <c r="X1941" t="str">
        <v/>
      </c>
    </row>
    <row r="1942">
      <c r="A1942" t="str">
        <v>AutoTable</v>
      </c>
      <c r="D1942" t="str">
        <v>B54096T3</v>
      </c>
      <c r="E1942" t="str">
        <v>ODYSSÉE DIVINE 2</v>
      </c>
      <c r="F1942" t="str">
        <v>COLOR/STANDARD</v>
      </c>
      <c r="G1942" t="str">
        <v/>
      </c>
      <c r="H1942" t="str">
        <v>COLOR</v>
      </c>
      <c r="I1942" t="str">
        <v>GR/BOM</v>
      </c>
      <c r="J1942">
        <v>100</v>
      </c>
      <c r="K1942" t="str">
        <v>MULTI EFFETS</v>
      </c>
      <c r="L1942" t="str">
        <v>MULTICOLORE</v>
      </c>
      <c r="M1942" t="str">
        <v>FR</v>
      </c>
      <c r="N1942" t="str">
        <v>F4</v>
      </c>
      <c r="O1942" t="str">
        <v>1.3G</v>
      </c>
      <c r="P1942" t="str">
        <v>1008-F4-69250665</v>
      </c>
      <c r="Q1942">
        <v>1.725</v>
      </c>
      <c r="R1942" t="str">
        <v>25</v>
      </c>
      <c r="S1942">
        <v>100</v>
      </c>
      <c r="T1942" t="str">
        <v>F-00000480</v>
      </c>
      <c r="U1942">
        <v>106</v>
      </c>
      <c r="V1942">
        <v>13.124</v>
      </c>
      <c r="W1942">
        <v>0</v>
      </c>
      <c r="X1942" t="str">
        <v/>
      </c>
    </row>
    <row r="1943">
      <c r="A1943" t="str">
        <v>AutoTable</v>
      </c>
      <c r="D1943" t="str">
        <v>B54097</v>
      </c>
      <c r="E1943" t="str">
        <v>ODYSSÉE GAMA 2</v>
      </c>
      <c r="F1943" t="str">
        <v>COLOR/STANDARD</v>
      </c>
      <c r="G1943" t="str">
        <v/>
      </c>
      <c r="H1943" t="str">
        <v>COLOR</v>
      </c>
      <c r="I1943" t="str">
        <v>GR/BOM</v>
      </c>
      <c r="J1943">
        <v>75</v>
      </c>
      <c r="K1943" t="str">
        <v>MULTI EFFETS</v>
      </c>
      <c r="L1943" t="str">
        <v>MULTICOLORE</v>
      </c>
      <c r="M1943" t="str">
        <v>FR</v>
      </c>
      <c r="N1943" t="str">
        <v>F4</v>
      </c>
      <c r="O1943" t="str">
        <v>1.3G</v>
      </c>
      <c r="P1943" t="str">
        <v>1008-F4-69252667</v>
      </c>
      <c r="Q1943">
        <v>0.7</v>
      </c>
      <c r="R1943" t="str">
        <v>25</v>
      </c>
      <c r="S1943">
        <v>75</v>
      </c>
      <c r="T1943" t="str">
        <v>F-00000480</v>
      </c>
      <c r="U1943">
        <v>155</v>
      </c>
      <c r="V1943">
        <v>7.38125</v>
      </c>
      <c r="W1943">
        <v>0</v>
      </c>
      <c r="X1943" t="str">
        <v/>
      </c>
    </row>
    <row r="1944">
      <c r="A1944" t="str">
        <v>AutoTable</v>
      </c>
      <c r="D1944" t="str">
        <v>B54097T2</v>
      </c>
      <c r="E1944" t="str">
        <v>ODYSSÉE GAMA 2</v>
      </c>
      <c r="F1944" t="str">
        <v>COLOR/STANDARD</v>
      </c>
      <c r="G1944" t="str">
        <v/>
      </c>
      <c r="H1944" t="str">
        <v>COLOR</v>
      </c>
      <c r="I1944" t="str">
        <v>GR/BOM</v>
      </c>
      <c r="J1944">
        <v>75</v>
      </c>
      <c r="K1944" t="str">
        <v>MULTI EFFETS</v>
      </c>
      <c r="L1944" t="str">
        <v>MULTICOLORE</v>
      </c>
      <c r="M1944" t="str">
        <v>FR</v>
      </c>
      <c r="N1944" t="str">
        <v>F4</v>
      </c>
      <c r="O1944" t="str">
        <v>1.3G</v>
      </c>
      <c r="P1944" t="str">
        <v>1008-F4-69252667</v>
      </c>
      <c r="Q1944">
        <v>0.7</v>
      </c>
      <c r="R1944" t="str">
        <v>25</v>
      </c>
      <c r="S1944">
        <v>75</v>
      </c>
      <c r="T1944" t="str">
        <v>F-00000480</v>
      </c>
      <c r="U1944">
        <v>169</v>
      </c>
      <c r="V1944">
        <v>7.49233</v>
      </c>
      <c r="W1944">
        <v>0</v>
      </c>
      <c r="X1944" t="str">
        <v/>
      </c>
    </row>
    <row r="1945">
      <c r="A1945" t="str">
        <v>AutoTable</v>
      </c>
      <c r="D1945" t="str">
        <v>B54097T3</v>
      </c>
      <c r="E1945" t="str">
        <v>ODYSSÉE GAMA 2</v>
      </c>
      <c r="F1945" t="str">
        <v>COLOR/STANDARD</v>
      </c>
      <c r="G1945" t="str">
        <v/>
      </c>
      <c r="H1945" t="str">
        <v>COLOR</v>
      </c>
      <c r="I1945" t="str">
        <v>GR/BOM</v>
      </c>
      <c r="J1945">
        <v>75</v>
      </c>
      <c r="K1945" t="str">
        <v>MULTI EFFETS</v>
      </c>
      <c r="L1945" t="str">
        <v>MULTICOLORE</v>
      </c>
      <c r="M1945" t="str">
        <v>FR</v>
      </c>
      <c r="N1945" t="str">
        <v>F4</v>
      </c>
      <c r="O1945" t="str">
        <v>1.3G</v>
      </c>
      <c r="P1945" t="str">
        <v>1008-F4-69252667</v>
      </c>
      <c r="Q1945">
        <v>0.7</v>
      </c>
      <c r="R1945" t="str">
        <v>25</v>
      </c>
      <c r="S1945">
        <v>75</v>
      </c>
      <c r="T1945" t="str">
        <v>F-00000480</v>
      </c>
      <c r="U1945">
        <v>122</v>
      </c>
      <c r="V1945">
        <v>7.393</v>
      </c>
      <c r="W1945">
        <v>0</v>
      </c>
      <c r="X1945" t="str">
        <v/>
      </c>
    </row>
    <row r="1946">
      <c r="A1946" t="str">
        <v>AutoTable</v>
      </c>
      <c r="D1946" t="str">
        <v>B54098</v>
      </c>
      <c r="E1946" t="str">
        <v>ODYSSÉE GAMA 3</v>
      </c>
      <c r="F1946" t="str">
        <v>COLOR/STANDARD</v>
      </c>
      <c r="G1946" t="str">
        <v/>
      </c>
      <c r="H1946" t="str">
        <v>COLOR</v>
      </c>
      <c r="I1946" t="str">
        <v>GR/BOM</v>
      </c>
      <c r="J1946">
        <v>75</v>
      </c>
      <c r="K1946" t="str">
        <v>MULTI EFFETS</v>
      </c>
      <c r="L1946" t="str">
        <v>MULTICOLORE</v>
      </c>
      <c r="M1946" t="str">
        <v>FR</v>
      </c>
      <c r="N1946" t="str">
        <v>F4</v>
      </c>
      <c r="O1946" t="str">
        <v>1.3G</v>
      </c>
      <c r="P1946" t="str">
        <v>1008-F4-69252667</v>
      </c>
      <c r="Q1946">
        <v>0.7</v>
      </c>
      <c r="R1946" t="str">
        <v>25</v>
      </c>
      <c r="S1946">
        <v>75</v>
      </c>
      <c r="T1946" t="str">
        <v>F-00000480</v>
      </c>
      <c r="U1946">
        <v>107</v>
      </c>
      <c r="V1946">
        <v>7.38125</v>
      </c>
      <c r="W1946">
        <v>0</v>
      </c>
      <c r="X1946" t="str">
        <v/>
      </c>
    </row>
    <row r="1947">
      <c r="A1947" t="str">
        <v>AutoTable</v>
      </c>
      <c r="D1947" t="str">
        <v>B54098T2</v>
      </c>
      <c r="E1947" t="str">
        <v>ODYSSÉE GAMA 3</v>
      </c>
      <c r="F1947" t="str">
        <v>COLOR/STANDARD</v>
      </c>
      <c r="G1947" t="str">
        <v/>
      </c>
      <c r="H1947" t="str">
        <v>COLOR</v>
      </c>
      <c r="I1947" t="str">
        <v>GR/BOM</v>
      </c>
      <c r="J1947">
        <v>75</v>
      </c>
      <c r="K1947" t="str">
        <v>MULTI EFFETS</v>
      </c>
      <c r="L1947" t="str">
        <v>MULTICOLORE</v>
      </c>
      <c r="M1947" t="str">
        <v>FR</v>
      </c>
      <c r="N1947" t="str">
        <v>F4</v>
      </c>
      <c r="O1947" t="str">
        <v>1.3G</v>
      </c>
      <c r="P1947" t="str">
        <v>1008-F4-69252667</v>
      </c>
      <c r="Q1947">
        <v>0.7</v>
      </c>
      <c r="R1947" t="str">
        <v>25</v>
      </c>
      <c r="S1947">
        <v>75</v>
      </c>
      <c r="T1947" t="str">
        <v>F-00000480</v>
      </c>
      <c r="U1947">
        <v>108</v>
      </c>
      <c r="V1947">
        <v>7.43</v>
      </c>
      <c r="W1947">
        <v>0</v>
      </c>
      <c r="X1947" t="str">
        <v/>
      </c>
    </row>
    <row r="1948">
      <c r="A1948" t="str">
        <v>AutoTable</v>
      </c>
      <c r="D1948" t="str">
        <v>B54098T3</v>
      </c>
      <c r="E1948" t="str">
        <v>ODYSSÉE GAMA 3</v>
      </c>
      <c r="F1948" t="str">
        <v>COLOR/STANDARD</v>
      </c>
      <c r="G1948" t="str">
        <v/>
      </c>
      <c r="H1948" t="str">
        <v>COLOR</v>
      </c>
      <c r="I1948" t="str">
        <v>GR/BOM</v>
      </c>
      <c r="J1948">
        <v>75</v>
      </c>
      <c r="K1948" t="str">
        <v>MULTI EFFETS</v>
      </c>
      <c r="L1948" t="str">
        <v>MULTICOLORE</v>
      </c>
      <c r="M1948" t="str">
        <v>FR</v>
      </c>
      <c r="N1948" t="str">
        <v>F4</v>
      </c>
      <c r="O1948" t="str">
        <v>1.3G</v>
      </c>
      <c r="P1948" t="str">
        <v>1008-F4-69252667</v>
      </c>
      <c r="Q1948">
        <v>0.7</v>
      </c>
      <c r="R1948" t="str">
        <v>25</v>
      </c>
      <c r="S1948">
        <v>75</v>
      </c>
      <c r="T1948" t="str">
        <v>F-00000480</v>
      </c>
      <c r="U1948">
        <v>97</v>
      </c>
      <c r="V1948">
        <v>7.414</v>
      </c>
      <c r="W1948">
        <v>0</v>
      </c>
      <c r="X1948" t="str">
        <v/>
      </c>
    </row>
    <row r="1949">
      <c r="A1949" t="str">
        <v>AutoTable</v>
      </c>
      <c r="D1949" t="str">
        <v>B54099</v>
      </c>
      <c r="E1949" t="str">
        <v>MAGELLAN</v>
      </c>
      <c r="F1949" t="str">
        <v>COLOR/STANDARD</v>
      </c>
      <c r="G1949" t="str">
        <v/>
      </c>
      <c r="H1949" t="str">
        <v>COLOR</v>
      </c>
      <c r="I1949" t="str">
        <v>GR/BOM</v>
      </c>
      <c r="J1949">
        <v>100</v>
      </c>
      <c r="K1949" t="str">
        <v>PIVOINE FILET</v>
      </c>
      <c r="L1949" t="str">
        <v>ARGENT</v>
      </c>
      <c r="M1949" t="str">
        <v>FR</v>
      </c>
      <c r="N1949" t="str">
        <v>F4</v>
      </c>
      <c r="O1949" t="str">
        <v>1.3G</v>
      </c>
      <c r="P1949" t="str">
        <v>1008-F4-69252665</v>
      </c>
      <c r="Q1949">
        <v>1.6</v>
      </c>
      <c r="R1949" t="str">
        <v>25</v>
      </c>
      <c r="S1949">
        <v>100</v>
      </c>
      <c r="T1949" t="str">
        <v>F-00000480</v>
      </c>
      <c r="U1949">
        <v>43</v>
      </c>
      <c r="V1949">
        <v>14.05</v>
      </c>
      <c r="W1949">
        <v>0</v>
      </c>
      <c r="X1949" t="str">
        <v/>
      </c>
    </row>
    <row r="1950">
      <c r="A1950" t="str">
        <v>AutoTable</v>
      </c>
      <c r="D1950" t="str">
        <v>GR60CAR5</v>
      </c>
      <c r="E1950" t="str">
        <v>GRAPPE Ø60 MM R5 CLIGNOTANT ARGENT/ROUGE</v>
      </c>
      <c r="F1950" t="str">
        <v>COLOR/STANDARD</v>
      </c>
      <c r="G1950" t="str">
        <v/>
      </c>
      <c r="H1950" t="str">
        <v>COLOR</v>
      </c>
      <c r="I1950" t="str">
        <v>GR/BOM</v>
      </c>
      <c r="J1950">
        <v>60</v>
      </c>
      <c r="K1950" t="str">
        <v>PIVOINE</v>
      </c>
      <c r="L1950" t="str">
        <v>ARGENT</v>
      </c>
      <c r="M1950" t="str">
        <v>CN</v>
      </c>
      <c r="N1950" t="str">
        <v>F4</v>
      </c>
      <c r="O1950" t="str">
        <v>1.3G</v>
      </c>
      <c r="P1950" t="str">
        <v>1008-F4-69253577</v>
      </c>
      <c r="Q1950">
        <v>0.425</v>
      </c>
      <c r="R1950" t="str">
        <v>25</v>
      </c>
      <c r="S1950">
        <v>60</v>
      </c>
      <c r="T1950" t="str">
        <v>F-00000300</v>
      </c>
      <c r="U1950">
        <v>160</v>
      </c>
      <c r="V1950">
        <v>6.21325</v>
      </c>
      <c r="W1950">
        <v>0</v>
      </c>
      <c r="X1950" t="str">
        <v/>
      </c>
    </row>
    <row r="1951">
      <c r="A1951" t="str">
        <v>AutoTable</v>
      </c>
      <c r="D1951" t="str">
        <v>GR60FB5</v>
      </c>
      <c r="E1951" t="str">
        <v>GRAPPE Ø60 MM R5 FRISSON</v>
      </c>
      <c r="F1951" t="str">
        <v>COLOR/STANDARD</v>
      </c>
      <c r="G1951" t="str">
        <v/>
      </c>
      <c r="H1951" t="str">
        <v>COLOR</v>
      </c>
      <c r="I1951" t="str">
        <v>GR/BOM</v>
      </c>
      <c r="J1951">
        <v>60</v>
      </c>
      <c r="K1951" t="str">
        <v>PIVOINE CHANGEMENT</v>
      </c>
      <c r="L1951" t="str">
        <v>FRISSON</v>
      </c>
      <c r="M1951" t="str">
        <v>CN</v>
      </c>
      <c r="N1951" t="str">
        <v>F4</v>
      </c>
      <c r="O1951" t="str">
        <v>1.3G</v>
      </c>
      <c r="P1951" t="str">
        <v>1008-F4-69253577</v>
      </c>
      <c r="Q1951">
        <v>0.425</v>
      </c>
      <c r="R1951" t="str">
        <v>25</v>
      </c>
      <c r="S1951">
        <v>60</v>
      </c>
      <c r="T1951" t="str">
        <v>F-00000300</v>
      </c>
      <c r="U1951">
        <v>260</v>
      </c>
      <c r="V1951">
        <v>6.21325</v>
      </c>
      <c r="W1951">
        <v>0</v>
      </c>
      <c r="X1951" t="str">
        <v/>
      </c>
    </row>
    <row r="1952">
      <c r="A1952" t="str">
        <v>AutoTable</v>
      </c>
      <c r="D1952" t="str">
        <v>GR60MF5</v>
      </c>
      <c r="E1952" t="str">
        <v>GRAPPE Ø60 MM R5 ASSORTIES</v>
      </c>
      <c r="F1952" t="str">
        <v>COLOR/STANDARD</v>
      </c>
      <c r="G1952" t="str">
        <v/>
      </c>
      <c r="H1952" t="str">
        <v>COLOR</v>
      </c>
      <c r="I1952" t="str">
        <v>GR/BOM</v>
      </c>
      <c r="J1952">
        <v>60</v>
      </c>
      <c r="K1952" t="str">
        <v>PIVOINE CHANGEMENT</v>
      </c>
      <c r="L1952" t="str">
        <v>MULTICOLORE</v>
      </c>
      <c r="M1952" t="str">
        <v>CN</v>
      </c>
      <c r="N1952" t="str">
        <v>F4</v>
      </c>
      <c r="O1952" t="str">
        <v>1.3G</v>
      </c>
      <c r="P1952" t="str">
        <v>1008-F4-69253577</v>
      </c>
      <c r="Q1952">
        <v>0.425</v>
      </c>
      <c r="R1952" t="str">
        <v>25</v>
      </c>
      <c r="S1952">
        <v>60</v>
      </c>
      <c r="T1952" t="str">
        <v>F-00000300</v>
      </c>
      <c r="U1952">
        <v>44</v>
      </c>
      <c r="V1952">
        <v>6.21322</v>
      </c>
      <c r="W1952">
        <v>0</v>
      </c>
      <c r="X1952" t="str">
        <v/>
      </c>
    </row>
    <row r="1953">
      <c r="A1953" t="str">
        <v>AutoTable</v>
      </c>
      <c r="D1953" t="str">
        <v>GR60OB5</v>
      </c>
      <c r="E1953" t="str">
        <v>GRAPPE Ø60 MM R5 BLEU ORANGE</v>
      </c>
      <c r="F1953" t="str">
        <v>COLOR/STANDARD</v>
      </c>
      <c r="G1953" t="str">
        <v/>
      </c>
      <c r="H1953" t="str">
        <v>COLOR</v>
      </c>
      <c r="I1953" t="str">
        <v>GR/BOM</v>
      </c>
      <c r="J1953">
        <v>60</v>
      </c>
      <c r="K1953" t="str">
        <v>PIVOINE CHANGEMENT</v>
      </c>
      <c r="L1953" t="str">
        <v>BLEU</v>
      </c>
      <c r="M1953" t="str">
        <v>CN</v>
      </c>
      <c r="N1953" t="str">
        <v>F4</v>
      </c>
      <c r="O1953" t="str">
        <v>1.3G</v>
      </c>
      <c r="P1953" t="str">
        <v>1008-F4-69253577</v>
      </c>
      <c r="Q1953">
        <v>0.425</v>
      </c>
      <c r="R1953" t="str">
        <v>25</v>
      </c>
      <c r="S1953">
        <v>60</v>
      </c>
      <c r="T1953" t="str">
        <v>F-00000300</v>
      </c>
      <c r="U1953">
        <v>192</v>
      </c>
      <c r="V1953">
        <v>6.21323</v>
      </c>
      <c r="W1953">
        <v>0</v>
      </c>
      <c r="X1953" t="str">
        <v/>
      </c>
    </row>
    <row r="1954">
      <c r="A1954" t="str">
        <v>AutoTable</v>
      </c>
      <c r="D1954" t="str">
        <v>GR60T5</v>
      </c>
      <c r="E1954" t="str">
        <v>GRAPPE Ø60 MM R5 TRICOLORE</v>
      </c>
      <c r="F1954" t="str">
        <v>COLOR/STANDARD</v>
      </c>
      <c r="G1954" t="str">
        <v/>
      </c>
      <c r="H1954" t="str">
        <v>COLOR</v>
      </c>
      <c r="I1954" t="str">
        <v>GR/BOM</v>
      </c>
      <c r="J1954">
        <v>60</v>
      </c>
      <c r="K1954" t="str">
        <v>PIVOINE</v>
      </c>
      <c r="L1954" t="str">
        <v>MULTICOLORE</v>
      </c>
      <c r="M1954" t="str">
        <v>CN</v>
      </c>
      <c r="N1954" t="str">
        <v>F4</v>
      </c>
      <c r="O1954" t="str">
        <v>1.3G</v>
      </c>
      <c r="P1954" t="str">
        <v>1008-F4-69253577</v>
      </c>
      <c r="Q1954">
        <v>0.425</v>
      </c>
      <c r="R1954" t="str">
        <v>25</v>
      </c>
      <c r="S1954">
        <v>60</v>
      </c>
      <c r="T1954" t="str">
        <v>F-00000300</v>
      </c>
      <c r="U1954">
        <v>320</v>
      </c>
      <c r="V1954">
        <v>6.21325</v>
      </c>
      <c r="W1954">
        <v>0</v>
      </c>
      <c r="X1954" t="str">
        <v/>
      </c>
    </row>
    <row r="1955">
      <c r="A1955" t="str">
        <v>AutoTable</v>
      </c>
      <c r="D1955" t="str">
        <v>GR60VE5</v>
      </c>
      <c r="E1955" t="str">
        <v>GRAPPE Ø60 MM R5 VERTE</v>
      </c>
      <c r="F1955" t="str">
        <v>COLOR/STANDARD</v>
      </c>
      <c r="G1955" t="str">
        <v/>
      </c>
      <c r="H1955" t="str">
        <v>COLOR</v>
      </c>
      <c r="I1955" t="str">
        <v>GR/BOM</v>
      </c>
      <c r="J1955">
        <v>60</v>
      </c>
      <c r="K1955" t="str">
        <v>MULTI EFFETS</v>
      </c>
      <c r="L1955" t="str">
        <v>VERT</v>
      </c>
      <c r="M1955" t="str">
        <v>CN</v>
      </c>
      <c r="N1955" t="str">
        <v>F4</v>
      </c>
      <c r="O1955" t="str">
        <v>1.3G</v>
      </c>
      <c r="P1955" t="str">
        <v>1008-F4-69253577</v>
      </c>
      <c r="Q1955">
        <v>0.425</v>
      </c>
      <c r="R1955" t="str">
        <v>25</v>
      </c>
      <c r="S1955">
        <v>60</v>
      </c>
      <c r="T1955" t="str">
        <v>F-00000300</v>
      </c>
      <c r="U1955">
        <v>260</v>
      </c>
      <c r="V1955">
        <v>6.213</v>
      </c>
      <c r="W1955">
        <v>0</v>
      </c>
      <c r="X1955" t="str">
        <v/>
      </c>
    </row>
    <row r="1956">
      <c r="A1956" t="str">
        <v>AutoTable</v>
      </c>
      <c r="D1956" t="str">
        <v>GR75OB5</v>
      </c>
      <c r="E1956" t="str">
        <v>GRAPPE 5 BOMBES Ø75 R5 BLEU ORANGE</v>
      </c>
      <c r="F1956" t="str">
        <v>COLOR/STANDARD</v>
      </c>
      <c r="G1956" t="str">
        <v/>
      </c>
      <c r="H1956" t="str">
        <v>COLOR</v>
      </c>
      <c r="I1956" t="str">
        <v>GR/BOM</v>
      </c>
      <c r="J1956">
        <v>75</v>
      </c>
      <c r="K1956" t="str">
        <v>MULTI EFFETS</v>
      </c>
      <c r="L1956" t="str">
        <v>BLEU</v>
      </c>
      <c r="M1956" t="str">
        <v>CN</v>
      </c>
      <c r="N1956" t="str">
        <v>F4</v>
      </c>
      <c r="O1956" t="str">
        <v>1.3G</v>
      </c>
      <c r="P1956" t="str">
        <v>1008-F4-69252667</v>
      </c>
      <c r="Q1956">
        <v>0.7</v>
      </c>
      <c r="R1956" t="str">
        <v>25</v>
      </c>
      <c r="S1956">
        <v>75</v>
      </c>
      <c r="T1956" t="str">
        <v>F-00000300</v>
      </c>
      <c r="U1956">
        <v>54</v>
      </c>
      <c r="V1956">
        <v>6.83417</v>
      </c>
      <c r="W1956">
        <v>0</v>
      </c>
      <c r="X1956" t="str">
        <v/>
      </c>
    </row>
    <row r="1957">
      <c r="A1957" t="str">
        <v>AutoTable</v>
      </c>
      <c r="D1957" t="str">
        <v>38025-18</v>
      </c>
      <c r="E1957" t="str">
        <v>CHAND 25 MM 8 DEPARTS - BOMBETTES FILET D'OR AVEC</v>
      </c>
      <c r="F1957" t="str">
        <v>COLOR/STANDARD</v>
      </c>
      <c r="G1957" t="str">
        <v/>
      </c>
      <c r="H1957" t="str">
        <v>COLOR STD</v>
      </c>
      <c r="I1957" t="str">
        <v>CHANDELLE</v>
      </c>
      <c r="J1957">
        <v>25</v>
      </c>
      <c r="K1957" t="str">
        <v>BOMBE TRONC</v>
      </c>
      <c r="L1957" t="str">
        <v>OR</v>
      </c>
      <c r="M1957" t="str">
        <v>CN</v>
      </c>
      <c r="N1957" t="str">
        <v>F3</v>
      </c>
      <c r="O1957" t="str">
        <v>1.4G</v>
      </c>
      <c r="P1957" t="str">
        <v>1008-F3-69242599</v>
      </c>
      <c r="Q1957">
        <v>0.105</v>
      </c>
      <c r="R1957" t="str">
        <v>30</v>
      </c>
      <c r="S1957">
        <v>25</v>
      </c>
      <c r="T1957" t="str">
        <v>F-00000300</v>
      </c>
      <c r="U1957">
        <v>0</v>
      </c>
      <c r="V1957">
        <v>1.31237</v>
      </c>
      <c r="W1957">
        <v>0</v>
      </c>
      <c r="X1957" t="str">
        <v/>
      </c>
    </row>
    <row r="1958">
      <c r="A1958" t="str">
        <v>AutoTable</v>
      </c>
      <c r="D1958" t="str">
        <v>B54000</v>
      </c>
      <c r="E1958" t="str">
        <v>BOBINE 500 M FIL</v>
      </c>
      <c r="F1958" t="str">
        <v>COLOR/STANDARD</v>
      </c>
      <c r="G1958" t="str">
        <v/>
      </c>
      <c r="H1958" t="str">
        <v>COLOR STD</v>
      </c>
      <c r="I1958" t="str">
        <v>COLOR STD</v>
      </c>
      <c r="J1958">
        <v>0</v>
      </c>
      <c r="K1958" t="str">
        <v/>
      </c>
      <c r="L1958" t="str">
        <v/>
      </c>
      <c r="M1958" t="str">
        <v>FR</v>
      </c>
      <c r="N1958" t="str">
        <v/>
      </c>
      <c r="O1958" t="str">
        <v/>
      </c>
      <c r="P1958" t="str">
        <v/>
      </c>
      <c r="Q1958">
        <v>0</v>
      </c>
      <c r="R1958" t="str">
        <v/>
      </c>
      <c r="S1958">
        <v>0</v>
      </c>
      <c r="T1958" t="str">
        <v>F-00000480</v>
      </c>
      <c r="U1958">
        <v>0</v>
      </c>
      <c r="V1958">
        <v>0</v>
      </c>
      <c r="W1958">
        <v>0</v>
      </c>
      <c r="X1958" t="str">
        <v/>
      </c>
    </row>
    <row r="1959">
      <c r="A1959" t="str">
        <v>AutoTable</v>
      </c>
      <c r="D1959" t="str">
        <v>B54001</v>
      </c>
      <c r="E1959" t="str">
        <v>BLOC ELECTRIQUE 18 V</v>
      </c>
      <c r="F1959" t="str">
        <v>COLOR/STANDARD</v>
      </c>
      <c r="G1959" t="str">
        <v/>
      </c>
      <c r="H1959" t="str">
        <v>COLOR STD</v>
      </c>
      <c r="I1959" t="str">
        <v>COLOR STD</v>
      </c>
      <c r="J1959">
        <v>0</v>
      </c>
      <c r="K1959" t="str">
        <v/>
      </c>
      <c r="L1959" t="str">
        <v/>
      </c>
      <c r="M1959" t="str">
        <v>FR</v>
      </c>
      <c r="N1959" t="str">
        <v/>
      </c>
      <c r="O1959" t="str">
        <v/>
      </c>
      <c r="P1959" t="str">
        <v/>
      </c>
      <c r="Q1959">
        <v>0</v>
      </c>
      <c r="R1959" t="str">
        <v/>
      </c>
      <c r="S1959">
        <v>0</v>
      </c>
      <c r="T1959" t="str">
        <v>F-00000480</v>
      </c>
      <c r="U1959">
        <v>0</v>
      </c>
      <c r="V1959">
        <v>0</v>
      </c>
      <c r="W1959">
        <v>0</v>
      </c>
      <c r="X1959" t="str">
        <v/>
      </c>
    </row>
    <row r="1960">
      <c r="A1960" t="str">
        <v>AutoTable</v>
      </c>
      <c r="D1960" t="str">
        <v>B54002</v>
      </c>
      <c r="E1960" t="str">
        <v>BOBINE 200 M FIL</v>
      </c>
      <c r="F1960" t="str">
        <v>COLOR/STANDARD</v>
      </c>
      <c r="G1960" t="str">
        <v/>
      </c>
      <c r="H1960" t="str">
        <v>COLOR STD</v>
      </c>
      <c r="I1960" t="str">
        <v>COLOR STD</v>
      </c>
      <c r="J1960">
        <v>0</v>
      </c>
      <c r="K1960" t="str">
        <v/>
      </c>
      <c r="L1960" t="str">
        <v/>
      </c>
      <c r="M1960" t="str">
        <v>FR</v>
      </c>
      <c r="N1960" t="str">
        <v/>
      </c>
      <c r="O1960" t="str">
        <v/>
      </c>
      <c r="P1960" t="str">
        <v/>
      </c>
      <c r="Q1960">
        <v>0</v>
      </c>
      <c r="R1960" t="str">
        <v/>
      </c>
      <c r="S1960">
        <v>0</v>
      </c>
      <c r="T1960" t="str">
        <v>F-00000461</v>
      </c>
      <c r="U1960">
        <v>0</v>
      </c>
      <c r="V1960">
        <v>0</v>
      </c>
      <c r="W1960">
        <v>0</v>
      </c>
      <c r="X1960" t="str">
        <v/>
      </c>
    </row>
    <row r="1961">
      <c r="A1961" t="str">
        <v>AutoTable</v>
      </c>
      <c r="D1961" t="str">
        <v>RENFORT21</v>
      </c>
      <c r="E1961" t="str">
        <v>MARRON D'AIR 49 MM TITANIUM</v>
      </c>
      <c r="F1961" t="str">
        <v>A DETRUIRE</v>
      </c>
      <c r="G1961" t="str">
        <v/>
      </c>
      <c r="H1961" t="str">
        <v>COLOR STD</v>
      </c>
      <c r="I1961" t="str">
        <v>COLOR STD</v>
      </c>
      <c r="J1961">
        <v>0</v>
      </c>
      <c r="K1961" t="str">
        <v/>
      </c>
      <c r="L1961" t="str">
        <v/>
      </c>
      <c r="M1961" t="str">
        <v>FR</v>
      </c>
      <c r="N1961" t="str">
        <v/>
      </c>
      <c r="O1961" t="str">
        <v>1.1G</v>
      </c>
      <c r="P1961" t="str">
        <v>BB/75288/10/16</v>
      </c>
      <c r="Q1961">
        <v>0.15</v>
      </c>
      <c r="R1961" t="str">
        <v/>
      </c>
      <c r="S1961">
        <v>0</v>
      </c>
      <c r="T1961" t="str">
        <v>F-00000480</v>
      </c>
      <c r="U1961">
        <v>0</v>
      </c>
      <c r="V1961">
        <v>2.33</v>
      </c>
      <c r="W1961">
        <v>0</v>
      </c>
      <c r="X1961" t="str">
        <v/>
      </c>
    </row>
    <row r="1962">
      <c r="A1962" t="str">
        <v>AutoTable</v>
      </c>
      <c r="D1962" t="str">
        <v>RENFORT22</v>
      </c>
      <c r="E1962" t="str">
        <v>RENFORT 22</v>
      </c>
      <c r="F1962" t="str">
        <v>ANCIENNES REFS</v>
      </c>
      <c r="G1962" t="str">
        <v/>
      </c>
      <c r="H1962" t="str">
        <v>COLOR STD</v>
      </c>
      <c r="I1962" t="str">
        <v>COLOR STD</v>
      </c>
      <c r="J1962">
        <v>0</v>
      </c>
      <c r="K1962" t="str">
        <v/>
      </c>
      <c r="L1962" t="str">
        <v/>
      </c>
      <c r="M1962" t="str">
        <v>FR</v>
      </c>
      <c r="N1962" t="str">
        <v/>
      </c>
      <c r="O1962" t="str">
        <v>1.1G</v>
      </c>
      <c r="P1962" t="str">
        <v/>
      </c>
      <c r="Q1962">
        <v>0.25</v>
      </c>
      <c r="R1962" t="str">
        <v/>
      </c>
      <c r="S1962">
        <v>0</v>
      </c>
      <c r="T1962" t="str">
        <v>F-00000480</v>
      </c>
      <c r="U1962">
        <v>0</v>
      </c>
      <c r="V1962">
        <v>3.24</v>
      </c>
      <c r="W1962">
        <v>0</v>
      </c>
      <c r="X1962" t="str">
        <v/>
      </c>
    </row>
    <row r="1963">
      <c r="A1963" t="str">
        <v>AutoTable</v>
      </c>
      <c r="D1963" t="str">
        <v>00117</v>
      </c>
      <c r="E1963" t="str">
        <v>LAUZUN FEU 2020</v>
      </c>
      <c r="F1963" t="str">
        <v>ANCIENNES REFS</v>
      </c>
      <c r="G1963" t="str">
        <v/>
      </c>
      <c r="H1963" t="str">
        <v>COLOR STD</v>
      </c>
      <c r="I1963" t="str">
        <v>COLOR STD</v>
      </c>
      <c r="J1963">
        <v>0</v>
      </c>
      <c r="K1963" t="str">
        <v/>
      </c>
      <c r="L1963" t="str">
        <v/>
      </c>
      <c r="M1963" t="str">
        <v>FR</v>
      </c>
      <c r="N1963" t="str">
        <v/>
      </c>
      <c r="O1963" t="str">
        <v>1.3G</v>
      </c>
      <c r="P1963" t="str">
        <v/>
      </c>
      <c r="Q1963">
        <v>23.46</v>
      </c>
      <c r="R1963" t="str">
        <v/>
      </c>
      <c r="S1963">
        <v>0</v>
      </c>
      <c r="T1963" t="str">
        <v>F-00000480</v>
      </c>
      <c r="U1963">
        <v>0</v>
      </c>
      <c r="V1963">
        <v>0</v>
      </c>
      <c r="W1963">
        <v>0</v>
      </c>
      <c r="X1963" t="str">
        <v/>
      </c>
    </row>
    <row r="1964">
      <c r="A1964" t="str">
        <v>AutoTable</v>
      </c>
      <c r="D1964" t="str">
        <v>00122</v>
      </c>
      <c r="E1964" t="str">
        <v>FEUX CHAMPAGNE MOUTON</v>
      </c>
      <c r="F1964" t="str">
        <v>ANCIENNES REFS</v>
      </c>
      <c r="G1964" t="str">
        <v/>
      </c>
      <c r="H1964" t="str">
        <v>COLOR STD</v>
      </c>
      <c r="I1964" t="str">
        <v>COLOR STD</v>
      </c>
      <c r="J1964">
        <v>0</v>
      </c>
      <c r="K1964" t="str">
        <v/>
      </c>
      <c r="L1964" t="str">
        <v/>
      </c>
      <c r="M1964" t="str">
        <v>FR</v>
      </c>
      <c r="N1964" t="str">
        <v/>
      </c>
      <c r="O1964" t="str">
        <v>1.3G</v>
      </c>
      <c r="P1964" t="str">
        <v/>
      </c>
      <c r="Q1964">
        <v>0</v>
      </c>
      <c r="R1964" t="str">
        <v/>
      </c>
      <c r="S1964">
        <v>0</v>
      </c>
      <c r="T1964" t="str">
        <v>F-00000480</v>
      </c>
      <c r="U1964">
        <v>0</v>
      </c>
      <c r="V1964">
        <v>0</v>
      </c>
      <c r="W1964">
        <v>0</v>
      </c>
      <c r="X1964" t="str">
        <v/>
      </c>
    </row>
    <row r="1965">
      <c r="A1965" t="str">
        <v>AutoTable</v>
      </c>
      <c r="D1965" t="str">
        <v>00126</v>
      </c>
      <c r="E1965" t="str">
        <v>FEU LEZINES VILLIERS 2 en1.3G/4en1.4G</v>
      </c>
      <c r="F1965" t="str">
        <v>ANCIENNES REFS</v>
      </c>
      <c r="G1965" t="str">
        <v/>
      </c>
      <c r="H1965" t="str">
        <v>COLOR STD</v>
      </c>
      <c r="I1965" t="str">
        <v>COLOR STD</v>
      </c>
      <c r="J1965">
        <v>0</v>
      </c>
      <c r="K1965" t="str">
        <v/>
      </c>
      <c r="L1965" t="str">
        <v/>
      </c>
      <c r="M1965" t="str">
        <v>FR</v>
      </c>
      <c r="N1965" t="str">
        <v/>
      </c>
      <c r="O1965" t="str">
        <v>1.3G</v>
      </c>
      <c r="P1965" t="str">
        <v/>
      </c>
      <c r="Q1965">
        <v>29.15</v>
      </c>
      <c r="R1965" t="str">
        <v/>
      </c>
      <c r="S1965">
        <v>0</v>
      </c>
      <c r="T1965" t="str">
        <v>F-00000480</v>
      </c>
      <c r="U1965">
        <v>0</v>
      </c>
      <c r="V1965">
        <v>0</v>
      </c>
      <c r="W1965">
        <v>0</v>
      </c>
      <c r="X1965" t="str">
        <v/>
      </c>
    </row>
    <row r="1966">
      <c r="A1966" t="str">
        <v>AutoTable</v>
      </c>
      <c r="D1966" t="str">
        <v>00127</v>
      </c>
      <c r="E1966" t="str">
        <v>PESSINES - MORNAC 1x1.3G/4x1.4G (5 colis)</v>
      </c>
      <c r="F1966" t="str">
        <v>ANCIENNES REFS</v>
      </c>
      <c r="G1966" t="str">
        <v/>
      </c>
      <c r="H1966" t="str">
        <v>COLOR STD</v>
      </c>
      <c r="I1966" t="str">
        <v>COLOR STD</v>
      </c>
      <c r="J1966">
        <v>0</v>
      </c>
      <c r="K1966" t="str">
        <v/>
      </c>
      <c r="L1966" t="str">
        <v/>
      </c>
      <c r="M1966" t="str">
        <v>FR</v>
      </c>
      <c r="N1966" t="str">
        <v/>
      </c>
      <c r="O1966" t="str">
        <v>1.3G</v>
      </c>
      <c r="P1966" t="str">
        <v/>
      </c>
      <c r="Q1966">
        <v>21.36</v>
      </c>
      <c r="R1966" t="str">
        <v/>
      </c>
      <c r="S1966">
        <v>0</v>
      </c>
      <c r="T1966" t="str">
        <v>F-00000480</v>
      </c>
      <c r="U1966">
        <v>0</v>
      </c>
      <c r="V1966">
        <v>0</v>
      </c>
      <c r="W1966">
        <v>0</v>
      </c>
      <c r="X1966" t="str">
        <v/>
      </c>
    </row>
    <row r="1967">
      <c r="A1967" t="str">
        <v>AutoTable</v>
      </c>
      <c r="D1967" t="str">
        <v>00128</v>
      </c>
      <c r="E1967" t="str">
        <v>FEU 2020 MORNAC/SEUDRE MORNAC 2x1.3G 7x1.4G 7colis</v>
      </c>
      <c r="F1967" t="str">
        <v>ANCIENNES REFS</v>
      </c>
      <c r="G1967" t="str">
        <v/>
      </c>
      <c r="H1967" t="str">
        <v>COLOR STD</v>
      </c>
      <c r="I1967" t="str">
        <v>COLOR STD</v>
      </c>
      <c r="J1967">
        <v>0</v>
      </c>
      <c r="K1967" t="str">
        <v/>
      </c>
      <c r="L1967" t="str">
        <v/>
      </c>
      <c r="M1967" t="str">
        <v>FR</v>
      </c>
      <c r="N1967" t="str">
        <v/>
      </c>
      <c r="O1967" t="str">
        <v>1.3G</v>
      </c>
      <c r="P1967" t="str">
        <v/>
      </c>
      <c r="Q1967">
        <v>33.3</v>
      </c>
      <c r="R1967" t="str">
        <v/>
      </c>
      <c r="S1967">
        <v>0</v>
      </c>
      <c r="T1967" t="str">
        <v>F-00000480</v>
      </c>
      <c r="U1967">
        <v>0</v>
      </c>
      <c r="V1967">
        <v>0</v>
      </c>
      <c r="W1967">
        <v>0</v>
      </c>
      <c r="X1967" t="str">
        <v/>
      </c>
    </row>
    <row r="1968">
      <c r="A1968" t="str">
        <v>AutoTable</v>
      </c>
      <c r="D1968" t="str">
        <v>00129</v>
      </c>
      <c r="E1968" t="str">
        <v>FEU DE LEZAY MORNAC 3x1.3G-8x1.4G 11 colis</v>
      </c>
      <c r="F1968" t="str">
        <v>ANCIENNES REFS</v>
      </c>
      <c r="G1968" t="str">
        <v/>
      </c>
      <c r="H1968" t="str">
        <v>COLOR STD</v>
      </c>
      <c r="I1968" t="str">
        <v>COLOR STD</v>
      </c>
      <c r="J1968">
        <v>0</v>
      </c>
      <c r="K1968" t="str">
        <v/>
      </c>
      <c r="L1968" t="str">
        <v/>
      </c>
      <c r="M1968" t="str">
        <v>FR</v>
      </c>
      <c r="N1968" t="str">
        <v/>
      </c>
      <c r="O1968" t="str">
        <v>1.3G</v>
      </c>
      <c r="P1968" t="str">
        <v/>
      </c>
      <c r="Q1968">
        <v>33.24</v>
      </c>
      <c r="R1968" t="str">
        <v/>
      </c>
      <c r="S1968">
        <v>0</v>
      </c>
      <c r="T1968" t="str">
        <v>F-00000480</v>
      </c>
      <c r="U1968">
        <v>0</v>
      </c>
      <c r="V1968">
        <v>0</v>
      </c>
      <c r="W1968">
        <v>0</v>
      </c>
      <c r="X1968" t="str">
        <v/>
      </c>
    </row>
    <row r="1969">
      <c r="A1969" t="str">
        <v>AutoTable</v>
      </c>
      <c r="D1969" t="str">
        <v>00130</v>
      </c>
      <c r="E1969" t="str">
        <v>FEU STPIERRE CHARTREUS PORCIEU 2x1.3G 2x1.4G 4coli</v>
      </c>
      <c r="F1969" t="str">
        <v>ANCIENNES REFS</v>
      </c>
      <c r="G1969" t="str">
        <v/>
      </c>
      <c r="H1969" t="str">
        <v>COLOR STD</v>
      </c>
      <c r="I1969" t="str">
        <v>COLOR STD</v>
      </c>
      <c r="J1969">
        <v>0</v>
      </c>
      <c r="K1969" t="str">
        <v/>
      </c>
      <c r="L1969" t="str">
        <v/>
      </c>
      <c r="M1969" t="str">
        <v>FR</v>
      </c>
      <c r="N1969" t="str">
        <v/>
      </c>
      <c r="O1969" t="str">
        <v>1.3G</v>
      </c>
      <c r="P1969" t="str">
        <v/>
      </c>
      <c r="Q1969">
        <v>10.25</v>
      </c>
      <c r="R1969" t="str">
        <v/>
      </c>
      <c r="S1969">
        <v>0</v>
      </c>
      <c r="T1969" t="str">
        <v>F-00000480</v>
      </c>
      <c r="U1969">
        <v>0</v>
      </c>
      <c r="V1969">
        <v>0</v>
      </c>
      <c r="W1969">
        <v>0</v>
      </c>
      <c r="X1969" t="str">
        <v/>
      </c>
    </row>
    <row r="1970">
      <c r="A1970" t="str">
        <v>AutoTable</v>
      </c>
      <c r="D1970" t="str">
        <v>01935-18</v>
      </c>
      <c r="E1970" t="str">
        <v>BATT.30MM 19 CPS BOMBETTES FILET D'OR AVEC TRONC</v>
      </c>
      <c r="F1970" t="str">
        <v>ANCIENNES REFS</v>
      </c>
      <c r="G1970" t="str">
        <v/>
      </c>
      <c r="H1970" t="str">
        <v>COLOR STD</v>
      </c>
      <c r="I1970" t="str">
        <v>COLOR STD</v>
      </c>
      <c r="J1970">
        <v>30</v>
      </c>
      <c r="K1970" t="str">
        <v>BOMBE</v>
      </c>
      <c r="L1970" t="str">
        <v>OR</v>
      </c>
      <c r="M1970" t="str">
        <v>CN</v>
      </c>
      <c r="N1970" t="str">
        <v>F3</v>
      </c>
      <c r="O1970" t="str">
        <v>1.4G</v>
      </c>
      <c r="P1970" t="str">
        <v>1008-F3-69245094</v>
      </c>
      <c r="Q1970">
        <v>0.39</v>
      </c>
      <c r="R1970" t="str">
        <v>30</v>
      </c>
      <c r="S1970">
        <v>25</v>
      </c>
      <c r="T1970" t="str">
        <v>F-00000114</v>
      </c>
      <c r="U1970">
        <v>0</v>
      </c>
      <c r="V1970">
        <v>0</v>
      </c>
      <c r="W1970">
        <v>0</v>
      </c>
      <c r="X1970" t="str">
        <v/>
      </c>
    </row>
    <row r="1971">
      <c r="A1971" t="str">
        <v>AutoTable</v>
      </c>
      <c r="D1971" t="str">
        <v>01935-36</v>
      </c>
      <c r="E1971" t="str">
        <v>BATT. 30 MM 19CPS FILET ARGT ET ROUGES ET TRONC</v>
      </c>
      <c r="F1971" t="str">
        <v>ANCIENNES REFS</v>
      </c>
      <c r="G1971" t="str">
        <v/>
      </c>
      <c r="H1971" t="str">
        <v>COLOR STD</v>
      </c>
      <c r="I1971" t="str">
        <v>COLOR STD</v>
      </c>
      <c r="J1971">
        <v>30</v>
      </c>
      <c r="K1971" t="str">
        <v/>
      </c>
      <c r="L1971" t="str">
        <v/>
      </c>
      <c r="M1971" t="str">
        <v>FR</v>
      </c>
      <c r="N1971" t="str">
        <v>F3</v>
      </c>
      <c r="O1971" t="str">
        <v>1.4G</v>
      </c>
      <c r="P1971" t="str">
        <v>1008-F3-69245094</v>
      </c>
      <c r="Q1971">
        <v>0.4275</v>
      </c>
      <c r="R1971" t="str">
        <v>30</v>
      </c>
      <c r="S1971">
        <v>25</v>
      </c>
      <c r="T1971" t="str">
        <v>F-00000480</v>
      </c>
      <c r="U1971">
        <v>0</v>
      </c>
      <c r="V1971">
        <v>0</v>
      </c>
      <c r="W1971">
        <v>0</v>
      </c>
      <c r="X1971" t="str">
        <v/>
      </c>
    </row>
    <row r="1972">
      <c r="A1972" t="str">
        <v>AutoTable</v>
      </c>
      <c r="D1972" t="str">
        <v>01935F</v>
      </c>
      <c r="E1972" t="str">
        <v>BATT. 30 MM 19 CPS BBETTES AVEC TRONC</v>
      </c>
      <c r="F1972" t="str">
        <v>ANCIENNES REFS</v>
      </c>
      <c r="G1972" t="str">
        <v/>
      </c>
      <c r="H1972" t="str">
        <v>COLOR STD</v>
      </c>
      <c r="I1972" t="str">
        <v>COLOR STD</v>
      </c>
      <c r="J1972">
        <v>30</v>
      </c>
      <c r="K1972" t="str">
        <v/>
      </c>
      <c r="L1972" t="str">
        <v/>
      </c>
      <c r="M1972" t="str">
        <v>CN</v>
      </c>
      <c r="N1972" t="str">
        <v/>
      </c>
      <c r="O1972" t="str">
        <v>1.3G</v>
      </c>
      <c r="P1972" t="str">
        <v/>
      </c>
      <c r="Q1972">
        <v>1.71</v>
      </c>
      <c r="R1972" t="str">
        <v>30</v>
      </c>
      <c r="S1972">
        <v>25</v>
      </c>
      <c r="T1972" t="str">
        <v>F-00000114</v>
      </c>
      <c r="U1972">
        <v>0</v>
      </c>
      <c r="V1972">
        <v>0</v>
      </c>
      <c r="W1972">
        <v>0</v>
      </c>
      <c r="X1972" t="str">
        <v/>
      </c>
    </row>
    <row r="1973">
      <c r="A1973" t="str">
        <v>AutoTable</v>
      </c>
      <c r="D1973" t="str">
        <v>04026-9</v>
      </c>
      <c r="E1973" t="str">
        <v>BATT DE 40 COMPACTS 25MM  (04028VE/04026A)</v>
      </c>
      <c r="F1973" t="str">
        <v>ANCIENNES REFS</v>
      </c>
      <c r="G1973" t="str">
        <v/>
      </c>
      <c r="H1973" t="str">
        <v>COLOR STD</v>
      </c>
      <c r="I1973" t="str">
        <v>COLOR STD</v>
      </c>
      <c r="J1973">
        <v>25</v>
      </c>
      <c r="K1973" t="str">
        <v/>
      </c>
      <c r="L1973" t="str">
        <v/>
      </c>
      <c r="M1973" t="str">
        <v>CN</v>
      </c>
      <c r="N1973" t="str">
        <v/>
      </c>
      <c r="O1973" t="str">
        <v>1.3G</v>
      </c>
      <c r="P1973" t="str">
        <v/>
      </c>
      <c r="Q1973">
        <v>0.55</v>
      </c>
      <c r="R1973" t="str">
        <v>30</v>
      </c>
      <c r="S1973">
        <v>25</v>
      </c>
      <c r="T1973" t="str">
        <v>F-00000344</v>
      </c>
      <c r="U1973">
        <v>0</v>
      </c>
      <c r="V1973">
        <v>6.55</v>
      </c>
      <c r="W1973">
        <v>0</v>
      </c>
      <c r="X1973" t="str">
        <v/>
      </c>
    </row>
    <row r="1974">
      <c r="A1974" t="str">
        <v>AutoTable</v>
      </c>
      <c r="D1974" t="str">
        <v>54017</v>
      </c>
      <c r="E1974" t="str">
        <v>BASE BOUQUET IDEE/EGLISE/GOLF</v>
      </c>
      <c r="F1974" t="str">
        <v>COLOR/STANDARD</v>
      </c>
      <c r="G1974" t="str">
        <v/>
      </c>
      <c r="H1974" t="str">
        <v>COLOR STD</v>
      </c>
      <c r="I1974" t="str">
        <v>COLOR STD</v>
      </c>
      <c r="J1974">
        <v>0</v>
      </c>
      <c r="K1974" t="str">
        <v/>
      </c>
      <c r="L1974" t="str">
        <v/>
      </c>
      <c r="M1974" t="str">
        <v>FR</v>
      </c>
      <c r="N1974" t="str">
        <v/>
      </c>
      <c r="O1974" t="str">
        <v>1.3G</v>
      </c>
      <c r="P1974" t="str">
        <v/>
      </c>
      <c r="Q1974">
        <v>0.613</v>
      </c>
      <c r="R1974" t="str">
        <v/>
      </c>
      <c r="S1974">
        <v>0</v>
      </c>
      <c r="T1974" t="str">
        <v>F-00000480</v>
      </c>
      <c r="U1974">
        <v>0</v>
      </c>
      <c r="V1974">
        <v>0</v>
      </c>
      <c r="W1974">
        <v>0</v>
      </c>
      <c r="X1974" t="str">
        <v/>
      </c>
    </row>
    <row r="1975">
      <c r="A1975" t="str">
        <v>AutoTable</v>
      </c>
      <c r="D1975" t="str">
        <v>54018</v>
      </c>
      <c r="E1975" t="str">
        <v>BASE BOUQUET FERME / LAC/ V.PIERRES</v>
      </c>
      <c r="F1975" t="str">
        <v>COLOR/STANDARD</v>
      </c>
      <c r="G1975" t="str">
        <v/>
      </c>
      <c r="H1975" t="str">
        <v>COLOR STD</v>
      </c>
      <c r="I1975" t="str">
        <v>COLOR STD</v>
      </c>
      <c r="J1975">
        <v>0</v>
      </c>
      <c r="K1975" t="str">
        <v/>
      </c>
      <c r="L1975" t="str">
        <v/>
      </c>
      <c r="M1975" t="str">
        <v>FR</v>
      </c>
      <c r="N1975" t="str">
        <v/>
      </c>
      <c r="O1975" t="str">
        <v>1.3G</v>
      </c>
      <c r="P1975" t="str">
        <v/>
      </c>
      <c r="Q1975">
        <v>1.374</v>
      </c>
      <c r="R1975" t="str">
        <v/>
      </c>
      <c r="S1975">
        <v>0</v>
      </c>
      <c r="T1975" t="str">
        <v>F-00000480</v>
      </c>
      <c r="U1975">
        <v>0</v>
      </c>
      <c r="V1975">
        <v>0</v>
      </c>
      <c r="W1975">
        <v>0</v>
      </c>
      <c r="X1975" t="str">
        <v/>
      </c>
    </row>
    <row r="1976">
      <c r="A1976" t="str">
        <v>AutoTable</v>
      </c>
      <c r="D1976" t="str">
        <v>54019</v>
      </c>
      <c r="E1976" t="str">
        <v>BASE BQT IDEE/EGLISE/GOLF</v>
      </c>
      <c r="F1976" t="str">
        <v>COLOR/STANDARD</v>
      </c>
      <c r="G1976" t="str">
        <v/>
      </c>
      <c r="H1976" t="str">
        <v>COLOR STD</v>
      </c>
      <c r="I1976" t="str">
        <v>COLOR STD</v>
      </c>
      <c r="J1976">
        <v>0</v>
      </c>
      <c r="K1976" t="str">
        <v/>
      </c>
      <c r="L1976" t="str">
        <v/>
      </c>
      <c r="M1976" t="str">
        <v>FR</v>
      </c>
      <c r="N1976" t="str">
        <v/>
      </c>
      <c r="O1976" t="str">
        <v>1.3G</v>
      </c>
      <c r="P1976" t="str">
        <v/>
      </c>
      <c r="Q1976">
        <v>0.636</v>
      </c>
      <c r="R1976" t="str">
        <v/>
      </c>
      <c r="S1976">
        <v>0</v>
      </c>
      <c r="T1976" t="str">
        <v>F-00000480</v>
      </c>
      <c r="U1976">
        <v>0</v>
      </c>
      <c r="V1976">
        <v>0</v>
      </c>
      <c r="W1976">
        <v>0</v>
      </c>
      <c r="X1976" t="str">
        <v/>
      </c>
    </row>
    <row r="1977">
      <c r="A1977" t="str">
        <v>AutoTable</v>
      </c>
      <c r="D1977" t="str">
        <v>54020</v>
      </c>
      <c r="E1977" t="str">
        <v>BOUQUET IDEE</v>
      </c>
      <c r="F1977" t="str">
        <v>COLOR/STANDARD</v>
      </c>
      <c r="G1977" t="str">
        <v/>
      </c>
      <c r="H1977" t="str">
        <v>COLOR STD</v>
      </c>
      <c r="I1977" t="str">
        <v>COLOR STD</v>
      </c>
      <c r="J1977">
        <v>0</v>
      </c>
      <c r="K1977" t="str">
        <v/>
      </c>
      <c r="L1977" t="str">
        <v/>
      </c>
      <c r="M1977" t="str">
        <v>FR</v>
      </c>
      <c r="N1977" t="str">
        <v/>
      </c>
      <c r="O1977" t="str">
        <v>1.3G</v>
      </c>
      <c r="P1977" t="str">
        <v/>
      </c>
      <c r="Q1977">
        <v>0.438</v>
      </c>
      <c r="R1977" t="str">
        <v/>
      </c>
      <c r="S1977">
        <v>0</v>
      </c>
      <c r="T1977" t="str">
        <v>F-00000480</v>
      </c>
      <c r="U1977">
        <v>0</v>
      </c>
      <c r="V1977">
        <v>0</v>
      </c>
      <c r="W1977">
        <v>0</v>
      </c>
      <c r="X1977" t="str">
        <v/>
      </c>
    </row>
    <row r="1978">
      <c r="A1978" t="str">
        <v>AutoTable</v>
      </c>
      <c r="D1978" t="str">
        <v>54021</v>
      </c>
      <c r="E1978" t="str">
        <v>BOUQUET EGLISE</v>
      </c>
      <c r="F1978" t="str">
        <v>COLOR/STANDARD</v>
      </c>
      <c r="G1978" t="str">
        <v/>
      </c>
      <c r="H1978" t="str">
        <v>COLOR STD</v>
      </c>
      <c r="I1978" t="str">
        <v>COLOR STD</v>
      </c>
      <c r="J1978">
        <v>0</v>
      </c>
      <c r="K1978" t="str">
        <v/>
      </c>
      <c r="L1978" t="str">
        <v/>
      </c>
      <c r="M1978" t="str">
        <v>FR</v>
      </c>
      <c r="N1978" t="str">
        <v/>
      </c>
      <c r="O1978" t="str">
        <v>1.3G</v>
      </c>
      <c r="P1978" t="str">
        <v/>
      </c>
      <c r="Q1978">
        <v>1.014</v>
      </c>
      <c r="R1978" t="str">
        <v/>
      </c>
      <c r="S1978">
        <v>0</v>
      </c>
      <c r="T1978" t="str">
        <v>F-00000480</v>
      </c>
      <c r="U1978">
        <v>0</v>
      </c>
      <c r="V1978">
        <v>0</v>
      </c>
      <c r="W1978">
        <v>0</v>
      </c>
      <c r="X1978" t="str">
        <v/>
      </c>
    </row>
    <row r="1979">
      <c r="A1979" t="str">
        <v>AutoTable</v>
      </c>
      <c r="D1979" t="str">
        <v>54022</v>
      </c>
      <c r="E1979" t="str">
        <v>BOUQUET GOLF</v>
      </c>
      <c r="F1979" t="str">
        <v>COLOR/STANDARD</v>
      </c>
      <c r="G1979" t="str">
        <v/>
      </c>
      <c r="H1979" t="str">
        <v>COLOR STD</v>
      </c>
      <c r="I1979" t="str">
        <v>COLOR STD</v>
      </c>
      <c r="J1979">
        <v>0</v>
      </c>
      <c r="K1979" t="str">
        <v/>
      </c>
      <c r="L1979" t="str">
        <v/>
      </c>
      <c r="M1979" t="str">
        <v>FR</v>
      </c>
      <c r="N1979" t="str">
        <v/>
      </c>
      <c r="O1979" t="str">
        <v>1.3G</v>
      </c>
      <c r="P1979" t="str">
        <v/>
      </c>
      <c r="Q1979">
        <v>1.579</v>
      </c>
      <c r="R1979" t="str">
        <v/>
      </c>
      <c r="S1979">
        <v>0</v>
      </c>
      <c r="T1979" t="str">
        <v>F-00000480</v>
      </c>
      <c r="U1979">
        <v>0</v>
      </c>
      <c r="V1979">
        <v>0</v>
      </c>
      <c r="W1979">
        <v>0</v>
      </c>
      <c r="X1979" t="str">
        <v/>
      </c>
    </row>
    <row r="1980">
      <c r="A1980" t="str">
        <v>AutoTable</v>
      </c>
      <c r="D1980" t="str">
        <v>54023</v>
      </c>
      <c r="E1980" t="str">
        <v>BOUQUET FERME</v>
      </c>
      <c r="F1980" t="str">
        <v>COLOR/STANDARD</v>
      </c>
      <c r="G1980" t="str">
        <v/>
      </c>
      <c r="H1980" t="str">
        <v>COLOR STD</v>
      </c>
      <c r="I1980" t="str">
        <v>COLOR STD</v>
      </c>
      <c r="J1980">
        <v>0</v>
      </c>
      <c r="K1980" t="str">
        <v/>
      </c>
      <c r="L1980" t="str">
        <v/>
      </c>
      <c r="M1980" t="str">
        <v>FR</v>
      </c>
      <c r="N1980" t="str">
        <v/>
      </c>
      <c r="O1980" t="str">
        <v>1.3G</v>
      </c>
      <c r="P1980" t="str">
        <v/>
      </c>
      <c r="Q1980">
        <v>1.907</v>
      </c>
      <c r="R1980" t="str">
        <v/>
      </c>
      <c r="S1980">
        <v>0</v>
      </c>
      <c r="T1980" t="str">
        <v>F-00000480</v>
      </c>
      <c r="U1980">
        <v>0</v>
      </c>
      <c r="V1980">
        <v>0</v>
      </c>
      <c r="W1980">
        <v>0</v>
      </c>
      <c r="X1980" t="str">
        <v/>
      </c>
    </row>
    <row r="1981">
      <c r="A1981" t="str">
        <v>AutoTable</v>
      </c>
      <c r="D1981" t="str">
        <v>54024</v>
      </c>
      <c r="E1981" t="str">
        <v>BOUQUET LAC</v>
      </c>
      <c r="F1981" t="str">
        <v>COLOR/STANDARD</v>
      </c>
      <c r="G1981" t="str">
        <v/>
      </c>
      <c r="H1981" t="str">
        <v>COLOR STD</v>
      </c>
      <c r="I1981" t="str">
        <v>COLOR STD</v>
      </c>
      <c r="J1981">
        <v>0</v>
      </c>
      <c r="K1981" t="str">
        <v/>
      </c>
      <c r="L1981" t="str">
        <v/>
      </c>
      <c r="M1981" t="str">
        <v>FR</v>
      </c>
      <c r="N1981" t="str">
        <v/>
      </c>
      <c r="O1981" t="str">
        <v>1.3G</v>
      </c>
      <c r="P1981" t="str">
        <v/>
      </c>
      <c r="Q1981">
        <v>2.037</v>
      </c>
      <c r="R1981" t="str">
        <v/>
      </c>
      <c r="S1981">
        <v>0</v>
      </c>
      <c r="T1981" t="str">
        <v>F-00000480</v>
      </c>
      <c r="U1981">
        <v>0</v>
      </c>
      <c r="V1981">
        <v>0</v>
      </c>
      <c r="W1981">
        <v>0</v>
      </c>
      <c r="X1981" t="str">
        <v/>
      </c>
    </row>
    <row r="1982">
      <c r="A1982" t="str">
        <v>AutoTable</v>
      </c>
      <c r="D1982" t="str">
        <v>54025</v>
      </c>
      <c r="E1982" t="str">
        <v>BOUQUET VIEILLES  PIERRES</v>
      </c>
      <c r="F1982" t="str">
        <v>COLOR/STANDARD</v>
      </c>
      <c r="G1982" t="str">
        <v/>
      </c>
      <c r="H1982" t="str">
        <v>COLOR STD</v>
      </c>
      <c r="I1982" t="str">
        <v>COLOR STD</v>
      </c>
      <c r="J1982">
        <v>0</v>
      </c>
      <c r="K1982" t="str">
        <v/>
      </c>
      <c r="L1982" t="str">
        <v/>
      </c>
      <c r="M1982" t="str">
        <v>FR</v>
      </c>
      <c r="N1982" t="str">
        <v/>
      </c>
      <c r="O1982" t="str">
        <v>1.3G</v>
      </c>
      <c r="P1982" t="str">
        <v/>
      </c>
      <c r="Q1982">
        <v>2.167</v>
      </c>
      <c r="R1982" t="str">
        <v/>
      </c>
      <c r="S1982">
        <v>0</v>
      </c>
      <c r="T1982" t="str">
        <v>F-00000480</v>
      </c>
      <c r="U1982">
        <v>0</v>
      </c>
      <c r="V1982">
        <v>0</v>
      </c>
      <c r="W1982">
        <v>0</v>
      </c>
      <c r="X1982" t="str">
        <v/>
      </c>
    </row>
    <row r="1983">
      <c r="A1983" t="str">
        <v>AutoTable</v>
      </c>
      <c r="D1983" t="str">
        <v>54026</v>
      </c>
      <c r="E1983" t="str">
        <v>BOUQUET MANOIR</v>
      </c>
      <c r="F1983" t="str">
        <v>COLOR/STANDARD</v>
      </c>
      <c r="G1983" t="str">
        <v/>
      </c>
      <c r="H1983" t="str">
        <v>COLOR STD</v>
      </c>
      <c r="I1983" t="str">
        <v>COLOR STD</v>
      </c>
      <c r="J1983">
        <v>0</v>
      </c>
      <c r="K1983" t="str">
        <v/>
      </c>
      <c r="L1983" t="str">
        <v/>
      </c>
      <c r="M1983" t="str">
        <v>FR</v>
      </c>
      <c r="N1983" t="str">
        <v/>
      </c>
      <c r="O1983" t="str">
        <v>1.3G</v>
      </c>
      <c r="P1983" t="str">
        <v/>
      </c>
      <c r="Q1983">
        <v>2.44</v>
      </c>
      <c r="R1983" t="str">
        <v/>
      </c>
      <c r="S1983">
        <v>0</v>
      </c>
      <c r="T1983" t="str">
        <v>F-00000480</v>
      </c>
      <c r="U1983">
        <v>0</v>
      </c>
      <c r="V1983">
        <v>0</v>
      </c>
      <c r="W1983">
        <v>0</v>
      </c>
      <c r="X1983" t="str">
        <v/>
      </c>
    </row>
    <row r="1984">
      <c r="A1984" t="str">
        <v>AutoTable</v>
      </c>
      <c r="D1984" t="str">
        <v>54027</v>
      </c>
      <c r="E1984" t="str">
        <v>BOUQUET FORET</v>
      </c>
      <c r="F1984" t="str">
        <v>COLOR/STANDARD</v>
      </c>
      <c r="G1984" t="str">
        <v/>
      </c>
      <c r="H1984" t="str">
        <v>COLOR STD</v>
      </c>
      <c r="I1984" t="str">
        <v>COLOR STD</v>
      </c>
      <c r="J1984">
        <v>0</v>
      </c>
      <c r="K1984" t="str">
        <v/>
      </c>
      <c r="L1984" t="str">
        <v/>
      </c>
      <c r="M1984" t="str">
        <v>FR</v>
      </c>
      <c r="N1984" t="str">
        <v/>
      </c>
      <c r="O1984" t="str">
        <v>1.3G</v>
      </c>
      <c r="P1984" t="str">
        <v/>
      </c>
      <c r="Q1984">
        <v>3.003</v>
      </c>
      <c r="R1984" t="str">
        <v/>
      </c>
      <c r="S1984">
        <v>0</v>
      </c>
      <c r="T1984" t="str">
        <v>F-00000480</v>
      </c>
      <c r="U1984">
        <v>0</v>
      </c>
      <c r="V1984">
        <v>0</v>
      </c>
      <c r="W1984">
        <v>0</v>
      </c>
      <c r="X1984" t="str">
        <v/>
      </c>
    </row>
    <row r="1985">
      <c r="A1985" t="str">
        <v>AutoTable</v>
      </c>
      <c r="D1985" t="str">
        <v>54028</v>
      </c>
      <c r="E1985" t="str">
        <v>BOUQUET MAIRIE</v>
      </c>
      <c r="F1985" t="str">
        <v>COLOR/STANDARD</v>
      </c>
      <c r="G1985" t="str">
        <v/>
      </c>
      <c r="H1985" t="str">
        <v>COLOR STD</v>
      </c>
      <c r="I1985" t="str">
        <v>COLOR STD</v>
      </c>
      <c r="J1985">
        <v>0</v>
      </c>
      <c r="K1985" t="str">
        <v/>
      </c>
      <c r="L1985" t="str">
        <v/>
      </c>
      <c r="M1985" t="str">
        <v>FR</v>
      </c>
      <c r="N1985" t="str">
        <v/>
      </c>
      <c r="O1985" t="str">
        <v>1.3G</v>
      </c>
      <c r="P1985" t="str">
        <v/>
      </c>
      <c r="Q1985">
        <v>3.388</v>
      </c>
      <c r="R1985" t="str">
        <v/>
      </c>
      <c r="S1985">
        <v>0</v>
      </c>
      <c r="T1985" t="str">
        <v>F-00000480</v>
      </c>
      <c r="U1985">
        <v>0</v>
      </c>
      <c r="V1985">
        <v>0</v>
      </c>
      <c r="W1985">
        <v>0</v>
      </c>
      <c r="X1985" t="str">
        <v/>
      </c>
    </row>
    <row r="1986">
      <c r="A1986" t="str">
        <v>AutoTable</v>
      </c>
      <c r="D1986" t="str">
        <v>54029</v>
      </c>
      <c r="E1986" t="str">
        <v>BOUQUET CHATEAU</v>
      </c>
      <c r="F1986" t="str">
        <v>COLOR/STANDARD</v>
      </c>
      <c r="G1986" t="str">
        <v/>
      </c>
      <c r="H1986" t="str">
        <v>COLOR STD</v>
      </c>
      <c r="I1986" t="str">
        <v>COLOR STD</v>
      </c>
      <c r="J1986">
        <v>0</v>
      </c>
      <c r="K1986" t="str">
        <v/>
      </c>
      <c r="L1986" t="str">
        <v/>
      </c>
      <c r="M1986" t="str">
        <v>FR</v>
      </c>
      <c r="N1986" t="str">
        <v/>
      </c>
      <c r="O1986" t="str">
        <v>1.3G</v>
      </c>
      <c r="P1986" t="str">
        <v/>
      </c>
      <c r="Q1986">
        <v>4.397</v>
      </c>
      <c r="R1986" t="str">
        <v/>
      </c>
      <c r="S1986">
        <v>0</v>
      </c>
      <c r="T1986" t="str">
        <v>F-00000480</v>
      </c>
      <c r="U1986">
        <v>0</v>
      </c>
      <c r="V1986">
        <v>0</v>
      </c>
      <c r="W1986">
        <v>0</v>
      </c>
      <c r="X1986" t="str">
        <v/>
      </c>
    </row>
    <row r="1987">
      <c r="A1987" t="str">
        <v>AutoTable</v>
      </c>
      <c r="D1987" t="str">
        <v>54030</v>
      </c>
      <c r="E1987" t="str">
        <v>BOUQUET  PALMERAIE</v>
      </c>
      <c r="F1987" t="str">
        <v>COLOR/STANDARD</v>
      </c>
      <c r="G1987" t="str">
        <v/>
      </c>
      <c r="H1987" t="str">
        <v>COLOR STD</v>
      </c>
      <c r="I1987" t="str">
        <v>COLOR STD</v>
      </c>
      <c r="J1987">
        <v>0</v>
      </c>
      <c r="K1987" t="str">
        <v/>
      </c>
      <c r="L1987" t="str">
        <v/>
      </c>
      <c r="M1987" t="str">
        <v>FR</v>
      </c>
      <c r="N1987" t="str">
        <v/>
      </c>
      <c r="O1987" t="str">
        <v>1.3G</v>
      </c>
      <c r="P1987" t="str">
        <v/>
      </c>
      <c r="Q1987">
        <v>5.411</v>
      </c>
      <c r="R1987" t="str">
        <v/>
      </c>
      <c r="S1987">
        <v>0</v>
      </c>
      <c r="T1987" t="str">
        <v>F-00000480</v>
      </c>
      <c r="U1987">
        <v>0</v>
      </c>
      <c r="V1987">
        <v>0</v>
      </c>
      <c r="W1987">
        <v>0</v>
      </c>
      <c r="X1987" t="str">
        <v/>
      </c>
    </row>
    <row r="1988">
      <c r="A1988" t="str">
        <v>AutoTable</v>
      </c>
      <c r="D1988" t="str">
        <v>GR10MO4</v>
      </c>
      <c r="E1988" t="str">
        <v>Grappe 100m motif</v>
      </c>
      <c r="F1988" t="str">
        <v>ANCIENNES REFS</v>
      </c>
      <c r="G1988" t="str">
        <v/>
      </c>
      <c r="H1988" t="str">
        <v>COLOR STD</v>
      </c>
      <c r="I1988" t="str">
        <v>COLOR STD</v>
      </c>
      <c r="J1988">
        <v>100</v>
      </c>
      <c r="K1988" t="str">
        <v>GEOMETRIE MOTIF</v>
      </c>
      <c r="L1988" t="str">
        <v/>
      </c>
      <c r="M1988" t="str">
        <v>FR</v>
      </c>
      <c r="N1988" t="str">
        <v/>
      </c>
      <c r="O1988" t="str">
        <v>1.3G</v>
      </c>
      <c r="P1988" t="str">
        <v>1008-F4-69246116/69252665</v>
      </c>
      <c r="Q1988">
        <v>1.355</v>
      </c>
      <c r="R1988" t="str">
        <v>20</v>
      </c>
      <c r="S1988">
        <v>100</v>
      </c>
      <c r="T1988" t="str">
        <v>F-00000480</v>
      </c>
      <c r="U1988">
        <v>0</v>
      </c>
      <c r="V1988">
        <v>24.63</v>
      </c>
      <c r="W1988">
        <v>0</v>
      </c>
      <c r="X1988" t="str">
        <v/>
      </c>
    </row>
    <row r="1989">
      <c r="A1989" t="str">
        <v>AutoTable</v>
      </c>
      <c r="D1989" t="str">
        <v>GR10YS5</v>
      </c>
      <c r="E1989" t="str">
        <v>GRAPPE Ø100 R5 ASSORTIES</v>
      </c>
      <c r="F1989" t="str">
        <v>ANCIENNES REFS</v>
      </c>
      <c r="G1989" t="str">
        <v/>
      </c>
      <c r="H1989" t="str">
        <v>COLOR STD</v>
      </c>
      <c r="I1989" t="str">
        <v>COLOR STD</v>
      </c>
      <c r="J1989">
        <v>100</v>
      </c>
      <c r="K1989" t="str">
        <v>MULTI EFFETS</v>
      </c>
      <c r="L1989" t="str">
        <v>MULTICOLORE</v>
      </c>
      <c r="M1989" t="str">
        <v>CN</v>
      </c>
      <c r="N1989" t="str">
        <v>F4</v>
      </c>
      <c r="O1989" t="str">
        <v>1.3G</v>
      </c>
      <c r="P1989" t="str">
        <v>1008-F4-69250665</v>
      </c>
      <c r="Q1989">
        <v>1.725</v>
      </c>
      <c r="R1989" t="str">
        <v>25</v>
      </c>
      <c r="S1989">
        <v>100</v>
      </c>
      <c r="T1989" t="str">
        <v>F-00000300</v>
      </c>
      <c r="U1989">
        <v>0</v>
      </c>
      <c r="V1989">
        <v>12.58333</v>
      </c>
      <c r="W1989">
        <v>0</v>
      </c>
      <c r="X1989" t="str">
        <v/>
      </c>
    </row>
    <row r="1990">
      <c r="A1990" t="str">
        <v>AutoTable</v>
      </c>
      <c r="D1990" t="str">
        <v>GR10ZS5</v>
      </c>
      <c r="E1990" t="str">
        <v>GRAPPE 100MM R5 ASSORTIES F4</v>
      </c>
      <c r="F1990" t="str">
        <v>ANCIENNES REFS</v>
      </c>
      <c r="G1990" t="str">
        <v/>
      </c>
      <c r="H1990" t="str">
        <v>COLOR STD</v>
      </c>
      <c r="I1990" t="str">
        <v>COLOR STD</v>
      </c>
      <c r="J1990">
        <v>100</v>
      </c>
      <c r="K1990" t="str">
        <v>MULTI EFFETS</v>
      </c>
      <c r="L1990" t="str">
        <v>MULTICOLORE</v>
      </c>
      <c r="M1990" t="str">
        <v>CN</v>
      </c>
      <c r="N1990" t="str">
        <v>F4</v>
      </c>
      <c r="O1990" t="str">
        <v>1.3G</v>
      </c>
      <c r="P1990" t="str">
        <v>1008-F4-69250665</v>
      </c>
      <c r="Q1990">
        <v>1.725</v>
      </c>
      <c r="R1990" t="str">
        <v>25</v>
      </c>
      <c r="S1990">
        <v>100</v>
      </c>
      <c r="T1990" t="str">
        <v>F-00000300</v>
      </c>
      <c r="U1990">
        <v>0</v>
      </c>
      <c r="V1990">
        <v>12.58333</v>
      </c>
      <c r="W1990">
        <v>0</v>
      </c>
      <c r="X1990" t="str">
        <v/>
      </c>
    </row>
    <row r="1991">
      <c r="A1991" t="str">
        <v>AutoTable</v>
      </c>
      <c r="D1991" t="str">
        <v>GR60ORB5</v>
      </c>
      <c r="E1991" t="str">
        <v>GRAPPE Ø60 MM R5 OR/BLEU</v>
      </c>
      <c r="F1991" t="str">
        <v>ANCIENNES REFS</v>
      </c>
      <c r="G1991" t="str">
        <v/>
      </c>
      <c r="H1991" t="str">
        <v>COLOR STD</v>
      </c>
      <c r="I1991" t="str">
        <v>COLOR STD</v>
      </c>
      <c r="J1991">
        <v>60</v>
      </c>
      <c r="K1991" t="str">
        <v>MULTI EFFETS</v>
      </c>
      <c r="L1991" t="str">
        <v>OR</v>
      </c>
      <c r="M1991" t="str">
        <v>CN</v>
      </c>
      <c r="N1991" t="str">
        <v>F4</v>
      </c>
      <c r="O1991" t="str">
        <v>1.3G</v>
      </c>
      <c r="P1991" t="str">
        <v>1008-F4-69253577</v>
      </c>
      <c r="Q1991">
        <v>0.425</v>
      </c>
      <c r="R1991" t="str">
        <v>25</v>
      </c>
      <c r="S1991">
        <v>60</v>
      </c>
      <c r="T1991" t="str">
        <v>F-00000300</v>
      </c>
      <c r="U1991">
        <v>0</v>
      </c>
      <c r="V1991">
        <v>0</v>
      </c>
      <c r="W1991">
        <v>0</v>
      </c>
      <c r="X1991" t="str">
        <v/>
      </c>
    </row>
    <row r="1992">
      <c r="A1992" t="str">
        <v>AutoTable</v>
      </c>
      <c r="D1992" t="str">
        <v>GR60RB5</v>
      </c>
      <c r="E1992" t="str">
        <v>GRAPPE Ø60 MM R5 OR/BLEU</v>
      </c>
      <c r="F1992" t="str">
        <v>ANCIENNES REFS</v>
      </c>
      <c r="G1992" t="str">
        <v/>
      </c>
      <c r="H1992" t="str">
        <v>COLOR STD</v>
      </c>
      <c r="I1992" t="str">
        <v>COLOR STD</v>
      </c>
      <c r="J1992">
        <v>60</v>
      </c>
      <c r="K1992" t="str">
        <v>MULTI EFFETS</v>
      </c>
      <c r="L1992" t="str">
        <v>OR</v>
      </c>
      <c r="M1992" t="str">
        <v>CN</v>
      </c>
      <c r="N1992" t="str">
        <v>F4</v>
      </c>
      <c r="O1992" t="str">
        <v>1.3G</v>
      </c>
      <c r="P1992" t="str">
        <v>1008-F4-69253577</v>
      </c>
      <c r="Q1992">
        <v>0.425</v>
      </c>
      <c r="R1992" t="str">
        <v>25</v>
      </c>
      <c r="S1992">
        <v>60</v>
      </c>
      <c r="T1992" t="str">
        <v>F-00000300</v>
      </c>
      <c r="U1992">
        <v>0</v>
      </c>
      <c r="V1992">
        <v>5.88244</v>
      </c>
      <c r="W1992">
        <v>0</v>
      </c>
      <c r="X1992" t="str">
        <v/>
      </c>
    </row>
    <row r="1993">
      <c r="A1993" t="str">
        <v>AutoTable</v>
      </c>
      <c r="D1993" t="str">
        <v>GR60Z5</v>
      </c>
      <c r="E1993" t="str">
        <v>GRAPPE Ø60 MM R5 ASSORTIES</v>
      </c>
      <c r="F1993" t="str">
        <v>ANCIENNES REFS</v>
      </c>
      <c r="G1993" t="str">
        <v/>
      </c>
      <c r="H1993" t="str">
        <v>COLOR STD</v>
      </c>
      <c r="I1993" t="str">
        <v>COLOR STD</v>
      </c>
      <c r="J1993">
        <v>60</v>
      </c>
      <c r="K1993" t="str">
        <v>MULTI EFFETS</v>
      </c>
      <c r="L1993" t="str">
        <v>MULTICOLORE</v>
      </c>
      <c r="M1993" t="str">
        <v>CN</v>
      </c>
      <c r="N1993" t="str">
        <v>F4</v>
      </c>
      <c r="O1993" t="str">
        <v>1.3G</v>
      </c>
      <c r="P1993" t="str">
        <v>1008-F4-69253577</v>
      </c>
      <c r="Q1993">
        <v>0.425</v>
      </c>
      <c r="R1993" t="str">
        <v>25</v>
      </c>
      <c r="S1993">
        <v>60</v>
      </c>
      <c r="T1993" t="str">
        <v>F-00000300</v>
      </c>
      <c r="U1993">
        <v>0</v>
      </c>
      <c r="V1993">
        <v>5.88244</v>
      </c>
      <c r="W1993">
        <v>0</v>
      </c>
      <c r="X1993" t="str">
        <v/>
      </c>
    </row>
    <row r="1994">
      <c r="A1994" t="str">
        <v>AutoTable</v>
      </c>
      <c r="D1994" t="str">
        <v>GR75JR5</v>
      </c>
      <c r="E1994" t="str">
        <v>GRAPPE Ø75 R5 JAUNE/ROUGE</v>
      </c>
      <c r="F1994" t="str">
        <v>ANCIENNES REFS</v>
      </c>
      <c r="G1994" t="str">
        <v/>
      </c>
      <c r="H1994" t="str">
        <v>COLOR STD</v>
      </c>
      <c r="I1994" t="str">
        <v>COLOR STD</v>
      </c>
      <c r="J1994">
        <v>75</v>
      </c>
      <c r="K1994" t="str">
        <v>MULTI EFFETS</v>
      </c>
      <c r="L1994" t="str">
        <v>JAUNE</v>
      </c>
      <c r="M1994" t="str">
        <v>CN</v>
      </c>
      <c r="N1994" t="str">
        <v>F4</v>
      </c>
      <c r="O1994" t="str">
        <v>1.3G</v>
      </c>
      <c r="P1994" t="str">
        <v>1008-F4-69252667</v>
      </c>
      <c r="Q1994">
        <v>0.7</v>
      </c>
      <c r="R1994" t="str">
        <v>25</v>
      </c>
      <c r="S1994">
        <v>75</v>
      </c>
      <c r="T1994" t="str">
        <v>F-00000300</v>
      </c>
      <c r="U1994">
        <v>0</v>
      </c>
      <c r="V1994">
        <v>7.19256</v>
      </c>
      <c r="W1994">
        <v>0</v>
      </c>
      <c r="X1994" t="str">
        <v/>
      </c>
    </row>
    <row r="1995">
      <c r="A1995" t="str">
        <v>AutoTable</v>
      </c>
      <c r="D1995" t="str">
        <v>R-BEUGNON-3</v>
      </c>
      <c r="E1995" t="str">
        <v>FEU BEUGON THIREUIL 2020 - 2 colis 1.3G</v>
      </c>
      <c r="F1995" t="str">
        <v>RETOUR FEUX  MORNAC</v>
      </c>
      <c r="G1995" t="str">
        <v/>
      </c>
      <c r="H1995" t="str">
        <v>COLOR STD</v>
      </c>
      <c r="I1995" t="str">
        <v>COLOR STD</v>
      </c>
      <c r="J1995">
        <v>0</v>
      </c>
      <c r="K1995" t="str">
        <v/>
      </c>
      <c r="L1995" t="str">
        <v/>
      </c>
      <c r="M1995" t="str">
        <v>FR</v>
      </c>
      <c r="N1995" t="str">
        <v/>
      </c>
      <c r="O1995" t="str">
        <v>1.3G</v>
      </c>
      <c r="P1995" t="str">
        <v/>
      </c>
      <c r="Q1995">
        <v>9.52</v>
      </c>
      <c r="R1995" t="str">
        <v/>
      </c>
      <c r="S1995">
        <v>0</v>
      </c>
      <c r="T1995" t="str">
        <v>F-00000480</v>
      </c>
      <c r="U1995">
        <v>1</v>
      </c>
      <c r="V1995">
        <v>0</v>
      </c>
      <c r="W1995">
        <v>0</v>
      </c>
      <c r="X1995" t="str">
        <v/>
      </c>
    </row>
    <row r="1996">
      <c r="A1996" t="str">
        <v>AutoTable</v>
      </c>
      <c r="D1996" t="str">
        <v>R-BOISPLAGE-3</v>
      </c>
      <c r="E1996" t="str">
        <v>RETOUR FEU BOIS PLAGE 2020 1.3G</v>
      </c>
      <c r="F1996" t="str">
        <v>RETOUR FEUX  MORNAC</v>
      </c>
      <c r="G1996" t="str">
        <v/>
      </c>
      <c r="H1996" t="str">
        <v>COLOR STD</v>
      </c>
      <c r="I1996" t="str">
        <v>COLOR STD</v>
      </c>
      <c r="J1996">
        <v>0</v>
      </c>
      <c r="K1996" t="str">
        <v/>
      </c>
      <c r="L1996" t="str">
        <v/>
      </c>
      <c r="M1996" t="str">
        <v>FR</v>
      </c>
      <c r="N1996" t="str">
        <v/>
      </c>
      <c r="O1996" t="str">
        <v>1.3G</v>
      </c>
      <c r="P1996" t="str">
        <v/>
      </c>
      <c r="Q1996">
        <v>48.36</v>
      </c>
      <c r="R1996" t="str">
        <v/>
      </c>
      <c r="S1996">
        <v>0</v>
      </c>
      <c r="T1996" t="str">
        <v>F-00000480</v>
      </c>
      <c r="U1996">
        <v>1</v>
      </c>
      <c r="V1996">
        <v>0</v>
      </c>
      <c r="W1996">
        <v>0</v>
      </c>
      <c r="X1996" t="str">
        <v/>
      </c>
    </row>
    <row r="1997">
      <c r="A1997" t="str">
        <v>AutoTable</v>
      </c>
      <c r="D1997" t="str">
        <v>R-BUTACHIMIE-3</v>
      </c>
      <c r="E1997" t="str">
        <v>RETOUR FEU BUTACHIMIE 2020 1,3G</v>
      </c>
      <c r="F1997" t="str">
        <v>RETOUR FEUX VALLOIS</v>
      </c>
      <c r="G1997" t="str">
        <v/>
      </c>
      <c r="H1997" t="str">
        <v>COLOR STD</v>
      </c>
      <c r="I1997" t="str">
        <v>COLOR STD</v>
      </c>
      <c r="J1997">
        <v>0</v>
      </c>
      <c r="K1997" t="str">
        <v/>
      </c>
      <c r="L1997" t="str">
        <v/>
      </c>
      <c r="M1997" t="str">
        <v>FR</v>
      </c>
      <c r="N1997" t="str">
        <v/>
      </c>
      <c r="O1997" t="str">
        <v>1.3G</v>
      </c>
      <c r="P1997" t="str">
        <v/>
      </c>
      <c r="Q1997">
        <v>0.52</v>
      </c>
      <c r="R1997" t="str">
        <v/>
      </c>
      <c r="S1997">
        <v>0</v>
      </c>
      <c r="T1997" t="str">
        <v>F-00000480</v>
      </c>
      <c r="U1997">
        <v>1</v>
      </c>
      <c r="V1997">
        <v>0</v>
      </c>
      <c r="W1997">
        <v>0</v>
      </c>
      <c r="X1997" t="str">
        <v/>
      </c>
    </row>
    <row r="1998">
      <c r="A1998" t="str">
        <v>AutoTable</v>
      </c>
      <c r="D1998" t="str">
        <v>RENFORT1</v>
      </c>
      <c r="E1998" t="str">
        <v>RENFORT 1</v>
      </c>
      <c r="F1998" t="str">
        <v>ANCIENNES REFS</v>
      </c>
      <c r="G1998" t="str">
        <v/>
      </c>
      <c r="H1998" t="str">
        <v>COLOR STD</v>
      </c>
      <c r="I1998" t="str">
        <v>COLOR STD</v>
      </c>
      <c r="J1998">
        <v>0</v>
      </c>
      <c r="K1998" t="str">
        <v/>
      </c>
      <c r="L1998" t="str">
        <v/>
      </c>
      <c r="M1998" t="str">
        <v>FR</v>
      </c>
      <c r="N1998" t="str">
        <v/>
      </c>
      <c r="O1998" t="str">
        <v>1.3G</v>
      </c>
      <c r="P1998" t="str">
        <v/>
      </c>
      <c r="Q1998">
        <v>0.187</v>
      </c>
      <c r="R1998" t="str">
        <v>30</v>
      </c>
      <c r="S1998">
        <v>0</v>
      </c>
      <c r="T1998" t="str">
        <v>F-00000480</v>
      </c>
      <c r="U1998">
        <v>0</v>
      </c>
      <c r="V1998">
        <v>0</v>
      </c>
      <c r="W1998">
        <v>0</v>
      </c>
      <c r="X1998" t="str">
        <v/>
      </c>
    </row>
    <row r="1999">
      <c r="A1999" t="str">
        <v>AutoTable</v>
      </c>
      <c r="D1999" t="str">
        <v>RENFORT19</v>
      </c>
      <c r="E1999" t="str">
        <v>RENFORT19</v>
      </c>
      <c r="F1999" t="str">
        <v>ANCIENNES REFS</v>
      </c>
      <c r="G1999" t="str">
        <v/>
      </c>
      <c r="H1999" t="str">
        <v>COLOR STD</v>
      </c>
      <c r="I1999" t="str">
        <v>COLOR STD</v>
      </c>
      <c r="J1999">
        <v>0</v>
      </c>
      <c r="K1999" t="str">
        <v/>
      </c>
      <c r="L1999" t="str">
        <v/>
      </c>
      <c r="M1999" t="str">
        <v>FR</v>
      </c>
      <c r="N1999" t="str">
        <v/>
      </c>
      <c r="O1999" t="str">
        <v>1.3G</v>
      </c>
      <c r="P1999" t="str">
        <v/>
      </c>
      <c r="Q1999">
        <v>1.425</v>
      </c>
      <c r="R1999" t="str">
        <v/>
      </c>
      <c r="S1999">
        <v>0</v>
      </c>
      <c r="T1999" t="str">
        <v>F-00000480</v>
      </c>
      <c r="U1999">
        <v>0</v>
      </c>
      <c r="V1999">
        <v>0</v>
      </c>
      <c r="W1999">
        <v>0</v>
      </c>
      <c r="X1999" t="str">
        <v/>
      </c>
    </row>
    <row r="2000">
      <c r="A2000" t="str">
        <v>AutoTable</v>
      </c>
      <c r="D2000" t="str">
        <v>RENFORT3</v>
      </c>
      <c r="E2000" t="str">
        <v>RENFORT 3</v>
      </c>
      <c r="F2000" t="str">
        <v>ANCIENNES REFS</v>
      </c>
      <c r="G2000" t="str">
        <v/>
      </c>
      <c r="H2000" t="str">
        <v>COLOR STD</v>
      </c>
      <c r="I2000" t="str">
        <v>COLOR STD</v>
      </c>
      <c r="J2000">
        <v>0</v>
      </c>
      <c r="K2000" t="str">
        <v/>
      </c>
      <c r="L2000" t="str">
        <v/>
      </c>
      <c r="M2000" t="str">
        <v>FR</v>
      </c>
      <c r="N2000" t="str">
        <v/>
      </c>
      <c r="O2000" t="str">
        <v>1.3G</v>
      </c>
      <c r="P2000" t="str">
        <v/>
      </c>
      <c r="Q2000">
        <v>0.38</v>
      </c>
      <c r="R2000" t="str">
        <v>30</v>
      </c>
      <c r="S2000">
        <v>0</v>
      </c>
      <c r="T2000" t="str">
        <v>F-00000480</v>
      </c>
      <c r="U2000">
        <v>0</v>
      </c>
      <c r="V2000">
        <v>0</v>
      </c>
      <c r="W2000">
        <v>0</v>
      </c>
      <c r="X2000" t="str">
        <v/>
      </c>
    </row>
    <row r="2001">
      <c r="A2001" t="str">
        <v>AutoTable</v>
      </c>
      <c r="D2001" t="str">
        <v>RENFORT30</v>
      </c>
      <c r="E2001" t="str">
        <v>GRAPPE 5 BBES ASSORTIES R3</v>
      </c>
      <c r="F2001" t="str">
        <v>ANCIENNES REFS</v>
      </c>
      <c r="G2001" t="str">
        <v/>
      </c>
      <c r="H2001" t="str">
        <v>COLOR STD</v>
      </c>
      <c r="I2001" t="str">
        <v>COLOR STD</v>
      </c>
      <c r="J2001">
        <v>0</v>
      </c>
      <c r="K2001" t="str">
        <v/>
      </c>
      <c r="L2001" t="str">
        <v/>
      </c>
      <c r="M2001" t="str">
        <v>FR</v>
      </c>
      <c r="N2001" t="str">
        <v/>
      </c>
      <c r="O2001" t="str">
        <v>1.3G</v>
      </c>
      <c r="P2001" t="str">
        <v/>
      </c>
      <c r="Q2001">
        <v>0.665</v>
      </c>
      <c r="R2001" t="str">
        <v>15</v>
      </c>
      <c r="S2001">
        <v>0</v>
      </c>
      <c r="T2001" t="str">
        <v>F-00000480</v>
      </c>
      <c r="U2001">
        <v>0</v>
      </c>
      <c r="V2001">
        <v>0</v>
      </c>
      <c r="W2001">
        <v>0</v>
      </c>
      <c r="X2001" t="str">
        <v/>
      </c>
    </row>
    <row r="2002">
      <c r="A2002" t="str">
        <v>AutoTable</v>
      </c>
      <c r="D2002" t="str">
        <v>RENFORT31</v>
      </c>
      <c r="E2002" t="str">
        <v>GRAPPE DE 5 BBES RETARDEE R3 EN-TETE 1S</v>
      </c>
      <c r="F2002" t="str">
        <v>ANCIENNES REFS</v>
      </c>
      <c r="G2002" t="str">
        <v/>
      </c>
      <c r="H2002" t="str">
        <v>COLOR STD</v>
      </c>
      <c r="I2002" t="str">
        <v>COLOR STD</v>
      </c>
      <c r="J2002">
        <v>0</v>
      </c>
      <c r="K2002" t="str">
        <v/>
      </c>
      <c r="L2002" t="str">
        <v/>
      </c>
      <c r="M2002" t="str">
        <v>FR</v>
      </c>
      <c r="N2002" t="str">
        <v/>
      </c>
      <c r="O2002" t="str">
        <v>1.3G</v>
      </c>
      <c r="P2002" t="str">
        <v/>
      </c>
      <c r="Q2002">
        <v>0.665</v>
      </c>
      <c r="R2002" t="str">
        <v/>
      </c>
      <c r="S2002">
        <v>0</v>
      </c>
      <c r="T2002" t="str">
        <v>F-00000480</v>
      </c>
      <c r="U2002">
        <v>0</v>
      </c>
      <c r="V2002">
        <v>0</v>
      </c>
      <c r="W2002">
        <v>0</v>
      </c>
      <c r="X2002" t="str">
        <v/>
      </c>
    </row>
    <row r="2003">
      <c r="A2003" t="str">
        <v>AutoTable</v>
      </c>
      <c r="D2003" t="str">
        <v>RENFORT32</v>
      </c>
      <c r="E2003" t="str">
        <v>GRAPPE DE 5 BBES RETARDEES 3S EN-TETE 2S</v>
      </c>
      <c r="F2003" t="str">
        <v>ANCIENNES REFS</v>
      </c>
      <c r="G2003" t="str">
        <v/>
      </c>
      <c r="H2003" t="str">
        <v>COLOR STD</v>
      </c>
      <c r="I2003" t="str">
        <v>COLOR STD</v>
      </c>
      <c r="J2003">
        <v>0</v>
      </c>
      <c r="K2003" t="str">
        <v/>
      </c>
      <c r="L2003" t="str">
        <v/>
      </c>
      <c r="M2003" t="str">
        <v>FR</v>
      </c>
      <c r="N2003" t="str">
        <v/>
      </c>
      <c r="O2003" t="str">
        <v>1.3G</v>
      </c>
      <c r="P2003" t="str">
        <v/>
      </c>
      <c r="Q2003">
        <v>0.665</v>
      </c>
      <c r="R2003" t="str">
        <v/>
      </c>
      <c r="S2003">
        <v>0</v>
      </c>
      <c r="T2003" t="str">
        <v>F-00000480</v>
      </c>
      <c r="U2003">
        <v>0</v>
      </c>
      <c r="V2003">
        <v>0</v>
      </c>
      <c r="W2003">
        <v>0</v>
      </c>
      <c r="X2003" t="str">
        <v/>
      </c>
    </row>
    <row r="2004">
      <c r="A2004" t="str">
        <v>AutoTable</v>
      </c>
      <c r="D2004" t="str">
        <v>RENFORT50</v>
      </c>
      <c r="E2004" t="str">
        <v>GRAPPE DE 5 BBES RETARDEE R5</v>
      </c>
      <c r="F2004" t="str">
        <v>ANCIENNES REFS</v>
      </c>
      <c r="G2004" t="str">
        <v/>
      </c>
      <c r="H2004" t="str">
        <v>COLOR STD</v>
      </c>
      <c r="I2004" t="str">
        <v>COLOR STD</v>
      </c>
      <c r="J2004">
        <v>0</v>
      </c>
      <c r="K2004" t="str">
        <v/>
      </c>
      <c r="L2004" t="str">
        <v/>
      </c>
      <c r="M2004" t="str">
        <v>FR</v>
      </c>
      <c r="N2004" t="str">
        <v/>
      </c>
      <c r="O2004" t="str">
        <v>1.3G</v>
      </c>
      <c r="P2004" t="str">
        <v/>
      </c>
      <c r="Q2004">
        <v>0.665</v>
      </c>
      <c r="R2004" t="str">
        <v/>
      </c>
      <c r="S2004">
        <v>0</v>
      </c>
      <c r="T2004" t="str">
        <v>F-00000480</v>
      </c>
      <c r="U2004">
        <v>0</v>
      </c>
      <c r="V2004">
        <v>0</v>
      </c>
      <c r="W2004">
        <v>0</v>
      </c>
      <c r="X2004" t="str">
        <v/>
      </c>
    </row>
    <row r="2005">
      <c r="A2005" t="str">
        <v>AutoTable</v>
      </c>
      <c r="D2005" t="str">
        <v>RENFORT52</v>
      </c>
      <c r="E2005" t="str">
        <v>GRAPPE DE 5 BBES RETARDEE EN R5 EN-TETE 2S</v>
      </c>
      <c r="F2005" t="str">
        <v>ANCIENNES REFS</v>
      </c>
      <c r="G2005" t="str">
        <v/>
      </c>
      <c r="H2005" t="str">
        <v>COLOR STD</v>
      </c>
      <c r="I2005" t="str">
        <v>COLOR STD</v>
      </c>
      <c r="J2005">
        <v>0</v>
      </c>
      <c r="K2005" t="str">
        <v/>
      </c>
      <c r="L2005" t="str">
        <v/>
      </c>
      <c r="M2005" t="str">
        <v>FR</v>
      </c>
      <c r="N2005" t="str">
        <v/>
      </c>
      <c r="O2005" t="str">
        <v>1.3G</v>
      </c>
      <c r="P2005" t="str">
        <v/>
      </c>
      <c r="Q2005">
        <v>0.665</v>
      </c>
      <c r="R2005" t="str">
        <v/>
      </c>
      <c r="S2005">
        <v>0</v>
      </c>
      <c r="T2005" t="str">
        <v>F-00000480</v>
      </c>
      <c r="U2005">
        <v>0</v>
      </c>
      <c r="V2005">
        <v>0</v>
      </c>
      <c r="W2005">
        <v>0</v>
      </c>
      <c r="X2005" t="str">
        <v/>
      </c>
    </row>
    <row r="2006">
      <c r="A2006" t="str">
        <v>AutoTable</v>
      </c>
      <c r="D2006" t="str">
        <v>RENFORT53</v>
      </c>
      <c r="E2006" t="str">
        <v>GRAPPE DE 5 BBES RETARDEE R5 EN TETE 3S</v>
      </c>
      <c r="F2006" t="str">
        <v>ANCIENNES REFS</v>
      </c>
      <c r="G2006" t="str">
        <v/>
      </c>
      <c r="H2006" t="str">
        <v>COLOR STD</v>
      </c>
      <c r="I2006" t="str">
        <v>COLOR STD</v>
      </c>
      <c r="J2006">
        <v>0</v>
      </c>
      <c r="K2006" t="str">
        <v/>
      </c>
      <c r="L2006" t="str">
        <v/>
      </c>
      <c r="M2006" t="str">
        <v>FR</v>
      </c>
      <c r="N2006" t="str">
        <v/>
      </c>
      <c r="O2006" t="str">
        <v>1.3G</v>
      </c>
      <c r="P2006" t="str">
        <v/>
      </c>
      <c r="Q2006">
        <v>0.665</v>
      </c>
      <c r="R2006" t="str">
        <v/>
      </c>
      <c r="S2006">
        <v>0</v>
      </c>
      <c r="T2006" t="str">
        <v>F-00000480</v>
      </c>
      <c r="U2006">
        <v>0</v>
      </c>
      <c r="V2006">
        <v>0</v>
      </c>
      <c r="W2006">
        <v>0</v>
      </c>
      <c r="X2006" t="str">
        <v/>
      </c>
    </row>
    <row r="2007">
      <c r="A2007" t="str">
        <v>AutoTable</v>
      </c>
      <c r="D2007" t="str">
        <v>R-GENOUILLE-3</v>
      </c>
      <c r="E2007" t="str">
        <v>RETOUR FEU GENOUILLE 2020 1,3G</v>
      </c>
      <c r="F2007" t="str">
        <v>RETOUR FEUX  MORNAC</v>
      </c>
      <c r="G2007" t="str">
        <v/>
      </c>
      <c r="H2007" t="str">
        <v>COLOR STD</v>
      </c>
      <c r="I2007" t="str">
        <v>COLOR STD</v>
      </c>
      <c r="J2007">
        <v>0</v>
      </c>
      <c r="K2007" t="str">
        <v/>
      </c>
      <c r="L2007" t="str">
        <v/>
      </c>
      <c r="M2007" t="str">
        <v>FR</v>
      </c>
      <c r="N2007" t="str">
        <v/>
      </c>
      <c r="O2007" t="str">
        <v>1.3G</v>
      </c>
      <c r="P2007" t="str">
        <v/>
      </c>
      <c r="Q2007">
        <v>12.46</v>
      </c>
      <c r="R2007" t="str">
        <v/>
      </c>
      <c r="S2007">
        <v>0</v>
      </c>
      <c r="T2007" t="str">
        <v>F-00000480</v>
      </c>
      <c r="U2007">
        <v>1</v>
      </c>
      <c r="V2007">
        <v>0</v>
      </c>
      <c r="W2007">
        <v>0</v>
      </c>
      <c r="X2007" t="str">
        <v/>
      </c>
    </row>
    <row r="2008">
      <c r="A2008" t="str">
        <v>AutoTable</v>
      </c>
      <c r="D2008" t="str">
        <v>R-MATHA-3</v>
      </c>
      <c r="E2008" t="str">
        <v>RETOUR FEU MATHA 2020 1.3G</v>
      </c>
      <c r="F2008" t="str">
        <v>RETOUR FEUX  MORNAC</v>
      </c>
      <c r="G2008" t="str">
        <v/>
      </c>
      <c r="H2008" t="str">
        <v>COLOR STD</v>
      </c>
      <c r="I2008" t="str">
        <v>COLOR STD</v>
      </c>
      <c r="J2008">
        <v>0</v>
      </c>
      <c r="K2008" t="str">
        <v/>
      </c>
      <c r="L2008" t="str">
        <v/>
      </c>
      <c r="M2008" t="str">
        <v>FR</v>
      </c>
      <c r="N2008" t="str">
        <v/>
      </c>
      <c r="O2008" t="str">
        <v>1.3G</v>
      </c>
      <c r="P2008" t="str">
        <v/>
      </c>
      <c r="Q2008">
        <v>16.68</v>
      </c>
      <c r="R2008" t="str">
        <v/>
      </c>
      <c r="S2008">
        <v>0</v>
      </c>
      <c r="T2008" t="str">
        <v>F-00000480</v>
      </c>
      <c r="U2008">
        <v>1</v>
      </c>
      <c r="V2008">
        <v>0</v>
      </c>
      <c r="W2008">
        <v>0</v>
      </c>
      <c r="X2008" t="str">
        <v/>
      </c>
    </row>
    <row r="2009">
      <c r="A2009" t="str">
        <v>AutoTable</v>
      </c>
      <c r="D2009" t="str">
        <v>R-STFRAIGNE-3</v>
      </c>
      <c r="E2009" t="str">
        <v>RETOUR FEU ST FRAIGNE 2020 1,3G</v>
      </c>
      <c r="F2009" t="str">
        <v>RETOUR FEUX  MORNAC</v>
      </c>
      <c r="G2009" t="str">
        <v/>
      </c>
      <c r="H2009" t="str">
        <v>COLOR STD</v>
      </c>
      <c r="I2009" t="str">
        <v>COLOR STD</v>
      </c>
      <c r="J2009">
        <v>0</v>
      </c>
      <c r="K2009" t="str">
        <v/>
      </c>
      <c r="L2009" t="str">
        <v/>
      </c>
      <c r="M2009" t="str">
        <v>FR</v>
      </c>
      <c r="N2009" t="str">
        <v/>
      </c>
      <c r="O2009" t="str">
        <v>1.3G</v>
      </c>
      <c r="P2009" t="str">
        <v/>
      </c>
      <c r="Q2009">
        <v>11.17</v>
      </c>
      <c r="R2009" t="str">
        <v/>
      </c>
      <c r="S2009">
        <v>0</v>
      </c>
      <c r="T2009" t="str">
        <v>F-00000480</v>
      </c>
      <c r="U2009">
        <v>1</v>
      </c>
      <c r="V2009">
        <v>0</v>
      </c>
      <c r="W2009">
        <v>0</v>
      </c>
      <c r="X2009" t="str">
        <v/>
      </c>
    </row>
    <row r="2010">
      <c r="A2010" t="str">
        <v>AutoTable</v>
      </c>
      <c r="D2010" t="str">
        <v>R-VIVIERARTAU-3</v>
      </c>
      <c r="E2010" t="str">
        <v>RETOUR FEU VIVIER SUR ARTAU 1,3G</v>
      </c>
      <c r="F2010" t="str">
        <v>RETOUR FEUX VALLOIS</v>
      </c>
      <c r="G2010" t="str">
        <v/>
      </c>
      <c r="H2010" t="str">
        <v>COLOR STD</v>
      </c>
      <c r="I2010" t="str">
        <v>COLOR STD</v>
      </c>
      <c r="J2010">
        <v>0</v>
      </c>
      <c r="K2010" t="str">
        <v/>
      </c>
      <c r="L2010" t="str">
        <v/>
      </c>
      <c r="M2010" t="str">
        <v>FR</v>
      </c>
      <c r="N2010" t="str">
        <v/>
      </c>
      <c r="O2010" t="str">
        <v>1.3G</v>
      </c>
      <c r="P2010" t="str">
        <v/>
      </c>
      <c r="Q2010">
        <v>10.65</v>
      </c>
      <c r="R2010" t="str">
        <v/>
      </c>
      <c r="S2010">
        <v>0</v>
      </c>
      <c r="T2010" t="str">
        <v>F-00000480</v>
      </c>
      <c r="U2010">
        <v>1</v>
      </c>
      <c r="V2010">
        <v>0</v>
      </c>
      <c r="W2010">
        <v>0</v>
      </c>
      <c r="X2010" t="str">
        <v/>
      </c>
    </row>
    <row r="2011">
      <c r="A2011" t="str">
        <v>AutoTable</v>
      </c>
      <c r="D2011" t="str">
        <v>01935-08</v>
      </c>
      <c r="E2011" t="str">
        <v>BATT.30MM 19 CPS BOMBETTES MULTICOLORES</v>
      </c>
      <c r="F2011" t="str">
        <v>ANCIENNES REFS</v>
      </c>
      <c r="G2011" t="str">
        <v/>
      </c>
      <c r="H2011" t="str">
        <v>COLOR STD</v>
      </c>
      <c r="I2011" t="str">
        <v>COLOR STD</v>
      </c>
      <c r="J2011">
        <v>30</v>
      </c>
      <c r="K2011" t="str">
        <v/>
      </c>
      <c r="L2011" t="str">
        <v/>
      </c>
      <c r="M2011" t="str">
        <v>FR</v>
      </c>
      <c r="N2011" t="str">
        <v>F3</v>
      </c>
      <c r="O2011" t="str">
        <v>1.4G</v>
      </c>
      <c r="P2011" t="str">
        <v>1008-F3-69245094</v>
      </c>
      <c r="Q2011">
        <v>0.4275</v>
      </c>
      <c r="R2011" t="str">
        <v>30</v>
      </c>
      <c r="S2011">
        <v>25</v>
      </c>
      <c r="T2011" t="str">
        <v>F-00000480</v>
      </c>
      <c r="U2011">
        <v>0</v>
      </c>
      <c r="V2011">
        <v>0</v>
      </c>
      <c r="W2011">
        <v>0</v>
      </c>
      <c r="X2011" t="str">
        <v/>
      </c>
    </row>
    <row r="2012">
      <c r="A2012" t="str">
        <v>AutoTable</v>
      </c>
      <c r="D2012" t="str">
        <v>01935-17</v>
      </c>
      <c r="E2012" t="str">
        <v>BATT.30MM 19 CPS BOMBETTES F. BLANC AVEC TRONC</v>
      </c>
      <c r="F2012" t="str">
        <v>ANCIENNES REFS</v>
      </c>
      <c r="G2012" t="str">
        <v/>
      </c>
      <c r="H2012" t="str">
        <v>COLOR STD</v>
      </c>
      <c r="I2012" t="str">
        <v>COLOR STD</v>
      </c>
      <c r="J2012">
        <v>30</v>
      </c>
      <c r="K2012" t="str">
        <v>BOMBE</v>
      </c>
      <c r="L2012" t="str">
        <v>FRISSON</v>
      </c>
      <c r="M2012" t="str">
        <v>CN</v>
      </c>
      <c r="N2012" t="str">
        <v>F3</v>
      </c>
      <c r="O2012" t="str">
        <v>1.4G</v>
      </c>
      <c r="P2012" t="str">
        <v>1008-F3-69245094</v>
      </c>
      <c r="Q2012">
        <v>0.428</v>
      </c>
      <c r="R2012" t="str">
        <v>30</v>
      </c>
      <c r="S2012">
        <v>25</v>
      </c>
      <c r="T2012" t="str">
        <v>F-00000114</v>
      </c>
      <c r="U2012">
        <v>0</v>
      </c>
      <c r="V2012">
        <v>0</v>
      </c>
      <c r="W2012">
        <v>0</v>
      </c>
      <c r="X2012" t="str">
        <v/>
      </c>
    </row>
    <row r="2013">
      <c r="A2013" t="str">
        <v>AutoTable</v>
      </c>
      <c r="D2013" t="str">
        <v>01935-30</v>
      </c>
      <c r="E2013" t="str">
        <v>BATT.30MM 19 CPS BOMBETTES ASSORTIES</v>
      </c>
      <c r="F2013" t="str">
        <v>ANCIENNES REFS</v>
      </c>
      <c r="G2013" t="str">
        <v/>
      </c>
      <c r="H2013" t="str">
        <v>COLOR STD</v>
      </c>
      <c r="I2013" t="str">
        <v>COLOR STD</v>
      </c>
      <c r="J2013">
        <v>30</v>
      </c>
      <c r="K2013" t="str">
        <v>BOMBE</v>
      </c>
      <c r="L2013" t="str">
        <v>MULTICOLORE</v>
      </c>
      <c r="M2013" t="str">
        <v>CN</v>
      </c>
      <c r="N2013" t="str">
        <v>F3</v>
      </c>
      <c r="O2013" t="str">
        <v>1.4G</v>
      </c>
      <c r="P2013" t="str">
        <v>1003-F3-69245094</v>
      </c>
      <c r="Q2013">
        <v>0.409</v>
      </c>
      <c r="R2013" t="str">
        <v>30</v>
      </c>
      <c r="S2013">
        <v>25</v>
      </c>
      <c r="T2013" t="str">
        <v>F-00000114</v>
      </c>
      <c r="U2013">
        <v>0</v>
      </c>
      <c r="V2013">
        <v>0</v>
      </c>
      <c r="W2013">
        <v>0</v>
      </c>
      <c r="X2013" t="str">
        <v/>
      </c>
    </row>
    <row r="2014">
      <c r="A2014" t="str">
        <v>AutoTable</v>
      </c>
      <c r="D2014" t="str">
        <v>01935-35</v>
      </c>
      <c r="E2014" t="str">
        <v>BATT. 30  MM 19 CPS BOMBETTES FILET D'OR ET VERT</v>
      </c>
      <c r="F2014" t="str">
        <v>ANCIENNES REFS</v>
      </c>
      <c r="G2014" t="str">
        <v/>
      </c>
      <c r="H2014" t="str">
        <v>COLOR STD</v>
      </c>
      <c r="I2014" t="str">
        <v>COLOR STD</v>
      </c>
      <c r="J2014">
        <v>30</v>
      </c>
      <c r="K2014" t="str">
        <v>BOMBE</v>
      </c>
      <c r="L2014" t="str">
        <v>OR</v>
      </c>
      <c r="M2014" t="str">
        <v>CN</v>
      </c>
      <c r="N2014" t="str">
        <v>F3</v>
      </c>
      <c r="O2014" t="str">
        <v>1.4G</v>
      </c>
      <c r="P2014" t="str">
        <v>1008-F3-69245094</v>
      </c>
      <c r="Q2014">
        <v>0.428</v>
      </c>
      <c r="R2014" t="str">
        <v>30</v>
      </c>
      <c r="S2014">
        <v>25</v>
      </c>
      <c r="T2014" t="str">
        <v>F-00000114</v>
      </c>
      <c r="U2014">
        <v>0</v>
      </c>
      <c r="V2014">
        <v>0</v>
      </c>
      <c r="W2014">
        <v>0</v>
      </c>
      <c r="X2014" t="str">
        <v/>
      </c>
    </row>
    <row r="2015">
      <c r="A2015" t="str">
        <v>AutoTable</v>
      </c>
      <c r="D2015" t="str">
        <v>01935G</v>
      </c>
      <c r="E2015" t="str">
        <v>BATT. 30 MM 19 CPS BBETTES AVEC TRONC</v>
      </c>
      <c r="F2015" t="str">
        <v>ANCIENNES REFS</v>
      </c>
      <c r="G2015" t="str">
        <v/>
      </c>
      <c r="H2015" t="str">
        <v>COLOR STD</v>
      </c>
      <c r="I2015" t="str">
        <v>COLOR STD</v>
      </c>
      <c r="J2015">
        <v>30</v>
      </c>
      <c r="K2015" t="str">
        <v/>
      </c>
      <c r="L2015" t="str">
        <v/>
      </c>
      <c r="M2015" t="str">
        <v>CN</v>
      </c>
      <c r="N2015" t="str">
        <v/>
      </c>
      <c r="O2015" t="str">
        <v>1.4G</v>
      </c>
      <c r="P2015" t="str">
        <v/>
      </c>
      <c r="Q2015">
        <v>0.42</v>
      </c>
      <c r="R2015" t="str">
        <v>30</v>
      </c>
      <c r="S2015">
        <v>25</v>
      </c>
      <c r="T2015" t="str">
        <v>F-00000234</v>
      </c>
      <c r="U2015">
        <v>0</v>
      </c>
      <c r="V2015">
        <v>3.89374</v>
      </c>
      <c r="W2015">
        <v>0</v>
      </c>
      <c r="X2015" t="str">
        <v/>
      </c>
    </row>
    <row r="2016">
      <c r="A2016" t="str">
        <v>AutoTable</v>
      </c>
      <c r="D2016" t="str">
        <v>01935H</v>
      </c>
      <c r="E2016" t="str">
        <v>BATT. 30 MM 19 CPS BBETTES AVEC TRONC</v>
      </c>
      <c r="F2016" t="str">
        <v>ANCIENNES REFS</v>
      </c>
      <c r="G2016" t="str">
        <v/>
      </c>
      <c r="H2016" t="str">
        <v>COLOR STD</v>
      </c>
      <c r="I2016" t="str">
        <v>COLOR STD</v>
      </c>
      <c r="J2016">
        <v>30</v>
      </c>
      <c r="K2016" t="str">
        <v/>
      </c>
      <c r="L2016" t="str">
        <v/>
      </c>
      <c r="M2016" t="str">
        <v>CN</v>
      </c>
      <c r="N2016" t="str">
        <v/>
      </c>
      <c r="O2016" t="str">
        <v>1.4G</v>
      </c>
      <c r="P2016" t="str">
        <v/>
      </c>
      <c r="Q2016">
        <v>0.42</v>
      </c>
      <c r="R2016" t="str">
        <v>30</v>
      </c>
      <c r="S2016">
        <v>25</v>
      </c>
      <c r="T2016" t="str">
        <v>F-00000234</v>
      </c>
      <c r="U2016">
        <v>0</v>
      </c>
      <c r="V2016">
        <v>4.16307</v>
      </c>
      <c r="W2016">
        <v>0</v>
      </c>
      <c r="X2016" t="str">
        <v/>
      </c>
    </row>
    <row r="2017">
      <c r="A2017" t="str">
        <v>AutoTable</v>
      </c>
      <c r="D2017" t="str">
        <v>04026-11</v>
      </c>
      <c r="E2017" t="str">
        <v>BATT DE 40 COUPS 25MM (04026VE/04028BTB)</v>
      </c>
      <c r="F2017" t="str">
        <v>ANCIENNES REFS</v>
      </c>
      <c r="G2017" t="str">
        <v/>
      </c>
      <c r="H2017" t="str">
        <v>COLOR STD</v>
      </c>
      <c r="I2017" t="str">
        <v>COLOR STD</v>
      </c>
      <c r="J2017">
        <v>25</v>
      </c>
      <c r="K2017" t="str">
        <v/>
      </c>
      <c r="L2017" t="str">
        <v/>
      </c>
      <c r="M2017" t="str">
        <v>CN</v>
      </c>
      <c r="N2017" t="str">
        <v/>
      </c>
      <c r="O2017" t="str">
        <v>1.4G</v>
      </c>
      <c r="P2017" t="str">
        <v/>
      </c>
      <c r="Q2017">
        <v>0.55</v>
      </c>
      <c r="R2017" t="str">
        <v>30</v>
      </c>
      <c r="S2017">
        <v>25</v>
      </c>
      <c r="T2017" t="str">
        <v>F-00000234</v>
      </c>
      <c r="U2017">
        <v>0</v>
      </c>
      <c r="V2017">
        <v>5.88736</v>
      </c>
      <c r="W2017">
        <v>0</v>
      </c>
      <c r="X2017" t="str">
        <v/>
      </c>
    </row>
    <row r="2018">
      <c r="A2018" t="str">
        <v>AutoTable</v>
      </c>
      <c r="D2018" t="str">
        <v>04026-12</v>
      </c>
      <c r="E2018" t="str">
        <v>BATT DE 40 COUPS DE  25MM (04026FO/04028CB)</v>
      </c>
      <c r="F2018" t="str">
        <v>ANCIENNES REFS</v>
      </c>
      <c r="G2018" t="str">
        <v/>
      </c>
      <c r="H2018" t="str">
        <v>COLOR STD</v>
      </c>
      <c r="I2018" t="str">
        <v>COLOR STD</v>
      </c>
      <c r="J2018">
        <v>25</v>
      </c>
      <c r="K2018" t="str">
        <v/>
      </c>
      <c r="L2018" t="str">
        <v/>
      </c>
      <c r="M2018" t="str">
        <v>CN</v>
      </c>
      <c r="N2018" t="str">
        <v/>
      </c>
      <c r="O2018" t="str">
        <v>1.4G</v>
      </c>
      <c r="P2018" t="str">
        <v/>
      </c>
      <c r="Q2018">
        <v>0.55</v>
      </c>
      <c r="R2018" t="str">
        <v>30</v>
      </c>
      <c r="S2018">
        <v>25</v>
      </c>
      <c r="T2018" t="str">
        <v>F-00000234</v>
      </c>
      <c r="U2018">
        <v>0</v>
      </c>
      <c r="V2018">
        <v>5.54223</v>
      </c>
      <c r="W2018">
        <v>0</v>
      </c>
      <c r="X2018" t="str">
        <v/>
      </c>
    </row>
    <row r="2019">
      <c r="A2019" t="str">
        <v>AutoTable</v>
      </c>
      <c r="D2019" t="str">
        <v>04026-14</v>
      </c>
      <c r="E2019" t="str">
        <v>BATT DE 40 COUPS 25MM (04026O/04025B)</v>
      </c>
      <c r="F2019" t="str">
        <v>ANCIENNES REFS</v>
      </c>
      <c r="G2019" t="str">
        <v/>
      </c>
      <c r="H2019" t="str">
        <v>COLOR STD</v>
      </c>
      <c r="I2019" t="str">
        <v>COLOR STD</v>
      </c>
      <c r="J2019">
        <v>25</v>
      </c>
      <c r="K2019" t="str">
        <v/>
      </c>
      <c r="L2019" t="str">
        <v/>
      </c>
      <c r="M2019" t="str">
        <v>CN</v>
      </c>
      <c r="N2019" t="str">
        <v/>
      </c>
      <c r="O2019" t="str">
        <v>1.4G</v>
      </c>
      <c r="P2019" t="str">
        <v/>
      </c>
      <c r="Q2019">
        <v>0.55</v>
      </c>
      <c r="R2019" t="str">
        <v>30</v>
      </c>
      <c r="S2019">
        <v>25</v>
      </c>
      <c r="T2019" t="str">
        <v>F-00000234</v>
      </c>
      <c r="U2019">
        <v>0</v>
      </c>
      <c r="V2019">
        <v>5.88736</v>
      </c>
      <c r="W2019">
        <v>0</v>
      </c>
      <c r="X2019" t="str">
        <v/>
      </c>
    </row>
    <row r="2020">
      <c r="A2020" t="str">
        <v>AutoTable</v>
      </c>
      <c r="D2020" t="str">
        <v>04026-15</v>
      </c>
      <c r="E2020" t="str">
        <v>BATT DE 40 COUPS 25MM (04028M/04026CB)</v>
      </c>
      <c r="F2020" t="str">
        <v>OPPORTUNITE</v>
      </c>
      <c r="G2020" t="str">
        <v/>
      </c>
      <c r="H2020" t="str">
        <v>COLOR STD</v>
      </c>
      <c r="I2020" t="str">
        <v>COLOR STD</v>
      </c>
      <c r="J2020">
        <v>25</v>
      </c>
      <c r="K2020" t="str">
        <v>MULTI EFFETS</v>
      </c>
      <c r="L2020" t="str">
        <v>ASSORTI</v>
      </c>
      <c r="M2020" t="str">
        <v>CN</v>
      </c>
      <c r="N2020" t="str">
        <v>F3</v>
      </c>
      <c r="O2020" t="str">
        <v>1.4G</v>
      </c>
      <c r="P2020" t="str">
        <v>1008-F3-692486/03/07</v>
      </c>
      <c r="Q2020">
        <v>0.55</v>
      </c>
      <c r="R2020" t="str">
        <v>30</v>
      </c>
      <c r="S2020">
        <v>25</v>
      </c>
      <c r="T2020" t="str">
        <v>F-00000234</v>
      </c>
      <c r="U2020">
        <v>46</v>
      </c>
      <c r="V2020">
        <v>6.43667</v>
      </c>
      <c r="W2020">
        <v>12</v>
      </c>
      <c r="X2020" t="str">
        <v/>
      </c>
    </row>
    <row r="2021">
      <c r="A2021" t="str">
        <v>AutoTable</v>
      </c>
      <c r="D2021" t="str">
        <v>04026-7</v>
      </c>
      <c r="E2021" t="str">
        <v>BATT 40 COUPS 25 MM 04026V/04025FO/04028J/04026FB</v>
      </c>
      <c r="F2021" t="str">
        <v>ANCIENNES REFS</v>
      </c>
      <c r="G2021" t="str">
        <v/>
      </c>
      <c r="H2021" t="str">
        <v>COLOR STD</v>
      </c>
      <c r="I2021" t="str">
        <v>COLOR STD</v>
      </c>
      <c r="J2021">
        <v>25</v>
      </c>
      <c r="K2021" t="str">
        <v/>
      </c>
      <c r="L2021" t="str">
        <v/>
      </c>
      <c r="M2021" t="str">
        <v>CN</v>
      </c>
      <c r="N2021" t="str">
        <v>C3</v>
      </c>
      <c r="O2021" t="str">
        <v>1.4G</v>
      </c>
      <c r="P2021" t="str">
        <v/>
      </c>
      <c r="Q2021">
        <v>0.55</v>
      </c>
      <c r="R2021" t="str">
        <v>30</v>
      </c>
      <c r="S2021">
        <v>25</v>
      </c>
      <c r="T2021" t="str">
        <v>F-00000344</v>
      </c>
      <c r="U2021">
        <v>0</v>
      </c>
      <c r="V2021">
        <v>6.59</v>
      </c>
      <c r="W2021">
        <v>0</v>
      </c>
      <c r="X2021" t="str">
        <v/>
      </c>
    </row>
    <row r="2022">
      <c r="A2022" t="str">
        <v>AutoTable</v>
      </c>
      <c r="D2022" t="str">
        <v>04026-8</v>
      </c>
      <c r="E2022" t="str">
        <v>BATT DE 40 COUPS DE  25MM (04026O/04028TB)</v>
      </c>
      <c r="F2022" t="str">
        <v>ANCIENNES REFS</v>
      </c>
      <c r="G2022" t="str">
        <v/>
      </c>
      <c r="H2022" t="str">
        <v>COLOR STD</v>
      </c>
      <c r="I2022" t="str">
        <v>COLOR STD</v>
      </c>
      <c r="J2022">
        <v>25</v>
      </c>
      <c r="K2022" t="str">
        <v/>
      </c>
      <c r="L2022" t="str">
        <v/>
      </c>
      <c r="M2022" t="str">
        <v>CN</v>
      </c>
      <c r="N2022" t="str">
        <v/>
      </c>
      <c r="O2022" t="str">
        <v>1.4G</v>
      </c>
      <c r="P2022" t="str">
        <v/>
      </c>
      <c r="Q2022">
        <v>0.55</v>
      </c>
      <c r="R2022" t="str">
        <v>30</v>
      </c>
      <c r="S2022">
        <v>25</v>
      </c>
      <c r="T2022" t="str">
        <v>F-00000344</v>
      </c>
      <c r="U2022">
        <v>0</v>
      </c>
      <c r="V2022">
        <v>6.55</v>
      </c>
      <c r="W2022">
        <v>0</v>
      </c>
      <c r="X2022" t="str">
        <v/>
      </c>
    </row>
    <row r="2023">
      <c r="A2023" t="str">
        <v>AutoTable</v>
      </c>
      <c r="D2023" t="str">
        <v>B24220</v>
      </c>
      <c r="E2023" t="str">
        <v>ETOILES D'ARGENT</v>
      </c>
      <c r="F2023" t="str">
        <v>COLOR/STANDARD</v>
      </c>
      <c r="G2023" t="str">
        <v/>
      </c>
      <c r="H2023" t="str">
        <v>COLOR STD</v>
      </c>
      <c r="I2023" t="str">
        <v>COLOR STD</v>
      </c>
      <c r="J2023">
        <v>12</v>
      </c>
      <c r="K2023" t="str">
        <v>MULTI EFFETS</v>
      </c>
      <c r="L2023" t="str">
        <v>ASSORTI</v>
      </c>
      <c r="M2023" t="str">
        <v>FR</v>
      </c>
      <c r="N2023" t="str">
        <v>F2</v>
      </c>
      <c r="O2023" t="str">
        <v>1.4G</v>
      </c>
      <c r="P2023" t="str">
        <v>1008-F2-69248744</v>
      </c>
      <c r="Q2023">
        <v>4.352</v>
      </c>
      <c r="R2023" t="str">
        <v>35</v>
      </c>
      <c r="S2023">
        <v>25</v>
      </c>
      <c r="T2023" t="str">
        <v>F-00000480</v>
      </c>
      <c r="U2023">
        <v>0</v>
      </c>
      <c r="V2023">
        <v>0</v>
      </c>
      <c r="W2023">
        <v>0</v>
      </c>
      <c r="X2023" t="str">
        <v/>
      </c>
    </row>
    <row r="2024">
      <c r="A2024" t="str">
        <v>AutoTable</v>
      </c>
      <c r="D2024" t="str">
        <v>B24221</v>
      </c>
      <c r="E2024" t="str">
        <v>BATTERIE  SCINTILLANTE</v>
      </c>
      <c r="F2024" t="str">
        <v>COLOR/STANDARD</v>
      </c>
      <c r="G2024" t="str">
        <v/>
      </c>
      <c r="H2024" t="str">
        <v>COLOR STD</v>
      </c>
      <c r="I2024" t="str">
        <v>COLOR STD</v>
      </c>
      <c r="J2024">
        <v>20</v>
      </c>
      <c r="K2024" t="str">
        <v>MULTI EFFETS</v>
      </c>
      <c r="L2024" t="str">
        <v>ASSORTI</v>
      </c>
      <c r="M2024" t="str">
        <v>FR</v>
      </c>
      <c r="N2024" t="str">
        <v>F2</v>
      </c>
      <c r="O2024" t="str">
        <v>1.4G</v>
      </c>
      <c r="P2024" t="str">
        <v>1008-F2-69253874</v>
      </c>
      <c r="Q2024">
        <v>1.92</v>
      </c>
      <c r="R2024" t="str">
        <v>30</v>
      </c>
      <c r="S2024">
        <v>25</v>
      </c>
      <c r="T2024" t="str">
        <v>F-00000480</v>
      </c>
      <c r="U2024">
        <v>0</v>
      </c>
      <c r="V2024">
        <v>0</v>
      </c>
      <c r="W2024">
        <v>0</v>
      </c>
      <c r="X2024" t="str">
        <v/>
      </c>
    </row>
    <row r="2025">
      <c r="A2025" t="str">
        <v>AutoTable</v>
      </c>
      <c r="D2025" t="str">
        <v>B24222</v>
      </c>
      <c r="E2025" t="str">
        <v>FONTAINE MAGIQUE</v>
      </c>
      <c r="F2025" t="str">
        <v>ANCIENNES REFS</v>
      </c>
      <c r="G2025" t="str">
        <v/>
      </c>
      <c r="H2025" t="str">
        <v>COLOR STD</v>
      </c>
      <c r="I2025" t="str">
        <v>COLOR STD</v>
      </c>
      <c r="J2025">
        <v>21</v>
      </c>
      <c r="K2025" t="str">
        <v/>
      </c>
      <c r="L2025" t="str">
        <v/>
      </c>
      <c r="M2025" t="str">
        <v>FR</v>
      </c>
      <c r="N2025" t="str">
        <v>K3</v>
      </c>
      <c r="O2025" t="str">
        <v>1.4G</v>
      </c>
      <c r="P2025" t="str">
        <v>AD/FT/53659</v>
      </c>
      <c r="Q2025">
        <v>1.817</v>
      </c>
      <c r="R2025" t="str">
        <v>30</v>
      </c>
      <c r="S2025">
        <v>15</v>
      </c>
      <c r="T2025" t="str">
        <v>F-00000480</v>
      </c>
      <c r="U2025">
        <v>0</v>
      </c>
      <c r="V2025">
        <v>0</v>
      </c>
      <c r="W2025">
        <v>0</v>
      </c>
      <c r="X2025" t="str">
        <v/>
      </c>
    </row>
    <row r="2026">
      <c r="A2026" t="str">
        <v>AutoTable</v>
      </c>
      <c r="D2026" t="str">
        <v>B24223</v>
      </c>
      <c r="E2026" t="str">
        <v>BATTERIE ASSORTIE</v>
      </c>
      <c r="F2026" t="str">
        <v>COLOR/STANDARD</v>
      </c>
      <c r="G2026" t="str">
        <v/>
      </c>
      <c r="H2026" t="str">
        <v>COLOR STD</v>
      </c>
      <c r="I2026" t="str">
        <v>COLOR STD</v>
      </c>
      <c r="J2026">
        <v>25</v>
      </c>
      <c r="K2026" t="str">
        <v>MULTI EFFETS</v>
      </c>
      <c r="L2026" t="str">
        <v>ASSORTI</v>
      </c>
      <c r="M2026" t="str">
        <v>FR</v>
      </c>
      <c r="N2026" t="str">
        <v>F3</v>
      </c>
      <c r="O2026" t="str">
        <v>1.4G</v>
      </c>
      <c r="P2026" t="str">
        <v>1170-F3-02498</v>
      </c>
      <c r="Q2026">
        <v>3.7</v>
      </c>
      <c r="R2026" t="str">
        <v>30</v>
      </c>
      <c r="S2026">
        <v>25</v>
      </c>
      <c r="T2026" t="str">
        <v>F-00000480</v>
      </c>
      <c r="U2026">
        <v>0</v>
      </c>
      <c r="V2026">
        <v>0</v>
      </c>
      <c r="W2026">
        <v>0</v>
      </c>
      <c r="X2026" t="str">
        <v/>
      </c>
    </row>
    <row r="2027">
      <c r="A2027" t="str">
        <v>AutoTable</v>
      </c>
      <c r="D2027" t="str">
        <v>B24224</v>
      </c>
      <c r="E2027" t="str">
        <v>BATTERIE BOUQUET MULTICOLORE</v>
      </c>
      <c r="F2027" t="str">
        <v>COLOR/STANDARD</v>
      </c>
      <c r="G2027" t="str">
        <v/>
      </c>
      <c r="H2027" t="str">
        <v>COLOR STD</v>
      </c>
      <c r="I2027" t="str">
        <v>COLOR STD</v>
      </c>
      <c r="J2027">
        <v>30</v>
      </c>
      <c r="K2027" t="str">
        <v>MULTI EFFETS</v>
      </c>
      <c r="L2027" t="str">
        <v>ASSORTI</v>
      </c>
      <c r="M2027" t="str">
        <v>FR</v>
      </c>
      <c r="N2027" t="str">
        <v>F3</v>
      </c>
      <c r="O2027" t="str">
        <v>1.4G</v>
      </c>
      <c r="P2027" t="str">
        <v>2463-F3-0008</v>
      </c>
      <c r="Q2027">
        <v>0.98</v>
      </c>
      <c r="R2027" t="str">
        <v>45</v>
      </c>
      <c r="S2027">
        <v>30</v>
      </c>
      <c r="T2027" t="str">
        <v>F-00000480</v>
      </c>
      <c r="U2027">
        <v>0</v>
      </c>
      <c r="V2027">
        <v>0</v>
      </c>
      <c r="W2027">
        <v>0</v>
      </c>
      <c r="X2027" t="str">
        <v/>
      </c>
    </row>
    <row r="2028">
      <c r="A2028" t="str">
        <v>AutoTable</v>
      </c>
      <c r="D2028" t="str">
        <v>B24350</v>
      </c>
      <c r="E2028" t="str">
        <v>ETOILE DE MER</v>
      </c>
      <c r="F2028" t="str">
        <v>ANCIENNES REFS</v>
      </c>
      <c r="G2028" t="str">
        <v/>
      </c>
      <c r="H2028" t="str">
        <v>COLOR STD</v>
      </c>
      <c r="I2028" t="str">
        <v>COLOR STD</v>
      </c>
      <c r="J2028">
        <v>30</v>
      </c>
      <c r="K2028" t="str">
        <v/>
      </c>
      <c r="L2028" t="str">
        <v/>
      </c>
      <c r="M2028" t="str">
        <v>FR</v>
      </c>
      <c r="N2028" t="str">
        <v>K4</v>
      </c>
      <c r="O2028" t="str">
        <v>1.4G</v>
      </c>
      <c r="P2028" t="str">
        <v>AD/BA/63424</v>
      </c>
      <c r="Q2028">
        <v>0.669</v>
      </c>
      <c r="R2028" t="str">
        <v>30</v>
      </c>
      <c r="S2028">
        <v>60</v>
      </c>
      <c r="T2028" t="str">
        <v>F-00000480</v>
      </c>
      <c r="U2028">
        <v>0</v>
      </c>
      <c r="V2028">
        <v>0</v>
      </c>
      <c r="W2028">
        <v>0</v>
      </c>
      <c r="X2028" t="str">
        <v/>
      </c>
    </row>
    <row r="2029">
      <c r="A2029" t="str">
        <v>AutoTable</v>
      </c>
      <c r="D2029" t="str">
        <v>B24351</v>
      </c>
      <c r="E2029" t="str">
        <v>FORAGE OCEANIQUE</v>
      </c>
      <c r="F2029" t="str">
        <v>ANCIENNES REFS</v>
      </c>
      <c r="G2029" t="str">
        <v/>
      </c>
      <c r="H2029" t="str">
        <v>COLOR STD</v>
      </c>
      <c r="I2029" t="str">
        <v>COLOR STD</v>
      </c>
      <c r="J2029">
        <v>30</v>
      </c>
      <c r="K2029" t="str">
        <v/>
      </c>
      <c r="L2029" t="str">
        <v/>
      </c>
      <c r="M2029" t="str">
        <v>FR</v>
      </c>
      <c r="N2029" t="str">
        <v>K4</v>
      </c>
      <c r="O2029" t="str">
        <v>1.4G</v>
      </c>
      <c r="P2029" t="str">
        <v>AD/BA/63422</v>
      </c>
      <c r="Q2029">
        <v>0.533</v>
      </c>
      <c r="R2029" t="str">
        <v>30</v>
      </c>
      <c r="S2029">
        <v>60</v>
      </c>
      <c r="T2029" t="str">
        <v>F-00000480</v>
      </c>
      <c r="U2029">
        <v>0</v>
      </c>
      <c r="V2029">
        <v>0</v>
      </c>
      <c r="W2029">
        <v>0</v>
      </c>
      <c r="X2029" t="str">
        <v/>
      </c>
    </row>
    <row r="2030">
      <c r="A2030" t="str">
        <v>AutoTable</v>
      </c>
      <c r="D2030" t="str">
        <v>B24352</v>
      </c>
      <c r="E2030" t="str">
        <v>PALACE ETINCELANT</v>
      </c>
      <c r="F2030" t="str">
        <v>ANCIENNES REFS</v>
      </c>
      <c r="G2030" t="str">
        <v/>
      </c>
      <c r="H2030" t="str">
        <v>COLOR STD</v>
      </c>
      <c r="I2030" t="str">
        <v>COLOR STD</v>
      </c>
      <c r="J2030">
        <v>25</v>
      </c>
      <c r="K2030" t="str">
        <v/>
      </c>
      <c r="L2030" t="str">
        <v/>
      </c>
      <c r="M2030" t="str">
        <v>FR</v>
      </c>
      <c r="N2030" t="str">
        <v>K4</v>
      </c>
      <c r="O2030" t="str">
        <v>1.4G</v>
      </c>
      <c r="P2030" t="str">
        <v>BA/73746/07/15</v>
      </c>
      <c r="Q2030">
        <v>1.415</v>
      </c>
      <c r="R2030" t="str">
        <v>25</v>
      </c>
      <c r="S2030">
        <v>45</v>
      </c>
      <c r="T2030" t="str">
        <v>F-00000480</v>
      </c>
      <c r="U2030">
        <v>0</v>
      </c>
      <c r="V2030">
        <v>0</v>
      </c>
      <c r="W2030">
        <v>0</v>
      </c>
      <c r="X2030" t="str">
        <v/>
      </c>
    </row>
    <row r="2031">
      <c r="A2031" t="str">
        <v>AutoTable</v>
      </c>
      <c r="D2031" t="str">
        <v>B24353</v>
      </c>
      <c r="E2031" t="str">
        <v>PALMIER HAWAIEN</v>
      </c>
      <c r="F2031" t="str">
        <v>ANCIENNES REFS</v>
      </c>
      <c r="G2031" t="str">
        <v/>
      </c>
      <c r="H2031" t="str">
        <v>COLOR STD</v>
      </c>
      <c r="I2031" t="str">
        <v>COLOR STD</v>
      </c>
      <c r="J2031">
        <v>25</v>
      </c>
      <c r="K2031" t="str">
        <v/>
      </c>
      <c r="L2031" t="str">
        <v/>
      </c>
      <c r="M2031" t="str">
        <v>FR</v>
      </c>
      <c r="N2031" t="str">
        <v>K4</v>
      </c>
      <c r="O2031" t="str">
        <v>1.4G</v>
      </c>
      <c r="P2031" t="str">
        <v>AD/BA/63121</v>
      </c>
      <c r="Q2031">
        <v>2.671</v>
      </c>
      <c r="R2031" t="str">
        <v>30</v>
      </c>
      <c r="S2031">
        <v>50</v>
      </c>
      <c r="T2031" t="str">
        <v>F-00000480</v>
      </c>
      <c r="U2031">
        <v>0</v>
      </c>
      <c r="V2031">
        <v>0</v>
      </c>
      <c r="W2031">
        <v>0</v>
      </c>
      <c r="X2031" t="str">
        <v/>
      </c>
    </row>
    <row r="2032">
      <c r="A2032" t="str">
        <v>AutoTable</v>
      </c>
      <c r="D2032" t="str">
        <v>B24354</v>
      </c>
      <c r="E2032" t="str">
        <v>EVENTAIL D'AUTOMNE</v>
      </c>
      <c r="F2032" t="str">
        <v>ANCIENNES REFS</v>
      </c>
      <c r="G2032" t="str">
        <v/>
      </c>
      <c r="H2032" t="str">
        <v>COLOR STD</v>
      </c>
      <c r="I2032" t="str">
        <v>COLOR STD</v>
      </c>
      <c r="J2032">
        <v>30</v>
      </c>
      <c r="K2032" t="str">
        <v/>
      </c>
      <c r="L2032" t="str">
        <v/>
      </c>
      <c r="M2032" t="str">
        <v>FR</v>
      </c>
      <c r="N2032" t="str">
        <v>K4</v>
      </c>
      <c r="O2032" t="str">
        <v>1.4G</v>
      </c>
      <c r="P2032" t="str">
        <v>AD/BA/64262</v>
      </c>
      <c r="Q2032">
        <v>1.25</v>
      </c>
      <c r="R2032" t="str">
        <v>30</v>
      </c>
      <c r="S2032">
        <v>65</v>
      </c>
      <c r="T2032" t="str">
        <v>F-00000480</v>
      </c>
      <c r="U2032">
        <v>0</v>
      </c>
      <c r="V2032">
        <v>0</v>
      </c>
      <c r="W2032">
        <v>0</v>
      </c>
      <c r="X2032" t="str">
        <v/>
      </c>
    </row>
    <row r="2033">
      <c r="A2033" t="str">
        <v>AutoTable</v>
      </c>
      <c r="D2033" t="str">
        <v>B24355</v>
      </c>
      <c r="E2033" t="str">
        <v>REVOLUTION</v>
      </c>
      <c r="F2033" t="str">
        <v>ANCIENNES REFS</v>
      </c>
      <c r="G2033" t="str">
        <v/>
      </c>
      <c r="H2033" t="str">
        <v>COLOR STD</v>
      </c>
      <c r="I2033" t="str">
        <v>COLOR STD</v>
      </c>
      <c r="J2033">
        <v>30</v>
      </c>
      <c r="K2033" t="str">
        <v/>
      </c>
      <c r="L2033" t="str">
        <v/>
      </c>
      <c r="M2033" t="str">
        <v>FR</v>
      </c>
      <c r="N2033" t="str">
        <v>K4</v>
      </c>
      <c r="O2033" t="str">
        <v>1.4G</v>
      </c>
      <c r="P2033" t="str">
        <v>AD/BA/63421</v>
      </c>
      <c r="Q2033">
        <v>0.533</v>
      </c>
      <c r="R2033" t="str">
        <v>30</v>
      </c>
      <c r="S2033">
        <v>60</v>
      </c>
      <c r="T2033" t="str">
        <v>F-00000480</v>
      </c>
      <c r="U2033">
        <v>0</v>
      </c>
      <c r="V2033">
        <v>0</v>
      </c>
      <c r="W2033">
        <v>0</v>
      </c>
      <c r="X2033" t="str">
        <v/>
      </c>
    </row>
    <row r="2034">
      <c r="A2034" t="str">
        <v>AutoTable</v>
      </c>
      <c r="D2034" t="str">
        <v>B24356</v>
      </c>
      <c r="E2034" t="str">
        <v>CREPUSCULE ASTRONOMIQUE</v>
      </c>
      <c r="F2034" t="str">
        <v>ANCIENNES REFS</v>
      </c>
      <c r="G2034" t="str">
        <v/>
      </c>
      <c r="H2034" t="str">
        <v>COLOR STD</v>
      </c>
      <c r="I2034" t="str">
        <v>COLOR STD</v>
      </c>
      <c r="J2034">
        <v>30</v>
      </c>
      <c r="K2034" t="str">
        <v/>
      </c>
      <c r="L2034" t="str">
        <v/>
      </c>
      <c r="M2034" t="str">
        <v>FR</v>
      </c>
      <c r="N2034" t="str">
        <v>K4</v>
      </c>
      <c r="O2034" t="str">
        <v>1.4G</v>
      </c>
      <c r="P2034" t="str">
        <v>BA/79611/07/17</v>
      </c>
      <c r="Q2034">
        <v>1.67</v>
      </c>
      <c r="R2034" t="str">
        <v>30</v>
      </c>
      <c r="S2034">
        <v>70</v>
      </c>
      <c r="T2034" t="str">
        <v>F-00000480</v>
      </c>
      <c r="U2034">
        <v>0</v>
      </c>
      <c r="V2034">
        <v>0</v>
      </c>
      <c r="W2034">
        <v>0</v>
      </c>
      <c r="X2034" t="str">
        <v/>
      </c>
    </row>
    <row r="2035">
      <c r="A2035" t="str">
        <v>AutoTable</v>
      </c>
      <c r="D2035" t="str">
        <v>B24357</v>
      </c>
      <c r="E2035" t="str">
        <v>FORCE MAGNETIQUE</v>
      </c>
      <c r="F2035" t="str">
        <v>ANCIENNES REFS</v>
      </c>
      <c r="G2035" t="str">
        <v/>
      </c>
      <c r="H2035" t="str">
        <v>COLOR STD</v>
      </c>
      <c r="I2035" t="str">
        <v>COLOR STD</v>
      </c>
      <c r="J2035">
        <v>30</v>
      </c>
      <c r="K2035" t="str">
        <v/>
      </c>
      <c r="L2035" t="str">
        <v/>
      </c>
      <c r="M2035" t="str">
        <v>FR</v>
      </c>
      <c r="N2035" t="str">
        <v>K4</v>
      </c>
      <c r="O2035" t="str">
        <v>1.4G</v>
      </c>
      <c r="P2035" t="str">
        <v>AD/BA/63423</v>
      </c>
      <c r="Q2035">
        <v>0.539</v>
      </c>
      <c r="R2035" t="str">
        <v>30</v>
      </c>
      <c r="S2035">
        <v>65</v>
      </c>
      <c r="T2035" t="str">
        <v>F-00000480</v>
      </c>
      <c r="U2035">
        <v>0</v>
      </c>
      <c r="V2035">
        <v>0</v>
      </c>
      <c r="W2035">
        <v>0</v>
      </c>
      <c r="X2035" t="str">
        <v/>
      </c>
    </row>
    <row r="2036">
      <c r="A2036" t="str">
        <v>AutoTable</v>
      </c>
      <c r="D2036" t="str">
        <v>R-BEUGNON-4</v>
      </c>
      <c r="E2036" t="str">
        <v>FEU BEUGON THIREUIL 2020 - 3 colis 1.4G</v>
      </c>
      <c r="F2036" t="str">
        <v>RETOUR FEUX  MORNAC</v>
      </c>
      <c r="G2036" t="str">
        <v/>
      </c>
      <c r="H2036" t="str">
        <v>COLOR STD</v>
      </c>
      <c r="I2036" t="str">
        <v>COLOR STD</v>
      </c>
      <c r="J2036">
        <v>0</v>
      </c>
      <c r="K2036" t="str">
        <v/>
      </c>
      <c r="L2036" t="str">
        <v/>
      </c>
      <c r="M2036" t="str">
        <v>FR</v>
      </c>
      <c r="N2036" t="str">
        <v/>
      </c>
      <c r="O2036" t="str">
        <v>1.4G</v>
      </c>
      <c r="P2036" t="str">
        <v/>
      </c>
      <c r="Q2036">
        <v>12.38</v>
      </c>
      <c r="R2036" t="str">
        <v/>
      </c>
      <c r="S2036">
        <v>0</v>
      </c>
      <c r="T2036" t="str">
        <v>F-00000480</v>
      </c>
      <c r="U2036">
        <v>1</v>
      </c>
      <c r="V2036">
        <v>0</v>
      </c>
      <c r="W2036">
        <v>0</v>
      </c>
      <c r="X2036" t="str">
        <v/>
      </c>
    </row>
    <row r="2037">
      <c r="A2037" t="str">
        <v>AutoTable</v>
      </c>
      <c r="D2037" t="str">
        <v>R-BOISPLAGE-4</v>
      </c>
      <c r="E2037" t="str">
        <v>RETOUR FEU BOIS PLAGE 2020 1.4G</v>
      </c>
      <c r="F2037" t="str">
        <v>RETOUR FEUX  MORNAC</v>
      </c>
      <c r="G2037" t="str">
        <v/>
      </c>
      <c r="H2037" t="str">
        <v>COLOR STD</v>
      </c>
      <c r="I2037" t="str">
        <v>COLOR STD</v>
      </c>
      <c r="J2037">
        <v>0</v>
      </c>
      <c r="K2037" t="str">
        <v/>
      </c>
      <c r="L2037" t="str">
        <v/>
      </c>
      <c r="M2037" t="str">
        <v>FR</v>
      </c>
      <c r="N2037" t="str">
        <v/>
      </c>
      <c r="O2037" t="str">
        <v>1.3G</v>
      </c>
      <c r="P2037" t="str">
        <v/>
      </c>
      <c r="Q2037">
        <v>36.98</v>
      </c>
      <c r="R2037" t="str">
        <v/>
      </c>
      <c r="S2037">
        <v>0</v>
      </c>
      <c r="T2037" t="str">
        <v>F-00000480</v>
      </c>
      <c r="U2037">
        <v>1</v>
      </c>
      <c r="V2037">
        <v>0</v>
      </c>
      <c r="W2037">
        <v>0</v>
      </c>
      <c r="X2037" t="str">
        <v/>
      </c>
    </row>
    <row r="2038">
      <c r="A2038" t="str">
        <v>AutoTable</v>
      </c>
      <c r="D2038" t="str">
        <v>R-BUTACHIMIE-4</v>
      </c>
      <c r="E2038" t="str">
        <v>RETOUR FEU BUTACHIMIE 2020 1,4G</v>
      </c>
      <c r="F2038" t="str">
        <v>RETOUR FEUX VALLOIS</v>
      </c>
      <c r="G2038" t="str">
        <v/>
      </c>
      <c r="H2038" t="str">
        <v>COLOR STD</v>
      </c>
      <c r="I2038" t="str">
        <v>COLOR STD</v>
      </c>
      <c r="J2038">
        <v>0</v>
      </c>
      <c r="K2038" t="str">
        <v/>
      </c>
      <c r="L2038" t="str">
        <v/>
      </c>
      <c r="M2038" t="str">
        <v>FR</v>
      </c>
      <c r="N2038" t="str">
        <v/>
      </c>
      <c r="O2038" t="str">
        <v>1.4G</v>
      </c>
      <c r="P2038" t="str">
        <v/>
      </c>
      <c r="Q2038">
        <v>12.98</v>
      </c>
      <c r="R2038" t="str">
        <v/>
      </c>
      <c r="S2038">
        <v>0</v>
      </c>
      <c r="T2038" t="str">
        <v>F-00000480</v>
      </c>
      <c r="U2038">
        <v>1</v>
      </c>
      <c r="V2038">
        <v>0</v>
      </c>
      <c r="W2038">
        <v>0</v>
      </c>
      <c r="X2038" t="str">
        <v/>
      </c>
    </row>
    <row r="2039">
      <c r="A2039" t="str">
        <v>AutoTable</v>
      </c>
      <c r="D2039" t="str">
        <v>R-DRAPEAU-4</v>
      </c>
      <c r="E2039" t="str">
        <v>RETOUR FEU DRAPEAU 1.4 G 2 COLIS</v>
      </c>
      <c r="F2039" t="str">
        <v>RETOUR FEUX  MORNAC</v>
      </c>
      <c r="G2039" t="str">
        <v/>
      </c>
      <c r="H2039" t="str">
        <v>COLOR STD</v>
      </c>
      <c r="I2039" t="str">
        <v>COLOR STD</v>
      </c>
      <c r="J2039">
        <v>0</v>
      </c>
      <c r="K2039" t="str">
        <v/>
      </c>
      <c r="L2039" t="str">
        <v/>
      </c>
      <c r="M2039" t="str">
        <v>FR</v>
      </c>
      <c r="N2039" t="str">
        <v/>
      </c>
      <c r="O2039" t="str">
        <v>1.4G</v>
      </c>
      <c r="P2039" t="str">
        <v/>
      </c>
      <c r="Q2039">
        <v>3.43</v>
      </c>
      <c r="R2039" t="str">
        <v/>
      </c>
      <c r="S2039">
        <v>0</v>
      </c>
      <c r="T2039" t="str">
        <v>F-00000480</v>
      </c>
      <c r="U2039">
        <v>1</v>
      </c>
      <c r="V2039">
        <v>0</v>
      </c>
      <c r="W2039">
        <v>0</v>
      </c>
      <c r="X2039" t="str">
        <v/>
      </c>
    </row>
    <row r="2040">
      <c r="A2040" t="str">
        <v>AutoTable</v>
      </c>
      <c r="D2040" t="str">
        <v>RENFORT2</v>
      </c>
      <c r="E2040" t="str">
        <v>RENFORT 2</v>
      </c>
      <c r="F2040" t="str">
        <v>ANCIENNES REFS</v>
      </c>
      <c r="G2040" t="str">
        <v/>
      </c>
      <c r="H2040" t="str">
        <v>COLOR STD</v>
      </c>
      <c r="I2040" t="str">
        <v>COLOR STD</v>
      </c>
      <c r="J2040">
        <v>0</v>
      </c>
      <c r="K2040" t="str">
        <v/>
      </c>
      <c r="L2040" t="str">
        <v/>
      </c>
      <c r="M2040" t="str">
        <v>FR</v>
      </c>
      <c r="N2040" t="str">
        <v/>
      </c>
      <c r="O2040" t="str">
        <v>1.4G</v>
      </c>
      <c r="P2040" t="str">
        <v/>
      </c>
      <c r="Q2040">
        <v>0.106</v>
      </c>
      <c r="R2040" t="str">
        <v>30</v>
      </c>
      <c r="S2040">
        <v>0</v>
      </c>
      <c r="T2040" t="str">
        <v>F-00000480</v>
      </c>
      <c r="U2040">
        <v>0</v>
      </c>
      <c r="V2040">
        <v>0</v>
      </c>
      <c r="W2040">
        <v>0</v>
      </c>
      <c r="X2040" t="str">
        <v/>
      </c>
    </row>
    <row r="2041">
      <c r="A2041" t="str">
        <v>AutoTable</v>
      </c>
      <c r="D2041" t="str">
        <v>R-GENOUILLE-4</v>
      </c>
      <c r="E2041" t="str">
        <v>RETOUR FEU GENOUILLE 2020 1,4G</v>
      </c>
      <c r="F2041" t="str">
        <v>RETOUR FEUX  MORNAC</v>
      </c>
      <c r="G2041" t="str">
        <v/>
      </c>
      <c r="H2041" t="str">
        <v>COLOR STD</v>
      </c>
      <c r="I2041" t="str">
        <v>COLOR STD</v>
      </c>
      <c r="J2041">
        <v>0</v>
      </c>
      <c r="K2041" t="str">
        <v/>
      </c>
      <c r="L2041" t="str">
        <v/>
      </c>
      <c r="M2041" t="str">
        <v>FR</v>
      </c>
      <c r="N2041" t="str">
        <v/>
      </c>
      <c r="O2041" t="str">
        <v>1.4G</v>
      </c>
      <c r="P2041" t="str">
        <v/>
      </c>
      <c r="Q2041">
        <v>12.59</v>
      </c>
      <c r="R2041" t="str">
        <v/>
      </c>
      <c r="S2041">
        <v>0</v>
      </c>
      <c r="T2041" t="str">
        <v>F-00000480</v>
      </c>
      <c r="U2041">
        <v>1</v>
      </c>
      <c r="V2041">
        <v>0</v>
      </c>
      <c r="W2041">
        <v>0</v>
      </c>
      <c r="X2041" t="str">
        <v/>
      </c>
    </row>
    <row r="2042">
      <c r="A2042" t="str">
        <v>AutoTable</v>
      </c>
      <c r="D2042" t="str">
        <v>R-MARX-4</v>
      </c>
      <c r="E2042" t="str">
        <v>RETOUR FEU MARX 2020 1.4G</v>
      </c>
      <c r="F2042" t="str">
        <v>RETOUR FEUX VALLOIS</v>
      </c>
      <c r="G2042" t="str">
        <v/>
      </c>
      <c r="H2042" t="str">
        <v>COLOR STD</v>
      </c>
      <c r="I2042" t="str">
        <v>COLOR STD</v>
      </c>
      <c r="J2042">
        <v>0</v>
      </c>
      <c r="K2042" t="str">
        <v/>
      </c>
      <c r="L2042" t="str">
        <v/>
      </c>
      <c r="M2042" t="str">
        <v>FR</v>
      </c>
      <c r="N2042" t="str">
        <v/>
      </c>
      <c r="O2042" t="str">
        <v>1.4G</v>
      </c>
      <c r="P2042" t="str">
        <v/>
      </c>
      <c r="Q2042">
        <v>5.54</v>
      </c>
      <c r="R2042" t="str">
        <v/>
      </c>
      <c r="S2042">
        <v>0</v>
      </c>
      <c r="T2042" t="str">
        <v>F-00000480</v>
      </c>
      <c r="U2042">
        <v>1</v>
      </c>
      <c r="V2042">
        <v>0</v>
      </c>
      <c r="W2042">
        <v>0</v>
      </c>
      <c r="X2042" t="str">
        <v/>
      </c>
    </row>
    <row r="2043">
      <c r="A2043" t="str">
        <v>AutoTable</v>
      </c>
      <c r="D2043" t="str">
        <v>R-MATHA-4</v>
      </c>
      <c r="E2043" t="str">
        <v>RETOUR FEU MATHA 2020 1.4G</v>
      </c>
      <c r="F2043" t="str">
        <v>RETOUR FEUX  MORNAC</v>
      </c>
      <c r="G2043" t="str">
        <v/>
      </c>
      <c r="H2043" t="str">
        <v>COLOR STD</v>
      </c>
      <c r="I2043" t="str">
        <v>COLOR STD</v>
      </c>
      <c r="J2043">
        <v>0</v>
      </c>
      <c r="K2043" t="str">
        <v/>
      </c>
      <c r="L2043" t="str">
        <v/>
      </c>
      <c r="M2043" t="str">
        <v>FR</v>
      </c>
      <c r="N2043" t="str">
        <v/>
      </c>
      <c r="O2043" t="str">
        <v>1.3G</v>
      </c>
      <c r="P2043" t="str">
        <v/>
      </c>
      <c r="Q2043">
        <v>13.95</v>
      </c>
      <c r="R2043" t="str">
        <v/>
      </c>
      <c r="S2043">
        <v>0</v>
      </c>
      <c r="T2043" t="str">
        <v>F-00000480</v>
      </c>
      <c r="U2043">
        <v>1</v>
      </c>
      <c r="V2043">
        <v>0</v>
      </c>
      <c r="W2043">
        <v>0</v>
      </c>
      <c r="X2043" t="str">
        <v/>
      </c>
    </row>
    <row r="2044">
      <c r="A2044" t="str">
        <v>AutoTable</v>
      </c>
      <c r="D2044" t="str">
        <v>R-PAVILLON-4</v>
      </c>
      <c r="E2044" t="str">
        <v>RETOUR FEU PAVILLON BLEU  2020 1,4G</v>
      </c>
      <c r="F2044" t="str">
        <v>RETOUR FEUX VALLOIS</v>
      </c>
      <c r="G2044" t="str">
        <v/>
      </c>
      <c r="H2044" t="str">
        <v>COLOR STD</v>
      </c>
      <c r="I2044" t="str">
        <v>COLOR STD</v>
      </c>
      <c r="J2044">
        <v>0</v>
      </c>
      <c r="K2044" t="str">
        <v/>
      </c>
      <c r="L2044" t="str">
        <v/>
      </c>
      <c r="M2044" t="str">
        <v>FR</v>
      </c>
      <c r="N2044" t="str">
        <v/>
      </c>
      <c r="O2044" t="str">
        <v>1.4G</v>
      </c>
      <c r="P2044" t="str">
        <v/>
      </c>
      <c r="Q2044">
        <v>11.78</v>
      </c>
      <c r="R2044" t="str">
        <v/>
      </c>
      <c r="S2044">
        <v>0</v>
      </c>
      <c r="T2044" t="str">
        <v>F-00000480</v>
      </c>
      <c r="U2044">
        <v>1</v>
      </c>
      <c r="V2044">
        <v>0</v>
      </c>
      <c r="W2044">
        <v>0</v>
      </c>
      <c r="X2044" t="str">
        <v/>
      </c>
    </row>
    <row r="2045">
      <c r="A2045" t="str">
        <v>AutoTable</v>
      </c>
      <c r="D2045" t="str">
        <v>R-PRIET</v>
      </c>
      <c r="E2045" t="str">
        <v>FEU 2020 MME PRIET - 6 COLIS</v>
      </c>
      <c r="F2045" t="str">
        <v>RETOUR FEUX  MORNAC</v>
      </c>
      <c r="G2045" t="str">
        <v/>
      </c>
      <c r="H2045" t="str">
        <v>COLOR STD</v>
      </c>
      <c r="I2045" t="str">
        <v>COLOR STD</v>
      </c>
      <c r="J2045">
        <v>0</v>
      </c>
      <c r="K2045" t="str">
        <v/>
      </c>
      <c r="L2045" t="str">
        <v/>
      </c>
      <c r="M2045" t="str">
        <v>FR</v>
      </c>
      <c r="N2045" t="str">
        <v/>
      </c>
      <c r="O2045" t="str">
        <v>1.4G</v>
      </c>
      <c r="P2045" t="str">
        <v/>
      </c>
      <c r="Q2045">
        <v>9.056</v>
      </c>
      <c r="R2045" t="str">
        <v/>
      </c>
      <c r="S2045">
        <v>0</v>
      </c>
      <c r="T2045" t="str">
        <v>F-00000480</v>
      </c>
      <c r="U2045">
        <v>1</v>
      </c>
      <c r="V2045">
        <v>0</v>
      </c>
      <c r="W2045">
        <v>0</v>
      </c>
      <c r="X2045" t="str">
        <v/>
      </c>
    </row>
    <row r="2046">
      <c r="A2046" t="str">
        <v>AutoTable</v>
      </c>
      <c r="D2046" t="str">
        <v>R-STFRAIGNE-4</v>
      </c>
      <c r="E2046" t="str">
        <v>RETOUR FEU ST FRAIGNE 2020 1,4G</v>
      </c>
      <c r="F2046" t="str">
        <v>RETOUR FEUX  MORNAC</v>
      </c>
      <c r="G2046" t="str">
        <v/>
      </c>
      <c r="H2046" t="str">
        <v>COLOR STD</v>
      </c>
      <c r="I2046" t="str">
        <v>COLOR STD</v>
      </c>
      <c r="J2046">
        <v>0</v>
      </c>
      <c r="K2046" t="str">
        <v/>
      </c>
      <c r="L2046" t="str">
        <v/>
      </c>
      <c r="M2046" t="str">
        <v>FR</v>
      </c>
      <c r="N2046" t="str">
        <v/>
      </c>
      <c r="O2046" t="str">
        <v>1.4G</v>
      </c>
      <c r="P2046" t="str">
        <v/>
      </c>
      <c r="Q2046">
        <v>9.98</v>
      </c>
      <c r="R2046" t="str">
        <v/>
      </c>
      <c r="S2046">
        <v>0</v>
      </c>
      <c r="T2046" t="str">
        <v>F-00000480</v>
      </c>
      <c r="U2046">
        <v>1</v>
      </c>
      <c r="V2046">
        <v>0</v>
      </c>
      <c r="W2046">
        <v>0</v>
      </c>
      <c r="X2046" t="str">
        <v/>
      </c>
    </row>
    <row r="2047">
      <c r="A2047" t="str">
        <v>AutoTable</v>
      </c>
      <c r="D2047" t="str">
        <v>R-VIVIERARTAU-4</v>
      </c>
      <c r="E2047" t="str">
        <v>RETOUR FEU VIVIER SUR ARTAU 1.4G</v>
      </c>
      <c r="F2047" t="str">
        <v>RETOUR FEUX VALLOIS</v>
      </c>
      <c r="G2047" t="str">
        <v/>
      </c>
      <c r="H2047" t="str">
        <v>COLOR STD</v>
      </c>
      <c r="I2047" t="str">
        <v>COLOR STD</v>
      </c>
      <c r="J2047">
        <v>0</v>
      </c>
      <c r="K2047" t="str">
        <v/>
      </c>
      <c r="L2047" t="str">
        <v/>
      </c>
      <c r="M2047" t="str">
        <v>FR</v>
      </c>
      <c r="N2047" t="str">
        <v/>
      </c>
      <c r="O2047" t="str">
        <v>1.4G</v>
      </c>
      <c r="P2047" t="str">
        <v/>
      </c>
      <c r="Q2047">
        <v>10.88</v>
      </c>
      <c r="R2047" t="str">
        <v/>
      </c>
      <c r="S2047">
        <v>0</v>
      </c>
      <c r="T2047" t="str">
        <v>F-00000480</v>
      </c>
      <c r="U2047">
        <v>1</v>
      </c>
      <c r="V2047">
        <v>0</v>
      </c>
      <c r="W2047">
        <v>0</v>
      </c>
      <c r="X2047" t="str">
        <v/>
      </c>
    </row>
    <row r="2048">
      <c r="A2048" t="str">
        <v>AutoTable</v>
      </c>
      <c r="D2048" t="str">
        <v>49001</v>
      </c>
      <c r="E2048" t="str">
        <v>FEU 1</v>
      </c>
      <c r="F2048" t="str">
        <v>COLOR/STANDARD</v>
      </c>
      <c r="G2048" t="str">
        <v/>
      </c>
      <c r="H2048" t="str">
        <v>COLOR STD</v>
      </c>
      <c r="I2048" t="str">
        <v>COMPLET</v>
      </c>
      <c r="J2048">
        <v>0</v>
      </c>
      <c r="K2048" t="str">
        <v/>
      </c>
      <c r="L2048" t="str">
        <v/>
      </c>
      <c r="M2048" t="str">
        <v>FR</v>
      </c>
      <c r="N2048" t="str">
        <v/>
      </c>
      <c r="O2048" t="str">
        <v>1.3G</v>
      </c>
      <c r="P2048" t="str">
        <v/>
      </c>
      <c r="Q2048">
        <v>5.678</v>
      </c>
      <c r="R2048" t="str">
        <v/>
      </c>
      <c r="S2048">
        <v>0</v>
      </c>
      <c r="T2048" t="str">
        <v>F-00000480</v>
      </c>
      <c r="U2048">
        <v>0</v>
      </c>
      <c r="V2048">
        <v>77.01</v>
      </c>
      <c r="W2048">
        <v>0</v>
      </c>
      <c r="X2048" t="str">
        <v/>
      </c>
    </row>
    <row r="2049">
      <c r="A2049" t="str">
        <v>AutoTable</v>
      </c>
      <c r="D2049" t="str">
        <v>49002</v>
      </c>
      <c r="E2049" t="str">
        <v>FEU 2</v>
      </c>
      <c r="F2049" t="str">
        <v>COLOR/STANDARD</v>
      </c>
      <c r="G2049" t="str">
        <v/>
      </c>
      <c r="H2049" t="str">
        <v>COLOR STD</v>
      </c>
      <c r="I2049" t="str">
        <v>COMPLET</v>
      </c>
      <c r="J2049">
        <v>0</v>
      </c>
      <c r="K2049" t="str">
        <v/>
      </c>
      <c r="L2049" t="str">
        <v/>
      </c>
      <c r="M2049" t="str">
        <v>FR</v>
      </c>
      <c r="N2049" t="str">
        <v/>
      </c>
      <c r="O2049" t="str">
        <v>1.3G</v>
      </c>
      <c r="P2049" t="str">
        <v/>
      </c>
      <c r="Q2049">
        <v>7.933</v>
      </c>
      <c r="R2049" t="str">
        <v/>
      </c>
      <c r="S2049">
        <v>0</v>
      </c>
      <c r="T2049" t="str">
        <v>F-00000480</v>
      </c>
      <c r="U2049">
        <v>0</v>
      </c>
      <c r="V2049">
        <v>96.34</v>
      </c>
      <c r="W2049">
        <v>0</v>
      </c>
      <c r="X2049" t="str">
        <v/>
      </c>
    </row>
    <row r="2050">
      <c r="A2050" t="str">
        <v>AutoTable</v>
      </c>
      <c r="D2050" t="str">
        <v>49003</v>
      </c>
      <c r="E2050" t="str">
        <v>FEU 3</v>
      </c>
      <c r="F2050" t="str">
        <v>COLOR/STANDARD</v>
      </c>
      <c r="G2050" t="str">
        <v/>
      </c>
      <c r="H2050" t="str">
        <v>COLOR STD</v>
      </c>
      <c r="I2050" t="str">
        <v>COMPLET</v>
      </c>
      <c r="J2050">
        <v>0</v>
      </c>
      <c r="K2050" t="str">
        <v/>
      </c>
      <c r="L2050" t="str">
        <v/>
      </c>
      <c r="M2050" t="str">
        <v>FR</v>
      </c>
      <c r="N2050" t="str">
        <v/>
      </c>
      <c r="O2050" t="str">
        <v>1.3G</v>
      </c>
      <c r="P2050" t="str">
        <v/>
      </c>
      <c r="Q2050">
        <v>8.902</v>
      </c>
      <c r="R2050" t="str">
        <v/>
      </c>
      <c r="S2050">
        <v>0</v>
      </c>
      <c r="T2050" t="str">
        <v>F-00000480</v>
      </c>
      <c r="U2050">
        <v>0</v>
      </c>
      <c r="V2050">
        <v>118.92</v>
      </c>
      <c r="W2050">
        <v>0</v>
      </c>
      <c r="X2050" t="str">
        <v/>
      </c>
    </row>
    <row r="2051">
      <c r="A2051" t="str">
        <v>AutoTable</v>
      </c>
      <c r="D2051" t="str">
        <v>49004</v>
      </c>
      <c r="E2051" t="str">
        <v>FEU 4</v>
      </c>
      <c r="F2051" t="str">
        <v>COLOR/STANDARD</v>
      </c>
      <c r="G2051" t="str">
        <v/>
      </c>
      <c r="H2051" t="str">
        <v>COLOR STD</v>
      </c>
      <c r="I2051" t="str">
        <v>COMPLET</v>
      </c>
      <c r="J2051">
        <v>0</v>
      </c>
      <c r="K2051" t="str">
        <v/>
      </c>
      <c r="L2051" t="str">
        <v/>
      </c>
      <c r="M2051" t="str">
        <v>FR</v>
      </c>
      <c r="N2051" t="str">
        <v/>
      </c>
      <c r="O2051" t="str">
        <v>1.3G</v>
      </c>
      <c r="P2051" t="str">
        <v/>
      </c>
      <c r="Q2051">
        <v>12.26</v>
      </c>
      <c r="R2051" t="str">
        <v/>
      </c>
      <c r="S2051">
        <v>0</v>
      </c>
      <c r="T2051" t="str">
        <v>F-00000480</v>
      </c>
      <c r="U2051">
        <v>0</v>
      </c>
      <c r="V2051">
        <v>133.77</v>
      </c>
      <c r="W2051">
        <v>0</v>
      </c>
      <c r="X2051" t="str">
        <v/>
      </c>
    </row>
    <row r="2052">
      <c r="A2052" t="str">
        <v>AutoTable</v>
      </c>
      <c r="D2052" t="str">
        <v>49005</v>
      </c>
      <c r="E2052" t="str">
        <v>FEU 5</v>
      </c>
      <c r="F2052" t="str">
        <v>COLOR/STANDARD</v>
      </c>
      <c r="G2052" t="str">
        <v/>
      </c>
      <c r="H2052" t="str">
        <v>COLOR STD</v>
      </c>
      <c r="I2052" t="str">
        <v>COMPLET</v>
      </c>
      <c r="J2052">
        <v>0</v>
      </c>
      <c r="K2052" t="str">
        <v/>
      </c>
      <c r="L2052" t="str">
        <v/>
      </c>
      <c r="M2052" t="str">
        <v>FR</v>
      </c>
      <c r="N2052" t="str">
        <v/>
      </c>
      <c r="O2052" t="str">
        <v>1.3G</v>
      </c>
      <c r="P2052" t="str">
        <v/>
      </c>
      <c r="Q2052">
        <v>12.966</v>
      </c>
      <c r="R2052" t="str">
        <v/>
      </c>
      <c r="S2052">
        <v>0</v>
      </c>
      <c r="T2052" t="str">
        <v>F-00000480</v>
      </c>
      <c r="U2052">
        <v>0</v>
      </c>
      <c r="V2052">
        <v>156.15</v>
      </c>
      <c r="W2052">
        <v>0</v>
      </c>
      <c r="X2052" t="str">
        <v/>
      </c>
    </row>
    <row r="2053">
      <c r="A2053" t="str">
        <v>AutoTable</v>
      </c>
      <c r="D2053" t="str">
        <v>49006</v>
      </c>
      <c r="E2053" t="str">
        <v>FEU 6</v>
      </c>
      <c r="F2053" t="str">
        <v>COLOR/STANDARD</v>
      </c>
      <c r="G2053" t="str">
        <v/>
      </c>
      <c r="H2053" t="str">
        <v>COLOR STD</v>
      </c>
      <c r="I2053" t="str">
        <v>COMPLET</v>
      </c>
      <c r="J2053">
        <v>0</v>
      </c>
      <c r="K2053" t="str">
        <v/>
      </c>
      <c r="L2053" t="str">
        <v/>
      </c>
      <c r="M2053" t="str">
        <v>FR</v>
      </c>
      <c r="N2053" t="str">
        <v/>
      </c>
      <c r="O2053" t="str">
        <v>1.3G</v>
      </c>
      <c r="P2053" t="str">
        <v/>
      </c>
      <c r="Q2053">
        <v>15.491</v>
      </c>
      <c r="R2053" t="str">
        <v/>
      </c>
      <c r="S2053">
        <v>0</v>
      </c>
      <c r="T2053" t="str">
        <v>F-00000480</v>
      </c>
      <c r="U2053">
        <v>0</v>
      </c>
      <c r="V2053">
        <v>184.88</v>
      </c>
      <c r="W2053">
        <v>0</v>
      </c>
      <c r="X2053" t="str">
        <v/>
      </c>
    </row>
    <row r="2054">
      <c r="A2054" t="str">
        <v>AutoTable</v>
      </c>
      <c r="D2054" t="str">
        <v>49007</v>
      </c>
      <c r="E2054" t="str">
        <v>FEU 7</v>
      </c>
      <c r="F2054" t="str">
        <v>COLOR/STANDARD</v>
      </c>
      <c r="G2054" t="str">
        <v/>
      </c>
      <c r="H2054" t="str">
        <v>COLOR STD</v>
      </c>
      <c r="I2054" t="str">
        <v>COMPLET</v>
      </c>
      <c r="J2054">
        <v>0</v>
      </c>
      <c r="K2054" t="str">
        <v/>
      </c>
      <c r="L2054" t="str">
        <v/>
      </c>
      <c r="M2054" t="str">
        <v>FR</v>
      </c>
      <c r="N2054" t="str">
        <v/>
      </c>
      <c r="O2054" t="str">
        <v>1.3G</v>
      </c>
      <c r="P2054" t="str">
        <v/>
      </c>
      <c r="Q2054">
        <v>18</v>
      </c>
      <c r="R2054" t="str">
        <v/>
      </c>
      <c r="S2054">
        <v>0</v>
      </c>
      <c r="T2054" t="str">
        <v>F-00000480</v>
      </c>
      <c r="U2054">
        <v>0</v>
      </c>
      <c r="V2054">
        <v>208.7</v>
      </c>
      <c r="W2054">
        <v>0</v>
      </c>
      <c r="X2054" t="str">
        <v/>
      </c>
    </row>
    <row r="2055">
      <c r="A2055" t="str">
        <v>AutoTable</v>
      </c>
      <c r="D2055" t="str">
        <v>49008</v>
      </c>
      <c r="E2055" t="str">
        <v>FEU 8</v>
      </c>
      <c r="F2055" t="str">
        <v>COLOR/STANDARD</v>
      </c>
      <c r="G2055" t="str">
        <v/>
      </c>
      <c r="H2055" t="str">
        <v>COLOR STD</v>
      </c>
      <c r="I2055" t="str">
        <v>COMPLET</v>
      </c>
      <c r="J2055">
        <v>0</v>
      </c>
      <c r="K2055" t="str">
        <v/>
      </c>
      <c r="L2055" t="str">
        <v/>
      </c>
      <c r="M2055" t="str">
        <v>FR</v>
      </c>
      <c r="N2055" t="str">
        <v/>
      </c>
      <c r="O2055" t="str">
        <v>1.3G</v>
      </c>
      <c r="P2055" t="str">
        <v/>
      </c>
      <c r="Q2055">
        <v>20.73</v>
      </c>
      <c r="R2055" t="str">
        <v/>
      </c>
      <c r="S2055">
        <v>0</v>
      </c>
      <c r="T2055" t="str">
        <v>F-00000480</v>
      </c>
      <c r="U2055">
        <v>0</v>
      </c>
      <c r="V2055">
        <v>262.4</v>
      </c>
      <c r="W2055">
        <v>0</v>
      </c>
      <c r="X2055" t="str">
        <v/>
      </c>
    </row>
    <row r="2056">
      <c r="A2056" t="str">
        <v>AutoTable</v>
      </c>
      <c r="D2056" t="str">
        <v>49009</v>
      </c>
      <c r="E2056" t="str">
        <v>FEU 9</v>
      </c>
      <c r="F2056" t="str">
        <v>COLOR/STANDARD</v>
      </c>
      <c r="G2056" t="str">
        <v/>
      </c>
      <c r="H2056" t="str">
        <v>COLOR STD</v>
      </c>
      <c r="I2056" t="str">
        <v>COMPLET</v>
      </c>
      <c r="J2056">
        <v>0</v>
      </c>
      <c r="K2056" t="str">
        <v/>
      </c>
      <c r="L2056" t="str">
        <v/>
      </c>
      <c r="M2056" t="str">
        <v>FR</v>
      </c>
      <c r="N2056" t="str">
        <v/>
      </c>
      <c r="O2056" t="str">
        <v>1.3G</v>
      </c>
      <c r="P2056" t="str">
        <v/>
      </c>
      <c r="Q2056">
        <v>24.75</v>
      </c>
      <c r="R2056" t="str">
        <v/>
      </c>
      <c r="S2056">
        <v>0</v>
      </c>
      <c r="T2056" t="str">
        <v>F-00000480</v>
      </c>
      <c r="U2056">
        <v>0</v>
      </c>
      <c r="V2056">
        <v>247.9</v>
      </c>
      <c r="W2056">
        <v>0</v>
      </c>
      <c r="X2056" t="str">
        <v/>
      </c>
    </row>
    <row r="2057">
      <c r="A2057" t="str">
        <v>AutoTable</v>
      </c>
      <c r="D2057" t="str">
        <v>49010</v>
      </c>
      <c r="E2057" t="str">
        <v>FEU 10</v>
      </c>
      <c r="F2057" t="str">
        <v>COLOR/STANDARD</v>
      </c>
      <c r="G2057" t="str">
        <v/>
      </c>
      <c r="H2057" t="str">
        <v>COLOR STD</v>
      </c>
      <c r="I2057" t="str">
        <v>COMPLET</v>
      </c>
      <c r="J2057">
        <v>0</v>
      </c>
      <c r="K2057" t="str">
        <v/>
      </c>
      <c r="L2057" t="str">
        <v/>
      </c>
      <c r="M2057" t="str">
        <v>FR</v>
      </c>
      <c r="N2057" t="str">
        <v/>
      </c>
      <c r="O2057" t="str">
        <v>1.3G</v>
      </c>
      <c r="P2057" t="str">
        <v/>
      </c>
      <c r="Q2057">
        <v>29.379</v>
      </c>
      <c r="R2057" t="str">
        <v/>
      </c>
      <c r="S2057">
        <v>0</v>
      </c>
      <c r="T2057" t="str">
        <v>F-00000480</v>
      </c>
      <c r="U2057">
        <v>0</v>
      </c>
      <c r="V2057">
        <v>346.7</v>
      </c>
      <c r="W2057">
        <v>0</v>
      </c>
      <c r="X2057" t="str">
        <v/>
      </c>
    </row>
    <row r="2058">
      <c r="A2058" t="str">
        <v>AutoTable</v>
      </c>
      <c r="D2058" t="str">
        <v>49011</v>
      </c>
      <c r="E2058" t="str">
        <v>FEU 11</v>
      </c>
      <c r="F2058" t="str">
        <v>COLOR/STANDARD</v>
      </c>
      <c r="G2058" t="str">
        <v/>
      </c>
      <c r="H2058" t="str">
        <v>COLOR STD</v>
      </c>
      <c r="I2058" t="str">
        <v>COMPLET</v>
      </c>
      <c r="J2058">
        <v>0</v>
      </c>
      <c r="K2058" t="str">
        <v/>
      </c>
      <c r="L2058" t="str">
        <v/>
      </c>
      <c r="M2058" t="str">
        <v>FR</v>
      </c>
      <c r="N2058" t="str">
        <v/>
      </c>
      <c r="O2058" t="str">
        <v>1.3G</v>
      </c>
      <c r="P2058" t="str">
        <v/>
      </c>
      <c r="Q2058">
        <v>37.804</v>
      </c>
      <c r="R2058" t="str">
        <v/>
      </c>
      <c r="S2058">
        <v>0</v>
      </c>
      <c r="T2058" t="str">
        <v>F-00000480</v>
      </c>
      <c r="U2058">
        <v>0</v>
      </c>
      <c r="V2058">
        <v>394.12</v>
      </c>
      <c r="W2058">
        <v>0</v>
      </c>
      <c r="X2058" t="str">
        <v/>
      </c>
    </row>
    <row r="2059">
      <c r="A2059" t="str">
        <v>AutoTable</v>
      </c>
      <c r="D2059" t="str">
        <v>49012</v>
      </c>
      <c r="E2059" t="str">
        <v>FEU 12</v>
      </c>
      <c r="F2059" t="str">
        <v>COLOR/STANDARD</v>
      </c>
      <c r="G2059" t="str">
        <v/>
      </c>
      <c r="H2059" t="str">
        <v>COLOR STD</v>
      </c>
      <c r="I2059" t="str">
        <v>COMPLET</v>
      </c>
      <c r="J2059">
        <v>0</v>
      </c>
      <c r="K2059" t="str">
        <v/>
      </c>
      <c r="L2059" t="str">
        <v/>
      </c>
      <c r="M2059" t="str">
        <v>FR</v>
      </c>
      <c r="N2059" t="str">
        <v/>
      </c>
      <c r="O2059" t="str">
        <v>1.3G</v>
      </c>
      <c r="P2059" t="str">
        <v/>
      </c>
      <c r="Q2059">
        <v>42.033</v>
      </c>
      <c r="R2059" t="str">
        <v/>
      </c>
      <c r="S2059">
        <v>0</v>
      </c>
      <c r="T2059" t="str">
        <v>F-00000480</v>
      </c>
      <c r="U2059">
        <v>0</v>
      </c>
      <c r="V2059">
        <v>432.83</v>
      </c>
      <c r="W2059">
        <v>0</v>
      </c>
      <c r="X2059" t="str">
        <v/>
      </c>
    </row>
    <row r="2060">
      <c r="A2060" t="str">
        <v>AutoTable</v>
      </c>
      <c r="D2060" t="str">
        <v>49013</v>
      </c>
      <c r="E2060" t="str">
        <v>FEU 13</v>
      </c>
      <c r="F2060" t="str">
        <v>COLOR/STANDARD</v>
      </c>
      <c r="G2060" t="str">
        <v/>
      </c>
      <c r="H2060" t="str">
        <v>COLOR STD</v>
      </c>
      <c r="I2060" t="str">
        <v>COMPLET</v>
      </c>
      <c r="J2060">
        <v>0</v>
      </c>
      <c r="K2060" t="str">
        <v/>
      </c>
      <c r="L2060" t="str">
        <v/>
      </c>
      <c r="M2060" t="str">
        <v>FR</v>
      </c>
      <c r="N2060" t="str">
        <v/>
      </c>
      <c r="O2060" t="str">
        <v>1.3G</v>
      </c>
      <c r="P2060" t="str">
        <v/>
      </c>
      <c r="Q2060">
        <v>47.399</v>
      </c>
      <c r="R2060" t="str">
        <v/>
      </c>
      <c r="S2060">
        <v>0</v>
      </c>
      <c r="T2060" t="str">
        <v>F-00000480</v>
      </c>
      <c r="U2060">
        <v>0</v>
      </c>
      <c r="V2060">
        <v>523.48</v>
      </c>
      <c r="W2060">
        <v>0</v>
      </c>
      <c r="X2060" t="str">
        <v/>
      </c>
    </row>
    <row r="2061">
      <c r="A2061" t="str">
        <v>AutoTable</v>
      </c>
      <c r="D2061" t="str">
        <v>49014</v>
      </c>
      <c r="E2061" t="str">
        <v>FEU 14</v>
      </c>
      <c r="F2061" t="str">
        <v>COLOR/STANDARD</v>
      </c>
      <c r="G2061" t="str">
        <v/>
      </c>
      <c r="H2061" t="str">
        <v>COLOR STD</v>
      </c>
      <c r="I2061" t="str">
        <v>COMPLET</v>
      </c>
      <c r="J2061">
        <v>0</v>
      </c>
      <c r="K2061" t="str">
        <v/>
      </c>
      <c r="L2061" t="str">
        <v/>
      </c>
      <c r="M2061" t="str">
        <v>FR</v>
      </c>
      <c r="N2061" t="str">
        <v/>
      </c>
      <c r="O2061" t="str">
        <v>1.3G</v>
      </c>
      <c r="P2061" t="str">
        <v/>
      </c>
      <c r="Q2061">
        <v>53.149</v>
      </c>
      <c r="R2061" t="str">
        <v/>
      </c>
      <c r="S2061">
        <v>0</v>
      </c>
      <c r="T2061" t="str">
        <v>F-00000480</v>
      </c>
      <c r="U2061">
        <v>2</v>
      </c>
      <c r="V2061">
        <v>534.48</v>
      </c>
      <c r="W2061">
        <v>2</v>
      </c>
      <c r="X2061" t="str">
        <v/>
      </c>
    </row>
    <row r="2062">
      <c r="A2062" t="str">
        <v>AutoTable</v>
      </c>
      <c r="D2062" t="str">
        <v>57010</v>
      </c>
      <c r="E2062" t="str">
        <v>FEU IDEE ELECTRIQUE</v>
      </c>
      <c r="F2062" t="str">
        <v>COLOR/STANDARD</v>
      </c>
      <c r="G2062" t="str">
        <v/>
      </c>
      <c r="H2062" t="str">
        <v>COLOR STD</v>
      </c>
      <c r="I2062" t="str">
        <v>COMPLET</v>
      </c>
      <c r="J2062">
        <v>0</v>
      </c>
      <c r="K2062" t="str">
        <v/>
      </c>
      <c r="L2062" t="str">
        <v/>
      </c>
      <c r="M2062" t="str">
        <v>FR</v>
      </c>
      <c r="N2062" t="str">
        <v/>
      </c>
      <c r="O2062" t="str">
        <v>1.3G</v>
      </c>
      <c r="P2062" t="str">
        <v/>
      </c>
      <c r="Q2062">
        <v>8.134</v>
      </c>
      <c r="R2062" t="str">
        <v/>
      </c>
      <c r="S2062">
        <v>0</v>
      </c>
      <c r="T2062" t="str">
        <v>F-00000480</v>
      </c>
      <c r="U2062">
        <v>0</v>
      </c>
      <c r="V2062">
        <v>92.4</v>
      </c>
      <c r="W2062">
        <v>0</v>
      </c>
      <c r="X2062" t="str">
        <v/>
      </c>
    </row>
    <row r="2063">
      <c r="A2063" t="str">
        <v>AutoTable</v>
      </c>
      <c r="D2063" t="str">
        <v>57011</v>
      </c>
      <c r="E2063" t="str">
        <v>FEU EGLISE ELECTRIQUE</v>
      </c>
      <c r="F2063" t="str">
        <v>COLOR/STANDARD</v>
      </c>
      <c r="G2063" t="str">
        <v/>
      </c>
      <c r="H2063" t="str">
        <v>COLOR STD</v>
      </c>
      <c r="I2063" t="str">
        <v>COMPLET</v>
      </c>
      <c r="J2063">
        <v>0</v>
      </c>
      <c r="K2063" t="str">
        <v/>
      </c>
      <c r="L2063" t="str">
        <v/>
      </c>
      <c r="M2063" t="str">
        <v>FR</v>
      </c>
      <c r="N2063" t="str">
        <v/>
      </c>
      <c r="O2063" t="str">
        <v>1.3G</v>
      </c>
      <c r="P2063" t="str">
        <v/>
      </c>
      <c r="Q2063">
        <v>9.19</v>
      </c>
      <c r="R2063" t="str">
        <v/>
      </c>
      <c r="S2063">
        <v>0</v>
      </c>
      <c r="T2063" t="str">
        <v>F-00000480</v>
      </c>
      <c r="U2063">
        <v>0</v>
      </c>
      <c r="V2063">
        <v>128.31</v>
      </c>
      <c r="W2063">
        <v>0</v>
      </c>
      <c r="X2063" t="str">
        <v/>
      </c>
    </row>
    <row r="2064">
      <c r="A2064" t="str">
        <v>AutoTable</v>
      </c>
      <c r="D2064" t="str">
        <v>57012</v>
      </c>
      <c r="E2064" t="str">
        <v>FEU GOLF ELECTRIQUE</v>
      </c>
      <c r="F2064" t="str">
        <v>COLOR/STANDARD</v>
      </c>
      <c r="G2064" t="str">
        <v/>
      </c>
      <c r="H2064" t="str">
        <v>COLOR STD</v>
      </c>
      <c r="I2064" t="str">
        <v>COMPLET</v>
      </c>
      <c r="J2064">
        <v>0</v>
      </c>
      <c r="K2064" t="str">
        <v/>
      </c>
      <c r="L2064" t="str">
        <v/>
      </c>
      <c r="M2064" t="str">
        <v>FR</v>
      </c>
      <c r="N2064" t="str">
        <v/>
      </c>
      <c r="O2064" t="str">
        <v>1.3G</v>
      </c>
      <c r="P2064" t="str">
        <v/>
      </c>
      <c r="Q2064">
        <v>10.054</v>
      </c>
      <c r="R2064" t="str">
        <v/>
      </c>
      <c r="S2064">
        <v>0</v>
      </c>
      <c r="T2064" t="str">
        <v>F-00000480</v>
      </c>
      <c r="U2064">
        <v>0</v>
      </c>
      <c r="V2064">
        <v>164.19</v>
      </c>
      <c r="W2064">
        <v>0</v>
      </c>
      <c r="X2064" t="str">
        <v/>
      </c>
    </row>
    <row r="2065">
      <c r="A2065" t="str">
        <v>AutoTable</v>
      </c>
      <c r="D2065" t="str">
        <v>57013</v>
      </c>
      <c r="E2065" t="str">
        <v>FEU FERME ELECTRIQUE</v>
      </c>
      <c r="F2065" t="str">
        <v>COLOR/STANDARD</v>
      </c>
      <c r="G2065" t="str">
        <v/>
      </c>
      <c r="H2065" t="str">
        <v>COLOR STD</v>
      </c>
      <c r="I2065" t="str">
        <v>COMPLET</v>
      </c>
      <c r="J2065">
        <v>0</v>
      </c>
      <c r="K2065" t="str">
        <v/>
      </c>
      <c r="L2065" t="str">
        <v/>
      </c>
      <c r="M2065" t="str">
        <v>FR</v>
      </c>
      <c r="N2065" t="str">
        <v/>
      </c>
      <c r="O2065" t="str">
        <v>1.3G</v>
      </c>
      <c r="P2065" t="str">
        <v/>
      </c>
      <c r="Q2065">
        <v>10.754</v>
      </c>
      <c r="R2065" t="str">
        <v/>
      </c>
      <c r="S2065">
        <v>0</v>
      </c>
      <c r="T2065" t="str">
        <v>F-00000480</v>
      </c>
      <c r="U2065">
        <v>0</v>
      </c>
      <c r="V2065">
        <v>0</v>
      </c>
      <c r="W2065">
        <v>0</v>
      </c>
      <c r="X2065" t="str">
        <v/>
      </c>
    </row>
    <row r="2066">
      <c r="A2066" t="str">
        <v>AutoTable</v>
      </c>
      <c r="D2066" t="str">
        <v>57014</v>
      </c>
      <c r="E2066" t="str">
        <v>FEU LAC ELECRIQUE</v>
      </c>
      <c r="F2066" t="str">
        <v>COLOR/STANDARD</v>
      </c>
      <c r="G2066" t="str">
        <v/>
      </c>
      <c r="H2066" t="str">
        <v>COLOR STD</v>
      </c>
      <c r="I2066" t="str">
        <v>COMPLET</v>
      </c>
      <c r="J2066">
        <v>0</v>
      </c>
      <c r="K2066" t="str">
        <v/>
      </c>
      <c r="L2066" t="str">
        <v/>
      </c>
      <c r="M2066" t="str">
        <v>FR</v>
      </c>
      <c r="N2066" t="str">
        <v/>
      </c>
      <c r="O2066" t="str">
        <v>1.3G</v>
      </c>
      <c r="P2066" t="str">
        <v/>
      </c>
      <c r="Q2066">
        <v>13.006</v>
      </c>
      <c r="R2066" t="str">
        <v/>
      </c>
      <c r="S2066">
        <v>0</v>
      </c>
      <c r="T2066" t="str">
        <v>F-00000480</v>
      </c>
      <c r="U2066">
        <v>0</v>
      </c>
      <c r="V2066">
        <v>149.78</v>
      </c>
      <c r="W2066">
        <v>0</v>
      </c>
      <c r="X2066" t="str">
        <v/>
      </c>
    </row>
    <row r="2067">
      <c r="A2067" t="str">
        <v>AutoTable</v>
      </c>
      <c r="D2067" t="str">
        <v>57015</v>
      </c>
      <c r="E2067" t="str">
        <v>FEU VIEILLES PIERRES ELECTRIQUE</v>
      </c>
      <c r="F2067" t="str">
        <v>COLOR/STANDARD</v>
      </c>
      <c r="G2067" t="str">
        <v/>
      </c>
      <c r="H2067" t="str">
        <v>COLOR STD</v>
      </c>
      <c r="I2067" t="str">
        <v>COMPLET</v>
      </c>
      <c r="J2067">
        <v>0</v>
      </c>
      <c r="K2067" t="str">
        <v/>
      </c>
      <c r="L2067" t="str">
        <v/>
      </c>
      <c r="M2067" t="str">
        <v>FR</v>
      </c>
      <c r="N2067" t="str">
        <v/>
      </c>
      <c r="O2067" t="str">
        <v>1.3G</v>
      </c>
      <c r="P2067" t="str">
        <v/>
      </c>
      <c r="Q2067">
        <v>17.203</v>
      </c>
      <c r="R2067" t="str">
        <v/>
      </c>
      <c r="S2067">
        <v>0</v>
      </c>
      <c r="T2067" t="str">
        <v>F-00000480</v>
      </c>
      <c r="U2067">
        <v>0</v>
      </c>
      <c r="V2067">
        <v>177.85</v>
      </c>
      <c r="W2067">
        <v>0</v>
      </c>
      <c r="X2067" t="str">
        <v/>
      </c>
    </row>
    <row r="2068">
      <c r="A2068" t="str">
        <v>AutoTable</v>
      </c>
      <c r="D2068" t="str">
        <v>57016</v>
      </c>
      <c r="E2068" t="str">
        <v>FEU MANOIR ELECTRIQUE</v>
      </c>
      <c r="F2068" t="str">
        <v>COLOR/STANDARD</v>
      </c>
      <c r="G2068" t="str">
        <v/>
      </c>
      <c r="H2068" t="str">
        <v>COLOR STD</v>
      </c>
      <c r="I2068" t="str">
        <v>COMPLET</v>
      </c>
      <c r="J2068">
        <v>0</v>
      </c>
      <c r="K2068" t="str">
        <v/>
      </c>
      <c r="L2068" t="str">
        <v/>
      </c>
      <c r="M2068" t="str">
        <v>FR</v>
      </c>
      <c r="N2068" t="str">
        <v/>
      </c>
      <c r="O2068" t="str">
        <v>1.3G</v>
      </c>
      <c r="P2068" t="str">
        <v/>
      </c>
      <c r="Q2068">
        <v>20.905</v>
      </c>
      <c r="R2068" t="str">
        <v/>
      </c>
      <c r="S2068">
        <v>0</v>
      </c>
      <c r="T2068" t="str">
        <v>F-00000480</v>
      </c>
      <c r="U2068">
        <v>0</v>
      </c>
      <c r="V2068">
        <v>209.65</v>
      </c>
      <c r="W2068">
        <v>0</v>
      </c>
      <c r="X2068" t="str">
        <v/>
      </c>
    </row>
    <row r="2069">
      <c r="A2069" t="str">
        <v>AutoTable</v>
      </c>
      <c r="D2069" t="str">
        <v>57017</v>
      </c>
      <c r="E2069" t="str">
        <v>FEU FORET ELECTRIQUE</v>
      </c>
      <c r="F2069" t="str">
        <v>COLOR/STANDARD</v>
      </c>
      <c r="G2069" t="str">
        <v/>
      </c>
      <c r="H2069" t="str">
        <v>COLOR STD</v>
      </c>
      <c r="I2069" t="str">
        <v>COMPLET</v>
      </c>
      <c r="J2069">
        <v>0</v>
      </c>
      <c r="K2069" t="str">
        <v/>
      </c>
      <c r="L2069" t="str">
        <v/>
      </c>
      <c r="M2069" t="str">
        <v>FR</v>
      </c>
      <c r="N2069" t="str">
        <v/>
      </c>
      <c r="O2069" t="str">
        <v>1.3G</v>
      </c>
      <c r="P2069" t="str">
        <v/>
      </c>
      <c r="Q2069">
        <v>25.338</v>
      </c>
      <c r="R2069" t="str">
        <v/>
      </c>
      <c r="S2069">
        <v>0</v>
      </c>
      <c r="T2069" t="str">
        <v>F-00000480</v>
      </c>
      <c r="U2069">
        <v>0</v>
      </c>
      <c r="V2069">
        <v>0</v>
      </c>
      <c r="W2069">
        <v>0</v>
      </c>
      <c r="X2069" t="str">
        <v/>
      </c>
    </row>
    <row r="2070">
      <c r="A2070" t="str">
        <v>AutoTable</v>
      </c>
      <c r="D2070" t="str">
        <v>57018</v>
      </c>
      <c r="E2070" t="str">
        <v>FEU MAIRIE ELECTRIQUE</v>
      </c>
      <c r="F2070" t="str">
        <v>COLOR/STANDARD</v>
      </c>
      <c r="G2070" t="str">
        <v/>
      </c>
      <c r="H2070" t="str">
        <v>COLOR STD</v>
      </c>
      <c r="I2070" t="str">
        <v>COMPLET</v>
      </c>
      <c r="J2070">
        <v>0</v>
      </c>
      <c r="K2070" t="str">
        <v/>
      </c>
      <c r="L2070" t="str">
        <v/>
      </c>
      <c r="M2070" t="str">
        <v>FR</v>
      </c>
      <c r="N2070" t="str">
        <v/>
      </c>
      <c r="O2070" t="str">
        <v>1.3G</v>
      </c>
      <c r="P2070" t="str">
        <v/>
      </c>
      <c r="Q2070">
        <v>26.648</v>
      </c>
      <c r="R2070" t="str">
        <v/>
      </c>
      <c r="S2070">
        <v>0</v>
      </c>
      <c r="T2070" t="str">
        <v>F-00000480</v>
      </c>
      <c r="U2070">
        <v>0</v>
      </c>
      <c r="V2070">
        <v>276.37</v>
      </c>
      <c r="W2070">
        <v>0</v>
      </c>
      <c r="X2070" t="str">
        <v/>
      </c>
    </row>
    <row r="2071">
      <c r="A2071" t="str">
        <v>AutoTable</v>
      </c>
      <c r="D2071" t="str">
        <v>57019</v>
      </c>
      <c r="E2071" t="str">
        <v>FEU CHATEAU ELECTRIQUE</v>
      </c>
      <c r="F2071" t="str">
        <v>COLOR/STANDARD</v>
      </c>
      <c r="G2071" t="str">
        <v/>
      </c>
      <c r="H2071" t="str">
        <v>COLOR STD</v>
      </c>
      <c r="I2071" t="str">
        <v>COMPLET</v>
      </c>
      <c r="J2071">
        <v>0</v>
      </c>
      <c r="K2071" t="str">
        <v/>
      </c>
      <c r="L2071" t="str">
        <v/>
      </c>
      <c r="M2071" t="str">
        <v>FR</v>
      </c>
      <c r="N2071" t="str">
        <v/>
      </c>
      <c r="O2071" t="str">
        <v>1.3G</v>
      </c>
      <c r="P2071" t="str">
        <v/>
      </c>
      <c r="Q2071">
        <v>35.1</v>
      </c>
      <c r="R2071" t="str">
        <v/>
      </c>
      <c r="S2071">
        <v>0</v>
      </c>
      <c r="T2071" t="str">
        <v>F-00000480</v>
      </c>
      <c r="U2071">
        <v>0</v>
      </c>
      <c r="V2071">
        <v>398.18</v>
      </c>
      <c r="W2071">
        <v>0</v>
      </c>
      <c r="X2071" t="str">
        <v/>
      </c>
    </row>
    <row r="2072">
      <c r="A2072" t="str">
        <v>AutoTable</v>
      </c>
      <c r="D2072" t="str">
        <v>57020</v>
      </c>
      <c r="E2072" t="str">
        <v>FEU PALMERAIE ELECTRIQUE</v>
      </c>
      <c r="F2072" t="str">
        <v>COLOR/STANDARD</v>
      </c>
      <c r="G2072" t="str">
        <v/>
      </c>
      <c r="H2072" t="str">
        <v>COLOR STD</v>
      </c>
      <c r="I2072" t="str">
        <v>COMPLET</v>
      </c>
      <c r="J2072">
        <v>0</v>
      </c>
      <c r="K2072" t="str">
        <v/>
      </c>
      <c r="L2072" t="str">
        <v/>
      </c>
      <c r="M2072" t="str">
        <v>FR</v>
      </c>
      <c r="N2072" t="str">
        <v/>
      </c>
      <c r="O2072" t="str">
        <v>1.3G</v>
      </c>
      <c r="P2072" t="str">
        <v/>
      </c>
      <c r="Q2072">
        <v>39.434</v>
      </c>
      <c r="R2072" t="str">
        <v/>
      </c>
      <c r="S2072">
        <v>0</v>
      </c>
      <c r="T2072" t="str">
        <v>F-00000480</v>
      </c>
      <c r="U2072">
        <v>0</v>
      </c>
      <c r="V2072">
        <v>434.7</v>
      </c>
      <c r="W2072">
        <v>0</v>
      </c>
      <c r="X2072" t="str">
        <v/>
      </c>
    </row>
    <row r="2073">
      <c r="A2073" t="str">
        <v>AutoTable</v>
      </c>
      <c r="D2073" t="str">
        <v>R-ACHENHEIM-3</v>
      </c>
      <c r="E2073" t="str">
        <v>RETOUR FEU ACHEBHEIM 1,3G</v>
      </c>
      <c r="F2073" t="str">
        <v>RETOUR FEUX VALLOIS</v>
      </c>
      <c r="G2073" t="str">
        <v/>
      </c>
      <c r="H2073" t="str">
        <v>COLOR STD</v>
      </c>
      <c r="I2073" t="str">
        <v>COMPLET</v>
      </c>
      <c r="J2073">
        <v>0</v>
      </c>
      <c r="K2073" t="str">
        <v/>
      </c>
      <c r="L2073" t="str">
        <v/>
      </c>
      <c r="M2073" t="str">
        <v>FR</v>
      </c>
      <c r="N2073" t="str">
        <v/>
      </c>
      <c r="O2073" t="str">
        <v>1.3G</v>
      </c>
      <c r="P2073" t="str">
        <v/>
      </c>
      <c r="Q2073">
        <v>18.16</v>
      </c>
      <c r="R2073" t="str">
        <v/>
      </c>
      <c r="S2073">
        <v>0</v>
      </c>
      <c r="T2073" t="str">
        <v>F-00000480</v>
      </c>
      <c r="U2073">
        <v>1</v>
      </c>
      <c r="V2073">
        <v>0</v>
      </c>
      <c r="W2073">
        <v>0</v>
      </c>
      <c r="X2073" t="str">
        <v/>
      </c>
    </row>
    <row r="2074">
      <c r="A2074" t="str">
        <v>AutoTable</v>
      </c>
      <c r="D2074" t="str">
        <v>R-ALLANCHE-3</v>
      </c>
      <c r="E2074" t="str">
        <v>RETOUR FEU ALLANCHE 1,3G</v>
      </c>
      <c r="F2074" t="str">
        <v>RETOUR FEUX LEFLEIX</v>
      </c>
      <c r="G2074" t="str">
        <v/>
      </c>
      <c r="H2074" t="str">
        <v>COLOR STD</v>
      </c>
      <c r="I2074" t="str">
        <v>COMPLET</v>
      </c>
      <c r="J2074">
        <v>0</v>
      </c>
      <c r="K2074" t="str">
        <v/>
      </c>
      <c r="L2074" t="str">
        <v/>
      </c>
      <c r="M2074" t="str">
        <v>FR</v>
      </c>
      <c r="N2074" t="str">
        <v/>
      </c>
      <c r="O2074" t="str">
        <v>1.3G</v>
      </c>
      <c r="P2074" t="str">
        <v/>
      </c>
      <c r="Q2074">
        <v>6.72</v>
      </c>
      <c r="R2074" t="str">
        <v/>
      </c>
      <c r="S2074">
        <v>0</v>
      </c>
      <c r="T2074" t="str">
        <v>F-00000480</v>
      </c>
      <c r="U2074">
        <v>1</v>
      </c>
      <c r="V2074">
        <v>0</v>
      </c>
      <c r="W2074">
        <v>0</v>
      </c>
      <c r="X2074" t="str">
        <v/>
      </c>
    </row>
    <row r="2075">
      <c r="A2075" t="str">
        <v>AutoTable</v>
      </c>
      <c r="D2075" t="str">
        <v>R-BERGERES-3</v>
      </c>
      <c r="E2075" t="str">
        <v>RETOUR FEU BERGERES 1,3G</v>
      </c>
      <c r="F2075" t="str">
        <v>RETOUR FEUX VALLOIS</v>
      </c>
      <c r="G2075" t="str">
        <v/>
      </c>
      <c r="H2075" t="str">
        <v>COLOR STD</v>
      </c>
      <c r="I2075" t="str">
        <v>COMPLET</v>
      </c>
      <c r="J2075">
        <v>0</v>
      </c>
      <c r="K2075" t="str">
        <v/>
      </c>
      <c r="L2075" t="str">
        <v/>
      </c>
      <c r="M2075" t="str">
        <v>FR</v>
      </c>
      <c r="N2075" t="str">
        <v/>
      </c>
      <c r="O2075" t="str">
        <v>1.3G</v>
      </c>
      <c r="P2075" t="str">
        <v/>
      </c>
      <c r="Q2075">
        <v>3.23</v>
      </c>
      <c r="R2075" t="str">
        <v/>
      </c>
      <c r="S2075">
        <v>0</v>
      </c>
      <c r="T2075" t="str">
        <v>F-00000480</v>
      </c>
      <c r="U2075">
        <v>1</v>
      </c>
      <c r="V2075">
        <v>0</v>
      </c>
      <c r="W2075">
        <v>0</v>
      </c>
      <c r="X2075" t="str">
        <v/>
      </c>
    </row>
    <row r="2076">
      <c r="A2076" t="str">
        <v>AutoTable</v>
      </c>
      <c r="D2076" t="str">
        <v>R-BOURBONNEUX-3</v>
      </c>
      <c r="E2076" t="str">
        <v>RETOUR FEU BOURBONNEUX 1,3G</v>
      </c>
      <c r="F2076" t="str">
        <v>RETOUR FEUX VALLOIS</v>
      </c>
      <c r="G2076" t="str">
        <v/>
      </c>
      <c r="H2076" t="str">
        <v>COLOR STD</v>
      </c>
      <c r="I2076" t="str">
        <v>COMPLET</v>
      </c>
      <c r="J2076">
        <v>0</v>
      </c>
      <c r="K2076" t="str">
        <v/>
      </c>
      <c r="L2076" t="str">
        <v/>
      </c>
      <c r="M2076" t="str">
        <v>FR</v>
      </c>
      <c r="N2076" t="str">
        <v/>
      </c>
      <c r="O2076" t="str">
        <v>1.3G</v>
      </c>
      <c r="P2076" t="str">
        <v/>
      </c>
      <c r="Q2076">
        <v>0.96</v>
      </c>
      <c r="R2076" t="str">
        <v/>
      </c>
      <c r="S2076">
        <v>0</v>
      </c>
      <c r="T2076" t="str">
        <v>F-00000480</v>
      </c>
      <c r="U2076">
        <v>1</v>
      </c>
      <c r="V2076">
        <v>0</v>
      </c>
      <c r="W2076">
        <v>0</v>
      </c>
      <c r="X2076" t="str">
        <v/>
      </c>
    </row>
    <row r="2077">
      <c r="A2077" t="str">
        <v>AutoTable</v>
      </c>
      <c r="D2077" t="str">
        <v>R-BOURGOIN J</v>
      </c>
      <c r="E2077" t="str">
        <v>RETOUR FEU BOURGOIN 1,3G</v>
      </c>
      <c r="F2077" t="str">
        <v>RETOUR FEUX LEFLEIX</v>
      </c>
      <c r="G2077" t="str">
        <v/>
      </c>
      <c r="H2077" t="str">
        <v>COLOR STD</v>
      </c>
      <c r="I2077" t="str">
        <v>COMPLET</v>
      </c>
      <c r="J2077">
        <v>0</v>
      </c>
      <c r="K2077" t="str">
        <v/>
      </c>
      <c r="L2077" t="str">
        <v/>
      </c>
      <c r="M2077" t="str">
        <v>FR</v>
      </c>
      <c r="N2077" t="str">
        <v/>
      </c>
      <c r="O2077" t="str">
        <v>1.3G</v>
      </c>
      <c r="P2077" t="str">
        <v/>
      </c>
      <c r="Q2077">
        <v>70.65</v>
      </c>
      <c r="R2077" t="str">
        <v/>
      </c>
      <c r="S2077">
        <v>0</v>
      </c>
      <c r="T2077" t="str">
        <v>F-00000480</v>
      </c>
      <c r="U2077">
        <v>1</v>
      </c>
      <c r="V2077">
        <v>0</v>
      </c>
      <c r="W2077">
        <v>0</v>
      </c>
      <c r="X2077" t="str">
        <v/>
      </c>
    </row>
    <row r="2078">
      <c r="A2078" t="str">
        <v>AutoTable</v>
      </c>
      <c r="D2078" t="str">
        <v>R-CHASSIGNOLES-3</v>
      </c>
      <c r="E2078" t="str">
        <v>RETOUR FEU CHASSIGNOLES 1,3G</v>
      </c>
      <c r="F2078" t="str">
        <v>RETOUR FEUX LEFLEIX</v>
      </c>
      <c r="G2078" t="str">
        <v/>
      </c>
      <c r="H2078" t="str">
        <v>COLOR STD</v>
      </c>
      <c r="I2078" t="str">
        <v>COMPLET</v>
      </c>
      <c r="J2078">
        <v>0</v>
      </c>
      <c r="K2078" t="str">
        <v/>
      </c>
      <c r="L2078" t="str">
        <v/>
      </c>
      <c r="M2078" t="str">
        <v>FR</v>
      </c>
      <c r="N2078" t="str">
        <v/>
      </c>
      <c r="O2078" t="str">
        <v>1.3G</v>
      </c>
      <c r="P2078" t="str">
        <v/>
      </c>
      <c r="Q2078">
        <v>5.92</v>
      </c>
      <c r="R2078" t="str">
        <v/>
      </c>
      <c r="S2078">
        <v>0</v>
      </c>
      <c r="T2078" t="str">
        <v>F-00000480</v>
      </c>
      <c r="U2078">
        <v>1</v>
      </c>
      <c r="V2078">
        <v>0</v>
      </c>
      <c r="W2078">
        <v>0</v>
      </c>
      <c r="X2078" t="str">
        <v/>
      </c>
    </row>
    <row r="2079">
      <c r="A2079" t="str">
        <v>AutoTable</v>
      </c>
      <c r="D2079" t="str">
        <v>R-CONDAT-3</v>
      </c>
      <c r="E2079" t="str">
        <v>RETOUR FEU CONDAT 2020 1,3G</v>
      </c>
      <c r="F2079" t="str">
        <v>RETOUR FEUX VILLO</v>
      </c>
      <c r="G2079" t="str">
        <v/>
      </c>
      <c r="H2079" t="str">
        <v>COLOR STD</v>
      </c>
      <c r="I2079" t="str">
        <v>COMPLET</v>
      </c>
      <c r="J2079">
        <v>0</v>
      </c>
      <c r="K2079" t="str">
        <v/>
      </c>
      <c r="L2079" t="str">
        <v/>
      </c>
      <c r="M2079" t="str">
        <v>FR</v>
      </c>
      <c r="N2079" t="str">
        <v/>
      </c>
      <c r="O2079" t="str">
        <v>1.3G</v>
      </c>
      <c r="P2079" t="str">
        <v/>
      </c>
      <c r="Q2079">
        <v>0.52</v>
      </c>
      <c r="R2079" t="str">
        <v/>
      </c>
      <c r="S2079">
        <v>0</v>
      </c>
      <c r="T2079" t="str">
        <v>F-00000480</v>
      </c>
      <c r="U2079">
        <v>1</v>
      </c>
      <c r="V2079">
        <v>0</v>
      </c>
      <c r="W2079">
        <v>1</v>
      </c>
      <c r="X2079" t="str">
        <v/>
      </c>
    </row>
    <row r="2080">
      <c r="A2080" t="str">
        <v>AutoTable</v>
      </c>
      <c r="D2080" t="str">
        <v>R-COURNON-3</v>
      </c>
      <c r="E2080" t="str">
        <v>RETOUR FEU COURNON 1,3G</v>
      </c>
      <c r="F2080" t="str">
        <v>RETOUR FEUX LEFLEIX</v>
      </c>
      <c r="G2080" t="str">
        <v/>
      </c>
      <c r="H2080" t="str">
        <v>COLOR STD</v>
      </c>
      <c r="I2080" t="str">
        <v>COMPLET</v>
      </c>
      <c r="J2080">
        <v>0</v>
      </c>
      <c r="K2080" t="str">
        <v/>
      </c>
      <c r="L2080" t="str">
        <v/>
      </c>
      <c r="M2080" t="str">
        <v>FR</v>
      </c>
      <c r="N2080" t="str">
        <v/>
      </c>
      <c r="O2080" t="str">
        <v>1.3G</v>
      </c>
      <c r="P2080" t="str">
        <v/>
      </c>
      <c r="Q2080">
        <v>12.31</v>
      </c>
      <c r="R2080" t="str">
        <v/>
      </c>
      <c r="S2080">
        <v>0</v>
      </c>
      <c r="T2080" t="str">
        <v>F-00000480</v>
      </c>
      <c r="U2080">
        <v>0</v>
      </c>
      <c r="V2080">
        <v>0</v>
      </c>
      <c r="W2080">
        <v>0</v>
      </c>
      <c r="X2080" t="str">
        <v/>
      </c>
    </row>
    <row r="2081">
      <c r="A2081" t="str">
        <v>AutoTable</v>
      </c>
      <c r="D2081" t="str">
        <v>R-COUVIGNON-3</v>
      </c>
      <c r="E2081" t="str">
        <v>RETOUR FEU COUVIGNON 1,3G</v>
      </c>
      <c r="F2081" t="str">
        <v>RETOUR FEUX VALLOIS</v>
      </c>
      <c r="G2081" t="str">
        <v/>
      </c>
      <c r="H2081" t="str">
        <v>COLOR STD</v>
      </c>
      <c r="I2081" t="str">
        <v>COMPLET</v>
      </c>
      <c r="J2081">
        <v>0</v>
      </c>
      <c r="K2081" t="str">
        <v/>
      </c>
      <c r="L2081" t="str">
        <v/>
      </c>
      <c r="M2081" t="str">
        <v>FR</v>
      </c>
      <c r="N2081" t="str">
        <v/>
      </c>
      <c r="O2081" t="str">
        <v>1.3G</v>
      </c>
      <c r="P2081" t="str">
        <v/>
      </c>
      <c r="Q2081">
        <v>8.64</v>
      </c>
      <c r="R2081" t="str">
        <v/>
      </c>
      <c r="S2081">
        <v>0</v>
      </c>
      <c r="T2081" t="str">
        <v>F-00000480</v>
      </c>
      <c r="U2081">
        <v>1</v>
      </c>
      <c r="V2081">
        <v>0</v>
      </c>
      <c r="W2081">
        <v>0</v>
      </c>
      <c r="X2081" t="str">
        <v/>
      </c>
    </row>
    <row r="2082">
      <c r="A2082" t="str">
        <v>AutoTable</v>
      </c>
      <c r="D2082" t="str">
        <v>R-DALLET-3</v>
      </c>
      <c r="E2082" t="str">
        <v>RETOUR FEU DALLET 1,3G (comp Feu 7)</v>
      </c>
      <c r="F2082" t="str">
        <v>RETOUR FEUX VILLO</v>
      </c>
      <c r="G2082" t="str">
        <v/>
      </c>
      <c r="H2082" t="str">
        <v>COLOR STD</v>
      </c>
      <c r="I2082" t="str">
        <v>COMPLET</v>
      </c>
      <c r="J2082">
        <v>0</v>
      </c>
      <c r="K2082" t="str">
        <v/>
      </c>
      <c r="L2082" t="str">
        <v/>
      </c>
      <c r="M2082" t="str">
        <v>FR</v>
      </c>
      <c r="N2082" t="str">
        <v/>
      </c>
      <c r="O2082" t="str">
        <v>1.3G</v>
      </c>
      <c r="P2082" t="str">
        <v/>
      </c>
      <c r="Q2082">
        <v>1.4</v>
      </c>
      <c r="R2082" t="str">
        <v/>
      </c>
      <c r="S2082">
        <v>0</v>
      </c>
      <c r="T2082" t="str">
        <v>F-00000480</v>
      </c>
      <c r="U2082">
        <v>1</v>
      </c>
      <c r="V2082">
        <v>0</v>
      </c>
      <c r="W2082">
        <v>1</v>
      </c>
      <c r="X2082" t="str">
        <v/>
      </c>
    </row>
    <row r="2083">
      <c r="A2083" t="str">
        <v>AutoTable</v>
      </c>
      <c r="D2083" t="str">
        <v>R-DOMECY-3</v>
      </c>
      <c r="E2083" t="str">
        <v>RETOUR FEU DOMECY  1,4G</v>
      </c>
      <c r="F2083" t="str">
        <v>RETOUR FEUX VILLIERS</v>
      </c>
      <c r="G2083" t="str">
        <v/>
      </c>
      <c r="H2083" t="str">
        <v>COLOR STD</v>
      </c>
      <c r="I2083" t="str">
        <v>COMPLET</v>
      </c>
      <c r="J2083">
        <v>0</v>
      </c>
      <c r="K2083" t="str">
        <v/>
      </c>
      <c r="L2083" t="str">
        <v/>
      </c>
      <c r="M2083" t="str">
        <v>FR</v>
      </c>
      <c r="N2083" t="str">
        <v/>
      </c>
      <c r="O2083" t="str">
        <v>1.3G</v>
      </c>
      <c r="P2083" t="str">
        <v/>
      </c>
      <c r="Q2083">
        <v>7.57</v>
      </c>
      <c r="R2083" t="str">
        <v/>
      </c>
      <c r="S2083">
        <v>0</v>
      </c>
      <c r="T2083" t="str">
        <v>F-00000480</v>
      </c>
      <c r="U2083">
        <v>0</v>
      </c>
      <c r="V2083">
        <v>0</v>
      </c>
      <c r="W2083">
        <v>0</v>
      </c>
      <c r="X2083" t="str">
        <v/>
      </c>
    </row>
    <row r="2084">
      <c r="A2084" t="str">
        <v>AutoTable</v>
      </c>
      <c r="D2084" t="str">
        <v>R-DOSCHES-3</v>
      </c>
      <c r="E2084" t="str">
        <v>RETOUR FEU DOSCHES 1,3G</v>
      </c>
      <c r="F2084" t="str">
        <v>RETOUR FEUX VALLOIS</v>
      </c>
      <c r="G2084" t="str">
        <v/>
      </c>
      <c r="H2084" t="str">
        <v>COLOR STD</v>
      </c>
      <c r="I2084" t="str">
        <v>COMPLET</v>
      </c>
      <c r="J2084">
        <v>0</v>
      </c>
      <c r="K2084" t="str">
        <v/>
      </c>
      <c r="L2084" t="str">
        <v/>
      </c>
      <c r="M2084" t="str">
        <v>FR</v>
      </c>
      <c r="N2084" t="str">
        <v/>
      </c>
      <c r="O2084" t="str">
        <v>1.3G</v>
      </c>
      <c r="P2084" t="str">
        <v/>
      </c>
      <c r="Q2084">
        <v>3.76</v>
      </c>
      <c r="R2084" t="str">
        <v/>
      </c>
      <c r="S2084">
        <v>0</v>
      </c>
      <c r="T2084" t="str">
        <v>F-00000480</v>
      </c>
      <c r="U2084">
        <v>1</v>
      </c>
      <c r="V2084">
        <v>0</v>
      </c>
      <c r="W2084">
        <v>0</v>
      </c>
      <c r="X2084" t="str">
        <v/>
      </c>
    </row>
    <row r="2085">
      <c r="A2085" t="str">
        <v>AutoTable</v>
      </c>
      <c r="D2085" t="str">
        <v>R-ESPALEM-3</v>
      </c>
      <c r="E2085" t="str">
        <v>RETOUR FEU ESPALEM 1,3G</v>
      </c>
      <c r="F2085" t="str">
        <v>RETOUR FEUX VILLO</v>
      </c>
      <c r="G2085" t="str">
        <v/>
      </c>
      <c r="H2085" t="str">
        <v>COLOR STD</v>
      </c>
      <c r="I2085" t="str">
        <v>COMPLET</v>
      </c>
      <c r="J2085">
        <v>0</v>
      </c>
      <c r="K2085" t="str">
        <v/>
      </c>
      <c r="L2085" t="str">
        <v/>
      </c>
      <c r="M2085" t="str">
        <v>FR</v>
      </c>
      <c r="N2085" t="str">
        <v/>
      </c>
      <c r="O2085" t="str">
        <v>1.3G</v>
      </c>
      <c r="P2085" t="str">
        <v/>
      </c>
      <c r="Q2085">
        <v>5.34</v>
      </c>
      <c r="R2085" t="str">
        <v/>
      </c>
      <c r="S2085">
        <v>0</v>
      </c>
      <c r="T2085" t="str">
        <v>F-00000480</v>
      </c>
      <c r="U2085">
        <v>1</v>
      </c>
      <c r="V2085">
        <v>0</v>
      </c>
      <c r="W2085">
        <v>1</v>
      </c>
      <c r="X2085" t="str">
        <v/>
      </c>
    </row>
    <row r="2086">
      <c r="A2086" t="str">
        <v>AutoTable</v>
      </c>
      <c r="D2086" t="str">
        <v>R-GALLARGUES-3</v>
      </c>
      <c r="E2086" t="str">
        <v>RETOUR FEU GALLARGUES 1,3G</v>
      </c>
      <c r="F2086" t="str">
        <v>RETOUR FEUX ARGELLIE</v>
      </c>
      <c r="G2086" t="str">
        <v/>
      </c>
      <c r="H2086" t="str">
        <v>COLOR STD</v>
      </c>
      <c r="I2086" t="str">
        <v>COMPLET</v>
      </c>
      <c r="J2086">
        <v>0</v>
      </c>
      <c r="K2086" t="str">
        <v/>
      </c>
      <c r="L2086" t="str">
        <v/>
      </c>
      <c r="M2086" t="str">
        <v>FR</v>
      </c>
      <c r="N2086" t="str">
        <v/>
      </c>
      <c r="O2086" t="str">
        <v>1.3G</v>
      </c>
      <c r="P2086" t="str">
        <v/>
      </c>
      <c r="Q2086">
        <v>27.11</v>
      </c>
      <c r="R2086" t="str">
        <v/>
      </c>
      <c r="S2086">
        <v>0</v>
      </c>
      <c r="T2086" t="str">
        <v>F-00000480</v>
      </c>
      <c r="U2086">
        <v>1</v>
      </c>
      <c r="V2086">
        <v>0</v>
      </c>
      <c r="W2086">
        <v>0</v>
      </c>
      <c r="X2086" t="str">
        <v/>
      </c>
    </row>
    <row r="2087">
      <c r="A2087" t="str">
        <v>AutoTable</v>
      </c>
      <c r="D2087" t="str">
        <v>R-GUEBWILLER-3</v>
      </c>
      <c r="E2087" t="str">
        <v>RETOUR FEU GUEBWILLER 1,3G</v>
      </c>
      <c r="F2087" t="str">
        <v>RETOUR FEUX VALLOIS</v>
      </c>
      <c r="G2087" t="str">
        <v/>
      </c>
      <c r="H2087" t="str">
        <v>COLOR STD</v>
      </c>
      <c r="I2087" t="str">
        <v>COMPLET</v>
      </c>
      <c r="J2087">
        <v>0</v>
      </c>
      <c r="K2087" t="str">
        <v/>
      </c>
      <c r="L2087" t="str">
        <v/>
      </c>
      <c r="M2087" t="str">
        <v>FR</v>
      </c>
      <c r="N2087" t="str">
        <v/>
      </c>
      <c r="O2087" t="str">
        <v>1.3G</v>
      </c>
      <c r="P2087" t="str">
        <v/>
      </c>
      <c r="Q2087">
        <v>110.72</v>
      </c>
      <c r="R2087" t="str">
        <v/>
      </c>
      <c r="S2087">
        <v>0</v>
      </c>
      <c r="T2087" t="str">
        <v>F-00000480</v>
      </c>
      <c r="U2087">
        <v>1</v>
      </c>
      <c r="V2087">
        <v>0</v>
      </c>
      <c r="W2087">
        <v>0</v>
      </c>
      <c r="X2087" t="str">
        <v/>
      </c>
    </row>
    <row r="2088">
      <c r="A2088" t="str">
        <v>AutoTable</v>
      </c>
      <c r="D2088" t="str">
        <v>R-LANGERON-3</v>
      </c>
      <c r="E2088" t="str">
        <v>RETOUR FEU LANGERON 1,3G</v>
      </c>
      <c r="F2088" t="str">
        <v>RETOUR FEUX VILLIERS</v>
      </c>
      <c r="G2088" t="str">
        <v/>
      </c>
      <c r="H2088" t="str">
        <v>COLOR STD</v>
      </c>
      <c r="I2088" t="str">
        <v>COMPLET</v>
      </c>
      <c r="J2088">
        <v>0</v>
      </c>
      <c r="K2088" t="str">
        <v/>
      </c>
      <c r="L2088" t="str">
        <v/>
      </c>
      <c r="M2088" t="str">
        <v>FR</v>
      </c>
      <c r="N2088" t="str">
        <v/>
      </c>
      <c r="O2088" t="str">
        <v>1.3G</v>
      </c>
      <c r="P2088" t="str">
        <v/>
      </c>
      <c r="Q2088">
        <v>4.64</v>
      </c>
      <c r="R2088" t="str">
        <v/>
      </c>
      <c r="S2088">
        <v>0</v>
      </c>
      <c r="T2088" t="str">
        <v>F-00000480</v>
      </c>
      <c r="U2088">
        <v>1</v>
      </c>
      <c r="V2088">
        <v>0</v>
      </c>
      <c r="W2088">
        <v>0</v>
      </c>
      <c r="X2088" t="str">
        <v/>
      </c>
    </row>
    <row r="2089">
      <c r="A2089" t="str">
        <v>AutoTable</v>
      </c>
      <c r="D2089" t="str">
        <v>R-LAVOUTE-3</v>
      </c>
      <c r="E2089" t="str">
        <v>RETOUR FEU LAVOUTE CHLIHAC 1,3G</v>
      </c>
      <c r="F2089" t="str">
        <v>RETOUR FEUX LEFLEIX</v>
      </c>
      <c r="G2089" t="str">
        <v/>
      </c>
      <c r="H2089" t="str">
        <v>COLOR STD</v>
      </c>
      <c r="I2089" t="str">
        <v>COMPLET</v>
      </c>
      <c r="J2089">
        <v>0</v>
      </c>
      <c r="K2089" t="str">
        <v/>
      </c>
      <c r="L2089" t="str">
        <v/>
      </c>
      <c r="M2089" t="str">
        <v>FR</v>
      </c>
      <c r="N2089" t="str">
        <v/>
      </c>
      <c r="O2089" t="str">
        <v>1.3G</v>
      </c>
      <c r="P2089" t="str">
        <v/>
      </c>
      <c r="Q2089">
        <v>9.94</v>
      </c>
      <c r="R2089" t="str">
        <v/>
      </c>
      <c r="S2089">
        <v>0</v>
      </c>
      <c r="T2089" t="str">
        <v>F-00000480</v>
      </c>
      <c r="U2089">
        <v>1</v>
      </c>
      <c r="V2089">
        <v>0</v>
      </c>
      <c r="W2089">
        <v>0</v>
      </c>
      <c r="X2089" t="str">
        <v/>
      </c>
    </row>
    <row r="2090">
      <c r="A2090" t="str">
        <v>AutoTable</v>
      </c>
      <c r="D2090" t="str">
        <v>R-LUGARD-3</v>
      </c>
      <c r="E2090" t="str">
        <v>RETOUR FEU LUGARD 1,3G</v>
      </c>
      <c r="F2090" t="str">
        <v>RETOUR FEUX LEFLEIX</v>
      </c>
      <c r="G2090" t="str">
        <v/>
      </c>
      <c r="H2090" t="str">
        <v>COLOR STD</v>
      </c>
      <c r="I2090" t="str">
        <v>COMPLET</v>
      </c>
      <c r="J2090">
        <v>0</v>
      </c>
      <c r="K2090" t="str">
        <v/>
      </c>
      <c r="L2090" t="str">
        <v/>
      </c>
      <c r="M2090" t="str">
        <v>FR</v>
      </c>
      <c r="N2090" t="str">
        <v/>
      </c>
      <c r="O2090" t="str">
        <v>1.3G</v>
      </c>
      <c r="P2090" t="str">
        <v/>
      </c>
      <c r="Q2090">
        <v>8.59</v>
      </c>
      <c r="R2090" t="str">
        <v/>
      </c>
      <c r="S2090">
        <v>0</v>
      </c>
      <c r="T2090" t="str">
        <v>F-00000480</v>
      </c>
      <c r="U2090">
        <v>1</v>
      </c>
      <c r="V2090">
        <v>0</v>
      </c>
      <c r="W2090">
        <v>1</v>
      </c>
      <c r="X2090" t="str">
        <v/>
      </c>
    </row>
    <row r="2091">
      <c r="A2091" t="str">
        <v>AutoTable</v>
      </c>
      <c r="D2091" t="str">
        <v>R-MARCENAT-3</v>
      </c>
      <c r="E2091" t="str">
        <v>RETOUR FEU MARCENAT 1,3G</v>
      </c>
      <c r="F2091" t="str">
        <v>RETOUR FEUX LEFLEIX</v>
      </c>
      <c r="G2091" t="str">
        <v/>
      </c>
      <c r="H2091" t="str">
        <v>COLOR STD</v>
      </c>
      <c r="I2091" t="str">
        <v>COMPLET</v>
      </c>
      <c r="J2091">
        <v>0</v>
      </c>
      <c r="K2091" t="str">
        <v/>
      </c>
      <c r="L2091" t="str">
        <v/>
      </c>
      <c r="M2091" t="str">
        <v>FR</v>
      </c>
      <c r="N2091" t="str">
        <v/>
      </c>
      <c r="O2091" t="str">
        <v>1.3G</v>
      </c>
      <c r="P2091" t="str">
        <v/>
      </c>
      <c r="Q2091">
        <v>4.64</v>
      </c>
      <c r="R2091" t="str">
        <v/>
      </c>
      <c r="S2091">
        <v>0</v>
      </c>
      <c r="T2091" t="str">
        <v>F-00000480</v>
      </c>
      <c r="U2091">
        <v>1</v>
      </c>
      <c r="V2091">
        <v>0</v>
      </c>
      <c r="W2091">
        <v>0</v>
      </c>
      <c r="X2091" t="str">
        <v/>
      </c>
    </row>
    <row r="2092">
      <c r="A2092" t="str">
        <v>AutoTable</v>
      </c>
      <c r="D2092" t="str">
        <v>R-MESNIL-3</v>
      </c>
      <c r="E2092" t="str">
        <v>RETOUR FEU MESNIL 1,3G</v>
      </c>
      <c r="F2092" t="str">
        <v>RETOUR FEUX VALLOIS</v>
      </c>
      <c r="G2092" t="str">
        <v/>
      </c>
      <c r="H2092" t="str">
        <v>COLOR STD</v>
      </c>
      <c r="I2092" t="str">
        <v>COMPLET</v>
      </c>
      <c r="J2092">
        <v>0</v>
      </c>
      <c r="K2092" t="str">
        <v/>
      </c>
      <c r="L2092" t="str">
        <v/>
      </c>
      <c r="M2092" t="str">
        <v>FR</v>
      </c>
      <c r="N2092" t="str">
        <v/>
      </c>
      <c r="O2092" t="str">
        <v>1.3G</v>
      </c>
      <c r="P2092" t="str">
        <v/>
      </c>
      <c r="Q2092">
        <v>36.32</v>
      </c>
      <c r="R2092" t="str">
        <v/>
      </c>
      <c r="S2092">
        <v>0</v>
      </c>
      <c r="T2092" t="str">
        <v>F-00000480</v>
      </c>
      <c r="U2092">
        <v>1</v>
      </c>
      <c r="V2092">
        <v>0</v>
      </c>
      <c r="W2092">
        <v>0</v>
      </c>
      <c r="X2092" t="str">
        <v/>
      </c>
    </row>
    <row r="2093">
      <c r="A2093" t="str">
        <v>AutoTable</v>
      </c>
      <c r="D2093" t="str">
        <v>R-MONTDORE-3</v>
      </c>
      <c r="E2093" t="str">
        <v>RETOUR FEU MONT DORE 2020 1,3G</v>
      </c>
      <c r="F2093" t="str">
        <v>RETOUR FEUX VILLO</v>
      </c>
      <c r="G2093" t="str">
        <v/>
      </c>
      <c r="H2093" t="str">
        <v>COLOR STD</v>
      </c>
      <c r="I2093" t="str">
        <v>COMPLET</v>
      </c>
      <c r="J2093">
        <v>0</v>
      </c>
      <c r="K2093" t="str">
        <v/>
      </c>
      <c r="L2093" t="str">
        <v/>
      </c>
      <c r="M2093" t="str">
        <v>FR</v>
      </c>
      <c r="N2093" t="str">
        <v/>
      </c>
      <c r="O2093" t="str">
        <v>1.3G</v>
      </c>
      <c r="P2093" t="str">
        <v/>
      </c>
      <c r="Q2093">
        <v>79</v>
      </c>
      <c r="R2093" t="str">
        <v/>
      </c>
      <c r="S2093">
        <v>0</v>
      </c>
      <c r="T2093" t="str">
        <v>F-00000480</v>
      </c>
      <c r="U2093">
        <v>1</v>
      </c>
      <c r="V2093">
        <v>0</v>
      </c>
      <c r="W2093">
        <v>1</v>
      </c>
      <c r="X2093" t="str">
        <v/>
      </c>
    </row>
    <row r="2094">
      <c r="A2094" t="str">
        <v>AutoTable</v>
      </c>
      <c r="D2094" t="str">
        <v>R-MONTPEZAT-3</v>
      </c>
      <c r="E2094" t="str">
        <v>RETOUR FEU MONTPEZAT 1,3G</v>
      </c>
      <c r="F2094" t="str">
        <v>RETOUR FEUX LEFLEIX</v>
      </c>
      <c r="G2094" t="str">
        <v/>
      </c>
      <c r="H2094" t="str">
        <v>COLOR STD</v>
      </c>
      <c r="I2094" t="str">
        <v>COMPLET</v>
      </c>
      <c r="J2094">
        <v>0</v>
      </c>
      <c r="K2094" t="str">
        <v/>
      </c>
      <c r="L2094" t="str">
        <v/>
      </c>
      <c r="M2094" t="str">
        <v>FR</v>
      </c>
      <c r="N2094" t="str">
        <v/>
      </c>
      <c r="O2094" t="str">
        <v>1.3G</v>
      </c>
      <c r="P2094" t="str">
        <v/>
      </c>
      <c r="Q2094">
        <v>16.68</v>
      </c>
      <c r="R2094" t="str">
        <v/>
      </c>
      <c r="S2094">
        <v>0</v>
      </c>
      <c r="T2094" t="str">
        <v>F-00000480</v>
      </c>
      <c r="U2094">
        <v>1</v>
      </c>
      <c r="V2094">
        <v>0</v>
      </c>
      <c r="W2094">
        <v>0</v>
      </c>
      <c r="X2094" t="str">
        <v/>
      </c>
    </row>
    <row r="2095">
      <c r="A2095" t="str">
        <v>AutoTable</v>
      </c>
      <c r="D2095" t="str">
        <v>R-OUZOUER-3</v>
      </c>
      <c r="E2095" t="str">
        <v>RETOUR FEU OUZOUER 1,3G</v>
      </c>
      <c r="F2095" t="str">
        <v>RETOUR FEUX VILLIERS</v>
      </c>
      <c r="G2095" t="str">
        <v/>
      </c>
      <c r="H2095" t="str">
        <v>COLOR STD</v>
      </c>
      <c r="I2095" t="str">
        <v>COMPLET</v>
      </c>
      <c r="J2095">
        <v>0</v>
      </c>
      <c r="K2095" t="str">
        <v/>
      </c>
      <c r="L2095" t="str">
        <v/>
      </c>
      <c r="M2095" t="str">
        <v>FR</v>
      </c>
      <c r="N2095" t="str">
        <v/>
      </c>
      <c r="O2095" t="str">
        <v>1.3G</v>
      </c>
      <c r="P2095" t="str">
        <v/>
      </c>
      <c r="Q2095">
        <v>17.53</v>
      </c>
      <c r="R2095" t="str">
        <v/>
      </c>
      <c r="S2095">
        <v>0</v>
      </c>
      <c r="T2095" t="str">
        <v>F-00000480</v>
      </c>
      <c r="U2095">
        <v>1</v>
      </c>
      <c r="V2095">
        <v>0</v>
      </c>
      <c r="W2095">
        <v>0</v>
      </c>
      <c r="X2095" t="str">
        <v/>
      </c>
    </row>
    <row r="2096">
      <c r="A2096" t="str">
        <v>AutoTable</v>
      </c>
      <c r="D2096" t="str">
        <v>R-PEREZ-3</v>
      </c>
      <c r="E2096" t="str">
        <v>RETOUR FEU PEREZ 1,3G</v>
      </c>
      <c r="F2096" t="str">
        <v>RETOUR FEUX LEFLEIX</v>
      </c>
      <c r="G2096" t="str">
        <v/>
      </c>
      <c r="H2096" t="str">
        <v>COLOR STD</v>
      </c>
      <c r="I2096" t="str">
        <v>COMPLET</v>
      </c>
      <c r="J2096">
        <v>0</v>
      </c>
      <c r="K2096" t="str">
        <v/>
      </c>
      <c r="L2096" t="str">
        <v/>
      </c>
      <c r="M2096" t="str">
        <v>FR</v>
      </c>
      <c r="N2096" t="str">
        <v/>
      </c>
      <c r="O2096" t="str">
        <v>1.3G</v>
      </c>
      <c r="P2096" t="str">
        <v/>
      </c>
      <c r="Q2096">
        <v>0.52</v>
      </c>
      <c r="R2096" t="str">
        <v/>
      </c>
      <c r="S2096">
        <v>0</v>
      </c>
      <c r="T2096" t="str">
        <v>F-00000480</v>
      </c>
      <c r="U2096">
        <v>1</v>
      </c>
      <c r="V2096">
        <v>0</v>
      </c>
      <c r="W2096">
        <v>0</v>
      </c>
      <c r="X2096" t="str">
        <v/>
      </c>
    </row>
    <row r="2097">
      <c r="A2097" t="str">
        <v>AutoTable</v>
      </c>
      <c r="D2097" t="str">
        <v>R-PINEY-3</v>
      </c>
      <c r="E2097" t="str">
        <v>RETOUR FEU PINEY 1,3G</v>
      </c>
      <c r="F2097" t="str">
        <v>RETOUR FEUX VALLOIS</v>
      </c>
      <c r="G2097" t="str">
        <v/>
      </c>
      <c r="H2097" t="str">
        <v>COLOR STD</v>
      </c>
      <c r="I2097" t="str">
        <v>COMPLET</v>
      </c>
      <c r="J2097">
        <v>0</v>
      </c>
      <c r="K2097" t="str">
        <v/>
      </c>
      <c r="L2097" t="str">
        <v/>
      </c>
      <c r="M2097" t="str">
        <v>FR</v>
      </c>
      <c r="N2097" t="str">
        <v/>
      </c>
      <c r="O2097" t="str">
        <v>1.3G</v>
      </c>
      <c r="P2097" t="str">
        <v/>
      </c>
      <c r="Q2097">
        <v>10.65</v>
      </c>
      <c r="R2097" t="str">
        <v/>
      </c>
      <c r="S2097">
        <v>0</v>
      </c>
      <c r="T2097" t="str">
        <v>F-00000480</v>
      </c>
      <c r="U2097">
        <v>1</v>
      </c>
      <c r="V2097">
        <v>0</v>
      </c>
      <c r="W2097">
        <v>0</v>
      </c>
      <c r="X2097" t="str">
        <v/>
      </c>
    </row>
    <row r="2098">
      <c r="A2098" t="str">
        <v>AutoTable</v>
      </c>
      <c r="D2098" t="str">
        <v>R-SOMMERVILLER-3</v>
      </c>
      <c r="E2098" t="str">
        <v>RETOUR FEU SOMMERVILLER 1,3G</v>
      </c>
      <c r="F2098" t="str">
        <v>RETOUR FEUX VALLOIS</v>
      </c>
      <c r="G2098" t="str">
        <v/>
      </c>
      <c r="H2098" t="str">
        <v>COLOR STD</v>
      </c>
      <c r="I2098" t="str">
        <v>COMPLET</v>
      </c>
      <c r="J2098">
        <v>0</v>
      </c>
      <c r="K2098" t="str">
        <v/>
      </c>
      <c r="L2098" t="str">
        <v/>
      </c>
      <c r="M2098" t="str">
        <v>FR</v>
      </c>
      <c r="N2098" t="str">
        <v/>
      </c>
      <c r="O2098" t="str">
        <v>1.3G</v>
      </c>
      <c r="P2098" t="str">
        <v/>
      </c>
      <c r="Q2098">
        <v>8.53</v>
      </c>
      <c r="R2098" t="str">
        <v/>
      </c>
      <c r="S2098">
        <v>0</v>
      </c>
      <c r="T2098" t="str">
        <v>F-00000480</v>
      </c>
      <c r="U2098">
        <v>1</v>
      </c>
      <c r="V2098">
        <v>0</v>
      </c>
      <c r="W2098">
        <v>0</v>
      </c>
      <c r="X2098" t="str">
        <v/>
      </c>
    </row>
    <row r="2099">
      <c r="A2099" t="str">
        <v>AutoTable</v>
      </c>
      <c r="D2099" t="str">
        <v>R-STBRIS-3</v>
      </c>
      <c r="E2099" t="str">
        <v>RETOUR FEU ST BRIS LE VINEU  1,3G</v>
      </c>
      <c r="F2099" t="str">
        <v>RETOUR FEUX VILLIERS</v>
      </c>
      <c r="G2099" t="str">
        <v/>
      </c>
      <c r="H2099" t="str">
        <v>COLOR STD</v>
      </c>
      <c r="I2099" t="str">
        <v>COMPLET</v>
      </c>
      <c r="J2099">
        <v>0</v>
      </c>
      <c r="K2099" t="str">
        <v/>
      </c>
      <c r="L2099" t="str">
        <v/>
      </c>
      <c r="M2099" t="str">
        <v>FR</v>
      </c>
      <c r="N2099" t="str">
        <v/>
      </c>
      <c r="O2099" t="str">
        <v>1.3G</v>
      </c>
      <c r="P2099" t="str">
        <v/>
      </c>
      <c r="Q2099">
        <v>12.48</v>
      </c>
      <c r="R2099" t="str">
        <v/>
      </c>
      <c r="S2099">
        <v>0</v>
      </c>
      <c r="T2099" t="str">
        <v>F-00000480</v>
      </c>
      <c r="U2099">
        <v>1</v>
      </c>
      <c r="V2099">
        <v>0</v>
      </c>
      <c r="W2099">
        <v>0</v>
      </c>
      <c r="X2099" t="str">
        <v/>
      </c>
    </row>
    <row r="2100">
      <c r="A2100" t="str">
        <v>AutoTable</v>
      </c>
      <c r="D2100" t="str">
        <v>R-STCHEF-3</v>
      </c>
      <c r="E2100" t="str">
        <v>RETOUR FEU ST CHEF 2020 1,3G</v>
      </c>
      <c r="F2100" t="str">
        <v>RETOUR FEUX PORCIEU</v>
      </c>
      <c r="G2100" t="str">
        <v/>
      </c>
      <c r="H2100" t="str">
        <v>COLOR STD</v>
      </c>
      <c r="I2100" t="str">
        <v>COMPLET</v>
      </c>
      <c r="J2100">
        <v>0</v>
      </c>
      <c r="K2100" t="str">
        <v/>
      </c>
      <c r="L2100" t="str">
        <v/>
      </c>
      <c r="M2100" t="str">
        <v>FR</v>
      </c>
      <c r="N2100" t="str">
        <v/>
      </c>
      <c r="O2100" t="str">
        <v>1.3G</v>
      </c>
      <c r="P2100" t="str">
        <v/>
      </c>
      <c r="Q2100">
        <v>19.1</v>
      </c>
      <c r="R2100" t="str">
        <v/>
      </c>
      <c r="S2100">
        <v>0</v>
      </c>
      <c r="T2100" t="str">
        <v>F-00000480</v>
      </c>
      <c r="U2100">
        <v>1</v>
      </c>
      <c r="V2100">
        <v>0</v>
      </c>
      <c r="W2100">
        <v>0</v>
      </c>
      <c r="X2100" t="str">
        <v/>
      </c>
    </row>
    <row r="2101">
      <c r="A2101" t="str">
        <v>AutoTable</v>
      </c>
      <c r="D2101" t="str">
        <v>R-STMARTINARY-3</v>
      </c>
      <c r="E2101" t="str">
        <v>RETOUR FEU ST MARTIN D ARY 1,3G</v>
      </c>
      <c r="F2101" t="str">
        <v>RETOUR FEUX LEFLEIX</v>
      </c>
      <c r="G2101" t="str">
        <v/>
      </c>
      <c r="H2101" t="str">
        <v>COLOR STD</v>
      </c>
      <c r="I2101" t="str">
        <v>COMPLET</v>
      </c>
      <c r="J2101">
        <v>0</v>
      </c>
      <c r="K2101" t="str">
        <v/>
      </c>
      <c r="L2101" t="str">
        <v/>
      </c>
      <c r="M2101" t="str">
        <v>FR</v>
      </c>
      <c r="N2101" t="str">
        <v/>
      </c>
      <c r="O2101" t="str">
        <v>1.3G</v>
      </c>
      <c r="P2101" t="str">
        <v/>
      </c>
      <c r="Q2101">
        <v>11.35</v>
      </c>
      <c r="R2101" t="str">
        <v/>
      </c>
      <c r="S2101">
        <v>0</v>
      </c>
      <c r="T2101" t="str">
        <v>F-00000480</v>
      </c>
      <c r="U2101">
        <v>1</v>
      </c>
      <c r="V2101">
        <v>0</v>
      </c>
      <c r="W2101">
        <v>0</v>
      </c>
      <c r="X2101" t="str">
        <v/>
      </c>
    </row>
    <row r="2102">
      <c r="A2102" t="str">
        <v>AutoTable</v>
      </c>
      <c r="D2102" t="str">
        <v>R-STMARTINFRUG-3</v>
      </c>
      <c r="E2102" t="str">
        <v>RETOUR FEU STMARTIN DE FRUERES 1,3G</v>
      </c>
      <c r="F2102" t="str">
        <v>RETOUR FEUX LEFLEIX</v>
      </c>
      <c r="G2102" t="str">
        <v/>
      </c>
      <c r="H2102" t="str">
        <v>COLOR STD</v>
      </c>
      <c r="I2102" t="str">
        <v>COMPLET</v>
      </c>
      <c r="J2102">
        <v>0</v>
      </c>
      <c r="K2102" t="str">
        <v/>
      </c>
      <c r="L2102" t="str">
        <v/>
      </c>
      <c r="M2102" t="str">
        <v>FR</v>
      </c>
      <c r="N2102" t="str">
        <v/>
      </c>
      <c r="O2102" t="str">
        <v>1.3G</v>
      </c>
      <c r="P2102" t="str">
        <v/>
      </c>
      <c r="Q2102">
        <v>6.72</v>
      </c>
      <c r="R2102" t="str">
        <v/>
      </c>
      <c r="S2102">
        <v>0</v>
      </c>
      <c r="T2102" t="str">
        <v>F-00000480</v>
      </c>
      <c r="U2102">
        <v>1</v>
      </c>
      <c r="V2102">
        <v>0</v>
      </c>
      <c r="W2102">
        <v>0</v>
      </c>
      <c r="X2102" t="str">
        <v/>
      </c>
    </row>
    <row r="2103">
      <c r="A2103" t="str">
        <v>AutoTable</v>
      </c>
      <c r="D2103" t="str">
        <v>R-STVALERIEN-3</v>
      </c>
      <c r="E2103" t="str">
        <v>RETOUR FEU ST VALERIEN  1,3G</v>
      </c>
      <c r="F2103" t="str">
        <v>RETOUR FEUX VILLIERS</v>
      </c>
      <c r="G2103" t="str">
        <v/>
      </c>
      <c r="H2103" t="str">
        <v>COLOR STD</v>
      </c>
      <c r="I2103" t="str">
        <v>COMPLET</v>
      </c>
      <c r="J2103">
        <v>0</v>
      </c>
      <c r="K2103" t="str">
        <v/>
      </c>
      <c r="L2103" t="str">
        <v/>
      </c>
      <c r="M2103" t="str">
        <v>FR</v>
      </c>
      <c r="N2103" t="str">
        <v/>
      </c>
      <c r="O2103" t="str">
        <v>1.3G</v>
      </c>
      <c r="P2103" t="str">
        <v/>
      </c>
      <c r="Q2103">
        <v>17.64</v>
      </c>
      <c r="R2103" t="str">
        <v/>
      </c>
      <c r="S2103">
        <v>0</v>
      </c>
      <c r="T2103" t="str">
        <v>F-00000480</v>
      </c>
      <c r="U2103">
        <v>1</v>
      </c>
      <c r="V2103">
        <v>0</v>
      </c>
      <c r="W2103">
        <v>0</v>
      </c>
      <c r="X2103" t="str">
        <v/>
      </c>
    </row>
    <row r="2104">
      <c r="A2104" t="str">
        <v>AutoTable</v>
      </c>
      <c r="D2104" t="str">
        <v>R-THEYS-3</v>
      </c>
      <c r="E2104" t="str">
        <v>RETOUR FEU THEYS 1,3G</v>
      </c>
      <c r="F2104" t="str">
        <v>RETOUR FEUX LEFLEIX</v>
      </c>
      <c r="G2104" t="str">
        <v/>
      </c>
      <c r="H2104" t="str">
        <v>COLOR STD</v>
      </c>
      <c r="I2104" t="str">
        <v>COMPLET</v>
      </c>
      <c r="J2104">
        <v>0</v>
      </c>
      <c r="K2104" t="str">
        <v/>
      </c>
      <c r="L2104" t="str">
        <v/>
      </c>
      <c r="M2104" t="str">
        <v>FR</v>
      </c>
      <c r="N2104" t="str">
        <v/>
      </c>
      <c r="O2104" t="str">
        <v>1.3G</v>
      </c>
      <c r="P2104" t="str">
        <v/>
      </c>
      <c r="Q2104">
        <v>9.24</v>
      </c>
      <c r="R2104" t="str">
        <v/>
      </c>
      <c r="S2104">
        <v>0</v>
      </c>
      <c r="T2104" t="str">
        <v>F-00000480</v>
      </c>
      <c r="U2104">
        <v>1</v>
      </c>
      <c r="V2104">
        <v>0</v>
      </c>
      <c r="W2104">
        <v>0</v>
      </c>
      <c r="X2104" t="str">
        <v/>
      </c>
    </row>
    <row r="2105">
      <c r="A2105" t="str">
        <v>AutoTable</v>
      </c>
      <c r="D2105" t="str">
        <v>R-YSSINGEAUX-3</v>
      </c>
      <c r="E2105" t="str">
        <v>RETOUR FEU YSSINGEAUX 1,3G</v>
      </c>
      <c r="F2105" t="str">
        <v>RETOUR FEUX LEFLEIX</v>
      </c>
      <c r="G2105" t="str">
        <v/>
      </c>
      <c r="H2105" t="str">
        <v>COLOR STD</v>
      </c>
      <c r="I2105" t="str">
        <v>COMPLET</v>
      </c>
      <c r="J2105">
        <v>0</v>
      </c>
      <c r="K2105" t="str">
        <v/>
      </c>
      <c r="L2105" t="str">
        <v/>
      </c>
      <c r="M2105" t="str">
        <v>FR</v>
      </c>
      <c r="N2105" t="str">
        <v/>
      </c>
      <c r="O2105" t="str">
        <v>1.3G</v>
      </c>
      <c r="P2105" t="str">
        <v/>
      </c>
      <c r="Q2105">
        <v>40.256</v>
      </c>
      <c r="R2105" t="str">
        <v/>
      </c>
      <c r="S2105">
        <v>0</v>
      </c>
      <c r="T2105" t="str">
        <v>F-00000480</v>
      </c>
      <c r="U2105">
        <v>1</v>
      </c>
      <c r="V2105">
        <v>0</v>
      </c>
      <c r="W2105">
        <v>1</v>
      </c>
      <c r="X2105" t="str">
        <v/>
      </c>
    </row>
    <row r="2106">
      <c r="A2106" t="str">
        <v>AutoTable</v>
      </c>
      <c r="D2106" t="str">
        <v>57021</v>
      </c>
      <c r="E2106" t="str">
        <v>FEU VILLAGE</v>
      </c>
      <c r="F2106" t="str">
        <v>COLOR/STANDARD</v>
      </c>
      <c r="G2106" t="str">
        <v/>
      </c>
      <c r="H2106" t="str">
        <v>COLOR STD</v>
      </c>
      <c r="I2106" t="str">
        <v>COMPLET</v>
      </c>
      <c r="J2106">
        <v>0</v>
      </c>
      <c r="K2106" t="str">
        <v/>
      </c>
      <c r="L2106" t="str">
        <v/>
      </c>
      <c r="M2106" t="str">
        <v>FR</v>
      </c>
      <c r="N2106" t="str">
        <v>F3</v>
      </c>
      <c r="O2106" t="str">
        <v>1.4G</v>
      </c>
      <c r="P2106" t="str">
        <v/>
      </c>
      <c r="Q2106">
        <v>6.709</v>
      </c>
      <c r="R2106" t="str">
        <v/>
      </c>
      <c r="S2106">
        <v>0</v>
      </c>
      <c r="T2106" t="str">
        <v>F-00000480</v>
      </c>
      <c r="U2106">
        <v>0</v>
      </c>
      <c r="V2106">
        <v>82.03</v>
      </c>
      <c r="W2106">
        <v>0</v>
      </c>
      <c r="X2106" t="str">
        <v/>
      </c>
    </row>
    <row r="2107">
      <c r="A2107" t="str">
        <v>AutoTable</v>
      </c>
      <c r="D2107" t="str">
        <v>R-ACHENHEIM-4</v>
      </c>
      <c r="E2107" t="str">
        <v>RETOUR FEU ACHEBHEIM 1,4G</v>
      </c>
      <c r="F2107" t="str">
        <v>RETOUR FEUX VALLOIS</v>
      </c>
      <c r="G2107" t="str">
        <v/>
      </c>
      <c r="H2107" t="str">
        <v>COLOR STD</v>
      </c>
      <c r="I2107" t="str">
        <v>COMPLET</v>
      </c>
      <c r="J2107">
        <v>0</v>
      </c>
      <c r="K2107" t="str">
        <v/>
      </c>
      <c r="L2107" t="str">
        <v/>
      </c>
      <c r="M2107" t="str">
        <v>FR</v>
      </c>
      <c r="N2107" t="str">
        <v/>
      </c>
      <c r="O2107" t="str">
        <v>1.4G</v>
      </c>
      <c r="P2107" t="str">
        <v/>
      </c>
      <c r="Q2107">
        <v>10.59</v>
      </c>
      <c r="R2107" t="str">
        <v/>
      </c>
      <c r="S2107">
        <v>0</v>
      </c>
      <c r="T2107" t="str">
        <v>F-00000480</v>
      </c>
      <c r="U2107">
        <v>1</v>
      </c>
      <c r="V2107">
        <v>0</v>
      </c>
      <c r="W2107">
        <v>0</v>
      </c>
      <c r="X2107" t="str">
        <v/>
      </c>
    </row>
    <row r="2108">
      <c r="A2108" t="str">
        <v>AutoTable</v>
      </c>
      <c r="D2108" t="str">
        <v>R-ALLANCHE-4</v>
      </c>
      <c r="E2108" t="str">
        <v>RETOUR FEU ALLANCHE 1,4G</v>
      </c>
      <c r="F2108" t="str">
        <v>RETOUR FEUX LEFLEIX</v>
      </c>
      <c r="G2108" t="str">
        <v/>
      </c>
      <c r="H2108" t="str">
        <v>COLOR STD</v>
      </c>
      <c r="I2108" t="str">
        <v>COMPLET</v>
      </c>
      <c r="J2108">
        <v>0</v>
      </c>
      <c r="K2108" t="str">
        <v/>
      </c>
      <c r="L2108" t="str">
        <v/>
      </c>
      <c r="M2108" t="str">
        <v>FR</v>
      </c>
      <c r="N2108" t="str">
        <v/>
      </c>
      <c r="O2108" t="str">
        <v>1.4G</v>
      </c>
      <c r="P2108" t="str">
        <v/>
      </c>
      <c r="Q2108">
        <v>9.02</v>
      </c>
      <c r="R2108" t="str">
        <v/>
      </c>
      <c r="S2108">
        <v>0</v>
      </c>
      <c r="T2108" t="str">
        <v>F-00000480</v>
      </c>
      <c r="U2108">
        <v>1</v>
      </c>
      <c r="V2108">
        <v>0</v>
      </c>
      <c r="W2108">
        <v>0</v>
      </c>
      <c r="X2108" t="str">
        <v/>
      </c>
    </row>
    <row r="2109">
      <c r="A2109" t="str">
        <v>AutoTable</v>
      </c>
      <c r="D2109" t="str">
        <v>R-BERGERES-4</v>
      </c>
      <c r="E2109" t="str">
        <v>RETOUR FEU BERGERES 1,4G</v>
      </c>
      <c r="F2109" t="str">
        <v>RETOUR FEUX VALLOIS</v>
      </c>
      <c r="G2109" t="str">
        <v/>
      </c>
      <c r="H2109" t="str">
        <v>COLOR STD</v>
      </c>
      <c r="I2109" t="str">
        <v>COMPLET</v>
      </c>
      <c r="J2109">
        <v>0</v>
      </c>
      <c r="K2109" t="str">
        <v/>
      </c>
      <c r="L2109" t="str">
        <v/>
      </c>
      <c r="M2109" t="str">
        <v>FR</v>
      </c>
      <c r="N2109" t="str">
        <v/>
      </c>
      <c r="O2109" t="str">
        <v>1.4G</v>
      </c>
      <c r="P2109" t="str">
        <v/>
      </c>
      <c r="Q2109">
        <v>3.75</v>
      </c>
      <c r="R2109" t="str">
        <v/>
      </c>
      <c r="S2109">
        <v>0</v>
      </c>
      <c r="T2109" t="str">
        <v>F-00000480</v>
      </c>
      <c r="U2109">
        <v>1</v>
      </c>
      <c r="V2109">
        <v>0</v>
      </c>
      <c r="W2109">
        <v>0</v>
      </c>
      <c r="X2109" t="str">
        <v/>
      </c>
    </row>
    <row r="2110">
      <c r="A2110" t="str">
        <v>AutoTable</v>
      </c>
      <c r="D2110" t="str">
        <v>R-BOURBONNEUX-4</v>
      </c>
      <c r="E2110" t="str">
        <v>RETOUR FEU BOURBONNEUX 1,4G</v>
      </c>
      <c r="F2110" t="str">
        <v>RETOUR FEUX VALLOIS</v>
      </c>
      <c r="G2110" t="str">
        <v/>
      </c>
      <c r="H2110" t="str">
        <v>COLOR STD</v>
      </c>
      <c r="I2110" t="str">
        <v>COMPLET</v>
      </c>
      <c r="J2110">
        <v>0</v>
      </c>
      <c r="K2110" t="str">
        <v/>
      </c>
      <c r="L2110" t="str">
        <v/>
      </c>
      <c r="M2110" t="str">
        <v>FR</v>
      </c>
      <c r="N2110" t="str">
        <v/>
      </c>
      <c r="O2110" t="str">
        <v>1.4G</v>
      </c>
      <c r="P2110" t="str">
        <v/>
      </c>
      <c r="Q2110">
        <v>4.23</v>
      </c>
      <c r="R2110" t="str">
        <v/>
      </c>
      <c r="S2110">
        <v>0</v>
      </c>
      <c r="T2110" t="str">
        <v>F-00000480</v>
      </c>
      <c r="U2110">
        <v>1</v>
      </c>
      <c r="V2110">
        <v>0</v>
      </c>
      <c r="W2110">
        <v>0</v>
      </c>
      <c r="X2110" t="str">
        <v/>
      </c>
    </row>
    <row r="2111">
      <c r="A2111" t="str">
        <v>AutoTable</v>
      </c>
      <c r="D2111" t="str">
        <v>R-CAMPING-4</v>
      </c>
      <c r="E2111" t="str">
        <v>RETOUR FEU CAMPING LES SOURCES 1,4G</v>
      </c>
      <c r="F2111" t="str">
        <v>RETOUR FEUX VALLOIS</v>
      </c>
      <c r="G2111" t="str">
        <v/>
      </c>
      <c r="H2111" t="str">
        <v>COLOR STD</v>
      </c>
      <c r="I2111" t="str">
        <v>COMPLET</v>
      </c>
      <c r="J2111">
        <v>0</v>
      </c>
      <c r="K2111" t="str">
        <v/>
      </c>
      <c r="L2111" t="str">
        <v/>
      </c>
      <c r="M2111" t="str">
        <v>FR</v>
      </c>
      <c r="N2111" t="str">
        <v/>
      </c>
      <c r="O2111" t="str">
        <v>1.4G</v>
      </c>
      <c r="P2111" t="str">
        <v/>
      </c>
      <c r="Q2111">
        <v>12.01</v>
      </c>
      <c r="R2111" t="str">
        <v/>
      </c>
      <c r="S2111">
        <v>0</v>
      </c>
      <c r="T2111" t="str">
        <v>F-00000480</v>
      </c>
      <c r="U2111">
        <v>1</v>
      </c>
      <c r="V2111">
        <v>0</v>
      </c>
      <c r="W2111">
        <v>0</v>
      </c>
      <c r="X2111" t="str">
        <v/>
      </c>
    </row>
    <row r="2112">
      <c r="A2112" t="str">
        <v>AutoTable</v>
      </c>
      <c r="D2112" t="str">
        <v>R-CHASSIGNOLES-4</v>
      </c>
      <c r="E2112" t="str">
        <v>RETOUR FEU CHASSIGNOLES 1,4G</v>
      </c>
      <c r="F2112" t="str">
        <v>RETOUR FEUX LEFLEIX</v>
      </c>
      <c r="G2112" t="str">
        <v/>
      </c>
      <c r="H2112" t="str">
        <v>COLOR STD</v>
      </c>
      <c r="I2112" t="str">
        <v>COMPLET</v>
      </c>
      <c r="J2112">
        <v>0</v>
      </c>
      <c r="K2112" t="str">
        <v/>
      </c>
      <c r="L2112" t="str">
        <v/>
      </c>
      <c r="M2112" t="str">
        <v>FR</v>
      </c>
      <c r="N2112" t="str">
        <v/>
      </c>
      <c r="O2112" t="str">
        <v>1.4G</v>
      </c>
      <c r="P2112" t="str">
        <v/>
      </c>
      <c r="Q2112">
        <v>5.38</v>
      </c>
      <c r="R2112" t="str">
        <v/>
      </c>
      <c r="S2112">
        <v>0</v>
      </c>
      <c r="T2112" t="str">
        <v>F-00000480</v>
      </c>
      <c r="U2112">
        <v>1</v>
      </c>
      <c r="V2112">
        <v>0</v>
      </c>
      <c r="W2112">
        <v>0</v>
      </c>
      <c r="X2112" t="str">
        <v/>
      </c>
    </row>
    <row r="2113">
      <c r="A2113" t="str">
        <v>AutoTable</v>
      </c>
      <c r="D2113" t="str">
        <v>R-CONDAT-4</v>
      </c>
      <c r="E2113" t="str">
        <v>RETOUR FEU CONDAT 2020 1,4G</v>
      </c>
      <c r="F2113" t="str">
        <v>RETOUR FEUX VILLO</v>
      </c>
      <c r="G2113" t="str">
        <v/>
      </c>
      <c r="H2113" t="str">
        <v>COLOR STD</v>
      </c>
      <c r="I2113" t="str">
        <v>COMPLET</v>
      </c>
      <c r="J2113">
        <v>0</v>
      </c>
      <c r="K2113" t="str">
        <v/>
      </c>
      <c r="L2113" t="str">
        <v/>
      </c>
      <c r="M2113" t="str">
        <v>FR</v>
      </c>
      <c r="N2113" t="str">
        <v/>
      </c>
      <c r="O2113" t="str">
        <v>1.4G</v>
      </c>
      <c r="P2113" t="str">
        <v/>
      </c>
      <c r="Q2113">
        <v>7.1</v>
      </c>
      <c r="R2113" t="str">
        <v/>
      </c>
      <c r="S2113">
        <v>0</v>
      </c>
      <c r="T2113" t="str">
        <v>F-00000480</v>
      </c>
      <c r="U2113">
        <v>1</v>
      </c>
      <c r="V2113">
        <v>0</v>
      </c>
      <c r="W2113">
        <v>1</v>
      </c>
      <c r="X2113" t="str">
        <v/>
      </c>
    </row>
    <row r="2114">
      <c r="A2114" t="str">
        <v>AutoTable</v>
      </c>
      <c r="D2114" t="str">
        <v>R-COURNON-4</v>
      </c>
      <c r="E2114" t="str">
        <v>RETOUR FEU COURNON 1.4G</v>
      </c>
      <c r="F2114" t="str">
        <v>RETOUR FEUX LEFLEIX</v>
      </c>
      <c r="G2114" t="str">
        <v/>
      </c>
      <c r="H2114" t="str">
        <v>COLOR STD</v>
      </c>
      <c r="I2114" t="str">
        <v>COMPLET</v>
      </c>
      <c r="J2114">
        <v>0</v>
      </c>
      <c r="K2114" t="str">
        <v/>
      </c>
      <c r="L2114" t="str">
        <v/>
      </c>
      <c r="M2114" t="str">
        <v>FR</v>
      </c>
      <c r="N2114" t="str">
        <v/>
      </c>
      <c r="O2114" t="str">
        <v>1.4G</v>
      </c>
      <c r="P2114" t="str">
        <v/>
      </c>
      <c r="Q2114">
        <v>14.02</v>
      </c>
      <c r="R2114" t="str">
        <v/>
      </c>
      <c r="S2114">
        <v>0</v>
      </c>
      <c r="T2114" t="str">
        <v>F-00000480</v>
      </c>
      <c r="U2114">
        <v>0</v>
      </c>
      <c r="V2114">
        <v>0</v>
      </c>
      <c r="W2114">
        <v>0</v>
      </c>
      <c r="X2114" t="str">
        <v/>
      </c>
    </row>
    <row r="2115">
      <c r="A2115" t="str">
        <v>AutoTable</v>
      </c>
      <c r="D2115" t="str">
        <v>R-COUVIGNON-4</v>
      </c>
      <c r="E2115" t="str">
        <v>RETOUR FEU COUVIGNON 1,4G</v>
      </c>
      <c r="F2115" t="str">
        <v>RETOUR FEUX VALLOIS</v>
      </c>
      <c r="G2115" t="str">
        <v/>
      </c>
      <c r="H2115" t="str">
        <v>COLOR STD</v>
      </c>
      <c r="I2115" t="str">
        <v>COMPLET</v>
      </c>
      <c r="J2115">
        <v>0</v>
      </c>
      <c r="K2115" t="str">
        <v/>
      </c>
      <c r="L2115" t="str">
        <v/>
      </c>
      <c r="M2115" t="str">
        <v>FR</v>
      </c>
      <c r="N2115" t="str">
        <v/>
      </c>
      <c r="O2115" t="str">
        <v>1.4G</v>
      </c>
      <c r="P2115" t="str">
        <v/>
      </c>
      <c r="Q2115">
        <v>9.02</v>
      </c>
      <c r="R2115" t="str">
        <v/>
      </c>
      <c r="S2115">
        <v>0</v>
      </c>
      <c r="T2115" t="str">
        <v>F-00000480</v>
      </c>
      <c r="U2115">
        <v>1</v>
      </c>
      <c r="V2115">
        <v>0</v>
      </c>
      <c r="W2115">
        <v>0</v>
      </c>
      <c r="X2115" t="str">
        <v/>
      </c>
    </row>
    <row r="2116">
      <c r="A2116" t="str">
        <v>AutoTable</v>
      </c>
      <c r="D2116" t="str">
        <v>R-DALLET-4</v>
      </c>
      <c r="E2116" t="str">
        <v>RETOUR FEU DALLET 1,4G (comp feu 7)</v>
      </c>
      <c r="F2116" t="str">
        <v>RETOUR FEUX VILLO</v>
      </c>
      <c r="G2116" t="str">
        <v/>
      </c>
      <c r="H2116" t="str">
        <v>COLOR STD</v>
      </c>
      <c r="I2116" t="str">
        <v>COMPLET</v>
      </c>
      <c r="J2116">
        <v>0</v>
      </c>
      <c r="K2116" t="str">
        <v/>
      </c>
      <c r="L2116" t="str">
        <v/>
      </c>
      <c r="M2116" t="str">
        <v>FR</v>
      </c>
      <c r="N2116" t="str">
        <v/>
      </c>
      <c r="O2116" t="str">
        <v>1.4G</v>
      </c>
      <c r="P2116" t="str">
        <v/>
      </c>
      <c r="Q2116">
        <v>2.337</v>
      </c>
      <c r="R2116" t="str">
        <v/>
      </c>
      <c r="S2116">
        <v>0</v>
      </c>
      <c r="T2116" t="str">
        <v>F-00000480</v>
      </c>
      <c r="U2116">
        <v>1</v>
      </c>
      <c r="V2116">
        <v>0</v>
      </c>
      <c r="W2116">
        <v>1</v>
      </c>
      <c r="X2116" t="str">
        <v/>
      </c>
    </row>
    <row r="2117">
      <c r="A2117" t="str">
        <v>AutoTable</v>
      </c>
      <c r="D2117" t="str">
        <v>R-DOMECY-4</v>
      </c>
      <c r="E2117" t="str">
        <v>RETOUR FEU DOMECY  1,4G</v>
      </c>
      <c r="F2117" t="str">
        <v>RETOUR FEUX VILLIERS</v>
      </c>
      <c r="G2117" t="str">
        <v/>
      </c>
      <c r="H2117" t="str">
        <v>COLOR STD</v>
      </c>
      <c r="I2117" t="str">
        <v>COMPLET</v>
      </c>
      <c r="J2117">
        <v>0</v>
      </c>
      <c r="K2117" t="str">
        <v/>
      </c>
      <c r="L2117" t="str">
        <v/>
      </c>
      <c r="M2117" t="str">
        <v>FR</v>
      </c>
      <c r="N2117" t="str">
        <v/>
      </c>
      <c r="O2117" t="str">
        <v>1.4G</v>
      </c>
      <c r="P2117" t="str">
        <v/>
      </c>
      <c r="Q2117">
        <v>6.92</v>
      </c>
      <c r="R2117" t="str">
        <v/>
      </c>
      <c r="S2117">
        <v>0</v>
      </c>
      <c r="T2117" t="str">
        <v>F-00000480</v>
      </c>
      <c r="U2117">
        <v>2</v>
      </c>
      <c r="V2117">
        <v>0</v>
      </c>
      <c r="W2117">
        <v>0</v>
      </c>
      <c r="X2117" t="str">
        <v/>
      </c>
    </row>
    <row r="2118">
      <c r="A2118" t="str">
        <v>AutoTable</v>
      </c>
      <c r="D2118" t="str">
        <v>R-DOSCHES-4</v>
      </c>
      <c r="E2118" t="str">
        <v>RETOUR FEU DOSCHES 1,4G</v>
      </c>
      <c r="F2118" t="str">
        <v>RETOUR FEUX VALLOIS</v>
      </c>
      <c r="G2118" t="str">
        <v/>
      </c>
      <c r="H2118" t="str">
        <v>COLOR STD</v>
      </c>
      <c r="I2118" t="str">
        <v>COMPLET</v>
      </c>
      <c r="J2118">
        <v>0</v>
      </c>
      <c r="K2118" t="str">
        <v/>
      </c>
      <c r="L2118" t="str">
        <v/>
      </c>
      <c r="M2118" t="str">
        <v>FR</v>
      </c>
      <c r="N2118" t="str">
        <v/>
      </c>
      <c r="O2118" t="str">
        <v>1.4G</v>
      </c>
      <c r="P2118" t="str">
        <v/>
      </c>
      <c r="Q2118">
        <v>10.58</v>
      </c>
      <c r="R2118" t="str">
        <v/>
      </c>
      <c r="S2118">
        <v>0</v>
      </c>
      <c r="T2118" t="str">
        <v>F-00000480</v>
      </c>
      <c r="U2118">
        <v>1</v>
      </c>
      <c r="V2118">
        <v>0</v>
      </c>
      <c r="W2118">
        <v>0</v>
      </c>
      <c r="X2118" t="str">
        <v/>
      </c>
    </row>
    <row r="2119">
      <c r="A2119" t="str">
        <v>AutoTable</v>
      </c>
      <c r="D2119" t="str">
        <v>R-ESPALEM-4</v>
      </c>
      <c r="E2119" t="str">
        <v>RETOUR FEU ESPALEM 1,4G</v>
      </c>
      <c r="F2119" t="str">
        <v>RETOUR FEUX VILLO</v>
      </c>
      <c r="G2119" t="str">
        <v/>
      </c>
      <c r="H2119" t="str">
        <v>COLOR STD</v>
      </c>
      <c r="I2119" t="str">
        <v>COMPLET</v>
      </c>
      <c r="J2119">
        <v>0</v>
      </c>
      <c r="K2119" t="str">
        <v/>
      </c>
      <c r="L2119" t="str">
        <v/>
      </c>
      <c r="M2119" t="str">
        <v>FR</v>
      </c>
      <c r="N2119" t="str">
        <v/>
      </c>
      <c r="O2119" t="str">
        <v>1.4G</v>
      </c>
      <c r="P2119" t="str">
        <v/>
      </c>
      <c r="Q2119">
        <v>5.2</v>
      </c>
      <c r="R2119" t="str">
        <v/>
      </c>
      <c r="S2119">
        <v>0</v>
      </c>
      <c r="T2119" t="str">
        <v>F-00000480</v>
      </c>
      <c r="U2119">
        <v>1</v>
      </c>
      <c r="V2119">
        <v>0</v>
      </c>
      <c r="W2119">
        <v>1</v>
      </c>
      <c r="X2119" t="str">
        <v/>
      </c>
    </row>
    <row r="2120">
      <c r="A2120" t="str">
        <v>AutoTable</v>
      </c>
      <c r="D2120" t="str">
        <v>R-GALLARGUES-4</v>
      </c>
      <c r="E2120" t="str">
        <v>RETOUR FEU GALLARGUES 1,4G</v>
      </c>
      <c r="F2120" t="str">
        <v>RETOUR FEUX ARGELLIE</v>
      </c>
      <c r="G2120" t="str">
        <v/>
      </c>
      <c r="H2120" t="str">
        <v>COLOR STD</v>
      </c>
      <c r="I2120" t="str">
        <v>COMPLET</v>
      </c>
      <c r="J2120">
        <v>0</v>
      </c>
      <c r="K2120" t="str">
        <v/>
      </c>
      <c r="L2120" t="str">
        <v/>
      </c>
      <c r="M2120" t="str">
        <v>FR</v>
      </c>
      <c r="N2120" t="str">
        <v/>
      </c>
      <c r="O2120" t="str">
        <v>1.4G</v>
      </c>
      <c r="P2120" t="str">
        <v/>
      </c>
      <c r="Q2120">
        <v>29.44</v>
      </c>
      <c r="R2120" t="str">
        <v/>
      </c>
      <c r="S2120">
        <v>0</v>
      </c>
      <c r="T2120" t="str">
        <v>F-00000480</v>
      </c>
      <c r="U2120">
        <v>1</v>
      </c>
      <c r="V2120">
        <v>0</v>
      </c>
      <c r="W2120">
        <v>0</v>
      </c>
      <c r="X2120" t="str">
        <v/>
      </c>
    </row>
    <row r="2121">
      <c r="A2121" t="str">
        <v>AutoTable</v>
      </c>
      <c r="D2121" t="str">
        <v>R-GUEBWILLER-4</v>
      </c>
      <c r="E2121" t="str">
        <v>RETOUR FEU GUEBWILLER 1,4G</v>
      </c>
      <c r="F2121" t="str">
        <v>RETOUR FEUX VALLOIS</v>
      </c>
      <c r="G2121" t="str">
        <v/>
      </c>
      <c r="H2121" t="str">
        <v>COLOR STD</v>
      </c>
      <c r="I2121" t="str">
        <v>COMPLET</v>
      </c>
      <c r="J2121">
        <v>0</v>
      </c>
      <c r="K2121" t="str">
        <v/>
      </c>
      <c r="L2121" t="str">
        <v/>
      </c>
      <c r="M2121" t="str">
        <v>FR</v>
      </c>
      <c r="N2121" t="str">
        <v/>
      </c>
      <c r="O2121" t="str">
        <v>1.4G</v>
      </c>
      <c r="P2121" t="str">
        <v/>
      </c>
      <c r="Q2121">
        <v>54.32</v>
      </c>
      <c r="R2121" t="str">
        <v/>
      </c>
      <c r="S2121">
        <v>0</v>
      </c>
      <c r="T2121" t="str">
        <v>F-00000480</v>
      </c>
      <c r="U2121">
        <v>1</v>
      </c>
      <c r="V2121">
        <v>0</v>
      </c>
      <c r="W2121">
        <v>0</v>
      </c>
      <c r="X2121" t="str">
        <v/>
      </c>
    </row>
    <row r="2122">
      <c r="A2122" t="str">
        <v>AutoTable</v>
      </c>
      <c r="D2122" t="str">
        <v>R-LANGERON-4</v>
      </c>
      <c r="E2122" t="str">
        <v>RETOUR FEU LANGERON 1,4G</v>
      </c>
      <c r="F2122" t="str">
        <v>RETOUR FEUX VILLIERS</v>
      </c>
      <c r="G2122" t="str">
        <v/>
      </c>
      <c r="H2122" t="str">
        <v>COLOR STD</v>
      </c>
      <c r="I2122" t="str">
        <v>COMPLET</v>
      </c>
      <c r="J2122">
        <v>0</v>
      </c>
      <c r="K2122" t="str">
        <v/>
      </c>
      <c r="L2122" t="str">
        <v/>
      </c>
      <c r="M2122" t="str">
        <v>FR</v>
      </c>
      <c r="N2122" t="str">
        <v/>
      </c>
      <c r="O2122" t="str">
        <v>1.4G</v>
      </c>
      <c r="P2122" t="str">
        <v/>
      </c>
      <c r="Q2122">
        <v>4.75</v>
      </c>
      <c r="R2122" t="str">
        <v/>
      </c>
      <c r="S2122">
        <v>0</v>
      </c>
      <c r="T2122" t="str">
        <v>F-00000480</v>
      </c>
      <c r="U2122">
        <v>1</v>
      </c>
      <c r="V2122">
        <v>0</v>
      </c>
      <c r="W2122">
        <v>0</v>
      </c>
      <c r="X2122" t="str">
        <v/>
      </c>
    </row>
    <row r="2123">
      <c r="A2123" t="str">
        <v>AutoTable</v>
      </c>
      <c r="D2123" t="str">
        <v>R-LAVOUTE-4</v>
      </c>
      <c r="E2123" t="str">
        <v>RETOUR FEU LAVOUTE CHLIHAC 1,4G</v>
      </c>
      <c r="F2123" t="str">
        <v>RETOUR FEUX LEFLEIX</v>
      </c>
      <c r="G2123" t="str">
        <v/>
      </c>
      <c r="H2123" t="str">
        <v>COLOR STD</v>
      </c>
      <c r="I2123" t="str">
        <v>COMPLET</v>
      </c>
      <c r="J2123">
        <v>0</v>
      </c>
      <c r="K2123" t="str">
        <v/>
      </c>
      <c r="L2123" t="str">
        <v/>
      </c>
      <c r="M2123" t="str">
        <v>FR</v>
      </c>
      <c r="N2123" t="str">
        <v/>
      </c>
      <c r="O2123" t="str">
        <v>1.4G</v>
      </c>
      <c r="P2123" t="str">
        <v/>
      </c>
      <c r="Q2123">
        <v>8.036</v>
      </c>
      <c r="R2123" t="str">
        <v/>
      </c>
      <c r="S2123">
        <v>0</v>
      </c>
      <c r="T2123" t="str">
        <v>F-00000480</v>
      </c>
      <c r="U2123">
        <v>1</v>
      </c>
      <c r="V2123">
        <v>0</v>
      </c>
      <c r="W2123">
        <v>0</v>
      </c>
      <c r="X2123" t="str">
        <v/>
      </c>
    </row>
    <row r="2124">
      <c r="A2124" t="str">
        <v>AutoTable</v>
      </c>
      <c r="D2124" t="str">
        <v>R-LUGARD-4</v>
      </c>
      <c r="E2124" t="str">
        <v>RETOUR FEU LUGARD 1,4G</v>
      </c>
      <c r="F2124" t="str">
        <v>RETOUR FEUX LEFLEIX</v>
      </c>
      <c r="G2124" t="str">
        <v/>
      </c>
      <c r="H2124" t="str">
        <v>COLOR STD</v>
      </c>
      <c r="I2124" t="str">
        <v>COMPLET</v>
      </c>
      <c r="J2124">
        <v>0</v>
      </c>
      <c r="K2124" t="str">
        <v/>
      </c>
      <c r="L2124" t="str">
        <v/>
      </c>
      <c r="M2124" t="str">
        <v>FR</v>
      </c>
      <c r="N2124" t="str">
        <v/>
      </c>
      <c r="O2124" t="str">
        <v>1.4G</v>
      </c>
      <c r="P2124" t="str">
        <v/>
      </c>
      <c r="Q2124">
        <v>8.59</v>
      </c>
      <c r="R2124" t="str">
        <v/>
      </c>
      <c r="S2124">
        <v>0</v>
      </c>
      <c r="T2124" t="str">
        <v>F-00000480</v>
      </c>
      <c r="U2124">
        <v>1</v>
      </c>
      <c r="V2124">
        <v>0</v>
      </c>
      <c r="W2124">
        <v>1</v>
      </c>
      <c r="X2124" t="str">
        <v/>
      </c>
    </row>
    <row r="2125">
      <c r="A2125" t="str">
        <v>AutoTable</v>
      </c>
      <c r="D2125" t="str">
        <v>R-MARCENAT-4</v>
      </c>
      <c r="E2125" t="str">
        <v>RETOUR FEU MARCENAT 1,4G</v>
      </c>
      <c r="F2125" t="str">
        <v>RETOUR FEUX LEFLEIX</v>
      </c>
      <c r="G2125" t="str">
        <v/>
      </c>
      <c r="H2125" t="str">
        <v>COLOR STD</v>
      </c>
      <c r="I2125" t="str">
        <v>COMPLET</v>
      </c>
      <c r="J2125">
        <v>0</v>
      </c>
      <c r="K2125" t="str">
        <v/>
      </c>
      <c r="L2125" t="str">
        <v/>
      </c>
      <c r="M2125" t="str">
        <v>FR</v>
      </c>
      <c r="N2125" t="str">
        <v/>
      </c>
      <c r="O2125" t="str">
        <v>1.4G</v>
      </c>
      <c r="P2125" t="str">
        <v/>
      </c>
      <c r="Q2125">
        <v>5.38</v>
      </c>
      <c r="R2125" t="str">
        <v/>
      </c>
      <c r="S2125">
        <v>0</v>
      </c>
      <c r="T2125" t="str">
        <v>F-00000480</v>
      </c>
      <c r="U2125">
        <v>1</v>
      </c>
      <c r="V2125">
        <v>0</v>
      </c>
      <c r="W2125">
        <v>0</v>
      </c>
      <c r="X2125" t="str">
        <v/>
      </c>
    </row>
    <row r="2126">
      <c r="A2126" t="str">
        <v>AutoTable</v>
      </c>
      <c r="D2126" t="str">
        <v>R-MARQ-4</v>
      </c>
      <c r="E2126" t="str">
        <v>RETOUR FEU MARQ 1,4G</v>
      </c>
      <c r="F2126" t="str">
        <v>RETOUR FEUX LEFLEIX</v>
      </c>
      <c r="G2126" t="str">
        <v/>
      </c>
      <c r="H2126" t="str">
        <v>COLOR STD</v>
      </c>
      <c r="I2126" t="str">
        <v>COMPLET</v>
      </c>
      <c r="J2126">
        <v>0</v>
      </c>
      <c r="K2126" t="str">
        <v/>
      </c>
      <c r="L2126" t="str">
        <v/>
      </c>
      <c r="M2126" t="str">
        <v>FR</v>
      </c>
      <c r="N2126" t="str">
        <v/>
      </c>
      <c r="O2126" t="str">
        <v>1.4G</v>
      </c>
      <c r="P2126" t="str">
        <v/>
      </c>
      <c r="Q2126">
        <v>12.32</v>
      </c>
      <c r="R2126" t="str">
        <v/>
      </c>
      <c r="S2126">
        <v>0</v>
      </c>
      <c r="T2126" t="str">
        <v>F-00000480</v>
      </c>
      <c r="U2126">
        <v>1</v>
      </c>
      <c r="V2126">
        <v>0</v>
      </c>
      <c r="W2126">
        <v>0</v>
      </c>
      <c r="X2126" t="str">
        <v/>
      </c>
    </row>
    <row r="2127">
      <c r="A2127" t="str">
        <v>AutoTable</v>
      </c>
      <c r="D2127" t="str">
        <v>R-MESNIL-4</v>
      </c>
      <c r="E2127" t="str">
        <v>RETOUR FEU MESNIL 1,4G</v>
      </c>
      <c r="F2127" t="str">
        <v>RETOUR FEUX VALLOIS</v>
      </c>
      <c r="G2127" t="str">
        <v/>
      </c>
      <c r="H2127" t="str">
        <v>COLOR STD</v>
      </c>
      <c r="I2127" t="str">
        <v>COMPLET</v>
      </c>
      <c r="J2127">
        <v>0</v>
      </c>
      <c r="K2127" t="str">
        <v/>
      </c>
      <c r="L2127" t="str">
        <v/>
      </c>
      <c r="M2127" t="str">
        <v>FR</v>
      </c>
      <c r="N2127" t="str">
        <v/>
      </c>
      <c r="O2127" t="str">
        <v>1.4G</v>
      </c>
      <c r="P2127" t="str">
        <v/>
      </c>
      <c r="Q2127">
        <v>15.42</v>
      </c>
      <c r="R2127" t="str">
        <v/>
      </c>
      <c r="S2127">
        <v>0</v>
      </c>
      <c r="T2127" t="str">
        <v>F-00000480</v>
      </c>
      <c r="U2127">
        <v>1</v>
      </c>
      <c r="V2127">
        <v>0</v>
      </c>
      <c r="W2127">
        <v>0</v>
      </c>
      <c r="X2127" t="str">
        <v/>
      </c>
    </row>
    <row r="2128">
      <c r="A2128" t="str">
        <v>AutoTable</v>
      </c>
      <c r="D2128" t="str">
        <v>R-MONTDORE-4</v>
      </c>
      <c r="E2128" t="str">
        <v>RETOUR FEU MONT DORE 2020 1,4G</v>
      </c>
      <c r="F2128" t="str">
        <v>RETOUR FEUX VILLO</v>
      </c>
      <c r="G2128" t="str">
        <v/>
      </c>
      <c r="H2128" t="str">
        <v>COLOR STD</v>
      </c>
      <c r="I2128" t="str">
        <v>COMPLET</v>
      </c>
      <c r="J2128">
        <v>0</v>
      </c>
      <c r="K2128" t="str">
        <v/>
      </c>
      <c r="L2128" t="str">
        <v/>
      </c>
      <c r="M2128" t="str">
        <v>FR</v>
      </c>
      <c r="N2128" t="str">
        <v/>
      </c>
      <c r="O2128" t="str">
        <v>1.4G</v>
      </c>
      <c r="P2128" t="str">
        <v/>
      </c>
      <c r="Q2128">
        <v>43.14</v>
      </c>
      <c r="R2128" t="str">
        <v/>
      </c>
      <c r="S2128">
        <v>0</v>
      </c>
      <c r="T2128" t="str">
        <v>F-00000480</v>
      </c>
      <c r="U2128">
        <v>1</v>
      </c>
      <c r="V2128">
        <v>0</v>
      </c>
      <c r="W2128">
        <v>1</v>
      </c>
      <c r="X2128" t="str">
        <v/>
      </c>
    </row>
    <row r="2129">
      <c r="A2129" t="str">
        <v>AutoTable</v>
      </c>
      <c r="D2129" t="str">
        <v>R-MONTPEZAT-4</v>
      </c>
      <c r="E2129" t="str">
        <v>RETOUR FEU MONTPEZAT 1,4G</v>
      </c>
      <c r="F2129" t="str">
        <v>RETOUR FEUX LEFLEIX</v>
      </c>
      <c r="G2129" t="str">
        <v/>
      </c>
      <c r="H2129" t="str">
        <v>COLOR STD</v>
      </c>
      <c r="I2129" t="str">
        <v>COMPLET</v>
      </c>
      <c r="J2129">
        <v>0</v>
      </c>
      <c r="K2129" t="str">
        <v/>
      </c>
      <c r="L2129" t="str">
        <v/>
      </c>
      <c r="M2129" t="str">
        <v>FR</v>
      </c>
      <c r="N2129" t="str">
        <v/>
      </c>
      <c r="O2129" t="str">
        <v>1.4G</v>
      </c>
      <c r="P2129" t="str">
        <v/>
      </c>
      <c r="Q2129">
        <v>20.15</v>
      </c>
      <c r="R2129" t="str">
        <v/>
      </c>
      <c r="S2129">
        <v>0</v>
      </c>
      <c r="T2129" t="str">
        <v>F-00000480</v>
      </c>
      <c r="U2129">
        <v>1</v>
      </c>
      <c r="V2129">
        <v>0</v>
      </c>
      <c r="W2129">
        <v>0</v>
      </c>
      <c r="X2129" t="str">
        <v/>
      </c>
    </row>
    <row r="2130">
      <c r="A2130" t="str">
        <v>AutoTable</v>
      </c>
      <c r="D2130" t="str">
        <v>R-NUANCES-4</v>
      </c>
      <c r="E2130" t="str">
        <v>RETOUR FEU NUANCES  1,4G</v>
      </c>
      <c r="F2130" t="str">
        <v>RETOUR FEUX VALLOIS</v>
      </c>
      <c r="G2130" t="str">
        <v/>
      </c>
      <c r="H2130" t="str">
        <v>COLOR STD</v>
      </c>
      <c r="I2130" t="str">
        <v>COMPLET</v>
      </c>
      <c r="J2130">
        <v>0</v>
      </c>
      <c r="K2130" t="str">
        <v/>
      </c>
      <c r="L2130" t="str">
        <v/>
      </c>
      <c r="M2130" t="str">
        <v>FR</v>
      </c>
      <c r="N2130" t="str">
        <v/>
      </c>
      <c r="O2130" t="str">
        <v>1.4G</v>
      </c>
      <c r="P2130" t="str">
        <v/>
      </c>
      <c r="Q2130">
        <v>6.51</v>
      </c>
      <c r="R2130" t="str">
        <v/>
      </c>
      <c r="S2130">
        <v>0</v>
      </c>
      <c r="T2130" t="str">
        <v>F-00000480</v>
      </c>
      <c r="U2130">
        <v>1</v>
      </c>
      <c r="V2130">
        <v>0</v>
      </c>
      <c r="W2130">
        <v>0</v>
      </c>
      <c r="X2130" t="str">
        <v/>
      </c>
    </row>
    <row r="2131">
      <c r="A2131" t="str">
        <v>AutoTable</v>
      </c>
      <c r="D2131" t="str">
        <v>R-OUZOUER-4</v>
      </c>
      <c r="E2131" t="str">
        <v>RETOUR FEU OUZOUER 1,4G</v>
      </c>
      <c r="F2131" t="str">
        <v>RETOUR FEUX VILLIERS</v>
      </c>
      <c r="G2131" t="str">
        <v/>
      </c>
      <c r="H2131" t="str">
        <v>COLOR STD</v>
      </c>
      <c r="I2131" t="str">
        <v>COMPLET</v>
      </c>
      <c r="J2131">
        <v>0</v>
      </c>
      <c r="K2131" t="str">
        <v/>
      </c>
      <c r="L2131" t="str">
        <v/>
      </c>
      <c r="M2131" t="str">
        <v>FR</v>
      </c>
      <c r="N2131" t="str">
        <v/>
      </c>
      <c r="O2131" t="str">
        <v>1.4G</v>
      </c>
      <c r="P2131" t="str">
        <v/>
      </c>
      <c r="Q2131">
        <v>17.31</v>
      </c>
      <c r="R2131" t="str">
        <v/>
      </c>
      <c r="S2131">
        <v>0</v>
      </c>
      <c r="T2131" t="str">
        <v>F-00000480</v>
      </c>
      <c r="U2131">
        <v>1</v>
      </c>
      <c r="V2131">
        <v>0</v>
      </c>
      <c r="W2131">
        <v>0</v>
      </c>
      <c r="X2131" t="str">
        <v/>
      </c>
    </row>
    <row r="2132">
      <c r="A2132" t="str">
        <v>AutoTable</v>
      </c>
      <c r="D2132" t="str">
        <v>R-PEREZ-4</v>
      </c>
      <c r="E2132" t="str">
        <v>RETOUR FEU PEREZ 1,4G</v>
      </c>
      <c r="F2132" t="str">
        <v>RETOUR FEUX LEFLEIX</v>
      </c>
      <c r="G2132" t="str">
        <v/>
      </c>
      <c r="H2132" t="str">
        <v>COLOR STD</v>
      </c>
      <c r="I2132" t="str">
        <v>COMPLET</v>
      </c>
      <c r="J2132">
        <v>0</v>
      </c>
      <c r="K2132" t="str">
        <v/>
      </c>
      <c r="L2132" t="str">
        <v/>
      </c>
      <c r="M2132" t="str">
        <v>FR</v>
      </c>
      <c r="N2132" t="str">
        <v/>
      </c>
      <c r="O2132" t="str">
        <v>1.4G</v>
      </c>
      <c r="P2132" t="str">
        <v/>
      </c>
      <c r="Q2132">
        <v>19.31</v>
      </c>
      <c r="R2132" t="str">
        <v/>
      </c>
      <c r="S2132">
        <v>0</v>
      </c>
      <c r="T2132" t="str">
        <v>F-00000480</v>
      </c>
      <c r="U2132">
        <v>1</v>
      </c>
      <c r="V2132">
        <v>0</v>
      </c>
      <c r="W2132">
        <v>0</v>
      </c>
      <c r="X2132" t="str">
        <v/>
      </c>
    </row>
    <row r="2133">
      <c r="A2133" t="str">
        <v>AutoTable</v>
      </c>
      <c r="D2133" t="str">
        <v>R-PINEY-4</v>
      </c>
      <c r="E2133" t="str">
        <v>RETOUR FEU PINEY 1,4G</v>
      </c>
      <c r="F2133" t="str">
        <v>RETOUR FEUX VALLOIS</v>
      </c>
      <c r="G2133" t="str">
        <v/>
      </c>
      <c r="H2133" t="str">
        <v>COLOR STD</v>
      </c>
      <c r="I2133" t="str">
        <v>COMPLET</v>
      </c>
      <c r="J2133">
        <v>0</v>
      </c>
      <c r="K2133" t="str">
        <v/>
      </c>
      <c r="L2133" t="str">
        <v/>
      </c>
      <c r="M2133" t="str">
        <v>FR</v>
      </c>
      <c r="N2133" t="str">
        <v/>
      </c>
      <c r="O2133" t="str">
        <v>1.4G</v>
      </c>
      <c r="P2133" t="str">
        <v/>
      </c>
      <c r="Q2133">
        <v>12.98</v>
      </c>
      <c r="R2133" t="str">
        <v/>
      </c>
      <c r="S2133">
        <v>0</v>
      </c>
      <c r="T2133" t="str">
        <v>F-00000480</v>
      </c>
      <c r="U2133">
        <v>1</v>
      </c>
      <c r="V2133">
        <v>0</v>
      </c>
      <c r="W2133">
        <v>0</v>
      </c>
      <c r="X2133" t="str">
        <v/>
      </c>
    </row>
    <row r="2134">
      <c r="A2134" t="str">
        <v>AutoTable</v>
      </c>
      <c r="D2134" t="str">
        <v>R-SOMMERVILLIER-4</v>
      </c>
      <c r="E2134" t="str">
        <v>RETOUR FEU SOMMERVILLIER 1,4G</v>
      </c>
      <c r="F2134" t="str">
        <v>RETOUR FEUX VALLOIS</v>
      </c>
      <c r="G2134" t="str">
        <v/>
      </c>
      <c r="H2134" t="str">
        <v>COLOR STD</v>
      </c>
      <c r="I2134" t="str">
        <v>COMPLET</v>
      </c>
      <c r="J2134">
        <v>0</v>
      </c>
      <c r="K2134" t="str">
        <v/>
      </c>
      <c r="L2134" t="str">
        <v/>
      </c>
      <c r="M2134" t="str">
        <v>FR</v>
      </c>
      <c r="N2134" t="str">
        <v/>
      </c>
      <c r="O2134" t="str">
        <v>1.4G</v>
      </c>
      <c r="P2134" t="str">
        <v/>
      </c>
      <c r="Q2134">
        <v>9.65</v>
      </c>
      <c r="R2134" t="str">
        <v/>
      </c>
      <c r="S2134">
        <v>0</v>
      </c>
      <c r="T2134" t="str">
        <v>F-00000480</v>
      </c>
      <c r="U2134">
        <v>1</v>
      </c>
      <c r="V2134">
        <v>0</v>
      </c>
      <c r="W2134">
        <v>0</v>
      </c>
      <c r="X2134" t="str">
        <v/>
      </c>
    </row>
    <row r="2135">
      <c r="A2135" t="str">
        <v>AutoTable</v>
      </c>
      <c r="D2135" t="str">
        <v>R-ST JEAN D'A</v>
      </c>
      <c r="E2135" t="str">
        <v>RETOUR FEU ST JEAN D'A 1,4G</v>
      </c>
      <c r="F2135" t="str">
        <v>RETOUR FEUX LEFLEIX</v>
      </c>
      <c r="G2135" t="str">
        <v/>
      </c>
      <c r="H2135" t="str">
        <v>COLOR STD</v>
      </c>
      <c r="I2135" t="str">
        <v>COMPLET</v>
      </c>
      <c r="J2135">
        <v>0</v>
      </c>
      <c r="K2135" t="str">
        <v/>
      </c>
      <c r="L2135" t="str">
        <v/>
      </c>
      <c r="M2135" t="str">
        <v>FR</v>
      </c>
      <c r="N2135" t="str">
        <v/>
      </c>
      <c r="O2135" t="str">
        <v>1.4G</v>
      </c>
      <c r="P2135" t="str">
        <v/>
      </c>
      <c r="Q2135">
        <v>18.92</v>
      </c>
      <c r="R2135" t="str">
        <v/>
      </c>
      <c r="S2135">
        <v>0</v>
      </c>
      <c r="T2135" t="str">
        <v>F-00000480</v>
      </c>
      <c r="U2135">
        <v>1</v>
      </c>
      <c r="V2135">
        <v>0</v>
      </c>
      <c r="W2135">
        <v>0</v>
      </c>
      <c r="X2135" t="str">
        <v/>
      </c>
    </row>
    <row r="2136">
      <c r="A2136" t="str">
        <v>AutoTable</v>
      </c>
      <c r="D2136" t="str">
        <v>R-STBRIS-4</v>
      </c>
      <c r="E2136" t="str">
        <v>RETOUR FEU ST BRIS LE VINEU  1,4G</v>
      </c>
      <c r="F2136" t="str">
        <v>RETOUR FEUX VILLIERS</v>
      </c>
      <c r="G2136" t="str">
        <v/>
      </c>
      <c r="H2136" t="str">
        <v>COLOR STD</v>
      </c>
      <c r="I2136" t="str">
        <v>COMPLET</v>
      </c>
      <c r="J2136">
        <v>0</v>
      </c>
      <c r="K2136" t="str">
        <v/>
      </c>
      <c r="L2136" t="str">
        <v/>
      </c>
      <c r="M2136" t="str">
        <v>FR</v>
      </c>
      <c r="N2136" t="str">
        <v/>
      </c>
      <c r="O2136" t="str">
        <v>1.4G</v>
      </c>
      <c r="P2136" t="str">
        <v/>
      </c>
      <c r="Q2136">
        <v>10.98</v>
      </c>
      <c r="R2136" t="str">
        <v/>
      </c>
      <c r="S2136">
        <v>0</v>
      </c>
      <c r="T2136" t="str">
        <v>F-00000480</v>
      </c>
      <c r="U2136">
        <v>1</v>
      </c>
      <c r="V2136">
        <v>0</v>
      </c>
      <c r="W2136">
        <v>0</v>
      </c>
      <c r="X2136" t="str">
        <v/>
      </c>
    </row>
    <row r="2137">
      <c r="A2137" t="str">
        <v>AutoTable</v>
      </c>
      <c r="D2137" t="str">
        <v>R-STCHEF-4</v>
      </c>
      <c r="E2137" t="str">
        <v>RETOUR FEU ST CHEF 2020 1,4G</v>
      </c>
      <c r="F2137" t="str">
        <v>RETOUR FEUX PORCIEU</v>
      </c>
      <c r="G2137" t="str">
        <v/>
      </c>
      <c r="H2137" t="str">
        <v>COLOR STD</v>
      </c>
      <c r="I2137" t="str">
        <v>COMPLET</v>
      </c>
      <c r="J2137">
        <v>0</v>
      </c>
      <c r="K2137" t="str">
        <v/>
      </c>
      <c r="L2137" t="str">
        <v/>
      </c>
      <c r="M2137" t="str">
        <v>FR</v>
      </c>
      <c r="N2137" t="str">
        <v/>
      </c>
      <c r="O2137" t="str">
        <v>1.4G</v>
      </c>
      <c r="P2137" t="str">
        <v/>
      </c>
      <c r="Q2137">
        <v>14.57</v>
      </c>
      <c r="R2137" t="str">
        <v/>
      </c>
      <c r="S2137">
        <v>0</v>
      </c>
      <c r="T2137" t="str">
        <v>F-00000480</v>
      </c>
      <c r="U2137">
        <v>1</v>
      </c>
      <c r="V2137">
        <v>0</v>
      </c>
      <c r="W2137">
        <v>0</v>
      </c>
      <c r="X2137" t="str">
        <v/>
      </c>
    </row>
    <row r="2138">
      <c r="A2138" t="str">
        <v>AutoTable</v>
      </c>
      <c r="D2138" t="str">
        <v>R-STMARTINARY-4</v>
      </c>
      <c r="E2138" t="str">
        <v>RETOUR FEU ST MARTIN D ARY 1,4G</v>
      </c>
      <c r="F2138" t="str">
        <v>RETOUR FEUX LEFLEIX</v>
      </c>
      <c r="G2138" t="str">
        <v/>
      </c>
      <c r="H2138" t="str">
        <v>COLOR STD</v>
      </c>
      <c r="I2138" t="str">
        <v>COMPLET</v>
      </c>
      <c r="J2138">
        <v>0</v>
      </c>
      <c r="K2138" t="str">
        <v/>
      </c>
      <c r="L2138" t="str">
        <v/>
      </c>
      <c r="M2138" t="str">
        <v>FR</v>
      </c>
      <c r="N2138" t="str">
        <v/>
      </c>
      <c r="O2138" t="str">
        <v>1.4G</v>
      </c>
      <c r="P2138" t="str">
        <v/>
      </c>
      <c r="Q2138">
        <v>13.39</v>
      </c>
      <c r="R2138" t="str">
        <v/>
      </c>
      <c r="S2138">
        <v>0</v>
      </c>
      <c r="T2138" t="str">
        <v>F-00000480</v>
      </c>
      <c r="U2138">
        <v>1</v>
      </c>
      <c r="V2138">
        <v>0</v>
      </c>
      <c r="W2138">
        <v>0</v>
      </c>
      <c r="X2138" t="str">
        <v/>
      </c>
    </row>
    <row r="2139">
      <c r="A2139" t="str">
        <v>AutoTable</v>
      </c>
      <c r="D2139" t="str">
        <v>R-STMARTINFRUG-4</v>
      </c>
      <c r="E2139" t="str">
        <v>RETOUR FEU STMARTIN DE FRUGERES 1,4G</v>
      </c>
      <c r="F2139" t="str">
        <v>RETOUR FEUX LEFLEIX</v>
      </c>
      <c r="G2139" t="str">
        <v/>
      </c>
      <c r="H2139" t="str">
        <v>COLOR STD</v>
      </c>
      <c r="I2139" t="str">
        <v>COMPLET</v>
      </c>
      <c r="J2139">
        <v>0</v>
      </c>
      <c r="K2139" t="str">
        <v/>
      </c>
      <c r="L2139" t="str">
        <v/>
      </c>
      <c r="M2139" t="str">
        <v>FR</v>
      </c>
      <c r="N2139" t="str">
        <v/>
      </c>
      <c r="O2139" t="str">
        <v>1.4G</v>
      </c>
      <c r="P2139" t="str">
        <v/>
      </c>
      <c r="Q2139">
        <v>7.55</v>
      </c>
      <c r="R2139" t="str">
        <v/>
      </c>
      <c r="S2139">
        <v>0</v>
      </c>
      <c r="T2139" t="str">
        <v>F-00000480</v>
      </c>
      <c r="U2139">
        <v>1</v>
      </c>
      <c r="V2139">
        <v>0</v>
      </c>
      <c r="W2139">
        <v>0</v>
      </c>
      <c r="X2139" t="str">
        <v/>
      </c>
    </row>
    <row r="2140">
      <c r="A2140" t="str">
        <v>AutoTable</v>
      </c>
      <c r="D2140" t="str">
        <v>R-STVALERIEN-4</v>
      </c>
      <c r="E2140" t="str">
        <v>RETOUR FEU ST VALERIEN  1,4G</v>
      </c>
      <c r="F2140" t="str">
        <v>RETOUR FEUX VILLIERS</v>
      </c>
      <c r="G2140" t="str">
        <v/>
      </c>
      <c r="H2140" t="str">
        <v>COLOR STD</v>
      </c>
      <c r="I2140" t="str">
        <v>COMPLET</v>
      </c>
      <c r="J2140">
        <v>0</v>
      </c>
      <c r="K2140" t="str">
        <v/>
      </c>
      <c r="L2140" t="str">
        <v/>
      </c>
      <c r="M2140" t="str">
        <v>FR</v>
      </c>
      <c r="N2140" t="str">
        <v/>
      </c>
      <c r="O2140" t="str">
        <v>1.4G</v>
      </c>
      <c r="P2140" t="str">
        <v/>
      </c>
      <c r="Q2140">
        <v>16.68</v>
      </c>
      <c r="R2140" t="str">
        <v/>
      </c>
      <c r="S2140">
        <v>0</v>
      </c>
      <c r="T2140" t="str">
        <v>F-00000480</v>
      </c>
      <c r="U2140">
        <v>1</v>
      </c>
      <c r="V2140">
        <v>0</v>
      </c>
      <c r="W2140">
        <v>0</v>
      </c>
      <c r="X2140" t="str">
        <v/>
      </c>
    </row>
    <row r="2141">
      <c r="A2141" t="str">
        <v>AutoTable</v>
      </c>
      <c r="D2141" t="str">
        <v>R-THEYS-4</v>
      </c>
      <c r="E2141" t="str">
        <v>RETOUR FEU THEYS 1,4G</v>
      </c>
      <c r="F2141" t="str">
        <v>RETOUR FEUX LEFLEIX</v>
      </c>
      <c r="G2141" t="str">
        <v/>
      </c>
      <c r="H2141" t="str">
        <v>COLOR STD</v>
      </c>
      <c r="I2141" t="str">
        <v>COMPLET</v>
      </c>
      <c r="J2141">
        <v>0</v>
      </c>
      <c r="K2141" t="str">
        <v/>
      </c>
      <c r="L2141" t="str">
        <v/>
      </c>
      <c r="M2141" t="str">
        <v>FR</v>
      </c>
      <c r="N2141" t="str">
        <v/>
      </c>
      <c r="O2141" t="str">
        <v>1.4G</v>
      </c>
      <c r="P2141" t="str">
        <v/>
      </c>
      <c r="Q2141">
        <v>6.92</v>
      </c>
      <c r="R2141" t="str">
        <v/>
      </c>
      <c r="S2141">
        <v>0</v>
      </c>
      <c r="T2141" t="str">
        <v>F-00000480</v>
      </c>
      <c r="U2141">
        <v>1</v>
      </c>
      <c r="V2141">
        <v>0</v>
      </c>
      <c r="W2141">
        <v>0</v>
      </c>
      <c r="X2141" t="str">
        <v/>
      </c>
    </row>
    <row r="2142">
      <c r="A2142" t="str">
        <v>AutoTable</v>
      </c>
      <c r="D2142" t="str">
        <v>R-YSSINGEAUX-4</v>
      </c>
      <c r="E2142" t="str">
        <v>RETOUR FEU YSSINGEAUX 1,4G</v>
      </c>
      <c r="F2142" t="str">
        <v>RETOUR FEUX LEFLEIX</v>
      </c>
      <c r="G2142" t="str">
        <v/>
      </c>
      <c r="H2142" t="str">
        <v>COLOR STD</v>
      </c>
      <c r="I2142" t="str">
        <v>COMPLET</v>
      </c>
      <c r="J2142">
        <v>0</v>
      </c>
      <c r="K2142" t="str">
        <v/>
      </c>
      <c r="L2142" t="str">
        <v/>
      </c>
      <c r="M2142" t="str">
        <v>FR</v>
      </c>
      <c r="N2142" t="str">
        <v/>
      </c>
      <c r="O2142" t="str">
        <v>1.4G</v>
      </c>
      <c r="P2142" t="str">
        <v/>
      </c>
      <c r="Q2142">
        <v>20.93</v>
      </c>
      <c r="R2142" t="str">
        <v/>
      </c>
      <c r="S2142">
        <v>0</v>
      </c>
      <c r="T2142" t="str">
        <v>F-00000480</v>
      </c>
      <c r="U2142">
        <v>1</v>
      </c>
      <c r="V2142">
        <v>0</v>
      </c>
      <c r="W2142">
        <v>1</v>
      </c>
      <c r="X2142" t="str">
        <v/>
      </c>
    </row>
    <row r="2143">
      <c r="A2143" t="str">
        <v>AutoTable</v>
      </c>
      <c r="D2143" t="str">
        <v>94075-20R5</v>
      </c>
      <c r="E2143" t="str">
        <v>GRAPPE 75 MM R5 FILET OR CASCADE R5</v>
      </c>
      <c r="F2143" t="str">
        <v>COLOR/STANDARD</v>
      </c>
      <c r="G2143" t="str">
        <v/>
      </c>
      <c r="H2143" t="str">
        <v>COLOR STD</v>
      </c>
      <c r="I2143" t="str">
        <v>GR/BOM</v>
      </c>
      <c r="J2143">
        <v>75</v>
      </c>
      <c r="K2143" t="str">
        <v>SPECIAL CASCADE</v>
      </c>
      <c r="L2143" t="str">
        <v>OR</v>
      </c>
      <c r="M2143" t="str">
        <v>FR</v>
      </c>
      <c r="N2143" t="str">
        <v>F4</v>
      </c>
      <c r="O2143" t="str">
        <v>1.3G</v>
      </c>
      <c r="P2143" t="str">
        <v>1008-F4-69252666</v>
      </c>
      <c r="Q2143">
        <v>0.625</v>
      </c>
      <c r="R2143" t="str">
        <v>30</v>
      </c>
      <c r="S2143">
        <v>75</v>
      </c>
      <c r="T2143" t="str">
        <v>F-00000480</v>
      </c>
      <c r="U2143">
        <v>87</v>
      </c>
      <c r="V2143">
        <v>9.58705</v>
      </c>
      <c r="W2143">
        <v>0</v>
      </c>
      <c r="X2143" t="str">
        <v/>
      </c>
    </row>
    <row r="2144">
      <c r="A2144" t="str">
        <v>AutoTable</v>
      </c>
      <c r="D2144" t="str">
        <v>GR10MF3</v>
      </c>
      <c r="E2144" t="str">
        <v>GRAPPE 100MM R3 ASSORTIES F4</v>
      </c>
      <c r="F2144" t="str">
        <v>COLOR/STANDARD</v>
      </c>
      <c r="G2144" t="str">
        <v/>
      </c>
      <c r="H2144" t="str">
        <v>COLOR STD</v>
      </c>
      <c r="I2144" t="str">
        <v>GR/BOM</v>
      </c>
      <c r="J2144">
        <v>100</v>
      </c>
      <c r="K2144" t="str">
        <v>MULTI EFFETS</v>
      </c>
      <c r="L2144" t="str">
        <v>MULTICOLORE</v>
      </c>
      <c r="M2144" t="str">
        <v>CN</v>
      </c>
      <c r="N2144" t="str">
        <v>F4</v>
      </c>
      <c r="O2144" t="str">
        <v>1.3G</v>
      </c>
      <c r="P2144" t="str">
        <v>1008-F4-69250665</v>
      </c>
      <c r="Q2144">
        <v>1.725</v>
      </c>
      <c r="R2144" t="str">
        <v>25</v>
      </c>
      <c r="S2144">
        <v>100</v>
      </c>
      <c r="T2144" t="str">
        <v>F-00000300</v>
      </c>
      <c r="U2144">
        <v>500</v>
      </c>
      <c r="V2144">
        <v>12.6356</v>
      </c>
      <c r="W2144">
        <v>0</v>
      </c>
      <c r="X2144" t="str">
        <v/>
      </c>
    </row>
    <row r="2145">
      <c r="A2145" t="str">
        <v>AutoTable</v>
      </c>
      <c r="D2145" t="str">
        <v>GR10MF5</v>
      </c>
      <c r="E2145" t="str">
        <v>GRAPPE 100MM R5 ASSORTIES F4</v>
      </c>
      <c r="F2145" t="str">
        <v>COLOR/STANDARD</v>
      </c>
      <c r="G2145" t="str">
        <v/>
      </c>
      <c r="H2145" t="str">
        <v>COLOR STD</v>
      </c>
      <c r="I2145" t="str">
        <v>GR/BOM</v>
      </c>
      <c r="J2145">
        <v>100</v>
      </c>
      <c r="K2145" t="str">
        <v>MULTI EFFETS</v>
      </c>
      <c r="L2145" t="str">
        <v>MULTICOLORE</v>
      </c>
      <c r="M2145" t="str">
        <v>CN</v>
      </c>
      <c r="N2145" t="str">
        <v>F4</v>
      </c>
      <c r="O2145" t="str">
        <v>1.3G</v>
      </c>
      <c r="P2145" t="str">
        <v>1008-F4-69250665</v>
      </c>
      <c r="Q2145">
        <v>1.725</v>
      </c>
      <c r="R2145" t="str">
        <v>25</v>
      </c>
      <c r="S2145">
        <v>100</v>
      </c>
      <c r="T2145" t="str">
        <v>F-00000300</v>
      </c>
      <c r="U2145">
        <v>316</v>
      </c>
      <c r="V2145">
        <v>12.63563</v>
      </c>
      <c r="W2145">
        <v>0</v>
      </c>
      <c r="X2145" t="str">
        <v/>
      </c>
    </row>
    <row r="2146">
      <c r="A2146" t="str">
        <v>AutoTable</v>
      </c>
      <c r="D2146" t="str">
        <v>GR75CARS</v>
      </c>
      <c r="E2146" t="str">
        <v>GRAPPE Ø75 R5 CLIGNOTANT ARGENT F4</v>
      </c>
      <c r="F2146" t="str">
        <v>COLOR/STANDARD</v>
      </c>
      <c r="G2146" t="str">
        <v/>
      </c>
      <c r="H2146" t="str">
        <v>COLOR STD</v>
      </c>
      <c r="I2146" t="str">
        <v>GR/BOM</v>
      </c>
      <c r="J2146">
        <v>75</v>
      </c>
      <c r="K2146" t="str">
        <v>MULTI EFFETS</v>
      </c>
      <c r="L2146" t="str">
        <v>ARGENT</v>
      </c>
      <c r="M2146" t="str">
        <v>CN</v>
      </c>
      <c r="N2146" t="str">
        <v>F4</v>
      </c>
      <c r="O2146" t="str">
        <v>1.3G</v>
      </c>
      <c r="P2146" t="str">
        <v>1008-F4-69252667</v>
      </c>
      <c r="Q2146">
        <v>0.7</v>
      </c>
      <c r="R2146" t="str">
        <v>25</v>
      </c>
      <c r="S2146">
        <v>75</v>
      </c>
      <c r="T2146" t="str">
        <v>F-00000300</v>
      </c>
      <c r="U2146">
        <v>0</v>
      </c>
      <c r="V2146">
        <v>7.19258</v>
      </c>
      <c r="W2146">
        <v>0</v>
      </c>
      <c r="X2146" t="str">
        <v/>
      </c>
    </row>
    <row r="2147">
      <c r="A2147" t="str">
        <v>AutoTable</v>
      </c>
      <c r="D2147" t="str">
        <v>GR75FB5</v>
      </c>
      <c r="E2147" t="str">
        <v>GRAPPE Ø75 R5 FRISSON BLANC</v>
      </c>
      <c r="F2147" t="str">
        <v>COLOR/STANDARD</v>
      </c>
      <c r="G2147" t="str">
        <v/>
      </c>
      <c r="H2147" t="str">
        <v>COLOR STD</v>
      </c>
      <c r="I2147" t="str">
        <v>GR/BOM</v>
      </c>
      <c r="J2147">
        <v>75</v>
      </c>
      <c r="K2147" t="str">
        <v>MULTI EFFETS</v>
      </c>
      <c r="L2147" t="str">
        <v>FRISSON</v>
      </c>
      <c r="M2147" t="str">
        <v>CN</v>
      </c>
      <c r="N2147" t="str">
        <v>F4</v>
      </c>
      <c r="O2147" t="str">
        <v>1.3G</v>
      </c>
      <c r="P2147" t="str">
        <v>1008-F4-69252667</v>
      </c>
      <c r="Q2147">
        <v>0.7</v>
      </c>
      <c r="R2147" t="str">
        <v>25</v>
      </c>
      <c r="S2147">
        <v>75</v>
      </c>
      <c r="T2147" t="str">
        <v>F-00000300</v>
      </c>
      <c r="U2147">
        <v>0</v>
      </c>
      <c r="V2147">
        <v>5.62</v>
      </c>
      <c r="W2147">
        <v>0</v>
      </c>
      <c r="X2147" t="str">
        <v/>
      </c>
    </row>
    <row r="2148">
      <c r="A2148" t="str">
        <v>AutoTable</v>
      </c>
      <c r="D2148" t="str">
        <v>GR75MF3</v>
      </c>
      <c r="E2148" t="str">
        <v>GRAPPE 75MM R3 ASSORTIES F4</v>
      </c>
      <c r="F2148" t="str">
        <v>COLOR/STANDARD</v>
      </c>
      <c r="G2148" t="str">
        <v/>
      </c>
      <c r="H2148" t="str">
        <v>COLOR STD</v>
      </c>
      <c r="I2148" t="str">
        <v>GR/BOM</v>
      </c>
      <c r="J2148">
        <v>75</v>
      </c>
      <c r="K2148" t="str">
        <v>PIVOINE</v>
      </c>
      <c r="L2148" t="str">
        <v>MULTICOLORE</v>
      </c>
      <c r="M2148" t="str">
        <v>CN</v>
      </c>
      <c r="N2148" t="str">
        <v>F4</v>
      </c>
      <c r="O2148" t="str">
        <v>1.3G</v>
      </c>
      <c r="P2148" t="str">
        <v>1008-F4-69252667</v>
      </c>
      <c r="Q2148">
        <v>0.7</v>
      </c>
      <c r="R2148" t="str">
        <v>25</v>
      </c>
      <c r="S2148">
        <v>75</v>
      </c>
      <c r="T2148" t="str">
        <v>F-00000300</v>
      </c>
      <c r="U2148">
        <v>3805</v>
      </c>
      <c r="V2148">
        <v>6.6637</v>
      </c>
      <c r="W2148">
        <v>0</v>
      </c>
      <c r="X2148" t="str">
        <v/>
      </c>
    </row>
    <row r="2149">
      <c r="A2149" t="str">
        <v>AutoTable</v>
      </c>
      <c r="D2149" t="str">
        <v>GR75MF5</v>
      </c>
      <c r="E2149" t="str">
        <v>GRAPPE 75MM R5 ASSORTIES F4</v>
      </c>
      <c r="F2149" t="str">
        <v>COLOR/STANDARD</v>
      </c>
      <c r="G2149" t="str">
        <v/>
      </c>
      <c r="H2149" t="str">
        <v>COLOR STD</v>
      </c>
      <c r="I2149" t="str">
        <v>GR/BOM</v>
      </c>
      <c r="J2149">
        <v>75</v>
      </c>
      <c r="K2149" t="str">
        <v>MULTI EFFETS</v>
      </c>
      <c r="L2149" t="str">
        <v>MULTICOLORE</v>
      </c>
      <c r="M2149" t="str">
        <v>CN</v>
      </c>
      <c r="N2149" t="str">
        <v>F4</v>
      </c>
      <c r="O2149" t="str">
        <v>1.3G</v>
      </c>
      <c r="P2149" t="str">
        <v>1008-F4-69252667</v>
      </c>
      <c r="Q2149">
        <v>0.7</v>
      </c>
      <c r="R2149" t="str">
        <v>25</v>
      </c>
      <c r="S2149">
        <v>75</v>
      </c>
      <c r="T2149" t="str">
        <v>F-00000300</v>
      </c>
      <c r="U2149">
        <v>1027</v>
      </c>
      <c r="V2149">
        <v>6.7806</v>
      </c>
      <c r="W2149">
        <v>0</v>
      </c>
      <c r="X2149" t="str">
        <v/>
      </c>
    </row>
    <row r="2150">
      <c r="A2150" t="str">
        <v>AutoTable</v>
      </c>
      <c r="D2150" t="str">
        <v>GR75ORRO5</v>
      </c>
      <c r="E2150" t="str">
        <v>GRAPPE 5 BOMBES Ø75 R5  OR ROSE</v>
      </c>
      <c r="F2150" t="str">
        <v>COLOR/STANDARD</v>
      </c>
      <c r="G2150" t="str">
        <v/>
      </c>
      <c r="H2150" t="str">
        <v>COLOR STD</v>
      </c>
      <c r="I2150" t="str">
        <v>GR/BOM</v>
      </c>
      <c r="J2150">
        <v>75</v>
      </c>
      <c r="K2150" t="str">
        <v>MULTI EFFETS</v>
      </c>
      <c r="L2150" t="str">
        <v>OR</v>
      </c>
      <c r="M2150" t="str">
        <v>CN</v>
      </c>
      <c r="N2150" t="str">
        <v>F4</v>
      </c>
      <c r="O2150" t="str">
        <v>1.3G</v>
      </c>
      <c r="P2150" t="str">
        <v>1008-F4-69252667</v>
      </c>
      <c r="Q2150">
        <v>0.7</v>
      </c>
      <c r="R2150" t="str">
        <v>25</v>
      </c>
      <c r="S2150">
        <v>75</v>
      </c>
      <c r="T2150" t="str">
        <v>F-00000300</v>
      </c>
      <c r="U2150">
        <v>10</v>
      </c>
      <c r="V2150">
        <v>7.65545</v>
      </c>
      <c r="W2150">
        <v>0</v>
      </c>
      <c r="X2150" t="str">
        <v/>
      </c>
    </row>
    <row r="2151">
      <c r="A2151" t="str">
        <v>AutoTable</v>
      </c>
      <c r="D2151" t="str">
        <v>49892</v>
      </c>
      <c r="E2151" t="str">
        <v>OPTION 12</v>
      </c>
      <c r="F2151" t="str">
        <v>COLOR/STANDARD</v>
      </c>
      <c r="G2151" t="str">
        <v/>
      </c>
      <c r="H2151" t="str">
        <v>COLOR STD</v>
      </c>
      <c r="I2151" t="str">
        <v>OPTION</v>
      </c>
      <c r="J2151">
        <v>0</v>
      </c>
      <c r="K2151" t="str">
        <v>PIVOINE</v>
      </c>
      <c r="L2151" t="str">
        <v>ASSORTI</v>
      </c>
      <c r="M2151" t="str">
        <v>FR</v>
      </c>
      <c r="N2151" t="str">
        <v>F4</v>
      </c>
      <c r="O2151" t="str">
        <v>1.3G</v>
      </c>
      <c r="P2151" t="str">
        <v>1008-F4-69252667</v>
      </c>
      <c r="Q2151">
        <v>2.8</v>
      </c>
      <c r="R2151" t="str">
        <v/>
      </c>
      <c r="S2151">
        <v>0</v>
      </c>
      <c r="T2151" t="str">
        <v>F-00000480</v>
      </c>
      <c r="U2151">
        <v>6</v>
      </c>
      <c r="V2151">
        <v>12.46</v>
      </c>
      <c r="W2151">
        <v>6</v>
      </c>
      <c r="X2151" t="str">
        <v/>
      </c>
    </row>
    <row r="2152">
      <c r="A2152" t="str">
        <v>AutoTable</v>
      </c>
      <c r="D2152" t="str">
        <v>49880</v>
      </c>
      <c r="E2152" t="str">
        <v>91010-23/06/05/09/18  20SEC EN T POUR RENF 9</v>
      </c>
      <c r="F2152" t="str">
        <v>COLOR/STANDARD</v>
      </c>
      <c r="G2152" t="str">
        <v/>
      </c>
      <c r="H2152" t="str">
        <v>COLOR STD</v>
      </c>
      <c r="I2152" t="str">
        <v>OPTION</v>
      </c>
      <c r="J2152">
        <v>0</v>
      </c>
      <c r="K2152" t="str">
        <v/>
      </c>
      <c r="L2152" t="str">
        <v/>
      </c>
      <c r="M2152" t="str">
        <v>FR</v>
      </c>
      <c r="N2152" t="str">
        <v/>
      </c>
      <c r="O2152" t="str">
        <v>1.3G</v>
      </c>
      <c r="P2152" t="str">
        <v/>
      </c>
      <c r="Q2152">
        <v>0.855</v>
      </c>
      <c r="R2152" t="str">
        <v/>
      </c>
      <c r="S2152">
        <v>0</v>
      </c>
      <c r="T2152" t="str">
        <v>F-00000480</v>
      </c>
      <c r="U2152">
        <v>18</v>
      </c>
      <c r="V2152">
        <v>9.62667</v>
      </c>
      <c r="W2152">
        <v>0</v>
      </c>
      <c r="X2152" t="str">
        <v/>
      </c>
    </row>
    <row r="2153">
      <c r="A2153" t="str">
        <v>AutoTable</v>
      </c>
      <c r="D2153" t="str">
        <v>49881</v>
      </c>
      <c r="E2153" t="str">
        <v>9 BOMBES RENFORT DE SÉQUENCES – CAL. 100 MM</v>
      </c>
      <c r="F2153" t="str">
        <v>COLOR/STANDARD</v>
      </c>
      <c r="G2153" t="str">
        <v/>
      </c>
      <c r="H2153" t="str">
        <v>COLOR STD</v>
      </c>
      <c r="I2153" t="str">
        <v>OPTION</v>
      </c>
      <c r="J2153">
        <v>0</v>
      </c>
      <c r="K2153" t="str">
        <v>PIVOINE</v>
      </c>
      <c r="L2153" t="str">
        <v>ASSORTI</v>
      </c>
      <c r="M2153" t="str">
        <v>FR</v>
      </c>
      <c r="N2153" t="str">
        <v>F4</v>
      </c>
      <c r="O2153" t="str">
        <v>1.3G</v>
      </c>
      <c r="P2153" t="str">
        <v>1008-F4-69252665</v>
      </c>
      <c r="Q2153">
        <v>2.88</v>
      </c>
      <c r="R2153" t="str">
        <v/>
      </c>
      <c r="S2153">
        <v>0</v>
      </c>
      <c r="T2153" t="str">
        <v>F-00000480</v>
      </c>
      <c r="U2153">
        <v>12</v>
      </c>
      <c r="V2153">
        <v>17.02667</v>
      </c>
      <c r="W2153">
        <v>3</v>
      </c>
      <c r="X2153" t="str">
        <v/>
      </c>
    </row>
    <row r="2154">
      <c r="A2154" t="str">
        <v>AutoTable</v>
      </c>
      <c r="D2154" t="str">
        <v>49882</v>
      </c>
      <c r="E2154" t="str">
        <v>OPTION 2</v>
      </c>
      <c r="F2154" t="str">
        <v>COLOR/STANDARD</v>
      </c>
      <c r="G2154" t="str">
        <v/>
      </c>
      <c r="H2154" t="str">
        <v>COLOR STD</v>
      </c>
      <c r="I2154" t="str">
        <v>OPTION</v>
      </c>
      <c r="J2154">
        <v>0</v>
      </c>
      <c r="K2154" t="str">
        <v>PIVOINE FILET</v>
      </c>
      <c r="L2154" t="str">
        <v>ASSORTI</v>
      </c>
      <c r="M2154" t="str">
        <v>FR</v>
      </c>
      <c r="N2154" t="str">
        <v>F4</v>
      </c>
      <c r="O2154" t="str">
        <v>1.3G</v>
      </c>
      <c r="P2154" t="str">
        <v>1008-F4-69252665</v>
      </c>
      <c r="Q2154">
        <v>3.2</v>
      </c>
      <c r="R2154" t="str">
        <v/>
      </c>
      <c r="S2154">
        <v>0</v>
      </c>
      <c r="T2154" t="str">
        <v>F-00000480</v>
      </c>
      <c r="U2154">
        <v>8</v>
      </c>
      <c r="V2154">
        <v>18.73</v>
      </c>
      <c r="W2154">
        <v>2</v>
      </c>
      <c r="X2154" t="str">
        <v/>
      </c>
    </row>
    <row r="2155">
      <c r="A2155" t="str">
        <v>AutoTable</v>
      </c>
      <c r="D2155" t="str">
        <v>49888</v>
      </c>
      <c r="E2155" t="str">
        <v>OPTION 8</v>
      </c>
      <c r="F2155" t="str">
        <v>COLOR/STANDARD</v>
      </c>
      <c r="G2155" t="str">
        <v/>
      </c>
      <c r="H2155" t="str">
        <v>COLOR STD</v>
      </c>
      <c r="I2155" t="str">
        <v>OPTION</v>
      </c>
      <c r="J2155">
        <v>0</v>
      </c>
      <c r="K2155" t="str">
        <v>PIVOINE</v>
      </c>
      <c r="L2155" t="str">
        <v>MULTICOLORE</v>
      </c>
      <c r="M2155" t="str">
        <v>FR</v>
      </c>
      <c r="N2155" t="str">
        <v>F4</v>
      </c>
      <c r="O2155" t="str">
        <v>1.3G</v>
      </c>
      <c r="P2155" t="str">
        <v>1008-F4-69252665</v>
      </c>
      <c r="Q2155">
        <v>0.96</v>
      </c>
      <c r="R2155" t="str">
        <v/>
      </c>
      <c r="S2155">
        <v>0</v>
      </c>
      <c r="T2155" t="str">
        <v>F-00000480</v>
      </c>
      <c r="U2155">
        <v>9</v>
      </c>
      <c r="V2155">
        <v>3.68</v>
      </c>
      <c r="W2155">
        <v>7</v>
      </c>
      <c r="X2155" t="str">
        <v/>
      </c>
    </row>
    <row r="2156">
      <c r="A2156" t="str">
        <v>AutoTable</v>
      </c>
      <c r="D2156" t="str">
        <v>49889</v>
      </c>
      <c r="E2156" t="str">
        <v>OPTION 9</v>
      </c>
      <c r="F2156" t="str">
        <v>COLOR/STANDARD</v>
      </c>
      <c r="G2156" t="str">
        <v/>
      </c>
      <c r="H2156" t="str">
        <v>COLOR STD</v>
      </c>
      <c r="I2156" t="str">
        <v>OPTION</v>
      </c>
      <c r="J2156">
        <v>0</v>
      </c>
      <c r="K2156" t="str">
        <v>PIVOINE</v>
      </c>
      <c r="L2156" t="str">
        <v>ASSORTI</v>
      </c>
      <c r="M2156" t="str">
        <v>FR</v>
      </c>
      <c r="N2156" t="str">
        <v>F4</v>
      </c>
      <c r="O2156" t="str">
        <v>1.3G</v>
      </c>
      <c r="P2156" t="str">
        <v>1008-F4-69253577</v>
      </c>
      <c r="Q2156">
        <v>0.85</v>
      </c>
      <c r="R2156" t="str">
        <v/>
      </c>
      <c r="S2156">
        <v>0</v>
      </c>
      <c r="T2156" t="str">
        <v>F-00000480</v>
      </c>
      <c r="U2156">
        <v>19</v>
      </c>
      <c r="V2156">
        <v>11.26333</v>
      </c>
      <c r="W2156">
        <v>1</v>
      </c>
      <c r="X2156" t="str">
        <v/>
      </c>
    </row>
    <row r="2157">
      <c r="A2157" t="str">
        <v>AutoTable</v>
      </c>
      <c r="D2157" t="str">
        <v>49891</v>
      </c>
      <c r="E2157" t="str">
        <v>2 ODYSÉE VERNE</v>
      </c>
      <c r="F2157" t="str">
        <v>COLOR/STANDARD</v>
      </c>
      <c r="G2157" t="str">
        <v/>
      </c>
      <c r="H2157" t="str">
        <v>COLOR STD</v>
      </c>
      <c r="I2157" t="str">
        <v>OPTION</v>
      </c>
      <c r="J2157">
        <v>0</v>
      </c>
      <c r="K2157" t="str">
        <v>BOMBE</v>
      </c>
      <c r="L2157" t="str">
        <v>ASSORTI</v>
      </c>
      <c r="M2157" t="str">
        <v>FR</v>
      </c>
      <c r="N2157" t="str">
        <v>F3</v>
      </c>
      <c r="O2157" t="str">
        <v>1.3G</v>
      </c>
      <c r="P2157" t="str">
        <v>1008-F3-69254049</v>
      </c>
      <c r="Q2157">
        <v>0.696</v>
      </c>
      <c r="R2157" t="str">
        <v/>
      </c>
      <c r="S2157">
        <v>0</v>
      </c>
      <c r="T2157" t="str">
        <v>F-00000480</v>
      </c>
      <c r="U2157">
        <v>0</v>
      </c>
      <c r="V2157">
        <v>10.32</v>
      </c>
      <c r="W2157">
        <v>0</v>
      </c>
      <c r="X2157" t="str">
        <v/>
      </c>
    </row>
    <row r="2158">
      <c r="A2158" t="str">
        <v>AutoTable</v>
      </c>
      <c r="D2158" t="str">
        <v>49895</v>
      </c>
      <c r="E2158" t="str">
        <v>OPTION 15</v>
      </c>
      <c r="F2158" t="str">
        <v>COLOR/STANDARD</v>
      </c>
      <c r="G2158" t="str">
        <v/>
      </c>
      <c r="H2158" t="str">
        <v>COLOR STD</v>
      </c>
      <c r="I2158" t="str">
        <v>OPTION</v>
      </c>
      <c r="J2158">
        <v>0</v>
      </c>
      <c r="K2158" t="str">
        <v>GEOMETRIE MOTIF</v>
      </c>
      <c r="L2158" t="str">
        <v>ASSORTI</v>
      </c>
      <c r="M2158" t="str">
        <v>FR</v>
      </c>
      <c r="N2158" t="str">
        <v>F4</v>
      </c>
      <c r="O2158" t="str">
        <v>1.3G</v>
      </c>
      <c r="P2158" t="str">
        <v>1008-F4-69246116/69252665</v>
      </c>
      <c r="Q2158">
        <v>1.355</v>
      </c>
      <c r="R2158" t="str">
        <v/>
      </c>
      <c r="S2158">
        <v>0</v>
      </c>
      <c r="T2158" t="str">
        <v>F-00000480</v>
      </c>
      <c r="U2158">
        <v>51</v>
      </c>
      <c r="V2158">
        <v>12.7125</v>
      </c>
      <c r="W2158">
        <v>2</v>
      </c>
      <c r="X2158" t="str">
        <v/>
      </c>
    </row>
    <row r="2159">
      <c r="A2159" t="str">
        <v>AutoTable</v>
      </c>
      <c r="D2159" t="str">
        <v>49897</v>
      </c>
      <c r="E2159" t="str">
        <v>OPTION 17</v>
      </c>
      <c r="F2159" t="str">
        <v>COLOR/STANDARD</v>
      </c>
      <c r="G2159" t="str">
        <v/>
      </c>
      <c r="H2159" t="str">
        <v>COLOR STD</v>
      </c>
      <c r="I2159" t="str">
        <v>OPTION</v>
      </c>
      <c r="J2159">
        <v>0</v>
      </c>
      <c r="K2159" t="str">
        <v>SPECIAL CASCADE</v>
      </c>
      <c r="L2159" t="str">
        <v>OR</v>
      </c>
      <c r="M2159" t="str">
        <v>FR</v>
      </c>
      <c r="N2159" t="str">
        <v>F4</v>
      </c>
      <c r="O2159" t="str">
        <v>1.3G</v>
      </c>
      <c r="P2159" t="str">
        <v>1008-F4-69252666</v>
      </c>
      <c r="Q2159">
        <v>1.875</v>
      </c>
      <c r="R2159" t="str">
        <v/>
      </c>
      <c r="S2159">
        <v>0</v>
      </c>
      <c r="T2159" t="str">
        <v>F-00000480</v>
      </c>
      <c r="U2159">
        <v>24</v>
      </c>
      <c r="V2159">
        <v>23.01</v>
      </c>
      <c r="W2159">
        <v>5</v>
      </c>
      <c r="X2159" t="str">
        <v/>
      </c>
    </row>
    <row r="2160">
      <c r="A2160" t="str">
        <v>AutoTable</v>
      </c>
      <c r="D2160" t="str">
        <v>49898</v>
      </c>
      <c r="E2160" t="str">
        <v>OPTION N°18 PLUS DE DESIGN</v>
      </c>
      <c r="F2160" t="str">
        <v>COLOR/STANDARD</v>
      </c>
      <c r="G2160" t="str">
        <v/>
      </c>
      <c r="H2160" t="str">
        <v>COLOR STD</v>
      </c>
      <c r="I2160" t="str">
        <v>OPTION</v>
      </c>
      <c r="J2160">
        <v>0</v>
      </c>
      <c r="K2160" t="str">
        <v>MULTI EFFETS</v>
      </c>
      <c r="L2160" t="str">
        <v>OR</v>
      </c>
      <c r="M2160" t="str">
        <v>EU</v>
      </c>
      <c r="N2160" t="str">
        <v>F4</v>
      </c>
      <c r="O2160" t="str">
        <v>1.3G</v>
      </c>
      <c r="P2160" t="str">
        <v/>
      </c>
      <c r="Q2160">
        <v>2.19</v>
      </c>
      <c r="R2160" t="str">
        <v/>
      </c>
      <c r="S2160">
        <v>0</v>
      </c>
      <c r="T2160" t="str">
        <v>F-00000211</v>
      </c>
      <c r="U2160">
        <v>18</v>
      </c>
      <c r="V2160">
        <v>91.595</v>
      </c>
      <c r="W2160">
        <v>1</v>
      </c>
      <c r="X2160" t="str">
        <v/>
      </c>
    </row>
    <row r="2161">
      <c r="A2161" t="str">
        <v>AutoTable</v>
      </c>
      <c r="D2161" t="str">
        <v>49883</v>
      </c>
      <c r="E2161" t="str">
        <v>1 RENFORT ORIS ROUGE  + 1 RENFORT ANTARIS MULTICOL</v>
      </c>
      <c r="F2161" t="str">
        <v>COLOR/STANDARD</v>
      </c>
      <c r="G2161" t="str">
        <v/>
      </c>
      <c r="H2161" t="str">
        <v>COLOR STD</v>
      </c>
      <c r="I2161" t="str">
        <v>OPTION</v>
      </c>
      <c r="J2161">
        <v>0</v>
      </c>
      <c r="K2161" t="str">
        <v>MULTI EFFETS</v>
      </c>
      <c r="L2161" t="str">
        <v>ASSORTI</v>
      </c>
      <c r="M2161" t="str">
        <v>FR</v>
      </c>
      <c r="N2161" t="str">
        <v>F4</v>
      </c>
      <c r="O2161" t="str">
        <v>1.4G</v>
      </c>
      <c r="P2161" t="str">
        <v>1008-F4-69242604/1008-F2-69254320</v>
      </c>
      <c r="Q2161">
        <v>0.792</v>
      </c>
      <c r="R2161" t="str">
        <v/>
      </c>
      <c r="S2161">
        <v>0</v>
      </c>
      <c r="T2161" t="str">
        <v>F-00000480</v>
      </c>
      <c r="U2161">
        <v>0</v>
      </c>
      <c r="V2161">
        <v>7.48</v>
      </c>
      <c r="W2161">
        <v>0</v>
      </c>
      <c r="X2161" t="str">
        <v/>
      </c>
    </row>
    <row r="2162">
      <c r="A2162" t="str">
        <v>AutoTable</v>
      </c>
      <c r="D2162" t="str">
        <v>49884</v>
      </c>
      <c r="E2162" t="str">
        <v>1 RENFORT SUPERNOVA + 1 RENFORT GAÏA</v>
      </c>
      <c r="F2162" t="str">
        <v>COLOR/STANDARD</v>
      </c>
      <c r="G2162" t="str">
        <v/>
      </c>
      <c r="H2162" t="str">
        <v>COLOR STD</v>
      </c>
      <c r="I2162" t="str">
        <v>OPTION</v>
      </c>
      <c r="J2162">
        <v>0</v>
      </c>
      <c r="K2162" t="str">
        <v>MULTI EFFETS</v>
      </c>
      <c r="L2162" t="str">
        <v>ASSORTI</v>
      </c>
      <c r="M2162" t="str">
        <v>FR</v>
      </c>
      <c r="N2162" t="str">
        <v>F4</v>
      </c>
      <c r="O2162" t="str">
        <v>1.4G</v>
      </c>
      <c r="P2162" t="str">
        <v>2463-F4-0057/1008-F3-69254049</v>
      </c>
      <c r="Q2162">
        <v>1.338</v>
      </c>
      <c r="R2162" t="str">
        <v/>
      </c>
      <c r="S2162">
        <v>0</v>
      </c>
      <c r="T2162" t="str">
        <v>F-00000480</v>
      </c>
      <c r="U2162">
        <v>0</v>
      </c>
      <c r="V2162">
        <v>19.48</v>
      </c>
      <c r="W2162">
        <v>0</v>
      </c>
      <c r="X2162" t="str">
        <v/>
      </c>
    </row>
    <row r="2163">
      <c r="A2163" t="str">
        <v>AutoTable</v>
      </c>
      <c r="D2163" t="str">
        <v>49885</v>
      </c>
      <c r="E2163" t="str">
        <v>1 RENFORT GALICE ROUGE + 2 RENFORTS APOLLO</v>
      </c>
      <c r="F2163" t="str">
        <v>COLOR/STANDARD</v>
      </c>
      <c r="G2163" t="str">
        <v/>
      </c>
      <c r="H2163" t="str">
        <v>COLOR STD</v>
      </c>
      <c r="I2163" t="str">
        <v>OPTION</v>
      </c>
      <c r="J2163">
        <v>0</v>
      </c>
      <c r="K2163" t="str">
        <v>MULTI EFFETS</v>
      </c>
      <c r="L2163" t="str">
        <v>ASSORTI</v>
      </c>
      <c r="M2163" t="str">
        <v>FR</v>
      </c>
      <c r="N2163" t="str">
        <v>F4</v>
      </c>
      <c r="O2163" t="str">
        <v>1.4G</v>
      </c>
      <c r="P2163" t="str">
        <v>1008-F4-69245795/1008-F2-69254048</v>
      </c>
      <c r="Q2163">
        <v>0.979</v>
      </c>
      <c r="R2163" t="str">
        <v/>
      </c>
      <c r="S2163">
        <v>0</v>
      </c>
      <c r="T2163" t="str">
        <v>F-00000480</v>
      </c>
      <c r="U2163">
        <v>0</v>
      </c>
      <c r="V2163">
        <v>14.45</v>
      </c>
      <c r="W2163">
        <v>0</v>
      </c>
      <c r="X2163" t="str">
        <v/>
      </c>
    </row>
    <row r="2164">
      <c r="A2164" t="str">
        <v>AutoTable</v>
      </c>
      <c r="D2164" t="str">
        <v>49886</v>
      </c>
      <c r="E2164" t="str">
        <v>OPTION 6</v>
      </c>
      <c r="F2164" t="str">
        <v>COLOR/STANDARD</v>
      </c>
      <c r="G2164" t="str">
        <v/>
      </c>
      <c r="H2164" t="str">
        <v>COLOR STD</v>
      </c>
      <c r="I2164" t="str">
        <v>OPTION</v>
      </c>
      <c r="J2164">
        <v>0</v>
      </c>
      <c r="K2164" t="str">
        <v>MULTI EFFETS</v>
      </c>
      <c r="L2164" t="str">
        <v>ASSORTI</v>
      </c>
      <c r="M2164" t="str">
        <v>FR</v>
      </c>
      <c r="N2164" t="str">
        <v>F3</v>
      </c>
      <c r="O2164" t="str">
        <v>1.4G</v>
      </c>
      <c r="P2164" t="str">
        <v>1008-F3-69245094</v>
      </c>
      <c r="Q2164">
        <v>1.712</v>
      </c>
      <c r="R2164" t="str">
        <v/>
      </c>
      <c r="S2164">
        <v>0</v>
      </c>
      <c r="T2164" t="str">
        <v>F-00000480</v>
      </c>
      <c r="U2164">
        <v>17</v>
      </c>
      <c r="V2164">
        <v>7.10818</v>
      </c>
      <c r="W2164">
        <v>5</v>
      </c>
      <c r="X2164" t="str">
        <v/>
      </c>
    </row>
    <row r="2165">
      <c r="A2165" t="str">
        <v>AutoTable</v>
      </c>
      <c r="D2165" t="str">
        <v>49887</v>
      </c>
      <c r="E2165" t="str">
        <v>OPTION 7</v>
      </c>
      <c r="F2165" t="str">
        <v>COLOR/STANDARD</v>
      </c>
      <c r="G2165" t="str">
        <v/>
      </c>
      <c r="H2165" t="str">
        <v>COLOR STD</v>
      </c>
      <c r="I2165" t="str">
        <v>OPTION</v>
      </c>
      <c r="J2165">
        <v>0</v>
      </c>
      <c r="K2165" t="str">
        <v>MULTI EFFETS</v>
      </c>
      <c r="L2165" t="str">
        <v>ASSORTI</v>
      </c>
      <c r="M2165" t="str">
        <v>FR</v>
      </c>
      <c r="N2165" t="str">
        <v>F3</v>
      </c>
      <c r="O2165" t="str">
        <v>1.4G</v>
      </c>
      <c r="P2165" t="str">
        <v>1008-F3-69248603/1008-F2-69259638/1008-F2-69248607</v>
      </c>
      <c r="Q2165">
        <v>2.148</v>
      </c>
      <c r="R2165" t="str">
        <v/>
      </c>
      <c r="S2165">
        <v>0</v>
      </c>
      <c r="T2165" t="str">
        <v>F-00000480</v>
      </c>
      <c r="U2165">
        <v>19</v>
      </c>
      <c r="V2165">
        <v>5.585</v>
      </c>
      <c r="W2165">
        <v>1</v>
      </c>
      <c r="X2165" t="str">
        <v/>
      </c>
    </row>
    <row r="2166">
      <c r="A2166" t="str">
        <v>AutoTable</v>
      </c>
      <c r="D2166" t="str">
        <v>49890</v>
      </c>
      <c r="E2166" t="str">
        <v>OPTION 10 - PLUS DE VOLUME (49894)</v>
      </c>
      <c r="F2166" t="str">
        <v>COLOR/STANDARD</v>
      </c>
      <c r="G2166" t="str">
        <v/>
      </c>
      <c r="H2166" t="str">
        <v>COLOR STD</v>
      </c>
      <c r="I2166" t="str">
        <v>OPTION</v>
      </c>
      <c r="J2166">
        <v>0</v>
      </c>
      <c r="K2166" t="str">
        <v>BOMBE</v>
      </c>
      <c r="L2166" t="str">
        <v>ASSORTI</v>
      </c>
      <c r="M2166" t="str">
        <v>FR</v>
      </c>
      <c r="N2166" t="str">
        <v>F3</v>
      </c>
      <c r="O2166" t="str">
        <v>1.4G</v>
      </c>
      <c r="P2166" t="str">
        <v>1008-F4-69252667</v>
      </c>
      <c r="Q2166">
        <v>2.1</v>
      </c>
      <c r="R2166" t="str">
        <v/>
      </c>
      <c r="S2166">
        <v>0</v>
      </c>
      <c r="T2166" t="str">
        <v>F-00000480</v>
      </c>
      <c r="U2166">
        <v>6</v>
      </c>
      <c r="V2166">
        <v>7.49889</v>
      </c>
      <c r="W2166">
        <v>6</v>
      </c>
      <c r="X2166" t="str">
        <v/>
      </c>
    </row>
    <row r="2167">
      <c r="A2167" t="str">
        <v>AutoTable</v>
      </c>
      <c r="D2167" t="str">
        <v>49893</v>
      </c>
      <c r="E2167" t="str">
        <v>OPTION N°13 - PLUS DE RYTHME</v>
      </c>
      <c r="F2167" t="str">
        <v>COLOR/STANDARD</v>
      </c>
      <c r="G2167" t="str">
        <v/>
      </c>
      <c r="H2167" t="str">
        <v>COLOR STD</v>
      </c>
      <c r="I2167" t="str">
        <v>OPTION</v>
      </c>
      <c r="J2167">
        <v>20</v>
      </c>
      <c r="K2167" t="str">
        <v>MULTI EFFETS</v>
      </c>
      <c r="L2167" t="str">
        <v>ASSORTI</v>
      </c>
      <c r="M2167" t="str">
        <v>CN</v>
      </c>
      <c r="N2167" t="str">
        <v>F2</v>
      </c>
      <c r="O2167" t="str">
        <v>1.4G</v>
      </c>
      <c r="P2167" t="str">
        <v>1008-F2-6924048</v>
      </c>
      <c r="Q2167">
        <v>0.63</v>
      </c>
      <c r="R2167" t="str">
        <v>60</v>
      </c>
      <c r="S2167">
        <v>8</v>
      </c>
      <c r="T2167" t="str">
        <v>F-00000300</v>
      </c>
      <c r="U2167">
        <v>99</v>
      </c>
      <c r="V2167">
        <v>1.82971</v>
      </c>
      <c r="W2167">
        <v>9</v>
      </c>
      <c r="X2167" t="str">
        <v/>
      </c>
    </row>
    <row r="2168">
      <c r="A2168" t="str">
        <v>AutoTable</v>
      </c>
      <c r="D2168" t="str">
        <v>49896</v>
      </c>
      <c r="E2168" t="str">
        <v>PLUS DE LUMIÈRE</v>
      </c>
      <c r="F2168" t="str">
        <v>COLOR/STANDARD</v>
      </c>
      <c r="G2168" t="str">
        <v/>
      </c>
      <c r="H2168" t="str">
        <v>COLOR STD</v>
      </c>
      <c r="I2168" t="str">
        <v>OPTION</v>
      </c>
      <c r="J2168">
        <v>0</v>
      </c>
      <c r="K2168" t="str">
        <v>COMETE</v>
      </c>
      <c r="L2168" t="str">
        <v>OR</v>
      </c>
      <c r="M2168" t="str">
        <v>FR</v>
      </c>
      <c r="N2168" t="str">
        <v>F4</v>
      </c>
      <c r="O2168" t="str">
        <v>1.4G</v>
      </c>
      <c r="P2168" t="str">
        <v>2463-F4-0007</v>
      </c>
      <c r="Q2168">
        <v>2</v>
      </c>
      <c r="R2168" t="str">
        <v/>
      </c>
      <c r="S2168">
        <v>0</v>
      </c>
      <c r="T2168" t="str">
        <v>F-00000480</v>
      </c>
      <c r="U2168">
        <v>9</v>
      </c>
      <c r="V2168">
        <v>28.3</v>
      </c>
      <c r="W2168">
        <v>8</v>
      </c>
      <c r="X2168" t="str">
        <v/>
      </c>
    </row>
    <row r="2169">
      <c r="A2169" t="str">
        <v>AutoTable</v>
      </c>
      <c r="D2169" t="str">
        <v>74846J/PA</v>
      </c>
      <c r="E2169" t="str">
        <v>MONOCOUP 45 MM PAF JAUNE BBTTE PAILETTES ARGT</v>
      </c>
      <c r="F2169" t="str">
        <v>SPECIFIC</v>
      </c>
      <c r="G2169" t="str">
        <v/>
      </c>
      <c r="H2169" t="str">
        <v>MONOCOUP</v>
      </c>
      <c r="I2169" t="str">
        <v>BOMBETTE</v>
      </c>
      <c r="J2169">
        <v>45</v>
      </c>
      <c r="K2169" t="str">
        <v>POT A FEU</v>
      </c>
      <c r="L2169" t="str">
        <v>JAUNE</v>
      </c>
      <c r="M2169" t="str">
        <v>EU</v>
      </c>
      <c r="N2169" t="str">
        <v>T2</v>
      </c>
      <c r="O2169" t="str">
        <v>1.4G</v>
      </c>
      <c r="P2169" t="str">
        <v>1395-T2-0542/2013</v>
      </c>
      <c r="Q2169">
        <v>0.081</v>
      </c>
      <c r="R2169" t="str">
        <v>1,5</v>
      </c>
      <c r="S2169">
        <v>45</v>
      </c>
      <c r="T2169" t="str">
        <v>F-00000317</v>
      </c>
      <c r="U2169">
        <v>80</v>
      </c>
      <c r="V2169">
        <v>4.62</v>
      </c>
      <c r="W2169">
        <v>80</v>
      </c>
      <c r="X2169" t="str">
        <v/>
      </c>
    </row>
    <row r="2170">
      <c r="A2170" t="str">
        <v>AutoTable</v>
      </c>
      <c r="D2170" t="str">
        <v>74846KA</v>
      </c>
      <c r="E2170" t="str">
        <v>MONOCOUP Ø45 PAF KAMURO BTTE KAMURO</v>
      </c>
      <c r="F2170" t="str">
        <v>1</v>
      </c>
      <c r="G2170" t="str">
        <v>2020</v>
      </c>
      <c r="H2170" t="str">
        <v>MONOCOUP</v>
      </c>
      <c r="I2170" t="str">
        <v>BOMBETTE</v>
      </c>
      <c r="J2170">
        <v>45</v>
      </c>
      <c r="K2170" t="str">
        <v>PLEUREUR</v>
      </c>
      <c r="L2170" t="str">
        <v>KAMURO</v>
      </c>
      <c r="M2170" t="str">
        <v>EU</v>
      </c>
      <c r="N2170" t="str">
        <v>T2</v>
      </c>
      <c r="O2170" t="str">
        <v>1.4G</v>
      </c>
      <c r="P2170" t="str">
        <v>1395-T2-0532/2013</v>
      </c>
      <c r="Q2170">
        <v>0.081</v>
      </c>
      <c r="R2170" t="str">
        <v>2</v>
      </c>
      <c r="S2170">
        <v>45</v>
      </c>
      <c r="T2170" t="str">
        <v>F-00000317</v>
      </c>
      <c r="U2170">
        <v>240</v>
      </c>
      <c r="V2170">
        <v>4.62</v>
      </c>
      <c r="W2170">
        <v>3</v>
      </c>
      <c r="X2170" t="str">
        <v/>
      </c>
    </row>
    <row r="2171">
      <c r="A2171" t="str">
        <v>AutoTable</v>
      </c>
      <c r="D2171" t="str">
        <v>74846PA</v>
      </c>
      <c r="E2171" t="str">
        <v>MONOCOUP Ø45 PAF PLUIE ARGENT BTTE PLUIE ARGENT</v>
      </c>
      <c r="F2171" t="str">
        <v>1</v>
      </c>
      <c r="G2171" t="str">
        <v>2020</v>
      </c>
      <c r="H2171" t="str">
        <v>MONOCOUP</v>
      </c>
      <c r="I2171" t="str">
        <v>BOMBETTE</v>
      </c>
      <c r="J2171">
        <v>45</v>
      </c>
      <c r="K2171" t="str">
        <v>PLEUREUR</v>
      </c>
      <c r="L2171" t="str">
        <v>ARGENT</v>
      </c>
      <c r="M2171" t="str">
        <v>EU</v>
      </c>
      <c r="N2171" t="str">
        <v>T2</v>
      </c>
      <c r="O2171" t="str">
        <v>1.4G</v>
      </c>
      <c r="P2171" t="str">
        <v>1395-T2-0532/2013</v>
      </c>
      <c r="Q2171">
        <v>0.081</v>
      </c>
      <c r="R2171" t="str">
        <v>2</v>
      </c>
      <c r="S2171">
        <v>45</v>
      </c>
      <c r="T2171" t="str">
        <v>F-00000317</v>
      </c>
      <c r="U2171">
        <v>120</v>
      </c>
      <c r="V2171">
        <v>4.62</v>
      </c>
      <c r="W2171">
        <v>106</v>
      </c>
      <c r="X2171" t="str">
        <v/>
      </c>
    </row>
    <row r="2172">
      <c r="A2172" t="str">
        <v>AutoTable</v>
      </c>
      <c r="D2172" t="str">
        <v>74847KA</v>
      </c>
      <c r="E2172" t="str">
        <v>MONOCOUP 45MM PAF KAMURO BB CASCADE KAMURO</v>
      </c>
      <c r="F2172" t="str">
        <v>SPECIFIC</v>
      </c>
      <c r="G2172" t="str">
        <v/>
      </c>
      <c r="H2172" t="str">
        <v>MONOCOUP</v>
      </c>
      <c r="I2172" t="str">
        <v>BOMBETTE</v>
      </c>
      <c r="J2172">
        <v>45</v>
      </c>
      <c r="K2172" t="str">
        <v>POT A FEU</v>
      </c>
      <c r="L2172" t="str">
        <v>KAMURO</v>
      </c>
      <c r="M2172" t="str">
        <v>EU</v>
      </c>
      <c r="N2172" t="str">
        <v>T2</v>
      </c>
      <c r="O2172" t="str">
        <v>1.4G</v>
      </c>
      <c r="P2172" t="str">
        <v>1395-T2-0562/2013</v>
      </c>
      <c r="Q2172">
        <v>0.081</v>
      </c>
      <c r="R2172" t="str">
        <v>2</v>
      </c>
      <c r="S2172">
        <v>45</v>
      </c>
      <c r="T2172" t="str">
        <v>F-00000317</v>
      </c>
      <c r="U2172">
        <v>40</v>
      </c>
      <c r="V2172">
        <v>4.97</v>
      </c>
      <c r="W2172">
        <v>40</v>
      </c>
      <c r="X2172" t="str">
        <v/>
      </c>
    </row>
    <row r="2173">
      <c r="A2173" t="str">
        <v>AutoTable</v>
      </c>
      <c r="D2173" t="str">
        <v>74847PA</v>
      </c>
      <c r="E2173" t="str">
        <v>MONOCOUP 45MM PAF CLIGNO ARGT BB CASCADE CLIGNO</v>
      </c>
      <c r="F2173" t="str">
        <v>SPECIFIC</v>
      </c>
      <c r="G2173" t="str">
        <v/>
      </c>
      <c r="H2173" t="str">
        <v>MONOCOUP</v>
      </c>
      <c r="I2173" t="str">
        <v>BOMBETTE</v>
      </c>
      <c r="J2173">
        <v>45</v>
      </c>
      <c r="K2173" t="str">
        <v>POT A FEU</v>
      </c>
      <c r="L2173" t="str">
        <v>ARGENT</v>
      </c>
      <c r="M2173" t="str">
        <v>EU</v>
      </c>
      <c r="N2173" t="str">
        <v>F4</v>
      </c>
      <c r="O2173" t="str">
        <v>1.4G</v>
      </c>
      <c r="P2173" t="str">
        <v>1395-T2-0562/2013</v>
      </c>
      <c r="Q2173">
        <v>0.081</v>
      </c>
      <c r="R2173" t="str">
        <v>2</v>
      </c>
      <c r="S2173">
        <v>45</v>
      </c>
      <c r="T2173" t="str">
        <v>F-00000317</v>
      </c>
      <c r="U2173">
        <v>40</v>
      </c>
      <c r="V2173">
        <v>4.97</v>
      </c>
      <c r="W2173">
        <v>40</v>
      </c>
      <c r="X2173" t="str">
        <v/>
      </c>
    </row>
    <row r="2174">
      <c r="A2174" t="str">
        <v>AutoTable</v>
      </c>
      <c r="D2174" t="str">
        <v>75550-19</v>
      </c>
      <c r="E2174" t="str">
        <v>MONOCOUP Ø50 BTTE KAMURO + TC KAMURO</v>
      </c>
      <c r="F2174" t="str">
        <v>1</v>
      </c>
      <c r="G2174" t="str">
        <v/>
      </c>
      <c r="H2174" t="str">
        <v>MONOCOUP</v>
      </c>
      <c r="I2174" t="str">
        <v>BOMBETTE</v>
      </c>
      <c r="J2174">
        <v>50</v>
      </c>
      <c r="K2174" t="str">
        <v>PLEUREUR</v>
      </c>
      <c r="L2174" t="str">
        <v>KAMURO</v>
      </c>
      <c r="M2174" t="str">
        <v>CN</v>
      </c>
      <c r="N2174" t="str">
        <v>F3</v>
      </c>
      <c r="O2174" t="str">
        <v>1.4G</v>
      </c>
      <c r="P2174" t="str">
        <v>1008-F3-69242601</v>
      </c>
      <c r="Q2174">
        <v>0.038</v>
      </c>
      <c r="R2174" t="str">
        <v>2</v>
      </c>
      <c r="S2174">
        <v>25</v>
      </c>
      <c r="T2174" t="str">
        <v>F-00000300</v>
      </c>
      <c r="U2174">
        <v>417</v>
      </c>
      <c r="V2174">
        <v>0.86211</v>
      </c>
      <c r="W2174">
        <v>0</v>
      </c>
      <c r="X2174" t="str">
        <v>https://youtu.be/AN_h3o-wpzk</v>
      </c>
    </row>
    <row r="2175">
      <c r="A2175" t="str">
        <v>AutoTable</v>
      </c>
      <c r="D2175" t="str">
        <v>43730B/PO-B</v>
      </c>
      <c r="E2175" t="str">
        <v>MONOCOUP 30MM PAF BLEU COMETE PAILLETTES OR PTE BL</v>
      </c>
      <c r="F2175" t="str">
        <v>SPECIFIC</v>
      </c>
      <c r="G2175" t="str">
        <v/>
      </c>
      <c r="H2175" t="str">
        <v>MONOCOUP</v>
      </c>
      <c r="I2175" t="str">
        <v>COMETE</v>
      </c>
      <c r="J2175">
        <v>30</v>
      </c>
      <c r="K2175" t="str">
        <v>POT A FEU</v>
      </c>
      <c r="L2175" t="str">
        <v>PAILLETEE OR</v>
      </c>
      <c r="M2175" t="str">
        <v>EU</v>
      </c>
      <c r="N2175" t="str">
        <v>F4</v>
      </c>
      <c r="O2175" t="str">
        <v>1.4G</v>
      </c>
      <c r="P2175" t="str">
        <v>1008-F4-69246600</v>
      </c>
      <c r="Q2175">
        <v>0.05</v>
      </c>
      <c r="R2175" t="str">
        <v>2</v>
      </c>
      <c r="S2175">
        <v>30</v>
      </c>
      <c r="T2175" t="str">
        <v>F-00000699</v>
      </c>
      <c r="U2175">
        <v>120</v>
      </c>
      <c r="V2175">
        <v>1.95</v>
      </c>
      <c r="W2175">
        <v>46</v>
      </c>
      <c r="X2175" t="str">
        <v/>
      </c>
    </row>
    <row r="2176">
      <c r="A2176" t="str">
        <v>AutoTable</v>
      </c>
      <c r="D2176" t="str">
        <v>43730CR/A</v>
      </c>
      <c r="E2176" t="str">
        <v>MONOCOUP 30MM PAF CLIGNO ROUGE COMETES ARGT</v>
      </c>
      <c r="F2176" t="str">
        <v>SPECIFIC</v>
      </c>
      <c r="G2176" t="str">
        <v/>
      </c>
      <c r="H2176" t="str">
        <v>MONOCOUP</v>
      </c>
      <c r="I2176" t="str">
        <v>COMETE</v>
      </c>
      <c r="J2176">
        <v>30</v>
      </c>
      <c r="K2176" t="str">
        <v>POT A FEU</v>
      </c>
      <c r="L2176" t="str">
        <v>ROUGE</v>
      </c>
      <c r="M2176" t="str">
        <v>EU</v>
      </c>
      <c r="N2176" t="str">
        <v>F4</v>
      </c>
      <c r="O2176" t="str">
        <v>1.4G</v>
      </c>
      <c r="P2176" t="str">
        <v>1008-F4-69246600</v>
      </c>
      <c r="Q2176">
        <v>0.05</v>
      </c>
      <c r="R2176" t="str">
        <v>2</v>
      </c>
      <c r="S2176">
        <v>30</v>
      </c>
      <c r="T2176" t="str">
        <v>F-00000699</v>
      </c>
      <c r="U2176">
        <v>210</v>
      </c>
      <c r="V2176">
        <v>1.85</v>
      </c>
      <c r="W2176">
        <v>210</v>
      </c>
      <c r="X2176" t="str">
        <v/>
      </c>
    </row>
    <row r="2177">
      <c r="A2177" t="str">
        <v>AutoTable</v>
      </c>
      <c r="D2177" t="str">
        <v>43730KA/V</v>
      </c>
      <c r="E2177" t="str">
        <v>MONOCOUP 30MM PAF KAMURO COMETE VERTES</v>
      </c>
      <c r="F2177" t="str">
        <v>SPECIFIC</v>
      </c>
      <c r="G2177" t="str">
        <v/>
      </c>
      <c r="H2177" t="str">
        <v>MONOCOUP</v>
      </c>
      <c r="I2177" t="str">
        <v>COMETE</v>
      </c>
      <c r="J2177">
        <v>30</v>
      </c>
      <c r="K2177" t="str">
        <v>POT A FEU</v>
      </c>
      <c r="L2177" t="str">
        <v>KAMURO</v>
      </c>
      <c r="M2177" t="str">
        <v>EU</v>
      </c>
      <c r="N2177" t="str">
        <v>F4</v>
      </c>
      <c r="O2177" t="str">
        <v>1.4G</v>
      </c>
      <c r="P2177" t="str">
        <v>1008-F4-69246600</v>
      </c>
      <c r="Q2177">
        <v>0.05</v>
      </c>
      <c r="R2177" t="str">
        <v>2</v>
      </c>
      <c r="S2177">
        <v>30</v>
      </c>
      <c r="T2177" t="str">
        <v>F-00000699</v>
      </c>
      <c r="U2177">
        <v>120</v>
      </c>
      <c r="V2177">
        <v>1.85</v>
      </c>
      <c r="W2177">
        <v>32</v>
      </c>
      <c r="X2177" t="str">
        <v/>
      </c>
    </row>
    <row r="2178">
      <c r="A2178" t="str">
        <v>AutoTable</v>
      </c>
      <c r="D2178" t="str">
        <v>43730MA/T</v>
      </c>
      <c r="E2178" t="str">
        <v>MONOCOUP 30MM PAF MAGENTA COMETE TURQUOISE</v>
      </c>
      <c r="F2178" t="str">
        <v>SPECIFIC</v>
      </c>
      <c r="G2178" t="str">
        <v/>
      </c>
      <c r="H2178" t="str">
        <v>MONOCOUP</v>
      </c>
      <c r="I2178" t="str">
        <v>COMETE</v>
      </c>
      <c r="J2178">
        <v>30</v>
      </c>
      <c r="K2178" t="str">
        <v>POT A FEU</v>
      </c>
      <c r="L2178" t="str">
        <v>ROUGE</v>
      </c>
      <c r="M2178" t="str">
        <v>EU</v>
      </c>
      <c r="N2178" t="str">
        <v>F4</v>
      </c>
      <c r="O2178" t="str">
        <v>1.4G</v>
      </c>
      <c r="P2178" t="str">
        <v>1008-F4-69246600</v>
      </c>
      <c r="Q2178">
        <v>0.05</v>
      </c>
      <c r="R2178" t="str">
        <v>2</v>
      </c>
      <c r="S2178">
        <v>30</v>
      </c>
      <c r="T2178" t="str">
        <v>F-00000699</v>
      </c>
      <c r="U2178">
        <v>177</v>
      </c>
      <c r="V2178">
        <v>1.95</v>
      </c>
      <c r="W2178">
        <v>175</v>
      </c>
      <c r="X2178" t="str">
        <v/>
      </c>
    </row>
    <row r="2179">
      <c r="A2179" t="str">
        <v>AutoTable</v>
      </c>
      <c r="D2179" t="str">
        <v>43730P/MA</v>
      </c>
      <c r="E2179" t="str">
        <v>MONOCOUP 30MM PAF PLATINE COMETE MAGENTA</v>
      </c>
      <c r="F2179" t="str">
        <v>SPECIFIC</v>
      </c>
      <c r="G2179" t="str">
        <v/>
      </c>
      <c r="H2179" t="str">
        <v>MONOCOUP</v>
      </c>
      <c r="I2179" t="str">
        <v>COMETE</v>
      </c>
      <c r="J2179">
        <v>30</v>
      </c>
      <c r="K2179" t="str">
        <v>POT A FEU</v>
      </c>
      <c r="L2179" t="str">
        <v>ARGENT</v>
      </c>
      <c r="M2179" t="str">
        <v>EU</v>
      </c>
      <c r="N2179" t="str">
        <v>F4</v>
      </c>
      <c r="O2179" t="str">
        <v>1.4G</v>
      </c>
      <c r="P2179" t="str">
        <v>1008-F4-69246600</v>
      </c>
      <c r="Q2179">
        <v>0.04</v>
      </c>
      <c r="R2179" t="str">
        <v>2</v>
      </c>
      <c r="S2179">
        <v>30</v>
      </c>
      <c r="T2179" t="str">
        <v>F-00000699</v>
      </c>
      <c r="U2179">
        <v>120</v>
      </c>
      <c r="V2179">
        <v>1.85</v>
      </c>
      <c r="W2179">
        <v>46</v>
      </c>
      <c r="X2179" t="str">
        <v/>
      </c>
    </row>
    <row r="2180">
      <c r="A2180" t="str">
        <v>AutoTable</v>
      </c>
      <c r="D2180" t="str">
        <v>43730PO/B</v>
      </c>
      <c r="E2180" t="str">
        <v>MONOCOUP 30MM PAF PAILLETES OR COMETES BLEUES</v>
      </c>
      <c r="F2180" t="str">
        <v>SPECIFIC</v>
      </c>
      <c r="G2180" t="str">
        <v/>
      </c>
      <c r="H2180" t="str">
        <v>MONOCOUP</v>
      </c>
      <c r="I2180" t="str">
        <v>COMETE</v>
      </c>
      <c r="J2180">
        <v>30</v>
      </c>
      <c r="K2180" t="str">
        <v>COMETE</v>
      </c>
      <c r="L2180" t="str">
        <v>PAILLETEE OR</v>
      </c>
      <c r="M2180" t="str">
        <v>EU</v>
      </c>
      <c r="N2180" t="str">
        <v>F4</v>
      </c>
      <c r="O2180" t="str">
        <v>1.4G</v>
      </c>
      <c r="P2180" t="str">
        <v>1008-F4-69246600</v>
      </c>
      <c r="Q2180">
        <v>0.05</v>
      </c>
      <c r="R2180" t="str">
        <v>2</v>
      </c>
      <c r="S2180">
        <v>30</v>
      </c>
      <c r="T2180" t="str">
        <v>F-00000699</v>
      </c>
      <c r="U2180">
        <v>120</v>
      </c>
      <c r="V2180">
        <v>1.85</v>
      </c>
      <c r="W2180">
        <v>71</v>
      </c>
      <c r="X2180" t="str">
        <v/>
      </c>
    </row>
    <row r="2181">
      <c r="A2181" t="str">
        <v>AutoTable</v>
      </c>
      <c r="D2181" t="str">
        <v>43730PO/MAG</v>
      </c>
      <c r="E2181" t="str">
        <v>MONOCOUP 30MM PAFPAILLETES OR COMETES MAGENTA</v>
      </c>
      <c r="F2181" t="str">
        <v>SPECIFIC</v>
      </c>
      <c r="G2181" t="str">
        <v/>
      </c>
      <c r="H2181" t="str">
        <v>MONOCOUP</v>
      </c>
      <c r="I2181" t="str">
        <v>COMETE</v>
      </c>
      <c r="J2181">
        <v>30</v>
      </c>
      <c r="K2181" t="str">
        <v>POT A FEU</v>
      </c>
      <c r="L2181" t="str">
        <v>PAILLETEE OR</v>
      </c>
      <c r="M2181" t="str">
        <v>EU</v>
      </c>
      <c r="N2181" t="str">
        <v>F4</v>
      </c>
      <c r="O2181" t="str">
        <v>1.4G</v>
      </c>
      <c r="P2181" t="str">
        <v>1008-F4-69246600</v>
      </c>
      <c r="Q2181">
        <v>0.05</v>
      </c>
      <c r="R2181" t="str">
        <v>2</v>
      </c>
      <c r="S2181">
        <v>30</v>
      </c>
      <c r="T2181" t="str">
        <v>F-00000699</v>
      </c>
      <c r="U2181">
        <v>120</v>
      </c>
      <c r="V2181">
        <v>1.85</v>
      </c>
      <c r="W2181">
        <v>69</v>
      </c>
      <c r="X2181" t="str">
        <v/>
      </c>
    </row>
    <row r="2182">
      <c r="A2182" t="str">
        <v>AutoTable</v>
      </c>
      <c r="D2182" t="str">
        <v>43730PO/O</v>
      </c>
      <c r="E2182" t="str">
        <v>MONOCOUP 30MM PAF PAILLETTES OR COMETE ORANGE</v>
      </c>
      <c r="F2182" t="str">
        <v>SPECIFIC</v>
      </c>
      <c r="G2182" t="str">
        <v/>
      </c>
      <c r="H2182" t="str">
        <v>MONOCOUP</v>
      </c>
      <c r="I2182" t="str">
        <v>COMETE</v>
      </c>
      <c r="J2182">
        <v>30</v>
      </c>
      <c r="K2182" t="str">
        <v>POT A FEU</v>
      </c>
      <c r="L2182" t="str">
        <v>PAILLETEE OR</v>
      </c>
      <c r="M2182" t="str">
        <v>EU</v>
      </c>
      <c r="N2182" t="str">
        <v>F4</v>
      </c>
      <c r="O2182" t="str">
        <v>1.4G</v>
      </c>
      <c r="P2182" t="str">
        <v>1008-F4-69246600</v>
      </c>
      <c r="Q2182">
        <v>0.05</v>
      </c>
      <c r="R2182" t="str">
        <v>2</v>
      </c>
      <c r="S2182">
        <v>30</v>
      </c>
      <c r="T2182" t="str">
        <v>F-00000699</v>
      </c>
      <c r="U2182">
        <v>120</v>
      </c>
      <c r="V2182">
        <v>1.85</v>
      </c>
      <c r="W2182">
        <v>45</v>
      </c>
      <c r="X2182" t="str">
        <v/>
      </c>
    </row>
    <row r="2183">
      <c r="A2183" t="str">
        <v>AutoTable</v>
      </c>
      <c r="D2183" t="str">
        <v>43730PO/T</v>
      </c>
      <c r="E2183" t="str">
        <v>MONOCOUP 30MM PAF PAILLETES OR COMETE TURQUOISE</v>
      </c>
      <c r="F2183" t="str">
        <v>SPECIFIC</v>
      </c>
      <c r="G2183" t="str">
        <v/>
      </c>
      <c r="H2183" t="str">
        <v>MONOCOUP</v>
      </c>
      <c r="I2183" t="str">
        <v>COMETE</v>
      </c>
      <c r="J2183">
        <v>30</v>
      </c>
      <c r="K2183" t="str">
        <v>POT A FEU</v>
      </c>
      <c r="L2183" t="str">
        <v>PAILLETEE OR</v>
      </c>
      <c r="M2183" t="str">
        <v>EU</v>
      </c>
      <c r="N2183" t="str">
        <v>F4</v>
      </c>
      <c r="O2183" t="str">
        <v>1.4G</v>
      </c>
      <c r="P2183" t="str">
        <v>1008-F4-69246600</v>
      </c>
      <c r="Q2183">
        <v>0.04</v>
      </c>
      <c r="R2183" t="str">
        <v>2</v>
      </c>
      <c r="S2183">
        <v>30</v>
      </c>
      <c r="T2183" t="str">
        <v>F-00000699</v>
      </c>
      <c r="U2183">
        <v>120</v>
      </c>
      <c r="V2183">
        <v>1.85</v>
      </c>
      <c r="W2183">
        <v>76</v>
      </c>
      <c r="X2183" t="str">
        <v/>
      </c>
    </row>
    <row r="2184">
      <c r="A2184" t="str">
        <v>AutoTable</v>
      </c>
      <c r="D2184" t="str">
        <v>43730R/OR</v>
      </c>
      <c r="E2184" t="str">
        <v>MONOCOUP 30MM PAF ROUGE COMETE OR</v>
      </c>
      <c r="F2184" t="str">
        <v>SPECIFIC</v>
      </c>
      <c r="G2184" t="str">
        <v/>
      </c>
      <c r="H2184" t="str">
        <v>MONOCOUP</v>
      </c>
      <c r="I2184" t="str">
        <v>COMETE</v>
      </c>
      <c r="J2184">
        <v>30</v>
      </c>
      <c r="K2184" t="str">
        <v>COMETE</v>
      </c>
      <c r="L2184" t="str">
        <v>OR</v>
      </c>
      <c r="M2184" t="str">
        <v>EU</v>
      </c>
      <c r="N2184" t="str">
        <v>F4</v>
      </c>
      <c r="O2184" t="str">
        <v>1.4G</v>
      </c>
      <c r="P2184" t="str">
        <v>1008-F4-69246600</v>
      </c>
      <c r="Q2184">
        <v>0.04</v>
      </c>
      <c r="R2184" t="str">
        <v>2</v>
      </c>
      <c r="S2184">
        <v>30</v>
      </c>
      <c r="T2184" t="str">
        <v>F-00000699</v>
      </c>
      <c r="U2184">
        <v>144</v>
      </c>
      <c r="V2184">
        <v>1.85</v>
      </c>
      <c r="W2184">
        <v>144</v>
      </c>
      <c r="X2184" t="str">
        <v/>
      </c>
    </row>
    <row r="2185">
      <c r="A2185" t="str">
        <v>AutoTable</v>
      </c>
      <c r="D2185" t="str">
        <v>43730R/PA</v>
      </c>
      <c r="E2185" t="str">
        <v>MONOCOUP 30MM PAF COMETE ROUGE TRAINE P.ARGT</v>
      </c>
      <c r="F2185" t="str">
        <v>SPECIFIC</v>
      </c>
      <c r="G2185" t="str">
        <v/>
      </c>
      <c r="H2185" t="str">
        <v>MONOCOUP</v>
      </c>
      <c r="I2185" t="str">
        <v>COMETE</v>
      </c>
      <c r="J2185">
        <v>30</v>
      </c>
      <c r="K2185" t="str">
        <v>COMETE</v>
      </c>
      <c r="L2185" t="str">
        <v>ROUGE</v>
      </c>
      <c r="M2185" t="str">
        <v>EU</v>
      </c>
      <c r="N2185" t="str">
        <v>F4</v>
      </c>
      <c r="O2185" t="str">
        <v>1.4G</v>
      </c>
      <c r="P2185" t="str">
        <v>1008-F4-69246600</v>
      </c>
      <c r="Q2185">
        <v>0.05</v>
      </c>
      <c r="R2185" t="str">
        <v>2</v>
      </c>
      <c r="S2185">
        <v>30</v>
      </c>
      <c r="T2185" t="str">
        <v>F-00000699</v>
      </c>
      <c r="U2185">
        <v>120</v>
      </c>
      <c r="V2185">
        <v>1.95</v>
      </c>
      <c r="W2185">
        <v>81</v>
      </c>
      <c r="X2185" t="str">
        <v/>
      </c>
    </row>
    <row r="2186">
      <c r="A2186" t="str">
        <v>AutoTable</v>
      </c>
      <c r="D2186" t="str">
        <v>43730VI/KA-VI</v>
      </c>
      <c r="E2186" t="str">
        <v>MONOCOUP 30MM PAF VIOLET COMETE KAMURO POINTE VIOL</v>
      </c>
      <c r="F2186" t="str">
        <v>SPECIFIC</v>
      </c>
      <c r="G2186" t="str">
        <v/>
      </c>
      <c r="H2186" t="str">
        <v>MONOCOUP</v>
      </c>
      <c r="I2186" t="str">
        <v>COMETE</v>
      </c>
      <c r="J2186">
        <v>30</v>
      </c>
      <c r="K2186" t="str">
        <v>COMETE</v>
      </c>
      <c r="L2186" t="str">
        <v>VIOLET</v>
      </c>
      <c r="M2186" t="str">
        <v>EU</v>
      </c>
      <c r="N2186" t="str">
        <v>F4</v>
      </c>
      <c r="O2186" t="str">
        <v>1.4G</v>
      </c>
      <c r="P2186" t="str">
        <v>1008-F4-69246600</v>
      </c>
      <c r="Q2186">
        <v>0.04</v>
      </c>
      <c r="R2186" t="str">
        <v>2</v>
      </c>
      <c r="S2186">
        <v>30</v>
      </c>
      <c r="T2186" t="str">
        <v>F-00000699</v>
      </c>
      <c r="U2186">
        <v>156</v>
      </c>
      <c r="V2186">
        <v>1.95</v>
      </c>
      <c r="W2186">
        <v>156</v>
      </c>
      <c r="X2186" t="str">
        <v/>
      </c>
    </row>
    <row r="2187">
      <c r="A2187" t="str">
        <v>AutoTable</v>
      </c>
      <c r="D2187" t="str">
        <v>43930A</v>
      </c>
      <c r="E2187" t="str">
        <v>MONOCOUP 30MM COMET ARGENT</v>
      </c>
      <c r="F2187" t="str">
        <v>SPECIFIC</v>
      </c>
      <c r="G2187" t="str">
        <v/>
      </c>
      <c r="H2187" t="str">
        <v>MONOCOUP</v>
      </c>
      <c r="I2187" t="str">
        <v>COMETE</v>
      </c>
      <c r="J2187">
        <v>30</v>
      </c>
      <c r="K2187" t="str">
        <v>COMETE</v>
      </c>
      <c r="L2187" t="str">
        <v>ARGENT</v>
      </c>
      <c r="M2187" t="str">
        <v>EU</v>
      </c>
      <c r="N2187" t="str">
        <v>F4</v>
      </c>
      <c r="O2187" t="str">
        <v>1.4G</v>
      </c>
      <c r="P2187" t="str">
        <v>1008-f4-69246597</v>
      </c>
      <c r="Q2187">
        <v>0.04</v>
      </c>
      <c r="R2187" t="str">
        <v>2</v>
      </c>
      <c r="S2187">
        <v>30</v>
      </c>
      <c r="T2187" t="str">
        <v>F-00000699</v>
      </c>
      <c r="U2187">
        <v>120</v>
      </c>
      <c r="V2187">
        <v>1.5</v>
      </c>
      <c r="W2187">
        <v>86</v>
      </c>
      <c r="X2187" t="str">
        <v/>
      </c>
    </row>
    <row r="2188">
      <c r="A2188" t="str">
        <v>AutoTable</v>
      </c>
      <c r="D2188" t="str">
        <v>43930B</v>
      </c>
      <c r="E2188" t="str">
        <v>MONOCOUP 30mm COMETE BLEUE</v>
      </c>
      <c r="F2188" t="str">
        <v>SPECIFIC</v>
      </c>
      <c r="G2188" t="str">
        <v/>
      </c>
      <c r="H2188" t="str">
        <v>MONOCOUP</v>
      </c>
      <c r="I2188" t="str">
        <v>COMETE</v>
      </c>
      <c r="J2188">
        <v>30</v>
      </c>
      <c r="K2188" t="str">
        <v>COMETE</v>
      </c>
      <c r="L2188" t="str">
        <v>BLEU</v>
      </c>
      <c r="M2188" t="str">
        <v>EU</v>
      </c>
      <c r="N2188" t="str">
        <v>F4</v>
      </c>
      <c r="O2188" t="str">
        <v>1.4G</v>
      </c>
      <c r="P2188" t="str">
        <v>1008-F4-29246597</v>
      </c>
      <c r="Q2188">
        <v>0.04</v>
      </c>
      <c r="R2188" t="str">
        <v>2</v>
      </c>
      <c r="S2188">
        <v>30</v>
      </c>
      <c r="T2188" t="str">
        <v>F-00000699</v>
      </c>
      <c r="U2188">
        <v>301</v>
      </c>
      <c r="V2188">
        <v>1.5</v>
      </c>
      <c r="W2188">
        <v>238</v>
      </c>
      <c r="X2188" t="str">
        <v/>
      </c>
    </row>
    <row r="2189">
      <c r="A2189" t="str">
        <v>AutoTable</v>
      </c>
      <c r="D2189" t="str">
        <v>43930B/O</v>
      </c>
      <c r="E2189" t="str">
        <v>MONOCOUP 30MM COMETE BLEU A ORANGE</v>
      </c>
      <c r="F2189" t="str">
        <v>SPECIFIC</v>
      </c>
      <c r="G2189" t="str">
        <v/>
      </c>
      <c r="H2189" t="str">
        <v>MONOCOUP</v>
      </c>
      <c r="I2189" t="str">
        <v>COMETE</v>
      </c>
      <c r="J2189">
        <v>30</v>
      </c>
      <c r="K2189" t="str">
        <v>COMETE</v>
      </c>
      <c r="L2189" t="str">
        <v>BLEU</v>
      </c>
      <c r="M2189" t="str">
        <v>EU</v>
      </c>
      <c r="N2189" t="str">
        <v>F4</v>
      </c>
      <c r="O2189" t="str">
        <v>1.4G</v>
      </c>
      <c r="P2189" t="str">
        <v>1008-F4-69246597</v>
      </c>
      <c r="Q2189">
        <v>0.04</v>
      </c>
      <c r="R2189" t="str">
        <v>2</v>
      </c>
      <c r="S2189">
        <v>30</v>
      </c>
      <c r="T2189" t="str">
        <v>F-00000699</v>
      </c>
      <c r="U2189">
        <v>120</v>
      </c>
      <c r="V2189">
        <v>1.7</v>
      </c>
      <c r="W2189">
        <v>108</v>
      </c>
      <c r="X2189" t="str">
        <v/>
      </c>
    </row>
    <row r="2190">
      <c r="A2190" t="str">
        <v>AutoTable</v>
      </c>
      <c r="D2190" t="str">
        <v>43930BC</v>
      </c>
      <c r="E2190" t="str">
        <v>MONOCOUP Ø30 COMÈTE BLANCHE</v>
      </c>
      <c r="F2190" t="str">
        <v>1</v>
      </c>
      <c r="G2190" t="str">
        <v/>
      </c>
      <c r="H2190" t="str">
        <v>MONOCOUP</v>
      </c>
      <c r="I2190" t="str">
        <v>COMETE</v>
      </c>
      <c r="J2190">
        <v>30</v>
      </c>
      <c r="K2190" t="str">
        <v>COMETE</v>
      </c>
      <c r="L2190" t="str">
        <v>BLANC</v>
      </c>
      <c r="M2190" t="str">
        <v>EU</v>
      </c>
      <c r="N2190" t="str">
        <v>F4</v>
      </c>
      <c r="O2190" t="str">
        <v>1.4G</v>
      </c>
      <c r="P2190" t="str">
        <v>1008-F4-6924597</v>
      </c>
      <c r="Q2190">
        <v>0.03</v>
      </c>
      <c r="R2190" t="str">
        <v>2</v>
      </c>
      <c r="S2190">
        <v>30</v>
      </c>
      <c r="T2190" t="str">
        <v>F-00000699</v>
      </c>
      <c r="U2190">
        <v>324</v>
      </c>
      <c r="V2190">
        <v>1.49536</v>
      </c>
      <c r="W2190">
        <v>0</v>
      </c>
      <c r="X2190" t="str">
        <v>https://youtu.be/FECzHA_uUV0</v>
      </c>
    </row>
    <row r="2191">
      <c r="A2191" t="str">
        <v>AutoTable</v>
      </c>
      <c r="D2191" t="str">
        <v>43930KA</v>
      </c>
      <c r="E2191" t="str">
        <v>MONOCOUP 30MM COMETES KAMURO CRACKERS</v>
      </c>
      <c r="F2191" t="str">
        <v>SPECIFIC</v>
      </c>
      <c r="G2191" t="str">
        <v/>
      </c>
      <c r="H2191" t="str">
        <v>MONOCOUP</v>
      </c>
      <c r="I2191" t="str">
        <v>COMETE</v>
      </c>
      <c r="J2191">
        <v>30</v>
      </c>
      <c r="K2191" t="str">
        <v>COMETE</v>
      </c>
      <c r="L2191" t="str">
        <v>FRISSON</v>
      </c>
      <c r="M2191" t="str">
        <v>EU</v>
      </c>
      <c r="N2191" t="str">
        <v>F4</v>
      </c>
      <c r="O2191" t="str">
        <v>1.4G</v>
      </c>
      <c r="P2191" t="str">
        <v>1008-F4-69246597</v>
      </c>
      <c r="Q2191">
        <v>0.04</v>
      </c>
      <c r="R2191" t="str">
        <v>2</v>
      </c>
      <c r="S2191">
        <v>30</v>
      </c>
      <c r="T2191" t="str">
        <v>F-00000699</v>
      </c>
      <c r="U2191">
        <v>120</v>
      </c>
      <c r="V2191">
        <v>1.6</v>
      </c>
      <c r="W2191">
        <v>56</v>
      </c>
      <c r="X2191" t="str">
        <v/>
      </c>
    </row>
    <row r="2192">
      <c r="A2192" t="str">
        <v>AutoTable</v>
      </c>
      <c r="D2192" t="str">
        <v>43930KA/B</v>
      </c>
      <c r="E2192" t="str">
        <v>MONOCOUP 30MM COMETE KAMURO CRACKERS PAF BLEU</v>
      </c>
      <c r="F2192" t="str">
        <v>SPECIFIC</v>
      </c>
      <c r="G2192" t="str">
        <v/>
      </c>
      <c r="H2192" t="str">
        <v>MONOCOUP</v>
      </c>
      <c r="I2192" t="str">
        <v>COMETE</v>
      </c>
      <c r="J2192">
        <v>30</v>
      </c>
      <c r="K2192" t="str">
        <v>COMETE</v>
      </c>
      <c r="L2192" t="str">
        <v>KAMURO</v>
      </c>
      <c r="M2192" t="str">
        <v>EU</v>
      </c>
      <c r="N2192" t="str">
        <v>F4</v>
      </c>
      <c r="O2192" t="str">
        <v>1.4G</v>
      </c>
      <c r="P2192" t="str">
        <v>1008-F4-69246600</v>
      </c>
      <c r="Q2192">
        <v>0.04</v>
      </c>
      <c r="R2192" t="str">
        <v>2</v>
      </c>
      <c r="S2192">
        <v>30</v>
      </c>
      <c r="T2192" t="str">
        <v>F-00000699</v>
      </c>
      <c r="U2192">
        <v>120</v>
      </c>
      <c r="V2192">
        <v>1.85</v>
      </c>
      <c r="W2192">
        <v>81</v>
      </c>
      <c r="X2192" t="str">
        <v/>
      </c>
    </row>
    <row r="2193">
      <c r="A2193" t="str">
        <v>AutoTable</v>
      </c>
      <c r="D2193" t="str">
        <v>43930O</v>
      </c>
      <c r="E2193" t="str">
        <v>MONOCOUP 30MM COMETE ORANGE</v>
      </c>
      <c r="F2193" t="str">
        <v>SPECIFIC</v>
      </c>
      <c r="G2193" t="str">
        <v/>
      </c>
      <c r="H2193" t="str">
        <v>MONOCOUP</v>
      </c>
      <c r="I2193" t="str">
        <v>COMETE</v>
      </c>
      <c r="J2193">
        <v>30</v>
      </c>
      <c r="K2193" t="str">
        <v>COMETE</v>
      </c>
      <c r="L2193" t="str">
        <v>ORANGE</v>
      </c>
      <c r="M2193" t="str">
        <v>EU</v>
      </c>
      <c r="N2193" t="str">
        <v>F4</v>
      </c>
      <c r="O2193" t="str">
        <v>1.4G</v>
      </c>
      <c r="P2193" t="str">
        <v>1008-F4-69246597</v>
      </c>
      <c r="Q2193">
        <v>0.03</v>
      </c>
      <c r="R2193" t="str">
        <v>2</v>
      </c>
      <c r="S2193">
        <v>30</v>
      </c>
      <c r="T2193" t="str">
        <v>F-00000699</v>
      </c>
      <c r="U2193">
        <v>120</v>
      </c>
      <c r="V2193">
        <v>1.5</v>
      </c>
      <c r="W2193">
        <v>35</v>
      </c>
      <c r="X2193" t="str">
        <v/>
      </c>
    </row>
    <row r="2194">
      <c r="A2194" t="str">
        <v>AutoTable</v>
      </c>
      <c r="D2194" t="str">
        <v>43930OR</v>
      </c>
      <c r="E2194" t="str">
        <v>MONOCOUP 30MM COMETE OR</v>
      </c>
      <c r="F2194" t="str">
        <v>SPECIFIC</v>
      </c>
      <c r="G2194" t="str">
        <v/>
      </c>
      <c r="H2194" t="str">
        <v>MONOCOUP</v>
      </c>
      <c r="I2194" t="str">
        <v>COMETE</v>
      </c>
      <c r="J2194">
        <v>30</v>
      </c>
      <c r="K2194" t="str">
        <v>COMETE</v>
      </c>
      <c r="L2194" t="str">
        <v>OR</v>
      </c>
      <c r="M2194" t="str">
        <v>EU</v>
      </c>
      <c r="N2194" t="str">
        <v>F4</v>
      </c>
      <c r="O2194" t="str">
        <v>1.4G</v>
      </c>
      <c r="P2194" t="str">
        <v>1008-F4-69246597</v>
      </c>
      <c r="Q2194">
        <v>0.03</v>
      </c>
      <c r="R2194" t="str">
        <v>2</v>
      </c>
      <c r="S2194">
        <v>30</v>
      </c>
      <c r="T2194" t="str">
        <v>F-00000699</v>
      </c>
      <c r="U2194">
        <v>120</v>
      </c>
      <c r="V2194">
        <v>1.5</v>
      </c>
      <c r="W2194">
        <v>72</v>
      </c>
      <c r="X2194" t="str">
        <v/>
      </c>
    </row>
    <row r="2195">
      <c r="A2195" t="str">
        <v>AutoTable</v>
      </c>
      <c r="D2195" t="str">
        <v>43930P</v>
      </c>
      <c r="E2195" t="str">
        <v>MONOCOUP 30MM COMETE PLATINE</v>
      </c>
      <c r="F2195" t="str">
        <v>SPECIFIC</v>
      </c>
      <c r="G2195" t="str">
        <v/>
      </c>
      <c r="H2195" t="str">
        <v>MONOCOUP</v>
      </c>
      <c r="I2195" t="str">
        <v>COMETE</v>
      </c>
      <c r="J2195">
        <v>30</v>
      </c>
      <c r="K2195" t="str">
        <v>COMETE</v>
      </c>
      <c r="L2195" t="str">
        <v>ARGENT</v>
      </c>
      <c r="M2195" t="str">
        <v>EU</v>
      </c>
      <c r="N2195" t="str">
        <v>F4</v>
      </c>
      <c r="O2195" t="str">
        <v>1.4G</v>
      </c>
      <c r="P2195" t="str">
        <v>1008-f4-69246597</v>
      </c>
      <c r="Q2195">
        <v>0.03</v>
      </c>
      <c r="R2195" t="str">
        <v>2</v>
      </c>
      <c r="S2195">
        <v>30</v>
      </c>
      <c r="T2195" t="str">
        <v>F-00000699</v>
      </c>
      <c r="U2195">
        <v>144</v>
      </c>
      <c r="V2195">
        <v>1.5</v>
      </c>
      <c r="W2195">
        <v>144</v>
      </c>
      <c r="X2195" t="str">
        <v/>
      </c>
    </row>
    <row r="2196">
      <c r="A2196" t="str">
        <v>AutoTable</v>
      </c>
      <c r="D2196" t="str">
        <v>43930PO</v>
      </c>
      <c r="E2196" t="str">
        <v>MONOCOUP 30MM COMETE PAILLETES OR</v>
      </c>
      <c r="F2196" t="str">
        <v>SPECIFIC</v>
      </c>
      <c r="G2196" t="str">
        <v/>
      </c>
      <c r="H2196" t="str">
        <v>MONOCOUP</v>
      </c>
      <c r="I2196" t="str">
        <v>COMETE</v>
      </c>
      <c r="J2196">
        <v>30</v>
      </c>
      <c r="K2196" t="str">
        <v>COMETE</v>
      </c>
      <c r="L2196" t="str">
        <v>PAILLETEE OR</v>
      </c>
      <c r="M2196" t="str">
        <v>EU</v>
      </c>
      <c r="N2196" t="str">
        <v>F4</v>
      </c>
      <c r="O2196" t="str">
        <v>1.4G</v>
      </c>
      <c r="P2196" t="str">
        <v>1008-F4-69246597</v>
      </c>
      <c r="Q2196">
        <v>0.03</v>
      </c>
      <c r="R2196" t="str">
        <v>2</v>
      </c>
      <c r="S2196">
        <v>30</v>
      </c>
      <c r="T2196" t="str">
        <v>F-00000699</v>
      </c>
      <c r="U2196">
        <v>120</v>
      </c>
      <c r="V2196">
        <v>1.5</v>
      </c>
      <c r="W2196">
        <v>104</v>
      </c>
      <c r="X2196" t="str">
        <v/>
      </c>
    </row>
    <row r="2197">
      <c r="A2197" t="str">
        <v>AutoTable</v>
      </c>
      <c r="D2197" t="str">
        <v>43930R</v>
      </c>
      <c r="E2197" t="str">
        <v>MONOCOUP Ø30 COMÈTE ROUGE</v>
      </c>
      <c r="F2197" t="str">
        <v>1</v>
      </c>
      <c r="G2197" t="str">
        <v/>
      </c>
      <c r="H2197" t="str">
        <v>MONOCOUP</v>
      </c>
      <c r="I2197" t="str">
        <v>COMETE</v>
      </c>
      <c r="J2197">
        <v>30</v>
      </c>
      <c r="K2197" t="str">
        <v>COMETE</v>
      </c>
      <c r="L2197" t="str">
        <v>ROUGE</v>
      </c>
      <c r="M2197" t="str">
        <v>EU</v>
      </c>
      <c r="N2197" t="str">
        <v>F4</v>
      </c>
      <c r="O2197" t="str">
        <v>1.4G</v>
      </c>
      <c r="P2197" t="str">
        <v>1008-F4-6924597</v>
      </c>
      <c r="Q2197">
        <v>0.03</v>
      </c>
      <c r="R2197" t="str">
        <v>2</v>
      </c>
      <c r="S2197">
        <v>30</v>
      </c>
      <c r="T2197" t="str">
        <v>F-00000699</v>
      </c>
      <c r="U2197">
        <v>346</v>
      </c>
      <c r="V2197">
        <v>1.5</v>
      </c>
      <c r="W2197">
        <v>230</v>
      </c>
      <c r="X2197" t="str">
        <v>https://youtu.be/mNK0Ej2ZMSM</v>
      </c>
    </row>
    <row r="2198">
      <c r="A2198" t="str">
        <v>AutoTable</v>
      </c>
      <c r="D2198" t="str">
        <v>43930SA</v>
      </c>
      <c r="E2198" t="str">
        <v>MONOCOUP 30MM COMETE SAULE CLIGNO ARGT</v>
      </c>
      <c r="F2198" t="str">
        <v>SPECIFIC</v>
      </c>
      <c r="G2198" t="str">
        <v/>
      </c>
      <c r="H2198" t="str">
        <v>MONOCOUP</v>
      </c>
      <c r="I2198" t="str">
        <v>COMETE</v>
      </c>
      <c r="J2198">
        <v>30</v>
      </c>
      <c r="K2198" t="str">
        <v>COMETE CLIGNO</v>
      </c>
      <c r="L2198" t="str">
        <v>BLANC</v>
      </c>
      <c r="M2198" t="str">
        <v>EU</v>
      </c>
      <c r="N2198" t="str">
        <v>F4</v>
      </c>
      <c r="O2198" t="str">
        <v>1.4G</v>
      </c>
      <c r="P2198" t="str">
        <v>1008-F4-69246597</v>
      </c>
      <c r="Q2198">
        <v>0.04</v>
      </c>
      <c r="R2198" t="str">
        <v>2</v>
      </c>
      <c r="S2198">
        <v>30</v>
      </c>
      <c r="T2198" t="str">
        <v>F-00000699</v>
      </c>
      <c r="U2198">
        <v>120</v>
      </c>
      <c r="V2198">
        <v>1.6</v>
      </c>
      <c r="W2198">
        <v>84</v>
      </c>
      <c r="X2198" t="str">
        <v/>
      </c>
    </row>
    <row r="2199">
      <c r="A2199" t="str">
        <v>AutoTable</v>
      </c>
      <c r="D2199" t="str">
        <v>43930VE</v>
      </c>
      <c r="E2199" t="str">
        <v>MONOCOUP Ø30 COMÈTE VERTE</v>
      </c>
      <c r="F2199" t="str">
        <v>1</v>
      </c>
      <c r="G2199" t="str">
        <v/>
      </c>
      <c r="H2199" t="str">
        <v>MONOCOUP</v>
      </c>
      <c r="I2199" t="str">
        <v>COMETE</v>
      </c>
      <c r="J2199">
        <v>30</v>
      </c>
      <c r="K2199" t="str">
        <v>COMETE</v>
      </c>
      <c r="L2199" t="str">
        <v>VERT</v>
      </c>
      <c r="M2199" t="str">
        <v>EU</v>
      </c>
      <c r="N2199" t="str">
        <v>F4</v>
      </c>
      <c r="O2199" t="str">
        <v>1.4G</v>
      </c>
      <c r="P2199" t="str">
        <v>1008-F4-6924597</v>
      </c>
      <c r="Q2199">
        <v>0.03</v>
      </c>
      <c r="R2199" t="str">
        <v>2</v>
      </c>
      <c r="S2199">
        <v>30</v>
      </c>
      <c r="T2199" t="str">
        <v>F-00000699</v>
      </c>
      <c r="U2199">
        <v>237</v>
      </c>
      <c r="V2199">
        <v>1.5</v>
      </c>
      <c r="W2199">
        <v>45</v>
      </c>
      <c r="X2199" t="str">
        <v>https://youtu.be/YRypRB06Cvw</v>
      </c>
    </row>
    <row r="2200">
      <c r="A2200" t="str">
        <v>AutoTable</v>
      </c>
      <c r="D2200" t="str">
        <v>43930VI/CI/MA</v>
      </c>
      <c r="E2200" t="str">
        <v>MONOCOUP 30 MM COMETE VIOLETTE A CITRON A MANDARIN</v>
      </c>
      <c r="F2200" t="str">
        <v>SPECIFIC</v>
      </c>
      <c r="G2200" t="str">
        <v/>
      </c>
      <c r="H2200" t="str">
        <v>MONOCOUP</v>
      </c>
      <c r="I2200" t="str">
        <v>COMETE</v>
      </c>
      <c r="J2200">
        <v>30</v>
      </c>
      <c r="K2200" t="str">
        <v>COMETE</v>
      </c>
      <c r="L2200" t="str">
        <v>VIOLET</v>
      </c>
      <c r="M2200" t="str">
        <v>EU</v>
      </c>
      <c r="N2200" t="str">
        <v>F4</v>
      </c>
      <c r="O2200" t="str">
        <v>1.4G</v>
      </c>
      <c r="P2200" t="str">
        <v>1008-F4-69246597</v>
      </c>
      <c r="Q2200">
        <v>0.03</v>
      </c>
      <c r="R2200" t="str">
        <v>2</v>
      </c>
      <c r="S2200">
        <v>30</v>
      </c>
      <c r="T2200" t="str">
        <v>F-00000699</v>
      </c>
      <c r="U2200">
        <v>120</v>
      </c>
      <c r="V2200">
        <v>1.9</v>
      </c>
      <c r="W2200">
        <v>120</v>
      </c>
      <c r="X2200" t="str">
        <v/>
      </c>
    </row>
    <row r="2201">
      <c r="A2201" t="str">
        <v>AutoTable</v>
      </c>
      <c r="D2201" t="str">
        <v>43945FO/F</v>
      </c>
      <c r="E2201" t="str">
        <v>MONOCOUP 45MM COMETE FRISSON</v>
      </c>
      <c r="F2201" t="str">
        <v>SPECIFIC</v>
      </c>
      <c r="G2201" t="str">
        <v/>
      </c>
      <c r="H2201" t="str">
        <v>MONOCOUP</v>
      </c>
      <c r="I2201" t="str">
        <v>COMETE</v>
      </c>
      <c r="J2201">
        <v>45</v>
      </c>
      <c r="K2201" t="str">
        <v>POT A FEU</v>
      </c>
      <c r="L2201" t="str">
        <v>FRISSON</v>
      </c>
      <c r="M2201" t="str">
        <v>EU</v>
      </c>
      <c r="N2201" t="str">
        <v>F4</v>
      </c>
      <c r="O2201" t="str">
        <v>1.4G</v>
      </c>
      <c r="P2201" t="str">
        <v>1008-F4-69255240</v>
      </c>
      <c r="Q2201">
        <v>0.08</v>
      </c>
      <c r="R2201" t="str">
        <v>2</v>
      </c>
      <c r="S2201">
        <v>45</v>
      </c>
      <c r="T2201" t="str">
        <v>F-00000699</v>
      </c>
      <c r="U2201">
        <v>192</v>
      </c>
      <c r="V2201">
        <v>2.9</v>
      </c>
      <c r="W2201">
        <v>192</v>
      </c>
      <c r="X2201" t="str">
        <v/>
      </c>
    </row>
    <row r="2202">
      <c r="A2202" t="str">
        <v>AutoTable</v>
      </c>
      <c r="D2202" t="str">
        <v>43945PA</v>
      </c>
      <c r="E2202" t="str">
        <v>MONOCOUP 45 MM COMETES PAILLETTES ARGENT</v>
      </c>
      <c r="F2202" t="str">
        <v>SPECIFIC</v>
      </c>
      <c r="G2202" t="str">
        <v/>
      </c>
      <c r="H2202" t="str">
        <v>MONOCOUP</v>
      </c>
      <c r="I2202" t="str">
        <v>COMETE</v>
      </c>
      <c r="J2202">
        <v>45</v>
      </c>
      <c r="K2202" t="str">
        <v>COMETE</v>
      </c>
      <c r="L2202" t="str">
        <v>PAILLETEE ARGENT</v>
      </c>
      <c r="M2202" t="str">
        <v>EU</v>
      </c>
      <c r="N2202" t="str">
        <v>F4</v>
      </c>
      <c r="O2202" t="str">
        <v>1.4G</v>
      </c>
      <c r="P2202" t="str">
        <v>1008-F4-69255240</v>
      </c>
      <c r="Q2202">
        <v>0.08</v>
      </c>
      <c r="R2202" t="str">
        <v>25</v>
      </c>
      <c r="S2202">
        <v>45</v>
      </c>
      <c r="T2202" t="str">
        <v>F-00000699</v>
      </c>
      <c r="U2202">
        <v>60</v>
      </c>
      <c r="V2202">
        <v>2.8</v>
      </c>
      <c r="W2202">
        <v>60</v>
      </c>
      <c r="X2202" t="str">
        <v/>
      </c>
    </row>
    <row r="2203">
      <c r="A2203" t="str">
        <v>AutoTable</v>
      </c>
      <c r="D2203" t="str">
        <v>74844A</v>
      </c>
      <c r="E2203" t="str">
        <v>MONOCOUP Ø45 COMÈTE ARGENT</v>
      </c>
      <c r="F2203" t="str">
        <v>1</v>
      </c>
      <c r="G2203" t="str">
        <v/>
      </c>
      <c r="H2203" t="str">
        <v>MONOCOUP</v>
      </c>
      <c r="I2203" t="str">
        <v>COMETE</v>
      </c>
      <c r="J2203">
        <v>45</v>
      </c>
      <c r="K2203" t="str">
        <v>COMETE</v>
      </c>
      <c r="L2203" t="str">
        <v>ARGENT</v>
      </c>
      <c r="M2203" t="str">
        <v>EU</v>
      </c>
      <c r="N2203" t="str">
        <v>T2</v>
      </c>
      <c r="O2203" t="str">
        <v>1.4G</v>
      </c>
      <c r="P2203" t="str">
        <v>1395-T2-0545/2013</v>
      </c>
      <c r="Q2203">
        <v>0.075</v>
      </c>
      <c r="R2203" t="str">
        <v>2</v>
      </c>
      <c r="S2203">
        <v>45</v>
      </c>
      <c r="T2203" t="str">
        <v>F-00000317</v>
      </c>
      <c r="U2203">
        <v>382</v>
      </c>
      <c r="V2203">
        <v>4.07314</v>
      </c>
      <c r="W2203">
        <v>0</v>
      </c>
      <c r="X2203" t="str">
        <v>https://tinyurl.com/y4rposko</v>
      </c>
    </row>
    <row r="2204">
      <c r="A2204" t="str">
        <v>AutoTable</v>
      </c>
      <c r="D2204" t="str">
        <v>74844KA</v>
      </c>
      <c r="E2204" t="str">
        <v>MONOCOUP Ø45 COMÈTE KAMURO</v>
      </c>
      <c r="F2204" t="str">
        <v>1</v>
      </c>
      <c r="G2204" t="str">
        <v/>
      </c>
      <c r="H2204" t="str">
        <v>MONOCOUP</v>
      </c>
      <c r="I2204" t="str">
        <v>COMETE</v>
      </c>
      <c r="J2204">
        <v>45</v>
      </c>
      <c r="K2204" t="str">
        <v>COMETE</v>
      </c>
      <c r="L2204" t="str">
        <v>KAMURO</v>
      </c>
      <c r="M2204" t="str">
        <v>EU</v>
      </c>
      <c r="N2204" t="str">
        <v>T2</v>
      </c>
      <c r="O2204" t="str">
        <v>1.4G</v>
      </c>
      <c r="P2204" t="str">
        <v>1395-T2-0545/2013</v>
      </c>
      <c r="Q2204">
        <v>0.075</v>
      </c>
      <c r="R2204" t="str">
        <v>2</v>
      </c>
      <c r="S2204">
        <v>45</v>
      </c>
      <c r="T2204" t="str">
        <v>F-00000317</v>
      </c>
      <c r="U2204">
        <v>382</v>
      </c>
      <c r="V2204">
        <v>3.87</v>
      </c>
      <c r="W2204">
        <v>0</v>
      </c>
      <c r="X2204" t="str">
        <v>https://tinyurl.com/y2ps3ts5</v>
      </c>
    </row>
    <row r="2205">
      <c r="A2205" t="str">
        <v>AutoTable</v>
      </c>
      <c r="D2205" t="str">
        <v>74845AB</v>
      </c>
      <c r="E2205" t="str">
        <v>MONOCOUP Ø45 PAF BLEU COMÈTE ARGENT</v>
      </c>
      <c r="F2205" t="str">
        <v>1</v>
      </c>
      <c r="G2205" t="str">
        <v/>
      </c>
      <c r="H2205" t="str">
        <v>MONOCOUP</v>
      </c>
      <c r="I2205" t="str">
        <v>COMETE</v>
      </c>
      <c r="J2205">
        <v>45</v>
      </c>
      <c r="K2205" t="str">
        <v>COMETE</v>
      </c>
      <c r="L2205" t="str">
        <v>BLEU</v>
      </c>
      <c r="M2205" t="str">
        <v>EU</v>
      </c>
      <c r="N2205" t="str">
        <v>T2</v>
      </c>
      <c r="O2205" t="str">
        <v>1.4G</v>
      </c>
      <c r="P2205" t="str">
        <v>1395-T2-0545/2013</v>
      </c>
      <c r="Q2205">
        <v>0.125</v>
      </c>
      <c r="R2205" t="str">
        <v>2</v>
      </c>
      <c r="S2205">
        <v>45</v>
      </c>
      <c r="T2205" t="str">
        <v>F-00000317</v>
      </c>
      <c r="U2205">
        <v>348</v>
      </c>
      <c r="V2205">
        <v>4.745</v>
      </c>
      <c r="W2205">
        <v>0</v>
      </c>
      <c r="X2205" t="str">
        <v>https://youtu.be/UNO2u1YPGGs</v>
      </c>
    </row>
    <row r="2206">
      <c r="A2206" t="str">
        <v>AutoTable</v>
      </c>
      <c r="D2206" t="str">
        <v>74845KVI</v>
      </c>
      <c r="E2206" t="str">
        <v>MONOCOUP Ø45 PAF VIOLET COMÈTE KAMURO</v>
      </c>
      <c r="F2206" t="str">
        <v>1</v>
      </c>
      <c r="G2206" t="str">
        <v/>
      </c>
      <c r="H2206" t="str">
        <v>MONOCOUP</v>
      </c>
      <c r="I2206" t="str">
        <v>COMETE</v>
      </c>
      <c r="J2206">
        <v>45</v>
      </c>
      <c r="K2206" t="str">
        <v>COMETE</v>
      </c>
      <c r="L2206" t="str">
        <v>KAMURO</v>
      </c>
      <c r="M2206" t="str">
        <v>EU</v>
      </c>
      <c r="N2206" t="str">
        <v>T2</v>
      </c>
      <c r="O2206" t="str">
        <v>1.4G</v>
      </c>
      <c r="P2206" t="str">
        <v>1395-T2-0545/2013</v>
      </c>
      <c r="Q2206">
        <v>0.125</v>
      </c>
      <c r="R2206" t="str">
        <v>2</v>
      </c>
      <c r="S2206">
        <v>45</v>
      </c>
      <c r="T2206" t="str">
        <v>F-00000317</v>
      </c>
      <c r="U2206">
        <v>337</v>
      </c>
      <c r="V2206">
        <v>4.77</v>
      </c>
      <c r="W2206">
        <v>18</v>
      </c>
      <c r="X2206" t="str">
        <v>https://tinyurl.com/y3r8dmd2</v>
      </c>
    </row>
    <row r="2207">
      <c r="A2207" t="str">
        <v>AutoTable</v>
      </c>
      <c r="D2207" t="str">
        <v>74845PAR</v>
      </c>
      <c r="E2207" t="str">
        <v>MONOCOUP 45 MM PAF ROUGE COMETE P ARGENT 1395-F4-</v>
      </c>
      <c r="F2207" t="str">
        <v>ANCIENNES REFS</v>
      </c>
      <c r="G2207" t="str">
        <v/>
      </c>
      <c r="H2207" t="str">
        <v>MONOCOUP</v>
      </c>
      <c r="I2207" t="str">
        <v>COMETE</v>
      </c>
      <c r="J2207">
        <v>45</v>
      </c>
      <c r="K2207" t="str">
        <v/>
      </c>
      <c r="L2207" t="str">
        <v/>
      </c>
      <c r="M2207" t="str">
        <v>EU</v>
      </c>
      <c r="N2207" t="str">
        <v>C4</v>
      </c>
      <c r="O2207" t="str">
        <v>1.4G</v>
      </c>
      <c r="P2207" t="str">
        <v>1395-F4-0547</v>
      </c>
      <c r="Q2207">
        <v>0.111</v>
      </c>
      <c r="R2207" t="str">
        <v>1,5</v>
      </c>
      <c r="S2207">
        <v>85</v>
      </c>
      <c r="T2207" t="str">
        <v>F-00000317</v>
      </c>
      <c r="U2207">
        <v>0</v>
      </c>
      <c r="V2207">
        <v>4.13</v>
      </c>
      <c r="W2207">
        <v>0</v>
      </c>
      <c r="X2207" t="str">
        <v/>
      </c>
    </row>
    <row r="2208">
      <c r="A2208" t="str">
        <v>AutoTable</v>
      </c>
      <c r="D2208" t="str">
        <v>74845POVI</v>
      </c>
      <c r="E2208" t="str">
        <v>MONOCOUP 45 MM PAF VIOLET COMETE P OR 1395-F4-054</v>
      </c>
      <c r="F2208" t="str">
        <v>ANCIENNES REFS</v>
      </c>
      <c r="G2208" t="str">
        <v/>
      </c>
      <c r="H2208" t="str">
        <v>MONOCOUP</v>
      </c>
      <c r="I2208" t="str">
        <v>COMETE</v>
      </c>
      <c r="J2208">
        <v>45</v>
      </c>
      <c r="K2208" t="str">
        <v/>
      </c>
      <c r="L2208" t="str">
        <v/>
      </c>
      <c r="M2208" t="str">
        <v>EU</v>
      </c>
      <c r="N2208" t="str">
        <v>C4</v>
      </c>
      <c r="O2208" t="str">
        <v>1.4G</v>
      </c>
      <c r="P2208" t="str">
        <v>1395-F4-0545/2013</v>
      </c>
      <c r="Q2208">
        <v>0.111</v>
      </c>
      <c r="R2208" t="str">
        <v>1,5</v>
      </c>
      <c r="S2208">
        <v>50</v>
      </c>
      <c r="T2208" t="str">
        <v>F-00000317</v>
      </c>
      <c r="U2208">
        <v>0</v>
      </c>
      <c r="V2208">
        <v>4.25</v>
      </c>
      <c r="W2208">
        <v>0</v>
      </c>
      <c r="X2208" t="str">
        <v/>
      </c>
    </row>
    <row r="2209">
      <c r="A2209" t="str">
        <v>AutoTable</v>
      </c>
      <c r="D2209" t="str">
        <v>75020CBKA</v>
      </c>
      <c r="E2209" t="str">
        <v>MONOCOUP Ø20 PAF CLIGNO COMÈTE KAMURO</v>
      </c>
      <c r="F2209" t="str">
        <v>1</v>
      </c>
      <c r="G2209" t="str">
        <v/>
      </c>
      <c r="H2209" t="str">
        <v>MONOCOUP</v>
      </c>
      <c r="I2209" t="str">
        <v>COMETE</v>
      </c>
      <c r="J2209">
        <v>20</v>
      </c>
      <c r="K2209" t="str">
        <v>CLIGNO</v>
      </c>
      <c r="L2209" t="str">
        <v>BLANC</v>
      </c>
      <c r="M2209" t="str">
        <v>EU</v>
      </c>
      <c r="N2209" t="str">
        <v>T2</v>
      </c>
      <c r="O2209" t="str">
        <v>1.4G</v>
      </c>
      <c r="P2209" t="str">
        <v>1395-T2-0541/2013</v>
      </c>
      <c r="Q2209">
        <v>0.021</v>
      </c>
      <c r="R2209" t="str">
        <v>2</v>
      </c>
      <c r="S2209">
        <v>30</v>
      </c>
      <c r="T2209" t="str">
        <v>F-00000317</v>
      </c>
      <c r="U2209">
        <v>678</v>
      </c>
      <c r="V2209">
        <v>2.43</v>
      </c>
      <c r="W2209">
        <v>96</v>
      </c>
      <c r="X2209" t="str">
        <v>https://youtu.be/KB23Qp8s2Zo</v>
      </c>
    </row>
    <row r="2210">
      <c r="A2210" t="str">
        <v>AutoTable</v>
      </c>
      <c r="D2210" t="str">
        <v>75531-02</v>
      </c>
      <c r="E2210" t="str">
        <v>MONOCOUP Ø30 COMÈTE BLEUE TRAÎNÉE ARGENT</v>
      </c>
      <c r="F2210" t="str">
        <v>1</v>
      </c>
      <c r="G2210" t="str">
        <v/>
      </c>
      <c r="H2210" t="str">
        <v>MONOCOUP</v>
      </c>
      <c r="I2210" t="str">
        <v>COMETE</v>
      </c>
      <c r="J2210">
        <v>30</v>
      </c>
      <c r="K2210" t="str">
        <v>COMETE</v>
      </c>
      <c r="L2210" t="str">
        <v>BLEU</v>
      </c>
      <c r="M2210" t="str">
        <v>CN</v>
      </c>
      <c r="N2210" t="str">
        <v>F2</v>
      </c>
      <c r="O2210" t="str">
        <v>1.4G</v>
      </c>
      <c r="P2210" t="str">
        <v>1008-F2-69242502</v>
      </c>
      <c r="Q2210">
        <v>0.0195</v>
      </c>
      <c r="R2210" t="str">
        <v>2</v>
      </c>
      <c r="S2210">
        <v>8</v>
      </c>
      <c r="T2210" t="str">
        <v>F-00000300</v>
      </c>
      <c r="U2210">
        <v>482</v>
      </c>
      <c r="V2210">
        <v>0.43105</v>
      </c>
      <c r="W2210">
        <v>46</v>
      </c>
      <c r="X2210" t="str">
        <v>https://tinyurl.com/yy9u4kpv</v>
      </c>
    </row>
    <row r="2211">
      <c r="A2211" t="str">
        <v>AutoTable</v>
      </c>
      <c r="D2211" t="str">
        <v>75531-05</v>
      </c>
      <c r="E2211" t="str">
        <v>MONOCOUP Ø30 COMÈTE VERTE TRAÎNÉE ARGENT</v>
      </c>
      <c r="F2211" t="str">
        <v>1</v>
      </c>
      <c r="G2211" t="str">
        <v>2020</v>
      </c>
      <c r="H2211" t="str">
        <v>MONOCOUP</v>
      </c>
      <c r="I2211" t="str">
        <v>COMETE</v>
      </c>
      <c r="J2211">
        <v>30</v>
      </c>
      <c r="K2211" t="str">
        <v>COMETE</v>
      </c>
      <c r="L2211" t="str">
        <v>VERT</v>
      </c>
      <c r="M2211" t="str">
        <v>CN</v>
      </c>
      <c r="N2211" t="str">
        <v>F2</v>
      </c>
      <c r="O2211" t="str">
        <v>1.4G</v>
      </c>
      <c r="P2211" t="str">
        <v>1008-F2-69242502</v>
      </c>
      <c r="Q2211">
        <v>0.0195</v>
      </c>
      <c r="R2211" t="str">
        <v>2</v>
      </c>
      <c r="S2211">
        <v>8</v>
      </c>
      <c r="T2211" t="str">
        <v>F-00000300</v>
      </c>
      <c r="U2211">
        <v>1000</v>
      </c>
      <c r="V2211">
        <v>0.41421</v>
      </c>
      <c r="W2211">
        <v>3</v>
      </c>
      <c r="X2211" t="str">
        <v/>
      </c>
    </row>
    <row r="2212">
      <c r="A2212" t="str">
        <v>AutoTable</v>
      </c>
      <c r="D2212" t="str">
        <v>75531-06</v>
      </c>
      <c r="E2212" t="str">
        <v>MONOCOUP Ø30 COMÈTE ROUGE TRAÎNÉE ARGENT</v>
      </c>
      <c r="F2212" t="str">
        <v>1</v>
      </c>
      <c r="G2212" t="str">
        <v/>
      </c>
      <c r="H2212" t="str">
        <v>MONOCOUP</v>
      </c>
      <c r="I2212" t="str">
        <v>COMETE</v>
      </c>
      <c r="J2212">
        <v>30</v>
      </c>
      <c r="K2212" t="str">
        <v>COMETE</v>
      </c>
      <c r="L2212" t="str">
        <v>ROUGE</v>
      </c>
      <c r="M2212" t="str">
        <v>CN</v>
      </c>
      <c r="N2212" t="str">
        <v>F2</v>
      </c>
      <c r="O2212" t="str">
        <v>1.4G</v>
      </c>
      <c r="P2212" t="str">
        <v>1008-F2-69242502</v>
      </c>
      <c r="Q2212">
        <v>0.0195</v>
      </c>
      <c r="R2212" t="str">
        <v>2</v>
      </c>
      <c r="S2212">
        <v>8</v>
      </c>
      <c r="T2212" t="str">
        <v>F-00000300</v>
      </c>
      <c r="U2212">
        <v>1163</v>
      </c>
      <c r="V2212">
        <v>0.41422</v>
      </c>
      <c r="W2212">
        <v>0</v>
      </c>
      <c r="X2212" t="str">
        <v>https://tinyurl.com/y4x22yzt</v>
      </c>
    </row>
    <row r="2213">
      <c r="A2213" t="str">
        <v>AutoTable</v>
      </c>
      <c r="D2213" t="str">
        <v>75531-09</v>
      </c>
      <c r="E2213" t="str">
        <v>MONOCOUP Ø30 COMÈTE ARGENT</v>
      </c>
      <c r="F2213" t="str">
        <v>1</v>
      </c>
      <c r="G2213" t="str">
        <v/>
      </c>
      <c r="H2213" t="str">
        <v>MONOCOUP</v>
      </c>
      <c r="I2213" t="str">
        <v>COMETE</v>
      </c>
      <c r="J2213">
        <v>30</v>
      </c>
      <c r="K2213" t="str">
        <v>COMETE</v>
      </c>
      <c r="L2213" t="str">
        <v>ARGENT</v>
      </c>
      <c r="M2213" t="str">
        <v>CN</v>
      </c>
      <c r="N2213" t="str">
        <v>F2</v>
      </c>
      <c r="O2213" t="str">
        <v>1.4G</v>
      </c>
      <c r="P2213" t="str">
        <v>1008-F2-69242502</v>
      </c>
      <c r="Q2213">
        <v>0.0195</v>
      </c>
      <c r="R2213" t="str">
        <v>2</v>
      </c>
      <c r="S2213">
        <v>8</v>
      </c>
      <c r="T2213" t="str">
        <v>F-00000300</v>
      </c>
      <c r="U2213">
        <v>1505</v>
      </c>
      <c r="V2213">
        <v>0.415</v>
      </c>
      <c r="W2213">
        <v>39</v>
      </c>
      <c r="X2213" t="str">
        <v>https://youtu.be/pCJPk0s_SYc</v>
      </c>
    </row>
    <row r="2214">
      <c r="A2214" t="str">
        <v>AutoTable</v>
      </c>
      <c r="D2214" t="str">
        <v>75531-10</v>
      </c>
      <c r="E2214" t="str">
        <v>MONOCOUP Ø30 COMÈTE VIOLETTE TRAÎNÉE ARGENT</v>
      </c>
      <c r="F2214" t="str">
        <v>1</v>
      </c>
      <c r="G2214" t="str">
        <v/>
      </c>
      <c r="H2214" t="str">
        <v>MONOCOUP</v>
      </c>
      <c r="I2214" t="str">
        <v>COMETE</v>
      </c>
      <c r="J2214">
        <v>30</v>
      </c>
      <c r="K2214" t="str">
        <v>COMETE</v>
      </c>
      <c r="L2214" t="str">
        <v>VIOLET</v>
      </c>
      <c r="M2214" t="str">
        <v>CN</v>
      </c>
      <c r="N2214" t="str">
        <v>F2</v>
      </c>
      <c r="O2214" t="str">
        <v>1.4G</v>
      </c>
      <c r="P2214" t="str">
        <v>1008-F2-69242502</v>
      </c>
      <c r="Q2214">
        <v>0.0195</v>
      </c>
      <c r="R2214" t="str">
        <v>2</v>
      </c>
      <c r="S2214">
        <v>8</v>
      </c>
      <c r="T2214" t="str">
        <v>F-00000300</v>
      </c>
      <c r="U2214">
        <v>600</v>
      </c>
      <c r="V2214">
        <v>0.475</v>
      </c>
      <c r="W2214">
        <v>0</v>
      </c>
      <c r="X2214" t="str">
        <v>https://youtu.be/G5rGT_hPf90</v>
      </c>
    </row>
    <row r="2215">
      <c r="A2215" t="str">
        <v>AutoTable</v>
      </c>
      <c r="D2215" t="str">
        <v>75531-17</v>
      </c>
      <c r="E2215" t="str">
        <v>MONOCOUP Ø30 COMÈTE FRISSON BLANC</v>
      </c>
      <c r="F2215" t="str">
        <v>1</v>
      </c>
      <c r="G2215" t="str">
        <v/>
      </c>
      <c r="H2215" t="str">
        <v>MONOCOUP</v>
      </c>
      <c r="I2215" t="str">
        <v>COMETE</v>
      </c>
      <c r="J2215">
        <v>30</v>
      </c>
      <c r="K2215" t="str">
        <v>CREPITANT</v>
      </c>
      <c r="L2215" t="str">
        <v>ARGENT</v>
      </c>
      <c r="M2215" t="str">
        <v>CN</v>
      </c>
      <c r="N2215" t="str">
        <v>F2</v>
      </c>
      <c r="O2215" t="str">
        <v>1.4G</v>
      </c>
      <c r="P2215" t="str">
        <v>1008-F2-69242502</v>
      </c>
      <c r="Q2215">
        <v>0.0195</v>
      </c>
      <c r="R2215" t="str">
        <v>2</v>
      </c>
      <c r="S2215">
        <v>8</v>
      </c>
      <c r="T2215" t="str">
        <v>F-00000300</v>
      </c>
      <c r="U2215">
        <v>1612</v>
      </c>
      <c r="V2215">
        <v>0.41421</v>
      </c>
      <c r="W2215">
        <v>78</v>
      </c>
      <c r="X2215" t="str">
        <v>https://tinyurl.com/y6zf89lb</v>
      </c>
    </row>
    <row r="2216">
      <c r="A2216" t="str">
        <v>AutoTable</v>
      </c>
      <c r="D2216" t="str">
        <v>75531-19</v>
      </c>
      <c r="E2216" t="str">
        <v>MONOCOUP Ø30 COMÈTE FILET D'OR</v>
      </c>
      <c r="F2216" t="str">
        <v>1</v>
      </c>
      <c r="G2216" t="str">
        <v/>
      </c>
      <c r="H2216" t="str">
        <v>MONOCOUP</v>
      </c>
      <c r="I2216" t="str">
        <v>COMETE</v>
      </c>
      <c r="J2216">
        <v>30</v>
      </c>
      <c r="K2216" t="str">
        <v>PLEUREUR</v>
      </c>
      <c r="L2216" t="str">
        <v>KAMURO</v>
      </c>
      <c r="M2216" t="str">
        <v>CN</v>
      </c>
      <c r="N2216" t="str">
        <v>F2</v>
      </c>
      <c r="O2216" t="str">
        <v>1.4G</v>
      </c>
      <c r="P2216" t="str">
        <v>1008-F2-69242502</v>
      </c>
      <c r="Q2216">
        <v>0.0195</v>
      </c>
      <c r="R2216" t="str">
        <v>2</v>
      </c>
      <c r="S2216">
        <v>8</v>
      </c>
      <c r="T2216" t="str">
        <v>F-00000300</v>
      </c>
      <c r="U2216">
        <v>1973</v>
      </c>
      <c r="V2216">
        <v>0.414</v>
      </c>
      <c r="W2216">
        <v>3</v>
      </c>
      <c r="X2216" t="str">
        <v/>
      </c>
    </row>
    <row r="2217">
      <c r="A2217" t="str">
        <v>AutoTable</v>
      </c>
      <c r="D2217" t="str">
        <v>75531-20</v>
      </c>
      <c r="E2217" t="str">
        <v>MONOCOUP Ø30 COMÈTE ROSE</v>
      </c>
      <c r="F2217" t="str">
        <v>1</v>
      </c>
      <c r="G2217" t="str">
        <v>2020</v>
      </c>
      <c r="H2217" t="str">
        <v>MONOCOUP</v>
      </c>
      <c r="I2217" t="str">
        <v>COMETE</v>
      </c>
      <c r="J2217">
        <v>30</v>
      </c>
      <c r="K2217" t="str">
        <v>COMETE</v>
      </c>
      <c r="L2217" t="str">
        <v>ROSE</v>
      </c>
      <c r="M2217" t="str">
        <v>CN</v>
      </c>
      <c r="N2217" t="str">
        <v>F2</v>
      </c>
      <c r="O2217" t="str">
        <v>1.4G</v>
      </c>
      <c r="P2217" t="str">
        <v>1008-F2-69242502</v>
      </c>
      <c r="Q2217">
        <v>0.0195</v>
      </c>
      <c r="R2217" t="str">
        <v>2</v>
      </c>
      <c r="S2217">
        <v>8</v>
      </c>
      <c r="T2217" t="str">
        <v>F-00000300</v>
      </c>
      <c r="U2217">
        <v>987</v>
      </c>
      <c r="V2217">
        <v>0.41423</v>
      </c>
      <c r="W2217">
        <v>31</v>
      </c>
      <c r="X2217" t="str">
        <v/>
      </c>
    </row>
    <row r="2218">
      <c r="A2218" t="str">
        <v>AutoTable</v>
      </c>
      <c r="D2218" t="str">
        <v>75532-05</v>
      </c>
      <c r="E2218" t="str">
        <v>MONOCOUP 30 MM - MOSAIQUE VERTE</v>
      </c>
      <c r="F2218" t="str">
        <v>OPPORTUNITE</v>
      </c>
      <c r="G2218" t="str">
        <v/>
      </c>
      <c r="H2218" t="str">
        <v>MONOCOUP</v>
      </c>
      <c r="I2218" t="str">
        <v>COMETE</v>
      </c>
      <c r="J2218">
        <v>30</v>
      </c>
      <c r="K2218" t="str">
        <v>MOSAIQUE</v>
      </c>
      <c r="L2218" t="str">
        <v>VERT</v>
      </c>
      <c r="M2218" t="str">
        <v>CN</v>
      </c>
      <c r="N2218" t="str">
        <v>F3</v>
      </c>
      <c r="O2218" t="str">
        <v>1.4G</v>
      </c>
      <c r="P2218" t="str">
        <v>1008-F3-69242600</v>
      </c>
      <c r="Q2218">
        <v>0.029</v>
      </c>
      <c r="R2218" t="str">
        <v>2</v>
      </c>
      <c r="S2218">
        <v>25</v>
      </c>
      <c r="T2218" t="str">
        <v>F-00000300</v>
      </c>
      <c r="U2218">
        <v>6</v>
      </c>
      <c r="V2218">
        <v>0.41</v>
      </c>
      <c r="W2218">
        <v>0</v>
      </c>
      <c r="X2218" t="str">
        <v/>
      </c>
    </row>
    <row r="2219">
      <c r="A2219" t="str">
        <v>AutoTable</v>
      </c>
      <c r="D2219" t="str">
        <v>75532-06</v>
      </c>
      <c r="E2219" t="str">
        <v>MONOCOUP 30 MM - MOSAIQUE ROUGE</v>
      </c>
      <c r="F2219" t="str">
        <v>OPPORTUNITE</v>
      </c>
      <c r="G2219" t="str">
        <v/>
      </c>
      <c r="H2219" t="str">
        <v>MONOCOUP</v>
      </c>
      <c r="I2219" t="str">
        <v>COMETE</v>
      </c>
      <c r="J2219">
        <v>30</v>
      </c>
      <c r="K2219" t="str">
        <v>MOSAIQUE</v>
      </c>
      <c r="L2219" t="str">
        <v>ROUGE</v>
      </c>
      <c r="M2219" t="str">
        <v>CN</v>
      </c>
      <c r="N2219" t="str">
        <v>F3</v>
      </c>
      <c r="O2219" t="str">
        <v>1.4G</v>
      </c>
      <c r="P2219" t="str">
        <v>1008-F3-69242600</v>
      </c>
      <c r="Q2219">
        <v>0.029</v>
      </c>
      <c r="R2219" t="str">
        <v>2</v>
      </c>
      <c r="S2219">
        <v>25</v>
      </c>
      <c r="T2219" t="str">
        <v>F-00000300</v>
      </c>
      <c r="U2219">
        <v>1</v>
      </c>
      <c r="V2219">
        <v>0.4</v>
      </c>
      <c r="W2219">
        <v>0</v>
      </c>
      <c r="X2219" t="str">
        <v/>
      </c>
    </row>
    <row r="2220">
      <c r="A2220" t="str">
        <v>AutoTable</v>
      </c>
      <c r="D2220" t="str">
        <v>75532-09</v>
      </c>
      <c r="E2220" t="str">
        <v>MONOCOUP Ø30 COMÈTE MOSAÏQUE ARGENT</v>
      </c>
      <c r="F2220" t="str">
        <v>1</v>
      </c>
      <c r="G2220" t="str">
        <v>2020</v>
      </c>
      <c r="H2220" t="str">
        <v>MONOCOUP</v>
      </c>
      <c r="I2220" t="str">
        <v>COMETE</v>
      </c>
      <c r="J2220">
        <v>30</v>
      </c>
      <c r="K2220" t="str">
        <v>MOSAIQUE</v>
      </c>
      <c r="L2220" t="str">
        <v>ARGENT</v>
      </c>
      <c r="M2220" t="str">
        <v>CN</v>
      </c>
      <c r="N2220" t="str">
        <v>F3</v>
      </c>
      <c r="O2220" t="str">
        <v>1.4G</v>
      </c>
      <c r="P2220" t="str">
        <v>1008-F3-69242600</v>
      </c>
      <c r="Q2220">
        <v>0.029</v>
      </c>
      <c r="R2220" t="str">
        <v>2</v>
      </c>
      <c r="S2220">
        <v>25</v>
      </c>
      <c r="T2220" t="str">
        <v>F-00000300</v>
      </c>
      <c r="U2220">
        <v>1001</v>
      </c>
      <c r="V2220">
        <v>0.41421</v>
      </c>
      <c r="W2220">
        <v>94</v>
      </c>
      <c r="X2220" t="str">
        <v/>
      </c>
    </row>
    <row r="2221">
      <c r="A2221" t="str">
        <v>AutoTable</v>
      </c>
      <c r="D2221" t="str">
        <v>75532-18</v>
      </c>
      <c r="E2221" t="str">
        <v>MONOCOUP 30 MM - MOSAIQUE FILET D'OR</v>
      </c>
      <c r="F2221" t="str">
        <v>OPPORTUNITE</v>
      </c>
      <c r="G2221" t="str">
        <v/>
      </c>
      <c r="H2221" t="str">
        <v>MONOCOUP</v>
      </c>
      <c r="I2221" t="str">
        <v>COMETE</v>
      </c>
      <c r="J2221">
        <v>30</v>
      </c>
      <c r="K2221" t="str">
        <v>MOSAIQUE</v>
      </c>
      <c r="L2221" t="str">
        <v>OR</v>
      </c>
      <c r="M2221" t="str">
        <v>CN</v>
      </c>
      <c r="N2221" t="str">
        <v>F3</v>
      </c>
      <c r="O2221" t="str">
        <v>1.4G</v>
      </c>
      <c r="P2221" t="str">
        <v>1008-F3-69242600</v>
      </c>
      <c r="Q2221">
        <v>0.029</v>
      </c>
      <c r="R2221" t="str">
        <v>2</v>
      </c>
      <c r="S2221">
        <v>25</v>
      </c>
      <c r="T2221" t="str">
        <v>F-00000300</v>
      </c>
      <c r="U2221">
        <v>51</v>
      </c>
      <c r="V2221">
        <v>0.396</v>
      </c>
      <c r="W2221">
        <v>0</v>
      </c>
      <c r="X2221" t="str">
        <v/>
      </c>
    </row>
    <row r="2222">
      <c r="A2222" t="str">
        <v>AutoTable</v>
      </c>
      <c r="D2222" t="str">
        <v>75551-01</v>
      </c>
      <c r="E2222" t="str">
        <v>MONOCOUP Ø50 COMÈTE FRISSON</v>
      </c>
      <c r="F2222" t="str">
        <v>1</v>
      </c>
      <c r="G2222" t="str">
        <v/>
      </c>
      <c r="H2222" t="str">
        <v>MONOCOUP</v>
      </c>
      <c r="I2222" t="str">
        <v>COMETE</v>
      </c>
      <c r="J2222">
        <v>50</v>
      </c>
      <c r="K2222" t="str">
        <v>CREPITANT</v>
      </c>
      <c r="L2222" t="str">
        <v>OR</v>
      </c>
      <c r="M2222" t="str">
        <v>CN</v>
      </c>
      <c r="N2222" t="str">
        <v>F3</v>
      </c>
      <c r="O2222" t="str">
        <v>1.4G</v>
      </c>
      <c r="P2222" t="str">
        <v>1008-F3-69242602</v>
      </c>
      <c r="Q2222">
        <v>0.03</v>
      </c>
      <c r="R2222" t="str">
        <v>2</v>
      </c>
      <c r="S2222">
        <v>25</v>
      </c>
      <c r="T2222" t="str">
        <v>F-00000300</v>
      </c>
      <c r="U2222">
        <v>614</v>
      </c>
      <c r="V2222">
        <v>0.8546</v>
      </c>
      <c r="W2222">
        <v>144</v>
      </c>
      <c r="X2222" t="str">
        <v>https://youtu.be/18LJzZ3Ct5I</v>
      </c>
    </row>
    <row r="2223">
      <c r="A2223" t="str">
        <v>AutoTable</v>
      </c>
      <c r="D2223" t="str">
        <v>75551-09</v>
      </c>
      <c r="E2223" t="str">
        <v>MONOCOUP Ø50 COMÈTE ARGENT</v>
      </c>
      <c r="F2223" t="str">
        <v>1</v>
      </c>
      <c r="G2223" t="str">
        <v/>
      </c>
      <c r="H2223" t="str">
        <v>MONOCOUP</v>
      </c>
      <c r="I2223" t="str">
        <v>COMETE</v>
      </c>
      <c r="J2223">
        <v>50</v>
      </c>
      <c r="K2223" t="str">
        <v>COMETE</v>
      </c>
      <c r="L2223" t="str">
        <v>ARGENT</v>
      </c>
      <c r="M2223" t="str">
        <v>CN</v>
      </c>
      <c r="N2223" t="str">
        <v>F3</v>
      </c>
      <c r="O2223" t="str">
        <v>1.4G</v>
      </c>
      <c r="P2223" t="str">
        <v>1008-F3-69242602</v>
      </c>
      <c r="Q2223">
        <v>0.03</v>
      </c>
      <c r="R2223" t="str">
        <v>2</v>
      </c>
      <c r="S2223">
        <v>25</v>
      </c>
      <c r="T2223" t="str">
        <v>F-00000300</v>
      </c>
      <c r="U2223">
        <v>725</v>
      </c>
      <c r="V2223">
        <v>0.82844</v>
      </c>
      <c r="W2223">
        <v>140</v>
      </c>
      <c r="X2223" t="str">
        <v>https://youtu.be/w-zhVA4de_8</v>
      </c>
    </row>
    <row r="2224">
      <c r="A2224" t="str">
        <v>AutoTable</v>
      </c>
      <c r="D2224" t="str">
        <v>75551-13</v>
      </c>
      <c r="E2224" t="str">
        <v>MONOCOUP Ø50 COMÈTE CLIGNO BLANC</v>
      </c>
      <c r="F2224" t="str">
        <v>1</v>
      </c>
      <c r="G2224" t="str">
        <v/>
      </c>
      <c r="H2224" t="str">
        <v>MONOCOUP</v>
      </c>
      <c r="I2224" t="str">
        <v>COMETE</v>
      </c>
      <c r="J2224">
        <v>50</v>
      </c>
      <c r="K2224" t="str">
        <v>CLIGNO</v>
      </c>
      <c r="L2224" t="str">
        <v>BLANC</v>
      </c>
      <c r="M2224" t="str">
        <v>CN</v>
      </c>
      <c r="N2224" t="str">
        <v>F3</v>
      </c>
      <c r="O2224" t="str">
        <v>1.4G</v>
      </c>
      <c r="P2224" t="str">
        <v>1008-F3-69242602</v>
      </c>
      <c r="Q2224">
        <v>0.03</v>
      </c>
      <c r="R2224" t="str">
        <v>2</v>
      </c>
      <c r="S2224">
        <v>25</v>
      </c>
      <c r="T2224" t="str">
        <v>F-00000300</v>
      </c>
      <c r="U2224">
        <v>413</v>
      </c>
      <c r="V2224">
        <v>0.8621</v>
      </c>
      <c r="W2224">
        <v>209</v>
      </c>
      <c r="X2224" t="str">
        <v>https://youtu.be/x8hjEAtcyw0</v>
      </c>
    </row>
    <row r="2225">
      <c r="A2225" t="str">
        <v>AutoTable</v>
      </c>
      <c r="D2225" t="str">
        <v>75551-18</v>
      </c>
      <c r="E2225" t="str">
        <v>MONOCOUP Ø50 COMÈTE OR</v>
      </c>
      <c r="F2225" t="str">
        <v>1</v>
      </c>
      <c r="G2225" t="str">
        <v/>
      </c>
      <c r="H2225" t="str">
        <v>MONOCOUP</v>
      </c>
      <c r="I2225" t="str">
        <v>COMETE</v>
      </c>
      <c r="J2225">
        <v>50</v>
      </c>
      <c r="K2225" t="str">
        <v>COMETE</v>
      </c>
      <c r="L2225" t="str">
        <v>OR</v>
      </c>
      <c r="M2225" t="str">
        <v>CN</v>
      </c>
      <c r="N2225" t="str">
        <v>F3</v>
      </c>
      <c r="O2225" t="str">
        <v>1.4G</v>
      </c>
      <c r="P2225" t="str">
        <v>1008-F3-69242602</v>
      </c>
      <c r="Q2225">
        <v>0.03</v>
      </c>
      <c r="R2225" t="str">
        <v>2</v>
      </c>
      <c r="S2225">
        <v>25</v>
      </c>
      <c r="T2225" t="str">
        <v>F-00000300</v>
      </c>
      <c r="U2225">
        <v>204</v>
      </c>
      <c r="V2225">
        <v>0.82804</v>
      </c>
      <c r="W2225">
        <v>43</v>
      </c>
      <c r="X2225" t="str">
        <v>https://tinyurl.com/y4l3c6se</v>
      </c>
    </row>
    <row r="2226">
      <c r="A2226" t="str">
        <v>AutoTable</v>
      </c>
      <c r="D2226" t="str">
        <v>43730AQ</v>
      </c>
      <c r="E2226" t="str">
        <v>MONOCOUP 30MM PAF AQUA</v>
      </c>
      <c r="F2226" t="str">
        <v>SPECIFIC</v>
      </c>
      <c r="G2226" t="str">
        <v/>
      </c>
      <c r="H2226" t="str">
        <v>MONOCOUP</v>
      </c>
      <c r="I2226" t="str">
        <v>POT A FEU</v>
      </c>
      <c r="J2226">
        <v>30</v>
      </c>
      <c r="K2226" t="str">
        <v>POT A FEU</v>
      </c>
      <c r="L2226" t="str">
        <v>AQUA</v>
      </c>
      <c r="M2226" t="str">
        <v>EU</v>
      </c>
      <c r="N2226" t="str">
        <v>F4</v>
      </c>
      <c r="O2226" t="str">
        <v>1.4G</v>
      </c>
      <c r="P2226" t="str">
        <v>1008-F4-69246599</v>
      </c>
      <c r="Q2226">
        <v>0.05</v>
      </c>
      <c r="R2226" t="str">
        <v>2</v>
      </c>
      <c r="S2226">
        <v>30</v>
      </c>
      <c r="T2226" t="str">
        <v>F-00000699</v>
      </c>
      <c r="U2226">
        <v>120</v>
      </c>
      <c r="V2226">
        <v>1.6</v>
      </c>
      <c r="W2226">
        <v>44</v>
      </c>
      <c r="X2226" t="str">
        <v/>
      </c>
    </row>
    <row r="2227">
      <c r="A2227" t="str">
        <v>AutoTable</v>
      </c>
      <c r="D2227" t="str">
        <v>43730B</v>
      </c>
      <c r="E2227" t="str">
        <v>MONOCOUP 30MM PAF BLEU</v>
      </c>
      <c r="F2227" t="str">
        <v>SPECIFIC</v>
      </c>
      <c r="G2227" t="str">
        <v/>
      </c>
      <c r="H2227" t="str">
        <v>MONOCOUP</v>
      </c>
      <c r="I2227" t="str">
        <v>POT A FEU</v>
      </c>
      <c r="J2227">
        <v>30</v>
      </c>
      <c r="K2227" t="str">
        <v>POT A FEU</v>
      </c>
      <c r="L2227" t="str">
        <v>BLEU</v>
      </c>
      <c r="M2227" t="str">
        <v>EU</v>
      </c>
      <c r="N2227" t="str">
        <v>F4</v>
      </c>
      <c r="O2227" t="str">
        <v>1.4G</v>
      </c>
      <c r="P2227" t="str">
        <v>1008-F4-69246599</v>
      </c>
      <c r="Q2227">
        <v>0.04</v>
      </c>
      <c r="R2227" t="str">
        <v>2</v>
      </c>
      <c r="S2227">
        <v>30</v>
      </c>
      <c r="T2227" t="str">
        <v>F-00000699</v>
      </c>
      <c r="U2227">
        <v>120</v>
      </c>
      <c r="V2227">
        <v>1.6</v>
      </c>
      <c r="W2227">
        <v>105</v>
      </c>
      <c r="X2227" t="str">
        <v/>
      </c>
    </row>
    <row r="2228">
      <c r="A2228" t="str">
        <v>AutoTable</v>
      </c>
      <c r="D2228" t="str">
        <v>43730CI</v>
      </c>
      <c r="E2228" t="str">
        <v>MONOCOUP Ø30 PAF CITRON</v>
      </c>
      <c r="F2228" t="str">
        <v>1</v>
      </c>
      <c r="G2228" t="str">
        <v/>
      </c>
      <c r="H2228" t="str">
        <v>MONOCOUP</v>
      </c>
      <c r="I2228" t="str">
        <v>POT A FEU</v>
      </c>
      <c r="J2228">
        <v>30</v>
      </c>
      <c r="K2228" t="str">
        <v>POT A FEU</v>
      </c>
      <c r="L2228" t="str">
        <v>CITRON</v>
      </c>
      <c r="M2228" t="str">
        <v>EU</v>
      </c>
      <c r="N2228" t="str">
        <v>F4</v>
      </c>
      <c r="O2228" t="str">
        <v>1.4G</v>
      </c>
      <c r="P2228" t="str">
        <v>1008-F4-69246599</v>
      </c>
      <c r="Q2228">
        <v>0.04</v>
      </c>
      <c r="R2228" t="str">
        <v>2</v>
      </c>
      <c r="S2228">
        <v>30</v>
      </c>
      <c r="T2228" t="str">
        <v>F-00000699</v>
      </c>
      <c r="U2228">
        <v>360</v>
      </c>
      <c r="V2228">
        <v>1.6</v>
      </c>
      <c r="W2228">
        <v>66</v>
      </c>
      <c r="X2228" t="str">
        <v/>
      </c>
    </row>
    <row r="2229">
      <c r="A2229" t="str">
        <v>AutoTable</v>
      </c>
      <c r="D2229" t="str">
        <v>43730O</v>
      </c>
      <c r="E2229" t="str">
        <v>MONOCOUP Ø30 PAF ORANGE</v>
      </c>
      <c r="F2229" t="str">
        <v>1</v>
      </c>
      <c r="G2229" t="str">
        <v/>
      </c>
      <c r="H2229" t="str">
        <v>MONOCOUP</v>
      </c>
      <c r="I2229" t="str">
        <v>POT A FEU</v>
      </c>
      <c r="J2229">
        <v>30</v>
      </c>
      <c r="K2229" t="str">
        <v>POT A FEU</v>
      </c>
      <c r="L2229" t="str">
        <v>ORANGE</v>
      </c>
      <c r="M2229" t="str">
        <v>EU</v>
      </c>
      <c r="N2229" t="str">
        <v>F4</v>
      </c>
      <c r="O2229" t="str">
        <v>1.4G</v>
      </c>
      <c r="P2229" t="str">
        <v>1008-F4-69246599</v>
      </c>
      <c r="Q2229">
        <v>0.04</v>
      </c>
      <c r="R2229" t="str">
        <v>2</v>
      </c>
      <c r="S2229">
        <v>30</v>
      </c>
      <c r="T2229" t="str">
        <v>F-00000699</v>
      </c>
      <c r="U2229">
        <v>360</v>
      </c>
      <c r="V2229">
        <v>1.6</v>
      </c>
      <c r="W2229">
        <v>48</v>
      </c>
      <c r="X2229" t="str">
        <v/>
      </c>
    </row>
    <row r="2230">
      <c r="A2230" t="str">
        <v>AutoTable</v>
      </c>
      <c r="D2230" t="str">
        <v>43730OR</v>
      </c>
      <c r="E2230" t="str">
        <v>MONOCOUP 30MM PAF OR</v>
      </c>
      <c r="F2230" t="str">
        <v>SPECIFIC</v>
      </c>
      <c r="G2230" t="str">
        <v/>
      </c>
      <c r="H2230" t="str">
        <v>MONOCOUP</v>
      </c>
      <c r="I2230" t="str">
        <v>POT A FEU</v>
      </c>
      <c r="J2230">
        <v>30</v>
      </c>
      <c r="K2230" t="str">
        <v>POT A FEU</v>
      </c>
      <c r="L2230" t="str">
        <v>OR</v>
      </c>
      <c r="M2230" t="str">
        <v>EU</v>
      </c>
      <c r="N2230" t="str">
        <v>F4</v>
      </c>
      <c r="O2230" t="str">
        <v>1.3G</v>
      </c>
      <c r="P2230" t="str">
        <v>1008-F4-69246599</v>
      </c>
      <c r="Q2230">
        <v>0.04</v>
      </c>
      <c r="R2230" t="str">
        <v>2</v>
      </c>
      <c r="S2230">
        <v>30</v>
      </c>
      <c r="T2230" t="str">
        <v>F-00000699</v>
      </c>
      <c r="U2230">
        <v>120</v>
      </c>
      <c r="V2230">
        <v>1.6</v>
      </c>
      <c r="W2230">
        <v>120</v>
      </c>
      <c r="X2230" t="str">
        <v/>
      </c>
    </row>
    <row r="2231">
      <c r="A2231" t="str">
        <v>AutoTable</v>
      </c>
      <c r="D2231" t="str">
        <v>43730PA</v>
      </c>
      <c r="E2231" t="str">
        <v>MONOCOUP 30MM PAF CLIGNO ARGENT</v>
      </c>
      <c r="F2231" t="str">
        <v>SPECIFIC</v>
      </c>
      <c r="G2231" t="str">
        <v/>
      </c>
      <c r="H2231" t="str">
        <v>MONOCOUP</v>
      </c>
      <c r="I2231" t="str">
        <v>POT A FEU</v>
      </c>
      <c r="J2231">
        <v>30</v>
      </c>
      <c r="K2231" t="str">
        <v>POT A FEU</v>
      </c>
      <c r="L2231" t="str">
        <v>ARGENT</v>
      </c>
      <c r="M2231" t="str">
        <v>EU</v>
      </c>
      <c r="N2231" t="str">
        <v>F4</v>
      </c>
      <c r="O2231" t="str">
        <v>1.4G</v>
      </c>
      <c r="P2231" t="str">
        <v>1008-F4-69246599</v>
      </c>
      <c r="Q2231">
        <v>0.04</v>
      </c>
      <c r="R2231" t="str">
        <v>2</v>
      </c>
      <c r="S2231">
        <v>30</v>
      </c>
      <c r="T2231" t="str">
        <v>F-00000699</v>
      </c>
      <c r="U2231">
        <v>120</v>
      </c>
      <c r="V2231">
        <v>1.6</v>
      </c>
      <c r="W2231">
        <v>120</v>
      </c>
      <c r="X2231" t="str">
        <v/>
      </c>
    </row>
    <row r="2232">
      <c r="A2232" t="str">
        <v>AutoTable</v>
      </c>
      <c r="D2232" t="str">
        <v>43730R</v>
      </c>
      <c r="E2232" t="str">
        <v>MONOCOUP 30MM PAF ROUGE</v>
      </c>
      <c r="F2232" t="str">
        <v>SPECIFIC</v>
      </c>
      <c r="G2232" t="str">
        <v/>
      </c>
      <c r="H2232" t="str">
        <v>MONOCOUP</v>
      </c>
      <c r="I2232" t="str">
        <v>POT A FEU</v>
      </c>
      <c r="J2232">
        <v>30</v>
      </c>
      <c r="K2232" t="str">
        <v>POT A FEU</v>
      </c>
      <c r="L2232" t="str">
        <v>ROUGE</v>
      </c>
      <c r="M2232" t="str">
        <v>EU</v>
      </c>
      <c r="N2232" t="str">
        <v>F4</v>
      </c>
      <c r="O2232" t="str">
        <v>1.4G</v>
      </c>
      <c r="P2232" t="str">
        <v>1008-F4-692446599</v>
      </c>
      <c r="Q2232">
        <v>0.04</v>
      </c>
      <c r="R2232" t="str">
        <v>2</v>
      </c>
      <c r="S2232">
        <v>30</v>
      </c>
      <c r="T2232" t="str">
        <v>F-00000699</v>
      </c>
      <c r="U2232">
        <v>192</v>
      </c>
      <c r="V2232">
        <v>1.6</v>
      </c>
      <c r="W2232">
        <v>192</v>
      </c>
      <c r="X2232" t="str">
        <v/>
      </c>
    </row>
    <row r="2233">
      <c r="A2233" t="str">
        <v>AutoTable</v>
      </c>
      <c r="D2233" t="str">
        <v>43730RO</v>
      </c>
      <c r="E2233" t="str">
        <v>MONOCOUP 30MM PAF ROSE</v>
      </c>
      <c r="F2233" t="str">
        <v>SPECIFIC</v>
      </c>
      <c r="G2233" t="str">
        <v/>
      </c>
      <c r="H2233" t="str">
        <v>MONOCOUP</v>
      </c>
      <c r="I2233" t="str">
        <v>POT A FEU</v>
      </c>
      <c r="J2233">
        <v>30</v>
      </c>
      <c r="K2233" t="str">
        <v>POT A FEU</v>
      </c>
      <c r="L2233" t="str">
        <v>ROSE</v>
      </c>
      <c r="M2233" t="str">
        <v>EU</v>
      </c>
      <c r="N2233" t="str">
        <v>F4</v>
      </c>
      <c r="O2233" t="str">
        <v>1.4G</v>
      </c>
      <c r="P2233" t="str">
        <v>1008-F4-69246599</v>
      </c>
      <c r="Q2233">
        <v>0.04</v>
      </c>
      <c r="R2233" t="str">
        <v>2</v>
      </c>
      <c r="S2233">
        <v>30</v>
      </c>
      <c r="T2233" t="str">
        <v>F-00000699</v>
      </c>
      <c r="U2233">
        <v>120</v>
      </c>
      <c r="V2233">
        <v>1.6</v>
      </c>
      <c r="W2233">
        <v>72</v>
      </c>
      <c r="X2233" t="str">
        <v/>
      </c>
    </row>
    <row r="2234">
      <c r="A2234" t="str">
        <v>AutoTable</v>
      </c>
      <c r="D2234" t="str">
        <v>43730T</v>
      </c>
      <c r="E2234" t="str">
        <v>MONOCOUP 30MM PAF TURQUOISE</v>
      </c>
      <c r="F2234" t="str">
        <v>SPECIFIC</v>
      </c>
      <c r="G2234" t="str">
        <v/>
      </c>
      <c r="H2234" t="str">
        <v>MONOCOUP</v>
      </c>
      <c r="I2234" t="str">
        <v>POT A FEU</v>
      </c>
      <c r="J2234">
        <v>30</v>
      </c>
      <c r="K2234" t="str">
        <v>POT A FEU</v>
      </c>
      <c r="L2234" t="str">
        <v>BLEU</v>
      </c>
      <c r="M2234" t="str">
        <v>EU</v>
      </c>
      <c r="N2234" t="str">
        <v>K4</v>
      </c>
      <c r="O2234" t="str">
        <v>1.4G</v>
      </c>
      <c r="P2234" t="str">
        <v>1008-F4-69246599</v>
      </c>
      <c r="Q2234">
        <v>5.4</v>
      </c>
      <c r="R2234" t="str">
        <v>2</v>
      </c>
      <c r="S2234">
        <v>30</v>
      </c>
      <c r="T2234" t="str">
        <v>F-00000699</v>
      </c>
      <c r="U2234">
        <v>120</v>
      </c>
      <c r="V2234">
        <v>1.6</v>
      </c>
      <c r="W2234">
        <v>82</v>
      </c>
      <c r="X2234" t="str">
        <v/>
      </c>
    </row>
    <row r="2235">
      <c r="A2235" t="str">
        <v>AutoTable</v>
      </c>
      <c r="D2235" t="str">
        <v>43730VI</v>
      </c>
      <c r="E2235" t="str">
        <v>MONOCOUP 30MM PAF VIOLET</v>
      </c>
      <c r="F2235" t="str">
        <v>SPECIFIC</v>
      </c>
      <c r="G2235" t="str">
        <v/>
      </c>
      <c r="H2235" t="str">
        <v>MONOCOUP</v>
      </c>
      <c r="I2235" t="str">
        <v>POT A FEU</v>
      </c>
      <c r="J2235">
        <v>30</v>
      </c>
      <c r="K2235" t="str">
        <v>POT A FEU</v>
      </c>
      <c r="L2235" t="str">
        <v>VIOLET</v>
      </c>
      <c r="M2235" t="str">
        <v>EU</v>
      </c>
      <c r="N2235" t="str">
        <v>F4</v>
      </c>
      <c r="O2235" t="str">
        <v>1.4G</v>
      </c>
      <c r="P2235" t="str">
        <v>1008-F4-69246599</v>
      </c>
      <c r="Q2235">
        <v>0.04</v>
      </c>
      <c r="R2235" t="str">
        <v>2</v>
      </c>
      <c r="S2235">
        <v>30</v>
      </c>
      <c r="T2235" t="str">
        <v>F-00000699</v>
      </c>
      <c r="U2235">
        <v>120</v>
      </c>
      <c r="V2235">
        <v>1.6</v>
      </c>
      <c r="W2235">
        <v>53</v>
      </c>
      <c r="X2235" t="str">
        <v/>
      </c>
    </row>
    <row r="2236">
      <c r="A2236" t="str">
        <v>AutoTable</v>
      </c>
      <c r="D2236" t="str">
        <v>43945MA/B/VE</v>
      </c>
      <c r="E2236" t="str">
        <v>MONOCOUP Ø45  PAF MAGENTA À BLEU À VERT</v>
      </c>
      <c r="F2236" t="str">
        <v>1</v>
      </c>
      <c r="G2236" t="str">
        <v/>
      </c>
      <c r="H2236" t="str">
        <v>MONOCOUP</v>
      </c>
      <c r="I2236" t="str">
        <v>POT A FEU</v>
      </c>
      <c r="J2236">
        <v>45</v>
      </c>
      <c r="K2236" t="str">
        <v>CHANGEMENT</v>
      </c>
      <c r="L2236" t="str">
        <v>MULTICOLORE</v>
      </c>
      <c r="M2236" t="str">
        <v>EU</v>
      </c>
      <c r="N2236" t="str">
        <v>F4</v>
      </c>
      <c r="O2236" t="str">
        <v>1.3G</v>
      </c>
      <c r="P2236" t="str">
        <v>1008-F4-692246592</v>
      </c>
      <c r="Q2236">
        <v>0.09</v>
      </c>
      <c r="R2236" t="str">
        <v>2</v>
      </c>
      <c r="S2236">
        <v>45</v>
      </c>
      <c r="T2236" t="str">
        <v>F-00000699</v>
      </c>
      <c r="U2236">
        <v>644</v>
      </c>
      <c r="V2236">
        <v>4.37</v>
      </c>
      <c r="W2236">
        <v>0</v>
      </c>
      <c r="X2236" t="str">
        <v>https://youtu.be/Ws2DyFsFww8</v>
      </c>
    </row>
    <row r="2237">
      <c r="A2237" t="str">
        <v>AutoTable</v>
      </c>
      <c r="D2237" t="str">
        <v>75020PO</v>
      </c>
      <c r="E2237" t="str">
        <v>MONOCOUP Ø20 PAF PAILLETTES OR</v>
      </c>
      <c r="F2237" t="str">
        <v>1</v>
      </c>
      <c r="G2237" t="str">
        <v/>
      </c>
      <c r="H2237" t="str">
        <v>MONOCOUP</v>
      </c>
      <c r="I2237" t="str">
        <v>POT A FEU</v>
      </c>
      <c r="J2237">
        <v>20</v>
      </c>
      <c r="K2237" t="str">
        <v>CLIGNO</v>
      </c>
      <c r="L2237" t="str">
        <v>OR</v>
      </c>
      <c r="M2237" t="str">
        <v>EU</v>
      </c>
      <c r="N2237" t="str">
        <v>T2</v>
      </c>
      <c r="O2237" t="str">
        <v>1.4G</v>
      </c>
      <c r="P2237" t="str">
        <v>1395-T2-0542</v>
      </c>
      <c r="Q2237">
        <v>0.014</v>
      </c>
      <c r="R2237" t="str">
        <v>2</v>
      </c>
      <c r="S2237">
        <v>25</v>
      </c>
      <c r="T2237" t="str">
        <v>F-00000317</v>
      </c>
      <c r="U2237">
        <v>338</v>
      </c>
      <c r="V2237">
        <v>1.95</v>
      </c>
      <c r="W2237">
        <v>0</v>
      </c>
      <c r="X2237" t="str">
        <v>https://youtu.be/JnEksKgDia4</v>
      </c>
    </row>
    <row r="2238">
      <c r="A2238" t="str">
        <v>AutoTable</v>
      </c>
      <c r="D2238" t="str">
        <v>75020TB</v>
      </c>
      <c r="E2238" t="str">
        <v>MONOCOUP Ø20 PAPILLON ARGENT</v>
      </c>
      <c r="F2238" t="str">
        <v>1</v>
      </c>
      <c r="G2238" t="str">
        <v/>
      </c>
      <c r="H2238" t="str">
        <v>MONOCOUP</v>
      </c>
      <c r="I2238" t="str">
        <v>POT A FEU</v>
      </c>
      <c r="J2238">
        <v>20</v>
      </c>
      <c r="K2238" t="str">
        <v>SERPENTEAUX</v>
      </c>
      <c r="L2238" t="str">
        <v>ARGENT</v>
      </c>
      <c r="M2238" t="str">
        <v>EU</v>
      </c>
      <c r="N2238" t="str">
        <v>T2</v>
      </c>
      <c r="O2238" t="str">
        <v>1.4G</v>
      </c>
      <c r="P2238" t="str">
        <v>1395-T2-0576</v>
      </c>
      <c r="Q2238">
        <v>0.0095</v>
      </c>
      <c r="R2238" t="str">
        <v>2</v>
      </c>
      <c r="S2238">
        <v>30</v>
      </c>
      <c r="T2238" t="str">
        <v>F-00000317</v>
      </c>
      <c r="U2238">
        <v>459</v>
      </c>
      <c r="V2238">
        <v>2.13</v>
      </c>
      <c r="W2238">
        <v>0</v>
      </c>
      <c r="X2238" t="str">
        <v>https://youtu.be/AkSpzE-9SOo</v>
      </c>
    </row>
    <row r="2239">
      <c r="A2239" t="str">
        <v>AutoTable</v>
      </c>
      <c r="D2239" t="str">
        <v>75020VI</v>
      </c>
      <c r="E2239" t="str">
        <v>MONOCOUP Ø20 PAF VIOLET</v>
      </c>
      <c r="F2239" t="str">
        <v>1</v>
      </c>
      <c r="G2239" t="str">
        <v/>
      </c>
      <c r="H2239" t="str">
        <v>MONOCOUP</v>
      </c>
      <c r="I2239" t="str">
        <v>POT A FEU</v>
      </c>
      <c r="J2239">
        <v>20</v>
      </c>
      <c r="K2239" t="str">
        <v>POT A FEU</v>
      </c>
      <c r="L2239" t="str">
        <v>VIOLET</v>
      </c>
      <c r="M2239" t="str">
        <v>EU</v>
      </c>
      <c r="N2239" t="str">
        <v>T2</v>
      </c>
      <c r="O2239" t="str">
        <v>1.4G</v>
      </c>
      <c r="P2239" t="str">
        <v>1395-T2-0542</v>
      </c>
      <c r="Q2239">
        <v>0.014</v>
      </c>
      <c r="R2239" t="str">
        <v>2</v>
      </c>
      <c r="S2239">
        <v>25</v>
      </c>
      <c r="T2239" t="str">
        <v>F-00000317</v>
      </c>
      <c r="U2239">
        <v>390</v>
      </c>
      <c r="V2239">
        <v>2.18</v>
      </c>
      <c r="W2239">
        <v>0</v>
      </c>
      <c r="X2239" t="str">
        <v>https://tinyurl.com/y5efvex9</v>
      </c>
    </row>
    <row r="2240">
      <c r="A2240" t="str">
        <v>AutoTable</v>
      </c>
      <c r="D2240" t="str">
        <v>75030GFA</v>
      </c>
      <c r="E2240" t="str">
        <v>MONOCOUP Ø30 FLASH BLANC</v>
      </c>
      <c r="F2240" t="str">
        <v>1</v>
      </c>
      <c r="G2240" t="str">
        <v/>
      </c>
      <c r="H2240" t="str">
        <v>MONOCOUP</v>
      </c>
      <c r="I2240" t="str">
        <v>POT A FEU</v>
      </c>
      <c r="J2240">
        <v>30</v>
      </c>
      <c r="K2240" t="str">
        <v>DETONATION</v>
      </c>
      <c r="L2240" t="str">
        <v>BLANC</v>
      </c>
      <c r="M2240" t="str">
        <v>EU</v>
      </c>
      <c r="N2240" t="str">
        <v>T2</v>
      </c>
      <c r="O2240" t="str">
        <v>1.4G</v>
      </c>
      <c r="P2240" t="str">
        <v>1395-T2-0546/2013</v>
      </c>
      <c r="Q2240">
        <v>0.007</v>
      </c>
      <c r="R2240" t="str">
        <v>2</v>
      </c>
      <c r="S2240">
        <v>8</v>
      </c>
      <c r="T2240" t="str">
        <v>F-00000317</v>
      </c>
      <c r="U2240">
        <v>551</v>
      </c>
      <c r="V2240">
        <v>1.86</v>
      </c>
      <c r="W2240">
        <v>0</v>
      </c>
      <c r="X2240" t="str">
        <v>https://tinyurl.com/y6ngfqyy</v>
      </c>
    </row>
    <row r="2241">
      <c r="A2241" t="str">
        <v>AutoTable</v>
      </c>
      <c r="D2241" t="str">
        <v>75045AWR</v>
      </c>
      <c r="E2241" t="str">
        <v>MONOCOUP 45 MM PAF ARGENT RONFLEMENT ROUGE</v>
      </c>
      <c r="F2241" t="str">
        <v>ANCIENNES REFS</v>
      </c>
      <c r="G2241" t="str">
        <v/>
      </c>
      <c r="H2241" t="str">
        <v>MONOCOUP</v>
      </c>
      <c r="I2241" t="str">
        <v>POT A FEU</v>
      </c>
      <c r="J2241">
        <v>45</v>
      </c>
      <c r="K2241" t="str">
        <v>POT A FEU</v>
      </c>
      <c r="L2241" t="str">
        <v>ROUGE</v>
      </c>
      <c r="M2241" t="str">
        <v>EU</v>
      </c>
      <c r="N2241" t="str">
        <v>F4</v>
      </c>
      <c r="O2241" t="str">
        <v>1.4G</v>
      </c>
      <c r="P2241" t="str">
        <v>1395-F4-0549</v>
      </c>
      <c r="Q2241">
        <v>0.096</v>
      </c>
      <c r="R2241" t="str">
        <v>3</v>
      </c>
      <c r="S2241">
        <v>50</v>
      </c>
      <c r="T2241" t="str">
        <v>F-00000317</v>
      </c>
      <c r="U2241">
        <v>0</v>
      </c>
      <c r="V2241">
        <v>5.2</v>
      </c>
      <c r="W2241">
        <v>0</v>
      </c>
      <c r="X2241" t="str">
        <v/>
      </c>
    </row>
    <row r="2242">
      <c r="A2242" t="str">
        <v>AutoTable</v>
      </c>
      <c r="D2242" t="str">
        <v>75045POWV</v>
      </c>
      <c r="E2242" t="str">
        <v>MONOCOUP 45 MM PAF PAILLETE OR RONFLEMENT VERT</v>
      </c>
      <c r="F2242" t="str">
        <v>ANCIENNES REFS</v>
      </c>
      <c r="G2242" t="str">
        <v/>
      </c>
      <c r="H2242" t="str">
        <v>MONOCOUP</v>
      </c>
      <c r="I2242" t="str">
        <v>POT A FEU</v>
      </c>
      <c r="J2242">
        <v>45</v>
      </c>
      <c r="K2242" t="str">
        <v>POT A FEU</v>
      </c>
      <c r="L2242" t="str">
        <v>VERT</v>
      </c>
      <c r="M2242" t="str">
        <v>EU</v>
      </c>
      <c r="N2242" t="str">
        <v>F4</v>
      </c>
      <c r="O2242" t="str">
        <v>1.4G</v>
      </c>
      <c r="P2242" t="str">
        <v>1395-F4-0549</v>
      </c>
      <c r="Q2242">
        <v>0.096</v>
      </c>
      <c r="R2242" t="str">
        <v>3</v>
      </c>
      <c r="S2242">
        <v>50</v>
      </c>
      <c r="T2242" t="str">
        <v>F-00000317</v>
      </c>
      <c r="U2242">
        <v>0</v>
      </c>
      <c r="V2242">
        <v>5.36</v>
      </c>
      <c r="W2242">
        <v>0</v>
      </c>
      <c r="X2242" t="str">
        <v/>
      </c>
    </row>
    <row r="2243">
      <c r="A2243" t="str">
        <v>AutoTable</v>
      </c>
      <c r="D2243" t="str">
        <v>75533-01</v>
      </c>
      <c r="E2243" t="str">
        <v>MONOCOUP Ø30 PAF FRISSON BLANC</v>
      </c>
      <c r="F2243" t="str">
        <v>1</v>
      </c>
      <c r="G2243" t="str">
        <v/>
      </c>
      <c r="H2243" t="str">
        <v>MONOCOUP</v>
      </c>
      <c r="I2243" t="str">
        <v>POT A FEU</v>
      </c>
      <c r="J2243">
        <v>30</v>
      </c>
      <c r="K2243" t="str">
        <v>CREPITANT</v>
      </c>
      <c r="L2243" t="str">
        <v>ARGENT</v>
      </c>
      <c r="M2243" t="str">
        <v>CN</v>
      </c>
      <c r="N2243" t="str">
        <v>F2</v>
      </c>
      <c r="O2243" t="str">
        <v>1.4G</v>
      </c>
      <c r="P2243" t="str">
        <v>1008-F2-69242499</v>
      </c>
      <c r="Q2243">
        <v>0.018</v>
      </c>
      <c r="R2243" t="str">
        <v>2</v>
      </c>
      <c r="S2243">
        <v>8</v>
      </c>
      <c r="T2243" t="str">
        <v>F-00000300</v>
      </c>
      <c r="U2243">
        <v>2354</v>
      </c>
      <c r="V2243">
        <v>0.41422</v>
      </c>
      <c r="W2243">
        <v>90</v>
      </c>
      <c r="X2243" t="str">
        <v>https://tinyurl.com/y23zmvln</v>
      </c>
    </row>
    <row r="2244">
      <c r="A2244" t="str">
        <v>AutoTable</v>
      </c>
      <c r="D2244" t="str">
        <v>75533-02</v>
      </c>
      <c r="E2244" t="str">
        <v>MONOCOUP Ø30 PAF BLEU</v>
      </c>
      <c r="F2244" t="str">
        <v>1</v>
      </c>
      <c r="G2244" t="str">
        <v/>
      </c>
      <c r="H2244" t="str">
        <v>MONOCOUP</v>
      </c>
      <c r="I2244" t="str">
        <v>POT A FEU</v>
      </c>
      <c r="J2244">
        <v>30</v>
      </c>
      <c r="K2244" t="str">
        <v>POT A FEU</v>
      </c>
      <c r="L2244" t="str">
        <v>BLEU</v>
      </c>
      <c r="M2244" t="str">
        <v>CN</v>
      </c>
      <c r="N2244" t="str">
        <v>F2</v>
      </c>
      <c r="O2244" t="str">
        <v>1.4G</v>
      </c>
      <c r="P2244" t="str">
        <v>1008-F2-69242499</v>
      </c>
      <c r="Q2244">
        <v>0.018</v>
      </c>
      <c r="R2244" t="str">
        <v>2</v>
      </c>
      <c r="S2244">
        <v>8</v>
      </c>
      <c r="T2244" t="str">
        <v>F-00000300</v>
      </c>
      <c r="U2244">
        <v>1639</v>
      </c>
      <c r="V2244">
        <v>0.43667</v>
      </c>
      <c r="W2244">
        <v>3</v>
      </c>
      <c r="X2244" t="str">
        <v>https://tinyurl.com/y5rndrpw</v>
      </c>
    </row>
    <row r="2245">
      <c r="A2245" t="str">
        <v>AutoTable</v>
      </c>
      <c r="D2245" t="str">
        <v>75533-05</v>
      </c>
      <c r="E2245" t="str">
        <v>MONOCOUP Ø30 PAF VERT</v>
      </c>
      <c r="F2245" t="str">
        <v>1</v>
      </c>
      <c r="G2245" t="str">
        <v>2020</v>
      </c>
      <c r="H2245" t="str">
        <v>MONOCOUP</v>
      </c>
      <c r="I2245" t="str">
        <v>POT A FEU</v>
      </c>
      <c r="J2245">
        <v>30</v>
      </c>
      <c r="K2245" t="str">
        <v>POT A FEU</v>
      </c>
      <c r="L2245" t="str">
        <v>VERT</v>
      </c>
      <c r="M2245" t="str">
        <v>CN</v>
      </c>
      <c r="N2245" t="str">
        <v>F2</v>
      </c>
      <c r="O2245" t="str">
        <v>1.4G</v>
      </c>
      <c r="P2245" t="str">
        <v>1008-F2-69242499</v>
      </c>
      <c r="Q2245">
        <v>0.018</v>
      </c>
      <c r="R2245" t="str">
        <v>2</v>
      </c>
      <c r="S2245">
        <v>8</v>
      </c>
      <c r="T2245" t="str">
        <v>F-00000300</v>
      </c>
      <c r="U2245">
        <v>1000</v>
      </c>
      <c r="V2245">
        <v>0.41423</v>
      </c>
      <c r="W2245">
        <v>3</v>
      </c>
      <c r="X2245" t="str">
        <v/>
      </c>
    </row>
    <row r="2246">
      <c r="A2246" t="str">
        <v>AutoTable</v>
      </c>
      <c r="D2246" t="str">
        <v>75533-06</v>
      </c>
      <c r="E2246" t="str">
        <v>MONOCOUP Ø30 PAF ROUGE</v>
      </c>
      <c r="F2246" t="str">
        <v>1</v>
      </c>
      <c r="G2246" t="str">
        <v/>
      </c>
      <c r="H2246" t="str">
        <v>MONOCOUP</v>
      </c>
      <c r="I2246" t="str">
        <v>POT A FEU</v>
      </c>
      <c r="J2246">
        <v>30</v>
      </c>
      <c r="K2246" t="str">
        <v>POT A FEU</v>
      </c>
      <c r="L2246" t="str">
        <v>ROUGE</v>
      </c>
      <c r="M2246" t="str">
        <v>CN</v>
      </c>
      <c r="N2246" t="str">
        <v>F2</v>
      </c>
      <c r="O2246" t="str">
        <v>1.4G</v>
      </c>
      <c r="P2246" t="str">
        <v>1008-F2-69242499</v>
      </c>
      <c r="Q2246">
        <v>0.018</v>
      </c>
      <c r="R2246" t="str">
        <v>2</v>
      </c>
      <c r="S2246">
        <v>8</v>
      </c>
      <c r="T2246" t="str">
        <v>F-00000300</v>
      </c>
      <c r="U2246">
        <v>1062</v>
      </c>
      <c r="V2246">
        <v>0.42</v>
      </c>
      <c r="W2246">
        <v>3</v>
      </c>
      <c r="X2246" t="str">
        <v>https://tinyurl.com/y3cemel2</v>
      </c>
    </row>
    <row r="2247">
      <c r="A2247" t="str">
        <v>AutoTable</v>
      </c>
      <c r="D2247" t="str">
        <v>75533-09</v>
      </c>
      <c r="E2247" t="str">
        <v>MONOCOUP Ø30 PAF BLANC</v>
      </c>
      <c r="F2247" t="str">
        <v>1</v>
      </c>
      <c r="G2247" t="str">
        <v/>
      </c>
      <c r="H2247" t="str">
        <v>MONOCOUP</v>
      </c>
      <c r="I2247" t="str">
        <v>POT A FEU</v>
      </c>
      <c r="J2247">
        <v>30</v>
      </c>
      <c r="K2247" t="str">
        <v>POT A FEU</v>
      </c>
      <c r="L2247" t="str">
        <v>BLANC</v>
      </c>
      <c r="M2247" t="str">
        <v>CN</v>
      </c>
      <c r="N2247" t="str">
        <v>F2</v>
      </c>
      <c r="O2247" t="str">
        <v>1.4G</v>
      </c>
      <c r="P2247" t="str">
        <v>1008-F2-69242499</v>
      </c>
      <c r="Q2247">
        <v>0.018</v>
      </c>
      <c r="R2247" t="str">
        <v>2</v>
      </c>
      <c r="S2247">
        <v>8</v>
      </c>
      <c r="T2247" t="str">
        <v>F-00000300</v>
      </c>
      <c r="U2247">
        <v>1333</v>
      </c>
      <c r="V2247">
        <v>0.41422</v>
      </c>
      <c r="W2247">
        <v>43</v>
      </c>
      <c r="X2247" t="str">
        <v>https://youtu.be/2xpFh3czM4o</v>
      </c>
    </row>
    <row r="2248">
      <c r="A2248" t="str">
        <v>AutoTable</v>
      </c>
      <c r="D2248" t="str">
        <v>75533-10</v>
      </c>
      <c r="E2248" t="str">
        <v>MONOCOUP Ø30 PAF VIOLET</v>
      </c>
      <c r="F2248" t="str">
        <v>1</v>
      </c>
      <c r="G2248" t="str">
        <v/>
      </c>
      <c r="H2248" t="str">
        <v>MONOCOUP</v>
      </c>
      <c r="I2248" t="str">
        <v>POT A FEU</v>
      </c>
      <c r="J2248">
        <v>30</v>
      </c>
      <c r="K2248" t="str">
        <v>POT A FEU</v>
      </c>
      <c r="L2248" t="str">
        <v>VIOLET</v>
      </c>
      <c r="M2248" t="str">
        <v>CN</v>
      </c>
      <c r="N2248" t="str">
        <v>F2</v>
      </c>
      <c r="O2248" t="str">
        <v>1.4G</v>
      </c>
      <c r="P2248" t="str">
        <v>1008-F2-69242499</v>
      </c>
      <c r="Q2248">
        <v>0.018</v>
      </c>
      <c r="R2248" t="str">
        <v>2</v>
      </c>
      <c r="S2248">
        <v>8</v>
      </c>
      <c r="T2248" t="str">
        <v>F-00000300</v>
      </c>
      <c r="U2248">
        <v>1132</v>
      </c>
      <c r="V2248">
        <v>0.46</v>
      </c>
      <c r="W2248">
        <v>37</v>
      </c>
      <c r="X2248" t="str">
        <v>https://youtu.be/iqK-j4ncqMk</v>
      </c>
    </row>
    <row r="2249">
      <c r="A2249" t="str">
        <v>AutoTable</v>
      </c>
      <c r="D2249" t="str">
        <v>75533-19</v>
      </c>
      <c r="E2249" t="str">
        <v>MONOCOUP Ø30 PAF FILET D'OR</v>
      </c>
      <c r="F2249" t="str">
        <v>1</v>
      </c>
      <c r="G2249" t="str">
        <v/>
      </c>
      <c r="H2249" t="str">
        <v>MONOCOUP</v>
      </c>
      <c r="I2249" t="str">
        <v>POT A FEU</v>
      </c>
      <c r="J2249">
        <v>30</v>
      </c>
      <c r="K2249" t="str">
        <v>PLEUREUR</v>
      </c>
      <c r="L2249" t="str">
        <v>KAMURO</v>
      </c>
      <c r="M2249" t="str">
        <v>CN</v>
      </c>
      <c r="N2249" t="str">
        <v>F2</v>
      </c>
      <c r="O2249" t="str">
        <v>1.4G</v>
      </c>
      <c r="P2249" t="str">
        <v>1008-F2-69242499</v>
      </c>
      <c r="Q2249">
        <v>0.018</v>
      </c>
      <c r="R2249" t="str">
        <v>2</v>
      </c>
      <c r="S2249">
        <v>8</v>
      </c>
      <c r="T2249" t="str">
        <v>F-00000300</v>
      </c>
      <c r="U2249">
        <v>2578</v>
      </c>
      <c r="V2249">
        <v>0.42</v>
      </c>
      <c r="W2249">
        <v>0</v>
      </c>
      <c r="X2249" t="str">
        <v>https://youtu.be/0-PLxi1_HW8</v>
      </c>
    </row>
    <row r="2250">
      <c r="A2250" t="str">
        <v>AutoTable</v>
      </c>
      <c r="D2250" t="str">
        <v>75533-20</v>
      </c>
      <c r="E2250" t="str">
        <v>MONOCOUP Ø30 PAF ROSE</v>
      </c>
      <c r="F2250" t="str">
        <v>1</v>
      </c>
      <c r="G2250" t="str">
        <v/>
      </c>
      <c r="H2250" t="str">
        <v>MONOCOUP</v>
      </c>
      <c r="I2250" t="str">
        <v>POT A FEU</v>
      </c>
      <c r="J2250">
        <v>30</v>
      </c>
      <c r="K2250" t="str">
        <v>POT A FEU</v>
      </c>
      <c r="L2250" t="str">
        <v>ROSE</v>
      </c>
      <c r="M2250" t="str">
        <v>CN</v>
      </c>
      <c r="N2250" t="str">
        <v>F2</v>
      </c>
      <c r="O2250" t="str">
        <v>1.4G</v>
      </c>
      <c r="P2250" t="str">
        <v>1008-F2-69242499</v>
      </c>
      <c r="Q2250">
        <v>0.018</v>
      </c>
      <c r="R2250" t="str">
        <v>2</v>
      </c>
      <c r="S2250">
        <v>8</v>
      </c>
      <c r="T2250" t="str">
        <v>F-00000300</v>
      </c>
      <c r="U2250">
        <v>906</v>
      </c>
      <c r="V2250">
        <v>0.47376</v>
      </c>
      <c r="W2250">
        <v>0</v>
      </c>
      <c r="X2250" t="str">
        <v>https://youtu.be/vPSAoilEZAg</v>
      </c>
    </row>
    <row r="2251">
      <c r="A2251" t="str">
        <v>AutoTable</v>
      </c>
      <c r="D2251" t="str">
        <v>75549-60</v>
      </c>
      <c r="E2251" t="str">
        <v>MONOCOUP Ø50 PAF BLANC + DÉTO</v>
      </c>
      <c r="F2251" t="str">
        <v>1</v>
      </c>
      <c r="G2251" t="str">
        <v>2020</v>
      </c>
      <c r="H2251" t="str">
        <v>MONOCOUP</v>
      </c>
      <c r="I2251" t="str">
        <v>POT A FEU</v>
      </c>
      <c r="J2251">
        <v>50</v>
      </c>
      <c r="K2251" t="str">
        <v>DETONATION</v>
      </c>
      <c r="L2251" t="str">
        <v>BLANC</v>
      </c>
      <c r="M2251" t="str">
        <v>CN</v>
      </c>
      <c r="N2251" t="str">
        <v>F4</v>
      </c>
      <c r="O2251" t="str">
        <v>1.3G</v>
      </c>
      <c r="P2251" t="str">
        <v>2806-F4-001468</v>
      </c>
      <c r="Q2251">
        <v>0.05</v>
      </c>
      <c r="R2251" t="str">
        <v>2</v>
      </c>
      <c r="S2251">
        <v>50</v>
      </c>
      <c r="T2251" t="str">
        <v>F-00000300</v>
      </c>
      <c r="U2251">
        <v>0</v>
      </c>
      <c r="V2251">
        <v>0.8621</v>
      </c>
      <c r="W2251">
        <v>0</v>
      </c>
      <c r="X2251" t="str">
        <v/>
      </c>
    </row>
    <row r="2252">
      <c r="A2252" t="str">
        <v>AutoTable</v>
      </c>
      <c r="D2252" t="str">
        <v>75552-01</v>
      </c>
      <c r="E2252" t="str">
        <v>MONOCOUP Ø50 PAF 4 COMÈTES MOSAÏQUE FRISSON BLC</v>
      </c>
      <c r="F2252" t="str">
        <v>1</v>
      </c>
      <c r="G2252" t="str">
        <v/>
      </c>
      <c r="H2252" t="str">
        <v>MONOCOUP</v>
      </c>
      <c r="I2252" t="str">
        <v>POT A FEU</v>
      </c>
      <c r="J2252">
        <v>50</v>
      </c>
      <c r="K2252" t="str">
        <v>CREPITANT</v>
      </c>
      <c r="L2252" t="str">
        <v>ARGENT</v>
      </c>
      <c r="M2252" t="str">
        <v>CN</v>
      </c>
      <c r="N2252" t="str">
        <v>F2</v>
      </c>
      <c r="O2252" t="str">
        <v>1.4G</v>
      </c>
      <c r="P2252" t="str">
        <v>1008-F2-69242498</v>
      </c>
      <c r="Q2252">
        <v>0.045</v>
      </c>
      <c r="R2252" t="str">
        <v>2</v>
      </c>
      <c r="S2252">
        <v>8</v>
      </c>
      <c r="T2252" t="str">
        <v>F-00000300</v>
      </c>
      <c r="U2252">
        <v>392</v>
      </c>
      <c r="V2252">
        <v>0.86213</v>
      </c>
      <c r="W2252">
        <v>111</v>
      </c>
      <c r="X2252" t="str">
        <v>https://tinyurl.com/yxknjs7n</v>
      </c>
    </row>
    <row r="2253">
      <c r="A2253" t="str">
        <v>AutoTable</v>
      </c>
      <c r="D2253" t="str">
        <v>75552-10</v>
      </c>
      <c r="E2253" t="str">
        <v>MONOCOUP Ø50 PAF 4 COMÈTES MOSAÏQUE VIOLETTE</v>
      </c>
      <c r="F2253" t="str">
        <v>1</v>
      </c>
      <c r="G2253" t="str">
        <v/>
      </c>
      <c r="H2253" t="str">
        <v>MONOCOUP</v>
      </c>
      <c r="I2253" t="str">
        <v>POT A FEU</v>
      </c>
      <c r="J2253">
        <v>50</v>
      </c>
      <c r="K2253" t="str">
        <v>MOSAIQUE</v>
      </c>
      <c r="L2253" t="str">
        <v>VIOLET</v>
      </c>
      <c r="M2253" t="str">
        <v>CN</v>
      </c>
      <c r="N2253" t="str">
        <v>F2</v>
      </c>
      <c r="O2253" t="str">
        <v>1.4G</v>
      </c>
      <c r="P2253" t="str">
        <v>1008-F2-69242498</v>
      </c>
      <c r="Q2253">
        <v>0.045</v>
      </c>
      <c r="R2253" t="str">
        <v>2</v>
      </c>
      <c r="S2253">
        <v>8</v>
      </c>
      <c r="T2253" t="str">
        <v>F-00000300</v>
      </c>
      <c r="U2253">
        <v>501</v>
      </c>
      <c r="V2253">
        <v>0.81</v>
      </c>
      <c r="W2253">
        <v>36</v>
      </c>
      <c r="X2253" t="str">
        <v>https://youtu.be/IPxJAQTuSLY</v>
      </c>
    </row>
    <row r="2254">
      <c r="A2254" t="str">
        <v>AutoTable</v>
      </c>
      <c r="D2254" t="str">
        <v>75552-19</v>
      </c>
      <c r="E2254" t="str">
        <v>MONOCOUP Ø50 PAF 4 COMÈTES MOSAÏQUE FILET D'OR</v>
      </c>
      <c r="F2254" t="str">
        <v>1</v>
      </c>
      <c r="G2254" t="str">
        <v/>
      </c>
      <c r="H2254" t="str">
        <v>MONOCOUP</v>
      </c>
      <c r="I2254" t="str">
        <v>POT A FEU</v>
      </c>
      <c r="J2254">
        <v>50</v>
      </c>
      <c r="K2254" t="str">
        <v>MOSAIQUE</v>
      </c>
      <c r="L2254" t="str">
        <v>KAMURO</v>
      </c>
      <c r="M2254" t="str">
        <v>CN</v>
      </c>
      <c r="N2254" t="str">
        <v>F2</v>
      </c>
      <c r="O2254" t="str">
        <v>1.4G</v>
      </c>
      <c r="P2254" t="str">
        <v>1008-F2-69242498</v>
      </c>
      <c r="Q2254">
        <v>0.045</v>
      </c>
      <c r="R2254" t="str">
        <v>2</v>
      </c>
      <c r="S2254">
        <v>8</v>
      </c>
      <c r="T2254" t="str">
        <v>F-00000300</v>
      </c>
      <c r="U2254">
        <v>482</v>
      </c>
      <c r="V2254">
        <v>0.82842</v>
      </c>
      <c r="W2254">
        <v>51</v>
      </c>
      <c r="X2254" t="str">
        <v>https://tinyurl.com/y3d4epq3</v>
      </c>
    </row>
    <row r="2255">
      <c r="A2255" t="str">
        <v>AutoTable</v>
      </c>
      <c r="D2255" t="str">
        <v>75553-02</v>
      </c>
      <c r="E2255" t="str">
        <v>MONOCOUP 50 MM POT-À-FEU BLEU</v>
      </c>
      <c r="F2255" t="str">
        <v>OPPORTUNITE</v>
      </c>
      <c r="G2255" t="str">
        <v/>
      </c>
      <c r="H2255" t="str">
        <v>MONOCOUP</v>
      </c>
      <c r="I2255" t="str">
        <v>POT A FEU</v>
      </c>
      <c r="J2255">
        <v>50</v>
      </c>
      <c r="K2255" t="str">
        <v>POT A FEU</v>
      </c>
      <c r="L2255" t="str">
        <v>BLEU</v>
      </c>
      <c r="M2255" t="str">
        <v>CN</v>
      </c>
      <c r="N2255" t="str">
        <v>F3</v>
      </c>
      <c r="O2255" t="str">
        <v>1.4G</v>
      </c>
      <c r="P2255" t="str">
        <v>1008-F3-69242500</v>
      </c>
      <c r="Q2255">
        <v>0.052</v>
      </c>
      <c r="R2255" t="str">
        <v>2</v>
      </c>
      <c r="S2255">
        <v>25</v>
      </c>
      <c r="T2255" t="str">
        <v>F-00000300</v>
      </c>
      <c r="U2255">
        <v>201</v>
      </c>
      <c r="V2255">
        <v>0.9726</v>
      </c>
      <c r="W2255">
        <v>6</v>
      </c>
      <c r="X2255" t="str">
        <v/>
      </c>
    </row>
    <row r="2256">
      <c r="A2256" t="str">
        <v>AutoTable</v>
      </c>
      <c r="D2256" t="str">
        <v>75553-09</v>
      </c>
      <c r="E2256" t="str">
        <v>MONOCOUP 50 MM POT-À-FEU ARGENT</v>
      </c>
      <c r="F2256" t="str">
        <v>OPPORTUNITE</v>
      </c>
      <c r="G2256" t="str">
        <v/>
      </c>
      <c r="H2256" t="str">
        <v>MONOCOUP</v>
      </c>
      <c r="I2256" t="str">
        <v>POT A FEU</v>
      </c>
      <c r="J2256">
        <v>50</v>
      </c>
      <c r="K2256" t="str">
        <v>POT A FEU</v>
      </c>
      <c r="L2256" t="str">
        <v>ARGENT</v>
      </c>
      <c r="M2256" t="str">
        <v>CN</v>
      </c>
      <c r="N2256" t="str">
        <v>F3</v>
      </c>
      <c r="O2256" t="str">
        <v>1.4G</v>
      </c>
      <c r="P2256" t="str">
        <v>1008-F3-69242500</v>
      </c>
      <c r="Q2256">
        <v>0.052</v>
      </c>
      <c r="R2256" t="str">
        <v>2</v>
      </c>
      <c r="S2256">
        <v>25</v>
      </c>
      <c r="T2256" t="str">
        <v>F-00000300</v>
      </c>
      <c r="U2256">
        <v>364</v>
      </c>
      <c r="V2256">
        <v>0.94752</v>
      </c>
      <c r="W2256">
        <v>15</v>
      </c>
      <c r="X2256" t="str">
        <v/>
      </c>
    </row>
    <row r="2257">
      <c r="A2257" t="str">
        <v>AutoTable</v>
      </c>
      <c r="D2257" t="str">
        <v>75553-18</v>
      </c>
      <c r="E2257" t="str">
        <v>MONOCOUP Ø50 PAF FILET D'OR</v>
      </c>
      <c r="F2257" t="str">
        <v>1</v>
      </c>
      <c r="G2257" t="str">
        <v/>
      </c>
      <c r="H2257" t="str">
        <v>MONOCOUP</v>
      </c>
      <c r="I2257" t="str">
        <v>POT A FEU</v>
      </c>
      <c r="J2257">
        <v>50</v>
      </c>
      <c r="K2257" t="str">
        <v>PLEUREUR</v>
      </c>
      <c r="L2257" t="str">
        <v>KAMURO</v>
      </c>
      <c r="M2257" t="str">
        <v>CN</v>
      </c>
      <c r="N2257" t="str">
        <v>F3</v>
      </c>
      <c r="O2257" t="str">
        <v>1.4G</v>
      </c>
      <c r="P2257" t="str">
        <v>1008-F3-69242500</v>
      </c>
      <c r="Q2257">
        <v>0.052</v>
      </c>
      <c r="R2257" t="str">
        <v>2</v>
      </c>
      <c r="S2257">
        <v>25</v>
      </c>
      <c r="T2257" t="str">
        <v>F-00000300</v>
      </c>
      <c r="U2257">
        <v>444</v>
      </c>
      <c r="V2257">
        <v>0.8622</v>
      </c>
      <c r="W2257">
        <v>28</v>
      </c>
      <c r="X2257" t="str">
        <v>https://tinyurl.com/y5avxvet</v>
      </c>
    </row>
    <row r="2258">
      <c r="A2258" t="str">
        <v>AutoTable</v>
      </c>
      <c r="D2258" t="str">
        <v>S-ALLI-3</v>
      </c>
      <c r="E2258" t="str">
        <v>SEQUENCE ALLIANCE 1.3G</v>
      </c>
      <c r="F2258" t="str">
        <v>SEQUENCES</v>
      </c>
      <c r="G2258" t="str">
        <v/>
      </c>
      <c r="H2258" t="str">
        <v>SEQUENCES</v>
      </c>
      <c r="I2258" t="str">
        <v>BBE / GR</v>
      </c>
      <c r="J2258">
        <v>0</v>
      </c>
      <c r="K2258" t="str">
        <v/>
      </c>
      <c r="L2258" t="str">
        <v/>
      </c>
      <c r="M2258" t="str">
        <v>FR</v>
      </c>
      <c r="N2258" t="str">
        <v/>
      </c>
      <c r="O2258" t="str">
        <v>1.3G</v>
      </c>
      <c r="P2258" t="str">
        <v/>
      </c>
      <c r="Q2258">
        <v>1.65</v>
      </c>
      <c r="R2258" t="str">
        <v/>
      </c>
      <c r="S2258">
        <v>0</v>
      </c>
      <c r="T2258" t="str">
        <v>F-00000480</v>
      </c>
      <c r="U2258">
        <v>0</v>
      </c>
      <c r="V2258">
        <v>0</v>
      </c>
      <c r="W2258">
        <v>0</v>
      </c>
      <c r="X2258" t="str">
        <v/>
      </c>
    </row>
    <row r="2259">
      <c r="A2259" t="str">
        <v>AutoTable</v>
      </c>
      <c r="D2259" t="str">
        <v>S-BQTV1-3</v>
      </c>
      <c r="E2259" t="str">
        <v>SEQUENCE BOUQUET VERSION 1 1.3G</v>
      </c>
      <c r="F2259" t="str">
        <v>SEQUENCES</v>
      </c>
      <c r="G2259" t="str">
        <v/>
      </c>
      <c r="H2259" t="str">
        <v>SEQUENCES</v>
      </c>
      <c r="I2259" t="str">
        <v>BBE / GR</v>
      </c>
      <c r="J2259">
        <v>0</v>
      </c>
      <c r="K2259" t="str">
        <v/>
      </c>
      <c r="L2259" t="str">
        <v/>
      </c>
      <c r="M2259" t="str">
        <v>FR</v>
      </c>
      <c r="N2259" t="str">
        <v/>
      </c>
      <c r="O2259" t="str">
        <v>1.3G</v>
      </c>
      <c r="P2259" t="str">
        <v/>
      </c>
      <c r="Q2259">
        <v>10.85</v>
      </c>
      <c r="R2259" t="str">
        <v/>
      </c>
      <c r="S2259">
        <v>0</v>
      </c>
      <c r="T2259" t="str">
        <v>F-00000480</v>
      </c>
      <c r="U2259">
        <v>0</v>
      </c>
      <c r="V2259">
        <v>0</v>
      </c>
      <c r="W2259">
        <v>0</v>
      </c>
      <c r="X2259" t="str">
        <v/>
      </c>
    </row>
    <row r="2260">
      <c r="A2260" t="str">
        <v>AutoTable</v>
      </c>
      <c r="D2260" t="str">
        <v>S-BQTV2-3</v>
      </c>
      <c r="E2260" t="str">
        <v>SEQUENCE BOUQUET VERSION 2 1.3G</v>
      </c>
      <c r="F2260" t="str">
        <v>SEQUENCES</v>
      </c>
      <c r="G2260" t="str">
        <v/>
      </c>
      <c r="H2260" t="str">
        <v>SEQUENCES</v>
      </c>
      <c r="I2260" t="str">
        <v>BBE / GR</v>
      </c>
      <c r="J2260">
        <v>0</v>
      </c>
      <c r="K2260" t="str">
        <v/>
      </c>
      <c r="L2260" t="str">
        <v/>
      </c>
      <c r="M2260" t="str">
        <v>FR</v>
      </c>
      <c r="N2260" t="str">
        <v/>
      </c>
      <c r="O2260" t="str">
        <v>1.3G</v>
      </c>
      <c r="P2260" t="str">
        <v/>
      </c>
      <c r="Q2260">
        <v>10.24</v>
      </c>
      <c r="R2260" t="str">
        <v/>
      </c>
      <c r="S2260">
        <v>0</v>
      </c>
      <c r="T2260" t="str">
        <v>F-00000480</v>
      </c>
      <c r="U2260">
        <v>0</v>
      </c>
      <c r="V2260">
        <v>0</v>
      </c>
      <c r="W2260">
        <v>0</v>
      </c>
      <c r="X2260" t="str">
        <v/>
      </c>
    </row>
    <row r="2261">
      <c r="A2261" t="str">
        <v>AutoTable</v>
      </c>
      <c r="D2261" t="str">
        <v>S-CARAT-3</v>
      </c>
      <c r="E2261" t="str">
        <v>SEQUENCE 24 CARATS 1.3G</v>
      </c>
      <c r="F2261" t="str">
        <v>SEQUENCES</v>
      </c>
      <c r="G2261" t="str">
        <v/>
      </c>
      <c r="H2261" t="str">
        <v>SEQUENCES</v>
      </c>
      <c r="I2261" t="str">
        <v>BBE / GR</v>
      </c>
      <c r="J2261">
        <v>0</v>
      </c>
      <c r="K2261" t="str">
        <v/>
      </c>
      <c r="L2261" t="str">
        <v/>
      </c>
      <c r="M2261" t="str">
        <v>FR</v>
      </c>
      <c r="N2261" t="str">
        <v/>
      </c>
      <c r="O2261" t="str">
        <v>1.3G</v>
      </c>
      <c r="P2261" t="str">
        <v/>
      </c>
      <c r="Q2261">
        <v>3.41</v>
      </c>
      <c r="R2261" t="str">
        <v/>
      </c>
      <c r="S2261">
        <v>0</v>
      </c>
      <c r="T2261" t="str">
        <v>F-00000480</v>
      </c>
      <c r="U2261">
        <v>0</v>
      </c>
      <c r="V2261">
        <v>0</v>
      </c>
      <c r="W2261">
        <v>0</v>
      </c>
      <c r="X2261" t="str">
        <v/>
      </c>
    </row>
    <row r="2262">
      <c r="A2262" t="str">
        <v>AutoTable</v>
      </c>
      <c r="D2262" t="str">
        <v>S-DIAM-3</v>
      </c>
      <c r="E2262" t="str">
        <v>SEQUENCE DIAMANT 1.3G</v>
      </c>
      <c r="F2262" t="str">
        <v>SEQUENCES</v>
      </c>
      <c r="G2262" t="str">
        <v/>
      </c>
      <c r="H2262" t="str">
        <v>SEQUENCES</v>
      </c>
      <c r="I2262" t="str">
        <v>BBE / GR</v>
      </c>
      <c r="J2262">
        <v>0</v>
      </c>
      <c r="K2262" t="str">
        <v/>
      </c>
      <c r="L2262" t="str">
        <v/>
      </c>
      <c r="M2262" t="str">
        <v>FR</v>
      </c>
      <c r="N2262" t="str">
        <v/>
      </c>
      <c r="O2262" t="str">
        <v>1.3G</v>
      </c>
      <c r="P2262" t="str">
        <v/>
      </c>
      <c r="Q2262">
        <v>2.915</v>
      </c>
      <c r="R2262" t="str">
        <v/>
      </c>
      <c r="S2262">
        <v>0</v>
      </c>
      <c r="T2262" t="str">
        <v>F-00000480</v>
      </c>
      <c r="U2262">
        <v>0</v>
      </c>
      <c r="V2262">
        <v>0</v>
      </c>
      <c r="W2262">
        <v>0</v>
      </c>
      <c r="X2262" t="str">
        <v/>
      </c>
    </row>
    <row r="2263">
      <c r="A2263" t="str">
        <v>AutoTable</v>
      </c>
      <c r="D2263" t="str">
        <v>S-DUO-3</v>
      </c>
      <c r="E2263" t="str">
        <v>SEQUENCE DUO 1.3G</v>
      </c>
      <c r="F2263" t="str">
        <v>SEQUENCES</v>
      </c>
      <c r="G2263" t="str">
        <v/>
      </c>
      <c r="H2263" t="str">
        <v>SEQUENCES</v>
      </c>
      <c r="I2263" t="str">
        <v>BBE / GR</v>
      </c>
      <c r="J2263">
        <v>0</v>
      </c>
      <c r="K2263" t="str">
        <v/>
      </c>
      <c r="L2263" t="str">
        <v/>
      </c>
      <c r="M2263" t="str">
        <v>FR</v>
      </c>
      <c r="N2263" t="str">
        <v/>
      </c>
      <c r="O2263" t="str">
        <v>1.3G</v>
      </c>
      <c r="P2263" t="str">
        <v/>
      </c>
      <c r="Q2263">
        <v>2.65</v>
      </c>
      <c r="R2263" t="str">
        <v/>
      </c>
      <c r="S2263">
        <v>0</v>
      </c>
      <c r="T2263" t="str">
        <v>F-00000480</v>
      </c>
      <c r="U2263">
        <v>0</v>
      </c>
      <c r="V2263">
        <v>0</v>
      </c>
      <c r="W2263">
        <v>0</v>
      </c>
      <c r="X2263" t="str">
        <v/>
      </c>
    </row>
    <row r="2264">
      <c r="A2264" t="str">
        <v>AutoTable</v>
      </c>
      <c r="D2264" t="str">
        <v>S-EUROP-3</v>
      </c>
      <c r="E2264" t="str">
        <v>SEQUENCE EUROPE 1.3G</v>
      </c>
      <c r="F2264" t="str">
        <v>SEQUENCES</v>
      </c>
      <c r="G2264" t="str">
        <v/>
      </c>
      <c r="H2264" t="str">
        <v>SEQUENCES</v>
      </c>
      <c r="I2264" t="str">
        <v>BBE / GR</v>
      </c>
      <c r="J2264">
        <v>0</v>
      </c>
      <c r="K2264" t="str">
        <v/>
      </c>
      <c r="L2264" t="str">
        <v/>
      </c>
      <c r="M2264" t="str">
        <v>FR</v>
      </c>
      <c r="N2264" t="str">
        <v/>
      </c>
      <c r="O2264" t="str">
        <v>1.3G</v>
      </c>
      <c r="P2264" t="str">
        <v/>
      </c>
      <c r="Q2264">
        <v>1.57</v>
      </c>
      <c r="R2264" t="str">
        <v/>
      </c>
      <c r="S2264">
        <v>0</v>
      </c>
      <c r="T2264" t="str">
        <v>F-00000480</v>
      </c>
      <c r="U2264">
        <v>0</v>
      </c>
      <c r="V2264">
        <v>0</v>
      </c>
      <c r="W2264">
        <v>0</v>
      </c>
      <c r="X2264" t="str">
        <v/>
      </c>
    </row>
    <row r="2265">
      <c r="A2265" t="str">
        <v>AutoTable</v>
      </c>
      <c r="D2265" t="str">
        <v>S-INFRA-3</v>
      </c>
      <c r="E2265" t="str">
        <v>SEQUENCE INFRAROUGE 1.3G</v>
      </c>
      <c r="F2265" t="str">
        <v>SEQUENCES</v>
      </c>
      <c r="G2265" t="str">
        <v/>
      </c>
      <c r="H2265" t="str">
        <v>SEQUENCES</v>
      </c>
      <c r="I2265" t="str">
        <v>BBE / GR</v>
      </c>
      <c r="J2265">
        <v>0</v>
      </c>
      <c r="K2265" t="str">
        <v/>
      </c>
      <c r="L2265" t="str">
        <v/>
      </c>
      <c r="M2265" t="str">
        <v>FR</v>
      </c>
      <c r="N2265" t="str">
        <v/>
      </c>
      <c r="O2265" t="str">
        <v>1.3G</v>
      </c>
      <c r="P2265" t="str">
        <v/>
      </c>
      <c r="Q2265">
        <v>2.857</v>
      </c>
      <c r="R2265" t="str">
        <v/>
      </c>
      <c r="S2265">
        <v>0</v>
      </c>
      <c r="T2265" t="str">
        <v>F-00000480</v>
      </c>
      <c r="U2265">
        <v>0</v>
      </c>
      <c r="V2265">
        <v>0</v>
      </c>
      <c r="W2265">
        <v>0</v>
      </c>
      <c r="X2265" t="str">
        <v/>
      </c>
    </row>
    <row r="2266">
      <c r="A2266" t="str">
        <v>AutoTable</v>
      </c>
      <c r="D2266" t="str">
        <v>S-IRL-3</v>
      </c>
      <c r="E2266" t="str">
        <v>SEQUENCE IRLANDE 1.3G</v>
      </c>
      <c r="F2266" t="str">
        <v>SEQUENCES</v>
      </c>
      <c r="G2266" t="str">
        <v/>
      </c>
      <c r="H2266" t="str">
        <v>SEQUENCES</v>
      </c>
      <c r="I2266" t="str">
        <v>BBE / GR</v>
      </c>
      <c r="J2266">
        <v>0</v>
      </c>
      <c r="K2266" t="str">
        <v/>
      </c>
      <c r="L2266" t="str">
        <v/>
      </c>
      <c r="M2266" t="str">
        <v>FR</v>
      </c>
      <c r="N2266" t="str">
        <v/>
      </c>
      <c r="O2266" t="str">
        <v>1.3G</v>
      </c>
      <c r="P2266" t="str">
        <v/>
      </c>
      <c r="Q2266">
        <v>2.26</v>
      </c>
      <c r="R2266" t="str">
        <v/>
      </c>
      <c r="S2266">
        <v>0</v>
      </c>
      <c r="T2266" t="str">
        <v>F-00000480</v>
      </c>
      <c r="U2266">
        <v>0</v>
      </c>
      <c r="V2266">
        <v>0</v>
      </c>
      <c r="W2266">
        <v>0</v>
      </c>
      <c r="X2266" t="str">
        <v/>
      </c>
    </row>
    <row r="2267">
      <c r="A2267" t="str">
        <v>AutoTable</v>
      </c>
      <c r="D2267" t="str">
        <v>S-MARS-3</v>
      </c>
      <c r="E2267" t="str">
        <v>SEQUENCE MARSEILLAISE 1.3G</v>
      </c>
      <c r="F2267" t="str">
        <v>SEQUENCES</v>
      </c>
      <c r="G2267" t="str">
        <v/>
      </c>
      <c r="H2267" t="str">
        <v>SEQUENCES</v>
      </c>
      <c r="I2267" t="str">
        <v>BBE / GR</v>
      </c>
      <c r="J2267">
        <v>0</v>
      </c>
      <c r="K2267" t="str">
        <v/>
      </c>
      <c r="L2267" t="str">
        <v/>
      </c>
      <c r="M2267" t="str">
        <v>FR</v>
      </c>
      <c r="N2267" t="str">
        <v/>
      </c>
      <c r="O2267" t="str">
        <v>1.3G</v>
      </c>
      <c r="P2267" t="str">
        <v/>
      </c>
      <c r="Q2267">
        <v>2.29</v>
      </c>
      <c r="R2267" t="str">
        <v/>
      </c>
      <c r="S2267">
        <v>0</v>
      </c>
      <c r="T2267" t="str">
        <v>F-00000480</v>
      </c>
      <c r="U2267">
        <v>0</v>
      </c>
      <c r="V2267">
        <v>0</v>
      </c>
      <c r="W2267">
        <v>0</v>
      </c>
      <c r="X2267" t="str">
        <v/>
      </c>
    </row>
    <row r="2268">
      <c r="A2268" t="str">
        <v>AutoTable</v>
      </c>
      <c r="D2268" t="str">
        <v>S-MULTI-3</v>
      </c>
      <c r="E2268" t="str">
        <v>SEQUENCE MULTIPASTEL 1.3G</v>
      </c>
      <c r="F2268" t="str">
        <v>SEQUENCES</v>
      </c>
      <c r="G2268" t="str">
        <v/>
      </c>
      <c r="H2268" t="str">
        <v>SEQUENCES</v>
      </c>
      <c r="I2268" t="str">
        <v>BBE / GR</v>
      </c>
      <c r="J2268">
        <v>0</v>
      </c>
      <c r="K2268" t="str">
        <v/>
      </c>
      <c r="L2268" t="str">
        <v/>
      </c>
      <c r="M2268" t="str">
        <v>FR</v>
      </c>
      <c r="N2268" t="str">
        <v/>
      </c>
      <c r="O2268" t="str">
        <v>1.3G</v>
      </c>
      <c r="P2268" t="str">
        <v/>
      </c>
      <c r="Q2268">
        <v>2.34</v>
      </c>
      <c r="R2268" t="str">
        <v/>
      </c>
      <c r="S2268">
        <v>0</v>
      </c>
      <c r="T2268" t="str">
        <v>F-00000480</v>
      </c>
      <c r="U2268">
        <v>0</v>
      </c>
      <c r="V2268">
        <v>0</v>
      </c>
      <c r="W2268">
        <v>0</v>
      </c>
      <c r="X2268" t="str">
        <v/>
      </c>
    </row>
    <row r="2269">
      <c r="A2269" t="str">
        <v>AutoTable</v>
      </c>
      <c r="D2269" t="str">
        <v>S-OCEAN-3</v>
      </c>
      <c r="E2269" t="str">
        <v>SEQUENCE OCEAN 1.3G</v>
      </c>
      <c r="F2269" t="str">
        <v>SEQUENCES</v>
      </c>
      <c r="G2269" t="str">
        <v/>
      </c>
      <c r="H2269" t="str">
        <v>SEQUENCES</v>
      </c>
      <c r="I2269" t="str">
        <v>BBE / GR</v>
      </c>
      <c r="J2269">
        <v>0</v>
      </c>
      <c r="K2269" t="str">
        <v/>
      </c>
      <c r="L2269" t="str">
        <v/>
      </c>
      <c r="M2269" t="str">
        <v>FR</v>
      </c>
      <c r="N2269" t="str">
        <v/>
      </c>
      <c r="O2269" t="str">
        <v>1.3G</v>
      </c>
      <c r="P2269" t="str">
        <v/>
      </c>
      <c r="Q2269">
        <v>1.66</v>
      </c>
      <c r="R2269" t="str">
        <v/>
      </c>
      <c r="S2269">
        <v>0</v>
      </c>
      <c r="T2269" t="str">
        <v>F-00000480</v>
      </c>
      <c r="U2269">
        <v>0</v>
      </c>
      <c r="V2269">
        <v>0</v>
      </c>
      <c r="W2269">
        <v>0</v>
      </c>
      <c r="X2269" t="str">
        <v/>
      </c>
    </row>
    <row r="2270">
      <c r="A2270" t="str">
        <v>AutoTable</v>
      </c>
      <c r="D2270" t="str">
        <v>S-ORIENT-3</v>
      </c>
      <c r="E2270" t="str">
        <v>SEQUENCE ORIENT 1.3G</v>
      </c>
      <c r="F2270" t="str">
        <v>SEQUENCES</v>
      </c>
      <c r="G2270" t="str">
        <v/>
      </c>
      <c r="H2270" t="str">
        <v>SEQUENCES</v>
      </c>
      <c r="I2270" t="str">
        <v>BBE / GR</v>
      </c>
      <c r="J2270">
        <v>0</v>
      </c>
      <c r="K2270" t="str">
        <v/>
      </c>
      <c r="L2270" t="str">
        <v/>
      </c>
      <c r="M2270" t="str">
        <v>FR</v>
      </c>
      <c r="N2270" t="str">
        <v/>
      </c>
      <c r="O2270" t="str">
        <v>1.3G</v>
      </c>
      <c r="P2270" t="str">
        <v/>
      </c>
      <c r="Q2270">
        <v>2.83</v>
      </c>
      <c r="R2270" t="str">
        <v/>
      </c>
      <c r="S2270">
        <v>0</v>
      </c>
      <c r="T2270" t="str">
        <v>F-00000480</v>
      </c>
      <c r="U2270">
        <v>0</v>
      </c>
      <c r="V2270">
        <v>0</v>
      </c>
      <c r="W2270">
        <v>0</v>
      </c>
      <c r="X2270" t="str">
        <v/>
      </c>
    </row>
    <row r="2271">
      <c r="A2271" t="str">
        <v>AutoTable</v>
      </c>
      <c r="D2271" t="str">
        <v>S-PENAV1-3</v>
      </c>
      <c r="E2271" t="str">
        <v>SEQUENCE PENALTY 1.3 G VERSION 1</v>
      </c>
      <c r="F2271" t="str">
        <v>SEQUENCES</v>
      </c>
      <c r="G2271" t="str">
        <v/>
      </c>
      <c r="H2271" t="str">
        <v>SEQUENCES</v>
      </c>
      <c r="I2271" t="str">
        <v>BBE / GR</v>
      </c>
      <c r="J2271">
        <v>0</v>
      </c>
      <c r="K2271" t="str">
        <v/>
      </c>
      <c r="L2271" t="str">
        <v/>
      </c>
      <c r="M2271" t="str">
        <v>FR</v>
      </c>
      <c r="N2271" t="str">
        <v/>
      </c>
      <c r="O2271" t="str">
        <v>1.3G</v>
      </c>
      <c r="P2271" t="str">
        <v/>
      </c>
      <c r="Q2271">
        <v>2.03</v>
      </c>
      <c r="R2271" t="str">
        <v/>
      </c>
      <c r="S2271">
        <v>0</v>
      </c>
      <c r="T2271" t="str">
        <v>F-00000480</v>
      </c>
      <c r="U2271">
        <v>0</v>
      </c>
      <c r="V2271">
        <v>0</v>
      </c>
      <c r="W2271">
        <v>0</v>
      </c>
      <c r="X2271" t="str">
        <v/>
      </c>
    </row>
    <row r="2272">
      <c r="A2272" t="str">
        <v>AutoTable</v>
      </c>
      <c r="D2272" t="str">
        <v>S-PENAV2-3</v>
      </c>
      <c r="E2272" t="str">
        <v>SEQUENCE PENALTY 1.3G VERSION 2</v>
      </c>
      <c r="F2272" t="str">
        <v>SEQUENCES</v>
      </c>
      <c r="G2272" t="str">
        <v/>
      </c>
      <c r="H2272" t="str">
        <v>SEQUENCES</v>
      </c>
      <c r="I2272" t="str">
        <v>BBE / GR</v>
      </c>
      <c r="J2272">
        <v>0</v>
      </c>
      <c r="K2272" t="str">
        <v/>
      </c>
      <c r="L2272" t="str">
        <v/>
      </c>
      <c r="M2272" t="str">
        <v>FR</v>
      </c>
      <c r="N2272" t="str">
        <v/>
      </c>
      <c r="O2272" t="str">
        <v>1.3G</v>
      </c>
      <c r="P2272" t="str">
        <v/>
      </c>
      <c r="Q2272">
        <v>2.42</v>
      </c>
      <c r="R2272" t="str">
        <v/>
      </c>
      <c r="S2272">
        <v>0</v>
      </c>
      <c r="T2272" t="str">
        <v>F-00000480</v>
      </c>
      <c r="U2272">
        <v>0</v>
      </c>
      <c r="V2272">
        <v>0</v>
      </c>
      <c r="W2272">
        <v>0</v>
      </c>
      <c r="X2272" t="str">
        <v/>
      </c>
    </row>
    <row r="2273">
      <c r="A2273" t="str">
        <v>AutoTable</v>
      </c>
      <c r="D2273" t="str">
        <v>S-TEMP-3</v>
      </c>
      <c r="E2273" t="str">
        <v>SEQUENCE TEMPETE 1.3G</v>
      </c>
      <c r="F2273" t="str">
        <v>SEQUENCES</v>
      </c>
      <c r="G2273" t="str">
        <v/>
      </c>
      <c r="H2273" t="str">
        <v>SEQUENCES</v>
      </c>
      <c r="I2273" t="str">
        <v>BBE / GR</v>
      </c>
      <c r="J2273">
        <v>0</v>
      </c>
      <c r="K2273" t="str">
        <v/>
      </c>
      <c r="L2273" t="str">
        <v/>
      </c>
      <c r="M2273" t="str">
        <v/>
      </c>
      <c r="N2273" t="str">
        <v/>
      </c>
      <c r="O2273" t="str">
        <v>1.3G</v>
      </c>
      <c r="P2273" t="str">
        <v/>
      </c>
      <c r="Q2273">
        <v>2.66</v>
      </c>
      <c r="R2273" t="str">
        <v/>
      </c>
      <c r="S2273">
        <v>0</v>
      </c>
      <c r="T2273" t="str">
        <v>F-00000480</v>
      </c>
      <c r="U2273">
        <v>0</v>
      </c>
      <c r="V2273">
        <v>0</v>
      </c>
      <c r="W2273">
        <v>0</v>
      </c>
      <c r="X2273" t="str">
        <v/>
      </c>
    </row>
    <row r="2274">
      <c r="A2274" t="str">
        <v>AutoTable</v>
      </c>
      <c r="D2274" t="str">
        <v>S-ULTRA-3</v>
      </c>
      <c r="E2274" t="str">
        <v>SEQUENCE ULTRAVIOLET 1.3G</v>
      </c>
      <c r="F2274" t="str">
        <v>SEQUENCES</v>
      </c>
      <c r="G2274" t="str">
        <v/>
      </c>
      <c r="H2274" t="str">
        <v>SEQUENCES</v>
      </c>
      <c r="I2274" t="str">
        <v>BBE / GR</v>
      </c>
      <c r="J2274">
        <v>0</v>
      </c>
      <c r="K2274" t="str">
        <v/>
      </c>
      <c r="L2274" t="str">
        <v/>
      </c>
      <c r="M2274" t="str">
        <v>FR</v>
      </c>
      <c r="N2274" t="str">
        <v/>
      </c>
      <c r="O2274" t="str">
        <v>1.3G</v>
      </c>
      <c r="P2274" t="str">
        <v/>
      </c>
      <c r="Q2274">
        <v>3.027</v>
      </c>
      <c r="R2274" t="str">
        <v/>
      </c>
      <c r="S2274">
        <v>0</v>
      </c>
      <c r="T2274" t="str">
        <v>F-00000480</v>
      </c>
      <c r="U2274">
        <v>0</v>
      </c>
      <c r="V2274">
        <v>0</v>
      </c>
      <c r="W2274">
        <v>0</v>
      </c>
      <c r="X2274" t="str">
        <v/>
      </c>
    </row>
    <row r="2275">
      <c r="A2275" t="str">
        <v>AutoTable</v>
      </c>
      <c r="D2275" t="str">
        <v>S-ALLIV1-4</v>
      </c>
      <c r="E2275" t="str">
        <v>SEQUENCE ALLIANCE 1.4G VERSION 1</v>
      </c>
      <c r="F2275" t="str">
        <v>SEQUENCES</v>
      </c>
      <c r="G2275" t="str">
        <v/>
      </c>
      <c r="H2275" t="str">
        <v>SEQUENCES</v>
      </c>
      <c r="I2275" t="str">
        <v>CH/BATT</v>
      </c>
      <c r="J2275">
        <v>0</v>
      </c>
      <c r="K2275" t="str">
        <v/>
      </c>
      <c r="L2275" t="str">
        <v/>
      </c>
      <c r="M2275" t="str">
        <v>FR</v>
      </c>
      <c r="N2275" t="str">
        <v/>
      </c>
      <c r="O2275" t="str">
        <v>1.4G</v>
      </c>
      <c r="P2275" t="str">
        <v/>
      </c>
      <c r="Q2275">
        <v>2.41</v>
      </c>
      <c r="R2275" t="str">
        <v/>
      </c>
      <c r="S2275">
        <v>0</v>
      </c>
      <c r="T2275" t="str">
        <v>F-00000480</v>
      </c>
      <c r="U2275">
        <v>0</v>
      </c>
      <c r="V2275">
        <v>0</v>
      </c>
      <c r="W2275">
        <v>0</v>
      </c>
      <c r="X2275" t="str">
        <v/>
      </c>
    </row>
    <row r="2276">
      <c r="A2276" t="str">
        <v>AutoTable</v>
      </c>
      <c r="D2276" t="str">
        <v>S-ALLIV2-4</v>
      </c>
      <c r="E2276" t="str">
        <v>SEQUENCE ALLIANCE 1.4G VERSION 2</v>
      </c>
      <c r="F2276" t="str">
        <v>SEQUENCES</v>
      </c>
      <c r="G2276" t="str">
        <v/>
      </c>
      <c r="H2276" t="str">
        <v>SEQUENCES</v>
      </c>
      <c r="I2276" t="str">
        <v>CH/BATT</v>
      </c>
      <c r="J2276">
        <v>0</v>
      </c>
      <c r="K2276" t="str">
        <v/>
      </c>
      <c r="L2276" t="str">
        <v/>
      </c>
      <c r="M2276" t="str">
        <v>FR</v>
      </c>
      <c r="N2276" t="str">
        <v/>
      </c>
      <c r="O2276" t="str">
        <v>1.4G</v>
      </c>
      <c r="P2276" t="str">
        <v/>
      </c>
      <c r="Q2276">
        <v>2.26</v>
      </c>
      <c r="R2276" t="str">
        <v/>
      </c>
      <c r="S2276">
        <v>0</v>
      </c>
      <c r="T2276" t="str">
        <v>F-00000480</v>
      </c>
      <c r="U2276">
        <v>0</v>
      </c>
      <c r="V2276">
        <v>0</v>
      </c>
      <c r="W2276">
        <v>0</v>
      </c>
      <c r="X2276" t="str">
        <v/>
      </c>
    </row>
    <row r="2277">
      <c r="A2277" t="str">
        <v>AutoTable</v>
      </c>
      <c r="D2277" t="str">
        <v>S-BQTV1-4</v>
      </c>
      <c r="E2277" t="str">
        <v>SEQUENCE BOUQUET 1.4G VERSION 1</v>
      </c>
      <c r="F2277" t="str">
        <v>SEQUENCES</v>
      </c>
      <c r="G2277" t="str">
        <v/>
      </c>
      <c r="H2277" t="str">
        <v>SEQUENCES</v>
      </c>
      <c r="I2277" t="str">
        <v>CH/BATT</v>
      </c>
      <c r="J2277">
        <v>0</v>
      </c>
      <c r="K2277" t="str">
        <v/>
      </c>
      <c r="L2277" t="str">
        <v/>
      </c>
      <c r="M2277" t="str">
        <v>FR</v>
      </c>
      <c r="N2277" t="str">
        <v/>
      </c>
      <c r="O2277" t="str">
        <v>1.4G</v>
      </c>
      <c r="P2277" t="str">
        <v/>
      </c>
      <c r="Q2277">
        <v>4.66</v>
      </c>
      <c r="R2277" t="str">
        <v/>
      </c>
      <c r="S2277">
        <v>0</v>
      </c>
      <c r="T2277" t="str">
        <v>F-00000480</v>
      </c>
      <c r="U2277">
        <v>0</v>
      </c>
      <c r="V2277">
        <v>0</v>
      </c>
      <c r="W2277">
        <v>0</v>
      </c>
      <c r="X2277" t="str">
        <v/>
      </c>
    </row>
    <row r="2278">
      <c r="A2278" t="str">
        <v>AutoTable</v>
      </c>
      <c r="D2278" t="str">
        <v>S-BQTV2-4</v>
      </c>
      <c r="E2278" t="str">
        <v>SEQUENCE BOUQUET 1.4G VERSION 2</v>
      </c>
      <c r="F2278" t="str">
        <v>SEQUENCES</v>
      </c>
      <c r="G2278" t="str">
        <v/>
      </c>
      <c r="H2278" t="str">
        <v>SEQUENCES</v>
      </c>
      <c r="I2278" t="str">
        <v>CH/BATT</v>
      </c>
      <c r="J2278">
        <v>0</v>
      </c>
      <c r="K2278" t="str">
        <v/>
      </c>
      <c r="L2278" t="str">
        <v/>
      </c>
      <c r="M2278" t="str">
        <v>FR</v>
      </c>
      <c r="N2278" t="str">
        <v/>
      </c>
      <c r="O2278" t="str">
        <v>1.4G</v>
      </c>
      <c r="P2278" t="str">
        <v/>
      </c>
      <c r="Q2278">
        <v>3.86</v>
      </c>
      <c r="R2278" t="str">
        <v/>
      </c>
      <c r="S2278">
        <v>0</v>
      </c>
      <c r="T2278" t="str">
        <v>F-00000480</v>
      </c>
      <c r="U2278">
        <v>0</v>
      </c>
      <c r="V2278">
        <v>0</v>
      </c>
      <c r="W2278">
        <v>0</v>
      </c>
      <c r="X2278" t="str">
        <v/>
      </c>
    </row>
    <row r="2279">
      <c r="A2279" t="str">
        <v>AutoTable</v>
      </c>
      <c r="D2279" t="str">
        <v>S-BQTV3-4</v>
      </c>
      <c r="E2279" t="str">
        <v>SEQUENCE BOUQUET 1.4G VERSION 3</v>
      </c>
      <c r="F2279" t="str">
        <v>SEQUENCES</v>
      </c>
      <c r="G2279" t="str">
        <v/>
      </c>
      <c r="H2279" t="str">
        <v>SEQUENCES</v>
      </c>
      <c r="I2279" t="str">
        <v>CH/BATT</v>
      </c>
      <c r="J2279">
        <v>0</v>
      </c>
      <c r="K2279" t="str">
        <v/>
      </c>
      <c r="L2279" t="str">
        <v/>
      </c>
      <c r="M2279" t="str">
        <v>FR</v>
      </c>
      <c r="N2279" t="str">
        <v/>
      </c>
      <c r="O2279" t="str">
        <v>1.4G</v>
      </c>
      <c r="P2279" t="str">
        <v/>
      </c>
      <c r="Q2279">
        <v>4.73</v>
      </c>
      <c r="R2279" t="str">
        <v/>
      </c>
      <c r="S2279">
        <v>0</v>
      </c>
      <c r="T2279" t="str">
        <v>F-00000480</v>
      </c>
      <c r="U2279">
        <v>0</v>
      </c>
      <c r="V2279">
        <v>0</v>
      </c>
      <c r="W2279">
        <v>0</v>
      </c>
      <c r="X2279" t="str">
        <v/>
      </c>
    </row>
    <row r="2280">
      <c r="A2280" t="str">
        <v>AutoTable</v>
      </c>
      <c r="D2280" t="str">
        <v>S-CARATV1-4</v>
      </c>
      <c r="E2280" t="str">
        <v>SEQUENCE 24 CARATS 1.4G VERSION 1</v>
      </c>
      <c r="F2280" t="str">
        <v>SEQUENCES</v>
      </c>
      <c r="G2280" t="str">
        <v/>
      </c>
      <c r="H2280" t="str">
        <v>SEQUENCES</v>
      </c>
      <c r="I2280" t="str">
        <v>CH/BATT</v>
      </c>
      <c r="J2280">
        <v>0</v>
      </c>
      <c r="K2280" t="str">
        <v/>
      </c>
      <c r="L2280" t="str">
        <v/>
      </c>
      <c r="M2280" t="str">
        <v>FR</v>
      </c>
      <c r="N2280" t="str">
        <v/>
      </c>
      <c r="O2280" t="str">
        <v>1.4G</v>
      </c>
      <c r="P2280" t="str">
        <v/>
      </c>
      <c r="Q2280">
        <v>2.26</v>
      </c>
      <c r="R2280" t="str">
        <v/>
      </c>
      <c r="S2280">
        <v>0</v>
      </c>
      <c r="T2280" t="str">
        <v>F-00000480</v>
      </c>
      <c r="U2280">
        <v>0</v>
      </c>
      <c r="V2280">
        <v>0</v>
      </c>
      <c r="W2280">
        <v>0</v>
      </c>
      <c r="X2280" t="str">
        <v/>
      </c>
    </row>
    <row r="2281">
      <c r="A2281" t="str">
        <v>AutoTable</v>
      </c>
      <c r="D2281" t="str">
        <v>S-CARATV2-4</v>
      </c>
      <c r="E2281" t="str">
        <v>SEQUENCE 24 CARATS 1.4G VERSION 2</v>
      </c>
      <c r="F2281" t="str">
        <v>SEQUENCES</v>
      </c>
      <c r="G2281" t="str">
        <v/>
      </c>
      <c r="H2281" t="str">
        <v>SEQUENCES</v>
      </c>
      <c r="I2281" t="str">
        <v>CH/BATT</v>
      </c>
      <c r="J2281">
        <v>0</v>
      </c>
      <c r="K2281" t="str">
        <v/>
      </c>
      <c r="L2281" t="str">
        <v/>
      </c>
      <c r="M2281" t="str">
        <v>FR</v>
      </c>
      <c r="N2281" t="str">
        <v/>
      </c>
      <c r="O2281" t="str">
        <v>1.4G</v>
      </c>
      <c r="P2281" t="str">
        <v/>
      </c>
      <c r="Q2281">
        <v>2.03</v>
      </c>
      <c r="R2281" t="str">
        <v/>
      </c>
      <c r="S2281">
        <v>0</v>
      </c>
      <c r="T2281" t="str">
        <v>F-00000480</v>
      </c>
      <c r="U2281">
        <v>0</v>
      </c>
      <c r="V2281">
        <v>0</v>
      </c>
      <c r="W2281">
        <v>0</v>
      </c>
      <c r="X2281" t="str">
        <v/>
      </c>
    </row>
    <row r="2282">
      <c r="A2282" t="str">
        <v>AutoTable</v>
      </c>
      <c r="D2282" t="str">
        <v>S-CARATV3-4</v>
      </c>
      <c r="E2282" t="str">
        <v>SEQUENCE 24 CARATS 1.4G VERSION 3</v>
      </c>
      <c r="F2282" t="str">
        <v>SEQUENCES</v>
      </c>
      <c r="G2282" t="str">
        <v/>
      </c>
      <c r="H2282" t="str">
        <v>SEQUENCES</v>
      </c>
      <c r="I2282" t="str">
        <v>CH/BATT</v>
      </c>
      <c r="J2282">
        <v>0</v>
      </c>
      <c r="K2282" t="str">
        <v/>
      </c>
      <c r="L2282" t="str">
        <v/>
      </c>
      <c r="M2282" t="str">
        <v>FR</v>
      </c>
      <c r="N2282" t="str">
        <v/>
      </c>
      <c r="O2282" t="str">
        <v>1.4G</v>
      </c>
      <c r="P2282" t="str">
        <v/>
      </c>
      <c r="Q2282">
        <v>2.03</v>
      </c>
      <c r="R2282" t="str">
        <v/>
      </c>
      <c r="S2282">
        <v>0</v>
      </c>
      <c r="T2282" t="str">
        <v>F-00000480</v>
      </c>
      <c r="U2282">
        <v>0</v>
      </c>
      <c r="V2282">
        <v>0</v>
      </c>
      <c r="W2282">
        <v>0</v>
      </c>
      <c r="X2282" t="str">
        <v/>
      </c>
    </row>
    <row r="2283">
      <c r="A2283" t="str">
        <v>AutoTable</v>
      </c>
      <c r="D2283" t="str">
        <v>S-DIAMV1-4</v>
      </c>
      <c r="E2283" t="str">
        <v>SEQUENCE DIAMANT 1.4G VERSION 1</v>
      </c>
      <c r="F2283" t="str">
        <v>SEQUENCES</v>
      </c>
      <c r="G2283" t="str">
        <v/>
      </c>
      <c r="H2283" t="str">
        <v>SEQUENCES</v>
      </c>
      <c r="I2283" t="str">
        <v>CH/BATT</v>
      </c>
      <c r="J2283">
        <v>0</v>
      </c>
      <c r="K2283" t="str">
        <v/>
      </c>
      <c r="L2283" t="str">
        <v/>
      </c>
      <c r="M2283" t="str">
        <v>FR</v>
      </c>
      <c r="N2283" t="str">
        <v/>
      </c>
      <c r="O2283" t="str">
        <v>1.4G</v>
      </c>
      <c r="P2283" t="str">
        <v/>
      </c>
      <c r="Q2283">
        <v>1.612</v>
      </c>
      <c r="R2283" t="str">
        <v/>
      </c>
      <c r="S2283">
        <v>0</v>
      </c>
      <c r="T2283" t="str">
        <v>F-00000480</v>
      </c>
      <c r="U2283">
        <v>0</v>
      </c>
      <c r="V2283">
        <v>0</v>
      </c>
      <c r="W2283">
        <v>0</v>
      </c>
      <c r="X2283" t="str">
        <v/>
      </c>
    </row>
    <row r="2284">
      <c r="A2284" t="str">
        <v>AutoTable</v>
      </c>
      <c r="D2284" t="str">
        <v>S-DIAMV2-4</v>
      </c>
      <c r="E2284" t="str">
        <v>SEQUENCE DIAMANT 1.4G VERSION 2</v>
      </c>
      <c r="F2284" t="str">
        <v>SEQUENCES</v>
      </c>
      <c r="G2284" t="str">
        <v/>
      </c>
      <c r="H2284" t="str">
        <v>SEQUENCES</v>
      </c>
      <c r="I2284" t="str">
        <v>CH/BATT</v>
      </c>
      <c r="J2284">
        <v>0</v>
      </c>
      <c r="K2284" t="str">
        <v/>
      </c>
      <c r="L2284" t="str">
        <v/>
      </c>
      <c r="M2284" t="str">
        <v>FR</v>
      </c>
      <c r="N2284" t="str">
        <v/>
      </c>
      <c r="O2284" t="str">
        <v>1.4G</v>
      </c>
      <c r="P2284" t="str">
        <v/>
      </c>
      <c r="Q2284">
        <v>1.772</v>
      </c>
      <c r="R2284" t="str">
        <v/>
      </c>
      <c r="S2284">
        <v>0</v>
      </c>
      <c r="T2284" t="str">
        <v>F-00000480</v>
      </c>
      <c r="U2284">
        <v>0</v>
      </c>
      <c r="V2284">
        <v>0</v>
      </c>
      <c r="W2284">
        <v>0</v>
      </c>
      <c r="X2284" t="str">
        <v/>
      </c>
    </row>
    <row r="2285">
      <c r="A2285" t="str">
        <v>AutoTable</v>
      </c>
      <c r="D2285" t="str">
        <v>S-DUO-4</v>
      </c>
      <c r="E2285" t="str">
        <v>SEQUENCE DUO 1.4G</v>
      </c>
      <c r="F2285" t="str">
        <v>SEQUENCES</v>
      </c>
      <c r="G2285" t="str">
        <v/>
      </c>
      <c r="H2285" t="str">
        <v>SEQUENCES</v>
      </c>
      <c r="I2285" t="str">
        <v>CH/BATT</v>
      </c>
      <c r="J2285">
        <v>0</v>
      </c>
      <c r="K2285" t="str">
        <v/>
      </c>
      <c r="L2285" t="str">
        <v/>
      </c>
      <c r="M2285" t="str">
        <v>FR</v>
      </c>
      <c r="N2285" t="str">
        <v/>
      </c>
      <c r="O2285" t="str">
        <v>1.4G</v>
      </c>
      <c r="P2285" t="str">
        <v/>
      </c>
      <c r="Q2285">
        <v>2.99</v>
      </c>
      <c r="R2285" t="str">
        <v/>
      </c>
      <c r="S2285">
        <v>0</v>
      </c>
      <c r="T2285" t="str">
        <v>F-00000480</v>
      </c>
      <c r="U2285">
        <v>0</v>
      </c>
      <c r="V2285">
        <v>0</v>
      </c>
      <c r="W2285">
        <v>0</v>
      </c>
      <c r="X2285" t="str">
        <v/>
      </c>
    </row>
    <row r="2286">
      <c r="A2286" t="str">
        <v>AutoTable</v>
      </c>
      <c r="D2286" t="str">
        <v>S-EUROPV1-4</v>
      </c>
      <c r="E2286" t="str">
        <v>SEQUENCE EUROPE 1.4G VERSION 1</v>
      </c>
      <c r="F2286" t="str">
        <v>SEQUENCES</v>
      </c>
      <c r="G2286" t="str">
        <v/>
      </c>
      <c r="H2286" t="str">
        <v>SEQUENCES</v>
      </c>
      <c r="I2286" t="str">
        <v>CH/BATT</v>
      </c>
      <c r="J2286">
        <v>0</v>
      </c>
      <c r="K2286" t="str">
        <v/>
      </c>
      <c r="L2286" t="str">
        <v/>
      </c>
      <c r="M2286" t="str">
        <v>FR</v>
      </c>
      <c r="N2286" t="str">
        <v/>
      </c>
      <c r="O2286" t="str">
        <v>1.4G</v>
      </c>
      <c r="P2286" t="str">
        <v/>
      </c>
      <c r="Q2286">
        <v>2.99</v>
      </c>
      <c r="R2286" t="str">
        <v/>
      </c>
      <c r="S2286">
        <v>0</v>
      </c>
      <c r="T2286" t="str">
        <v>F-00000480</v>
      </c>
      <c r="U2286">
        <v>0</v>
      </c>
      <c r="V2286">
        <v>0</v>
      </c>
      <c r="W2286">
        <v>0</v>
      </c>
      <c r="X2286" t="str">
        <v/>
      </c>
    </row>
    <row r="2287">
      <c r="A2287" t="str">
        <v>AutoTable</v>
      </c>
      <c r="D2287" t="str">
        <v>S-EUROPV2-4</v>
      </c>
      <c r="E2287" t="str">
        <v>SEQUENCE EUROPE 1.4G VERSION 2</v>
      </c>
      <c r="F2287" t="str">
        <v>SEQUENCES</v>
      </c>
      <c r="G2287" t="str">
        <v/>
      </c>
      <c r="H2287" t="str">
        <v>SEQUENCES</v>
      </c>
      <c r="I2287" t="str">
        <v>CH/BATT</v>
      </c>
      <c r="J2287">
        <v>0</v>
      </c>
      <c r="K2287" t="str">
        <v/>
      </c>
      <c r="L2287" t="str">
        <v/>
      </c>
      <c r="M2287" t="str">
        <v>FR</v>
      </c>
      <c r="N2287" t="str">
        <v/>
      </c>
      <c r="O2287" t="str">
        <v>1.4G</v>
      </c>
      <c r="P2287" t="str">
        <v/>
      </c>
      <c r="Q2287">
        <v>2.78</v>
      </c>
      <c r="R2287" t="str">
        <v/>
      </c>
      <c r="S2287">
        <v>0</v>
      </c>
      <c r="T2287" t="str">
        <v>F-00000480</v>
      </c>
      <c r="U2287">
        <v>0</v>
      </c>
      <c r="V2287">
        <v>0</v>
      </c>
      <c r="W2287">
        <v>0</v>
      </c>
      <c r="X2287" t="str">
        <v/>
      </c>
    </row>
    <row r="2288">
      <c r="A2288" t="str">
        <v>AutoTable</v>
      </c>
      <c r="D2288" t="str">
        <v>S-INFRA-4</v>
      </c>
      <c r="E2288" t="str">
        <v>SEQUENCE INFRAROUGE 1.4G</v>
      </c>
      <c r="F2288" t="str">
        <v>SEQUENCES</v>
      </c>
      <c r="G2288" t="str">
        <v/>
      </c>
      <c r="H2288" t="str">
        <v>SEQUENCES</v>
      </c>
      <c r="I2288" t="str">
        <v>CH/BATT</v>
      </c>
      <c r="J2288">
        <v>0</v>
      </c>
      <c r="K2288" t="str">
        <v/>
      </c>
      <c r="L2288" t="str">
        <v/>
      </c>
      <c r="M2288" t="str">
        <v>FR</v>
      </c>
      <c r="N2288" t="str">
        <v/>
      </c>
      <c r="O2288" t="str">
        <v>1.4G</v>
      </c>
      <c r="P2288" t="str">
        <v/>
      </c>
      <c r="Q2288">
        <v>2.138</v>
      </c>
      <c r="R2288" t="str">
        <v/>
      </c>
      <c r="S2288">
        <v>0</v>
      </c>
      <c r="T2288" t="str">
        <v>F-00000480</v>
      </c>
      <c r="U2288">
        <v>0</v>
      </c>
      <c r="V2288">
        <v>0</v>
      </c>
      <c r="W2288">
        <v>0</v>
      </c>
      <c r="X2288" t="str">
        <v/>
      </c>
    </row>
    <row r="2289">
      <c r="A2289" t="str">
        <v>AutoTable</v>
      </c>
      <c r="D2289" t="str">
        <v>S-IRLV1-4</v>
      </c>
      <c r="E2289" t="str">
        <v>SEQUENCE IRLANDE 1.4G VERSION 1</v>
      </c>
      <c r="F2289" t="str">
        <v>SEQUENCES</v>
      </c>
      <c r="G2289" t="str">
        <v/>
      </c>
      <c r="H2289" t="str">
        <v>SEQUENCES</v>
      </c>
      <c r="I2289" t="str">
        <v>CH/BATT</v>
      </c>
      <c r="J2289">
        <v>0</v>
      </c>
      <c r="K2289" t="str">
        <v/>
      </c>
      <c r="L2289" t="str">
        <v/>
      </c>
      <c r="M2289" t="str">
        <v>FR</v>
      </c>
      <c r="N2289" t="str">
        <v/>
      </c>
      <c r="O2289" t="str">
        <v>1.4G</v>
      </c>
      <c r="P2289" t="str">
        <v/>
      </c>
      <c r="Q2289">
        <v>3.28</v>
      </c>
      <c r="R2289" t="str">
        <v/>
      </c>
      <c r="S2289">
        <v>0</v>
      </c>
      <c r="T2289" t="str">
        <v>F-00000480</v>
      </c>
      <c r="U2289">
        <v>0</v>
      </c>
      <c r="V2289">
        <v>0</v>
      </c>
      <c r="W2289">
        <v>0</v>
      </c>
      <c r="X2289" t="str">
        <v/>
      </c>
    </row>
    <row r="2290">
      <c r="A2290" t="str">
        <v>AutoTable</v>
      </c>
      <c r="D2290" t="str">
        <v>S-IRLV2-4</v>
      </c>
      <c r="E2290" t="str">
        <v>SEQUENCE IRLANDE 1.4G VERSION 1</v>
      </c>
      <c r="F2290" t="str">
        <v>SEQUENCES</v>
      </c>
      <c r="G2290" t="str">
        <v/>
      </c>
      <c r="H2290" t="str">
        <v>SEQUENCES</v>
      </c>
      <c r="I2290" t="str">
        <v>CH/BATT</v>
      </c>
      <c r="J2290">
        <v>0</v>
      </c>
      <c r="K2290" t="str">
        <v/>
      </c>
      <c r="L2290" t="str">
        <v/>
      </c>
      <c r="M2290" t="str">
        <v>FR</v>
      </c>
      <c r="N2290" t="str">
        <v/>
      </c>
      <c r="O2290" t="str">
        <v>1.4G</v>
      </c>
      <c r="P2290" t="str">
        <v/>
      </c>
      <c r="Q2290">
        <v>2.36</v>
      </c>
      <c r="R2290" t="str">
        <v/>
      </c>
      <c r="S2290">
        <v>0</v>
      </c>
      <c r="T2290" t="str">
        <v>F-00000480</v>
      </c>
      <c r="U2290">
        <v>0</v>
      </c>
      <c r="V2290">
        <v>0</v>
      </c>
      <c r="W2290">
        <v>0</v>
      </c>
      <c r="X2290" t="str">
        <v/>
      </c>
    </row>
    <row r="2291">
      <c r="A2291" t="str">
        <v>AutoTable</v>
      </c>
      <c r="D2291" t="str">
        <v>S-MARSV1-4</v>
      </c>
      <c r="E2291" t="str">
        <v>SEQUENCE MARSEILLAISE 1.4G VERSION 1</v>
      </c>
      <c r="F2291" t="str">
        <v>SEQUENCES</v>
      </c>
      <c r="G2291" t="str">
        <v/>
      </c>
      <c r="H2291" t="str">
        <v>SEQUENCES</v>
      </c>
      <c r="I2291" t="str">
        <v>CH/BATT</v>
      </c>
      <c r="J2291">
        <v>0</v>
      </c>
      <c r="K2291" t="str">
        <v/>
      </c>
      <c r="L2291" t="str">
        <v/>
      </c>
      <c r="M2291" t="str">
        <v>FR</v>
      </c>
      <c r="N2291" t="str">
        <v/>
      </c>
      <c r="O2291" t="str">
        <v>1.4G</v>
      </c>
      <c r="P2291" t="str">
        <v/>
      </c>
      <c r="Q2291">
        <v>2.96</v>
      </c>
      <c r="R2291" t="str">
        <v/>
      </c>
      <c r="S2291">
        <v>0</v>
      </c>
      <c r="T2291" t="str">
        <v>F-00000480</v>
      </c>
      <c r="U2291">
        <v>0</v>
      </c>
      <c r="V2291">
        <v>0</v>
      </c>
      <c r="W2291">
        <v>0</v>
      </c>
      <c r="X2291" t="str">
        <v/>
      </c>
    </row>
    <row r="2292">
      <c r="A2292" t="str">
        <v>AutoTable</v>
      </c>
      <c r="D2292" t="str">
        <v>S-MARSV2-4</v>
      </c>
      <c r="E2292" t="str">
        <v>SEQUENCE MARSEILLAISE 1.4G VERSION 2</v>
      </c>
      <c r="F2292" t="str">
        <v>SEQUENCES</v>
      </c>
      <c r="G2292" t="str">
        <v/>
      </c>
      <c r="H2292" t="str">
        <v>SEQUENCES</v>
      </c>
      <c r="I2292" t="str">
        <v>CH/BATT</v>
      </c>
      <c r="J2292">
        <v>0</v>
      </c>
      <c r="K2292" t="str">
        <v/>
      </c>
      <c r="L2292" t="str">
        <v/>
      </c>
      <c r="M2292" t="str">
        <v>FR</v>
      </c>
      <c r="N2292" t="str">
        <v/>
      </c>
      <c r="O2292" t="str">
        <v>1.4G</v>
      </c>
      <c r="P2292" t="str">
        <v/>
      </c>
      <c r="Q2292">
        <v>2.64</v>
      </c>
      <c r="R2292" t="str">
        <v/>
      </c>
      <c r="S2292">
        <v>0</v>
      </c>
      <c r="T2292" t="str">
        <v>F-00000480</v>
      </c>
      <c r="U2292">
        <v>0</v>
      </c>
      <c r="V2292">
        <v>0</v>
      </c>
      <c r="W2292">
        <v>0</v>
      </c>
      <c r="X2292" t="str">
        <v/>
      </c>
    </row>
    <row r="2293">
      <c r="A2293" t="str">
        <v>AutoTable</v>
      </c>
      <c r="D2293" t="str">
        <v>S-MULTIV1-4</v>
      </c>
      <c r="E2293" t="str">
        <v>SEQUENCE MULTIPASTEL 1.4 G VERSION 1</v>
      </c>
      <c r="F2293" t="str">
        <v>SEQUENCES</v>
      </c>
      <c r="G2293" t="str">
        <v/>
      </c>
      <c r="H2293" t="str">
        <v>SEQUENCES</v>
      </c>
      <c r="I2293" t="str">
        <v>CH/BATT</v>
      </c>
      <c r="J2293">
        <v>0</v>
      </c>
      <c r="K2293" t="str">
        <v/>
      </c>
      <c r="L2293" t="str">
        <v/>
      </c>
      <c r="M2293" t="str">
        <v>FR</v>
      </c>
      <c r="N2293" t="str">
        <v/>
      </c>
      <c r="O2293" t="str">
        <v>1.4G</v>
      </c>
      <c r="P2293" t="str">
        <v/>
      </c>
      <c r="Q2293">
        <v>2.44</v>
      </c>
      <c r="R2293" t="str">
        <v/>
      </c>
      <c r="S2293">
        <v>0</v>
      </c>
      <c r="T2293" t="str">
        <v>F-00000480</v>
      </c>
      <c r="U2293">
        <v>0</v>
      </c>
      <c r="V2293">
        <v>0</v>
      </c>
      <c r="W2293">
        <v>0</v>
      </c>
      <c r="X2293" t="str">
        <v/>
      </c>
    </row>
    <row r="2294">
      <c r="A2294" t="str">
        <v>AutoTable</v>
      </c>
      <c r="D2294" t="str">
        <v>S-MULTIV2-4</v>
      </c>
      <c r="E2294" t="str">
        <v>SEQUENCE MULTIPASTEL 1.4G VERSION 2</v>
      </c>
      <c r="F2294" t="str">
        <v>SEQUENCES</v>
      </c>
      <c r="G2294" t="str">
        <v/>
      </c>
      <c r="H2294" t="str">
        <v>SEQUENCES</v>
      </c>
      <c r="I2294" t="str">
        <v>CH/BATT</v>
      </c>
      <c r="J2294">
        <v>0</v>
      </c>
      <c r="K2294" t="str">
        <v/>
      </c>
      <c r="L2294" t="str">
        <v/>
      </c>
      <c r="M2294" t="str">
        <v>FR</v>
      </c>
      <c r="N2294" t="str">
        <v/>
      </c>
      <c r="O2294" t="str">
        <v>1.4G</v>
      </c>
      <c r="P2294" t="str">
        <v/>
      </c>
      <c r="Q2294">
        <v>2.44</v>
      </c>
      <c r="R2294" t="str">
        <v/>
      </c>
      <c r="S2294">
        <v>0</v>
      </c>
      <c r="T2294" t="str">
        <v>F-00000480</v>
      </c>
      <c r="U2294">
        <v>0</v>
      </c>
      <c r="V2294">
        <v>0</v>
      </c>
      <c r="W2294">
        <v>0</v>
      </c>
      <c r="X2294" t="str">
        <v/>
      </c>
    </row>
    <row r="2295">
      <c r="A2295" t="str">
        <v>AutoTable</v>
      </c>
      <c r="D2295" t="str">
        <v>S-OCEANV1-4</v>
      </c>
      <c r="E2295" t="str">
        <v>SEQUENCE OCEAN 1.4G VERSION 1</v>
      </c>
      <c r="F2295" t="str">
        <v>SEQUENCES</v>
      </c>
      <c r="G2295" t="str">
        <v/>
      </c>
      <c r="H2295" t="str">
        <v>SEQUENCES</v>
      </c>
      <c r="I2295" t="str">
        <v>CH/BATT</v>
      </c>
      <c r="J2295">
        <v>0</v>
      </c>
      <c r="K2295" t="str">
        <v/>
      </c>
      <c r="L2295" t="str">
        <v/>
      </c>
      <c r="M2295" t="str">
        <v>FR</v>
      </c>
      <c r="N2295" t="str">
        <v/>
      </c>
      <c r="O2295" t="str">
        <v>1.4G</v>
      </c>
      <c r="P2295" t="str">
        <v/>
      </c>
      <c r="Q2295">
        <v>2.8</v>
      </c>
      <c r="R2295" t="str">
        <v/>
      </c>
      <c r="S2295">
        <v>0</v>
      </c>
      <c r="T2295" t="str">
        <v>F-00000480</v>
      </c>
      <c r="U2295">
        <v>0</v>
      </c>
      <c r="V2295">
        <v>0</v>
      </c>
      <c r="W2295">
        <v>0</v>
      </c>
      <c r="X2295" t="str">
        <v/>
      </c>
    </row>
    <row r="2296">
      <c r="A2296" t="str">
        <v>AutoTable</v>
      </c>
      <c r="D2296" t="str">
        <v>S-OCEANV2-4</v>
      </c>
      <c r="E2296" t="str">
        <v>SEQUENCE OCEAN 1.4G VERSION 2</v>
      </c>
      <c r="F2296" t="str">
        <v>SEQUENCES</v>
      </c>
      <c r="G2296" t="str">
        <v/>
      </c>
      <c r="H2296" t="str">
        <v>SEQUENCES</v>
      </c>
      <c r="I2296" t="str">
        <v>CH/BATT</v>
      </c>
      <c r="J2296">
        <v>0</v>
      </c>
      <c r="K2296" t="str">
        <v/>
      </c>
      <c r="L2296" t="str">
        <v/>
      </c>
      <c r="M2296" t="str">
        <v>FR</v>
      </c>
      <c r="N2296" t="str">
        <v/>
      </c>
      <c r="O2296" t="str">
        <v>1.4G</v>
      </c>
      <c r="P2296" t="str">
        <v/>
      </c>
      <c r="Q2296">
        <v>2.8</v>
      </c>
      <c r="R2296" t="str">
        <v/>
      </c>
      <c r="S2296">
        <v>0</v>
      </c>
      <c r="T2296" t="str">
        <v>F-00000480</v>
      </c>
      <c r="U2296">
        <v>0</v>
      </c>
      <c r="V2296">
        <v>0</v>
      </c>
      <c r="W2296">
        <v>0</v>
      </c>
      <c r="X2296" t="str">
        <v/>
      </c>
    </row>
    <row r="2297">
      <c r="A2297" t="str">
        <v>AutoTable</v>
      </c>
      <c r="D2297" t="str">
        <v>S-ORIENT-4</v>
      </c>
      <c r="E2297" t="str">
        <v>SEQUENCE ORIENT 1.4G</v>
      </c>
      <c r="F2297" t="str">
        <v>SEQUENCES</v>
      </c>
      <c r="G2297" t="str">
        <v/>
      </c>
      <c r="H2297" t="str">
        <v>SEQUENCES</v>
      </c>
      <c r="I2297" t="str">
        <v>CH/BATT</v>
      </c>
      <c r="J2297">
        <v>0</v>
      </c>
      <c r="K2297" t="str">
        <v/>
      </c>
      <c r="L2297" t="str">
        <v/>
      </c>
      <c r="M2297" t="str">
        <v>FR</v>
      </c>
      <c r="N2297" t="str">
        <v/>
      </c>
      <c r="O2297" t="str">
        <v>1.4G</v>
      </c>
      <c r="P2297" t="str">
        <v/>
      </c>
      <c r="Q2297">
        <v>1.61</v>
      </c>
      <c r="R2297" t="str">
        <v/>
      </c>
      <c r="S2297">
        <v>0</v>
      </c>
      <c r="T2297" t="str">
        <v>F-00000480</v>
      </c>
      <c r="U2297">
        <v>0</v>
      </c>
      <c r="V2297">
        <v>0</v>
      </c>
      <c r="W2297">
        <v>0</v>
      </c>
      <c r="X2297" t="str">
        <v/>
      </c>
    </row>
    <row r="2298">
      <c r="A2298" t="str">
        <v>AutoTable</v>
      </c>
      <c r="D2298" t="str">
        <v>S-PENA-4</v>
      </c>
      <c r="E2298" t="str">
        <v>SEQUENCE PENALTY 1.4G</v>
      </c>
      <c r="F2298" t="str">
        <v>SEQUENCES</v>
      </c>
      <c r="G2298" t="str">
        <v/>
      </c>
      <c r="H2298" t="str">
        <v>SEQUENCES</v>
      </c>
      <c r="I2298" t="str">
        <v>CH/BATT</v>
      </c>
      <c r="J2298">
        <v>0</v>
      </c>
      <c r="K2298" t="str">
        <v/>
      </c>
      <c r="L2298" t="str">
        <v/>
      </c>
      <c r="M2298" t="str">
        <v>FR</v>
      </c>
      <c r="N2298" t="str">
        <v/>
      </c>
      <c r="O2298" t="str">
        <v>1.4G</v>
      </c>
      <c r="P2298" t="str">
        <v/>
      </c>
      <c r="Q2298">
        <v>1.89</v>
      </c>
      <c r="R2298" t="str">
        <v/>
      </c>
      <c r="S2298">
        <v>0</v>
      </c>
      <c r="T2298" t="str">
        <v>F-00000480</v>
      </c>
      <c r="U2298">
        <v>0</v>
      </c>
      <c r="V2298">
        <v>0</v>
      </c>
      <c r="W2298">
        <v>0</v>
      </c>
      <c r="X2298" t="str">
        <v/>
      </c>
    </row>
    <row r="2299">
      <c r="A2299" t="str">
        <v>AutoTable</v>
      </c>
      <c r="D2299" t="str">
        <v>S-TEMPV1-4</v>
      </c>
      <c r="E2299" t="str">
        <v>SEQUENCE TEMPETE 1.4G VERSION 1</v>
      </c>
      <c r="F2299" t="str">
        <v>SEQUENCES</v>
      </c>
      <c r="G2299" t="str">
        <v/>
      </c>
      <c r="H2299" t="str">
        <v>SEQUENCES</v>
      </c>
      <c r="I2299" t="str">
        <v>CH/BATT</v>
      </c>
      <c r="J2299">
        <v>0</v>
      </c>
      <c r="K2299" t="str">
        <v/>
      </c>
      <c r="L2299" t="str">
        <v/>
      </c>
      <c r="M2299" t="str">
        <v>FR</v>
      </c>
      <c r="N2299" t="str">
        <v/>
      </c>
      <c r="O2299" t="str">
        <v>1.4G</v>
      </c>
      <c r="P2299" t="str">
        <v/>
      </c>
      <c r="Q2299">
        <v>2.498</v>
      </c>
      <c r="R2299" t="str">
        <v/>
      </c>
      <c r="S2299">
        <v>0</v>
      </c>
      <c r="T2299" t="str">
        <v>F-00000480</v>
      </c>
      <c r="U2299">
        <v>0</v>
      </c>
      <c r="V2299">
        <v>0</v>
      </c>
      <c r="W2299">
        <v>0</v>
      </c>
      <c r="X2299" t="str">
        <v/>
      </c>
    </row>
    <row r="2300">
      <c r="A2300" t="str">
        <v>AutoTable</v>
      </c>
      <c r="D2300" t="str">
        <v>S-TEMPV2-4</v>
      </c>
      <c r="E2300" t="str">
        <v>SEQUENCE TEMPETE 1.4G VERSION 2</v>
      </c>
      <c r="F2300" t="str">
        <v>SEQUENCES</v>
      </c>
      <c r="G2300" t="str">
        <v/>
      </c>
      <c r="H2300" t="str">
        <v>SEQUENCES</v>
      </c>
      <c r="I2300" t="str">
        <v>CH/BATT</v>
      </c>
      <c r="J2300">
        <v>0</v>
      </c>
      <c r="K2300" t="str">
        <v/>
      </c>
      <c r="L2300" t="str">
        <v/>
      </c>
      <c r="M2300" t="str">
        <v>FR</v>
      </c>
      <c r="N2300" t="str">
        <v/>
      </c>
      <c r="O2300" t="str">
        <v>1.4G</v>
      </c>
      <c r="P2300" t="str">
        <v/>
      </c>
      <c r="Q2300">
        <v>2.558</v>
      </c>
      <c r="R2300" t="str">
        <v/>
      </c>
      <c r="S2300">
        <v>0</v>
      </c>
      <c r="T2300" t="str">
        <v>F-00000480</v>
      </c>
      <c r="U2300">
        <v>0</v>
      </c>
      <c r="V2300">
        <v>0</v>
      </c>
      <c r="W2300">
        <v>0</v>
      </c>
      <c r="X2300" t="str">
        <v/>
      </c>
    </row>
    <row r="2301">
      <c r="A2301" t="str">
        <v>AutoTable</v>
      </c>
      <c r="D2301" t="str">
        <v>S-ULTRA-4</v>
      </c>
      <c r="E2301" t="str">
        <v>SEQUENCE ULTRAVIOLET 1.4G</v>
      </c>
      <c r="F2301" t="str">
        <v>SEQUENCES</v>
      </c>
      <c r="G2301" t="str">
        <v/>
      </c>
      <c r="H2301" t="str">
        <v>SEQUENCES</v>
      </c>
      <c r="I2301" t="str">
        <v>CH/BATT</v>
      </c>
      <c r="J2301">
        <v>0</v>
      </c>
      <c r="K2301" t="str">
        <v/>
      </c>
      <c r="L2301" t="str">
        <v/>
      </c>
      <c r="M2301" t="str">
        <v>FR</v>
      </c>
      <c r="N2301" t="str">
        <v/>
      </c>
      <c r="O2301" t="str">
        <v>1.4G</v>
      </c>
      <c r="P2301" t="str">
        <v/>
      </c>
      <c r="Q2301">
        <v>2.064</v>
      </c>
      <c r="R2301" t="str">
        <v/>
      </c>
      <c r="S2301">
        <v>0</v>
      </c>
      <c r="T2301" t="str">
        <v>F-00000480</v>
      </c>
      <c r="U2301">
        <v>0</v>
      </c>
      <c r="V2301">
        <v>0</v>
      </c>
      <c r="W2301">
        <v>0</v>
      </c>
      <c r="X2301" t="str">
        <v/>
      </c>
    </row>
    <row r="2302">
      <c r="A2302" t="str">
        <v>AutoTable</v>
      </c>
      <c r="D2302" t="str">
        <v>54000</v>
      </c>
      <c r="E2302" t="str">
        <v>TABLEAU BAOBAB</v>
      </c>
      <c r="F2302" t="str">
        <v>COLOR/STANDARD</v>
      </c>
      <c r="G2302" t="str">
        <v/>
      </c>
      <c r="H2302" t="str">
        <v>STD</v>
      </c>
      <c r="I2302" t="str">
        <v>CHANDELLE</v>
      </c>
      <c r="J2302">
        <v>25</v>
      </c>
      <c r="K2302" t="str">
        <v>BOMBE TRONC</v>
      </c>
      <c r="L2302" t="str">
        <v>OR</v>
      </c>
      <c r="M2302" t="str">
        <v>FR</v>
      </c>
      <c r="N2302" t="str">
        <v>F3</v>
      </c>
      <c r="O2302" t="str">
        <v>1.4G</v>
      </c>
      <c r="P2302" t="str">
        <v>1008-F3-69242599</v>
      </c>
      <c r="Q2302">
        <v>0.105</v>
      </c>
      <c r="R2302" t="str">
        <v>30</v>
      </c>
      <c r="S2302">
        <v>25</v>
      </c>
      <c r="T2302" t="str">
        <v>F-00000480</v>
      </c>
      <c r="U2302">
        <v>443</v>
      </c>
      <c r="V2302">
        <v>1.70351</v>
      </c>
      <c r="W2302">
        <v>0</v>
      </c>
      <c r="X2302" t="str">
        <v/>
      </c>
    </row>
    <row r="2303">
      <c r="A2303" t="str">
        <v>AutoTable</v>
      </c>
      <c r="D2303" t="str">
        <v>54008</v>
      </c>
      <c r="E2303" t="str">
        <v>TABLEAU GINGKO</v>
      </c>
      <c r="F2303" t="str">
        <v>COLOR/STANDARD</v>
      </c>
      <c r="G2303" t="str">
        <v/>
      </c>
      <c r="H2303" t="str">
        <v>STD</v>
      </c>
      <c r="I2303" t="str">
        <v>CHANDELLE</v>
      </c>
      <c r="J2303">
        <v>8</v>
      </c>
      <c r="K2303" t="str">
        <v>COMETE</v>
      </c>
      <c r="L2303" t="str">
        <v>MULTICOLORE</v>
      </c>
      <c r="M2303" t="str">
        <v>FR</v>
      </c>
      <c r="N2303" t="str">
        <v>F2</v>
      </c>
      <c r="O2303" t="str">
        <v>1.4G</v>
      </c>
      <c r="P2303" t="str">
        <v>1008-F2-69254054</v>
      </c>
      <c r="Q2303">
        <v>0.055</v>
      </c>
      <c r="R2303" t="str">
        <v>25</v>
      </c>
      <c r="S2303">
        <v>8</v>
      </c>
      <c r="T2303" t="str">
        <v>F-00000480</v>
      </c>
      <c r="U2303">
        <v>471</v>
      </c>
      <c r="V2303">
        <v>1.10808</v>
      </c>
      <c r="W2303">
        <v>0</v>
      </c>
      <c r="X2303" t="str">
        <v/>
      </c>
    </row>
    <row r="2304">
      <c r="A2304" t="str">
        <v>AutoTable</v>
      </c>
      <c r="D2304" t="str">
        <v>54009</v>
      </c>
      <c r="E2304" t="str">
        <v>TABLEAU PLATANE</v>
      </c>
      <c r="F2304" t="str">
        <v>COLOR/STANDARD</v>
      </c>
      <c r="G2304" t="str">
        <v/>
      </c>
      <c r="H2304" t="str">
        <v>STD</v>
      </c>
      <c r="I2304" t="str">
        <v>CHANDELLE</v>
      </c>
      <c r="J2304">
        <v>25</v>
      </c>
      <c r="K2304" t="str">
        <v>BOMBE TRONC</v>
      </c>
      <c r="L2304" t="str">
        <v>FRISSON</v>
      </c>
      <c r="M2304" t="str">
        <v>FR</v>
      </c>
      <c r="N2304" t="str">
        <v>F3</v>
      </c>
      <c r="O2304" t="str">
        <v>1.4G</v>
      </c>
      <c r="P2304" t="str">
        <v>1008-F3-69242599</v>
      </c>
      <c r="Q2304">
        <v>0.105</v>
      </c>
      <c r="R2304" t="str">
        <v>30</v>
      </c>
      <c r="S2304">
        <v>25</v>
      </c>
      <c r="T2304" t="str">
        <v>F-00000480</v>
      </c>
      <c r="U2304">
        <v>347</v>
      </c>
      <c r="V2304">
        <v>1.89278</v>
      </c>
      <c r="W2304">
        <v>0</v>
      </c>
      <c r="X2304" t="str">
        <v/>
      </c>
    </row>
    <row r="2305">
      <c r="A2305" t="str">
        <v>AutoTable</v>
      </c>
      <c r="D2305" t="str">
        <v>54010</v>
      </c>
      <c r="E2305" t="str">
        <v>TABLEAU PIN</v>
      </c>
      <c r="F2305" t="str">
        <v>COLOR/STANDARD</v>
      </c>
      <c r="G2305" t="str">
        <v/>
      </c>
      <c r="H2305" t="str">
        <v>STD</v>
      </c>
      <c r="I2305" t="str">
        <v>CHANDELLE</v>
      </c>
      <c r="J2305">
        <v>25</v>
      </c>
      <c r="K2305" t="str">
        <v>COMETE CLIGNO</v>
      </c>
      <c r="L2305" t="str">
        <v>VERT</v>
      </c>
      <c r="M2305" t="str">
        <v>FR</v>
      </c>
      <c r="N2305" t="str">
        <v>F3</v>
      </c>
      <c r="O2305" t="str">
        <v>1.4G</v>
      </c>
      <c r="P2305" t="str">
        <v>1008-F3-69242599</v>
      </c>
      <c r="Q2305">
        <v>0.078</v>
      </c>
      <c r="R2305" t="str">
        <v>30</v>
      </c>
      <c r="S2305">
        <v>25</v>
      </c>
      <c r="T2305" t="str">
        <v>F-00000480</v>
      </c>
      <c r="U2305">
        <v>353</v>
      </c>
      <c r="V2305">
        <v>1.89278</v>
      </c>
      <c r="W2305">
        <v>0</v>
      </c>
      <c r="X2305" t="str">
        <v/>
      </c>
    </row>
    <row r="2306">
      <c r="A2306" t="str">
        <v>AutoTable</v>
      </c>
      <c r="D2306" t="str">
        <v>54001</v>
      </c>
      <c r="E2306" t="str">
        <v>TABLEAU CATALPA</v>
      </c>
      <c r="F2306" t="str">
        <v>COLOR/STANDARD</v>
      </c>
      <c r="G2306" t="str">
        <v/>
      </c>
      <c r="H2306" t="str">
        <v>STD</v>
      </c>
      <c r="I2306" t="str">
        <v>COMPACT</v>
      </c>
      <c r="J2306">
        <v>25</v>
      </c>
      <c r="K2306" t="str">
        <v>SPECIAL SIFFLET</v>
      </c>
      <c r="L2306" t="str">
        <v>MULTICOLORE</v>
      </c>
      <c r="M2306" t="str">
        <v>FR</v>
      </c>
      <c r="N2306" t="str">
        <v>F2</v>
      </c>
      <c r="O2306" t="str">
        <v>1.4G</v>
      </c>
      <c r="P2306" t="str">
        <v>1008-F2-69254048</v>
      </c>
      <c r="Q2306">
        <v>0.323</v>
      </c>
      <c r="R2306" t="str">
        <v>30</v>
      </c>
      <c r="S2306">
        <v>25</v>
      </c>
      <c r="T2306" t="str">
        <v>F-00000480</v>
      </c>
      <c r="U2306">
        <v>3</v>
      </c>
      <c r="V2306">
        <v>5.05167</v>
      </c>
      <c r="W2306">
        <v>0</v>
      </c>
      <c r="X2306" t="str">
        <v/>
      </c>
    </row>
    <row r="2307">
      <c r="A2307" t="str">
        <v>AutoTable</v>
      </c>
      <c r="D2307" t="str">
        <v>54002</v>
      </c>
      <c r="E2307" t="str">
        <v>TABLEAU BERBERIS</v>
      </c>
      <c r="F2307" t="str">
        <v>COLOR/STANDARD</v>
      </c>
      <c r="G2307" t="str">
        <v/>
      </c>
      <c r="H2307" t="str">
        <v>STD</v>
      </c>
      <c r="I2307" t="str">
        <v>COMPACT</v>
      </c>
      <c r="J2307">
        <v>20</v>
      </c>
      <c r="K2307" t="str">
        <v>BOMBE POT A FEU</v>
      </c>
      <c r="L2307" t="str">
        <v>FRISSON</v>
      </c>
      <c r="M2307" t="str">
        <v>FR</v>
      </c>
      <c r="N2307" t="str">
        <v>F2</v>
      </c>
      <c r="O2307" t="str">
        <v>1.4G</v>
      </c>
      <c r="P2307" t="str">
        <v>1008-F2-69246331</v>
      </c>
      <c r="Q2307">
        <v>0.173</v>
      </c>
      <c r="R2307" t="str">
        <v>30</v>
      </c>
      <c r="S2307">
        <v>20</v>
      </c>
      <c r="T2307" t="str">
        <v>F-00000480</v>
      </c>
      <c r="U2307">
        <v>71</v>
      </c>
      <c r="V2307">
        <v>2.22979</v>
      </c>
      <c r="W2307">
        <v>0</v>
      </c>
      <c r="X2307" t="str">
        <v/>
      </c>
    </row>
    <row r="2308">
      <c r="A2308" t="str">
        <v>AutoTable</v>
      </c>
      <c r="D2308" t="str">
        <v>54003</v>
      </c>
      <c r="E2308" t="str">
        <v>TABLEAU BOULEAU/BOULE DE NEIGE/HEVEA/MARRONIER</v>
      </c>
      <c r="F2308" t="str">
        <v>COLOR/STANDARD</v>
      </c>
      <c r="G2308" t="str">
        <v/>
      </c>
      <c r="H2308" t="str">
        <v>STD</v>
      </c>
      <c r="I2308" t="str">
        <v>COMPACT</v>
      </c>
      <c r="J2308">
        <v>30</v>
      </c>
      <c r="K2308" t="str">
        <v>BOMBE TRONC</v>
      </c>
      <c r="L2308" t="str">
        <v>ASSORTI</v>
      </c>
      <c r="M2308" t="str">
        <v>FR</v>
      </c>
      <c r="N2308" t="str">
        <v>F3</v>
      </c>
      <c r="O2308" t="str">
        <v>1.4G</v>
      </c>
      <c r="P2308" t="str">
        <v>1008-F3-69245094</v>
      </c>
      <c r="Q2308">
        <v>0.428</v>
      </c>
      <c r="R2308" t="str">
        <v>30</v>
      </c>
      <c r="S2308">
        <v>30</v>
      </c>
      <c r="T2308" t="str">
        <v>F-00000480</v>
      </c>
      <c r="U2308">
        <v>244</v>
      </c>
      <c r="V2308">
        <v>4.348</v>
      </c>
      <c r="W2308">
        <v>0</v>
      </c>
      <c r="X2308" t="str">
        <v/>
      </c>
    </row>
    <row r="2309">
      <c r="A2309" t="str">
        <v>AutoTable</v>
      </c>
      <c r="D2309" t="str">
        <v>54004</v>
      </c>
      <c r="E2309" t="str">
        <v>TABLEAU BOULE DE NEIGE</v>
      </c>
      <c r="F2309" t="str">
        <v>COLOR/STANDARD</v>
      </c>
      <c r="G2309" t="str">
        <v/>
      </c>
      <c r="H2309" t="str">
        <v>STD</v>
      </c>
      <c r="I2309" t="str">
        <v>COMPACT</v>
      </c>
      <c r="J2309">
        <v>30</v>
      </c>
      <c r="K2309" t="str">
        <v>BOMBE TRONC</v>
      </c>
      <c r="L2309" t="str">
        <v>ASSORTI</v>
      </c>
      <c r="M2309" t="str">
        <v>FR</v>
      </c>
      <c r="N2309" t="str">
        <v>F3</v>
      </c>
      <c r="O2309" t="str">
        <v>1.4G</v>
      </c>
      <c r="P2309" t="str">
        <v>1008-F3-69245091</v>
      </c>
      <c r="Q2309">
        <v>0.428</v>
      </c>
      <c r="R2309" t="str">
        <v>30</v>
      </c>
      <c r="S2309">
        <v>30</v>
      </c>
      <c r="T2309" t="str">
        <v>F-00000480</v>
      </c>
      <c r="U2309">
        <v>0</v>
      </c>
      <c r="V2309">
        <v>4.89</v>
      </c>
      <c r="W2309">
        <v>0</v>
      </c>
      <c r="X2309" t="str">
        <v/>
      </c>
    </row>
    <row r="2310">
      <c r="A2310" t="str">
        <v>AutoTable</v>
      </c>
      <c r="D2310" t="str">
        <v>54005</v>
      </c>
      <c r="E2310" t="str">
        <v>TABLEAU TILLEUIL-PEUPLIER</v>
      </c>
      <c r="F2310" t="str">
        <v>COLOR/STANDARD</v>
      </c>
      <c r="G2310" t="str">
        <v/>
      </c>
      <c r="H2310" t="str">
        <v>STD</v>
      </c>
      <c r="I2310" t="str">
        <v>COMPACT</v>
      </c>
      <c r="J2310">
        <v>25</v>
      </c>
      <c r="K2310" t="str">
        <v>MOSAIQUE</v>
      </c>
      <c r="L2310" t="str">
        <v>OR</v>
      </c>
      <c r="M2310" t="str">
        <v>FR</v>
      </c>
      <c r="N2310" t="str">
        <v>F3</v>
      </c>
      <c r="O2310" t="str">
        <v>1.4G</v>
      </c>
      <c r="P2310" t="str">
        <v>1008-F3-69248603</v>
      </c>
      <c r="Q2310">
        <v>0.68</v>
      </c>
      <c r="R2310" t="str">
        <v>30</v>
      </c>
      <c r="S2310">
        <v>25</v>
      </c>
      <c r="T2310" t="str">
        <v>F-00000480</v>
      </c>
      <c r="U2310">
        <v>182</v>
      </c>
      <c r="V2310">
        <v>4.9</v>
      </c>
      <c r="W2310">
        <v>4</v>
      </c>
      <c r="X2310" t="str">
        <v/>
      </c>
    </row>
    <row r="2311">
      <c r="A2311" t="str">
        <v>AutoTable</v>
      </c>
      <c r="D2311" t="str">
        <v>54006</v>
      </c>
      <c r="E2311" t="str">
        <v>TABLEAU MARRONNIER</v>
      </c>
      <c r="F2311" t="str">
        <v>COLOR/STANDARD</v>
      </c>
      <c r="G2311" t="str">
        <v/>
      </c>
      <c r="H2311" t="str">
        <v>STD</v>
      </c>
      <c r="I2311" t="str">
        <v>COMPACT</v>
      </c>
      <c r="J2311">
        <v>30</v>
      </c>
      <c r="K2311" t="str">
        <v>BOMBE TRONC</v>
      </c>
      <c r="L2311" t="str">
        <v>ASSORTI</v>
      </c>
      <c r="M2311" t="str">
        <v>FR</v>
      </c>
      <c r="N2311" t="str">
        <v>F3</v>
      </c>
      <c r="O2311" t="str">
        <v>1.4G</v>
      </c>
      <c r="P2311" t="str">
        <v>1008-F3-69245092</v>
      </c>
      <c r="Q2311">
        <v>0.428</v>
      </c>
      <c r="R2311" t="str">
        <v>30</v>
      </c>
      <c r="S2311">
        <v>30</v>
      </c>
      <c r="T2311" t="str">
        <v>F-00000480</v>
      </c>
      <c r="U2311">
        <v>0</v>
      </c>
      <c r="V2311">
        <v>4.89</v>
      </c>
      <c r="W2311">
        <v>0</v>
      </c>
      <c r="X2311" t="str">
        <v/>
      </c>
    </row>
    <row r="2312">
      <c r="A2312" t="str">
        <v>AutoTable</v>
      </c>
      <c r="D2312" t="str">
        <v>54007</v>
      </c>
      <c r="E2312" t="str">
        <v>TABLEAU PEUPLIER</v>
      </c>
      <c r="F2312" t="str">
        <v>COLOR/STANDARD</v>
      </c>
      <c r="G2312" t="str">
        <v/>
      </c>
      <c r="H2312" t="str">
        <v>STD</v>
      </c>
      <c r="I2312" t="str">
        <v>COMPACT</v>
      </c>
      <c r="J2312">
        <v>25</v>
      </c>
      <c r="K2312" t="str">
        <v>SPECIAL FEUILLE</v>
      </c>
      <c r="L2312" t="str">
        <v>BLANC</v>
      </c>
      <c r="M2312" t="str">
        <v>FR</v>
      </c>
      <c r="N2312" t="str">
        <v>F2</v>
      </c>
      <c r="O2312" t="str">
        <v>1.4G</v>
      </c>
      <c r="P2312" t="str">
        <v>1008-F2-69248607</v>
      </c>
      <c r="Q2312">
        <v>0.3</v>
      </c>
      <c r="R2312" t="str">
        <v>30</v>
      </c>
      <c r="S2312">
        <v>25</v>
      </c>
      <c r="T2312" t="str">
        <v>F-00000480</v>
      </c>
      <c r="U2312">
        <v>0</v>
      </c>
      <c r="V2312">
        <v>6.1615</v>
      </c>
      <c r="W2312">
        <v>0</v>
      </c>
      <c r="X2312" t="str">
        <v/>
      </c>
    </row>
    <row r="2313">
      <c r="A2313" t="str">
        <v>AutoTable</v>
      </c>
      <c r="D2313" t="str">
        <v>54011</v>
      </c>
      <c r="E2313" t="str">
        <v>TABLEAU ERABLE</v>
      </c>
      <c r="F2313" t="str">
        <v>COLOR/STANDARD</v>
      </c>
      <c r="G2313" t="str">
        <v/>
      </c>
      <c r="H2313" t="str">
        <v>STD</v>
      </c>
      <c r="I2313" t="str">
        <v>COMPACT</v>
      </c>
      <c r="J2313">
        <v>30</v>
      </c>
      <c r="K2313" t="str">
        <v>MOSAIQUE</v>
      </c>
      <c r="L2313" t="str">
        <v>ROSE</v>
      </c>
      <c r="M2313" t="str">
        <v>FR</v>
      </c>
      <c r="N2313" t="str">
        <v>F3</v>
      </c>
      <c r="O2313" t="str">
        <v>1.4G</v>
      </c>
      <c r="P2313" t="str">
        <v>1008-F3-69245918</v>
      </c>
      <c r="Q2313">
        <v>0.432</v>
      </c>
      <c r="R2313" t="str">
        <v>30</v>
      </c>
      <c r="S2313">
        <v>30</v>
      </c>
      <c r="T2313" t="str">
        <v>F-00000480</v>
      </c>
      <c r="U2313">
        <v>59</v>
      </c>
      <c r="V2313">
        <v>3.91</v>
      </c>
      <c r="W2313">
        <v>0</v>
      </c>
      <c r="X2313" t="str">
        <v/>
      </c>
    </row>
    <row r="2314">
      <c r="A2314" t="str">
        <v>AutoTable</v>
      </c>
      <c r="D2314" t="str">
        <v>54012</v>
      </c>
      <c r="E2314" t="str">
        <v>TABLEAU LAGERSTROEMIA/CHATAIGNER</v>
      </c>
      <c r="F2314" t="str">
        <v>COLOR/STANDARD</v>
      </c>
      <c r="G2314" t="str">
        <v/>
      </c>
      <c r="H2314" t="str">
        <v>STD</v>
      </c>
      <c r="I2314" t="str">
        <v>COMPACT</v>
      </c>
      <c r="J2314">
        <v>25</v>
      </c>
      <c r="K2314" t="str">
        <v>MOSAIQUE</v>
      </c>
      <c r="L2314" t="str">
        <v>VERT</v>
      </c>
      <c r="M2314" t="str">
        <v>FR</v>
      </c>
      <c r="N2314" t="str">
        <v>F3</v>
      </c>
      <c r="O2314" t="str">
        <v>1.4G</v>
      </c>
      <c r="P2314" t="str">
        <v>1008-F3-69248603</v>
      </c>
      <c r="Q2314">
        <v>0.68</v>
      </c>
      <c r="R2314" t="str">
        <v>30</v>
      </c>
      <c r="S2314">
        <v>25</v>
      </c>
      <c r="T2314" t="str">
        <v>F-00000480</v>
      </c>
      <c r="U2314">
        <v>201</v>
      </c>
      <c r="V2314">
        <v>6.895</v>
      </c>
      <c r="W2314">
        <v>0</v>
      </c>
      <c r="X2314" t="str">
        <v/>
      </c>
    </row>
    <row r="2315">
      <c r="A2315" t="str">
        <v>AutoTable</v>
      </c>
      <c r="D2315" t="str">
        <v>54013</v>
      </c>
      <c r="E2315" t="str">
        <v>TABLEAU CHATAIGNER</v>
      </c>
      <c r="F2315" t="str">
        <v>COLOR/STANDARD</v>
      </c>
      <c r="G2315" t="str">
        <v/>
      </c>
      <c r="H2315" t="str">
        <v>STD</v>
      </c>
      <c r="I2315" t="str">
        <v>COMPACT</v>
      </c>
      <c r="J2315">
        <v>25</v>
      </c>
      <c r="K2315" t="str">
        <v>SPECIAL SERPENTIN</v>
      </c>
      <c r="L2315" t="str">
        <v>BLEU</v>
      </c>
      <c r="M2315" t="str">
        <v>FR</v>
      </c>
      <c r="N2315" t="str">
        <v>F2</v>
      </c>
      <c r="O2315" t="str">
        <v>1.4G</v>
      </c>
      <c r="P2315" t="str">
        <v>1008-F2-69248608</v>
      </c>
      <c r="Q2315">
        <v>0.36</v>
      </c>
      <c r="R2315" t="str">
        <v>30</v>
      </c>
      <c r="S2315">
        <v>25</v>
      </c>
      <c r="T2315" t="str">
        <v>F-00000480</v>
      </c>
      <c r="U2315">
        <v>0</v>
      </c>
      <c r="V2315">
        <v>6.40435</v>
      </c>
      <c r="W2315">
        <v>0</v>
      </c>
      <c r="X2315" t="str">
        <v/>
      </c>
    </row>
    <row r="2316">
      <c r="A2316" t="str">
        <v>AutoTable</v>
      </c>
      <c r="D2316" t="str">
        <v>54014</v>
      </c>
      <c r="E2316" t="str">
        <v>TABLEAU ABELIA</v>
      </c>
      <c r="F2316" t="str">
        <v>COLOR/STANDARD</v>
      </c>
      <c r="G2316" t="str">
        <v/>
      </c>
      <c r="H2316" t="str">
        <v>STD</v>
      </c>
      <c r="I2316" t="str">
        <v>COMPACT</v>
      </c>
      <c r="J2316">
        <v>20</v>
      </c>
      <c r="K2316" t="str">
        <v>BOMBE TRONC</v>
      </c>
      <c r="L2316" t="str">
        <v>ASSORTI</v>
      </c>
      <c r="M2316" t="str">
        <v>FR</v>
      </c>
      <c r="N2316" t="str">
        <v>F2</v>
      </c>
      <c r="O2316" t="str">
        <v>1.4G</v>
      </c>
      <c r="P2316" t="str">
        <v>1008-F2-69246331</v>
      </c>
      <c r="Q2316">
        <v>0.158</v>
      </c>
      <c r="R2316" t="str">
        <v>30</v>
      </c>
      <c r="S2316">
        <v>20</v>
      </c>
      <c r="T2316" t="str">
        <v>F-00000480</v>
      </c>
      <c r="U2316">
        <v>61</v>
      </c>
      <c r="V2316">
        <v>1.91964</v>
      </c>
      <c r="W2316">
        <v>0</v>
      </c>
      <c r="X2316" t="str">
        <v/>
      </c>
    </row>
    <row r="2317">
      <c r="A2317" t="str">
        <v>AutoTable</v>
      </c>
      <c r="D2317" t="str">
        <v>54016</v>
      </c>
      <c r="E2317" t="str">
        <v>TABLEAU HEVEA</v>
      </c>
      <c r="F2317" t="str">
        <v>COLOR/STANDARD</v>
      </c>
      <c r="G2317" t="str">
        <v/>
      </c>
      <c r="H2317" t="str">
        <v>STD</v>
      </c>
      <c r="I2317" t="str">
        <v>COMPACT</v>
      </c>
      <c r="J2317">
        <v>30</v>
      </c>
      <c r="K2317" t="str">
        <v>BOMBE TRONC</v>
      </c>
      <c r="L2317" t="str">
        <v>ASSORTI</v>
      </c>
      <c r="M2317" t="str">
        <v>FR</v>
      </c>
      <c r="N2317" t="str">
        <v>F3</v>
      </c>
      <c r="O2317" t="str">
        <v>1.4G</v>
      </c>
      <c r="P2317" t="str">
        <v>1008-F3-69245093</v>
      </c>
      <c r="Q2317">
        <v>0.428</v>
      </c>
      <c r="R2317" t="str">
        <v>30</v>
      </c>
      <c r="S2317">
        <v>30</v>
      </c>
      <c r="T2317" t="str">
        <v>F-00000480</v>
      </c>
      <c r="U2317">
        <v>0</v>
      </c>
      <c r="V2317">
        <v>3.15</v>
      </c>
      <c r="W2317">
        <v>0</v>
      </c>
      <c r="X2317" t="str">
        <v/>
      </c>
    </row>
    <row r="2318">
      <c r="A2318" t="str">
        <v>AutoTable</v>
      </c>
      <c r="D2318" t="str">
        <v>B14099</v>
      </c>
      <c r="E2318" t="str">
        <v>ENSEMBLE HARMONIE</v>
      </c>
      <c r="F2318" t="str">
        <v>COLOR/STANDARD</v>
      </c>
      <c r="G2318" t="str">
        <v/>
      </c>
      <c r="H2318" t="str">
        <v>STD</v>
      </c>
      <c r="I2318" t="str">
        <v>COMPACT</v>
      </c>
      <c r="J2318">
        <v>30</v>
      </c>
      <c r="K2318" t="str">
        <v>DETONATION</v>
      </c>
      <c r="L2318" t="str">
        <v>FRISSON</v>
      </c>
      <c r="M2318" t="str">
        <v>FR</v>
      </c>
      <c r="N2318" t="str">
        <v>F4</v>
      </c>
      <c r="O2318" t="str">
        <v>1.3G</v>
      </c>
      <c r="P2318" t="str">
        <v>1008-F4-69254460</v>
      </c>
      <c r="Q2318">
        <v>0.098</v>
      </c>
      <c r="R2318" t="str">
        <v>10</v>
      </c>
      <c r="S2318">
        <v>30</v>
      </c>
      <c r="T2318" t="str">
        <v>F-00000480</v>
      </c>
      <c r="U2318">
        <v>8</v>
      </c>
      <c r="V2318">
        <v>2.0775</v>
      </c>
      <c r="W2318">
        <v>0</v>
      </c>
      <c r="X2318" t="str">
        <v/>
      </c>
    </row>
    <row r="2319">
      <c r="A2319" t="str">
        <v>AutoTable</v>
      </c>
      <c r="D2319" t="str">
        <v>B40101</v>
      </c>
      <c r="E2319" t="str">
        <v>FINAL CHROMATIQUE/OR/FRISONN/AZUR</v>
      </c>
      <c r="F2319" t="str">
        <v>COLOR/STANDARD</v>
      </c>
      <c r="G2319" t="str">
        <v/>
      </c>
      <c r="H2319" t="str">
        <v>STD</v>
      </c>
      <c r="I2319" t="str">
        <v>COMPACT</v>
      </c>
      <c r="J2319">
        <v>30</v>
      </c>
      <c r="K2319" t="str">
        <v>BOMBE</v>
      </c>
      <c r="L2319" t="str">
        <v>OR</v>
      </c>
      <c r="M2319" t="str">
        <v>FR</v>
      </c>
      <c r="N2319" t="str">
        <v>F3</v>
      </c>
      <c r="O2319" t="str">
        <v>1.4G</v>
      </c>
      <c r="P2319" t="str">
        <v>1008-F3-69245094</v>
      </c>
      <c r="Q2319">
        <v>0.4275</v>
      </c>
      <c r="R2319" t="str">
        <v>30</v>
      </c>
      <c r="S2319">
        <v>30</v>
      </c>
      <c r="T2319" t="str">
        <v>F-00000480</v>
      </c>
      <c r="U2319">
        <v>240</v>
      </c>
      <c r="V2319">
        <v>5.79688</v>
      </c>
      <c r="W2319">
        <v>0</v>
      </c>
      <c r="X2319" t="str">
        <v/>
      </c>
    </row>
    <row r="2320">
      <c r="A2320" t="str">
        <v>AutoTable</v>
      </c>
      <c r="D2320" t="str">
        <v>B40102</v>
      </c>
      <c r="E2320" t="str">
        <v>FINAL FRISSON</v>
      </c>
      <c r="F2320" t="str">
        <v>COLOR/STANDARD</v>
      </c>
      <c r="G2320" t="str">
        <v/>
      </c>
      <c r="H2320" t="str">
        <v>STD</v>
      </c>
      <c r="I2320" t="str">
        <v>COMPACT</v>
      </c>
      <c r="J2320">
        <v>30</v>
      </c>
      <c r="K2320" t="str">
        <v>BOMBE</v>
      </c>
      <c r="L2320" t="str">
        <v>FRISSON</v>
      </c>
      <c r="M2320" t="str">
        <v>FR</v>
      </c>
      <c r="N2320" t="str">
        <v>F3</v>
      </c>
      <c r="O2320" t="str">
        <v>1.4G</v>
      </c>
      <c r="P2320" t="str">
        <v>1008-F3-69245094</v>
      </c>
      <c r="Q2320">
        <v>0.428</v>
      </c>
      <c r="R2320" t="str">
        <v>30</v>
      </c>
      <c r="S2320">
        <v>30</v>
      </c>
      <c r="T2320" t="str">
        <v>F-00000480</v>
      </c>
      <c r="U2320">
        <v>0</v>
      </c>
      <c r="V2320">
        <v>8.23531</v>
      </c>
      <c r="W2320">
        <v>0</v>
      </c>
      <c r="X2320" t="str">
        <v/>
      </c>
    </row>
    <row r="2321">
      <c r="A2321" t="str">
        <v>AutoTable</v>
      </c>
      <c r="D2321" t="str">
        <v>B40106</v>
      </c>
      <c r="E2321" t="str">
        <v>FINAL D'OR</v>
      </c>
      <c r="F2321" t="str">
        <v>COLOR/STANDARD</v>
      </c>
      <c r="G2321" t="str">
        <v/>
      </c>
      <c r="H2321" t="str">
        <v>STD</v>
      </c>
      <c r="I2321" t="str">
        <v>COMPACT</v>
      </c>
      <c r="J2321">
        <v>30</v>
      </c>
      <c r="K2321" t="str">
        <v>BOMBE</v>
      </c>
      <c r="L2321" t="str">
        <v>OR</v>
      </c>
      <c r="M2321" t="str">
        <v>FR</v>
      </c>
      <c r="N2321" t="str">
        <v>F3</v>
      </c>
      <c r="O2321" t="str">
        <v>1.4G</v>
      </c>
      <c r="P2321" t="str">
        <v>1008-F3-69245094</v>
      </c>
      <c r="Q2321">
        <v>0.39</v>
      </c>
      <c r="R2321" t="str">
        <v>30</v>
      </c>
      <c r="S2321">
        <v>30</v>
      </c>
      <c r="T2321" t="str">
        <v>F-00000480</v>
      </c>
      <c r="U2321">
        <v>0</v>
      </c>
      <c r="V2321">
        <v>8.35511</v>
      </c>
      <c r="W2321">
        <v>0</v>
      </c>
      <c r="X2321" t="str">
        <v/>
      </c>
    </row>
    <row r="2322">
      <c r="A2322" t="str">
        <v>AutoTable</v>
      </c>
      <c r="D2322" t="str">
        <v>B40107</v>
      </c>
      <c r="E2322" t="str">
        <v>FINAL AZUR</v>
      </c>
      <c r="F2322" t="str">
        <v>COLOR/STANDARD</v>
      </c>
      <c r="G2322" t="str">
        <v/>
      </c>
      <c r="H2322" t="str">
        <v>STD</v>
      </c>
      <c r="I2322" t="str">
        <v>COMPACT</v>
      </c>
      <c r="J2322">
        <v>30</v>
      </c>
      <c r="K2322" t="str">
        <v>BOMBE</v>
      </c>
      <c r="L2322" t="str">
        <v>MULTICOLORE</v>
      </c>
      <c r="M2322" t="str">
        <v>FR</v>
      </c>
      <c r="N2322" t="str">
        <v>F3</v>
      </c>
      <c r="O2322" t="str">
        <v>1.4G</v>
      </c>
      <c r="P2322" t="str">
        <v>1003-F3-69245094</v>
      </c>
      <c r="Q2322">
        <v>0.409</v>
      </c>
      <c r="R2322" t="str">
        <v>30</v>
      </c>
      <c r="S2322">
        <v>30</v>
      </c>
      <c r="T2322" t="str">
        <v>F-00000480</v>
      </c>
      <c r="U2322">
        <v>0</v>
      </c>
      <c r="V2322">
        <v>4.97533</v>
      </c>
      <c r="W2322">
        <v>0</v>
      </c>
      <c r="X2322" t="str">
        <v/>
      </c>
    </row>
    <row r="2323">
      <c r="A2323" t="str">
        <v>AutoTable</v>
      </c>
      <c r="D2323" t="str">
        <v>B40236</v>
      </c>
      <c r="E2323" t="str">
        <v>FINAL SONORE</v>
      </c>
      <c r="F2323" t="str">
        <v>COLOR/STANDARD</v>
      </c>
      <c r="G2323" t="str">
        <v/>
      </c>
      <c r="H2323" t="str">
        <v>STD</v>
      </c>
      <c r="I2323" t="str">
        <v>COMPACT</v>
      </c>
      <c r="J2323">
        <v>30</v>
      </c>
      <c r="K2323" t="str">
        <v>DETONATION</v>
      </c>
      <c r="L2323" t="str">
        <v>FRISSON</v>
      </c>
      <c r="M2323" t="str">
        <v>FR</v>
      </c>
      <c r="N2323" t="str">
        <v>F4</v>
      </c>
      <c r="O2323" t="str">
        <v>1.3G</v>
      </c>
      <c r="P2323" t="str">
        <v>1008-F4-69254460</v>
      </c>
      <c r="Q2323">
        <v>0.098</v>
      </c>
      <c r="R2323" t="str">
        <v>3</v>
      </c>
      <c r="S2323">
        <v>30</v>
      </c>
      <c r="T2323" t="str">
        <v>F-00000480</v>
      </c>
      <c r="U2323">
        <v>131</v>
      </c>
      <c r="V2323">
        <v>2.13009</v>
      </c>
      <c r="W2323">
        <v>0</v>
      </c>
      <c r="X2323" t="str">
        <v/>
      </c>
    </row>
    <row r="2324">
      <c r="A2324" t="str">
        <v>AutoTable</v>
      </c>
      <c r="D2324" t="str">
        <v>B40240</v>
      </c>
      <c r="E2324" t="str">
        <v>FINAL EMERAUDE</v>
      </c>
      <c r="F2324" t="str">
        <v>COLOR/STANDARD</v>
      </c>
      <c r="G2324" t="str">
        <v/>
      </c>
      <c r="H2324" t="str">
        <v>STD</v>
      </c>
      <c r="I2324" t="str">
        <v>COMPACT</v>
      </c>
      <c r="J2324">
        <v>30</v>
      </c>
      <c r="K2324" t="str">
        <v>COMETE</v>
      </c>
      <c r="L2324" t="str">
        <v>OR</v>
      </c>
      <c r="M2324" t="str">
        <v>FR</v>
      </c>
      <c r="N2324" t="str">
        <v>F3</v>
      </c>
      <c r="O2324" t="str">
        <v>1.4G</v>
      </c>
      <c r="P2324" t="str">
        <v>1008-F3-69254053</v>
      </c>
      <c r="Q2324">
        <v>0.289</v>
      </c>
      <c r="R2324" t="str">
        <v>3</v>
      </c>
      <c r="S2324">
        <v>30</v>
      </c>
      <c r="T2324" t="str">
        <v>F-00000480</v>
      </c>
      <c r="U2324">
        <v>69</v>
      </c>
      <c r="V2324">
        <v>5.18</v>
      </c>
      <c r="W2324">
        <v>0</v>
      </c>
      <c r="X2324" t="str">
        <v/>
      </c>
    </row>
    <row r="2325">
      <c r="A2325" t="str">
        <v>AutoTable</v>
      </c>
      <c r="D2325" t="str">
        <v>54015</v>
      </c>
      <c r="E2325" t="str">
        <v>TABLEAU SAPIN</v>
      </c>
      <c r="F2325" t="str">
        <v>COLOR/STANDARD</v>
      </c>
      <c r="G2325" t="str">
        <v/>
      </c>
      <c r="H2325" t="str">
        <v>STD</v>
      </c>
      <c r="I2325" t="str">
        <v>GR/BOM</v>
      </c>
      <c r="J2325">
        <v>75</v>
      </c>
      <c r="K2325" t="str">
        <v>PIVOINE FILET</v>
      </c>
      <c r="L2325" t="str">
        <v>OR</v>
      </c>
      <c r="M2325" t="str">
        <v>FR</v>
      </c>
      <c r="N2325" t="str">
        <v>F4</v>
      </c>
      <c r="O2325" t="str">
        <v>1.3G</v>
      </c>
      <c r="P2325" t="str">
        <v>1008-F4-69252667</v>
      </c>
      <c r="Q2325">
        <v>0.7</v>
      </c>
      <c r="R2325" t="str">
        <v>25</v>
      </c>
      <c r="S2325">
        <v>75</v>
      </c>
      <c r="T2325" t="str">
        <v>F-00000480</v>
      </c>
      <c r="U2325">
        <v>4</v>
      </c>
      <c r="V2325">
        <v>8.54</v>
      </c>
      <c r="W2325">
        <v>0</v>
      </c>
      <c r="X2325" t="str">
        <v/>
      </c>
    </row>
    <row r="2326">
      <c r="A2326" t="str">
        <v>AutoTable</v>
      </c>
      <c r="D2326" t="str">
        <v>B14100</v>
      </c>
      <c r="E2326" t="str">
        <v>ENSEMBLE DE LUNE</v>
      </c>
      <c r="F2326" t="str">
        <v>COLOR/STANDARD</v>
      </c>
      <c r="G2326" t="str">
        <v/>
      </c>
      <c r="H2326" t="str">
        <v>STD</v>
      </c>
      <c r="I2326" t="str">
        <v>GR/BOM</v>
      </c>
      <c r="J2326">
        <v>75</v>
      </c>
      <c r="K2326" t="str">
        <v>MULTI EFFETS</v>
      </c>
      <c r="L2326" t="str">
        <v>OR</v>
      </c>
      <c r="M2326" t="str">
        <v>FR</v>
      </c>
      <c r="N2326" t="str">
        <v>F4</v>
      </c>
      <c r="O2326" t="str">
        <v>1.3G</v>
      </c>
      <c r="P2326" t="str">
        <v>1008-F4-69252667</v>
      </c>
      <c r="Q2326">
        <v>0.7</v>
      </c>
      <c r="R2326" t="str">
        <v>25</v>
      </c>
      <c r="S2326">
        <v>75</v>
      </c>
      <c r="T2326" t="str">
        <v>F-00000480</v>
      </c>
      <c r="U2326">
        <v>75</v>
      </c>
      <c r="V2326">
        <v>8.11317</v>
      </c>
      <c r="W2326">
        <v>0</v>
      </c>
      <c r="X2326" t="str">
        <v/>
      </c>
    </row>
    <row r="2327">
      <c r="A2327" t="str">
        <v>AutoTable</v>
      </c>
      <c r="D2327" t="str">
        <v>B14101</v>
      </c>
      <c r="E2327" t="str">
        <v>ENSEMBLE ETE</v>
      </c>
      <c r="F2327" t="str">
        <v>COLOR/STANDARD</v>
      </c>
      <c r="G2327" t="str">
        <v/>
      </c>
      <c r="H2327" t="str">
        <v>STD</v>
      </c>
      <c r="I2327" t="str">
        <v>GR/BOM</v>
      </c>
      <c r="J2327">
        <v>75</v>
      </c>
      <c r="K2327" t="str">
        <v>MULTI EFFETS</v>
      </c>
      <c r="L2327" t="str">
        <v>FRISSON</v>
      </c>
      <c r="M2327" t="str">
        <v>FR</v>
      </c>
      <c r="N2327" t="str">
        <v>F4</v>
      </c>
      <c r="O2327" t="str">
        <v>1.3G</v>
      </c>
      <c r="P2327" t="str">
        <v>1008-F4-69252667</v>
      </c>
      <c r="Q2327">
        <v>0.7</v>
      </c>
      <c r="R2327" t="str">
        <v>25</v>
      </c>
      <c r="S2327">
        <v>75</v>
      </c>
      <c r="T2327" t="str">
        <v>F-00000480</v>
      </c>
      <c r="U2327">
        <v>1</v>
      </c>
      <c r="V2327">
        <v>7.10917</v>
      </c>
      <c r="W2327">
        <v>0</v>
      </c>
      <c r="X2327" t="str">
        <v/>
      </c>
    </row>
    <row r="2328">
      <c r="A2328" t="str">
        <v>AutoTable</v>
      </c>
      <c r="D2328" t="str">
        <v>B14102</v>
      </c>
      <c r="E2328" t="str">
        <v>ENSEMBLE PLEUREUR</v>
      </c>
      <c r="F2328" t="str">
        <v>COLOR/STANDARD</v>
      </c>
      <c r="G2328" t="str">
        <v/>
      </c>
      <c r="H2328" t="str">
        <v>STD</v>
      </c>
      <c r="I2328" t="str">
        <v>GR/BOM</v>
      </c>
      <c r="J2328">
        <v>75</v>
      </c>
      <c r="K2328" t="str">
        <v>MULTI EFFETS</v>
      </c>
      <c r="L2328" t="str">
        <v>BLEU</v>
      </c>
      <c r="M2328" t="str">
        <v>FR</v>
      </c>
      <c r="N2328" t="str">
        <v>F4</v>
      </c>
      <c r="O2328" t="str">
        <v>1.3G</v>
      </c>
      <c r="P2328" t="str">
        <v>1008-F4-69252667</v>
      </c>
      <c r="Q2328">
        <v>0.7</v>
      </c>
      <c r="R2328" t="str">
        <v>25</v>
      </c>
      <c r="S2328">
        <v>75</v>
      </c>
      <c r="T2328" t="str">
        <v>F-00000480</v>
      </c>
      <c r="U2328">
        <v>134</v>
      </c>
      <c r="V2328">
        <v>6.79</v>
      </c>
      <c r="W2328">
        <v>0</v>
      </c>
      <c r="X2328" t="str">
        <v/>
      </c>
    </row>
    <row r="2329">
      <c r="A2329" t="str">
        <v>AutoTable</v>
      </c>
      <c r="D2329" t="str">
        <v>B14103</v>
      </c>
      <c r="E2329" t="str">
        <v>ENSEMBLE VIF</v>
      </c>
      <c r="F2329" t="str">
        <v>COLOR/STANDARD</v>
      </c>
      <c r="G2329" t="str">
        <v/>
      </c>
      <c r="H2329" t="str">
        <v>STD</v>
      </c>
      <c r="I2329" t="str">
        <v>GR/BOM</v>
      </c>
      <c r="J2329">
        <v>75</v>
      </c>
      <c r="K2329" t="str">
        <v>MULTI EFFETS</v>
      </c>
      <c r="L2329" t="str">
        <v>TRICOLORE</v>
      </c>
      <c r="M2329" t="str">
        <v>FR</v>
      </c>
      <c r="N2329" t="str">
        <v>F4</v>
      </c>
      <c r="O2329" t="str">
        <v>1.3G</v>
      </c>
      <c r="P2329" t="str">
        <v>1008-F4-69252667</v>
      </c>
      <c r="Q2329">
        <v>0.7</v>
      </c>
      <c r="R2329" t="str">
        <v>25</v>
      </c>
      <c r="S2329">
        <v>75</v>
      </c>
      <c r="T2329" t="str">
        <v>F-00000480</v>
      </c>
      <c r="U2329">
        <v>2</v>
      </c>
      <c r="V2329">
        <v>6.46</v>
      </c>
      <c r="W2329">
        <v>0</v>
      </c>
      <c r="X2329" t="str">
        <v/>
      </c>
    </row>
    <row r="2330">
      <c r="A2330" t="str">
        <v>AutoTable</v>
      </c>
      <c r="D2330" t="str">
        <v>B14104</v>
      </c>
      <c r="E2330" t="str">
        <v>ENSEMBLE MAGNESIUM</v>
      </c>
      <c r="F2330" t="str">
        <v>COLOR/STANDARD</v>
      </c>
      <c r="G2330" t="str">
        <v/>
      </c>
      <c r="H2330" t="str">
        <v>STD</v>
      </c>
      <c r="I2330" t="str">
        <v>GR/BOM</v>
      </c>
      <c r="J2330">
        <v>75</v>
      </c>
      <c r="K2330" t="str">
        <v>MULTI EFFETS</v>
      </c>
      <c r="L2330" t="str">
        <v>ARGENT</v>
      </c>
      <c r="M2330" t="str">
        <v>FR</v>
      </c>
      <c r="N2330" t="str">
        <v>F4</v>
      </c>
      <c r="O2330" t="str">
        <v>1.3G</v>
      </c>
      <c r="P2330" t="str">
        <v>1008-F4-69252667</v>
      </c>
      <c r="Q2330">
        <v>0.7</v>
      </c>
      <c r="R2330" t="str">
        <v>25</v>
      </c>
      <c r="S2330">
        <v>75</v>
      </c>
      <c r="T2330" t="str">
        <v>F-00000480</v>
      </c>
      <c r="U2330">
        <v>2</v>
      </c>
      <c r="V2330">
        <v>6.44528</v>
      </c>
      <c r="W2330">
        <v>0</v>
      </c>
      <c r="X2330" t="str">
        <v/>
      </c>
    </row>
    <row r="2331">
      <c r="A2331" t="str">
        <v>AutoTable</v>
      </c>
      <c r="D2331" t="str">
        <v>B14105</v>
      </c>
      <c r="E2331" t="str">
        <v>ENSEMBLE EXPLOSIF</v>
      </c>
      <c r="F2331" t="str">
        <v>COLOR/STANDARD</v>
      </c>
      <c r="G2331" t="str">
        <v/>
      </c>
      <c r="H2331" t="str">
        <v>STD</v>
      </c>
      <c r="I2331" t="str">
        <v>GR/BOM</v>
      </c>
      <c r="J2331">
        <v>75</v>
      </c>
      <c r="K2331" t="str">
        <v>MULTI EFFETS</v>
      </c>
      <c r="L2331" t="str">
        <v>MULTICOLORE</v>
      </c>
      <c r="M2331" t="str">
        <v>FR</v>
      </c>
      <c r="N2331" t="str">
        <v>F4</v>
      </c>
      <c r="O2331" t="str">
        <v>1.3G</v>
      </c>
      <c r="P2331" t="str">
        <v>1008-F4-69252667</v>
      </c>
      <c r="Q2331">
        <v>0.7</v>
      </c>
      <c r="R2331" t="str">
        <v>25</v>
      </c>
      <c r="S2331">
        <v>75</v>
      </c>
      <c r="T2331" t="str">
        <v>F-00000480</v>
      </c>
      <c r="U2331">
        <v>116</v>
      </c>
      <c r="V2331">
        <v>7.77907</v>
      </c>
      <c r="W2331">
        <v>0</v>
      </c>
      <c r="X2331" t="str">
        <v/>
      </c>
    </row>
    <row r="2332">
      <c r="A2332" t="str">
        <v>AutoTable</v>
      </c>
      <c r="D2332" t="str">
        <v>B14106</v>
      </c>
      <c r="E2332" t="str">
        <v>ENSEMBLE POURPRE</v>
      </c>
      <c r="F2332" t="str">
        <v>ANCIENNES REFS</v>
      </c>
      <c r="G2332" t="str">
        <v/>
      </c>
      <c r="H2332" t="str">
        <v>STD</v>
      </c>
      <c r="I2332" t="str">
        <v>GR/BOM</v>
      </c>
      <c r="J2332">
        <v>75</v>
      </c>
      <c r="K2332" t="str">
        <v/>
      </c>
      <c r="L2332" t="str">
        <v/>
      </c>
      <c r="M2332" t="str">
        <v>FR</v>
      </c>
      <c r="N2332" t="str">
        <v>K3</v>
      </c>
      <c r="O2332" t="str">
        <v>1.3G</v>
      </c>
      <c r="P2332" t="str">
        <v>BB/76864/02/17</v>
      </c>
      <c r="Q2332">
        <v>0.665</v>
      </c>
      <c r="R2332" t="str">
        <v>25</v>
      </c>
      <c r="S2332">
        <v>80</v>
      </c>
      <c r="T2332" t="str">
        <v>F-00000480</v>
      </c>
      <c r="U2332">
        <v>0</v>
      </c>
      <c r="V2332">
        <v>0</v>
      </c>
      <c r="W2332">
        <v>0</v>
      </c>
      <c r="X2332" t="str">
        <v/>
      </c>
    </row>
    <row r="2333">
      <c r="A2333" t="str">
        <v>AutoTable</v>
      </c>
      <c r="D2333" t="str">
        <v>B14107</v>
      </c>
      <c r="E2333" t="str">
        <v>ENSEMBLE PUR</v>
      </c>
      <c r="F2333" t="str">
        <v>COLOR/STANDARD</v>
      </c>
      <c r="G2333" t="str">
        <v/>
      </c>
      <c r="H2333" t="str">
        <v>STD</v>
      </c>
      <c r="I2333" t="str">
        <v>GR/BOM</v>
      </c>
      <c r="J2333">
        <v>75</v>
      </c>
      <c r="K2333" t="str">
        <v>MULTI EFFETS</v>
      </c>
      <c r="L2333" t="str">
        <v>VERT</v>
      </c>
      <c r="M2333" t="str">
        <v>FR</v>
      </c>
      <c r="N2333" t="str">
        <v>F4</v>
      </c>
      <c r="O2333" t="str">
        <v>1.3G</v>
      </c>
      <c r="P2333" t="str">
        <v>1008-F4-69252667</v>
      </c>
      <c r="Q2333">
        <v>0.7</v>
      </c>
      <c r="R2333" t="str">
        <v>25</v>
      </c>
      <c r="S2333">
        <v>75</v>
      </c>
      <c r="T2333" t="str">
        <v>F-00000480</v>
      </c>
      <c r="U2333">
        <v>6</v>
      </c>
      <c r="V2333">
        <v>7.29083</v>
      </c>
      <c r="W2333">
        <v>0</v>
      </c>
      <c r="X2333" t="str">
        <v/>
      </c>
    </row>
    <row r="2334">
      <c r="A2334" t="str">
        <v>AutoTable</v>
      </c>
      <c r="D2334" t="str">
        <v>B14108</v>
      </c>
      <c r="E2334" t="str">
        <v>ENSEMBLE D'ETOILES</v>
      </c>
      <c r="F2334" t="str">
        <v>COLOR/STANDARD</v>
      </c>
      <c r="G2334" t="str">
        <v/>
      </c>
      <c r="H2334" t="str">
        <v>STD</v>
      </c>
      <c r="I2334" t="str">
        <v>GR/BOM</v>
      </c>
      <c r="J2334">
        <v>75</v>
      </c>
      <c r="K2334" t="str">
        <v>MULTI EFFETS</v>
      </c>
      <c r="L2334" t="str">
        <v>OR</v>
      </c>
      <c r="M2334" t="str">
        <v>FR</v>
      </c>
      <c r="N2334" t="str">
        <v>F4</v>
      </c>
      <c r="O2334" t="str">
        <v>1.3G</v>
      </c>
      <c r="P2334" t="str">
        <v>1008-F4-69252667</v>
      </c>
      <c r="Q2334">
        <v>0.7</v>
      </c>
      <c r="R2334" t="str">
        <v>25</v>
      </c>
      <c r="S2334">
        <v>75</v>
      </c>
      <c r="T2334" t="str">
        <v>F-00000480</v>
      </c>
      <c r="U2334">
        <v>50</v>
      </c>
      <c r="V2334">
        <v>6.50833</v>
      </c>
      <c r="W2334">
        <v>0</v>
      </c>
      <c r="X2334" t="str">
        <v/>
      </c>
    </row>
    <row r="2335">
      <c r="A2335" t="str">
        <v>AutoTable</v>
      </c>
      <c r="D2335" t="str">
        <v>B14150</v>
      </c>
      <c r="E2335" t="str">
        <v>ENSEMBLE DE LUMIERE</v>
      </c>
      <c r="F2335" t="str">
        <v>COLOR/STANDARD</v>
      </c>
      <c r="G2335" t="str">
        <v/>
      </c>
      <c r="H2335" t="str">
        <v>STD</v>
      </c>
      <c r="I2335" t="str">
        <v>GR/BOM</v>
      </c>
      <c r="J2335">
        <v>100</v>
      </c>
      <c r="K2335" t="str">
        <v>MULTI EFFETS</v>
      </c>
      <c r="L2335" t="str">
        <v>OR</v>
      </c>
      <c r="M2335" t="str">
        <v>FR</v>
      </c>
      <c r="N2335" t="str">
        <v>F4</v>
      </c>
      <c r="O2335" t="str">
        <v>1.3G</v>
      </c>
      <c r="P2335" t="str">
        <v>1008-F4-69250665</v>
      </c>
      <c r="Q2335">
        <v>1.6</v>
      </c>
      <c r="R2335" t="str">
        <v>25</v>
      </c>
      <c r="S2335">
        <v>100</v>
      </c>
      <c r="T2335" t="str">
        <v>F-00000480</v>
      </c>
      <c r="U2335">
        <v>29</v>
      </c>
      <c r="V2335">
        <v>11.7375</v>
      </c>
      <c r="W2335">
        <v>0</v>
      </c>
      <c r="X2335" t="str">
        <v/>
      </c>
    </row>
    <row r="2336">
      <c r="A2336" t="str">
        <v>AutoTable</v>
      </c>
      <c r="D2336" t="str">
        <v>B14151</v>
      </c>
      <c r="E2336" t="str">
        <v>ENSEMBLE D'AUTOMNE</v>
      </c>
      <c r="F2336" t="str">
        <v>COLOR/STANDARD</v>
      </c>
      <c r="G2336" t="str">
        <v/>
      </c>
      <c r="H2336" t="str">
        <v>STD</v>
      </c>
      <c r="I2336" t="str">
        <v>GR/BOM</v>
      </c>
      <c r="J2336">
        <v>100</v>
      </c>
      <c r="K2336" t="str">
        <v>MULTI EFFETS</v>
      </c>
      <c r="L2336" t="str">
        <v>ARGENT</v>
      </c>
      <c r="M2336" t="str">
        <v>FR</v>
      </c>
      <c r="N2336" t="str">
        <v>F4</v>
      </c>
      <c r="O2336" t="str">
        <v>1.3G</v>
      </c>
      <c r="P2336" t="str">
        <v>1008-F4-69252665</v>
      </c>
      <c r="Q2336">
        <v>1.6</v>
      </c>
      <c r="R2336" t="str">
        <v>25</v>
      </c>
      <c r="S2336">
        <v>100</v>
      </c>
      <c r="T2336" t="str">
        <v>F-00000480</v>
      </c>
      <c r="U2336">
        <v>60</v>
      </c>
      <c r="V2336">
        <v>12.45071</v>
      </c>
      <c r="W2336">
        <v>0</v>
      </c>
      <c r="X2336" t="str">
        <v/>
      </c>
    </row>
    <row r="2337">
      <c r="A2337" t="str">
        <v>AutoTable</v>
      </c>
      <c r="D2337" t="str">
        <v>B14152</v>
      </c>
      <c r="E2337" t="str">
        <v>ENSEMBLE AZUR</v>
      </c>
      <c r="F2337" t="str">
        <v>COLOR/STANDARD</v>
      </c>
      <c r="G2337" t="str">
        <v/>
      </c>
      <c r="H2337" t="str">
        <v>STD</v>
      </c>
      <c r="I2337" t="str">
        <v>GR/BOM</v>
      </c>
      <c r="J2337">
        <v>100</v>
      </c>
      <c r="K2337" t="str">
        <v>MULTI EFFETS</v>
      </c>
      <c r="L2337" t="str">
        <v>ASSORTI</v>
      </c>
      <c r="M2337" t="str">
        <v>FR</v>
      </c>
      <c r="N2337" t="str">
        <v>F4</v>
      </c>
      <c r="O2337" t="str">
        <v>1.3G</v>
      </c>
      <c r="P2337" t="str">
        <v>1008-F4-69250665</v>
      </c>
      <c r="Q2337">
        <v>1.6</v>
      </c>
      <c r="R2337" t="str">
        <v>25</v>
      </c>
      <c r="S2337">
        <v>100</v>
      </c>
      <c r="T2337" t="str">
        <v>F-00000480</v>
      </c>
      <c r="U2337">
        <v>57</v>
      </c>
      <c r="V2337">
        <v>11.73792</v>
      </c>
      <c r="W2337">
        <v>0</v>
      </c>
      <c r="X2337" t="str">
        <v/>
      </c>
    </row>
    <row r="2338">
      <c r="A2338" t="str">
        <v>AutoTable</v>
      </c>
      <c r="D2338" t="str">
        <v>B14153</v>
      </c>
      <c r="E2338" t="str">
        <v>ENSEMBLE DE RAYONS</v>
      </c>
      <c r="F2338" t="str">
        <v>COLOR/STANDARD</v>
      </c>
      <c r="G2338" t="str">
        <v/>
      </c>
      <c r="H2338" t="str">
        <v>STD</v>
      </c>
      <c r="I2338" t="str">
        <v>GR/BOM</v>
      </c>
      <c r="J2338">
        <v>100</v>
      </c>
      <c r="K2338" t="str">
        <v>MULTI EFFETS</v>
      </c>
      <c r="L2338" t="str">
        <v>ASSORTI</v>
      </c>
      <c r="M2338" t="str">
        <v>FR</v>
      </c>
      <c r="N2338" t="str">
        <v>F4</v>
      </c>
      <c r="O2338" t="str">
        <v>1.3G</v>
      </c>
      <c r="P2338" t="str">
        <v>1008-F4-69250665</v>
      </c>
      <c r="Q2338">
        <v>1.6</v>
      </c>
      <c r="R2338" t="str">
        <v>25</v>
      </c>
      <c r="S2338">
        <v>100</v>
      </c>
      <c r="T2338" t="str">
        <v>F-00000480</v>
      </c>
      <c r="U2338">
        <v>37</v>
      </c>
      <c r="V2338">
        <v>11.73417</v>
      </c>
      <c r="W2338">
        <v>0</v>
      </c>
      <c r="X2338" t="str">
        <v/>
      </c>
    </row>
    <row r="2339">
      <c r="A2339" t="str">
        <v>AutoTable</v>
      </c>
      <c r="D2339" t="str">
        <v>B14154</v>
      </c>
      <c r="E2339" t="str">
        <v>ENSEMBLE PARTICULIER</v>
      </c>
      <c r="F2339" t="str">
        <v>COLOR/STANDARD</v>
      </c>
      <c r="G2339" t="str">
        <v/>
      </c>
      <c r="H2339" t="str">
        <v>STD</v>
      </c>
      <c r="I2339" t="str">
        <v>GR/BOM</v>
      </c>
      <c r="J2339">
        <v>100</v>
      </c>
      <c r="K2339" t="str">
        <v>MULTI EFFETS</v>
      </c>
      <c r="L2339" t="str">
        <v>ROUGE</v>
      </c>
      <c r="M2339" t="str">
        <v>FR</v>
      </c>
      <c r="N2339" t="str">
        <v>F4</v>
      </c>
      <c r="O2339" t="str">
        <v>1.3G</v>
      </c>
      <c r="P2339" t="str">
        <v>1008-F4-69250665</v>
      </c>
      <c r="Q2339">
        <v>1.6</v>
      </c>
      <c r="R2339" t="str">
        <v>25</v>
      </c>
      <c r="S2339">
        <v>100</v>
      </c>
      <c r="T2339" t="str">
        <v>F-00000480</v>
      </c>
      <c r="U2339">
        <v>18</v>
      </c>
      <c r="V2339">
        <v>11.75389</v>
      </c>
      <c r="W2339">
        <v>0</v>
      </c>
      <c r="X2339" t="str">
        <v/>
      </c>
    </row>
    <row r="2340">
      <c r="A2340" t="str">
        <v>AutoTable</v>
      </c>
      <c r="D2340" t="str">
        <v>B14155</v>
      </c>
      <c r="E2340" t="str">
        <v>ENSEMBLE EXTRAORDINAIRE</v>
      </c>
      <c r="F2340" t="str">
        <v>COLOR/STANDARD</v>
      </c>
      <c r="G2340" t="str">
        <v/>
      </c>
      <c r="H2340" t="str">
        <v>STD</v>
      </c>
      <c r="I2340" t="str">
        <v>GR/BOM</v>
      </c>
      <c r="J2340">
        <v>100</v>
      </c>
      <c r="K2340" t="str">
        <v>MULTI EFFETS</v>
      </c>
      <c r="L2340" t="str">
        <v>VIOLET</v>
      </c>
      <c r="M2340" t="str">
        <v>FR</v>
      </c>
      <c r="N2340" t="str">
        <v>F4</v>
      </c>
      <c r="O2340" t="str">
        <v>1.3G</v>
      </c>
      <c r="P2340" t="str">
        <v>1008-F4-69250665</v>
      </c>
      <c r="Q2340">
        <v>1.6</v>
      </c>
      <c r="R2340" t="str">
        <v>25</v>
      </c>
      <c r="S2340">
        <v>100</v>
      </c>
      <c r="T2340" t="str">
        <v>F-00000480</v>
      </c>
      <c r="U2340">
        <v>18</v>
      </c>
      <c r="V2340">
        <v>10.96</v>
      </c>
      <c r="W2340">
        <v>0</v>
      </c>
      <c r="X2340" t="str">
        <v/>
      </c>
    </row>
    <row r="2341">
      <c r="A2341" t="str">
        <v>AutoTable</v>
      </c>
      <c r="D2341" t="str">
        <v>B40230</v>
      </c>
      <c r="E2341" t="str">
        <v>FINAL APOTHEOSE 3  "DIRECT"</v>
      </c>
      <c r="F2341" t="str">
        <v>COLOR/STANDARD</v>
      </c>
      <c r="G2341" t="str">
        <v/>
      </c>
      <c r="H2341" t="str">
        <v>STD</v>
      </c>
      <c r="I2341" t="str">
        <v>GR/BOM</v>
      </c>
      <c r="J2341">
        <v>75</v>
      </c>
      <c r="K2341" t="str">
        <v>PIVOINE</v>
      </c>
      <c r="L2341" t="str">
        <v>MULTICOLORE</v>
      </c>
      <c r="M2341" t="str">
        <v>FR</v>
      </c>
      <c r="N2341" t="str">
        <v>F4</v>
      </c>
      <c r="O2341" t="str">
        <v>1.3G</v>
      </c>
      <c r="P2341" t="str">
        <v>1008-F4-69252667</v>
      </c>
      <c r="Q2341">
        <v>0.7</v>
      </c>
      <c r="R2341" t="str">
        <v>25</v>
      </c>
      <c r="S2341">
        <v>75</v>
      </c>
      <c r="T2341" t="str">
        <v>F-00000480</v>
      </c>
      <c r="U2341">
        <v>130</v>
      </c>
      <c r="V2341">
        <v>6.575</v>
      </c>
      <c r="W2341">
        <v>0</v>
      </c>
      <c r="X2341" t="str">
        <v/>
      </c>
    </row>
    <row r="2342">
      <c r="A2342" t="str">
        <v>AutoTable</v>
      </c>
      <c r="D2342" t="str">
        <v>B40230T1</v>
      </c>
      <c r="E2342" t="str">
        <v>FINAL APOTHEOSE 3  EN TETE "T1"</v>
      </c>
      <c r="F2342" t="str">
        <v>COLOR/STANDARD</v>
      </c>
      <c r="G2342" t="str">
        <v/>
      </c>
      <c r="H2342" t="str">
        <v>STD</v>
      </c>
      <c r="I2342" t="str">
        <v>GR/BOM</v>
      </c>
      <c r="J2342">
        <v>75</v>
      </c>
      <c r="K2342" t="str">
        <v>PIVOINE</v>
      </c>
      <c r="L2342" t="str">
        <v>MULTICOLORE</v>
      </c>
      <c r="M2342" t="str">
        <v>FR</v>
      </c>
      <c r="N2342" t="str">
        <v>F4</v>
      </c>
      <c r="O2342" t="str">
        <v>1.3G</v>
      </c>
      <c r="P2342" t="str">
        <v>1008-F4-69252667</v>
      </c>
      <c r="Q2342">
        <v>0.7</v>
      </c>
      <c r="R2342" t="str">
        <v>25</v>
      </c>
      <c r="S2342">
        <v>75</v>
      </c>
      <c r="T2342" t="str">
        <v>F-00000480</v>
      </c>
      <c r="U2342">
        <v>53</v>
      </c>
      <c r="V2342">
        <v>6.60125</v>
      </c>
      <c r="W2342">
        <v>0</v>
      </c>
      <c r="X2342" t="str">
        <v/>
      </c>
    </row>
    <row r="2343">
      <c r="A2343" t="str">
        <v>AutoTable</v>
      </c>
      <c r="D2343" t="str">
        <v>B40230T2</v>
      </c>
      <c r="E2343" t="str">
        <v>FINAL APOTHEOSE 3  EN TETE T2</v>
      </c>
      <c r="F2343" t="str">
        <v>COLOR/STANDARD</v>
      </c>
      <c r="G2343" t="str">
        <v/>
      </c>
      <c r="H2343" t="str">
        <v>STD</v>
      </c>
      <c r="I2343" t="str">
        <v>GR/BOM</v>
      </c>
      <c r="J2343">
        <v>75</v>
      </c>
      <c r="K2343" t="str">
        <v>PIVOINE</v>
      </c>
      <c r="L2343" t="str">
        <v>MULTICOLORE</v>
      </c>
      <c r="M2343" t="str">
        <v>FR</v>
      </c>
      <c r="N2343" t="str">
        <v>F4</v>
      </c>
      <c r="O2343" t="str">
        <v>1.3G</v>
      </c>
      <c r="P2343" t="str">
        <v>1008-F4-69252667</v>
      </c>
      <c r="Q2343">
        <v>0.7</v>
      </c>
      <c r="R2343" t="str">
        <v>25</v>
      </c>
      <c r="S2343">
        <v>75</v>
      </c>
      <c r="T2343" t="str">
        <v>F-00000480</v>
      </c>
      <c r="U2343">
        <v>112</v>
      </c>
      <c r="V2343">
        <v>6.60917</v>
      </c>
      <c r="W2343">
        <v>0</v>
      </c>
      <c r="X2343" t="str">
        <v/>
      </c>
    </row>
    <row r="2344">
      <c r="A2344" t="str">
        <v>AutoTable</v>
      </c>
      <c r="D2344" t="str">
        <v>B40230T3</v>
      </c>
      <c r="E2344" t="str">
        <v>FINAL APOTHEOSE 3 EN TETE T3</v>
      </c>
      <c r="F2344" t="str">
        <v>ANCIENNES REFS</v>
      </c>
      <c r="G2344" t="str">
        <v/>
      </c>
      <c r="H2344" t="str">
        <v>STD</v>
      </c>
      <c r="I2344" t="str">
        <v>GR/BOM</v>
      </c>
      <c r="J2344">
        <v>75</v>
      </c>
      <c r="K2344" t="str">
        <v/>
      </c>
      <c r="L2344" t="str">
        <v/>
      </c>
      <c r="M2344" t="str">
        <v>FR</v>
      </c>
      <c r="N2344" t="str">
        <v>F4</v>
      </c>
      <c r="O2344" t="str">
        <v>1.3G</v>
      </c>
      <c r="P2344" t="str">
        <v>1008-F4-69252667</v>
      </c>
      <c r="Q2344">
        <v>0.99</v>
      </c>
      <c r="R2344" t="str">
        <v>15</v>
      </c>
      <c r="S2344">
        <v>75</v>
      </c>
      <c r="T2344" t="str">
        <v>F-00000480</v>
      </c>
      <c r="U2344">
        <v>0</v>
      </c>
      <c r="V2344">
        <v>0</v>
      </c>
      <c r="W2344">
        <v>0</v>
      </c>
      <c r="X2344" t="str">
        <v/>
      </c>
    </row>
    <row r="2345">
      <c r="A2345" t="str">
        <v>AutoTable</v>
      </c>
      <c r="D2345" t="str">
        <v>B40231</v>
      </c>
      <c r="E2345" t="str">
        <v>FINAL APOTHEOSE 4 - "DIRECT"</v>
      </c>
      <c r="F2345" t="str">
        <v>COLOR/STANDARD</v>
      </c>
      <c r="G2345" t="str">
        <v/>
      </c>
      <c r="H2345" t="str">
        <v>STD</v>
      </c>
      <c r="I2345" t="str">
        <v>GR/BOM</v>
      </c>
      <c r="J2345">
        <v>100</v>
      </c>
      <c r="K2345" t="str">
        <v>MULTI EFFETS</v>
      </c>
      <c r="L2345" t="str">
        <v>MULTICOLORE</v>
      </c>
      <c r="M2345" t="str">
        <v>FR</v>
      </c>
      <c r="N2345" t="str">
        <v>F4</v>
      </c>
      <c r="O2345" t="str">
        <v>1.3G</v>
      </c>
      <c r="P2345" t="str">
        <v>1008-F4-69250665</v>
      </c>
      <c r="Q2345">
        <v>1.725</v>
      </c>
      <c r="R2345" t="str">
        <v>25</v>
      </c>
      <c r="S2345">
        <v>100</v>
      </c>
      <c r="T2345" t="str">
        <v>F-00000480</v>
      </c>
      <c r="U2345">
        <v>51</v>
      </c>
      <c r="V2345">
        <v>13.09089</v>
      </c>
      <c r="W2345">
        <v>0</v>
      </c>
      <c r="X2345" t="str">
        <v/>
      </c>
    </row>
    <row r="2346">
      <c r="A2346" t="str">
        <v>AutoTable</v>
      </c>
      <c r="D2346" t="str">
        <v>B40231T1</v>
      </c>
      <c r="E2346" t="str">
        <v>FINAL APOTHEOSE 4 - EN-TETE "T1"</v>
      </c>
      <c r="F2346" t="str">
        <v>ANCIENNES REFS</v>
      </c>
      <c r="G2346" t="str">
        <v/>
      </c>
      <c r="H2346" t="str">
        <v>STD</v>
      </c>
      <c r="I2346" t="str">
        <v>GR/BOM</v>
      </c>
      <c r="J2346">
        <v>100</v>
      </c>
      <c r="K2346" t="str">
        <v/>
      </c>
      <c r="L2346" t="str">
        <v/>
      </c>
      <c r="M2346" t="str">
        <v>FR</v>
      </c>
      <c r="N2346" t="str">
        <v>F4</v>
      </c>
      <c r="O2346" t="str">
        <v>1.3G</v>
      </c>
      <c r="P2346" t="str">
        <v>1008-F4-69250665</v>
      </c>
      <c r="Q2346">
        <v>1.425</v>
      </c>
      <c r="R2346" t="str">
        <v>25</v>
      </c>
      <c r="S2346">
        <v>100</v>
      </c>
      <c r="T2346" t="str">
        <v>F-00000480</v>
      </c>
      <c r="U2346">
        <v>0</v>
      </c>
      <c r="V2346">
        <v>0</v>
      </c>
      <c r="W2346">
        <v>0</v>
      </c>
      <c r="X2346" t="str">
        <v/>
      </c>
    </row>
    <row r="2347">
      <c r="A2347" t="str">
        <v>AutoTable</v>
      </c>
      <c r="D2347" t="str">
        <v>B40231T2</v>
      </c>
      <c r="E2347" t="str">
        <v>FINAL APOTHEOSE 4 - EN-TETE "T2"</v>
      </c>
      <c r="F2347" t="str">
        <v>COLOR/STANDARD</v>
      </c>
      <c r="G2347" t="str">
        <v/>
      </c>
      <c r="H2347" t="str">
        <v>STD</v>
      </c>
      <c r="I2347" t="str">
        <v>GR/BOM</v>
      </c>
      <c r="J2347">
        <v>100</v>
      </c>
      <c r="K2347" t="str">
        <v>MULTI EFFETS</v>
      </c>
      <c r="L2347" t="str">
        <v>MULTICOLORE</v>
      </c>
      <c r="M2347" t="str">
        <v>FR</v>
      </c>
      <c r="N2347" t="str">
        <v>F4</v>
      </c>
      <c r="O2347" t="str">
        <v>1.3G</v>
      </c>
      <c r="P2347" t="str">
        <v>1008-F4-69250665</v>
      </c>
      <c r="Q2347">
        <v>1.725</v>
      </c>
      <c r="R2347" t="str">
        <v>25</v>
      </c>
      <c r="S2347">
        <v>100</v>
      </c>
      <c r="T2347" t="str">
        <v>F-00000480</v>
      </c>
      <c r="U2347">
        <v>25</v>
      </c>
      <c r="V2347">
        <v>13.099</v>
      </c>
      <c r="W2347">
        <v>0</v>
      </c>
      <c r="X2347" t="str">
        <v/>
      </c>
    </row>
    <row r="2348">
      <c r="A2348" t="str">
        <v>AutoTable</v>
      </c>
      <c r="D2348" t="str">
        <v>B40232</v>
      </c>
      <c r="E2348" t="str">
        <v>FINAL RUBIS</v>
      </c>
      <c r="F2348" t="str">
        <v>COLOR/STANDARD</v>
      </c>
      <c r="G2348" t="str">
        <v/>
      </c>
      <c r="H2348" t="str">
        <v>STD</v>
      </c>
      <c r="I2348" t="str">
        <v>GR/BOM</v>
      </c>
      <c r="J2348">
        <v>75</v>
      </c>
      <c r="K2348" t="str">
        <v>PIVOINE FILET</v>
      </c>
      <c r="L2348" t="str">
        <v>ARGENT</v>
      </c>
      <c r="M2348" t="str">
        <v>FR</v>
      </c>
      <c r="N2348" t="str">
        <v>F4</v>
      </c>
      <c r="O2348" t="str">
        <v>1.3G</v>
      </c>
      <c r="P2348" t="str">
        <v>1008-F4-69252667</v>
      </c>
      <c r="Q2348">
        <v>0.42</v>
      </c>
      <c r="R2348" t="str">
        <v>5</v>
      </c>
      <c r="S2348">
        <v>75</v>
      </c>
      <c r="T2348" t="str">
        <v>F-00000480</v>
      </c>
      <c r="U2348">
        <v>112</v>
      </c>
      <c r="V2348">
        <v>4.57069</v>
      </c>
      <c r="W2348">
        <v>0</v>
      </c>
      <c r="X2348" t="str">
        <v/>
      </c>
    </row>
    <row r="2349">
      <c r="A2349" t="str">
        <v>AutoTable</v>
      </c>
      <c r="D2349" t="str">
        <v>GR75ORB5</v>
      </c>
      <c r="E2349" t="str">
        <v>GRAPPE 75 MM R5 - OR/ BLEU F4</v>
      </c>
      <c r="F2349" t="str">
        <v>COLOR/STANDARD</v>
      </c>
      <c r="G2349" t="str">
        <v/>
      </c>
      <c r="H2349" t="str">
        <v>STD</v>
      </c>
      <c r="I2349" t="str">
        <v>GR/BOM</v>
      </c>
      <c r="J2349">
        <v>75</v>
      </c>
      <c r="K2349" t="str">
        <v>MULTI EFFETS</v>
      </c>
      <c r="L2349" t="str">
        <v>OR</v>
      </c>
      <c r="M2349" t="str">
        <v>CN</v>
      </c>
      <c r="N2349" t="str">
        <v>F4</v>
      </c>
      <c r="O2349" t="str">
        <v>1.3G</v>
      </c>
      <c r="P2349" t="str">
        <v>1008-F4-69252667</v>
      </c>
      <c r="Q2349">
        <v>0.7</v>
      </c>
      <c r="R2349" t="str">
        <v>25</v>
      </c>
      <c r="S2349">
        <v>75</v>
      </c>
      <c r="T2349" t="str">
        <v>F-00000300</v>
      </c>
      <c r="U2349">
        <v>395</v>
      </c>
      <c r="V2349">
        <v>6.0313</v>
      </c>
      <c r="W2349">
        <v>0</v>
      </c>
      <c r="X2349" t="str">
        <v/>
      </c>
    </row>
    <row r="2350">
      <c r="A2350" t="str">
        <v>AutoTable</v>
      </c>
      <c r="D2350" t="str">
        <v>31001</v>
      </c>
      <c r="E2350" t="str">
        <v>MOTIF DECOR</v>
      </c>
      <c r="F2350" t="str">
        <v>INTERNE</v>
      </c>
      <c r="G2350" t="str">
        <v/>
      </c>
      <c r="H2350" t="str">
        <v>TRANSFERT</v>
      </c>
      <c r="I2350" t="str">
        <v>TRANSFERT</v>
      </c>
      <c r="J2350">
        <v>15</v>
      </c>
      <c r="K2350" t="str">
        <v>FONTAINE</v>
      </c>
      <c r="L2350" t="str">
        <v>ROUGE</v>
      </c>
      <c r="M2350" t="str">
        <v>FR</v>
      </c>
      <c r="N2350" t="str">
        <v>T1</v>
      </c>
      <c r="O2350" t="str">
        <v>1.4G</v>
      </c>
      <c r="P2350" t="str">
        <v>0163-T1-1128</v>
      </c>
      <c r="Q2350">
        <v>0.1</v>
      </c>
      <c r="R2350" t="str">
        <v>60</v>
      </c>
      <c r="S2350">
        <v>1</v>
      </c>
      <c r="T2350" t="str">
        <v>F-00000480</v>
      </c>
      <c r="U2350">
        <v>0</v>
      </c>
      <c r="V2350">
        <v>0</v>
      </c>
      <c r="W2350">
        <v>0</v>
      </c>
      <c r="X2350" t="str">
        <v/>
      </c>
    </row>
    <row r="2351">
      <c r="A2351" t="str">
        <v>AutoTable</v>
      </c>
      <c r="D2351" t="str">
        <v>PRESTAPYRO</v>
      </c>
      <c r="E2351" t="str">
        <v>PRESTATION DE SERVICE PYRO</v>
      </c>
      <c r="F2351" t="str">
        <v>INTERNE</v>
      </c>
      <c r="G2351" t="str">
        <v/>
      </c>
      <c r="H2351" t="str">
        <v>TRANSFERT</v>
      </c>
      <c r="I2351" t="str">
        <v>TRANSFERT</v>
      </c>
      <c r="J2351">
        <v>0</v>
      </c>
      <c r="K2351" t="str">
        <v/>
      </c>
      <c r="L2351" t="str">
        <v/>
      </c>
      <c r="M2351" t="str">
        <v>FR</v>
      </c>
      <c r="N2351" t="str">
        <v/>
      </c>
      <c r="O2351" t="str">
        <v/>
      </c>
      <c r="P2351" t="str">
        <v/>
      </c>
      <c r="Q2351">
        <v>0</v>
      </c>
      <c r="R2351" t="str">
        <v/>
      </c>
      <c r="S2351">
        <v>0</v>
      </c>
      <c r="T2351" t="str">
        <v>F-00000480</v>
      </c>
      <c r="U2351">
        <v>-9353.3</v>
      </c>
      <c r="V2351">
        <v>0</v>
      </c>
      <c r="W2351">
        <v>0</v>
      </c>
      <c r="X2351" t="str">
        <v/>
      </c>
    </row>
    <row r="2352">
      <c r="A2352" t="str">
        <v>AutoTable</v>
      </c>
      <c r="D2352" t="str">
        <v>PRESTAPYRO UE</v>
      </c>
      <c r="E2352" t="str">
        <v>PRESTATION DE SERVICE PYRO UE</v>
      </c>
      <c r="F2352" t="str">
        <v/>
      </c>
      <c r="G2352" t="str">
        <v/>
      </c>
      <c r="H2352" t="str">
        <v>TRANSFERT</v>
      </c>
      <c r="I2352" t="str">
        <v>TRANSFERT</v>
      </c>
      <c r="J2352">
        <v>0</v>
      </c>
      <c r="K2352" t="str">
        <v/>
      </c>
      <c r="L2352" t="str">
        <v/>
      </c>
      <c r="M2352" t="str">
        <v/>
      </c>
      <c r="N2352" t="str">
        <v/>
      </c>
      <c r="O2352" t="str">
        <v/>
      </c>
      <c r="P2352" t="str">
        <v/>
      </c>
      <c r="Q2352">
        <v>0</v>
      </c>
      <c r="R2352" t="str">
        <v/>
      </c>
      <c r="S2352">
        <v>0</v>
      </c>
      <c r="T2352" t="str">
        <v/>
      </c>
      <c r="U2352">
        <v>-1</v>
      </c>
      <c r="V2352">
        <v>0</v>
      </c>
      <c r="W2352">
        <v>0</v>
      </c>
      <c r="X2352" t="str">
        <v/>
      </c>
    </row>
    <row r="2353">
      <c r="A2353" t="str">
        <v>AutoTable</v>
      </c>
      <c r="D2353" t="str">
        <v>MONTAE</v>
      </c>
      <c r="E2353" t="str">
        <v>MAIN D'OEUVRE :  POSE INFLA</v>
      </c>
      <c r="F2353" t="str">
        <v>INTERNE</v>
      </c>
      <c r="G2353" t="str">
        <v/>
      </c>
      <c r="H2353" t="str">
        <v>TRANSFERT</v>
      </c>
      <c r="I2353" t="str">
        <v>TRANSFERT</v>
      </c>
      <c r="J2353">
        <v>0</v>
      </c>
      <c r="K2353" t="str">
        <v/>
      </c>
      <c r="L2353" t="str">
        <v/>
      </c>
      <c r="M2353" t="str">
        <v>FR</v>
      </c>
      <c r="N2353" t="str">
        <v/>
      </c>
      <c r="O2353" t="str">
        <v/>
      </c>
      <c r="P2353" t="str">
        <v/>
      </c>
      <c r="Q2353">
        <v>0</v>
      </c>
      <c r="R2353" t="str">
        <v/>
      </c>
      <c r="S2353">
        <v>0</v>
      </c>
      <c r="T2353" t="str">
        <v>F-00000480</v>
      </c>
      <c r="U2353">
        <v>-5093</v>
      </c>
      <c r="V2353">
        <v>0</v>
      </c>
      <c r="W2353">
        <v>0</v>
      </c>
      <c r="X2353" t="str">
        <v/>
      </c>
    </row>
    <row r="2354">
      <c r="A2354" t="str">
        <v>AutoTable</v>
      </c>
      <c r="D2354" t="str">
        <v>MONTET</v>
      </c>
      <c r="E2354" t="str">
        <v>MAIN D'OEUVRE : POSE ENTETE</v>
      </c>
      <c r="F2354" t="str">
        <v>INTERNE</v>
      </c>
      <c r="G2354" t="str">
        <v/>
      </c>
      <c r="H2354" t="str">
        <v>TRANSFERT</v>
      </c>
      <c r="I2354" t="str">
        <v>TRANSFERT</v>
      </c>
      <c r="J2354">
        <v>0</v>
      </c>
      <c r="K2354" t="str">
        <v/>
      </c>
      <c r="L2354" t="str">
        <v/>
      </c>
      <c r="M2354" t="str">
        <v>FR</v>
      </c>
      <c r="N2354" t="str">
        <v/>
      </c>
      <c r="O2354" t="str">
        <v/>
      </c>
      <c r="P2354" t="str">
        <v/>
      </c>
      <c r="Q2354">
        <v>0</v>
      </c>
      <c r="R2354" t="str">
        <v/>
      </c>
      <c r="S2354">
        <v>0</v>
      </c>
      <c r="T2354" t="str">
        <v>F-00000480</v>
      </c>
      <c r="U2354">
        <v>-66</v>
      </c>
      <c r="V2354">
        <v>0</v>
      </c>
      <c r="W2354">
        <v>0</v>
      </c>
      <c r="X2354" t="str">
        <v/>
      </c>
    </row>
    <row r="2355">
      <c r="A2355" t="str">
        <v>AutoTable</v>
      </c>
      <c r="D2355" t="str">
        <v>MONTGR</v>
      </c>
      <c r="E2355" t="str">
        <v>MAIN D'OEUVRE : POSE GRAPPAGE OU SALVE</v>
      </c>
      <c r="F2355" t="str">
        <v>INTERNE</v>
      </c>
      <c r="G2355" t="str">
        <v/>
      </c>
      <c r="H2355" t="str">
        <v>TRANSFERT</v>
      </c>
      <c r="I2355" t="str">
        <v>TRANSFERT</v>
      </c>
      <c r="J2355">
        <v>0</v>
      </c>
      <c r="K2355" t="str">
        <v/>
      </c>
      <c r="L2355" t="str">
        <v/>
      </c>
      <c r="M2355" t="str">
        <v>FR</v>
      </c>
      <c r="N2355" t="str">
        <v/>
      </c>
      <c r="O2355" t="str">
        <v/>
      </c>
      <c r="P2355" t="str">
        <v/>
      </c>
      <c r="Q2355">
        <v>0</v>
      </c>
      <c r="R2355" t="str">
        <v/>
      </c>
      <c r="S2355">
        <v>0</v>
      </c>
      <c r="T2355" t="str">
        <v>F-00000480</v>
      </c>
      <c r="U2355">
        <v>-10139</v>
      </c>
      <c r="V2355">
        <v>0</v>
      </c>
      <c r="W2355">
        <v>0</v>
      </c>
      <c r="X2355" t="str">
        <v/>
      </c>
    </row>
    <row r="2356">
      <c r="A2356" t="str">
        <v>AutoTable</v>
      </c>
      <c r="D2356" t="str">
        <v>Total</v>
      </c>
      <c r="J2356">
        <f>SUBTOTAL(109,Article[Calibre])</f>
        <v>126686</v>
      </c>
      <c r="Q2356">
        <f>SUBTOTAL(109,Article[Poids de matière active])</f>
        <v>5015.31398500002</v>
      </c>
      <c r="S2356">
        <f>SUBTOTAL(109,Article[Distance de sécurité])</f>
        <v>123712</v>
      </c>
      <c r="U2356">
        <f>SUBTOTAL(109,Article[Stocks])</f>
        <v>1176559.7</v>
      </c>
      <c r="V2356">
        <f>SUBTOTAL(109,Article[Dernier coût direct])</f>
        <v>27437.24962999999</v>
      </c>
      <c r="W2356">
        <f>SUBTOTAL(109,Article[Qté sur commande vente])</f>
        <v>122118</v>
      </c>
      <c r="X2356">
        <f>SUBTOTAL(103,Article[Lien vidéo])</f>
        <v>2346</v>
      </c>
    </row>
  </sheetData>
  <pageMargins left="0.7" right="0.7" top="0.75" bottom="0.75" header="0.3" footer="0.3"/>
  <ignoredErrors>
    <ignoredError numberStoredAsText="1" sqref="A1:AS2356"/>
  </ignoredErrors>
</worksheet>
</file>

<file path=xl/worksheets/sheet10.xml><?xml version="1.0" encoding="utf-8"?>
<worksheet xmlns="http://schemas.openxmlformats.org/spreadsheetml/2006/main" xmlns:r="http://schemas.openxmlformats.org/officeDocument/2006/relationships">
  <dimension ref="A1:Q997"/>
  <sheetViews>
    <sheetView workbookViewId="0" rightToLeft="0"/>
  </sheetViews>
  <sheetData>
    <row r="1">
      <c r="A1" t="str">
        <v>Auto+hide+hidesheet+lock+Formulas=Feuil6,Feuil7</v>
      </c>
      <c r="D1" t="str">
        <v>Ajuster</v>
      </c>
      <c r="E1" t="str">
        <v>AutoTable+Ajuster</v>
      </c>
      <c r="F1" t="str">
        <v>AutoTable+Ajuster</v>
      </c>
      <c r="G1" t="str">
        <v>AutoTable+Ajuster</v>
      </c>
      <c r="H1" t="str">
        <v>AutoTable+Ajuster</v>
      </c>
      <c r="I1" t="str">
        <v>AutoTable+Ajuster</v>
      </c>
      <c r="J1" t="str">
        <v>AutoTable+Ajuster</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*/CA</v>
      </c>
    </row>
    <row r="8">
      <c r="A8" t="str">
        <v>Cacher</v>
      </c>
      <c r="C8" t="str">
        <v>Date fin</v>
      </c>
      <c r="D8" t="str">
        <v>01/01/2021..31/12/2021</v>
      </c>
    </row>
    <row r="10">
      <c r="A10" t="str">
        <v>Cacher</v>
      </c>
      <c r="D10" t="str">
        <v>En-têtes:</v>
      </c>
      <c r="K10" t="str">
        <v>N° article</v>
      </c>
      <c r="L10" t="str">
        <v>Code unité</v>
      </c>
      <c r="M10" t="str">
        <v>Date fin</v>
      </c>
      <c r="N10" t="str">
        <v>Code vente</v>
      </c>
      <c r="O10" t="str">
        <v>Type vente</v>
      </c>
      <c r="P10" t="str">
        <v>Prix TTC</v>
      </c>
      <c r="Q10" t="str">
        <v>Prix unitaire</v>
      </c>
    </row>
    <row r="11">
      <c r="A11" t="str">
        <v>Cacher</v>
      </c>
      <c r="D11" t="str">
        <v>Champs:</v>
      </c>
      <c r="K11" t="str">
        <v>N° article</v>
      </c>
      <c r="L11" t="str">
        <v>Code unité</v>
      </c>
      <c r="M11" t="str">
        <v>Date fin</v>
      </c>
      <c r="N11" t="str">
        <v>Code vente</v>
      </c>
      <c r="O11" t="str">
        <v>Type vente</v>
      </c>
      <c r="P11" t="str">
        <v>Prix TTC</v>
      </c>
      <c r="Q11" t="str">
        <v>Prix unitaire</v>
      </c>
    </row>
    <row r="12">
      <c r="D12" t="str">
        <v>N° article</v>
      </c>
      <c r="E12" t="str">
        <v>Code unité</v>
      </c>
      <c r="F12" t="str">
        <v>Date fin</v>
      </c>
      <c r="G12" t="str">
        <v>Code vente</v>
      </c>
      <c r="H12" t="str">
        <v>Type vente</v>
      </c>
      <c r="I12" t="str">
        <v>Prix TTC</v>
      </c>
      <c r="J12" t="str">
        <v>Prix unitaire</v>
      </c>
    </row>
    <row r="13">
      <c r="A13" t="str">
        <v>AutoTable</v>
      </c>
      <c r="D13" t="str">
        <v>00730-90</v>
      </c>
      <c r="E13" t="str">
        <v>0012/CA</v>
      </c>
      <c r="F13">
        <v>44561</v>
      </c>
      <c r="G13" t="str">
        <v>PRO</v>
      </c>
      <c r="H13" t="str">
        <v>Groupe tarifs client</v>
      </c>
      <c r="I13" t="b">
        <v>0</v>
      </c>
      <c r="J13">
        <v>94.26</v>
      </c>
    </row>
    <row r="14">
      <c r="A14" t="str">
        <v>AutoTable</v>
      </c>
      <c r="D14" t="str">
        <v>00730-90S</v>
      </c>
      <c r="E14" t="str">
        <v>0012/CA</v>
      </c>
      <c r="F14">
        <v>44561</v>
      </c>
      <c r="G14" t="str">
        <v>PRO</v>
      </c>
      <c r="H14" t="str">
        <v>Groupe tarifs client</v>
      </c>
      <c r="I14" t="b">
        <v>0</v>
      </c>
      <c r="J14">
        <v>94.26</v>
      </c>
    </row>
    <row r="15">
      <c r="A15" t="str">
        <v>AutoTable</v>
      </c>
      <c r="D15" t="str">
        <v>00931-ORS</v>
      </c>
      <c r="E15" t="str">
        <v>0010/CA</v>
      </c>
      <c r="F15">
        <v>44561</v>
      </c>
      <c r="G15" t="str">
        <v>PRO</v>
      </c>
      <c r="H15" t="str">
        <v>Groupe tarifs client</v>
      </c>
      <c r="I15" t="b">
        <v>0</v>
      </c>
      <c r="J15">
        <v>121.3</v>
      </c>
    </row>
    <row r="16">
      <c r="A16" t="str">
        <v>AutoTable</v>
      </c>
      <c r="D16" t="str">
        <v>00932-CBB</v>
      </c>
      <c r="E16" t="str">
        <v>0010/CA</v>
      </c>
      <c r="F16">
        <v>44561</v>
      </c>
      <c r="G16" t="str">
        <v>PRO</v>
      </c>
      <c r="H16" t="str">
        <v>Groupe tarifs client</v>
      </c>
      <c r="I16" t="b">
        <v>0</v>
      </c>
      <c r="J16">
        <v>121.3</v>
      </c>
    </row>
    <row r="17">
      <c r="A17" t="str">
        <v>AutoTable</v>
      </c>
      <c r="D17" t="str">
        <v>00932-CBR</v>
      </c>
      <c r="E17" t="str">
        <v>0010/CA</v>
      </c>
      <c r="F17">
        <v>44561</v>
      </c>
      <c r="G17" t="str">
        <v>PRO</v>
      </c>
      <c r="H17" t="str">
        <v>Groupe tarifs client</v>
      </c>
      <c r="I17" t="b">
        <v>0</v>
      </c>
      <c r="J17">
        <v>121.3</v>
      </c>
    </row>
    <row r="18">
      <c r="A18" t="str">
        <v>AutoTable</v>
      </c>
      <c r="D18" t="str">
        <v>00932-ORRO</v>
      </c>
      <c r="E18" t="str">
        <v>0010/CA</v>
      </c>
      <c r="F18">
        <v>44561</v>
      </c>
      <c r="G18" t="str">
        <v>PRO</v>
      </c>
      <c r="H18" t="str">
        <v>Groupe tarifs client</v>
      </c>
      <c r="I18" t="b">
        <v>0</v>
      </c>
      <c r="J18">
        <v>121.3</v>
      </c>
    </row>
    <row r="19">
      <c r="A19" t="str">
        <v>AutoTable</v>
      </c>
      <c r="D19" t="str">
        <v>00933-BBR</v>
      </c>
      <c r="E19" t="str">
        <v>0010/CA</v>
      </c>
      <c r="F19">
        <v>44561</v>
      </c>
      <c r="G19" t="str">
        <v>PRO</v>
      </c>
      <c r="H19" t="str">
        <v>Groupe tarifs client</v>
      </c>
      <c r="I19" t="b">
        <v>0</v>
      </c>
      <c r="J19">
        <v>142.7</v>
      </c>
    </row>
    <row r="20">
      <c r="A20" t="str">
        <v>AutoTable</v>
      </c>
      <c r="D20" t="str">
        <v>00933-LPA</v>
      </c>
      <c r="E20" t="str">
        <v>0010/CA</v>
      </c>
      <c r="F20">
        <v>44561</v>
      </c>
      <c r="G20" t="str">
        <v>PRO</v>
      </c>
      <c r="H20" t="str">
        <v>Groupe tarifs client</v>
      </c>
      <c r="I20" t="b">
        <v>0</v>
      </c>
      <c r="J20">
        <v>142.7</v>
      </c>
    </row>
    <row r="21">
      <c r="A21" t="str">
        <v>AutoTable</v>
      </c>
      <c r="D21" t="str">
        <v>01012-02CE</v>
      </c>
      <c r="E21" t="str">
        <v>0010/CA</v>
      </c>
      <c r="F21">
        <v>44561</v>
      </c>
      <c r="G21" t="str">
        <v>PRO</v>
      </c>
      <c r="H21" t="str">
        <v>Groupe tarifs client</v>
      </c>
      <c r="I21" t="b">
        <v>0</v>
      </c>
      <c r="J21">
        <v>231.58</v>
      </c>
    </row>
    <row r="22">
      <c r="A22" t="str">
        <v>AutoTable</v>
      </c>
      <c r="D22" t="str">
        <v>01012-06CE</v>
      </c>
      <c r="E22" t="str">
        <v>0010/CA</v>
      </c>
      <c r="F22">
        <v>44561</v>
      </c>
      <c r="G22" t="str">
        <v>PRO</v>
      </c>
      <c r="H22" t="str">
        <v>Groupe tarifs client</v>
      </c>
      <c r="I22" t="b">
        <v>0</v>
      </c>
      <c r="J22">
        <v>231.58</v>
      </c>
    </row>
    <row r="23">
      <c r="A23" t="str">
        <v>AutoTable</v>
      </c>
      <c r="D23" t="str">
        <v>01012-13CE</v>
      </c>
      <c r="E23" t="str">
        <v>0010/CA</v>
      </c>
      <c r="F23">
        <v>44561</v>
      </c>
      <c r="G23" t="str">
        <v>PRO</v>
      </c>
      <c r="H23" t="str">
        <v>Groupe tarifs client</v>
      </c>
      <c r="I23" t="b">
        <v>0</v>
      </c>
      <c r="J23">
        <v>231.58</v>
      </c>
    </row>
    <row r="24">
      <c r="A24" t="str">
        <v>AutoTable</v>
      </c>
      <c r="D24" t="str">
        <v>01012-25CE</v>
      </c>
      <c r="E24" t="str">
        <v>0010/CA</v>
      </c>
      <c r="F24">
        <v>44561</v>
      </c>
      <c r="G24" t="str">
        <v>PRO</v>
      </c>
      <c r="H24" t="str">
        <v>Groupe tarifs client</v>
      </c>
      <c r="I24" t="b">
        <v>0</v>
      </c>
      <c r="J24">
        <v>231.58</v>
      </c>
    </row>
    <row r="25">
      <c r="A25" t="str">
        <v>AutoTable</v>
      </c>
      <c r="D25" t="str">
        <v>01021-52</v>
      </c>
      <c r="E25" t="str">
        <v>0032/CA</v>
      </c>
      <c r="F25">
        <v>44561</v>
      </c>
      <c r="G25" t="str">
        <v>PRO</v>
      </c>
      <c r="H25" t="str">
        <v>Groupe tarifs client</v>
      </c>
      <c r="I25" t="b">
        <v>0</v>
      </c>
      <c r="J25">
        <v>136.64</v>
      </c>
    </row>
    <row r="26">
      <c r="A26" t="str">
        <v>AutoTable</v>
      </c>
      <c r="D26" t="str">
        <v>01021-87</v>
      </c>
      <c r="E26" t="str">
        <v>0032/CA</v>
      </c>
      <c r="F26">
        <v>44561</v>
      </c>
      <c r="G26" t="str">
        <v>PRO</v>
      </c>
      <c r="H26" t="str">
        <v>Groupe tarifs client</v>
      </c>
      <c r="I26" t="b">
        <v>0</v>
      </c>
      <c r="J26">
        <v>136.64</v>
      </c>
    </row>
    <row r="27">
      <c r="A27" t="str">
        <v>AutoTable</v>
      </c>
      <c r="D27" t="str">
        <v>01022-30</v>
      </c>
      <c r="E27" t="str">
        <v>0002/CA</v>
      </c>
      <c r="F27">
        <v>44561</v>
      </c>
      <c r="G27" t="str">
        <v>PRO</v>
      </c>
      <c r="H27" t="str">
        <v>Groupe tarifs client</v>
      </c>
      <c r="I27" t="b">
        <v>0</v>
      </c>
      <c r="J27">
        <v>133.65</v>
      </c>
    </row>
    <row r="28">
      <c r="A28" t="str">
        <v>AutoTable</v>
      </c>
      <c r="D28" t="str">
        <v>01023-09</v>
      </c>
      <c r="E28" t="str">
        <v>0002/CA</v>
      </c>
      <c r="F28">
        <v>44561</v>
      </c>
      <c r="G28" t="str">
        <v>PRO</v>
      </c>
      <c r="H28" t="str">
        <v>Groupe tarifs client</v>
      </c>
      <c r="I28" t="b">
        <v>0</v>
      </c>
      <c r="J28">
        <v>68.34</v>
      </c>
    </row>
    <row r="29">
      <c r="A29" t="str">
        <v>AutoTable</v>
      </c>
      <c r="D29" t="str">
        <v>01024-05CE</v>
      </c>
      <c r="E29" t="str">
        <v>0002/CA</v>
      </c>
      <c r="F29">
        <v>44561</v>
      </c>
      <c r="G29" t="str">
        <v>PRO</v>
      </c>
      <c r="H29" t="str">
        <v>Groupe tarifs client</v>
      </c>
      <c r="I29" t="b">
        <v>0</v>
      </c>
      <c r="J29">
        <v>66.5</v>
      </c>
    </row>
    <row r="30">
      <c r="A30" t="str">
        <v>AutoTable</v>
      </c>
      <c r="D30" t="str">
        <v>01024-82CE</v>
      </c>
      <c r="E30" t="str">
        <v>0002/CA</v>
      </c>
      <c r="F30">
        <v>44561</v>
      </c>
      <c r="G30" t="str">
        <v>PRO</v>
      </c>
      <c r="H30" t="str">
        <v>Groupe tarifs client</v>
      </c>
      <c r="I30" t="b">
        <v>0</v>
      </c>
      <c r="J30">
        <v>66.5</v>
      </c>
    </row>
    <row r="31">
      <c r="A31" t="str">
        <v>AutoTable</v>
      </c>
      <c r="D31" t="str">
        <v>01025-17CE</v>
      </c>
      <c r="E31" t="str">
        <v>0002/CA</v>
      </c>
      <c r="F31">
        <v>44561</v>
      </c>
      <c r="G31" t="str">
        <v>PRO</v>
      </c>
      <c r="H31" t="str">
        <v>Groupe tarifs client</v>
      </c>
      <c r="I31" t="b">
        <v>0</v>
      </c>
      <c r="J31">
        <v>172.21</v>
      </c>
    </row>
    <row r="32">
      <c r="A32" t="str">
        <v>AutoTable</v>
      </c>
      <c r="D32" t="str">
        <v>01025-19CE</v>
      </c>
      <c r="E32" t="str">
        <v>0002/CA</v>
      </c>
      <c r="F32">
        <v>44561</v>
      </c>
      <c r="G32" t="str">
        <v>PRO</v>
      </c>
      <c r="H32" t="str">
        <v>Groupe tarifs client</v>
      </c>
      <c r="I32" t="b">
        <v>0</v>
      </c>
      <c r="J32">
        <v>172.21</v>
      </c>
    </row>
    <row r="33">
      <c r="A33" t="str">
        <v>AutoTable</v>
      </c>
      <c r="D33" t="str">
        <v>01025-20CE</v>
      </c>
      <c r="E33" t="str">
        <v>0002/CA</v>
      </c>
      <c r="F33">
        <v>44561</v>
      </c>
      <c r="G33" t="str">
        <v>PRO</v>
      </c>
      <c r="H33" t="str">
        <v>Groupe tarifs client</v>
      </c>
      <c r="I33" t="b">
        <v>0</v>
      </c>
      <c r="J33">
        <v>172.21</v>
      </c>
    </row>
    <row r="34">
      <c r="A34" t="str">
        <v>AutoTable</v>
      </c>
      <c r="D34" t="str">
        <v>01025-26CE</v>
      </c>
      <c r="E34" t="str">
        <v>0002/CA</v>
      </c>
      <c r="F34">
        <v>44561</v>
      </c>
      <c r="G34" t="str">
        <v>PRO</v>
      </c>
      <c r="H34" t="str">
        <v>Groupe tarifs client</v>
      </c>
      <c r="I34" t="b">
        <v>0</v>
      </c>
      <c r="J34">
        <v>172.21</v>
      </c>
    </row>
    <row r="35">
      <c r="A35" t="str">
        <v>AutoTable</v>
      </c>
      <c r="D35" t="str">
        <v>01031POB</v>
      </c>
      <c r="E35" t="str">
        <v>0010/CA</v>
      </c>
      <c r="F35">
        <v>44561</v>
      </c>
      <c r="G35" t="str">
        <v>PRO</v>
      </c>
      <c r="H35" t="str">
        <v>Groupe tarifs client</v>
      </c>
      <c r="I35" t="b">
        <v>0</v>
      </c>
      <c r="J35">
        <v>162.64</v>
      </c>
    </row>
    <row r="36">
      <c r="A36" t="str">
        <v>AutoTable</v>
      </c>
      <c r="D36" t="str">
        <v>01330-06</v>
      </c>
      <c r="E36" t="str">
        <v>0010/CA</v>
      </c>
      <c r="F36">
        <v>44561</v>
      </c>
      <c r="G36" t="str">
        <v>PRO</v>
      </c>
      <c r="H36" t="str">
        <v>Groupe tarifs client</v>
      </c>
      <c r="I36" t="b">
        <v>0</v>
      </c>
      <c r="J36">
        <v>219.32</v>
      </c>
    </row>
    <row r="37">
      <c r="A37" t="str">
        <v>AutoTable</v>
      </c>
      <c r="D37" t="str">
        <v>01330-15</v>
      </c>
      <c r="E37" t="str">
        <v>0010/CA</v>
      </c>
      <c r="F37">
        <v>44561</v>
      </c>
      <c r="G37" t="str">
        <v>PRO</v>
      </c>
      <c r="H37" t="str">
        <v>Groupe tarifs client</v>
      </c>
      <c r="I37" t="b">
        <v>0</v>
      </c>
      <c r="J37">
        <v>219.32</v>
      </c>
    </row>
    <row r="38">
      <c r="A38" t="str">
        <v>AutoTable</v>
      </c>
      <c r="D38" t="str">
        <v>01330-18</v>
      </c>
      <c r="E38" t="str">
        <v>0010/CA</v>
      </c>
      <c r="F38">
        <v>44561</v>
      </c>
      <c r="G38" t="str">
        <v>PRO</v>
      </c>
      <c r="H38" t="str">
        <v>Groupe tarifs client</v>
      </c>
      <c r="I38" t="b">
        <v>0</v>
      </c>
      <c r="J38">
        <v>219.32</v>
      </c>
    </row>
    <row r="39">
      <c r="A39" t="str">
        <v>AutoTable</v>
      </c>
      <c r="D39" t="str">
        <v>01331-AS</v>
      </c>
      <c r="E39" t="str">
        <v>0008/CA</v>
      </c>
      <c r="F39">
        <v>44561</v>
      </c>
      <c r="G39" t="str">
        <v>PRO</v>
      </c>
      <c r="H39" t="str">
        <v>Groupe tarifs client</v>
      </c>
      <c r="I39" t="b">
        <v>0</v>
      </c>
      <c r="J39">
        <v>131.3</v>
      </c>
    </row>
    <row r="40">
      <c r="A40" t="str">
        <v>AutoTable</v>
      </c>
      <c r="D40" t="str">
        <v>01331-BS</v>
      </c>
      <c r="E40" t="str">
        <v>0008/CA</v>
      </c>
      <c r="F40">
        <v>44561</v>
      </c>
      <c r="G40" t="str">
        <v>PRO</v>
      </c>
      <c r="H40" t="str">
        <v>Groupe tarifs client</v>
      </c>
      <c r="I40" t="b">
        <v>0</v>
      </c>
      <c r="J40">
        <v>131.28</v>
      </c>
    </row>
    <row r="41">
      <c r="A41" t="str">
        <v>AutoTable</v>
      </c>
      <c r="D41" t="str">
        <v>01331-CBS</v>
      </c>
      <c r="E41" t="str">
        <v>0008/CA</v>
      </c>
      <c r="F41">
        <v>44561</v>
      </c>
      <c r="G41" t="str">
        <v>PRO</v>
      </c>
      <c r="H41" t="str">
        <v>Groupe tarifs client</v>
      </c>
      <c r="I41" t="b">
        <v>0</v>
      </c>
      <c r="J41">
        <v>131.3</v>
      </c>
    </row>
    <row r="42">
      <c r="A42" t="str">
        <v>AutoTable</v>
      </c>
      <c r="D42" t="str">
        <v>01331-FOBS</v>
      </c>
      <c r="E42" t="str">
        <v>0008/CA</v>
      </c>
      <c r="F42">
        <v>44561</v>
      </c>
      <c r="G42" t="str">
        <v>PRO</v>
      </c>
      <c r="H42" t="str">
        <v>Groupe tarifs client</v>
      </c>
      <c r="I42" t="b">
        <v>0</v>
      </c>
      <c r="J42">
        <v>131.3</v>
      </c>
    </row>
    <row r="43">
      <c r="A43" t="str">
        <v>AutoTable</v>
      </c>
      <c r="D43" t="str">
        <v>01331-FOS</v>
      </c>
      <c r="E43" t="str">
        <v>0008/CA</v>
      </c>
      <c r="F43">
        <v>44561</v>
      </c>
      <c r="G43" t="str">
        <v>PRO</v>
      </c>
      <c r="H43" t="str">
        <v>Groupe tarifs client</v>
      </c>
      <c r="I43" t="b">
        <v>0</v>
      </c>
      <c r="J43">
        <v>131.3</v>
      </c>
    </row>
    <row r="44">
      <c r="A44" t="str">
        <v>AutoTable</v>
      </c>
      <c r="D44" t="str">
        <v>01331-RS</v>
      </c>
      <c r="E44" t="str">
        <v>0008/CA</v>
      </c>
      <c r="F44">
        <v>44561</v>
      </c>
      <c r="G44" t="str">
        <v>PRO</v>
      </c>
      <c r="H44" t="str">
        <v>Groupe tarifs client</v>
      </c>
      <c r="I44" t="b">
        <v>0</v>
      </c>
      <c r="J44">
        <v>131.3</v>
      </c>
    </row>
    <row r="45">
      <c r="A45" t="str">
        <v>AutoTable</v>
      </c>
      <c r="D45" t="str">
        <v>01412-60CE</v>
      </c>
      <c r="E45" t="str">
        <v>0008/CA</v>
      </c>
      <c r="F45">
        <v>44561</v>
      </c>
      <c r="G45" t="str">
        <v>PRO</v>
      </c>
      <c r="H45" t="str">
        <v>Groupe tarifs client</v>
      </c>
      <c r="I45" t="b">
        <v>0</v>
      </c>
      <c r="J45">
        <v>206.76</v>
      </c>
    </row>
    <row r="46">
      <c r="A46" t="str">
        <v>AutoTable</v>
      </c>
      <c r="D46" t="str">
        <v>01519-05CE</v>
      </c>
      <c r="E46" t="str">
        <v>0002/CA</v>
      </c>
      <c r="F46">
        <v>44561</v>
      </c>
      <c r="G46" t="str">
        <v>PRO</v>
      </c>
      <c r="H46" t="str">
        <v>Groupe tarifs client</v>
      </c>
      <c r="I46" t="b">
        <v>0</v>
      </c>
      <c r="J46">
        <v>164.08</v>
      </c>
    </row>
    <row r="47">
      <c r="A47" t="str">
        <v>AutoTable</v>
      </c>
      <c r="D47" t="str">
        <v>01519-06CE</v>
      </c>
      <c r="E47" t="str">
        <v>0002/CA</v>
      </c>
      <c r="F47">
        <v>44561</v>
      </c>
      <c r="G47" t="str">
        <v>PRO</v>
      </c>
      <c r="H47" t="str">
        <v>Groupe tarifs client</v>
      </c>
      <c r="I47" t="b">
        <v>0</v>
      </c>
      <c r="J47">
        <v>164.08</v>
      </c>
    </row>
    <row r="48">
      <c r="A48" t="str">
        <v>AutoTable</v>
      </c>
      <c r="D48" t="str">
        <v>01519-09CE</v>
      </c>
      <c r="E48" t="str">
        <v>0002/CA</v>
      </c>
      <c r="F48">
        <v>44561</v>
      </c>
      <c r="G48" t="str">
        <v>PRO</v>
      </c>
      <c r="H48" t="str">
        <v>Groupe tarifs client</v>
      </c>
      <c r="I48" t="b">
        <v>0</v>
      </c>
      <c r="J48">
        <v>164.08</v>
      </c>
    </row>
    <row r="49">
      <c r="A49" t="str">
        <v>AutoTable</v>
      </c>
      <c r="D49" t="str">
        <v>01519-11CE</v>
      </c>
      <c r="E49" t="str">
        <v>0002/CA</v>
      </c>
      <c r="F49">
        <v>44561</v>
      </c>
      <c r="G49" t="str">
        <v>PRO</v>
      </c>
      <c r="H49" t="str">
        <v>Groupe tarifs client</v>
      </c>
      <c r="I49" t="b">
        <v>0</v>
      </c>
      <c r="J49">
        <v>164.08</v>
      </c>
    </row>
    <row r="50">
      <c r="A50" t="str">
        <v>AutoTable</v>
      </c>
      <c r="D50" t="str">
        <v>01622-08</v>
      </c>
      <c r="E50" t="str">
        <v>0024/CA</v>
      </c>
      <c r="F50">
        <v>44561</v>
      </c>
      <c r="G50" t="str">
        <v>PRO</v>
      </c>
      <c r="H50" t="str">
        <v>Groupe tarifs client</v>
      </c>
      <c r="I50" t="b">
        <v>0</v>
      </c>
      <c r="J50">
        <v>145.11</v>
      </c>
    </row>
    <row r="51">
      <c r="A51" t="str">
        <v>AutoTable</v>
      </c>
      <c r="D51" t="str">
        <v>01622-23</v>
      </c>
      <c r="E51" t="str">
        <v>0024/CA</v>
      </c>
      <c r="F51">
        <v>44561</v>
      </c>
      <c r="G51" t="str">
        <v>PRO</v>
      </c>
      <c r="H51" t="str">
        <v>Groupe tarifs client</v>
      </c>
      <c r="I51" t="b">
        <v>0</v>
      </c>
      <c r="J51">
        <v>145.2</v>
      </c>
    </row>
    <row r="52">
      <c r="A52" t="str">
        <v>AutoTable</v>
      </c>
      <c r="D52" t="str">
        <v>01622-42</v>
      </c>
      <c r="E52" t="str">
        <v>0024/CA</v>
      </c>
      <c r="F52">
        <v>44561</v>
      </c>
      <c r="G52" t="str">
        <v>PRO</v>
      </c>
      <c r="H52" t="str">
        <v>Groupe tarifs client</v>
      </c>
      <c r="I52" t="b">
        <v>0</v>
      </c>
      <c r="J52">
        <v>145.11</v>
      </c>
    </row>
    <row r="53">
      <c r="A53" t="str">
        <v>AutoTable</v>
      </c>
      <c r="D53" t="str">
        <v>01622-48</v>
      </c>
      <c r="E53" t="str">
        <v>0024/CA</v>
      </c>
      <c r="F53">
        <v>44561</v>
      </c>
      <c r="G53" t="str">
        <v>PRO</v>
      </c>
      <c r="H53" t="str">
        <v>Groupe tarifs client</v>
      </c>
      <c r="I53" t="b">
        <v>0</v>
      </c>
      <c r="J53">
        <v>145.11</v>
      </c>
    </row>
    <row r="54">
      <c r="A54" t="str">
        <v>AutoTable</v>
      </c>
      <c r="D54" t="str">
        <v>01630-30CE</v>
      </c>
      <c r="E54" t="str">
        <v>0006/CA</v>
      </c>
      <c r="F54">
        <v>44561</v>
      </c>
      <c r="G54" t="str">
        <v>PRO</v>
      </c>
      <c r="H54" t="str">
        <v>Groupe tarifs client</v>
      </c>
      <c r="I54" t="b">
        <v>0</v>
      </c>
      <c r="J54">
        <v>112.64</v>
      </c>
    </row>
    <row r="55">
      <c r="A55" t="str">
        <v>AutoTable</v>
      </c>
      <c r="D55" t="str">
        <v>01632-02</v>
      </c>
      <c r="E55" t="str">
        <v>0008/CA</v>
      </c>
      <c r="F55">
        <v>44561</v>
      </c>
      <c r="G55" t="str">
        <v>PRO</v>
      </c>
      <c r="H55" t="str">
        <v>Groupe tarifs client</v>
      </c>
      <c r="I55" t="b">
        <v>0</v>
      </c>
      <c r="J55">
        <v>136.03</v>
      </c>
    </row>
    <row r="56">
      <c r="A56" t="str">
        <v>AutoTable</v>
      </c>
      <c r="D56" t="str">
        <v>01632-06</v>
      </c>
      <c r="E56" t="str">
        <v>0008/CA</v>
      </c>
      <c r="F56">
        <v>44561</v>
      </c>
      <c r="G56" t="str">
        <v>PRO</v>
      </c>
      <c r="H56" t="str">
        <v>Groupe tarifs client</v>
      </c>
      <c r="I56" t="b">
        <v>0</v>
      </c>
      <c r="J56">
        <v>136.03</v>
      </c>
    </row>
    <row r="57">
      <c r="A57" t="str">
        <v>AutoTable</v>
      </c>
      <c r="D57" t="str">
        <v>01632-08</v>
      </c>
      <c r="E57" t="str">
        <v>0008/CA</v>
      </c>
      <c r="F57">
        <v>44561</v>
      </c>
      <c r="G57" t="str">
        <v>PRO</v>
      </c>
      <c r="H57" t="str">
        <v>Groupe tarifs client</v>
      </c>
      <c r="I57" t="b">
        <v>0</v>
      </c>
      <c r="J57">
        <v>136.03</v>
      </c>
    </row>
    <row r="58">
      <c r="A58" t="str">
        <v>AutoTable</v>
      </c>
      <c r="D58" t="str">
        <v>01632-09</v>
      </c>
      <c r="E58" t="str">
        <v>0008/CA</v>
      </c>
      <c r="F58">
        <v>44561</v>
      </c>
      <c r="G58" t="str">
        <v>PRO</v>
      </c>
      <c r="H58" t="str">
        <v>Groupe tarifs client</v>
      </c>
      <c r="I58" t="b">
        <v>0</v>
      </c>
      <c r="J58">
        <v>136.03</v>
      </c>
    </row>
    <row r="59">
      <c r="A59" t="str">
        <v>AutoTable</v>
      </c>
      <c r="D59" t="str">
        <v>01632-12</v>
      </c>
      <c r="E59" t="str">
        <v>0008/CA</v>
      </c>
      <c r="F59">
        <v>44561</v>
      </c>
      <c r="G59" t="str">
        <v>PRO</v>
      </c>
      <c r="H59" t="str">
        <v>Groupe tarifs client</v>
      </c>
      <c r="I59" t="b">
        <v>0</v>
      </c>
      <c r="J59">
        <v>136.03</v>
      </c>
    </row>
    <row r="60">
      <c r="A60" t="str">
        <v>AutoTable</v>
      </c>
      <c r="D60" t="str">
        <v>01632-16</v>
      </c>
      <c r="E60" t="str">
        <v>0008/CA</v>
      </c>
      <c r="F60">
        <v>44561</v>
      </c>
      <c r="G60" t="str">
        <v>PRO</v>
      </c>
      <c r="H60" t="str">
        <v>Groupe tarifs client</v>
      </c>
      <c r="I60" t="b">
        <v>0</v>
      </c>
      <c r="J60">
        <v>136.03</v>
      </c>
    </row>
    <row r="61">
      <c r="A61" t="str">
        <v>AutoTable</v>
      </c>
      <c r="D61" t="str">
        <v>01632-17</v>
      </c>
      <c r="E61" t="str">
        <v>0008/CA</v>
      </c>
      <c r="F61">
        <v>44561</v>
      </c>
      <c r="G61" t="str">
        <v>PRO</v>
      </c>
      <c r="H61" t="str">
        <v>Groupe tarifs client</v>
      </c>
      <c r="I61" t="b">
        <v>0</v>
      </c>
      <c r="J61">
        <v>136.03</v>
      </c>
    </row>
    <row r="62">
      <c r="A62" t="str">
        <v>AutoTable</v>
      </c>
      <c r="D62" t="str">
        <v>01632-19</v>
      </c>
      <c r="E62" t="str">
        <v>0008/CA</v>
      </c>
      <c r="F62">
        <v>44561</v>
      </c>
      <c r="G62" t="str">
        <v>PRO</v>
      </c>
      <c r="H62" t="str">
        <v>Groupe tarifs client</v>
      </c>
      <c r="I62" t="b">
        <v>0</v>
      </c>
      <c r="J62">
        <v>136.03</v>
      </c>
    </row>
    <row r="63">
      <c r="A63" t="str">
        <v>AutoTable</v>
      </c>
      <c r="D63" t="str">
        <v>01632-20</v>
      </c>
      <c r="E63" t="str">
        <v>0008/CA</v>
      </c>
      <c r="F63">
        <v>44561</v>
      </c>
      <c r="G63" t="str">
        <v>PRO</v>
      </c>
      <c r="H63" t="str">
        <v>Groupe tarifs client</v>
      </c>
      <c r="I63" t="b">
        <v>0</v>
      </c>
      <c r="J63">
        <v>136.03</v>
      </c>
    </row>
    <row r="64">
      <c r="A64" t="str">
        <v>AutoTable</v>
      </c>
      <c r="D64" t="str">
        <v>01644-02</v>
      </c>
      <c r="E64" t="str">
        <v>0004/CA</v>
      </c>
      <c r="F64">
        <v>44561</v>
      </c>
      <c r="G64" t="str">
        <v>PRO</v>
      </c>
      <c r="H64" t="str">
        <v>Groupe tarifs client</v>
      </c>
      <c r="I64" t="b">
        <v>0</v>
      </c>
      <c r="J64">
        <v>83</v>
      </c>
    </row>
    <row r="65">
      <c r="A65" t="str">
        <v>AutoTable</v>
      </c>
      <c r="D65" t="str">
        <v>01644-06</v>
      </c>
      <c r="E65" t="str">
        <v>0004/CA</v>
      </c>
      <c r="F65">
        <v>44561</v>
      </c>
      <c r="G65" t="str">
        <v>PRO</v>
      </c>
      <c r="H65" t="str">
        <v>Groupe tarifs client</v>
      </c>
      <c r="I65" t="b">
        <v>0</v>
      </c>
      <c r="J65">
        <v>83</v>
      </c>
    </row>
    <row r="66">
      <c r="A66" t="str">
        <v>AutoTable</v>
      </c>
      <c r="D66" t="str">
        <v>01644-08</v>
      </c>
      <c r="E66" t="str">
        <v>0004/CA</v>
      </c>
      <c r="F66">
        <v>44561</v>
      </c>
      <c r="G66" t="str">
        <v>PRO</v>
      </c>
      <c r="H66" t="str">
        <v>Groupe tarifs client</v>
      </c>
      <c r="I66" t="b">
        <v>0</v>
      </c>
      <c r="J66">
        <v>83</v>
      </c>
    </row>
    <row r="67">
      <c r="A67" t="str">
        <v>AutoTable</v>
      </c>
      <c r="D67" t="str">
        <v>01644-19</v>
      </c>
      <c r="E67" t="str">
        <v>0004/CA</v>
      </c>
      <c r="F67">
        <v>44561</v>
      </c>
      <c r="G67" t="str">
        <v>PRO</v>
      </c>
      <c r="H67" t="str">
        <v>Groupe tarifs client</v>
      </c>
      <c r="I67" t="b">
        <v>0</v>
      </c>
      <c r="J67">
        <v>83</v>
      </c>
    </row>
    <row r="68">
      <c r="A68" t="str">
        <v>AutoTable</v>
      </c>
      <c r="D68" t="str">
        <v>01650-33</v>
      </c>
      <c r="E68" t="str">
        <v>0004/CA</v>
      </c>
      <c r="F68">
        <v>44561</v>
      </c>
      <c r="G68" t="str">
        <v>PRO</v>
      </c>
      <c r="H68" t="str">
        <v>Groupe tarifs client</v>
      </c>
      <c r="I68" t="b">
        <v>0</v>
      </c>
      <c r="J68">
        <v>144.84</v>
      </c>
    </row>
    <row r="69">
      <c r="A69" t="str">
        <v>AutoTable</v>
      </c>
      <c r="D69" t="str">
        <v>01650-99/CB</v>
      </c>
      <c r="E69" t="str">
        <v>0004/CA</v>
      </c>
      <c r="F69">
        <v>44561</v>
      </c>
      <c r="G69" t="str">
        <v>PRO</v>
      </c>
      <c r="H69" t="str">
        <v>Groupe tarifs client</v>
      </c>
      <c r="I69" t="b">
        <v>0</v>
      </c>
      <c r="J69">
        <v>144.84</v>
      </c>
    </row>
    <row r="70">
      <c r="A70" t="str">
        <v>AutoTable</v>
      </c>
      <c r="D70" t="str">
        <v>01650-99/FB</v>
      </c>
      <c r="E70" t="str">
        <v>0004/CA</v>
      </c>
      <c r="F70">
        <v>44561</v>
      </c>
      <c r="G70" t="str">
        <v>PRO</v>
      </c>
      <c r="H70" t="str">
        <v>Groupe tarifs client</v>
      </c>
      <c r="I70" t="b">
        <v>0</v>
      </c>
      <c r="J70">
        <v>144.84</v>
      </c>
    </row>
    <row r="71">
      <c r="A71" t="str">
        <v>AutoTable</v>
      </c>
      <c r="D71" t="str">
        <v>01650-99/FO</v>
      </c>
      <c r="E71" t="str">
        <v>0004/CA</v>
      </c>
      <c r="F71">
        <v>44561</v>
      </c>
      <c r="G71" t="str">
        <v>PRO</v>
      </c>
      <c r="H71" t="str">
        <v>Groupe tarifs client</v>
      </c>
      <c r="I71" t="b">
        <v>0</v>
      </c>
      <c r="J71">
        <v>144.84</v>
      </c>
    </row>
    <row r="72">
      <c r="A72" t="str">
        <v>AutoTable</v>
      </c>
      <c r="D72" t="str">
        <v>01650-99/M</v>
      </c>
      <c r="E72" t="str">
        <v>0004/CA</v>
      </c>
      <c r="F72">
        <v>44561</v>
      </c>
      <c r="G72" t="str">
        <v>PRO</v>
      </c>
      <c r="H72" t="str">
        <v>Groupe tarifs client</v>
      </c>
      <c r="I72" t="b">
        <v>0</v>
      </c>
      <c r="J72">
        <v>144.84</v>
      </c>
    </row>
    <row r="73">
      <c r="A73" t="str">
        <v>AutoTable</v>
      </c>
      <c r="D73" t="str">
        <v>01830-02</v>
      </c>
      <c r="E73" t="str">
        <v>0004/CA</v>
      </c>
      <c r="F73">
        <v>44561</v>
      </c>
      <c r="G73" t="str">
        <v>PRO</v>
      </c>
      <c r="H73" t="str">
        <v>Groupe tarifs client</v>
      </c>
      <c r="I73" t="b">
        <v>0</v>
      </c>
      <c r="J73">
        <v>84.86</v>
      </c>
    </row>
    <row r="74">
      <c r="A74" t="str">
        <v>AutoTable</v>
      </c>
      <c r="D74" t="str">
        <v>01830-05</v>
      </c>
      <c r="E74" t="str">
        <v>0004/CA</v>
      </c>
      <c r="F74">
        <v>44561</v>
      </c>
      <c r="G74" t="str">
        <v>PRO</v>
      </c>
      <c r="H74" t="str">
        <v>Groupe tarifs client</v>
      </c>
      <c r="I74" t="b">
        <v>0</v>
      </c>
      <c r="J74">
        <v>84.86</v>
      </c>
    </row>
    <row r="75">
      <c r="A75" t="str">
        <v>AutoTable</v>
      </c>
      <c r="D75" t="str">
        <v>01830-06</v>
      </c>
      <c r="E75" t="str">
        <v>0004/CA</v>
      </c>
      <c r="F75">
        <v>44561</v>
      </c>
      <c r="G75" t="str">
        <v>PRO</v>
      </c>
      <c r="H75" t="str">
        <v>Groupe tarifs client</v>
      </c>
      <c r="I75" t="b">
        <v>0</v>
      </c>
      <c r="J75">
        <v>84.86</v>
      </c>
    </row>
    <row r="76">
      <c r="A76" t="str">
        <v>AutoTable</v>
      </c>
      <c r="D76" t="str">
        <v>01830-09</v>
      </c>
      <c r="E76" t="str">
        <v>0004/CA</v>
      </c>
      <c r="F76">
        <v>44561</v>
      </c>
      <c r="G76" t="str">
        <v>PRO</v>
      </c>
      <c r="H76" t="str">
        <v>Groupe tarifs client</v>
      </c>
      <c r="I76" t="b">
        <v>0</v>
      </c>
      <c r="J76">
        <v>84.86</v>
      </c>
    </row>
    <row r="77">
      <c r="A77" t="str">
        <v>AutoTable</v>
      </c>
      <c r="D77" t="str">
        <v>01930-08S</v>
      </c>
      <c r="E77" t="str">
        <v>0008/CA</v>
      </c>
      <c r="F77">
        <v>44561</v>
      </c>
      <c r="G77" t="str">
        <v>PRO</v>
      </c>
      <c r="H77" t="str">
        <v>Groupe tarifs client</v>
      </c>
      <c r="I77" t="b">
        <v>0</v>
      </c>
      <c r="J77">
        <v>201.4</v>
      </c>
    </row>
    <row r="78">
      <c r="A78" t="str">
        <v>AutoTable</v>
      </c>
      <c r="D78" t="str">
        <v>01930-64CE</v>
      </c>
      <c r="E78" t="str">
        <v>0006/CA</v>
      </c>
      <c r="F78">
        <v>44561</v>
      </c>
      <c r="G78" t="str">
        <v>PRO</v>
      </c>
      <c r="H78" t="str">
        <v>Groupe tarifs client</v>
      </c>
      <c r="I78" t="b">
        <v>0</v>
      </c>
      <c r="J78">
        <v>161.6</v>
      </c>
    </row>
    <row r="79">
      <c r="A79" t="str">
        <v>AutoTable</v>
      </c>
      <c r="D79" t="str">
        <v>01930-67CE</v>
      </c>
      <c r="E79" t="str">
        <v>0006/CA</v>
      </c>
      <c r="F79">
        <v>44561</v>
      </c>
      <c r="G79" t="str">
        <v>PRO</v>
      </c>
      <c r="H79" t="str">
        <v>Groupe tarifs client</v>
      </c>
      <c r="I79" t="b">
        <v>0</v>
      </c>
      <c r="J79">
        <v>161.6</v>
      </c>
    </row>
    <row r="80">
      <c r="A80" t="str">
        <v>AutoTable</v>
      </c>
      <c r="D80" t="str">
        <v>01932-08CE</v>
      </c>
      <c r="E80" t="str">
        <v>0004/CA</v>
      </c>
      <c r="F80">
        <v>44561</v>
      </c>
      <c r="G80" t="str">
        <v>PRO</v>
      </c>
      <c r="H80" t="str">
        <v>Groupe tarifs client</v>
      </c>
      <c r="I80" t="b">
        <v>0</v>
      </c>
      <c r="J80">
        <v>119.87</v>
      </c>
    </row>
    <row r="81">
      <c r="A81" t="str">
        <v>AutoTable</v>
      </c>
      <c r="D81" t="str">
        <v>01932-10CE</v>
      </c>
      <c r="E81" t="str">
        <v>0004/CA</v>
      </c>
      <c r="F81">
        <v>44561</v>
      </c>
      <c r="G81" t="str">
        <v>PRO</v>
      </c>
      <c r="H81" t="str">
        <v>Groupe tarifs client</v>
      </c>
      <c r="I81" t="b">
        <v>0</v>
      </c>
      <c r="J81">
        <v>119.87</v>
      </c>
    </row>
    <row r="82">
      <c r="A82" t="str">
        <v>AutoTable</v>
      </c>
      <c r="D82" t="str">
        <v>01932-12A/VCE</v>
      </c>
      <c r="E82" t="str">
        <v>0004/CA</v>
      </c>
      <c r="F82">
        <v>44561</v>
      </c>
      <c r="G82" t="str">
        <v>PRO</v>
      </c>
      <c r="H82" t="str">
        <v>Groupe tarifs client</v>
      </c>
      <c r="I82" t="b">
        <v>0</v>
      </c>
      <c r="J82">
        <v>119.87</v>
      </c>
    </row>
    <row r="83">
      <c r="A83" t="str">
        <v>AutoTable</v>
      </c>
      <c r="D83" t="str">
        <v>01932-18CE</v>
      </c>
      <c r="E83" t="str">
        <v>0004/CA</v>
      </c>
      <c r="F83">
        <v>44561</v>
      </c>
      <c r="G83" t="str">
        <v>PRO</v>
      </c>
      <c r="H83" t="str">
        <v>Groupe tarifs client</v>
      </c>
      <c r="I83" t="b">
        <v>0</v>
      </c>
      <c r="J83">
        <v>119.87</v>
      </c>
    </row>
    <row r="84">
      <c r="A84" t="str">
        <v>AutoTable</v>
      </c>
      <c r="D84" t="str">
        <v>01935-16</v>
      </c>
      <c r="E84" t="str">
        <v>0006/CA</v>
      </c>
      <c r="F84">
        <v>44561</v>
      </c>
      <c r="G84" t="str">
        <v>PRO</v>
      </c>
      <c r="H84" t="str">
        <v>Groupe tarifs client</v>
      </c>
      <c r="I84" t="b">
        <v>0</v>
      </c>
      <c r="J84">
        <v>124.28</v>
      </c>
    </row>
    <row r="85">
      <c r="A85" t="str">
        <v>AutoTable</v>
      </c>
      <c r="D85" t="str">
        <v>01935-31</v>
      </c>
      <c r="E85" t="str">
        <v>0006/CA</v>
      </c>
      <c r="F85">
        <v>44561</v>
      </c>
      <c r="G85" t="str">
        <v>PRO</v>
      </c>
      <c r="H85" t="str">
        <v>Groupe tarifs client</v>
      </c>
      <c r="I85" t="b">
        <v>0</v>
      </c>
      <c r="J85">
        <v>124.28</v>
      </c>
    </row>
    <row r="86">
      <c r="A86" t="str">
        <v>AutoTable</v>
      </c>
      <c r="D86" t="str">
        <v>01935-32</v>
      </c>
      <c r="E86" t="str">
        <v>0006/CA</v>
      </c>
      <c r="F86">
        <v>44561</v>
      </c>
      <c r="G86" t="str">
        <v>PRO</v>
      </c>
      <c r="H86" t="str">
        <v>Groupe tarifs client</v>
      </c>
      <c r="I86" t="b">
        <v>0</v>
      </c>
      <c r="J86">
        <v>124.28</v>
      </c>
    </row>
    <row r="87">
      <c r="A87" t="str">
        <v>AutoTable</v>
      </c>
      <c r="D87" t="str">
        <v>01935-37</v>
      </c>
      <c r="E87" t="str">
        <v>0006/CA</v>
      </c>
      <c r="F87">
        <v>44561</v>
      </c>
      <c r="G87" t="str">
        <v>PRO</v>
      </c>
      <c r="H87" t="str">
        <v>Groupe tarifs client</v>
      </c>
      <c r="I87" t="b">
        <v>0</v>
      </c>
      <c r="J87">
        <v>124.28</v>
      </c>
    </row>
    <row r="88">
      <c r="A88" t="str">
        <v>AutoTable</v>
      </c>
      <c r="D88" t="str">
        <v>02018A</v>
      </c>
      <c r="E88" t="str">
        <v>0002/CA</v>
      </c>
      <c r="F88">
        <v>44561</v>
      </c>
      <c r="G88" t="str">
        <v>PRO</v>
      </c>
      <c r="H88" t="str">
        <v>Groupe tarifs client</v>
      </c>
      <c r="I88" t="b">
        <v>0</v>
      </c>
      <c r="J88">
        <v>178.3</v>
      </c>
    </row>
    <row r="89">
      <c r="A89" t="str">
        <v>AutoTable</v>
      </c>
      <c r="D89" t="str">
        <v>02018B</v>
      </c>
      <c r="E89" t="str">
        <v>0002/CA</v>
      </c>
      <c r="F89">
        <v>44561</v>
      </c>
      <c r="G89" t="str">
        <v>PRO</v>
      </c>
      <c r="H89" t="str">
        <v>Groupe tarifs client</v>
      </c>
      <c r="I89" t="b">
        <v>0</v>
      </c>
      <c r="J89">
        <v>178.3</v>
      </c>
    </row>
    <row r="90">
      <c r="A90" t="str">
        <v>AutoTable</v>
      </c>
      <c r="D90" t="str">
        <v>02018C</v>
      </c>
      <c r="E90" t="str">
        <v>0002/CA</v>
      </c>
      <c r="F90">
        <v>44561</v>
      </c>
      <c r="G90" t="str">
        <v>PRO</v>
      </c>
      <c r="H90" t="str">
        <v>Groupe tarifs client</v>
      </c>
      <c r="I90" t="b">
        <v>0</v>
      </c>
      <c r="J90">
        <v>178.3</v>
      </c>
    </row>
    <row r="91">
      <c r="A91" t="str">
        <v>AutoTable</v>
      </c>
      <c r="D91" t="str">
        <v>02022-01</v>
      </c>
      <c r="E91" t="str">
        <v>0016/CA</v>
      </c>
      <c r="F91">
        <v>44561</v>
      </c>
      <c r="G91" t="str">
        <v>PRO</v>
      </c>
      <c r="H91" t="str">
        <v>Groupe tarifs client</v>
      </c>
      <c r="I91" t="b">
        <v>0</v>
      </c>
      <c r="J91">
        <v>97.63</v>
      </c>
    </row>
    <row r="92">
      <c r="A92" t="str">
        <v>AutoTable</v>
      </c>
      <c r="D92" t="str">
        <v>02022-31</v>
      </c>
      <c r="E92" t="str">
        <v>0016/CA</v>
      </c>
      <c r="F92">
        <v>44561</v>
      </c>
      <c r="G92" t="str">
        <v>PRO</v>
      </c>
      <c r="H92" t="str">
        <v>Groupe tarifs client</v>
      </c>
      <c r="I92" t="b">
        <v>0</v>
      </c>
      <c r="J92">
        <v>97.63</v>
      </c>
    </row>
    <row r="93">
      <c r="A93" t="str">
        <v>AutoTable</v>
      </c>
      <c r="D93" t="str">
        <v>02022-33</v>
      </c>
      <c r="E93" t="str">
        <v>0016/CA</v>
      </c>
      <c r="F93">
        <v>44561</v>
      </c>
      <c r="G93" t="str">
        <v>PRO</v>
      </c>
      <c r="H93" t="str">
        <v>Groupe tarifs client</v>
      </c>
      <c r="I93" t="b">
        <v>0</v>
      </c>
      <c r="J93">
        <v>97.63</v>
      </c>
    </row>
    <row r="94">
      <c r="A94" t="str">
        <v>AutoTable</v>
      </c>
      <c r="D94" t="str">
        <v>02022-36</v>
      </c>
      <c r="E94" t="str">
        <v>0016/CA</v>
      </c>
      <c r="F94">
        <v>44561</v>
      </c>
      <c r="G94" t="str">
        <v>PRO</v>
      </c>
      <c r="H94" t="str">
        <v>Groupe tarifs client</v>
      </c>
      <c r="I94" t="b">
        <v>0</v>
      </c>
      <c r="J94">
        <v>97.63</v>
      </c>
    </row>
    <row r="95">
      <c r="A95" t="str">
        <v>AutoTable</v>
      </c>
      <c r="D95" t="str">
        <v>02022-37</v>
      </c>
      <c r="E95" t="str">
        <v>0016/CA</v>
      </c>
      <c r="F95">
        <v>44561</v>
      </c>
      <c r="G95" t="str">
        <v>PRO</v>
      </c>
      <c r="H95" t="str">
        <v>Groupe tarifs client</v>
      </c>
      <c r="I95" t="b">
        <v>0</v>
      </c>
      <c r="J95">
        <v>97.63</v>
      </c>
    </row>
    <row r="96">
      <c r="A96" t="str">
        <v>AutoTable</v>
      </c>
      <c r="D96" t="str">
        <v>02030-19CE</v>
      </c>
      <c r="E96" t="str">
        <v>0004/CA</v>
      </c>
      <c r="F96">
        <v>44561</v>
      </c>
      <c r="G96" t="str">
        <v>PRO</v>
      </c>
      <c r="H96" t="str">
        <v>Groupe tarifs client</v>
      </c>
      <c r="I96" t="b">
        <v>0</v>
      </c>
      <c r="J96">
        <v>126.24</v>
      </c>
    </row>
    <row r="97">
      <c r="A97" t="str">
        <v>AutoTable</v>
      </c>
      <c r="D97" t="str">
        <v>02030A</v>
      </c>
      <c r="E97" t="str">
        <v>0006/CA</v>
      </c>
      <c r="F97">
        <v>44561</v>
      </c>
      <c r="G97" t="str">
        <v>PRO</v>
      </c>
      <c r="H97" t="str">
        <v>Groupe tarifs client</v>
      </c>
      <c r="I97" t="b">
        <v>0</v>
      </c>
      <c r="J97">
        <v>124.28</v>
      </c>
    </row>
    <row r="98">
      <c r="A98" t="str">
        <v>AutoTable</v>
      </c>
      <c r="D98" t="str">
        <v>02030AS1</v>
      </c>
      <c r="E98" t="str">
        <v>0006/CA</v>
      </c>
      <c r="F98">
        <v>44561</v>
      </c>
      <c r="G98" t="str">
        <v>PRO</v>
      </c>
      <c r="H98" t="str">
        <v>Groupe tarifs client</v>
      </c>
      <c r="I98" t="b">
        <v>0</v>
      </c>
      <c r="J98">
        <v>124.28</v>
      </c>
    </row>
    <row r="99">
      <c r="A99" t="str">
        <v>AutoTable</v>
      </c>
      <c r="D99" t="str">
        <v>02030AS2</v>
      </c>
      <c r="E99" t="str">
        <v>0006/CA</v>
      </c>
      <c r="F99">
        <v>44561</v>
      </c>
      <c r="G99" t="str">
        <v>PRO</v>
      </c>
      <c r="H99" t="str">
        <v>Groupe tarifs client</v>
      </c>
      <c r="I99" t="b">
        <v>0</v>
      </c>
      <c r="J99">
        <v>124.28</v>
      </c>
    </row>
    <row r="100">
      <c r="A100" t="str">
        <v>AutoTable</v>
      </c>
      <c r="D100" t="str">
        <v>02030B</v>
      </c>
      <c r="E100" t="str">
        <v>0006/CA</v>
      </c>
      <c r="F100">
        <v>44561</v>
      </c>
      <c r="G100" t="str">
        <v>PRO</v>
      </c>
      <c r="H100" t="str">
        <v>Groupe tarifs client</v>
      </c>
      <c r="I100" t="b">
        <v>0</v>
      </c>
      <c r="J100">
        <v>124.28</v>
      </c>
    </row>
    <row r="101">
      <c r="A101" t="str">
        <v>AutoTable</v>
      </c>
      <c r="D101" t="str">
        <v>02030CB</v>
      </c>
      <c r="E101" t="str">
        <v>0006/CA</v>
      </c>
      <c r="F101">
        <v>44561</v>
      </c>
      <c r="G101" t="str">
        <v>PRO</v>
      </c>
      <c r="H101" t="str">
        <v>Groupe tarifs client</v>
      </c>
      <c r="I101" t="b">
        <v>0</v>
      </c>
      <c r="J101">
        <v>124.28</v>
      </c>
    </row>
    <row r="102">
      <c r="A102" t="str">
        <v>AutoTable</v>
      </c>
      <c r="D102" t="str">
        <v>02030CI</v>
      </c>
      <c r="E102" t="str">
        <v>0006/CA</v>
      </c>
      <c r="F102">
        <v>44561</v>
      </c>
      <c r="G102" t="str">
        <v>PRO</v>
      </c>
      <c r="H102" t="str">
        <v>Groupe tarifs client</v>
      </c>
      <c r="I102" t="b">
        <v>0</v>
      </c>
      <c r="J102">
        <v>124.28</v>
      </c>
    </row>
    <row r="103">
      <c r="A103" t="str">
        <v>AutoTable</v>
      </c>
      <c r="D103" t="str">
        <v>02030FB</v>
      </c>
      <c r="E103" t="str">
        <v>0006/CA</v>
      </c>
      <c r="F103">
        <v>44561</v>
      </c>
      <c r="G103" t="str">
        <v>PRO</v>
      </c>
      <c r="H103" t="str">
        <v>Groupe tarifs client</v>
      </c>
      <c r="I103" t="b">
        <v>0</v>
      </c>
      <c r="J103">
        <v>124.28</v>
      </c>
    </row>
    <row r="104">
      <c r="A104" t="str">
        <v>AutoTable</v>
      </c>
      <c r="D104" t="str">
        <v>02030FO</v>
      </c>
      <c r="E104" t="str">
        <v>0006/CA</v>
      </c>
      <c r="F104">
        <v>44561</v>
      </c>
      <c r="G104" t="str">
        <v>PRO</v>
      </c>
      <c r="H104" t="str">
        <v>Groupe tarifs client</v>
      </c>
      <c r="I104" t="b">
        <v>0</v>
      </c>
      <c r="J104">
        <v>124.28</v>
      </c>
    </row>
    <row r="105">
      <c r="A105" t="str">
        <v>AutoTable</v>
      </c>
      <c r="D105" t="str">
        <v>02030FR</v>
      </c>
      <c r="E105" t="str">
        <v>0006/CA</v>
      </c>
      <c r="F105">
        <v>44561</v>
      </c>
      <c r="G105" t="str">
        <v>PRO</v>
      </c>
      <c r="H105" t="str">
        <v>Groupe tarifs client</v>
      </c>
      <c r="I105" t="b">
        <v>0</v>
      </c>
      <c r="J105">
        <v>124.28</v>
      </c>
    </row>
    <row r="106">
      <c r="A106" t="str">
        <v>AutoTable</v>
      </c>
      <c r="D106" t="str">
        <v>02030M</v>
      </c>
      <c r="E106" t="str">
        <v>0006/CA</v>
      </c>
      <c r="F106">
        <v>44561</v>
      </c>
      <c r="G106" t="str">
        <v>PRO</v>
      </c>
      <c r="H106" t="str">
        <v>Groupe tarifs client</v>
      </c>
      <c r="I106" t="b">
        <v>0</v>
      </c>
      <c r="J106">
        <v>124.28</v>
      </c>
    </row>
    <row r="107">
      <c r="A107" t="str">
        <v>AutoTable</v>
      </c>
      <c r="D107" t="str">
        <v>02030O</v>
      </c>
      <c r="E107" t="str">
        <v>0006/CA</v>
      </c>
      <c r="F107">
        <v>44561</v>
      </c>
      <c r="G107" t="str">
        <v>PRO</v>
      </c>
      <c r="H107" t="str">
        <v>Groupe tarifs client</v>
      </c>
      <c r="I107" t="b">
        <v>0</v>
      </c>
      <c r="J107">
        <v>124.28</v>
      </c>
    </row>
    <row r="108">
      <c r="A108" t="str">
        <v>AutoTable</v>
      </c>
      <c r="D108" t="str">
        <v>02030R</v>
      </c>
      <c r="E108" t="str">
        <v>0006/CA</v>
      </c>
      <c r="F108">
        <v>44561</v>
      </c>
      <c r="G108" t="str">
        <v>PRO</v>
      </c>
      <c r="H108" t="str">
        <v>Groupe tarifs client</v>
      </c>
      <c r="I108" t="b">
        <v>0</v>
      </c>
      <c r="J108">
        <v>124.28</v>
      </c>
    </row>
    <row r="109">
      <c r="A109" t="str">
        <v>AutoTable</v>
      </c>
      <c r="D109" t="str">
        <v>02030RO</v>
      </c>
      <c r="E109" t="str">
        <v>0006/CA</v>
      </c>
      <c r="F109">
        <v>44561</v>
      </c>
      <c r="G109" t="str">
        <v>PRO</v>
      </c>
      <c r="H109" t="str">
        <v>Groupe tarifs client</v>
      </c>
      <c r="I109" t="b">
        <v>0</v>
      </c>
      <c r="J109">
        <v>124.28</v>
      </c>
    </row>
    <row r="110">
      <c r="A110" t="str">
        <v>AutoTable</v>
      </c>
      <c r="D110" t="str">
        <v>02030VE</v>
      </c>
      <c r="E110" t="str">
        <v>0006/CA</v>
      </c>
      <c r="F110">
        <v>44561</v>
      </c>
      <c r="G110" t="str">
        <v>PRO</v>
      </c>
      <c r="H110" t="str">
        <v>Groupe tarifs client</v>
      </c>
      <c r="I110" t="b">
        <v>0</v>
      </c>
      <c r="J110">
        <v>124.28</v>
      </c>
    </row>
    <row r="111">
      <c r="A111" t="str">
        <v>AutoTable</v>
      </c>
      <c r="D111" t="str">
        <v>02030VI</v>
      </c>
      <c r="E111" t="str">
        <v>0006/CA</v>
      </c>
      <c r="F111">
        <v>44561</v>
      </c>
      <c r="G111" t="str">
        <v>PRO</v>
      </c>
      <c r="H111" t="str">
        <v>Groupe tarifs client</v>
      </c>
      <c r="I111" t="b">
        <v>0</v>
      </c>
      <c r="J111">
        <v>124.28</v>
      </c>
    </row>
    <row r="112">
      <c r="A112" t="str">
        <v>AutoTable</v>
      </c>
      <c r="D112" t="str">
        <v>02050-33</v>
      </c>
      <c r="E112" t="str">
        <v>0002/CA</v>
      </c>
      <c r="F112">
        <v>44561</v>
      </c>
      <c r="G112" t="str">
        <v>PRO</v>
      </c>
      <c r="H112" t="str">
        <v>Groupe tarifs client</v>
      </c>
      <c r="I112" t="b">
        <v>0</v>
      </c>
      <c r="J112">
        <v>90.78</v>
      </c>
    </row>
    <row r="113">
      <c r="A113" t="str">
        <v>AutoTable</v>
      </c>
      <c r="D113" t="str">
        <v>0230-CE</v>
      </c>
      <c r="E113" t="str">
        <v>0004/CA</v>
      </c>
      <c r="F113">
        <v>44561</v>
      </c>
      <c r="G113" t="str">
        <v>PRO</v>
      </c>
      <c r="H113" t="str">
        <v>Groupe tarifs client</v>
      </c>
      <c r="I113" t="b">
        <v>0</v>
      </c>
      <c r="J113">
        <v>74.48</v>
      </c>
    </row>
    <row r="114">
      <c r="A114" t="str">
        <v>AutoTable</v>
      </c>
      <c r="D114" t="str">
        <v>02430-04CE</v>
      </c>
      <c r="E114" t="str">
        <v>0004/CA</v>
      </c>
      <c r="F114">
        <v>44561</v>
      </c>
      <c r="G114" t="str">
        <v>PRO</v>
      </c>
      <c r="H114" t="str">
        <v>Groupe tarifs client</v>
      </c>
      <c r="I114" t="b">
        <v>0</v>
      </c>
      <c r="J114">
        <v>168.67</v>
      </c>
    </row>
    <row r="115">
      <c r="A115" t="str">
        <v>AutoTable</v>
      </c>
      <c r="D115" t="str">
        <v>02520-05CE</v>
      </c>
      <c r="E115" t="str">
        <v>0012/CA</v>
      </c>
      <c r="F115">
        <v>44561</v>
      </c>
      <c r="G115" t="str">
        <v>PRO</v>
      </c>
      <c r="H115" t="str">
        <v>Groupe tarifs client</v>
      </c>
      <c r="I115" t="b">
        <v>0</v>
      </c>
      <c r="J115">
        <v>181.92</v>
      </c>
    </row>
    <row r="116">
      <c r="A116" t="str">
        <v>AutoTable</v>
      </c>
      <c r="D116" t="str">
        <v>02522-23</v>
      </c>
      <c r="E116" t="str">
        <v>0012/CA</v>
      </c>
      <c r="F116">
        <v>44561</v>
      </c>
      <c r="G116" t="str">
        <v>PRO</v>
      </c>
      <c r="H116" t="str">
        <v>Groupe tarifs client</v>
      </c>
      <c r="I116" t="b">
        <v>0</v>
      </c>
      <c r="J116">
        <v>130.61</v>
      </c>
    </row>
    <row r="117">
      <c r="A117" t="str">
        <v>AutoTable</v>
      </c>
      <c r="D117" t="str">
        <v>02522-32</v>
      </c>
      <c r="E117" t="str">
        <v>0012/CA</v>
      </c>
      <c r="F117">
        <v>44561</v>
      </c>
      <c r="G117" t="str">
        <v>PRO</v>
      </c>
      <c r="H117" t="str">
        <v>Groupe tarifs client</v>
      </c>
      <c r="I117" t="b">
        <v>0</v>
      </c>
      <c r="J117">
        <v>130.61</v>
      </c>
    </row>
    <row r="118">
      <c r="A118" t="str">
        <v>AutoTable</v>
      </c>
      <c r="D118" t="str">
        <v>02525-42</v>
      </c>
      <c r="E118" t="str">
        <v>0008/CA</v>
      </c>
      <c r="F118">
        <v>44561</v>
      </c>
      <c r="G118" t="str">
        <v>PRO</v>
      </c>
      <c r="H118" t="str">
        <v>Groupe tarifs client</v>
      </c>
      <c r="I118" t="b">
        <v>0</v>
      </c>
      <c r="J118">
        <v>122.89</v>
      </c>
    </row>
    <row r="119">
      <c r="A119" t="str">
        <v>AutoTable</v>
      </c>
      <c r="D119" t="str">
        <v>02525-43</v>
      </c>
      <c r="E119" t="str">
        <v>0012/CA</v>
      </c>
      <c r="F119">
        <v>44561</v>
      </c>
      <c r="G119" t="str">
        <v>PRO</v>
      </c>
      <c r="H119" t="str">
        <v>Groupe tarifs client</v>
      </c>
      <c r="I119" t="b">
        <v>0</v>
      </c>
      <c r="J119">
        <v>184.31</v>
      </c>
    </row>
    <row r="120">
      <c r="A120" t="str">
        <v>AutoTable</v>
      </c>
      <c r="D120" t="str">
        <v>02525-59</v>
      </c>
      <c r="E120" t="str">
        <v>0012/CA</v>
      </c>
      <c r="F120">
        <v>44561</v>
      </c>
      <c r="G120" t="str">
        <v>PRO</v>
      </c>
      <c r="H120" t="str">
        <v>Groupe tarifs client</v>
      </c>
      <c r="I120" t="b">
        <v>0</v>
      </c>
      <c r="J120">
        <v>184.31</v>
      </c>
    </row>
    <row r="121">
      <c r="A121" t="str">
        <v>AutoTable</v>
      </c>
      <c r="D121" t="str">
        <v>02530-13</v>
      </c>
      <c r="E121" t="str">
        <v>0006/CA</v>
      </c>
      <c r="F121">
        <v>44561</v>
      </c>
      <c r="G121" t="str">
        <v>PRO</v>
      </c>
      <c r="H121" t="str">
        <v>Groupe tarifs client</v>
      </c>
      <c r="I121" t="b">
        <v>0</v>
      </c>
      <c r="J121">
        <v>136.74</v>
      </c>
    </row>
    <row r="122">
      <c r="A122" t="str">
        <v>AutoTable</v>
      </c>
      <c r="D122" t="str">
        <v>02531-05</v>
      </c>
      <c r="E122" t="str">
        <v>0006/CA</v>
      </c>
      <c r="F122">
        <v>44561</v>
      </c>
      <c r="G122" t="str">
        <v>PRO</v>
      </c>
      <c r="H122" t="str">
        <v>Groupe tarifs client</v>
      </c>
      <c r="I122" t="b">
        <v>0</v>
      </c>
      <c r="J122">
        <v>64.5</v>
      </c>
    </row>
    <row r="123">
      <c r="A123" t="str">
        <v>AutoTable</v>
      </c>
      <c r="D123" t="str">
        <v>02531-06</v>
      </c>
      <c r="E123" t="str">
        <v>0006/CA</v>
      </c>
      <c r="F123">
        <v>44561</v>
      </c>
      <c r="G123" t="str">
        <v>PRO</v>
      </c>
      <c r="H123" t="str">
        <v>Groupe tarifs client</v>
      </c>
      <c r="I123" t="b">
        <v>0</v>
      </c>
      <c r="J123">
        <v>143.55</v>
      </c>
    </row>
    <row r="124">
      <c r="A124" t="str">
        <v>AutoTable</v>
      </c>
      <c r="D124" t="str">
        <v>02531-08</v>
      </c>
      <c r="E124" t="str">
        <v>0006/CA</v>
      </c>
      <c r="F124">
        <v>44561</v>
      </c>
      <c r="G124" t="str">
        <v>PRO</v>
      </c>
      <c r="H124" t="str">
        <v>Groupe tarifs client</v>
      </c>
      <c r="I124" t="b">
        <v>0</v>
      </c>
      <c r="J124">
        <v>143.55</v>
      </c>
    </row>
    <row r="125">
      <c r="A125" t="str">
        <v>AutoTable</v>
      </c>
      <c r="D125" t="str">
        <v>02531-09</v>
      </c>
      <c r="E125" t="str">
        <v>0006/CA</v>
      </c>
      <c r="F125">
        <v>44561</v>
      </c>
      <c r="G125" t="str">
        <v>PRO</v>
      </c>
      <c r="H125" t="str">
        <v>Groupe tarifs client</v>
      </c>
      <c r="I125" t="b">
        <v>0</v>
      </c>
      <c r="J125">
        <v>64.5</v>
      </c>
    </row>
    <row r="126">
      <c r="A126" t="str">
        <v>AutoTable</v>
      </c>
      <c r="D126" t="str">
        <v>02531-19</v>
      </c>
      <c r="E126" t="str">
        <v>0006/CA</v>
      </c>
      <c r="F126">
        <v>44561</v>
      </c>
      <c r="G126" t="str">
        <v>PRO</v>
      </c>
      <c r="H126" t="str">
        <v>Groupe tarifs client</v>
      </c>
      <c r="I126" t="b">
        <v>0</v>
      </c>
      <c r="J126">
        <v>143.55</v>
      </c>
    </row>
    <row r="127">
      <c r="A127" t="str">
        <v>AutoTable</v>
      </c>
      <c r="D127" t="str">
        <v>02531-30</v>
      </c>
      <c r="E127" t="str">
        <v>0006/CA</v>
      </c>
      <c r="F127">
        <v>44561</v>
      </c>
      <c r="G127" t="str">
        <v>PRO</v>
      </c>
      <c r="H127" t="str">
        <v>Groupe tarifs client</v>
      </c>
      <c r="I127" t="b">
        <v>0</v>
      </c>
      <c r="J127">
        <v>143.55</v>
      </c>
    </row>
    <row r="128">
      <c r="A128" t="str">
        <v>AutoTable</v>
      </c>
      <c r="D128" t="str">
        <v>02550-33</v>
      </c>
      <c r="E128" t="str">
        <v>0002/CA</v>
      </c>
      <c r="F128">
        <v>44561</v>
      </c>
      <c r="G128" t="str">
        <v>PRO</v>
      </c>
      <c r="H128" t="str">
        <v>Groupe tarifs client</v>
      </c>
      <c r="I128" t="b">
        <v>0</v>
      </c>
      <c r="J128">
        <v>108.63</v>
      </c>
    </row>
    <row r="129">
      <c r="A129" t="str">
        <v>AutoTable</v>
      </c>
      <c r="D129" t="str">
        <v>03018-63</v>
      </c>
      <c r="E129" t="str">
        <v>0001/CA</v>
      </c>
      <c r="F129">
        <v>44561</v>
      </c>
      <c r="G129" t="str">
        <v>PRO</v>
      </c>
      <c r="H129" t="str">
        <v>Groupe tarifs client</v>
      </c>
      <c r="I129" t="b">
        <v>0</v>
      </c>
      <c r="J129">
        <v>168.68</v>
      </c>
    </row>
    <row r="130">
      <c r="A130" t="str">
        <v>AutoTable</v>
      </c>
      <c r="D130" t="str">
        <v>03031FOR</v>
      </c>
      <c r="E130" t="str">
        <v>0004/CA</v>
      </c>
      <c r="F130">
        <v>44561</v>
      </c>
      <c r="G130" t="str">
        <v>PRO</v>
      </c>
      <c r="H130" t="str">
        <v>Groupe tarifs client</v>
      </c>
      <c r="I130" t="b">
        <v>0</v>
      </c>
      <c r="J130">
        <v>157.51</v>
      </c>
    </row>
    <row r="131">
      <c r="A131" t="str">
        <v>AutoTable</v>
      </c>
      <c r="D131" t="str">
        <v>03031SPCB</v>
      </c>
      <c r="E131" t="str">
        <v>0004/CA</v>
      </c>
      <c r="F131">
        <v>44561</v>
      </c>
      <c r="G131" t="str">
        <v>PRO</v>
      </c>
      <c r="H131" t="str">
        <v>Groupe tarifs client</v>
      </c>
      <c r="I131" t="b">
        <v>0</v>
      </c>
      <c r="J131">
        <v>157.51</v>
      </c>
    </row>
    <row r="132">
      <c r="A132" t="str">
        <v>AutoTable</v>
      </c>
      <c r="D132" t="str">
        <v>03220-A</v>
      </c>
      <c r="E132" t="str">
        <v>0001/CA</v>
      </c>
      <c r="F132">
        <v>44561</v>
      </c>
      <c r="G132" t="str">
        <v>PRO</v>
      </c>
      <c r="H132" t="str">
        <v>Groupe tarifs client</v>
      </c>
      <c r="I132" t="b">
        <v>0</v>
      </c>
      <c r="J132">
        <v>166.39</v>
      </c>
    </row>
    <row r="133">
      <c r="A133" t="str">
        <v>AutoTable</v>
      </c>
      <c r="D133" t="str">
        <v>03220-B</v>
      </c>
      <c r="E133" t="str">
        <v>0001/CA</v>
      </c>
      <c r="F133">
        <v>44561</v>
      </c>
      <c r="G133" t="str">
        <v>PRO</v>
      </c>
      <c r="H133" t="str">
        <v>Groupe tarifs client</v>
      </c>
      <c r="I133" t="b">
        <v>0</v>
      </c>
      <c r="J133">
        <v>166.39</v>
      </c>
    </row>
    <row r="134">
      <c r="A134" t="str">
        <v>AutoTable</v>
      </c>
      <c r="D134" t="str">
        <v>03220-C</v>
      </c>
      <c r="E134" t="str">
        <v>0001/CA</v>
      </c>
      <c r="F134">
        <v>44561</v>
      </c>
      <c r="G134" t="str">
        <v>PRO</v>
      </c>
      <c r="H134" t="str">
        <v>Groupe tarifs client</v>
      </c>
      <c r="I134" t="b">
        <v>0</v>
      </c>
      <c r="J134">
        <v>166.39</v>
      </c>
    </row>
    <row r="135">
      <c r="A135" t="str">
        <v>AutoTable</v>
      </c>
      <c r="D135" t="str">
        <v>03520-26CE</v>
      </c>
      <c r="E135" t="str">
        <v>0006/CA</v>
      </c>
      <c r="F135">
        <v>44561</v>
      </c>
      <c r="G135" t="str">
        <v>PRO</v>
      </c>
      <c r="H135" t="str">
        <v>Groupe tarifs client</v>
      </c>
      <c r="I135" t="b">
        <v>0</v>
      </c>
      <c r="J135">
        <v>74.52</v>
      </c>
    </row>
    <row r="136">
      <c r="A136" t="str">
        <v>AutoTable</v>
      </c>
      <c r="D136" t="str">
        <v>03619-44</v>
      </c>
      <c r="E136" t="str">
        <v>0012/CA</v>
      </c>
      <c r="F136">
        <v>44561</v>
      </c>
      <c r="G136" t="str">
        <v>PRO</v>
      </c>
      <c r="H136" t="str">
        <v>Groupe tarifs client</v>
      </c>
      <c r="I136" t="b">
        <v>0</v>
      </c>
      <c r="J136">
        <v>241.74</v>
      </c>
    </row>
    <row r="137">
      <c r="A137" t="str">
        <v>AutoTable</v>
      </c>
      <c r="D137" t="str">
        <v>03620-24</v>
      </c>
      <c r="E137" t="str">
        <v>0012/CA</v>
      </c>
      <c r="F137">
        <v>44561</v>
      </c>
      <c r="G137" t="str">
        <v>PRO</v>
      </c>
      <c r="H137" t="str">
        <v>Groupe tarifs client</v>
      </c>
      <c r="I137" t="b">
        <v>0</v>
      </c>
      <c r="J137">
        <v>241.74</v>
      </c>
    </row>
    <row r="138">
      <c r="A138" t="str">
        <v>AutoTable</v>
      </c>
      <c r="D138" t="str">
        <v>03621-02</v>
      </c>
      <c r="E138" t="str">
        <v>0012/CA</v>
      </c>
      <c r="F138">
        <v>44561</v>
      </c>
      <c r="G138" t="str">
        <v>PRO</v>
      </c>
      <c r="H138" t="str">
        <v>Groupe tarifs client</v>
      </c>
      <c r="I138" t="b">
        <v>0</v>
      </c>
      <c r="J138">
        <v>169.44</v>
      </c>
    </row>
    <row r="139">
      <c r="A139" t="str">
        <v>AutoTable</v>
      </c>
      <c r="D139" t="str">
        <v>03621-05</v>
      </c>
      <c r="E139" t="str">
        <v>0012/CA</v>
      </c>
      <c r="F139">
        <v>44561</v>
      </c>
      <c r="G139" t="str">
        <v>PRO</v>
      </c>
      <c r="H139" t="str">
        <v>Groupe tarifs client</v>
      </c>
      <c r="I139" t="b">
        <v>0</v>
      </c>
      <c r="J139">
        <v>169.44</v>
      </c>
    </row>
    <row r="140">
      <c r="A140" t="str">
        <v>AutoTable</v>
      </c>
      <c r="D140" t="str">
        <v>03621-06</v>
      </c>
      <c r="E140" t="str">
        <v>0012/CA</v>
      </c>
      <c r="F140">
        <v>44561</v>
      </c>
      <c r="G140" t="str">
        <v>PRO</v>
      </c>
      <c r="H140" t="str">
        <v>Groupe tarifs client</v>
      </c>
      <c r="I140" t="b">
        <v>0</v>
      </c>
      <c r="J140">
        <v>169.44</v>
      </c>
    </row>
    <row r="141">
      <c r="A141" t="str">
        <v>AutoTable</v>
      </c>
      <c r="D141" t="str">
        <v>03621-08</v>
      </c>
      <c r="E141" t="str">
        <v>0012/CA</v>
      </c>
      <c r="F141">
        <v>44561</v>
      </c>
      <c r="G141" t="str">
        <v>PRO</v>
      </c>
      <c r="H141" t="str">
        <v>Groupe tarifs client</v>
      </c>
      <c r="I141" t="b">
        <v>0</v>
      </c>
      <c r="J141">
        <v>169.44</v>
      </c>
    </row>
    <row r="142">
      <c r="A142" t="str">
        <v>AutoTable</v>
      </c>
      <c r="D142" t="str">
        <v>03621-13</v>
      </c>
      <c r="E142" t="str">
        <v>0012/CA</v>
      </c>
      <c r="F142">
        <v>44561</v>
      </c>
      <c r="G142" t="str">
        <v>PRO</v>
      </c>
      <c r="H142" t="str">
        <v>Groupe tarifs client</v>
      </c>
      <c r="I142" t="b">
        <v>0</v>
      </c>
      <c r="J142">
        <v>169.44</v>
      </c>
    </row>
    <row r="143">
      <c r="A143" t="str">
        <v>AutoTable</v>
      </c>
      <c r="D143" t="str">
        <v>03621-17</v>
      </c>
      <c r="E143" t="str">
        <v>0012/CA</v>
      </c>
      <c r="F143">
        <v>44561</v>
      </c>
      <c r="G143" t="str">
        <v>PRO</v>
      </c>
      <c r="H143" t="str">
        <v>Groupe tarifs client</v>
      </c>
      <c r="I143" t="b">
        <v>0</v>
      </c>
      <c r="J143">
        <v>169.44</v>
      </c>
    </row>
    <row r="144">
      <c r="A144" t="str">
        <v>AutoTable</v>
      </c>
      <c r="D144" t="str">
        <v>03621-18</v>
      </c>
      <c r="E144" t="str">
        <v>0012/CA</v>
      </c>
      <c r="F144">
        <v>44561</v>
      </c>
      <c r="G144" t="str">
        <v>PRO</v>
      </c>
      <c r="H144" t="str">
        <v>Groupe tarifs client</v>
      </c>
      <c r="I144" t="b">
        <v>0</v>
      </c>
      <c r="J144">
        <v>169.44</v>
      </c>
    </row>
    <row r="145">
      <c r="A145" t="str">
        <v>AutoTable</v>
      </c>
      <c r="D145" t="str">
        <v>03621-23</v>
      </c>
      <c r="E145" t="str">
        <v>0012/CA</v>
      </c>
      <c r="F145">
        <v>44561</v>
      </c>
      <c r="G145" t="str">
        <v>PRO</v>
      </c>
      <c r="H145" t="str">
        <v>Groupe tarifs client</v>
      </c>
      <c r="I145" t="b">
        <v>0</v>
      </c>
      <c r="J145">
        <v>169.44</v>
      </c>
    </row>
    <row r="146">
      <c r="A146" t="str">
        <v>AutoTable</v>
      </c>
      <c r="D146" t="str">
        <v>03621-24</v>
      </c>
      <c r="E146" t="str">
        <v>0012/CA</v>
      </c>
      <c r="F146">
        <v>44561</v>
      </c>
      <c r="G146" t="str">
        <v>PRO</v>
      </c>
      <c r="H146" t="str">
        <v>Groupe tarifs client</v>
      </c>
      <c r="I146" t="b">
        <v>0</v>
      </c>
      <c r="J146">
        <v>169.44</v>
      </c>
    </row>
    <row r="147">
      <c r="A147" t="str">
        <v>AutoTable</v>
      </c>
      <c r="D147" t="str">
        <v>03621-30</v>
      </c>
      <c r="E147" t="str">
        <v>0012/CA</v>
      </c>
      <c r="F147">
        <v>44561</v>
      </c>
      <c r="G147" t="str">
        <v>PRO</v>
      </c>
      <c r="H147" t="str">
        <v>Groupe tarifs client</v>
      </c>
      <c r="I147" t="b">
        <v>0</v>
      </c>
      <c r="J147">
        <v>169.44</v>
      </c>
    </row>
    <row r="148">
      <c r="A148" t="str">
        <v>AutoTable</v>
      </c>
      <c r="D148" t="str">
        <v>03630-02CE</v>
      </c>
      <c r="E148" t="str">
        <v>0002/CA</v>
      </c>
      <c r="F148">
        <v>44561</v>
      </c>
      <c r="G148" t="str">
        <v>PRO</v>
      </c>
      <c r="H148" t="str">
        <v>Groupe tarifs client</v>
      </c>
      <c r="I148" t="b">
        <v>0</v>
      </c>
      <c r="J148">
        <v>172.04</v>
      </c>
    </row>
    <row r="149">
      <c r="A149" t="str">
        <v>AutoTable</v>
      </c>
      <c r="D149" t="str">
        <v>03630-03CE</v>
      </c>
      <c r="E149" t="str">
        <v>0002/CA</v>
      </c>
      <c r="F149">
        <v>44561</v>
      </c>
      <c r="G149" t="str">
        <v>PRO</v>
      </c>
      <c r="H149" t="str">
        <v>Groupe tarifs client</v>
      </c>
      <c r="I149" t="b">
        <v>0</v>
      </c>
      <c r="J149">
        <v>172.04</v>
      </c>
    </row>
    <row r="150">
      <c r="A150" t="str">
        <v>AutoTable</v>
      </c>
      <c r="D150" t="str">
        <v>03630-06CE</v>
      </c>
      <c r="E150" t="str">
        <v>0002/CA</v>
      </c>
      <c r="F150">
        <v>44561</v>
      </c>
      <c r="G150" t="str">
        <v>PRO</v>
      </c>
      <c r="H150" t="str">
        <v>Groupe tarifs client</v>
      </c>
      <c r="I150" t="b">
        <v>0</v>
      </c>
      <c r="J150">
        <v>172.04</v>
      </c>
    </row>
    <row r="151">
      <c r="A151" t="str">
        <v>AutoTable</v>
      </c>
      <c r="D151" t="str">
        <v>03630-08CE</v>
      </c>
      <c r="E151" t="str">
        <v>0002/CA</v>
      </c>
      <c r="F151">
        <v>44561</v>
      </c>
      <c r="G151" t="str">
        <v>PRO</v>
      </c>
      <c r="H151" t="str">
        <v>Groupe tarifs client</v>
      </c>
      <c r="I151" t="b">
        <v>0</v>
      </c>
      <c r="J151">
        <v>172.04</v>
      </c>
    </row>
    <row r="152">
      <c r="A152" t="str">
        <v>AutoTable</v>
      </c>
      <c r="D152" t="str">
        <v>04024-23</v>
      </c>
      <c r="E152" t="str">
        <v>0004/CA</v>
      </c>
      <c r="F152">
        <v>44561</v>
      </c>
      <c r="G152" t="str">
        <v>PRO</v>
      </c>
      <c r="H152" t="str">
        <v>Groupe tarifs client</v>
      </c>
      <c r="I152" t="b">
        <v>0</v>
      </c>
      <c r="J152">
        <v>113.84</v>
      </c>
    </row>
    <row r="153">
      <c r="A153" t="str">
        <v>AutoTable</v>
      </c>
      <c r="D153" t="str">
        <v>04024-26</v>
      </c>
      <c r="E153" t="str">
        <v>0004/CA</v>
      </c>
      <c r="F153">
        <v>44561</v>
      </c>
      <c r="G153" t="str">
        <v>PRO</v>
      </c>
      <c r="H153" t="str">
        <v>Groupe tarifs client</v>
      </c>
      <c r="I153" t="b">
        <v>0</v>
      </c>
      <c r="J153">
        <v>113.84</v>
      </c>
    </row>
    <row r="154">
      <c r="A154" t="str">
        <v>AutoTable</v>
      </c>
      <c r="D154" t="str">
        <v>04024-37</v>
      </c>
      <c r="E154" t="str">
        <v>0004/CA</v>
      </c>
      <c r="F154">
        <v>44561</v>
      </c>
      <c r="G154" t="str">
        <v>PRO</v>
      </c>
      <c r="H154" t="str">
        <v>Groupe tarifs client</v>
      </c>
      <c r="I154" t="b">
        <v>0</v>
      </c>
      <c r="J154">
        <v>113.84</v>
      </c>
    </row>
    <row r="155">
      <c r="A155" t="str">
        <v>AutoTable</v>
      </c>
      <c r="D155" t="str">
        <v>04025A</v>
      </c>
      <c r="E155" t="str">
        <v>0004/CA</v>
      </c>
      <c r="F155">
        <v>44561</v>
      </c>
      <c r="G155" t="str">
        <v>PRO</v>
      </c>
      <c r="H155" t="str">
        <v>Groupe tarifs client</v>
      </c>
      <c r="I155" t="b">
        <v>0</v>
      </c>
      <c r="J155">
        <v>101.79</v>
      </c>
    </row>
    <row r="156">
      <c r="A156" t="str">
        <v>AutoTable</v>
      </c>
      <c r="D156" t="str">
        <v>04025B</v>
      </c>
      <c r="E156" t="str">
        <v>0004/CA</v>
      </c>
      <c r="F156">
        <v>44561</v>
      </c>
      <c r="G156" t="str">
        <v>PRO</v>
      </c>
      <c r="H156" t="str">
        <v>Groupe tarifs client</v>
      </c>
      <c r="I156" t="b">
        <v>0</v>
      </c>
      <c r="J156">
        <v>101.79</v>
      </c>
    </row>
    <row r="157">
      <c r="A157" t="str">
        <v>AutoTable</v>
      </c>
      <c r="D157" t="str">
        <v>04025CB</v>
      </c>
      <c r="E157" t="str">
        <v>0004/CA</v>
      </c>
      <c r="F157">
        <v>44561</v>
      </c>
      <c r="G157" t="str">
        <v>PRO</v>
      </c>
      <c r="H157" t="str">
        <v>Groupe tarifs client</v>
      </c>
      <c r="I157" t="b">
        <v>0</v>
      </c>
      <c r="J157">
        <v>101.79</v>
      </c>
    </row>
    <row r="158">
      <c r="A158" t="str">
        <v>AutoTable</v>
      </c>
      <c r="D158" t="str">
        <v>04025FB</v>
      </c>
      <c r="E158" t="str">
        <v>0004/CA</v>
      </c>
      <c r="F158">
        <v>44561</v>
      </c>
      <c r="G158" t="str">
        <v>PRO</v>
      </c>
      <c r="H158" t="str">
        <v>Groupe tarifs client</v>
      </c>
      <c r="I158" t="b">
        <v>0</v>
      </c>
      <c r="J158">
        <v>101.79</v>
      </c>
    </row>
    <row r="159">
      <c r="A159" t="str">
        <v>AutoTable</v>
      </c>
      <c r="D159" t="str">
        <v>04025FO</v>
      </c>
      <c r="E159" t="str">
        <v>0004/CA</v>
      </c>
      <c r="F159">
        <v>44561</v>
      </c>
      <c r="G159" t="str">
        <v>PRO</v>
      </c>
      <c r="H159" t="str">
        <v>Groupe tarifs client</v>
      </c>
      <c r="I159" t="b">
        <v>0</v>
      </c>
      <c r="J159">
        <v>101.79</v>
      </c>
    </row>
    <row r="160">
      <c r="A160" t="str">
        <v>AutoTable</v>
      </c>
      <c r="D160" t="str">
        <v>04025J</v>
      </c>
      <c r="E160" t="str">
        <v>0004/CA</v>
      </c>
      <c r="F160">
        <v>44561</v>
      </c>
      <c r="G160" t="str">
        <v>PRO</v>
      </c>
      <c r="H160" t="str">
        <v>Groupe tarifs client</v>
      </c>
      <c r="I160" t="b">
        <v>0</v>
      </c>
      <c r="J160">
        <v>101.79</v>
      </c>
    </row>
    <row r="161">
      <c r="A161" t="str">
        <v>AutoTable</v>
      </c>
      <c r="D161" t="str">
        <v>04025O</v>
      </c>
      <c r="E161" t="str">
        <v>0004/CA</v>
      </c>
      <c r="F161">
        <v>44561</v>
      </c>
      <c r="G161" t="str">
        <v>PRO</v>
      </c>
      <c r="H161" t="str">
        <v>Groupe tarifs client</v>
      </c>
      <c r="I161" t="b">
        <v>0</v>
      </c>
      <c r="J161">
        <v>101.79</v>
      </c>
    </row>
    <row r="162">
      <c r="A162" t="str">
        <v>AutoTable</v>
      </c>
      <c r="D162" t="str">
        <v>04025PO</v>
      </c>
      <c r="E162" t="str">
        <v>0004/CA</v>
      </c>
      <c r="F162">
        <v>44561</v>
      </c>
      <c r="G162" t="str">
        <v>PRO</v>
      </c>
      <c r="H162" t="str">
        <v>Groupe tarifs client</v>
      </c>
      <c r="I162" t="b">
        <v>0</v>
      </c>
      <c r="J162">
        <v>101.79</v>
      </c>
    </row>
    <row r="163">
      <c r="A163" t="str">
        <v>AutoTable</v>
      </c>
      <c r="D163" t="str">
        <v>04025R</v>
      </c>
      <c r="E163" t="str">
        <v>0004/CA</v>
      </c>
      <c r="F163">
        <v>44561</v>
      </c>
      <c r="G163" t="str">
        <v>PRO</v>
      </c>
      <c r="H163" t="str">
        <v>Groupe tarifs client</v>
      </c>
      <c r="I163" t="b">
        <v>0</v>
      </c>
      <c r="J163">
        <v>101.79</v>
      </c>
    </row>
    <row r="164">
      <c r="A164" t="str">
        <v>AutoTable</v>
      </c>
      <c r="D164" t="str">
        <v>04025RO</v>
      </c>
      <c r="E164" t="str">
        <v>0004/CA</v>
      </c>
      <c r="F164">
        <v>44561</v>
      </c>
      <c r="G164" t="str">
        <v>PRO</v>
      </c>
      <c r="H164" t="str">
        <v>Groupe tarifs client</v>
      </c>
      <c r="I164" t="b">
        <v>0</v>
      </c>
      <c r="J164">
        <v>101.79</v>
      </c>
    </row>
    <row r="165">
      <c r="A165" t="str">
        <v>AutoTable</v>
      </c>
      <c r="D165" t="str">
        <v>04025VE</v>
      </c>
      <c r="E165" t="str">
        <v>0004/CA</v>
      </c>
      <c r="F165">
        <v>44561</v>
      </c>
      <c r="G165" t="str">
        <v>PRO</v>
      </c>
      <c r="H165" t="str">
        <v>Groupe tarifs client</v>
      </c>
      <c r="I165" t="b">
        <v>0</v>
      </c>
      <c r="J165">
        <v>101.79</v>
      </c>
    </row>
    <row r="166">
      <c r="A166" t="str">
        <v>AutoTable</v>
      </c>
      <c r="D166" t="str">
        <v>04025VI</v>
      </c>
      <c r="E166" t="str">
        <v>0004/CA</v>
      </c>
      <c r="F166">
        <v>44561</v>
      </c>
      <c r="G166" t="str">
        <v>PRO</v>
      </c>
      <c r="H166" t="str">
        <v>Groupe tarifs client</v>
      </c>
      <c r="I166" t="b">
        <v>0</v>
      </c>
      <c r="J166">
        <v>101.79</v>
      </c>
    </row>
    <row r="167">
      <c r="A167" t="str">
        <v>AutoTable</v>
      </c>
      <c r="D167" t="str">
        <v>04026-10</v>
      </c>
      <c r="E167" t="str">
        <v>0004/CA</v>
      </c>
      <c r="F167">
        <v>44561</v>
      </c>
      <c r="G167" t="str">
        <v>PRO</v>
      </c>
      <c r="H167" t="str">
        <v>Groupe tarifs client</v>
      </c>
      <c r="I167" t="b">
        <v>0</v>
      </c>
      <c r="J167">
        <v>108.21</v>
      </c>
    </row>
    <row r="168">
      <c r="A168" t="str">
        <v>AutoTable</v>
      </c>
      <c r="D168" t="str">
        <v>04026A</v>
      </c>
      <c r="E168" t="str">
        <v>0004/CA</v>
      </c>
      <c r="F168">
        <v>44561</v>
      </c>
      <c r="G168" t="str">
        <v>PRO</v>
      </c>
      <c r="H168" t="str">
        <v>Groupe tarifs client</v>
      </c>
      <c r="I168" t="b">
        <v>0</v>
      </c>
      <c r="J168">
        <v>113.82</v>
      </c>
    </row>
    <row r="169">
      <c r="A169" t="str">
        <v>AutoTable</v>
      </c>
      <c r="D169" t="str">
        <v>04026CB</v>
      </c>
      <c r="E169" t="str">
        <v>0004/CA</v>
      </c>
      <c r="F169">
        <v>44561</v>
      </c>
      <c r="G169" t="str">
        <v>PRO</v>
      </c>
      <c r="H169" t="str">
        <v>Groupe tarifs client</v>
      </c>
      <c r="I169" t="b">
        <v>0</v>
      </c>
      <c r="J169">
        <v>113.82</v>
      </c>
    </row>
    <row r="170">
      <c r="A170" t="str">
        <v>AutoTable</v>
      </c>
      <c r="D170" t="str">
        <v>04026CH-ORRO</v>
      </c>
      <c r="E170" t="str">
        <v>0004/CA</v>
      </c>
      <c r="F170">
        <v>44561</v>
      </c>
      <c r="G170" t="str">
        <v>PRO</v>
      </c>
      <c r="H170" t="str">
        <v>Groupe tarifs client</v>
      </c>
      <c r="I170" t="b">
        <v>0</v>
      </c>
      <c r="J170">
        <v>113.84</v>
      </c>
    </row>
    <row r="171">
      <c r="A171" t="str">
        <v>AutoTable</v>
      </c>
      <c r="D171" t="str">
        <v>04026CH-RA</v>
      </c>
      <c r="E171" t="str">
        <v>0004/CA</v>
      </c>
      <c r="F171">
        <v>44561</v>
      </c>
      <c r="G171" t="str">
        <v>PRO</v>
      </c>
      <c r="H171" t="str">
        <v>Groupe tarifs client</v>
      </c>
      <c r="I171" t="b">
        <v>0</v>
      </c>
      <c r="J171">
        <v>113.82</v>
      </c>
    </row>
    <row r="172">
      <c r="A172" t="str">
        <v>AutoTable</v>
      </c>
      <c r="D172" t="str">
        <v>04026FB</v>
      </c>
      <c r="E172" t="str">
        <v>0004/CA</v>
      </c>
      <c r="F172">
        <v>44561</v>
      </c>
      <c r="G172" t="str">
        <v>PRO</v>
      </c>
      <c r="H172" t="str">
        <v>Groupe tarifs client</v>
      </c>
      <c r="I172" t="b">
        <v>0</v>
      </c>
      <c r="J172">
        <v>113.82</v>
      </c>
    </row>
    <row r="173">
      <c r="A173" t="str">
        <v>AutoTable</v>
      </c>
      <c r="D173" t="str">
        <v>04026FO</v>
      </c>
      <c r="E173" t="str">
        <v>0004/CA</v>
      </c>
      <c r="F173">
        <v>44561</v>
      </c>
      <c r="G173" t="str">
        <v>PRO</v>
      </c>
      <c r="H173" t="str">
        <v>Groupe tarifs client</v>
      </c>
      <c r="I173" t="b">
        <v>0</v>
      </c>
      <c r="J173">
        <v>113.82</v>
      </c>
    </row>
    <row r="174">
      <c r="A174" t="str">
        <v>AutoTable</v>
      </c>
      <c r="D174" t="str">
        <v>04026O</v>
      </c>
      <c r="E174" t="str">
        <v>0004/CA</v>
      </c>
      <c r="F174">
        <v>44561</v>
      </c>
      <c r="G174" t="str">
        <v>PRO</v>
      </c>
      <c r="H174" t="str">
        <v>Groupe tarifs client</v>
      </c>
      <c r="I174" t="b">
        <v>0</v>
      </c>
      <c r="J174">
        <v>113.82</v>
      </c>
    </row>
    <row r="175">
      <c r="A175" t="str">
        <v>AutoTable</v>
      </c>
      <c r="D175" t="str">
        <v>04026R</v>
      </c>
      <c r="E175" t="str">
        <v>0004/CA</v>
      </c>
      <c r="F175">
        <v>44561</v>
      </c>
      <c r="G175" t="str">
        <v>PRO</v>
      </c>
      <c r="H175" t="str">
        <v>Groupe tarifs client</v>
      </c>
      <c r="I175" t="b">
        <v>0</v>
      </c>
      <c r="J175">
        <v>113.82</v>
      </c>
    </row>
    <row r="176">
      <c r="A176" t="str">
        <v>AutoTable</v>
      </c>
      <c r="D176" t="str">
        <v>04026RO</v>
      </c>
      <c r="E176" t="str">
        <v>0004/CA</v>
      </c>
      <c r="F176">
        <v>44561</v>
      </c>
      <c r="G176" t="str">
        <v>PRO</v>
      </c>
      <c r="H176" t="str">
        <v>Groupe tarifs client</v>
      </c>
      <c r="I176" t="b">
        <v>0</v>
      </c>
      <c r="J176">
        <v>113.82</v>
      </c>
    </row>
    <row r="177">
      <c r="A177" t="str">
        <v>AutoTable</v>
      </c>
      <c r="D177" t="str">
        <v>04026R-S</v>
      </c>
      <c r="E177" t="str">
        <v>0004/CA</v>
      </c>
      <c r="F177">
        <v>44561</v>
      </c>
      <c r="G177" t="str">
        <v>PRO</v>
      </c>
      <c r="H177" t="str">
        <v>Groupe tarifs client</v>
      </c>
      <c r="I177" t="b">
        <v>0</v>
      </c>
      <c r="J177">
        <v>113.84</v>
      </c>
    </row>
    <row r="178">
      <c r="A178" t="str">
        <v>AutoTable</v>
      </c>
      <c r="D178" t="str">
        <v>04026VE</v>
      </c>
      <c r="E178" t="str">
        <v>0004/CA</v>
      </c>
      <c r="F178">
        <v>44561</v>
      </c>
      <c r="G178" t="str">
        <v>PRO</v>
      </c>
      <c r="H178" t="str">
        <v>Groupe tarifs client</v>
      </c>
      <c r="I178" t="b">
        <v>0</v>
      </c>
      <c r="J178">
        <v>113.82</v>
      </c>
    </row>
    <row r="179">
      <c r="A179" t="str">
        <v>AutoTable</v>
      </c>
      <c r="D179" t="str">
        <v>04027A</v>
      </c>
      <c r="E179" t="str">
        <v>0004/CA</v>
      </c>
      <c r="F179">
        <v>44561</v>
      </c>
      <c r="G179" t="str">
        <v>PRO</v>
      </c>
      <c r="H179" t="str">
        <v>Groupe tarifs client</v>
      </c>
      <c r="I179" t="b">
        <v>0</v>
      </c>
      <c r="J179">
        <v>113.82</v>
      </c>
    </row>
    <row r="180">
      <c r="A180" t="str">
        <v>AutoTable</v>
      </c>
      <c r="D180" t="str">
        <v>04027B</v>
      </c>
      <c r="E180" t="str">
        <v>0004/CA</v>
      </c>
      <c r="F180">
        <v>44561</v>
      </c>
      <c r="G180" t="str">
        <v>PRO</v>
      </c>
      <c r="H180" t="str">
        <v>Groupe tarifs client</v>
      </c>
      <c r="I180" t="b">
        <v>0</v>
      </c>
      <c r="J180">
        <v>113.82</v>
      </c>
    </row>
    <row r="181">
      <c r="A181" t="str">
        <v>AutoTable</v>
      </c>
      <c r="D181" t="str">
        <v>04027CB</v>
      </c>
      <c r="E181" t="str">
        <v>0004/CA</v>
      </c>
      <c r="F181">
        <v>44561</v>
      </c>
      <c r="G181" t="str">
        <v>PRO</v>
      </c>
      <c r="H181" t="str">
        <v>Groupe tarifs client</v>
      </c>
      <c r="I181" t="b">
        <v>0</v>
      </c>
      <c r="J181">
        <v>113.82</v>
      </c>
    </row>
    <row r="182">
      <c r="A182" t="str">
        <v>AutoTable</v>
      </c>
      <c r="D182" t="str">
        <v>04027CB-S</v>
      </c>
      <c r="E182" t="str">
        <v>0004/CA</v>
      </c>
      <c r="F182">
        <v>44561</v>
      </c>
      <c r="G182" t="str">
        <v>PRO</v>
      </c>
      <c r="H182" t="str">
        <v>Groupe tarifs client</v>
      </c>
      <c r="I182" t="b">
        <v>0</v>
      </c>
      <c r="J182">
        <v>113.84</v>
      </c>
    </row>
    <row r="183">
      <c r="A183" t="str">
        <v>AutoTable</v>
      </c>
      <c r="D183" t="str">
        <v>04027FO</v>
      </c>
      <c r="E183" t="str">
        <v>0004/CA</v>
      </c>
      <c r="F183">
        <v>44561</v>
      </c>
      <c r="G183" t="str">
        <v>PRO</v>
      </c>
      <c r="H183" t="str">
        <v>Groupe tarifs client</v>
      </c>
      <c r="I183" t="b">
        <v>0</v>
      </c>
      <c r="J183">
        <v>113.82</v>
      </c>
    </row>
    <row r="184">
      <c r="A184" t="str">
        <v>AutoTable</v>
      </c>
      <c r="D184" t="str">
        <v>04027FR</v>
      </c>
      <c r="E184" t="str">
        <v>0004/CA</v>
      </c>
      <c r="F184">
        <v>44561</v>
      </c>
      <c r="G184" t="str">
        <v>PRO</v>
      </c>
      <c r="H184" t="str">
        <v>Groupe tarifs client</v>
      </c>
      <c r="I184" t="b">
        <v>0</v>
      </c>
      <c r="J184">
        <v>113.82</v>
      </c>
    </row>
    <row r="185">
      <c r="A185" t="str">
        <v>AutoTable</v>
      </c>
      <c r="D185" t="str">
        <v>04027M</v>
      </c>
      <c r="E185" t="str">
        <v>0004/CA</v>
      </c>
      <c r="F185">
        <v>44561</v>
      </c>
      <c r="G185" t="str">
        <v>PRO</v>
      </c>
      <c r="H185" t="str">
        <v>Groupe tarifs client</v>
      </c>
      <c r="I185" t="b">
        <v>0</v>
      </c>
      <c r="J185">
        <v>113.82</v>
      </c>
    </row>
    <row r="186">
      <c r="A186" t="str">
        <v>AutoTable</v>
      </c>
      <c r="D186" t="str">
        <v>04027O</v>
      </c>
      <c r="E186" t="str">
        <v>0004/CA</v>
      </c>
      <c r="F186">
        <v>44561</v>
      </c>
      <c r="G186" t="str">
        <v>PRO</v>
      </c>
      <c r="H186" t="str">
        <v>Groupe tarifs client</v>
      </c>
      <c r="I186" t="b">
        <v>0</v>
      </c>
      <c r="J186">
        <v>113.82</v>
      </c>
    </row>
    <row r="187">
      <c r="A187" t="str">
        <v>AutoTable</v>
      </c>
      <c r="D187" t="str">
        <v>04027R</v>
      </c>
      <c r="E187" t="str">
        <v>0004/CA</v>
      </c>
      <c r="F187">
        <v>44561</v>
      </c>
      <c r="G187" t="str">
        <v>PRO</v>
      </c>
      <c r="H187" t="str">
        <v>Groupe tarifs client</v>
      </c>
      <c r="I187" t="b">
        <v>0</v>
      </c>
      <c r="J187">
        <v>113.82</v>
      </c>
    </row>
    <row r="188">
      <c r="A188" t="str">
        <v>AutoTable</v>
      </c>
      <c r="D188" t="str">
        <v>04027RO</v>
      </c>
      <c r="E188" t="str">
        <v>0004/CA</v>
      </c>
      <c r="F188">
        <v>44561</v>
      </c>
      <c r="G188" t="str">
        <v>PRO</v>
      </c>
      <c r="H188" t="str">
        <v>Groupe tarifs client</v>
      </c>
      <c r="I188" t="b">
        <v>0</v>
      </c>
      <c r="J188">
        <v>113.82</v>
      </c>
    </row>
    <row r="189">
      <c r="A189" t="str">
        <v>AutoTable</v>
      </c>
      <c r="D189" t="str">
        <v>04027TRI</v>
      </c>
      <c r="E189" t="str">
        <v>0004/CA</v>
      </c>
      <c r="F189">
        <v>44561</v>
      </c>
      <c r="G189" t="str">
        <v>PRO</v>
      </c>
      <c r="H189" t="str">
        <v>Groupe tarifs client</v>
      </c>
      <c r="I189" t="b">
        <v>0</v>
      </c>
      <c r="J189">
        <v>113.82</v>
      </c>
    </row>
    <row r="190">
      <c r="A190" t="str">
        <v>AutoTable</v>
      </c>
      <c r="D190" t="str">
        <v>04027VE</v>
      </c>
      <c r="E190" t="str">
        <v>0004/CA</v>
      </c>
      <c r="F190">
        <v>44561</v>
      </c>
      <c r="G190" t="str">
        <v>PRO</v>
      </c>
      <c r="H190" t="str">
        <v>Groupe tarifs client</v>
      </c>
      <c r="I190" t="b">
        <v>0</v>
      </c>
      <c r="J190">
        <v>113.82</v>
      </c>
    </row>
    <row r="191">
      <c r="A191" t="str">
        <v>AutoTable</v>
      </c>
      <c r="D191" t="str">
        <v>04027VI</v>
      </c>
      <c r="E191" t="str">
        <v>0004/CA</v>
      </c>
      <c r="F191">
        <v>44561</v>
      </c>
      <c r="G191" t="str">
        <v>PRO</v>
      </c>
      <c r="H191" t="str">
        <v>Groupe tarifs client</v>
      </c>
      <c r="I191" t="b">
        <v>0</v>
      </c>
      <c r="J191">
        <v>113.82</v>
      </c>
    </row>
    <row r="192">
      <c r="A192" t="str">
        <v>AutoTable</v>
      </c>
      <c r="D192" t="str">
        <v>04028BTB</v>
      </c>
      <c r="E192" t="str">
        <v>0004/CA</v>
      </c>
      <c r="F192">
        <v>44561</v>
      </c>
      <c r="G192" t="str">
        <v>PRO</v>
      </c>
      <c r="H192" t="str">
        <v>Groupe tarifs client</v>
      </c>
      <c r="I192" t="b">
        <v>0</v>
      </c>
      <c r="J192">
        <v>108.6</v>
      </c>
    </row>
    <row r="193">
      <c r="A193" t="str">
        <v>AutoTable</v>
      </c>
      <c r="D193" t="str">
        <v>04028CB</v>
      </c>
      <c r="E193" t="str">
        <v>0004/CA</v>
      </c>
      <c r="F193">
        <v>44561</v>
      </c>
      <c r="G193" t="str">
        <v>PRO</v>
      </c>
      <c r="H193" t="str">
        <v>Groupe tarifs client</v>
      </c>
      <c r="I193" t="b">
        <v>0</v>
      </c>
      <c r="J193">
        <v>108.6</v>
      </c>
    </row>
    <row r="194">
      <c r="A194" t="str">
        <v>AutoTable</v>
      </c>
      <c r="D194" t="str">
        <v>04028J</v>
      </c>
      <c r="E194" t="str">
        <v>0004/CA</v>
      </c>
      <c r="F194">
        <v>44561</v>
      </c>
      <c r="G194" t="str">
        <v>PRO</v>
      </c>
      <c r="H194" t="str">
        <v>Groupe tarifs client</v>
      </c>
      <c r="I194" t="b">
        <v>0</v>
      </c>
      <c r="J194">
        <v>108.6</v>
      </c>
    </row>
    <row r="195">
      <c r="A195" t="str">
        <v>AutoTable</v>
      </c>
      <c r="D195" t="str">
        <v>04028M</v>
      </c>
      <c r="E195" t="str">
        <v>0004/CA</v>
      </c>
      <c r="F195">
        <v>44561</v>
      </c>
      <c r="G195" t="str">
        <v>PRO</v>
      </c>
      <c r="H195" t="str">
        <v>Groupe tarifs client</v>
      </c>
      <c r="I195" t="b">
        <v>0</v>
      </c>
      <c r="J195">
        <v>108.6</v>
      </c>
    </row>
    <row r="196">
      <c r="A196" t="str">
        <v>AutoTable</v>
      </c>
      <c r="D196" t="str">
        <v>04028TB</v>
      </c>
      <c r="E196" t="str">
        <v>0004/CA</v>
      </c>
      <c r="F196">
        <v>44561</v>
      </c>
      <c r="G196" t="str">
        <v>PRO</v>
      </c>
      <c r="H196" t="str">
        <v>Groupe tarifs client</v>
      </c>
      <c r="I196" t="b">
        <v>0</v>
      </c>
      <c r="J196">
        <v>108.6</v>
      </c>
    </row>
    <row r="197">
      <c r="A197" t="str">
        <v>AutoTable</v>
      </c>
      <c r="D197" t="str">
        <v>04030-11SCE</v>
      </c>
      <c r="E197" t="str">
        <v>0002/CA</v>
      </c>
      <c r="F197">
        <v>44561</v>
      </c>
      <c r="G197" t="str">
        <v>PRO</v>
      </c>
      <c r="H197" t="str">
        <v>Groupe tarifs client</v>
      </c>
      <c r="I197" t="b">
        <v>0</v>
      </c>
      <c r="J197">
        <v>162.64</v>
      </c>
    </row>
    <row r="198">
      <c r="A198" t="str">
        <v>AutoTable</v>
      </c>
      <c r="D198" t="str">
        <v>04030-32CE</v>
      </c>
      <c r="E198" t="str">
        <v>0002/CA</v>
      </c>
      <c r="F198">
        <v>44561</v>
      </c>
      <c r="G198" t="str">
        <v>PRO</v>
      </c>
      <c r="H198" t="str">
        <v>Groupe tarifs client</v>
      </c>
      <c r="I198" t="b">
        <v>0</v>
      </c>
      <c r="J198">
        <v>152.28</v>
      </c>
    </row>
    <row r="199">
      <c r="A199" t="str">
        <v>AutoTable</v>
      </c>
      <c r="D199" t="str">
        <v>04530-82</v>
      </c>
      <c r="E199" t="str">
        <v>0002/CA</v>
      </c>
      <c r="F199">
        <v>44561</v>
      </c>
      <c r="G199" t="str">
        <v>PRO</v>
      </c>
      <c r="H199" t="str">
        <v>Groupe tarifs client</v>
      </c>
      <c r="I199" t="b">
        <v>0</v>
      </c>
      <c r="J199">
        <v>90.17</v>
      </c>
    </row>
    <row r="200">
      <c r="A200" t="str">
        <v>AutoTable</v>
      </c>
      <c r="D200" t="str">
        <v>04830-02KCE</v>
      </c>
      <c r="E200" t="str">
        <v>0002/CA</v>
      </c>
      <c r="F200">
        <v>44561</v>
      </c>
      <c r="G200" t="str">
        <v>PRO</v>
      </c>
      <c r="H200" t="str">
        <v>Groupe tarifs client</v>
      </c>
      <c r="I200" t="b">
        <v>0</v>
      </c>
      <c r="J200">
        <v>146.97</v>
      </c>
    </row>
    <row r="201">
      <c r="A201" t="str">
        <v>AutoTable</v>
      </c>
      <c r="D201" t="str">
        <v>04830-06KCE</v>
      </c>
      <c r="E201" t="str">
        <v>0002/CA</v>
      </c>
      <c r="F201">
        <v>44561</v>
      </c>
      <c r="G201" t="str">
        <v>PRO</v>
      </c>
      <c r="H201" t="str">
        <v>Groupe tarifs client</v>
      </c>
      <c r="I201" t="b">
        <v>0</v>
      </c>
      <c r="J201">
        <v>146.97</v>
      </c>
    </row>
    <row r="202">
      <c r="A202" t="str">
        <v>AutoTable</v>
      </c>
      <c r="D202" t="str">
        <v>04830-08PCE</v>
      </c>
      <c r="E202" t="str">
        <v>0002/CA</v>
      </c>
      <c r="F202">
        <v>44561</v>
      </c>
      <c r="G202" t="str">
        <v>PRO</v>
      </c>
      <c r="H202" t="str">
        <v>Groupe tarifs client</v>
      </c>
      <c r="I202" t="b">
        <v>0</v>
      </c>
      <c r="J202">
        <v>177.09</v>
      </c>
    </row>
    <row r="203">
      <c r="A203" t="str">
        <v>AutoTable</v>
      </c>
      <c r="D203" t="str">
        <v>04830-18KCE</v>
      </c>
      <c r="E203" t="str">
        <v>0002/CA</v>
      </c>
      <c r="F203">
        <v>44561</v>
      </c>
      <c r="G203" t="str">
        <v>PRO</v>
      </c>
      <c r="H203" t="str">
        <v>Groupe tarifs client</v>
      </c>
      <c r="I203" t="b">
        <v>0</v>
      </c>
      <c r="J203">
        <v>146.97</v>
      </c>
    </row>
    <row r="204">
      <c r="A204" t="str">
        <v>AutoTable</v>
      </c>
      <c r="D204" t="str">
        <v>04830-18PCE</v>
      </c>
      <c r="E204" t="str">
        <v>0002/CA</v>
      </c>
      <c r="F204">
        <v>44561</v>
      </c>
      <c r="G204" t="str">
        <v>PRO</v>
      </c>
      <c r="H204" t="str">
        <v>Groupe tarifs client</v>
      </c>
      <c r="I204" t="b">
        <v>0</v>
      </c>
      <c r="J204">
        <v>177.09</v>
      </c>
    </row>
    <row r="205">
      <c r="A205" t="str">
        <v>AutoTable</v>
      </c>
      <c r="D205" t="str">
        <v>04832-19CE</v>
      </c>
      <c r="E205" t="str">
        <v>0002/CA</v>
      </c>
      <c r="F205">
        <v>44561</v>
      </c>
      <c r="G205" t="str">
        <v>PRO</v>
      </c>
      <c r="H205" t="str">
        <v>Groupe tarifs client</v>
      </c>
      <c r="I205" t="b">
        <v>0</v>
      </c>
      <c r="J205">
        <v>177.09</v>
      </c>
    </row>
    <row r="206">
      <c r="A206" t="str">
        <v>AutoTable</v>
      </c>
      <c r="D206" t="str">
        <v>04929A</v>
      </c>
      <c r="E206" t="str">
        <v>0002/CA</v>
      </c>
      <c r="F206">
        <v>44561</v>
      </c>
      <c r="G206" t="str">
        <v>PRO</v>
      </c>
      <c r="H206" t="str">
        <v>Groupe tarifs client</v>
      </c>
      <c r="I206" t="b">
        <v>0</v>
      </c>
      <c r="J206">
        <v>41.5</v>
      </c>
    </row>
    <row r="207">
      <c r="A207" t="str">
        <v>AutoTable</v>
      </c>
      <c r="D207" t="str">
        <v>04931BFB</v>
      </c>
      <c r="E207" t="str">
        <v>0002/CA</v>
      </c>
      <c r="F207">
        <v>44561</v>
      </c>
      <c r="G207" t="str">
        <v>PRO</v>
      </c>
      <c r="H207" t="str">
        <v>Groupe tarifs client</v>
      </c>
      <c r="I207" t="b">
        <v>0</v>
      </c>
      <c r="J207">
        <v>118.07</v>
      </c>
    </row>
    <row r="208">
      <c r="A208" t="str">
        <v>AutoTable</v>
      </c>
      <c r="D208" t="str">
        <v>05022-09</v>
      </c>
      <c r="E208" t="str">
        <v>0006/CA</v>
      </c>
      <c r="F208">
        <v>44561</v>
      </c>
      <c r="G208" t="str">
        <v>PRO</v>
      </c>
      <c r="H208" t="str">
        <v>Groupe tarifs client</v>
      </c>
      <c r="I208" t="b">
        <v>0</v>
      </c>
      <c r="J208">
        <v>106.02</v>
      </c>
    </row>
    <row r="209">
      <c r="A209" t="str">
        <v>AutoTable</v>
      </c>
      <c r="D209" t="str">
        <v>05022-18</v>
      </c>
      <c r="E209" t="str">
        <v>0006/CA</v>
      </c>
      <c r="F209">
        <v>44561</v>
      </c>
      <c r="G209" t="str">
        <v>PRO</v>
      </c>
      <c r="H209" t="str">
        <v>Groupe tarifs client</v>
      </c>
      <c r="I209" t="b">
        <v>0</v>
      </c>
      <c r="J209">
        <v>106.02</v>
      </c>
    </row>
    <row r="210">
      <c r="A210" t="str">
        <v>AutoTable</v>
      </c>
      <c r="D210" t="str">
        <v>05022-30/1</v>
      </c>
      <c r="E210" t="str">
        <v>0006/CA</v>
      </c>
      <c r="F210">
        <v>44561</v>
      </c>
      <c r="G210" t="str">
        <v>PRO</v>
      </c>
      <c r="H210" t="str">
        <v>Groupe tarifs client</v>
      </c>
      <c r="I210" t="b">
        <v>0</v>
      </c>
      <c r="J210">
        <v>106.02</v>
      </c>
    </row>
    <row r="211">
      <c r="A211" t="str">
        <v>AutoTable</v>
      </c>
      <c r="D211" t="str">
        <v>05030-12CROCE</v>
      </c>
      <c r="E211" t="str">
        <v>0002/CA</v>
      </c>
      <c r="F211">
        <v>44561</v>
      </c>
      <c r="G211" t="str">
        <v>PRO</v>
      </c>
      <c r="H211" t="str">
        <v>Groupe tarifs client</v>
      </c>
      <c r="I211" t="b">
        <v>0</v>
      </c>
      <c r="J211">
        <v>167.51</v>
      </c>
    </row>
    <row r="212">
      <c r="A212" t="str">
        <v>AutoTable</v>
      </c>
      <c r="D212" t="str">
        <v>05030-12MAAQCE</v>
      </c>
      <c r="E212" t="str">
        <v>0002/CA</v>
      </c>
      <c r="F212">
        <v>44561</v>
      </c>
      <c r="G212" t="str">
        <v>PRO</v>
      </c>
      <c r="H212" t="str">
        <v>Groupe tarifs client</v>
      </c>
      <c r="I212" t="b">
        <v>0</v>
      </c>
      <c r="J212">
        <v>167.51</v>
      </c>
    </row>
    <row r="213">
      <c r="A213" t="str">
        <v>AutoTable</v>
      </c>
      <c r="D213" t="str">
        <v>05030-13CE</v>
      </c>
      <c r="E213" t="str">
        <v>0002/CA</v>
      </c>
      <c r="F213">
        <v>44561</v>
      </c>
      <c r="G213" t="str">
        <v>PRO</v>
      </c>
      <c r="H213" t="str">
        <v>Groupe tarifs client</v>
      </c>
      <c r="I213" t="b">
        <v>0</v>
      </c>
      <c r="J213">
        <v>167.51</v>
      </c>
    </row>
    <row r="214">
      <c r="A214" t="str">
        <v>AutoTable</v>
      </c>
      <c r="D214" t="str">
        <v>05035-30</v>
      </c>
      <c r="E214" t="str">
        <v>0002/CA</v>
      </c>
      <c r="F214">
        <v>44561</v>
      </c>
      <c r="G214" t="str">
        <v>PRO</v>
      </c>
      <c r="H214" t="str">
        <v>Groupe tarifs client</v>
      </c>
      <c r="I214" t="b">
        <v>0</v>
      </c>
      <c r="J214">
        <v>208.82</v>
      </c>
    </row>
    <row r="215">
      <c r="A215" t="str">
        <v>AutoTable</v>
      </c>
      <c r="D215" t="str">
        <v>07224-30CE</v>
      </c>
      <c r="E215" t="str">
        <v>0002/CA</v>
      </c>
      <c r="F215">
        <v>44561</v>
      </c>
      <c r="G215" t="str">
        <v>PRO</v>
      </c>
      <c r="H215" t="str">
        <v>Groupe tarifs client</v>
      </c>
      <c r="I215" t="b">
        <v>0</v>
      </c>
      <c r="J215">
        <v>129.03</v>
      </c>
    </row>
    <row r="216">
      <c r="A216" t="str">
        <v>AutoTable</v>
      </c>
      <c r="D216" t="str">
        <v>08024-02CE</v>
      </c>
      <c r="E216" t="str">
        <v>0002/CA</v>
      </c>
      <c r="F216">
        <v>44561</v>
      </c>
      <c r="G216" t="str">
        <v>PRO</v>
      </c>
      <c r="H216" t="str">
        <v>Groupe tarifs client</v>
      </c>
      <c r="I216" t="b">
        <v>0</v>
      </c>
      <c r="J216">
        <v>189.24</v>
      </c>
    </row>
    <row r="217">
      <c r="A217" t="str">
        <v>AutoTable</v>
      </c>
      <c r="D217" t="str">
        <v>08024-06CE</v>
      </c>
      <c r="E217" t="str">
        <v>0002/CA</v>
      </c>
      <c r="F217">
        <v>44561</v>
      </c>
      <c r="G217" t="str">
        <v>PRO</v>
      </c>
      <c r="H217" t="str">
        <v>Groupe tarifs client</v>
      </c>
      <c r="I217" t="b">
        <v>0</v>
      </c>
      <c r="J217">
        <v>189.24</v>
      </c>
    </row>
    <row r="218">
      <c r="A218" t="str">
        <v>AutoTable</v>
      </c>
      <c r="D218" t="str">
        <v>09925-17CE</v>
      </c>
      <c r="E218" t="str">
        <v>0002/CA</v>
      </c>
      <c r="F218">
        <v>44561</v>
      </c>
      <c r="G218" t="str">
        <v>PRO</v>
      </c>
      <c r="H218" t="str">
        <v>Groupe tarifs client</v>
      </c>
      <c r="I218" t="b">
        <v>0</v>
      </c>
      <c r="J218">
        <v>171.06</v>
      </c>
    </row>
    <row r="219">
      <c r="A219" t="str">
        <v>AutoTable</v>
      </c>
      <c r="D219" t="str">
        <v>09925-18CE</v>
      </c>
      <c r="E219" t="str">
        <v>0002/CA</v>
      </c>
      <c r="F219">
        <v>44561</v>
      </c>
      <c r="G219" t="str">
        <v>PRO</v>
      </c>
      <c r="H219" t="str">
        <v>Groupe tarifs client</v>
      </c>
      <c r="I219" t="b">
        <v>0</v>
      </c>
      <c r="J219">
        <v>171.06</v>
      </c>
    </row>
    <row r="220">
      <c r="A220" t="str">
        <v>AutoTable</v>
      </c>
      <c r="D220" t="str">
        <v>14002</v>
      </c>
      <c r="E220" t="str">
        <v>1500/CA</v>
      </c>
      <c r="F220">
        <v>44561</v>
      </c>
      <c r="G220" t="str">
        <v>PRO</v>
      </c>
      <c r="H220" t="str">
        <v>Groupe tarifs client</v>
      </c>
      <c r="I220" t="b">
        <v>0</v>
      </c>
      <c r="J220">
        <v>1485</v>
      </c>
    </row>
    <row r="221">
      <c r="A221" t="str">
        <v>AutoTable</v>
      </c>
      <c r="D221" t="str">
        <v>14002</v>
      </c>
      <c r="E221" t="str">
        <v>2000/CA</v>
      </c>
      <c r="F221">
        <v>44561</v>
      </c>
      <c r="G221" t="str">
        <v>PRO</v>
      </c>
      <c r="H221" t="str">
        <v>Groupe tarifs client</v>
      </c>
      <c r="I221" t="b">
        <v>0</v>
      </c>
      <c r="J221">
        <v>1975.06</v>
      </c>
    </row>
    <row r="222">
      <c r="A222" t="str">
        <v>AutoTable</v>
      </c>
      <c r="D222" t="str">
        <v>14004</v>
      </c>
      <c r="E222" t="str">
        <v>0004/CA</v>
      </c>
      <c r="F222">
        <v>44561</v>
      </c>
      <c r="G222" t="str">
        <v>PRO</v>
      </c>
      <c r="H222" t="str">
        <v>Groupe tarifs client</v>
      </c>
      <c r="I222" t="b">
        <v>0</v>
      </c>
      <c r="J222">
        <v>239.6</v>
      </c>
    </row>
    <row r="223">
      <c r="A223" t="str">
        <v>AutoTable</v>
      </c>
      <c r="D223" t="str">
        <v>14004</v>
      </c>
      <c r="E223" t="str">
        <v>0024/CA</v>
      </c>
      <c r="F223">
        <v>44561</v>
      </c>
      <c r="G223" t="str">
        <v>PRO</v>
      </c>
      <c r="H223" t="str">
        <v>Groupe tarifs client</v>
      </c>
      <c r="I223" t="b">
        <v>0</v>
      </c>
      <c r="J223">
        <v>1437.6</v>
      </c>
    </row>
    <row r="224">
      <c r="A224" t="str">
        <v>AutoTable</v>
      </c>
      <c r="D224" t="str">
        <v>14006</v>
      </c>
      <c r="E224" t="str">
        <v>0450/CA</v>
      </c>
      <c r="F224">
        <v>44561</v>
      </c>
      <c r="G224" t="str">
        <v>PRO</v>
      </c>
      <c r="H224" t="str">
        <v>Groupe tarifs client</v>
      </c>
      <c r="I224" t="b">
        <v>0</v>
      </c>
      <c r="J224">
        <v>751.5</v>
      </c>
    </row>
    <row r="225">
      <c r="A225" t="str">
        <v>AutoTable</v>
      </c>
      <c r="D225" t="str">
        <v>14006</v>
      </c>
      <c r="E225" t="str">
        <v>0600/CA</v>
      </c>
      <c r="F225">
        <v>44561</v>
      </c>
      <c r="G225" t="str">
        <v>PRO</v>
      </c>
      <c r="H225" t="str">
        <v>Groupe tarifs client</v>
      </c>
      <c r="I225" t="b">
        <v>0</v>
      </c>
      <c r="J225">
        <v>1002</v>
      </c>
    </row>
    <row r="226">
      <c r="A226" t="str">
        <v>AutoTable</v>
      </c>
      <c r="D226" t="str">
        <v>14011-50</v>
      </c>
      <c r="E226" t="str">
        <v>0020/CA</v>
      </c>
      <c r="F226">
        <v>44561</v>
      </c>
      <c r="G226" t="str">
        <v>PRO</v>
      </c>
      <c r="H226" t="str">
        <v>Groupe tarifs client</v>
      </c>
      <c r="I226" t="b">
        <v>0</v>
      </c>
      <c r="J226">
        <v>457.84</v>
      </c>
    </row>
    <row r="227">
      <c r="A227" t="str">
        <v>AutoTable</v>
      </c>
      <c r="D227" t="str">
        <v>14021</v>
      </c>
      <c r="E227" t="str">
        <v>0036/CA</v>
      </c>
      <c r="F227">
        <v>44561</v>
      </c>
      <c r="G227" t="str">
        <v>PRO</v>
      </c>
      <c r="H227" t="str">
        <v>Groupe tarifs client</v>
      </c>
      <c r="I227" t="b">
        <v>0</v>
      </c>
      <c r="J227">
        <v>813.24</v>
      </c>
    </row>
    <row r="228">
      <c r="A228" t="str">
        <v>AutoTable</v>
      </c>
      <c r="D228" t="str">
        <v>14029</v>
      </c>
      <c r="E228" t="str">
        <v>0500/CA</v>
      </c>
      <c r="F228">
        <v>44561</v>
      </c>
      <c r="G228" t="str">
        <v>PRO</v>
      </c>
      <c r="H228" t="str">
        <v>Groupe tarifs client</v>
      </c>
      <c r="I228" t="b">
        <v>0</v>
      </c>
      <c r="J228">
        <v>595</v>
      </c>
    </row>
    <row r="229">
      <c r="A229" t="str">
        <v>AutoTable</v>
      </c>
      <c r="D229" t="str">
        <v>14033</v>
      </c>
      <c r="E229" t="str">
        <v>0024/CA</v>
      </c>
      <c r="F229">
        <v>44561</v>
      </c>
      <c r="G229" t="str">
        <v>PRO</v>
      </c>
      <c r="H229" t="str">
        <v>Groupe tarifs client</v>
      </c>
      <c r="I229" t="b">
        <v>0</v>
      </c>
      <c r="J229">
        <v>353.04</v>
      </c>
    </row>
    <row r="230">
      <c r="A230" t="str">
        <v>AutoTable</v>
      </c>
      <c r="D230" t="str">
        <v>14035-2</v>
      </c>
      <c r="E230" t="str">
        <v>1000/CA</v>
      </c>
      <c r="F230">
        <v>44561</v>
      </c>
      <c r="G230" t="str">
        <v>PRO</v>
      </c>
      <c r="H230" t="str">
        <v>Groupe tarifs client</v>
      </c>
      <c r="I230" t="b">
        <v>0</v>
      </c>
      <c r="J230">
        <v>714.77</v>
      </c>
    </row>
    <row r="231">
      <c r="A231" t="str">
        <v>AutoTable</v>
      </c>
      <c r="D231" t="str">
        <v>14035-5</v>
      </c>
      <c r="E231" t="str">
        <v>0500/CA</v>
      </c>
      <c r="F231">
        <v>44561</v>
      </c>
      <c r="G231" t="str">
        <v>PRO</v>
      </c>
      <c r="H231" t="str">
        <v>Groupe tarifs client</v>
      </c>
      <c r="I231" t="b">
        <v>0</v>
      </c>
      <c r="J231">
        <v>621.68</v>
      </c>
    </row>
    <row r="232">
      <c r="A232" t="str">
        <v>AutoTable</v>
      </c>
      <c r="D232" t="str">
        <v>14302</v>
      </c>
      <c r="E232" t="str">
        <v>0004/CA</v>
      </c>
      <c r="F232">
        <v>44561</v>
      </c>
      <c r="G232" t="str">
        <v>PRO</v>
      </c>
      <c r="H232" t="str">
        <v>Groupe tarifs client</v>
      </c>
      <c r="I232" t="b">
        <v>0</v>
      </c>
      <c r="J232">
        <v>117.92</v>
      </c>
    </row>
    <row r="233">
      <c r="A233" t="str">
        <v>AutoTable</v>
      </c>
      <c r="D233" t="str">
        <v>14304</v>
      </c>
      <c r="E233" t="str">
        <v>0004/CA</v>
      </c>
      <c r="F233">
        <v>44561</v>
      </c>
      <c r="G233" t="str">
        <v>PRO</v>
      </c>
      <c r="H233" t="str">
        <v>Groupe tarifs client</v>
      </c>
      <c r="I233" t="b">
        <v>0</v>
      </c>
      <c r="J233">
        <v>228.08</v>
      </c>
    </row>
    <row r="234">
      <c r="A234" t="str">
        <v>AutoTable</v>
      </c>
      <c r="D234" t="str">
        <v>14410-2</v>
      </c>
      <c r="E234" t="str">
        <v>0400/CA</v>
      </c>
      <c r="F234">
        <v>44561</v>
      </c>
      <c r="G234" t="str">
        <v>PRO</v>
      </c>
      <c r="H234" t="str">
        <v>Groupe tarifs client</v>
      </c>
      <c r="I234" t="b">
        <v>0</v>
      </c>
      <c r="J234">
        <v>1276</v>
      </c>
    </row>
    <row r="235">
      <c r="A235" t="str">
        <v>AutoTable</v>
      </c>
      <c r="D235" t="str">
        <v>14410-3</v>
      </c>
      <c r="E235" t="str">
        <v>0400/CA</v>
      </c>
      <c r="F235">
        <v>44561</v>
      </c>
      <c r="G235" t="str">
        <v>PRO</v>
      </c>
      <c r="H235" t="str">
        <v>Groupe tarifs client</v>
      </c>
      <c r="I235" t="b">
        <v>0</v>
      </c>
      <c r="J235">
        <v>1276</v>
      </c>
    </row>
    <row r="236">
      <c r="A236" t="str">
        <v>AutoTable</v>
      </c>
      <c r="D236" t="str">
        <v>14410-4</v>
      </c>
      <c r="E236" t="str">
        <v>0400/CA</v>
      </c>
      <c r="F236">
        <v>44561</v>
      </c>
      <c r="G236" t="str">
        <v>PRO</v>
      </c>
      <c r="H236" t="str">
        <v>Groupe tarifs client</v>
      </c>
      <c r="I236" t="b">
        <v>0</v>
      </c>
      <c r="J236">
        <v>1276</v>
      </c>
    </row>
    <row r="237">
      <c r="A237" t="str">
        <v>AutoTable</v>
      </c>
      <c r="D237" t="str">
        <v>14410-5</v>
      </c>
      <c r="E237" t="str">
        <v>0400/CA</v>
      </c>
      <c r="F237">
        <v>44561</v>
      </c>
      <c r="G237" t="str">
        <v>PRO</v>
      </c>
      <c r="H237" t="str">
        <v>Groupe tarifs client</v>
      </c>
      <c r="I237" t="b">
        <v>0</v>
      </c>
      <c r="J237">
        <v>1276</v>
      </c>
    </row>
    <row r="238">
      <c r="A238" t="str">
        <v>AutoTable</v>
      </c>
      <c r="D238" t="str">
        <v>14410-7</v>
      </c>
      <c r="E238" t="str">
        <v>0400/CA</v>
      </c>
      <c r="F238">
        <v>44561</v>
      </c>
      <c r="G238" t="str">
        <v>PRO</v>
      </c>
      <c r="H238" t="str">
        <v>Groupe tarifs client</v>
      </c>
      <c r="I238" t="b">
        <v>0</v>
      </c>
      <c r="J238">
        <v>1276</v>
      </c>
    </row>
    <row r="239">
      <c r="A239" t="str">
        <v>AutoTable</v>
      </c>
      <c r="D239" t="str">
        <v>14510-02</v>
      </c>
      <c r="E239" t="str">
        <v>0250/CA</v>
      </c>
      <c r="F239">
        <v>44561</v>
      </c>
      <c r="G239" t="str">
        <v>PRO</v>
      </c>
      <c r="H239" t="str">
        <v>Groupe tarifs client</v>
      </c>
      <c r="I239" t="b">
        <v>0</v>
      </c>
      <c r="J239">
        <v>845</v>
      </c>
    </row>
    <row r="240">
      <c r="A240" t="str">
        <v>AutoTable</v>
      </c>
      <c r="D240" t="str">
        <v>14510-03</v>
      </c>
      <c r="E240" t="str">
        <v>0250/CA</v>
      </c>
      <c r="F240">
        <v>44561</v>
      </c>
      <c r="G240" t="str">
        <v>PRO</v>
      </c>
      <c r="H240" t="str">
        <v>Groupe tarifs client</v>
      </c>
      <c r="I240" t="b">
        <v>0</v>
      </c>
      <c r="J240">
        <v>845</v>
      </c>
    </row>
    <row r="241">
      <c r="A241" t="str">
        <v>AutoTable</v>
      </c>
      <c r="D241" t="str">
        <v>14510-04</v>
      </c>
      <c r="E241" t="str">
        <v>0250/CA</v>
      </c>
      <c r="F241">
        <v>44561</v>
      </c>
      <c r="G241" t="str">
        <v>PRO</v>
      </c>
      <c r="H241" t="str">
        <v>Groupe tarifs client</v>
      </c>
      <c r="I241" t="b">
        <v>0</v>
      </c>
      <c r="J241">
        <v>872.5</v>
      </c>
    </row>
    <row r="242">
      <c r="A242" t="str">
        <v>AutoTable</v>
      </c>
      <c r="D242" t="str">
        <v>14510-05</v>
      </c>
      <c r="E242" t="str">
        <v>0250/CA</v>
      </c>
      <c r="F242">
        <v>44561</v>
      </c>
      <c r="G242" t="str">
        <v>PRO</v>
      </c>
      <c r="H242" t="str">
        <v>Groupe tarifs client</v>
      </c>
      <c r="I242" t="b">
        <v>0</v>
      </c>
      <c r="J242">
        <v>872.5</v>
      </c>
    </row>
    <row r="243">
      <c r="A243" t="str">
        <v>AutoTable</v>
      </c>
      <c r="D243" t="str">
        <v>14510-06</v>
      </c>
      <c r="E243" t="str">
        <v>0250/CA</v>
      </c>
      <c r="F243">
        <v>44561</v>
      </c>
      <c r="G243" t="str">
        <v>PRO</v>
      </c>
      <c r="H243" t="str">
        <v>Groupe tarifs client</v>
      </c>
      <c r="I243" t="b">
        <v>0</v>
      </c>
      <c r="J243">
        <v>872.5</v>
      </c>
    </row>
    <row r="244">
      <c r="A244" t="str">
        <v>AutoTable</v>
      </c>
      <c r="D244" t="str">
        <v>14710-00</v>
      </c>
      <c r="E244" t="str">
        <v>0250/CA</v>
      </c>
      <c r="F244">
        <v>44561</v>
      </c>
      <c r="G244" t="str">
        <v>PRO</v>
      </c>
      <c r="H244" t="str">
        <v>Groupe tarifs client</v>
      </c>
      <c r="I244" t="b">
        <v>0</v>
      </c>
      <c r="J244">
        <v>857.5</v>
      </c>
    </row>
    <row r="245">
      <c r="A245" t="str">
        <v>AutoTable</v>
      </c>
      <c r="D245" t="str">
        <v>14710-01</v>
      </c>
      <c r="E245" t="str">
        <v>0250/CA</v>
      </c>
      <c r="F245">
        <v>44561</v>
      </c>
      <c r="G245" t="str">
        <v>PRO</v>
      </c>
      <c r="H245" t="str">
        <v>Groupe tarifs client</v>
      </c>
      <c r="I245" t="b">
        <v>0</v>
      </c>
      <c r="J245">
        <v>897.5</v>
      </c>
    </row>
    <row r="246">
      <c r="A246" t="str">
        <v>AutoTable</v>
      </c>
      <c r="D246" t="str">
        <v>14710-02</v>
      </c>
      <c r="E246" t="str">
        <v>0250/CA</v>
      </c>
      <c r="F246">
        <v>44561</v>
      </c>
      <c r="G246" t="str">
        <v>PRO</v>
      </c>
      <c r="H246" t="str">
        <v>Groupe tarifs client</v>
      </c>
      <c r="I246" t="b">
        <v>0</v>
      </c>
      <c r="J246">
        <v>897.5</v>
      </c>
    </row>
    <row r="247">
      <c r="A247" t="str">
        <v>AutoTable</v>
      </c>
      <c r="D247" t="str">
        <v>14710-03</v>
      </c>
      <c r="E247" t="str">
        <v>0250/CA</v>
      </c>
      <c r="F247">
        <v>44561</v>
      </c>
      <c r="G247" t="str">
        <v>PRO</v>
      </c>
      <c r="H247" t="str">
        <v>Groupe tarifs client</v>
      </c>
      <c r="I247" t="b">
        <v>0</v>
      </c>
      <c r="J247">
        <v>897.5</v>
      </c>
    </row>
    <row r="248">
      <c r="A248" t="str">
        <v>AutoTable</v>
      </c>
      <c r="D248" t="str">
        <v>14710-04</v>
      </c>
      <c r="E248" t="str">
        <v>0250/CA</v>
      </c>
      <c r="F248">
        <v>44561</v>
      </c>
      <c r="G248" t="str">
        <v>PRO</v>
      </c>
      <c r="H248" t="str">
        <v>Groupe tarifs client</v>
      </c>
      <c r="I248" t="b">
        <v>0</v>
      </c>
      <c r="J248">
        <v>897.5</v>
      </c>
    </row>
    <row r="249">
      <c r="A249" t="str">
        <v>AutoTable</v>
      </c>
      <c r="D249" t="str">
        <v>14710-05</v>
      </c>
      <c r="E249" t="str">
        <v>0250/CA</v>
      </c>
      <c r="F249">
        <v>44561</v>
      </c>
      <c r="G249" t="str">
        <v>PRO</v>
      </c>
      <c r="H249" t="str">
        <v>Groupe tarifs client</v>
      </c>
      <c r="I249" t="b">
        <v>0</v>
      </c>
      <c r="J249">
        <v>897.5</v>
      </c>
    </row>
    <row r="250">
      <c r="A250" t="str">
        <v>AutoTable</v>
      </c>
      <c r="D250" t="str">
        <v>14710-06</v>
      </c>
      <c r="E250" t="str">
        <v>0250/CA</v>
      </c>
      <c r="F250">
        <v>44561</v>
      </c>
      <c r="G250" t="str">
        <v>PRO</v>
      </c>
      <c r="H250" t="str">
        <v>Groupe tarifs client</v>
      </c>
      <c r="I250" t="b">
        <v>0</v>
      </c>
      <c r="J250">
        <v>897.5</v>
      </c>
    </row>
    <row r="251">
      <c r="A251" t="str">
        <v>AutoTable</v>
      </c>
      <c r="D251" t="str">
        <v>14910-02</v>
      </c>
      <c r="E251" t="str">
        <v>1000/CA</v>
      </c>
      <c r="F251">
        <v>44561</v>
      </c>
      <c r="G251" t="str">
        <v>PRO</v>
      </c>
      <c r="H251" t="str">
        <v>Groupe tarifs client</v>
      </c>
      <c r="I251" t="b">
        <v>0</v>
      </c>
      <c r="J251">
        <v>790</v>
      </c>
    </row>
    <row r="252">
      <c r="A252" t="str">
        <v>AutoTable</v>
      </c>
      <c r="D252" t="str">
        <v>14910-03</v>
      </c>
      <c r="E252" t="str">
        <v>1000/CA</v>
      </c>
      <c r="F252">
        <v>44561</v>
      </c>
      <c r="G252" t="str">
        <v>PRO</v>
      </c>
      <c r="H252" t="str">
        <v>Groupe tarifs client</v>
      </c>
      <c r="I252" t="b">
        <v>0</v>
      </c>
      <c r="J252">
        <v>790</v>
      </c>
    </row>
    <row r="253">
      <c r="A253" t="str">
        <v>AutoTable</v>
      </c>
      <c r="D253" t="str">
        <v>14910-04</v>
      </c>
      <c r="E253" t="str">
        <v>1000/CA</v>
      </c>
      <c r="F253">
        <v>44561</v>
      </c>
      <c r="G253" t="str">
        <v>PRO</v>
      </c>
      <c r="H253" t="str">
        <v>Groupe tarifs client</v>
      </c>
      <c r="I253" t="b">
        <v>0</v>
      </c>
      <c r="J253">
        <v>790</v>
      </c>
    </row>
    <row r="254">
      <c r="A254" t="str">
        <v>AutoTable</v>
      </c>
      <c r="D254" t="str">
        <v>14910-05</v>
      </c>
      <c r="E254" t="str">
        <v>1000/CA</v>
      </c>
      <c r="F254">
        <v>44561</v>
      </c>
      <c r="G254" t="str">
        <v>PRO</v>
      </c>
      <c r="H254" t="str">
        <v>Groupe tarifs client</v>
      </c>
      <c r="I254" t="b">
        <v>0</v>
      </c>
      <c r="J254">
        <v>790</v>
      </c>
    </row>
    <row r="255">
      <c r="A255" t="str">
        <v>AutoTable</v>
      </c>
      <c r="D255" t="str">
        <v>15001A</v>
      </c>
      <c r="E255" t="str">
        <v>2000/CA</v>
      </c>
      <c r="F255">
        <v>44561</v>
      </c>
      <c r="G255" t="str">
        <v>PRO</v>
      </c>
      <c r="H255" t="str">
        <v>Groupe tarifs client</v>
      </c>
      <c r="I255" t="b">
        <v>0</v>
      </c>
      <c r="J255">
        <v>320</v>
      </c>
    </row>
    <row r="256">
      <c r="A256" t="str">
        <v>AutoTable</v>
      </c>
      <c r="D256" t="str">
        <v>15001B</v>
      </c>
      <c r="E256" t="str">
        <v>2000/CA</v>
      </c>
      <c r="F256">
        <v>44561</v>
      </c>
      <c r="G256" t="str">
        <v>PRO</v>
      </c>
      <c r="H256" t="str">
        <v>Groupe tarifs client</v>
      </c>
      <c r="I256" t="b">
        <v>0</v>
      </c>
      <c r="J256">
        <v>320</v>
      </c>
    </row>
    <row r="257">
      <c r="A257" t="str">
        <v>AutoTable</v>
      </c>
      <c r="D257" t="str">
        <v>15001R</v>
      </c>
      <c r="E257" t="str">
        <v>2000/CA</v>
      </c>
      <c r="F257">
        <v>44561</v>
      </c>
      <c r="G257" t="str">
        <v>PRO</v>
      </c>
      <c r="H257" t="str">
        <v>Groupe tarifs client</v>
      </c>
      <c r="I257" t="b">
        <v>0</v>
      </c>
      <c r="J257">
        <v>320</v>
      </c>
    </row>
    <row r="258">
      <c r="A258" t="str">
        <v>AutoTable</v>
      </c>
      <c r="D258" t="str">
        <v>15002A</v>
      </c>
      <c r="E258" t="str">
        <v>1000/CA</v>
      </c>
      <c r="F258">
        <v>44561</v>
      </c>
      <c r="G258" t="str">
        <v>PRO</v>
      </c>
      <c r="H258" t="str">
        <v>Groupe tarifs client</v>
      </c>
      <c r="I258" t="b">
        <v>0</v>
      </c>
      <c r="J258">
        <v>526.63</v>
      </c>
    </row>
    <row r="259">
      <c r="A259" t="str">
        <v>AutoTable</v>
      </c>
      <c r="D259" t="str">
        <v>15002B</v>
      </c>
      <c r="E259" t="str">
        <v>1000/CA</v>
      </c>
      <c r="F259">
        <v>44561</v>
      </c>
      <c r="G259" t="str">
        <v>PRO</v>
      </c>
      <c r="H259" t="str">
        <v>Groupe tarifs client</v>
      </c>
      <c r="I259" t="b">
        <v>0</v>
      </c>
      <c r="J259">
        <v>526.63</v>
      </c>
    </row>
    <row r="260">
      <c r="A260" t="str">
        <v>AutoTable</v>
      </c>
      <c r="D260" t="str">
        <v>15002J</v>
      </c>
      <c r="E260" t="str">
        <v>1000/CA</v>
      </c>
      <c r="F260">
        <v>44561</v>
      </c>
      <c r="G260" t="str">
        <v>PRO</v>
      </c>
      <c r="H260" t="str">
        <v>Groupe tarifs client</v>
      </c>
      <c r="I260" t="b">
        <v>0</v>
      </c>
      <c r="J260">
        <v>526.63</v>
      </c>
    </row>
    <row r="261">
      <c r="A261" t="str">
        <v>AutoTable</v>
      </c>
      <c r="D261" t="str">
        <v>15002R</v>
      </c>
      <c r="E261" t="str">
        <v>1000/CA</v>
      </c>
      <c r="F261">
        <v>44561</v>
      </c>
      <c r="G261" t="str">
        <v>PRO</v>
      </c>
      <c r="H261" t="str">
        <v>Groupe tarifs client</v>
      </c>
      <c r="I261" t="b">
        <v>0</v>
      </c>
      <c r="J261">
        <v>526.63</v>
      </c>
    </row>
    <row r="262">
      <c r="A262" t="str">
        <v>AutoTable</v>
      </c>
      <c r="D262" t="str">
        <v>15002VE</v>
      </c>
      <c r="E262" t="str">
        <v>1000/CA</v>
      </c>
      <c r="F262">
        <v>44561</v>
      </c>
      <c r="G262" t="str">
        <v>PRO</v>
      </c>
      <c r="H262" t="str">
        <v>Groupe tarifs client</v>
      </c>
      <c r="I262" t="b">
        <v>0</v>
      </c>
      <c r="J262">
        <v>526.63</v>
      </c>
    </row>
    <row r="263">
      <c r="A263" t="str">
        <v>AutoTable</v>
      </c>
      <c r="D263" t="str">
        <v>15002VI</v>
      </c>
      <c r="E263" t="str">
        <v>1000/CA</v>
      </c>
      <c r="F263">
        <v>44561</v>
      </c>
      <c r="G263" t="str">
        <v>PRO</v>
      </c>
      <c r="H263" t="str">
        <v>Groupe tarifs client</v>
      </c>
      <c r="I263" t="b">
        <v>0</v>
      </c>
      <c r="J263">
        <v>526.63</v>
      </c>
    </row>
    <row r="264">
      <c r="A264" t="str">
        <v>AutoTable</v>
      </c>
      <c r="D264" t="str">
        <v>15031</v>
      </c>
      <c r="E264" t="str">
        <v>0120/CA</v>
      </c>
      <c r="F264">
        <v>44561</v>
      </c>
      <c r="G264" t="str">
        <v>PRO</v>
      </c>
      <c r="H264" t="str">
        <v>Groupe tarifs client</v>
      </c>
      <c r="I264" t="b">
        <v>0</v>
      </c>
      <c r="J264">
        <v>662.4</v>
      </c>
    </row>
    <row r="265">
      <c r="A265" t="str">
        <v>AutoTable</v>
      </c>
      <c r="D265" t="str">
        <v>15035</v>
      </c>
      <c r="E265" t="str">
        <v>0024/CA</v>
      </c>
      <c r="F265">
        <v>44561</v>
      </c>
      <c r="G265" t="str">
        <v>PRO</v>
      </c>
      <c r="H265" t="str">
        <v>Groupe tarifs client</v>
      </c>
      <c r="I265" t="b">
        <v>0</v>
      </c>
      <c r="J265">
        <v>329.28</v>
      </c>
    </row>
    <row r="266">
      <c r="A266" t="str">
        <v>AutoTable</v>
      </c>
      <c r="D266" t="str">
        <v>15050A</v>
      </c>
      <c r="E266" t="str">
        <v>0018/CA</v>
      </c>
      <c r="F266">
        <v>44561</v>
      </c>
      <c r="G266" t="str">
        <v>PRO</v>
      </c>
      <c r="H266" t="str">
        <v>Groupe tarifs client</v>
      </c>
      <c r="I266" t="b">
        <v>0</v>
      </c>
      <c r="J266">
        <v>180.18</v>
      </c>
    </row>
    <row r="267">
      <c r="A267" t="str">
        <v>AutoTable</v>
      </c>
      <c r="D267" t="str">
        <v>15050FR</v>
      </c>
      <c r="E267" t="str">
        <v>0018/CA</v>
      </c>
      <c r="F267">
        <v>44561</v>
      </c>
      <c r="G267" t="str">
        <v>PRO</v>
      </c>
      <c r="H267" t="str">
        <v>Groupe tarifs client</v>
      </c>
      <c r="I267" t="b">
        <v>0</v>
      </c>
      <c r="J267">
        <v>180.18</v>
      </c>
    </row>
    <row r="268">
      <c r="A268" t="str">
        <v>AutoTable</v>
      </c>
      <c r="D268" t="str">
        <v>15050OR</v>
      </c>
      <c r="E268" t="str">
        <v>0018/CA</v>
      </c>
      <c r="F268">
        <v>44561</v>
      </c>
      <c r="G268" t="str">
        <v>PRO</v>
      </c>
      <c r="H268" t="str">
        <v>Groupe tarifs client</v>
      </c>
      <c r="I268" t="b">
        <v>0</v>
      </c>
      <c r="J268">
        <v>180.18</v>
      </c>
    </row>
    <row r="269">
      <c r="A269" t="str">
        <v>AutoTable</v>
      </c>
      <c r="D269" t="str">
        <v>15059A</v>
      </c>
      <c r="E269" t="str">
        <v>0030/CA</v>
      </c>
      <c r="F269">
        <v>44561</v>
      </c>
      <c r="G269" t="str">
        <v>PRO</v>
      </c>
      <c r="H269" t="str">
        <v>Groupe tarifs client</v>
      </c>
      <c r="I269" t="b">
        <v>0</v>
      </c>
      <c r="J269">
        <v>221.89</v>
      </c>
    </row>
    <row r="270">
      <c r="A270" t="str">
        <v>AutoTable</v>
      </c>
      <c r="D270" t="str">
        <v>15059OR</v>
      </c>
      <c r="E270" t="str">
        <v>0030/CA</v>
      </c>
      <c r="F270">
        <v>44561</v>
      </c>
      <c r="G270" t="str">
        <v>PRO</v>
      </c>
      <c r="H270" t="str">
        <v>Groupe tarifs client</v>
      </c>
      <c r="I270" t="b">
        <v>0</v>
      </c>
      <c r="J270">
        <v>221.89</v>
      </c>
    </row>
    <row r="271">
      <c r="A271" t="str">
        <v>AutoTable</v>
      </c>
      <c r="D271" t="str">
        <v>15060A</v>
      </c>
      <c r="E271" t="str">
        <v>0030/CA</v>
      </c>
      <c r="F271">
        <v>44561</v>
      </c>
      <c r="G271" t="str">
        <v>PRO</v>
      </c>
      <c r="H271" t="str">
        <v>Groupe tarifs client</v>
      </c>
      <c r="I271" t="b">
        <v>0</v>
      </c>
      <c r="J271">
        <v>465.36</v>
      </c>
    </row>
    <row r="272">
      <c r="A272" t="str">
        <v>AutoTable</v>
      </c>
      <c r="D272" t="str">
        <v>15060OR</v>
      </c>
      <c r="E272" t="str">
        <v>0030/CA</v>
      </c>
      <c r="F272">
        <v>44561</v>
      </c>
      <c r="G272" t="str">
        <v>PRO</v>
      </c>
      <c r="H272" t="str">
        <v>Groupe tarifs client</v>
      </c>
      <c r="I272" t="b">
        <v>0</v>
      </c>
      <c r="J272">
        <v>465.36</v>
      </c>
    </row>
    <row r="273">
      <c r="A273" t="str">
        <v>AutoTable</v>
      </c>
      <c r="D273" t="str">
        <v>15061A</v>
      </c>
      <c r="E273" t="str">
        <v>0006/CA</v>
      </c>
      <c r="F273">
        <v>44561</v>
      </c>
      <c r="G273" t="str">
        <v>PRO</v>
      </c>
      <c r="H273" t="str">
        <v>Groupe tarifs client</v>
      </c>
      <c r="I273" t="b">
        <v>0</v>
      </c>
      <c r="J273">
        <v>99.48</v>
      </c>
    </row>
    <row r="274">
      <c r="A274" t="str">
        <v>AutoTable</v>
      </c>
      <c r="D274" t="str">
        <v>15061OR</v>
      </c>
      <c r="E274" t="str">
        <v>0006/CA</v>
      </c>
      <c r="F274">
        <v>44561</v>
      </c>
      <c r="G274" t="str">
        <v>PRO</v>
      </c>
      <c r="H274" t="str">
        <v>Groupe tarifs client</v>
      </c>
      <c r="I274" t="b">
        <v>0</v>
      </c>
      <c r="J274">
        <v>99.48</v>
      </c>
    </row>
    <row r="275">
      <c r="A275" t="str">
        <v>AutoTable</v>
      </c>
      <c r="D275" t="str">
        <v>15070A</v>
      </c>
      <c r="E275" t="str">
        <v>0100/CA</v>
      </c>
      <c r="F275">
        <v>44561</v>
      </c>
      <c r="G275" t="str">
        <v>PRO</v>
      </c>
      <c r="H275" t="str">
        <v>Groupe tarifs client</v>
      </c>
      <c r="I275" t="b">
        <v>0</v>
      </c>
      <c r="J275">
        <v>591.85</v>
      </c>
    </row>
    <row r="276">
      <c r="A276" t="str">
        <v>AutoTable</v>
      </c>
      <c r="D276" t="str">
        <v>15070R</v>
      </c>
      <c r="E276" t="str">
        <v>0100/CA</v>
      </c>
      <c r="F276">
        <v>44561</v>
      </c>
      <c r="G276" t="str">
        <v>PRO</v>
      </c>
      <c r="H276" t="str">
        <v>Groupe tarifs client</v>
      </c>
      <c r="I276" t="b">
        <v>0</v>
      </c>
      <c r="J276">
        <v>591.85</v>
      </c>
    </row>
    <row r="277">
      <c r="A277" t="str">
        <v>AutoTable</v>
      </c>
      <c r="D277" t="str">
        <v>15070V</v>
      </c>
      <c r="E277" t="str">
        <v>0100/CA</v>
      </c>
      <c r="F277">
        <v>44561</v>
      </c>
      <c r="G277" t="str">
        <v>PRO</v>
      </c>
      <c r="H277" t="str">
        <v>Groupe tarifs client</v>
      </c>
      <c r="I277" t="b">
        <v>0</v>
      </c>
      <c r="J277">
        <v>591.85</v>
      </c>
    </row>
    <row r="278">
      <c r="A278" t="str">
        <v>AutoTable</v>
      </c>
      <c r="D278" t="str">
        <v>15202B</v>
      </c>
      <c r="E278" t="str">
        <v>0036/CA</v>
      </c>
      <c r="F278">
        <v>44561</v>
      </c>
      <c r="G278" t="str">
        <v>PRO</v>
      </c>
      <c r="H278" t="str">
        <v>Groupe tarifs client</v>
      </c>
      <c r="I278" t="b">
        <v>0</v>
      </c>
      <c r="J278">
        <v>220.75</v>
      </c>
    </row>
    <row r="279">
      <c r="A279" t="str">
        <v>AutoTable</v>
      </c>
      <c r="D279" t="str">
        <v>15202BC</v>
      </c>
      <c r="E279" t="str">
        <v>0036/CA</v>
      </c>
      <c r="F279">
        <v>44561</v>
      </c>
      <c r="G279" t="str">
        <v>PRO</v>
      </c>
      <c r="H279" t="str">
        <v>Groupe tarifs client</v>
      </c>
      <c r="I279" t="b">
        <v>0</v>
      </c>
      <c r="J279">
        <v>220.75</v>
      </c>
    </row>
    <row r="280">
      <c r="A280" t="str">
        <v>AutoTable</v>
      </c>
      <c r="D280" t="str">
        <v>15202J</v>
      </c>
      <c r="E280" t="str">
        <v>0036/CA</v>
      </c>
      <c r="F280">
        <v>44561</v>
      </c>
      <c r="G280" t="str">
        <v>PRO</v>
      </c>
      <c r="H280" t="str">
        <v>Groupe tarifs client</v>
      </c>
      <c r="I280" t="b">
        <v>0</v>
      </c>
      <c r="J280">
        <v>220.75</v>
      </c>
    </row>
    <row r="281">
      <c r="A281" t="str">
        <v>AutoTable</v>
      </c>
      <c r="D281" t="str">
        <v>15202R</v>
      </c>
      <c r="E281" t="str">
        <v>0036/CA</v>
      </c>
      <c r="F281">
        <v>44561</v>
      </c>
      <c r="G281" t="str">
        <v>PRO</v>
      </c>
      <c r="H281" t="str">
        <v>Groupe tarifs client</v>
      </c>
      <c r="I281" t="b">
        <v>0</v>
      </c>
      <c r="J281">
        <v>220.75</v>
      </c>
    </row>
    <row r="282">
      <c r="A282" t="str">
        <v>AutoTable</v>
      </c>
      <c r="D282" t="str">
        <v>15202VE</v>
      </c>
      <c r="E282" t="str">
        <v>0036/CA</v>
      </c>
      <c r="F282">
        <v>44561</v>
      </c>
      <c r="G282" t="str">
        <v>PRO</v>
      </c>
      <c r="H282" t="str">
        <v>Groupe tarifs client</v>
      </c>
      <c r="I282" t="b">
        <v>0</v>
      </c>
      <c r="J282">
        <v>220.75</v>
      </c>
    </row>
    <row r="283">
      <c r="A283" t="str">
        <v>AutoTable</v>
      </c>
      <c r="D283" t="str">
        <v>15202VI</v>
      </c>
      <c r="E283" t="str">
        <v>0036/CA</v>
      </c>
      <c r="F283">
        <v>44561</v>
      </c>
      <c r="G283" t="str">
        <v>PRO</v>
      </c>
      <c r="H283" t="str">
        <v>Groupe tarifs client</v>
      </c>
      <c r="I283" t="b">
        <v>0</v>
      </c>
      <c r="J283">
        <v>220.75</v>
      </c>
    </row>
    <row r="284">
      <c r="A284" t="str">
        <v>AutoTable</v>
      </c>
      <c r="D284" t="str">
        <v>15233R</v>
      </c>
      <c r="E284" t="str">
        <v>0060/CA</v>
      </c>
      <c r="F284">
        <v>44561</v>
      </c>
      <c r="G284" t="str">
        <v>PRO</v>
      </c>
      <c r="H284" t="str">
        <v>Groupe tarifs client</v>
      </c>
      <c r="I284" t="b">
        <v>0</v>
      </c>
      <c r="J284">
        <v>689.11</v>
      </c>
    </row>
    <row r="285">
      <c r="A285" t="str">
        <v>AutoTable</v>
      </c>
      <c r="D285" t="str">
        <v>15233V</v>
      </c>
      <c r="E285" t="str">
        <v>0060/CA</v>
      </c>
      <c r="F285">
        <v>44561</v>
      </c>
      <c r="G285" t="str">
        <v>PRO</v>
      </c>
      <c r="H285" t="str">
        <v>Groupe tarifs client</v>
      </c>
      <c r="I285" t="b">
        <v>0</v>
      </c>
      <c r="J285">
        <v>689.11</v>
      </c>
    </row>
    <row r="286">
      <c r="A286" t="str">
        <v>AutoTable</v>
      </c>
      <c r="D286" t="str">
        <v>15301A</v>
      </c>
      <c r="E286" t="str">
        <v>0180/CA</v>
      </c>
      <c r="F286">
        <v>44561</v>
      </c>
      <c r="G286" t="str">
        <v>PRO</v>
      </c>
      <c r="H286" t="str">
        <v>Groupe tarifs client</v>
      </c>
      <c r="I286" t="b">
        <v>0</v>
      </c>
      <c r="J286">
        <v>642.22</v>
      </c>
    </row>
    <row r="287">
      <c r="A287" t="str">
        <v>AutoTable</v>
      </c>
      <c r="D287" t="str">
        <v>15301OR</v>
      </c>
      <c r="E287" t="str">
        <v>0180/CA</v>
      </c>
      <c r="F287">
        <v>44561</v>
      </c>
      <c r="G287" t="str">
        <v>PRO</v>
      </c>
      <c r="H287" t="str">
        <v>Groupe tarifs client</v>
      </c>
      <c r="I287" t="b">
        <v>0</v>
      </c>
      <c r="J287">
        <v>642.22</v>
      </c>
    </row>
    <row r="288">
      <c r="A288" t="str">
        <v>AutoTable</v>
      </c>
      <c r="D288" t="str">
        <v>15302A</v>
      </c>
      <c r="E288" t="str">
        <v>0060/CA</v>
      </c>
      <c r="F288">
        <v>44561</v>
      </c>
      <c r="G288" t="str">
        <v>PRO</v>
      </c>
      <c r="H288" t="str">
        <v>Groupe tarifs client</v>
      </c>
      <c r="I288" t="b">
        <v>0</v>
      </c>
      <c r="J288">
        <v>258.45</v>
      </c>
    </row>
    <row r="289">
      <c r="A289" t="str">
        <v>AutoTable</v>
      </c>
      <c r="D289" t="str">
        <v>15310A</v>
      </c>
      <c r="E289" t="str">
        <v>0060/CA</v>
      </c>
      <c r="F289">
        <v>44561</v>
      </c>
      <c r="G289" t="str">
        <v>PRO</v>
      </c>
      <c r="H289" t="str">
        <v>Groupe tarifs client</v>
      </c>
      <c r="I289" t="b">
        <v>0</v>
      </c>
      <c r="J289">
        <v>347.24</v>
      </c>
    </row>
    <row r="290">
      <c r="A290" t="str">
        <v>AutoTable</v>
      </c>
      <c r="D290" t="str">
        <v>15310OR</v>
      </c>
      <c r="E290" t="str">
        <v>0060/CA</v>
      </c>
      <c r="F290">
        <v>44561</v>
      </c>
      <c r="G290" t="str">
        <v>PRO</v>
      </c>
      <c r="H290" t="str">
        <v>Groupe tarifs client</v>
      </c>
      <c r="I290" t="b">
        <v>0</v>
      </c>
      <c r="J290">
        <v>347.24</v>
      </c>
    </row>
    <row r="291">
      <c r="A291" t="str">
        <v>AutoTable</v>
      </c>
      <c r="D291" t="str">
        <v>15320A</v>
      </c>
      <c r="E291" t="str">
        <v>0060/CA</v>
      </c>
      <c r="F291">
        <v>44561</v>
      </c>
      <c r="G291" t="str">
        <v>PRO</v>
      </c>
      <c r="H291" t="str">
        <v>Groupe tarifs client</v>
      </c>
      <c r="I291" t="b">
        <v>0</v>
      </c>
      <c r="J291">
        <v>412.86</v>
      </c>
    </row>
    <row r="292">
      <c r="A292" t="str">
        <v>AutoTable</v>
      </c>
      <c r="D292" t="str">
        <v>15320OR</v>
      </c>
      <c r="E292" t="str">
        <v>0060/CA</v>
      </c>
      <c r="F292">
        <v>44561</v>
      </c>
      <c r="G292" t="str">
        <v>PRO</v>
      </c>
      <c r="H292" t="str">
        <v>Groupe tarifs client</v>
      </c>
      <c r="I292" t="b">
        <v>0</v>
      </c>
      <c r="J292">
        <v>412.86</v>
      </c>
    </row>
    <row r="293">
      <c r="A293" t="str">
        <v>AutoTable</v>
      </c>
      <c r="D293" t="str">
        <v>15347A</v>
      </c>
      <c r="E293" t="str">
        <v>0100/CA</v>
      </c>
      <c r="F293">
        <v>44561</v>
      </c>
      <c r="G293" t="str">
        <v>PRO</v>
      </c>
      <c r="H293" t="str">
        <v>Groupe tarifs client</v>
      </c>
      <c r="I293" t="b">
        <v>0</v>
      </c>
      <c r="J293">
        <v>1026.21</v>
      </c>
    </row>
    <row r="294">
      <c r="A294" t="str">
        <v>AutoTable</v>
      </c>
      <c r="D294" t="str">
        <v>15347OR</v>
      </c>
      <c r="E294" t="str">
        <v>0100/CA</v>
      </c>
      <c r="F294">
        <v>44561</v>
      </c>
      <c r="G294" t="str">
        <v>PRO</v>
      </c>
      <c r="H294" t="str">
        <v>Groupe tarifs client</v>
      </c>
      <c r="I294" t="b">
        <v>0</v>
      </c>
      <c r="J294">
        <v>1026.21</v>
      </c>
    </row>
    <row r="295">
      <c r="A295" t="str">
        <v>AutoTable</v>
      </c>
      <c r="D295" t="str">
        <v>15405B</v>
      </c>
      <c r="E295" t="str">
        <v>0030/CA</v>
      </c>
      <c r="F295">
        <v>44561</v>
      </c>
      <c r="G295" t="str">
        <v>PRO</v>
      </c>
      <c r="H295" t="str">
        <v>Groupe tarifs client</v>
      </c>
      <c r="I295" t="b">
        <v>0</v>
      </c>
      <c r="J295">
        <v>220.28</v>
      </c>
    </row>
    <row r="296">
      <c r="A296" t="str">
        <v>AutoTable</v>
      </c>
      <c r="D296" t="str">
        <v>15405BC</v>
      </c>
      <c r="E296" t="str">
        <v>0030/CA</v>
      </c>
      <c r="F296">
        <v>44561</v>
      </c>
      <c r="G296" t="str">
        <v>PRO</v>
      </c>
      <c r="H296" t="str">
        <v>Groupe tarifs client</v>
      </c>
      <c r="I296" t="b">
        <v>0</v>
      </c>
      <c r="J296">
        <v>220.28</v>
      </c>
    </row>
    <row r="297">
      <c r="A297" t="str">
        <v>AutoTable</v>
      </c>
      <c r="D297" t="str">
        <v>15405M</v>
      </c>
      <c r="E297" t="str">
        <v>0030/CA</v>
      </c>
      <c r="F297">
        <v>44561</v>
      </c>
      <c r="G297" t="str">
        <v>PRO</v>
      </c>
      <c r="H297" t="str">
        <v>Groupe tarifs client</v>
      </c>
      <c r="I297" t="b">
        <v>0</v>
      </c>
      <c r="J297">
        <v>220.28</v>
      </c>
    </row>
    <row r="298">
      <c r="A298" t="str">
        <v>AutoTable</v>
      </c>
      <c r="D298" t="str">
        <v>15405R</v>
      </c>
      <c r="E298" t="str">
        <v>0030/CA</v>
      </c>
      <c r="F298">
        <v>44561</v>
      </c>
      <c r="G298" t="str">
        <v>PRO</v>
      </c>
      <c r="H298" t="str">
        <v>Groupe tarifs client</v>
      </c>
      <c r="I298" t="b">
        <v>0</v>
      </c>
      <c r="J298">
        <v>220.28</v>
      </c>
    </row>
    <row r="299">
      <c r="A299" t="str">
        <v>AutoTable</v>
      </c>
      <c r="D299" t="str">
        <v>15406</v>
      </c>
      <c r="E299" t="str">
        <v>0012/CA</v>
      </c>
      <c r="F299">
        <v>44561</v>
      </c>
      <c r="G299" t="str">
        <v>PRO</v>
      </c>
      <c r="H299" t="str">
        <v>Groupe tarifs client</v>
      </c>
      <c r="I299" t="b">
        <v>0</v>
      </c>
      <c r="J299">
        <v>207.09</v>
      </c>
    </row>
    <row r="300">
      <c r="A300" t="str">
        <v>AutoTable</v>
      </c>
      <c r="D300" t="str">
        <v>15406B</v>
      </c>
      <c r="E300" t="str">
        <v>0012/CA</v>
      </c>
      <c r="F300">
        <v>44561</v>
      </c>
      <c r="G300" t="str">
        <v>PRO</v>
      </c>
      <c r="H300" t="str">
        <v>Groupe tarifs client</v>
      </c>
      <c r="I300" t="b">
        <v>0</v>
      </c>
      <c r="J300">
        <v>207.09</v>
      </c>
    </row>
    <row r="301">
      <c r="A301" t="str">
        <v>AutoTable</v>
      </c>
      <c r="D301" t="str">
        <v>15406J</v>
      </c>
      <c r="E301" t="str">
        <v>0012/CA</v>
      </c>
      <c r="F301">
        <v>44561</v>
      </c>
      <c r="G301" t="str">
        <v>PRO</v>
      </c>
      <c r="H301" t="str">
        <v>Groupe tarifs client</v>
      </c>
      <c r="I301" t="b">
        <v>0</v>
      </c>
      <c r="J301">
        <v>207.09</v>
      </c>
    </row>
    <row r="302">
      <c r="A302" t="str">
        <v>AutoTable</v>
      </c>
      <c r="D302" t="str">
        <v>15406VE</v>
      </c>
      <c r="E302" t="str">
        <v>0012/CA</v>
      </c>
      <c r="F302">
        <v>44561</v>
      </c>
      <c r="G302" t="str">
        <v>PRO</v>
      </c>
      <c r="H302" t="str">
        <v>Groupe tarifs client</v>
      </c>
      <c r="I302" t="b">
        <v>0</v>
      </c>
      <c r="J302">
        <v>207.09</v>
      </c>
    </row>
    <row r="303">
      <c r="A303" t="str">
        <v>AutoTable</v>
      </c>
      <c r="D303" t="str">
        <v>15430AB</v>
      </c>
      <c r="E303" t="str">
        <v>0040/CA</v>
      </c>
      <c r="F303">
        <v>44561</v>
      </c>
      <c r="G303" t="str">
        <v>PRO</v>
      </c>
      <c r="H303" t="str">
        <v>Groupe tarifs client</v>
      </c>
      <c r="I303" t="b">
        <v>0</v>
      </c>
      <c r="J303">
        <v>360.36</v>
      </c>
    </row>
    <row r="304">
      <c r="A304" t="str">
        <v>AutoTable</v>
      </c>
      <c r="D304" t="str">
        <v>15439B</v>
      </c>
      <c r="E304" t="str">
        <v>0036/CA</v>
      </c>
      <c r="F304">
        <v>44561</v>
      </c>
      <c r="G304" t="str">
        <v>PRO</v>
      </c>
      <c r="H304" t="str">
        <v>Groupe tarifs client</v>
      </c>
      <c r="I304" t="b">
        <v>0</v>
      </c>
      <c r="J304">
        <v>322.18</v>
      </c>
    </row>
    <row r="305">
      <c r="A305" t="str">
        <v>AutoTable</v>
      </c>
      <c r="D305" t="str">
        <v>15439R</v>
      </c>
      <c r="E305" t="str">
        <v>0036/CA</v>
      </c>
      <c r="F305">
        <v>44561</v>
      </c>
      <c r="G305" t="str">
        <v>PRO</v>
      </c>
      <c r="H305" t="str">
        <v>Groupe tarifs client</v>
      </c>
      <c r="I305" t="b">
        <v>0</v>
      </c>
      <c r="J305">
        <v>322.18</v>
      </c>
    </row>
    <row r="306">
      <c r="A306" t="str">
        <v>AutoTable</v>
      </c>
      <c r="D306" t="str">
        <v>15440B</v>
      </c>
      <c r="E306" t="str">
        <v>0012/CA</v>
      </c>
      <c r="F306">
        <v>44561</v>
      </c>
      <c r="G306" t="str">
        <v>PRO</v>
      </c>
      <c r="H306" t="str">
        <v>Groupe tarifs client</v>
      </c>
      <c r="I306" t="b">
        <v>0</v>
      </c>
      <c r="J306">
        <v>322.06</v>
      </c>
    </row>
    <row r="307">
      <c r="A307" t="str">
        <v>AutoTable</v>
      </c>
      <c r="D307" t="str">
        <v>15440J</v>
      </c>
      <c r="E307" t="str">
        <v>0012/CA</v>
      </c>
      <c r="F307">
        <v>44561</v>
      </c>
      <c r="G307" t="str">
        <v>PRO</v>
      </c>
      <c r="H307" t="str">
        <v>Groupe tarifs client</v>
      </c>
      <c r="I307" t="b">
        <v>0</v>
      </c>
      <c r="J307">
        <v>189</v>
      </c>
    </row>
    <row r="308">
      <c r="A308" t="str">
        <v>AutoTable</v>
      </c>
      <c r="D308" t="str">
        <v>15440R</v>
      </c>
      <c r="E308" t="str">
        <v>0012/CA</v>
      </c>
      <c r="F308">
        <v>44561</v>
      </c>
      <c r="G308" t="str">
        <v>PRO</v>
      </c>
      <c r="H308" t="str">
        <v>Groupe tarifs client</v>
      </c>
      <c r="I308" t="b">
        <v>0</v>
      </c>
      <c r="J308">
        <v>322.06</v>
      </c>
    </row>
    <row r="309">
      <c r="A309" t="str">
        <v>AutoTable</v>
      </c>
      <c r="D309" t="str">
        <v>15440V</v>
      </c>
      <c r="E309" t="str">
        <v>0012/CA</v>
      </c>
      <c r="F309">
        <v>44561</v>
      </c>
      <c r="G309" t="str">
        <v>PRO</v>
      </c>
      <c r="H309" t="str">
        <v>Groupe tarifs client</v>
      </c>
      <c r="I309" t="b">
        <v>0</v>
      </c>
      <c r="J309">
        <v>189</v>
      </c>
    </row>
    <row r="310">
      <c r="A310" t="str">
        <v>AutoTable</v>
      </c>
      <c r="D310" t="str">
        <v>15440VI</v>
      </c>
      <c r="E310" t="str">
        <v>0012/CA</v>
      </c>
      <c r="F310">
        <v>44561</v>
      </c>
      <c r="G310" t="str">
        <v>PRO</v>
      </c>
      <c r="H310" t="str">
        <v>Groupe tarifs client</v>
      </c>
      <c r="I310" t="b">
        <v>0</v>
      </c>
      <c r="J310">
        <v>322.06</v>
      </c>
    </row>
    <row r="311">
      <c r="A311" t="str">
        <v>AutoTable</v>
      </c>
      <c r="D311" t="str">
        <v>21714BC</v>
      </c>
      <c r="E311" t="str">
        <v>0200/CA</v>
      </c>
      <c r="F311">
        <v>44561</v>
      </c>
      <c r="G311" t="str">
        <v>PRO</v>
      </c>
      <c r="H311" t="str">
        <v>Groupe tarifs client</v>
      </c>
      <c r="I311" t="b">
        <v>0</v>
      </c>
      <c r="J311">
        <v>687.4</v>
      </c>
    </row>
    <row r="312">
      <c r="A312" t="str">
        <v>AutoTable</v>
      </c>
      <c r="D312" t="str">
        <v>21714OR</v>
      </c>
      <c r="E312" t="str">
        <v>0200/CA</v>
      </c>
      <c r="F312">
        <v>44561</v>
      </c>
      <c r="G312" t="str">
        <v>PRO</v>
      </c>
      <c r="H312" t="str">
        <v>Groupe tarifs client</v>
      </c>
      <c r="I312" t="b">
        <v>0</v>
      </c>
      <c r="J312">
        <v>687.4</v>
      </c>
    </row>
    <row r="313">
      <c r="A313" t="str">
        <v>AutoTable</v>
      </c>
      <c r="D313" t="str">
        <v>28019</v>
      </c>
      <c r="E313" t="str">
        <v>0080/CA</v>
      </c>
      <c r="F313">
        <v>44561</v>
      </c>
      <c r="G313" t="str">
        <v>PRO</v>
      </c>
      <c r="H313" t="str">
        <v>Groupe tarifs client</v>
      </c>
      <c r="I313" t="b">
        <v>0</v>
      </c>
      <c r="J313">
        <v>596.5</v>
      </c>
    </row>
    <row r="314">
      <c r="A314" t="str">
        <v>AutoTable</v>
      </c>
      <c r="D314" t="str">
        <v>28023</v>
      </c>
      <c r="E314" t="str">
        <v>0080/CA</v>
      </c>
      <c r="F314">
        <v>44561</v>
      </c>
      <c r="G314" t="str">
        <v>PRO</v>
      </c>
      <c r="H314" t="str">
        <v>Groupe tarifs client</v>
      </c>
      <c r="I314" t="b">
        <v>0</v>
      </c>
      <c r="J314">
        <v>596.5</v>
      </c>
    </row>
    <row r="315">
      <c r="A315" t="str">
        <v>AutoTable</v>
      </c>
      <c r="D315" t="str">
        <v>28024</v>
      </c>
      <c r="E315" t="str">
        <v>0080/CA</v>
      </c>
      <c r="F315">
        <v>44561</v>
      </c>
      <c r="G315" t="str">
        <v>PRO</v>
      </c>
      <c r="H315" t="str">
        <v>Groupe tarifs client</v>
      </c>
      <c r="I315" t="b">
        <v>0</v>
      </c>
      <c r="J315">
        <v>596.5</v>
      </c>
    </row>
    <row r="316">
      <c r="A316" t="str">
        <v>AutoTable</v>
      </c>
      <c r="D316" t="str">
        <v>30050-01CE</v>
      </c>
      <c r="E316" t="str">
        <v>0012/CA</v>
      </c>
      <c r="F316">
        <v>44561</v>
      </c>
      <c r="G316" t="str">
        <v>PRO</v>
      </c>
      <c r="H316" t="str">
        <v>Groupe tarifs client</v>
      </c>
      <c r="I316" t="b">
        <v>0</v>
      </c>
      <c r="J316">
        <v>332.62</v>
      </c>
    </row>
    <row r="317">
      <c r="A317" t="str">
        <v>AutoTable</v>
      </c>
      <c r="D317" t="str">
        <v>30050-02CE</v>
      </c>
      <c r="E317" t="str">
        <v>0012/CA</v>
      </c>
      <c r="F317">
        <v>44561</v>
      </c>
      <c r="G317" t="str">
        <v>PRO</v>
      </c>
      <c r="H317" t="str">
        <v>Groupe tarifs client</v>
      </c>
      <c r="I317" t="b">
        <v>0</v>
      </c>
      <c r="J317">
        <v>332.62</v>
      </c>
    </row>
    <row r="318">
      <c r="A318" t="str">
        <v>AutoTable</v>
      </c>
      <c r="D318" t="str">
        <v>30050-06CE</v>
      </c>
      <c r="E318" t="str">
        <v>0012/CA</v>
      </c>
      <c r="F318">
        <v>44561</v>
      </c>
      <c r="G318" t="str">
        <v>PRO</v>
      </c>
      <c r="H318" t="str">
        <v>Groupe tarifs client</v>
      </c>
      <c r="I318" t="b">
        <v>0</v>
      </c>
      <c r="J318">
        <v>332.62</v>
      </c>
    </row>
    <row r="319">
      <c r="A319" t="str">
        <v>AutoTable</v>
      </c>
      <c r="D319" t="str">
        <v>30050-08CE</v>
      </c>
      <c r="E319" t="str">
        <v>0012/CA</v>
      </c>
      <c r="F319">
        <v>44561</v>
      </c>
      <c r="G319" t="str">
        <v>PRO</v>
      </c>
      <c r="H319" t="str">
        <v>Groupe tarifs client</v>
      </c>
      <c r="I319" t="b">
        <v>0</v>
      </c>
      <c r="J319">
        <v>332.62</v>
      </c>
    </row>
    <row r="320">
      <c r="A320" t="str">
        <v>AutoTable</v>
      </c>
      <c r="D320" t="str">
        <v>30050-09CE</v>
      </c>
      <c r="E320" t="str">
        <v>0012/CA</v>
      </c>
      <c r="F320">
        <v>44561</v>
      </c>
      <c r="G320" t="str">
        <v>PRO</v>
      </c>
      <c r="H320" t="str">
        <v>Groupe tarifs client</v>
      </c>
      <c r="I320" t="b">
        <v>0</v>
      </c>
      <c r="J320">
        <v>332.62</v>
      </c>
    </row>
    <row r="321">
      <c r="A321" t="str">
        <v>AutoTable</v>
      </c>
      <c r="D321" t="str">
        <v>30050-19CE</v>
      </c>
      <c r="E321" t="str">
        <v>0012/CA</v>
      </c>
      <c r="F321">
        <v>44561</v>
      </c>
      <c r="G321" t="str">
        <v>PRO</v>
      </c>
      <c r="H321" t="str">
        <v>Groupe tarifs client</v>
      </c>
      <c r="I321" t="b">
        <v>0</v>
      </c>
      <c r="J321">
        <v>332.62</v>
      </c>
    </row>
    <row r="322">
      <c r="A322" t="str">
        <v>AutoTable</v>
      </c>
      <c r="D322" t="str">
        <v>30050-26CE</v>
      </c>
      <c r="E322" t="str">
        <v>0012/CA</v>
      </c>
      <c r="F322">
        <v>44561</v>
      </c>
      <c r="G322" t="str">
        <v>PRO</v>
      </c>
      <c r="H322" t="str">
        <v>Groupe tarifs client</v>
      </c>
      <c r="I322" t="b">
        <v>0</v>
      </c>
      <c r="J322">
        <v>332.62</v>
      </c>
    </row>
    <row r="323">
      <c r="A323" t="str">
        <v>AutoTable</v>
      </c>
      <c r="D323" t="str">
        <v>30075-02CE</v>
      </c>
      <c r="E323" t="str">
        <v>0006/CA</v>
      </c>
      <c r="F323">
        <v>44561</v>
      </c>
      <c r="G323" t="str">
        <v>PRO</v>
      </c>
      <c r="H323" t="str">
        <v>Groupe tarifs client</v>
      </c>
      <c r="I323" t="b">
        <v>0</v>
      </c>
      <c r="J323">
        <v>99.48</v>
      </c>
    </row>
    <row r="324">
      <c r="A324" t="str">
        <v>AutoTable</v>
      </c>
      <c r="D324" t="str">
        <v>30075-05CE</v>
      </c>
      <c r="E324" t="str">
        <v>0006/CA</v>
      </c>
      <c r="F324">
        <v>44561</v>
      </c>
      <c r="G324" t="str">
        <v>PRO</v>
      </c>
      <c r="H324" t="str">
        <v>Groupe tarifs client</v>
      </c>
      <c r="I324" t="b">
        <v>0</v>
      </c>
      <c r="J324">
        <v>99.48</v>
      </c>
    </row>
    <row r="325">
      <c r="A325" t="str">
        <v>AutoTable</v>
      </c>
      <c r="D325" t="str">
        <v>30075-06CE</v>
      </c>
      <c r="E325" t="str">
        <v>0006/CA</v>
      </c>
      <c r="F325">
        <v>44561</v>
      </c>
      <c r="G325" t="str">
        <v>PRO</v>
      </c>
      <c r="H325" t="str">
        <v>Groupe tarifs client</v>
      </c>
      <c r="I325" t="b">
        <v>0</v>
      </c>
      <c r="J325">
        <v>99.48</v>
      </c>
    </row>
    <row r="326">
      <c r="A326" t="str">
        <v>AutoTable</v>
      </c>
      <c r="D326" t="str">
        <v>30075-70CE</v>
      </c>
      <c r="E326" t="str">
        <v>0006/CA</v>
      </c>
      <c r="F326">
        <v>44561</v>
      </c>
      <c r="G326" t="str">
        <v>PRO</v>
      </c>
      <c r="H326" t="str">
        <v>Groupe tarifs client</v>
      </c>
      <c r="I326" t="b">
        <v>0</v>
      </c>
      <c r="J326">
        <v>99.48</v>
      </c>
    </row>
    <row r="327">
      <c r="A327" t="str">
        <v>AutoTable</v>
      </c>
      <c r="D327" t="str">
        <v>30210X3</v>
      </c>
      <c r="E327" t="str">
        <v>0036/CA</v>
      </c>
      <c r="F327">
        <v>44561</v>
      </c>
      <c r="G327" t="str">
        <v>PRO</v>
      </c>
      <c r="H327" t="str">
        <v>Groupe tarifs client</v>
      </c>
      <c r="I327" t="b">
        <v>0</v>
      </c>
      <c r="J327">
        <v>115.99</v>
      </c>
    </row>
    <row r="328">
      <c r="A328" t="str">
        <v>AutoTable</v>
      </c>
      <c r="D328" t="str">
        <v>30310X3</v>
      </c>
      <c r="E328" t="str">
        <v>0036/CA</v>
      </c>
      <c r="F328">
        <v>44561</v>
      </c>
      <c r="G328" t="str">
        <v>PRO</v>
      </c>
      <c r="H328" t="str">
        <v>Groupe tarifs client</v>
      </c>
      <c r="I328" t="b">
        <v>0</v>
      </c>
      <c r="J328">
        <v>115.99</v>
      </c>
    </row>
    <row r="329">
      <c r="A329" t="str">
        <v>AutoTable</v>
      </c>
      <c r="D329" t="str">
        <v>30610X3</v>
      </c>
      <c r="E329" t="str">
        <v>0036/CA</v>
      </c>
      <c r="F329">
        <v>44561</v>
      </c>
      <c r="G329" t="str">
        <v>PRO</v>
      </c>
      <c r="H329" t="str">
        <v>Groupe tarifs client</v>
      </c>
      <c r="I329" t="b">
        <v>0</v>
      </c>
      <c r="J329">
        <v>115.99</v>
      </c>
    </row>
    <row r="330">
      <c r="A330" t="str">
        <v>AutoTable</v>
      </c>
      <c r="D330" t="str">
        <v>30810X3</v>
      </c>
      <c r="E330" t="str">
        <v>0036/CA</v>
      </c>
      <c r="F330">
        <v>44561</v>
      </c>
      <c r="G330" t="str">
        <v>PRO</v>
      </c>
      <c r="H330" t="str">
        <v>Groupe tarifs client</v>
      </c>
      <c r="I330" t="b">
        <v>0</v>
      </c>
      <c r="J330">
        <v>115.99</v>
      </c>
    </row>
    <row r="331">
      <c r="A331" t="str">
        <v>AutoTable</v>
      </c>
      <c r="D331" t="str">
        <v>31032-02CE</v>
      </c>
      <c r="E331" t="str">
        <v>0025/CA</v>
      </c>
      <c r="F331">
        <v>44561</v>
      </c>
      <c r="G331" t="str">
        <v>PRO</v>
      </c>
      <c r="H331" t="str">
        <v>Groupe tarifs client</v>
      </c>
      <c r="I331" t="b">
        <v>0</v>
      </c>
      <c r="J331">
        <v>276.24</v>
      </c>
    </row>
    <row r="332">
      <c r="A332" t="str">
        <v>AutoTable</v>
      </c>
      <c r="D332" t="str">
        <v>31032-05CE</v>
      </c>
      <c r="E332" t="str">
        <v>0025/CA</v>
      </c>
      <c r="F332">
        <v>44561</v>
      </c>
      <c r="G332" t="str">
        <v>PRO</v>
      </c>
      <c r="H332" t="str">
        <v>Groupe tarifs client</v>
      </c>
      <c r="I332" t="b">
        <v>0</v>
      </c>
      <c r="J332">
        <v>276.24</v>
      </c>
    </row>
    <row r="333">
      <c r="A333" t="str">
        <v>AutoTable</v>
      </c>
      <c r="D333" t="str">
        <v>31032-06CE</v>
      </c>
      <c r="E333" t="str">
        <v>0025/CA</v>
      </c>
      <c r="F333">
        <v>44561</v>
      </c>
      <c r="G333" t="str">
        <v>PRO</v>
      </c>
      <c r="H333" t="str">
        <v>Groupe tarifs client</v>
      </c>
      <c r="I333" t="b">
        <v>0</v>
      </c>
      <c r="J333">
        <v>276.24</v>
      </c>
    </row>
    <row r="334">
      <c r="A334" t="str">
        <v>AutoTable</v>
      </c>
      <c r="D334" t="str">
        <v>31032-08CE</v>
      </c>
      <c r="E334" t="str">
        <v>0025/CA</v>
      </c>
      <c r="F334">
        <v>44561</v>
      </c>
      <c r="G334" t="str">
        <v>PRO</v>
      </c>
      <c r="H334" t="str">
        <v>Groupe tarifs client</v>
      </c>
      <c r="I334" t="b">
        <v>0</v>
      </c>
      <c r="J334">
        <v>276.24</v>
      </c>
    </row>
    <row r="335">
      <c r="A335" t="str">
        <v>AutoTable</v>
      </c>
      <c r="D335" t="str">
        <v>31032-09CE</v>
      </c>
      <c r="E335" t="str">
        <v>0025/CA</v>
      </c>
      <c r="F335">
        <v>44561</v>
      </c>
      <c r="G335" t="str">
        <v>PRO</v>
      </c>
      <c r="H335" t="str">
        <v>Groupe tarifs client</v>
      </c>
      <c r="I335" t="b">
        <v>0</v>
      </c>
      <c r="J335">
        <v>276.24</v>
      </c>
    </row>
    <row r="336">
      <c r="A336" t="str">
        <v>AutoTable</v>
      </c>
      <c r="D336" t="str">
        <v>31032-10CE</v>
      </c>
      <c r="E336" t="str">
        <v>0025/CA</v>
      </c>
      <c r="F336">
        <v>44561</v>
      </c>
      <c r="G336" t="str">
        <v>PRO</v>
      </c>
      <c r="H336" t="str">
        <v>Groupe tarifs client</v>
      </c>
      <c r="I336" t="b">
        <v>0</v>
      </c>
      <c r="J336">
        <v>276.24</v>
      </c>
    </row>
    <row r="337">
      <c r="A337" t="str">
        <v>AutoTable</v>
      </c>
      <c r="D337" t="str">
        <v>31032-13CE</v>
      </c>
      <c r="E337" t="str">
        <v>0025/CA</v>
      </c>
      <c r="F337">
        <v>44561</v>
      </c>
      <c r="G337" t="str">
        <v>PRO</v>
      </c>
      <c r="H337" t="str">
        <v>Groupe tarifs client</v>
      </c>
      <c r="I337" t="b">
        <v>0</v>
      </c>
      <c r="J337">
        <v>276.25</v>
      </c>
    </row>
    <row r="338">
      <c r="A338" t="str">
        <v>AutoTable</v>
      </c>
      <c r="D338" t="str">
        <v>31032-17CE</v>
      </c>
      <c r="E338" t="str">
        <v>0025/CA</v>
      </c>
      <c r="F338">
        <v>44561</v>
      </c>
      <c r="G338" t="str">
        <v>PRO</v>
      </c>
      <c r="H338" t="str">
        <v>Groupe tarifs client</v>
      </c>
      <c r="I338" t="b">
        <v>0</v>
      </c>
      <c r="J338">
        <v>276.25</v>
      </c>
    </row>
    <row r="339">
      <c r="A339" t="str">
        <v>AutoTable</v>
      </c>
      <c r="D339" t="str">
        <v>31032-18CE</v>
      </c>
      <c r="E339" t="str">
        <v>0025/CA</v>
      </c>
      <c r="F339">
        <v>44561</v>
      </c>
      <c r="G339" t="str">
        <v>PRO</v>
      </c>
      <c r="H339" t="str">
        <v>Groupe tarifs client</v>
      </c>
      <c r="I339" t="b">
        <v>0</v>
      </c>
      <c r="J339">
        <v>276.25</v>
      </c>
    </row>
    <row r="340">
      <c r="A340" t="str">
        <v>AutoTable</v>
      </c>
      <c r="D340" t="str">
        <v>31032-20CE</v>
      </c>
      <c r="E340" t="str">
        <v>0025/CA</v>
      </c>
      <c r="F340">
        <v>44561</v>
      </c>
      <c r="G340" t="str">
        <v>PRO</v>
      </c>
      <c r="H340" t="str">
        <v>Groupe tarifs client</v>
      </c>
      <c r="I340" t="b">
        <v>0</v>
      </c>
      <c r="J340">
        <v>276.24</v>
      </c>
    </row>
    <row r="341">
      <c r="A341" t="str">
        <v>AutoTable</v>
      </c>
      <c r="D341" t="str">
        <v>31032-24CE</v>
      </c>
      <c r="E341" t="str">
        <v>0025/CA</v>
      </c>
      <c r="F341">
        <v>44561</v>
      </c>
      <c r="G341" t="str">
        <v>PRO</v>
      </c>
      <c r="H341" t="str">
        <v>Groupe tarifs client</v>
      </c>
      <c r="I341" t="b">
        <v>0</v>
      </c>
      <c r="J341">
        <v>276.24</v>
      </c>
    </row>
    <row r="342">
      <c r="A342" t="str">
        <v>AutoTable</v>
      </c>
      <c r="D342" t="str">
        <v>31032-27CE</v>
      </c>
      <c r="E342" t="str">
        <v>0025/CA</v>
      </c>
      <c r="F342">
        <v>44561</v>
      </c>
      <c r="G342" t="str">
        <v>PRO</v>
      </c>
      <c r="H342" t="str">
        <v>Groupe tarifs client</v>
      </c>
      <c r="I342" t="b">
        <v>0</v>
      </c>
      <c r="J342">
        <v>276.24</v>
      </c>
    </row>
    <row r="343">
      <c r="A343" t="str">
        <v>AutoTable</v>
      </c>
      <c r="D343" t="str">
        <v>31032-28CE</v>
      </c>
      <c r="E343" t="str">
        <v>0025/CA</v>
      </c>
      <c r="F343">
        <v>44561</v>
      </c>
      <c r="G343" t="str">
        <v>PRO</v>
      </c>
      <c r="H343" t="str">
        <v>Groupe tarifs client</v>
      </c>
      <c r="I343" t="b">
        <v>0</v>
      </c>
      <c r="J343">
        <v>276.24</v>
      </c>
    </row>
    <row r="344">
      <c r="A344" t="str">
        <v>AutoTable</v>
      </c>
      <c r="D344" t="str">
        <v>31520</v>
      </c>
      <c r="E344" t="str">
        <v>0050/CA</v>
      </c>
      <c r="F344">
        <v>44561</v>
      </c>
      <c r="G344" t="str">
        <v>PRO</v>
      </c>
      <c r="H344" t="str">
        <v>Groupe tarifs client</v>
      </c>
      <c r="I344" t="b">
        <v>0</v>
      </c>
      <c r="J344">
        <v>435.53</v>
      </c>
    </row>
    <row r="345">
      <c r="A345" t="str">
        <v>AutoTable</v>
      </c>
      <c r="D345" t="str">
        <v>31710X7</v>
      </c>
      <c r="E345" t="str">
        <v>0036/CA</v>
      </c>
      <c r="F345">
        <v>44561</v>
      </c>
      <c r="G345" t="str">
        <v>PRO</v>
      </c>
      <c r="H345" t="str">
        <v>Groupe tarifs client</v>
      </c>
      <c r="I345" t="b">
        <v>0</v>
      </c>
      <c r="J345">
        <v>257.75</v>
      </c>
    </row>
    <row r="346">
      <c r="A346" t="str">
        <v>AutoTable</v>
      </c>
      <c r="D346" t="str">
        <v>32510X7</v>
      </c>
      <c r="E346" t="str">
        <v>0036/CA</v>
      </c>
      <c r="F346">
        <v>44561</v>
      </c>
      <c r="G346" t="str">
        <v>PRO</v>
      </c>
      <c r="H346" t="str">
        <v>Groupe tarifs client</v>
      </c>
      <c r="I346" t="b">
        <v>0</v>
      </c>
      <c r="J346">
        <v>257.75</v>
      </c>
    </row>
    <row r="347">
      <c r="A347" t="str">
        <v>AutoTable</v>
      </c>
      <c r="D347" t="str">
        <v>32537CE</v>
      </c>
      <c r="E347" t="str">
        <v>0015/CA</v>
      </c>
      <c r="F347">
        <v>44561</v>
      </c>
      <c r="G347" t="str">
        <v>PRO</v>
      </c>
      <c r="H347" t="str">
        <v>Groupe tarifs client</v>
      </c>
      <c r="I347" t="b">
        <v>0</v>
      </c>
      <c r="J347">
        <v>73.8</v>
      </c>
    </row>
    <row r="348">
      <c r="A348" t="str">
        <v>AutoTable</v>
      </c>
      <c r="D348" t="str">
        <v>32610X7</v>
      </c>
      <c r="E348" t="str">
        <v>0036/CA</v>
      </c>
      <c r="F348">
        <v>44561</v>
      </c>
      <c r="G348" t="str">
        <v>PRO</v>
      </c>
      <c r="H348" t="str">
        <v>Groupe tarifs client</v>
      </c>
      <c r="I348" t="b">
        <v>0</v>
      </c>
      <c r="J348">
        <v>257.75</v>
      </c>
    </row>
    <row r="349">
      <c r="A349" t="str">
        <v>AutoTable</v>
      </c>
      <c r="D349" t="str">
        <v>32710X7</v>
      </c>
      <c r="E349" t="str">
        <v>0036/CA</v>
      </c>
      <c r="F349">
        <v>44561</v>
      </c>
      <c r="G349" t="str">
        <v>PRO</v>
      </c>
      <c r="H349" t="str">
        <v>Groupe tarifs client</v>
      </c>
      <c r="I349" t="b">
        <v>0</v>
      </c>
      <c r="J349">
        <v>257.75</v>
      </c>
    </row>
    <row r="350">
      <c r="A350" t="str">
        <v>AutoTable</v>
      </c>
      <c r="D350" t="str">
        <v>33037-01CE</v>
      </c>
      <c r="E350" t="str">
        <v>0015/CA</v>
      </c>
      <c r="F350">
        <v>44561</v>
      </c>
      <c r="G350" t="str">
        <v>PRO</v>
      </c>
      <c r="H350" t="str">
        <v>Groupe tarifs client</v>
      </c>
      <c r="I350" t="b">
        <v>0</v>
      </c>
      <c r="J350">
        <v>223.5</v>
      </c>
    </row>
    <row r="351">
      <c r="A351" t="str">
        <v>AutoTable</v>
      </c>
      <c r="D351" t="str">
        <v>33037-02CE</v>
      </c>
      <c r="E351" t="str">
        <v>0015/CA</v>
      </c>
      <c r="F351">
        <v>44561</v>
      </c>
      <c r="G351" t="str">
        <v>PRO</v>
      </c>
      <c r="H351" t="str">
        <v>Groupe tarifs client</v>
      </c>
      <c r="I351" t="b">
        <v>0</v>
      </c>
      <c r="J351">
        <v>223.5</v>
      </c>
    </row>
    <row r="352">
      <c r="A352" t="str">
        <v>AutoTable</v>
      </c>
      <c r="D352" t="str">
        <v>33037-05CE</v>
      </c>
      <c r="E352" t="str">
        <v>0015/CA</v>
      </c>
      <c r="F352">
        <v>44561</v>
      </c>
      <c r="G352" t="str">
        <v>PRO</v>
      </c>
      <c r="H352" t="str">
        <v>Groupe tarifs client</v>
      </c>
      <c r="I352" t="b">
        <v>0</v>
      </c>
      <c r="J352">
        <v>86.25</v>
      </c>
    </row>
    <row r="353">
      <c r="A353" t="str">
        <v>AutoTable</v>
      </c>
      <c r="D353" t="str">
        <v>33037-06CE</v>
      </c>
      <c r="E353" t="str">
        <v>0015/CA</v>
      </c>
      <c r="F353">
        <v>44561</v>
      </c>
      <c r="G353" t="str">
        <v>PRO</v>
      </c>
      <c r="H353" t="str">
        <v>Groupe tarifs client</v>
      </c>
      <c r="I353" t="b">
        <v>0</v>
      </c>
      <c r="J353">
        <v>223.5</v>
      </c>
    </row>
    <row r="354">
      <c r="A354" t="str">
        <v>AutoTable</v>
      </c>
      <c r="D354" t="str">
        <v>33037-08CE</v>
      </c>
      <c r="E354" t="str">
        <v>0015/CA</v>
      </c>
      <c r="F354">
        <v>44561</v>
      </c>
      <c r="G354" t="str">
        <v>PRO</v>
      </c>
      <c r="H354" t="str">
        <v>Groupe tarifs client</v>
      </c>
      <c r="I354" t="b">
        <v>0</v>
      </c>
      <c r="J354">
        <v>223.5</v>
      </c>
    </row>
    <row r="355">
      <c r="A355" t="str">
        <v>AutoTable</v>
      </c>
      <c r="D355" t="str">
        <v>33037-09CE</v>
      </c>
      <c r="E355" t="str">
        <v>0015/CA</v>
      </c>
      <c r="F355">
        <v>44561</v>
      </c>
      <c r="G355" t="str">
        <v>PRO</v>
      </c>
      <c r="H355" t="str">
        <v>Groupe tarifs client</v>
      </c>
      <c r="I355" t="b">
        <v>0</v>
      </c>
      <c r="J355">
        <v>223.5</v>
      </c>
    </row>
    <row r="356">
      <c r="A356" t="str">
        <v>AutoTable</v>
      </c>
      <c r="D356" t="str">
        <v>33037-10CE</v>
      </c>
      <c r="E356" t="str">
        <v>0015/CA</v>
      </c>
      <c r="F356">
        <v>44561</v>
      </c>
      <c r="G356" t="str">
        <v>PRO</v>
      </c>
      <c r="H356" t="str">
        <v>Groupe tarifs client</v>
      </c>
      <c r="I356" t="b">
        <v>0</v>
      </c>
      <c r="J356">
        <v>86.25</v>
      </c>
    </row>
    <row r="357">
      <c r="A357" t="str">
        <v>AutoTable</v>
      </c>
      <c r="D357" t="str">
        <v>33037-18CE</v>
      </c>
      <c r="E357" t="str">
        <v>0015/CA</v>
      </c>
      <c r="F357">
        <v>44561</v>
      </c>
      <c r="G357" t="str">
        <v>PRO</v>
      </c>
      <c r="H357" t="str">
        <v>Groupe tarifs client</v>
      </c>
      <c r="I357" t="b">
        <v>0</v>
      </c>
      <c r="J357">
        <v>223.5</v>
      </c>
    </row>
    <row r="358">
      <c r="A358" t="str">
        <v>AutoTable</v>
      </c>
      <c r="D358" t="str">
        <v>33037-27CE</v>
      </c>
      <c r="E358" t="str">
        <v>0015/CA</v>
      </c>
      <c r="F358">
        <v>44561</v>
      </c>
      <c r="G358" t="str">
        <v>PRO</v>
      </c>
      <c r="H358" t="str">
        <v>Groupe tarifs client</v>
      </c>
      <c r="I358" t="b">
        <v>0</v>
      </c>
      <c r="J358">
        <v>86.25</v>
      </c>
    </row>
    <row r="359">
      <c r="A359" t="str">
        <v>AutoTable</v>
      </c>
      <c r="D359" t="str">
        <v>33060-42</v>
      </c>
      <c r="E359" t="str">
        <v>0009/CA</v>
      </c>
      <c r="F359">
        <v>44561</v>
      </c>
      <c r="G359" t="str">
        <v>PRO</v>
      </c>
      <c r="H359" t="str">
        <v>Groupe tarifs client</v>
      </c>
      <c r="I359" t="b">
        <v>0</v>
      </c>
      <c r="J359">
        <v>315.08</v>
      </c>
    </row>
    <row r="360">
      <c r="A360" t="str">
        <v>AutoTable</v>
      </c>
      <c r="D360" t="str">
        <v>34050-01CE</v>
      </c>
      <c r="E360" t="str">
        <v>0012/CA</v>
      </c>
      <c r="F360">
        <v>44561</v>
      </c>
      <c r="G360" t="str">
        <v>PRO</v>
      </c>
      <c r="H360" t="str">
        <v>Groupe tarifs client</v>
      </c>
      <c r="I360" t="b">
        <v>0</v>
      </c>
      <c r="J360">
        <v>341.86</v>
      </c>
    </row>
    <row r="361">
      <c r="A361" t="str">
        <v>AutoTable</v>
      </c>
      <c r="D361" t="str">
        <v>34050-12ORROCE</v>
      </c>
      <c r="E361" t="str">
        <v>0012/CA</v>
      </c>
      <c r="F361">
        <v>44561</v>
      </c>
      <c r="G361" t="str">
        <v>PRO</v>
      </c>
      <c r="H361" t="str">
        <v>Groupe tarifs client</v>
      </c>
      <c r="I361" t="b">
        <v>0</v>
      </c>
      <c r="J361">
        <v>341.86</v>
      </c>
    </row>
    <row r="362">
      <c r="A362" t="str">
        <v>AutoTable</v>
      </c>
      <c r="D362" t="str">
        <v>34050-12R/ACE</v>
      </c>
      <c r="E362" t="str">
        <v>0012/CA</v>
      </c>
      <c r="F362">
        <v>44561</v>
      </c>
      <c r="G362" t="str">
        <v>PRO</v>
      </c>
      <c r="H362" t="str">
        <v>Groupe tarifs client</v>
      </c>
      <c r="I362" t="b">
        <v>0</v>
      </c>
      <c r="J362">
        <v>341.86</v>
      </c>
    </row>
    <row r="363">
      <c r="A363" t="str">
        <v>AutoTable</v>
      </c>
      <c r="D363" t="str">
        <v>36337CE</v>
      </c>
      <c r="E363" t="str">
        <v>0015/CA</v>
      </c>
      <c r="F363">
        <v>44561</v>
      </c>
      <c r="G363" t="str">
        <v>PRO</v>
      </c>
      <c r="H363" t="str">
        <v>Groupe tarifs client</v>
      </c>
      <c r="I363" t="b">
        <v>0</v>
      </c>
      <c r="J363">
        <v>266.05</v>
      </c>
    </row>
    <row r="364">
      <c r="A364" t="str">
        <v>AutoTable</v>
      </c>
      <c r="D364" t="str">
        <v>36937CE</v>
      </c>
      <c r="E364" t="str">
        <v>0015/CA</v>
      </c>
      <c r="F364">
        <v>44561</v>
      </c>
      <c r="G364" t="str">
        <v>PRO</v>
      </c>
      <c r="H364" t="str">
        <v>Groupe tarifs client</v>
      </c>
      <c r="I364" t="b">
        <v>0</v>
      </c>
      <c r="J364">
        <v>73.8</v>
      </c>
    </row>
    <row r="365">
      <c r="A365" t="str">
        <v>AutoTable</v>
      </c>
      <c r="D365" t="str">
        <v>38021-01</v>
      </c>
      <c r="E365" t="str">
        <v>0056/CA</v>
      </c>
      <c r="F365">
        <v>44561</v>
      </c>
      <c r="G365" t="str">
        <v>PRO</v>
      </c>
      <c r="H365" t="str">
        <v>Groupe tarifs client</v>
      </c>
      <c r="I365" t="b">
        <v>0</v>
      </c>
      <c r="J365">
        <v>275.7</v>
      </c>
    </row>
    <row r="366">
      <c r="A366" t="str">
        <v>AutoTable</v>
      </c>
      <c r="D366" t="str">
        <v>38021-02</v>
      </c>
      <c r="E366" t="str">
        <v>0056/CA</v>
      </c>
      <c r="F366">
        <v>44561</v>
      </c>
      <c r="G366" t="str">
        <v>PRO</v>
      </c>
      <c r="H366" t="str">
        <v>Groupe tarifs client</v>
      </c>
      <c r="I366" t="b">
        <v>0</v>
      </c>
      <c r="J366">
        <v>275.7</v>
      </c>
    </row>
    <row r="367">
      <c r="A367" t="str">
        <v>AutoTable</v>
      </c>
      <c r="D367" t="str">
        <v>38021-06</v>
      </c>
      <c r="E367" t="str">
        <v>0056/CA</v>
      </c>
      <c r="F367">
        <v>44561</v>
      </c>
      <c r="G367" t="str">
        <v>PRO</v>
      </c>
      <c r="H367" t="str">
        <v>Groupe tarifs client</v>
      </c>
      <c r="I367" t="b">
        <v>0</v>
      </c>
      <c r="J367">
        <v>275.7</v>
      </c>
    </row>
    <row r="368">
      <c r="A368" t="str">
        <v>AutoTable</v>
      </c>
      <c r="D368" t="str">
        <v>38021-08</v>
      </c>
      <c r="E368" t="str">
        <v>0056/CA</v>
      </c>
      <c r="F368">
        <v>44561</v>
      </c>
      <c r="G368" t="str">
        <v>PRO</v>
      </c>
      <c r="H368" t="str">
        <v>Groupe tarifs client</v>
      </c>
      <c r="I368" t="b">
        <v>0</v>
      </c>
      <c r="J368">
        <v>275.7</v>
      </c>
    </row>
    <row r="369">
      <c r="A369" t="str">
        <v>AutoTable</v>
      </c>
      <c r="D369" t="str">
        <v>38021-13</v>
      </c>
      <c r="E369" t="str">
        <v>0056/CA</v>
      </c>
      <c r="F369">
        <v>44561</v>
      </c>
      <c r="G369" t="str">
        <v>PRO</v>
      </c>
      <c r="H369" t="str">
        <v>Groupe tarifs client</v>
      </c>
      <c r="I369" t="b">
        <v>0</v>
      </c>
      <c r="J369">
        <v>275.7</v>
      </c>
    </row>
    <row r="370">
      <c r="A370" t="str">
        <v>AutoTable</v>
      </c>
      <c r="D370" t="str">
        <v>38021-20</v>
      </c>
      <c r="E370" t="str">
        <v>0056/CA</v>
      </c>
      <c r="F370">
        <v>44561</v>
      </c>
      <c r="G370" t="str">
        <v>PRO</v>
      </c>
      <c r="H370" t="str">
        <v>Groupe tarifs client</v>
      </c>
      <c r="I370" t="b">
        <v>0</v>
      </c>
      <c r="J370">
        <v>275.7</v>
      </c>
    </row>
    <row r="371">
      <c r="A371" t="str">
        <v>AutoTable</v>
      </c>
      <c r="D371" t="str">
        <v>38025-17</v>
      </c>
      <c r="E371" t="str">
        <v>0036/CA</v>
      </c>
      <c r="F371">
        <v>44561</v>
      </c>
      <c r="G371" t="str">
        <v>PRO</v>
      </c>
      <c r="H371" t="str">
        <v>Groupe tarifs client</v>
      </c>
      <c r="I371" t="b">
        <v>0</v>
      </c>
      <c r="J371">
        <v>89.64</v>
      </c>
    </row>
    <row r="372">
      <c r="A372" t="str">
        <v>AutoTable</v>
      </c>
      <c r="D372" t="str">
        <v>38030-01</v>
      </c>
      <c r="E372" t="str">
        <v>0025/CA</v>
      </c>
      <c r="F372">
        <v>44561</v>
      </c>
      <c r="G372" t="str">
        <v>PRO</v>
      </c>
      <c r="H372" t="str">
        <v>Groupe tarifs client</v>
      </c>
      <c r="I372" t="b">
        <v>0</v>
      </c>
      <c r="J372">
        <v>276.24</v>
      </c>
    </row>
    <row r="373">
      <c r="A373" t="str">
        <v>AutoTable</v>
      </c>
      <c r="D373" t="str">
        <v>38030-02</v>
      </c>
      <c r="E373" t="str">
        <v>0025/CA</v>
      </c>
      <c r="F373">
        <v>44561</v>
      </c>
      <c r="G373" t="str">
        <v>PRO</v>
      </c>
      <c r="H373" t="str">
        <v>Groupe tarifs client</v>
      </c>
      <c r="I373" t="b">
        <v>0</v>
      </c>
      <c r="J373">
        <v>276.24</v>
      </c>
    </row>
    <row r="374">
      <c r="A374" t="str">
        <v>AutoTable</v>
      </c>
      <c r="D374" t="str">
        <v>38030-05</v>
      </c>
      <c r="E374" t="str">
        <v>0025/CA</v>
      </c>
      <c r="F374">
        <v>44561</v>
      </c>
      <c r="G374" t="str">
        <v>PRO</v>
      </c>
      <c r="H374" t="str">
        <v>Groupe tarifs client</v>
      </c>
      <c r="I374" t="b">
        <v>0</v>
      </c>
      <c r="J374">
        <v>276.24</v>
      </c>
    </row>
    <row r="375">
      <c r="A375" t="str">
        <v>AutoTable</v>
      </c>
      <c r="D375" t="str">
        <v>38030-06</v>
      </c>
      <c r="E375" t="str">
        <v>0025/CA</v>
      </c>
      <c r="F375">
        <v>44561</v>
      </c>
      <c r="G375" t="str">
        <v>PRO</v>
      </c>
      <c r="H375" t="str">
        <v>Groupe tarifs client</v>
      </c>
      <c r="I375" t="b">
        <v>0</v>
      </c>
      <c r="J375">
        <v>276.24</v>
      </c>
    </row>
    <row r="376">
      <c r="A376" t="str">
        <v>AutoTable</v>
      </c>
      <c r="D376" t="str">
        <v>38030-07</v>
      </c>
      <c r="E376" t="str">
        <v>0025/CA</v>
      </c>
      <c r="F376">
        <v>44561</v>
      </c>
      <c r="G376" t="str">
        <v>PRO</v>
      </c>
      <c r="H376" t="str">
        <v>Groupe tarifs client</v>
      </c>
      <c r="I376" t="b">
        <v>0</v>
      </c>
      <c r="J376">
        <v>276.24</v>
      </c>
    </row>
    <row r="377">
      <c r="A377" t="str">
        <v>AutoTable</v>
      </c>
      <c r="D377" t="str">
        <v>38030-08</v>
      </c>
      <c r="E377" t="str">
        <v>0025/CA</v>
      </c>
      <c r="F377">
        <v>44561</v>
      </c>
      <c r="G377" t="str">
        <v>PRO</v>
      </c>
      <c r="H377" t="str">
        <v>Groupe tarifs client</v>
      </c>
      <c r="I377" t="b">
        <v>0</v>
      </c>
      <c r="J377">
        <v>276.24</v>
      </c>
    </row>
    <row r="378">
      <c r="A378" t="str">
        <v>AutoTable</v>
      </c>
      <c r="D378" t="str">
        <v>38030-09</v>
      </c>
      <c r="E378" t="str">
        <v>0025/CA</v>
      </c>
      <c r="F378">
        <v>44561</v>
      </c>
      <c r="G378" t="str">
        <v>PRO</v>
      </c>
      <c r="H378" t="str">
        <v>Groupe tarifs client</v>
      </c>
      <c r="I378" t="b">
        <v>0</v>
      </c>
      <c r="J378">
        <v>276.24</v>
      </c>
    </row>
    <row r="379">
      <c r="A379" t="str">
        <v>AutoTable</v>
      </c>
      <c r="D379" t="str">
        <v>38030-10</v>
      </c>
      <c r="E379" t="str">
        <v>0025/CA</v>
      </c>
      <c r="F379">
        <v>44561</v>
      </c>
      <c r="G379" t="str">
        <v>PRO</v>
      </c>
      <c r="H379" t="str">
        <v>Groupe tarifs client</v>
      </c>
      <c r="I379" t="b">
        <v>0</v>
      </c>
      <c r="J379">
        <v>276.24</v>
      </c>
    </row>
    <row r="380">
      <c r="A380" t="str">
        <v>AutoTable</v>
      </c>
      <c r="D380" t="str">
        <v>38030-16</v>
      </c>
      <c r="E380" t="str">
        <v>0025/CA</v>
      </c>
      <c r="F380">
        <v>44561</v>
      </c>
      <c r="G380" t="str">
        <v>PRO</v>
      </c>
      <c r="H380" t="str">
        <v>Groupe tarifs client</v>
      </c>
      <c r="I380" t="b">
        <v>0</v>
      </c>
      <c r="J380">
        <v>276.24</v>
      </c>
    </row>
    <row r="381">
      <c r="A381" t="str">
        <v>AutoTable</v>
      </c>
      <c r="D381" t="str">
        <v>38030-17</v>
      </c>
      <c r="E381" t="str">
        <v>0025/CA</v>
      </c>
      <c r="F381">
        <v>44561</v>
      </c>
      <c r="G381" t="str">
        <v>PRO</v>
      </c>
      <c r="H381" t="str">
        <v>Groupe tarifs client</v>
      </c>
      <c r="I381" t="b">
        <v>0</v>
      </c>
      <c r="J381">
        <v>276.24</v>
      </c>
    </row>
    <row r="382">
      <c r="A382" t="str">
        <v>AutoTable</v>
      </c>
      <c r="D382" t="str">
        <v>38030-19</v>
      </c>
      <c r="E382" t="str">
        <v>0025/CA</v>
      </c>
      <c r="F382">
        <v>44561</v>
      </c>
      <c r="G382" t="str">
        <v>PRO</v>
      </c>
      <c r="H382" t="str">
        <v>Groupe tarifs client</v>
      </c>
      <c r="I382" t="b">
        <v>0</v>
      </c>
      <c r="J382">
        <v>276.24</v>
      </c>
    </row>
    <row r="383">
      <c r="A383" t="str">
        <v>AutoTable</v>
      </c>
      <c r="D383" t="str">
        <v>38030-20</v>
      </c>
      <c r="E383" t="str">
        <v>0025/CA</v>
      </c>
      <c r="F383">
        <v>44561</v>
      </c>
      <c r="G383" t="str">
        <v>PRO</v>
      </c>
      <c r="H383" t="str">
        <v>Groupe tarifs client</v>
      </c>
      <c r="I383" t="b">
        <v>0</v>
      </c>
      <c r="J383">
        <v>276.24</v>
      </c>
    </row>
    <row r="384">
      <c r="A384" t="str">
        <v>AutoTable</v>
      </c>
      <c r="D384" t="str">
        <v>38030-23</v>
      </c>
      <c r="E384" t="str">
        <v>0025/CA</v>
      </c>
      <c r="F384">
        <v>44561</v>
      </c>
      <c r="G384" t="str">
        <v>PRO</v>
      </c>
      <c r="H384" t="str">
        <v>Groupe tarifs client</v>
      </c>
      <c r="I384" t="b">
        <v>0</v>
      </c>
      <c r="J384">
        <v>276.25</v>
      </c>
    </row>
    <row r="385">
      <c r="A385" t="str">
        <v>AutoTable</v>
      </c>
      <c r="D385" t="str">
        <v>38031-04</v>
      </c>
      <c r="E385" t="str">
        <v>0025/CA</v>
      </c>
      <c r="F385">
        <v>44561</v>
      </c>
      <c r="G385" t="str">
        <v>PRO</v>
      </c>
      <c r="H385" t="str">
        <v>Groupe tarifs client</v>
      </c>
      <c r="I385" t="b">
        <v>0</v>
      </c>
      <c r="J385">
        <v>102</v>
      </c>
    </row>
    <row r="386">
      <c r="A386" t="str">
        <v>AutoTable</v>
      </c>
      <c r="D386" t="str">
        <v>38031-05</v>
      </c>
      <c r="E386" t="str">
        <v>0025/CA</v>
      </c>
      <c r="F386">
        <v>44561</v>
      </c>
      <c r="G386" t="str">
        <v>PRO</v>
      </c>
      <c r="H386" t="str">
        <v>Groupe tarifs client</v>
      </c>
      <c r="I386" t="b">
        <v>0</v>
      </c>
      <c r="J386">
        <v>102</v>
      </c>
    </row>
    <row r="387">
      <c r="A387" t="str">
        <v>AutoTable</v>
      </c>
      <c r="D387" t="str">
        <v>38031-17</v>
      </c>
      <c r="E387" t="str">
        <v>0025/CA</v>
      </c>
      <c r="F387">
        <v>44561</v>
      </c>
      <c r="G387" t="str">
        <v>PRO</v>
      </c>
      <c r="H387" t="str">
        <v>Groupe tarifs client</v>
      </c>
      <c r="I387" t="b">
        <v>0</v>
      </c>
      <c r="J387">
        <v>102</v>
      </c>
    </row>
    <row r="388">
      <c r="A388" t="str">
        <v>AutoTable</v>
      </c>
      <c r="D388" t="str">
        <v>38049-07</v>
      </c>
      <c r="E388" t="str">
        <v>0012/CA</v>
      </c>
      <c r="F388">
        <v>44561</v>
      </c>
      <c r="G388" t="str">
        <v>PRO</v>
      </c>
      <c r="H388" t="str">
        <v>Groupe tarifs client</v>
      </c>
      <c r="I388" t="b">
        <v>0</v>
      </c>
      <c r="J388">
        <v>69</v>
      </c>
    </row>
    <row r="389">
      <c r="A389" t="str">
        <v>AutoTable</v>
      </c>
      <c r="D389" t="str">
        <v>38049-09</v>
      </c>
      <c r="E389" t="str">
        <v>0012/CA</v>
      </c>
      <c r="F389">
        <v>44561</v>
      </c>
      <c r="G389" t="str">
        <v>PRO</v>
      </c>
      <c r="H389" t="str">
        <v>Groupe tarifs client</v>
      </c>
      <c r="I389" t="b">
        <v>0</v>
      </c>
      <c r="J389">
        <v>286.37</v>
      </c>
    </row>
    <row r="390">
      <c r="A390" t="str">
        <v>AutoTable</v>
      </c>
      <c r="D390" t="str">
        <v>38049-10</v>
      </c>
      <c r="E390" t="str">
        <v>0012/CA</v>
      </c>
      <c r="F390">
        <v>44561</v>
      </c>
      <c r="G390" t="str">
        <v>PRO</v>
      </c>
      <c r="H390" t="str">
        <v>Groupe tarifs client</v>
      </c>
      <c r="I390" t="b">
        <v>0</v>
      </c>
      <c r="J390">
        <v>82.8</v>
      </c>
    </row>
    <row r="391">
      <c r="A391" t="str">
        <v>AutoTable</v>
      </c>
      <c r="D391" t="str">
        <v>38049-42</v>
      </c>
      <c r="E391" t="str">
        <v>0012/CA</v>
      </c>
      <c r="F391">
        <v>44561</v>
      </c>
      <c r="G391" t="str">
        <v>PRO</v>
      </c>
      <c r="H391" t="str">
        <v>Groupe tarifs client</v>
      </c>
      <c r="I391" t="b">
        <v>0</v>
      </c>
      <c r="J391">
        <v>286.37</v>
      </c>
    </row>
    <row r="392">
      <c r="A392" t="str">
        <v>AutoTable</v>
      </c>
      <c r="D392" t="str">
        <v>38049-52</v>
      </c>
      <c r="E392" t="str">
        <v>0012/CA</v>
      </c>
      <c r="F392">
        <v>44561</v>
      </c>
      <c r="G392" t="str">
        <v>PRO</v>
      </c>
      <c r="H392" t="str">
        <v>Groupe tarifs client</v>
      </c>
      <c r="I392" t="b">
        <v>0</v>
      </c>
      <c r="J392">
        <v>286.37</v>
      </c>
    </row>
    <row r="393">
      <c r="A393" t="str">
        <v>AutoTable</v>
      </c>
      <c r="D393" t="str">
        <v>38049-56</v>
      </c>
      <c r="E393" t="str">
        <v>0012/CA</v>
      </c>
      <c r="F393">
        <v>44561</v>
      </c>
      <c r="G393" t="str">
        <v>PRO</v>
      </c>
      <c r="H393" t="str">
        <v>Groupe tarifs client</v>
      </c>
      <c r="I393" t="b">
        <v>0</v>
      </c>
      <c r="J393">
        <v>286.37</v>
      </c>
    </row>
    <row r="394">
      <c r="A394" t="str">
        <v>AutoTable</v>
      </c>
      <c r="D394" t="str">
        <v>38049-59</v>
      </c>
      <c r="E394" t="str">
        <v>0012/CA</v>
      </c>
      <c r="F394">
        <v>44561</v>
      </c>
      <c r="G394" t="str">
        <v>PRO</v>
      </c>
      <c r="H394" t="str">
        <v>Groupe tarifs client</v>
      </c>
      <c r="I394" t="b">
        <v>0</v>
      </c>
      <c r="J394">
        <v>286.37</v>
      </c>
    </row>
    <row r="395">
      <c r="A395" t="str">
        <v>AutoTable</v>
      </c>
      <c r="D395" t="str">
        <v>400-9B</v>
      </c>
      <c r="E395" t="str">
        <v>0060/CA</v>
      </c>
      <c r="F395">
        <v>44561</v>
      </c>
      <c r="G395" t="str">
        <v>PRO</v>
      </c>
      <c r="H395" t="str">
        <v>Groupe tarifs client</v>
      </c>
      <c r="I395" t="b">
        <v>0</v>
      </c>
      <c r="J395">
        <v>203.4</v>
      </c>
    </row>
    <row r="396">
      <c r="A396" t="str">
        <v>AutoTable</v>
      </c>
      <c r="D396" t="str">
        <v>400-9BC</v>
      </c>
      <c r="E396" t="str">
        <v>0060/CA</v>
      </c>
      <c r="F396">
        <v>44561</v>
      </c>
      <c r="G396" t="str">
        <v>PRO</v>
      </c>
      <c r="H396" t="str">
        <v>Groupe tarifs client</v>
      </c>
      <c r="I396" t="b">
        <v>0</v>
      </c>
      <c r="J396">
        <v>203.4</v>
      </c>
    </row>
    <row r="397">
      <c r="A397" t="str">
        <v>AutoTable</v>
      </c>
      <c r="D397" t="str">
        <v>400-9FO</v>
      </c>
      <c r="E397" t="str">
        <v>0060/CA</v>
      </c>
      <c r="F397">
        <v>44561</v>
      </c>
      <c r="G397" t="str">
        <v>PRO</v>
      </c>
      <c r="H397" t="str">
        <v>Groupe tarifs client</v>
      </c>
      <c r="I397" t="b">
        <v>0</v>
      </c>
      <c r="J397">
        <v>203.4</v>
      </c>
    </row>
    <row r="398">
      <c r="A398" t="str">
        <v>AutoTable</v>
      </c>
      <c r="D398" t="str">
        <v>400-9FR</v>
      </c>
      <c r="E398" t="str">
        <v>0060/CA</v>
      </c>
      <c r="F398">
        <v>44561</v>
      </c>
      <c r="G398" t="str">
        <v>PRO</v>
      </c>
      <c r="H398" t="str">
        <v>Groupe tarifs client</v>
      </c>
      <c r="I398" t="b">
        <v>0</v>
      </c>
      <c r="J398">
        <v>203.4</v>
      </c>
    </row>
    <row r="399">
      <c r="A399" t="str">
        <v>AutoTable</v>
      </c>
      <c r="D399" t="str">
        <v>400-9J</v>
      </c>
      <c r="E399" t="str">
        <v>0060/CA</v>
      </c>
      <c r="F399">
        <v>44561</v>
      </c>
      <c r="G399" t="str">
        <v>PRO</v>
      </c>
      <c r="H399" t="str">
        <v>Groupe tarifs client</v>
      </c>
      <c r="I399" t="b">
        <v>0</v>
      </c>
      <c r="J399">
        <v>203.4</v>
      </c>
    </row>
    <row r="400">
      <c r="A400" t="str">
        <v>AutoTable</v>
      </c>
      <c r="D400" t="str">
        <v>400-9M</v>
      </c>
      <c r="E400" t="str">
        <v>0060/CA</v>
      </c>
      <c r="F400">
        <v>44561</v>
      </c>
      <c r="G400" t="str">
        <v>PRO</v>
      </c>
      <c r="H400" t="str">
        <v>Groupe tarifs client</v>
      </c>
      <c r="I400" t="b">
        <v>0</v>
      </c>
      <c r="J400">
        <v>203.4</v>
      </c>
    </row>
    <row r="401">
      <c r="A401" t="str">
        <v>AutoTable</v>
      </c>
      <c r="D401" t="str">
        <v>400-9R</v>
      </c>
      <c r="E401" t="str">
        <v>0060/CA</v>
      </c>
      <c r="F401">
        <v>44561</v>
      </c>
      <c r="G401" t="str">
        <v>PRO</v>
      </c>
      <c r="H401" t="str">
        <v>Groupe tarifs client</v>
      </c>
      <c r="I401" t="b">
        <v>0</v>
      </c>
      <c r="J401">
        <v>203.4</v>
      </c>
    </row>
    <row r="402">
      <c r="A402" t="str">
        <v>AutoTable</v>
      </c>
      <c r="D402" t="str">
        <v>401066</v>
      </c>
      <c r="E402" t="str">
        <v>0012/CA</v>
      </c>
      <c r="F402">
        <v>44561</v>
      </c>
      <c r="G402" t="str">
        <v>PRO</v>
      </c>
      <c r="H402" t="str">
        <v>Groupe tarifs client</v>
      </c>
      <c r="I402" t="b">
        <v>0</v>
      </c>
      <c r="J402">
        <v>80.96</v>
      </c>
    </row>
    <row r="403">
      <c r="A403" t="str">
        <v>AutoTable</v>
      </c>
      <c r="D403" t="str">
        <v>401079</v>
      </c>
      <c r="E403" t="str">
        <v>0012/CA</v>
      </c>
      <c r="F403">
        <v>44561</v>
      </c>
      <c r="G403" t="str">
        <v>PRO</v>
      </c>
      <c r="H403" t="str">
        <v>Groupe tarifs client</v>
      </c>
      <c r="I403" t="b">
        <v>0</v>
      </c>
      <c r="J403">
        <v>80.96</v>
      </c>
    </row>
    <row r="404">
      <c r="A404" t="str">
        <v>AutoTable</v>
      </c>
      <c r="D404" t="str">
        <v>401927</v>
      </c>
      <c r="E404" t="str">
        <v>0012/CA</v>
      </c>
      <c r="F404">
        <v>44561</v>
      </c>
      <c r="G404" t="str">
        <v>PRO</v>
      </c>
      <c r="H404" t="str">
        <v>Groupe tarifs client</v>
      </c>
      <c r="I404" t="b">
        <v>0</v>
      </c>
      <c r="J404">
        <v>88.18</v>
      </c>
    </row>
    <row r="405">
      <c r="A405" t="str">
        <v>AutoTable</v>
      </c>
      <c r="D405" t="str">
        <v>401942</v>
      </c>
      <c r="E405" t="str">
        <v>0012/CA</v>
      </c>
      <c r="F405">
        <v>44561</v>
      </c>
      <c r="G405" t="str">
        <v>PRO</v>
      </c>
      <c r="H405" t="str">
        <v>Groupe tarifs client</v>
      </c>
      <c r="I405" t="b">
        <v>0</v>
      </c>
      <c r="J405">
        <v>39.9</v>
      </c>
    </row>
    <row r="406">
      <c r="A406" t="str">
        <v>AutoTable</v>
      </c>
      <c r="D406" t="str">
        <v>401958</v>
      </c>
      <c r="E406" t="str">
        <v>0012/CA</v>
      </c>
      <c r="F406">
        <v>44561</v>
      </c>
      <c r="G406" t="str">
        <v>PRO</v>
      </c>
      <c r="H406" t="str">
        <v>Groupe tarifs client</v>
      </c>
      <c r="I406" t="b">
        <v>0</v>
      </c>
      <c r="J406">
        <v>88.18</v>
      </c>
    </row>
    <row r="407">
      <c r="A407" t="str">
        <v>AutoTable</v>
      </c>
      <c r="D407" t="str">
        <v>402549</v>
      </c>
      <c r="E407" t="str">
        <v>0006/CA</v>
      </c>
      <c r="F407">
        <v>44561</v>
      </c>
      <c r="G407" t="str">
        <v>PRO</v>
      </c>
      <c r="H407" t="str">
        <v>Groupe tarifs client</v>
      </c>
      <c r="I407" t="b">
        <v>0</v>
      </c>
      <c r="J407">
        <v>64.5</v>
      </c>
    </row>
    <row r="408">
      <c r="A408" t="str">
        <v>AutoTable</v>
      </c>
      <c r="D408" t="str">
        <v>403043</v>
      </c>
      <c r="E408" t="str">
        <v>0004/CA</v>
      </c>
      <c r="F408">
        <v>44561</v>
      </c>
      <c r="G408" t="str">
        <v>PRO</v>
      </c>
      <c r="H408" t="str">
        <v>Groupe tarifs client</v>
      </c>
      <c r="I408" t="b">
        <v>0</v>
      </c>
      <c r="J408">
        <v>101.2</v>
      </c>
    </row>
    <row r="409">
      <c r="A409" t="str">
        <v>AutoTable</v>
      </c>
      <c r="D409" t="str">
        <v>403048</v>
      </c>
      <c r="E409" t="str">
        <v>0004/CA</v>
      </c>
      <c r="F409">
        <v>44561</v>
      </c>
      <c r="G409" t="str">
        <v>PRO</v>
      </c>
      <c r="H409" t="str">
        <v>Groupe tarifs client</v>
      </c>
      <c r="I409" t="b">
        <v>0</v>
      </c>
      <c r="J409">
        <v>101.2</v>
      </c>
    </row>
    <row r="410">
      <c r="A410" t="str">
        <v>AutoTable</v>
      </c>
      <c r="D410" t="str">
        <v>403624</v>
      </c>
      <c r="E410" t="str">
        <v>0002/CA</v>
      </c>
      <c r="F410">
        <v>44561</v>
      </c>
      <c r="G410" t="str">
        <v>PRO</v>
      </c>
      <c r="H410" t="str">
        <v>Groupe tarifs client</v>
      </c>
      <c r="I410" t="b">
        <v>0</v>
      </c>
      <c r="J410">
        <v>69.87</v>
      </c>
    </row>
    <row r="411">
      <c r="A411" t="str">
        <v>AutoTable</v>
      </c>
      <c r="D411" t="str">
        <v>404979</v>
      </c>
      <c r="E411" t="str">
        <v>0002/CA</v>
      </c>
      <c r="F411">
        <v>44561</v>
      </c>
      <c r="G411" t="str">
        <v>PRO</v>
      </c>
      <c r="H411" t="str">
        <v>Groupe tarifs client</v>
      </c>
      <c r="I411" t="b">
        <v>0</v>
      </c>
      <c r="J411">
        <v>106.02</v>
      </c>
    </row>
    <row r="412">
      <c r="A412" t="str">
        <v>AutoTable</v>
      </c>
      <c r="D412" t="str">
        <v>405008</v>
      </c>
      <c r="E412" t="str">
        <v>0002/CA</v>
      </c>
      <c r="F412">
        <v>44561</v>
      </c>
      <c r="G412" t="str">
        <v>PRO</v>
      </c>
      <c r="H412" t="str">
        <v>Groupe tarifs client</v>
      </c>
      <c r="I412" t="b">
        <v>0</v>
      </c>
      <c r="J412">
        <v>108.42</v>
      </c>
    </row>
    <row r="413">
      <c r="A413" t="str">
        <v>AutoTable</v>
      </c>
      <c r="D413" t="str">
        <v>405072</v>
      </c>
      <c r="E413" t="str">
        <v>0002/CA</v>
      </c>
      <c r="F413">
        <v>44561</v>
      </c>
      <c r="G413" t="str">
        <v>PRO</v>
      </c>
      <c r="H413" t="str">
        <v>Groupe tarifs client</v>
      </c>
      <c r="I413" t="b">
        <v>0</v>
      </c>
      <c r="J413">
        <v>113.24</v>
      </c>
    </row>
    <row r="414">
      <c r="A414" t="str">
        <v>AutoTable</v>
      </c>
      <c r="D414" t="str">
        <v>40916A</v>
      </c>
      <c r="E414" t="str">
        <v>0170/CA</v>
      </c>
      <c r="F414">
        <v>44561</v>
      </c>
      <c r="G414" t="str">
        <v>PRO</v>
      </c>
      <c r="H414" t="str">
        <v>Groupe tarifs client</v>
      </c>
      <c r="I414" t="b">
        <v>0</v>
      </c>
      <c r="J414">
        <v>1064.76</v>
      </c>
    </row>
    <row r="415">
      <c r="A415" t="str">
        <v>AutoTable</v>
      </c>
      <c r="D415" t="str">
        <v>410017</v>
      </c>
      <c r="E415" t="str">
        <v>0001/CA</v>
      </c>
      <c r="F415">
        <v>44561</v>
      </c>
      <c r="G415" t="str">
        <v>PRO</v>
      </c>
      <c r="H415" t="str">
        <v>Groupe tarifs client</v>
      </c>
      <c r="I415" t="b">
        <v>0</v>
      </c>
      <c r="J415">
        <v>111.4</v>
      </c>
    </row>
    <row r="416">
      <c r="A416" t="str">
        <v>AutoTable</v>
      </c>
      <c r="D416" t="str">
        <v>410019</v>
      </c>
      <c r="E416" t="str">
        <v>0001/CA</v>
      </c>
      <c r="F416">
        <v>44561</v>
      </c>
      <c r="G416" t="str">
        <v>PRO</v>
      </c>
      <c r="H416" t="str">
        <v>Groupe tarifs client</v>
      </c>
      <c r="I416" t="b">
        <v>0</v>
      </c>
      <c r="J416">
        <v>111.4</v>
      </c>
    </row>
    <row r="417">
      <c r="A417" t="str">
        <v>AutoTable</v>
      </c>
      <c r="D417" t="str">
        <v>410036</v>
      </c>
      <c r="E417" t="str">
        <v>0001/CA</v>
      </c>
      <c r="F417">
        <v>44561</v>
      </c>
      <c r="G417" t="str">
        <v>PRO</v>
      </c>
      <c r="H417" t="str">
        <v>Groupe tarifs client</v>
      </c>
      <c r="I417" t="b">
        <v>0</v>
      </c>
      <c r="J417">
        <v>117.8</v>
      </c>
    </row>
    <row r="418">
      <c r="A418" t="str">
        <v>AutoTable</v>
      </c>
      <c r="D418" t="str">
        <v>410038</v>
      </c>
      <c r="E418" t="str">
        <v>0002/CA</v>
      </c>
      <c r="F418">
        <v>44561</v>
      </c>
      <c r="G418" t="str">
        <v>PRO</v>
      </c>
      <c r="H418" t="str">
        <v>Groupe tarifs client</v>
      </c>
      <c r="I418" t="b">
        <v>0</v>
      </c>
      <c r="J418">
        <v>77.1</v>
      </c>
    </row>
    <row r="419">
      <c r="A419" t="str">
        <v>AutoTable</v>
      </c>
      <c r="D419" t="str">
        <v>410071</v>
      </c>
      <c r="E419" t="str">
        <v>0001/CA</v>
      </c>
      <c r="F419">
        <v>44561</v>
      </c>
      <c r="G419" t="str">
        <v>PRO</v>
      </c>
      <c r="H419" t="str">
        <v>Groupe tarifs client</v>
      </c>
      <c r="I419" t="b">
        <v>0</v>
      </c>
      <c r="J419">
        <v>111.6</v>
      </c>
    </row>
    <row r="420">
      <c r="A420" t="str">
        <v>AutoTable</v>
      </c>
      <c r="D420" t="str">
        <v>410080</v>
      </c>
      <c r="E420" t="str">
        <v>0001/CA</v>
      </c>
      <c r="F420">
        <v>44561</v>
      </c>
      <c r="G420" t="str">
        <v>PRO</v>
      </c>
      <c r="H420" t="str">
        <v>Groupe tarifs client</v>
      </c>
      <c r="I420" t="b">
        <v>0</v>
      </c>
      <c r="J420">
        <v>114.7</v>
      </c>
    </row>
    <row r="421">
      <c r="A421" t="str">
        <v>AutoTable</v>
      </c>
      <c r="D421" t="str">
        <v>410081</v>
      </c>
      <c r="E421" t="str">
        <v>0002/CA</v>
      </c>
      <c r="F421">
        <v>44561</v>
      </c>
      <c r="G421" t="str">
        <v>PRO</v>
      </c>
      <c r="H421" t="str">
        <v>Groupe tarifs client</v>
      </c>
      <c r="I421" t="b">
        <v>0</v>
      </c>
      <c r="J421">
        <v>75.9</v>
      </c>
    </row>
    <row r="422">
      <c r="A422" t="str">
        <v>AutoTable</v>
      </c>
      <c r="D422" t="str">
        <v>415008</v>
      </c>
      <c r="E422" t="str">
        <v>0001/CA</v>
      </c>
      <c r="F422">
        <v>44561</v>
      </c>
      <c r="G422" t="str">
        <v>PRO</v>
      </c>
      <c r="H422" t="str">
        <v>Groupe tarifs client</v>
      </c>
      <c r="I422" t="b">
        <v>0</v>
      </c>
      <c r="J422">
        <v>165.23</v>
      </c>
    </row>
    <row r="423">
      <c r="A423" t="str">
        <v>AutoTable</v>
      </c>
      <c r="D423" t="str">
        <v>41605</v>
      </c>
      <c r="E423" t="str">
        <v>0290/CA</v>
      </c>
      <c r="F423">
        <v>44561</v>
      </c>
      <c r="G423" t="str">
        <v>PRO</v>
      </c>
      <c r="H423" t="str">
        <v>Groupe tarifs client</v>
      </c>
      <c r="I423" t="b">
        <v>0</v>
      </c>
      <c r="J423">
        <v>651</v>
      </c>
    </row>
    <row r="424">
      <c r="A424" t="str">
        <v>AutoTable</v>
      </c>
      <c r="D424" t="str">
        <v>41930</v>
      </c>
      <c r="E424" t="str">
        <v>0030/CA</v>
      </c>
      <c r="F424">
        <v>44561</v>
      </c>
      <c r="G424" t="str">
        <v>PRO</v>
      </c>
      <c r="H424" t="str">
        <v>Groupe tarifs client</v>
      </c>
      <c r="I424" t="b">
        <v>0</v>
      </c>
      <c r="J424">
        <v>497.27</v>
      </c>
    </row>
    <row r="425">
      <c r="A425" t="str">
        <v>AutoTable</v>
      </c>
      <c r="D425" t="str">
        <v>41950</v>
      </c>
      <c r="E425" t="str">
        <v>0013/CA</v>
      </c>
      <c r="F425">
        <v>44561</v>
      </c>
      <c r="G425" t="str">
        <v>PRO</v>
      </c>
      <c r="H425" t="str">
        <v>Groupe tarifs client</v>
      </c>
      <c r="I425" t="b">
        <v>0</v>
      </c>
      <c r="J425">
        <v>388.61</v>
      </c>
    </row>
    <row r="426">
      <c r="A426" t="str">
        <v>AutoTable</v>
      </c>
      <c r="D426" t="str">
        <v>43350LRB</v>
      </c>
      <c r="E426" t="str">
        <v>0016/CA</v>
      </c>
      <c r="F426">
        <v>44561</v>
      </c>
      <c r="G426" t="str">
        <v>PRO</v>
      </c>
      <c r="H426" t="str">
        <v>Groupe tarifs client</v>
      </c>
      <c r="I426" t="b">
        <v>0</v>
      </c>
      <c r="J426">
        <v>576.91</v>
      </c>
    </row>
    <row r="427">
      <c r="A427" t="str">
        <v>AutoTable</v>
      </c>
      <c r="D427" t="str">
        <v>43430M</v>
      </c>
      <c r="E427" t="str">
        <v>0036/CA</v>
      </c>
      <c r="F427">
        <v>44561</v>
      </c>
      <c r="G427" t="str">
        <v>PRO</v>
      </c>
      <c r="H427" t="str">
        <v>Groupe tarifs client</v>
      </c>
      <c r="I427" t="b">
        <v>0</v>
      </c>
      <c r="J427">
        <v>565.8</v>
      </c>
    </row>
    <row r="428">
      <c r="A428" t="str">
        <v>AutoTable</v>
      </c>
      <c r="D428" t="str">
        <v>43430R</v>
      </c>
      <c r="E428" t="str">
        <v>0036/CA</v>
      </c>
      <c r="F428">
        <v>44561</v>
      </c>
      <c r="G428" t="str">
        <v>PRO</v>
      </c>
      <c r="H428" t="str">
        <v>Groupe tarifs client</v>
      </c>
      <c r="I428" t="b">
        <v>0</v>
      </c>
      <c r="J428">
        <v>565.8</v>
      </c>
    </row>
    <row r="429">
      <c r="A429" t="str">
        <v>AutoTable</v>
      </c>
      <c r="D429" t="str">
        <v>43430SO</v>
      </c>
      <c r="E429" t="str">
        <v>0036/CA</v>
      </c>
      <c r="F429">
        <v>44561</v>
      </c>
      <c r="G429" t="str">
        <v>PRO</v>
      </c>
      <c r="H429" t="str">
        <v>Groupe tarifs client</v>
      </c>
      <c r="I429" t="b">
        <v>0</v>
      </c>
      <c r="J429">
        <v>565.8</v>
      </c>
    </row>
    <row r="430">
      <c r="A430" t="str">
        <v>AutoTable</v>
      </c>
      <c r="D430" t="str">
        <v>43430VI</v>
      </c>
      <c r="E430" t="str">
        <v>0036/CA</v>
      </c>
      <c r="F430">
        <v>44561</v>
      </c>
      <c r="G430" t="str">
        <v>PRO</v>
      </c>
      <c r="H430" t="str">
        <v>Groupe tarifs client</v>
      </c>
      <c r="I430" t="b">
        <v>0</v>
      </c>
      <c r="J430">
        <v>565.8</v>
      </c>
    </row>
    <row r="431">
      <c r="A431" t="str">
        <v>AutoTable</v>
      </c>
      <c r="D431" t="str">
        <v>43550BK</v>
      </c>
      <c r="E431" t="str">
        <v>0016/CA</v>
      </c>
      <c r="F431">
        <v>44561</v>
      </c>
      <c r="G431" t="str">
        <v>PRO</v>
      </c>
      <c r="H431" t="str">
        <v>Groupe tarifs client</v>
      </c>
      <c r="I431" t="b">
        <v>0</v>
      </c>
      <c r="J431">
        <v>576.91</v>
      </c>
    </row>
    <row r="432">
      <c r="A432" t="str">
        <v>AutoTable</v>
      </c>
      <c r="D432" t="str">
        <v>43550M</v>
      </c>
      <c r="E432" t="str">
        <v>0016/CA</v>
      </c>
      <c r="F432">
        <v>44561</v>
      </c>
      <c r="G432" t="str">
        <v>PRO</v>
      </c>
      <c r="H432" t="str">
        <v>Groupe tarifs client</v>
      </c>
      <c r="I432" t="b">
        <v>0</v>
      </c>
      <c r="J432">
        <v>576.91</v>
      </c>
    </row>
    <row r="433">
      <c r="A433" t="str">
        <v>AutoTable</v>
      </c>
      <c r="D433" t="str">
        <v>43550PA</v>
      </c>
      <c r="E433" t="str">
        <v>0016/CA</v>
      </c>
      <c r="F433">
        <v>44561</v>
      </c>
      <c r="G433" t="str">
        <v>PRO</v>
      </c>
      <c r="H433" t="str">
        <v>Groupe tarifs client</v>
      </c>
      <c r="I433" t="b">
        <v>0</v>
      </c>
      <c r="J433">
        <v>576.91</v>
      </c>
    </row>
    <row r="434">
      <c r="A434" t="str">
        <v>AutoTable</v>
      </c>
      <c r="D434" t="str">
        <v>43550R</v>
      </c>
      <c r="E434" t="str">
        <v>0016/CA</v>
      </c>
      <c r="F434">
        <v>44561</v>
      </c>
      <c r="G434" t="str">
        <v>PRO</v>
      </c>
      <c r="H434" t="str">
        <v>Groupe tarifs client</v>
      </c>
      <c r="I434" t="b">
        <v>0</v>
      </c>
      <c r="J434">
        <v>576.91</v>
      </c>
    </row>
    <row r="435">
      <c r="A435" t="str">
        <v>AutoTable</v>
      </c>
      <c r="D435" t="str">
        <v>43730CI</v>
      </c>
      <c r="E435" t="str">
        <v>0120/CA</v>
      </c>
      <c r="F435">
        <v>44561</v>
      </c>
      <c r="G435" t="str">
        <v>PRO</v>
      </c>
      <c r="H435" t="str">
        <v>Groupe tarifs client</v>
      </c>
      <c r="I435" t="b">
        <v>0</v>
      </c>
      <c r="J435">
        <v>256.8</v>
      </c>
    </row>
    <row r="436">
      <c r="A436" t="str">
        <v>AutoTable</v>
      </c>
      <c r="D436" t="str">
        <v>43730O</v>
      </c>
      <c r="E436" t="str">
        <v>0120/CA</v>
      </c>
      <c r="F436">
        <v>44561</v>
      </c>
      <c r="G436" t="str">
        <v>PRO</v>
      </c>
      <c r="H436" t="str">
        <v>Groupe tarifs client</v>
      </c>
      <c r="I436" t="b">
        <v>0</v>
      </c>
      <c r="J436">
        <v>256.8</v>
      </c>
    </row>
    <row r="437">
      <c r="A437" t="str">
        <v>AutoTable</v>
      </c>
      <c r="D437" t="str">
        <v>43750S</v>
      </c>
      <c r="E437" t="str">
        <v>0016/CA</v>
      </c>
      <c r="F437">
        <v>44561</v>
      </c>
      <c r="G437" t="str">
        <v>PRO</v>
      </c>
      <c r="H437" t="str">
        <v>Groupe tarifs client</v>
      </c>
      <c r="I437" t="b">
        <v>0</v>
      </c>
      <c r="J437">
        <v>570.45</v>
      </c>
    </row>
    <row r="438">
      <c r="A438" t="str">
        <v>AutoTable</v>
      </c>
      <c r="D438" t="str">
        <v>43750SO</v>
      </c>
      <c r="E438" t="str">
        <v>0060/CA</v>
      </c>
      <c r="F438">
        <v>44561</v>
      </c>
      <c r="G438" t="str">
        <v>PRO</v>
      </c>
      <c r="H438" t="str">
        <v>Groupe tarifs client</v>
      </c>
      <c r="I438" t="b">
        <v>0</v>
      </c>
      <c r="J438">
        <v>214.8</v>
      </c>
    </row>
    <row r="439">
      <c r="A439" t="str">
        <v>AutoTable</v>
      </c>
      <c r="D439" t="str">
        <v>43750W</v>
      </c>
      <c r="E439" t="str">
        <v>0016/CA</v>
      </c>
      <c r="F439">
        <v>44561</v>
      </c>
      <c r="G439" t="str">
        <v>PRO</v>
      </c>
      <c r="H439" t="str">
        <v>Groupe tarifs client</v>
      </c>
      <c r="I439" t="b">
        <v>0</v>
      </c>
      <c r="J439">
        <v>557.4</v>
      </c>
    </row>
    <row r="440">
      <c r="A440" t="str">
        <v>AutoTable</v>
      </c>
      <c r="D440" t="str">
        <v>43845CB-PL</v>
      </c>
      <c r="E440" t="str">
        <v>0058/CA</v>
      </c>
      <c r="F440">
        <v>44561</v>
      </c>
      <c r="G440" t="str">
        <v>PRO</v>
      </c>
      <c r="H440" t="str">
        <v>Groupe tarifs client</v>
      </c>
      <c r="I440" t="b">
        <v>0</v>
      </c>
      <c r="J440">
        <v>236.64</v>
      </c>
    </row>
    <row r="441">
      <c r="A441" t="str">
        <v>AutoTable</v>
      </c>
      <c r="D441" t="str">
        <v>43845CB-TB</v>
      </c>
      <c r="E441" t="str">
        <v>0058/CA</v>
      </c>
      <c r="F441">
        <v>44561</v>
      </c>
      <c r="G441" t="str">
        <v>PRO</v>
      </c>
      <c r="H441" t="str">
        <v>Groupe tarifs client</v>
      </c>
      <c r="I441" t="b">
        <v>0</v>
      </c>
      <c r="J441">
        <v>236.64</v>
      </c>
    </row>
    <row r="442">
      <c r="A442" t="str">
        <v>AutoTable</v>
      </c>
      <c r="D442" t="str">
        <v>43930BC</v>
      </c>
      <c r="E442" t="str">
        <v>0120/CA</v>
      </c>
      <c r="F442">
        <v>44561</v>
      </c>
      <c r="G442" t="str">
        <v>PRO</v>
      </c>
      <c r="H442" t="str">
        <v>Groupe tarifs client</v>
      </c>
      <c r="I442" t="b">
        <v>0</v>
      </c>
      <c r="J442">
        <v>256.8</v>
      </c>
    </row>
    <row r="443">
      <c r="A443" t="str">
        <v>AutoTable</v>
      </c>
      <c r="D443" t="str">
        <v>43930R</v>
      </c>
      <c r="E443" t="str">
        <v>0120/CA</v>
      </c>
      <c r="F443">
        <v>44561</v>
      </c>
      <c r="G443" t="str">
        <v>PRO</v>
      </c>
      <c r="H443" t="str">
        <v>Groupe tarifs client</v>
      </c>
      <c r="I443" t="b">
        <v>0</v>
      </c>
      <c r="J443">
        <v>256.8</v>
      </c>
    </row>
    <row r="444">
      <c r="A444" t="str">
        <v>AutoTable</v>
      </c>
      <c r="D444" t="str">
        <v>43930VE</v>
      </c>
      <c r="E444" t="str">
        <v>0120/CA</v>
      </c>
      <c r="F444">
        <v>44561</v>
      </c>
      <c r="G444" t="str">
        <v>PRO</v>
      </c>
      <c r="H444" t="str">
        <v>Groupe tarifs client</v>
      </c>
      <c r="I444" t="b">
        <v>0</v>
      </c>
      <c r="J444">
        <v>256.8</v>
      </c>
    </row>
    <row r="445">
      <c r="A445" t="str">
        <v>AutoTable</v>
      </c>
      <c r="D445" t="str">
        <v>440308</v>
      </c>
      <c r="E445" t="str">
        <v>0060/CA</v>
      </c>
      <c r="F445">
        <v>44561</v>
      </c>
      <c r="G445" t="str">
        <v>PRO</v>
      </c>
      <c r="H445" t="str">
        <v>Groupe tarifs client</v>
      </c>
      <c r="I445" t="b">
        <v>0</v>
      </c>
      <c r="J445">
        <v>518.03</v>
      </c>
    </row>
    <row r="446">
      <c r="A446" t="str">
        <v>AutoTable</v>
      </c>
      <c r="D446" t="str">
        <v>44030J</v>
      </c>
      <c r="E446" t="str">
        <v>0030/CA</v>
      </c>
      <c r="F446">
        <v>44561</v>
      </c>
      <c r="G446" t="str">
        <v>PRO</v>
      </c>
      <c r="H446" t="str">
        <v>Groupe tarifs client</v>
      </c>
      <c r="I446" t="b">
        <v>0</v>
      </c>
      <c r="J446">
        <v>172.5</v>
      </c>
    </row>
    <row r="447">
      <c r="A447" t="str">
        <v>AutoTable</v>
      </c>
      <c r="D447" t="str">
        <v>440381</v>
      </c>
      <c r="E447" t="str">
        <v>0060/CA</v>
      </c>
      <c r="F447">
        <v>44561</v>
      </c>
      <c r="G447" t="str">
        <v>PRO</v>
      </c>
      <c r="H447" t="str">
        <v>Groupe tarifs client</v>
      </c>
      <c r="I447" t="b">
        <v>0</v>
      </c>
      <c r="J447">
        <v>542.13</v>
      </c>
    </row>
    <row r="448">
      <c r="A448" t="str">
        <v>AutoTable</v>
      </c>
      <c r="D448" t="str">
        <v>440389</v>
      </c>
      <c r="E448" t="str">
        <v>0060/CA</v>
      </c>
      <c r="F448">
        <v>44561</v>
      </c>
      <c r="G448" t="str">
        <v>PRO</v>
      </c>
      <c r="H448" t="str">
        <v>Groupe tarifs client</v>
      </c>
      <c r="I448" t="b">
        <v>0</v>
      </c>
      <c r="J448">
        <v>542.13</v>
      </c>
    </row>
    <row r="449">
      <c r="A449" t="str">
        <v>AutoTable</v>
      </c>
      <c r="D449" t="str">
        <v>44550</v>
      </c>
      <c r="E449" t="str">
        <v>0013/CA</v>
      </c>
      <c r="F449">
        <v>44561</v>
      </c>
      <c r="G449" t="str">
        <v>PRO</v>
      </c>
      <c r="H449" t="str">
        <v>Groupe tarifs client</v>
      </c>
      <c r="I449" t="b">
        <v>0</v>
      </c>
      <c r="J449">
        <v>594.42</v>
      </c>
    </row>
    <row r="450">
      <c r="A450" t="str">
        <v>AutoTable</v>
      </c>
      <c r="D450" t="str">
        <v>44750</v>
      </c>
      <c r="E450" t="str">
        <v>0013/CA</v>
      </c>
      <c r="F450">
        <v>44561</v>
      </c>
      <c r="G450" t="str">
        <v>PRO</v>
      </c>
      <c r="H450" t="str">
        <v>Groupe tarifs client</v>
      </c>
      <c r="I450" t="b">
        <v>0</v>
      </c>
      <c r="J450">
        <v>269.75</v>
      </c>
    </row>
    <row r="451">
      <c r="A451" t="str">
        <v>AutoTable</v>
      </c>
      <c r="D451" t="str">
        <v>44950</v>
      </c>
      <c r="E451" t="str">
        <v>0013/CA</v>
      </c>
      <c r="F451">
        <v>44561</v>
      </c>
      <c r="G451" t="str">
        <v>PRO</v>
      </c>
      <c r="H451" t="str">
        <v>Groupe tarifs client</v>
      </c>
      <c r="I451" t="b">
        <v>0</v>
      </c>
      <c r="J451">
        <v>526.63</v>
      </c>
    </row>
    <row r="452">
      <c r="A452" t="str">
        <v>AutoTable</v>
      </c>
      <c r="D452" t="str">
        <v>48130</v>
      </c>
      <c r="E452" t="str">
        <v>0030/CA</v>
      </c>
      <c r="F452">
        <v>44561</v>
      </c>
      <c r="G452" t="str">
        <v>PRO</v>
      </c>
      <c r="H452" t="str">
        <v>Groupe tarifs client</v>
      </c>
      <c r="I452" t="b">
        <v>0</v>
      </c>
      <c r="J452">
        <v>793.8</v>
      </c>
    </row>
    <row r="453">
      <c r="A453" t="str">
        <v>AutoTable</v>
      </c>
      <c r="D453" t="str">
        <v>48131</v>
      </c>
      <c r="E453" t="str">
        <v>0030/CA</v>
      </c>
      <c r="F453">
        <v>44561</v>
      </c>
      <c r="G453" t="str">
        <v>PRO</v>
      </c>
      <c r="H453" t="str">
        <v>Groupe tarifs client</v>
      </c>
      <c r="I453" t="b">
        <v>0</v>
      </c>
      <c r="J453">
        <v>563.61</v>
      </c>
    </row>
    <row r="454">
      <c r="A454" t="str">
        <v>AutoTable</v>
      </c>
      <c r="D454" t="str">
        <v>570</v>
      </c>
      <c r="E454" t="str">
        <v>0030/CA</v>
      </c>
      <c r="F454">
        <v>44561</v>
      </c>
      <c r="G454" t="str">
        <v>PRO</v>
      </c>
      <c r="H454" t="str">
        <v>Groupe tarifs client</v>
      </c>
      <c r="I454" t="b">
        <v>0</v>
      </c>
      <c r="J454">
        <v>363.3</v>
      </c>
    </row>
    <row r="455">
      <c r="A455" t="str">
        <v>AutoTable</v>
      </c>
      <c r="D455" t="str">
        <v>575</v>
      </c>
      <c r="E455" t="str">
        <v>0030/CA</v>
      </c>
      <c r="F455">
        <v>44561</v>
      </c>
      <c r="G455" t="str">
        <v>PRO</v>
      </c>
      <c r="H455" t="str">
        <v>Groupe tarifs client</v>
      </c>
      <c r="I455" t="b">
        <v>0</v>
      </c>
      <c r="J455">
        <v>363.3</v>
      </c>
    </row>
    <row r="456">
      <c r="A456" t="str">
        <v>AutoTable</v>
      </c>
      <c r="D456" t="str">
        <v>61110-CB</v>
      </c>
      <c r="E456" t="str">
        <v>0017/CA</v>
      </c>
      <c r="F456">
        <v>44561</v>
      </c>
      <c r="G456" t="str">
        <v>PRO</v>
      </c>
      <c r="H456" t="str">
        <v>Groupe tarifs client</v>
      </c>
      <c r="I456" t="b">
        <v>0</v>
      </c>
      <c r="J456">
        <v>126.14</v>
      </c>
    </row>
    <row r="457">
      <c r="A457" t="str">
        <v>AutoTable</v>
      </c>
      <c r="D457" t="str">
        <v>61310R</v>
      </c>
      <c r="E457" t="str">
        <v>0025/CA</v>
      </c>
      <c r="F457">
        <v>44561</v>
      </c>
      <c r="G457" t="str">
        <v>PRO</v>
      </c>
      <c r="H457" t="str">
        <v>Groupe tarifs client</v>
      </c>
      <c r="I457" t="b">
        <v>0</v>
      </c>
      <c r="J457">
        <v>185.5</v>
      </c>
    </row>
    <row r="458">
      <c r="A458" t="str">
        <v>AutoTable</v>
      </c>
      <c r="D458" t="str">
        <v>61310VE</v>
      </c>
      <c r="E458" t="str">
        <v>0025/CA</v>
      </c>
      <c r="F458">
        <v>44561</v>
      </c>
      <c r="G458" t="str">
        <v>PRO</v>
      </c>
      <c r="H458" t="str">
        <v>Groupe tarifs client</v>
      </c>
      <c r="I458" t="b">
        <v>0</v>
      </c>
      <c r="J458">
        <v>185.5</v>
      </c>
    </row>
    <row r="459">
      <c r="A459" t="str">
        <v>AutoTable</v>
      </c>
      <c r="D459" t="str">
        <v>62050</v>
      </c>
      <c r="E459" t="str">
        <v>0120/CA</v>
      </c>
      <c r="F459">
        <v>44561</v>
      </c>
      <c r="G459" t="str">
        <v>PRO</v>
      </c>
      <c r="H459" t="str">
        <v>Groupe tarifs client</v>
      </c>
      <c r="I459" t="b">
        <v>0</v>
      </c>
      <c r="J459">
        <v>710.4</v>
      </c>
    </row>
    <row r="460">
      <c r="A460" t="str">
        <v>AutoTable</v>
      </c>
      <c r="D460" t="str">
        <v>62075</v>
      </c>
      <c r="E460" t="str">
        <v>0038/CA</v>
      </c>
      <c r="F460">
        <v>44561</v>
      </c>
      <c r="G460" t="str">
        <v>PRO</v>
      </c>
      <c r="H460" t="str">
        <v>Groupe tarifs client</v>
      </c>
      <c r="I460" t="b">
        <v>0</v>
      </c>
      <c r="J460">
        <v>353.4</v>
      </c>
    </row>
    <row r="461">
      <c r="A461" t="str">
        <v>AutoTable</v>
      </c>
      <c r="D461" t="str">
        <v>64710</v>
      </c>
      <c r="E461" t="str">
        <v>0015/CA</v>
      </c>
      <c r="F461">
        <v>44561</v>
      </c>
      <c r="G461" t="str">
        <v>PRO</v>
      </c>
      <c r="H461" t="str">
        <v>Groupe tarifs client</v>
      </c>
      <c r="I461" t="b">
        <v>0</v>
      </c>
      <c r="J461">
        <v>680.85</v>
      </c>
    </row>
    <row r="462">
      <c r="A462" t="str">
        <v>AutoTable</v>
      </c>
      <c r="D462" t="str">
        <v>64712</v>
      </c>
      <c r="E462" t="str">
        <v>0012/CA</v>
      </c>
      <c r="F462">
        <v>44561</v>
      </c>
      <c r="G462" t="str">
        <v>PRO</v>
      </c>
      <c r="H462" t="str">
        <v>Groupe tarifs client</v>
      </c>
      <c r="I462" t="b">
        <v>0</v>
      </c>
      <c r="J462">
        <v>108.98</v>
      </c>
    </row>
    <row r="463">
      <c r="A463" t="str">
        <v>AutoTable</v>
      </c>
      <c r="D463" t="str">
        <v>64715</v>
      </c>
      <c r="E463" t="str">
        <v>0007/CA</v>
      </c>
      <c r="F463">
        <v>44561</v>
      </c>
      <c r="G463" t="str">
        <v>PRO</v>
      </c>
      <c r="H463" t="str">
        <v>Groupe tarifs client</v>
      </c>
      <c r="I463" t="b">
        <v>0</v>
      </c>
      <c r="J463">
        <v>461.3</v>
      </c>
    </row>
    <row r="464">
      <c r="A464" t="str">
        <v>AutoTable</v>
      </c>
      <c r="D464" t="str">
        <v>64750</v>
      </c>
      <c r="E464" t="str">
        <v>0120/CA</v>
      </c>
      <c r="F464">
        <v>44561</v>
      </c>
      <c r="G464" t="str">
        <v>PRO</v>
      </c>
      <c r="H464" t="str">
        <v>Groupe tarifs client</v>
      </c>
      <c r="I464" t="b">
        <v>0</v>
      </c>
      <c r="J464">
        <v>928.8</v>
      </c>
    </row>
    <row r="465">
      <c r="A465" t="str">
        <v>AutoTable</v>
      </c>
      <c r="D465" t="str">
        <v>64775</v>
      </c>
      <c r="E465" t="str">
        <v>0038/CA</v>
      </c>
      <c r="F465">
        <v>44561</v>
      </c>
      <c r="G465" t="str">
        <v>PRO</v>
      </c>
      <c r="H465" t="str">
        <v>Groupe tarifs client</v>
      </c>
      <c r="I465" t="b">
        <v>0</v>
      </c>
      <c r="J465">
        <v>528.2</v>
      </c>
    </row>
    <row r="466">
      <c r="A466" t="str">
        <v>AutoTable</v>
      </c>
      <c r="D466" t="str">
        <v>64910</v>
      </c>
      <c r="E466" t="str">
        <v>0015/CA</v>
      </c>
      <c r="F466">
        <v>44561</v>
      </c>
      <c r="G466" t="str">
        <v>PRO</v>
      </c>
      <c r="H466" t="str">
        <v>Groupe tarifs client</v>
      </c>
      <c r="I466" t="b">
        <v>0</v>
      </c>
      <c r="J466">
        <v>680.85</v>
      </c>
    </row>
    <row r="467">
      <c r="A467" t="str">
        <v>AutoTable</v>
      </c>
      <c r="D467" t="str">
        <v>64975</v>
      </c>
      <c r="E467" t="str">
        <v>0038/CA</v>
      </c>
      <c r="F467">
        <v>44561</v>
      </c>
      <c r="G467" t="str">
        <v>PRO</v>
      </c>
      <c r="H467" t="str">
        <v>Groupe tarifs client</v>
      </c>
      <c r="I467" t="b">
        <v>0</v>
      </c>
      <c r="J467">
        <v>505.02</v>
      </c>
    </row>
    <row r="468">
      <c r="A468" t="str">
        <v>AutoTable</v>
      </c>
      <c r="D468" t="str">
        <v>65110</v>
      </c>
      <c r="E468" t="str">
        <v>0015/CA</v>
      </c>
      <c r="F468">
        <v>44561</v>
      </c>
      <c r="G468" t="str">
        <v>PRO</v>
      </c>
      <c r="H468" t="str">
        <v>Groupe tarifs client</v>
      </c>
      <c r="I468" t="b">
        <v>0</v>
      </c>
      <c r="J468">
        <v>680.85</v>
      </c>
    </row>
    <row r="469">
      <c r="A469" t="str">
        <v>AutoTable</v>
      </c>
      <c r="D469" t="str">
        <v>65115</v>
      </c>
      <c r="E469" t="str">
        <v>0006/CA</v>
      </c>
      <c r="F469">
        <v>44561</v>
      </c>
      <c r="G469" t="str">
        <v>PRO</v>
      </c>
      <c r="H469" t="str">
        <v>Groupe tarifs client</v>
      </c>
      <c r="I469" t="b">
        <v>0</v>
      </c>
      <c r="J469">
        <v>395.4</v>
      </c>
    </row>
    <row r="470">
      <c r="A470" t="str">
        <v>AutoTable</v>
      </c>
      <c r="D470" t="str">
        <v>65150</v>
      </c>
      <c r="E470" t="str">
        <v>0120/CA</v>
      </c>
      <c r="F470">
        <v>44561</v>
      </c>
      <c r="G470" t="str">
        <v>PRO</v>
      </c>
      <c r="H470" t="str">
        <v>Groupe tarifs client</v>
      </c>
      <c r="I470" t="b">
        <v>0</v>
      </c>
      <c r="J470">
        <v>1068</v>
      </c>
    </row>
    <row r="471">
      <c r="A471" t="str">
        <v>AutoTable</v>
      </c>
      <c r="D471" t="str">
        <v>65175</v>
      </c>
      <c r="E471" t="str">
        <v>0038/CA</v>
      </c>
      <c r="F471">
        <v>44561</v>
      </c>
      <c r="G471" t="str">
        <v>PRO</v>
      </c>
      <c r="H471" t="str">
        <v>Groupe tarifs client</v>
      </c>
      <c r="I471" t="b">
        <v>0</v>
      </c>
      <c r="J471">
        <v>528.2</v>
      </c>
    </row>
    <row r="472">
      <c r="A472" t="str">
        <v>AutoTable</v>
      </c>
      <c r="D472" t="str">
        <v>68110</v>
      </c>
      <c r="E472" t="str">
        <v>0030/CA</v>
      </c>
      <c r="F472">
        <v>44561</v>
      </c>
      <c r="G472" t="str">
        <v>PRO</v>
      </c>
      <c r="H472" t="str">
        <v>Groupe tarifs client</v>
      </c>
      <c r="I472" t="b">
        <v>0</v>
      </c>
      <c r="J472">
        <v>605.01</v>
      </c>
    </row>
    <row r="473">
      <c r="A473" t="str">
        <v>AutoTable</v>
      </c>
      <c r="D473" t="str">
        <v>68151</v>
      </c>
      <c r="E473" t="str">
        <v>0145/CA</v>
      </c>
      <c r="F473">
        <v>44561</v>
      </c>
      <c r="G473" t="str">
        <v>PRO</v>
      </c>
      <c r="H473" t="str">
        <v>Groupe tarifs client</v>
      </c>
      <c r="I473" t="b">
        <v>0</v>
      </c>
      <c r="J473">
        <v>858.4</v>
      </c>
    </row>
    <row r="474">
      <c r="A474" t="str">
        <v>AutoTable</v>
      </c>
      <c r="D474" t="str">
        <v>68175</v>
      </c>
      <c r="E474" t="str">
        <v>0065/CA</v>
      </c>
      <c r="F474">
        <v>44561</v>
      </c>
      <c r="G474" t="str">
        <v>PRO</v>
      </c>
      <c r="H474" t="str">
        <v>Groupe tarifs client</v>
      </c>
      <c r="I474" t="b">
        <v>0</v>
      </c>
      <c r="J474">
        <v>863.85</v>
      </c>
    </row>
    <row r="475">
      <c r="A475" t="str">
        <v>AutoTable</v>
      </c>
      <c r="D475" t="str">
        <v>703300A</v>
      </c>
      <c r="E475" t="str">
        <v>0060/CA</v>
      </c>
      <c r="F475">
        <v>44561</v>
      </c>
      <c r="G475" t="str">
        <v>PRO</v>
      </c>
      <c r="H475" t="str">
        <v>Groupe tarifs client</v>
      </c>
      <c r="I475" t="b">
        <v>0</v>
      </c>
      <c r="J475">
        <v>214.2</v>
      </c>
    </row>
    <row r="476">
      <c r="A476" t="str">
        <v>AutoTable</v>
      </c>
      <c r="D476" t="str">
        <v>703400A</v>
      </c>
      <c r="E476" t="str">
        <v>0036/CA</v>
      </c>
      <c r="F476">
        <v>44561</v>
      </c>
      <c r="G476" t="str">
        <v>PRO</v>
      </c>
      <c r="H476" t="str">
        <v>Groupe tarifs client</v>
      </c>
      <c r="I476" t="b">
        <v>0</v>
      </c>
      <c r="J476">
        <v>257.16</v>
      </c>
    </row>
    <row r="477">
      <c r="A477" t="str">
        <v>AutoTable</v>
      </c>
      <c r="D477" t="str">
        <v>703500A</v>
      </c>
      <c r="E477" t="str">
        <v>0024/CA</v>
      </c>
      <c r="F477">
        <v>44561</v>
      </c>
      <c r="G477" t="str">
        <v>PRO</v>
      </c>
      <c r="H477" t="str">
        <v>Groupe tarifs client</v>
      </c>
      <c r="I477" t="b">
        <v>0</v>
      </c>
      <c r="J477">
        <v>302.61</v>
      </c>
    </row>
    <row r="478">
      <c r="A478" t="str">
        <v>AutoTable</v>
      </c>
      <c r="D478" t="str">
        <v>703508</v>
      </c>
      <c r="E478" t="str">
        <v>0024/CA</v>
      </c>
      <c r="F478">
        <v>44561</v>
      </c>
      <c r="G478" t="str">
        <v>PRO</v>
      </c>
      <c r="H478" t="str">
        <v>Groupe tarifs client</v>
      </c>
      <c r="I478" t="b">
        <v>0</v>
      </c>
      <c r="J478">
        <v>301.28</v>
      </c>
    </row>
    <row r="479">
      <c r="A479" t="str">
        <v>AutoTable</v>
      </c>
      <c r="D479" t="str">
        <v>703600A</v>
      </c>
      <c r="E479" t="str">
        <v>0009/CA</v>
      </c>
      <c r="F479">
        <v>44561</v>
      </c>
      <c r="G479" t="str">
        <v>PRO</v>
      </c>
      <c r="H479" t="str">
        <v>Groupe tarifs client</v>
      </c>
      <c r="I479" t="b">
        <v>0</v>
      </c>
      <c r="J479">
        <v>198.8</v>
      </c>
    </row>
    <row r="480">
      <c r="A480" t="str">
        <v>AutoTable</v>
      </c>
      <c r="D480" t="str">
        <v>703608</v>
      </c>
      <c r="E480" t="str">
        <v>0010/CA</v>
      </c>
      <c r="F480">
        <v>44561</v>
      </c>
      <c r="G480" t="str">
        <v>PRO</v>
      </c>
      <c r="H480" t="str">
        <v>Groupe tarifs client</v>
      </c>
      <c r="I480" t="b">
        <v>0</v>
      </c>
      <c r="J480">
        <v>290</v>
      </c>
    </row>
    <row r="481">
      <c r="A481" t="str">
        <v>AutoTable</v>
      </c>
      <c r="D481" t="str">
        <v>704504</v>
      </c>
      <c r="E481" t="str">
        <v>0024/CA</v>
      </c>
      <c r="F481">
        <v>44561</v>
      </c>
      <c r="G481" t="str">
        <v>PRO</v>
      </c>
      <c r="H481" t="str">
        <v>Groupe tarifs client</v>
      </c>
      <c r="I481" t="b">
        <v>0</v>
      </c>
      <c r="J481">
        <v>118.08</v>
      </c>
    </row>
    <row r="482">
      <c r="A482" t="str">
        <v>AutoTable</v>
      </c>
      <c r="D482" t="str">
        <v>704505</v>
      </c>
      <c r="E482" t="str">
        <v>0024/CA</v>
      </c>
      <c r="F482">
        <v>44561</v>
      </c>
      <c r="G482" t="str">
        <v>PRO</v>
      </c>
      <c r="H482" t="str">
        <v>Groupe tarifs client</v>
      </c>
      <c r="I482" t="b">
        <v>0</v>
      </c>
      <c r="J482">
        <v>118.08</v>
      </c>
    </row>
    <row r="483">
      <c r="A483" t="str">
        <v>AutoTable</v>
      </c>
      <c r="D483" t="str">
        <v>704550</v>
      </c>
      <c r="E483" t="str">
        <v>0024/CA</v>
      </c>
      <c r="F483">
        <v>44561</v>
      </c>
      <c r="G483" t="str">
        <v>PRO</v>
      </c>
      <c r="H483" t="str">
        <v>Groupe tarifs client</v>
      </c>
      <c r="I483" t="b">
        <v>0</v>
      </c>
      <c r="J483">
        <v>118.08</v>
      </c>
    </row>
    <row r="484">
      <c r="A484" t="str">
        <v>AutoTable</v>
      </c>
      <c r="D484" t="str">
        <v>704586</v>
      </c>
      <c r="E484" t="str">
        <v>0024/CA</v>
      </c>
      <c r="F484">
        <v>44561</v>
      </c>
      <c r="G484" t="str">
        <v>PRO</v>
      </c>
      <c r="H484" t="str">
        <v>Groupe tarifs client</v>
      </c>
      <c r="I484" t="b">
        <v>0</v>
      </c>
      <c r="J484">
        <v>308.93</v>
      </c>
    </row>
    <row r="485">
      <c r="A485" t="str">
        <v>AutoTable</v>
      </c>
      <c r="D485" t="str">
        <v>704602</v>
      </c>
      <c r="E485" t="str">
        <v>0010/CA</v>
      </c>
      <c r="F485">
        <v>44561</v>
      </c>
      <c r="G485" t="str">
        <v>PRO</v>
      </c>
      <c r="H485" t="str">
        <v>Groupe tarifs client</v>
      </c>
      <c r="I485" t="b">
        <v>0</v>
      </c>
      <c r="J485">
        <v>107.5</v>
      </c>
    </row>
    <row r="486">
      <c r="A486" t="str">
        <v>AutoTable</v>
      </c>
      <c r="D486" t="str">
        <v>704606</v>
      </c>
      <c r="E486" t="str">
        <v>0010/CA</v>
      </c>
      <c r="F486">
        <v>44561</v>
      </c>
      <c r="G486" t="str">
        <v>PRO</v>
      </c>
      <c r="H486" t="str">
        <v>Groupe tarifs client</v>
      </c>
      <c r="I486" t="b">
        <v>0</v>
      </c>
      <c r="J486">
        <v>107.5</v>
      </c>
    </row>
    <row r="487">
      <c r="A487" t="str">
        <v>AutoTable</v>
      </c>
      <c r="D487" t="str">
        <v>704609</v>
      </c>
      <c r="E487" t="str">
        <v>0010/CA</v>
      </c>
      <c r="F487">
        <v>44561</v>
      </c>
      <c r="G487" t="str">
        <v>PRO</v>
      </c>
      <c r="H487" t="str">
        <v>Groupe tarifs client</v>
      </c>
      <c r="I487" t="b">
        <v>0</v>
      </c>
      <c r="J487">
        <v>107.5</v>
      </c>
    </row>
    <row r="488">
      <c r="A488" t="str">
        <v>AutoTable</v>
      </c>
      <c r="D488" t="str">
        <v>704622</v>
      </c>
      <c r="E488" t="str">
        <v>0010/CA</v>
      </c>
      <c r="F488">
        <v>44561</v>
      </c>
      <c r="G488" t="str">
        <v>PRO</v>
      </c>
      <c r="H488" t="str">
        <v>Groupe tarifs client</v>
      </c>
      <c r="I488" t="b">
        <v>0</v>
      </c>
      <c r="J488">
        <v>107.5</v>
      </c>
    </row>
    <row r="489">
      <c r="A489" t="str">
        <v>AutoTable</v>
      </c>
      <c r="D489" t="str">
        <v>704676</v>
      </c>
      <c r="E489" t="str">
        <v>0010/CA</v>
      </c>
      <c r="F489">
        <v>44561</v>
      </c>
      <c r="G489" t="str">
        <v>PRO</v>
      </c>
      <c r="H489" t="str">
        <v>Groupe tarifs client</v>
      </c>
      <c r="I489" t="b">
        <v>0</v>
      </c>
      <c r="J489">
        <v>107.5</v>
      </c>
    </row>
    <row r="490">
      <c r="A490" t="str">
        <v>AutoTable</v>
      </c>
      <c r="D490" t="str">
        <v>704696</v>
      </c>
      <c r="E490" t="str">
        <v>0010/CA</v>
      </c>
      <c r="F490">
        <v>44561</v>
      </c>
      <c r="G490" t="str">
        <v>PRO</v>
      </c>
      <c r="H490" t="str">
        <v>Groupe tarifs client</v>
      </c>
      <c r="I490" t="b">
        <v>0</v>
      </c>
      <c r="J490">
        <v>299.7</v>
      </c>
    </row>
    <row r="491">
      <c r="A491" t="str">
        <v>AutoTable</v>
      </c>
      <c r="D491" t="str">
        <v>71510-18CE</v>
      </c>
      <c r="E491" t="str">
        <v>0030/CA</v>
      </c>
      <c r="F491">
        <v>44561</v>
      </c>
      <c r="G491" t="str">
        <v>PRO</v>
      </c>
      <c r="H491" t="str">
        <v>Groupe tarifs client</v>
      </c>
      <c r="I491" t="b">
        <v>0</v>
      </c>
      <c r="J491">
        <v>394.18</v>
      </c>
    </row>
    <row r="492">
      <c r="A492" t="str">
        <v>AutoTable</v>
      </c>
      <c r="D492" t="str">
        <v>71510-20CE</v>
      </c>
      <c r="E492" t="str">
        <v>0030/CA</v>
      </c>
      <c r="F492">
        <v>44561</v>
      </c>
      <c r="G492" t="str">
        <v>PRO</v>
      </c>
      <c r="H492" t="str">
        <v>Groupe tarifs client</v>
      </c>
      <c r="I492" t="b">
        <v>0</v>
      </c>
      <c r="J492">
        <v>394.18</v>
      </c>
    </row>
    <row r="493">
      <c r="A493" t="str">
        <v>AutoTable</v>
      </c>
      <c r="D493" t="str">
        <v>71510-26CE</v>
      </c>
      <c r="E493" t="str">
        <v>0030/CA</v>
      </c>
      <c r="F493">
        <v>44561</v>
      </c>
      <c r="G493" t="str">
        <v>PRO</v>
      </c>
      <c r="H493" t="str">
        <v>Groupe tarifs client</v>
      </c>
      <c r="I493" t="b">
        <v>0</v>
      </c>
      <c r="J493">
        <v>97.5</v>
      </c>
    </row>
    <row r="494">
      <c r="A494" t="str">
        <v>AutoTable</v>
      </c>
      <c r="D494" t="str">
        <v>71510-28CE</v>
      </c>
      <c r="E494" t="str">
        <v>0030/CA</v>
      </c>
      <c r="F494">
        <v>44561</v>
      </c>
      <c r="G494" t="str">
        <v>PRO</v>
      </c>
      <c r="H494" t="str">
        <v>Groupe tarifs client</v>
      </c>
      <c r="I494" t="b">
        <v>0</v>
      </c>
      <c r="J494">
        <v>97.5</v>
      </c>
    </row>
    <row r="495">
      <c r="A495" t="str">
        <v>AutoTable</v>
      </c>
      <c r="D495" t="str">
        <v>71575-18CE</v>
      </c>
      <c r="E495" t="str">
        <v>0060/CA</v>
      </c>
      <c r="F495">
        <v>44561</v>
      </c>
      <c r="G495" t="str">
        <v>PRO</v>
      </c>
      <c r="H495" t="str">
        <v>Groupe tarifs client</v>
      </c>
      <c r="I495" t="b">
        <v>0</v>
      </c>
      <c r="J495">
        <v>340.65</v>
      </c>
    </row>
    <row r="496">
      <c r="A496" t="str">
        <v>AutoTable</v>
      </c>
      <c r="D496" t="str">
        <v>71575-20CE</v>
      </c>
      <c r="E496" t="str">
        <v>0060/CA</v>
      </c>
      <c r="F496">
        <v>44561</v>
      </c>
      <c r="G496" t="str">
        <v>PRO</v>
      </c>
      <c r="H496" t="str">
        <v>Groupe tarifs client</v>
      </c>
      <c r="I496" t="b">
        <v>0</v>
      </c>
      <c r="J496">
        <v>340.65</v>
      </c>
    </row>
    <row r="497">
      <c r="A497" t="str">
        <v>AutoTable</v>
      </c>
      <c r="D497" t="str">
        <v>71575-24</v>
      </c>
      <c r="E497" t="str">
        <v>0060/CA</v>
      </c>
      <c r="F497">
        <v>44561</v>
      </c>
      <c r="G497" t="str">
        <v>PRO</v>
      </c>
      <c r="H497" t="str">
        <v>Groupe tarifs client</v>
      </c>
      <c r="I497" t="b">
        <v>0</v>
      </c>
      <c r="J497">
        <v>145.2</v>
      </c>
    </row>
    <row r="498">
      <c r="A498" t="str">
        <v>AutoTable</v>
      </c>
      <c r="D498" t="str">
        <v>72712A</v>
      </c>
      <c r="E498" t="str">
        <v>0030/CA</v>
      </c>
      <c r="F498">
        <v>44561</v>
      </c>
      <c r="G498" t="str">
        <v>PRO</v>
      </c>
      <c r="H498" t="str">
        <v>Groupe tarifs client</v>
      </c>
      <c r="I498" t="b">
        <v>0</v>
      </c>
      <c r="J498">
        <v>1158.6</v>
      </c>
    </row>
    <row r="499">
      <c r="A499" t="str">
        <v>AutoTable</v>
      </c>
      <c r="D499" t="str">
        <v>72712AB</v>
      </c>
      <c r="E499" t="str">
        <v>0030/CA</v>
      </c>
      <c r="F499">
        <v>44561</v>
      </c>
      <c r="G499" t="str">
        <v>PRO</v>
      </c>
      <c r="H499" t="str">
        <v>Groupe tarifs client</v>
      </c>
      <c r="I499" t="b">
        <v>0</v>
      </c>
      <c r="J499">
        <v>1328.7</v>
      </c>
    </row>
    <row r="500">
      <c r="A500" t="str">
        <v>AutoTable</v>
      </c>
      <c r="D500" t="str">
        <v>72712CA</v>
      </c>
      <c r="E500" t="str">
        <v>0030/CA</v>
      </c>
      <c r="F500">
        <v>44561</v>
      </c>
      <c r="G500" t="str">
        <v>PRO</v>
      </c>
      <c r="H500" t="str">
        <v>Groupe tarifs client</v>
      </c>
      <c r="I500" t="b">
        <v>0</v>
      </c>
      <c r="J500">
        <v>1328.7</v>
      </c>
    </row>
    <row r="501">
      <c r="A501" t="str">
        <v>AutoTable</v>
      </c>
      <c r="D501" t="str">
        <v>72712FO</v>
      </c>
      <c r="E501" t="str">
        <v>0018/CA</v>
      </c>
      <c r="F501">
        <v>44561</v>
      </c>
      <c r="G501" t="str">
        <v>PRO</v>
      </c>
      <c r="H501" t="str">
        <v>Groupe tarifs client</v>
      </c>
      <c r="I501" t="b">
        <v>0</v>
      </c>
      <c r="J501">
        <v>358.2</v>
      </c>
    </row>
    <row r="502">
      <c r="A502" t="str">
        <v>AutoTable</v>
      </c>
      <c r="D502" t="str">
        <v>72712SOB</v>
      </c>
      <c r="E502" t="str">
        <v>0030/CA</v>
      </c>
      <c r="F502">
        <v>44561</v>
      </c>
      <c r="G502" t="str">
        <v>PRO</v>
      </c>
      <c r="H502" t="str">
        <v>Groupe tarifs client</v>
      </c>
      <c r="I502" t="b">
        <v>0</v>
      </c>
      <c r="J502">
        <v>1328.7</v>
      </c>
    </row>
    <row r="503">
      <c r="A503" t="str">
        <v>AutoTable</v>
      </c>
      <c r="D503" t="str">
        <v>72715A</v>
      </c>
      <c r="E503" t="str">
        <v>0020/CA</v>
      </c>
      <c r="F503">
        <v>44561</v>
      </c>
      <c r="G503" t="str">
        <v>PRO</v>
      </c>
      <c r="H503" t="str">
        <v>Groupe tarifs client</v>
      </c>
      <c r="I503" t="b">
        <v>0</v>
      </c>
      <c r="J503">
        <v>1190</v>
      </c>
    </row>
    <row r="504">
      <c r="A504" t="str">
        <v>AutoTable</v>
      </c>
      <c r="D504" t="str">
        <v>72715CA</v>
      </c>
      <c r="E504" t="str">
        <v>0020/CA</v>
      </c>
      <c r="F504">
        <v>44561</v>
      </c>
      <c r="G504" t="str">
        <v>PRO</v>
      </c>
      <c r="H504" t="str">
        <v>Groupe tarifs client</v>
      </c>
      <c r="I504" t="b">
        <v>0</v>
      </c>
      <c r="J504">
        <v>1447.8</v>
      </c>
    </row>
    <row r="505">
      <c r="A505" t="str">
        <v>AutoTable</v>
      </c>
      <c r="D505" t="str">
        <v>72715SOB</v>
      </c>
      <c r="E505" t="str">
        <v>0020/CA</v>
      </c>
      <c r="F505">
        <v>44561</v>
      </c>
      <c r="G505" t="str">
        <v>PRO</v>
      </c>
      <c r="H505" t="str">
        <v>Groupe tarifs client</v>
      </c>
      <c r="I505" t="b">
        <v>0</v>
      </c>
      <c r="J505">
        <v>1249.2</v>
      </c>
    </row>
    <row r="506">
      <c r="A506" t="str">
        <v>AutoTable</v>
      </c>
      <c r="D506" t="str">
        <v>72720KA</v>
      </c>
      <c r="E506" t="str">
        <v>0002/CA</v>
      </c>
      <c r="F506">
        <v>44561</v>
      </c>
      <c r="G506" t="str">
        <v>PRO</v>
      </c>
      <c r="H506" t="str">
        <v>Groupe tarifs client</v>
      </c>
      <c r="I506" t="b">
        <v>0</v>
      </c>
      <c r="J506">
        <v>236.22</v>
      </c>
    </row>
    <row r="507">
      <c r="A507" t="str">
        <v>AutoTable</v>
      </c>
      <c r="D507" t="str">
        <v>73030BC</v>
      </c>
      <c r="E507" t="str">
        <v>0140/CA</v>
      </c>
      <c r="F507">
        <v>44561</v>
      </c>
      <c r="G507" t="str">
        <v>PRO</v>
      </c>
      <c r="H507" t="str">
        <v>Groupe tarifs client</v>
      </c>
      <c r="I507" t="b">
        <v>0</v>
      </c>
      <c r="J507">
        <v>348.6</v>
      </c>
    </row>
    <row r="508">
      <c r="A508" t="str">
        <v>AutoTable</v>
      </c>
      <c r="D508" t="str">
        <v>73030J</v>
      </c>
      <c r="E508" t="str">
        <v>0140/CA</v>
      </c>
      <c r="F508">
        <v>44561</v>
      </c>
      <c r="G508" t="str">
        <v>PRO</v>
      </c>
      <c r="H508" t="str">
        <v>Groupe tarifs client</v>
      </c>
      <c r="I508" t="b">
        <v>0</v>
      </c>
      <c r="J508">
        <v>348.6</v>
      </c>
    </row>
    <row r="509">
      <c r="A509" t="str">
        <v>AutoTable</v>
      </c>
      <c r="D509" t="str">
        <v>73030KA</v>
      </c>
      <c r="E509" t="str">
        <v>0140/CA</v>
      </c>
      <c r="F509">
        <v>44561</v>
      </c>
      <c r="G509" t="str">
        <v>PRO</v>
      </c>
      <c r="H509" t="str">
        <v>Groupe tarifs client</v>
      </c>
      <c r="I509" t="b">
        <v>0</v>
      </c>
      <c r="J509">
        <v>348.6</v>
      </c>
    </row>
    <row r="510">
      <c r="A510" t="str">
        <v>AutoTable</v>
      </c>
      <c r="D510" t="str">
        <v>73030O</v>
      </c>
      <c r="E510" t="str">
        <v>0140/CA</v>
      </c>
      <c r="F510">
        <v>44561</v>
      </c>
      <c r="G510" t="str">
        <v>PRO</v>
      </c>
      <c r="H510" t="str">
        <v>Groupe tarifs client</v>
      </c>
      <c r="I510" t="b">
        <v>0</v>
      </c>
      <c r="J510">
        <v>348.6</v>
      </c>
    </row>
    <row r="511">
      <c r="A511" t="str">
        <v>AutoTable</v>
      </c>
      <c r="D511" t="str">
        <v>73030R</v>
      </c>
      <c r="E511" t="str">
        <v>0140/CA</v>
      </c>
      <c r="F511">
        <v>44561</v>
      </c>
      <c r="G511" t="str">
        <v>PRO</v>
      </c>
      <c r="H511" t="str">
        <v>Groupe tarifs client</v>
      </c>
      <c r="I511" t="b">
        <v>0</v>
      </c>
      <c r="J511">
        <v>348.6</v>
      </c>
    </row>
    <row r="512">
      <c r="A512" t="str">
        <v>AutoTable</v>
      </c>
      <c r="D512" t="str">
        <v>73030V</v>
      </c>
      <c r="E512" t="str">
        <v>0140/CA</v>
      </c>
      <c r="F512">
        <v>44561</v>
      </c>
      <c r="G512" t="str">
        <v>PRO</v>
      </c>
      <c r="H512" t="str">
        <v>Groupe tarifs client</v>
      </c>
      <c r="I512" t="b">
        <v>0</v>
      </c>
      <c r="J512">
        <v>348.6</v>
      </c>
    </row>
    <row r="513">
      <c r="A513" t="str">
        <v>AutoTable</v>
      </c>
      <c r="D513" t="str">
        <v>73030VI</v>
      </c>
      <c r="E513" t="str">
        <v>0140/CA</v>
      </c>
      <c r="F513">
        <v>44561</v>
      </c>
      <c r="G513" t="str">
        <v>PRO</v>
      </c>
      <c r="H513" t="str">
        <v>Groupe tarifs client</v>
      </c>
      <c r="I513" t="b">
        <v>0</v>
      </c>
      <c r="J513">
        <v>348.6</v>
      </c>
    </row>
    <row r="514">
      <c r="A514" t="str">
        <v>AutoTable</v>
      </c>
      <c r="D514" t="str">
        <v>73033BC</v>
      </c>
      <c r="E514" t="str">
        <v>0150/CA</v>
      </c>
      <c r="F514">
        <v>44561</v>
      </c>
      <c r="G514" t="str">
        <v>PRO</v>
      </c>
      <c r="H514" t="str">
        <v>Groupe tarifs client</v>
      </c>
      <c r="I514" t="b">
        <v>0</v>
      </c>
      <c r="J514">
        <v>406.5</v>
      </c>
    </row>
    <row r="515">
      <c r="A515" t="str">
        <v>AutoTable</v>
      </c>
      <c r="D515" t="str">
        <v>73033KA</v>
      </c>
      <c r="E515" t="str">
        <v>0150/CA</v>
      </c>
      <c r="F515">
        <v>44561</v>
      </c>
      <c r="G515" t="str">
        <v>PRO</v>
      </c>
      <c r="H515" t="str">
        <v>Groupe tarifs client</v>
      </c>
      <c r="I515" t="b">
        <v>0</v>
      </c>
      <c r="J515">
        <v>406.5</v>
      </c>
    </row>
    <row r="516">
      <c r="A516" t="str">
        <v>AutoTable</v>
      </c>
      <c r="D516" t="str">
        <v>73033R</v>
      </c>
      <c r="E516" t="str">
        <v>0150/CA</v>
      </c>
      <c r="F516">
        <v>44561</v>
      </c>
      <c r="G516" t="str">
        <v>PRO</v>
      </c>
      <c r="H516" t="str">
        <v>Groupe tarifs client</v>
      </c>
      <c r="I516" t="b">
        <v>0</v>
      </c>
      <c r="J516">
        <v>406.5</v>
      </c>
    </row>
    <row r="517">
      <c r="A517" t="str">
        <v>AutoTable</v>
      </c>
      <c r="D517" t="str">
        <v>73033RO</v>
      </c>
      <c r="E517" t="str">
        <v>0150/CA</v>
      </c>
      <c r="F517">
        <v>44561</v>
      </c>
      <c r="G517" t="str">
        <v>PRO</v>
      </c>
      <c r="H517" t="str">
        <v>Groupe tarifs client</v>
      </c>
      <c r="I517" t="b">
        <v>0</v>
      </c>
      <c r="J517">
        <v>406.5</v>
      </c>
    </row>
    <row r="518">
      <c r="A518" t="str">
        <v>AutoTable</v>
      </c>
      <c r="D518" t="str">
        <v>73310J</v>
      </c>
      <c r="E518" t="str">
        <v>0025/CA</v>
      </c>
      <c r="F518">
        <v>44561</v>
      </c>
      <c r="G518" t="str">
        <v>PRO</v>
      </c>
      <c r="H518" t="str">
        <v>Groupe tarifs client</v>
      </c>
      <c r="I518" t="b">
        <v>0</v>
      </c>
      <c r="J518">
        <v>310.5</v>
      </c>
    </row>
    <row r="519">
      <c r="A519" t="str">
        <v>AutoTable</v>
      </c>
      <c r="D519" t="str">
        <v>73410B</v>
      </c>
      <c r="E519" t="str">
        <v>0035/CA</v>
      </c>
      <c r="F519">
        <v>44561</v>
      </c>
      <c r="G519" t="str">
        <v>PRO</v>
      </c>
      <c r="H519" t="str">
        <v>Groupe tarifs client</v>
      </c>
      <c r="I519" t="b">
        <v>0</v>
      </c>
      <c r="J519">
        <v>603.05</v>
      </c>
    </row>
    <row r="520">
      <c r="A520" t="str">
        <v>AutoTable</v>
      </c>
      <c r="D520" t="str">
        <v>73410BC</v>
      </c>
      <c r="E520" t="str">
        <v>0035/CA</v>
      </c>
      <c r="F520">
        <v>44561</v>
      </c>
      <c r="G520" t="str">
        <v>PRO</v>
      </c>
      <c r="H520" t="str">
        <v>Groupe tarifs client</v>
      </c>
      <c r="I520" t="b">
        <v>0</v>
      </c>
      <c r="J520">
        <v>603.05</v>
      </c>
    </row>
    <row r="521">
      <c r="A521" t="str">
        <v>AutoTable</v>
      </c>
      <c r="D521" t="str">
        <v>73410CA</v>
      </c>
      <c r="E521" t="str">
        <v>0035/CA</v>
      </c>
      <c r="F521">
        <v>44561</v>
      </c>
      <c r="G521" t="str">
        <v>PRO</v>
      </c>
      <c r="H521" t="str">
        <v>Groupe tarifs client</v>
      </c>
      <c r="I521" t="b">
        <v>0</v>
      </c>
      <c r="J521">
        <v>706.3</v>
      </c>
    </row>
    <row r="522">
      <c r="A522" t="str">
        <v>AutoTable</v>
      </c>
      <c r="D522" t="str">
        <v>73410J</v>
      </c>
      <c r="E522" t="str">
        <v>0035/CA</v>
      </c>
      <c r="F522">
        <v>44561</v>
      </c>
      <c r="G522" t="str">
        <v>PRO</v>
      </c>
      <c r="H522" t="str">
        <v>Groupe tarifs client</v>
      </c>
      <c r="I522" t="b">
        <v>0</v>
      </c>
      <c r="J522">
        <v>603.05</v>
      </c>
    </row>
    <row r="523">
      <c r="A523" t="str">
        <v>AutoTable</v>
      </c>
      <c r="D523" t="str">
        <v>73410KAT</v>
      </c>
      <c r="E523" t="str">
        <v>0035/CA</v>
      </c>
      <c r="F523">
        <v>44561</v>
      </c>
      <c r="G523" t="str">
        <v>PRO</v>
      </c>
      <c r="H523" t="str">
        <v>Groupe tarifs client</v>
      </c>
      <c r="I523" t="b">
        <v>0</v>
      </c>
      <c r="J523">
        <v>603.05</v>
      </c>
    </row>
    <row r="524">
      <c r="A524" t="str">
        <v>AutoTable</v>
      </c>
      <c r="D524" t="str">
        <v>73410M</v>
      </c>
      <c r="E524" t="str">
        <v>0035/CA</v>
      </c>
      <c r="F524">
        <v>44561</v>
      </c>
      <c r="G524" t="str">
        <v>PRO</v>
      </c>
      <c r="H524" t="str">
        <v>Groupe tarifs client</v>
      </c>
      <c r="I524" t="b">
        <v>0</v>
      </c>
      <c r="J524">
        <v>603.05</v>
      </c>
    </row>
    <row r="525">
      <c r="A525" t="str">
        <v>AutoTable</v>
      </c>
      <c r="D525" t="str">
        <v>73410PA</v>
      </c>
      <c r="E525" t="str">
        <v>0035/CA</v>
      </c>
      <c r="F525">
        <v>44561</v>
      </c>
      <c r="G525" t="str">
        <v>PRO</v>
      </c>
      <c r="H525" t="str">
        <v>Groupe tarifs client</v>
      </c>
      <c r="I525" t="b">
        <v>0</v>
      </c>
      <c r="J525">
        <v>603.05</v>
      </c>
    </row>
    <row r="526">
      <c r="A526" t="str">
        <v>AutoTable</v>
      </c>
      <c r="D526" t="str">
        <v>73410R</v>
      </c>
      <c r="E526" t="str">
        <v>0035/CA</v>
      </c>
      <c r="F526">
        <v>44561</v>
      </c>
      <c r="G526" t="str">
        <v>PRO</v>
      </c>
      <c r="H526" t="str">
        <v>Groupe tarifs client</v>
      </c>
      <c r="I526" t="b">
        <v>0</v>
      </c>
      <c r="J526">
        <v>603.05</v>
      </c>
    </row>
    <row r="527">
      <c r="A527" t="str">
        <v>AutoTable</v>
      </c>
      <c r="D527" t="str">
        <v>73410SO</v>
      </c>
      <c r="E527" t="str">
        <v>0030/CA</v>
      </c>
      <c r="F527">
        <v>44561</v>
      </c>
      <c r="G527" t="str">
        <v>PRO</v>
      </c>
      <c r="H527" t="str">
        <v>Groupe tarifs client</v>
      </c>
      <c r="I527" t="b">
        <v>0</v>
      </c>
      <c r="J527">
        <v>516.9</v>
      </c>
    </row>
    <row r="528">
      <c r="A528" t="str">
        <v>AutoTable</v>
      </c>
      <c r="D528" t="str">
        <v>73410SOB</v>
      </c>
      <c r="E528" t="str">
        <v>0030/CA</v>
      </c>
      <c r="F528">
        <v>44561</v>
      </c>
      <c r="G528" t="str">
        <v>PRO</v>
      </c>
      <c r="H528" t="str">
        <v>Groupe tarifs client</v>
      </c>
      <c r="I528" t="b">
        <v>0</v>
      </c>
      <c r="J528">
        <v>605.4</v>
      </c>
    </row>
    <row r="529">
      <c r="A529" t="str">
        <v>AutoTable</v>
      </c>
      <c r="D529" t="str">
        <v>73410V</v>
      </c>
      <c r="E529" t="str">
        <v>0035/CA</v>
      </c>
      <c r="F529">
        <v>44561</v>
      </c>
      <c r="G529" t="str">
        <v>PRO</v>
      </c>
      <c r="H529" t="str">
        <v>Groupe tarifs client</v>
      </c>
      <c r="I529" t="b">
        <v>0</v>
      </c>
      <c r="J529">
        <v>603.05</v>
      </c>
    </row>
    <row r="530">
      <c r="A530" t="str">
        <v>AutoTable</v>
      </c>
      <c r="D530" t="str">
        <v>73410VI</v>
      </c>
      <c r="E530" t="str">
        <v>0035/CA</v>
      </c>
      <c r="F530">
        <v>44561</v>
      </c>
      <c r="G530" t="str">
        <v>PRO</v>
      </c>
      <c r="H530" t="str">
        <v>Groupe tarifs client</v>
      </c>
      <c r="I530" t="b">
        <v>0</v>
      </c>
      <c r="J530">
        <v>603.05</v>
      </c>
    </row>
    <row r="531">
      <c r="A531" t="str">
        <v>AutoTable</v>
      </c>
      <c r="D531" t="str">
        <v>73412B</v>
      </c>
      <c r="E531" t="str">
        <v>0020/CA</v>
      </c>
      <c r="F531">
        <v>44561</v>
      </c>
      <c r="G531" t="str">
        <v>PRO</v>
      </c>
      <c r="H531" t="str">
        <v>Groupe tarifs client</v>
      </c>
      <c r="I531" t="b">
        <v>0</v>
      </c>
      <c r="J531">
        <v>566.4</v>
      </c>
    </row>
    <row r="532">
      <c r="A532" t="str">
        <v>AutoTable</v>
      </c>
      <c r="D532" t="str">
        <v>73412BC</v>
      </c>
      <c r="E532" t="str">
        <v>0020/CA</v>
      </c>
      <c r="F532">
        <v>44561</v>
      </c>
      <c r="G532" t="str">
        <v>PRO</v>
      </c>
      <c r="H532" t="str">
        <v>Groupe tarifs client</v>
      </c>
      <c r="I532" t="b">
        <v>0</v>
      </c>
      <c r="J532">
        <v>566.4</v>
      </c>
    </row>
    <row r="533">
      <c r="A533" t="str">
        <v>AutoTable</v>
      </c>
      <c r="D533" t="str">
        <v>73412KAT</v>
      </c>
      <c r="E533" t="str">
        <v>0020/CA</v>
      </c>
      <c r="F533">
        <v>44561</v>
      </c>
      <c r="G533" t="str">
        <v>PRO</v>
      </c>
      <c r="H533" t="str">
        <v>Groupe tarifs client</v>
      </c>
      <c r="I533" t="b">
        <v>0</v>
      </c>
      <c r="J533">
        <v>566.4</v>
      </c>
    </row>
    <row r="534">
      <c r="A534" t="str">
        <v>AutoTable</v>
      </c>
      <c r="D534" t="str">
        <v>73412O</v>
      </c>
      <c r="E534" t="str">
        <v>0020/CA</v>
      </c>
      <c r="F534">
        <v>44561</v>
      </c>
      <c r="G534" t="str">
        <v>PRO</v>
      </c>
      <c r="H534" t="str">
        <v>Groupe tarifs client</v>
      </c>
      <c r="I534" t="b">
        <v>0</v>
      </c>
      <c r="J534">
        <v>566.4</v>
      </c>
    </row>
    <row r="535">
      <c r="A535" t="str">
        <v>AutoTable</v>
      </c>
      <c r="D535" t="str">
        <v>73412PA</v>
      </c>
      <c r="E535" t="str">
        <v>0020/CA</v>
      </c>
      <c r="F535">
        <v>44561</v>
      </c>
      <c r="G535" t="str">
        <v>PRO</v>
      </c>
      <c r="H535" t="str">
        <v>Groupe tarifs client</v>
      </c>
      <c r="I535" t="b">
        <v>0</v>
      </c>
      <c r="J535">
        <v>566.4</v>
      </c>
    </row>
    <row r="536">
      <c r="A536" t="str">
        <v>AutoTable</v>
      </c>
      <c r="D536" t="str">
        <v>73412R</v>
      </c>
      <c r="E536" t="str">
        <v>0020/CA</v>
      </c>
      <c r="F536">
        <v>44561</v>
      </c>
      <c r="G536" t="str">
        <v>PRO</v>
      </c>
      <c r="H536" t="str">
        <v>Groupe tarifs client</v>
      </c>
      <c r="I536" t="b">
        <v>0</v>
      </c>
      <c r="J536">
        <v>566.4</v>
      </c>
    </row>
    <row r="537">
      <c r="A537" t="str">
        <v>AutoTable</v>
      </c>
      <c r="D537" t="str">
        <v>73412SO</v>
      </c>
      <c r="E537" t="str">
        <v>0020/CA</v>
      </c>
      <c r="F537">
        <v>44561</v>
      </c>
      <c r="G537" t="str">
        <v>PRO</v>
      </c>
      <c r="H537" t="str">
        <v>Groupe tarifs client</v>
      </c>
      <c r="I537" t="b">
        <v>0</v>
      </c>
      <c r="J537">
        <v>921</v>
      </c>
    </row>
    <row r="538">
      <c r="A538" t="str">
        <v>AutoTable</v>
      </c>
      <c r="D538" t="str">
        <v>73412SOB</v>
      </c>
      <c r="E538" t="str">
        <v>0020/CA</v>
      </c>
      <c r="F538">
        <v>44561</v>
      </c>
      <c r="G538" t="str">
        <v>PRO</v>
      </c>
      <c r="H538" t="str">
        <v>Groupe tarifs client</v>
      </c>
      <c r="I538" t="b">
        <v>0</v>
      </c>
      <c r="J538">
        <v>921</v>
      </c>
    </row>
    <row r="539">
      <c r="A539" t="str">
        <v>AutoTable</v>
      </c>
      <c r="D539" t="str">
        <v>73415B</v>
      </c>
      <c r="E539" t="str">
        <v>0010/CA</v>
      </c>
      <c r="F539">
        <v>44561</v>
      </c>
      <c r="G539" t="str">
        <v>PRO</v>
      </c>
      <c r="H539" t="str">
        <v>Groupe tarifs client</v>
      </c>
      <c r="I539" t="b">
        <v>0</v>
      </c>
      <c r="J539">
        <v>394.3</v>
      </c>
    </row>
    <row r="540">
      <c r="A540" t="str">
        <v>AutoTable</v>
      </c>
      <c r="D540" t="str">
        <v>73415BC</v>
      </c>
      <c r="E540" t="str">
        <v>0010/CA</v>
      </c>
      <c r="F540">
        <v>44561</v>
      </c>
      <c r="G540" t="str">
        <v>PRO</v>
      </c>
      <c r="H540" t="str">
        <v>Groupe tarifs client</v>
      </c>
      <c r="I540" t="b">
        <v>0</v>
      </c>
      <c r="J540">
        <v>394.3</v>
      </c>
    </row>
    <row r="541">
      <c r="A541" t="str">
        <v>AutoTable</v>
      </c>
      <c r="D541" t="str">
        <v>73415M</v>
      </c>
      <c r="E541" t="str">
        <v>0010/CA</v>
      </c>
      <c r="F541">
        <v>44561</v>
      </c>
      <c r="G541" t="str">
        <v>PRO</v>
      </c>
      <c r="H541" t="str">
        <v>Groupe tarifs client</v>
      </c>
      <c r="I541" t="b">
        <v>0</v>
      </c>
      <c r="J541">
        <v>394.3</v>
      </c>
    </row>
    <row r="542">
      <c r="A542" t="str">
        <v>AutoTable</v>
      </c>
      <c r="D542" t="str">
        <v>73415PA</v>
      </c>
      <c r="E542" t="str">
        <v>0010/CA</v>
      </c>
      <c r="F542">
        <v>44561</v>
      </c>
      <c r="G542" t="str">
        <v>PRO</v>
      </c>
      <c r="H542" t="str">
        <v>Groupe tarifs client</v>
      </c>
      <c r="I542" t="b">
        <v>0</v>
      </c>
      <c r="J542">
        <v>394.3</v>
      </c>
    </row>
    <row r="543">
      <c r="A543" t="str">
        <v>AutoTable</v>
      </c>
      <c r="D543" t="str">
        <v>73415R</v>
      </c>
      <c r="E543" t="str">
        <v>0010/CA</v>
      </c>
      <c r="F543">
        <v>44561</v>
      </c>
      <c r="G543" t="str">
        <v>PRO</v>
      </c>
      <c r="H543" t="str">
        <v>Groupe tarifs client</v>
      </c>
      <c r="I543" t="b">
        <v>0</v>
      </c>
      <c r="J543">
        <v>427.2</v>
      </c>
    </row>
    <row r="544">
      <c r="A544" t="str">
        <v>AutoTable</v>
      </c>
      <c r="D544" t="str">
        <v>73415SO</v>
      </c>
      <c r="E544" t="str">
        <v>0010/CA</v>
      </c>
      <c r="F544">
        <v>44561</v>
      </c>
      <c r="G544" t="str">
        <v>PRO</v>
      </c>
      <c r="H544" t="str">
        <v>Groupe tarifs client</v>
      </c>
      <c r="I544" t="b">
        <v>0</v>
      </c>
      <c r="J544">
        <v>427.2</v>
      </c>
    </row>
    <row r="545">
      <c r="A545" t="str">
        <v>AutoTable</v>
      </c>
      <c r="D545" t="str">
        <v>73415SOB</v>
      </c>
      <c r="E545" t="str">
        <v>0010/CA</v>
      </c>
      <c r="F545">
        <v>44561</v>
      </c>
      <c r="G545" t="str">
        <v>PRO</v>
      </c>
      <c r="H545" t="str">
        <v>Groupe tarifs client</v>
      </c>
      <c r="I545" t="b">
        <v>0</v>
      </c>
      <c r="J545">
        <v>528.5</v>
      </c>
    </row>
    <row r="546">
      <c r="A546" t="str">
        <v>AutoTable</v>
      </c>
      <c r="D546" t="str">
        <v>73415V</v>
      </c>
      <c r="E546" t="str">
        <v>0010/CA</v>
      </c>
      <c r="F546">
        <v>44561</v>
      </c>
      <c r="G546" t="str">
        <v>PRO</v>
      </c>
      <c r="H546" t="str">
        <v>Groupe tarifs client</v>
      </c>
      <c r="I546" t="b">
        <v>0</v>
      </c>
      <c r="J546">
        <v>472.4</v>
      </c>
    </row>
    <row r="547">
      <c r="A547" t="str">
        <v>AutoTable</v>
      </c>
      <c r="D547" t="str">
        <v>73420B</v>
      </c>
      <c r="E547" t="str">
        <v>0003/CA</v>
      </c>
      <c r="F547">
        <v>44561</v>
      </c>
      <c r="G547" t="str">
        <v>PRO</v>
      </c>
      <c r="H547" t="str">
        <v>Groupe tarifs client</v>
      </c>
      <c r="I547" t="b">
        <v>0</v>
      </c>
      <c r="J547">
        <v>337.41</v>
      </c>
    </row>
    <row r="548">
      <c r="A548" t="str">
        <v>AutoTable</v>
      </c>
      <c r="D548" t="str">
        <v>73420BC</v>
      </c>
      <c r="E548" t="str">
        <v>0003/CA</v>
      </c>
      <c r="F548">
        <v>44561</v>
      </c>
      <c r="G548" t="str">
        <v>PRO</v>
      </c>
      <c r="H548" t="str">
        <v>Groupe tarifs client</v>
      </c>
      <c r="I548" t="b">
        <v>0</v>
      </c>
      <c r="J548">
        <v>337.41</v>
      </c>
    </row>
    <row r="549">
      <c r="A549" t="str">
        <v>AutoTable</v>
      </c>
      <c r="D549" t="str">
        <v>73420M</v>
      </c>
      <c r="E549" t="str">
        <v>0003/CA</v>
      </c>
      <c r="F549">
        <v>44561</v>
      </c>
      <c r="G549" t="str">
        <v>PRO</v>
      </c>
      <c r="H549" t="str">
        <v>Groupe tarifs client</v>
      </c>
      <c r="I549" t="b">
        <v>0</v>
      </c>
      <c r="J549">
        <v>337.41</v>
      </c>
    </row>
    <row r="550">
      <c r="A550" t="str">
        <v>AutoTable</v>
      </c>
      <c r="D550" t="str">
        <v>73420R</v>
      </c>
      <c r="E550" t="str">
        <v>0003/CA</v>
      </c>
      <c r="F550">
        <v>44561</v>
      </c>
      <c r="G550" t="str">
        <v>PRO</v>
      </c>
      <c r="H550" t="str">
        <v>Groupe tarifs client</v>
      </c>
      <c r="I550" t="b">
        <v>0</v>
      </c>
      <c r="J550">
        <v>337.41</v>
      </c>
    </row>
    <row r="551">
      <c r="A551" t="str">
        <v>AutoTable</v>
      </c>
      <c r="D551" t="str">
        <v>73420SO</v>
      </c>
      <c r="E551" t="str">
        <v>0003/CA</v>
      </c>
      <c r="F551">
        <v>44561</v>
      </c>
      <c r="G551" t="str">
        <v>PRO</v>
      </c>
      <c r="H551" t="str">
        <v>Groupe tarifs client</v>
      </c>
      <c r="I551" t="b">
        <v>0</v>
      </c>
      <c r="J551">
        <v>337.41</v>
      </c>
    </row>
    <row r="552">
      <c r="A552" t="str">
        <v>AutoTable</v>
      </c>
      <c r="D552" t="str">
        <v>73450M</v>
      </c>
      <c r="E552" t="str">
        <v>0140/CA</v>
      </c>
      <c r="F552">
        <v>44561</v>
      </c>
      <c r="G552" t="str">
        <v>PRO</v>
      </c>
      <c r="H552" t="str">
        <v>Groupe tarifs client</v>
      </c>
      <c r="I552" t="b">
        <v>0</v>
      </c>
      <c r="J552">
        <v>693</v>
      </c>
    </row>
    <row r="553">
      <c r="A553" t="str">
        <v>AutoTable</v>
      </c>
      <c r="D553" t="str">
        <v>73450SO</v>
      </c>
      <c r="E553" t="str">
        <v>0140/CA</v>
      </c>
      <c r="F553">
        <v>44561</v>
      </c>
      <c r="G553" t="str">
        <v>PRO</v>
      </c>
      <c r="H553" t="str">
        <v>Groupe tarifs client</v>
      </c>
      <c r="I553" t="b">
        <v>0</v>
      </c>
      <c r="J553">
        <v>693</v>
      </c>
    </row>
    <row r="554">
      <c r="A554" t="str">
        <v>AutoTable</v>
      </c>
      <c r="D554" t="str">
        <v>73475A</v>
      </c>
      <c r="E554" t="str">
        <v>0070/CA</v>
      </c>
      <c r="F554">
        <v>44561</v>
      </c>
      <c r="G554" t="str">
        <v>PRO</v>
      </c>
      <c r="H554" t="str">
        <v>Groupe tarifs client</v>
      </c>
      <c r="I554" t="b">
        <v>0</v>
      </c>
      <c r="J554">
        <v>700.7</v>
      </c>
    </row>
    <row r="555">
      <c r="A555" t="str">
        <v>AutoTable</v>
      </c>
      <c r="D555" t="str">
        <v>73475B</v>
      </c>
      <c r="E555" t="str">
        <v>0070/CA</v>
      </c>
      <c r="F555">
        <v>44561</v>
      </c>
      <c r="G555" t="str">
        <v>PRO</v>
      </c>
      <c r="H555" t="str">
        <v>Groupe tarifs client</v>
      </c>
      <c r="I555" t="b">
        <v>0</v>
      </c>
      <c r="J555">
        <v>700.7</v>
      </c>
    </row>
    <row r="556">
      <c r="A556" t="str">
        <v>AutoTable</v>
      </c>
      <c r="D556" t="str">
        <v>73475BC</v>
      </c>
      <c r="E556" t="str">
        <v>0070/CA</v>
      </c>
      <c r="F556">
        <v>44561</v>
      </c>
      <c r="G556" t="str">
        <v>PRO</v>
      </c>
      <c r="H556" t="str">
        <v>Groupe tarifs client</v>
      </c>
      <c r="I556" t="b">
        <v>0</v>
      </c>
      <c r="J556">
        <v>700.7</v>
      </c>
    </row>
    <row r="557">
      <c r="A557" t="str">
        <v>AutoTable</v>
      </c>
      <c r="D557" t="str">
        <v>73475CA</v>
      </c>
      <c r="E557" t="str">
        <v>0070/CA</v>
      </c>
      <c r="F557">
        <v>44561</v>
      </c>
      <c r="G557" t="str">
        <v>PRO</v>
      </c>
      <c r="H557" t="str">
        <v>Groupe tarifs client</v>
      </c>
      <c r="I557" t="b">
        <v>0</v>
      </c>
      <c r="J557">
        <v>772.8</v>
      </c>
    </row>
    <row r="558">
      <c r="A558" t="str">
        <v>AutoTable</v>
      </c>
      <c r="D558" t="str">
        <v>73475M</v>
      </c>
      <c r="E558" t="str">
        <v>0070/CA</v>
      </c>
      <c r="F558">
        <v>44561</v>
      </c>
      <c r="G558" t="str">
        <v>PRO</v>
      </c>
      <c r="H558" t="str">
        <v>Groupe tarifs client</v>
      </c>
      <c r="I558" t="b">
        <v>0</v>
      </c>
      <c r="J558">
        <v>700.7</v>
      </c>
    </row>
    <row r="559">
      <c r="A559" t="str">
        <v>AutoTable</v>
      </c>
      <c r="D559" t="str">
        <v>73475PA</v>
      </c>
      <c r="E559" t="str">
        <v>0070/CA</v>
      </c>
      <c r="F559">
        <v>44561</v>
      </c>
      <c r="G559" t="str">
        <v>PRO</v>
      </c>
      <c r="H559" t="str">
        <v>Groupe tarifs client</v>
      </c>
      <c r="I559" t="b">
        <v>0</v>
      </c>
      <c r="J559">
        <v>700.7</v>
      </c>
    </row>
    <row r="560">
      <c r="A560" t="str">
        <v>AutoTable</v>
      </c>
      <c r="D560" t="str">
        <v>73475R</v>
      </c>
      <c r="E560" t="str">
        <v>0070/CA</v>
      </c>
      <c r="F560">
        <v>44561</v>
      </c>
      <c r="G560" t="str">
        <v>PRO</v>
      </c>
      <c r="H560" t="str">
        <v>Groupe tarifs client</v>
      </c>
      <c r="I560" t="b">
        <v>0</v>
      </c>
      <c r="J560">
        <v>700.7</v>
      </c>
    </row>
    <row r="561">
      <c r="A561" t="str">
        <v>AutoTable</v>
      </c>
      <c r="D561" t="str">
        <v>73475SO</v>
      </c>
      <c r="E561" t="str">
        <v>0070/CA</v>
      </c>
      <c r="F561">
        <v>44561</v>
      </c>
      <c r="G561" t="str">
        <v>PRO</v>
      </c>
      <c r="H561" t="str">
        <v>Groupe tarifs client</v>
      </c>
      <c r="I561" t="b">
        <v>0</v>
      </c>
      <c r="J561">
        <v>772.8</v>
      </c>
    </row>
    <row r="562">
      <c r="A562" t="str">
        <v>AutoTable</v>
      </c>
      <c r="D562" t="str">
        <v>73475SOB</v>
      </c>
      <c r="E562" t="str">
        <v>0070/CA</v>
      </c>
      <c r="F562">
        <v>44561</v>
      </c>
      <c r="G562" t="str">
        <v>PRO</v>
      </c>
      <c r="H562" t="str">
        <v>Groupe tarifs client</v>
      </c>
      <c r="I562" t="b">
        <v>0</v>
      </c>
      <c r="J562">
        <v>804.3</v>
      </c>
    </row>
    <row r="563">
      <c r="A563" t="str">
        <v>AutoTable</v>
      </c>
      <c r="D563" t="str">
        <v>73475VI</v>
      </c>
      <c r="E563" t="str">
        <v>0070/CA</v>
      </c>
      <c r="F563">
        <v>44561</v>
      </c>
      <c r="G563" t="str">
        <v>PRO</v>
      </c>
      <c r="H563" t="str">
        <v>Groupe tarifs client</v>
      </c>
      <c r="I563" t="b">
        <v>0</v>
      </c>
      <c r="J563">
        <v>772.8</v>
      </c>
    </row>
    <row r="564">
      <c r="A564" t="str">
        <v>AutoTable</v>
      </c>
      <c r="D564" t="str">
        <v>73575S</v>
      </c>
      <c r="E564" t="str">
        <v>0050/CA</v>
      </c>
      <c r="F564">
        <v>44561</v>
      </c>
      <c r="G564" t="str">
        <v>PRO</v>
      </c>
      <c r="H564" t="str">
        <v>Groupe tarifs client</v>
      </c>
      <c r="I564" t="b">
        <v>0</v>
      </c>
      <c r="J564">
        <v>150</v>
      </c>
    </row>
    <row r="565">
      <c r="A565" t="str">
        <v>AutoTable</v>
      </c>
      <c r="D565" t="str">
        <v>73575SCB</v>
      </c>
      <c r="E565" t="str">
        <v>0050/CA</v>
      </c>
      <c r="F565">
        <v>44561</v>
      </c>
      <c r="G565" t="str">
        <v>PRO</v>
      </c>
      <c r="H565" t="str">
        <v>Groupe tarifs client</v>
      </c>
      <c r="I565" t="b">
        <v>0</v>
      </c>
      <c r="J565">
        <v>150</v>
      </c>
    </row>
    <row r="566">
      <c r="A566" t="str">
        <v>AutoTable</v>
      </c>
      <c r="D566" t="str">
        <v>73575SD</v>
      </c>
      <c r="E566" t="str">
        <v>0050/CA</v>
      </c>
      <c r="F566">
        <v>44561</v>
      </c>
      <c r="G566" t="str">
        <v>PRO</v>
      </c>
      <c r="H566" t="str">
        <v>Groupe tarifs client</v>
      </c>
      <c r="I566" t="b">
        <v>0</v>
      </c>
      <c r="J566">
        <v>150</v>
      </c>
    </row>
    <row r="567">
      <c r="A567" t="str">
        <v>AutoTable</v>
      </c>
      <c r="D567" t="str">
        <v>73610B</v>
      </c>
      <c r="E567" t="str">
        <v>0035/CA</v>
      </c>
      <c r="F567">
        <v>44561</v>
      </c>
      <c r="G567" t="str">
        <v>PRO</v>
      </c>
      <c r="H567" t="str">
        <v>Groupe tarifs client</v>
      </c>
      <c r="I567" t="b">
        <v>0</v>
      </c>
      <c r="J567">
        <v>648.55</v>
      </c>
    </row>
    <row r="568">
      <c r="A568" t="str">
        <v>AutoTable</v>
      </c>
      <c r="D568" t="str">
        <v>73610BC</v>
      </c>
      <c r="E568" t="str">
        <v>0035/CA</v>
      </c>
      <c r="F568">
        <v>44561</v>
      </c>
      <c r="G568" t="str">
        <v>PRO</v>
      </c>
      <c r="H568" t="str">
        <v>Groupe tarifs client</v>
      </c>
      <c r="I568" t="b">
        <v>0</v>
      </c>
      <c r="J568">
        <v>648.55</v>
      </c>
    </row>
    <row r="569">
      <c r="A569" t="str">
        <v>AutoTable</v>
      </c>
      <c r="D569" t="str">
        <v>73610R</v>
      </c>
      <c r="E569" t="str">
        <v>0035/CA</v>
      </c>
      <c r="F569">
        <v>44561</v>
      </c>
      <c r="G569" t="str">
        <v>PRO</v>
      </c>
      <c r="H569" t="str">
        <v>Groupe tarifs client</v>
      </c>
      <c r="I569" t="b">
        <v>0</v>
      </c>
      <c r="J569">
        <v>648.55</v>
      </c>
    </row>
    <row r="570">
      <c r="A570" t="str">
        <v>AutoTable</v>
      </c>
      <c r="D570" t="str">
        <v>73610SO</v>
      </c>
      <c r="E570" t="str">
        <v>0035/CA</v>
      </c>
      <c r="F570">
        <v>44561</v>
      </c>
      <c r="G570" t="str">
        <v>PRO</v>
      </c>
      <c r="H570" t="str">
        <v>Groupe tarifs client</v>
      </c>
      <c r="I570" t="b">
        <v>0</v>
      </c>
      <c r="J570">
        <v>648.55</v>
      </c>
    </row>
    <row r="571">
      <c r="A571" t="str">
        <v>AutoTable</v>
      </c>
      <c r="D571" t="str">
        <v>73610V</v>
      </c>
      <c r="E571" t="str">
        <v>0035/CA</v>
      </c>
      <c r="F571">
        <v>44561</v>
      </c>
      <c r="G571" t="str">
        <v>PRO</v>
      </c>
      <c r="H571" t="str">
        <v>Groupe tarifs client</v>
      </c>
      <c r="I571" t="b">
        <v>0</v>
      </c>
      <c r="J571">
        <v>648.55</v>
      </c>
    </row>
    <row r="572">
      <c r="A572" t="str">
        <v>AutoTable</v>
      </c>
      <c r="D572" t="str">
        <v>73612M</v>
      </c>
      <c r="E572" t="str">
        <v>0020/CA</v>
      </c>
      <c r="F572">
        <v>44561</v>
      </c>
      <c r="G572" t="str">
        <v>PRO</v>
      </c>
      <c r="H572" t="str">
        <v>Groupe tarifs client</v>
      </c>
      <c r="I572" t="b">
        <v>0</v>
      </c>
      <c r="J572">
        <v>198</v>
      </c>
    </row>
    <row r="573">
      <c r="A573" t="str">
        <v>AutoTable</v>
      </c>
      <c r="D573" t="str">
        <v>73612V</v>
      </c>
      <c r="E573" t="str">
        <v>0020/CA</v>
      </c>
      <c r="F573">
        <v>44561</v>
      </c>
      <c r="G573" t="str">
        <v>PRO</v>
      </c>
      <c r="H573" t="str">
        <v>Groupe tarifs client</v>
      </c>
      <c r="I573" t="b">
        <v>0</v>
      </c>
      <c r="J573">
        <v>148.4</v>
      </c>
    </row>
    <row r="574">
      <c r="A574" t="str">
        <v>AutoTable</v>
      </c>
      <c r="D574" t="str">
        <v>73615KAT</v>
      </c>
      <c r="E574" t="str">
        <v>0010/CA</v>
      </c>
      <c r="F574">
        <v>44561</v>
      </c>
      <c r="G574" t="str">
        <v>PRO</v>
      </c>
      <c r="H574" t="str">
        <v>Groupe tarifs client</v>
      </c>
      <c r="I574" t="b">
        <v>0</v>
      </c>
      <c r="J574">
        <v>528.5</v>
      </c>
    </row>
    <row r="575">
      <c r="A575" t="str">
        <v>AutoTable</v>
      </c>
      <c r="D575" t="str">
        <v>73620M</v>
      </c>
      <c r="E575" t="str">
        <v>0003/CA</v>
      </c>
      <c r="F575">
        <v>44561</v>
      </c>
      <c r="G575" t="str">
        <v>PRO</v>
      </c>
      <c r="H575" t="str">
        <v>Groupe tarifs client</v>
      </c>
      <c r="I575" t="b">
        <v>0</v>
      </c>
      <c r="J575">
        <v>354.33</v>
      </c>
    </row>
    <row r="576">
      <c r="A576" t="str">
        <v>AutoTable</v>
      </c>
      <c r="D576" t="str">
        <v>73675B</v>
      </c>
      <c r="E576" t="str">
        <v>0070/CA</v>
      </c>
      <c r="F576">
        <v>44561</v>
      </c>
      <c r="G576" t="str">
        <v>PRO</v>
      </c>
      <c r="H576" t="str">
        <v>Groupe tarifs client</v>
      </c>
      <c r="I576" t="b">
        <v>0</v>
      </c>
      <c r="J576">
        <v>804.3</v>
      </c>
    </row>
    <row r="577">
      <c r="A577" t="str">
        <v>AutoTable</v>
      </c>
      <c r="D577" t="str">
        <v>73675J</v>
      </c>
      <c r="E577" t="str">
        <v>0070/CA</v>
      </c>
      <c r="F577">
        <v>44561</v>
      </c>
      <c r="G577" t="str">
        <v>PRO</v>
      </c>
      <c r="H577" t="str">
        <v>Groupe tarifs client</v>
      </c>
      <c r="I577" t="b">
        <v>0</v>
      </c>
      <c r="J577">
        <v>804.3</v>
      </c>
    </row>
    <row r="578">
      <c r="A578" t="str">
        <v>AutoTable</v>
      </c>
      <c r="D578" t="str">
        <v>73675R</v>
      </c>
      <c r="E578" t="str">
        <v>0070/CA</v>
      </c>
      <c r="F578">
        <v>44561</v>
      </c>
      <c r="G578" t="str">
        <v>PRO</v>
      </c>
      <c r="H578" t="str">
        <v>Groupe tarifs client</v>
      </c>
      <c r="I578" t="b">
        <v>0</v>
      </c>
      <c r="J578">
        <v>804.3</v>
      </c>
    </row>
    <row r="579">
      <c r="A579" t="str">
        <v>AutoTable</v>
      </c>
      <c r="D579" t="str">
        <v>73675SO</v>
      </c>
      <c r="E579" t="str">
        <v>0070/CA</v>
      </c>
      <c r="F579">
        <v>44561</v>
      </c>
      <c r="G579" t="str">
        <v>PRO</v>
      </c>
      <c r="H579" t="str">
        <v>Groupe tarifs client</v>
      </c>
      <c r="I579" t="b">
        <v>0</v>
      </c>
      <c r="J579">
        <v>804.3</v>
      </c>
    </row>
    <row r="580">
      <c r="A580" t="str">
        <v>AutoTable</v>
      </c>
      <c r="D580" t="str">
        <v>73675V</v>
      </c>
      <c r="E580" t="str">
        <v>0070/CA</v>
      </c>
      <c r="F580">
        <v>44561</v>
      </c>
      <c r="G580" t="str">
        <v>PRO</v>
      </c>
      <c r="H580" t="str">
        <v>Groupe tarifs client</v>
      </c>
      <c r="I580" t="b">
        <v>0</v>
      </c>
      <c r="J580">
        <v>804.3</v>
      </c>
    </row>
    <row r="581">
      <c r="A581" t="str">
        <v>AutoTable</v>
      </c>
      <c r="D581" t="str">
        <v>73710B</v>
      </c>
      <c r="E581" t="str">
        <v>0027/CA</v>
      </c>
      <c r="F581">
        <v>44561</v>
      </c>
      <c r="G581" t="str">
        <v>PRO</v>
      </c>
      <c r="H581" t="str">
        <v>Groupe tarifs client</v>
      </c>
      <c r="I581" t="b">
        <v>0</v>
      </c>
      <c r="J581">
        <v>459.28</v>
      </c>
    </row>
    <row r="582">
      <c r="A582" t="str">
        <v>AutoTable</v>
      </c>
      <c r="D582" t="str">
        <v>73710BC</v>
      </c>
      <c r="E582" t="str">
        <v>0027/CA</v>
      </c>
      <c r="F582">
        <v>44561</v>
      </c>
      <c r="G582" t="str">
        <v>PRO</v>
      </c>
      <c r="H582" t="str">
        <v>Groupe tarifs client</v>
      </c>
      <c r="I582" t="b">
        <v>0</v>
      </c>
      <c r="J582">
        <v>459.28</v>
      </c>
    </row>
    <row r="583">
      <c r="A583" t="str">
        <v>AutoTable</v>
      </c>
      <c r="D583" t="str">
        <v>73710PA</v>
      </c>
      <c r="E583" t="str">
        <v>0027/CA</v>
      </c>
      <c r="F583">
        <v>44561</v>
      </c>
      <c r="G583" t="str">
        <v>PRO</v>
      </c>
      <c r="H583" t="str">
        <v>Groupe tarifs client</v>
      </c>
      <c r="I583" t="b">
        <v>0</v>
      </c>
      <c r="J583">
        <v>459.28</v>
      </c>
    </row>
    <row r="584">
      <c r="A584" t="str">
        <v>AutoTable</v>
      </c>
      <c r="D584" t="str">
        <v>73710R</v>
      </c>
      <c r="E584" t="str">
        <v>0027/CA</v>
      </c>
      <c r="F584">
        <v>44561</v>
      </c>
      <c r="G584" t="str">
        <v>PRO</v>
      </c>
      <c r="H584" t="str">
        <v>Groupe tarifs client</v>
      </c>
      <c r="I584" t="b">
        <v>0</v>
      </c>
      <c r="J584">
        <v>459.28</v>
      </c>
    </row>
    <row r="585">
      <c r="A585" t="str">
        <v>AutoTable</v>
      </c>
      <c r="D585" t="str">
        <v>73710SO</v>
      </c>
      <c r="E585" t="str">
        <v>0027/CA</v>
      </c>
      <c r="F585">
        <v>44561</v>
      </c>
      <c r="G585" t="str">
        <v>PRO</v>
      </c>
      <c r="H585" t="str">
        <v>Groupe tarifs client</v>
      </c>
      <c r="I585" t="b">
        <v>0</v>
      </c>
      <c r="J585">
        <v>459.28</v>
      </c>
    </row>
    <row r="586">
      <c r="A586" t="str">
        <v>AutoTable</v>
      </c>
      <c r="D586" t="str">
        <v>73775B</v>
      </c>
      <c r="E586" t="str">
        <v>0060/CA</v>
      </c>
      <c r="F586">
        <v>44561</v>
      </c>
      <c r="G586" t="str">
        <v>PRO</v>
      </c>
      <c r="H586" t="str">
        <v>Groupe tarifs client</v>
      </c>
      <c r="I586" t="b">
        <v>0</v>
      </c>
      <c r="J586">
        <v>517.8</v>
      </c>
    </row>
    <row r="587">
      <c r="A587" t="str">
        <v>AutoTable</v>
      </c>
      <c r="D587" t="str">
        <v>73775BC</v>
      </c>
      <c r="E587" t="str">
        <v>0060/CA</v>
      </c>
      <c r="F587">
        <v>44561</v>
      </c>
      <c r="G587" t="str">
        <v>PRO</v>
      </c>
      <c r="H587" t="str">
        <v>Groupe tarifs client</v>
      </c>
      <c r="I587" t="b">
        <v>0</v>
      </c>
      <c r="J587">
        <v>517.8</v>
      </c>
    </row>
    <row r="588">
      <c r="A588" t="str">
        <v>AutoTable</v>
      </c>
      <c r="D588" t="str">
        <v>73775M</v>
      </c>
      <c r="E588" t="str">
        <v>0060/CA</v>
      </c>
      <c r="F588">
        <v>44561</v>
      </c>
      <c r="G588" t="str">
        <v>PRO</v>
      </c>
      <c r="H588" t="str">
        <v>Groupe tarifs client</v>
      </c>
      <c r="I588" t="b">
        <v>0</v>
      </c>
      <c r="J588">
        <v>517.8</v>
      </c>
    </row>
    <row r="589">
      <c r="A589" t="str">
        <v>AutoTable</v>
      </c>
      <c r="D589" t="str">
        <v>73775R</v>
      </c>
      <c r="E589" t="str">
        <v>0060/CA</v>
      </c>
      <c r="F589">
        <v>44561</v>
      </c>
      <c r="G589" t="str">
        <v>PRO</v>
      </c>
      <c r="H589" t="str">
        <v>Groupe tarifs client</v>
      </c>
      <c r="I589" t="b">
        <v>0</v>
      </c>
      <c r="J589">
        <v>517.8</v>
      </c>
    </row>
    <row r="590">
      <c r="A590" t="str">
        <v>AutoTable</v>
      </c>
      <c r="D590" t="str">
        <v>73775SO</v>
      </c>
      <c r="E590" t="str">
        <v>0060/CA</v>
      </c>
      <c r="F590">
        <v>44561</v>
      </c>
      <c r="G590" t="str">
        <v>PRO</v>
      </c>
      <c r="H590" t="str">
        <v>Groupe tarifs client</v>
      </c>
      <c r="I590" t="b">
        <v>0</v>
      </c>
      <c r="J590">
        <v>517.8</v>
      </c>
    </row>
    <row r="591">
      <c r="A591" t="str">
        <v>AutoTable</v>
      </c>
      <c r="D591" t="str">
        <v>74637BC-CE</v>
      </c>
      <c r="E591" t="str">
        <v>0040/CA</v>
      </c>
      <c r="F591">
        <v>44561</v>
      </c>
      <c r="G591" t="str">
        <v>PRO</v>
      </c>
      <c r="H591" t="str">
        <v>Groupe tarifs client</v>
      </c>
      <c r="I591" t="b">
        <v>0</v>
      </c>
      <c r="J591">
        <v>99.6</v>
      </c>
    </row>
    <row r="592">
      <c r="A592" t="str">
        <v>AutoTable</v>
      </c>
      <c r="D592" t="str">
        <v>74637R-CE</v>
      </c>
      <c r="E592" t="str">
        <v>0040/CA</v>
      </c>
      <c r="F592">
        <v>44561</v>
      </c>
      <c r="G592" t="str">
        <v>PRO</v>
      </c>
      <c r="H592" t="str">
        <v>Groupe tarifs client</v>
      </c>
      <c r="I592" t="b">
        <v>0</v>
      </c>
      <c r="J592">
        <v>83.2</v>
      </c>
    </row>
    <row r="593">
      <c r="A593" t="str">
        <v>AutoTable</v>
      </c>
      <c r="D593" t="str">
        <v>74752BCE</v>
      </c>
      <c r="E593" t="str">
        <v>0040/CA</v>
      </c>
      <c r="F593">
        <v>44561</v>
      </c>
      <c r="G593" t="str">
        <v>PRO</v>
      </c>
      <c r="H593" t="str">
        <v>Groupe tarifs client</v>
      </c>
      <c r="I593" t="b">
        <v>0</v>
      </c>
      <c r="J593">
        <v>191.7</v>
      </c>
    </row>
    <row r="594">
      <c r="A594" t="str">
        <v>AutoTable</v>
      </c>
      <c r="D594" t="str">
        <v>74752VECE</v>
      </c>
      <c r="E594" t="str">
        <v>0040/CA</v>
      </c>
      <c r="F594">
        <v>44561</v>
      </c>
      <c r="G594" t="str">
        <v>PRO</v>
      </c>
      <c r="H594" t="str">
        <v>Groupe tarifs client</v>
      </c>
      <c r="I594" t="b">
        <v>0</v>
      </c>
      <c r="J594">
        <v>191.7</v>
      </c>
    </row>
    <row r="595">
      <c r="A595" t="str">
        <v>AutoTable</v>
      </c>
      <c r="D595" t="str">
        <v>74752VICE</v>
      </c>
      <c r="E595" t="str">
        <v>0040/CA</v>
      </c>
      <c r="F595">
        <v>44561</v>
      </c>
      <c r="G595" t="str">
        <v>PRO</v>
      </c>
      <c r="H595" t="str">
        <v>Groupe tarifs client</v>
      </c>
      <c r="I595" t="b">
        <v>0</v>
      </c>
      <c r="J595">
        <v>191.7</v>
      </c>
    </row>
    <row r="596">
      <c r="A596" t="str">
        <v>AutoTable</v>
      </c>
      <c r="D596" t="str">
        <v>74844A</v>
      </c>
      <c r="E596" t="str">
        <v>0035/CA</v>
      </c>
      <c r="F596">
        <v>44561</v>
      </c>
      <c r="G596" t="str">
        <v>PRO</v>
      </c>
      <c r="H596" t="str">
        <v>Groupe tarifs client</v>
      </c>
      <c r="I596" t="b">
        <v>0</v>
      </c>
      <c r="J596">
        <v>303.1</v>
      </c>
    </row>
    <row r="597">
      <c r="A597" t="str">
        <v>AutoTable</v>
      </c>
      <c r="D597" t="str">
        <v>74844KA</v>
      </c>
      <c r="E597" t="str">
        <v>0035/CA</v>
      </c>
      <c r="F597">
        <v>44561</v>
      </c>
      <c r="G597" t="str">
        <v>PRO</v>
      </c>
      <c r="H597" t="str">
        <v>Groupe tarifs client</v>
      </c>
      <c r="I597" t="b">
        <v>0</v>
      </c>
      <c r="J597">
        <v>303.1</v>
      </c>
    </row>
    <row r="598">
      <c r="A598" t="str">
        <v>AutoTable</v>
      </c>
      <c r="D598" t="str">
        <v>74845AB</v>
      </c>
      <c r="E598" t="str">
        <v>0035/CA</v>
      </c>
      <c r="F598">
        <v>44561</v>
      </c>
      <c r="G598" t="str">
        <v>PRO</v>
      </c>
      <c r="H598" t="str">
        <v>Groupe tarifs client</v>
      </c>
      <c r="I598" t="b">
        <v>0</v>
      </c>
      <c r="J598">
        <v>322.7</v>
      </c>
    </row>
    <row r="599">
      <c r="A599" t="str">
        <v>AutoTable</v>
      </c>
      <c r="D599" t="str">
        <v>74845KVI</v>
      </c>
      <c r="E599" t="str">
        <v>0035/CA</v>
      </c>
      <c r="F599">
        <v>44561</v>
      </c>
      <c r="G599" t="str">
        <v>PRO</v>
      </c>
      <c r="H599" t="str">
        <v>Groupe tarifs client</v>
      </c>
      <c r="I599" t="b">
        <v>0</v>
      </c>
      <c r="J599">
        <v>322.7</v>
      </c>
    </row>
    <row r="600">
      <c r="A600" t="str">
        <v>AutoTable</v>
      </c>
      <c r="D600" t="str">
        <v>75020CBKA</v>
      </c>
      <c r="E600" t="str">
        <v>0100/CA</v>
      </c>
      <c r="F600">
        <v>44561</v>
      </c>
      <c r="G600" t="str">
        <v>PRO</v>
      </c>
      <c r="H600" t="str">
        <v>Groupe tarifs client</v>
      </c>
      <c r="I600" t="b">
        <v>0</v>
      </c>
      <c r="J600">
        <v>689</v>
      </c>
    </row>
    <row r="601">
      <c r="A601" t="str">
        <v>AutoTable</v>
      </c>
      <c r="D601" t="str">
        <v>75020PO</v>
      </c>
      <c r="E601" t="str">
        <v>0100/CA</v>
      </c>
      <c r="F601">
        <v>44561</v>
      </c>
      <c r="G601" t="str">
        <v>PRO</v>
      </c>
      <c r="H601" t="str">
        <v>Groupe tarifs client</v>
      </c>
      <c r="I601" t="b">
        <v>0</v>
      </c>
      <c r="J601">
        <v>689</v>
      </c>
    </row>
    <row r="602">
      <c r="A602" t="str">
        <v>AutoTable</v>
      </c>
      <c r="D602" t="str">
        <v>75020TB</v>
      </c>
      <c r="E602" t="str">
        <v>0100/CA</v>
      </c>
      <c r="F602">
        <v>44561</v>
      </c>
      <c r="G602" t="str">
        <v>PRO</v>
      </c>
      <c r="H602" t="str">
        <v>Groupe tarifs client</v>
      </c>
      <c r="I602" t="b">
        <v>0</v>
      </c>
      <c r="J602">
        <v>689</v>
      </c>
    </row>
    <row r="603">
      <c r="A603" t="str">
        <v>AutoTable</v>
      </c>
      <c r="D603" t="str">
        <v>75020VI</v>
      </c>
      <c r="E603" t="str">
        <v>0160/CA</v>
      </c>
      <c r="F603">
        <v>44561</v>
      </c>
      <c r="G603" t="str">
        <v>PRO</v>
      </c>
      <c r="H603" t="str">
        <v>Groupe tarifs client</v>
      </c>
      <c r="I603" t="b">
        <v>0</v>
      </c>
      <c r="J603">
        <v>715.2</v>
      </c>
    </row>
    <row r="604">
      <c r="A604" t="str">
        <v>AutoTable</v>
      </c>
      <c r="D604" t="str">
        <v>75030GFA</v>
      </c>
      <c r="E604" t="str">
        <v>0080/CA</v>
      </c>
      <c r="F604">
        <v>44561</v>
      </c>
      <c r="G604" t="str">
        <v>PRO</v>
      </c>
      <c r="H604" t="str">
        <v>Groupe tarifs client</v>
      </c>
      <c r="I604" t="b">
        <v>0</v>
      </c>
      <c r="J604">
        <v>463.2</v>
      </c>
    </row>
    <row r="605">
      <c r="A605" t="str">
        <v>AutoTable</v>
      </c>
      <c r="D605" t="str">
        <v>75530-07</v>
      </c>
      <c r="E605" t="str">
        <v>0100/CA</v>
      </c>
      <c r="F605">
        <v>44561</v>
      </c>
      <c r="G605" t="str">
        <v>PRO</v>
      </c>
      <c r="H605" t="str">
        <v>Groupe tarifs client</v>
      </c>
      <c r="I605" t="b">
        <v>0</v>
      </c>
      <c r="J605">
        <v>83</v>
      </c>
    </row>
    <row r="606">
      <c r="A606" t="str">
        <v>AutoTable</v>
      </c>
      <c r="D606" t="str">
        <v>75530-16</v>
      </c>
      <c r="E606" t="str">
        <v>0100/CA</v>
      </c>
      <c r="F606">
        <v>44561</v>
      </c>
      <c r="G606" t="str">
        <v>PRO</v>
      </c>
      <c r="H606" t="str">
        <v>Groupe tarifs client</v>
      </c>
      <c r="I606" t="b">
        <v>0</v>
      </c>
      <c r="J606">
        <v>83</v>
      </c>
    </row>
    <row r="607">
      <c r="A607" t="str">
        <v>AutoTable</v>
      </c>
      <c r="D607" t="str">
        <v>75531-02</v>
      </c>
      <c r="E607" t="str">
        <v>0100/CA</v>
      </c>
      <c r="F607">
        <v>44561</v>
      </c>
      <c r="G607" t="str">
        <v>PRO</v>
      </c>
      <c r="H607" t="str">
        <v>Groupe tarifs client</v>
      </c>
      <c r="I607" t="b">
        <v>0</v>
      </c>
      <c r="J607">
        <v>182.56</v>
      </c>
    </row>
    <row r="608">
      <c r="A608" t="str">
        <v>AutoTable</v>
      </c>
      <c r="D608" t="str">
        <v>75531-05</v>
      </c>
      <c r="E608" t="str">
        <v>0100/CA</v>
      </c>
      <c r="F608">
        <v>44561</v>
      </c>
      <c r="G608" t="str">
        <v>PRO</v>
      </c>
      <c r="H608" t="str">
        <v>Groupe tarifs client</v>
      </c>
      <c r="I608" t="b">
        <v>0</v>
      </c>
      <c r="J608">
        <v>183</v>
      </c>
    </row>
    <row r="609">
      <c r="A609" t="str">
        <v>AutoTable</v>
      </c>
      <c r="D609" t="str">
        <v>75531-06</v>
      </c>
      <c r="E609" t="str">
        <v>0100/CA</v>
      </c>
      <c r="F609">
        <v>44561</v>
      </c>
      <c r="G609" t="str">
        <v>PRO</v>
      </c>
      <c r="H609" t="str">
        <v>Groupe tarifs client</v>
      </c>
      <c r="I609" t="b">
        <v>0</v>
      </c>
      <c r="J609">
        <v>182.56</v>
      </c>
    </row>
    <row r="610">
      <c r="A610" t="str">
        <v>AutoTable</v>
      </c>
      <c r="D610" t="str">
        <v>75531-09</v>
      </c>
      <c r="E610" t="str">
        <v>0100/CA</v>
      </c>
      <c r="F610">
        <v>44561</v>
      </c>
      <c r="G610" t="str">
        <v>PRO</v>
      </c>
      <c r="H610" t="str">
        <v>Groupe tarifs client</v>
      </c>
      <c r="I610" t="b">
        <v>0</v>
      </c>
      <c r="J610">
        <v>182.56</v>
      </c>
    </row>
    <row r="611">
      <c r="A611" t="str">
        <v>AutoTable</v>
      </c>
      <c r="D611" t="str">
        <v>75531-10</v>
      </c>
      <c r="E611" t="str">
        <v>0100/CA</v>
      </c>
      <c r="F611">
        <v>44561</v>
      </c>
      <c r="G611" t="str">
        <v>PRO</v>
      </c>
      <c r="H611" t="str">
        <v>Groupe tarifs client</v>
      </c>
      <c r="I611" t="b">
        <v>0</v>
      </c>
      <c r="J611">
        <v>182.56</v>
      </c>
    </row>
    <row r="612">
      <c r="A612" t="str">
        <v>AutoTable</v>
      </c>
      <c r="D612" t="str">
        <v>75531-17</v>
      </c>
      <c r="E612" t="str">
        <v>0100/CA</v>
      </c>
      <c r="F612">
        <v>44561</v>
      </c>
      <c r="G612" t="str">
        <v>PRO</v>
      </c>
      <c r="H612" t="str">
        <v>Groupe tarifs client</v>
      </c>
      <c r="I612" t="b">
        <v>0</v>
      </c>
      <c r="J612">
        <v>182.56</v>
      </c>
    </row>
    <row r="613">
      <c r="A613" t="str">
        <v>AutoTable</v>
      </c>
      <c r="D613" t="str">
        <v>75531-19</v>
      </c>
      <c r="E613" t="str">
        <v>0100/CA</v>
      </c>
      <c r="F613">
        <v>44561</v>
      </c>
      <c r="G613" t="str">
        <v>PRO</v>
      </c>
      <c r="H613" t="str">
        <v>Groupe tarifs client</v>
      </c>
      <c r="I613" t="b">
        <v>0</v>
      </c>
      <c r="J613">
        <v>182.56</v>
      </c>
    </row>
    <row r="614">
      <c r="A614" t="str">
        <v>AutoTable</v>
      </c>
      <c r="D614" t="str">
        <v>75531-20</v>
      </c>
      <c r="E614" t="str">
        <v>0100/CA</v>
      </c>
      <c r="F614">
        <v>44561</v>
      </c>
      <c r="G614" t="str">
        <v>PRO</v>
      </c>
      <c r="H614" t="str">
        <v>Groupe tarifs client</v>
      </c>
      <c r="I614" t="b">
        <v>0</v>
      </c>
      <c r="J614">
        <v>183</v>
      </c>
    </row>
    <row r="615">
      <c r="A615" t="str">
        <v>AutoTable</v>
      </c>
      <c r="D615" t="str">
        <v>75532-05</v>
      </c>
      <c r="E615" t="str">
        <v>0100/CA</v>
      </c>
      <c r="F615">
        <v>44561</v>
      </c>
      <c r="G615" t="str">
        <v>PRO</v>
      </c>
      <c r="H615" t="str">
        <v>Groupe tarifs client</v>
      </c>
      <c r="I615" t="b">
        <v>0</v>
      </c>
      <c r="J615">
        <v>158</v>
      </c>
    </row>
    <row r="616">
      <c r="A616" t="str">
        <v>AutoTable</v>
      </c>
      <c r="D616" t="str">
        <v>75532-06</v>
      </c>
      <c r="E616" t="str">
        <v>0100/CA</v>
      </c>
      <c r="F616">
        <v>44561</v>
      </c>
      <c r="G616" t="str">
        <v>PRO</v>
      </c>
      <c r="H616" t="str">
        <v>Groupe tarifs client</v>
      </c>
      <c r="I616" t="b">
        <v>0</v>
      </c>
      <c r="J616">
        <v>158</v>
      </c>
    </row>
    <row r="617">
      <c r="A617" t="str">
        <v>AutoTable</v>
      </c>
      <c r="D617" t="str">
        <v>75532-09</v>
      </c>
      <c r="E617" t="str">
        <v>0100/CA</v>
      </c>
      <c r="F617">
        <v>44561</v>
      </c>
      <c r="G617" t="str">
        <v>PRO</v>
      </c>
      <c r="H617" t="str">
        <v>Groupe tarifs client</v>
      </c>
      <c r="I617" t="b">
        <v>0</v>
      </c>
      <c r="J617">
        <v>183</v>
      </c>
    </row>
    <row r="618">
      <c r="A618" t="str">
        <v>AutoTable</v>
      </c>
      <c r="D618" t="str">
        <v>75532-18</v>
      </c>
      <c r="E618" t="str">
        <v>0100/CA</v>
      </c>
      <c r="F618">
        <v>44561</v>
      </c>
      <c r="G618" t="str">
        <v>PRO</v>
      </c>
      <c r="H618" t="str">
        <v>Groupe tarifs client</v>
      </c>
      <c r="I618" t="b">
        <v>0</v>
      </c>
      <c r="J618">
        <v>158</v>
      </c>
    </row>
    <row r="619">
      <c r="A619" t="str">
        <v>AutoTable</v>
      </c>
      <c r="D619" t="str">
        <v>75533-01</v>
      </c>
      <c r="E619" t="str">
        <v>0100/CA</v>
      </c>
      <c r="F619">
        <v>44561</v>
      </c>
      <c r="G619" t="str">
        <v>PRO</v>
      </c>
      <c r="H619" t="str">
        <v>Groupe tarifs client</v>
      </c>
      <c r="I619" t="b">
        <v>0</v>
      </c>
      <c r="J619">
        <v>200.82</v>
      </c>
    </row>
    <row r="620">
      <c r="A620" t="str">
        <v>AutoTable</v>
      </c>
      <c r="D620" t="str">
        <v>75533-02</v>
      </c>
      <c r="E620" t="str">
        <v>0100/CA</v>
      </c>
      <c r="F620">
        <v>44561</v>
      </c>
      <c r="G620" t="str">
        <v>PRO</v>
      </c>
      <c r="H620" t="str">
        <v>Groupe tarifs client</v>
      </c>
      <c r="I620" t="b">
        <v>0</v>
      </c>
      <c r="J620">
        <v>200.82</v>
      </c>
    </row>
    <row r="621">
      <c r="A621" t="str">
        <v>AutoTable</v>
      </c>
      <c r="D621" t="str">
        <v>75533-05</v>
      </c>
      <c r="E621" t="str">
        <v>0100/CA</v>
      </c>
      <c r="F621">
        <v>44561</v>
      </c>
      <c r="G621" t="str">
        <v>PRO</v>
      </c>
      <c r="H621" t="str">
        <v>Groupe tarifs client</v>
      </c>
      <c r="I621" t="b">
        <v>0</v>
      </c>
      <c r="J621">
        <v>201</v>
      </c>
    </row>
    <row r="622">
      <c r="A622" t="str">
        <v>AutoTable</v>
      </c>
      <c r="D622" t="str">
        <v>75533-06</v>
      </c>
      <c r="E622" t="str">
        <v>0100/CA</v>
      </c>
      <c r="F622">
        <v>44561</v>
      </c>
      <c r="G622" t="str">
        <v>PRO</v>
      </c>
      <c r="H622" t="str">
        <v>Groupe tarifs client</v>
      </c>
      <c r="I622" t="b">
        <v>0</v>
      </c>
      <c r="J622">
        <v>200.82</v>
      </c>
    </row>
    <row r="623">
      <c r="A623" t="str">
        <v>AutoTable</v>
      </c>
      <c r="D623" t="str">
        <v>75533-09</v>
      </c>
      <c r="E623" t="str">
        <v>0100/CA</v>
      </c>
      <c r="F623">
        <v>44561</v>
      </c>
      <c r="G623" t="str">
        <v>PRO</v>
      </c>
      <c r="H623" t="str">
        <v>Groupe tarifs client</v>
      </c>
      <c r="I623" t="b">
        <v>0</v>
      </c>
      <c r="J623">
        <v>200.82</v>
      </c>
    </row>
    <row r="624">
      <c r="A624" t="str">
        <v>AutoTable</v>
      </c>
      <c r="D624" t="str">
        <v>75533-10</v>
      </c>
      <c r="E624" t="str">
        <v>0100/CA</v>
      </c>
      <c r="F624">
        <v>44561</v>
      </c>
      <c r="G624" t="str">
        <v>PRO</v>
      </c>
      <c r="H624" t="str">
        <v>Groupe tarifs client</v>
      </c>
      <c r="I624" t="b">
        <v>0</v>
      </c>
      <c r="J624">
        <v>200.82</v>
      </c>
    </row>
    <row r="625">
      <c r="A625" t="str">
        <v>AutoTable</v>
      </c>
      <c r="D625" t="str">
        <v>75533-19</v>
      </c>
      <c r="E625" t="str">
        <v>0100/CA</v>
      </c>
      <c r="F625">
        <v>44561</v>
      </c>
      <c r="G625" t="str">
        <v>PRO</v>
      </c>
      <c r="H625" t="str">
        <v>Groupe tarifs client</v>
      </c>
      <c r="I625" t="b">
        <v>0</v>
      </c>
      <c r="J625">
        <v>200.82</v>
      </c>
    </row>
    <row r="626">
      <c r="A626" t="str">
        <v>AutoTable</v>
      </c>
      <c r="D626" t="str">
        <v>75533-20</v>
      </c>
      <c r="E626" t="str">
        <v>0100/CA</v>
      </c>
      <c r="F626">
        <v>44561</v>
      </c>
      <c r="G626" t="str">
        <v>PRO</v>
      </c>
      <c r="H626" t="str">
        <v>Groupe tarifs client</v>
      </c>
      <c r="I626" t="b">
        <v>0</v>
      </c>
      <c r="J626">
        <v>200.82</v>
      </c>
    </row>
    <row r="627">
      <c r="A627" t="str">
        <v>AutoTable</v>
      </c>
      <c r="D627" t="str">
        <v>75549-42</v>
      </c>
      <c r="E627" t="str">
        <v>0050/CA</v>
      </c>
      <c r="F627">
        <v>44561</v>
      </c>
      <c r="G627" t="str">
        <v>PRO</v>
      </c>
      <c r="H627" t="str">
        <v>Groupe tarifs client</v>
      </c>
      <c r="I627" t="b">
        <v>0</v>
      </c>
      <c r="J627">
        <v>255.6</v>
      </c>
    </row>
    <row r="628">
      <c r="A628" t="str">
        <v>AutoTable</v>
      </c>
      <c r="D628" t="str">
        <v>75549-43</v>
      </c>
      <c r="E628" t="str">
        <v>0050/CA</v>
      </c>
      <c r="F628">
        <v>44561</v>
      </c>
      <c r="G628" t="str">
        <v>PRO</v>
      </c>
      <c r="H628" t="str">
        <v>Groupe tarifs client</v>
      </c>
      <c r="I628" t="b">
        <v>0</v>
      </c>
      <c r="J628">
        <v>255.6</v>
      </c>
    </row>
    <row r="629">
      <c r="A629" t="str">
        <v>AutoTable</v>
      </c>
      <c r="D629" t="str">
        <v>75549-60</v>
      </c>
      <c r="E629" t="str">
        <v>0050/CA</v>
      </c>
      <c r="F629">
        <v>44561</v>
      </c>
      <c r="G629" t="str">
        <v>PRO</v>
      </c>
      <c r="H629" t="str">
        <v>Groupe tarifs client</v>
      </c>
      <c r="I629" t="b">
        <v>0</v>
      </c>
      <c r="J629">
        <v>261.5</v>
      </c>
    </row>
    <row r="630">
      <c r="A630" t="str">
        <v>AutoTable</v>
      </c>
      <c r="D630" t="str">
        <v>75550-19</v>
      </c>
      <c r="E630" t="str">
        <v>0050/CA</v>
      </c>
      <c r="F630">
        <v>44561</v>
      </c>
      <c r="G630" t="str">
        <v>PRO</v>
      </c>
      <c r="H630" t="str">
        <v>Groupe tarifs client</v>
      </c>
      <c r="I630" t="b">
        <v>0</v>
      </c>
      <c r="J630">
        <v>242.83</v>
      </c>
    </row>
    <row r="631">
      <c r="A631" t="str">
        <v>AutoTable</v>
      </c>
      <c r="D631" t="str">
        <v>75551-01</v>
      </c>
      <c r="E631" t="str">
        <v>0050/CA</v>
      </c>
      <c r="F631">
        <v>44561</v>
      </c>
      <c r="G631" t="str">
        <v>PRO</v>
      </c>
      <c r="H631" t="str">
        <v>Groupe tarifs client</v>
      </c>
      <c r="I631" t="b">
        <v>0</v>
      </c>
      <c r="J631">
        <v>242.83</v>
      </c>
    </row>
    <row r="632">
      <c r="A632" t="str">
        <v>AutoTable</v>
      </c>
      <c r="D632" t="str">
        <v>75551-09</v>
      </c>
      <c r="E632" t="str">
        <v>0050/CA</v>
      </c>
      <c r="F632">
        <v>44561</v>
      </c>
      <c r="G632" t="str">
        <v>PRO</v>
      </c>
      <c r="H632" t="str">
        <v>Groupe tarifs client</v>
      </c>
      <c r="I632" t="b">
        <v>0</v>
      </c>
      <c r="J632">
        <v>242.83</v>
      </c>
    </row>
    <row r="633">
      <c r="A633" t="str">
        <v>AutoTable</v>
      </c>
      <c r="D633" t="str">
        <v>75551-13</v>
      </c>
      <c r="E633" t="str">
        <v>0050/CA</v>
      </c>
      <c r="F633">
        <v>44561</v>
      </c>
      <c r="G633" t="str">
        <v>PRO</v>
      </c>
      <c r="H633" t="str">
        <v>Groupe tarifs client</v>
      </c>
      <c r="I633" t="b">
        <v>0</v>
      </c>
      <c r="J633">
        <v>242.83</v>
      </c>
    </row>
    <row r="634">
      <c r="A634" t="str">
        <v>AutoTable</v>
      </c>
      <c r="D634" t="str">
        <v>75551-18</v>
      </c>
      <c r="E634" t="str">
        <v>0050/CA</v>
      </c>
      <c r="F634">
        <v>44561</v>
      </c>
      <c r="G634" t="str">
        <v>PRO</v>
      </c>
      <c r="H634" t="str">
        <v>Groupe tarifs client</v>
      </c>
      <c r="I634" t="b">
        <v>0</v>
      </c>
      <c r="J634">
        <v>242.83</v>
      </c>
    </row>
    <row r="635">
      <c r="A635" t="str">
        <v>AutoTable</v>
      </c>
      <c r="D635" t="str">
        <v>75552-01</v>
      </c>
      <c r="E635" t="str">
        <v>0050/CA</v>
      </c>
      <c r="F635">
        <v>44561</v>
      </c>
      <c r="G635" t="str">
        <v>PRO</v>
      </c>
      <c r="H635" t="str">
        <v>Groupe tarifs client</v>
      </c>
      <c r="I635" t="b">
        <v>0</v>
      </c>
      <c r="J635">
        <v>261.68</v>
      </c>
    </row>
    <row r="636">
      <c r="A636" t="str">
        <v>AutoTable</v>
      </c>
      <c r="D636" t="str">
        <v>75552-10</v>
      </c>
      <c r="E636" t="str">
        <v>0050/CA</v>
      </c>
      <c r="F636">
        <v>44561</v>
      </c>
      <c r="G636" t="str">
        <v>PRO</v>
      </c>
      <c r="H636" t="str">
        <v>Groupe tarifs client</v>
      </c>
      <c r="I636" t="b">
        <v>0</v>
      </c>
      <c r="J636">
        <v>261.68</v>
      </c>
    </row>
    <row r="637">
      <c r="A637" t="str">
        <v>AutoTable</v>
      </c>
      <c r="D637" t="str">
        <v>75552-19</v>
      </c>
      <c r="E637" t="str">
        <v>0050/CA</v>
      </c>
      <c r="F637">
        <v>44561</v>
      </c>
      <c r="G637" t="str">
        <v>PRO</v>
      </c>
      <c r="H637" t="str">
        <v>Groupe tarifs client</v>
      </c>
      <c r="I637" t="b">
        <v>0</v>
      </c>
      <c r="J637">
        <v>261.68</v>
      </c>
    </row>
    <row r="638">
      <c r="A638" t="str">
        <v>AutoTable</v>
      </c>
      <c r="D638" t="str">
        <v>75553-02</v>
      </c>
      <c r="E638" t="str">
        <v>0050/CA</v>
      </c>
      <c r="F638">
        <v>44561</v>
      </c>
      <c r="G638" t="str">
        <v>PRO</v>
      </c>
      <c r="H638" t="str">
        <v>Groupe tarifs client</v>
      </c>
      <c r="I638" t="b">
        <v>0</v>
      </c>
      <c r="J638">
        <v>104</v>
      </c>
    </row>
    <row r="639">
      <c r="A639" t="str">
        <v>AutoTable</v>
      </c>
      <c r="D639" t="str">
        <v>75553-09</v>
      </c>
      <c r="E639" t="str">
        <v>0050/CA</v>
      </c>
      <c r="F639">
        <v>44561</v>
      </c>
      <c r="G639" t="str">
        <v>PRO</v>
      </c>
      <c r="H639" t="str">
        <v>Groupe tarifs client</v>
      </c>
      <c r="I639" t="b">
        <v>0</v>
      </c>
      <c r="J639">
        <v>104</v>
      </c>
    </row>
    <row r="640">
      <c r="A640" t="str">
        <v>AutoTable</v>
      </c>
      <c r="D640" t="str">
        <v>75553-18</v>
      </c>
      <c r="E640" t="str">
        <v>0050/CA</v>
      </c>
      <c r="F640">
        <v>44561</v>
      </c>
      <c r="G640" t="str">
        <v>PRO</v>
      </c>
      <c r="H640" t="str">
        <v>Groupe tarifs client</v>
      </c>
      <c r="I640" t="b">
        <v>0</v>
      </c>
      <c r="J640">
        <v>261.68</v>
      </c>
    </row>
    <row r="641">
      <c r="A641" t="str">
        <v>AutoTable</v>
      </c>
      <c r="D641" t="str">
        <v>76010-53CE</v>
      </c>
      <c r="E641" t="str">
        <v>0030/CA</v>
      </c>
      <c r="F641">
        <v>44561</v>
      </c>
      <c r="G641" t="str">
        <v>PRO</v>
      </c>
      <c r="H641" t="str">
        <v>Groupe tarifs client</v>
      </c>
      <c r="I641" t="b">
        <v>0</v>
      </c>
      <c r="J641">
        <v>297</v>
      </c>
    </row>
    <row r="642">
      <c r="A642" t="str">
        <v>AutoTable</v>
      </c>
      <c r="D642" t="str">
        <v>76010-63CE</v>
      </c>
      <c r="E642" t="str">
        <v>0030/CA</v>
      </c>
      <c r="F642">
        <v>44561</v>
      </c>
      <c r="G642" t="str">
        <v>PRO</v>
      </c>
      <c r="H642" t="str">
        <v>Groupe tarifs client</v>
      </c>
      <c r="I642" t="b">
        <v>0</v>
      </c>
      <c r="J642">
        <v>297</v>
      </c>
    </row>
    <row r="643">
      <c r="A643" t="str">
        <v>AutoTable</v>
      </c>
      <c r="D643" t="str">
        <v>76010-64CE</v>
      </c>
      <c r="E643" t="str">
        <v>0030/CA</v>
      </c>
      <c r="F643">
        <v>44561</v>
      </c>
      <c r="G643" t="str">
        <v>PRO</v>
      </c>
      <c r="H643" t="str">
        <v>Groupe tarifs client</v>
      </c>
      <c r="I643" t="b">
        <v>0</v>
      </c>
      <c r="J643">
        <v>297</v>
      </c>
    </row>
    <row r="644">
      <c r="A644" t="str">
        <v>AutoTable</v>
      </c>
      <c r="D644" t="str">
        <v>76010-65CE</v>
      </c>
      <c r="E644" t="str">
        <v>0030/CA</v>
      </c>
      <c r="F644">
        <v>44561</v>
      </c>
      <c r="G644" t="str">
        <v>PRO</v>
      </c>
      <c r="H644" t="str">
        <v>Groupe tarifs client</v>
      </c>
      <c r="I644" t="b">
        <v>0</v>
      </c>
      <c r="J644">
        <v>297</v>
      </c>
    </row>
    <row r="645">
      <c r="A645" t="str">
        <v>AutoTable</v>
      </c>
      <c r="D645" t="str">
        <v>76010-66CE</v>
      </c>
      <c r="E645" t="str">
        <v>0030/CA</v>
      </c>
      <c r="F645">
        <v>44561</v>
      </c>
      <c r="G645" t="str">
        <v>PRO</v>
      </c>
      <c r="H645" t="str">
        <v>Groupe tarifs client</v>
      </c>
      <c r="I645" t="b">
        <v>0</v>
      </c>
      <c r="J645">
        <v>297</v>
      </c>
    </row>
    <row r="646">
      <c r="A646" t="str">
        <v>AutoTable</v>
      </c>
      <c r="D646" t="str">
        <v>76010-67CE</v>
      </c>
      <c r="E646" t="str">
        <v>0030/CA</v>
      </c>
      <c r="F646">
        <v>44561</v>
      </c>
      <c r="G646" t="str">
        <v>PRO</v>
      </c>
      <c r="H646" t="str">
        <v>Groupe tarifs client</v>
      </c>
      <c r="I646" t="b">
        <v>0</v>
      </c>
      <c r="J646">
        <v>297</v>
      </c>
    </row>
    <row r="647">
      <c r="A647" t="str">
        <v>AutoTable</v>
      </c>
      <c r="D647" t="str">
        <v>76012-63CE</v>
      </c>
      <c r="E647" t="str">
        <v>0024/CA</v>
      </c>
      <c r="F647">
        <v>44561</v>
      </c>
      <c r="G647" t="str">
        <v>PRO</v>
      </c>
      <c r="H647" t="str">
        <v>Groupe tarifs client</v>
      </c>
      <c r="I647" t="b">
        <v>0</v>
      </c>
      <c r="J647">
        <v>413.68</v>
      </c>
    </row>
    <row r="648">
      <c r="A648" t="str">
        <v>AutoTable</v>
      </c>
      <c r="D648" t="str">
        <v>76012-65CE</v>
      </c>
      <c r="E648" t="str">
        <v>0024/CA</v>
      </c>
      <c r="F648">
        <v>44561</v>
      </c>
      <c r="G648" t="str">
        <v>PRO</v>
      </c>
      <c r="H648" t="str">
        <v>Groupe tarifs client</v>
      </c>
      <c r="I648" t="b">
        <v>0</v>
      </c>
      <c r="J648">
        <v>413.68</v>
      </c>
    </row>
    <row r="649">
      <c r="A649" t="str">
        <v>AutoTable</v>
      </c>
      <c r="D649" t="str">
        <v>76012-66CE</v>
      </c>
      <c r="E649" t="str">
        <v>0024/CA</v>
      </c>
      <c r="F649">
        <v>44561</v>
      </c>
      <c r="G649" t="str">
        <v>PRO</v>
      </c>
      <c r="H649" t="str">
        <v>Groupe tarifs client</v>
      </c>
      <c r="I649" t="b">
        <v>0</v>
      </c>
      <c r="J649">
        <v>413.68</v>
      </c>
    </row>
    <row r="650">
      <c r="A650" t="str">
        <v>AutoTable</v>
      </c>
      <c r="D650" t="str">
        <v>76012-67CE</v>
      </c>
      <c r="E650" t="str">
        <v>0024/CA</v>
      </c>
      <c r="F650">
        <v>44561</v>
      </c>
      <c r="G650" t="str">
        <v>PRO</v>
      </c>
      <c r="H650" t="str">
        <v>Groupe tarifs client</v>
      </c>
      <c r="I650" t="b">
        <v>0</v>
      </c>
      <c r="J650">
        <v>413.68</v>
      </c>
    </row>
    <row r="651">
      <c r="A651" t="str">
        <v>AutoTable</v>
      </c>
      <c r="D651" t="str">
        <v>76012-81CE</v>
      </c>
      <c r="E651" t="str">
        <v>0024/CA</v>
      </c>
      <c r="F651">
        <v>44561</v>
      </c>
      <c r="G651" t="str">
        <v>PRO</v>
      </c>
      <c r="H651" t="str">
        <v>Groupe tarifs client</v>
      </c>
      <c r="I651" t="b">
        <v>0</v>
      </c>
      <c r="J651">
        <v>399.02</v>
      </c>
    </row>
    <row r="652">
      <c r="A652" t="str">
        <v>AutoTable</v>
      </c>
      <c r="D652" t="str">
        <v>76015-81CE</v>
      </c>
      <c r="E652" t="str">
        <v>0009/CA</v>
      </c>
      <c r="F652">
        <v>44561</v>
      </c>
      <c r="G652" t="str">
        <v>PRO</v>
      </c>
      <c r="H652" t="str">
        <v>Groupe tarifs client</v>
      </c>
      <c r="I652" t="b">
        <v>0</v>
      </c>
      <c r="J652">
        <v>309.33</v>
      </c>
    </row>
    <row r="653">
      <c r="A653" t="str">
        <v>AutoTable</v>
      </c>
      <c r="D653" t="str">
        <v>76015-89CCE</v>
      </c>
      <c r="E653" t="str">
        <v>0009/CA</v>
      </c>
      <c r="F653">
        <v>44561</v>
      </c>
      <c r="G653" t="str">
        <v>PRO</v>
      </c>
      <c r="H653" t="str">
        <v>Groupe tarifs client</v>
      </c>
      <c r="I653" t="b">
        <v>0</v>
      </c>
      <c r="J653">
        <v>96.75</v>
      </c>
    </row>
    <row r="654">
      <c r="A654" t="str">
        <v>AutoTable</v>
      </c>
      <c r="D654" t="str">
        <v>76015-89CE</v>
      </c>
      <c r="E654" t="str">
        <v>0009/CA</v>
      </c>
      <c r="F654">
        <v>44561</v>
      </c>
      <c r="G654" t="str">
        <v>PRO</v>
      </c>
      <c r="H654" t="str">
        <v>Groupe tarifs client</v>
      </c>
      <c r="I654" t="b">
        <v>0</v>
      </c>
      <c r="J654">
        <v>309.33</v>
      </c>
    </row>
    <row r="655">
      <c r="A655" t="str">
        <v>AutoTable</v>
      </c>
      <c r="D655" t="str">
        <v>76075-63CE</v>
      </c>
      <c r="E655" t="str">
        <v>0060/CA</v>
      </c>
      <c r="F655">
        <v>44561</v>
      </c>
      <c r="G655" t="str">
        <v>PRO</v>
      </c>
      <c r="H655" t="str">
        <v>Groupe tarifs client</v>
      </c>
      <c r="I655" t="b">
        <v>0</v>
      </c>
      <c r="J655">
        <v>354</v>
      </c>
    </row>
    <row r="656">
      <c r="A656" t="str">
        <v>AutoTable</v>
      </c>
      <c r="D656" t="str">
        <v>76075-64CE</v>
      </c>
      <c r="E656" t="str">
        <v>0060/CA</v>
      </c>
      <c r="F656">
        <v>44561</v>
      </c>
      <c r="G656" t="str">
        <v>PRO</v>
      </c>
      <c r="H656" t="str">
        <v>Groupe tarifs client</v>
      </c>
      <c r="I656" t="b">
        <v>0</v>
      </c>
      <c r="J656">
        <v>354</v>
      </c>
    </row>
    <row r="657">
      <c r="A657" t="str">
        <v>AutoTable</v>
      </c>
      <c r="D657" t="str">
        <v>76075-65CE</v>
      </c>
      <c r="E657" t="str">
        <v>0060/CA</v>
      </c>
      <c r="F657">
        <v>44561</v>
      </c>
      <c r="G657" t="str">
        <v>PRO</v>
      </c>
      <c r="H657" t="str">
        <v>Groupe tarifs client</v>
      </c>
      <c r="I657" t="b">
        <v>0</v>
      </c>
      <c r="J657">
        <v>354</v>
      </c>
    </row>
    <row r="658">
      <c r="A658" t="str">
        <v>AutoTable</v>
      </c>
      <c r="D658" t="str">
        <v>76075-66CE</v>
      </c>
      <c r="E658" t="str">
        <v>0060/CA</v>
      </c>
      <c r="F658">
        <v>44561</v>
      </c>
      <c r="G658" t="str">
        <v>PRO</v>
      </c>
      <c r="H658" t="str">
        <v>Groupe tarifs client</v>
      </c>
      <c r="I658" t="b">
        <v>0</v>
      </c>
      <c r="J658">
        <v>354</v>
      </c>
    </row>
    <row r="659">
      <c r="A659" t="str">
        <v>AutoTable</v>
      </c>
      <c r="D659" t="str">
        <v>76075-67CE</v>
      </c>
      <c r="E659" t="str">
        <v>0060/CA</v>
      </c>
      <c r="F659">
        <v>44561</v>
      </c>
      <c r="G659" t="str">
        <v>PRO</v>
      </c>
      <c r="H659" t="str">
        <v>Groupe tarifs client</v>
      </c>
      <c r="I659" t="b">
        <v>0</v>
      </c>
      <c r="J659">
        <v>354</v>
      </c>
    </row>
    <row r="660">
      <c r="A660" t="str">
        <v>AutoTable</v>
      </c>
      <c r="D660" t="str">
        <v>76110-31CE</v>
      </c>
      <c r="E660" t="str">
        <v>0030/CA</v>
      </c>
      <c r="F660">
        <v>44561</v>
      </c>
      <c r="G660" t="str">
        <v>PRO</v>
      </c>
      <c r="H660" t="str">
        <v>Groupe tarifs client</v>
      </c>
      <c r="I660" t="b">
        <v>0</v>
      </c>
      <c r="J660">
        <v>238.6</v>
      </c>
    </row>
    <row r="661">
      <c r="A661" t="str">
        <v>AutoTable</v>
      </c>
      <c r="D661" t="str">
        <v>76110-43CE</v>
      </c>
      <c r="E661" t="str">
        <v>0030/CA</v>
      </c>
      <c r="F661">
        <v>44561</v>
      </c>
      <c r="G661" t="str">
        <v>PRO</v>
      </c>
      <c r="H661" t="str">
        <v>Groupe tarifs client</v>
      </c>
      <c r="I661" t="b">
        <v>0</v>
      </c>
      <c r="J661">
        <v>238.6</v>
      </c>
    </row>
    <row r="662">
      <c r="A662" t="str">
        <v>AutoTable</v>
      </c>
      <c r="D662" t="str">
        <v>76110-75CE</v>
      </c>
      <c r="E662" t="str">
        <v>0030/CA</v>
      </c>
      <c r="F662">
        <v>44561</v>
      </c>
      <c r="G662" t="str">
        <v>PRO</v>
      </c>
      <c r="H662" t="str">
        <v>Groupe tarifs client</v>
      </c>
      <c r="I662" t="b">
        <v>0</v>
      </c>
      <c r="J662">
        <v>238.6</v>
      </c>
    </row>
    <row r="663">
      <c r="A663" t="str">
        <v>AutoTable</v>
      </c>
      <c r="D663" t="str">
        <v>76110-79CE</v>
      </c>
      <c r="E663" t="str">
        <v>0030/CA</v>
      </c>
      <c r="F663">
        <v>44561</v>
      </c>
      <c r="G663" t="str">
        <v>PRO</v>
      </c>
      <c r="H663" t="str">
        <v>Groupe tarifs client</v>
      </c>
      <c r="I663" t="b">
        <v>0</v>
      </c>
      <c r="J663">
        <v>238.6</v>
      </c>
    </row>
    <row r="664">
      <c r="A664" t="str">
        <v>AutoTable</v>
      </c>
      <c r="D664" t="str">
        <v>76112-35CE</v>
      </c>
      <c r="E664" t="str">
        <v>0024/CA</v>
      </c>
      <c r="F664">
        <v>44561</v>
      </c>
      <c r="G664" t="str">
        <v>PRO</v>
      </c>
      <c r="H664" t="str">
        <v>Groupe tarifs client</v>
      </c>
      <c r="I664" t="b">
        <v>0</v>
      </c>
      <c r="J664">
        <v>118.08</v>
      </c>
    </row>
    <row r="665">
      <c r="A665" t="str">
        <v>AutoTable</v>
      </c>
      <c r="D665" t="str">
        <v>76112-71CE</v>
      </c>
      <c r="E665" t="str">
        <v>0024/CA</v>
      </c>
      <c r="F665">
        <v>44561</v>
      </c>
      <c r="G665" t="str">
        <v>PRO</v>
      </c>
      <c r="H665" t="str">
        <v>Groupe tarifs client</v>
      </c>
      <c r="I665" t="b">
        <v>0</v>
      </c>
      <c r="J665">
        <v>141.6</v>
      </c>
    </row>
    <row r="666">
      <c r="A666" t="str">
        <v>AutoTable</v>
      </c>
      <c r="D666" t="str">
        <v>76112-79CE</v>
      </c>
      <c r="E666" t="str">
        <v>0024/CA</v>
      </c>
      <c r="F666">
        <v>44561</v>
      </c>
      <c r="G666" t="str">
        <v>PRO</v>
      </c>
      <c r="H666" t="str">
        <v>Groupe tarifs client</v>
      </c>
      <c r="I666" t="b">
        <v>0</v>
      </c>
      <c r="J666">
        <v>413.68</v>
      </c>
    </row>
    <row r="667">
      <c r="A667" t="str">
        <v>AutoTable</v>
      </c>
      <c r="D667" t="str">
        <v>76115-71CE</v>
      </c>
      <c r="E667" t="str">
        <v>0009/CA</v>
      </c>
      <c r="F667">
        <v>44561</v>
      </c>
      <c r="G667" t="str">
        <v>PRO</v>
      </c>
      <c r="H667" t="str">
        <v>Groupe tarifs client</v>
      </c>
      <c r="I667" t="b">
        <v>0</v>
      </c>
      <c r="J667">
        <v>116.1</v>
      </c>
    </row>
    <row r="668">
      <c r="A668" t="str">
        <v>AutoTable</v>
      </c>
      <c r="D668" t="str">
        <v>76115-74CE</v>
      </c>
      <c r="E668" t="str">
        <v>0009/CA</v>
      </c>
      <c r="F668">
        <v>44561</v>
      </c>
      <c r="G668" t="str">
        <v>PRO</v>
      </c>
      <c r="H668" t="str">
        <v>Groupe tarifs client</v>
      </c>
      <c r="I668" t="b">
        <v>0</v>
      </c>
      <c r="J668">
        <v>96.75</v>
      </c>
    </row>
    <row r="669">
      <c r="A669" t="str">
        <v>AutoTable</v>
      </c>
      <c r="D669" t="str">
        <v>76210-21CE</v>
      </c>
      <c r="E669" t="str">
        <v>0030/CA</v>
      </c>
      <c r="F669">
        <v>44561</v>
      </c>
      <c r="G669" t="str">
        <v>PRO</v>
      </c>
      <c r="H669" t="str">
        <v>Groupe tarifs client</v>
      </c>
      <c r="I669" t="b">
        <v>0</v>
      </c>
      <c r="J669">
        <v>315.9</v>
      </c>
    </row>
    <row r="670">
      <c r="A670" t="str">
        <v>AutoTable</v>
      </c>
      <c r="D670" t="str">
        <v>76210-23CE</v>
      </c>
      <c r="E670" t="str">
        <v>0030/CA</v>
      </c>
      <c r="F670">
        <v>44561</v>
      </c>
      <c r="G670" t="str">
        <v>PRO</v>
      </c>
      <c r="H670" t="str">
        <v>Groupe tarifs client</v>
      </c>
      <c r="I670" t="b">
        <v>0</v>
      </c>
      <c r="J670">
        <v>315.9</v>
      </c>
    </row>
    <row r="671">
      <c r="A671" t="str">
        <v>AutoTable</v>
      </c>
      <c r="D671" t="str">
        <v>76210-25CE</v>
      </c>
      <c r="E671" t="str">
        <v>0030/CA</v>
      </c>
      <c r="F671">
        <v>44561</v>
      </c>
      <c r="G671" t="str">
        <v>PRO</v>
      </c>
      <c r="H671" t="str">
        <v>Groupe tarifs client</v>
      </c>
      <c r="I671" t="b">
        <v>0</v>
      </c>
      <c r="J671">
        <v>315.9</v>
      </c>
    </row>
    <row r="672">
      <c r="A672" t="str">
        <v>AutoTable</v>
      </c>
      <c r="D672" t="str">
        <v>76210-26CE</v>
      </c>
      <c r="E672" t="str">
        <v>0030/CA</v>
      </c>
      <c r="F672">
        <v>44561</v>
      </c>
      <c r="G672" t="str">
        <v>PRO</v>
      </c>
      <c r="H672" t="str">
        <v>Groupe tarifs client</v>
      </c>
      <c r="I672" t="b">
        <v>0</v>
      </c>
      <c r="J672">
        <v>315.9</v>
      </c>
    </row>
    <row r="673">
      <c r="A673" t="str">
        <v>AutoTable</v>
      </c>
      <c r="D673" t="str">
        <v>76212-02CE</v>
      </c>
      <c r="E673" t="str">
        <v>0024/CA</v>
      </c>
      <c r="F673">
        <v>44561</v>
      </c>
      <c r="G673" t="str">
        <v>PRO</v>
      </c>
      <c r="H673" t="str">
        <v>Groupe tarifs client</v>
      </c>
      <c r="I673" t="b">
        <v>0</v>
      </c>
      <c r="J673">
        <v>413.68</v>
      </c>
    </row>
    <row r="674">
      <c r="A674" t="str">
        <v>AutoTable</v>
      </c>
      <c r="D674" t="str">
        <v>76212-21CE</v>
      </c>
      <c r="E674" t="str">
        <v>0024/CA</v>
      </c>
      <c r="F674">
        <v>44561</v>
      </c>
      <c r="G674" t="str">
        <v>PRO</v>
      </c>
      <c r="H674" t="str">
        <v>Groupe tarifs client</v>
      </c>
      <c r="I674" t="b">
        <v>0</v>
      </c>
      <c r="J674">
        <v>413.68</v>
      </c>
    </row>
    <row r="675">
      <c r="A675" t="str">
        <v>AutoTable</v>
      </c>
      <c r="D675" t="str">
        <v>76212-23CE</v>
      </c>
      <c r="E675" t="str">
        <v>0024/CA</v>
      </c>
      <c r="F675">
        <v>44561</v>
      </c>
      <c r="G675" t="str">
        <v>PRO</v>
      </c>
      <c r="H675" t="str">
        <v>Groupe tarifs client</v>
      </c>
      <c r="I675" t="b">
        <v>0</v>
      </c>
      <c r="J675">
        <v>413.68</v>
      </c>
    </row>
    <row r="676">
      <c r="A676" t="str">
        <v>AutoTable</v>
      </c>
      <c r="D676" t="str">
        <v>76275-02CE</v>
      </c>
      <c r="E676" t="str">
        <v>0060/CA</v>
      </c>
      <c r="F676">
        <v>44561</v>
      </c>
      <c r="G676" t="str">
        <v>PRO</v>
      </c>
      <c r="H676" t="str">
        <v>Groupe tarifs client</v>
      </c>
      <c r="I676" t="b">
        <v>0</v>
      </c>
      <c r="J676">
        <v>371.46</v>
      </c>
    </row>
    <row r="677">
      <c r="A677" t="str">
        <v>AutoTable</v>
      </c>
      <c r="D677" t="str">
        <v>76275-21CE</v>
      </c>
      <c r="E677" t="str">
        <v>0060/CA</v>
      </c>
      <c r="F677">
        <v>44561</v>
      </c>
      <c r="G677" t="str">
        <v>PRO</v>
      </c>
      <c r="H677" t="str">
        <v>Groupe tarifs client</v>
      </c>
      <c r="I677" t="b">
        <v>0</v>
      </c>
      <c r="J677">
        <v>371.46</v>
      </c>
    </row>
    <row r="678">
      <c r="A678" t="str">
        <v>AutoTable</v>
      </c>
      <c r="D678" t="str">
        <v>76275-23CE</v>
      </c>
      <c r="E678" t="str">
        <v>0060/CA</v>
      </c>
      <c r="F678">
        <v>44561</v>
      </c>
      <c r="G678" t="str">
        <v>PRO</v>
      </c>
      <c r="H678" t="str">
        <v>Groupe tarifs client</v>
      </c>
      <c r="I678" t="b">
        <v>0</v>
      </c>
      <c r="J678">
        <v>371.46</v>
      </c>
    </row>
    <row r="679">
      <c r="A679" t="str">
        <v>AutoTable</v>
      </c>
      <c r="D679" t="str">
        <v>76275-25CE</v>
      </c>
      <c r="E679" t="str">
        <v>0060/CA</v>
      </c>
      <c r="F679">
        <v>44561</v>
      </c>
      <c r="G679" t="str">
        <v>PRO</v>
      </c>
      <c r="H679" t="str">
        <v>Groupe tarifs client</v>
      </c>
      <c r="I679" t="b">
        <v>0</v>
      </c>
      <c r="J679">
        <v>371.46</v>
      </c>
    </row>
    <row r="680">
      <c r="A680" t="str">
        <v>AutoTable</v>
      </c>
      <c r="D680" t="str">
        <v>76275-26CE</v>
      </c>
      <c r="E680" t="str">
        <v>0060/CA</v>
      </c>
      <c r="F680">
        <v>44561</v>
      </c>
      <c r="G680" t="str">
        <v>PRO</v>
      </c>
      <c r="H680" t="str">
        <v>Groupe tarifs client</v>
      </c>
      <c r="I680" t="b">
        <v>0</v>
      </c>
      <c r="J680">
        <v>371.46</v>
      </c>
    </row>
    <row r="681">
      <c r="A681" t="str">
        <v>AutoTable</v>
      </c>
      <c r="D681" t="str">
        <v>76310-42CE</v>
      </c>
      <c r="E681" t="str">
        <v>0030/CA</v>
      </c>
      <c r="F681">
        <v>44561</v>
      </c>
      <c r="G681" t="str">
        <v>PRO</v>
      </c>
      <c r="H681" t="str">
        <v>Groupe tarifs client</v>
      </c>
      <c r="I681" t="b">
        <v>0</v>
      </c>
      <c r="J681">
        <v>256.93</v>
      </c>
    </row>
    <row r="682">
      <c r="A682" t="str">
        <v>AutoTable</v>
      </c>
      <c r="D682" t="str">
        <v>76310-56CE</v>
      </c>
      <c r="E682" t="str">
        <v>0030/CA</v>
      </c>
      <c r="F682">
        <v>44561</v>
      </c>
      <c r="G682" t="str">
        <v>PRO</v>
      </c>
      <c r="H682" t="str">
        <v>Groupe tarifs client</v>
      </c>
      <c r="I682" t="b">
        <v>0</v>
      </c>
      <c r="J682">
        <v>256.93</v>
      </c>
    </row>
    <row r="683">
      <c r="A683" t="str">
        <v>AutoTable</v>
      </c>
      <c r="D683" t="str">
        <v>76310-59CE</v>
      </c>
      <c r="E683" t="str">
        <v>0030/CA</v>
      </c>
      <c r="F683">
        <v>44561</v>
      </c>
      <c r="G683" t="str">
        <v>PRO</v>
      </c>
      <c r="H683" t="str">
        <v>Groupe tarifs client</v>
      </c>
      <c r="I683" t="b">
        <v>0</v>
      </c>
      <c r="J683">
        <v>97.5</v>
      </c>
    </row>
    <row r="684">
      <c r="A684" t="str">
        <v>AutoTable</v>
      </c>
      <c r="D684" t="str">
        <v>76410-17CE</v>
      </c>
      <c r="E684" t="str">
        <v>0030/CA</v>
      </c>
      <c r="F684">
        <v>44561</v>
      </c>
      <c r="G684" t="str">
        <v>PRO</v>
      </c>
      <c r="H684" t="str">
        <v>Groupe tarifs client</v>
      </c>
      <c r="I684" t="b">
        <v>0</v>
      </c>
      <c r="J684">
        <v>238.6</v>
      </c>
    </row>
    <row r="685">
      <c r="A685" t="str">
        <v>AutoTable</v>
      </c>
      <c r="D685" t="str">
        <v>76410-19CE</v>
      </c>
      <c r="E685" t="str">
        <v>0030/CA</v>
      </c>
      <c r="F685">
        <v>44561</v>
      </c>
      <c r="G685" t="str">
        <v>PRO</v>
      </c>
      <c r="H685" t="str">
        <v>Groupe tarifs client</v>
      </c>
      <c r="I685" t="b">
        <v>0</v>
      </c>
      <c r="J685">
        <v>238.6</v>
      </c>
    </row>
    <row r="686">
      <c r="A686" t="str">
        <v>AutoTable</v>
      </c>
      <c r="D686" t="str">
        <v>76410-20CE</v>
      </c>
      <c r="E686" t="str">
        <v>0030/CA</v>
      </c>
      <c r="F686">
        <v>44561</v>
      </c>
      <c r="G686" t="str">
        <v>PRO</v>
      </c>
      <c r="H686" t="str">
        <v>Groupe tarifs client</v>
      </c>
      <c r="I686" t="b">
        <v>0</v>
      </c>
      <c r="J686">
        <v>238.6</v>
      </c>
    </row>
    <row r="687">
      <c r="A687" t="str">
        <v>AutoTable</v>
      </c>
      <c r="D687" t="str">
        <v>76415-13CE</v>
      </c>
      <c r="E687" t="str">
        <v>0009/CA</v>
      </c>
      <c r="F687">
        <v>44561</v>
      </c>
      <c r="G687" t="str">
        <v>PRO</v>
      </c>
      <c r="H687" t="str">
        <v>Groupe tarifs client</v>
      </c>
      <c r="I687" t="b">
        <v>0</v>
      </c>
      <c r="J687">
        <v>309.33</v>
      </c>
    </row>
    <row r="688">
      <c r="A688" t="str">
        <v>AutoTable</v>
      </c>
      <c r="D688" t="str">
        <v>76512-02CE</v>
      </c>
      <c r="E688" t="str">
        <v>0024/CA</v>
      </c>
      <c r="F688">
        <v>44561</v>
      </c>
      <c r="G688" t="str">
        <v>PRO</v>
      </c>
      <c r="H688" t="str">
        <v>Groupe tarifs client</v>
      </c>
      <c r="I688" t="b">
        <v>0</v>
      </c>
      <c r="J688">
        <v>118.08</v>
      </c>
    </row>
    <row r="689">
      <c r="A689" t="str">
        <v>AutoTable</v>
      </c>
      <c r="D689" t="str">
        <v>76512-06CE</v>
      </c>
      <c r="E689" t="str">
        <v>0024/CA</v>
      </c>
      <c r="F689">
        <v>44561</v>
      </c>
      <c r="G689" t="str">
        <v>PRO</v>
      </c>
      <c r="H689" t="str">
        <v>Groupe tarifs client</v>
      </c>
      <c r="I689" t="b">
        <v>0</v>
      </c>
      <c r="J689">
        <v>118.08</v>
      </c>
    </row>
    <row r="690">
      <c r="A690" t="str">
        <v>AutoTable</v>
      </c>
      <c r="D690" t="str">
        <v>76910-08CE</v>
      </c>
      <c r="E690" t="str">
        <v>0030/CA</v>
      </c>
      <c r="F690">
        <v>44561</v>
      </c>
      <c r="G690" t="str">
        <v>PRO</v>
      </c>
      <c r="H690" t="str">
        <v>Groupe tarifs client</v>
      </c>
      <c r="I690" t="b">
        <v>0</v>
      </c>
      <c r="J690">
        <v>256.93</v>
      </c>
    </row>
    <row r="691">
      <c r="A691" t="str">
        <v>AutoTable</v>
      </c>
      <c r="D691" t="str">
        <v>76910-09CE</v>
      </c>
      <c r="E691" t="str">
        <v>0030/CA</v>
      </c>
      <c r="F691">
        <v>44561</v>
      </c>
      <c r="G691" t="str">
        <v>PRO</v>
      </c>
      <c r="H691" t="str">
        <v>Groupe tarifs client</v>
      </c>
      <c r="I691" t="b">
        <v>0</v>
      </c>
      <c r="J691">
        <v>256.93</v>
      </c>
    </row>
    <row r="692">
      <c r="A692" t="str">
        <v>AutoTable</v>
      </c>
      <c r="D692" t="str">
        <v>76910-17CE</v>
      </c>
      <c r="E692" t="str">
        <v>0030/CA</v>
      </c>
      <c r="F692">
        <v>44561</v>
      </c>
      <c r="G692" t="str">
        <v>PRO</v>
      </c>
      <c r="H692" t="str">
        <v>Groupe tarifs client</v>
      </c>
      <c r="I692" t="b">
        <v>0</v>
      </c>
      <c r="J692">
        <v>256.93</v>
      </c>
    </row>
    <row r="693">
      <c r="A693" t="str">
        <v>AutoTable</v>
      </c>
      <c r="D693" t="str">
        <v>76910-18CE</v>
      </c>
      <c r="E693" t="str">
        <v>0030/CA</v>
      </c>
      <c r="F693">
        <v>44561</v>
      </c>
      <c r="G693" t="str">
        <v>PRO</v>
      </c>
      <c r="H693" t="str">
        <v>Groupe tarifs client</v>
      </c>
      <c r="I693" t="b">
        <v>0</v>
      </c>
      <c r="J693">
        <v>256.93</v>
      </c>
    </row>
    <row r="694">
      <c r="A694" t="str">
        <v>AutoTable</v>
      </c>
      <c r="D694" t="str">
        <v>76910-20CE</v>
      </c>
      <c r="E694" t="str">
        <v>0030/CA</v>
      </c>
      <c r="F694">
        <v>44561</v>
      </c>
      <c r="G694" t="str">
        <v>PRO</v>
      </c>
      <c r="H694" t="str">
        <v>Groupe tarifs client</v>
      </c>
      <c r="I694" t="b">
        <v>0</v>
      </c>
      <c r="J694">
        <v>256.93</v>
      </c>
    </row>
    <row r="695">
      <c r="A695" t="str">
        <v>AutoTable</v>
      </c>
      <c r="D695" t="str">
        <v>76913-01CE</v>
      </c>
      <c r="E695" t="str">
        <v>0024/CA</v>
      </c>
      <c r="F695">
        <v>44561</v>
      </c>
      <c r="G695" t="str">
        <v>PRO</v>
      </c>
      <c r="H695" t="str">
        <v>Groupe tarifs client</v>
      </c>
      <c r="I695" t="b">
        <v>0</v>
      </c>
      <c r="J695">
        <v>399.02</v>
      </c>
    </row>
    <row r="696">
      <c r="A696" t="str">
        <v>AutoTable</v>
      </c>
      <c r="D696" t="str">
        <v>76913-08CE</v>
      </c>
      <c r="E696" t="str">
        <v>0024/CA</v>
      </c>
      <c r="F696">
        <v>44561</v>
      </c>
      <c r="G696" t="str">
        <v>PRO</v>
      </c>
      <c r="H696" t="str">
        <v>Groupe tarifs client</v>
      </c>
      <c r="I696" t="b">
        <v>0</v>
      </c>
      <c r="J696">
        <v>399.02</v>
      </c>
    </row>
    <row r="697">
      <c r="A697" t="str">
        <v>AutoTable</v>
      </c>
      <c r="D697" t="str">
        <v>76913-18CE</v>
      </c>
      <c r="E697" t="str">
        <v>0024/CA</v>
      </c>
      <c r="F697">
        <v>44561</v>
      </c>
      <c r="G697" t="str">
        <v>PRO</v>
      </c>
      <c r="H697" t="str">
        <v>Groupe tarifs client</v>
      </c>
      <c r="I697" t="b">
        <v>0</v>
      </c>
      <c r="J697">
        <v>399.02</v>
      </c>
    </row>
    <row r="698">
      <c r="A698" t="str">
        <v>AutoTable</v>
      </c>
      <c r="D698" t="str">
        <v>76913-26CE</v>
      </c>
      <c r="E698" t="str">
        <v>0024/CA</v>
      </c>
      <c r="F698">
        <v>44561</v>
      </c>
      <c r="G698" t="str">
        <v>PRO</v>
      </c>
      <c r="H698" t="str">
        <v>Groupe tarifs client</v>
      </c>
      <c r="I698" t="b">
        <v>0</v>
      </c>
      <c r="J698">
        <v>399.02</v>
      </c>
    </row>
    <row r="699">
      <c r="A699" t="str">
        <v>AutoTable</v>
      </c>
      <c r="D699" t="str">
        <v>76915-17CE</v>
      </c>
      <c r="E699" t="str">
        <v>0009/CA</v>
      </c>
      <c r="F699">
        <v>44561</v>
      </c>
      <c r="G699" t="str">
        <v>PRO</v>
      </c>
      <c r="H699" t="str">
        <v>Groupe tarifs client</v>
      </c>
      <c r="I699" t="b">
        <v>0</v>
      </c>
      <c r="J699">
        <v>309.33</v>
      </c>
    </row>
    <row r="700">
      <c r="A700" t="str">
        <v>AutoTable</v>
      </c>
      <c r="D700" t="str">
        <v>76915-19CE</v>
      </c>
      <c r="E700" t="str">
        <v>0009/CA</v>
      </c>
      <c r="F700">
        <v>44561</v>
      </c>
      <c r="G700" t="str">
        <v>PRO</v>
      </c>
      <c r="H700" t="str">
        <v>Groupe tarifs client</v>
      </c>
      <c r="I700" t="b">
        <v>0</v>
      </c>
      <c r="J700">
        <v>309.33</v>
      </c>
    </row>
    <row r="701">
      <c r="A701" t="str">
        <v>AutoTable</v>
      </c>
      <c r="D701" t="str">
        <v>76975-06CE</v>
      </c>
      <c r="E701" t="str">
        <v>0060/CA</v>
      </c>
      <c r="F701">
        <v>44561</v>
      </c>
      <c r="G701" t="str">
        <v>PRO</v>
      </c>
      <c r="H701" t="str">
        <v>Groupe tarifs client</v>
      </c>
      <c r="I701" t="b">
        <v>0</v>
      </c>
      <c r="J701">
        <v>296.56</v>
      </c>
    </row>
    <row r="702">
      <c r="A702" t="str">
        <v>AutoTable</v>
      </c>
      <c r="D702" t="str">
        <v>76975-08CE</v>
      </c>
      <c r="E702" t="str">
        <v>0060/CA</v>
      </c>
      <c r="F702">
        <v>44561</v>
      </c>
      <c r="G702" t="str">
        <v>PRO</v>
      </c>
      <c r="H702" t="str">
        <v>Groupe tarifs client</v>
      </c>
      <c r="I702" t="b">
        <v>0</v>
      </c>
      <c r="J702">
        <v>296.56</v>
      </c>
    </row>
    <row r="703">
      <c r="A703" t="str">
        <v>AutoTable</v>
      </c>
      <c r="D703" t="str">
        <v>76975-17CE</v>
      </c>
      <c r="E703" t="str">
        <v>0060/CA</v>
      </c>
      <c r="F703">
        <v>44561</v>
      </c>
      <c r="G703" t="str">
        <v>PRO</v>
      </c>
      <c r="H703" t="str">
        <v>Groupe tarifs client</v>
      </c>
      <c r="I703" t="b">
        <v>0</v>
      </c>
      <c r="J703">
        <v>296.56</v>
      </c>
    </row>
    <row r="704">
      <c r="A704" t="str">
        <v>AutoTable</v>
      </c>
      <c r="D704" t="str">
        <v>76975-18CE</v>
      </c>
      <c r="E704" t="str">
        <v>0060/CA</v>
      </c>
      <c r="F704">
        <v>44561</v>
      </c>
      <c r="G704" t="str">
        <v>PRO</v>
      </c>
      <c r="H704" t="str">
        <v>Groupe tarifs client</v>
      </c>
      <c r="I704" t="b">
        <v>0</v>
      </c>
      <c r="J704">
        <v>296.56</v>
      </c>
    </row>
    <row r="705">
      <c r="A705" t="str">
        <v>AutoTable</v>
      </c>
      <c r="D705" t="str">
        <v>76975-28CE</v>
      </c>
      <c r="E705" t="str">
        <v>0060/CA</v>
      </c>
      <c r="F705">
        <v>44561</v>
      </c>
      <c r="G705" t="str">
        <v>PRO</v>
      </c>
      <c r="H705" t="str">
        <v>Groupe tarifs client</v>
      </c>
      <c r="I705" t="b">
        <v>0</v>
      </c>
      <c r="J705">
        <v>296.56</v>
      </c>
    </row>
    <row r="706">
      <c r="A706" t="str">
        <v>AutoTable</v>
      </c>
      <c r="D706" t="str">
        <v>77010-72CE</v>
      </c>
      <c r="E706" t="str">
        <v>0030/CA</v>
      </c>
      <c r="F706">
        <v>44561</v>
      </c>
      <c r="G706" t="str">
        <v>PRO</v>
      </c>
      <c r="H706" t="str">
        <v>Groupe tarifs client</v>
      </c>
      <c r="I706" t="b">
        <v>0</v>
      </c>
      <c r="J706">
        <v>238.6</v>
      </c>
    </row>
    <row r="707">
      <c r="A707" t="str">
        <v>AutoTable</v>
      </c>
      <c r="D707" t="str">
        <v>77010-75CE</v>
      </c>
      <c r="E707" t="str">
        <v>0030/CA</v>
      </c>
      <c r="F707">
        <v>44561</v>
      </c>
      <c r="G707" t="str">
        <v>PRO</v>
      </c>
      <c r="H707" t="str">
        <v>Groupe tarifs client</v>
      </c>
      <c r="I707" t="b">
        <v>0</v>
      </c>
      <c r="J707">
        <v>238.6</v>
      </c>
    </row>
    <row r="708">
      <c r="A708" t="str">
        <v>AutoTable</v>
      </c>
      <c r="D708" t="str">
        <v>77010-76CE</v>
      </c>
      <c r="E708" t="str">
        <v>0030/CA</v>
      </c>
      <c r="F708">
        <v>44561</v>
      </c>
      <c r="G708" t="str">
        <v>PRO</v>
      </c>
      <c r="H708" t="str">
        <v>Groupe tarifs client</v>
      </c>
      <c r="I708" t="b">
        <v>0</v>
      </c>
      <c r="J708">
        <v>238.6</v>
      </c>
    </row>
    <row r="709">
      <c r="A709" t="str">
        <v>AutoTable</v>
      </c>
      <c r="D709" t="str">
        <v>77010-81CE</v>
      </c>
      <c r="E709" t="str">
        <v>0030/CA</v>
      </c>
      <c r="F709">
        <v>44561</v>
      </c>
      <c r="G709" t="str">
        <v>PRO</v>
      </c>
      <c r="H709" t="str">
        <v>Groupe tarifs client</v>
      </c>
      <c r="I709" t="b">
        <v>0</v>
      </c>
      <c r="J709">
        <v>256.93</v>
      </c>
    </row>
    <row r="710">
      <c r="A710" t="str">
        <v>AutoTable</v>
      </c>
      <c r="D710" t="str">
        <v>77010-82CE</v>
      </c>
      <c r="E710" t="str">
        <v>0030/CA</v>
      </c>
      <c r="F710">
        <v>44561</v>
      </c>
      <c r="G710" t="str">
        <v>PRO</v>
      </c>
      <c r="H710" t="str">
        <v>Groupe tarifs client</v>
      </c>
      <c r="I710" t="b">
        <v>0</v>
      </c>
      <c r="J710">
        <v>256.93</v>
      </c>
    </row>
    <row r="711">
      <c r="A711" t="str">
        <v>AutoTable</v>
      </c>
      <c r="D711" t="str">
        <v>77075-26CE</v>
      </c>
      <c r="E711" t="str">
        <v>0060/CA</v>
      </c>
      <c r="F711">
        <v>44561</v>
      </c>
      <c r="G711" t="str">
        <v>PRO</v>
      </c>
      <c r="H711" t="str">
        <v>Groupe tarifs client</v>
      </c>
      <c r="I711" t="b">
        <v>0</v>
      </c>
      <c r="J711">
        <v>145.2</v>
      </c>
    </row>
    <row r="712">
      <c r="A712" t="str">
        <v>AutoTable</v>
      </c>
      <c r="D712" t="str">
        <v>77075-81CE</v>
      </c>
      <c r="E712" t="str">
        <v>0060/CA</v>
      </c>
      <c r="F712">
        <v>44561</v>
      </c>
      <c r="G712" t="str">
        <v>PRO</v>
      </c>
      <c r="H712" t="str">
        <v>Groupe tarifs client</v>
      </c>
      <c r="I712" t="b">
        <v>0</v>
      </c>
      <c r="J712">
        <v>296.56</v>
      </c>
    </row>
    <row r="713">
      <c r="A713" t="str">
        <v>AutoTable</v>
      </c>
      <c r="D713" t="str">
        <v>77075-89CE</v>
      </c>
      <c r="E713" t="str">
        <v>0060/CA</v>
      </c>
      <c r="F713">
        <v>44561</v>
      </c>
      <c r="G713" t="str">
        <v>PRO</v>
      </c>
      <c r="H713" t="str">
        <v>Groupe tarifs client</v>
      </c>
      <c r="I713" t="b">
        <v>0</v>
      </c>
      <c r="J713">
        <v>296.56</v>
      </c>
    </row>
    <row r="714">
      <c r="A714" t="str">
        <v>AutoTable</v>
      </c>
      <c r="D714" t="str">
        <v>77175-03CE</v>
      </c>
      <c r="E714" t="str">
        <v>0030/CA</v>
      </c>
      <c r="F714">
        <v>44561</v>
      </c>
      <c r="G714" t="str">
        <v>PRO</v>
      </c>
      <c r="H714" t="str">
        <v>Groupe tarifs client</v>
      </c>
      <c r="I714" t="b">
        <v>0</v>
      </c>
      <c r="J714">
        <v>249</v>
      </c>
    </row>
    <row r="715">
      <c r="A715" t="str">
        <v>AutoTable</v>
      </c>
      <c r="D715" t="str">
        <v>77175-06CE</v>
      </c>
      <c r="E715" t="str">
        <v>0030/CA</v>
      </c>
      <c r="F715">
        <v>44561</v>
      </c>
      <c r="G715" t="str">
        <v>PRO</v>
      </c>
      <c r="H715" t="str">
        <v>Groupe tarifs client</v>
      </c>
      <c r="I715" t="b">
        <v>0</v>
      </c>
      <c r="J715">
        <v>249</v>
      </c>
    </row>
    <row r="716">
      <c r="A716" t="str">
        <v>AutoTable</v>
      </c>
      <c r="D716" t="str">
        <v>77175-08CE</v>
      </c>
      <c r="E716" t="str">
        <v>0030/CA</v>
      </c>
      <c r="F716">
        <v>44561</v>
      </c>
      <c r="G716" t="str">
        <v>PRO</v>
      </c>
      <c r="H716" t="str">
        <v>Groupe tarifs client</v>
      </c>
      <c r="I716" t="b">
        <v>0</v>
      </c>
      <c r="J716">
        <v>249</v>
      </c>
    </row>
    <row r="717">
      <c r="A717" t="str">
        <v>AutoTable</v>
      </c>
      <c r="D717" t="str">
        <v>77175-10CE</v>
      </c>
      <c r="E717" t="str">
        <v>0030/CA</v>
      </c>
      <c r="F717">
        <v>44561</v>
      </c>
      <c r="G717" t="str">
        <v>PRO</v>
      </c>
      <c r="H717" t="str">
        <v>Groupe tarifs client</v>
      </c>
      <c r="I717" t="b">
        <v>0</v>
      </c>
      <c r="J717">
        <v>72.6</v>
      </c>
    </row>
    <row r="718">
      <c r="A718" t="str">
        <v>AutoTable</v>
      </c>
      <c r="D718" t="str">
        <v>77212-02CE</v>
      </c>
      <c r="E718" t="str">
        <v>0024/CA</v>
      </c>
      <c r="F718">
        <v>44561</v>
      </c>
      <c r="G718" t="str">
        <v>PRO</v>
      </c>
      <c r="H718" t="str">
        <v>Groupe tarifs client</v>
      </c>
      <c r="I718" t="b">
        <v>0</v>
      </c>
      <c r="J718">
        <v>405.9</v>
      </c>
    </row>
    <row r="719">
      <c r="A719" t="str">
        <v>AutoTable</v>
      </c>
      <c r="D719" t="str">
        <v>77212-05CE</v>
      </c>
      <c r="E719" t="str">
        <v>0024/CA</v>
      </c>
      <c r="F719">
        <v>44561</v>
      </c>
      <c r="G719" t="str">
        <v>PRO</v>
      </c>
      <c r="H719" t="str">
        <v>Groupe tarifs client</v>
      </c>
      <c r="I719" t="b">
        <v>0</v>
      </c>
      <c r="J719">
        <v>118.08</v>
      </c>
    </row>
    <row r="720">
      <c r="A720" t="str">
        <v>AutoTable</v>
      </c>
      <c r="D720" t="str">
        <v>77212-06CE</v>
      </c>
      <c r="E720" t="str">
        <v>0024/CA</v>
      </c>
      <c r="F720">
        <v>44561</v>
      </c>
      <c r="G720" t="str">
        <v>PRO</v>
      </c>
      <c r="H720" t="str">
        <v>Groupe tarifs client</v>
      </c>
      <c r="I720" t="b">
        <v>0</v>
      </c>
      <c r="J720">
        <v>405.9</v>
      </c>
    </row>
    <row r="721">
      <c r="A721" t="str">
        <v>AutoTable</v>
      </c>
      <c r="D721" t="str">
        <v>77212-08CE</v>
      </c>
      <c r="E721" t="str">
        <v>0024/CA</v>
      </c>
      <c r="F721">
        <v>44561</v>
      </c>
      <c r="G721" t="str">
        <v>PRO</v>
      </c>
      <c r="H721" t="str">
        <v>Groupe tarifs client</v>
      </c>
      <c r="I721" t="b">
        <v>0</v>
      </c>
      <c r="J721">
        <v>405.9</v>
      </c>
    </row>
    <row r="722">
      <c r="A722" t="str">
        <v>AutoTable</v>
      </c>
      <c r="D722" t="str">
        <v>77215-13CE</v>
      </c>
      <c r="E722" t="str">
        <v>0009/CA</v>
      </c>
      <c r="F722">
        <v>44561</v>
      </c>
      <c r="G722" t="str">
        <v>PRO</v>
      </c>
      <c r="H722" t="str">
        <v>Groupe tarifs client</v>
      </c>
      <c r="I722" t="b">
        <v>0</v>
      </c>
      <c r="J722">
        <v>309.33</v>
      </c>
    </row>
    <row r="723">
      <c r="A723" t="str">
        <v>AutoTable</v>
      </c>
      <c r="D723" t="str">
        <v>77215-20CE</v>
      </c>
      <c r="E723" t="str">
        <v>0009/CA</v>
      </c>
      <c r="F723">
        <v>44561</v>
      </c>
      <c r="G723" t="str">
        <v>PRO</v>
      </c>
      <c r="H723" t="str">
        <v>Groupe tarifs client</v>
      </c>
      <c r="I723" t="b">
        <v>0</v>
      </c>
      <c r="J723">
        <v>96.75</v>
      </c>
    </row>
    <row r="724">
      <c r="A724" t="str">
        <v>AutoTable</v>
      </c>
      <c r="D724" t="str">
        <v>77275-17CE</v>
      </c>
      <c r="E724" t="str">
        <v>0060/CA</v>
      </c>
      <c r="F724">
        <v>44561</v>
      </c>
      <c r="G724" t="str">
        <v>PRO</v>
      </c>
      <c r="H724" t="str">
        <v>Groupe tarifs client</v>
      </c>
      <c r="I724" t="b">
        <v>0</v>
      </c>
      <c r="J724">
        <v>302.4</v>
      </c>
    </row>
    <row r="725">
      <c r="A725" t="str">
        <v>AutoTable</v>
      </c>
      <c r="D725" t="str">
        <v>77275-20CE</v>
      </c>
      <c r="E725" t="str">
        <v>0060/CA</v>
      </c>
      <c r="F725">
        <v>44561</v>
      </c>
      <c r="G725" t="str">
        <v>PRO</v>
      </c>
      <c r="H725" t="str">
        <v>Groupe tarifs client</v>
      </c>
      <c r="I725" t="b">
        <v>0</v>
      </c>
      <c r="J725">
        <v>302.4</v>
      </c>
    </row>
    <row r="726">
      <c r="A726" t="str">
        <v>AutoTable</v>
      </c>
      <c r="D726" t="str">
        <v>77275-24CE</v>
      </c>
      <c r="E726" t="str">
        <v>0060/CA</v>
      </c>
      <c r="F726">
        <v>44561</v>
      </c>
      <c r="G726" t="str">
        <v>PRO</v>
      </c>
      <c r="H726" t="str">
        <v>Groupe tarifs client</v>
      </c>
      <c r="I726" t="b">
        <v>0</v>
      </c>
      <c r="J726">
        <v>302.4</v>
      </c>
    </row>
    <row r="727">
      <c r="A727" t="str">
        <v>AutoTable</v>
      </c>
      <c r="D727" t="str">
        <v>77275-32CE</v>
      </c>
      <c r="E727" t="str">
        <v>0060/CA</v>
      </c>
      <c r="F727">
        <v>44561</v>
      </c>
      <c r="G727" t="str">
        <v>PRO</v>
      </c>
      <c r="H727" t="str">
        <v>Groupe tarifs client</v>
      </c>
      <c r="I727" t="b">
        <v>0</v>
      </c>
      <c r="J727">
        <v>296.56</v>
      </c>
    </row>
    <row r="728">
      <c r="A728" t="str">
        <v>AutoTable</v>
      </c>
      <c r="D728" t="str">
        <v>77415-02</v>
      </c>
      <c r="E728" t="str">
        <v>0010/CA</v>
      </c>
      <c r="F728">
        <v>44561</v>
      </c>
      <c r="G728" t="str">
        <v>PRO</v>
      </c>
      <c r="H728" t="str">
        <v>Groupe tarifs client</v>
      </c>
      <c r="I728" t="b">
        <v>0</v>
      </c>
      <c r="J728">
        <v>107.5</v>
      </c>
    </row>
    <row r="729">
      <c r="A729" t="str">
        <v>AutoTable</v>
      </c>
      <c r="D729" t="str">
        <v>77415-04</v>
      </c>
      <c r="E729" t="str">
        <v>0010/CA</v>
      </c>
      <c r="F729">
        <v>44561</v>
      </c>
      <c r="G729" t="str">
        <v>PRO</v>
      </c>
      <c r="H729" t="str">
        <v>Groupe tarifs client</v>
      </c>
      <c r="I729" t="b">
        <v>0</v>
      </c>
      <c r="J729">
        <v>107.5</v>
      </c>
    </row>
    <row r="730">
      <c r="A730" t="str">
        <v>AutoTable</v>
      </c>
      <c r="D730" t="str">
        <v>77415-05</v>
      </c>
      <c r="E730" t="str">
        <v>0010/CA</v>
      </c>
      <c r="F730">
        <v>44561</v>
      </c>
      <c r="G730" t="str">
        <v>PRO</v>
      </c>
      <c r="H730" t="str">
        <v>Groupe tarifs client</v>
      </c>
      <c r="I730" t="b">
        <v>0</v>
      </c>
      <c r="J730">
        <v>107.5</v>
      </c>
    </row>
    <row r="731">
      <c r="A731" t="str">
        <v>AutoTable</v>
      </c>
      <c r="D731" t="str">
        <v>77415-06</v>
      </c>
      <c r="E731" t="str">
        <v>0010/CA</v>
      </c>
      <c r="F731">
        <v>44561</v>
      </c>
      <c r="G731" t="str">
        <v>PRO</v>
      </c>
      <c r="H731" t="str">
        <v>Groupe tarifs client</v>
      </c>
      <c r="I731" t="b">
        <v>0</v>
      </c>
      <c r="J731">
        <v>107.5</v>
      </c>
    </row>
    <row r="732">
      <c r="A732" t="str">
        <v>AutoTable</v>
      </c>
      <c r="D732" t="str">
        <v>77415-07</v>
      </c>
      <c r="E732" t="str">
        <v>0010/CA</v>
      </c>
      <c r="F732">
        <v>44561</v>
      </c>
      <c r="G732" t="str">
        <v>PRO</v>
      </c>
      <c r="H732" t="str">
        <v>Groupe tarifs client</v>
      </c>
      <c r="I732" t="b">
        <v>0</v>
      </c>
      <c r="J732">
        <v>107.5</v>
      </c>
    </row>
    <row r="733">
      <c r="A733" t="str">
        <v>AutoTable</v>
      </c>
      <c r="D733" t="str">
        <v>77415-10</v>
      </c>
      <c r="E733" t="str">
        <v>0010/CA</v>
      </c>
      <c r="F733">
        <v>44561</v>
      </c>
      <c r="G733" t="str">
        <v>PRO</v>
      </c>
      <c r="H733" t="str">
        <v>Groupe tarifs client</v>
      </c>
      <c r="I733" t="b">
        <v>0</v>
      </c>
      <c r="J733">
        <v>107.5</v>
      </c>
    </row>
    <row r="734">
      <c r="A734" t="str">
        <v>AutoTable</v>
      </c>
      <c r="D734" t="str">
        <v>77515-57</v>
      </c>
      <c r="E734" t="str">
        <v>0010/CA</v>
      </c>
      <c r="F734">
        <v>44561</v>
      </c>
      <c r="G734" t="str">
        <v>PRO</v>
      </c>
      <c r="H734" t="str">
        <v>Groupe tarifs client</v>
      </c>
      <c r="I734" t="b">
        <v>0</v>
      </c>
      <c r="J734">
        <v>107.5</v>
      </c>
    </row>
    <row r="735">
      <c r="A735" t="str">
        <v>AutoTable</v>
      </c>
      <c r="D735" t="str">
        <v>78110-81G5</v>
      </c>
      <c r="E735" t="str">
        <v>0006/CA</v>
      </c>
      <c r="F735">
        <v>44561</v>
      </c>
      <c r="G735" t="str">
        <v>PRO</v>
      </c>
      <c r="H735" t="str">
        <v>Groupe tarifs client</v>
      </c>
      <c r="I735" t="b">
        <v>0</v>
      </c>
      <c r="J735">
        <v>226.87</v>
      </c>
    </row>
    <row r="736">
      <c r="A736" t="str">
        <v>AutoTable</v>
      </c>
      <c r="D736" t="str">
        <v>78110-89G5</v>
      </c>
      <c r="E736" t="str">
        <v>0006/CA</v>
      </c>
      <c r="F736">
        <v>44561</v>
      </c>
      <c r="G736" t="str">
        <v>PRO</v>
      </c>
      <c r="H736" t="str">
        <v>Groupe tarifs client</v>
      </c>
      <c r="I736" t="b">
        <v>0</v>
      </c>
      <c r="J736">
        <v>226.87</v>
      </c>
    </row>
    <row r="737">
      <c r="A737" t="str">
        <v>AutoTable</v>
      </c>
      <c r="D737" t="str">
        <v>78175-81G5</v>
      </c>
      <c r="E737" t="str">
        <v>0010/CA</v>
      </c>
      <c r="F737">
        <v>44561</v>
      </c>
      <c r="G737" t="str">
        <v>PRO</v>
      </c>
      <c r="H737" t="str">
        <v>Groupe tarifs client</v>
      </c>
      <c r="I737" t="b">
        <v>0</v>
      </c>
      <c r="J737">
        <v>261.42</v>
      </c>
    </row>
    <row r="738">
      <c r="A738" t="str">
        <v>AutoTable</v>
      </c>
      <c r="D738" t="str">
        <v>78175-89G5</v>
      </c>
      <c r="E738" t="str">
        <v>0010/CA</v>
      </c>
      <c r="F738">
        <v>44561</v>
      </c>
      <c r="G738" t="str">
        <v>PRO</v>
      </c>
      <c r="H738" t="str">
        <v>Groupe tarifs client</v>
      </c>
      <c r="I738" t="b">
        <v>0</v>
      </c>
      <c r="J738">
        <v>261.42</v>
      </c>
    </row>
    <row r="739">
      <c r="A739" t="str">
        <v>AutoTable</v>
      </c>
      <c r="D739" t="str">
        <v>78175S3</v>
      </c>
      <c r="E739" t="str">
        <v>0024/CA</v>
      </c>
      <c r="F739">
        <v>44561</v>
      </c>
      <c r="G739" t="str">
        <v>PRO</v>
      </c>
      <c r="H739" t="str">
        <v>Groupe tarifs client</v>
      </c>
      <c r="I739" t="b">
        <v>0</v>
      </c>
      <c r="J739">
        <v>348.81</v>
      </c>
    </row>
    <row r="740">
      <c r="A740" t="str">
        <v>AutoTable</v>
      </c>
      <c r="D740" t="str">
        <v>78210-00</v>
      </c>
      <c r="E740" t="str">
        <v>0036/CA</v>
      </c>
      <c r="F740">
        <v>44561</v>
      </c>
      <c r="G740" t="str">
        <v>PRO</v>
      </c>
      <c r="H740" t="str">
        <v>Groupe tarifs client</v>
      </c>
      <c r="I740" t="b">
        <v>0</v>
      </c>
      <c r="J740">
        <v>260.28</v>
      </c>
    </row>
    <row r="741">
      <c r="A741" t="str">
        <v>AutoTable</v>
      </c>
      <c r="D741" t="str">
        <v>78210-M1</v>
      </c>
      <c r="E741" t="str">
        <v>0030/CA</v>
      </c>
      <c r="F741">
        <v>44561</v>
      </c>
      <c r="G741" t="str">
        <v>PRO</v>
      </c>
      <c r="H741" t="str">
        <v>Groupe tarifs client</v>
      </c>
      <c r="I741" t="b">
        <v>0</v>
      </c>
      <c r="J741">
        <v>216.85</v>
      </c>
    </row>
    <row r="742">
      <c r="A742" t="str">
        <v>AutoTable</v>
      </c>
      <c r="D742" t="str">
        <v>78210-R1</v>
      </c>
      <c r="E742" t="str">
        <v>0030/CA</v>
      </c>
      <c r="F742">
        <v>44561</v>
      </c>
      <c r="G742" t="str">
        <v>PRO</v>
      </c>
      <c r="H742" t="str">
        <v>Groupe tarifs client</v>
      </c>
      <c r="I742" t="b">
        <v>0</v>
      </c>
      <c r="J742">
        <v>216.85</v>
      </c>
    </row>
    <row r="743">
      <c r="A743" t="str">
        <v>AutoTable</v>
      </c>
      <c r="D743" t="str">
        <v>78212-00</v>
      </c>
      <c r="E743" t="str">
        <v>0024/CA</v>
      </c>
      <c r="F743">
        <v>44561</v>
      </c>
      <c r="G743" t="str">
        <v>PRO</v>
      </c>
      <c r="H743" t="str">
        <v>Groupe tarifs client</v>
      </c>
      <c r="I743" t="b">
        <v>0</v>
      </c>
      <c r="J743">
        <v>302.61</v>
      </c>
    </row>
    <row r="744">
      <c r="A744" t="str">
        <v>AutoTable</v>
      </c>
      <c r="D744" t="str">
        <v>78212-M</v>
      </c>
      <c r="E744" t="str">
        <v>0024/CA</v>
      </c>
      <c r="F744">
        <v>44561</v>
      </c>
      <c r="G744" t="str">
        <v>PRO</v>
      </c>
      <c r="H744" t="str">
        <v>Groupe tarifs client</v>
      </c>
      <c r="I744" t="b">
        <v>0</v>
      </c>
      <c r="J744">
        <v>302.61</v>
      </c>
    </row>
    <row r="745">
      <c r="A745" t="str">
        <v>AutoTable</v>
      </c>
      <c r="D745" t="str">
        <v>78215-00</v>
      </c>
      <c r="E745" t="str">
        <v>0010/CA</v>
      </c>
      <c r="F745">
        <v>44561</v>
      </c>
      <c r="G745" t="str">
        <v>PRO</v>
      </c>
      <c r="H745" t="str">
        <v>Groupe tarifs client</v>
      </c>
      <c r="I745" t="b">
        <v>0</v>
      </c>
      <c r="J745">
        <v>220.89</v>
      </c>
    </row>
    <row r="746">
      <c r="A746" t="str">
        <v>AutoTable</v>
      </c>
      <c r="D746" t="str">
        <v>78215-M</v>
      </c>
      <c r="E746" t="str">
        <v>0010/CA</v>
      </c>
      <c r="F746">
        <v>44561</v>
      </c>
      <c r="G746" t="str">
        <v>PRO</v>
      </c>
      <c r="H746" t="str">
        <v>Groupe tarifs client</v>
      </c>
      <c r="I746" t="b">
        <v>0</v>
      </c>
      <c r="J746">
        <v>220.89</v>
      </c>
    </row>
    <row r="747">
      <c r="A747" t="str">
        <v>AutoTable</v>
      </c>
      <c r="D747" t="str">
        <v>78275-00</v>
      </c>
      <c r="E747" t="str">
        <v>0060/CA</v>
      </c>
      <c r="F747">
        <v>44561</v>
      </c>
      <c r="G747" t="str">
        <v>PRO</v>
      </c>
      <c r="H747" t="str">
        <v>Groupe tarifs client</v>
      </c>
      <c r="I747" t="b">
        <v>0</v>
      </c>
      <c r="J747">
        <v>214.13</v>
      </c>
    </row>
    <row r="748">
      <c r="A748" t="str">
        <v>AutoTable</v>
      </c>
      <c r="D748" t="str">
        <v>78275-M</v>
      </c>
      <c r="E748" t="str">
        <v>0060/CA</v>
      </c>
      <c r="F748">
        <v>44561</v>
      </c>
      <c r="G748" t="str">
        <v>PRO</v>
      </c>
      <c r="H748" t="str">
        <v>Groupe tarifs client</v>
      </c>
      <c r="I748" t="b">
        <v>0</v>
      </c>
      <c r="J748">
        <v>214.13</v>
      </c>
    </row>
    <row r="749">
      <c r="A749" t="str">
        <v>AutoTable</v>
      </c>
      <c r="D749" t="str">
        <v>78275-R</v>
      </c>
      <c r="E749" t="str">
        <v>0060/CA</v>
      </c>
      <c r="F749">
        <v>44561</v>
      </c>
      <c r="G749" t="str">
        <v>PRO</v>
      </c>
      <c r="H749" t="str">
        <v>Groupe tarifs client</v>
      </c>
      <c r="I749" t="b">
        <v>0</v>
      </c>
      <c r="J749">
        <v>214.13</v>
      </c>
    </row>
    <row r="750">
      <c r="A750" t="str">
        <v>AutoTable</v>
      </c>
      <c r="D750" t="str">
        <v>81075-14</v>
      </c>
      <c r="E750" t="str">
        <v>0060/CA</v>
      </c>
      <c r="F750">
        <v>44561</v>
      </c>
      <c r="G750" t="str">
        <v>PRO</v>
      </c>
      <c r="H750" t="str">
        <v>Groupe tarifs client</v>
      </c>
      <c r="I750" t="b">
        <v>0</v>
      </c>
      <c r="J750">
        <v>296.56</v>
      </c>
    </row>
    <row r="751">
      <c r="A751" t="str">
        <v>AutoTable</v>
      </c>
      <c r="D751" t="str">
        <v>81210-12</v>
      </c>
      <c r="E751" t="str">
        <v>0030/CA</v>
      </c>
      <c r="F751">
        <v>44561</v>
      </c>
      <c r="G751" t="str">
        <v>PRO</v>
      </c>
      <c r="H751" t="str">
        <v>Groupe tarifs client</v>
      </c>
      <c r="I751" t="b">
        <v>0</v>
      </c>
      <c r="J751">
        <v>294.82</v>
      </c>
    </row>
    <row r="752">
      <c r="A752" t="str">
        <v>AutoTable</v>
      </c>
      <c r="D752" t="str">
        <v>81210-18</v>
      </c>
      <c r="E752" t="str">
        <v>0030/CA</v>
      </c>
      <c r="F752">
        <v>44561</v>
      </c>
      <c r="G752" t="str">
        <v>PRO</v>
      </c>
      <c r="H752" t="str">
        <v>Groupe tarifs client</v>
      </c>
      <c r="I752" t="b">
        <v>0</v>
      </c>
      <c r="J752">
        <v>294.82</v>
      </c>
    </row>
    <row r="753">
      <c r="A753" t="str">
        <v>AutoTable</v>
      </c>
      <c r="D753" t="str">
        <v>81210-20</v>
      </c>
      <c r="E753" t="str">
        <v>0030/CA</v>
      </c>
      <c r="F753">
        <v>44561</v>
      </c>
      <c r="G753" t="str">
        <v>PRO</v>
      </c>
      <c r="H753" t="str">
        <v>Groupe tarifs client</v>
      </c>
      <c r="I753" t="b">
        <v>0</v>
      </c>
      <c r="J753">
        <v>294.82</v>
      </c>
    </row>
    <row r="754">
      <c r="A754" t="str">
        <v>AutoTable</v>
      </c>
      <c r="D754" t="str">
        <v>81210-21</v>
      </c>
      <c r="E754" t="str">
        <v>0030/CA</v>
      </c>
      <c r="F754">
        <v>44561</v>
      </c>
      <c r="G754" t="str">
        <v>PRO</v>
      </c>
      <c r="H754" t="str">
        <v>Groupe tarifs client</v>
      </c>
      <c r="I754" t="b">
        <v>0</v>
      </c>
      <c r="J754">
        <v>294.82</v>
      </c>
    </row>
    <row r="755">
      <c r="A755" t="str">
        <v>AutoTable</v>
      </c>
      <c r="D755" t="str">
        <v>81210-82</v>
      </c>
      <c r="E755" t="str">
        <v>0030/CA</v>
      </c>
      <c r="F755">
        <v>44561</v>
      </c>
      <c r="G755" t="str">
        <v>PRO</v>
      </c>
      <c r="H755" t="str">
        <v>Groupe tarifs client</v>
      </c>
      <c r="I755" t="b">
        <v>0</v>
      </c>
      <c r="J755">
        <v>259.99</v>
      </c>
    </row>
    <row r="756">
      <c r="A756" t="str">
        <v>AutoTable</v>
      </c>
      <c r="D756" t="str">
        <v>81275-18</v>
      </c>
      <c r="E756" t="str">
        <v>0060/CA</v>
      </c>
      <c r="F756">
        <v>44561</v>
      </c>
      <c r="G756" t="str">
        <v>PRO</v>
      </c>
      <c r="H756" t="str">
        <v>Groupe tarifs client</v>
      </c>
      <c r="I756" t="b">
        <v>0</v>
      </c>
      <c r="J756">
        <v>302.4</v>
      </c>
    </row>
    <row r="757">
      <c r="A757" t="str">
        <v>AutoTable</v>
      </c>
      <c r="D757" t="str">
        <v>83175-15</v>
      </c>
      <c r="E757" t="str">
        <v>0060/CA</v>
      </c>
      <c r="F757">
        <v>44561</v>
      </c>
      <c r="G757" t="str">
        <v>PRO</v>
      </c>
      <c r="H757" t="str">
        <v>Groupe tarifs client</v>
      </c>
      <c r="I757" t="b">
        <v>0</v>
      </c>
      <c r="J757">
        <v>296.56</v>
      </c>
    </row>
    <row r="758">
      <c r="A758" t="str">
        <v>AutoTable</v>
      </c>
      <c r="D758" t="str">
        <v>83510-18</v>
      </c>
      <c r="E758" t="str">
        <v>0030/CA</v>
      </c>
      <c r="F758">
        <v>44561</v>
      </c>
      <c r="G758" t="str">
        <v>PRO</v>
      </c>
      <c r="H758" t="str">
        <v>Groupe tarifs client</v>
      </c>
      <c r="I758" t="b">
        <v>0</v>
      </c>
      <c r="J758">
        <v>304.49</v>
      </c>
    </row>
    <row r="759">
      <c r="A759" t="str">
        <v>AutoTable</v>
      </c>
      <c r="D759" t="str">
        <v>84010-19</v>
      </c>
      <c r="E759" t="str">
        <v>0030/CA</v>
      </c>
      <c r="F759">
        <v>44561</v>
      </c>
      <c r="G759" t="str">
        <v>PRO</v>
      </c>
      <c r="H759" t="str">
        <v>Groupe tarifs client</v>
      </c>
      <c r="I759" t="b">
        <v>0</v>
      </c>
      <c r="J759">
        <v>278.34</v>
      </c>
    </row>
    <row r="760">
      <c r="A760" t="str">
        <v>AutoTable</v>
      </c>
      <c r="D760" t="str">
        <v>88010-99</v>
      </c>
      <c r="E760" t="str">
        <v>0030/CA</v>
      </c>
      <c r="F760">
        <v>44561</v>
      </c>
      <c r="G760" t="str">
        <v>PRO</v>
      </c>
      <c r="H760" t="str">
        <v>Groupe tarifs client</v>
      </c>
      <c r="I760" t="b">
        <v>0</v>
      </c>
      <c r="J760">
        <v>256.93</v>
      </c>
    </row>
    <row r="761">
      <c r="A761" t="str">
        <v>AutoTable</v>
      </c>
      <c r="D761" t="str">
        <v>88610-08</v>
      </c>
      <c r="E761" t="str">
        <v>0030/CA</v>
      </c>
      <c r="F761">
        <v>44561</v>
      </c>
      <c r="G761" t="str">
        <v>PRO</v>
      </c>
      <c r="H761" t="str">
        <v>Groupe tarifs client</v>
      </c>
      <c r="I761" t="b">
        <v>0</v>
      </c>
      <c r="J761">
        <v>97.5</v>
      </c>
    </row>
    <row r="762">
      <c r="A762" t="str">
        <v>AutoTable</v>
      </c>
      <c r="D762" t="str">
        <v>89710-51</v>
      </c>
      <c r="E762" t="str">
        <v>0030/CA</v>
      </c>
      <c r="F762">
        <v>44561</v>
      </c>
      <c r="G762" t="str">
        <v>PRO</v>
      </c>
      <c r="H762" t="str">
        <v>Groupe tarifs client</v>
      </c>
      <c r="I762" t="b">
        <v>0</v>
      </c>
      <c r="J762">
        <v>97.5</v>
      </c>
    </row>
    <row r="763">
      <c r="A763" t="str">
        <v>AutoTable</v>
      </c>
      <c r="D763" t="str">
        <v>90150-01</v>
      </c>
      <c r="E763" t="str">
        <v>0144/CA</v>
      </c>
      <c r="F763">
        <v>44561</v>
      </c>
      <c r="G763" t="str">
        <v>PRO</v>
      </c>
      <c r="H763" t="str">
        <v>Groupe tarifs client</v>
      </c>
      <c r="I763" t="b">
        <v>0</v>
      </c>
      <c r="J763">
        <v>334.6</v>
      </c>
    </row>
    <row r="764">
      <c r="A764" t="str">
        <v>AutoTable</v>
      </c>
      <c r="D764" t="str">
        <v>90175-01</v>
      </c>
      <c r="E764" t="str">
        <v>0060/CA</v>
      </c>
      <c r="F764">
        <v>44561</v>
      </c>
      <c r="G764" t="str">
        <v>PRO</v>
      </c>
      <c r="H764" t="str">
        <v>Groupe tarifs client</v>
      </c>
      <c r="I764" t="b">
        <v>0</v>
      </c>
      <c r="J764">
        <v>236.4</v>
      </c>
    </row>
    <row r="765">
      <c r="A765" t="str">
        <v>AutoTable</v>
      </c>
      <c r="D765" t="str">
        <v>91010-01</v>
      </c>
      <c r="E765" t="str">
        <v>0030/CA</v>
      </c>
      <c r="F765">
        <v>44561</v>
      </c>
      <c r="G765" t="str">
        <v>PRO</v>
      </c>
      <c r="H765" t="str">
        <v>Groupe tarifs client</v>
      </c>
      <c r="I765" t="b">
        <v>0</v>
      </c>
      <c r="J765">
        <v>199.19</v>
      </c>
    </row>
    <row r="766">
      <c r="A766" t="str">
        <v>AutoTable</v>
      </c>
      <c r="D766" t="str">
        <v>91010-02</v>
      </c>
      <c r="E766" t="str">
        <v>0030/CA</v>
      </c>
      <c r="F766">
        <v>44561</v>
      </c>
      <c r="G766" t="str">
        <v>PRO</v>
      </c>
      <c r="H766" t="str">
        <v>Groupe tarifs client</v>
      </c>
      <c r="I766" t="b">
        <v>0</v>
      </c>
      <c r="J766">
        <v>199.19</v>
      </c>
    </row>
    <row r="767">
      <c r="A767" t="str">
        <v>AutoTable</v>
      </c>
      <c r="D767" t="str">
        <v>91010-04</v>
      </c>
      <c r="E767" t="str">
        <v>0030/CA</v>
      </c>
      <c r="F767">
        <v>44561</v>
      </c>
      <c r="G767" t="str">
        <v>PRO</v>
      </c>
      <c r="H767" t="str">
        <v>Groupe tarifs client</v>
      </c>
      <c r="I767" t="b">
        <v>0</v>
      </c>
      <c r="J767">
        <v>199.19</v>
      </c>
    </row>
    <row r="768">
      <c r="A768" t="str">
        <v>AutoTable</v>
      </c>
      <c r="D768" t="str">
        <v>91010-05</v>
      </c>
      <c r="E768" t="str">
        <v>0030/CA</v>
      </c>
      <c r="F768">
        <v>44561</v>
      </c>
      <c r="G768" t="str">
        <v>PRO</v>
      </c>
      <c r="H768" t="str">
        <v>Groupe tarifs client</v>
      </c>
      <c r="I768" t="b">
        <v>0</v>
      </c>
      <c r="J768">
        <v>199.19</v>
      </c>
    </row>
    <row r="769">
      <c r="A769" t="str">
        <v>AutoTable</v>
      </c>
      <c r="D769" t="str">
        <v>91010-06</v>
      </c>
      <c r="E769" t="str">
        <v>0030/CA</v>
      </c>
      <c r="F769">
        <v>44561</v>
      </c>
      <c r="G769" t="str">
        <v>PRO</v>
      </c>
      <c r="H769" t="str">
        <v>Groupe tarifs client</v>
      </c>
      <c r="I769" t="b">
        <v>0</v>
      </c>
      <c r="J769">
        <v>199.19</v>
      </c>
    </row>
    <row r="770">
      <c r="A770" t="str">
        <v>AutoTable</v>
      </c>
      <c r="D770" t="str">
        <v>91010-08</v>
      </c>
      <c r="E770" t="str">
        <v>0030/CA</v>
      </c>
      <c r="F770">
        <v>44561</v>
      </c>
      <c r="G770" t="str">
        <v>PRO</v>
      </c>
      <c r="H770" t="str">
        <v>Groupe tarifs client</v>
      </c>
      <c r="I770" t="b">
        <v>0</v>
      </c>
      <c r="J770">
        <v>199.19</v>
      </c>
    </row>
    <row r="771">
      <c r="A771" t="str">
        <v>AutoTable</v>
      </c>
      <c r="D771" t="str">
        <v>91010-09</v>
      </c>
      <c r="E771" t="str">
        <v>0030/CA</v>
      </c>
      <c r="F771">
        <v>44561</v>
      </c>
      <c r="G771" t="str">
        <v>PRO</v>
      </c>
      <c r="H771" t="str">
        <v>Groupe tarifs client</v>
      </c>
      <c r="I771" t="b">
        <v>0</v>
      </c>
      <c r="J771">
        <v>199.19</v>
      </c>
    </row>
    <row r="772">
      <c r="A772" t="str">
        <v>AutoTable</v>
      </c>
      <c r="D772" t="str">
        <v>91010-10</v>
      </c>
      <c r="E772" t="str">
        <v>0030/CA</v>
      </c>
      <c r="F772">
        <v>44561</v>
      </c>
      <c r="G772" t="str">
        <v>PRO</v>
      </c>
      <c r="H772" t="str">
        <v>Groupe tarifs client</v>
      </c>
      <c r="I772" t="b">
        <v>0</v>
      </c>
      <c r="J772">
        <v>199.19</v>
      </c>
    </row>
    <row r="773">
      <c r="A773" t="str">
        <v>AutoTable</v>
      </c>
      <c r="D773" t="str">
        <v>91010-16</v>
      </c>
      <c r="E773" t="str">
        <v>0030/CA</v>
      </c>
      <c r="F773">
        <v>44561</v>
      </c>
      <c r="G773" t="str">
        <v>PRO</v>
      </c>
      <c r="H773" t="str">
        <v>Groupe tarifs client</v>
      </c>
      <c r="I773" t="b">
        <v>0</v>
      </c>
      <c r="J773">
        <v>256.93</v>
      </c>
    </row>
    <row r="774">
      <c r="A774" t="str">
        <v>AutoTable</v>
      </c>
      <c r="D774" t="str">
        <v>91010-18</v>
      </c>
      <c r="E774" t="str">
        <v>0030/CA</v>
      </c>
      <c r="F774">
        <v>44561</v>
      </c>
      <c r="G774" t="str">
        <v>PRO</v>
      </c>
      <c r="H774" t="str">
        <v>Groupe tarifs client</v>
      </c>
      <c r="I774" t="b">
        <v>0</v>
      </c>
      <c r="J774">
        <v>256.93</v>
      </c>
    </row>
    <row r="775">
      <c r="A775" t="str">
        <v>AutoTable</v>
      </c>
      <c r="D775" t="str">
        <v>91010-19</v>
      </c>
      <c r="E775" t="str">
        <v>0030/CA</v>
      </c>
      <c r="F775">
        <v>44561</v>
      </c>
      <c r="G775" t="str">
        <v>PRO</v>
      </c>
      <c r="H775" t="str">
        <v>Groupe tarifs client</v>
      </c>
      <c r="I775" t="b">
        <v>0</v>
      </c>
      <c r="J775">
        <v>256.93</v>
      </c>
    </row>
    <row r="776">
      <c r="A776" t="str">
        <v>AutoTable</v>
      </c>
      <c r="D776" t="str">
        <v>91010-20</v>
      </c>
      <c r="E776" t="str">
        <v>0030/CA</v>
      </c>
      <c r="F776">
        <v>44561</v>
      </c>
      <c r="G776" t="str">
        <v>PRO</v>
      </c>
      <c r="H776" t="str">
        <v>Groupe tarifs client</v>
      </c>
      <c r="I776" t="b">
        <v>0</v>
      </c>
      <c r="J776">
        <v>199.19</v>
      </c>
    </row>
    <row r="777">
      <c r="A777" t="str">
        <v>AutoTable</v>
      </c>
      <c r="D777" t="str">
        <v>91010-23</v>
      </c>
      <c r="E777" t="str">
        <v>0030/CA</v>
      </c>
      <c r="F777">
        <v>44561</v>
      </c>
      <c r="G777" t="str">
        <v>PRO</v>
      </c>
      <c r="H777" t="str">
        <v>Groupe tarifs client</v>
      </c>
      <c r="I777" t="b">
        <v>0</v>
      </c>
      <c r="J777">
        <v>199.19</v>
      </c>
    </row>
    <row r="778">
      <c r="A778" t="str">
        <v>AutoTable</v>
      </c>
      <c r="D778" t="str">
        <v>91012-08</v>
      </c>
      <c r="E778" t="str">
        <v>0024/CA</v>
      </c>
      <c r="F778">
        <v>44561</v>
      </c>
      <c r="G778" t="str">
        <v>PRO</v>
      </c>
      <c r="H778" t="str">
        <v>Groupe tarifs client</v>
      </c>
      <c r="I778" t="b">
        <v>0</v>
      </c>
      <c r="J778">
        <v>301.28</v>
      </c>
    </row>
    <row r="779">
      <c r="A779" t="str">
        <v>AutoTable</v>
      </c>
      <c r="D779" t="str">
        <v>91012-12FR</v>
      </c>
      <c r="E779" t="str">
        <v>0024/CA</v>
      </c>
      <c r="F779">
        <v>44561</v>
      </c>
      <c r="G779" t="str">
        <v>PRO</v>
      </c>
      <c r="H779" t="str">
        <v>Groupe tarifs client</v>
      </c>
      <c r="I779" t="b">
        <v>0</v>
      </c>
      <c r="J779">
        <v>301.28</v>
      </c>
    </row>
    <row r="780">
      <c r="A780" t="str">
        <v>AutoTable</v>
      </c>
      <c r="D780" t="str">
        <v>91050-01</v>
      </c>
      <c r="E780" t="str">
        <v>0144/CA</v>
      </c>
      <c r="F780">
        <v>44561</v>
      </c>
      <c r="G780" t="str">
        <v>PRO</v>
      </c>
      <c r="H780" t="str">
        <v>Groupe tarifs client</v>
      </c>
      <c r="I780" t="b">
        <v>0</v>
      </c>
      <c r="J780">
        <v>344.48</v>
      </c>
    </row>
    <row r="781">
      <c r="A781" t="str">
        <v>AutoTable</v>
      </c>
      <c r="D781" t="str">
        <v>91050-02</v>
      </c>
      <c r="E781" t="str">
        <v>0144/CA</v>
      </c>
      <c r="F781">
        <v>44561</v>
      </c>
      <c r="G781" t="str">
        <v>PRO</v>
      </c>
      <c r="H781" t="str">
        <v>Groupe tarifs client</v>
      </c>
      <c r="I781" t="b">
        <v>0</v>
      </c>
      <c r="J781">
        <v>344.48</v>
      </c>
    </row>
    <row r="782">
      <c r="A782" t="str">
        <v>AutoTable</v>
      </c>
      <c r="D782" t="str">
        <v>91050-05</v>
      </c>
      <c r="E782" t="str">
        <v>0144/CA</v>
      </c>
      <c r="F782">
        <v>44561</v>
      </c>
      <c r="G782" t="str">
        <v>PRO</v>
      </c>
      <c r="H782" t="str">
        <v>Groupe tarifs client</v>
      </c>
      <c r="I782" t="b">
        <v>0</v>
      </c>
      <c r="J782">
        <v>344.48</v>
      </c>
    </row>
    <row r="783">
      <c r="A783" t="str">
        <v>AutoTable</v>
      </c>
      <c r="D783" t="str">
        <v>91050-06</v>
      </c>
      <c r="E783" t="str">
        <v>0144/CA</v>
      </c>
      <c r="F783">
        <v>44561</v>
      </c>
      <c r="G783" t="str">
        <v>PRO</v>
      </c>
      <c r="H783" t="str">
        <v>Groupe tarifs client</v>
      </c>
      <c r="I783" t="b">
        <v>0</v>
      </c>
      <c r="J783">
        <v>344.48</v>
      </c>
    </row>
    <row r="784">
      <c r="A784" t="str">
        <v>AutoTable</v>
      </c>
      <c r="D784" t="str">
        <v>91050-09</v>
      </c>
      <c r="E784" t="str">
        <v>0144/CA</v>
      </c>
      <c r="F784">
        <v>44561</v>
      </c>
      <c r="G784" t="str">
        <v>PRO</v>
      </c>
      <c r="H784" t="str">
        <v>Groupe tarifs client</v>
      </c>
      <c r="I784" t="b">
        <v>0</v>
      </c>
      <c r="J784">
        <v>344.48</v>
      </c>
    </row>
    <row r="785">
      <c r="A785" t="str">
        <v>AutoTable</v>
      </c>
      <c r="D785" t="str">
        <v>91050-18</v>
      </c>
      <c r="E785" t="str">
        <v>0144/CA</v>
      </c>
      <c r="F785">
        <v>44561</v>
      </c>
      <c r="G785" t="str">
        <v>PRO</v>
      </c>
      <c r="H785" t="str">
        <v>Groupe tarifs client</v>
      </c>
      <c r="I785" t="b">
        <v>0</v>
      </c>
      <c r="J785">
        <v>344.48</v>
      </c>
    </row>
    <row r="786">
      <c r="A786" t="str">
        <v>AutoTable</v>
      </c>
      <c r="D786" t="str">
        <v>91050-20</v>
      </c>
      <c r="E786" t="str">
        <v>0144/CA</v>
      </c>
      <c r="F786">
        <v>44561</v>
      </c>
      <c r="G786" t="str">
        <v>PRO</v>
      </c>
      <c r="H786" t="str">
        <v>Groupe tarifs client</v>
      </c>
      <c r="I786" t="b">
        <v>0</v>
      </c>
      <c r="J786">
        <v>344.48</v>
      </c>
    </row>
    <row r="787">
      <c r="A787" t="str">
        <v>AutoTable</v>
      </c>
      <c r="D787" t="str">
        <v>91050-39</v>
      </c>
      <c r="E787" t="str">
        <v>0144/CA</v>
      </c>
      <c r="F787">
        <v>44561</v>
      </c>
      <c r="G787" t="str">
        <v>PRO</v>
      </c>
      <c r="H787" t="str">
        <v>Groupe tarifs client</v>
      </c>
      <c r="I787" t="b">
        <v>0</v>
      </c>
      <c r="J787">
        <v>344.48</v>
      </c>
    </row>
    <row r="788">
      <c r="A788" t="str">
        <v>AutoTable</v>
      </c>
      <c r="D788" t="str">
        <v>91075-01</v>
      </c>
      <c r="E788" t="str">
        <v>0060/CA</v>
      </c>
      <c r="F788">
        <v>44561</v>
      </c>
      <c r="G788" t="str">
        <v>PRO</v>
      </c>
      <c r="H788" t="str">
        <v>Groupe tarifs client</v>
      </c>
      <c r="I788" t="b">
        <v>0</v>
      </c>
      <c r="J788">
        <v>214.79</v>
      </c>
    </row>
    <row r="789">
      <c r="A789" t="str">
        <v>AutoTable</v>
      </c>
      <c r="D789" t="str">
        <v>91075-02</v>
      </c>
      <c r="E789" t="str">
        <v>0060/CA</v>
      </c>
      <c r="F789">
        <v>44561</v>
      </c>
      <c r="G789" t="str">
        <v>PRO</v>
      </c>
      <c r="H789" t="str">
        <v>Groupe tarifs client</v>
      </c>
      <c r="I789" t="b">
        <v>0</v>
      </c>
      <c r="J789">
        <v>214.79</v>
      </c>
    </row>
    <row r="790">
      <c r="A790" t="str">
        <v>AutoTable</v>
      </c>
      <c r="D790" t="str">
        <v>91075-03</v>
      </c>
      <c r="E790" t="str">
        <v>0060/CA</v>
      </c>
      <c r="F790">
        <v>44561</v>
      </c>
      <c r="G790" t="str">
        <v>PRO</v>
      </c>
      <c r="H790" t="str">
        <v>Groupe tarifs client</v>
      </c>
      <c r="I790" t="b">
        <v>0</v>
      </c>
      <c r="J790">
        <v>214.79</v>
      </c>
    </row>
    <row r="791">
      <c r="A791" t="str">
        <v>AutoTable</v>
      </c>
      <c r="D791" t="str">
        <v>91075-04</v>
      </c>
      <c r="E791" t="str">
        <v>0060/CA</v>
      </c>
      <c r="F791">
        <v>44561</v>
      </c>
      <c r="G791" t="str">
        <v>PRO</v>
      </c>
      <c r="H791" t="str">
        <v>Groupe tarifs client</v>
      </c>
      <c r="I791" t="b">
        <v>0</v>
      </c>
      <c r="J791">
        <v>214.79</v>
      </c>
    </row>
    <row r="792">
      <c r="A792" t="str">
        <v>AutoTable</v>
      </c>
      <c r="D792" t="str">
        <v>91075-05</v>
      </c>
      <c r="E792" t="str">
        <v>0060/CA</v>
      </c>
      <c r="F792">
        <v>44561</v>
      </c>
      <c r="G792" t="str">
        <v>PRO</v>
      </c>
      <c r="H792" t="str">
        <v>Groupe tarifs client</v>
      </c>
      <c r="I792" t="b">
        <v>0</v>
      </c>
      <c r="J792">
        <v>214.79</v>
      </c>
    </row>
    <row r="793">
      <c r="A793" t="str">
        <v>AutoTable</v>
      </c>
      <c r="D793" t="str">
        <v>91075-06</v>
      </c>
      <c r="E793" t="str">
        <v>0060/CA</v>
      </c>
      <c r="F793">
        <v>44561</v>
      </c>
      <c r="G793" t="str">
        <v>PRO</v>
      </c>
      <c r="H793" t="str">
        <v>Groupe tarifs client</v>
      </c>
      <c r="I793" t="b">
        <v>0</v>
      </c>
      <c r="J793">
        <v>214.79</v>
      </c>
    </row>
    <row r="794">
      <c r="A794" t="str">
        <v>AutoTable</v>
      </c>
      <c r="D794" t="str">
        <v>91075-07</v>
      </c>
      <c r="E794" t="str">
        <v>0060/CA</v>
      </c>
      <c r="F794">
        <v>44561</v>
      </c>
      <c r="G794" t="str">
        <v>PRO</v>
      </c>
      <c r="H794" t="str">
        <v>Groupe tarifs client</v>
      </c>
      <c r="I794" t="b">
        <v>0</v>
      </c>
      <c r="J794">
        <v>214.79</v>
      </c>
    </row>
    <row r="795">
      <c r="A795" t="str">
        <v>AutoTable</v>
      </c>
      <c r="D795" t="str">
        <v>91075-08</v>
      </c>
      <c r="E795" t="str">
        <v>0060/CA</v>
      </c>
      <c r="F795">
        <v>44561</v>
      </c>
      <c r="G795" t="str">
        <v>PRO</v>
      </c>
      <c r="H795" t="str">
        <v>Groupe tarifs client</v>
      </c>
      <c r="I795" t="b">
        <v>0</v>
      </c>
      <c r="J795">
        <v>214.8</v>
      </c>
    </row>
    <row r="796">
      <c r="A796" t="str">
        <v>AutoTable</v>
      </c>
      <c r="D796" t="str">
        <v>91075-09</v>
      </c>
      <c r="E796" t="str">
        <v>0060/CA</v>
      </c>
      <c r="F796">
        <v>44561</v>
      </c>
      <c r="G796" t="str">
        <v>PRO</v>
      </c>
      <c r="H796" t="str">
        <v>Groupe tarifs client</v>
      </c>
      <c r="I796" t="b">
        <v>0</v>
      </c>
      <c r="J796">
        <v>214.79</v>
      </c>
    </row>
    <row r="797">
      <c r="A797" t="str">
        <v>AutoTable</v>
      </c>
      <c r="D797" t="str">
        <v>91075-10</v>
      </c>
      <c r="E797" t="str">
        <v>0060/CA</v>
      </c>
      <c r="F797">
        <v>44561</v>
      </c>
      <c r="G797" t="str">
        <v>PRO</v>
      </c>
      <c r="H797" t="str">
        <v>Groupe tarifs client</v>
      </c>
      <c r="I797" t="b">
        <v>0</v>
      </c>
      <c r="J797">
        <v>214.79</v>
      </c>
    </row>
    <row r="798">
      <c r="A798" t="str">
        <v>AutoTable</v>
      </c>
      <c r="D798" t="str">
        <v>91075-18</v>
      </c>
      <c r="E798" t="str">
        <v>0060/CA</v>
      </c>
      <c r="F798">
        <v>44561</v>
      </c>
      <c r="G798" t="str">
        <v>PRO</v>
      </c>
      <c r="H798" t="str">
        <v>Groupe tarifs client</v>
      </c>
      <c r="I798" t="b">
        <v>0</v>
      </c>
      <c r="J798">
        <v>224.73</v>
      </c>
    </row>
    <row r="799">
      <c r="A799" t="str">
        <v>AutoTable</v>
      </c>
      <c r="D799" t="str">
        <v>91075-19</v>
      </c>
      <c r="E799" t="str">
        <v>0060/CA</v>
      </c>
      <c r="F799">
        <v>44561</v>
      </c>
      <c r="G799" t="str">
        <v>PRO</v>
      </c>
      <c r="H799" t="str">
        <v>Groupe tarifs client</v>
      </c>
      <c r="I799" t="b">
        <v>0</v>
      </c>
      <c r="J799">
        <v>224.73</v>
      </c>
    </row>
    <row r="800">
      <c r="A800" t="str">
        <v>AutoTable</v>
      </c>
      <c r="D800" t="str">
        <v>91075-20</v>
      </c>
      <c r="E800" t="str">
        <v>0060/CA</v>
      </c>
      <c r="F800">
        <v>44561</v>
      </c>
      <c r="G800" t="str">
        <v>PRO</v>
      </c>
      <c r="H800" t="str">
        <v>Groupe tarifs client</v>
      </c>
      <c r="I800" t="b">
        <v>0</v>
      </c>
      <c r="J800">
        <v>214.79</v>
      </c>
    </row>
    <row r="801">
      <c r="A801" t="str">
        <v>AutoTable</v>
      </c>
      <c r="D801" t="str">
        <v>91075-23</v>
      </c>
      <c r="E801" t="str">
        <v>0060/CA</v>
      </c>
      <c r="F801">
        <v>44561</v>
      </c>
      <c r="G801" t="str">
        <v>PRO</v>
      </c>
      <c r="H801" t="str">
        <v>Groupe tarifs client</v>
      </c>
      <c r="I801" t="b">
        <v>0</v>
      </c>
      <c r="J801">
        <v>214.79</v>
      </c>
    </row>
    <row r="802">
      <c r="A802" t="str">
        <v>AutoTable</v>
      </c>
      <c r="D802" t="str">
        <v>91075-39</v>
      </c>
      <c r="E802" t="str">
        <v>0060/CA</v>
      </c>
      <c r="F802">
        <v>44561</v>
      </c>
      <c r="G802" t="str">
        <v>PRO</v>
      </c>
      <c r="H802" t="str">
        <v>Groupe tarifs client</v>
      </c>
      <c r="I802" t="b">
        <v>0</v>
      </c>
      <c r="J802">
        <v>236.64</v>
      </c>
    </row>
    <row r="803">
      <c r="A803" t="str">
        <v>AutoTable</v>
      </c>
      <c r="D803" t="str">
        <v>91150-48</v>
      </c>
      <c r="E803" t="str">
        <v>0144/CA</v>
      </c>
      <c r="F803">
        <v>44561</v>
      </c>
      <c r="G803" t="str">
        <v>PRO</v>
      </c>
      <c r="H803" t="str">
        <v>Groupe tarifs client</v>
      </c>
      <c r="I803" t="b">
        <v>0</v>
      </c>
      <c r="J803">
        <v>344.48</v>
      </c>
    </row>
    <row r="804">
      <c r="A804" t="str">
        <v>AutoTable</v>
      </c>
      <c r="D804" t="str">
        <v>91150-61</v>
      </c>
      <c r="E804" t="str">
        <v>0144/CA</v>
      </c>
      <c r="F804">
        <v>44561</v>
      </c>
      <c r="G804" t="str">
        <v>PRO</v>
      </c>
      <c r="H804" t="str">
        <v>Groupe tarifs client</v>
      </c>
      <c r="I804" t="b">
        <v>0</v>
      </c>
      <c r="J804">
        <v>344.48</v>
      </c>
    </row>
    <row r="805">
      <c r="A805" t="str">
        <v>AutoTable</v>
      </c>
      <c r="D805" t="str">
        <v>91175-07</v>
      </c>
      <c r="E805" t="str">
        <v>0060/CA</v>
      </c>
      <c r="F805">
        <v>44561</v>
      </c>
      <c r="G805" t="str">
        <v>PRO</v>
      </c>
      <c r="H805" t="str">
        <v>Groupe tarifs client</v>
      </c>
      <c r="I805" t="b">
        <v>0</v>
      </c>
      <c r="J805">
        <v>247.8</v>
      </c>
    </row>
    <row r="806">
      <c r="A806" t="str">
        <v>AutoTable</v>
      </c>
      <c r="D806" t="str">
        <v>91210-18</v>
      </c>
      <c r="E806" t="str">
        <v>0030/CA</v>
      </c>
      <c r="F806">
        <v>44561</v>
      </c>
      <c r="G806" t="str">
        <v>PRO</v>
      </c>
      <c r="H806" t="str">
        <v>Groupe tarifs client</v>
      </c>
      <c r="I806" t="b">
        <v>0</v>
      </c>
      <c r="J806">
        <v>294.9</v>
      </c>
    </row>
    <row r="807">
      <c r="A807" t="str">
        <v>AutoTable</v>
      </c>
      <c r="D807" t="str">
        <v>91210-18/B</v>
      </c>
      <c r="E807" t="str">
        <v>0030/CA</v>
      </c>
      <c r="F807">
        <v>44561</v>
      </c>
      <c r="G807" t="str">
        <v>PRO</v>
      </c>
      <c r="H807" t="str">
        <v>Groupe tarifs client</v>
      </c>
      <c r="I807" t="b">
        <v>0</v>
      </c>
      <c r="J807">
        <v>353.78</v>
      </c>
    </row>
    <row r="808">
      <c r="A808" t="str">
        <v>AutoTable</v>
      </c>
      <c r="D808" t="str">
        <v>91212-19</v>
      </c>
      <c r="E808" t="str">
        <v>0024/CA</v>
      </c>
      <c r="F808">
        <v>44561</v>
      </c>
      <c r="G808" t="str">
        <v>PRO</v>
      </c>
      <c r="H808" t="str">
        <v>Groupe tarifs client</v>
      </c>
      <c r="I808" t="b">
        <v>0</v>
      </c>
      <c r="J808">
        <v>405.9</v>
      </c>
    </row>
    <row r="809">
      <c r="A809" t="str">
        <v>AutoTable</v>
      </c>
      <c r="D809" t="str">
        <v>91275-18/B</v>
      </c>
      <c r="E809" t="str">
        <v>0060/CA</v>
      </c>
      <c r="F809">
        <v>44561</v>
      </c>
      <c r="G809" t="str">
        <v>PRO</v>
      </c>
      <c r="H809" t="str">
        <v>Groupe tarifs client</v>
      </c>
      <c r="I809" t="b">
        <v>0</v>
      </c>
      <c r="J809">
        <v>302.4</v>
      </c>
    </row>
    <row r="810">
      <c r="A810" t="str">
        <v>AutoTable</v>
      </c>
      <c r="D810" t="str">
        <v>91375-08</v>
      </c>
      <c r="E810" t="str">
        <v>0060/CA</v>
      </c>
      <c r="F810">
        <v>44561</v>
      </c>
      <c r="G810" t="str">
        <v>PRO</v>
      </c>
      <c r="H810" t="str">
        <v>Groupe tarifs client</v>
      </c>
      <c r="I810" t="b">
        <v>0</v>
      </c>
      <c r="J810">
        <v>236.64</v>
      </c>
    </row>
    <row r="811">
      <c r="A811" t="str">
        <v>AutoTable</v>
      </c>
      <c r="D811" t="str">
        <v>91410-12</v>
      </c>
      <c r="E811" t="str">
        <v>0030/CA</v>
      </c>
      <c r="F811">
        <v>44561</v>
      </c>
      <c r="G811" t="str">
        <v>PRO</v>
      </c>
      <c r="H811" t="str">
        <v>Groupe tarifs client</v>
      </c>
      <c r="I811" t="b">
        <v>0</v>
      </c>
      <c r="J811">
        <v>236.16</v>
      </c>
    </row>
    <row r="812">
      <c r="A812" t="str">
        <v>AutoTable</v>
      </c>
      <c r="D812" t="str">
        <v>91410-21</v>
      </c>
      <c r="E812" t="str">
        <v>0030/CA</v>
      </c>
      <c r="F812">
        <v>44561</v>
      </c>
      <c r="G812" t="str">
        <v>PRO</v>
      </c>
      <c r="H812" t="str">
        <v>Groupe tarifs client</v>
      </c>
      <c r="I812" t="b">
        <v>0</v>
      </c>
      <c r="J812">
        <v>236.16</v>
      </c>
    </row>
    <row r="813">
      <c r="A813" t="str">
        <v>AutoTable</v>
      </c>
      <c r="D813" t="str">
        <v>91410-33</v>
      </c>
      <c r="E813" t="str">
        <v>0030/CA</v>
      </c>
      <c r="F813">
        <v>44561</v>
      </c>
      <c r="G813" t="str">
        <v>PRO</v>
      </c>
      <c r="H813" t="str">
        <v>Groupe tarifs client</v>
      </c>
      <c r="I813" t="b">
        <v>0</v>
      </c>
      <c r="J813">
        <v>236.16</v>
      </c>
    </row>
    <row r="814">
      <c r="A814" t="str">
        <v>AutoTable</v>
      </c>
      <c r="D814" t="str">
        <v>91410-42</v>
      </c>
      <c r="E814" t="str">
        <v>0030/CA</v>
      </c>
      <c r="F814">
        <v>44561</v>
      </c>
      <c r="G814" t="str">
        <v>PRO</v>
      </c>
      <c r="H814" t="str">
        <v>Groupe tarifs client</v>
      </c>
      <c r="I814" t="b">
        <v>0</v>
      </c>
      <c r="J814">
        <v>236.16</v>
      </c>
    </row>
    <row r="815">
      <c r="A815" t="str">
        <v>AutoTable</v>
      </c>
      <c r="D815" t="str">
        <v>91410-51</v>
      </c>
      <c r="E815" t="str">
        <v>0030/CA</v>
      </c>
      <c r="F815">
        <v>44561</v>
      </c>
      <c r="G815" t="str">
        <v>PRO</v>
      </c>
      <c r="H815" t="str">
        <v>Groupe tarifs client</v>
      </c>
      <c r="I815" t="b">
        <v>0</v>
      </c>
      <c r="J815">
        <v>236.16</v>
      </c>
    </row>
    <row r="816">
      <c r="A816" t="str">
        <v>AutoTable</v>
      </c>
      <c r="D816" t="str">
        <v>91410-62</v>
      </c>
      <c r="E816" t="str">
        <v>0030/CA</v>
      </c>
      <c r="F816">
        <v>44561</v>
      </c>
      <c r="G816" t="str">
        <v>PRO</v>
      </c>
      <c r="H816" t="str">
        <v>Groupe tarifs client</v>
      </c>
      <c r="I816" t="b">
        <v>0</v>
      </c>
      <c r="J816">
        <v>236.16</v>
      </c>
    </row>
    <row r="817">
      <c r="A817" t="str">
        <v>AutoTable</v>
      </c>
      <c r="D817" t="str">
        <v>91410-63</v>
      </c>
      <c r="E817" t="str">
        <v>0030/CA</v>
      </c>
      <c r="F817">
        <v>44561</v>
      </c>
      <c r="G817" t="str">
        <v>PRO</v>
      </c>
      <c r="H817" t="str">
        <v>Groupe tarifs client</v>
      </c>
      <c r="I817" t="b">
        <v>0</v>
      </c>
      <c r="J817">
        <v>236.16</v>
      </c>
    </row>
    <row r="818">
      <c r="A818" t="str">
        <v>AutoTable</v>
      </c>
      <c r="D818" t="str">
        <v>91410-72</v>
      </c>
      <c r="E818" t="str">
        <v>0030/CA</v>
      </c>
      <c r="F818">
        <v>44561</v>
      </c>
      <c r="G818" t="str">
        <v>PRO</v>
      </c>
      <c r="H818" t="str">
        <v>Groupe tarifs client</v>
      </c>
      <c r="I818" t="b">
        <v>0</v>
      </c>
      <c r="J818">
        <v>236.16</v>
      </c>
    </row>
    <row r="819">
      <c r="A819" t="str">
        <v>AutoTable</v>
      </c>
      <c r="D819" t="str">
        <v>91412-12</v>
      </c>
      <c r="E819" t="str">
        <v>0024/CA</v>
      </c>
      <c r="F819">
        <v>44561</v>
      </c>
      <c r="G819" t="str">
        <v>PRO</v>
      </c>
      <c r="H819" t="str">
        <v>Groupe tarifs client</v>
      </c>
      <c r="I819" t="b">
        <v>0</v>
      </c>
      <c r="J819">
        <v>343.66</v>
      </c>
    </row>
    <row r="820">
      <c r="A820" t="str">
        <v>AutoTable</v>
      </c>
      <c r="D820" t="str">
        <v>91412-33</v>
      </c>
      <c r="E820" t="str">
        <v>0024/CA</v>
      </c>
      <c r="F820">
        <v>44561</v>
      </c>
      <c r="G820" t="str">
        <v>PRO</v>
      </c>
      <c r="H820" t="str">
        <v>Groupe tarifs client</v>
      </c>
      <c r="I820" t="b">
        <v>0</v>
      </c>
      <c r="J820">
        <v>343.66</v>
      </c>
    </row>
    <row r="821">
      <c r="A821" t="str">
        <v>AutoTable</v>
      </c>
      <c r="D821" t="str">
        <v>91412-42</v>
      </c>
      <c r="E821" t="str">
        <v>0024/CA</v>
      </c>
      <c r="F821">
        <v>44561</v>
      </c>
      <c r="G821" t="str">
        <v>PRO</v>
      </c>
      <c r="H821" t="str">
        <v>Groupe tarifs client</v>
      </c>
      <c r="I821" t="b">
        <v>0</v>
      </c>
      <c r="J821">
        <v>343.66</v>
      </c>
    </row>
    <row r="822">
      <c r="A822" t="str">
        <v>AutoTable</v>
      </c>
      <c r="D822" t="str">
        <v>91412-62</v>
      </c>
      <c r="E822" t="str">
        <v>0024/CA</v>
      </c>
      <c r="F822">
        <v>44561</v>
      </c>
      <c r="G822" t="str">
        <v>PRO</v>
      </c>
      <c r="H822" t="str">
        <v>Groupe tarifs client</v>
      </c>
      <c r="I822" t="b">
        <v>0</v>
      </c>
      <c r="J822">
        <v>343.66</v>
      </c>
    </row>
    <row r="823">
      <c r="A823" t="str">
        <v>AutoTable</v>
      </c>
      <c r="D823" t="str">
        <v>91412-72</v>
      </c>
      <c r="E823" t="str">
        <v>0024/CA</v>
      </c>
      <c r="F823">
        <v>44561</v>
      </c>
      <c r="G823" t="str">
        <v>PRO</v>
      </c>
      <c r="H823" t="str">
        <v>Groupe tarifs client</v>
      </c>
      <c r="I823" t="b">
        <v>0</v>
      </c>
      <c r="J823">
        <v>343.66</v>
      </c>
    </row>
    <row r="824">
      <c r="A824" t="str">
        <v>AutoTable</v>
      </c>
      <c r="D824" t="str">
        <v>91415-81</v>
      </c>
      <c r="E824" t="str">
        <v>0010/CA</v>
      </c>
      <c r="F824">
        <v>44561</v>
      </c>
      <c r="G824" t="str">
        <v>PRO</v>
      </c>
      <c r="H824" t="str">
        <v>Groupe tarifs client</v>
      </c>
      <c r="I824" t="b">
        <v>0</v>
      </c>
      <c r="J824">
        <v>107.5</v>
      </c>
    </row>
    <row r="825">
      <c r="A825" t="str">
        <v>AutoTable</v>
      </c>
      <c r="D825" t="str">
        <v>91450-12</v>
      </c>
      <c r="E825" t="str">
        <v>0144/CA</v>
      </c>
      <c r="F825">
        <v>44561</v>
      </c>
      <c r="G825" t="str">
        <v>PRO</v>
      </c>
      <c r="H825" t="str">
        <v>Groupe tarifs client</v>
      </c>
      <c r="I825" t="b">
        <v>0</v>
      </c>
      <c r="J825">
        <v>344.48</v>
      </c>
    </row>
    <row r="826">
      <c r="A826" t="str">
        <v>AutoTable</v>
      </c>
      <c r="D826" t="str">
        <v>91450-21</v>
      </c>
      <c r="E826" t="str">
        <v>0144/CA</v>
      </c>
      <c r="F826">
        <v>44561</v>
      </c>
      <c r="G826" t="str">
        <v>PRO</v>
      </c>
      <c r="H826" t="str">
        <v>Groupe tarifs client</v>
      </c>
      <c r="I826" t="b">
        <v>0</v>
      </c>
      <c r="J826">
        <v>344.48</v>
      </c>
    </row>
    <row r="827">
      <c r="A827" t="str">
        <v>AutoTable</v>
      </c>
      <c r="D827" t="str">
        <v>91450-33</v>
      </c>
      <c r="E827" t="str">
        <v>0144/CA</v>
      </c>
      <c r="F827">
        <v>44561</v>
      </c>
      <c r="G827" t="str">
        <v>PRO</v>
      </c>
      <c r="H827" t="str">
        <v>Groupe tarifs client</v>
      </c>
      <c r="I827" t="b">
        <v>0</v>
      </c>
      <c r="J827">
        <v>344.48</v>
      </c>
    </row>
    <row r="828">
      <c r="A828" t="str">
        <v>AutoTable</v>
      </c>
      <c r="D828" t="str">
        <v>91450-42</v>
      </c>
      <c r="E828" t="str">
        <v>0144/CA</v>
      </c>
      <c r="F828">
        <v>44561</v>
      </c>
      <c r="G828" t="str">
        <v>PRO</v>
      </c>
      <c r="H828" t="str">
        <v>Groupe tarifs client</v>
      </c>
      <c r="I828" t="b">
        <v>0</v>
      </c>
      <c r="J828">
        <v>344.48</v>
      </c>
    </row>
    <row r="829">
      <c r="A829" t="str">
        <v>AutoTable</v>
      </c>
      <c r="D829" t="str">
        <v>91450-51</v>
      </c>
      <c r="E829" t="str">
        <v>0144/CA</v>
      </c>
      <c r="F829">
        <v>44561</v>
      </c>
      <c r="G829" t="str">
        <v>PRO</v>
      </c>
      <c r="H829" t="str">
        <v>Groupe tarifs client</v>
      </c>
      <c r="I829" t="b">
        <v>0</v>
      </c>
      <c r="J829">
        <v>344.48</v>
      </c>
    </row>
    <row r="830">
      <c r="A830" t="str">
        <v>AutoTable</v>
      </c>
      <c r="D830" t="str">
        <v>91450-62</v>
      </c>
      <c r="E830" t="str">
        <v>0144/CA</v>
      </c>
      <c r="F830">
        <v>44561</v>
      </c>
      <c r="G830" t="str">
        <v>PRO</v>
      </c>
      <c r="H830" t="str">
        <v>Groupe tarifs client</v>
      </c>
      <c r="I830" t="b">
        <v>0</v>
      </c>
      <c r="J830">
        <v>344.48</v>
      </c>
    </row>
    <row r="831">
      <c r="A831" t="str">
        <v>AutoTable</v>
      </c>
      <c r="D831" t="str">
        <v>91450-63</v>
      </c>
      <c r="E831" t="str">
        <v>0144/CA</v>
      </c>
      <c r="F831">
        <v>44561</v>
      </c>
      <c r="G831" t="str">
        <v>PRO</v>
      </c>
      <c r="H831" t="str">
        <v>Groupe tarifs client</v>
      </c>
      <c r="I831" t="b">
        <v>0</v>
      </c>
      <c r="J831">
        <v>344.48</v>
      </c>
    </row>
    <row r="832">
      <c r="A832" t="str">
        <v>AutoTable</v>
      </c>
      <c r="D832" t="str">
        <v>91450-72</v>
      </c>
      <c r="E832" t="str">
        <v>0144/CA</v>
      </c>
      <c r="F832">
        <v>44561</v>
      </c>
      <c r="G832" t="str">
        <v>PRO</v>
      </c>
      <c r="H832" t="str">
        <v>Groupe tarifs client</v>
      </c>
      <c r="I832" t="b">
        <v>0</v>
      </c>
      <c r="J832">
        <v>344.48</v>
      </c>
    </row>
    <row r="833">
      <c r="A833" t="str">
        <v>AutoTable</v>
      </c>
      <c r="D833" t="str">
        <v>91460-21G5</v>
      </c>
      <c r="E833" t="str">
        <v>0096/CA</v>
      </c>
      <c r="F833">
        <v>44561</v>
      </c>
      <c r="G833" t="str">
        <v>PRO</v>
      </c>
      <c r="H833" t="str">
        <v>Groupe tarifs client</v>
      </c>
      <c r="I833" t="b">
        <v>0</v>
      </c>
      <c r="J833">
        <v>792</v>
      </c>
    </row>
    <row r="834">
      <c r="A834" t="str">
        <v>AutoTable</v>
      </c>
      <c r="D834" t="str">
        <v>91460-33G5</v>
      </c>
      <c r="E834" t="str">
        <v>0096/CA</v>
      </c>
      <c r="F834">
        <v>44561</v>
      </c>
      <c r="G834" t="str">
        <v>PRO</v>
      </c>
      <c r="H834" t="str">
        <v>Groupe tarifs client</v>
      </c>
      <c r="I834" t="b">
        <v>0</v>
      </c>
      <c r="J834">
        <v>792</v>
      </c>
    </row>
    <row r="835">
      <c r="A835" t="str">
        <v>AutoTable</v>
      </c>
      <c r="D835" t="str">
        <v>91460-63G5</v>
      </c>
      <c r="E835" t="str">
        <v>0096/CA</v>
      </c>
      <c r="F835">
        <v>44561</v>
      </c>
      <c r="G835" t="str">
        <v>PRO</v>
      </c>
      <c r="H835" t="str">
        <v>Groupe tarifs client</v>
      </c>
      <c r="I835" t="b">
        <v>0</v>
      </c>
      <c r="J835">
        <v>792</v>
      </c>
    </row>
    <row r="836">
      <c r="A836" t="str">
        <v>AutoTable</v>
      </c>
      <c r="D836" t="str">
        <v>91475-12</v>
      </c>
      <c r="E836" t="str">
        <v>0060/CA</v>
      </c>
      <c r="F836">
        <v>44561</v>
      </c>
      <c r="G836" t="str">
        <v>PRO</v>
      </c>
      <c r="H836" t="str">
        <v>Groupe tarifs client</v>
      </c>
      <c r="I836" t="b">
        <v>0</v>
      </c>
      <c r="J836">
        <v>247.95</v>
      </c>
    </row>
    <row r="837">
      <c r="A837" t="str">
        <v>AutoTable</v>
      </c>
      <c r="D837" t="str">
        <v>91475-33</v>
      </c>
      <c r="E837" t="str">
        <v>0060/CA</v>
      </c>
      <c r="F837">
        <v>44561</v>
      </c>
      <c r="G837" t="str">
        <v>PRO</v>
      </c>
      <c r="H837" t="str">
        <v>Groupe tarifs client</v>
      </c>
      <c r="I837" t="b">
        <v>0</v>
      </c>
      <c r="J837">
        <v>247.95</v>
      </c>
    </row>
    <row r="838">
      <c r="A838" t="str">
        <v>AutoTable</v>
      </c>
      <c r="D838" t="str">
        <v>91475-42</v>
      </c>
      <c r="E838" t="str">
        <v>0060/CA</v>
      </c>
      <c r="F838">
        <v>44561</v>
      </c>
      <c r="G838" t="str">
        <v>PRO</v>
      </c>
      <c r="H838" t="str">
        <v>Groupe tarifs client</v>
      </c>
      <c r="I838" t="b">
        <v>0</v>
      </c>
      <c r="J838">
        <v>247.95</v>
      </c>
    </row>
    <row r="839">
      <c r="A839" t="str">
        <v>AutoTable</v>
      </c>
      <c r="D839" t="str">
        <v>91475-51</v>
      </c>
      <c r="E839" t="str">
        <v>0060/CA</v>
      </c>
      <c r="F839">
        <v>44561</v>
      </c>
      <c r="G839" t="str">
        <v>PRO</v>
      </c>
      <c r="H839" t="str">
        <v>Groupe tarifs client</v>
      </c>
      <c r="I839" t="b">
        <v>0</v>
      </c>
      <c r="J839">
        <v>247.95</v>
      </c>
    </row>
    <row r="840">
      <c r="A840" t="str">
        <v>AutoTable</v>
      </c>
      <c r="D840" t="str">
        <v>91475-62</v>
      </c>
      <c r="E840" t="str">
        <v>0060/CA</v>
      </c>
      <c r="F840">
        <v>44561</v>
      </c>
      <c r="G840" t="str">
        <v>PRO</v>
      </c>
      <c r="H840" t="str">
        <v>Groupe tarifs client</v>
      </c>
      <c r="I840" t="b">
        <v>0</v>
      </c>
      <c r="J840">
        <v>247.95</v>
      </c>
    </row>
    <row r="841">
      <c r="A841" t="str">
        <v>AutoTable</v>
      </c>
      <c r="D841" t="str">
        <v>91475-72</v>
      </c>
      <c r="E841" t="str">
        <v>0060/CA</v>
      </c>
      <c r="F841">
        <v>44561</v>
      </c>
      <c r="G841" t="str">
        <v>PRO</v>
      </c>
      <c r="H841" t="str">
        <v>Groupe tarifs client</v>
      </c>
      <c r="I841" t="b">
        <v>0</v>
      </c>
      <c r="J841">
        <v>247.95</v>
      </c>
    </row>
    <row r="842">
      <c r="A842" t="str">
        <v>AutoTable</v>
      </c>
      <c r="D842" t="str">
        <v>91475-91</v>
      </c>
      <c r="E842" t="str">
        <v>0060/CA</v>
      </c>
      <c r="F842">
        <v>44561</v>
      </c>
      <c r="G842" t="str">
        <v>PRO</v>
      </c>
      <c r="H842" t="str">
        <v>Groupe tarifs client</v>
      </c>
      <c r="I842" t="b">
        <v>0</v>
      </c>
      <c r="J842">
        <v>236.64</v>
      </c>
    </row>
    <row r="843">
      <c r="A843" t="str">
        <v>AutoTable</v>
      </c>
      <c r="D843" t="str">
        <v>91510-72</v>
      </c>
      <c r="E843" t="str">
        <v>0030/CA</v>
      </c>
      <c r="F843">
        <v>44561</v>
      </c>
      <c r="G843" t="str">
        <v>PRO</v>
      </c>
      <c r="H843" t="str">
        <v>Groupe tarifs client</v>
      </c>
      <c r="I843" t="b">
        <v>0</v>
      </c>
      <c r="J843">
        <v>208.97</v>
      </c>
    </row>
    <row r="844">
      <c r="A844" t="str">
        <v>AutoTable</v>
      </c>
      <c r="D844" t="str">
        <v>91512-60</v>
      </c>
      <c r="E844" t="str">
        <v>0024/CA</v>
      </c>
      <c r="F844">
        <v>44561</v>
      </c>
      <c r="G844" t="str">
        <v>PRO</v>
      </c>
      <c r="H844" t="str">
        <v>Groupe tarifs client</v>
      </c>
      <c r="I844" t="b">
        <v>0</v>
      </c>
      <c r="J844">
        <v>300.25</v>
      </c>
    </row>
    <row r="845">
      <c r="A845" t="str">
        <v>AutoTable</v>
      </c>
      <c r="D845" t="str">
        <v>91512-62</v>
      </c>
      <c r="E845" t="str">
        <v>0024/CA</v>
      </c>
      <c r="F845">
        <v>44561</v>
      </c>
      <c r="G845" t="str">
        <v>PRO</v>
      </c>
      <c r="H845" t="str">
        <v>Groupe tarifs client</v>
      </c>
      <c r="I845" t="b">
        <v>0</v>
      </c>
      <c r="J845">
        <v>300.25</v>
      </c>
    </row>
    <row r="846">
      <c r="A846" t="str">
        <v>AutoTable</v>
      </c>
      <c r="D846" t="str">
        <v>91512-63</v>
      </c>
      <c r="E846" t="str">
        <v>0024/CA</v>
      </c>
      <c r="F846">
        <v>44561</v>
      </c>
      <c r="G846" t="str">
        <v>PRO</v>
      </c>
      <c r="H846" t="str">
        <v>Groupe tarifs client</v>
      </c>
      <c r="I846" t="b">
        <v>0</v>
      </c>
      <c r="J846">
        <v>300.24</v>
      </c>
    </row>
    <row r="847">
      <c r="A847" t="str">
        <v>AutoTable</v>
      </c>
      <c r="D847" t="str">
        <v>91575-72</v>
      </c>
      <c r="E847" t="str">
        <v>0060/CA</v>
      </c>
      <c r="F847">
        <v>44561</v>
      </c>
      <c r="G847" t="str">
        <v>PRO</v>
      </c>
      <c r="H847" t="str">
        <v>Groupe tarifs client</v>
      </c>
      <c r="I847" t="b">
        <v>0</v>
      </c>
      <c r="J847">
        <v>296.54</v>
      </c>
    </row>
    <row r="848">
      <c r="A848" t="str">
        <v>AutoTable</v>
      </c>
      <c r="D848" t="str">
        <v>91610-01</v>
      </c>
      <c r="E848" t="str">
        <v>0030/CA</v>
      </c>
      <c r="F848">
        <v>44561</v>
      </c>
      <c r="G848" t="str">
        <v>PRO</v>
      </c>
      <c r="H848" t="str">
        <v>Groupe tarifs client</v>
      </c>
      <c r="I848" t="b">
        <v>0</v>
      </c>
      <c r="J848">
        <v>208.97</v>
      </c>
    </row>
    <row r="849">
      <c r="A849" t="str">
        <v>AutoTable</v>
      </c>
      <c r="D849" t="str">
        <v>91610-03</v>
      </c>
      <c r="E849" t="str">
        <v>0030/CA</v>
      </c>
      <c r="F849">
        <v>44561</v>
      </c>
      <c r="G849" t="str">
        <v>PRO</v>
      </c>
      <c r="H849" t="str">
        <v>Groupe tarifs client</v>
      </c>
      <c r="I849" t="b">
        <v>0</v>
      </c>
      <c r="J849">
        <v>208.97</v>
      </c>
    </row>
    <row r="850">
      <c r="A850" t="str">
        <v>AutoTable</v>
      </c>
      <c r="D850" t="str">
        <v>91610-05</v>
      </c>
      <c r="E850" t="str">
        <v>0030/CA</v>
      </c>
      <c r="F850">
        <v>44561</v>
      </c>
      <c r="G850" t="str">
        <v>PRO</v>
      </c>
      <c r="H850" t="str">
        <v>Groupe tarifs client</v>
      </c>
      <c r="I850" t="b">
        <v>0</v>
      </c>
      <c r="J850">
        <v>208.97</v>
      </c>
    </row>
    <row r="851">
      <c r="A851" t="str">
        <v>AutoTable</v>
      </c>
      <c r="D851" t="str">
        <v>91610-06</v>
      </c>
      <c r="E851" t="str">
        <v>0030/CA</v>
      </c>
      <c r="F851">
        <v>44561</v>
      </c>
      <c r="G851" t="str">
        <v>PRO</v>
      </c>
      <c r="H851" t="str">
        <v>Groupe tarifs client</v>
      </c>
      <c r="I851" t="b">
        <v>0</v>
      </c>
      <c r="J851">
        <v>208.97</v>
      </c>
    </row>
    <row r="852">
      <c r="A852" t="str">
        <v>AutoTable</v>
      </c>
      <c r="D852" t="str">
        <v>91610-62</v>
      </c>
      <c r="E852" t="str">
        <v>0030/CA</v>
      </c>
      <c r="F852">
        <v>44561</v>
      </c>
      <c r="G852" t="str">
        <v>PRO</v>
      </c>
      <c r="H852" t="str">
        <v>Groupe tarifs client</v>
      </c>
      <c r="I852" t="b">
        <v>0</v>
      </c>
      <c r="J852">
        <v>208.97</v>
      </c>
    </row>
    <row r="853">
      <c r="A853" t="str">
        <v>AutoTable</v>
      </c>
      <c r="D853" t="str">
        <v>91612-01</v>
      </c>
      <c r="E853" t="str">
        <v>0024/CA</v>
      </c>
      <c r="F853">
        <v>44561</v>
      </c>
      <c r="G853" t="str">
        <v>PRO</v>
      </c>
      <c r="H853" t="str">
        <v>Groupe tarifs client</v>
      </c>
      <c r="I853" t="b">
        <v>0</v>
      </c>
      <c r="J853">
        <v>118.08</v>
      </c>
    </row>
    <row r="854">
      <c r="A854" t="str">
        <v>AutoTable</v>
      </c>
      <c r="D854" t="str">
        <v>91612-05</v>
      </c>
      <c r="E854" t="str">
        <v>0024/CA</v>
      </c>
      <c r="F854">
        <v>44561</v>
      </c>
      <c r="G854" t="str">
        <v>PRO</v>
      </c>
      <c r="H854" t="str">
        <v>Groupe tarifs client</v>
      </c>
      <c r="I854" t="b">
        <v>0</v>
      </c>
      <c r="J854">
        <v>118.08</v>
      </c>
    </row>
    <row r="855">
      <c r="A855" t="str">
        <v>AutoTable</v>
      </c>
      <c r="D855" t="str">
        <v>91615-01</v>
      </c>
      <c r="E855" t="str">
        <v>0010/CA</v>
      </c>
      <c r="F855">
        <v>44561</v>
      </c>
      <c r="G855" t="str">
        <v>PRO</v>
      </c>
      <c r="H855" t="str">
        <v>Groupe tarifs client</v>
      </c>
      <c r="I855" t="b">
        <v>0</v>
      </c>
      <c r="J855">
        <v>107.5</v>
      </c>
    </row>
    <row r="856">
      <c r="A856" t="str">
        <v>AutoTable</v>
      </c>
      <c r="D856" t="str">
        <v>91615-05</v>
      </c>
      <c r="E856" t="str">
        <v>0010/CA</v>
      </c>
      <c r="F856">
        <v>44561</v>
      </c>
      <c r="G856" t="str">
        <v>PRO</v>
      </c>
      <c r="H856" t="str">
        <v>Groupe tarifs client</v>
      </c>
      <c r="I856" t="b">
        <v>0</v>
      </c>
      <c r="J856">
        <v>107.5</v>
      </c>
    </row>
    <row r="857">
      <c r="A857" t="str">
        <v>AutoTable</v>
      </c>
      <c r="D857" t="str">
        <v>91675-01</v>
      </c>
      <c r="E857" t="str">
        <v>0060/CA</v>
      </c>
      <c r="F857">
        <v>44561</v>
      </c>
      <c r="G857" t="str">
        <v>PRO</v>
      </c>
      <c r="H857" t="str">
        <v>Groupe tarifs client</v>
      </c>
      <c r="I857" t="b">
        <v>0</v>
      </c>
      <c r="J857">
        <v>236.64</v>
      </c>
    </row>
    <row r="858">
      <c r="A858" t="str">
        <v>AutoTable</v>
      </c>
      <c r="D858" t="str">
        <v>91675-03</v>
      </c>
      <c r="E858" t="str">
        <v>0060/CA</v>
      </c>
      <c r="F858">
        <v>44561</v>
      </c>
      <c r="G858" t="str">
        <v>PRO</v>
      </c>
      <c r="H858" t="str">
        <v>Groupe tarifs client</v>
      </c>
      <c r="I858" t="b">
        <v>0</v>
      </c>
      <c r="J858">
        <v>236.64</v>
      </c>
    </row>
    <row r="859">
      <c r="A859" t="str">
        <v>AutoTable</v>
      </c>
      <c r="D859" t="str">
        <v>91675-05</v>
      </c>
      <c r="E859" t="str">
        <v>0060/CA</v>
      </c>
      <c r="F859">
        <v>44561</v>
      </c>
      <c r="G859" t="str">
        <v>PRO</v>
      </c>
      <c r="H859" t="str">
        <v>Groupe tarifs client</v>
      </c>
      <c r="I859" t="b">
        <v>0</v>
      </c>
      <c r="J859">
        <v>236.64</v>
      </c>
    </row>
    <row r="860">
      <c r="A860" t="str">
        <v>AutoTable</v>
      </c>
      <c r="D860" t="str">
        <v>91675-06</v>
      </c>
      <c r="E860" t="str">
        <v>0060/CA</v>
      </c>
      <c r="F860">
        <v>44561</v>
      </c>
      <c r="G860" t="str">
        <v>PRO</v>
      </c>
      <c r="H860" t="str">
        <v>Groupe tarifs client</v>
      </c>
      <c r="I860" t="b">
        <v>0</v>
      </c>
      <c r="J860">
        <v>236.64</v>
      </c>
    </row>
    <row r="861">
      <c r="A861" t="str">
        <v>AutoTable</v>
      </c>
      <c r="D861" t="str">
        <v>91675-42</v>
      </c>
      <c r="E861" t="str">
        <v>0060/CA</v>
      </c>
      <c r="F861">
        <v>44561</v>
      </c>
      <c r="G861" t="str">
        <v>PRO</v>
      </c>
      <c r="H861" t="str">
        <v>Groupe tarifs client</v>
      </c>
      <c r="I861" t="b">
        <v>0</v>
      </c>
      <c r="J861">
        <v>236.64</v>
      </c>
    </row>
    <row r="862">
      <c r="A862" t="str">
        <v>AutoTable</v>
      </c>
      <c r="D862" t="str">
        <v>91675-62</v>
      </c>
      <c r="E862" t="str">
        <v>0060/CA</v>
      </c>
      <c r="F862">
        <v>44561</v>
      </c>
      <c r="G862" t="str">
        <v>PRO</v>
      </c>
      <c r="H862" t="str">
        <v>Groupe tarifs client</v>
      </c>
      <c r="I862" t="b">
        <v>0</v>
      </c>
      <c r="J862">
        <v>236.64</v>
      </c>
    </row>
    <row r="863">
      <c r="A863" t="str">
        <v>AutoTable</v>
      </c>
      <c r="D863" t="str">
        <v>91710-02</v>
      </c>
      <c r="E863" t="str">
        <v>0030/CA</v>
      </c>
      <c r="F863">
        <v>44561</v>
      </c>
      <c r="G863" t="str">
        <v>PRO</v>
      </c>
      <c r="H863" t="str">
        <v>Groupe tarifs client</v>
      </c>
      <c r="I863" t="b">
        <v>0</v>
      </c>
      <c r="J863">
        <v>208.97</v>
      </c>
    </row>
    <row r="864">
      <c r="A864" t="str">
        <v>AutoTable</v>
      </c>
      <c r="D864" t="str">
        <v>91712-54</v>
      </c>
      <c r="E864" t="str">
        <v>0024/CA</v>
      </c>
      <c r="F864">
        <v>44561</v>
      </c>
      <c r="G864" t="str">
        <v>PRO</v>
      </c>
      <c r="H864" t="str">
        <v>Groupe tarifs client</v>
      </c>
      <c r="I864" t="b">
        <v>0</v>
      </c>
      <c r="J864">
        <v>178.08</v>
      </c>
    </row>
    <row r="865">
      <c r="A865" t="str">
        <v>AutoTable</v>
      </c>
      <c r="D865" t="str">
        <v>91775-02</v>
      </c>
      <c r="E865" t="str">
        <v>0060/CA</v>
      </c>
      <c r="F865">
        <v>44561</v>
      </c>
      <c r="G865" t="str">
        <v>PRO</v>
      </c>
      <c r="H865" t="str">
        <v>Groupe tarifs client</v>
      </c>
      <c r="I865" t="b">
        <v>0</v>
      </c>
      <c r="J865">
        <v>236.64</v>
      </c>
    </row>
    <row r="866">
      <c r="A866" t="str">
        <v>AutoTable</v>
      </c>
      <c r="D866" t="str">
        <v>91912-90</v>
      </c>
      <c r="E866" t="str">
        <v>0024/CA</v>
      </c>
      <c r="F866">
        <v>44561</v>
      </c>
      <c r="G866" t="str">
        <v>PRO</v>
      </c>
      <c r="H866" t="str">
        <v>Groupe tarifs client</v>
      </c>
      <c r="I866" t="b">
        <v>0</v>
      </c>
      <c r="J866">
        <v>405.9</v>
      </c>
    </row>
    <row r="867">
      <c r="A867" t="str">
        <v>AutoTable</v>
      </c>
      <c r="D867" t="str">
        <v>91975-22</v>
      </c>
      <c r="E867" t="str">
        <v>0060/CA</v>
      </c>
      <c r="F867">
        <v>44561</v>
      </c>
      <c r="G867" t="str">
        <v>PRO</v>
      </c>
      <c r="H867" t="str">
        <v>Groupe tarifs client</v>
      </c>
      <c r="I867" t="b">
        <v>0</v>
      </c>
      <c r="J867">
        <v>247.95</v>
      </c>
    </row>
    <row r="868">
      <c r="A868" t="str">
        <v>AutoTable</v>
      </c>
      <c r="D868" t="str">
        <v>92075-02</v>
      </c>
      <c r="E868" t="str">
        <v>0060/CA</v>
      </c>
      <c r="F868">
        <v>44561</v>
      </c>
      <c r="G868" t="str">
        <v>PRO</v>
      </c>
      <c r="H868" t="str">
        <v>Groupe tarifs client</v>
      </c>
      <c r="I868" t="b">
        <v>0</v>
      </c>
      <c r="J868">
        <v>296.56</v>
      </c>
    </row>
    <row r="869">
      <c r="A869" t="str">
        <v>AutoTable</v>
      </c>
      <c r="D869" t="str">
        <v>92075-19</v>
      </c>
      <c r="E869" t="str">
        <v>0060/CA</v>
      </c>
      <c r="F869">
        <v>44561</v>
      </c>
      <c r="G869" t="str">
        <v>PRO</v>
      </c>
      <c r="H869" t="str">
        <v>Groupe tarifs client</v>
      </c>
      <c r="I869" t="b">
        <v>0</v>
      </c>
      <c r="J869">
        <v>296.56</v>
      </c>
    </row>
    <row r="870">
      <c r="A870" t="str">
        <v>AutoTable</v>
      </c>
      <c r="D870" t="str">
        <v>92075-59</v>
      </c>
      <c r="E870" t="str">
        <v>0060/CA</v>
      </c>
      <c r="F870">
        <v>44561</v>
      </c>
      <c r="G870" t="str">
        <v>PRO</v>
      </c>
      <c r="H870" t="str">
        <v>Groupe tarifs client</v>
      </c>
      <c r="I870" t="b">
        <v>0</v>
      </c>
      <c r="J870">
        <v>296.56</v>
      </c>
    </row>
    <row r="871">
      <c r="A871" t="str">
        <v>AutoTable</v>
      </c>
      <c r="D871" t="str">
        <v>92110-06</v>
      </c>
      <c r="E871" t="str">
        <v>0030/CA</v>
      </c>
      <c r="F871">
        <v>44561</v>
      </c>
      <c r="G871" t="str">
        <v>PRO</v>
      </c>
      <c r="H871" t="str">
        <v>Groupe tarifs client</v>
      </c>
      <c r="I871" t="b">
        <v>0</v>
      </c>
      <c r="J871">
        <v>294.82</v>
      </c>
    </row>
    <row r="872">
      <c r="A872" t="str">
        <v>AutoTable</v>
      </c>
      <c r="D872" t="str">
        <v>92112-06</v>
      </c>
      <c r="E872" t="str">
        <v>0024/CA</v>
      </c>
      <c r="F872">
        <v>44561</v>
      </c>
      <c r="G872" t="str">
        <v>PRO</v>
      </c>
      <c r="H872" t="str">
        <v>Groupe tarifs client</v>
      </c>
      <c r="I872" t="b">
        <v>0</v>
      </c>
      <c r="J872">
        <v>118.08</v>
      </c>
    </row>
    <row r="873">
      <c r="A873" t="str">
        <v>AutoTable</v>
      </c>
      <c r="D873" t="str">
        <v>92115-21</v>
      </c>
      <c r="E873" t="str">
        <v>0009/CA</v>
      </c>
      <c r="F873">
        <v>44561</v>
      </c>
      <c r="G873" t="str">
        <v>PRO</v>
      </c>
      <c r="H873" t="str">
        <v>Groupe tarifs client</v>
      </c>
      <c r="I873" t="b">
        <v>0</v>
      </c>
      <c r="J873">
        <v>96.75</v>
      </c>
    </row>
    <row r="874">
      <c r="A874" t="str">
        <v>AutoTable</v>
      </c>
      <c r="D874" t="str">
        <v>92175-06</v>
      </c>
      <c r="E874" t="str">
        <v>0060/CA</v>
      </c>
      <c r="F874">
        <v>44561</v>
      </c>
      <c r="G874" t="str">
        <v>PRO</v>
      </c>
      <c r="H874" t="str">
        <v>Groupe tarifs client</v>
      </c>
      <c r="I874" t="b">
        <v>0</v>
      </c>
      <c r="J874">
        <v>247.95</v>
      </c>
    </row>
    <row r="875">
      <c r="A875" t="str">
        <v>AutoTable</v>
      </c>
      <c r="D875" t="str">
        <v>92310-02</v>
      </c>
      <c r="E875" t="str">
        <v>0030/CA</v>
      </c>
      <c r="F875">
        <v>44561</v>
      </c>
      <c r="G875" t="str">
        <v>PRO</v>
      </c>
      <c r="H875" t="str">
        <v>Groupe tarifs client</v>
      </c>
      <c r="I875" t="b">
        <v>0</v>
      </c>
      <c r="J875">
        <v>256.93</v>
      </c>
    </row>
    <row r="876">
      <c r="A876" t="str">
        <v>AutoTable</v>
      </c>
      <c r="D876" t="str">
        <v>92310-06</v>
      </c>
      <c r="E876" t="str">
        <v>0030/CA</v>
      </c>
      <c r="F876">
        <v>44561</v>
      </c>
      <c r="G876" t="str">
        <v>PRO</v>
      </c>
      <c r="H876" t="str">
        <v>Groupe tarifs client</v>
      </c>
      <c r="I876" t="b">
        <v>0</v>
      </c>
      <c r="J876">
        <v>256.93</v>
      </c>
    </row>
    <row r="877">
      <c r="A877" t="str">
        <v>AutoTable</v>
      </c>
      <c r="D877" t="str">
        <v>92310-87</v>
      </c>
      <c r="E877" t="str">
        <v>0030/CA</v>
      </c>
      <c r="F877">
        <v>44561</v>
      </c>
      <c r="G877" t="str">
        <v>PRO</v>
      </c>
      <c r="H877" t="str">
        <v>Groupe tarifs client</v>
      </c>
      <c r="I877" t="b">
        <v>0</v>
      </c>
      <c r="J877">
        <v>256.93</v>
      </c>
    </row>
    <row r="878">
      <c r="A878" t="str">
        <v>AutoTable</v>
      </c>
      <c r="D878" t="str">
        <v>92315-87</v>
      </c>
      <c r="E878" t="str">
        <v>0010/CA</v>
      </c>
      <c r="F878">
        <v>44561</v>
      </c>
      <c r="G878" t="str">
        <v>PRO</v>
      </c>
      <c r="H878" t="str">
        <v>Groupe tarifs client</v>
      </c>
      <c r="I878" t="b">
        <v>0</v>
      </c>
      <c r="J878">
        <v>343.7</v>
      </c>
    </row>
    <row r="879">
      <c r="A879" t="str">
        <v>AutoTable</v>
      </c>
      <c r="D879" t="str">
        <v>93012-10</v>
      </c>
      <c r="E879" t="str">
        <v>0024/CA</v>
      </c>
      <c r="F879">
        <v>44561</v>
      </c>
      <c r="G879" t="str">
        <v>PRO</v>
      </c>
      <c r="H879" t="str">
        <v>Groupe tarifs client</v>
      </c>
      <c r="I879" t="b">
        <v>0</v>
      </c>
      <c r="J879">
        <v>118.08</v>
      </c>
    </row>
    <row r="880">
      <c r="A880" t="str">
        <v>AutoTable</v>
      </c>
      <c r="D880" t="str">
        <v>93112-05</v>
      </c>
      <c r="E880" t="str">
        <v>0024/CA</v>
      </c>
      <c r="F880">
        <v>44561</v>
      </c>
      <c r="G880" t="str">
        <v>PRO</v>
      </c>
      <c r="H880" t="str">
        <v>Groupe tarifs client</v>
      </c>
      <c r="I880" t="b">
        <v>0</v>
      </c>
      <c r="J880">
        <v>118.08</v>
      </c>
    </row>
    <row r="881">
      <c r="A881" t="str">
        <v>AutoTable</v>
      </c>
      <c r="D881" t="str">
        <v>93115-05</v>
      </c>
      <c r="E881" t="str">
        <v>0010/CA</v>
      </c>
      <c r="F881">
        <v>44561</v>
      </c>
      <c r="G881" t="str">
        <v>PRO</v>
      </c>
      <c r="H881" t="str">
        <v>Groupe tarifs client</v>
      </c>
      <c r="I881" t="b">
        <v>0</v>
      </c>
      <c r="J881">
        <v>107.5</v>
      </c>
    </row>
    <row r="882">
      <c r="A882" t="str">
        <v>AutoTable</v>
      </c>
      <c r="D882" t="str">
        <v>93115-09</v>
      </c>
      <c r="E882" t="str">
        <v>0010/CA</v>
      </c>
      <c r="F882">
        <v>44561</v>
      </c>
      <c r="G882" t="str">
        <v>PRO</v>
      </c>
      <c r="H882" t="str">
        <v>Groupe tarifs client</v>
      </c>
      <c r="I882" t="b">
        <v>0</v>
      </c>
      <c r="J882">
        <v>107.5</v>
      </c>
    </row>
    <row r="883">
      <c r="A883" t="str">
        <v>AutoTable</v>
      </c>
      <c r="D883" t="str">
        <v>93375-86</v>
      </c>
      <c r="E883" t="str">
        <v>0060/CA</v>
      </c>
      <c r="F883">
        <v>44561</v>
      </c>
      <c r="G883" t="str">
        <v>PRO</v>
      </c>
      <c r="H883" t="str">
        <v>Groupe tarifs client</v>
      </c>
      <c r="I883" t="b">
        <v>0</v>
      </c>
      <c r="J883">
        <v>145.2</v>
      </c>
    </row>
    <row r="884">
      <c r="A884" t="str">
        <v>AutoTable</v>
      </c>
      <c r="D884" t="str">
        <v>93512-18</v>
      </c>
      <c r="E884" t="str">
        <v>0024/CA</v>
      </c>
      <c r="F884">
        <v>44561</v>
      </c>
      <c r="G884" t="str">
        <v>PRO</v>
      </c>
      <c r="H884" t="str">
        <v>Groupe tarifs client</v>
      </c>
      <c r="I884" t="b">
        <v>0</v>
      </c>
      <c r="J884">
        <v>405.9</v>
      </c>
    </row>
    <row r="885">
      <c r="A885" t="str">
        <v>AutoTable</v>
      </c>
      <c r="D885" t="str">
        <v>93610-09</v>
      </c>
      <c r="E885" t="str">
        <v>0030/CA</v>
      </c>
      <c r="F885">
        <v>44561</v>
      </c>
      <c r="G885" t="str">
        <v>PRO</v>
      </c>
      <c r="H885" t="str">
        <v>Groupe tarifs client</v>
      </c>
      <c r="I885" t="b">
        <v>0</v>
      </c>
      <c r="J885">
        <v>238.6</v>
      </c>
    </row>
    <row r="886">
      <c r="A886" t="str">
        <v>AutoTable</v>
      </c>
      <c r="D886" t="str">
        <v>93675-09</v>
      </c>
      <c r="E886" t="str">
        <v>0060/CA</v>
      </c>
      <c r="F886">
        <v>44561</v>
      </c>
      <c r="G886" t="str">
        <v>PRO</v>
      </c>
      <c r="H886" t="str">
        <v>Groupe tarifs client</v>
      </c>
      <c r="I886" t="b">
        <v>0</v>
      </c>
      <c r="J886">
        <v>296.56</v>
      </c>
    </row>
    <row r="887">
      <c r="A887" t="str">
        <v>AutoTable</v>
      </c>
      <c r="D887" t="str">
        <v>93710-02</v>
      </c>
      <c r="E887" t="str">
        <v>0030/CA</v>
      </c>
      <c r="F887">
        <v>44561</v>
      </c>
      <c r="G887" t="str">
        <v>PRO</v>
      </c>
      <c r="H887" t="str">
        <v>Groupe tarifs client</v>
      </c>
      <c r="I887" t="b">
        <v>0</v>
      </c>
      <c r="J887">
        <v>259.99</v>
      </c>
    </row>
    <row r="888">
      <c r="A888" t="str">
        <v>AutoTable</v>
      </c>
      <c r="D888" t="str">
        <v>93710-06</v>
      </c>
      <c r="E888" t="str">
        <v>0030/CA</v>
      </c>
      <c r="F888">
        <v>44561</v>
      </c>
      <c r="G888" t="str">
        <v>PRO</v>
      </c>
      <c r="H888" t="str">
        <v>Groupe tarifs client</v>
      </c>
      <c r="I888" t="b">
        <v>0</v>
      </c>
      <c r="J888">
        <v>259.99</v>
      </c>
    </row>
    <row r="889">
      <c r="A889" t="str">
        <v>AutoTable</v>
      </c>
      <c r="D889" t="str">
        <v>94010-15CB</v>
      </c>
      <c r="E889" t="str">
        <v>0030/CA</v>
      </c>
      <c r="F889">
        <v>44561</v>
      </c>
      <c r="G889" t="str">
        <v>PRO</v>
      </c>
      <c r="H889" t="str">
        <v>Groupe tarifs client</v>
      </c>
      <c r="I889" t="b">
        <v>0</v>
      </c>
      <c r="J889">
        <v>278.4</v>
      </c>
    </row>
    <row r="890">
      <c r="A890" t="str">
        <v>AutoTable</v>
      </c>
      <c r="D890" t="str">
        <v>94010-20</v>
      </c>
      <c r="E890" t="str">
        <v>0030/CA</v>
      </c>
      <c r="F890">
        <v>44561</v>
      </c>
      <c r="G890" t="str">
        <v>PRO</v>
      </c>
      <c r="H890" t="str">
        <v>Groupe tarifs client</v>
      </c>
      <c r="I890" t="b">
        <v>0</v>
      </c>
      <c r="J890">
        <v>278.4</v>
      </c>
    </row>
    <row r="891">
      <c r="A891" t="str">
        <v>AutoTable</v>
      </c>
      <c r="D891" t="str">
        <v>94012-18</v>
      </c>
      <c r="E891" t="str">
        <v>0024/CA</v>
      </c>
      <c r="F891">
        <v>44561</v>
      </c>
      <c r="G891" t="str">
        <v>PRO</v>
      </c>
      <c r="H891" t="str">
        <v>Groupe tarifs client</v>
      </c>
      <c r="I891" t="b">
        <v>0</v>
      </c>
      <c r="J891">
        <v>436.94</v>
      </c>
    </row>
    <row r="892">
      <c r="A892" t="str">
        <v>AutoTable</v>
      </c>
      <c r="D892" t="str">
        <v>94015-15</v>
      </c>
      <c r="E892" t="str">
        <v>0010/CA</v>
      </c>
      <c r="F892">
        <v>44561</v>
      </c>
      <c r="G892" t="str">
        <v>PRO</v>
      </c>
      <c r="H892" t="str">
        <v>Groupe tarifs client</v>
      </c>
      <c r="I892" t="b">
        <v>0</v>
      </c>
      <c r="J892">
        <v>107.5</v>
      </c>
    </row>
    <row r="893">
      <c r="A893" t="str">
        <v>AutoTable</v>
      </c>
      <c r="D893" t="str">
        <v>94015-18</v>
      </c>
      <c r="E893" t="str">
        <v>0010/CA</v>
      </c>
      <c r="F893">
        <v>44561</v>
      </c>
      <c r="G893" t="str">
        <v>PRO</v>
      </c>
      <c r="H893" t="str">
        <v>Groupe tarifs client</v>
      </c>
      <c r="I893" t="b">
        <v>0</v>
      </c>
      <c r="J893">
        <v>343.7</v>
      </c>
    </row>
    <row r="894">
      <c r="A894" t="str">
        <v>AutoTable</v>
      </c>
      <c r="D894" t="str">
        <v>94075-20</v>
      </c>
      <c r="E894" t="str">
        <v>0060/CA</v>
      </c>
      <c r="F894">
        <v>44561</v>
      </c>
      <c r="G894" t="str">
        <v>PRO</v>
      </c>
      <c r="H894" t="str">
        <v>Groupe tarifs client</v>
      </c>
      <c r="I894" t="b">
        <v>0</v>
      </c>
      <c r="J894">
        <v>359.56</v>
      </c>
    </row>
    <row r="895">
      <c r="A895" t="str">
        <v>AutoTable</v>
      </c>
      <c r="D895" t="str">
        <v>95010-02</v>
      </c>
      <c r="E895" t="str">
        <v>0030/CA</v>
      </c>
      <c r="F895">
        <v>44561</v>
      </c>
      <c r="G895" t="str">
        <v>PRO</v>
      </c>
      <c r="H895" t="str">
        <v>Groupe tarifs client</v>
      </c>
      <c r="I895" t="b">
        <v>0</v>
      </c>
      <c r="J895">
        <v>256.93</v>
      </c>
    </row>
    <row r="896">
      <c r="A896" t="str">
        <v>AutoTable</v>
      </c>
      <c r="D896" t="str">
        <v>95010-05</v>
      </c>
      <c r="E896" t="str">
        <v>0030/CA</v>
      </c>
      <c r="F896">
        <v>44561</v>
      </c>
      <c r="G896" t="str">
        <v>PRO</v>
      </c>
      <c r="H896" t="str">
        <v>Groupe tarifs client</v>
      </c>
      <c r="I896" t="b">
        <v>0</v>
      </c>
      <c r="J896">
        <v>97.5</v>
      </c>
    </row>
    <row r="897">
      <c r="A897" t="str">
        <v>AutoTable</v>
      </c>
      <c r="D897" t="str">
        <v>95010-06</v>
      </c>
      <c r="E897" t="str">
        <v>0030/CA</v>
      </c>
      <c r="F897">
        <v>44561</v>
      </c>
      <c r="G897" t="str">
        <v>PRO</v>
      </c>
      <c r="H897" t="str">
        <v>Groupe tarifs client</v>
      </c>
      <c r="I897" t="b">
        <v>0</v>
      </c>
      <c r="J897">
        <v>256.93</v>
      </c>
    </row>
    <row r="898">
      <c r="A898" t="str">
        <v>AutoTable</v>
      </c>
      <c r="D898" t="str">
        <v>95010-09</v>
      </c>
      <c r="E898" t="str">
        <v>0030/CA</v>
      </c>
      <c r="F898">
        <v>44561</v>
      </c>
      <c r="G898" t="str">
        <v>PRO</v>
      </c>
      <c r="H898" t="str">
        <v>Groupe tarifs client</v>
      </c>
      <c r="I898" t="b">
        <v>0</v>
      </c>
      <c r="J898">
        <v>256.93</v>
      </c>
    </row>
    <row r="899">
      <c r="A899" t="str">
        <v>AutoTable</v>
      </c>
      <c r="D899" t="str">
        <v>95075-02</v>
      </c>
      <c r="E899" t="str">
        <v>0060/CA</v>
      </c>
      <c r="F899">
        <v>44561</v>
      </c>
      <c r="G899" t="str">
        <v>PRO</v>
      </c>
      <c r="H899" t="str">
        <v>Groupe tarifs client</v>
      </c>
      <c r="I899" t="b">
        <v>0</v>
      </c>
      <c r="J899">
        <v>236.64</v>
      </c>
    </row>
    <row r="900">
      <c r="A900" t="str">
        <v>AutoTable</v>
      </c>
      <c r="D900" t="str">
        <v>95075-06</v>
      </c>
      <c r="E900" t="str">
        <v>0060/CA</v>
      </c>
      <c r="F900">
        <v>44561</v>
      </c>
      <c r="G900" t="str">
        <v>PRO</v>
      </c>
      <c r="H900" t="str">
        <v>Groupe tarifs client</v>
      </c>
      <c r="I900" t="b">
        <v>0</v>
      </c>
      <c r="J900">
        <v>236.64</v>
      </c>
    </row>
    <row r="901">
      <c r="A901" t="str">
        <v>AutoTable</v>
      </c>
      <c r="D901" t="str">
        <v>95075-09</v>
      </c>
      <c r="E901" t="str">
        <v>0060/CA</v>
      </c>
      <c r="F901">
        <v>44561</v>
      </c>
      <c r="G901" t="str">
        <v>PRO</v>
      </c>
      <c r="H901" t="str">
        <v>Groupe tarifs client</v>
      </c>
      <c r="I901" t="b">
        <v>0</v>
      </c>
      <c r="J901">
        <v>236.64</v>
      </c>
    </row>
    <row r="902">
      <c r="A902" t="str">
        <v>AutoTable</v>
      </c>
      <c r="D902" t="str">
        <v>95275-52</v>
      </c>
      <c r="E902" t="str">
        <v>0060/CA</v>
      </c>
      <c r="F902">
        <v>44561</v>
      </c>
      <c r="G902" t="str">
        <v>PRO</v>
      </c>
      <c r="H902" t="str">
        <v>Groupe tarifs client</v>
      </c>
      <c r="I902" t="b">
        <v>0</v>
      </c>
      <c r="J902">
        <v>236.64</v>
      </c>
    </row>
    <row r="903">
      <c r="A903" t="str">
        <v>AutoTable</v>
      </c>
      <c r="D903" t="str">
        <v>95610-10</v>
      </c>
      <c r="E903" t="str">
        <v>0030/CA</v>
      </c>
      <c r="F903">
        <v>44561</v>
      </c>
      <c r="G903" t="str">
        <v>PRO</v>
      </c>
      <c r="H903" t="str">
        <v>Groupe tarifs client</v>
      </c>
      <c r="I903" t="b">
        <v>0</v>
      </c>
      <c r="J903">
        <v>297</v>
      </c>
    </row>
    <row r="904">
      <c r="A904" t="str">
        <v>AutoTable</v>
      </c>
      <c r="D904" t="str">
        <v>96012-86</v>
      </c>
      <c r="E904" t="str">
        <v>0024/CA</v>
      </c>
      <c r="F904">
        <v>44561</v>
      </c>
      <c r="G904" t="str">
        <v>PRO</v>
      </c>
      <c r="H904" t="str">
        <v>Groupe tarifs client</v>
      </c>
      <c r="I904" t="b">
        <v>0</v>
      </c>
      <c r="J904">
        <v>118.08</v>
      </c>
    </row>
    <row r="905">
      <c r="A905" t="str">
        <v>AutoTable</v>
      </c>
      <c r="D905" t="str">
        <v>96075-02</v>
      </c>
      <c r="E905" t="str">
        <v>0060/CA</v>
      </c>
      <c r="F905">
        <v>44561</v>
      </c>
      <c r="G905" t="str">
        <v>PRO</v>
      </c>
      <c r="H905" t="str">
        <v>Groupe tarifs client</v>
      </c>
      <c r="I905" t="b">
        <v>0</v>
      </c>
      <c r="J905">
        <v>247.95</v>
      </c>
    </row>
    <row r="906">
      <c r="A906" t="str">
        <v>AutoTable</v>
      </c>
      <c r="D906" t="str">
        <v>96075-05</v>
      </c>
      <c r="E906" t="str">
        <v>0060/CA</v>
      </c>
      <c r="F906">
        <v>44561</v>
      </c>
      <c r="G906" t="str">
        <v>PRO</v>
      </c>
      <c r="H906" t="str">
        <v>Groupe tarifs client</v>
      </c>
      <c r="I906" t="b">
        <v>0</v>
      </c>
      <c r="J906">
        <v>247.95</v>
      </c>
    </row>
    <row r="907">
      <c r="A907" t="str">
        <v>AutoTable</v>
      </c>
      <c r="D907" t="str">
        <v>96075-08</v>
      </c>
      <c r="E907" t="str">
        <v>0060/CA</v>
      </c>
      <c r="F907">
        <v>44561</v>
      </c>
      <c r="G907" t="str">
        <v>PRO</v>
      </c>
      <c r="H907" t="str">
        <v>Groupe tarifs client</v>
      </c>
      <c r="I907" t="b">
        <v>0</v>
      </c>
      <c r="J907">
        <v>247.95</v>
      </c>
    </row>
    <row r="908">
      <c r="A908" t="str">
        <v>AutoTable</v>
      </c>
      <c r="D908" t="str">
        <v>96075-09</v>
      </c>
      <c r="E908" t="str">
        <v>0060/CA</v>
      </c>
      <c r="F908">
        <v>44561</v>
      </c>
      <c r="G908" t="str">
        <v>PRO</v>
      </c>
      <c r="H908" t="str">
        <v>Groupe tarifs client</v>
      </c>
      <c r="I908" t="b">
        <v>0</v>
      </c>
      <c r="J908">
        <v>247.95</v>
      </c>
    </row>
    <row r="909">
      <c r="A909" t="str">
        <v>AutoTable</v>
      </c>
      <c r="D909" t="str">
        <v>96075-86</v>
      </c>
      <c r="E909" t="str">
        <v>0060/CA</v>
      </c>
      <c r="F909">
        <v>44561</v>
      </c>
      <c r="G909" t="str">
        <v>PRO</v>
      </c>
      <c r="H909" t="str">
        <v>Groupe tarifs client</v>
      </c>
      <c r="I909" t="b">
        <v>0</v>
      </c>
      <c r="J909">
        <v>236.64</v>
      </c>
    </row>
    <row r="910">
      <c r="A910" t="str">
        <v>AutoTable</v>
      </c>
      <c r="D910" t="str">
        <v>97175-64</v>
      </c>
      <c r="E910" t="str">
        <v>0060/CA</v>
      </c>
      <c r="F910">
        <v>44561</v>
      </c>
      <c r="G910" t="str">
        <v>PRO</v>
      </c>
      <c r="H910" t="str">
        <v>Groupe tarifs client</v>
      </c>
      <c r="I910" t="b">
        <v>0</v>
      </c>
      <c r="J910">
        <v>296.56</v>
      </c>
    </row>
    <row r="911">
      <c r="A911" t="str">
        <v>AutoTable</v>
      </c>
      <c r="D911" t="str">
        <v>97175-68</v>
      </c>
      <c r="E911" t="str">
        <v>0060/CA</v>
      </c>
      <c r="F911">
        <v>44561</v>
      </c>
      <c r="G911" t="str">
        <v>PRO</v>
      </c>
      <c r="H911" t="str">
        <v>Groupe tarifs client</v>
      </c>
      <c r="I911" t="b">
        <v>0</v>
      </c>
      <c r="J911">
        <v>296.56</v>
      </c>
    </row>
    <row r="912">
      <c r="A912" t="str">
        <v>AutoTable</v>
      </c>
      <c r="D912" t="str">
        <v>97175-70</v>
      </c>
      <c r="E912" t="str">
        <v>0060/CA</v>
      </c>
      <c r="F912">
        <v>44561</v>
      </c>
      <c r="G912" t="str">
        <v>PRO</v>
      </c>
      <c r="H912" t="str">
        <v>Groupe tarifs client</v>
      </c>
      <c r="I912" t="b">
        <v>0</v>
      </c>
      <c r="J912">
        <v>296.56</v>
      </c>
    </row>
    <row r="913">
      <c r="A913" t="str">
        <v>AutoTable</v>
      </c>
      <c r="D913" t="str">
        <v>97175-75</v>
      </c>
      <c r="E913" t="str">
        <v>0060/CA</v>
      </c>
      <c r="F913">
        <v>44561</v>
      </c>
      <c r="G913" t="str">
        <v>PRO</v>
      </c>
      <c r="H913" t="str">
        <v>Groupe tarifs client</v>
      </c>
      <c r="I913" t="b">
        <v>0</v>
      </c>
      <c r="J913">
        <v>296.56</v>
      </c>
    </row>
    <row r="914">
      <c r="A914" t="str">
        <v>AutoTable</v>
      </c>
      <c r="D914" t="str">
        <v>97175-76</v>
      </c>
      <c r="E914" t="str">
        <v>0060/CA</v>
      </c>
      <c r="F914">
        <v>44561</v>
      </c>
      <c r="G914" t="str">
        <v>PRO</v>
      </c>
      <c r="H914" t="str">
        <v>Groupe tarifs client</v>
      </c>
      <c r="I914" t="b">
        <v>0</v>
      </c>
      <c r="J914">
        <v>296.56</v>
      </c>
    </row>
    <row r="915">
      <c r="A915" t="str">
        <v>AutoTable</v>
      </c>
      <c r="D915" t="str">
        <v>98010-10</v>
      </c>
      <c r="E915" t="str">
        <v>0030/CA</v>
      </c>
      <c r="F915">
        <v>44561</v>
      </c>
      <c r="G915" t="str">
        <v>PRO</v>
      </c>
      <c r="H915" t="str">
        <v>Groupe tarifs client</v>
      </c>
      <c r="I915" t="b">
        <v>0</v>
      </c>
      <c r="J915">
        <v>256.93</v>
      </c>
    </row>
    <row r="916">
      <c r="A916" t="str">
        <v>AutoTable</v>
      </c>
      <c r="D916" t="str">
        <v>98012-05</v>
      </c>
      <c r="E916" t="str">
        <v>0024/CA</v>
      </c>
      <c r="F916">
        <v>44561</v>
      </c>
      <c r="G916" t="str">
        <v>PRO</v>
      </c>
      <c r="H916" t="str">
        <v>Groupe tarifs client</v>
      </c>
      <c r="I916" t="b">
        <v>0</v>
      </c>
      <c r="J916">
        <v>399.02</v>
      </c>
    </row>
    <row r="917">
      <c r="A917" t="str">
        <v>AutoTable</v>
      </c>
      <c r="D917" t="str">
        <v>98012-06</v>
      </c>
      <c r="E917" t="str">
        <v>0024/CA</v>
      </c>
      <c r="F917">
        <v>44561</v>
      </c>
      <c r="G917" t="str">
        <v>PRO</v>
      </c>
      <c r="H917" t="str">
        <v>Groupe tarifs client</v>
      </c>
      <c r="I917" t="b">
        <v>0</v>
      </c>
      <c r="J917">
        <v>399.02</v>
      </c>
    </row>
    <row r="918">
      <c r="A918" t="str">
        <v>AutoTable</v>
      </c>
      <c r="D918" t="str">
        <v>98012-10</v>
      </c>
      <c r="E918" t="str">
        <v>0024/CA</v>
      </c>
      <c r="F918">
        <v>44561</v>
      </c>
      <c r="G918" t="str">
        <v>PRO</v>
      </c>
      <c r="H918" t="str">
        <v>Groupe tarifs client</v>
      </c>
      <c r="I918" t="b">
        <v>0</v>
      </c>
      <c r="J918">
        <v>399.02</v>
      </c>
    </row>
    <row r="919">
      <c r="A919" t="str">
        <v>AutoTable</v>
      </c>
      <c r="D919" t="str">
        <v>98275-06</v>
      </c>
      <c r="E919" t="str">
        <v>0060/CA</v>
      </c>
      <c r="F919">
        <v>44561</v>
      </c>
      <c r="G919" t="str">
        <v>PRO</v>
      </c>
      <c r="H919" t="str">
        <v>Groupe tarifs client</v>
      </c>
      <c r="I919" t="b">
        <v>0</v>
      </c>
      <c r="J919">
        <v>307.96</v>
      </c>
    </row>
    <row r="920">
      <c r="A920" t="str">
        <v>AutoTable</v>
      </c>
      <c r="D920" t="str">
        <v>98275-09</v>
      </c>
      <c r="E920" t="str">
        <v>0060/CA</v>
      </c>
      <c r="F920">
        <v>44561</v>
      </c>
      <c r="G920" t="str">
        <v>PRO</v>
      </c>
      <c r="H920" t="str">
        <v>Groupe tarifs client</v>
      </c>
      <c r="I920" t="b">
        <v>0</v>
      </c>
      <c r="J920">
        <v>307.96</v>
      </c>
    </row>
    <row r="921">
      <c r="A921" t="str">
        <v>AutoTable</v>
      </c>
      <c r="D921" t="str">
        <v>98275-46</v>
      </c>
      <c r="E921" t="str">
        <v>0060/CA</v>
      </c>
      <c r="F921">
        <v>44561</v>
      </c>
      <c r="G921" t="str">
        <v>PRO</v>
      </c>
      <c r="H921" t="str">
        <v>Groupe tarifs client</v>
      </c>
      <c r="I921" t="b">
        <v>0</v>
      </c>
      <c r="J921">
        <v>307.96</v>
      </c>
    </row>
    <row r="922">
      <c r="A922" t="str">
        <v>AutoTable</v>
      </c>
      <c r="D922" t="str">
        <v>98275-86</v>
      </c>
      <c r="E922" t="str">
        <v>0060/CA</v>
      </c>
      <c r="F922">
        <v>44561</v>
      </c>
      <c r="G922" t="str">
        <v>PRO</v>
      </c>
      <c r="H922" t="str">
        <v>Groupe tarifs client</v>
      </c>
      <c r="I922" t="b">
        <v>0</v>
      </c>
      <c r="J922">
        <v>307.96</v>
      </c>
    </row>
    <row r="923">
      <c r="A923" t="str">
        <v>AutoTable</v>
      </c>
      <c r="D923" t="str">
        <v>99010-02</v>
      </c>
      <c r="E923" t="str">
        <v>0030/CA</v>
      </c>
      <c r="F923">
        <v>44561</v>
      </c>
      <c r="G923" t="str">
        <v>PRO</v>
      </c>
      <c r="H923" t="str">
        <v>Groupe tarifs client</v>
      </c>
      <c r="I923" t="b">
        <v>0</v>
      </c>
      <c r="J923">
        <v>256.93</v>
      </c>
    </row>
    <row r="924">
      <c r="A924" t="str">
        <v>AutoTable</v>
      </c>
      <c r="D924" t="str">
        <v>99010-05</v>
      </c>
      <c r="E924" t="str">
        <v>0030/CA</v>
      </c>
      <c r="F924">
        <v>44561</v>
      </c>
      <c r="G924" t="str">
        <v>PRO</v>
      </c>
      <c r="H924" t="str">
        <v>Groupe tarifs client</v>
      </c>
      <c r="I924" t="b">
        <v>0</v>
      </c>
      <c r="J924">
        <v>256.93</v>
      </c>
    </row>
    <row r="925">
      <c r="A925" t="str">
        <v>AutoTable</v>
      </c>
      <c r="D925" t="str">
        <v>99010-06</v>
      </c>
      <c r="E925" t="str">
        <v>0030/CA</v>
      </c>
      <c r="F925">
        <v>44561</v>
      </c>
      <c r="G925" t="str">
        <v>PRO</v>
      </c>
      <c r="H925" t="str">
        <v>Groupe tarifs client</v>
      </c>
      <c r="I925" t="b">
        <v>0</v>
      </c>
      <c r="J925">
        <v>256.93</v>
      </c>
    </row>
    <row r="926">
      <c r="A926" t="str">
        <v>AutoTable</v>
      </c>
      <c r="D926" t="str">
        <v>99010-09</v>
      </c>
      <c r="E926" t="str">
        <v>0030/CA</v>
      </c>
      <c r="F926">
        <v>44561</v>
      </c>
      <c r="G926" t="str">
        <v>PRO</v>
      </c>
      <c r="H926" t="str">
        <v>Groupe tarifs client</v>
      </c>
      <c r="I926" t="b">
        <v>0</v>
      </c>
      <c r="J926">
        <v>256.93</v>
      </c>
    </row>
    <row r="927">
      <c r="A927" t="str">
        <v>AutoTable</v>
      </c>
      <c r="D927" t="str">
        <v>99210-02</v>
      </c>
      <c r="E927" t="str">
        <v>0030/CA</v>
      </c>
      <c r="F927">
        <v>44561</v>
      </c>
      <c r="G927" t="str">
        <v>PRO</v>
      </c>
      <c r="H927" t="str">
        <v>Groupe tarifs client</v>
      </c>
      <c r="I927" t="b">
        <v>0</v>
      </c>
      <c r="J927">
        <v>256.93</v>
      </c>
    </row>
    <row r="928">
      <c r="A928" t="str">
        <v>AutoTable</v>
      </c>
      <c r="D928" t="str">
        <v>99210-05</v>
      </c>
      <c r="E928" t="str">
        <v>0030/CA</v>
      </c>
      <c r="F928">
        <v>44561</v>
      </c>
      <c r="G928" t="str">
        <v>PRO</v>
      </c>
      <c r="H928" t="str">
        <v>Groupe tarifs client</v>
      </c>
      <c r="I928" t="b">
        <v>0</v>
      </c>
      <c r="J928">
        <v>256.93</v>
      </c>
    </row>
    <row r="929">
      <c r="A929" t="str">
        <v>AutoTable</v>
      </c>
      <c r="D929" t="str">
        <v>99210-06</v>
      </c>
      <c r="E929" t="str">
        <v>0030/CA</v>
      </c>
      <c r="F929">
        <v>44561</v>
      </c>
      <c r="G929" t="str">
        <v>PRO</v>
      </c>
      <c r="H929" t="str">
        <v>Groupe tarifs client</v>
      </c>
      <c r="I929" t="b">
        <v>0</v>
      </c>
      <c r="J929">
        <v>256.93</v>
      </c>
    </row>
    <row r="930">
      <c r="A930" t="str">
        <v>AutoTable</v>
      </c>
      <c r="D930" t="str">
        <v>99210-08</v>
      </c>
      <c r="E930" t="str">
        <v>0030/CA</v>
      </c>
      <c r="F930">
        <v>44561</v>
      </c>
      <c r="G930" t="str">
        <v>PRO</v>
      </c>
      <c r="H930" t="str">
        <v>Groupe tarifs client</v>
      </c>
      <c r="I930" t="b">
        <v>0</v>
      </c>
      <c r="J930">
        <v>256.93</v>
      </c>
    </row>
    <row r="931">
      <c r="A931" t="str">
        <v>AutoTable</v>
      </c>
      <c r="D931" t="str">
        <v>99210-09</v>
      </c>
      <c r="E931" t="str">
        <v>0030/CA</v>
      </c>
      <c r="F931">
        <v>44561</v>
      </c>
      <c r="G931" t="str">
        <v>PRO</v>
      </c>
      <c r="H931" t="str">
        <v>Groupe tarifs client</v>
      </c>
      <c r="I931" t="b">
        <v>0</v>
      </c>
      <c r="J931">
        <v>256.93</v>
      </c>
    </row>
    <row r="932">
      <c r="A932" t="str">
        <v>AutoTable</v>
      </c>
      <c r="D932" t="str">
        <v>99212-02</v>
      </c>
      <c r="E932" t="str">
        <v>0024/CA</v>
      </c>
      <c r="F932">
        <v>44561</v>
      </c>
      <c r="G932" t="str">
        <v>PRO</v>
      </c>
      <c r="H932" t="str">
        <v>Groupe tarifs client</v>
      </c>
      <c r="I932" t="b">
        <v>0</v>
      </c>
      <c r="J932">
        <v>118.08</v>
      </c>
    </row>
    <row r="933">
      <c r="A933" t="str">
        <v>AutoTable</v>
      </c>
      <c r="D933" t="str">
        <v>99212-06</v>
      </c>
      <c r="E933" t="str">
        <v>0024/CA</v>
      </c>
      <c r="F933">
        <v>44561</v>
      </c>
      <c r="G933" t="str">
        <v>PRO</v>
      </c>
      <c r="H933" t="str">
        <v>Groupe tarifs client</v>
      </c>
      <c r="I933" t="b">
        <v>0</v>
      </c>
      <c r="J933">
        <v>118.08</v>
      </c>
    </row>
    <row r="934">
      <c r="A934" t="str">
        <v>AutoTable</v>
      </c>
      <c r="D934" t="str">
        <v>99212-08</v>
      </c>
      <c r="E934" t="str">
        <v>0024/CA</v>
      </c>
      <c r="F934">
        <v>44561</v>
      </c>
      <c r="G934" t="str">
        <v>PRO</v>
      </c>
      <c r="H934" t="str">
        <v>Groupe tarifs client</v>
      </c>
      <c r="I934" t="b">
        <v>0</v>
      </c>
      <c r="J934">
        <v>118.08</v>
      </c>
    </row>
    <row r="935">
      <c r="A935" t="str">
        <v>AutoTable</v>
      </c>
      <c r="D935" t="str">
        <v>99212-09</v>
      </c>
      <c r="E935" t="str">
        <v>0024/CA</v>
      </c>
      <c r="F935">
        <v>44561</v>
      </c>
      <c r="G935" t="str">
        <v>PRO</v>
      </c>
      <c r="H935" t="str">
        <v>Groupe tarifs client</v>
      </c>
      <c r="I935" t="b">
        <v>0</v>
      </c>
      <c r="J935">
        <v>118.08</v>
      </c>
    </row>
    <row r="936">
      <c r="A936" t="str">
        <v>AutoTable</v>
      </c>
      <c r="D936" t="str">
        <v>99212-12</v>
      </c>
      <c r="E936" t="str">
        <v>0024/CA</v>
      </c>
      <c r="F936">
        <v>44561</v>
      </c>
      <c r="G936" t="str">
        <v>PRO</v>
      </c>
      <c r="H936" t="str">
        <v>Groupe tarifs client</v>
      </c>
      <c r="I936" t="b">
        <v>0</v>
      </c>
      <c r="J936">
        <v>118.08</v>
      </c>
    </row>
    <row r="937">
      <c r="A937" t="str">
        <v>AutoTable</v>
      </c>
      <c r="D937" t="str">
        <v>99275-04</v>
      </c>
      <c r="E937" t="str">
        <v>0060/CA</v>
      </c>
      <c r="F937">
        <v>44561</v>
      </c>
      <c r="G937" t="str">
        <v>PRO</v>
      </c>
      <c r="H937" t="str">
        <v>Groupe tarifs client</v>
      </c>
      <c r="I937" t="b">
        <v>0</v>
      </c>
      <c r="J937">
        <v>307.97</v>
      </c>
    </row>
    <row r="938">
      <c r="A938" t="str">
        <v>AutoTable</v>
      </c>
      <c r="D938" t="str">
        <v>99275-05</v>
      </c>
      <c r="E938" t="str">
        <v>0060/CA</v>
      </c>
      <c r="F938">
        <v>44561</v>
      </c>
      <c r="G938" t="str">
        <v>PRO</v>
      </c>
      <c r="H938" t="str">
        <v>Groupe tarifs client</v>
      </c>
      <c r="I938" t="b">
        <v>0</v>
      </c>
      <c r="J938">
        <v>307.97</v>
      </c>
    </row>
    <row r="939">
      <c r="A939" t="str">
        <v>AutoTable</v>
      </c>
      <c r="D939" t="str">
        <v>99275-08</v>
      </c>
      <c r="E939" t="str">
        <v>0060/CA</v>
      </c>
      <c r="F939">
        <v>44561</v>
      </c>
      <c r="G939" t="str">
        <v>PRO</v>
      </c>
      <c r="H939" t="str">
        <v>Groupe tarifs client</v>
      </c>
      <c r="I939" t="b">
        <v>0</v>
      </c>
      <c r="J939">
        <v>307.97</v>
      </c>
    </row>
    <row r="940">
      <c r="A940" t="str">
        <v>AutoTable</v>
      </c>
      <c r="D940" t="str">
        <v>99610-02</v>
      </c>
      <c r="E940" t="str">
        <v>0030/CA</v>
      </c>
      <c r="F940">
        <v>44561</v>
      </c>
      <c r="G940" t="str">
        <v>PRO</v>
      </c>
      <c r="H940" t="str">
        <v>Groupe tarifs client</v>
      </c>
      <c r="I940" t="b">
        <v>0</v>
      </c>
      <c r="J940">
        <v>208.97</v>
      </c>
    </row>
    <row r="941">
      <c r="A941" t="str">
        <v>AutoTable</v>
      </c>
      <c r="D941" t="str">
        <v>99610-07</v>
      </c>
      <c r="E941" t="str">
        <v>0030/CA</v>
      </c>
      <c r="F941">
        <v>44561</v>
      </c>
      <c r="G941" t="str">
        <v>PRO</v>
      </c>
      <c r="H941" t="str">
        <v>Groupe tarifs client</v>
      </c>
      <c r="I941" t="b">
        <v>0</v>
      </c>
      <c r="J941">
        <v>208.97</v>
      </c>
    </row>
    <row r="942">
      <c r="A942" t="str">
        <v>AutoTable</v>
      </c>
      <c r="D942" t="str">
        <v>99610-35</v>
      </c>
      <c r="E942" t="str">
        <v>0030/CA</v>
      </c>
      <c r="F942">
        <v>44561</v>
      </c>
      <c r="G942" t="str">
        <v>PRO</v>
      </c>
      <c r="H942" t="str">
        <v>Groupe tarifs client</v>
      </c>
      <c r="I942" t="b">
        <v>0</v>
      </c>
      <c r="J942">
        <v>208.97</v>
      </c>
    </row>
    <row r="943">
      <c r="A943" t="str">
        <v>AutoTable</v>
      </c>
      <c r="D943" t="str">
        <v>99610-37</v>
      </c>
      <c r="E943" t="str">
        <v>0030/CA</v>
      </c>
      <c r="F943">
        <v>44561</v>
      </c>
      <c r="G943" t="str">
        <v>PRO</v>
      </c>
      <c r="H943" t="str">
        <v>Groupe tarifs client</v>
      </c>
      <c r="I943" t="b">
        <v>0</v>
      </c>
      <c r="J943">
        <v>208.97</v>
      </c>
    </row>
    <row r="944">
      <c r="A944" t="str">
        <v>AutoTable</v>
      </c>
      <c r="D944" t="str">
        <v>99610-39</v>
      </c>
      <c r="E944" t="str">
        <v>0030/CA</v>
      </c>
      <c r="F944">
        <v>44561</v>
      </c>
      <c r="G944" t="str">
        <v>PRO</v>
      </c>
      <c r="H944" t="str">
        <v>Groupe tarifs client</v>
      </c>
      <c r="I944" t="b">
        <v>0</v>
      </c>
      <c r="J944">
        <v>208.97</v>
      </c>
    </row>
    <row r="945">
      <c r="A945" t="str">
        <v>AutoTable</v>
      </c>
      <c r="D945" t="str">
        <v>99612-35</v>
      </c>
      <c r="E945" t="str">
        <v>0024/CA</v>
      </c>
      <c r="F945">
        <v>44561</v>
      </c>
      <c r="G945" t="str">
        <v>PRO</v>
      </c>
      <c r="H945" t="str">
        <v>Groupe tarifs client</v>
      </c>
      <c r="I945" t="b">
        <v>0</v>
      </c>
      <c r="J945">
        <v>141.6</v>
      </c>
    </row>
    <row r="946">
      <c r="A946" t="str">
        <v>AutoTable</v>
      </c>
      <c r="D946" t="str">
        <v>99612-39</v>
      </c>
      <c r="E946" t="str">
        <v>0024/CA</v>
      </c>
      <c r="F946">
        <v>44561</v>
      </c>
      <c r="G946" t="str">
        <v>PRO</v>
      </c>
      <c r="H946" t="str">
        <v>Groupe tarifs client</v>
      </c>
      <c r="I946" t="b">
        <v>0</v>
      </c>
      <c r="J946">
        <v>301.16</v>
      </c>
    </row>
    <row r="947">
      <c r="A947" t="str">
        <v>AutoTable</v>
      </c>
      <c r="D947" t="str">
        <v>99612-57</v>
      </c>
      <c r="E947" t="str">
        <v>0024/CA</v>
      </c>
      <c r="F947">
        <v>44561</v>
      </c>
      <c r="G947" t="str">
        <v>PRO</v>
      </c>
      <c r="H947" t="str">
        <v>Groupe tarifs client</v>
      </c>
      <c r="I947" t="b">
        <v>0</v>
      </c>
      <c r="J947">
        <v>405.9</v>
      </c>
    </row>
    <row r="948">
      <c r="A948" t="str">
        <v>AutoTable</v>
      </c>
      <c r="D948" t="str">
        <v>99615-35</v>
      </c>
      <c r="E948" t="str">
        <v>0010/CA</v>
      </c>
      <c r="F948">
        <v>44561</v>
      </c>
      <c r="G948" t="str">
        <v>PRO</v>
      </c>
      <c r="H948" t="str">
        <v>Groupe tarifs client</v>
      </c>
      <c r="I948" t="b">
        <v>0</v>
      </c>
      <c r="J948">
        <v>107.5</v>
      </c>
    </row>
    <row r="949">
      <c r="A949" t="str">
        <v>AutoTable</v>
      </c>
      <c r="D949" t="str">
        <v>99615-37</v>
      </c>
      <c r="E949" t="str">
        <v>0010/CA</v>
      </c>
      <c r="F949">
        <v>44561</v>
      </c>
      <c r="G949" t="str">
        <v>PRO</v>
      </c>
      <c r="H949" t="str">
        <v>Groupe tarifs client</v>
      </c>
      <c r="I949" t="b">
        <v>0</v>
      </c>
      <c r="J949">
        <v>107.5</v>
      </c>
    </row>
    <row r="950">
      <c r="A950" t="str">
        <v>AutoTable</v>
      </c>
      <c r="D950" t="str">
        <v>99615-39</v>
      </c>
      <c r="E950" t="str">
        <v>0010/CA</v>
      </c>
      <c r="F950">
        <v>44561</v>
      </c>
      <c r="G950" t="str">
        <v>PRO</v>
      </c>
      <c r="H950" t="str">
        <v>Groupe tarifs client</v>
      </c>
      <c r="I950" t="b">
        <v>0</v>
      </c>
      <c r="J950">
        <v>343.7</v>
      </c>
    </row>
    <row r="951">
      <c r="A951" t="str">
        <v>AutoTable</v>
      </c>
      <c r="D951" t="str">
        <v>99650-02</v>
      </c>
      <c r="E951" t="str">
        <v>0144/CA</v>
      </c>
      <c r="F951">
        <v>44561</v>
      </c>
      <c r="G951" t="str">
        <v>PRO</v>
      </c>
      <c r="H951" t="str">
        <v>Groupe tarifs client</v>
      </c>
      <c r="I951" t="b">
        <v>0</v>
      </c>
      <c r="J951">
        <v>344.48</v>
      </c>
    </row>
    <row r="952">
      <c r="A952" t="str">
        <v>AutoTable</v>
      </c>
      <c r="D952" t="str">
        <v>99650-37</v>
      </c>
      <c r="E952" t="str">
        <v>0144/CA</v>
      </c>
      <c r="F952">
        <v>44561</v>
      </c>
      <c r="G952" t="str">
        <v>PRO</v>
      </c>
      <c r="H952" t="str">
        <v>Groupe tarifs client</v>
      </c>
      <c r="I952" t="b">
        <v>0</v>
      </c>
      <c r="J952">
        <v>344.48</v>
      </c>
    </row>
    <row r="953">
      <c r="A953" t="str">
        <v>AutoTable</v>
      </c>
      <c r="D953" t="str">
        <v>99675-07</v>
      </c>
      <c r="E953" t="str">
        <v>0060/CA</v>
      </c>
      <c r="F953">
        <v>44561</v>
      </c>
      <c r="G953" t="str">
        <v>PRO</v>
      </c>
      <c r="H953" t="str">
        <v>Groupe tarifs client</v>
      </c>
      <c r="I953" t="b">
        <v>0</v>
      </c>
      <c r="J953">
        <v>296.56</v>
      </c>
    </row>
    <row r="954">
      <c r="A954" t="str">
        <v>AutoTable</v>
      </c>
      <c r="D954" t="str">
        <v>99675-07F</v>
      </c>
      <c r="E954" t="str">
        <v>0060/CA</v>
      </c>
      <c r="F954">
        <v>44561</v>
      </c>
      <c r="G954" t="str">
        <v>PRO</v>
      </c>
      <c r="H954" t="str">
        <v>Groupe tarifs client</v>
      </c>
      <c r="I954" t="b">
        <v>0</v>
      </c>
      <c r="J954">
        <v>224.73</v>
      </c>
    </row>
    <row r="955">
      <c r="A955" t="str">
        <v>AutoTable</v>
      </c>
      <c r="D955" t="str">
        <v>99675-35</v>
      </c>
      <c r="E955" t="str">
        <v>0060/CA</v>
      </c>
      <c r="F955">
        <v>44561</v>
      </c>
      <c r="G955" t="str">
        <v>PRO</v>
      </c>
      <c r="H955" t="str">
        <v>Groupe tarifs client</v>
      </c>
      <c r="I955" t="b">
        <v>0</v>
      </c>
      <c r="J955">
        <v>236.64</v>
      </c>
    </row>
    <row r="956">
      <c r="A956" t="str">
        <v>AutoTable</v>
      </c>
      <c r="D956" t="str">
        <v>99675-37</v>
      </c>
      <c r="E956" t="str">
        <v>0060/CA</v>
      </c>
      <c r="F956">
        <v>44561</v>
      </c>
      <c r="G956" t="str">
        <v>PRO</v>
      </c>
      <c r="H956" t="str">
        <v>Groupe tarifs client</v>
      </c>
      <c r="I956" t="b">
        <v>0</v>
      </c>
      <c r="J956">
        <v>236.64</v>
      </c>
    </row>
    <row r="957">
      <c r="A957" t="str">
        <v>AutoTable</v>
      </c>
      <c r="D957" t="str">
        <v>99675-39</v>
      </c>
      <c r="E957" t="str">
        <v>0060/CA</v>
      </c>
      <c r="F957">
        <v>44561</v>
      </c>
      <c r="G957" t="str">
        <v>PRO</v>
      </c>
      <c r="H957" t="str">
        <v>Groupe tarifs client</v>
      </c>
      <c r="I957" t="b">
        <v>0</v>
      </c>
      <c r="J957">
        <v>236.64</v>
      </c>
    </row>
    <row r="958">
      <c r="A958" t="str">
        <v>AutoTable</v>
      </c>
      <c r="D958" t="str">
        <v>99675-54</v>
      </c>
      <c r="E958" t="str">
        <v>0060/CA</v>
      </c>
      <c r="F958">
        <v>44561</v>
      </c>
      <c r="G958" t="str">
        <v>PRO</v>
      </c>
      <c r="H958" t="str">
        <v>Groupe tarifs client</v>
      </c>
      <c r="I958" t="b">
        <v>0</v>
      </c>
      <c r="J958">
        <v>236.64</v>
      </c>
    </row>
    <row r="959">
      <c r="A959" t="str">
        <v>AutoTable</v>
      </c>
      <c r="D959" t="str">
        <v>99775-56</v>
      </c>
      <c r="E959" t="str">
        <v>0060/CA</v>
      </c>
      <c r="F959">
        <v>44561</v>
      </c>
      <c r="G959" t="str">
        <v>PRO</v>
      </c>
      <c r="H959" t="str">
        <v>Groupe tarifs client</v>
      </c>
      <c r="I959" t="b">
        <v>0</v>
      </c>
      <c r="J959">
        <v>307.96</v>
      </c>
    </row>
    <row r="960">
      <c r="A960" t="str">
        <v>AutoTable</v>
      </c>
      <c r="D960" t="str">
        <v>99812-10</v>
      </c>
      <c r="E960" t="str">
        <v>0024/CA</v>
      </c>
      <c r="F960">
        <v>44561</v>
      </c>
      <c r="G960" t="str">
        <v>PRO</v>
      </c>
      <c r="H960" t="str">
        <v>Groupe tarifs client</v>
      </c>
      <c r="I960" t="b">
        <v>0</v>
      </c>
      <c r="J960">
        <v>118.08</v>
      </c>
    </row>
    <row r="961">
      <c r="A961" t="str">
        <v>AutoTable</v>
      </c>
      <c r="D961" t="str">
        <v>99910-61</v>
      </c>
      <c r="E961" t="str">
        <v>0030/CA</v>
      </c>
      <c r="F961">
        <v>44561</v>
      </c>
      <c r="G961" t="str">
        <v>PRO</v>
      </c>
      <c r="H961" t="str">
        <v>Groupe tarifs client</v>
      </c>
      <c r="I961" t="b">
        <v>0</v>
      </c>
      <c r="J961">
        <v>199.19</v>
      </c>
    </row>
    <row r="962">
      <c r="A962" t="str">
        <v>AutoTable</v>
      </c>
      <c r="D962" t="str">
        <v>99912-03</v>
      </c>
      <c r="E962" t="str">
        <v>0024/CA</v>
      </c>
      <c r="F962">
        <v>44561</v>
      </c>
      <c r="G962" t="str">
        <v>PRO</v>
      </c>
      <c r="H962" t="str">
        <v>Groupe tarifs client</v>
      </c>
      <c r="I962" t="b">
        <v>0</v>
      </c>
      <c r="J962">
        <v>405.9</v>
      </c>
    </row>
    <row r="963">
      <c r="A963" t="str">
        <v>AutoTable</v>
      </c>
      <c r="D963" t="str">
        <v>99912-10</v>
      </c>
      <c r="E963" t="str">
        <v>0024/CA</v>
      </c>
      <c r="F963">
        <v>44561</v>
      </c>
      <c r="G963" t="str">
        <v>PRO</v>
      </c>
      <c r="H963" t="str">
        <v>Groupe tarifs client</v>
      </c>
      <c r="I963" t="b">
        <v>0</v>
      </c>
      <c r="J963">
        <v>309.06</v>
      </c>
    </row>
    <row r="964">
      <c r="A964" t="str">
        <v>AutoTable</v>
      </c>
      <c r="D964" t="str">
        <v>99912-16DTO</v>
      </c>
      <c r="E964" t="str">
        <v>0024/CA</v>
      </c>
      <c r="F964">
        <v>44561</v>
      </c>
      <c r="G964" t="str">
        <v>PRO</v>
      </c>
      <c r="H964" t="str">
        <v>Groupe tarifs client</v>
      </c>
      <c r="I964" t="b">
        <v>0</v>
      </c>
      <c r="J964">
        <v>383.32</v>
      </c>
    </row>
    <row r="965">
      <c r="A965" t="str">
        <v>AutoTable</v>
      </c>
      <c r="D965" t="str">
        <v>99912-19BR</v>
      </c>
      <c r="E965" t="str">
        <v>0024/CA</v>
      </c>
      <c r="F965">
        <v>44561</v>
      </c>
      <c r="G965" t="str">
        <v>PRO</v>
      </c>
      <c r="H965" t="str">
        <v>Groupe tarifs client</v>
      </c>
      <c r="I965" t="b">
        <v>0</v>
      </c>
      <c r="J965">
        <v>357.98</v>
      </c>
    </row>
    <row r="966">
      <c r="A966" t="str">
        <v>AutoTable</v>
      </c>
      <c r="D966" t="str">
        <v>99915-61</v>
      </c>
      <c r="E966" t="str">
        <v>0010/CA</v>
      </c>
      <c r="F966">
        <v>44561</v>
      </c>
      <c r="G966" t="str">
        <v>PRO</v>
      </c>
      <c r="H966" t="str">
        <v>Groupe tarifs client</v>
      </c>
      <c r="I966" t="b">
        <v>0</v>
      </c>
      <c r="J966">
        <v>107.5</v>
      </c>
    </row>
    <row r="967">
      <c r="A967" t="str">
        <v>AutoTable</v>
      </c>
      <c r="D967" t="str">
        <v>99975-16</v>
      </c>
      <c r="E967" t="str">
        <v>0060/CA</v>
      </c>
      <c r="F967">
        <v>44561</v>
      </c>
      <c r="G967" t="str">
        <v>PRO</v>
      </c>
      <c r="H967" t="str">
        <v>Groupe tarifs client</v>
      </c>
      <c r="I967" t="b">
        <v>0</v>
      </c>
      <c r="J967">
        <v>145.2</v>
      </c>
    </row>
    <row r="968">
      <c r="A968" t="str">
        <v>AutoTable</v>
      </c>
      <c r="D968" t="str">
        <v>GR10A5</v>
      </c>
      <c r="E968" t="str">
        <v>0006/CA</v>
      </c>
      <c r="F968">
        <v>44561</v>
      </c>
      <c r="G968" t="str">
        <v>PRO</v>
      </c>
      <c r="H968" t="str">
        <v>Groupe tarifs client</v>
      </c>
      <c r="I968" t="b">
        <v>0</v>
      </c>
      <c r="J968">
        <v>226.86</v>
      </c>
    </row>
    <row r="969">
      <c r="A969" t="str">
        <v>AutoTable</v>
      </c>
      <c r="D969" t="str">
        <v>GR10B3</v>
      </c>
      <c r="E969" t="str">
        <v>0006/CA</v>
      </c>
      <c r="F969">
        <v>44561</v>
      </c>
      <c r="G969" t="str">
        <v>PRO</v>
      </c>
      <c r="H969" t="str">
        <v>Groupe tarifs client</v>
      </c>
      <c r="I969" t="b">
        <v>0</v>
      </c>
      <c r="J969">
        <v>226.86</v>
      </c>
    </row>
    <row r="970">
      <c r="A970" t="str">
        <v>AutoTable</v>
      </c>
      <c r="D970" t="str">
        <v>GR10B5</v>
      </c>
      <c r="E970" t="str">
        <v>0006/CA</v>
      </c>
      <c r="F970">
        <v>44561</v>
      </c>
      <c r="G970" t="str">
        <v>PRO</v>
      </c>
      <c r="H970" t="str">
        <v>Groupe tarifs client</v>
      </c>
      <c r="I970" t="b">
        <v>0</v>
      </c>
      <c r="J970">
        <v>226.86</v>
      </c>
    </row>
    <row r="971">
      <c r="A971" t="str">
        <v>AutoTable</v>
      </c>
      <c r="D971" t="str">
        <v>GR10OR5</v>
      </c>
      <c r="E971" t="str">
        <v>0006/CA</v>
      </c>
      <c r="F971">
        <v>44561</v>
      </c>
      <c r="G971" t="str">
        <v>PRO</v>
      </c>
      <c r="H971" t="str">
        <v>Groupe tarifs client</v>
      </c>
      <c r="I971" t="b">
        <v>0</v>
      </c>
      <c r="J971">
        <v>226.86</v>
      </c>
    </row>
    <row r="972">
      <c r="A972" t="str">
        <v>AutoTable</v>
      </c>
      <c r="D972" t="str">
        <v>GR10Q2</v>
      </c>
      <c r="E972" t="str">
        <v>0006/CA</v>
      </c>
      <c r="F972">
        <v>44561</v>
      </c>
      <c r="G972" t="str">
        <v>PRO</v>
      </c>
      <c r="H972" t="str">
        <v>Groupe tarifs client</v>
      </c>
      <c r="I972" t="b">
        <v>0</v>
      </c>
      <c r="J972">
        <v>226.86</v>
      </c>
    </row>
    <row r="973">
      <c r="A973" t="str">
        <v>AutoTable</v>
      </c>
      <c r="D973" t="str">
        <v>GR10R5</v>
      </c>
      <c r="E973" t="str">
        <v>0006/CA</v>
      </c>
      <c r="F973">
        <v>44561</v>
      </c>
      <c r="G973" t="str">
        <v>PRO</v>
      </c>
      <c r="H973" t="str">
        <v>Groupe tarifs client</v>
      </c>
      <c r="I973" t="b">
        <v>0</v>
      </c>
      <c r="J973">
        <v>226.86</v>
      </c>
    </row>
    <row r="974">
      <c r="A974" t="str">
        <v>AutoTable</v>
      </c>
      <c r="D974" t="str">
        <v>GR10VE5</v>
      </c>
      <c r="E974" t="str">
        <v>0006/CA</v>
      </c>
      <c r="F974">
        <v>44561</v>
      </c>
      <c r="G974" t="str">
        <v>PRO</v>
      </c>
      <c r="H974" t="str">
        <v>Groupe tarifs client</v>
      </c>
      <c r="I974" t="b">
        <v>0</v>
      </c>
      <c r="J974">
        <v>226.86</v>
      </c>
    </row>
    <row r="975">
      <c r="A975" t="str">
        <v>AutoTable</v>
      </c>
      <c r="D975" t="str">
        <v>GR10VI5</v>
      </c>
      <c r="E975" t="str">
        <v>0006/CA</v>
      </c>
      <c r="F975">
        <v>44561</v>
      </c>
      <c r="G975" t="str">
        <v>PRO</v>
      </c>
      <c r="H975" t="str">
        <v>Groupe tarifs client</v>
      </c>
      <c r="I975" t="b">
        <v>0</v>
      </c>
      <c r="J975">
        <v>226.86</v>
      </c>
    </row>
    <row r="976">
      <c r="A976" t="str">
        <v>AutoTable</v>
      </c>
      <c r="D976" t="str">
        <v>GR10W5</v>
      </c>
      <c r="E976" t="str">
        <v>0006/CA</v>
      </c>
      <c r="F976">
        <v>44561</v>
      </c>
      <c r="G976" t="str">
        <v>PRO</v>
      </c>
      <c r="H976" t="str">
        <v>Groupe tarifs client</v>
      </c>
      <c r="I976" t="b">
        <v>0</v>
      </c>
      <c r="J976">
        <v>226.86</v>
      </c>
    </row>
    <row r="977">
      <c r="A977" t="str">
        <v>AutoTable</v>
      </c>
      <c r="D977" t="str">
        <v>GR10X5</v>
      </c>
      <c r="E977" t="str">
        <v>0006/CA</v>
      </c>
      <c r="F977">
        <v>44561</v>
      </c>
      <c r="G977" t="str">
        <v>PRO</v>
      </c>
      <c r="H977" t="str">
        <v>Groupe tarifs client</v>
      </c>
      <c r="I977" t="b">
        <v>0</v>
      </c>
      <c r="J977">
        <v>226.86</v>
      </c>
    </row>
    <row r="978">
      <c r="A978" t="str">
        <v>AutoTable</v>
      </c>
      <c r="D978" t="str">
        <v>GR10Y5</v>
      </c>
      <c r="E978" t="str">
        <v>0006/CA</v>
      </c>
      <c r="F978">
        <v>44561</v>
      </c>
      <c r="G978" t="str">
        <v>PRO</v>
      </c>
      <c r="H978" t="str">
        <v>Groupe tarifs client</v>
      </c>
      <c r="I978" t="b">
        <v>0</v>
      </c>
      <c r="J978">
        <v>226.86</v>
      </c>
    </row>
    <row r="979">
      <c r="A979" t="str">
        <v>AutoTable</v>
      </c>
      <c r="D979" t="str">
        <v>GR10Z5</v>
      </c>
      <c r="E979" t="str">
        <v>0006/CA</v>
      </c>
      <c r="F979">
        <v>44561</v>
      </c>
      <c r="G979" t="str">
        <v>PRO</v>
      </c>
      <c r="H979" t="str">
        <v>Groupe tarifs client</v>
      </c>
      <c r="I979" t="b">
        <v>0</v>
      </c>
      <c r="J979">
        <v>226.86</v>
      </c>
    </row>
    <row r="980">
      <c r="A980" t="str">
        <v>AutoTable</v>
      </c>
      <c r="D980" t="str">
        <v>GR75A5</v>
      </c>
      <c r="E980" t="str">
        <v>0012/CA</v>
      </c>
      <c r="F980">
        <v>44561</v>
      </c>
      <c r="G980" t="str">
        <v>PRO</v>
      </c>
      <c r="H980" t="str">
        <v>Groupe tarifs client</v>
      </c>
      <c r="I980" t="b">
        <v>0</v>
      </c>
      <c r="J980">
        <v>320.46</v>
      </c>
    </row>
    <row r="981">
      <c r="A981" t="str">
        <v>AutoTable</v>
      </c>
      <c r="D981" t="str">
        <v>GR75B3</v>
      </c>
      <c r="E981" t="str">
        <v>0012/CA</v>
      </c>
      <c r="F981">
        <v>44561</v>
      </c>
      <c r="G981" t="str">
        <v>PRO</v>
      </c>
      <c r="H981" t="str">
        <v>Groupe tarifs client</v>
      </c>
      <c r="I981" t="b">
        <v>0</v>
      </c>
      <c r="J981">
        <v>320.46</v>
      </c>
    </row>
    <row r="982">
      <c r="A982" t="str">
        <v>AutoTable</v>
      </c>
      <c r="D982" t="str">
        <v>GR75B5</v>
      </c>
      <c r="E982" t="str">
        <v>0012/CA</v>
      </c>
      <c r="F982">
        <v>44561</v>
      </c>
      <c r="G982" t="str">
        <v>PRO</v>
      </c>
      <c r="H982" t="str">
        <v>Groupe tarifs client</v>
      </c>
      <c r="I982" t="b">
        <v>0</v>
      </c>
      <c r="J982">
        <v>320.46</v>
      </c>
    </row>
    <row r="983">
      <c r="A983" t="str">
        <v>AutoTable</v>
      </c>
      <c r="D983" t="str">
        <v>GR75M5</v>
      </c>
      <c r="E983" t="str">
        <v>0012/CA</v>
      </c>
      <c r="F983">
        <v>44561</v>
      </c>
      <c r="G983" t="str">
        <v>PRO</v>
      </c>
      <c r="H983" t="str">
        <v>Groupe tarifs client</v>
      </c>
      <c r="I983" t="b">
        <v>0</v>
      </c>
      <c r="J983">
        <v>320.46</v>
      </c>
    </row>
    <row r="984">
      <c r="A984" t="str">
        <v>AutoTable</v>
      </c>
      <c r="D984" t="str">
        <v>GR75OR5</v>
      </c>
      <c r="E984" t="str">
        <v>0012/CA</v>
      </c>
      <c r="F984">
        <v>44561</v>
      </c>
      <c r="G984" t="str">
        <v>PRO</v>
      </c>
      <c r="H984" t="str">
        <v>Groupe tarifs client</v>
      </c>
      <c r="I984" t="b">
        <v>0</v>
      </c>
      <c r="J984">
        <v>320.46</v>
      </c>
    </row>
    <row r="985">
      <c r="A985" t="str">
        <v>AutoTable</v>
      </c>
      <c r="D985" t="str">
        <v>GR75Q2</v>
      </c>
      <c r="E985" t="str">
        <v>0012/CA</v>
      </c>
      <c r="F985">
        <v>44561</v>
      </c>
      <c r="G985" t="str">
        <v>PRO</v>
      </c>
      <c r="H985" t="str">
        <v>Groupe tarifs client</v>
      </c>
      <c r="I985" t="b">
        <v>0</v>
      </c>
      <c r="J985">
        <v>320.46</v>
      </c>
    </row>
    <row r="986">
      <c r="A986" t="str">
        <v>AutoTable</v>
      </c>
      <c r="D986" t="str">
        <v>GR75R5</v>
      </c>
      <c r="E986" t="str">
        <v>0012/CA</v>
      </c>
      <c r="F986">
        <v>44561</v>
      </c>
      <c r="G986" t="str">
        <v>PRO</v>
      </c>
      <c r="H986" t="str">
        <v>Groupe tarifs client</v>
      </c>
      <c r="I986" t="b">
        <v>0</v>
      </c>
      <c r="J986">
        <v>320.46</v>
      </c>
    </row>
    <row r="987">
      <c r="A987" t="str">
        <v>AutoTable</v>
      </c>
      <c r="D987" t="str">
        <v>GR75T5</v>
      </c>
      <c r="E987" t="str">
        <v>0012/CA</v>
      </c>
      <c r="F987">
        <v>44561</v>
      </c>
      <c r="G987" t="str">
        <v>PRO</v>
      </c>
      <c r="H987" t="str">
        <v>Groupe tarifs client</v>
      </c>
      <c r="I987" t="b">
        <v>0</v>
      </c>
      <c r="J987">
        <v>320.46</v>
      </c>
    </row>
    <row r="988">
      <c r="A988" t="str">
        <v>AutoTable</v>
      </c>
      <c r="D988" t="str">
        <v>GR75VE5</v>
      </c>
      <c r="E988" t="str">
        <v>0012/CA</v>
      </c>
      <c r="F988">
        <v>44561</v>
      </c>
      <c r="G988" t="str">
        <v>PRO</v>
      </c>
      <c r="H988" t="str">
        <v>Groupe tarifs client</v>
      </c>
      <c r="I988" t="b">
        <v>0</v>
      </c>
      <c r="J988">
        <v>320.46</v>
      </c>
    </row>
    <row r="989">
      <c r="A989" t="str">
        <v>AutoTable</v>
      </c>
      <c r="D989" t="str">
        <v>GR75VI5</v>
      </c>
      <c r="E989" t="str">
        <v>0012/CA</v>
      </c>
      <c r="F989">
        <v>44561</v>
      </c>
      <c r="G989" t="str">
        <v>PRO</v>
      </c>
      <c r="H989" t="str">
        <v>Groupe tarifs client</v>
      </c>
      <c r="I989" t="b">
        <v>0</v>
      </c>
      <c r="J989">
        <v>320.46</v>
      </c>
    </row>
    <row r="990">
      <c r="A990" t="str">
        <v>AutoTable</v>
      </c>
      <c r="D990" t="str">
        <v>GR75W5</v>
      </c>
      <c r="E990" t="str">
        <v>0012/CA</v>
      </c>
      <c r="F990">
        <v>44561</v>
      </c>
      <c r="G990" t="str">
        <v>PRO</v>
      </c>
      <c r="H990" t="str">
        <v>Groupe tarifs client</v>
      </c>
      <c r="I990" t="b">
        <v>0</v>
      </c>
      <c r="J990">
        <v>320.46</v>
      </c>
    </row>
    <row r="991">
      <c r="A991" t="str">
        <v>AutoTable</v>
      </c>
      <c r="D991" t="str">
        <v>GR75X5</v>
      </c>
      <c r="E991" t="str">
        <v>0012/CA</v>
      </c>
      <c r="F991">
        <v>44561</v>
      </c>
      <c r="G991" t="str">
        <v>PRO</v>
      </c>
      <c r="H991" t="str">
        <v>Groupe tarifs client</v>
      </c>
      <c r="I991" t="b">
        <v>0</v>
      </c>
      <c r="J991">
        <v>320.46</v>
      </c>
    </row>
    <row r="992">
      <c r="A992" t="str">
        <v>AutoTable</v>
      </c>
      <c r="D992" t="str">
        <v>GR75Y5</v>
      </c>
      <c r="E992" t="str">
        <v>0012/CA</v>
      </c>
      <c r="F992">
        <v>44561</v>
      </c>
      <c r="G992" t="str">
        <v>PRO</v>
      </c>
      <c r="H992" t="str">
        <v>Groupe tarifs client</v>
      </c>
      <c r="I992" t="b">
        <v>0</v>
      </c>
      <c r="J992">
        <v>320.46</v>
      </c>
    </row>
    <row r="993">
      <c r="A993" t="str">
        <v>AutoTable</v>
      </c>
      <c r="D993" t="str">
        <v>GR75Z5</v>
      </c>
      <c r="E993" t="str">
        <v>0012/CA</v>
      </c>
      <c r="F993">
        <v>44561</v>
      </c>
      <c r="G993" t="str">
        <v>PRO</v>
      </c>
      <c r="H993" t="str">
        <v>Groupe tarifs client</v>
      </c>
      <c r="I993" t="b">
        <v>0</v>
      </c>
      <c r="J993">
        <v>320.46</v>
      </c>
    </row>
    <row r="994">
      <c r="A994" t="str">
        <v>AutoTable</v>
      </c>
      <c r="D994" t="str">
        <v>P152361</v>
      </c>
      <c r="E994" t="str">
        <v>0036/CA</v>
      </c>
      <c r="F994">
        <v>44561</v>
      </c>
      <c r="G994" t="str">
        <v>PRO</v>
      </c>
      <c r="H994" t="str">
        <v>Groupe tarifs client</v>
      </c>
      <c r="I994" t="b">
        <v>0</v>
      </c>
      <c r="J994">
        <v>207</v>
      </c>
    </row>
    <row r="995">
      <c r="A995" t="str">
        <v>AutoTable</v>
      </c>
      <c r="D995" t="str">
        <v>P152362</v>
      </c>
      <c r="E995" t="str">
        <v>0036/CA</v>
      </c>
      <c r="F995">
        <v>44561</v>
      </c>
      <c r="G995" t="str">
        <v>PRO</v>
      </c>
      <c r="H995" t="str">
        <v>Groupe tarifs client</v>
      </c>
      <c r="I995" t="b">
        <v>0</v>
      </c>
      <c r="J995">
        <v>207</v>
      </c>
    </row>
    <row r="996">
      <c r="A996" t="str">
        <v>AutoTable</v>
      </c>
      <c r="D996" t="str">
        <v>P152363</v>
      </c>
      <c r="E996" t="str">
        <v>0036/CA</v>
      </c>
      <c r="F996">
        <v>44561</v>
      </c>
      <c r="G996" t="str">
        <v>PRO</v>
      </c>
      <c r="H996" t="str">
        <v>Groupe tarifs client</v>
      </c>
      <c r="I996" t="b">
        <v>0</v>
      </c>
      <c r="J996">
        <v>207</v>
      </c>
    </row>
    <row r="997">
      <c r="A997" t="str">
        <v>AutoTable</v>
      </c>
      <c r="D997" t="str">
        <v>Total</v>
      </c>
      <c r="J997">
        <f>SUBTOTAL(109,Prix_vente[Prix unitaire])</f>
        <v>297512.4300000002</v>
      </c>
    </row>
  </sheetData>
  <pageMargins left="0.7" right="0.7" top="0.75" bottom="0.75" header="0.3" footer="0.3"/>
  <ignoredErrors>
    <ignoredError numberStoredAsText="1" sqref="A1:Q997"/>
  </ignoredErrors>
</worksheet>
</file>

<file path=xl/worksheets/sheet11.xml><?xml version="1.0" encoding="utf-8"?>
<worksheet xmlns="http://schemas.openxmlformats.org/spreadsheetml/2006/main" xmlns:r="http://schemas.openxmlformats.org/officeDocument/2006/relationships">
  <dimension ref="A1:Q142"/>
  <sheetViews>
    <sheetView workbookViewId="0" rightToLeft="0"/>
  </sheetViews>
  <sheetData>
    <row r="1">
      <c r="A1" t="str">
        <v>Auto+hide+hidesheet+lock+Formulas=Feuil8,Feuil9</v>
      </c>
      <c r="D1" t="str">
        <v>Ajuster</v>
      </c>
      <c r="E1" t="str">
        <v>AutoTable+Ajuster</v>
      </c>
      <c r="F1" t="str">
        <v>AutoTable+Ajuster</v>
      </c>
      <c r="G1" t="str">
        <v>AutoTable+Ajuster</v>
      </c>
      <c r="H1" t="str">
        <v>AutoTable+Ajuster</v>
      </c>
      <c r="I1" t="str">
        <v>AutoTable+Ajuster</v>
      </c>
      <c r="J1" t="str">
        <v>AutoTable+Ajuster</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*/BTE</v>
      </c>
    </row>
    <row r="8">
      <c r="A8" t="str">
        <v>Cacher</v>
      </c>
      <c r="C8" t="str">
        <v>Date fin</v>
      </c>
      <c r="D8" t="str">
        <v>01/01/2021..31/12/2021</v>
      </c>
    </row>
    <row r="10">
      <c r="A10" t="str">
        <v>Cacher</v>
      </c>
      <c r="D10" t="str">
        <v>En-têtes:</v>
      </c>
      <c r="K10" t="str">
        <v>N° article</v>
      </c>
      <c r="L10" t="str">
        <v>Code unité</v>
      </c>
      <c r="M10" t="str">
        <v>Date fin</v>
      </c>
      <c r="N10" t="str">
        <v>Code vente</v>
      </c>
      <c r="O10" t="str">
        <v>Type vente</v>
      </c>
      <c r="P10" t="str">
        <v>Prix TTC</v>
      </c>
      <c r="Q10" t="str">
        <v>Prix unitaire</v>
      </c>
    </row>
    <row r="11">
      <c r="A11" t="str">
        <v>Cacher</v>
      </c>
      <c r="D11" t="str">
        <v>Champs:</v>
      </c>
      <c r="K11" t="str">
        <v>N° article</v>
      </c>
      <c r="L11" t="str">
        <v>Code unité</v>
      </c>
      <c r="M11" t="str">
        <v>Date fin</v>
      </c>
      <c r="N11" t="str">
        <v>Code vente</v>
      </c>
      <c r="O11" t="str">
        <v>Type vente</v>
      </c>
      <c r="P11" t="str">
        <v>Prix TTC</v>
      </c>
      <c r="Q11" t="str">
        <v>Prix unitaire</v>
      </c>
    </row>
    <row r="12">
      <c r="D12" t="str">
        <v>N° article</v>
      </c>
      <c r="E12" t="str">
        <v>Code unité</v>
      </c>
      <c r="F12" t="str">
        <v>Date fin</v>
      </c>
      <c r="G12" t="str">
        <v>Code vente</v>
      </c>
      <c r="H12" t="str">
        <v>Type vente</v>
      </c>
      <c r="I12" t="str">
        <v>Prix TTC</v>
      </c>
      <c r="J12" t="str">
        <v>Prix unitaire</v>
      </c>
    </row>
    <row r="13">
      <c r="A13" t="str">
        <v>AutoTable</v>
      </c>
      <c r="D13" t="str">
        <v>14002</v>
      </c>
      <c r="E13" t="str">
        <v>0100/BTE</v>
      </c>
      <c r="F13">
        <v>44561</v>
      </c>
      <c r="G13" t="str">
        <v>PRO</v>
      </c>
      <c r="H13" t="str">
        <v>Groupe tarifs client</v>
      </c>
      <c r="I13" t="b">
        <v>0</v>
      </c>
      <c r="J13">
        <v>151.19</v>
      </c>
    </row>
    <row r="14">
      <c r="A14" t="str">
        <v>AutoTable</v>
      </c>
      <c r="D14" t="str">
        <v>14006</v>
      </c>
      <c r="E14" t="str">
        <v>0025/BTE</v>
      </c>
      <c r="F14">
        <v>44561</v>
      </c>
      <c r="G14" t="str">
        <v>PRO</v>
      </c>
      <c r="H14" t="str">
        <v>Groupe tarifs client</v>
      </c>
      <c r="I14" t="b">
        <v>0</v>
      </c>
      <c r="J14">
        <v>64.5</v>
      </c>
    </row>
    <row r="15">
      <c r="A15" t="str">
        <v>AutoTable</v>
      </c>
      <c r="D15" t="str">
        <v>14035-2</v>
      </c>
      <c r="E15" t="str">
        <v>0050/BTE</v>
      </c>
      <c r="F15">
        <v>44561</v>
      </c>
      <c r="G15" t="str">
        <v>PRO</v>
      </c>
      <c r="H15" t="str">
        <v>Groupe tarifs client</v>
      </c>
      <c r="I15" t="b">
        <v>0</v>
      </c>
      <c r="J15">
        <v>46.5</v>
      </c>
    </row>
    <row r="16">
      <c r="A16" t="str">
        <v>AutoTable</v>
      </c>
      <c r="D16" t="str">
        <v>14035-5</v>
      </c>
      <c r="E16" t="str">
        <v>0025/BTE</v>
      </c>
      <c r="F16">
        <v>44561</v>
      </c>
      <c r="G16" t="str">
        <v>PRO</v>
      </c>
      <c r="H16" t="str">
        <v>Groupe tarifs client</v>
      </c>
      <c r="I16" t="b">
        <v>0</v>
      </c>
      <c r="J16">
        <v>38.18</v>
      </c>
    </row>
    <row r="17">
      <c r="A17" t="str">
        <v>AutoTable</v>
      </c>
      <c r="D17" t="str">
        <v>29230</v>
      </c>
      <c r="E17" t="str">
        <v>0500/BTE</v>
      </c>
      <c r="F17">
        <v>44561</v>
      </c>
      <c r="G17" t="str">
        <v>PRO</v>
      </c>
      <c r="H17" t="str">
        <v>Groupe tarifs client</v>
      </c>
      <c r="I17" t="b">
        <v>0</v>
      </c>
      <c r="J17">
        <v>12.97</v>
      </c>
    </row>
    <row r="18">
      <c r="A18" t="str">
        <v>AutoTable</v>
      </c>
      <c r="D18" t="str">
        <v>71575-18CE</v>
      </c>
      <c r="E18" t="str">
        <v>0005/BTE</v>
      </c>
      <c r="F18">
        <v>44561</v>
      </c>
      <c r="G18" t="str">
        <v>PRO</v>
      </c>
      <c r="H18" t="str">
        <v>Groupe tarifs client</v>
      </c>
      <c r="I18" t="b">
        <v>0</v>
      </c>
      <c r="J18">
        <v>28.81</v>
      </c>
    </row>
    <row r="19">
      <c r="A19" t="str">
        <v>AutoTable</v>
      </c>
      <c r="D19" t="str">
        <v>71575-20CE</v>
      </c>
      <c r="E19" t="str">
        <v>0005/BTE</v>
      </c>
      <c r="F19">
        <v>44561</v>
      </c>
      <c r="G19" t="str">
        <v>PRO</v>
      </c>
      <c r="H19" t="str">
        <v>Groupe tarifs client</v>
      </c>
      <c r="I19" t="b">
        <v>0</v>
      </c>
      <c r="J19">
        <v>28.81</v>
      </c>
    </row>
    <row r="20">
      <c r="A20" t="str">
        <v>AutoTable</v>
      </c>
      <c r="D20" t="str">
        <v>71575-24</v>
      </c>
      <c r="E20" t="str">
        <v>0005/BTE</v>
      </c>
      <c r="F20">
        <v>44561</v>
      </c>
      <c r="G20" t="str">
        <v>PRO</v>
      </c>
      <c r="H20" t="str">
        <v>Groupe tarifs client</v>
      </c>
      <c r="I20" t="b">
        <v>0</v>
      </c>
      <c r="J20">
        <v>12.1</v>
      </c>
    </row>
    <row r="21">
      <c r="A21" t="str">
        <v>AutoTable</v>
      </c>
      <c r="D21" t="str">
        <v>76075-63CE</v>
      </c>
      <c r="E21" t="str">
        <v>0005/BTE</v>
      </c>
      <c r="F21">
        <v>44561</v>
      </c>
      <c r="G21" t="str">
        <v>PRO</v>
      </c>
      <c r="H21" t="str">
        <v>Groupe tarifs client</v>
      </c>
      <c r="I21" t="b">
        <v>0</v>
      </c>
      <c r="J21">
        <v>32.6</v>
      </c>
    </row>
    <row r="22">
      <c r="A22" t="str">
        <v>AutoTable</v>
      </c>
      <c r="D22" t="str">
        <v>76075-64CE</v>
      </c>
      <c r="E22" t="str">
        <v>0005/BTE</v>
      </c>
      <c r="F22">
        <v>44561</v>
      </c>
      <c r="G22" t="str">
        <v>PRO</v>
      </c>
      <c r="H22" t="str">
        <v>Groupe tarifs client</v>
      </c>
      <c r="I22" t="b">
        <v>0</v>
      </c>
      <c r="J22">
        <v>32.6</v>
      </c>
    </row>
    <row r="23">
      <c r="A23" t="str">
        <v>AutoTable</v>
      </c>
      <c r="D23" t="str">
        <v>76075-65CE</v>
      </c>
      <c r="E23" t="str">
        <v>0005/BTE</v>
      </c>
      <c r="F23">
        <v>44561</v>
      </c>
      <c r="G23" t="str">
        <v>PRO</v>
      </c>
      <c r="H23" t="str">
        <v>Groupe tarifs client</v>
      </c>
      <c r="I23" t="b">
        <v>0</v>
      </c>
      <c r="J23">
        <v>32.6</v>
      </c>
    </row>
    <row r="24">
      <c r="A24" t="str">
        <v>AutoTable</v>
      </c>
      <c r="D24" t="str">
        <v>76075-66CE</v>
      </c>
      <c r="E24" t="str">
        <v>0005/BTE</v>
      </c>
      <c r="F24">
        <v>44561</v>
      </c>
      <c r="G24" t="str">
        <v>PRO</v>
      </c>
      <c r="H24" t="str">
        <v>Groupe tarifs client</v>
      </c>
      <c r="I24" t="b">
        <v>0</v>
      </c>
      <c r="J24">
        <v>32.6</v>
      </c>
    </row>
    <row r="25">
      <c r="A25" t="str">
        <v>AutoTable</v>
      </c>
      <c r="D25" t="str">
        <v>76075-67CE</v>
      </c>
      <c r="E25" t="str">
        <v>0005/BTE</v>
      </c>
      <c r="F25">
        <v>44561</v>
      </c>
      <c r="G25" t="str">
        <v>PRO</v>
      </c>
      <c r="H25" t="str">
        <v>Groupe tarifs client</v>
      </c>
      <c r="I25" t="b">
        <v>0</v>
      </c>
      <c r="J25">
        <v>32.6</v>
      </c>
    </row>
    <row r="26">
      <c r="A26" t="str">
        <v>AutoTable</v>
      </c>
      <c r="D26" t="str">
        <v>76275-02CE</v>
      </c>
      <c r="E26" t="str">
        <v>0005/BTE</v>
      </c>
      <c r="F26">
        <v>44561</v>
      </c>
      <c r="G26" t="str">
        <v>PRO</v>
      </c>
      <c r="H26" t="str">
        <v>Groupe tarifs client</v>
      </c>
      <c r="I26" t="b">
        <v>0</v>
      </c>
      <c r="J26">
        <v>32.6</v>
      </c>
    </row>
    <row r="27">
      <c r="A27" t="str">
        <v>AutoTable</v>
      </c>
      <c r="D27" t="str">
        <v>76275-21CE</v>
      </c>
      <c r="E27" t="str">
        <v>0005/BTE</v>
      </c>
      <c r="F27">
        <v>44561</v>
      </c>
      <c r="G27" t="str">
        <v>PRO</v>
      </c>
      <c r="H27" t="str">
        <v>Groupe tarifs client</v>
      </c>
      <c r="I27" t="b">
        <v>0</v>
      </c>
      <c r="J27">
        <v>32.6</v>
      </c>
    </row>
    <row r="28">
      <c r="A28" t="str">
        <v>AutoTable</v>
      </c>
      <c r="D28" t="str">
        <v>76275-23CE</v>
      </c>
      <c r="E28" t="str">
        <v>0005/BTE</v>
      </c>
      <c r="F28">
        <v>44561</v>
      </c>
      <c r="G28" t="str">
        <v>PRO</v>
      </c>
      <c r="H28" t="str">
        <v>Groupe tarifs client</v>
      </c>
      <c r="I28" t="b">
        <v>0</v>
      </c>
      <c r="J28">
        <v>32.6</v>
      </c>
    </row>
    <row r="29">
      <c r="A29" t="str">
        <v>AutoTable</v>
      </c>
      <c r="D29" t="str">
        <v>76275-25CE</v>
      </c>
      <c r="E29" t="str">
        <v>0005/BTE</v>
      </c>
      <c r="F29">
        <v>44561</v>
      </c>
      <c r="G29" t="str">
        <v>PRO</v>
      </c>
      <c r="H29" t="str">
        <v>Groupe tarifs client</v>
      </c>
      <c r="I29" t="b">
        <v>0</v>
      </c>
      <c r="J29">
        <v>32.82</v>
      </c>
    </row>
    <row r="30">
      <c r="A30" t="str">
        <v>AutoTable</v>
      </c>
      <c r="D30" t="str">
        <v>76275-26CE</v>
      </c>
      <c r="E30" t="str">
        <v>0005/BTE</v>
      </c>
      <c r="F30">
        <v>44561</v>
      </c>
      <c r="G30" t="str">
        <v>PRO</v>
      </c>
      <c r="H30" t="str">
        <v>Groupe tarifs client</v>
      </c>
      <c r="I30" t="b">
        <v>0</v>
      </c>
      <c r="J30">
        <v>32.82</v>
      </c>
    </row>
    <row r="31">
      <c r="A31" t="str">
        <v>AutoTable</v>
      </c>
      <c r="D31" t="str">
        <v>76975-06CE</v>
      </c>
      <c r="E31" t="str">
        <v>0005/BTE</v>
      </c>
      <c r="F31">
        <v>44561</v>
      </c>
      <c r="G31" t="str">
        <v>PRO</v>
      </c>
      <c r="H31" t="str">
        <v>Groupe tarifs client</v>
      </c>
      <c r="I31" t="b">
        <v>0</v>
      </c>
      <c r="J31">
        <v>30.07</v>
      </c>
    </row>
    <row r="32">
      <c r="A32" t="str">
        <v>AutoTable</v>
      </c>
      <c r="D32" t="str">
        <v>76975-08CE</v>
      </c>
      <c r="E32" t="str">
        <v>0005/BTE</v>
      </c>
      <c r="F32">
        <v>44561</v>
      </c>
      <c r="G32" t="str">
        <v>PRO</v>
      </c>
      <c r="H32" t="str">
        <v>Groupe tarifs client</v>
      </c>
      <c r="I32" t="b">
        <v>0</v>
      </c>
      <c r="J32">
        <v>30.07</v>
      </c>
    </row>
    <row r="33">
      <c r="A33" t="str">
        <v>AutoTable</v>
      </c>
      <c r="D33" t="str">
        <v>76975-17CE</v>
      </c>
      <c r="E33" t="str">
        <v>0005/BTE</v>
      </c>
      <c r="F33">
        <v>44561</v>
      </c>
      <c r="G33" t="str">
        <v>PRO</v>
      </c>
      <c r="H33" t="str">
        <v>Groupe tarifs client</v>
      </c>
      <c r="I33" t="b">
        <v>0</v>
      </c>
      <c r="J33">
        <v>30.07</v>
      </c>
    </row>
    <row r="34">
      <c r="A34" t="str">
        <v>AutoTable</v>
      </c>
      <c r="D34" t="str">
        <v>76975-18CE</v>
      </c>
      <c r="E34" t="str">
        <v>0005/BTE</v>
      </c>
      <c r="F34">
        <v>44561</v>
      </c>
      <c r="G34" t="str">
        <v>PRO</v>
      </c>
      <c r="H34" t="str">
        <v>Groupe tarifs client</v>
      </c>
      <c r="I34" t="b">
        <v>0</v>
      </c>
      <c r="J34">
        <v>30.07</v>
      </c>
    </row>
    <row r="35">
      <c r="A35" t="str">
        <v>AutoTable</v>
      </c>
      <c r="D35" t="str">
        <v>76975-28CE</v>
      </c>
      <c r="E35" t="str">
        <v>0005/BTE</v>
      </c>
      <c r="F35">
        <v>44561</v>
      </c>
      <c r="G35" t="str">
        <v>PRO</v>
      </c>
      <c r="H35" t="str">
        <v>Groupe tarifs client</v>
      </c>
      <c r="I35" t="b">
        <v>0</v>
      </c>
      <c r="J35">
        <v>30.07</v>
      </c>
    </row>
    <row r="36">
      <c r="A36" t="str">
        <v>AutoTable</v>
      </c>
      <c r="D36" t="str">
        <v>77075-26CE</v>
      </c>
      <c r="E36" t="str">
        <v>0005/BTE</v>
      </c>
      <c r="F36">
        <v>44561</v>
      </c>
      <c r="G36" t="str">
        <v>PRO</v>
      </c>
      <c r="H36" t="str">
        <v>Groupe tarifs client</v>
      </c>
      <c r="I36" t="b">
        <v>0</v>
      </c>
      <c r="J36">
        <v>12.1</v>
      </c>
    </row>
    <row r="37">
      <c r="A37" t="str">
        <v>AutoTable</v>
      </c>
      <c r="D37" t="str">
        <v>77075-81CE</v>
      </c>
      <c r="E37" t="str">
        <v>0005/BTE</v>
      </c>
      <c r="F37">
        <v>44561</v>
      </c>
      <c r="G37" t="str">
        <v>PRO</v>
      </c>
      <c r="H37" t="str">
        <v>Groupe tarifs client</v>
      </c>
      <c r="I37" t="b">
        <v>0</v>
      </c>
      <c r="J37">
        <v>30.07</v>
      </c>
    </row>
    <row r="38">
      <c r="A38" t="str">
        <v>AutoTable</v>
      </c>
      <c r="D38" t="str">
        <v>77075-89CE</v>
      </c>
      <c r="E38" t="str">
        <v>0005/BTE</v>
      </c>
      <c r="F38">
        <v>44561</v>
      </c>
      <c r="G38" t="str">
        <v>PRO</v>
      </c>
      <c r="H38" t="str">
        <v>Groupe tarifs client</v>
      </c>
      <c r="I38" t="b">
        <v>0</v>
      </c>
      <c r="J38">
        <v>30.07</v>
      </c>
    </row>
    <row r="39">
      <c r="A39" t="str">
        <v>AutoTable</v>
      </c>
      <c r="D39" t="str">
        <v>77275-17CE</v>
      </c>
      <c r="E39" t="str">
        <v>0005/BTE</v>
      </c>
      <c r="F39">
        <v>44561</v>
      </c>
      <c r="G39" t="str">
        <v>PRO</v>
      </c>
      <c r="H39" t="str">
        <v>Groupe tarifs client</v>
      </c>
      <c r="I39" t="b">
        <v>0</v>
      </c>
      <c r="J39">
        <v>30.5</v>
      </c>
    </row>
    <row r="40">
      <c r="A40" t="str">
        <v>AutoTable</v>
      </c>
      <c r="D40" t="str">
        <v>77275-20CE</v>
      </c>
      <c r="E40" t="str">
        <v>0005/BTE</v>
      </c>
      <c r="F40">
        <v>44561</v>
      </c>
      <c r="G40" t="str">
        <v>PRO</v>
      </c>
      <c r="H40" t="str">
        <v>Groupe tarifs client</v>
      </c>
      <c r="I40" t="b">
        <v>0</v>
      </c>
      <c r="J40">
        <v>30.5</v>
      </c>
    </row>
    <row r="41">
      <c r="A41" t="str">
        <v>AutoTable</v>
      </c>
      <c r="D41" t="str">
        <v>77275-24CE</v>
      </c>
      <c r="E41" t="str">
        <v>0005/BTE</v>
      </c>
      <c r="F41">
        <v>44561</v>
      </c>
      <c r="G41" t="str">
        <v>PRO</v>
      </c>
      <c r="H41" t="str">
        <v>Groupe tarifs client</v>
      </c>
      <c r="I41" t="b">
        <v>0</v>
      </c>
      <c r="J41">
        <v>30.5</v>
      </c>
    </row>
    <row r="42">
      <c r="A42" t="str">
        <v>AutoTable</v>
      </c>
      <c r="D42" t="str">
        <v>77275-32CE</v>
      </c>
      <c r="E42" t="str">
        <v>0005/BTE</v>
      </c>
      <c r="F42">
        <v>44561</v>
      </c>
      <c r="G42" t="str">
        <v>PRO</v>
      </c>
      <c r="H42" t="str">
        <v>Groupe tarifs client</v>
      </c>
      <c r="I42" t="b">
        <v>0</v>
      </c>
      <c r="J42">
        <v>30.05</v>
      </c>
    </row>
    <row r="43">
      <c r="A43" t="str">
        <v>AutoTable</v>
      </c>
      <c r="D43" t="str">
        <v>81075-14</v>
      </c>
      <c r="E43" t="str">
        <v>0005/BTE</v>
      </c>
      <c r="F43">
        <v>44561</v>
      </c>
      <c r="G43" t="str">
        <v>PRO</v>
      </c>
      <c r="H43" t="str">
        <v>Groupe tarifs client</v>
      </c>
      <c r="I43" t="b">
        <v>0</v>
      </c>
      <c r="J43">
        <v>30.07</v>
      </c>
    </row>
    <row r="44">
      <c r="A44" t="str">
        <v>AutoTable</v>
      </c>
      <c r="D44" t="str">
        <v>81275-18</v>
      </c>
      <c r="E44" t="str">
        <v>0005/BTE</v>
      </c>
      <c r="F44">
        <v>44561</v>
      </c>
      <c r="G44" t="str">
        <v>PRO</v>
      </c>
      <c r="H44" t="str">
        <v>Groupe tarifs client</v>
      </c>
      <c r="I44" t="b">
        <v>0</v>
      </c>
      <c r="J44">
        <v>30.5</v>
      </c>
    </row>
    <row r="45">
      <c r="A45" t="str">
        <v>AutoTable</v>
      </c>
      <c r="D45" t="str">
        <v>83175-15</v>
      </c>
      <c r="E45" t="str">
        <v>0005/BTE</v>
      </c>
      <c r="F45">
        <v>44561</v>
      </c>
      <c r="G45" t="str">
        <v>PRO</v>
      </c>
      <c r="H45" t="str">
        <v>Groupe tarifs client</v>
      </c>
      <c r="I45" t="b">
        <v>0</v>
      </c>
      <c r="J45">
        <v>30.05</v>
      </c>
    </row>
    <row r="46">
      <c r="A46" t="str">
        <v>AutoTable</v>
      </c>
      <c r="D46" t="str">
        <v>91050-01</v>
      </c>
      <c r="E46" t="str">
        <v>0012/BTE</v>
      </c>
      <c r="F46">
        <v>44561</v>
      </c>
      <c r="G46" t="str">
        <v>PRO</v>
      </c>
      <c r="H46" t="str">
        <v>Groupe tarifs client</v>
      </c>
      <c r="I46" t="b">
        <v>0</v>
      </c>
      <c r="J46">
        <v>31.23</v>
      </c>
    </row>
    <row r="47">
      <c r="A47" t="str">
        <v>AutoTable</v>
      </c>
      <c r="D47" t="str">
        <v>91050-02</v>
      </c>
      <c r="E47" t="str">
        <v>0012/BTE</v>
      </c>
      <c r="F47">
        <v>44561</v>
      </c>
      <c r="G47" t="str">
        <v>PRO</v>
      </c>
      <c r="H47" t="str">
        <v>Groupe tarifs client</v>
      </c>
      <c r="I47" t="b">
        <v>0</v>
      </c>
      <c r="J47">
        <v>31.23</v>
      </c>
    </row>
    <row r="48">
      <c r="A48" t="str">
        <v>AutoTable</v>
      </c>
      <c r="D48" t="str">
        <v>91050-05</v>
      </c>
      <c r="E48" t="str">
        <v>0012/BTE</v>
      </c>
      <c r="F48">
        <v>44561</v>
      </c>
      <c r="G48" t="str">
        <v>PRO</v>
      </c>
      <c r="H48" t="str">
        <v>Groupe tarifs client</v>
      </c>
      <c r="I48" t="b">
        <v>0</v>
      </c>
      <c r="J48">
        <v>31.23</v>
      </c>
    </row>
    <row r="49">
      <c r="A49" t="str">
        <v>AutoTable</v>
      </c>
      <c r="D49" t="str">
        <v>91050-06</v>
      </c>
      <c r="E49" t="str">
        <v>0012/BTE</v>
      </c>
      <c r="F49">
        <v>44561</v>
      </c>
      <c r="G49" t="str">
        <v>PRO</v>
      </c>
      <c r="H49" t="str">
        <v>Groupe tarifs client</v>
      </c>
      <c r="I49" t="b">
        <v>0</v>
      </c>
      <c r="J49">
        <v>31.23</v>
      </c>
    </row>
    <row r="50">
      <c r="A50" t="str">
        <v>AutoTable</v>
      </c>
      <c r="D50" t="str">
        <v>91050-09</v>
      </c>
      <c r="E50" t="str">
        <v>0012/BTE</v>
      </c>
      <c r="F50">
        <v>44561</v>
      </c>
      <c r="G50" t="str">
        <v>PRO</v>
      </c>
      <c r="H50" t="str">
        <v>Groupe tarifs client</v>
      </c>
      <c r="I50" t="b">
        <v>0</v>
      </c>
      <c r="J50">
        <v>31.23</v>
      </c>
    </row>
    <row r="51">
      <c r="A51" t="str">
        <v>AutoTable</v>
      </c>
      <c r="D51" t="str">
        <v>91050-18</v>
      </c>
      <c r="E51" t="str">
        <v>0012/BTE</v>
      </c>
      <c r="F51">
        <v>44561</v>
      </c>
      <c r="G51" t="str">
        <v>PRO</v>
      </c>
      <c r="H51" t="str">
        <v>Groupe tarifs client</v>
      </c>
      <c r="I51" t="b">
        <v>0</v>
      </c>
      <c r="J51">
        <v>31.23</v>
      </c>
    </row>
    <row r="52">
      <c r="A52" t="str">
        <v>AutoTable</v>
      </c>
      <c r="D52" t="str">
        <v>91050-20</v>
      </c>
      <c r="E52" t="str">
        <v>0012/BTE</v>
      </c>
      <c r="F52">
        <v>44561</v>
      </c>
      <c r="G52" t="str">
        <v>PRO</v>
      </c>
      <c r="H52" t="str">
        <v>Groupe tarifs client</v>
      </c>
      <c r="I52" t="b">
        <v>0</v>
      </c>
      <c r="J52">
        <v>31.23</v>
      </c>
    </row>
    <row r="53">
      <c r="A53" t="str">
        <v>AutoTable</v>
      </c>
      <c r="D53" t="str">
        <v>91050-39</v>
      </c>
      <c r="E53" t="str">
        <v>0012/BTE</v>
      </c>
      <c r="F53">
        <v>44561</v>
      </c>
      <c r="G53" t="str">
        <v>PRO</v>
      </c>
      <c r="H53" t="str">
        <v>Groupe tarifs client</v>
      </c>
      <c r="I53" t="b">
        <v>0</v>
      </c>
      <c r="J53">
        <v>31.23</v>
      </c>
    </row>
    <row r="54">
      <c r="A54" t="str">
        <v>AutoTable</v>
      </c>
      <c r="D54" t="str">
        <v>91075-01</v>
      </c>
      <c r="E54" t="str">
        <v>0005/BTE</v>
      </c>
      <c r="F54">
        <v>44561</v>
      </c>
      <c r="G54" t="str">
        <v>PRO</v>
      </c>
      <c r="H54" t="str">
        <v>Groupe tarifs client</v>
      </c>
      <c r="I54" t="b">
        <v>0</v>
      </c>
      <c r="J54">
        <v>21.38</v>
      </c>
    </row>
    <row r="55">
      <c r="A55" t="str">
        <v>AutoTable</v>
      </c>
      <c r="D55" t="str">
        <v>91075-02</v>
      </c>
      <c r="E55" t="str">
        <v>0005/BTE</v>
      </c>
      <c r="F55">
        <v>44561</v>
      </c>
      <c r="G55" t="str">
        <v>PRO</v>
      </c>
      <c r="H55" t="str">
        <v>Groupe tarifs client</v>
      </c>
      <c r="I55" t="b">
        <v>0</v>
      </c>
      <c r="J55">
        <v>21.38</v>
      </c>
    </row>
    <row r="56">
      <c r="A56" t="str">
        <v>AutoTable</v>
      </c>
      <c r="D56" t="str">
        <v>91075-03</v>
      </c>
      <c r="E56" t="str">
        <v>0005/BTE</v>
      </c>
      <c r="F56">
        <v>44561</v>
      </c>
      <c r="G56" t="str">
        <v>PRO</v>
      </c>
      <c r="H56" t="str">
        <v>Groupe tarifs client</v>
      </c>
      <c r="I56" t="b">
        <v>0</v>
      </c>
      <c r="J56">
        <v>21.38</v>
      </c>
    </row>
    <row r="57">
      <c r="A57" t="str">
        <v>AutoTable</v>
      </c>
      <c r="D57" t="str">
        <v>91075-04</v>
      </c>
      <c r="E57" t="str">
        <v>0005/BTE</v>
      </c>
      <c r="F57">
        <v>44561</v>
      </c>
      <c r="G57" t="str">
        <v>PRO</v>
      </c>
      <c r="H57" t="str">
        <v>Groupe tarifs client</v>
      </c>
      <c r="I57" t="b">
        <v>0</v>
      </c>
      <c r="J57">
        <v>21.38</v>
      </c>
    </row>
    <row r="58">
      <c r="A58" t="str">
        <v>AutoTable</v>
      </c>
      <c r="D58" t="str">
        <v>91075-05</v>
      </c>
      <c r="E58" t="str">
        <v>0005/BTE</v>
      </c>
      <c r="F58">
        <v>44561</v>
      </c>
      <c r="G58" t="str">
        <v>PRO</v>
      </c>
      <c r="H58" t="str">
        <v>Groupe tarifs client</v>
      </c>
      <c r="I58" t="b">
        <v>0</v>
      </c>
      <c r="J58">
        <v>21.38</v>
      </c>
    </row>
    <row r="59">
      <c r="A59" t="str">
        <v>AutoTable</v>
      </c>
      <c r="D59" t="str">
        <v>91075-06</v>
      </c>
      <c r="E59" t="str">
        <v>0005/BTE</v>
      </c>
      <c r="F59">
        <v>44561</v>
      </c>
      <c r="G59" t="str">
        <v>PRO</v>
      </c>
      <c r="H59" t="str">
        <v>Groupe tarifs client</v>
      </c>
      <c r="I59" t="b">
        <v>0</v>
      </c>
      <c r="J59">
        <v>21.38</v>
      </c>
    </row>
    <row r="60">
      <c r="A60" t="str">
        <v>AutoTable</v>
      </c>
      <c r="D60" t="str">
        <v>91075-07</v>
      </c>
      <c r="E60" t="str">
        <v>0005/BTE</v>
      </c>
      <c r="F60">
        <v>44561</v>
      </c>
      <c r="G60" t="str">
        <v>PRO</v>
      </c>
      <c r="H60" t="str">
        <v>Groupe tarifs client</v>
      </c>
      <c r="I60" t="b">
        <v>0</v>
      </c>
      <c r="J60">
        <v>21.38</v>
      </c>
    </row>
    <row r="61">
      <c r="A61" t="str">
        <v>AutoTable</v>
      </c>
      <c r="D61" t="str">
        <v>91075-08</v>
      </c>
      <c r="E61" t="str">
        <v>0005/BTE</v>
      </c>
      <c r="F61">
        <v>44561</v>
      </c>
      <c r="G61" t="str">
        <v>PRO</v>
      </c>
      <c r="H61" t="str">
        <v>Groupe tarifs client</v>
      </c>
      <c r="I61" t="b">
        <v>0</v>
      </c>
      <c r="J61">
        <v>21.38</v>
      </c>
    </row>
    <row r="62">
      <c r="A62" t="str">
        <v>AutoTable</v>
      </c>
      <c r="D62" t="str">
        <v>91075-09</v>
      </c>
      <c r="E62" t="str">
        <v>0005/BTE</v>
      </c>
      <c r="F62">
        <v>44561</v>
      </c>
      <c r="G62" t="str">
        <v>PRO</v>
      </c>
      <c r="H62" t="str">
        <v>Groupe tarifs client</v>
      </c>
      <c r="I62" t="b">
        <v>0</v>
      </c>
      <c r="J62">
        <v>21.38</v>
      </c>
    </row>
    <row r="63">
      <c r="A63" t="str">
        <v>AutoTable</v>
      </c>
      <c r="D63" t="str">
        <v>91075-10</v>
      </c>
      <c r="E63" t="str">
        <v>0005/BTE</v>
      </c>
      <c r="F63">
        <v>44561</v>
      </c>
      <c r="G63" t="str">
        <v>PRO</v>
      </c>
      <c r="H63" t="str">
        <v>Groupe tarifs client</v>
      </c>
      <c r="I63" t="b">
        <v>0</v>
      </c>
      <c r="J63">
        <v>21.38</v>
      </c>
    </row>
    <row r="64">
      <c r="A64" t="str">
        <v>AutoTable</v>
      </c>
      <c r="D64" t="str">
        <v>91075-18</v>
      </c>
      <c r="E64" t="str">
        <v>0005/BTE</v>
      </c>
      <c r="F64">
        <v>44561</v>
      </c>
      <c r="G64" t="str">
        <v>PRO</v>
      </c>
      <c r="H64" t="str">
        <v>Groupe tarifs client</v>
      </c>
      <c r="I64" t="b">
        <v>0</v>
      </c>
      <c r="J64">
        <v>22.37</v>
      </c>
    </row>
    <row r="65">
      <c r="A65" t="str">
        <v>AutoTable</v>
      </c>
      <c r="D65" t="str">
        <v>91075-19</v>
      </c>
      <c r="E65" t="str">
        <v>0005/BTE</v>
      </c>
      <c r="F65">
        <v>44561</v>
      </c>
      <c r="G65" t="str">
        <v>PRO</v>
      </c>
      <c r="H65" t="str">
        <v>Groupe tarifs client</v>
      </c>
      <c r="I65" t="b">
        <v>0</v>
      </c>
      <c r="J65">
        <v>22.37</v>
      </c>
    </row>
    <row r="66">
      <c r="A66" t="str">
        <v>AutoTable</v>
      </c>
      <c r="D66" t="str">
        <v>91075-20</v>
      </c>
      <c r="E66" t="str">
        <v>0005/BTE</v>
      </c>
      <c r="F66">
        <v>44561</v>
      </c>
      <c r="G66" t="str">
        <v>PRO</v>
      </c>
      <c r="H66" t="str">
        <v>Groupe tarifs client</v>
      </c>
      <c r="I66" t="b">
        <v>0</v>
      </c>
      <c r="J66">
        <v>21.38</v>
      </c>
    </row>
    <row r="67">
      <c r="A67" t="str">
        <v>AutoTable</v>
      </c>
      <c r="D67" t="str">
        <v>91075-23</v>
      </c>
      <c r="E67" t="str">
        <v>0005/BTE</v>
      </c>
      <c r="F67">
        <v>44561</v>
      </c>
      <c r="G67" t="str">
        <v>PRO</v>
      </c>
      <c r="H67" t="str">
        <v>Groupe tarifs client</v>
      </c>
      <c r="I67" t="b">
        <v>0</v>
      </c>
      <c r="J67">
        <v>21.38</v>
      </c>
    </row>
    <row r="68">
      <c r="A68" t="str">
        <v>AutoTable</v>
      </c>
      <c r="D68" t="str">
        <v>91075-39</v>
      </c>
      <c r="E68" t="str">
        <v>0005/BTE</v>
      </c>
      <c r="F68">
        <v>44561</v>
      </c>
      <c r="G68" t="str">
        <v>PRO</v>
      </c>
      <c r="H68" t="str">
        <v>Groupe tarifs client</v>
      </c>
      <c r="I68" t="b">
        <v>0</v>
      </c>
      <c r="J68">
        <v>23.71</v>
      </c>
    </row>
    <row r="69">
      <c r="A69" t="str">
        <v>AutoTable</v>
      </c>
      <c r="D69" t="str">
        <v>91150-48</v>
      </c>
      <c r="E69" t="str">
        <v>0012/BTE</v>
      </c>
      <c r="F69">
        <v>44561</v>
      </c>
      <c r="G69" t="str">
        <v>PRO</v>
      </c>
      <c r="H69" t="str">
        <v>Groupe tarifs client</v>
      </c>
      <c r="I69" t="b">
        <v>0</v>
      </c>
      <c r="J69">
        <v>31.23</v>
      </c>
    </row>
    <row r="70">
      <c r="A70" t="str">
        <v>AutoTable</v>
      </c>
      <c r="D70" t="str">
        <v>91150-61</v>
      </c>
      <c r="E70" t="str">
        <v>0012/BTE</v>
      </c>
      <c r="F70">
        <v>44561</v>
      </c>
      <c r="G70" t="str">
        <v>PRO</v>
      </c>
      <c r="H70" t="str">
        <v>Groupe tarifs client</v>
      </c>
      <c r="I70" t="b">
        <v>0</v>
      </c>
      <c r="J70">
        <v>31.23</v>
      </c>
    </row>
    <row r="71">
      <c r="A71" t="str">
        <v>AutoTable</v>
      </c>
      <c r="D71" t="str">
        <v>91175-07</v>
      </c>
      <c r="E71" t="str">
        <v>0005/BTE</v>
      </c>
      <c r="F71">
        <v>44561</v>
      </c>
      <c r="G71" t="str">
        <v>PRO</v>
      </c>
      <c r="H71" t="str">
        <v>Groupe tarifs client</v>
      </c>
      <c r="I71" t="b">
        <v>0</v>
      </c>
      <c r="J71">
        <v>26.8</v>
      </c>
    </row>
    <row r="72">
      <c r="A72" t="str">
        <v>AutoTable</v>
      </c>
      <c r="D72" t="str">
        <v>91275-18/B</v>
      </c>
      <c r="E72" t="str">
        <v>0005/BTE</v>
      </c>
      <c r="F72">
        <v>44561</v>
      </c>
      <c r="G72" t="str">
        <v>PRO</v>
      </c>
      <c r="H72" t="str">
        <v>Groupe tarifs client</v>
      </c>
      <c r="I72" t="b">
        <v>0</v>
      </c>
      <c r="J72">
        <v>30.5</v>
      </c>
    </row>
    <row r="73">
      <c r="A73" t="str">
        <v>AutoTable</v>
      </c>
      <c r="D73" t="str">
        <v>91375-08</v>
      </c>
      <c r="E73" t="str">
        <v>0005/BTE</v>
      </c>
      <c r="F73">
        <v>44561</v>
      </c>
      <c r="G73" t="str">
        <v>PRO</v>
      </c>
      <c r="H73" t="str">
        <v>Groupe tarifs client</v>
      </c>
      <c r="I73" t="b">
        <v>0</v>
      </c>
      <c r="J73">
        <v>23.71</v>
      </c>
    </row>
    <row r="74">
      <c r="A74" t="str">
        <v>AutoTable</v>
      </c>
      <c r="D74" t="str">
        <v>91450-12</v>
      </c>
      <c r="E74" t="str">
        <v>0012/BTE</v>
      </c>
      <c r="F74">
        <v>44561</v>
      </c>
      <c r="G74" t="str">
        <v>PRO</v>
      </c>
      <c r="H74" t="str">
        <v>Groupe tarifs client</v>
      </c>
      <c r="I74" t="b">
        <v>0</v>
      </c>
      <c r="J74">
        <v>31.23</v>
      </c>
    </row>
    <row r="75">
      <c r="A75" t="str">
        <v>AutoTable</v>
      </c>
      <c r="D75" t="str">
        <v>91450-21</v>
      </c>
      <c r="E75" t="str">
        <v>0012/BTE</v>
      </c>
      <c r="F75">
        <v>44561</v>
      </c>
      <c r="G75" t="str">
        <v>PRO</v>
      </c>
      <c r="H75" t="str">
        <v>Groupe tarifs client</v>
      </c>
      <c r="I75" t="b">
        <v>0</v>
      </c>
      <c r="J75">
        <v>31.23</v>
      </c>
    </row>
    <row r="76">
      <c r="A76" t="str">
        <v>AutoTable</v>
      </c>
      <c r="D76" t="str">
        <v>91450-33</v>
      </c>
      <c r="E76" t="str">
        <v>0012/BTE</v>
      </c>
      <c r="F76">
        <v>44561</v>
      </c>
      <c r="G76" t="str">
        <v>PRO</v>
      </c>
      <c r="H76" t="str">
        <v>Groupe tarifs client</v>
      </c>
      <c r="I76" t="b">
        <v>0</v>
      </c>
      <c r="J76">
        <v>31.23</v>
      </c>
    </row>
    <row r="77">
      <c r="A77" t="str">
        <v>AutoTable</v>
      </c>
      <c r="D77" t="str">
        <v>91450-42</v>
      </c>
      <c r="E77" t="str">
        <v>0012/BTE</v>
      </c>
      <c r="F77">
        <v>44561</v>
      </c>
      <c r="G77" t="str">
        <v>PRO</v>
      </c>
      <c r="H77" t="str">
        <v>Groupe tarifs client</v>
      </c>
      <c r="I77" t="b">
        <v>0</v>
      </c>
      <c r="J77">
        <v>31.23</v>
      </c>
    </row>
    <row r="78">
      <c r="A78" t="str">
        <v>AutoTable</v>
      </c>
      <c r="D78" t="str">
        <v>91450-51</v>
      </c>
      <c r="E78" t="str">
        <v>0012/BTE</v>
      </c>
      <c r="F78">
        <v>44561</v>
      </c>
      <c r="G78" t="str">
        <v>PRO</v>
      </c>
      <c r="H78" t="str">
        <v>Groupe tarifs client</v>
      </c>
      <c r="I78" t="b">
        <v>0</v>
      </c>
      <c r="J78">
        <v>31.23</v>
      </c>
    </row>
    <row r="79">
      <c r="A79" t="str">
        <v>AutoTable</v>
      </c>
      <c r="D79" t="str">
        <v>91450-62</v>
      </c>
      <c r="E79" t="str">
        <v>0012/BTE</v>
      </c>
      <c r="F79">
        <v>44561</v>
      </c>
      <c r="G79" t="str">
        <v>PRO</v>
      </c>
      <c r="H79" t="str">
        <v>Groupe tarifs client</v>
      </c>
      <c r="I79" t="b">
        <v>0</v>
      </c>
      <c r="J79">
        <v>31.23</v>
      </c>
    </row>
    <row r="80">
      <c r="A80" t="str">
        <v>AutoTable</v>
      </c>
      <c r="D80" t="str">
        <v>91450-63</v>
      </c>
      <c r="E80" t="str">
        <v>0012/BTE</v>
      </c>
      <c r="F80">
        <v>44561</v>
      </c>
      <c r="G80" t="str">
        <v>PRO</v>
      </c>
      <c r="H80" t="str">
        <v>Groupe tarifs client</v>
      </c>
      <c r="I80" t="b">
        <v>0</v>
      </c>
      <c r="J80">
        <v>31.23</v>
      </c>
    </row>
    <row r="81">
      <c r="A81" t="str">
        <v>AutoTable</v>
      </c>
      <c r="D81" t="str">
        <v>91450-72</v>
      </c>
      <c r="E81" t="str">
        <v>0012/BTE</v>
      </c>
      <c r="F81">
        <v>44561</v>
      </c>
      <c r="G81" t="str">
        <v>PRO</v>
      </c>
      <c r="H81" t="str">
        <v>Groupe tarifs client</v>
      </c>
      <c r="I81" t="b">
        <v>0</v>
      </c>
      <c r="J81">
        <v>31.23</v>
      </c>
    </row>
    <row r="82">
      <c r="A82" t="str">
        <v>AutoTable</v>
      </c>
      <c r="D82" t="str">
        <v>91460-21G5</v>
      </c>
      <c r="E82" t="str">
        <v>0008/BTE</v>
      </c>
      <c r="F82">
        <v>44561</v>
      </c>
      <c r="G82" t="str">
        <v>PRO</v>
      </c>
      <c r="H82" t="str">
        <v>Groupe tarifs client</v>
      </c>
      <c r="I82" t="b">
        <v>0</v>
      </c>
      <c r="J82">
        <v>66</v>
      </c>
    </row>
    <row r="83">
      <c r="A83" t="str">
        <v>AutoTable</v>
      </c>
      <c r="D83" t="str">
        <v>91460-33G5</v>
      </c>
      <c r="E83" t="str">
        <v>0008/BTE</v>
      </c>
      <c r="F83">
        <v>44561</v>
      </c>
      <c r="G83" t="str">
        <v>PRO</v>
      </c>
      <c r="H83" t="str">
        <v>Groupe tarifs client</v>
      </c>
      <c r="I83" t="b">
        <v>0</v>
      </c>
      <c r="J83">
        <v>66</v>
      </c>
    </row>
    <row r="84">
      <c r="A84" t="str">
        <v>AutoTable</v>
      </c>
      <c r="D84" t="str">
        <v>91460-63G5</v>
      </c>
      <c r="E84" t="str">
        <v>0008/BTE</v>
      </c>
      <c r="F84">
        <v>44561</v>
      </c>
      <c r="G84" t="str">
        <v>PRO</v>
      </c>
      <c r="H84" t="str">
        <v>Groupe tarifs client</v>
      </c>
      <c r="I84" t="b">
        <v>0</v>
      </c>
      <c r="J84">
        <v>66</v>
      </c>
    </row>
    <row r="85">
      <c r="A85" t="str">
        <v>AutoTable</v>
      </c>
      <c r="D85" t="str">
        <v>91475-12</v>
      </c>
      <c r="E85" t="str">
        <v>0005/BTE</v>
      </c>
      <c r="F85">
        <v>44561</v>
      </c>
      <c r="G85" t="str">
        <v>PRO</v>
      </c>
      <c r="H85" t="str">
        <v>Groupe tarifs client</v>
      </c>
      <c r="I85" t="b">
        <v>0</v>
      </c>
      <c r="J85">
        <v>26.82</v>
      </c>
    </row>
    <row r="86">
      <c r="A86" t="str">
        <v>AutoTable</v>
      </c>
      <c r="D86" t="str">
        <v>91475-33</v>
      </c>
      <c r="E86" t="str">
        <v>0005/BTE</v>
      </c>
      <c r="F86">
        <v>44561</v>
      </c>
      <c r="G86" t="str">
        <v>PRO</v>
      </c>
      <c r="H86" t="str">
        <v>Groupe tarifs client</v>
      </c>
      <c r="I86" t="b">
        <v>0</v>
      </c>
      <c r="J86">
        <v>26.82</v>
      </c>
    </row>
    <row r="87">
      <c r="A87" t="str">
        <v>AutoTable</v>
      </c>
      <c r="D87" t="str">
        <v>91475-42</v>
      </c>
      <c r="E87" t="str">
        <v>0005/BTE</v>
      </c>
      <c r="F87">
        <v>44561</v>
      </c>
      <c r="G87" t="str">
        <v>PRO</v>
      </c>
      <c r="H87" t="str">
        <v>Groupe tarifs client</v>
      </c>
      <c r="I87" t="b">
        <v>0</v>
      </c>
      <c r="J87">
        <v>26.82</v>
      </c>
    </row>
    <row r="88">
      <c r="A88" t="str">
        <v>AutoTable</v>
      </c>
      <c r="D88" t="str">
        <v>91475-51</v>
      </c>
      <c r="E88" t="str">
        <v>0005/BTE</v>
      </c>
      <c r="F88">
        <v>44561</v>
      </c>
      <c r="G88" t="str">
        <v>PRO</v>
      </c>
      <c r="H88" t="str">
        <v>Groupe tarifs client</v>
      </c>
      <c r="I88" t="b">
        <v>0</v>
      </c>
      <c r="J88">
        <v>26.82</v>
      </c>
    </row>
    <row r="89">
      <c r="A89" t="str">
        <v>AutoTable</v>
      </c>
      <c r="D89" t="str">
        <v>91475-62</v>
      </c>
      <c r="E89" t="str">
        <v>0005/BTE</v>
      </c>
      <c r="F89">
        <v>44561</v>
      </c>
      <c r="G89" t="str">
        <v>PRO</v>
      </c>
      <c r="H89" t="str">
        <v>Groupe tarifs client</v>
      </c>
      <c r="I89" t="b">
        <v>0</v>
      </c>
      <c r="J89">
        <v>26.82</v>
      </c>
    </row>
    <row r="90">
      <c r="A90" t="str">
        <v>AutoTable</v>
      </c>
      <c r="D90" t="str">
        <v>91475-72</v>
      </c>
      <c r="E90" t="str">
        <v>0005/BTE</v>
      </c>
      <c r="F90">
        <v>44561</v>
      </c>
      <c r="G90" t="str">
        <v>PRO</v>
      </c>
      <c r="H90" t="str">
        <v>Groupe tarifs client</v>
      </c>
      <c r="I90" t="b">
        <v>0</v>
      </c>
      <c r="J90">
        <v>26.82</v>
      </c>
    </row>
    <row r="91">
      <c r="A91" t="str">
        <v>AutoTable</v>
      </c>
      <c r="D91" t="str">
        <v>91475-91</v>
      </c>
      <c r="E91" t="str">
        <v>0005/BTE</v>
      </c>
      <c r="F91">
        <v>44561</v>
      </c>
      <c r="G91" t="str">
        <v>PRO</v>
      </c>
      <c r="H91" t="str">
        <v>Groupe tarifs client</v>
      </c>
      <c r="I91" t="b">
        <v>0</v>
      </c>
      <c r="J91">
        <v>23.71</v>
      </c>
    </row>
    <row r="92">
      <c r="A92" t="str">
        <v>AutoTable</v>
      </c>
      <c r="D92" t="str">
        <v>91575-72</v>
      </c>
      <c r="E92" t="str">
        <v>0005/BTE</v>
      </c>
      <c r="F92">
        <v>44561</v>
      </c>
      <c r="G92" t="str">
        <v>PRO</v>
      </c>
      <c r="H92" t="str">
        <v>Groupe tarifs client</v>
      </c>
      <c r="I92" t="b">
        <v>0</v>
      </c>
      <c r="J92">
        <v>30.07</v>
      </c>
    </row>
    <row r="93">
      <c r="A93" t="str">
        <v>AutoTable</v>
      </c>
      <c r="D93" t="str">
        <v>91675-01</v>
      </c>
      <c r="E93" t="str">
        <v>0005/BTE</v>
      </c>
      <c r="F93">
        <v>44561</v>
      </c>
      <c r="G93" t="str">
        <v>PRO</v>
      </c>
      <c r="H93" t="str">
        <v>Groupe tarifs client</v>
      </c>
      <c r="I93" t="b">
        <v>0</v>
      </c>
      <c r="J93">
        <v>23.71</v>
      </c>
    </row>
    <row r="94">
      <c r="A94" t="str">
        <v>AutoTable</v>
      </c>
      <c r="D94" t="str">
        <v>91675-03</v>
      </c>
      <c r="E94" t="str">
        <v>0005/BTE</v>
      </c>
      <c r="F94">
        <v>44561</v>
      </c>
      <c r="G94" t="str">
        <v>PRO</v>
      </c>
      <c r="H94" t="str">
        <v>Groupe tarifs client</v>
      </c>
      <c r="I94" t="b">
        <v>0</v>
      </c>
      <c r="J94">
        <v>23.71</v>
      </c>
    </row>
    <row r="95">
      <c r="A95" t="str">
        <v>AutoTable</v>
      </c>
      <c r="D95" t="str">
        <v>91675-05</v>
      </c>
      <c r="E95" t="str">
        <v>0005/BTE</v>
      </c>
      <c r="F95">
        <v>44561</v>
      </c>
      <c r="G95" t="str">
        <v>PRO</v>
      </c>
      <c r="H95" t="str">
        <v>Groupe tarifs client</v>
      </c>
      <c r="I95" t="b">
        <v>0</v>
      </c>
      <c r="J95">
        <v>23.71</v>
      </c>
    </row>
    <row r="96">
      <c r="A96" t="str">
        <v>AutoTable</v>
      </c>
      <c r="D96" t="str">
        <v>91675-06</v>
      </c>
      <c r="E96" t="str">
        <v>0005/BTE</v>
      </c>
      <c r="F96">
        <v>44561</v>
      </c>
      <c r="G96" t="str">
        <v>PRO</v>
      </c>
      <c r="H96" t="str">
        <v>Groupe tarifs client</v>
      </c>
      <c r="I96" t="b">
        <v>0</v>
      </c>
      <c r="J96">
        <v>23.71</v>
      </c>
    </row>
    <row r="97">
      <c r="A97" t="str">
        <v>AutoTable</v>
      </c>
      <c r="D97" t="str">
        <v>91675-42</v>
      </c>
      <c r="E97" t="str">
        <v>0005/BTE</v>
      </c>
      <c r="F97">
        <v>44561</v>
      </c>
      <c r="G97" t="str">
        <v>PRO</v>
      </c>
      <c r="H97" t="str">
        <v>Groupe tarifs client</v>
      </c>
      <c r="I97" t="b">
        <v>0</v>
      </c>
      <c r="J97">
        <v>23.71</v>
      </c>
    </row>
    <row r="98">
      <c r="A98" t="str">
        <v>AutoTable</v>
      </c>
      <c r="D98" t="str">
        <v>91675-62</v>
      </c>
      <c r="E98" t="str">
        <v>0005/BTE</v>
      </c>
      <c r="F98">
        <v>44561</v>
      </c>
      <c r="G98" t="str">
        <v>PRO</v>
      </c>
      <c r="H98" t="str">
        <v>Groupe tarifs client</v>
      </c>
      <c r="I98" t="b">
        <v>0</v>
      </c>
      <c r="J98">
        <v>23.71</v>
      </c>
    </row>
    <row r="99">
      <c r="A99" t="str">
        <v>AutoTable</v>
      </c>
      <c r="D99" t="str">
        <v>91775-02</v>
      </c>
      <c r="E99" t="str">
        <v>0005/BTE</v>
      </c>
      <c r="F99">
        <v>44561</v>
      </c>
      <c r="G99" t="str">
        <v>PRO</v>
      </c>
      <c r="H99" t="str">
        <v>Groupe tarifs client</v>
      </c>
      <c r="I99" t="b">
        <v>0</v>
      </c>
      <c r="J99">
        <v>23.71</v>
      </c>
    </row>
    <row r="100">
      <c r="A100" t="str">
        <v>AutoTable</v>
      </c>
      <c r="D100" t="str">
        <v>91975-22</v>
      </c>
      <c r="E100" t="str">
        <v>0005/BTE</v>
      </c>
      <c r="F100">
        <v>44561</v>
      </c>
      <c r="G100" t="str">
        <v>PRO</v>
      </c>
      <c r="H100" t="str">
        <v>Groupe tarifs client</v>
      </c>
      <c r="I100" t="b">
        <v>0</v>
      </c>
      <c r="J100">
        <v>26.82</v>
      </c>
    </row>
    <row r="101">
      <c r="A101" t="str">
        <v>AutoTable</v>
      </c>
      <c r="D101" t="str">
        <v>92075-02</v>
      </c>
      <c r="E101" t="str">
        <v>0005/BTE</v>
      </c>
      <c r="F101">
        <v>44561</v>
      </c>
      <c r="G101" t="str">
        <v>PRO</v>
      </c>
      <c r="H101" t="str">
        <v>Groupe tarifs client</v>
      </c>
      <c r="I101" t="b">
        <v>0</v>
      </c>
      <c r="J101">
        <v>30.07</v>
      </c>
    </row>
    <row r="102">
      <c r="A102" t="str">
        <v>AutoTable</v>
      </c>
      <c r="D102" t="str">
        <v>92075-19</v>
      </c>
      <c r="E102" t="str">
        <v>0005/BTE</v>
      </c>
      <c r="F102">
        <v>44561</v>
      </c>
      <c r="G102" t="str">
        <v>PRO</v>
      </c>
      <c r="H102" t="str">
        <v>Groupe tarifs client</v>
      </c>
      <c r="I102" t="b">
        <v>0</v>
      </c>
      <c r="J102">
        <v>30.07</v>
      </c>
    </row>
    <row r="103">
      <c r="A103" t="str">
        <v>AutoTable</v>
      </c>
      <c r="D103" t="str">
        <v>92075-59</v>
      </c>
      <c r="E103" t="str">
        <v>0005/BTE</v>
      </c>
      <c r="F103">
        <v>44561</v>
      </c>
      <c r="G103" t="str">
        <v>PRO</v>
      </c>
      <c r="H103" t="str">
        <v>Groupe tarifs client</v>
      </c>
      <c r="I103" t="b">
        <v>0</v>
      </c>
      <c r="J103">
        <v>30.07</v>
      </c>
    </row>
    <row r="104">
      <c r="A104" t="str">
        <v>AutoTable</v>
      </c>
      <c r="D104" t="str">
        <v>92175-06</v>
      </c>
      <c r="E104" t="str">
        <v>0005/BTE</v>
      </c>
      <c r="F104">
        <v>44561</v>
      </c>
      <c r="G104" t="str">
        <v>PRO</v>
      </c>
      <c r="H104" t="str">
        <v>Groupe tarifs client</v>
      </c>
      <c r="I104" t="b">
        <v>0</v>
      </c>
      <c r="J104">
        <v>26.82</v>
      </c>
    </row>
    <row r="105">
      <c r="A105" t="str">
        <v>AutoTable</v>
      </c>
      <c r="D105" t="str">
        <v>93375-86</v>
      </c>
      <c r="E105" t="str">
        <v>0005/BTE</v>
      </c>
      <c r="F105">
        <v>44561</v>
      </c>
      <c r="G105" t="str">
        <v>PRO</v>
      </c>
      <c r="H105" t="str">
        <v>Groupe tarifs client</v>
      </c>
      <c r="I105" t="b">
        <v>0</v>
      </c>
      <c r="J105">
        <v>12.1</v>
      </c>
    </row>
    <row r="106">
      <c r="A106" t="str">
        <v>AutoTable</v>
      </c>
      <c r="D106" t="str">
        <v>93675-09</v>
      </c>
      <c r="E106" t="str">
        <v>0005/BTE</v>
      </c>
      <c r="F106">
        <v>44561</v>
      </c>
      <c r="G106" t="str">
        <v>PRO</v>
      </c>
      <c r="H106" t="str">
        <v>Groupe tarifs client</v>
      </c>
      <c r="I106" t="b">
        <v>0</v>
      </c>
      <c r="J106">
        <v>30.07</v>
      </c>
    </row>
    <row r="107">
      <c r="A107" t="str">
        <v>AutoTable</v>
      </c>
      <c r="D107" t="str">
        <v>94075-20</v>
      </c>
      <c r="E107" t="str">
        <v>0005/BTE</v>
      </c>
      <c r="F107">
        <v>44561</v>
      </c>
      <c r="G107" t="str">
        <v>PRO</v>
      </c>
      <c r="H107" t="str">
        <v>Groupe tarifs client</v>
      </c>
      <c r="I107" t="b">
        <v>0</v>
      </c>
      <c r="J107">
        <v>33.54</v>
      </c>
    </row>
    <row r="108">
      <c r="A108" t="str">
        <v>AutoTable</v>
      </c>
      <c r="D108" t="str">
        <v>95075-02</v>
      </c>
      <c r="E108" t="str">
        <v>0005/BTE</v>
      </c>
      <c r="F108">
        <v>44561</v>
      </c>
      <c r="G108" t="str">
        <v>PRO</v>
      </c>
      <c r="H108" t="str">
        <v>Groupe tarifs client</v>
      </c>
      <c r="I108" t="b">
        <v>0</v>
      </c>
      <c r="J108">
        <v>23.71</v>
      </c>
    </row>
    <row r="109">
      <c r="A109" t="str">
        <v>AutoTable</v>
      </c>
      <c r="D109" t="str">
        <v>95075-06</v>
      </c>
      <c r="E109" t="str">
        <v>0005/BTE</v>
      </c>
      <c r="F109">
        <v>44561</v>
      </c>
      <c r="G109" t="str">
        <v>PRO</v>
      </c>
      <c r="H109" t="str">
        <v>Groupe tarifs client</v>
      </c>
      <c r="I109" t="b">
        <v>0</v>
      </c>
      <c r="J109">
        <v>23.71</v>
      </c>
    </row>
    <row r="110">
      <c r="A110" t="str">
        <v>AutoTable</v>
      </c>
      <c r="D110" t="str">
        <v>95075-09</v>
      </c>
      <c r="E110" t="str">
        <v>0005/BTE</v>
      </c>
      <c r="F110">
        <v>44561</v>
      </c>
      <c r="G110" t="str">
        <v>PRO</v>
      </c>
      <c r="H110" t="str">
        <v>Groupe tarifs client</v>
      </c>
      <c r="I110" t="b">
        <v>0</v>
      </c>
      <c r="J110">
        <v>23.71</v>
      </c>
    </row>
    <row r="111">
      <c r="A111" t="str">
        <v>AutoTable</v>
      </c>
      <c r="D111" t="str">
        <v>95275-52</v>
      </c>
      <c r="E111" t="str">
        <v>0005/BTE</v>
      </c>
      <c r="F111">
        <v>44561</v>
      </c>
      <c r="G111" t="str">
        <v>PRO</v>
      </c>
      <c r="H111" t="str">
        <v>Groupe tarifs client</v>
      </c>
      <c r="I111" t="b">
        <v>0</v>
      </c>
      <c r="J111">
        <v>23.71</v>
      </c>
    </row>
    <row r="112">
      <c r="A112" t="str">
        <v>AutoTable</v>
      </c>
      <c r="D112" t="str">
        <v>96075-02</v>
      </c>
      <c r="E112" t="str">
        <v>0005/BTE</v>
      </c>
      <c r="F112">
        <v>44561</v>
      </c>
      <c r="G112" t="str">
        <v>PRO</v>
      </c>
      <c r="H112" t="str">
        <v>Groupe tarifs client</v>
      </c>
      <c r="I112" t="b">
        <v>0</v>
      </c>
      <c r="J112">
        <v>26.82</v>
      </c>
    </row>
    <row r="113">
      <c r="A113" t="str">
        <v>AutoTable</v>
      </c>
      <c r="D113" t="str">
        <v>96075-05</v>
      </c>
      <c r="E113" t="str">
        <v>0005/BTE</v>
      </c>
      <c r="F113">
        <v>44561</v>
      </c>
      <c r="G113" t="str">
        <v>PRO</v>
      </c>
      <c r="H113" t="str">
        <v>Groupe tarifs client</v>
      </c>
      <c r="I113" t="b">
        <v>0</v>
      </c>
      <c r="J113">
        <v>26.82</v>
      </c>
    </row>
    <row r="114">
      <c r="A114" t="str">
        <v>AutoTable</v>
      </c>
      <c r="D114" t="str">
        <v>96075-08</v>
      </c>
      <c r="E114" t="str">
        <v>0005/BTE</v>
      </c>
      <c r="F114">
        <v>44561</v>
      </c>
      <c r="G114" t="str">
        <v>PRO</v>
      </c>
      <c r="H114" t="str">
        <v>Groupe tarifs client</v>
      </c>
      <c r="I114" t="b">
        <v>0</v>
      </c>
      <c r="J114">
        <v>26.82</v>
      </c>
    </row>
    <row r="115">
      <c r="A115" t="str">
        <v>AutoTable</v>
      </c>
      <c r="D115" t="str">
        <v>96075-09</v>
      </c>
      <c r="E115" t="str">
        <v>0005/BTE</v>
      </c>
      <c r="F115">
        <v>44561</v>
      </c>
      <c r="G115" t="str">
        <v>PRO</v>
      </c>
      <c r="H115" t="str">
        <v>Groupe tarifs client</v>
      </c>
      <c r="I115" t="b">
        <v>0</v>
      </c>
      <c r="J115">
        <v>26.82</v>
      </c>
    </row>
    <row r="116">
      <c r="A116" t="str">
        <v>AutoTable</v>
      </c>
      <c r="D116" t="str">
        <v>96075-86</v>
      </c>
      <c r="E116" t="str">
        <v>0005/BTE</v>
      </c>
      <c r="F116">
        <v>44561</v>
      </c>
      <c r="G116" t="str">
        <v>PRO</v>
      </c>
      <c r="H116" t="str">
        <v>Groupe tarifs client</v>
      </c>
      <c r="I116" t="b">
        <v>0</v>
      </c>
      <c r="J116">
        <v>23.71</v>
      </c>
    </row>
    <row r="117">
      <c r="A117" t="str">
        <v>AutoTable</v>
      </c>
      <c r="D117" t="str">
        <v>97175-64</v>
      </c>
      <c r="E117" t="str">
        <v>0005/BTE</v>
      </c>
      <c r="F117">
        <v>44561</v>
      </c>
      <c r="G117" t="str">
        <v>PRO</v>
      </c>
      <c r="H117" t="str">
        <v>Groupe tarifs client</v>
      </c>
      <c r="I117" t="b">
        <v>0</v>
      </c>
      <c r="J117">
        <v>30.07</v>
      </c>
    </row>
    <row r="118">
      <c r="A118" t="str">
        <v>AutoTable</v>
      </c>
      <c r="D118" t="str">
        <v>97175-68</v>
      </c>
      <c r="E118" t="str">
        <v>0005/BTE</v>
      </c>
      <c r="F118">
        <v>44561</v>
      </c>
      <c r="G118" t="str">
        <v>PRO</v>
      </c>
      <c r="H118" t="str">
        <v>Groupe tarifs client</v>
      </c>
      <c r="I118" t="b">
        <v>0</v>
      </c>
      <c r="J118">
        <v>30.07</v>
      </c>
    </row>
    <row r="119">
      <c r="A119" t="str">
        <v>AutoTable</v>
      </c>
      <c r="D119" t="str">
        <v>97175-70</v>
      </c>
      <c r="E119" t="str">
        <v>0005/BTE</v>
      </c>
      <c r="F119">
        <v>44561</v>
      </c>
      <c r="G119" t="str">
        <v>PRO</v>
      </c>
      <c r="H119" t="str">
        <v>Groupe tarifs client</v>
      </c>
      <c r="I119" t="b">
        <v>0</v>
      </c>
      <c r="J119">
        <v>30.07</v>
      </c>
    </row>
    <row r="120">
      <c r="A120" t="str">
        <v>AutoTable</v>
      </c>
      <c r="D120" t="str">
        <v>97175-75</v>
      </c>
      <c r="E120" t="str">
        <v>0005/BTE</v>
      </c>
      <c r="F120">
        <v>44561</v>
      </c>
      <c r="G120" t="str">
        <v>PRO</v>
      </c>
      <c r="H120" t="str">
        <v>Groupe tarifs client</v>
      </c>
      <c r="I120" t="b">
        <v>0</v>
      </c>
      <c r="J120">
        <v>30.07</v>
      </c>
    </row>
    <row r="121">
      <c r="A121" t="str">
        <v>AutoTable</v>
      </c>
      <c r="D121" t="str">
        <v>97175-76</v>
      </c>
      <c r="E121" t="str">
        <v>0005/BTE</v>
      </c>
      <c r="F121">
        <v>44561</v>
      </c>
      <c r="G121" t="str">
        <v>PRO</v>
      </c>
      <c r="H121" t="str">
        <v>Groupe tarifs client</v>
      </c>
      <c r="I121" t="b">
        <v>0</v>
      </c>
      <c r="J121">
        <v>30.07</v>
      </c>
    </row>
    <row r="122">
      <c r="A122" t="str">
        <v>AutoTable</v>
      </c>
      <c r="D122" t="str">
        <v>98275-06</v>
      </c>
      <c r="E122" t="str">
        <v>0005/BTE</v>
      </c>
      <c r="F122">
        <v>44561</v>
      </c>
      <c r="G122" t="str">
        <v>PRO</v>
      </c>
      <c r="H122" t="str">
        <v>Groupe tarifs client</v>
      </c>
      <c r="I122" t="b">
        <v>0</v>
      </c>
      <c r="J122">
        <v>31.23</v>
      </c>
    </row>
    <row r="123">
      <c r="A123" t="str">
        <v>AutoTable</v>
      </c>
      <c r="D123" t="str">
        <v>98275-09</v>
      </c>
      <c r="E123" t="str">
        <v>0005/BTE</v>
      </c>
      <c r="F123">
        <v>44561</v>
      </c>
      <c r="G123" t="str">
        <v>PRO</v>
      </c>
      <c r="H123" t="str">
        <v>Groupe tarifs client</v>
      </c>
      <c r="I123" t="b">
        <v>0</v>
      </c>
      <c r="J123">
        <v>31.23</v>
      </c>
    </row>
    <row r="124">
      <c r="A124" t="str">
        <v>AutoTable</v>
      </c>
      <c r="D124" t="str">
        <v>98275-46</v>
      </c>
      <c r="E124" t="str">
        <v>0005/BTE</v>
      </c>
      <c r="F124">
        <v>44561</v>
      </c>
      <c r="G124" t="str">
        <v>PRO</v>
      </c>
      <c r="H124" t="str">
        <v>Groupe tarifs client</v>
      </c>
      <c r="I124" t="b">
        <v>0</v>
      </c>
      <c r="J124">
        <v>31.23</v>
      </c>
    </row>
    <row r="125">
      <c r="A125" t="str">
        <v>AutoTable</v>
      </c>
      <c r="D125" t="str">
        <v>98275-86</v>
      </c>
      <c r="E125" t="str">
        <v>0005/BTE</v>
      </c>
      <c r="F125">
        <v>44561</v>
      </c>
      <c r="G125" t="str">
        <v>PRO</v>
      </c>
      <c r="H125" t="str">
        <v>Groupe tarifs client</v>
      </c>
      <c r="I125" t="b">
        <v>0</v>
      </c>
      <c r="J125">
        <v>31.23</v>
      </c>
    </row>
    <row r="126">
      <c r="A126" t="str">
        <v>AutoTable</v>
      </c>
      <c r="D126" t="str">
        <v>99275-04</v>
      </c>
      <c r="E126" t="str">
        <v>0005/BTE</v>
      </c>
      <c r="F126">
        <v>44561</v>
      </c>
      <c r="G126" t="str">
        <v>PRO</v>
      </c>
      <c r="H126" t="str">
        <v>Groupe tarifs client</v>
      </c>
      <c r="I126" t="b">
        <v>0</v>
      </c>
      <c r="J126">
        <v>31.23</v>
      </c>
    </row>
    <row r="127">
      <c r="A127" t="str">
        <v>AutoTable</v>
      </c>
      <c r="D127" t="str">
        <v>99275-05</v>
      </c>
      <c r="E127" t="str">
        <v>0005/BTE</v>
      </c>
      <c r="F127">
        <v>44561</v>
      </c>
      <c r="G127" t="str">
        <v>PRO</v>
      </c>
      <c r="H127" t="str">
        <v>Groupe tarifs client</v>
      </c>
      <c r="I127" t="b">
        <v>0</v>
      </c>
      <c r="J127">
        <v>31.23</v>
      </c>
    </row>
    <row r="128">
      <c r="A128" t="str">
        <v>AutoTable</v>
      </c>
      <c r="D128" t="str">
        <v>99275-08</v>
      </c>
      <c r="E128" t="str">
        <v>0005/BTE</v>
      </c>
      <c r="F128">
        <v>44561</v>
      </c>
      <c r="G128" t="str">
        <v>PRO</v>
      </c>
      <c r="H128" t="str">
        <v>Groupe tarifs client</v>
      </c>
      <c r="I128" t="b">
        <v>0</v>
      </c>
      <c r="J128">
        <v>31.23</v>
      </c>
    </row>
    <row r="129">
      <c r="A129" t="str">
        <v>AutoTable</v>
      </c>
      <c r="D129" t="str">
        <v>99650-02</v>
      </c>
      <c r="E129" t="str">
        <v>0012/BTE</v>
      </c>
      <c r="F129">
        <v>44561</v>
      </c>
      <c r="G129" t="str">
        <v>PRO</v>
      </c>
      <c r="H129" t="str">
        <v>Groupe tarifs client</v>
      </c>
      <c r="I129" t="b">
        <v>0</v>
      </c>
      <c r="J129">
        <v>31.23</v>
      </c>
    </row>
    <row r="130">
      <c r="A130" t="str">
        <v>AutoTable</v>
      </c>
      <c r="D130" t="str">
        <v>99650-37</v>
      </c>
      <c r="E130" t="str">
        <v>0012/BTE</v>
      </c>
      <c r="F130">
        <v>44561</v>
      </c>
      <c r="G130" t="str">
        <v>PRO</v>
      </c>
      <c r="H130" t="str">
        <v>Groupe tarifs client</v>
      </c>
      <c r="I130" t="b">
        <v>0</v>
      </c>
      <c r="J130">
        <v>31.23</v>
      </c>
    </row>
    <row r="131">
      <c r="A131" t="str">
        <v>AutoTable</v>
      </c>
      <c r="D131" t="str">
        <v>99675-07</v>
      </c>
      <c r="E131" t="str">
        <v>0005/BTE</v>
      </c>
      <c r="F131">
        <v>44561</v>
      </c>
      <c r="G131" t="str">
        <v>PRO</v>
      </c>
      <c r="H131" t="str">
        <v>Groupe tarifs client</v>
      </c>
      <c r="I131" t="b">
        <v>0</v>
      </c>
      <c r="J131">
        <v>30.07</v>
      </c>
    </row>
    <row r="132">
      <c r="A132" t="str">
        <v>AutoTable</v>
      </c>
      <c r="D132" t="str">
        <v>99675-07F</v>
      </c>
      <c r="E132" t="str">
        <v>0005/BTE</v>
      </c>
      <c r="F132">
        <v>44561</v>
      </c>
      <c r="G132" t="str">
        <v>PRO</v>
      </c>
      <c r="H132" t="str">
        <v>Groupe tarifs client</v>
      </c>
      <c r="I132" t="b">
        <v>0</v>
      </c>
      <c r="J132">
        <v>22.37</v>
      </c>
    </row>
    <row r="133">
      <c r="A133" t="str">
        <v>AutoTable</v>
      </c>
      <c r="D133" t="str">
        <v>99675-35</v>
      </c>
      <c r="E133" t="str">
        <v>0005/BTE</v>
      </c>
      <c r="F133">
        <v>44561</v>
      </c>
      <c r="G133" t="str">
        <v>PRO</v>
      </c>
      <c r="H133" t="str">
        <v>Groupe tarifs client</v>
      </c>
      <c r="I133" t="b">
        <v>0</v>
      </c>
      <c r="J133">
        <v>23.71</v>
      </c>
    </row>
    <row r="134">
      <c r="A134" t="str">
        <v>AutoTable</v>
      </c>
      <c r="D134" t="str">
        <v>99675-37</v>
      </c>
      <c r="E134" t="str">
        <v>0005/BTE</v>
      </c>
      <c r="F134">
        <v>44561</v>
      </c>
      <c r="G134" t="str">
        <v>PRO</v>
      </c>
      <c r="H134" t="str">
        <v>Groupe tarifs client</v>
      </c>
      <c r="I134" t="b">
        <v>0</v>
      </c>
      <c r="J134">
        <v>23.71</v>
      </c>
    </row>
    <row r="135">
      <c r="A135" t="str">
        <v>AutoTable</v>
      </c>
      <c r="D135" t="str">
        <v>99675-39</v>
      </c>
      <c r="E135" t="str">
        <v>0005/BTE</v>
      </c>
      <c r="F135">
        <v>44561</v>
      </c>
      <c r="G135" t="str">
        <v>PRO</v>
      </c>
      <c r="H135" t="str">
        <v>Groupe tarifs client</v>
      </c>
      <c r="I135" t="b">
        <v>0</v>
      </c>
      <c r="J135">
        <v>23.71</v>
      </c>
    </row>
    <row r="136">
      <c r="A136" t="str">
        <v>AutoTable</v>
      </c>
      <c r="D136" t="str">
        <v>99675-54</v>
      </c>
      <c r="E136" t="str">
        <v>0005/BTE</v>
      </c>
      <c r="F136">
        <v>44561</v>
      </c>
      <c r="G136" t="str">
        <v>PRO</v>
      </c>
      <c r="H136" t="str">
        <v>Groupe tarifs client</v>
      </c>
      <c r="I136" t="b">
        <v>0</v>
      </c>
      <c r="J136">
        <v>23.71</v>
      </c>
    </row>
    <row r="137">
      <c r="A137" t="str">
        <v>AutoTable</v>
      </c>
      <c r="D137" t="str">
        <v>99775-56</v>
      </c>
      <c r="E137" t="str">
        <v>0005/BTE</v>
      </c>
      <c r="F137">
        <v>44561</v>
      </c>
      <c r="G137" t="str">
        <v>PRO</v>
      </c>
      <c r="H137" t="str">
        <v>Groupe tarifs client</v>
      </c>
      <c r="I137" t="b">
        <v>0</v>
      </c>
      <c r="J137">
        <v>31.22</v>
      </c>
    </row>
    <row r="138">
      <c r="A138" t="str">
        <v>AutoTable</v>
      </c>
      <c r="D138" t="str">
        <v>99975-16</v>
      </c>
      <c r="E138" t="str">
        <v>0005/BTE</v>
      </c>
      <c r="F138">
        <v>44561</v>
      </c>
      <c r="G138" t="str">
        <v>PRO</v>
      </c>
      <c r="H138" t="str">
        <v>Groupe tarifs client</v>
      </c>
      <c r="I138" t="b">
        <v>0</v>
      </c>
      <c r="J138">
        <v>12.1</v>
      </c>
    </row>
    <row r="139">
      <c r="A139" t="str">
        <v>AutoTable</v>
      </c>
      <c r="D139" t="str">
        <v>P152361</v>
      </c>
      <c r="E139" t="str">
        <v>0006/BTE</v>
      </c>
      <c r="F139">
        <v>44561</v>
      </c>
      <c r="G139" t="str">
        <v>PRO</v>
      </c>
      <c r="H139" t="str">
        <v>Groupe tarifs client</v>
      </c>
      <c r="I139" t="b">
        <v>0</v>
      </c>
      <c r="J139">
        <v>34.5</v>
      </c>
    </row>
    <row r="140">
      <c r="A140" t="str">
        <v>AutoTable</v>
      </c>
      <c r="D140" t="str">
        <v>P152362</v>
      </c>
      <c r="E140" t="str">
        <v>0006/BTE</v>
      </c>
      <c r="F140">
        <v>44561</v>
      </c>
      <c r="G140" t="str">
        <v>PRO</v>
      </c>
      <c r="H140" t="str">
        <v>Groupe tarifs client</v>
      </c>
      <c r="I140" t="b">
        <v>0</v>
      </c>
      <c r="J140">
        <v>34.5</v>
      </c>
    </row>
    <row r="141">
      <c r="A141" t="str">
        <v>AutoTable</v>
      </c>
      <c r="D141" t="str">
        <v>P152363</v>
      </c>
      <c r="E141" t="str">
        <v>0006/BTE</v>
      </c>
      <c r="F141">
        <v>44561</v>
      </c>
      <c r="G141" t="str">
        <v>PRO</v>
      </c>
      <c r="H141" t="str">
        <v>Groupe tarifs client</v>
      </c>
      <c r="I141" t="b">
        <v>0</v>
      </c>
      <c r="J141">
        <v>34.5</v>
      </c>
    </row>
    <row r="142">
      <c r="A142" t="str">
        <v>AutoTable</v>
      </c>
      <c r="D142" t="str">
        <v>Total</v>
      </c>
      <c r="J142">
        <f>SUBTOTAL(109,Prix_vente_1[Prix unitaire])</f>
        <v>3862.000000000006</v>
      </c>
    </row>
  </sheetData>
  <pageMargins left="0.7" right="0.7" top="0.75" bottom="0.75" header="0.3" footer="0.3"/>
  <ignoredErrors>
    <ignoredError numberStoredAsText="1" sqref="A1:Q142"/>
  </ignoredErrors>
</worksheet>
</file>

<file path=xl/worksheets/sheet12.xml><?xml version="1.0" encoding="utf-8"?>
<worksheet xmlns="http://schemas.openxmlformats.org/spreadsheetml/2006/main" xmlns:r="http://schemas.openxmlformats.org/officeDocument/2006/relationships">
  <dimension ref="A1:Q1132"/>
  <sheetViews>
    <sheetView workbookViewId="0" rightToLeft="0"/>
  </sheetViews>
  <sheetData>
    <row r="1">
      <c r="A1" t="str">
        <v>Auto+hide+hidesheet+lock+Formulas=Feuil10,Feuil11</v>
      </c>
      <c r="D1" t="str">
        <v>Ajuster</v>
      </c>
      <c r="E1" t="str">
        <v>AutoTable+Ajuster</v>
      </c>
      <c r="F1" t="str">
        <v>AutoTable+Ajuster</v>
      </c>
      <c r="G1" t="str">
        <v>AutoTable+Ajuster</v>
      </c>
      <c r="H1" t="str">
        <v>AutoTable+Ajuster</v>
      </c>
      <c r="I1" t="str">
        <v>AutoTable+Ajuster</v>
      </c>
      <c r="J1" t="str">
        <v>AutoTable+Ajuster</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PCS</v>
      </c>
    </row>
    <row r="8">
      <c r="A8" t="str">
        <v>Cacher</v>
      </c>
      <c r="C8" t="str">
        <v>Date fin</v>
      </c>
      <c r="D8" t="str">
        <v>01/01/2021..31/12/2021</v>
      </c>
    </row>
    <row r="10">
      <c r="A10" t="str">
        <v>Cacher</v>
      </c>
      <c r="D10" t="str">
        <v>En-têtes:</v>
      </c>
      <c r="K10" t="str">
        <v>N° article</v>
      </c>
      <c r="L10" t="str">
        <v>Code unité</v>
      </c>
      <c r="M10" t="str">
        <v>Date fin</v>
      </c>
      <c r="N10" t="str">
        <v>Code vente</v>
      </c>
      <c r="O10" t="str">
        <v>Type vente</v>
      </c>
      <c r="P10" t="str">
        <v>Prix TTC</v>
      </c>
      <c r="Q10" t="str">
        <v>Prix unitaire</v>
      </c>
    </row>
    <row r="11">
      <c r="A11" t="str">
        <v>Cacher</v>
      </c>
      <c r="D11" t="str">
        <v>Champs:</v>
      </c>
      <c r="K11" t="str">
        <v>N° article</v>
      </c>
      <c r="L11" t="str">
        <v>Code unité</v>
      </c>
      <c r="M11" t="str">
        <v>Date fin</v>
      </c>
      <c r="N11" t="str">
        <v>Code vente</v>
      </c>
      <c r="O11" t="str">
        <v>Type vente</v>
      </c>
      <c r="P11" t="str">
        <v>Prix TTC</v>
      </c>
      <c r="Q11" t="str">
        <v>Prix unitaire</v>
      </c>
    </row>
    <row r="12">
      <c r="D12" t="str">
        <v>N° article</v>
      </c>
      <c r="E12" t="str">
        <v>Code unité</v>
      </c>
      <c r="F12" t="str">
        <v>Date fin</v>
      </c>
      <c r="G12" t="str">
        <v>Code vente</v>
      </c>
      <c r="H12" t="str">
        <v>Type vente</v>
      </c>
      <c r="I12" t="str">
        <v>Prix TTC</v>
      </c>
      <c r="J12" t="str">
        <v>Prix unitaire</v>
      </c>
    </row>
    <row r="13">
      <c r="A13" t="str">
        <v>AutoTable</v>
      </c>
      <c r="D13" t="str">
        <v>00120</v>
      </c>
      <c r="E13" t="str">
        <v>PCS</v>
      </c>
      <c r="F13">
        <v>44561</v>
      </c>
      <c r="G13" t="str">
        <v>PRO</v>
      </c>
      <c r="H13" t="str">
        <v>Groupe tarifs client</v>
      </c>
      <c r="I13" t="b">
        <v>0</v>
      </c>
      <c r="J13">
        <v>49.9</v>
      </c>
    </row>
    <row r="14">
      <c r="A14" t="str">
        <v>AutoTable</v>
      </c>
      <c r="D14" t="str">
        <v>00730-90</v>
      </c>
      <c r="E14" t="str">
        <v>PCS</v>
      </c>
      <c r="F14">
        <v>44561</v>
      </c>
      <c r="G14" t="str">
        <v>PRO</v>
      </c>
      <c r="H14" t="str">
        <v>Groupe tarifs client</v>
      </c>
      <c r="I14" t="b">
        <v>0</v>
      </c>
      <c r="J14">
        <v>10.21</v>
      </c>
    </row>
    <row r="15">
      <c r="A15" t="str">
        <v>AutoTable</v>
      </c>
      <c r="D15" t="str">
        <v>00730-90S</v>
      </c>
      <c r="E15" t="str">
        <v>PCS</v>
      </c>
      <c r="F15">
        <v>44561</v>
      </c>
      <c r="G15" t="str">
        <v>PRO</v>
      </c>
      <c r="H15" t="str">
        <v>Groupe tarifs client</v>
      </c>
      <c r="I15" t="b">
        <v>0</v>
      </c>
      <c r="J15">
        <v>10.21</v>
      </c>
    </row>
    <row r="16">
      <c r="A16" t="str">
        <v>AutoTable</v>
      </c>
      <c r="D16" t="str">
        <v>00931-ORS</v>
      </c>
      <c r="E16" t="str">
        <v>PCS</v>
      </c>
      <c r="F16">
        <v>44561</v>
      </c>
      <c r="G16" t="str">
        <v>PRO</v>
      </c>
      <c r="H16" t="str">
        <v>Groupe tarifs client</v>
      </c>
      <c r="I16" t="b">
        <v>0</v>
      </c>
      <c r="J16">
        <v>14.14</v>
      </c>
    </row>
    <row r="17">
      <c r="A17" t="str">
        <v>AutoTable</v>
      </c>
      <c r="D17" t="str">
        <v>00932-CBB</v>
      </c>
      <c r="E17" t="str">
        <v>PCS</v>
      </c>
      <c r="F17">
        <v>44561</v>
      </c>
      <c r="G17" t="str">
        <v>PRO</v>
      </c>
      <c r="H17" t="str">
        <v>Groupe tarifs client</v>
      </c>
      <c r="I17" t="b">
        <v>0</v>
      </c>
      <c r="J17">
        <v>14.14</v>
      </c>
    </row>
    <row r="18">
      <c r="A18" t="str">
        <v>AutoTable</v>
      </c>
      <c r="D18" t="str">
        <v>00932-CBR</v>
      </c>
      <c r="E18" t="str">
        <v>PCS</v>
      </c>
      <c r="F18">
        <v>44561</v>
      </c>
      <c r="G18" t="str">
        <v>PRO</v>
      </c>
      <c r="H18" t="str">
        <v>Groupe tarifs client</v>
      </c>
      <c r="I18" t="b">
        <v>0</v>
      </c>
      <c r="J18">
        <v>14.14</v>
      </c>
    </row>
    <row r="19">
      <c r="A19" t="str">
        <v>AutoTable</v>
      </c>
      <c r="D19" t="str">
        <v>00932-ORRO</v>
      </c>
      <c r="E19" t="str">
        <v>PCS</v>
      </c>
      <c r="F19">
        <v>44561</v>
      </c>
      <c r="G19" t="str">
        <v>PRO</v>
      </c>
      <c r="H19" t="str">
        <v>Groupe tarifs client</v>
      </c>
      <c r="I19" t="b">
        <v>0</v>
      </c>
      <c r="J19">
        <v>14.14</v>
      </c>
    </row>
    <row r="20">
      <c r="A20" t="str">
        <v>AutoTable</v>
      </c>
      <c r="D20" t="str">
        <v>00933-BBR</v>
      </c>
      <c r="E20" t="str">
        <v>PCS</v>
      </c>
      <c r="F20">
        <v>44561</v>
      </c>
      <c r="G20" t="str">
        <v>PRO</v>
      </c>
      <c r="H20" t="str">
        <v>Groupe tarifs client</v>
      </c>
      <c r="I20" t="b">
        <v>0</v>
      </c>
      <c r="J20">
        <v>17.85</v>
      </c>
    </row>
    <row r="21">
      <c r="A21" t="str">
        <v>AutoTable</v>
      </c>
      <c r="D21" t="str">
        <v>00933-LPA</v>
      </c>
      <c r="E21" t="str">
        <v>PCS</v>
      </c>
      <c r="F21">
        <v>44561</v>
      </c>
      <c r="G21" t="str">
        <v>PRO</v>
      </c>
      <c r="H21" t="str">
        <v>Groupe tarifs client</v>
      </c>
      <c r="I21" t="b">
        <v>0</v>
      </c>
      <c r="J21">
        <v>17.85</v>
      </c>
    </row>
    <row r="22">
      <c r="A22" t="str">
        <v>AutoTable</v>
      </c>
      <c r="D22" t="str">
        <v>01012-02CE</v>
      </c>
      <c r="E22" t="str">
        <v>PCS</v>
      </c>
      <c r="F22">
        <v>44561</v>
      </c>
      <c r="G22" t="str">
        <v>PRO</v>
      </c>
      <c r="H22" t="str">
        <v>Groupe tarifs client</v>
      </c>
      <c r="I22" t="b">
        <v>0</v>
      </c>
      <c r="J22">
        <v>28.66</v>
      </c>
    </row>
    <row r="23">
      <c r="A23" t="str">
        <v>AutoTable</v>
      </c>
      <c r="D23" t="str">
        <v>01012-06CE</v>
      </c>
      <c r="E23" t="str">
        <v>PCS</v>
      </c>
      <c r="F23">
        <v>44561</v>
      </c>
      <c r="G23" t="str">
        <v>PRO</v>
      </c>
      <c r="H23" t="str">
        <v>Groupe tarifs client</v>
      </c>
      <c r="I23" t="b">
        <v>0</v>
      </c>
      <c r="J23">
        <v>28.66</v>
      </c>
    </row>
    <row r="24">
      <c r="A24" t="str">
        <v>AutoTable</v>
      </c>
      <c r="D24" t="str">
        <v>01012-13CE</v>
      </c>
      <c r="E24" t="str">
        <v>PCS</v>
      </c>
      <c r="F24">
        <v>44561</v>
      </c>
      <c r="G24" t="str">
        <v>PRO</v>
      </c>
      <c r="H24" t="str">
        <v>Groupe tarifs client</v>
      </c>
      <c r="I24" t="b">
        <v>0</v>
      </c>
      <c r="J24">
        <v>28.66</v>
      </c>
    </row>
    <row r="25">
      <c r="A25" t="str">
        <v>AutoTable</v>
      </c>
      <c r="D25" t="str">
        <v>01012-25CE</v>
      </c>
      <c r="E25" t="str">
        <v>PCS</v>
      </c>
      <c r="F25">
        <v>44561</v>
      </c>
      <c r="G25" t="str">
        <v>PRO</v>
      </c>
      <c r="H25" t="str">
        <v>Groupe tarifs client</v>
      </c>
      <c r="I25" t="b">
        <v>0</v>
      </c>
      <c r="J25">
        <v>28.66</v>
      </c>
    </row>
    <row r="26">
      <c r="A26" t="str">
        <v>AutoTable</v>
      </c>
      <c r="D26" t="str">
        <v>01021-52</v>
      </c>
      <c r="E26" t="str">
        <v>PCS</v>
      </c>
      <c r="F26">
        <v>44561</v>
      </c>
      <c r="G26" t="str">
        <v>PRO</v>
      </c>
      <c r="H26" t="str">
        <v>Groupe tarifs client</v>
      </c>
      <c r="I26" t="b">
        <v>0</v>
      </c>
      <c r="J26">
        <v>5.13</v>
      </c>
    </row>
    <row r="27">
      <c r="A27" t="str">
        <v>AutoTable</v>
      </c>
      <c r="D27" t="str">
        <v>01021-87</v>
      </c>
      <c r="E27" t="str">
        <v>PCS</v>
      </c>
      <c r="F27">
        <v>44561</v>
      </c>
      <c r="G27" t="str">
        <v>PRO</v>
      </c>
      <c r="H27" t="str">
        <v>Groupe tarifs client</v>
      </c>
      <c r="I27" t="b">
        <v>0</v>
      </c>
      <c r="J27">
        <v>5.13</v>
      </c>
    </row>
    <row r="28">
      <c r="A28" t="str">
        <v>AutoTable</v>
      </c>
      <c r="D28" t="str">
        <v>01022-30</v>
      </c>
      <c r="E28" t="str">
        <v>PCS</v>
      </c>
      <c r="F28">
        <v>44561</v>
      </c>
      <c r="G28" t="str">
        <v>PRO</v>
      </c>
      <c r="H28" t="str">
        <v>Groupe tarifs client</v>
      </c>
      <c r="I28" t="b">
        <v>0</v>
      </c>
      <c r="J28">
        <v>75.53</v>
      </c>
    </row>
    <row r="29">
      <c r="A29" t="str">
        <v>AutoTable</v>
      </c>
      <c r="D29" t="str">
        <v>01023-09</v>
      </c>
      <c r="E29" t="str">
        <v>PCS</v>
      </c>
      <c r="F29">
        <v>44561</v>
      </c>
      <c r="G29" t="str">
        <v>PRO</v>
      </c>
      <c r="H29" t="str">
        <v>Groupe tarifs client</v>
      </c>
      <c r="I29" t="b">
        <v>0</v>
      </c>
      <c r="J29">
        <v>42.71</v>
      </c>
    </row>
    <row r="30">
      <c r="A30" t="str">
        <v>AutoTable</v>
      </c>
      <c r="D30" t="str">
        <v>01024-05CE</v>
      </c>
      <c r="E30" t="str">
        <v>PCS</v>
      </c>
      <c r="F30">
        <v>44561</v>
      </c>
      <c r="G30" t="str">
        <v>PRO</v>
      </c>
      <c r="H30" t="str">
        <v>Groupe tarifs client</v>
      </c>
      <c r="I30" t="b">
        <v>0</v>
      </c>
      <c r="J30">
        <v>33.25</v>
      </c>
    </row>
    <row r="31">
      <c r="A31" t="str">
        <v>AutoTable</v>
      </c>
      <c r="D31" t="str">
        <v>01024-82CE</v>
      </c>
      <c r="E31" t="str">
        <v>PCS</v>
      </c>
      <c r="F31">
        <v>44561</v>
      </c>
      <c r="G31" t="str">
        <v>PRO</v>
      </c>
      <c r="H31" t="str">
        <v>Groupe tarifs client</v>
      </c>
      <c r="I31" t="b">
        <v>0</v>
      </c>
      <c r="J31">
        <v>33.25</v>
      </c>
    </row>
    <row r="32">
      <c r="A32" t="str">
        <v>AutoTable</v>
      </c>
      <c r="D32" t="str">
        <v>01025-17CE</v>
      </c>
      <c r="E32" t="str">
        <v>PCS</v>
      </c>
      <c r="F32">
        <v>44561</v>
      </c>
      <c r="G32" t="str">
        <v>PRO</v>
      </c>
      <c r="H32" t="str">
        <v>Groupe tarifs client</v>
      </c>
      <c r="I32" t="b">
        <v>0</v>
      </c>
      <c r="J32">
        <v>96.65</v>
      </c>
    </row>
    <row r="33">
      <c r="A33" t="str">
        <v>AutoTable</v>
      </c>
      <c r="D33" t="str">
        <v>01025-19CE</v>
      </c>
      <c r="E33" t="str">
        <v>PCS</v>
      </c>
      <c r="F33">
        <v>44561</v>
      </c>
      <c r="G33" t="str">
        <v>PRO</v>
      </c>
      <c r="H33" t="str">
        <v>Groupe tarifs client</v>
      </c>
      <c r="I33" t="b">
        <v>0</v>
      </c>
      <c r="J33">
        <v>96.34</v>
      </c>
    </row>
    <row r="34">
      <c r="A34" t="str">
        <v>AutoTable</v>
      </c>
      <c r="D34" t="str">
        <v>01025-20CE</v>
      </c>
      <c r="E34" t="str">
        <v>PCS</v>
      </c>
      <c r="F34">
        <v>44561</v>
      </c>
      <c r="G34" t="str">
        <v>PRO</v>
      </c>
      <c r="H34" t="str">
        <v>Groupe tarifs client</v>
      </c>
      <c r="I34" t="b">
        <v>0</v>
      </c>
      <c r="J34">
        <v>96.65</v>
      </c>
    </row>
    <row r="35">
      <c r="A35" t="str">
        <v>AutoTable</v>
      </c>
      <c r="D35" t="str">
        <v>01025-26CE</v>
      </c>
      <c r="E35" t="str">
        <v>PCS</v>
      </c>
      <c r="F35">
        <v>44561</v>
      </c>
      <c r="G35" t="str">
        <v>PRO</v>
      </c>
      <c r="H35" t="str">
        <v>Groupe tarifs client</v>
      </c>
      <c r="I35" t="b">
        <v>0</v>
      </c>
      <c r="J35">
        <v>96.65</v>
      </c>
    </row>
    <row r="36">
      <c r="A36" t="str">
        <v>AutoTable</v>
      </c>
      <c r="D36" t="str">
        <v>01030-17</v>
      </c>
      <c r="E36" t="str">
        <v>PCS</v>
      </c>
      <c r="F36">
        <v>44561</v>
      </c>
      <c r="G36" t="str">
        <v>PRO</v>
      </c>
      <c r="H36" t="str">
        <v>Groupe tarifs client</v>
      </c>
      <c r="I36" t="b">
        <v>0</v>
      </c>
      <c r="J36">
        <v>148.99</v>
      </c>
    </row>
    <row r="37">
      <c r="A37" t="str">
        <v>AutoTable</v>
      </c>
      <c r="D37" t="str">
        <v>01030-17CE</v>
      </c>
      <c r="E37" t="str">
        <v>PCS</v>
      </c>
      <c r="F37">
        <v>44561</v>
      </c>
      <c r="G37" t="str">
        <v>PRO</v>
      </c>
      <c r="H37" t="str">
        <v>Groupe tarifs client</v>
      </c>
      <c r="I37" t="b">
        <v>0</v>
      </c>
      <c r="J37">
        <v>148.99</v>
      </c>
    </row>
    <row r="38">
      <c r="A38" t="str">
        <v>AutoTable</v>
      </c>
      <c r="D38" t="str">
        <v>01030-19CE</v>
      </c>
      <c r="E38" t="str">
        <v>PCS</v>
      </c>
      <c r="F38">
        <v>44561</v>
      </c>
      <c r="G38" t="str">
        <v>PRO</v>
      </c>
      <c r="H38" t="str">
        <v>Groupe tarifs client</v>
      </c>
      <c r="I38" t="b">
        <v>0</v>
      </c>
      <c r="J38">
        <v>148.99</v>
      </c>
    </row>
    <row r="39">
      <c r="A39" t="str">
        <v>AutoTable</v>
      </c>
      <c r="D39" t="str">
        <v>01031-13</v>
      </c>
      <c r="E39" t="str">
        <v>PCS</v>
      </c>
      <c r="F39">
        <v>44561</v>
      </c>
      <c r="G39" t="str">
        <v>PRO</v>
      </c>
      <c r="H39" t="str">
        <v>Groupe tarifs client</v>
      </c>
      <c r="I39" t="b">
        <v>0</v>
      </c>
      <c r="J39">
        <v>148.99</v>
      </c>
    </row>
    <row r="40">
      <c r="A40" t="str">
        <v>AutoTable</v>
      </c>
      <c r="D40" t="str">
        <v>01031POB</v>
      </c>
      <c r="E40" t="str">
        <v>PCS</v>
      </c>
      <c r="F40">
        <v>44561</v>
      </c>
      <c r="G40" t="str">
        <v>PRO</v>
      </c>
      <c r="H40" t="str">
        <v>Groupe tarifs client</v>
      </c>
      <c r="I40" t="b">
        <v>0</v>
      </c>
      <c r="J40">
        <v>18.77</v>
      </c>
    </row>
    <row r="41">
      <c r="A41" t="str">
        <v>AutoTable</v>
      </c>
      <c r="D41" t="str">
        <v>01330-06</v>
      </c>
      <c r="E41" t="str">
        <v>PCS</v>
      </c>
      <c r="F41">
        <v>44561</v>
      </c>
      <c r="G41" t="str">
        <v>PRO</v>
      </c>
      <c r="H41" t="str">
        <v>Groupe tarifs client</v>
      </c>
      <c r="I41" t="b">
        <v>0</v>
      </c>
      <c r="J41">
        <v>25.23</v>
      </c>
    </row>
    <row r="42">
      <c r="A42" t="str">
        <v>AutoTable</v>
      </c>
      <c r="D42" t="str">
        <v>01330-15</v>
      </c>
      <c r="E42" t="str">
        <v>PCS</v>
      </c>
      <c r="F42">
        <v>44561</v>
      </c>
      <c r="G42" t="str">
        <v>PRO</v>
      </c>
      <c r="H42" t="str">
        <v>Groupe tarifs client</v>
      </c>
      <c r="I42" t="b">
        <v>0</v>
      </c>
      <c r="J42">
        <v>25.23</v>
      </c>
    </row>
    <row r="43">
      <c r="A43" t="str">
        <v>AutoTable</v>
      </c>
      <c r="D43" t="str">
        <v>01330-18</v>
      </c>
      <c r="E43" t="str">
        <v>PCS</v>
      </c>
      <c r="F43">
        <v>44561</v>
      </c>
      <c r="G43" t="str">
        <v>PRO</v>
      </c>
      <c r="H43" t="str">
        <v>Groupe tarifs client</v>
      </c>
      <c r="I43" t="b">
        <v>0</v>
      </c>
      <c r="J43">
        <v>25.23</v>
      </c>
    </row>
    <row r="44">
      <c r="A44" t="str">
        <v>AutoTable</v>
      </c>
      <c r="D44" t="str">
        <v>01331-AS</v>
      </c>
      <c r="E44" t="str">
        <v>PCS</v>
      </c>
      <c r="F44">
        <v>44561</v>
      </c>
      <c r="G44" t="str">
        <v>PRO</v>
      </c>
      <c r="H44" t="str">
        <v>Groupe tarifs client</v>
      </c>
      <c r="I44" t="b">
        <v>0</v>
      </c>
      <c r="J44">
        <v>18.95</v>
      </c>
    </row>
    <row r="45">
      <c r="A45" t="str">
        <v>AutoTable</v>
      </c>
      <c r="D45" t="str">
        <v>01331-BS</v>
      </c>
      <c r="E45" t="str">
        <v>PCS</v>
      </c>
      <c r="F45">
        <v>44561</v>
      </c>
      <c r="G45" t="str">
        <v>PRO</v>
      </c>
      <c r="H45" t="str">
        <v>Groupe tarifs client</v>
      </c>
      <c r="I45" t="b">
        <v>0</v>
      </c>
      <c r="J45">
        <v>18.95</v>
      </c>
    </row>
    <row r="46">
      <c r="A46" t="str">
        <v>AutoTable</v>
      </c>
      <c r="D46" t="str">
        <v>01331-CBS</v>
      </c>
      <c r="E46" t="str">
        <v>PCS</v>
      </c>
      <c r="F46">
        <v>44561</v>
      </c>
      <c r="G46" t="str">
        <v>PRO</v>
      </c>
      <c r="H46" t="str">
        <v>Groupe tarifs client</v>
      </c>
      <c r="I46" t="b">
        <v>0</v>
      </c>
      <c r="J46">
        <v>18.95</v>
      </c>
    </row>
    <row r="47">
      <c r="A47" t="str">
        <v>AutoTable</v>
      </c>
      <c r="D47" t="str">
        <v>01331-FOBS</v>
      </c>
      <c r="E47" t="str">
        <v>PCS</v>
      </c>
      <c r="F47">
        <v>44561</v>
      </c>
      <c r="G47" t="str">
        <v>PRO</v>
      </c>
      <c r="H47" t="str">
        <v>Groupe tarifs client</v>
      </c>
      <c r="I47" t="b">
        <v>0</v>
      </c>
      <c r="J47">
        <v>18.95</v>
      </c>
    </row>
    <row r="48">
      <c r="A48" t="str">
        <v>AutoTable</v>
      </c>
      <c r="D48" t="str">
        <v>01331-FOS</v>
      </c>
      <c r="E48" t="str">
        <v>PCS</v>
      </c>
      <c r="F48">
        <v>44561</v>
      </c>
      <c r="G48" t="str">
        <v>PRO</v>
      </c>
      <c r="H48" t="str">
        <v>Groupe tarifs client</v>
      </c>
      <c r="I48" t="b">
        <v>0</v>
      </c>
      <c r="J48">
        <v>18.95</v>
      </c>
    </row>
    <row r="49">
      <c r="A49" t="str">
        <v>AutoTable</v>
      </c>
      <c r="D49" t="str">
        <v>01331-RS</v>
      </c>
      <c r="E49" t="str">
        <v>PCS</v>
      </c>
      <c r="F49">
        <v>44561</v>
      </c>
      <c r="G49" t="str">
        <v>PRO</v>
      </c>
      <c r="H49" t="str">
        <v>Groupe tarifs client</v>
      </c>
      <c r="I49" t="b">
        <v>0</v>
      </c>
      <c r="J49">
        <v>18.95</v>
      </c>
    </row>
    <row r="50">
      <c r="A50" t="str">
        <v>AutoTable</v>
      </c>
      <c r="D50" t="str">
        <v>01412-60CE</v>
      </c>
      <c r="E50" t="str">
        <v>PCS</v>
      </c>
      <c r="F50">
        <v>44561</v>
      </c>
      <c r="G50" t="str">
        <v>PRO</v>
      </c>
      <c r="H50" t="str">
        <v>Groupe tarifs client</v>
      </c>
      <c r="I50" t="b">
        <v>0</v>
      </c>
      <c r="J50">
        <v>29.96</v>
      </c>
    </row>
    <row r="51">
      <c r="A51" t="str">
        <v>AutoTable</v>
      </c>
      <c r="D51" t="str">
        <v>01424-81CE</v>
      </c>
      <c r="E51" t="str">
        <v>PCS</v>
      </c>
      <c r="F51">
        <v>44561</v>
      </c>
      <c r="G51" t="str">
        <v>PRO</v>
      </c>
      <c r="H51" t="str">
        <v>Groupe tarifs client</v>
      </c>
      <c r="I51" t="b">
        <v>0</v>
      </c>
      <c r="J51">
        <v>101.92</v>
      </c>
    </row>
    <row r="52">
      <c r="A52" t="str">
        <v>AutoTable</v>
      </c>
      <c r="D52" t="str">
        <v>01424-89CE</v>
      </c>
      <c r="E52" t="str">
        <v>PCS</v>
      </c>
      <c r="F52">
        <v>44561</v>
      </c>
      <c r="G52" t="str">
        <v>PRO</v>
      </c>
      <c r="H52" t="str">
        <v>Groupe tarifs client</v>
      </c>
      <c r="I52" t="b">
        <v>0</v>
      </c>
      <c r="J52">
        <v>101.92</v>
      </c>
    </row>
    <row r="53">
      <c r="A53" t="str">
        <v>AutoTable</v>
      </c>
      <c r="D53" t="str">
        <v>01519-05CE</v>
      </c>
      <c r="E53" t="str">
        <v>PCS</v>
      </c>
      <c r="F53">
        <v>44561</v>
      </c>
      <c r="G53" t="str">
        <v>PRO</v>
      </c>
      <c r="H53" t="str">
        <v>Groupe tarifs client</v>
      </c>
      <c r="I53" t="b">
        <v>0</v>
      </c>
      <c r="J53">
        <v>94.8</v>
      </c>
    </row>
    <row r="54">
      <c r="A54" t="str">
        <v>AutoTable</v>
      </c>
      <c r="D54" t="str">
        <v>01519-06CE</v>
      </c>
      <c r="E54" t="str">
        <v>PCS</v>
      </c>
      <c r="F54">
        <v>44561</v>
      </c>
      <c r="G54" t="str">
        <v>PRO</v>
      </c>
      <c r="H54" t="str">
        <v>Groupe tarifs client</v>
      </c>
      <c r="I54" t="b">
        <v>0</v>
      </c>
      <c r="J54">
        <v>94.8</v>
      </c>
    </row>
    <row r="55">
      <c r="A55" t="str">
        <v>AutoTable</v>
      </c>
      <c r="D55" t="str">
        <v>01519-09CE</v>
      </c>
      <c r="E55" t="str">
        <v>PCS</v>
      </c>
      <c r="F55">
        <v>44561</v>
      </c>
      <c r="G55" t="str">
        <v>PRO</v>
      </c>
      <c r="H55" t="str">
        <v>Groupe tarifs client</v>
      </c>
      <c r="I55" t="b">
        <v>0</v>
      </c>
      <c r="J55">
        <v>94.8</v>
      </c>
    </row>
    <row r="56">
      <c r="A56" t="str">
        <v>AutoTable</v>
      </c>
      <c r="D56" t="str">
        <v>01519-11CE</v>
      </c>
      <c r="E56" t="str">
        <v>PCS</v>
      </c>
      <c r="F56">
        <v>44561</v>
      </c>
      <c r="G56" t="str">
        <v>PRO</v>
      </c>
      <c r="H56" t="str">
        <v>Groupe tarifs client</v>
      </c>
      <c r="I56" t="b">
        <v>0</v>
      </c>
      <c r="J56">
        <v>94.8</v>
      </c>
    </row>
    <row r="57">
      <c r="A57" t="str">
        <v>AutoTable</v>
      </c>
      <c r="D57" t="str">
        <v>01622-08</v>
      </c>
      <c r="E57" t="str">
        <v>PCS</v>
      </c>
      <c r="F57">
        <v>44561</v>
      </c>
      <c r="G57" t="str">
        <v>PRO</v>
      </c>
      <c r="H57" t="str">
        <v>Groupe tarifs client</v>
      </c>
      <c r="I57" t="b">
        <v>0</v>
      </c>
      <c r="J57">
        <v>7.83</v>
      </c>
    </row>
    <row r="58">
      <c r="A58" t="str">
        <v>AutoTable</v>
      </c>
      <c r="D58" t="str">
        <v>01622-23</v>
      </c>
      <c r="E58" t="str">
        <v>PCS</v>
      </c>
      <c r="F58">
        <v>44561</v>
      </c>
      <c r="G58" t="str">
        <v>PRO</v>
      </c>
      <c r="H58" t="str">
        <v>Groupe tarifs client</v>
      </c>
      <c r="I58" t="b">
        <v>0</v>
      </c>
      <c r="J58">
        <v>7.83</v>
      </c>
    </row>
    <row r="59">
      <c r="A59" t="str">
        <v>AutoTable</v>
      </c>
      <c r="D59" t="str">
        <v>01622-42</v>
      </c>
      <c r="E59" t="str">
        <v>PCS</v>
      </c>
      <c r="F59">
        <v>44561</v>
      </c>
      <c r="G59" t="str">
        <v>PRO</v>
      </c>
      <c r="H59" t="str">
        <v>Groupe tarifs client</v>
      </c>
      <c r="I59" t="b">
        <v>0</v>
      </c>
      <c r="J59">
        <v>7.83</v>
      </c>
    </row>
    <row r="60">
      <c r="A60" t="str">
        <v>AutoTable</v>
      </c>
      <c r="D60" t="str">
        <v>01622-48</v>
      </c>
      <c r="E60" t="str">
        <v>PCS</v>
      </c>
      <c r="F60">
        <v>44561</v>
      </c>
      <c r="G60" t="str">
        <v>PRO</v>
      </c>
      <c r="H60" t="str">
        <v>Groupe tarifs client</v>
      </c>
      <c r="I60" t="b">
        <v>0</v>
      </c>
      <c r="J60">
        <v>7.83</v>
      </c>
    </row>
    <row r="61">
      <c r="A61" t="str">
        <v>AutoTable</v>
      </c>
      <c r="D61" t="str">
        <v>01630-30CE</v>
      </c>
      <c r="E61" t="str">
        <v>PCS</v>
      </c>
      <c r="F61">
        <v>44561</v>
      </c>
      <c r="G61" t="str">
        <v>PRO</v>
      </c>
      <c r="H61" t="str">
        <v>Groupe tarifs client</v>
      </c>
      <c r="I61" t="b">
        <v>0</v>
      </c>
      <c r="J61">
        <v>22.54</v>
      </c>
    </row>
    <row r="62">
      <c r="A62" t="str">
        <v>AutoTable</v>
      </c>
      <c r="D62" t="str">
        <v>01632-02</v>
      </c>
      <c r="E62" t="str">
        <v>PCS</v>
      </c>
      <c r="F62">
        <v>44561</v>
      </c>
      <c r="G62" t="str">
        <v>PRO</v>
      </c>
      <c r="H62" t="str">
        <v>Groupe tarifs client</v>
      </c>
      <c r="I62" t="b">
        <v>0</v>
      </c>
      <c r="J62">
        <v>21.09</v>
      </c>
    </row>
    <row r="63">
      <c r="A63" t="str">
        <v>AutoTable</v>
      </c>
      <c r="D63" t="str">
        <v>01632-06</v>
      </c>
      <c r="E63" t="str">
        <v>PCS</v>
      </c>
      <c r="F63">
        <v>44561</v>
      </c>
      <c r="G63" t="str">
        <v>PRO</v>
      </c>
      <c r="H63" t="str">
        <v>Groupe tarifs client</v>
      </c>
      <c r="I63" t="b">
        <v>0</v>
      </c>
      <c r="J63">
        <v>21.09</v>
      </c>
    </row>
    <row r="64">
      <c r="A64" t="str">
        <v>AutoTable</v>
      </c>
      <c r="D64" t="str">
        <v>01632-08</v>
      </c>
      <c r="E64" t="str">
        <v>PCS</v>
      </c>
      <c r="F64">
        <v>44561</v>
      </c>
      <c r="G64" t="str">
        <v>PRO</v>
      </c>
      <c r="H64" t="str">
        <v>Groupe tarifs client</v>
      </c>
      <c r="I64" t="b">
        <v>0</v>
      </c>
      <c r="J64">
        <v>21.09</v>
      </c>
    </row>
    <row r="65">
      <c r="A65" t="str">
        <v>AutoTable</v>
      </c>
      <c r="D65" t="str">
        <v>01632-09</v>
      </c>
      <c r="E65" t="str">
        <v>PCS</v>
      </c>
      <c r="F65">
        <v>44561</v>
      </c>
      <c r="G65" t="str">
        <v>PRO</v>
      </c>
      <c r="H65" t="str">
        <v>Groupe tarifs client</v>
      </c>
      <c r="I65" t="b">
        <v>0</v>
      </c>
      <c r="J65">
        <v>21.09</v>
      </c>
    </row>
    <row r="66">
      <c r="A66" t="str">
        <v>AutoTable</v>
      </c>
      <c r="D66" t="str">
        <v>01632-12</v>
      </c>
      <c r="E66" t="str">
        <v>PCS</v>
      </c>
      <c r="F66">
        <v>44561</v>
      </c>
      <c r="G66" t="str">
        <v>PRO</v>
      </c>
      <c r="H66" t="str">
        <v>Groupe tarifs client</v>
      </c>
      <c r="I66" t="b">
        <v>0</v>
      </c>
      <c r="J66">
        <v>21.09</v>
      </c>
    </row>
    <row r="67">
      <c r="A67" t="str">
        <v>AutoTable</v>
      </c>
      <c r="D67" t="str">
        <v>01632-16</v>
      </c>
      <c r="E67" t="str">
        <v>PCS</v>
      </c>
      <c r="F67">
        <v>44561</v>
      </c>
      <c r="G67" t="str">
        <v>PRO</v>
      </c>
      <c r="H67" t="str">
        <v>Groupe tarifs client</v>
      </c>
      <c r="I67" t="b">
        <v>0</v>
      </c>
      <c r="J67">
        <v>21.09</v>
      </c>
    </row>
    <row r="68">
      <c r="A68" t="str">
        <v>AutoTable</v>
      </c>
      <c r="D68" t="str">
        <v>01632-17</v>
      </c>
      <c r="E68" t="str">
        <v>PCS</v>
      </c>
      <c r="F68">
        <v>44561</v>
      </c>
      <c r="G68" t="str">
        <v>PRO</v>
      </c>
      <c r="H68" t="str">
        <v>Groupe tarifs client</v>
      </c>
      <c r="I68" t="b">
        <v>0</v>
      </c>
      <c r="J68">
        <v>21.09</v>
      </c>
    </row>
    <row r="69">
      <c r="A69" t="str">
        <v>AutoTable</v>
      </c>
      <c r="D69" t="str">
        <v>01632-19</v>
      </c>
      <c r="E69" t="str">
        <v>PCS</v>
      </c>
      <c r="F69">
        <v>44561</v>
      </c>
      <c r="G69" t="str">
        <v>PRO</v>
      </c>
      <c r="H69" t="str">
        <v>Groupe tarifs client</v>
      </c>
      <c r="I69" t="b">
        <v>0</v>
      </c>
      <c r="J69">
        <v>21.09</v>
      </c>
    </row>
    <row r="70">
      <c r="A70" t="str">
        <v>AutoTable</v>
      </c>
      <c r="D70" t="str">
        <v>01632-20</v>
      </c>
      <c r="E70" t="str">
        <v>PCS</v>
      </c>
      <c r="F70">
        <v>44561</v>
      </c>
      <c r="G70" t="str">
        <v>PRO</v>
      </c>
      <c r="H70" t="str">
        <v>Groupe tarifs client</v>
      </c>
      <c r="I70" t="b">
        <v>0</v>
      </c>
      <c r="J70">
        <v>21.09</v>
      </c>
    </row>
    <row r="71">
      <c r="A71" t="str">
        <v>AutoTable</v>
      </c>
      <c r="D71" t="str">
        <v>01644-02</v>
      </c>
      <c r="E71" t="str">
        <v>PCS</v>
      </c>
      <c r="F71">
        <v>44561</v>
      </c>
      <c r="G71" t="str">
        <v>PRO</v>
      </c>
      <c r="H71" t="str">
        <v>Groupe tarifs client</v>
      </c>
      <c r="I71" t="b">
        <v>0</v>
      </c>
      <c r="J71">
        <v>20.75</v>
      </c>
    </row>
    <row r="72">
      <c r="A72" t="str">
        <v>AutoTable</v>
      </c>
      <c r="D72" t="str">
        <v>01644-06</v>
      </c>
      <c r="E72" t="str">
        <v>PCS</v>
      </c>
      <c r="F72">
        <v>44561</v>
      </c>
      <c r="G72" t="str">
        <v>PRO</v>
      </c>
      <c r="H72" t="str">
        <v>Groupe tarifs client</v>
      </c>
      <c r="I72" t="b">
        <v>0</v>
      </c>
      <c r="J72">
        <v>20.75</v>
      </c>
    </row>
    <row r="73">
      <c r="A73" t="str">
        <v>AutoTable</v>
      </c>
      <c r="D73" t="str">
        <v>01644-08</v>
      </c>
      <c r="E73" t="str">
        <v>PCS</v>
      </c>
      <c r="F73">
        <v>44561</v>
      </c>
      <c r="G73" t="str">
        <v>PRO</v>
      </c>
      <c r="H73" t="str">
        <v>Groupe tarifs client</v>
      </c>
      <c r="I73" t="b">
        <v>0</v>
      </c>
      <c r="J73">
        <v>20.75</v>
      </c>
    </row>
    <row r="74">
      <c r="A74" t="str">
        <v>AutoTable</v>
      </c>
      <c r="D74" t="str">
        <v>01644-19</v>
      </c>
      <c r="E74" t="str">
        <v>PCS</v>
      </c>
      <c r="F74">
        <v>44561</v>
      </c>
      <c r="G74" t="str">
        <v>PRO</v>
      </c>
      <c r="H74" t="str">
        <v>Groupe tarifs client</v>
      </c>
      <c r="I74" t="b">
        <v>0</v>
      </c>
      <c r="J74">
        <v>20.75</v>
      </c>
    </row>
    <row r="75">
      <c r="A75" t="str">
        <v>AutoTable</v>
      </c>
      <c r="D75" t="str">
        <v>01650-33</v>
      </c>
      <c r="E75" t="str">
        <v>PCS</v>
      </c>
      <c r="F75">
        <v>44561</v>
      </c>
      <c r="G75" t="str">
        <v>PRO</v>
      </c>
      <c r="H75" t="str">
        <v>Groupe tarifs client</v>
      </c>
      <c r="I75" t="b">
        <v>0</v>
      </c>
      <c r="J75">
        <v>40.46</v>
      </c>
    </row>
    <row r="76">
      <c r="A76" t="str">
        <v>AutoTable</v>
      </c>
      <c r="D76" t="str">
        <v>01650-99/CB</v>
      </c>
      <c r="E76" t="str">
        <v>PCS</v>
      </c>
      <c r="F76">
        <v>44561</v>
      </c>
      <c r="G76" t="str">
        <v>PRO</v>
      </c>
      <c r="H76" t="str">
        <v>Groupe tarifs client</v>
      </c>
      <c r="I76" t="b">
        <v>0</v>
      </c>
      <c r="J76">
        <v>40.46</v>
      </c>
    </row>
    <row r="77">
      <c r="A77" t="str">
        <v>AutoTable</v>
      </c>
      <c r="D77" t="str">
        <v>01650-99/FB</v>
      </c>
      <c r="E77" t="str">
        <v>PCS</v>
      </c>
      <c r="F77">
        <v>44561</v>
      </c>
      <c r="G77" t="str">
        <v>PRO</v>
      </c>
      <c r="H77" t="str">
        <v>Groupe tarifs client</v>
      </c>
      <c r="I77" t="b">
        <v>0</v>
      </c>
      <c r="J77">
        <v>40.46</v>
      </c>
    </row>
    <row r="78">
      <c r="A78" t="str">
        <v>AutoTable</v>
      </c>
      <c r="D78" t="str">
        <v>01650-99/FO</v>
      </c>
      <c r="E78" t="str">
        <v>PCS</v>
      </c>
      <c r="F78">
        <v>44561</v>
      </c>
      <c r="G78" t="str">
        <v>PRO</v>
      </c>
      <c r="H78" t="str">
        <v>Groupe tarifs client</v>
      </c>
      <c r="I78" t="b">
        <v>0</v>
      </c>
      <c r="J78">
        <v>40.46</v>
      </c>
    </row>
    <row r="79">
      <c r="A79" t="str">
        <v>AutoTable</v>
      </c>
      <c r="D79" t="str">
        <v>01650-99/M</v>
      </c>
      <c r="E79" t="str">
        <v>PCS</v>
      </c>
      <c r="F79">
        <v>44561</v>
      </c>
      <c r="G79" t="str">
        <v>PRO</v>
      </c>
      <c r="H79" t="str">
        <v>Groupe tarifs client</v>
      </c>
      <c r="I79" t="b">
        <v>0</v>
      </c>
      <c r="J79">
        <v>40.46</v>
      </c>
    </row>
    <row r="80">
      <c r="A80" t="str">
        <v>AutoTable</v>
      </c>
      <c r="D80" t="str">
        <v>01830-02</v>
      </c>
      <c r="E80" t="str">
        <v>PCS</v>
      </c>
      <c r="F80">
        <v>44561</v>
      </c>
      <c r="G80" t="str">
        <v>PRO</v>
      </c>
      <c r="H80" t="str">
        <v>Groupe tarifs client</v>
      </c>
      <c r="I80" t="b">
        <v>0</v>
      </c>
      <c r="J80">
        <v>24.93</v>
      </c>
    </row>
    <row r="81">
      <c r="A81" t="str">
        <v>AutoTable</v>
      </c>
      <c r="D81" t="str">
        <v>01830-05</v>
      </c>
      <c r="E81" t="str">
        <v>PCS</v>
      </c>
      <c r="F81">
        <v>44561</v>
      </c>
      <c r="G81" t="str">
        <v>PRO</v>
      </c>
      <c r="H81" t="str">
        <v>Groupe tarifs client</v>
      </c>
      <c r="I81" t="b">
        <v>0</v>
      </c>
      <c r="J81">
        <v>24.93</v>
      </c>
    </row>
    <row r="82">
      <c r="A82" t="str">
        <v>AutoTable</v>
      </c>
      <c r="D82" t="str">
        <v>01830-06</v>
      </c>
      <c r="E82" t="str">
        <v>PCS</v>
      </c>
      <c r="F82">
        <v>44561</v>
      </c>
      <c r="G82" t="str">
        <v>PRO</v>
      </c>
      <c r="H82" t="str">
        <v>Groupe tarifs client</v>
      </c>
      <c r="I82" t="b">
        <v>0</v>
      </c>
      <c r="J82">
        <v>24.93</v>
      </c>
    </row>
    <row r="83">
      <c r="A83" t="str">
        <v>AutoTable</v>
      </c>
      <c r="D83" t="str">
        <v>01830-09</v>
      </c>
      <c r="E83" t="str">
        <v>PCS</v>
      </c>
      <c r="F83">
        <v>44561</v>
      </c>
      <c r="G83" t="str">
        <v>PRO</v>
      </c>
      <c r="H83" t="str">
        <v>Groupe tarifs client</v>
      </c>
      <c r="I83" t="b">
        <v>0</v>
      </c>
      <c r="J83">
        <v>24.93</v>
      </c>
    </row>
    <row r="84">
      <c r="A84" t="str">
        <v>AutoTable</v>
      </c>
      <c r="D84" t="str">
        <v>01930-08S</v>
      </c>
      <c r="E84" t="str">
        <v>PCS</v>
      </c>
      <c r="F84">
        <v>44561</v>
      </c>
      <c r="G84" t="str">
        <v>PRO</v>
      </c>
      <c r="H84" t="str">
        <v>Groupe tarifs client</v>
      </c>
      <c r="I84" t="b">
        <v>0</v>
      </c>
      <c r="J84">
        <v>31.97</v>
      </c>
    </row>
    <row r="85">
      <c r="A85" t="str">
        <v>AutoTable</v>
      </c>
      <c r="D85" t="str">
        <v>01930-64CE</v>
      </c>
      <c r="E85" t="str">
        <v>PCS</v>
      </c>
      <c r="F85">
        <v>44561</v>
      </c>
      <c r="G85" t="str">
        <v>PRO</v>
      </c>
      <c r="H85" t="str">
        <v>Groupe tarifs client</v>
      </c>
      <c r="I85" t="b">
        <v>0</v>
      </c>
      <c r="J85">
        <v>30.11</v>
      </c>
    </row>
    <row r="86">
      <c r="A86" t="str">
        <v>AutoTable</v>
      </c>
      <c r="D86" t="str">
        <v>01930-67CE</v>
      </c>
      <c r="E86" t="str">
        <v>PCS</v>
      </c>
      <c r="F86">
        <v>44561</v>
      </c>
      <c r="G86" t="str">
        <v>PRO</v>
      </c>
      <c r="H86" t="str">
        <v>Groupe tarifs client</v>
      </c>
      <c r="I86" t="b">
        <v>0</v>
      </c>
      <c r="J86">
        <v>30.11</v>
      </c>
    </row>
    <row r="87">
      <c r="A87" t="str">
        <v>AutoTable</v>
      </c>
      <c r="D87" t="str">
        <v>01932-08CE</v>
      </c>
      <c r="E87" t="str">
        <v>PCS</v>
      </c>
      <c r="F87">
        <v>44561</v>
      </c>
      <c r="G87" t="str">
        <v>PRO</v>
      </c>
      <c r="H87" t="str">
        <v>Groupe tarifs client</v>
      </c>
      <c r="I87" t="b">
        <v>0</v>
      </c>
      <c r="J87">
        <v>35.5</v>
      </c>
    </row>
    <row r="88">
      <c r="A88" t="str">
        <v>AutoTable</v>
      </c>
      <c r="D88" t="str">
        <v>01932-10CE</v>
      </c>
      <c r="E88" t="str">
        <v>PCS</v>
      </c>
      <c r="F88">
        <v>44561</v>
      </c>
      <c r="G88" t="str">
        <v>PRO</v>
      </c>
      <c r="H88" t="str">
        <v>Groupe tarifs client</v>
      </c>
      <c r="I88" t="b">
        <v>0</v>
      </c>
      <c r="J88">
        <v>35.5</v>
      </c>
    </row>
    <row r="89">
      <c r="A89" t="str">
        <v>AutoTable</v>
      </c>
      <c r="D89" t="str">
        <v>01932-12A/VCE</v>
      </c>
      <c r="E89" t="str">
        <v>PCS</v>
      </c>
      <c r="F89">
        <v>44561</v>
      </c>
      <c r="G89" t="str">
        <v>PRO</v>
      </c>
      <c r="H89" t="str">
        <v>Groupe tarifs client</v>
      </c>
      <c r="I89" t="b">
        <v>0</v>
      </c>
      <c r="J89">
        <v>35.5</v>
      </c>
    </row>
    <row r="90">
      <c r="A90" t="str">
        <v>AutoTable</v>
      </c>
      <c r="D90" t="str">
        <v>01932-18CE</v>
      </c>
      <c r="E90" t="str">
        <v>PCS</v>
      </c>
      <c r="F90">
        <v>44561</v>
      </c>
      <c r="G90" t="str">
        <v>PRO</v>
      </c>
      <c r="H90" t="str">
        <v>Groupe tarifs client</v>
      </c>
      <c r="I90" t="b">
        <v>0</v>
      </c>
      <c r="J90">
        <v>35.5</v>
      </c>
    </row>
    <row r="91">
      <c r="A91" t="str">
        <v>AutoTable</v>
      </c>
      <c r="D91" t="str">
        <v>01935-16</v>
      </c>
      <c r="E91" t="str">
        <v>PCS</v>
      </c>
      <c r="F91">
        <v>44561</v>
      </c>
      <c r="G91" t="str">
        <v>PRO</v>
      </c>
      <c r="H91" t="str">
        <v>Groupe tarifs client</v>
      </c>
      <c r="I91" t="b">
        <v>0</v>
      </c>
      <c r="J91">
        <v>24.31</v>
      </c>
    </row>
    <row r="92">
      <c r="A92" t="str">
        <v>AutoTable</v>
      </c>
      <c r="D92" t="str">
        <v>01935-31</v>
      </c>
      <c r="E92" t="str">
        <v>PCS</v>
      </c>
      <c r="F92">
        <v>44561</v>
      </c>
      <c r="G92" t="str">
        <v>PRO</v>
      </c>
      <c r="H92" t="str">
        <v>Groupe tarifs client</v>
      </c>
      <c r="I92" t="b">
        <v>0</v>
      </c>
      <c r="J92">
        <v>24.31</v>
      </c>
    </row>
    <row r="93">
      <c r="A93" t="str">
        <v>AutoTable</v>
      </c>
      <c r="D93" t="str">
        <v>01935-32</v>
      </c>
      <c r="E93" t="str">
        <v>PCS</v>
      </c>
      <c r="F93">
        <v>44561</v>
      </c>
      <c r="G93" t="str">
        <v>PRO</v>
      </c>
      <c r="H93" t="str">
        <v>Groupe tarifs client</v>
      </c>
      <c r="I93" t="b">
        <v>0</v>
      </c>
      <c r="J93">
        <v>24.31</v>
      </c>
    </row>
    <row r="94">
      <c r="A94" t="str">
        <v>AutoTable</v>
      </c>
      <c r="D94" t="str">
        <v>01935-37</v>
      </c>
      <c r="E94" t="str">
        <v>PCS</v>
      </c>
      <c r="F94">
        <v>44561</v>
      </c>
      <c r="G94" t="str">
        <v>PRO</v>
      </c>
      <c r="H94" t="str">
        <v>Groupe tarifs client</v>
      </c>
      <c r="I94" t="b">
        <v>0</v>
      </c>
      <c r="J94">
        <v>24.31</v>
      </c>
    </row>
    <row r="95">
      <c r="A95" t="str">
        <v>AutoTable</v>
      </c>
      <c r="D95" t="str">
        <v>02018A</v>
      </c>
      <c r="E95" t="str">
        <v>PCS</v>
      </c>
      <c r="F95">
        <v>44561</v>
      </c>
      <c r="G95" t="str">
        <v>PRO</v>
      </c>
      <c r="H95" t="str">
        <v>Groupe tarifs client</v>
      </c>
      <c r="I95" t="b">
        <v>0</v>
      </c>
      <c r="J95">
        <v>100.07</v>
      </c>
    </row>
    <row r="96">
      <c r="A96" t="str">
        <v>AutoTable</v>
      </c>
      <c r="D96" t="str">
        <v>02018B</v>
      </c>
      <c r="E96" t="str">
        <v>PCS</v>
      </c>
      <c r="F96">
        <v>44561</v>
      </c>
      <c r="G96" t="str">
        <v>PRO</v>
      </c>
      <c r="H96" t="str">
        <v>Groupe tarifs client</v>
      </c>
      <c r="I96" t="b">
        <v>0</v>
      </c>
      <c r="J96">
        <v>100.07</v>
      </c>
    </row>
    <row r="97">
      <c r="A97" t="str">
        <v>AutoTable</v>
      </c>
      <c r="D97" t="str">
        <v>02018C</v>
      </c>
      <c r="E97" t="str">
        <v>PCS</v>
      </c>
      <c r="F97">
        <v>44561</v>
      </c>
      <c r="G97" t="str">
        <v>PRO</v>
      </c>
      <c r="H97" t="str">
        <v>Groupe tarifs client</v>
      </c>
      <c r="I97" t="b">
        <v>0</v>
      </c>
      <c r="J97">
        <v>100.07</v>
      </c>
    </row>
    <row r="98">
      <c r="A98" t="str">
        <v>AutoTable</v>
      </c>
      <c r="D98" t="str">
        <v>02022-01</v>
      </c>
      <c r="E98" t="str">
        <v>PCS</v>
      </c>
      <c r="F98">
        <v>44561</v>
      </c>
      <c r="G98" t="str">
        <v>PRO</v>
      </c>
      <c r="H98" t="str">
        <v>Groupe tarifs client</v>
      </c>
      <c r="I98" t="b">
        <v>0</v>
      </c>
      <c r="J98">
        <v>9.06</v>
      </c>
    </row>
    <row r="99">
      <c r="A99" t="str">
        <v>AutoTable</v>
      </c>
      <c r="D99" t="str">
        <v>02022-31</v>
      </c>
      <c r="E99" t="str">
        <v>PCS</v>
      </c>
      <c r="F99">
        <v>44561</v>
      </c>
      <c r="G99" t="str">
        <v>PRO</v>
      </c>
      <c r="H99" t="str">
        <v>Groupe tarifs client</v>
      </c>
      <c r="I99" t="b">
        <v>0</v>
      </c>
      <c r="J99">
        <v>9.06</v>
      </c>
    </row>
    <row r="100">
      <c r="A100" t="str">
        <v>AutoTable</v>
      </c>
      <c r="D100" t="str">
        <v>02022-33</v>
      </c>
      <c r="E100" t="str">
        <v>PCS</v>
      </c>
      <c r="F100">
        <v>44561</v>
      </c>
      <c r="G100" t="str">
        <v>PRO</v>
      </c>
      <c r="H100" t="str">
        <v>Groupe tarifs client</v>
      </c>
      <c r="I100" t="b">
        <v>0</v>
      </c>
      <c r="J100">
        <v>9.06</v>
      </c>
    </row>
    <row r="101">
      <c r="A101" t="str">
        <v>AutoTable</v>
      </c>
      <c r="D101" t="str">
        <v>02022-36</v>
      </c>
      <c r="E101" t="str">
        <v>PCS</v>
      </c>
      <c r="F101">
        <v>44561</v>
      </c>
      <c r="G101" t="str">
        <v>PRO</v>
      </c>
      <c r="H101" t="str">
        <v>Groupe tarifs client</v>
      </c>
      <c r="I101" t="b">
        <v>0</v>
      </c>
      <c r="J101">
        <v>9.06</v>
      </c>
    </row>
    <row r="102">
      <c r="A102" t="str">
        <v>AutoTable</v>
      </c>
      <c r="D102" t="str">
        <v>02022-37</v>
      </c>
      <c r="E102" t="str">
        <v>PCS</v>
      </c>
      <c r="F102">
        <v>44561</v>
      </c>
      <c r="G102" t="str">
        <v>PRO</v>
      </c>
      <c r="H102" t="str">
        <v>Groupe tarifs client</v>
      </c>
      <c r="I102" t="b">
        <v>0</v>
      </c>
      <c r="J102">
        <v>9.06</v>
      </c>
    </row>
    <row r="103">
      <c r="A103" t="str">
        <v>AutoTable</v>
      </c>
      <c r="D103" t="str">
        <v>02025-72</v>
      </c>
      <c r="E103" t="str">
        <v>PCS</v>
      </c>
      <c r="F103">
        <v>44561</v>
      </c>
      <c r="G103" t="str">
        <v>PRO</v>
      </c>
      <c r="H103" t="str">
        <v>Groupe tarifs client</v>
      </c>
      <c r="I103" t="b">
        <v>0</v>
      </c>
      <c r="J103">
        <v>159.86</v>
      </c>
    </row>
    <row r="104">
      <c r="A104" t="str">
        <v>AutoTable</v>
      </c>
      <c r="D104" t="str">
        <v>02030-19CE</v>
      </c>
      <c r="E104" t="str">
        <v>PCS</v>
      </c>
      <c r="F104">
        <v>44561</v>
      </c>
      <c r="G104" t="str">
        <v>PRO</v>
      </c>
      <c r="H104" t="str">
        <v>Groupe tarifs client</v>
      </c>
      <c r="I104" t="b">
        <v>0</v>
      </c>
      <c r="J104">
        <v>36.34</v>
      </c>
    </row>
    <row r="105">
      <c r="A105" t="str">
        <v>AutoTable</v>
      </c>
      <c r="D105" t="str">
        <v>02030A</v>
      </c>
      <c r="E105" t="str">
        <v>PCS</v>
      </c>
      <c r="F105">
        <v>44561</v>
      </c>
      <c r="G105" t="str">
        <v>PRO</v>
      </c>
      <c r="H105" t="str">
        <v>Groupe tarifs client</v>
      </c>
      <c r="I105" t="b">
        <v>0</v>
      </c>
      <c r="J105">
        <v>24.31</v>
      </c>
    </row>
    <row r="106">
      <c r="A106" t="str">
        <v>AutoTable</v>
      </c>
      <c r="D106" t="str">
        <v>02030AS1</v>
      </c>
      <c r="E106" t="str">
        <v>PCS</v>
      </c>
      <c r="F106">
        <v>44561</v>
      </c>
      <c r="G106" t="str">
        <v>PRO</v>
      </c>
      <c r="H106" t="str">
        <v>Groupe tarifs client</v>
      </c>
      <c r="I106" t="b">
        <v>0</v>
      </c>
      <c r="J106">
        <v>24.31</v>
      </c>
    </row>
    <row r="107">
      <c r="A107" t="str">
        <v>AutoTable</v>
      </c>
      <c r="D107" t="str">
        <v>02030AS2</v>
      </c>
      <c r="E107" t="str">
        <v>PCS</v>
      </c>
      <c r="F107">
        <v>44561</v>
      </c>
      <c r="G107" t="str">
        <v>PRO</v>
      </c>
      <c r="H107" t="str">
        <v>Groupe tarifs client</v>
      </c>
      <c r="I107" t="b">
        <v>0</v>
      </c>
      <c r="J107">
        <v>24.31</v>
      </c>
    </row>
    <row r="108">
      <c r="A108" t="str">
        <v>AutoTable</v>
      </c>
      <c r="D108" t="str">
        <v>02030B</v>
      </c>
      <c r="E108" t="str">
        <v>PCS</v>
      </c>
      <c r="F108">
        <v>44561</v>
      </c>
      <c r="G108" t="str">
        <v>PRO</v>
      </c>
      <c r="H108" t="str">
        <v>Groupe tarifs client</v>
      </c>
      <c r="I108" t="b">
        <v>0</v>
      </c>
      <c r="J108">
        <v>24.31</v>
      </c>
    </row>
    <row r="109">
      <c r="A109" t="str">
        <v>AutoTable</v>
      </c>
      <c r="D109" t="str">
        <v>02030CB</v>
      </c>
      <c r="E109" t="str">
        <v>PCS</v>
      </c>
      <c r="F109">
        <v>44561</v>
      </c>
      <c r="G109" t="str">
        <v>PRO</v>
      </c>
      <c r="H109" t="str">
        <v>Groupe tarifs client</v>
      </c>
      <c r="I109" t="b">
        <v>0</v>
      </c>
      <c r="J109">
        <v>24.31</v>
      </c>
    </row>
    <row r="110">
      <c r="A110" t="str">
        <v>AutoTable</v>
      </c>
      <c r="D110" t="str">
        <v>02030CI</v>
      </c>
      <c r="E110" t="str">
        <v>PCS</v>
      </c>
      <c r="F110">
        <v>44561</v>
      </c>
      <c r="G110" t="str">
        <v>PRO</v>
      </c>
      <c r="H110" t="str">
        <v>Groupe tarifs client</v>
      </c>
      <c r="I110" t="b">
        <v>0</v>
      </c>
      <c r="J110">
        <v>24.31</v>
      </c>
    </row>
    <row r="111">
      <c r="A111" t="str">
        <v>AutoTable</v>
      </c>
      <c r="D111" t="str">
        <v>02030FB</v>
      </c>
      <c r="E111" t="str">
        <v>PCS</v>
      </c>
      <c r="F111">
        <v>44561</v>
      </c>
      <c r="G111" t="str">
        <v>PRO</v>
      </c>
      <c r="H111" t="str">
        <v>Groupe tarifs client</v>
      </c>
      <c r="I111" t="b">
        <v>0</v>
      </c>
      <c r="J111">
        <v>24.31</v>
      </c>
    </row>
    <row r="112">
      <c r="A112" t="str">
        <v>AutoTable</v>
      </c>
      <c r="D112" t="str">
        <v>02030FO</v>
      </c>
      <c r="E112" t="str">
        <v>PCS</v>
      </c>
      <c r="F112">
        <v>44561</v>
      </c>
      <c r="G112" t="str">
        <v>PRO</v>
      </c>
      <c r="H112" t="str">
        <v>Groupe tarifs client</v>
      </c>
      <c r="I112" t="b">
        <v>0</v>
      </c>
      <c r="J112">
        <v>24.31</v>
      </c>
    </row>
    <row r="113">
      <c r="A113" t="str">
        <v>AutoTable</v>
      </c>
      <c r="D113" t="str">
        <v>02030FR</v>
      </c>
      <c r="E113" t="str">
        <v>PCS</v>
      </c>
      <c r="F113">
        <v>44561</v>
      </c>
      <c r="G113" t="str">
        <v>PRO</v>
      </c>
      <c r="H113" t="str">
        <v>Groupe tarifs client</v>
      </c>
      <c r="I113" t="b">
        <v>0</v>
      </c>
      <c r="J113">
        <v>24.31</v>
      </c>
    </row>
    <row r="114">
      <c r="A114" t="str">
        <v>AutoTable</v>
      </c>
      <c r="D114" t="str">
        <v>02030M</v>
      </c>
      <c r="E114" t="str">
        <v>PCS</v>
      </c>
      <c r="F114">
        <v>44561</v>
      </c>
      <c r="G114" t="str">
        <v>PRO</v>
      </c>
      <c r="H114" t="str">
        <v>Groupe tarifs client</v>
      </c>
      <c r="I114" t="b">
        <v>0</v>
      </c>
      <c r="J114">
        <v>24.31</v>
      </c>
    </row>
    <row r="115">
      <c r="A115" t="str">
        <v>AutoTable</v>
      </c>
      <c r="D115" t="str">
        <v>02030O</v>
      </c>
      <c r="E115" t="str">
        <v>PCS</v>
      </c>
      <c r="F115">
        <v>44561</v>
      </c>
      <c r="G115" t="str">
        <v>PRO</v>
      </c>
      <c r="H115" t="str">
        <v>Groupe tarifs client</v>
      </c>
      <c r="I115" t="b">
        <v>0</v>
      </c>
      <c r="J115">
        <v>24.31</v>
      </c>
    </row>
    <row r="116">
      <c r="A116" t="str">
        <v>AutoTable</v>
      </c>
      <c r="D116" t="str">
        <v>02030R</v>
      </c>
      <c r="E116" t="str">
        <v>PCS</v>
      </c>
      <c r="F116">
        <v>44561</v>
      </c>
      <c r="G116" t="str">
        <v>PRO</v>
      </c>
      <c r="H116" t="str">
        <v>Groupe tarifs client</v>
      </c>
      <c r="I116" t="b">
        <v>0</v>
      </c>
      <c r="J116">
        <v>24.31</v>
      </c>
    </row>
    <row r="117">
      <c r="A117" t="str">
        <v>AutoTable</v>
      </c>
      <c r="D117" t="str">
        <v>02030RO</v>
      </c>
      <c r="E117" t="str">
        <v>PCS</v>
      </c>
      <c r="F117">
        <v>44561</v>
      </c>
      <c r="G117" t="str">
        <v>PRO</v>
      </c>
      <c r="H117" t="str">
        <v>Groupe tarifs client</v>
      </c>
      <c r="I117" t="b">
        <v>0</v>
      </c>
      <c r="J117">
        <v>24.31</v>
      </c>
    </row>
    <row r="118">
      <c r="A118" t="str">
        <v>AutoTable</v>
      </c>
      <c r="D118" t="str">
        <v>02030VE</v>
      </c>
      <c r="E118" t="str">
        <v>PCS</v>
      </c>
      <c r="F118">
        <v>44561</v>
      </c>
      <c r="G118" t="str">
        <v>PRO</v>
      </c>
      <c r="H118" t="str">
        <v>Groupe tarifs client</v>
      </c>
      <c r="I118" t="b">
        <v>0</v>
      </c>
      <c r="J118">
        <v>24.31</v>
      </c>
    </row>
    <row r="119">
      <c r="A119" t="str">
        <v>AutoTable</v>
      </c>
      <c r="D119" t="str">
        <v>02030VI</v>
      </c>
      <c r="E119" t="str">
        <v>PCS</v>
      </c>
      <c r="F119">
        <v>44561</v>
      </c>
      <c r="G119" t="str">
        <v>PRO</v>
      </c>
      <c r="H119" t="str">
        <v>Groupe tarifs client</v>
      </c>
      <c r="I119" t="b">
        <v>0</v>
      </c>
      <c r="J119">
        <v>24.31</v>
      </c>
    </row>
    <row r="120">
      <c r="A120" t="str">
        <v>AutoTable</v>
      </c>
      <c r="D120" t="str">
        <v>02050-33</v>
      </c>
      <c r="E120" t="str">
        <v>PCS</v>
      </c>
      <c r="F120">
        <v>44561</v>
      </c>
      <c r="G120" t="str">
        <v>PRO</v>
      </c>
      <c r="H120" t="str">
        <v>Groupe tarifs client</v>
      </c>
      <c r="I120" t="b">
        <v>0</v>
      </c>
      <c r="J120">
        <v>50.69</v>
      </c>
    </row>
    <row r="121">
      <c r="A121" t="str">
        <v>AutoTable</v>
      </c>
      <c r="D121" t="str">
        <v>02210SR</v>
      </c>
      <c r="E121" t="str">
        <v>PCS</v>
      </c>
      <c r="F121">
        <v>44561</v>
      </c>
      <c r="G121" t="str">
        <v>PRO</v>
      </c>
      <c r="H121" t="str">
        <v>Groupe tarifs client</v>
      </c>
      <c r="I121" t="b">
        <v>0</v>
      </c>
      <c r="J121">
        <v>34.07</v>
      </c>
    </row>
    <row r="122">
      <c r="A122" t="str">
        <v>AutoTable</v>
      </c>
      <c r="D122" t="str">
        <v>02430-04CE</v>
      </c>
      <c r="E122" t="str">
        <v>PCS</v>
      </c>
      <c r="F122">
        <v>44561</v>
      </c>
      <c r="G122" t="str">
        <v>PRO</v>
      </c>
      <c r="H122" t="str">
        <v>Groupe tarifs client</v>
      </c>
      <c r="I122" t="b">
        <v>0</v>
      </c>
      <c r="J122">
        <v>49.96</v>
      </c>
    </row>
    <row r="123">
      <c r="A123" t="str">
        <v>AutoTable</v>
      </c>
      <c r="D123" t="str">
        <v>02520-05CE</v>
      </c>
      <c r="E123" t="str">
        <v>PCS</v>
      </c>
      <c r="F123">
        <v>44561</v>
      </c>
      <c r="G123" t="str">
        <v>PRO</v>
      </c>
      <c r="H123" t="str">
        <v>Groupe tarifs client</v>
      </c>
      <c r="I123" t="b">
        <v>0</v>
      </c>
      <c r="J123">
        <v>17.78</v>
      </c>
    </row>
    <row r="124">
      <c r="A124" t="str">
        <v>AutoTable</v>
      </c>
      <c r="D124" t="str">
        <v>02522-23</v>
      </c>
      <c r="E124" t="str">
        <v>PCS</v>
      </c>
      <c r="F124">
        <v>44561</v>
      </c>
      <c r="G124" t="str">
        <v>PRO</v>
      </c>
      <c r="H124" t="str">
        <v>Groupe tarifs client</v>
      </c>
      <c r="I124" t="b">
        <v>0</v>
      </c>
      <c r="J124">
        <v>13.68</v>
      </c>
    </row>
    <row r="125">
      <c r="A125" t="str">
        <v>AutoTable</v>
      </c>
      <c r="D125" t="str">
        <v>02522-32</v>
      </c>
      <c r="E125" t="str">
        <v>PCS</v>
      </c>
      <c r="F125">
        <v>44561</v>
      </c>
      <c r="G125" t="str">
        <v>PRO</v>
      </c>
      <c r="H125" t="str">
        <v>Groupe tarifs client</v>
      </c>
      <c r="I125" t="b">
        <v>0</v>
      </c>
      <c r="J125">
        <v>13.68</v>
      </c>
    </row>
    <row r="126">
      <c r="A126" t="str">
        <v>AutoTable</v>
      </c>
      <c r="D126" t="str">
        <v>02525-42</v>
      </c>
      <c r="E126" t="str">
        <v>PCS</v>
      </c>
      <c r="F126">
        <v>44561</v>
      </c>
      <c r="G126" t="str">
        <v>PRO</v>
      </c>
      <c r="H126" t="str">
        <v>Groupe tarifs client</v>
      </c>
      <c r="I126" t="b">
        <v>0</v>
      </c>
      <c r="J126">
        <v>17.3</v>
      </c>
    </row>
    <row r="127">
      <c r="A127" t="str">
        <v>AutoTable</v>
      </c>
      <c r="D127" t="str">
        <v>02525-43</v>
      </c>
      <c r="E127" t="str">
        <v>PCS</v>
      </c>
      <c r="F127">
        <v>44561</v>
      </c>
      <c r="G127" t="str">
        <v>PRO</v>
      </c>
      <c r="H127" t="str">
        <v>Groupe tarifs client</v>
      </c>
      <c r="I127" t="b">
        <v>0</v>
      </c>
      <c r="J127">
        <v>17.3</v>
      </c>
    </row>
    <row r="128">
      <c r="A128" t="str">
        <v>AutoTable</v>
      </c>
      <c r="D128" t="str">
        <v>02525-59</v>
      </c>
      <c r="E128" t="str">
        <v>PCS</v>
      </c>
      <c r="F128">
        <v>44561</v>
      </c>
      <c r="G128" t="str">
        <v>PRO</v>
      </c>
      <c r="H128" t="str">
        <v>Groupe tarifs client</v>
      </c>
      <c r="I128" t="b">
        <v>0</v>
      </c>
      <c r="J128">
        <v>17.3</v>
      </c>
    </row>
    <row r="129">
      <c r="A129" t="str">
        <v>AutoTable</v>
      </c>
      <c r="D129" t="str">
        <v>02530-13</v>
      </c>
      <c r="E129" t="str">
        <v>PCS</v>
      </c>
      <c r="F129">
        <v>44561</v>
      </c>
      <c r="G129" t="str">
        <v>PRO</v>
      </c>
      <c r="H129" t="str">
        <v>Groupe tarifs client</v>
      </c>
      <c r="I129" t="b">
        <v>0</v>
      </c>
      <c r="J129">
        <v>25.91</v>
      </c>
    </row>
    <row r="130">
      <c r="A130" t="str">
        <v>AutoTable</v>
      </c>
      <c r="D130" t="str">
        <v>02531-05</v>
      </c>
      <c r="E130" t="str">
        <v>PCS</v>
      </c>
      <c r="F130">
        <v>44561</v>
      </c>
      <c r="G130" t="str">
        <v>PRO</v>
      </c>
      <c r="H130" t="str">
        <v>Groupe tarifs client</v>
      </c>
      <c r="I130" t="b">
        <v>0</v>
      </c>
      <c r="J130">
        <v>10.75</v>
      </c>
    </row>
    <row r="131">
      <c r="A131" t="str">
        <v>AutoTable</v>
      </c>
      <c r="D131" t="str">
        <v>02531-06</v>
      </c>
      <c r="E131" t="str">
        <v>PCS</v>
      </c>
      <c r="F131">
        <v>44561</v>
      </c>
      <c r="G131" t="str">
        <v>PRO</v>
      </c>
      <c r="H131" t="str">
        <v>Groupe tarifs client</v>
      </c>
      <c r="I131" t="b">
        <v>0</v>
      </c>
      <c r="J131">
        <v>30.75</v>
      </c>
    </row>
    <row r="132">
      <c r="A132" t="str">
        <v>AutoTable</v>
      </c>
      <c r="D132" t="str">
        <v>02531-08</v>
      </c>
      <c r="E132" t="str">
        <v>PCS</v>
      </c>
      <c r="F132">
        <v>44561</v>
      </c>
      <c r="G132" t="str">
        <v>PRO</v>
      </c>
      <c r="H132" t="str">
        <v>Groupe tarifs client</v>
      </c>
      <c r="I132" t="b">
        <v>0</v>
      </c>
      <c r="J132">
        <v>30.75</v>
      </c>
    </row>
    <row r="133">
      <c r="A133" t="str">
        <v>AutoTable</v>
      </c>
      <c r="D133" t="str">
        <v>02531-09</v>
      </c>
      <c r="E133" t="str">
        <v>PCS</v>
      </c>
      <c r="F133">
        <v>44561</v>
      </c>
      <c r="G133" t="str">
        <v>PRO</v>
      </c>
      <c r="H133" t="str">
        <v>Groupe tarifs client</v>
      </c>
      <c r="I133" t="b">
        <v>0</v>
      </c>
      <c r="J133">
        <v>10.75</v>
      </c>
    </row>
    <row r="134">
      <c r="A134" t="str">
        <v>AutoTable</v>
      </c>
      <c r="D134" t="str">
        <v>02531-19</v>
      </c>
      <c r="E134" t="str">
        <v>PCS</v>
      </c>
      <c r="F134">
        <v>44561</v>
      </c>
      <c r="G134" t="str">
        <v>PRO</v>
      </c>
      <c r="H134" t="str">
        <v>Groupe tarifs client</v>
      </c>
      <c r="I134" t="b">
        <v>0</v>
      </c>
      <c r="J134">
        <v>30.75</v>
      </c>
    </row>
    <row r="135">
      <c r="A135" t="str">
        <v>AutoTable</v>
      </c>
      <c r="D135" t="str">
        <v>02531-30</v>
      </c>
      <c r="E135" t="str">
        <v>PCS</v>
      </c>
      <c r="F135">
        <v>44561</v>
      </c>
      <c r="G135" t="str">
        <v>PRO</v>
      </c>
      <c r="H135" t="str">
        <v>Groupe tarifs client</v>
      </c>
      <c r="I135" t="b">
        <v>0</v>
      </c>
      <c r="J135">
        <v>30.75</v>
      </c>
    </row>
    <row r="136">
      <c r="A136" t="str">
        <v>AutoTable</v>
      </c>
      <c r="D136" t="str">
        <v>02550-33</v>
      </c>
      <c r="E136" t="str">
        <v>PCS</v>
      </c>
      <c r="F136">
        <v>44561</v>
      </c>
      <c r="G136" t="str">
        <v>PRO</v>
      </c>
      <c r="H136" t="str">
        <v>Groupe tarifs client</v>
      </c>
      <c r="I136" t="b">
        <v>0</v>
      </c>
      <c r="J136">
        <v>60.53</v>
      </c>
    </row>
    <row r="137">
      <c r="A137" t="str">
        <v>AutoTable</v>
      </c>
      <c r="D137" t="str">
        <v>03018-63</v>
      </c>
      <c r="E137" t="str">
        <v>PCS</v>
      </c>
      <c r="F137">
        <v>44561</v>
      </c>
      <c r="G137" t="str">
        <v>PRO</v>
      </c>
      <c r="H137" t="str">
        <v>Groupe tarifs client</v>
      </c>
      <c r="I137" t="b">
        <v>0</v>
      </c>
      <c r="J137">
        <v>168.68</v>
      </c>
    </row>
    <row r="138">
      <c r="A138" t="str">
        <v>AutoTable</v>
      </c>
      <c r="D138" t="str">
        <v>03020-62CE</v>
      </c>
      <c r="E138" t="str">
        <v>PCS</v>
      </c>
      <c r="F138">
        <v>44561</v>
      </c>
      <c r="G138" t="str">
        <v>PRO</v>
      </c>
      <c r="H138" t="str">
        <v>Groupe tarifs client</v>
      </c>
      <c r="I138" t="b">
        <v>0</v>
      </c>
      <c r="J138">
        <v>169.82</v>
      </c>
    </row>
    <row r="139">
      <c r="A139" t="str">
        <v>AutoTable</v>
      </c>
      <c r="D139" t="str">
        <v>03031FOR</v>
      </c>
      <c r="E139" t="str">
        <v>PCS</v>
      </c>
      <c r="F139">
        <v>44561</v>
      </c>
      <c r="G139" t="str">
        <v>PRO</v>
      </c>
      <c r="H139" t="str">
        <v>Groupe tarifs client</v>
      </c>
      <c r="I139" t="b">
        <v>0</v>
      </c>
      <c r="J139">
        <v>49.1</v>
      </c>
    </row>
    <row r="140">
      <c r="A140" t="str">
        <v>AutoTable</v>
      </c>
      <c r="D140" t="str">
        <v>03031SPCB</v>
      </c>
      <c r="E140" t="str">
        <v>PCS</v>
      </c>
      <c r="F140">
        <v>44561</v>
      </c>
      <c r="G140" t="str">
        <v>PRO</v>
      </c>
      <c r="H140" t="str">
        <v>Groupe tarifs client</v>
      </c>
      <c r="I140" t="b">
        <v>0</v>
      </c>
      <c r="J140">
        <v>49.1</v>
      </c>
    </row>
    <row r="141">
      <c r="A141" t="str">
        <v>AutoTable</v>
      </c>
      <c r="D141" t="str">
        <v>03220-A</v>
      </c>
      <c r="E141" t="str">
        <v>PCS</v>
      </c>
      <c r="F141">
        <v>44561</v>
      </c>
      <c r="G141" t="str">
        <v>PRO</v>
      </c>
      <c r="H141" t="str">
        <v>Groupe tarifs client</v>
      </c>
      <c r="I141" t="b">
        <v>0</v>
      </c>
      <c r="J141">
        <v>166.39</v>
      </c>
    </row>
    <row r="142">
      <c r="A142" t="str">
        <v>AutoTable</v>
      </c>
      <c r="D142" t="str">
        <v>03220-B</v>
      </c>
      <c r="E142" t="str">
        <v>PCS</v>
      </c>
      <c r="F142">
        <v>44561</v>
      </c>
      <c r="G142" t="str">
        <v>PRO</v>
      </c>
      <c r="H142" t="str">
        <v>Groupe tarifs client</v>
      </c>
      <c r="I142" t="b">
        <v>0</v>
      </c>
      <c r="J142">
        <v>166.39</v>
      </c>
    </row>
    <row r="143">
      <c r="A143" t="str">
        <v>AutoTable</v>
      </c>
      <c r="D143" t="str">
        <v>03220-C</v>
      </c>
      <c r="E143" t="str">
        <v>PCS</v>
      </c>
      <c r="F143">
        <v>44561</v>
      </c>
      <c r="G143" t="str">
        <v>PRO</v>
      </c>
      <c r="H143" t="str">
        <v>Groupe tarifs client</v>
      </c>
      <c r="I143" t="b">
        <v>0</v>
      </c>
      <c r="J143">
        <v>166.39</v>
      </c>
    </row>
    <row r="144">
      <c r="A144" t="str">
        <v>AutoTable</v>
      </c>
      <c r="D144" t="str">
        <v>03520-26CE</v>
      </c>
      <c r="E144" t="str">
        <v>PCS</v>
      </c>
      <c r="F144">
        <v>44561</v>
      </c>
      <c r="G144" t="str">
        <v>PRO</v>
      </c>
      <c r="H144" t="str">
        <v>Groupe tarifs client</v>
      </c>
      <c r="I144" t="b">
        <v>0</v>
      </c>
      <c r="J144">
        <v>12.42</v>
      </c>
    </row>
    <row r="145">
      <c r="A145" t="str">
        <v>AutoTable</v>
      </c>
      <c r="D145" t="str">
        <v>03619-44</v>
      </c>
      <c r="E145" t="str">
        <v>PCS</v>
      </c>
      <c r="F145">
        <v>44561</v>
      </c>
      <c r="G145" t="str">
        <v>PRO</v>
      </c>
      <c r="H145" t="str">
        <v>Groupe tarifs client</v>
      </c>
      <c r="I145" t="b">
        <v>0</v>
      </c>
      <c r="J145">
        <v>23.33</v>
      </c>
    </row>
    <row r="146">
      <c r="A146" t="str">
        <v>AutoTable</v>
      </c>
      <c r="D146" t="str">
        <v>03620-24</v>
      </c>
      <c r="E146" t="str">
        <v>PCS</v>
      </c>
      <c r="F146">
        <v>44561</v>
      </c>
      <c r="G146" t="str">
        <v>PRO</v>
      </c>
      <c r="H146" t="str">
        <v>Groupe tarifs client</v>
      </c>
      <c r="I146" t="b">
        <v>0</v>
      </c>
      <c r="J146">
        <v>23.33</v>
      </c>
    </row>
    <row r="147">
      <c r="A147" t="str">
        <v>AutoTable</v>
      </c>
      <c r="D147" t="str">
        <v>03621-02</v>
      </c>
      <c r="E147" t="str">
        <v>PCS</v>
      </c>
      <c r="F147">
        <v>44561</v>
      </c>
      <c r="G147" t="str">
        <v>PRO</v>
      </c>
      <c r="H147" t="str">
        <v>Groupe tarifs client</v>
      </c>
      <c r="I147" t="b">
        <v>0</v>
      </c>
      <c r="J147">
        <v>16.73</v>
      </c>
    </row>
    <row r="148">
      <c r="A148" t="str">
        <v>AutoTable</v>
      </c>
      <c r="D148" t="str">
        <v>03621-05</v>
      </c>
      <c r="E148" t="str">
        <v>PCS</v>
      </c>
      <c r="F148">
        <v>44561</v>
      </c>
      <c r="G148" t="str">
        <v>PRO</v>
      </c>
      <c r="H148" t="str">
        <v>Groupe tarifs client</v>
      </c>
      <c r="I148" t="b">
        <v>0</v>
      </c>
      <c r="J148">
        <v>16.73</v>
      </c>
    </row>
    <row r="149">
      <c r="A149" t="str">
        <v>AutoTable</v>
      </c>
      <c r="D149" t="str">
        <v>03621-06</v>
      </c>
      <c r="E149" t="str">
        <v>PCS</v>
      </c>
      <c r="F149">
        <v>44561</v>
      </c>
      <c r="G149" t="str">
        <v>PRO</v>
      </c>
      <c r="H149" t="str">
        <v>Groupe tarifs client</v>
      </c>
      <c r="I149" t="b">
        <v>0</v>
      </c>
      <c r="J149">
        <v>16.73</v>
      </c>
    </row>
    <row r="150">
      <c r="A150" t="str">
        <v>AutoTable</v>
      </c>
      <c r="D150" t="str">
        <v>03621-08</v>
      </c>
      <c r="E150" t="str">
        <v>PCS</v>
      </c>
      <c r="F150">
        <v>44561</v>
      </c>
      <c r="G150" t="str">
        <v>PRO</v>
      </c>
      <c r="H150" t="str">
        <v>Groupe tarifs client</v>
      </c>
      <c r="I150" t="b">
        <v>0</v>
      </c>
      <c r="J150">
        <v>16.73</v>
      </c>
    </row>
    <row r="151">
      <c r="A151" t="str">
        <v>AutoTable</v>
      </c>
      <c r="D151" t="str">
        <v>03621-13</v>
      </c>
      <c r="E151" t="str">
        <v>PCS</v>
      </c>
      <c r="F151">
        <v>44561</v>
      </c>
      <c r="G151" t="str">
        <v>PRO</v>
      </c>
      <c r="H151" t="str">
        <v>Groupe tarifs client</v>
      </c>
      <c r="I151" t="b">
        <v>0</v>
      </c>
      <c r="J151">
        <v>16.73</v>
      </c>
    </row>
    <row r="152">
      <c r="A152" t="str">
        <v>AutoTable</v>
      </c>
      <c r="D152" t="str">
        <v>03621-17</v>
      </c>
      <c r="E152" t="str">
        <v>PCS</v>
      </c>
      <c r="F152">
        <v>44561</v>
      </c>
      <c r="G152" t="str">
        <v>PRO</v>
      </c>
      <c r="H152" t="str">
        <v>Groupe tarifs client</v>
      </c>
      <c r="I152" t="b">
        <v>0</v>
      </c>
      <c r="J152">
        <v>16.73</v>
      </c>
    </row>
    <row r="153">
      <c r="A153" t="str">
        <v>AutoTable</v>
      </c>
      <c r="D153" t="str">
        <v>03621-18</v>
      </c>
      <c r="E153" t="str">
        <v>PCS</v>
      </c>
      <c r="F153">
        <v>44561</v>
      </c>
      <c r="G153" t="str">
        <v>PRO</v>
      </c>
      <c r="H153" t="str">
        <v>Groupe tarifs client</v>
      </c>
      <c r="I153" t="b">
        <v>0</v>
      </c>
      <c r="J153">
        <v>16.73</v>
      </c>
    </row>
    <row r="154">
      <c r="A154" t="str">
        <v>AutoTable</v>
      </c>
      <c r="D154" t="str">
        <v>03621-23</v>
      </c>
      <c r="E154" t="str">
        <v>PCS</v>
      </c>
      <c r="F154">
        <v>44561</v>
      </c>
      <c r="G154" t="str">
        <v>PRO</v>
      </c>
      <c r="H154" t="str">
        <v>Groupe tarifs client</v>
      </c>
      <c r="I154" t="b">
        <v>0</v>
      </c>
      <c r="J154">
        <v>16.73</v>
      </c>
    </row>
    <row r="155">
      <c r="A155" t="str">
        <v>AutoTable</v>
      </c>
      <c r="D155" t="str">
        <v>03621-24</v>
      </c>
      <c r="E155" t="str">
        <v>PCS</v>
      </c>
      <c r="F155">
        <v>44561</v>
      </c>
      <c r="G155" t="str">
        <v>PRO</v>
      </c>
      <c r="H155" t="str">
        <v>Groupe tarifs client</v>
      </c>
      <c r="I155" t="b">
        <v>0</v>
      </c>
      <c r="J155">
        <v>16.73</v>
      </c>
    </row>
    <row r="156">
      <c r="A156" t="str">
        <v>AutoTable</v>
      </c>
      <c r="D156" t="str">
        <v>03621-30</v>
      </c>
      <c r="E156" t="str">
        <v>PCS</v>
      </c>
      <c r="F156">
        <v>44561</v>
      </c>
      <c r="G156" t="str">
        <v>PRO</v>
      </c>
      <c r="H156" t="str">
        <v>Groupe tarifs client</v>
      </c>
      <c r="I156" t="b">
        <v>0</v>
      </c>
      <c r="J156">
        <v>16.73</v>
      </c>
    </row>
    <row r="157">
      <c r="A157" t="str">
        <v>AutoTable</v>
      </c>
      <c r="D157" t="str">
        <v>03630-02CE</v>
      </c>
      <c r="E157" t="str">
        <v>PCS</v>
      </c>
      <c r="F157">
        <v>44561</v>
      </c>
      <c r="G157" t="str">
        <v>PRO</v>
      </c>
      <c r="H157" t="str">
        <v>Groupe tarifs client</v>
      </c>
      <c r="I157" t="b">
        <v>0</v>
      </c>
      <c r="J157">
        <v>93.34</v>
      </c>
    </row>
    <row r="158">
      <c r="A158" t="str">
        <v>AutoTable</v>
      </c>
      <c r="D158" t="str">
        <v>03630-03CE</v>
      </c>
      <c r="E158" t="str">
        <v>PCS</v>
      </c>
      <c r="F158">
        <v>44561</v>
      </c>
      <c r="G158" t="str">
        <v>PRO</v>
      </c>
      <c r="H158" t="str">
        <v>Groupe tarifs client</v>
      </c>
      <c r="I158" t="b">
        <v>0</v>
      </c>
      <c r="J158">
        <v>93.34</v>
      </c>
    </row>
    <row r="159">
      <c r="A159" t="str">
        <v>AutoTable</v>
      </c>
      <c r="D159" t="str">
        <v>03630-06CE</v>
      </c>
      <c r="E159" t="str">
        <v>PCS</v>
      </c>
      <c r="F159">
        <v>44561</v>
      </c>
      <c r="G159" t="str">
        <v>PRO</v>
      </c>
      <c r="H159" t="str">
        <v>Groupe tarifs client</v>
      </c>
      <c r="I159" t="b">
        <v>0</v>
      </c>
      <c r="J159">
        <v>93.34</v>
      </c>
    </row>
    <row r="160">
      <c r="A160" t="str">
        <v>AutoTable</v>
      </c>
      <c r="D160" t="str">
        <v>03630-08CE</v>
      </c>
      <c r="E160" t="str">
        <v>PCS</v>
      </c>
      <c r="F160">
        <v>44561</v>
      </c>
      <c r="G160" t="str">
        <v>PRO</v>
      </c>
      <c r="H160" t="str">
        <v>Groupe tarifs client</v>
      </c>
      <c r="I160" t="b">
        <v>0</v>
      </c>
      <c r="J160">
        <v>93.34</v>
      </c>
    </row>
    <row r="161">
      <c r="A161" t="str">
        <v>AutoTable</v>
      </c>
      <c r="D161" t="str">
        <v>04024-23</v>
      </c>
      <c r="E161" t="str">
        <v>PCS</v>
      </c>
      <c r="F161">
        <v>44561</v>
      </c>
      <c r="G161" t="str">
        <v>PRO</v>
      </c>
      <c r="H161" t="str">
        <v>Groupe tarifs client</v>
      </c>
      <c r="I161" t="b">
        <v>0</v>
      </c>
      <c r="J161">
        <v>34.38</v>
      </c>
    </row>
    <row r="162">
      <c r="A162" t="str">
        <v>AutoTable</v>
      </c>
      <c r="D162" t="str">
        <v>04024-26</v>
      </c>
      <c r="E162" t="str">
        <v>PCS</v>
      </c>
      <c r="F162">
        <v>44561</v>
      </c>
      <c r="G162" t="str">
        <v>PRO</v>
      </c>
      <c r="H162" t="str">
        <v>Groupe tarifs client</v>
      </c>
      <c r="I162" t="b">
        <v>0</v>
      </c>
      <c r="J162">
        <v>34.38</v>
      </c>
    </row>
    <row r="163">
      <c r="A163" t="str">
        <v>AutoTable</v>
      </c>
      <c r="D163" t="str">
        <v>04024-37</v>
      </c>
      <c r="E163" t="str">
        <v>PCS</v>
      </c>
      <c r="F163">
        <v>44561</v>
      </c>
      <c r="G163" t="str">
        <v>PRO</v>
      </c>
      <c r="H163" t="str">
        <v>Groupe tarifs client</v>
      </c>
      <c r="I163" t="b">
        <v>0</v>
      </c>
      <c r="J163">
        <v>34.38</v>
      </c>
    </row>
    <row r="164">
      <c r="A164" t="str">
        <v>AutoTable</v>
      </c>
      <c r="D164" t="str">
        <v>04025A</v>
      </c>
      <c r="E164" t="str">
        <v>PCS</v>
      </c>
      <c r="F164">
        <v>44561</v>
      </c>
      <c r="G164" t="str">
        <v>PRO</v>
      </c>
      <c r="H164" t="str">
        <v>Groupe tarifs client</v>
      </c>
      <c r="I164" t="b">
        <v>0</v>
      </c>
      <c r="J164">
        <v>31.52</v>
      </c>
    </row>
    <row r="165">
      <c r="A165" t="str">
        <v>AutoTable</v>
      </c>
      <c r="D165" t="str">
        <v>04025B</v>
      </c>
      <c r="E165" t="str">
        <v>PCS</v>
      </c>
      <c r="F165">
        <v>44561</v>
      </c>
      <c r="G165" t="str">
        <v>PRO</v>
      </c>
      <c r="H165" t="str">
        <v>Groupe tarifs client</v>
      </c>
      <c r="I165" t="b">
        <v>0</v>
      </c>
      <c r="J165">
        <v>31.52</v>
      </c>
    </row>
    <row r="166">
      <c r="A166" t="str">
        <v>AutoTable</v>
      </c>
      <c r="D166" t="str">
        <v>04025CB</v>
      </c>
      <c r="E166" t="str">
        <v>PCS</v>
      </c>
      <c r="F166">
        <v>44561</v>
      </c>
      <c r="G166" t="str">
        <v>PRO</v>
      </c>
      <c r="H166" t="str">
        <v>Groupe tarifs client</v>
      </c>
      <c r="I166" t="b">
        <v>0</v>
      </c>
      <c r="J166">
        <v>31.52</v>
      </c>
    </row>
    <row r="167">
      <c r="A167" t="str">
        <v>AutoTable</v>
      </c>
      <c r="D167" t="str">
        <v>04025FB</v>
      </c>
      <c r="E167" t="str">
        <v>PCS</v>
      </c>
      <c r="F167">
        <v>44561</v>
      </c>
      <c r="G167" t="str">
        <v>PRO</v>
      </c>
      <c r="H167" t="str">
        <v>Groupe tarifs client</v>
      </c>
      <c r="I167" t="b">
        <v>0</v>
      </c>
      <c r="J167">
        <v>31.52</v>
      </c>
    </row>
    <row r="168">
      <c r="A168" t="str">
        <v>AutoTable</v>
      </c>
      <c r="D168" t="str">
        <v>04025FO</v>
      </c>
      <c r="E168" t="str">
        <v>PCS</v>
      </c>
      <c r="F168">
        <v>44561</v>
      </c>
      <c r="G168" t="str">
        <v>PRO</v>
      </c>
      <c r="H168" t="str">
        <v>Groupe tarifs client</v>
      </c>
      <c r="I168" t="b">
        <v>0</v>
      </c>
      <c r="J168">
        <v>31.52</v>
      </c>
    </row>
    <row r="169">
      <c r="A169" t="str">
        <v>AutoTable</v>
      </c>
      <c r="D169" t="str">
        <v>04025J</v>
      </c>
      <c r="E169" t="str">
        <v>PCS</v>
      </c>
      <c r="F169">
        <v>44561</v>
      </c>
      <c r="G169" t="str">
        <v>PRO</v>
      </c>
      <c r="H169" t="str">
        <v>Groupe tarifs client</v>
      </c>
      <c r="I169" t="b">
        <v>0</v>
      </c>
      <c r="J169">
        <v>31.52</v>
      </c>
    </row>
    <row r="170">
      <c r="A170" t="str">
        <v>AutoTable</v>
      </c>
      <c r="D170" t="str">
        <v>04025O</v>
      </c>
      <c r="E170" t="str">
        <v>PCS</v>
      </c>
      <c r="F170">
        <v>44561</v>
      </c>
      <c r="G170" t="str">
        <v>PRO</v>
      </c>
      <c r="H170" t="str">
        <v>Groupe tarifs client</v>
      </c>
      <c r="I170" t="b">
        <v>0</v>
      </c>
      <c r="J170">
        <v>31.52</v>
      </c>
    </row>
    <row r="171">
      <c r="A171" t="str">
        <v>AutoTable</v>
      </c>
      <c r="D171" t="str">
        <v>04025PO</v>
      </c>
      <c r="E171" t="str">
        <v>PCS</v>
      </c>
      <c r="F171">
        <v>44561</v>
      </c>
      <c r="G171" t="str">
        <v>PRO</v>
      </c>
      <c r="H171" t="str">
        <v>Groupe tarifs client</v>
      </c>
      <c r="I171" t="b">
        <v>0</v>
      </c>
      <c r="J171">
        <v>31.52</v>
      </c>
    </row>
    <row r="172">
      <c r="A172" t="str">
        <v>AutoTable</v>
      </c>
      <c r="D172" t="str">
        <v>04025R</v>
      </c>
      <c r="E172" t="str">
        <v>PCS</v>
      </c>
      <c r="F172">
        <v>44561</v>
      </c>
      <c r="G172" t="str">
        <v>PRO</v>
      </c>
      <c r="H172" t="str">
        <v>Groupe tarifs client</v>
      </c>
      <c r="I172" t="b">
        <v>0</v>
      </c>
      <c r="J172">
        <v>31.52</v>
      </c>
    </row>
    <row r="173">
      <c r="A173" t="str">
        <v>AutoTable</v>
      </c>
      <c r="D173" t="str">
        <v>04025RO</v>
      </c>
      <c r="E173" t="str">
        <v>PCS</v>
      </c>
      <c r="F173">
        <v>44561</v>
      </c>
      <c r="G173" t="str">
        <v>PRO</v>
      </c>
      <c r="H173" t="str">
        <v>Groupe tarifs client</v>
      </c>
      <c r="I173" t="b">
        <v>0</v>
      </c>
      <c r="J173">
        <v>31.52</v>
      </c>
    </row>
    <row r="174">
      <c r="A174" t="str">
        <v>AutoTable</v>
      </c>
      <c r="D174" t="str">
        <v>04025VE</v>
      </c>
      <c r="E174" t="str">
        <v>PCS</v>
      </c>
      <c r="F174">
        <v>44561</v>
      </c>
      <c r="G174" t="str">
        <v>PRO</v>
      </c>
      <c r="H174" t="str">
        <v>Groupe tarifs client</v>
      </c>
      <c r="I174" t="b">
        <v>0</v>
      </c>
      <c r="J174">
        <v>31.52</v>
      </c>
    </row>
    <row r="175">
      <c r="A175" t="str">
        <v>AutoTable</v>
      </c>
      <c r="D175" t="str">
        <v>04025VI</v>
      </c>
      <c r="E175" t="str">
        <v>PCS</v>
      </c>
      <c r="F175">
        <v>44561</v>
      </c>
      <c r="G175" t="str">
        <v>PRO</v>
      </c>
      <c r="H175" t="str">
        <v>Groupe tarifs client</v>
      </c>
      <c r="I175" t="b">
        <v>0</v>
      </c>
      <c r="J175">
        <v>31.52</v>
      </c>
    </row>
    <row r="176">
      <c r="A176" t="str">
        <v>AutoTable</v>
      </c>
      <c r="D176" t="str">
        <v>04026-13</v>
      </c>
      <c r="E176" t="str">
        <v>PCS</v>
      </c>
      <c r="F176">
        <v>44561</v>
      </c>
      <c r="G176" t="str">
        <v>PRO</v>
      </c>
      <c r="H176" t="str">
        <v>Groupe tarifs client</v>
      </c>
      <c r="I176" t="b">
        <v>0</v>
      </c>
      <c r="J176">
        <v>14.08</v>
      </c>
    </row>
    <row r="177">
      <c r="A177" t="str">
        <v>AutoTable</v>
      </c>
      <c r="D177" t="str">
        <v>04026-15</v>
      </c>
      <c r="E177" t="str">
        <v>PCS</v>
      </c>
      <c r="F177">
        <v>44561</v>
      </c>
      <c r="G177" t="str">
        <v>PRO</v>
      </c>
      <c r="H177" t="str">
        <v>Groupe tarifs client</v>
      </c>
      <c r="I177" t="b">
        <v>0</v>
      </c>
      <c r="J177">
        <v>14.08</v>
      </c>
    </row>
    <row r="178">
      <c r="A178" t="str">
        <v>AutoTable</v>
      </c>
      <c r="D178" t="str">
        <v>04026A</v>
      </c>
      <c r="E178" t="str">
        <v>PCS</v>
      </c>
      <c r="F178">
        <v>44561</v>
      </c>
      <c r="G178" t="str">
        <v>PRO</v>
      </c>
      <c r="H178" t="str">
        <v>Groupe tarifs client</v>
      </c>
      <c r="I178" t="b">
        <v>0</v>
      </c>
      <c r="J178">
        <v>34.38</v>
      </c>
    </row>
    <row r="179">
      <c r="A179" t="str">
        <v>AutoTable</v>
      </c>
      <c r="D179" t="str">
        <v>04026CB</v>
      </c>
      <c r="E179" t="str">
        <v>PCS</v>
      </c>
      <c r="F179">
        <v>44561</v>
      </c>
      <c r="G179" t="str">
        <v>PRO</v>
      </c>
      <c r="H179" t="str">
        <v>Groupe tarifs client</v>
      </c>
      <c r="I179" t="b">
        <v>0</v>
      </c>
      <c r="J179">
        <v>34.38</v>
      </c>
    </row>
    <row r="180">
      <c r="A180" t="str">
        <v>AutoTable</v>
      </c>
      <c r="D180" t="str">
        <v>04026CH-ORRO</v>
      </c>
      <c r="E180" t="str">
        <v>PCS</v>
      </c>
      <c r="F180">
        <v>44561</v>
      </c>
      <c r="G180" t="str">
        <v>PRO</v>
      </c>
      <c r="H180" t="str">
        <v>Groupe tarifs client</v>
      </c>
      <c r="I180" t="b">
        <v>0</v>
      </c>
      <c r="J180">
        <v>34.38</v>
      </c>
    </row>
    <row r="181">
      <c r="A181" t="str">
        <v>AutoTable</v>
      </c>
      <c r="D181" t="str">
        <v>04026CH-RA</v>
      </c>
      <c r="E181" t="str">
        <v>PCS</v>
      </c>
      <c r="F181">
        <v>44561</v>
      </c>
      <c r="G181" t="str">
        <v>PRO</v>
      </c>
      <c r="H181" t="str">
        <v>Groupe tarifs client</v>
      </c>
      <c r="I181" t="b">
        <v>0</v>
      </c>
      <c r="J181">
        <v>34.38</v>
      </c>
    </row>
    <row r="182">
      <c r="A182" t="str">
        <v>AutoTable</v>
      </c>
      <c r="D182" t="str">
        <v>04026FB</v>
      </c>
      <c r="E182" t="str">
        <v>PCS</v>
      </c>
      <c r="F182">
        <v>44561</v>
      </c>
      <c r="G182" t="str">
        <v>PRO</v>
      </c>
      <c r="H182" t="str">
        <v>Groupe tarifs client</v>
      </c>
      <c r="I182" t="b">
        <v>0</v>
      </c>
      <c r="J182">
        <v>34.38</v>
      </c>
    </row>
    <row r="183">
      <c r="A183" t="str">
        <v>AutoTable</v>
      </c>
      <c r="D183" t="str">
        <v>04026FO</v>
      </c>
      <c r="E183" t="str">
        <v>PCS</v>
      </c>
      <c r="F183">
        <v>44561</v>
      </c>
      <c r="G183" t="str">
        <v>PRO</v>
      </c>
      <c r="H183" t="str">
        <v>Groupe tarifs client</v>
      </c>
      <c r="I183" t="b">
        <v>0</v>
      </c>
      <c r="J183">
        <v>34.38</v>
      </c>
    </row>
    <row r="184">
      <c r="A184" t="str">
        <v>AutoTable</v>
      </c>
      <c r="D184" t="str">
        <v>04026O</v>
      </c>
      <c r="E184" t="str">
        <v>PCS</v>
      </c>
      <c r="F184">
        <v>44561</v>
      </c>
      <c r="G184" t="str">
        <v>PRO</v>
      </c>
      <c r="H184" t="str">
        <v>Groupe tarifs client</v>
      </c>
      <c r="I184" t="b">
        <v>0</v>
      </c>
      <c r="J184">
        <v>34.38</v>
      </c>
    </row>
    <row r="185">
      <c r="A185" t="str">
        <v>AutoTable</v>
      </c>
      <c r="D185" t="str">
        <v>04026R</v>
      </c>
      <c r="E185" t="str">
        <v>PCS</v>
      </c>
      <c r="F185">
        <v>44561</v>
      </c>
      <c r="G185" t="str">
        <v>PRO</v>
      </c>
      <c r="H185" t="str">
        <v>Groupe tarifs client</v>
      </c>
      <c r="I185" t="b">
        <v>0</v>
      </c>
      <c r="J185">
        <v>34.38</v>
      </c>
    </row>
    <row r="186">
      <c r="A186" t="str">
        <v>AutoTable</v>
      </c>
      <c r="D186" t="str">
        <v>04026RO</v>
      </c>
      <c r="E186" t="str">
        <v>PCS</v>
      </c>
      <c r="F186">
        <v>44561</v>
      </c>
      <c r="G186" t="str">
        <v>PRO</v>
      </c>
      <c r="H186" t="str">
        <v>Groupe tarifs client</v>
      </c>
      <c r="I186" t="b">
        <v>0</v>
      </c>
      <c r="J186">
        <v>34.38</v>
      </c>
    </row>
    <row r="187">
      <c r="A187" t="str">
        <v>AutoTable</v>
      </c>
      <c r="D187" t="str">
        <v>04026R-S</v>
      </c>
      <c r="E187" t="str">
        <v>PCS</v>
      </c>
      <c r="F187">
        <v>44561</v>
      </c>
      <c r="G187" t="str">
        <v>PRO</v>
      </c>
      <c r="H187" t="str">
        <v>Groupe tarifs client</v>
      </c>
      <c r="I187" t="b">
        <v>0</v>
      </c>
      <c r="J187">
        <v>34.38</v>
      </c>
    </row>
    <row r="188">
      <c r="A188" t="str">
        <v>AutoTable</v>
      </c>
      <c r="D188" t="str">
        <v>04026VE</v>
      </c>
      <c r="E188" t="str">
        <v>PCS</v>
      </c>
      <c r="F188">
        <v>44561</v>
      </c>
      <c r="G188" t="str">
        <v>PRO</v>
      </c>
      <c r="H188" t="str">
        <v>Groupe tarifs client</v>
      </c>
      <c r="I188" t="b">
        <v>0</v>
      </c>
      <c r="J188">
        <v>34.38</v>
      </c>
    </row>
    <row r="189">
      <c r="A189" t="str">
        <v>AutoTable</v>
      </c>
      <c r="D189" t="str">
        <v>04027A</v>
      </c>
      <c r="E189" t="str">
        <v>PCS</v>
      </c>
      <c r="F189">
        <v>44561</v>
      </c>
      <c r="G189" t="str">
        <v>PRO</v>
      </c>
      <c r="H189" t="str">
        <v>Groupe tarifs client</v>
      </c>
      <c r="I189" t="b">
        <v>0</v>
      </c>
      <c r="J189">
        <v>34.38</v>
      </c>
    </row>
    <row r="190">
      <c r="A190" t="str">
        <v>AutoTable</v>
      </c>
      <c r="D190" t="str">
        <v>04027B</v>
      </c>
      <c r="E190" t="str">
        <v>PCS</v>
      </c>
      <c r="F190">
        <v>44561</v>
      </c>
      <c r="G190" t="str">
        <v>PRO</v>
      </c>
      <c r="H190" t="str">
        <v>Groupe tarifs client</v>
      </c>
      <c r="I190" t="b">
        <v>0</v>
      </c>
      <c r="J190">
        <v>34.38</v>
      </c>
    </row>
    <row r="191">
      <c r="A191" t="str">
        <v>AutoTable</v>
      </c>
      <c r="D191" t="str">
        <v>04027CB</v>
      </c>
      <c r="E191" t="str">
        <v>PCS</v>
      </c>
      <c r="F191">
        <v>44561</v>
      </c>
      <c r="G191" t="str">
        <v>PRO</v>
      </c>
      <c r="H191" t="str">
        <v>Groupe tarifs client</v>
      </c>
      <c r="I191" t="b">
        <v>0</v>
      </c>
      <c r="J191">
        <v>34.38</v>
      </c>
    </row>
    <row r="192">
      <c r="A192" t="str">
        <v>AutoTable</v>
      </c>
      <c r="D192" t="str">
        <v>04027CB-S</v>
      </c>
      <c r="E192" t="str">
        <v>PCS</v>
      </c>
      <c r="F192">
        <v>44561</v>
      </c>
      <c r="G192" t="str">
        <v>PRO</v>
      </c>
      <c r="H192" t="str">
        <v>Groupe tarifs client</v>
      </c>
      <c r="I192" t="b">
        <v>0</v>
      </c>
      <c r="J192">
        <v>34.38</v>
      </c>
    </row>
    <row r="193">
      <c r="A193" t="str">
        <v>AutoTable</v>
      </c>
      <c r="D193" t="str">
        <v>04027FO</v>
      </c>
      <c r="E193" t="str">
        <v>PCS</v>
      </c>
      <c r="F193">
        <v>44561</v>
      </c>
      <c r="G193" t="str">
        <v>PRO</v>
      </c>
      <c r="H193" t="str">
        <v>Groupe tarifs client</v>
      </c>
      <c r="I193" t="b">
        <v>0</v>
      </c>
      <c r="J193">
        <v>34.38</v>
      </c>
    </row>
    <row r="194">
      <c r="A194" t="str">
        <v>AutoTable</v>
      </c>
      <c r="D194" t="str">
        <v>04027FR</v>
      </c>
      <c r="E194" t="str">
        <v>PCS</v>
      </c>
      <c r="F194">
        <v>44561</v>
      </c>
      <c r="G194" t="str">
        <v>PRO</v>
      </c>
      <c r="H194" t="str">
        <v>Groupe tarifs client</v>
      </c>
      <c r="I194" t="b">
        <v>0</v>
      </c>
      <c r="J194">
        <v>34.38</v>
      </c>
    </row>
    <row r="195">
      <c r="A195" t="str">
        <v>AutoTable</v>
      </c>
      <c r="D195" t="str">
        <v>04027M</v>
      </c>
      <c r="E195" t="str">
        <v>PCS</v>
      </c>
      <c r="F195">
        <v>44561</v>
      </c>
      <c r="G195" t="str">
        <v>PRO</v>
      </c>
      <c r="H195" t="str">
        <v>Groupe tarifs client</v>
      </c>
      <c r="I195" t="b">
        <v>0</v>
      </c>
      <c r="J195">
        <v>34.38</v>
      </c>
    </row>
    <row r="196">
      <c r="A196" t="str">
        <v>AutoTable</v>
      </c>
      <c r="D196" t="str">
        <v>04027O</v>
      </c>
      <c r="E196" t="str">
        <v>PCS</v>
      </c>
      <c r="F196">
        <v>44561</v>
      </c>
      <c r="G196" t="str">
        <v>PRO</v>
      </c>
      <c r="H196" t="str">
        <v>Groupe tarifs client</v>
      </c>
      <c r="I196" t="b">
        <v>0</v>
      </c>
      <c r="J196">
        <v>34.38</v>
      </c>
    </row>
    <row r="197">
      <c r="A197" t="str">
        <v>AutoTable</v>
      </c>
      <c r="D197" t="str">
        <v>04027R</v>
      </c>
      <c r="E197" t="str">
        <v>PCS</v>
      </c>
      <c r="F197">
        <v>44561</v>
      </c>
      <c r="G197" t="str">
        <v>PRO</v>
      </c>
      <c r="H197" t="str">
        <v>Groupe tarifs client</v>
      </c>
      <c r="I197" t="b">
        <v>0</v>
      </c>
      <c r="J197">
        <v>34.38</v>
      </c>
    </row>
    <row r="198">
      <c r="A198" t="str">
        <v>AutoTable</v>
      </c>
      <c r="D198" t="str">
        <v>04027RO</v>
      </c>
      <c r="E198" t="str">
        <v>PCS</v>
      </c>
      <c r="F198">
        <v>44561</v>
      </c>
      <c r="G198" t="str">
        <v>PRO</v>
      </c>
      <c r="H198" t="str">
        <v>Groupe tarifs client</v>
      </c>
      <c r="I198" t="b">
        <v>0</v>
      </c>
      <c r="J198">
        <v>34.38</v>
      </c>
    </row>
    <row r="199">
      <c r="A199" t="str">
        <v>AutoTable</v>
      </c>
      <c r="D199" t="str">
        <v>04027TRI</v>
      </c>
      <c r="E199" t="str">
        <v>PCS</v>
      </c>
      <c r="F199">
        <v>44561</v>
      </c>
      <c r="G199" t="str">
        <v>PRO</v>
      </c>
      <c r="H199" t="str">
        <v>Groupe tarifs client</v>
      </c>
      <c r="I199" t="b">
        <v>0</v>
      </c>
      <c r="J199">
        <v>34.38</v>
      </c>
    </row>
    <row r="200">
      <c r="A200" t="str">
        <v>AutoTable</v>
      </c>
      <c r="D200" t="str">
        <v>04027VE</v>
      </c>
      <c r="E200" t="str">
        <v>PCS</v>
      </c>
      <c r="F200">
        <v>44561</v>
      </c>
      <c r="G200" t="str">
        <v>PRO</v>
      </c>
      <c r="H200" t="str">
        <v>Groupe tarifs client</v>
      </c>
      <c r="I200" t="b">
        <v>0</v>
      </c>
      <c r="J200">
        <v>34.38</v>
      </c>
    </row>
    <row r="201">
      <c r="A201" t="str">
        <v>AutoTable</v>
      </c>
      <c r="D201" t="str">
        <v>04027VI</v>
      </c>
      <c r="E201" t="str">
        <v>PCS</v>
      </c>
      <c r="F201">
        <v>44561</v>
      </c>
      <c r="G201" t="str">
        <v>PRO</v>
      </c>
      <c r="H201" t="str">
        <v>Groupe tarifs client</v>
      </c>
      <c r="I201" t="b">
        <v>0</v>
      </c>
      <c r="J201">
        <v>34.38</v>
      </c>
    </row>
    <row r="202">
      <c r="A202" t="str">
        <v>AutoTable</v>
      </c>
      <c r="D202" t="str">
        <v>04028BTB</v>
      </c>
      <c r="E202" t="str">
        <v>PCS</v>
      </c>
      <c r="F202">
        <v>44561</v>
      </c>
      <c r="G202" t="str">
        <v>PRO</v>
      </c>
      <c r="H202" t="str">
        <v>Groupe tarifs client</v>
      </c>
      <c r="I202" t="b">
        <v>0</v>
      </c>
      <c r="J202">
        <v>33.19</v>
      </c>
    </row>
    <row r="203">
      <c r="A203" t="str">
        <v>AutoTable</v>
      </c>
      <c r="D203" t="str">
        <v>04028CB</v>
      </c>
      <c r="E203" t="str">
        <v>PCS</v>
      </c>
      <c r="F203">
        <v>44561</v>
      </c>
      <c r="G203" t="str">
        <v>PRO</v>
      </c>
      <c r="H203" t="str">
        <v>Groupe tarifs client</v>
      </c>
      <c r="I203" t="b">
        <v>0</v>
      </c>
      <c r="J203">
        <v>33.19</v>
      </c>
    </row>
    <row r="204">
      <c r="A204" t="str">
        <v>AutoTable</v>
      </c>
      <c r="D204" t="str">
        <v>04028J</v>
      </c>
      <c r="E204" t="str">
        <v>PCS</v>
      </c>
      <c r="F204">
        <v>44561</v>
      </c>
      <c r="G204" t="str">
        <v>PRO</v>
      </c>
      <c r="H204" t="str">
        <v>Groupe tarifs client</v>
      </c>
      <c r="I204" t="b">
        <v>0</v>
      </c>
      <c r="J204">
        <v>33.19</v>
      </c>
    </row>
    <row r="205">
      <c r="A205" t="str">
        <v>AutoTable</v>
      </c>
      <c r="D205" t="str">
        <v>04028M</v>
      </c>
      <c r="E205" t="str">
        <v>PCS</v>
      </c>
      <c r="F205">
        <v>44561</v>
      </c>
      <c r="G205" t="str">
        <v>PRO</v>
      </c>
      <c r="H205" t="str">
        <v>Groupe tarifs client</v>
      </c>
      <c r="I205" t="b">
        <v>0</v>
      </c>
      <c r="J205">
        <v>33.19</v>
      </c>
    </row>
    <row r="206">
      <c r="A206" t="str">
        <v>AutoTable</v>
      </c>
      <c r="D206" t="str">
        <v>04028TB</v>
      </c>
      <c r="E206" t="str">
        <v>PCS</v>
      </c>
      <c r="F206">
        <v>44561</v>
      </c>
      <c r="G206" t="str">
        <v>PRO</v>
      </c>
      <c r="H206" t="str">
        <v>Groupe tarifs client</v>
      </c>
      <c r="I206" t="b">
        <v>0</v>
      </c>
      <c r="J206">
        <v>33.19</v>
      </c>
    </row>
    <row r="207">
      <c r="A207" t="str">
        <v>AutoTable</v>
      </c>
      <c r="D207" t="str">
        <v>04030-11SCE</v>
      </c>
      <c r="E207" t="str">
        <v>PCS</v>
      </c>
      <c r="F207">
        <v>44561</v>
      </c>
      <c r="G207" t="str">
        <v>PRO</v>
      </c>
      <c r="H207" t="str">
        <v>Groupe tarifs client</v>
      </c>
      <c r="I207" t="b">
        <v>0</v>
      </c>
      <c r="J207">
        <v>89.15</v>
      </c>
    </row>
    <row r="208">
      <c r="A208" t="str">
        <v>AutoTable</v>
      </c>
      <c r="D208" t="str">
        <v>04030-32CE</v>
      </c>
      <c r="E208" t="str">
        <v>PCS</v>
      </c>
      <c r="F208">
        <v>44561</v>
      </c>
      <c r="G208" t="str">
        <v>PRO</v>
      </c>
      <c r="H208" t="str">
        <v>Groupe tarifs client</v>
      </c>
      <c r="I208" t="b">
        <v>0</v>
      </c>
      <c r="J208">
        <v>84.75</v>
      </c>
    </row>
    <row r="209">
      <c r="A209" t="str">
        <v>AutoTable</v>
      </c>
      <c r="D209" t="str">
        <v>04225-A</v>
      </c>
      <c r="E209" t="str">
        <v>PCS</v>
      </c>
      <c r="F209">
        <v>44561</v>
      </c>
      <c r="G209" t="str">
        <v>PRO</v>
      </c>
      <c r="H209" t="str">
        <v>Groupe tarifs client</v>
      </c>
      <c r="I209" t="b">
        <v>0</v>
      </c>
      <c r="J209">
        <v>359</v>
      </c>
    </row>
    <row r="210">
      <c r="A210" t="str">
        <v>AutoTable</v>
      </c>
      <c r="D210" t="str">
        <v>04530-82</v>
      </c>
      <c r="E210" t="str">
        <v>PCS</v>
      </c>
      <c r="F210">
        <v>44561</v>
      </c>
      <c r="G210" t="str">
        <v>PRO</v>
      </c>
      <c r="H210" t="str">
        <v>Groupe tarifs client</v>
      </c>
      <c r="I210" t="b">
        <v>0</v>
      </c>
      <c r="J210">
        <v>46.85</v>
      </c>
    </row>
    <row r="211">
      <c r="A211" t="str">
        <v>AutoTable</v>
      </c>
      <c r="D211" t="str">
        <v>04830-02KCE</v>
      </c>
      <c r="E211" t="str">
        <v>PCS</v>
      </c>
      <c r="F211">
        <v>44561</v>
      </c>
      <c r="G211" t="str">
        <v>PRO</v>
      </c>
      <c r="H211" t="str">
        <v>Groupe tarifs client</v>
      </c>
      <c r="I211" t="b">
        <v>0</v>
      </c>
      <c r="J211">
        <v>83.88</v>
      </c>
    </row>
    <row r="212">
      <c r="A212" t="str">
        <v>AutoTable</v>
      </c>
      <c r="D212" t="str">
        <v>04830-06KCE</v>
      </c>
      <c r="E212" t="str">
        <v>PCS</v>
      </c>
      <c r="F212">
        <v>44561</v>
      </c>
      <c r="G212" t="str">
        <v>PRO</v>
      </c>
      <c r="H212" t="str">
        <v>Groupe tarifs client</v>
      </c>
      <c r="I212" t="b">
        <v>0</v>
      </c>
      <c r="J212">
        <v>83.88</v>
      </c>
    </row>
    <row r="213">
      <c r="A213" t="str">
        <v>AutoTable</v>
      </c>
      <c r="D213" t="str">
        <v>04830-08PCE</v>
      </c>
      <c r="E213" t="str">
        <v>PCS</v>
      </c>
      <c r="F213">
        <v>44561</v>
      </c>
      <c r="G213" t="str">
        <v>PRO</v>
      </c>
      <c r="H213" t="str">
        <v>Groupe tarifs client</v>
      </c>
      <c r="I213" t="b">
        <v>0</v>
      </c>
      <c r="J213">
        <v>103.67</v>
      </c>
    </row>
    <row r="214">
      <c r="A214" t="str">
        <v>AutoTable</v>
      </c>
      <c r="D214" t="str">
        <v>04830-18KCE</v>
      </c>
      <c r="E214" t="str">
        <v>PCS</v>
      </c>
      <c r="F214">
        <v>44561</v>
      </c>
      <c r="G214" t="str">
        <v>PRO</v>
      </c>
      <c r="H214" t="str">
        <v>Groupe tarifs client</v>
      </c>
      <c r="I214" t="b">
        <v>0</v>
      </c>
      <c r="J214">
        <v>83.88</v>
      </c>
    </row>
    <row r="215">
      <c r="A215" t="str">
        <v>AutoTable</v>
      </c>
      <c r="D215" t="str">
        <v>04830-18PCE</v>
      </c>
      <c r="E215" t="str">
        <v>PCS</v>
      </c>
      <c r="F215">
        <v>44561</v>
      </c>
      <c r="G215" t="str">
        <v>PRO</v>
      </c>
      <c r="H215" t="str">
        <v>Groupe tarifs client</v>
      </c>
      <c r="I215" t="b">
        <v>0</v>
      </c>
      <c r="J215">
        <v>103.67</v>
      </c>
    </row>
    <row r="216">
      <c r="A216" t="str">
        <v>AutoTable</v>
      </c>
      <c r="D216" t="str">
        <v>04832-19CE</v>
      </c>
      <c r="E216" t="str">
        <v>PCS</v>
      </c>
      <c r="F216">
        <v>44561</v>
      </c>
      <c r="G216" t="str">
        <v>PRO</v>
      </c>
      <c r="H216" t="str">
        <v>Groupe tarifs client</v>
      </c>
      <c r="I216" t="b">
        <v>0</v>
      </c>
      <c r="J216">
        <v>103.67</v>
      </c>
    </row>
    <row r="217">
      <c r="A217" t="str">
        <v>AutoTable</v>
      </c>
      <c r="D217" t="str">
        <v>04929A</v>
      </c>
      <c r="E217" t="str">
        <v>PCS</v>
      </c>
      <c r="F217">
        <v>44561</v>
      </c>
      <c r="G217" t="str">
        <v>PRO</v>
      </c>
      <c r="H217" t="str">
        <v>Groupe tarifs client</v>
      </c>
      <c r="I217" t="b">
        <v>0</v>
      </c>
      <c r="J217">
        <v>20.75</v>
      </c>
    </row>
    <row r="218">
      <c r="A218" t="str">
        <v>AutoTable</v>
      </c>
      <c r="D218" t="str">
        <v>04931BFB</v>
      </c>
      <c r="E218" t="str">
        <v>PCS</v>
      </c>
      <c r="F218">
        <v>44561</v>
      </c>
      <c r="G218" t="str">
        <v>PRO</v>
      </c>
      <c r="H218" t="str">
        <v>Groupe tarifs client</v>
      </c>
      <c r="I218" t="b">
        <v>0</v>
      </c>
      <c r="J218">
        <v>73.6</v>
      </c>
    </row>
    <row r="219">
      <c r="A219" t="str">
        <v>AutoTable</v>
      </c>
      <c r="D219" t="str">
        <v>05022-09</v>
      </c>
      <c r="E219" t="str">
        <v>PCS</v>
      </c>
      <c r="F219">
        <v>44561</v>
      </c>
      <c r="G219" t="str">
        <v>PRO</v>
      </c>
      <c r="H219" t="str">
        <v>Groupe tarifs client</v>
      </c>
      <c r="I219" t="b">
        <v>0</v>
      </c>
      <c r="J219">
        <v>22.39</v>
      </c>
    </row>
    <row r="220">
      <c r="A220" t="str">
        <v>AutoTable</v>
      </c>
      <c r="D220" t="str">
        <v>05022-18</v>
      </c>
      <c r="E220" t="str">
        <v>PCS</v>
      </c>
      <c r="F220">
        <v>44561</v>
      </c>
      <c r="G220" t="str">
        <v>PRO</v>
      </c>
      <c r="H220" t="str">
        <v>Groupe tarifs client</v>
      </c>
      <c r="I220" t="b">
        <v>0</v>
      </c>
      <c r="J220">
        <v>22.39</v>
      </c>
    </row>
    <row r="221">
      <c r="A221" t="str">
        <v>AutoTable</v>
      </c>
      <c r="D221" t="str">
        <v>05022-30/1</v>
      </c>
      <c r="E221" t="str">
        <v>PCS</v>
      </c>
      <c r="F221">
        <v>44561</v>
      </c>
      <c r="G221" t="str">
        <v>PRO</v>
      </c>
      <c r="H221" t="str">
        <v>Groupe tarifs client</v>
      </c>
      <c r="I221" t="b">
        <v>0</v>
      </c>
      <c r="J221">
        <v>22.39</v>
      </c>
    </row>
    <row r="222">
      <c r="A222" t="str">
        <v>AutoTable</v>
      </c>
      <c r="D222" t="str">
        <v>05030-12CROCE</v>
      </c>
      <c r="E222" t="str">
        <v>PCS</v>
      </c>
      <c r="F222">
        <v>44561</v>
      </c>
      <c r="G222" t="str">
        <v>PRO</v>
      </c>
      <c r="H222" t="str">
        <v>Groupe tarifs client</v>
      </c>
      <c r="I222" t="b">
        <v>0</v>
      </c>
      <c r="J222">
        <v>96.65</v>
      </c>
    </row>
    <row r="223">
      <c r="A223" t="str">
        <v>AutoTable</v>
      </c>
      <c r="D223" t="str">
        <v>05030-12MAAQCE</v>
      </c>
      <c r="E223" t="str">
        <v>PCS</v>
      </c>
      <c r="F223">
        <v>44561</v>
      </c>
      <c r="G223" t="str">
        <v>PRO</v>
      </c>
      <c r="H223" t="str">
        <v>Groupe tarifs client</v>
      </c>
      <c r="I223" t="b">
        <v>0</v>
      </c>
      <c r="J223">
        <v>96.65</v>
      </c>
    </row>
    <row r="224">
      <c r="A224" t="str">
        <v>AutoTable</v>
      </c>
      <c r="D224" t="str">
        <v>05030-13CE</v>
      </c>
      <c r="E224" t="str">
        <v>PCS</v>
      </c>
      <c r="F224">
        <v>44561</v>
      </c>
      <c r="G224" t="str">
        <v>PRO</v>
      </c>
      <c r="H224" t="str">
        <v>Groupe tarifs client</v>
      </c>
      <c r="I224" t="b">
        <v>0</v>
      </c>
      <c r="J224">
        <v>96.65</v>
      </c>
    </row>
    <row r="225">
      <c r="A225" t="str">
        <v>AutoTable</v>
      </c>
      <c r="D225" t="str">
        <v>05035-30</v>
      </c>
      <c r="E225" t="str">
        <v>PCS</v>
      </c>
      <c r="F225">
        <v>44561</v>
      </c>
      <c r="G225" t="str">
        <v>PRO</v>
      </c>
      <c r="H225" t="str">
        <v>Groupe tarifs client</v>
      </c>
      <c r="I225" t="b">
        <v>0</v>
      </c>
      <c r="J225">
        <v>109.29</v>
      </c>
    </row>
    <row r="226">
      <c r="A226" t="str">
        <v>AutoTable</v>
      </c>
      <c r="D226" t="str">
        <v>06435-33</v>
      </c>
      <c r="E226" t="str">
        <v>PCS</v>
      </c>
      <c r="F226">
        <v>44561</v>
      </c>
      <c r="G226" t="str">
        <v>PRO</v>
      </c>
      <c r="H226" t="str">
        <v>Groupe tarifs client</v>
      </c>
      <c r="I226" t="b">
        <v>0</v>
      </c>
      <c r="J226">
        <v>102.84</v>
      </c>
    </row>
    <row r="227">
      <c r="A227" t="str">
        <v>AutoTable</v>
      </c>
      <c r="D227" t="str">
        <v>07030-09</v>
      </c>
      <c r="E227" t="str">
        <v>PCS</v>
      </c>
      <c r="F227">
        <v>44561</v>
      </c>
      <c r="G227" t="str">
        <v>PRO</v>
      </c>
      <c r="H227" t="str">
        <v>Groupe tarifs client</v>
      </c>
      <c r="I227" t="b">
        <v>0</v>
      </c>
      <c r="J227">
        <v>130.77</v>
      </c>
    </row>
    <row r="228">
      <c r="A228" t="str">
        <v>AutoTable</v>
      </c>
      <c r="D228" t="str">
        <v>07030-38</v>
      </c>
      <c r="E228" t="str">
        <v>PCS</v>
      </c>
      <c r="F228">
        <v>44561</v>
      </c>
      <c r="G228" t="str">
        <v>PRO</v>
      </c>
      <c r="H228" t="str">
        <v>Groupe tarifs client</v>
      </c>
      <c r="I228" t="b">
        <v>0</v>
      </c>
      <c r="J228">
        <v>58.25</v>
      </c>
    </row>
    <row r="229">
      <c r="A229" t="str">
        <v>AutoTable</v>
      </c>
      <c r="D229" t="str">
        <v>07031-09</v>
      </c>
      <c r="E229" t="str">
        <v>PCS</v>
      </c>
      <c r="F229">
        <v>44561</v>
      </c>
      <c r="G229" t="str">
        <v>PRO</v>
      </c>
      <c r="H229" t="str">
        <v>Groupe tarifs client</v>
      </c>
      <c r="I229" t="b">
        <v>0</v>
      </c>
      <c r="J229">
        <v>121.29</v>
      </c>
    </row>
    <row r="230">
      <c r="A230" t="str">
        <v>AutoTable</v>
      </c>
      <c r="D230" t="str">
        <v>07031-99</v>
      </c>
      <c r="E230" t="str">
        <v>PCS</v>
      </c>
      <c r="F230">
        <v>44561</v>
      </c>
      <c r="G230" t="str">
        <v>PRO</v>
      </c>
      <c r="H230" t="str">
        <v>Groupe tarifs client</v>
      </c>
      <c r="I230" t="b">
        <v>0</v>
      </c>
      <c r="J230">
        <v>121.29</v>
      </c>
    </row>
    <row r="231">
      <c r="A231" t="str">
        <v>AutoTable</v>
      </c>
      <c r="D231" t="str">
        <v>07033-90S</v>
      </c>
      <c r="E231" t="str">
        <v>PCS</v>
      </c>
      <c r="F231">
        <v>44561</v>
      </c>
      <c r="G231" t="str">
        <v>PRO</v>
      </c>
      <c r="H231" t="str">
        <v>Groupe tarifs client</v>
      </c>
      <c r="I231" t="b">
        <v>0</v>
      </c>
      <c r="J231">
        <v>121.29</v>
      </c>
    </row>
    <row r="232">
      <c r="A232" t="str">
        <v>AutoTable</v>
      </c>
      <c r="D232" t="str">
        <v>07224-30CE</v>
      </c>
      <c r="E232" t="str">
        <v>PCS</v>
      </c>
      <c r="F232">
        <v>44561</v>
      </c>
      <c r="G232" t="str">
        <v>PRO</v>
      </c>
      <c r="H232" t="str">
        <v>Groupe tarifs client</v>
      </c>
      <c r="I232" t="b">
        <v>0</v>
      </c>
      <c r="J232">
        <v>74.61</v>
      </c>
    </row>
    <row r="233">
      <c r="A233" t="str">
        <v>AutoTable</v>
      </c>
      <c r="D233" t="str">
        <v>08024-02CE</v>
      </c>
      <c r="E233" t="str">
        <v>PCS</v>
      </c>
      <c r="F233">
        <v>44561</v>
      </c>
      <c r="G233" t="str">
        <v>PRO</v>
      </c>
      <c r="H233" t="str">
        <v>Groupe tarifs client</v>
      </c>
      <c r="I233" t="b">
        <v>0</v>
      </c>
      <c r="J233">
        <v>108.16</v>
      </c>
    </row>
    <row r="234">
      <c r="A234" t="str">
        <v>AutoTable</v>
      </c>
      <c r="D234" t="str">
        <v>08024-06CE</v>
      </c>
      <c r="E234" t="str">
        <v>PCS</v>
      </c>
      <c r="F234">
        <v>44561</v>
      </c>
      <c r="G234" t="str">
        <v>PRO</v>
      </c>
      <c r="H234" t="str">
        <v>Groupe tarifs client</v>
      </c>
      <c r="I234" t="b">
        <v>0</v>
      </c>
      <c r="J234">
        <v>108.16</v>
      </c>
    </row>
    <row r="235">
      <c r="A235" t="str">
        <v>AutoTable</v>
      </c>
      <c r="D235" t="str">
        <v>09925-17CE</v>
      </c>
      <c r="E235" t="str">
        <v>PCS</v>
      </c>
      <c r="F235">
        <v>44561</v>
      </c>
      <c r="G235" t="str">
        <v>PRO</v>
      </c>
      <c r="H235" t="str">
        <v>Groupe tarifs client</v>
      </c>
      <c r="I235" t="b">
        <v>0</v>
      </c>
      <c r="J235">
        <v>96.03</v>
      </c>
    </row>
    <row r="236">
      <c r="A236" t="str">
        <v>AutoTable</v>
      </c>
      <c r="D236" t="str">
        <v>09925-18CE</v>
      </c>
      <c r="E236" t="str">
        <v>PCS</v>
      </c>
      <c r="F236">
        <v>44561</v>
      </c>
      <c r="G236" t="str">
        <v>PRO</v>
      </c>
      <c r="H236" t="str">
        <v>Groupe tarifs client</v>
      </c>
      <c r="I236" t="b">
        <v>0</v>
      </c>
      <c r="J236">
        <v>96.03</v>
      </c>
    </row>
    <row r="237">
      <c r="A237" t="str">
        <v>AutoTable</v>
      </c>
      <c r="D237" t="str">
        <v>10811</v>
      </c>
      <c r="E237" t="str">
        <v>PCS</v>
      </c>
      <c r="F237">
        <v>44561</v>
      </c>
      <c r="G237" t="str">
        <v>PRO</v>
      </c>
      <c r="H237" t="str">
        <v>Groupe tarifs client</v>
      </c>
      <c r="I237" t="b">
        <v>0</v>
      </c>
      <c r="J237">
        <v>93.42</v>
      </c>
    </row>
    <row r="238">
      <c r="A238" t="str">
        <v>AutoTable</v>
      </c>
      <c r="D238" t="str">
        <v>10911</v>
      </c>
      <c r="E238" t="str">
        <v>PCS</v>
      </c>
      <c r="F238">
        <v>44561</v>
      </c>
      <c r="G238" t="str">
        <v>PRO</v>
      </c>
      <c r="H238" t="str">
        <v>Groupe tarifs client</v>
      </c>
      <c r="I238" t="b">
        <v>0</v>
      </c>
      <c r="J238">
        <v>156.31</v>
      </c>
    </row>
    <row r="239">
      <c r="A239" t="str">
        <v>AutoTable</v>
      </c>
      <c r="D239" t="str">
        <v>1200</v>
      </c>
      <c r="E239" t="str">
        <v>PCS</v>
      </c>
      <c r="F239">
        <v>44561</v>
      </c>
      <c r="G239" t="str">
        <v>PRO</v>
      </c>
      <c r="H239" t="str">
        <v>Groupe tarifs client</v>
      </c>
      <c r="I239" t="b">
        <v>0</v>
      </c>
      <c r="J239">
        <v>9.69</v>
      </c>
    </row>
    <row r="240">
      <c r="A240" t="str">
        <v>AutoTable</v>
      </c>
      <c r="D240" t="str">
        <v>1200B</v>
      </c>
      <c r="E240" t="str">
        <v>PCS</v>
      </c>
      <c r="F240">
        <v>44561</v>
      </c>
      <c r="G240" t="str">
        <v>PRO</v>
      </c>
      <c r="H240" t="str">
        <v>Groupe tarifs client</v>
      </c>
      <c r="I240" t="b">
        <v>0</v>
      </c>
      <c r="J240">
        <v>12.82</v>
      </c>
    </row>
    <row r="241">
      <c r="A241" t="str">
        <v>AutoTable</v>
      </c>
      <c r="D241" t="str">
        <v>1201</v>
      </c>
      <c r="E241" t="str">
        <v>PCS</v>
      </c>
      <c r="F241">
        <v>44561</v>
      </c>
      <c r="G241" t="str">
        <v>PRO</v>
      </c>
      <c r="H241" t="str">
        <v>Groupe tarifs client</v>
      </c>
      <c r="I241" t="b">
        <v>0</v>
      </c>
      <c r="J241">
        <v>9.69</v>
      </c>
    </row>
    <row r="242">
      <c r="A242" t="str">
        <v>AutoTable</v>
      </c>
      <c r="D242" t="str">
        <v>1222</v>
      </c>
      <c r="E242" t="str">
        <v>PCS</v>
      </c>
      <c r="F242">
        <v>44561</v>
      </c>
      <c r="G242" t="str">
        <v>PRO</v>
      </c>
      <c r="H242" t="str">
        <v>Groupe tarifs client</v>
      </c>
      <c r="I242" t="b">
        <v>0</v>
      </c>
      <c r="J242">
        <v>18.36</v>
      </c>
    </row>
    <row r="243">
      <c r="A243" t="str">
        <v>AutoTable</v>
      </c>
      <c r="D243" t="str">
        <v>1223</v>
      </c>
      <c r="E243" t="str">
        <v>PCS</v>
      </c>
      <c r="F243">
        <v>44561</v>
      </c>
      <c r="G243" t="str">
        <v>PRO</v>
      </c>
      <c r="H243" t="str">
        <v>Groupe tarifs client</v>
      </c>
      <c r="I243" t="b">
        <v>0</v>
      </c>
      <c r="J243">
        <v>14.79</v>
      </c>
    </row>
    <row r="244">
      <c r="A244" t="str">
        <v>AutoTable</v>
      </c>
      <c r="D244" t="str">
        <v>1224</v>
      </c>
      <c r="E244" t="str">
        <v>PCS</v>
      </c>
      <c r="F244">
        <v>44561</v>
      </c>
      <c r="G244" t="str">
        <v>PRO</v>
      </c>
      <c r="H244" t="str">
        <v>Groupe tarifs client</v>
      </c>
      <c r="I244" t="b">
        <v>0</v>
      </c>
      <c r="J244">
        <v>14.79</v>
      </c>
    </row>
    <row r="245">
      <c r="A245" t="str">
        <v>AutoTable</v>
      </c>
      <c r="D245" t="str">
        <v>1231L</v>
      </c>
      <c r="E245" t="str">
        <v>PCS</v>
      </c>
      <c r="F245">
        <v>44561</v>
      </c>
      <c r="G245" t="str">
        <v>PRO</v>
      </c>
      <c r="H245" t="str">
        <v>Groupe tarifs client</v>
      </c>
      <c r="I245" t="b">
        <v>0</v>
      </c>
      <c r="J245">
        <v>26.72</v>
      </c>
    </row>
    <row r="246">
      <c r="A246" t="str">
        <v>AutoTable</v>
      </c>
      <c r="D246" t="str">
        <v>1231OR</v>
      </c>
      <c r="E246" t="str">
        <v>PCS</v>
      </c>
      <c r="F246">
        <v>44561</v>
      </c>
      <c r="G246" t="str">
        <v>PRO</v>
      </c>
      <c r="H246" t="str">
        <v>Groupe tarifs client</v>
      </c>
      <c r="I246" t="b">
        <v>0</v>
      </c>
      <c r="J246">
        <v>26.37</v>
      </c>
    </row>
    <row r="247">
      <c r="A247" t="str">
        <v>AutoTable</v>
      </c>
      <c r="D247" t="str">
        <v>1231PA</v>
      </c>
      <c r="E247" t="str">
        <v>PCS</v>
      </c>
      <c r="F247">
        <v>44561</v>
      </c>
      <c r="G247" t="str">
        <v>PRO</v>
      </c>
      <c r="H247" t="str">
        <v>Groupe tarifs client</v>
      </c>
      <c r="I247" t="b">
        <v>0</v>
      </c>
      <c r="J247">
        <v>26.48</v>
      </c>
    </row>
    <row r="248">
      <c r="A248" t="str">
        <v>AutoTable</v>
      </c>
      <c r="D248" t="str">
        <v>14001</v>
      </c>
      <c r="E248" t="str">
        <v>PCS</v>
      </c>
      <c r="F248">
        <v>44561</v>
      </c>
      <c r="G248" t="str">
        <v>PRO</v>
      </c>
      <c r="H248" t="str">
        <v>Groupe tarifs client</v>
      </c>
      <c r="I248" t="b">
        <v>0</v>
      </c>
      <c r="J248">
        <v>13.25</v>
      </c>
    </row>
    <row r="249">
      <c r="A249" t="str">
        <v>AutoTable</v>
      </c>
      <c r="D249" t="str">
        <v>14002</v>
      </c>
      <c r="E249" t="str">
        <v>PCS</v>
      </c>
      <c r="F249">
        <v>44561</v>
      </c>
      <c r="G249" t="str">
        <v>PRO</v>
      </c>
      <c r="H249" t="str">
        <v>Groupe tarifs client</v>
      </c>
      <c r="I249" t="b">
        <v>0</v>
      </c>
      <c r="J249">
        <v>1.63</v>
      </c>
    </row>
    <row r="250">
      <c r="A250" t="str">
        <v>AutoTable</v>
      </c>
      <c r="D250" t="str">
        <v>14004</v>
      </c>
      <c r="E250" t="str">
        <v>PCS</v>
      </c>
      <c r="F250">
        <v>44561</v>
      </c>
      <c r="G250" t="str">
        <v>PRO</v>
      </c>
      <c r="H250" t="str">
        <v>Groupe tarifs client</v>
      </c>
      <c r="I250" t="b">
        <v>0</v>
      </c>
      <c r="J250">
        <v>71.39</v>
      </c>
    </row>
    <row r="251">
      <c r="A251" t="str">
        <v>AutoTable</v>
      </c>
      <c r="D251" t="str">
        <v>14006</v>
      </c>
      <c r="E251" t="str">
        <v>PCS</v>
      </c>
      <c r="F251">
        <v>44561</v>
      </c>
      <c r="G251" t="str">
        <v>PRO</v>
      </c>
      <c r="H251" t="str">
        <v>Groupe tarifs client</v>
      </c>
      <c r="I251" t="b">
        <v>0</v>
      </c>
      <c r="J251">
        <v>2.89</v>
      </c>
    </row>
    <row r="252">
      <c r="A252" t="str">
        <v>AutoTable</v>
      </c>
      <c r="D252" t="str">
        <v>14011</v>
      </c>
      <c r="E252" t="str">
        <v>PCS</v>
      </c>
      <c r="F252">
        <v>44561</v>
      </c>
      <c r="G252" t="str">
        <v>PRO</v>
      </c>
      <c r="H252" t="str">
        <v>Groupe tarifs client</v>
      </c>
      <c r="I252" t="b">
        <v>0</v>
      </c>
      <c r="J252">
        <v>8.07</v>
      </c>
    </row>
    <row r="253">
      <c r="A253" t="str">
        <v>AutoTable</v>
      </c>
      <c r="D253" t="str">
        <v>14011-50</v>
      </c>
      <c r="E253" t="str">
        <v>PCS</v>
      </c>
      <c r="F253">
        <v>44561</v>
      </c>
      <c r="G253" t="str">
        <v>PRO</v>
      </c>
      <c r="H253" t="str">
        <v>Groupe tarifs client</v>
      </c>
      <c r="I253" t="b">
        <v>0</v>
      </c>
      <c r="J253">
        <v>23.79</v>
      </c>
    </row>
    <row r="254">
      <c r="A254" t="str">
        <v>AutoTable</v>
      </c>
      <c r="D254" t="str">
        <v>14012</v>
      </c>
      <c r="E254" t="str">
        <v>PCS</v>
      </c>
      <c r="F254">
        <v>44561</v>
      </c>
      <c r="G254" t="str">
        <v>PRO</v>
      </c>
      <c r="H254" t="str">
        <v>Groupe tarifs client</v>
      </c>
      <c r="I254" t="b">
        <v>0</v>
      </c>
      <c r="J254">
        <v>4.38</v>
      </c>
    </row>
    <row r="255">
      <c r="A255" t="str">
        <v>AutoTable</v>
      </c>
      <c r="D255" t="str">
        <v>14015</v>
      </c>
      <c r="E255" t="str">
        <v>PCS</v>
      </c>
      <c r="F255">
        <v>44561</v>
      </c>
      <c r="G255" t="str">
        <v>PRO</v>
      </c>
      <c r="H255" t="str">
        <v>Groupe tarifs client</v>
      </c>
      <c r="I255" t="b">
        <v>0</v>
      </c>
      <c r="J255">
        <v>14.44</v>
      </c>
    </row>
    <row r="256">
      <c r="A256" t="str">
        <v>AutoTable</v>
      </c>
      <c r="D256" t="str">
        <v>14021</v>
      </c>
      <c r="E256" t="str">
        <v>PCS</v>
      </c>
      <c r="F256">
        <v>44561</v>
      </c>
      <c r="G256" t="str">
        <v>PRO</v>
      </c>
      <c r="H256" t="str">
        <v>Groupe tarifs client</v>
      </c>
      <c r="I256" t="b">
        <v>0</v>
      </c>
      <c r="J256">
        <v>23.48</v>
      </c>
    </row>
    <row r="257">
      <c r="A257" t="str">
        <v>AutoTable</v>
      </c>
      <c r="D257" t="str">
        <v>14029</v>
      </c>
      <c r="E257" t="str">
        <v>PCS</v>
      </c>
      <c r="F257">
        <v>44561</v>
      </c>
      <c r="G257" t="str">
        <v>PRO</v>
      </c>
      <c r="H257" t="str">
        <v>Groupe tarifs client</v>
      </c>
      <c r="I257" t="b">
        <v>0</v>
      </c>
      <c r="J257">
        <v>3.2</v>
      </c>
    </row>
    <row r="258">
      <c r="A258" t="str">
        <v>AutoTable</v>
      </c>
      <c r="D258" t="str">
        <v>14033</v>
      </c>
      <c r="E258" t="str">
        <v>PCS</v>
      </c>
      <c r="F258">
        <v>44561</v>
      </c>
      <c r="G258" t="str">
        <v>PRO</v>
      </c>
      <c r="H258" t="str">
        <v>Groupe tarifs client</v>
      </c>
      <c r="I258" t="b">
        <v>0</v>
      </c>
      <c r="J258">
        <v>19.29</v>
      </c>
    </row>
    <row r="259">
      <c r="A259" t="str">
        <v>AutoTable</v>
      </c>
      <c r="D259" t="str">
        <v>14035-2</v>
      </c>
      <c r="E259" t="str">
        <v>PCS</v>
      </c>
      <c r="F259">
        <v>44561</v>
      </c>
      <c r="G259" t="str">
        <v>PRO</v>
      </c>
      <c r="H259" t="str">
        <v>Groupe tarifs client</v>
      </c>
      <c r="I259" t="b">
        <v>0</v>
      </c>
      <c r="J259">
        <v>1.11</v>
      </c>
    </row>
    <row r="260">
      <c r="A260" t="str">
        <v>AutoTable</v>
      </c>
      <c r="D260" t="str">
        <v>14035-5</v>
      </c>
      <c r="E260" t="str">
        <v>PCS</v>
      </c>
      <c r="F260">
        <v>44561</v>
      </c>
      <c r="G260" t="str">
        <v>PRO</v>
      </c>
      <c r="H260" t="str">
        <v>Groupe tarifs client</v>
      </c>
      <c r="I260" t="b">
        <v>0</v>
      </c>
      <c r="J260">
        <v>1.93</v>
      </c>
    </row>
    <row r="261">
      <c r="A261" t="str">
        <v>AutoTable</v>
      </c>
      <c r="D261" t="str">
        <v>14113</v>
      </c>
      <c r="E261" t="str">
        <v>PCS</v>
      </c>
      <c r="F261">
        <v>44561</v>
      </c>
      <c r="G261" t="str">
        <v>PRO</v>
      </c>
      <c r="H261" t="str">
        <v>Groupe tarifs client</v>
      </c>
      <c r="I261" t="b">
        <v>0</v>
      </c>
      <c r="J261">
        <v>40.88</v>
      </c>
    </row>
    <row r="262">
      <c r="A262" t="str">
        <v>AutoTable</v>
      </c>
      <c r="D262" t="str">
        <v>14114-32</v>
      </c>
      <c r="E262" t="str">
        <v>PCS</v>
      </c>
      <c r="F262">
        <v>44561</v>
      </c>
      <c r="G262" t="str">
        <v>PRO</v>
      </c>
      <c r="H262" t="str">
        <v>Groupe tarifs client</v>
      </c>
      <c r="I262" t="b">
        <v>0</v>
      </c>
      <c r="J262">
        <v>680.27</v>
      </c>
    </row>
    <row r="263">
      <c r="A263" t="str">
        <v>AutoTable</v>
      </c>
      <c r="D263" t="str">
        <v>14115-960</v>
      </c>
      <c r="E263" t="str">
        <v>PCS</v>
      </c>
      <c r="F263">
        <v>44561</v>
      </c>
      <c r="G263" t="str">
        <v>PRO</v>
      </c>
      <c r="H263" t="str">
        <v>Groupe tarifs client</v>
      </c>
      <c r="I263" t="b">
        <v>0</v>
      </c>
      <c r="J263">
        <v>1134.55</v>
      </c>
    </row>
    <row r="264">
      <c r="A264" t="str">
        <v>AutoTable</v>
      </c>
      <c r="D264" t="str">
        <v>14117</v>
      </c>
      <c r="E264" t="str">
        <v>PCS</v>
      </c>
      <c r="F264">
        <v>44561</v>
      </c>
      <c r="G264" t="str">
        <v>PRO</v>
      </c>
      <c r="H264" t="str">
        <v>Groupe tarifs client</v>
      </c>
      <c r="I264" t="b">
        <v>0</v>
      </c>
      <c r="J264">
        <v>567.84</v>
      </c>
    </row>
    <row r="265">
      <c r="A265" t="str">
        <v>AutoTable</v>
      </c>
      <c r="D265" t="str">
        <v>14121</v>
      </c>
      <c r="E265" t="str">
        <v>PCS</v>
      </c>
      <c r="F265">
        <v>44561</v>
      </c>
      <c r="G265" t="str">
        <v>PRO</v>
      </c>
      <c r="H265" t="str">
        <v>Groupe tarifs client</v>
      </c>
      <c r="I265" t="b">
        <v>0</v>
      </c>
      <c r="J265">
        <v>52.98</v>
      </c>
    </row>
    <row r="266">
      <c r="A266" t="str">
        <v>AutoTable</v>
      </c>
      <c r="D266" t="str">
        <v>14122</v>
      </c>
      <c r="E266" t="str">
        <v>PCS</v>
      </c>
      <c r="F266">
        <v>44561</v>
      </c>
      <c r="G266" t="str">
        <v>PRO</v>
      </c>
      <c r="H266" t="str">
        <v>Groupe tarifs client</v>
      </c>
      <c r="I266" t="b">
        <v>0</v>
      </c>
      <c r="J266">
        <v>176.03</v>
      </c>
    </row>
    <row r="267">
      <c r="A267" t="str">
        <v>AutoTable</v>
      </c>
      <c r="D267" t="str">
        <v>14123</v>
      </c>
      <c r="E267" t="str">
        <v>PCS</v>
      </c>
      <c r="F267">
        <v>44561</v>
      </c>
      <c r="G267" t="str">
        <v>PRO</v>
      </c>
      <c r="H267" t="str">
        <v>Groupe tarifs client</v>
      </c>
      <c r="I267" t="b">
        <v>0</v>
      </c>
      <c r="J267">
        <v>1130</v>
      </c>
    </row>
    <row r="268">
      <c r="A268" t="str">
        <v>AutoTable</v>
      </c>
      <c r="D268" t="str">
        <v>14302</v>
      </c>
      <c r="E268" t="str">
        <v>PCS</v>
      </c>
      <c r="F268">
        <v>44561</v>
      </c>
      <c r="G268" t="str">
        <v>PRO</v>
      </c>
      <c r="H268" t="str">
        <v>Groupe tarifs client</v>
      </c>
      <c r="I268" t="b">
        <v>0</v>
      </c>
      <c r="J268">
        <v>39.31</v>
      </c>
    </row>
    <row r="269">
      <c r="A269" t="str">
        <v>AutoTable</v>
      </c>
      <c r="D269" t="str">
        <v>14304</v>
      </c>
      <c r="E269" t="str">
        <v>PCS</v>
      </c>
      <c r="F269">
        <v>44561</v>
      </c>
      <c r="G269" t="str">
        <v>PRO</v>
      </c>
      <c r="H269" t="str">
        <v>Groupe tarifs client</v>
      </c>
      <c r="I269" t="b">
        <v>0</v>
      </c>
      <c r="J269">
        <v>69.89</v>
      </c>
    </row>
    <row r="270">
      <c r="A270" t="str">
        <v>AutoTable</v>
      </c>
      <c r="D270" t="str">
        <v>14305O/B</v>
      </c>
      <c r="E270" t="str">
        <v>PCS</v>
      </c>
      <c r="F270">
        <v>44561</v>
      </c>
      <c r="G270" t="str">
        <v>PRO</v>
      </c>
      <c r="H270" t="str">
        <v>Groupe tarifs client</v>
      </c>
      <c r="I270" t="b">
        <v>0</v>
      </c>
      <c r="J270">
        <v>76.02</v>
      </c>
    </row>
    <row r="271">
      <c r="A271" t="str">
        <v>AutoTable</v>
      </c>
      <c r="D271" t="str">
        <v>14316</v>
      </c>
      <c r="E271" t="str">
        <v>PCS</v>
      </c>
      <c r="F271">
        <v>44561</v>
      </c>
      <c r="G271" t="str">
        <v>PRO</v>
      </c>
      <c r="H271" t="str">
        <v>Groupe tarifs client</v>
      </c>
      <c r="I271" t="b">
        <v>0</v>
      </c>
      <c r="J271">
        <v>347.58</v>
      </c>
    </row>
    <row r="272">
      <c r="A272" t="str">
        <v>AutoTable</v>
      </c>
      <c r="D272" t="str">
        <v>14364RX</v>
      </c>
      <c r="E272" t="str">
        <v>PCS</v>
      </c>
      <c r="F272">
        <v>44561</v>
      </c>
      <c r="G272" t="str">
        <v>PRO</v>
      </c>
      <c r="H272" t="str">
        <v>Groupe tarifs client</v>
      </c>
      <c r="I272" t="b">
        <v>0</v>
      </c>
      <c r="J272">
        <v>1040</v>
      </c>
    </row>
    <row r="273">
      <c r="A273" t="str">
        <v>AutoTable</v>
      </c>
      <c r="D273" t="str">
        <v>14364TX</v>
      </c>
      <c r="E273" t="str">
        <v>PCS</v>
      </c>
      <c r="F273">
        <v>44561</v>
      </c>
      <c r="G273" t="str">
        <v>PRO</v>
      </c>
      <c r="H273" t="str">
        <v>Groupe tarifs client</v>
      </c>
      <c r="I273" t="b">
        <v>0</v>
      </c>
      <c r="J273">
        <v>520</v>
      </c>
    </row>
    <row r="274">
      <c r="A274" t="str">
        <v>AutoTable</v>
      </c>
      <c r="D274" t="str">
        <v>14410-2</v>
      </c>
      <c r="E274" t="str">
        <v>PCS</v>
      </c>
      <c r="F274">
        <v>44561</v>
      </c>
      <c r="G274" t="str">
        <v>PRO</v>
      </c>
      <c r="H274" t="str">
        <v>Groupe tarifs client</v>
      </c>
      <c r="I274" t="b">
        <v>0</v>
      </c>
      <c r="J274">
        <v>3.96</v>
      </c>
    </row>
    <row r="275">
      <c r="A275" t="str">
        <v>AutoTable</v>
      </c>
      <c r="D275" t="str">
        <v>14410-3</v>
      </c>
      <c r="E275" t="str">
        <v>PCS</v>
      </c>
      <c r="F275">
        <v>44561</v>
      </c>
      <c r="G275" t="str">
        <v>PRO</v>
      </c>
      <c r="H275" t="str">
        <v>Groupe tarifs client</v>
      </c>
      <c r="I275" t="b">
        <v>0</v>
      </c>
      <c r="J275">
        <v>3.96</v>
      </c>
    </row>
    <row r="276">
      <c r="A276" t="str">
        <v>AutoTable</v>
      </c>
      <c r="D276" t="str">
        <v>14410-4</v>
      </c>
      <c r="E276" t="str">
        <v>PCS</v>
      </c>
      <c r="F276">
        <v>44561</v>
      </c>
      <c r="G276" t="str">
        <v>PRO</v>
      </c>
      <c r="H276" t="str">
        <v>Groupe tarifs client</v>
      </c>
      <c r="I276" t="b">
        <v>0</v>
      </c>
      <c r="J276">
        <v>3.96</v>
      </c>
    </row>
    <row r="277">
      <c r="A277" t="str">
        <v>AutoTable</v>
      </c>
      <c r="D277" t="str">
        <v>14410-5</v>
      </c>
      <c r="E277" t="str">
        <v>PCS</v>
      </c>
      <c r="F277">
        <v>44561</v>
      </c>
      <c r="G277" t="str">
        <v>PRO</v>
      </c>
      <c r="H277" t="str">
        <v>Groupe tarifs client</v>
      </c>
      <c r="I277" t="b">
        <v>0</v>
      </c>
      <c r="J277">
        <v>3.96</v>
      </c>
    </row>
    <row r="278">
      <c r="A278" t="str">
        <v>AutoTable</v>
      </c>
      <c r="D278" t="str">
        <v>14410-7</v>
      </c>
      <c r="E278" t="str">
        <v>PCS</v>
      </c>
      <c r="F278">
        <v>44561</v>
      </c>
      <c r="G278" t="str">
        <v>PRO</v>
      </c>
      <c r="H278" t="str">
        <v>Groupe tarifs client</v>
      </c>
      <c r="I278" t="b">
        <v>0</v>
      </c>
      <c r="J278">
        <v>3.96</v>
      </c>
    </row>
    <row r="279">
      <c r="A279" t="str">
        <v>AutoTable</v>
      </c>
      <c r="D279" t="str">
        <v>14420-01</v>
      </c>
      <c r="E279" t="str">
        <v>PCS</v>
      </c>
      <c r="F279">
        <v>44561</v>
      </c>
      <c r="G279" t="str">
        <v>PRO</v>
      </c>
      <c r="H279" t="str">
        <v>Groupe tarifs client</v>
      </c>
      <c r="I279" t="b">
        <v>0</v>
      </c>
      <c r="J279">
        <v>0.55</v>
      </c>
    </row>
    <row r="280">
      <c r="A280" t="str">
        <v>AutoTable</v>
      </c>
      <c r="D280" t="str">
        <v>14420-02</v>
      </c>
      <c r="E280" t="str">
        <v>PCS</v>
      </c>
      <c r="F280">
        <v>44561</v>
      </c>
      <c r="G280" t="str">
        <v>PRO</v>
      </c>
      <c r="H280" t="str">
        <v>Groupe tarifs client</v>
      </c>
      <c r="I280" t="b">
        <v>0</v>
      </c>
      <c r="J280">
        <v>0.55</v>
      </c>
    </row>
    <row r="281">
      <c r="A281" t="str">
        <v>AutoTable</v>
      </c>
      <c r="D281" t="str">
        <v>14420-03</v>
      </c>
      <c r="E281" t="str">
        <v>PCS</v>
      </c>
      <c r="F281">
        <v>44561</v>
      </c>
      <c r="G281" t="str">
        <v>PRO</v>
      </c>
      <c r="H281" t="str">
        <v>Groupe tarifs client</v>
      </c>
      <c r="I281" t="b">
        <v>0</v>
      </c>
      <c r="J281">
        <v>0.55</v>
      </c>
    </row>
    <row r="282">
      <c r="A282" t="str">
        <v>AutoTable</v>
      </c>
      <c r="D282" t="str">
        <v>14420-04</v>
      </c>
      <c r="E282" t="str">
        <v>PCS</v>
      </c>
      <c r="F282">
        <v>44561</v>
      </c>
      <c r="G282" t="str">
        <v>PRO</v>
      </c>
      <c r="H282" t="str">
        <v>Groupe tarifs client</v>
      </c>
      <c r="I282" t="b">
        <v>0</v>
      </c>
      <c r="J282">
        <v>0.55</v>
      </c>
    </row>
    <row r="283">
      <c r="A283" t="str">
        <v>AutoTable</v>
      </c>
      <c r="D283" t="str">
        <v>14420-05</v>
      </c>
      <c r="E283" t="str">
        <v>PCS</v>
      </c>
      <c r="F283">
        <v>44561</v>
      </c>
      <c r="G283" t="str">
        <v>PRO</v>
      </c>
      <c r="H283" t="str">
        <v>Groupe tarifs client</v>
      </c>
      <c r="I283" t="b">
        <v>0</v>
      </c>
      <c r="J283">
        <v>0.55</v>
      </c>
    </row>
    <row r="284">
      <c r="A284" t="str">
        <v>AutoTable</v>
      </c>
      <c r="D284" t="str">
        <v>14420-06</v>
      </c>
      <c r="E284" t="str">
        <v>PCS</v>
      </c>
      <c r="F284">
        <v>44561</v>
      </c>
      <c r="G284" t="str">
        <v>PRO</v>
      </c>
      <c r="H284" t="str">
        <v>Groupe tarifs client</v>
      </c>
      <c r="I284" t="b">
        <v>0</v>
      </c>
      <c r="J284">
        <v>0.55</v>
      </c>
    </row>
    <row r="285">
      <c r="A285" t="str">
        <v>AutoTable</v>
      </c>
      <c r="D285" t="str">
        <v>14420-07</v>
      </c>
      <c r="E285" t="str">
        <v>PCS</v>
      </c>
      <c r="F285">
        <v>44561</v>
      </c>
      <c r="G285" t="str">
        <v>PRO</v>
      </c>
      <c r="H285" t="str">
        <v>Groupe tarifs client</v>
      </c>
      <c r="I285" t="b">
        <v>0</v>
      </c>
      <c r="J285">
        <v>0.55</v>
      </c>
    </row>
    <row r="286">
      <c r="A286" t="str">
        <v>AutoTable</v>
      </c>
      <c r="D286" t="str">
        <v>14420-08</v>
      </c>
      <c r="E286" t="str">
        <v>PCS</v>
      </c>
      <c r="F286">
        <v>44561</v>
      </c>
      <c r="G286" t="str">
        <v>PRO</v>
      </c>
      <c r="H286" t="str">
        <v>Groupe tarifs client</v>
      </c>
      <c r="I286" t="b">
        <v>0</v>
      </c>
      <c r="J286">
        <v>0.55</v>
      </c>
    </row>
    <row r="287">
      <c r="A287" t="str">
        <v>AutoTable</v>
      </c>
      <c r="D287" t="str">
        <v>14420-09</v>
      </c>
      <c r="E287" t="str">
        <v>PCS</v>
      </c>
      <c r="F287">
        <v>44561</v>
      </c>
      <c r="G287" t="str">
        <v>PRO</v>
      </c>
      <c r="H287" t="str">
        <v>Groupe tarifs client</v>
      </c>
      <c r="I287" t="b">
        <v>0</v>
      </c>
      <c r="J287">
        <v>0.55</v>
      </c>
    </row>
    <row r="288">
      <c r="A288" t="str">
        <v>AutoTable</v>
      </c>
      <c r="D288" t="str">
        <v>14420-10</v>
      </c>
      <c r="E288" t="str">
        <v>PCS</v>
      </c>
      <c r="F288">
        <v>44561</v>
      </c>
      <c r="G288" t="str">
        <v>PRO</v>
      </c>
      <c r="H288" t="str">
        <v>Groupe tarifs client</v>
      </c>
      <c r="I288" t="b">
        <v>0</v>
      </c>
      <c r="J288">
        <v>0.31</v>
      </c>
    </row>
    <row r="289">
      <c r="A289" t="str">
        <v>AutoTable</v>
      </c>
      <c r="D289" t="str">
        <v>14420-15</v>
      </c>
      <c r="E289" t="str">
        <v>PCS</v>
      </c>
      <c r="F289">
        <v>44561</v>
      </c>
      <c r="G289" t="str">
        <v>PRO</v>
      </c>
      <c r="H289" t="str">
        <v>Groupe tarifs client</v>
      </c>
      <c r="I289" t="b">
        <v>0</v>
      </c>
      <c r="J289">
        <v>0.33</v>
      </c>
    </row>
    <row r="290">
      <c r="A290" t="str">
        <v>AutoTable</v>
      </c>
      <c r="D290" t="str">
        <v>14420-18</v>
      </c>
      <c r="E290" t="str">
        <v>PCS</v>
      </c>
      <c r="F290">
        <v>44561</v>
      </c>
      <c r="G290" t="str">
        <v>PRO</v>
      </c>
      <c r="H290" t="str">
        <v>Groupe tarifs client</v>
      </c>
      <c r="I290" t="b">
        <v>0</v>
      </c>
      <c r="J290">
        <v>0.36</v>
      </c>
    </row>
    <row r="291">
      <c r="A291" t="str">
        <v>AutoTable</v>
      </c>
      <c r="D291" t="str">
        <v>14420-20</v>
      </c>
      <c r="E291" t="str">
        <v>PCS</v>
      </c>
      <c r="F291">
        <v>44561</v>
      </c>
      <c r="G291" t="str">
        <v>PRO</v>
      </c>
      <c r="H291" t="str">
        <v>Groupe tarifs client</v>
      </c>
      <c r="I291" t="b">
        <v>0</v>
      </c>
      <c r="J291">
        <v>0.39</v>
      </c>
    </row>
    <row r="292">
      <c r="A292" t="str">
        <v>AutoTable</v>
      </c>
      <c r="D292" t="str">
        <v>14420-25</v>
      </c>
      <c r="E292" t="str">
        <v>PCS</v>
      </c>
      <c r="F292">
        <v>44561</v>
      </c>
      <c r="G292" t="str">
        <v>PRO</v>
      </c>
      <c r="H292" t="str">
        <v>Groupe tarifs client</v>
      </c>
      <c r="I292" t="b">
        <v>0</v>
      </c>
      <c r="J292">
        <v>0.41</v>
      </c>
    </row>
    <row r="293">
      <c r="A293" t="str">
        <v>AutoTable</v>
      </c>
      <c r="D293" t="str">
        <v>14420-30</v>
      </c>
      <c r="E293" t="str">
        <v>PCS</v>
      </c>
      <c r="F293">
        <v>44561</v>
      </c>
      <c r="G293" t="str">
        <v>PRO</v>
      </c>
      <c r="H293" t="str">
        <v>Groupe tarifs client</v>
      </c>
      <c r="I293" t="b">
        <v>0</v>
      </c>
      <c r="J293">
        <v>0.46</v>
      </c>
    </row>
    <row r="294">
      <c r="A294" t="str">
        <v>AutoTable</v>
      </c>
      <c r="D294" t="str">
        <v>14420-35</v>
      </c>
      <c r="E294" t="str">
        <v>PCS</v>
      </c>
      <c r="F294">
        <v>44561</v>
      </c>
      <c r="G294" t="str">
        <v>PRO</v>
      </c>
      <c r="H294" t="str">
        <v>Groupe tarifs client</v>
      </c>
      <c r="I294" t="b">
        <v>0</v>
      </c>
      <c r="J294">
        <v>0.53</v>
      </c>
    </row>
    <row r="295">
      <c r="A295" t="str">
        <v>AutoTable</v>
      </c>
      <c r="D295" t="str">
        <v>14510-02</v>
      </c>
      <c r="E295" t="str">
        <v>PCS</v>
      </c>
      <c r="F295">
        <v>44561</v>
      </c>
      <c r="G295" t="str">
        <v>PRO</v>
      </c>
      <c r="H295" t="str">
        <v>Groupe tarifs client</v>
      </c>
      <c r="I295" t="b">
        <v>0</v>
      </c>
      <c r="J295">
        <v>4.12</v>
      </c>
    </row>
    <row r="296">
      <c r="A296" t="str">
        <v>AutoTable</v>
      </c>
      <c r="D296" t="str">
        <v>14510-03</v>
      </c>
      <c r="E296" t="str">
        <v>PCS</v>
      </c>
      <c r="F296">
        <v>44561</v>
      </c>
      <c r="G296" t="str">
        <v>PRO</v>
      </c>
      <c r="H296" t="str">
        <v>Groupe tarifs client</v>
      </c>
      <c r="I296" t="b">
        <v>0</v>
      </c>
      <c r="J296">
        <v>4.12</v>
      </c>
    </row>
    <row r="297">
      <c r="A297" t="str">
        <v>AutoTable</v>
      </c>
      <c r="D297" t="str">
        <v>14510-04</v>
      </c>
      <c r="E297" t="str">
        <v>PCS</v>
      </c>
      <c r="F297">
        <v>44561</v>
      </c>
      <c r="G297" t="str">
        <v>PRO</v>
      </c>
      <c r="H297" t="str">
        <v>Groupe tarifs client</v>
      </c>
      <c r="I297" t="b">
        <v>0</v>
      </c>
      <c r="J297">
        <v>4.26</v>
      </c>
    </row>
    <row r="298">
      <c r="A298" t="str">
        <v>AutoTable</v>
      </c>
      <c r="D298" t="str">
        <v>14510-05</v>
      </c>
      <c r="E298" t="str">
        <v>PCS</v>
      </c>
      <c r="F298">
        <v>44561</v>
      </c>
      <c r="G298" t="str">
        <v>PRO</v>
      </c>
      <c r="H298" t="str">
        <v>Groupe tarifs client</v>
      </c>
      <c r="I298" t="b">
        <v>0</v>
      </c>
      <c r="J298">
        <v>4.26</v>
      </c>
    </row>
    <row r="299">
      <c r="A299" t="str">
        <v>AutoTable</v>
      </c>
      <c r="D299" t="str">
        <v>14510-06</v>
      </c>
      <c r="E299" t="str">
        <v>PCS</v>
      </c>
      <c r="F299">
        <v>44561</v>
      </c>
      <c r="G299" t="str">
        <v>PRO</v>
      </c>
      <c r="H299" t="str">
        <v>Groupe tarifs client</v>
      </c>
      <c r="I299" t="b">
        <v>0</v>
      </c>
      <c r="J299">
        <v>4.26</v>
      </c>
    </row>
    <row r="300">
      <c r="A300" t="str">
        <v>AutoTable</v>
      </c>
      <c r="D300" t="str">
        <v>14710-00</v>
      </c>
      <c r="E300" t="str">
        <v>PCS</v>
      </c>
      <c r="F300">
        <v>44561</v>
      </c>
      <c r="G300" t="str">
        <v>PRO</v>
      </c>
      <c r="H300" t="str">
        <v>Groupe tarifs client</v>
      </c>
      <c r="I300" t="b">
        <v>0</v>
      </c>
      <c r="J300">
        <v>4.18</v>
      </c>
    </row>
    <row r="301">
      <c r="A301" t="str">
        <v>AutoTable</v>
      </c>
      <c r="D301" t="str">
        <v>14710-01</v>
      </c>
      <c r="E301" t="str">
        <v>PCS</v>
      </c>
      <c r="F301">
        <v>44561</v>
      </c>
      <c r="G301" t="str">
        <v>PRO</v>
      </c>
      <c r="H301" t="str">
        <v>Groupe tarifs client</v>
      </c>
      <c r="I301" t="b">
        <v>0</v>
      </c>
      <c r="J301">
        <v>4.38</v>
      </c>
    </row>
    <row r="302">
      <c r="A302" t="str">
        <v>AutoTable</v>
      </c>
      <c r="D302" t="str">
        <v>14710-02</v>
      </c>
      <c r="E302" t="str">
        <v>PCS</v>
      </c>
      <c r="F302">
        <v>44561</v>
      </c>
      <c r="G302" t="str">
        <v>PRO</v>
      </c>
      <c r="H302" t="str">
        <v>Groupe tarifs client</v>
      </c>
      <c r="I302" t="b">
        <v>0</v>
      </c>
      <c r="J302">
        <v>4.38</v>
      </c>
    </row>
    <row r="303">
      <c r="A303" t="str">
        <v>AutoTable</v>
      </c>
      <c r="D303" t="str">
        <v>14710-03</v>
      </c>
      <c r="E303" t="str">
        <v>PCS</v>
      </c>
      <c r="F303">
        <v>44561</v>
      </c>
      <c r="G303" t="str">
        <v>PRO</v>
      </c>
      <c r="H303" t="str">
        <v>Groupe tarifs client</v>
      </c>
      <c r="I303" t="b">
        <v>0</v>
      </c>
      <c r="J303">
        <v>4.38</v>
      </c>
    </row>
    <row r="304">
      <c r="A304" t="str">
        <v>AutoTable</v>
      </c>
      <c r="D304" t="str">
        <v>14710-04</v>
      </c>
      <c r="E304" t="str">
        <v>PCS</v>
      </c>
      <c r="F304">
        <v>44561</v>
      </c>
      <c r="G304" t="str">
        <v>PRO</v>
      </c>
      <c r="H304" t="str">
        <v>Groupe tarifs client</v>
      </c>
      <c r="I304" t="b">
        <v>0</v>
      </c>
      <c r="J304">
        <v>4.38</v>
      </c>
    </row>
    <row r="305">
      <c r="A305" t="str">
        <v>AutoTable</v>
      </c>
      <c r="D305" t="str">
        <v>14710-05</v>
      </c>
      <c r="E305" t="str">
        <v>PCS</v>
      </c>
      <c r="F305">
        <v>44561</v>
      </c>
      <c r="G305" t="str">
        <v>PRO</v>
      </c>
      <c r="H305" t="str">
        <v>Groupe tarifs client</v>
      </c>
      <c r="I305" t="b">
        <v>0</v>
      </c>
      <c r="J305">
        <v>4.51</v>
      </c>
    </row>
    <row r="306">
      <c r="A306" t="str">
        <v>AutoTable</v>
      </c>
      <c r="D306" t="str">
        <v>14710-06</v>
      </c>
      <c r="E306" t="str">
        <v>PCS</v>
      </c>
      <c r="F306">
        <v>44561</v>
      </c>
      <c r="G306" t="str">
        <v>PRO</v>
      </c>
      <c r="H306" t="str">
        <v>Groupe tarifs client</v>
      </c>
      <c r="I306" t="b">
        <v>0</v>
      </c>
      <c r="J306">
        <v>4.51</v>
      </c>
    </row>
    <row r="307">
      <c r="A307" t="str">
        <v>AutoTable</v>
      </c>
      <c r="D307" t="str">
        <v>15001A</v>
      </c>
      <c r="E307" t="str">
        <v>PCS</v>
      </c>
      <c r="F307">
        <v>44561</v>
      </c>
      <c r="G307" t="str">
        <v>PRO</v>
      </c>
      <c r="H307" t="str">
        <v>Groupe tarifs client</v>
      </c>
      <c r="I307" t="b">
        <v>0</v>
      </c>
      <c r="J307">
        <v>0.16</v>
      </c>
    </row>
    <row r="308">
      <c r="A308" t="str">
        <v>AutoTable</v>
      </c>
      <c r="D308" t="str">
        <v>15001B</v>
      </c>
      <c r="E308" t="str">
        <v>PCS</v>
      </c>
      <c r="F308">
        <v>44561</v>
      </c>
      <c r="G308" t="str">
        <v>PRO</v>
      </c>
      <c r="H308" t="str">
        <v>Groupe tarifs client</v>
      </c>
      <c r="I308" t="b">
        <v>0</v>
      </c>
      <c r="J308">
        <v>0.16</v>
      </c>
    </row>
    <row r="309">
      <c r="A309" t="str">
        <v>AutoTable</v>
      </c>
      <c r="D309" t="str">
        <v>15001R</v>
      </c>
      <c r="E309" t="str">
        <v>PCS</v>
      </c>
      <c r="F309">
        <v>44561</v>
      </c>
      <c r="G309" t="str">
        <v>PRO</v>
      </c>
      <c r="H309" t="str">
        <v>Groupe tarifs client</v>
      </c>
      <c r="I309" t="b">
        <v>0</v>
      </c>
      <c r="J309">
        <v>0.16</v>
      </c>
    </row>
    <row r="310">
      <c r="A310" t="str">
        <v>AutoTable</v>
      </c>
      <c r="D310" t="str">
        <v>15002A</v>
      </c>
      <c r="E310" t="str">
        <v>PCS</v>
      </c>
      <c r="F310">
        <v>44561</v>
      </c>
      <c r="G310" t="str">
        <v>PRO</v>
      </c>
      <c r="H310" t="str">
        <v>Groupe tarifs client</v>
      </c>
      <c r="I310" t="b">
        <v>0</v>
      </c>
      <c r="J310">
        <v>0.64</v>
      </c>
    </row>
    <row r="311">
      <c r="A311" t="str">
        <v>AutoTable</v>
      </c>
      <c r="D311" t="str">
        <v>15002B</v>
      </c>
      <c r="E311" t="str">
        <v>PCS</v>
      </c>
      <c r="F311">
        <v>44561</v>
      </c>
      <c r="G311" t="str">
        <v>PRO</v>
      </c>
      <c r="H311" t="str">
        <v>Groupe tarifs client</v>
      </c>
      <c r="I311" t="b">
        <v>0</v>
      </c>
      <c r="J311">
        <v>0.64</v>
      </c>
    </row>
    <row r="312">
      <c r="A312" t="str">
        <v>AutoTable</v>
      </c>
      <c r="D312" t="str">
        <v>15002J</v>
      </c>
      <c r="E312" t="str">
        <v>PCS</v>
      </c>
      <c r="F312">
        <v>44561</v>
      </c>
      <c r="G312" t="str">
        <v>PRO</v>
      </c>
      <c r="H312" t="str">
        <v>Groupe tarifs client</v>
      </c>
      <c r="I312" t="b">
        <v>0</v>
      </c>
      <c r="J312">
        <v>0.64</v>
      </c>
    </row>
    <row r="313">
      <c r="A313" t="str">
        <v>AutoTable</v>
      </c>
      <c r="D313" t="str">
        <v>15002R</v>
      </c>
      <c r="E313" t="str">
        <v>PCS</v>
      </c>
      <c r="F313">
        <v>44561</v>
      </c>
      <c r="G313" t="str">
        <v>PRO</v>
      </c>
      <c r="H313" t="str">
        <v>Groupe tarifs client</v>
      </c>
      <c r="I313" t="b">
        <v>0</v>
      </c>
      <c r="J313">
        <v>0.64</v>
      </c>
    </row>
    <row r="314">
      <c r="A314" t="str">
        <v>AutoTable</v>
      </c>
      <c r="D314" t="str">
        <v>15002VE</v>
      </c>
      <c r="E314" t="str">
        <v>PCS</v>
      </c>
      <c r="F314">
        <v>44561</v>
      </c>
      <c r="G314" t="str">
        <v>PRO</v>
      </c>
      <c r="H314" t="str">
        <v>Groupe tarifs client</v>
      </c>
      <c r="I314" t="b">
        <v>0</v>
      </c>
      <c r="J314">
        <v>0.64</v>
      </c>
    </row>
    <row r="315">
      <c r="A315" t="str">
        <v>AutoTable</v>
      </c>
      <c r="D315" t="str">
        <v>15002VI</v>
      </c>
      <c r="E315" t="str">
        <v>PCS</v>
      </c>
      <c r="F315">
        <v>44561</v>
      </c>
      <c r="G315" t="str">
        <v>PRO</v>
      </c>
      <c r="H315" t="str">
        <v>Groupe tarifs client</v>
      </c>
      <c r="I315" t="b">
        <v>0</v>
      </c>
      <c r="J315">
        <v>0.64</v>
      </c>
    </row>
    <row r="316">
      <c r="A316" t="str">
        <v>AutoTable</v>
      </c>
      <c r="D316" t="str">
        <v>15031</v>
      </c>
      <c r="E316" t="str">
        <v>PCS</v>
      </c>
      <c r="F316">
        <v>44561</v>
      </c>
      <c r="G316" t="str">
        <v>PRO</v>
      </c>
      <c r="H316" t="str">
        <v>Groupe tarifs client</v>
      </c>
      <c r="I316" t="b">
        <v>0</v>
      </c>
      <c r="J316">
        <v>7.32</v>
      </c>
    </row>
    <row r="317">
      <c r="A317" t="str">
        <v>AutoTable</v>
      </c>
      <c r="D317" t="str">
        <v>15035</v>
      </c>
      <c r="E317" t="str">
        <v>PCS</v>
      </c>
      <c r="F317">
        <v>44561</v>
      </c>
      <c r="G317" t="str">
        <v>PRO</v>
      </c>
      <c r="H317" t="str">
        <v>Groupe tarifs client</v>
      </c>
      <c r="I317" t="b">
        <v>0</v>
      </c>
      <c r="J317">
        <v>16.87</v>
      </c>
    </row>
    <row r="318">
      <c r="A318" t="str">
        <v>AutoTable</v>
      </c>
      <c r="D318" t="str">
        <v>15050A</v>
      </c>
      <c r="E318" t="str">
        <v>PCS</v>
      </c>
      <c r="F318">
        <v>44561</v>
      </c>
      <c r="G318" t="str">
        <v>PRO</v>
      </c>
      <c r="H318" t="str">
        <v>Groupe tarifs client</v>
      </c>
      <c r="I318" t="b">
        <v>0</v>
      </c>
      <c r="J318">
        <v>11.28</v>
      </c>
    </row>
    <row r="319">
      <c r="A319" t="str">
        <v>AutoTable</v>
      </c>
      <c r="D319" t="str">
        <v>15050FR</v>
      </c>
      <c r="E319" t="str">
        <v>PCS</v>
      </c>
      <c r="F319">
        <v>44561</v>
      </c>
      <c r="G319" t="str">
        <v>PRO</v>
      </c>
      <c r="H319" t="str">
        <v>Groupe tarifs client</v>
      </c>
      <c r="I319" t="b">
        <v>0</v>
      </c>
      <c r="J319">
        <v>11.28</v>
      </c>
    </row>
    <row r="320">
      <c r="A320" t="str">
        <v>AutoTable</v>
      </c>
      <c r="D320" t="str">
        <v>15050OR</v>
      </c>
      <c r="E320" t="str">
        <v>PCS</v>
      </c>
      <c r="F320">
        <v>44561</v>
      </c>
      <c r="G320" t="str">
        <v>PRO</v>
      </c>
      <c r="H320" t="str">
        <v>Groupe tarifs client</v>
      </c>
      <c r="I320" t="b">
        <v>0</v>
      </c>
      <c r="J320">
        <v>11.28</v>
      </c>
    </row>
    <row r="321">
      <c r="A321" t="str">
        <v>AutoTable</v>
      </c>
      <c r="D321" t="str">
        <v>15059A</v>
      </c>
      <c r="E321" t="str">
        <v>PCS</v>
      </c>
      <c r="F321">
        <v>44561</v>
      </c>
      <c r="G321" t="str">
        <v>PRO</v>
      </c>
      <c r="H321" t="str">
        <v>Groupe tarifs client</v>
      </c>
      <c r="I321" t="b">
        <v>0</v>
      </c>
      <c r="J321">
        <v>9.18</v>
      </c>
    </row>
    <row r="322">
      <c r="A322" t="str">
        <v>AutoTable</v>
      </c>
      <c r="D322" t="str">
        <v>15059OR</v>
      </c>
      <c r="E322" t="str">
        <v>PCS</v>
      </c>
      <c r="F322">
        <v>44561</v>
      </c>
      <c r="G322" t="str">
        <v>PRO</v>
      </c>
      <c r="H322" t="str">
        <v>Groupe tarifs client</v>
      </c>
      <c r="I322" t="b">
        <v>0</v>
      </c>
      <c r="J322">
        <v>9.18</v>
      </c>
    </row>
    <row r="323">
      <c r="A323" t="str">
        <v>AutoTable</v>
      </c>
      <c r="D323" t="str">
        <v>15060A</v>
      </c>
      <c r="E323" t="str">
        <v>PCS</v>
      </c>
      <c r="F323">
        <v>44561</v>
      </c>
      <c r="G323" t="str">
        <v>PRO</v>
      </c>
      <c r="H323" t="str">
        <v>Groupe tarifs client</v>
      </c>
      <c r="I323" t="b">
        <v>0</v>
      </c>
      <c r="J323">
        <v>17.99</v>
      </c>
    </row>
    <row r="324">
      <c r="A324" t="str">
        <v>AutoTable</v>
      </c>
      <c r="D324" t="str">
        <v>15060OR</v>
      </c>
      <c r="E324" t="str">
        <v>PCS</v>
      </c>
      <c r="F324">
        <v>44561</v>
      </c>
      <c r="G324" t="str">
        <v>PRO</v>
      </c>
      <c r="H324" t="str">
        <v>Groupe tarifs client</v>
      </c>
      <c r="I324" t="b">
        <v>0</v>
      </c>
      <c r="J324">
        <v>17.99</v>
      </c>
    </row>
    <row r="325">
      <c r="A325" t="str">
        <v>AutoTable</v>
      </c>
      <c r="D325" t="str">
        <v>15061A</v>
      </c>
      <c r="E325" t="str">
        <v>PCS</v>
      </c>
      <c r="F325">
        <v>44561</v>
      </c>
      <c r="G325" t="str">
        <v>PRO</v>
      </c>
      <c r="H325" t="str">
        <v>Groupe tarifs client</v>
      </c>
      <c r="I325" t="b">
        <v>0</v>
      </c>
      <c r="J325">
        <v>16.58</v>
      </c>
    </row>
    <row r="326">
      <c r="A326" t="str">
        <v>AutoTable</v>
      </c>
      <c r="D326" t="str">
        <v>15061OR</v>
      </c>
      <c r="E326" t="str">
        <v>PCS</v>
      </c>
      <c r="F326">
        <v>44561</v>
      </c>
      <c r="G326" t="str">
        <v>PRO</v>
      </c>
      <c r="H326" t="str">
        <v>Groupe tarifs client</v>
      </c>
      <c r="I326" t="b">
        <v>0</v>
      </c>
      <c r="J326">
        <v>16.58</v>
      </c>
    </row>
    <row r="327">
      <c r="A327" t="str">
        <v>AutoTable</v>
      </c>
      <c r="D327" t="str">
        <v>15068</v>
      </c>
      <c r="E327" t="str">
        <v>PCS</v>
      </c>
      <c r="F327">
        <v>44561</v>
      </c>
      <c r="G327" t="str">
        <v>PRO</v>
      </c>
      <c r="H327" t="str">
        <v>Groupe tarifs client</v>
      </c>
      <c r="I327" t="b">
        <v>0</v>
      </c>
      <c r="J327">
        <v>263.21</v>
      </c>
    </row>
    <row r="328">
      <c r="A328" t="str">
        <v>AutoTable</v>
      </c>
      <c r="D328" t="str">
        <v>15070A</v>
      </c>
      <c r="E328" t="str">
        <v>PCS</v>
      </c>
      <c r="F328">
        <v>44561</v>
      </c>
      <c r="G328" t="str">
        <v>PRO</v>
      </c>
      <c r="H328" t="str">
        <v>Groupe tarifs client</v>
      </c>
      <c r="I328" t="b">
        <v>0</v>
      </c>
      <c r="J328">
        <v>7.88</v>
      </c>
    </row>
    <row r="329">
      <c r="A329" t="str">
        <v>AutoTable</v>
      </c>
      <c r="D329" t="str">
        <v>15070R</v>
      </c>
      <c r="E329" t="str">
        <v>PCS</v>
      </c>
      <c r="F329">
        <v>44561</v>
      </c>
      <c r="G329" t="str">
        <v>PRO</v>
      </c>
      <c r="H329" t="str">
        <v>Groupe tarifs client</v>
      </c>
      <c r="I329" t="b">
        <v>0</v>
      </c>
      <c r="J329">
        <v>7.88</v>
      </c>
    </row>
    <row r="330">
      <c r="A330" t="str">
        <v>AutoTable</v>
      </c>
      <c r="D330" t="str">
        <v>15070V</v>
      </c>
      <c r="E330" t="str">
        <v>PCS</v>
      </c>
      <c r="F330">
        <v>44561</v>
      </c>
      <c r="G330" t="str">
        <v>PRO</v>
      </c>
      <c r="H330" t="str">
        <v>Groupe tarifs client</v>
      </c>
      <c r="I330" t="b">
        <v>0</v>
      </c>
      <c r="J330">
        <v>7.88</v>
      </c>
    </row>
    <row r="331">
      <c r="A331" t="str">
        <v>AutoTable</v>
      </c>
      <c r="D331" t="str">
        <v>15202B</v>
      </c>
      <c r="E331" t="str">
        <v>PCS</v>
      </c>
      <c r="F331">
        <v>44561</v>
      </c>
      <c r="G331" t="str">
        <v>PRO</v>
      </c>
      <c r="H331" t="str">
        <v>Groupe tarifs client</v>
      </c>
      <c r="I331" t="b">
        <v>0</v>
      </c>
      <c r="J331">
        <v>7.95</v>
      </c>
    </row>
    <row r="332">
      <c r="A332" t="str">
        <v>AutoTable</v>
      </c>
      <c r="D332" t="str">
        <v>15202BC</v>
      </c>
      <c r="E332" t="str">
        <v>PCS</v>
      </c>
      <c r="F332">
        <v>44561</v>
      </c>
      <c r="G332" t="str">
        <v>PRO</v>
      </c>
      <c r="H332" t="str">
        <v>Groupe tarifs client</v>
      </c>
      <c r="I332" t="b">
        <v>0</v>
      </c>
      <c r="J332">
        <v>7.95</v>
      </c>
    </row>
    <row r="333">
      <c r="A333" t="str">
        <v>AutoTable</v>
      </c>
      <c r="D333" t="str">
        <v>15202J</v>
      </c>
      <c r="E333" t="str">
        <v>PCS</v>
      </c>
      <c r="F333">
        <v>44561</v>
      </c>
      <c r="G333" t="str">
        <v>PRO</v>
      </c>
      <c r="H333" t="str">
        <v>Groupe tarifs client</v>
      </c>
      <c r="I333" t="b">
        <v>0</v>
      </c>
      <c r="J333">
        <v>7.95</v>
      </c>
    </row>
    <row r="334">
      <c r="A334" t="str">
        <v>AutoTable</v>
      </c>
      <c r="D334" t="str">
        <v>15202R</v>
      </c>
      <c r="E334" t="str">
        <v>PCS</v>
      </c>
      <c r="F334">
        <v>44561</v>
      </c>
      <c r="G334" t="str">
        <v>PRO</v>
      </c>
      <c r="H334" t="str">
        <v>Groupe tarifs client</v>
      </c>
      <c r="I334" t="b">
        <v>0</v>
      </c>
      <c r="J334">
        <v>7.95</v>
      </c>
    </row>
    <row r="335">
      <c r="A335" t="str">
        <v>AutoTable</v>
      </c>
      <c r="D335" t="str">
        <v>15202VE</v>
      </c>
      <c r="E335" t="str">
        <v>PCS</v>
      </c>
      <c r="F335">
        <v>44561</v>
      </c>
      <c r="G335" t="str">
        <v>PRO</v>
      </c>
      <c r="H335" t="str">
        <v>Groupe tarifs client</v>
      </c>
      <c r="I335" t="b">
        <v>0</v>
      </c>
      <c r="J335">
        <v>7.95</v>
      </c>
    </row>
    <row r="336">
      <c r="A336" t="str">
        <v>AutoTable</v>
      </c>
      <c r="D336" t="str">
        <v>15202VI</v>
      </c>
      <c r="E336" t="str">
        <v>PCS</v>
      </c>
      <c r="F336">
        <v>44561</v>
      </c>
      <c r="G336" t="str">
        <v>PRO</v>
      </c>
      <c r="H336" t="str">
        <v>Groupe tarifs client</v>
      </c>
      <c r="I336" t="b">
        <v>0</v>
      </c>
      <c r="J336">
        <v>7.95</v>
      </c>
    </row>
    <row r="337">
      <c r="A337" t="str">
        <v>AutoTable</v>
      </c>
      <c r="D337" t="str">
        <v>15233R</v>
      </c>
      <c r="E337" t="str">
        <v>PCS</v>
      </c>
      <c r="F337">
        <v>44561</v>
      </c>
      <c r="G337" t="str">
        <v>PRO</v>
      </c>
      <c r="H337" t="str">
        <v>Groupe tarifs client</v>
      </c>
      <c r="I337" t="b">
        <v>0</v>
      </c>
      <c r="J337">
        <v>13.24</v>
      </c>
    </row>
    <row r="338">
      <c r="A338" t="str">
        <v>AutoTable</v>
      </c>
      <c r="D338" t="str">
        <v>15233V</v>
      </c>
      <c r="E338" t="str">
        <v>PCS</v>
      </c>
      <c r="F338">
        <v>44561</v>
      </c>
      <c r="G338" t="str">
        <v>PRO</v>
      </c>
      <c r="H338" t="str">
        <v>Groupe tarifs client</v>
      </c>
      <c r="I338" t="b">
        <v>0</v>
      </c>
      <c r="J338">
        <v>13.24</v>
      </c>
    </row>
    <row r="339">
      <c r="A339" t="str">
        <v>AutoTable</v>
      </c>
      <c r="D339" t="str">
        <v>15301A</v>
      </c>
      <c r="E339" t="str">
        <v>PCS</v>
      </c>
      <c r="F339">
        <v>44561</v>
      </c>
      <c r="G339" t="str">
        <v>PRO</v>
      </c>
      <c r="H339" t="str">
        <v>Groupe tarifs client</v>
      </c>
      <c r="I339" t="b">
        <v>0</v>
      </c>
      <c r="J339">
        <v>4.71</v>
      </c>
    </row>
    <row r="340">
      <c r="A340" t="str">
        <v>AutoTable</v>
      </c>
      <c r="D340" t="str">
        <v>15301OR</v>
      </c>
      <c r="E340" t="str">
        <v>PCS</v>
      </c>
      <c r="F340">
        <v>44561</v>
      </c>
      <c r="G340" t="str">
        <v>PRO</v>
      </c>
      <c r="H340" t="str">
        <v>Groupe tarifs client</v>
      </c>
      <c r="I340" t="b">
        <v>0</v>
      </c>
      <c r="J340">
        <v>4.71</v>
      </c>
    </row>
    <row r="341">
      <c r="A341" t="str">
        <v>AutoTable</v>
      </c>
      <c r="D341" t="str">
        <v>15302A</v>
      </c>
      <c r="E341" t="str">
        <v>PCS</v>
      </c>
      <c r="F341">
        <v>44561</v>
      </c>
      <c r="G341" t="str">
        <v>PRO</v>
      </c>
      <c r="H341" t="str">
        <v>Groupe tarifs client</v>
      </c>
      <c r="I341" t="b">
        <v>0</v>
      </c>
      <c r="J341">
        <v>5.71</v>
      </c>
    </row>
    <row r="342">
      <c r="A342" t="str">
        <v>AutoTable</v>
      </c>
      <c r="D342" t="str">
        <v>15310A</v>
      </c>
      <c r="E342" t="str">
        <v>PCS</v>
      </c>
      <c r="F342">
        <v>44561</v>
      </c>
      <c r="G342" t="str">
        <v>PRO</v>
      </c>
      <c r="H342" t="str">
        <v>Groupe tarifs client</v>
      </c>
      <c r="I342" t="b">
        <v>0</v>
      </c>
      <c r="J342">
        <v>6.64</v>
      </c>
    </row>
    <row r="343">
      <c r="A343" t="str">
        <v>AutoTable</v>
      </c>
      <c r="D343" t="str">
        <v>15310OR</v>
      </c>
      <c r="E343" t="str">
        <v>PCS</v>
      </c>
      <c r="F343">
        <v>44561</v>
      </c>
      <c r="G343" t="str">
        <v>PRO</v>
      </c>
      <c r="H343" t="str">
        <v>Groupe tarifs client</v>
      </c>
      <c r="I343" t="b">
        <v>0</v>
      </c>
      <c r="J343">
        <v>6.64</v>
      </c>
    </row>
    <row r="344">
      <c r="A344" t="str">
        <v>AutoTable</v>
      </c>
      <c r="D344" t="str">
        <v>15320A</v>
      </c>
      <c r="E344" t="str">
        <v>PCS</v>
      </c>
      <c r="F344">
        <v>44561</v>
      </c>
      <c r="G344" t="str">
        <v>PRO</v>
      </c>
      <c r="H344" t="str">
        <v>Groupe tarifs client</v>
      </c>
      <c r="I344" t="b">
        <v>0</v>
      </c>
      <c r="J344">
        <v>8.62</v>
      </c>
    </row>
    <row r="345">
      <c r="A345" t="str">
        <v>AutoTable</v>
      </c>
      <c r="D345" t="str">
        <v>15320OR</v>
      </c>
      <c r="E345" t="str">
        <v>PCS</v>
      </c>
      <c r="F345">
        <v>44561</v>
      </c>
      <c r="G345" t="str">
        <v>PRO</v>
      </c>
      <c r="H345" t="str">
        <v>Groupe tarifs client</v>
      </c>
      <c r="I345" t="b">
        <v>0</v>
      </c>
      <c r="J345">
        <v>8.62</v>
      </c>
    </row>
    <row r="346">
      <c r="A346" t="str">
        <v>AutoTable</v>
      </c>
      <c r="D346" t="str">
        <v>15347A</v>
      </c>
      <c r="E346" t="str">
        <v>PCS</v>
      </c>
      <c r="F346">
        <v>44561</v>
      </c>
      <c r="G346" t="str">
        <v>PRO</v>
      </c>
      <c r="H346" t="str">
        <v>Groupe tarifs client</v>
      </c>
      <c r="I346" t="b">
        <v>0</v>
      </c>
      <c r="J346">
        <v>12.09</v>
      </c>
    </row>
    <row r="347">
      <c r="A347" t="str">
        <v>AutoTable</v>
      </c>
      <c r="D347" t="str">
        <v>15347OR</v>
      </c>
      <c r="E347" t="str">
        <v>PCS</v>
      </c>
      <c r="F347">
        <v>44561</v>
      </c>
      <c r="G347" t="str">
        <v>PRO</v>
      </c>
      <c r="H347" t="str">
        <v>Groupe tarifs client</v>
      </c>
      <c r="I347" t="b">
        <v>0</v>
      </c>
      <c r="J347">
        <v>12.09</v>
      </c>
    </row>
    <row r="348">
      <c r="A348" t="str">
        <v>AutoTable</v>
      </c>
      <c r="D348" t="str">
        <v>15405B</v>
      </c>
      <c r="E348" t="str">
        <v>PCS</v>
      </c>
      <c r="F348">
        <v>44561</v>
      </c>
      <c r="G348" t="str">
        <v>PRO</v>
      </c>
      <c r="H348" t="str">
        <v>Groupe tarifs client</v>
      </c>
      <c r="I348" t="b">
        <v>0</v>
      </c>
      <c r="J348">
        <v>9.43</v>
      </c>
    </row>
    <row r="349">
      <c r="A349" t="str">
        <v>AutoTable</v>
      </c>
      <c r="D349" t="str">
        <v>15405BC</v>
      </c>
      <c r="E349" t="str">
        <v>PCS</v>
      </c>
      <c r="F349">
        <v>44561</v>
      </c>
      <c r="G349" t="str">
        <v>PRO</v>
      </c>
      <c r="H349" t="str">
        <v>Groupe tarifs client</v>
      </c>
      <c r="I349" t="b">
        <v>0</v>
      </c>
      <c r="J349">
        <v>9.43</v>
      </c>
    </row>
    <row r="350">
      <c r="A350" t="str">
        <v>AutoTable</v>
      </c>
      <c r="D350" t="str">
        <v>15405M</v>
      </c>
      <c r="E350" t="str">
        <v>PCS</v>
      </c>
      <c r="F350">
        <v>44561</v>
      </c>
      <c r="G350" t="str">
        <v>PRO</v>
      </c>
      <c r="H350" t="str">
        <v>Groupe tarifs client</v>
      </c>
      <c r="I350" t="b">
        <v>0</v>
      </c>
      <c r="J350">
        <v>9.43</v>
      </c>
    </row>
    <row r="351">
      <c r="A351" t="str">
        <v>AutoTable</v>
      </c>
      <c r="D351" t="str">
        <v>15405R</v>
      </c>
      <c r="E351" t="str">
        <v>PCS</v>
      </c>
      <c r="F351">
        <v>44561</v>
      </c>
      <c r="G351" t="str">
        <v>PRO</v>
      </c>
      <c r="H351" t="str">
        <v>Groupe tarifs client</v>
      </c>
      <c r="I351" t="b">
        <v>0</v>
      </c>
      <c r="J351">
        <v>9.43</v>
      </c>
    </row>
    <row r="352">
      <c r="A352" t="str">
        <v>AutoTable</v>
      </c>
      <c r="D352" t="str">
        <v>15406</v>
      </c>
      <c r="E352" t="str">
        <v>PCS</v>
      </c>
      <c r="F352">
        <v>44561</v>
      </c>
      <c r="G352" t="str">
        <v>PRO</v>
      </c>
      <c r="H352" t="str">
        <v>Groupe tarifs client</v>
      </c>
      <c r="I352" t="b">
        <v>0</v>
      </c>
      <c r="J352">
        <v>19.9</v>
      </c>
    </row>
    <row r="353">
      <c r="A353" t="str">
        <v>AutoTable</v>
      </c>
      <c r="D353" t="str">
        <v>15406B</v>
      </c>
      <c r="E353" t="str">
        <v>PCS</v>
      </c>
      <c r="F353">
        <v>44561</v>
      </c>
      <c r="G353" t="str">
        <v>PRO</v>
      </c>
      <c r="H353" t="str">
        <v>Groupe tarifs client</v>
      </c>
      <c r="I353" t="b">
        <v>0</v>
      </c>
      <c r="J353">
        <v>19.9</v>
      </c>
    </row>
    <row r="354">
      <c r="A354" t="str">
        <v>AutoTable</v>
      </c>
      <c r="D354" t="str">
        <v>15406J</v>
      </c>
      <c r="E354" t="str">
        <v>PCS</v>
      </c>
      <c r="F354">
        <v>44561</v>
      </c>
      <c r="G354" t="str">
        <v>PRO</v>
      </c>
      <c r="H354" t="str">
        <v>Groupe tarifs client</v>
      </c>
      <c r="I354" t="b">
        <v>0</v>
      </c>
      <c r="J354">
        <v>19.9</v>
      </c>
    </row>
    <row r="355">
      <c r="A355" t="str">
        <v>AutoTable</v>
      </c>
      <c r="D355" t="str">
        <v>15406VE</v>
      </c>
      <c r="E355" t="str">
        <v>PCS</v>
      </c>
      <c r="F355">
        <v>44561</v>
      </c>
      <c r="G355" t="str">
        <v>PRO</v>
      </c>
      <c r="H355" t="str">
        <v>Groupe tarifs client</v>
      </c>
      <c r="I355" t="b">
        <v>0</v>
      </c>
      <c r="J355">
        <v>19.9</v>
      </c>
    </row>
    <row r="356">
      <c r="A356" t="str">
        <v>AutoTable</v>
      </c>
      <c r="D356" t="str">
        <v>15430AB</v>
      </c>
      <c r="E356" t="str">
        <v>PCS</v>
      </c>
      <c r="F356">
        <v>44561</v>
      </c>
      <c r="G356" t="str">
        <v>PRO</v>
      </c>
      <c r="H356" t="str">
        <v>Groupe tarifs client</v>
      </c>
      <c r="I356" t="b">
        <v>0</v>
      </c>
      <c r="J356">
        <v>11.35</v>
      </c>
    </row>
    <row r="357">
      <c r="A357" t="str">
        <v>AutoTable</v>
      </c>
      <c r="D357" t="str">
        <v>15439B</v>
      </c>
      <c r="E357" t="str">
        <v>PCS</v>
      </c>
      <c r="F357">
        <v>44561</v>
      </c>
      <c r="G357" t="str">
        <v>PRO</v>
      </c>
      <c r="H357" t="str">
        <v>Groupe tarifs client</v>
      </c>
      <c r="I357" t="b">
        <v>0</v>
      </c>
      <c r="J357">
        <v>10.94</v>
      </c>
    </row>
    <row r="358">
      <c r="A358" t="str">
        <v>AutoTable</v>
      </c>
      <c r="D358" t="str">
        <v>15439R</v>
      </c>
      <c r="E358" t="str">
        <v>PCS</v>
      </c>
      <c r="F358">
        <v>44561</v>
      </c>
      <c r="G358" t="str">
        <v>PRO</v>
      </c>
      <c r="H358" t="str">
        <v>Groupe tarifs client</v>
      </c>
      <c r="I358" t="b">
        <v>0</v>
      </c>
      <c r="J358">
        <v>10.94</v>
      </c>
    </row>
    <row r="359">
      <c r="A359" t="str">
        <v>AutoTable</v>
      </c>
      <c r="D359" t="str">
        <v>15440B</v>
      </c>
      <c r="E359" t="str">
        <v>PCS</v>
      </c>
      <c r="F359">
        <v>44561</v>
      </c>
      <c r="G359" t="str">
        <v>PRO</v>
      </c>
      <c r="H359" t="str">
        <v>Groupe tarifs client</v>
      </c>
      <c r="I359" t="b">
        <v>0</v>
      </c>
      <c r="J359">
        <v>33.24</v>
      </c>
    </row>
    <row r="360">
      <c r="A360" t="str">
        <v>AutoTable</v>
      </c>
      <c r="D360" t="str">
        <v>15440J</v>
      </c>
      <c r="E360" t="str">
        <v>PCS</v>
      </c>
      <c r="F360">
        <v>44561</v>
      </c>
      <c r="G360" t="str">
        <v>PRO</v>
      </c>
      <c r="H360" t="str">
        <v>Groupe tarifs client</v>
      </c>
      <c r="I360" t="b">
        <v>0</v>
      </c>
      <c r="J360">
        <v>15.75</v>
      </c>
    </row>
    <row r="361">
      <c r="A361" t="str">
        <v>AutoTable</v>
      </c>
      <c r="D361" t="str">
        <v>15440R</v>
      </c>
      <c r="E361" t="str">
        <v>PCS</v>
      </c>
      <c r="F361">
        <v>44561</v>
      </c>
      <c r="G361" t="str">
        <v>PRO</v>
      </c>
      <c r="H361" t="str">
        <v>Groupe tarifs client</v>
      </c>
      <c r="I361" t="b">
        <v>0</v>
      </c>
      <c r="J361">
        <v>33.24</v>
      </c>
    </row>
    <row r="362">
      <c r="A362" t="str">
        <v>AutoTable</v>
      </c>
      <c r="D362" t="str">
        <v>15440V</v>
      </c>
      <c r="E362" t="str">
        <v>PCS</v>
      </c>
      <c r="F362">
        <v>44561</v>
      </c>
      <c r="G362" t="str">
        <v>PRO</v>
      </c>
      <c r="H362" t="str">
        <v>Groupe tarifs client</v>
      </c>
      <c r="I362" t="b">
        <v>0</v>
      </c>
      <c r="J362">
        <v>15.75</v>
      </c>
    </row>
    <row r="363">
      <c r="A363" t="str">
        <v>AutoTable</v>
      </c>
      <c r="D363" t="str">
        <v>15440VI</v>
      </c>
      <c r="E363" t="str">
        <v>PCS</v>
      </c>
      <c r="F363">
        <v>44561</v>
      </c>
      <c r="G363" t="str">
        <v>PRO</v>
      </c>
      <c r="H363" t="str">
        <v>Groupe tarifs client</v>
      </c>
      <c r="I363" t="b">
        <v>0</v>
      </c>
      <c r="J363">
        <v>33.24</v>
      </c>
    </row>
    <row r="364">
      <c r="A364" t="str">
        <v>AutoTable</v>
      </c>
      <c r="D364" t="str">
        <v>21714BC</v>
      </c>
      <c r="E364" t="str">
        <v>PCS</v>
      </c>
      <c r="F364">
        <v>44561</v>
      </c>
      <c r="G364" t="str">
        <v>PRO</v>
      </c>
      <c r="H364" t="str">
        <v>Groupe tarifs client</v>
      </c>
      <c r="I364" t="b">
        <v>0</v>
      </c>
      <c r="J364">
        <v>4.22</v>
      </c>
    </row>
    <row r="365">
      <c r="A365" t="str">
        <v>AutoTable</v>
      </c>
      <c r="D365" t="str">
        <v>21714OR</v>
      </c>
      <c r="E365" t="str">
        <v>PCS</v>
      </c>
      <c r="F365">
        <v>44561</v>
      </c>
      <c r="G365" t="str">
        <v>PRO</v>
      </c>
      <c r="H365" t="str">
        <v>Groupe tarifs client</v>
      </c>
      <c r="I365" t="b">
        <v>0</v>
      </c>
      <c r="J365">
        <v>4.22</v>
      </c>
    </row>
    <row r="366">
      <c r="A366" t="str">
        <v>AutoTable</v>
      </c>
      <c r="D366" t="str">
        <v>28019</v>
      </c>
      <c r="E366" t="str">
        <v>PCS</v>
      </c>
      <c r="F366">
        <v>44561</v>
      </c>
      <c r="G366" t="str">
        <v>PRO</v>
      </c>
      <c r="H366" t="str">
        <v>Groupe tarifs client</v>
      </c>
      <c r="I366" t="b">
        <v>0</v>
      </c>
      <c r="J366">
        <v>7.61</v>
      </c>
    </row>
    <row r="367">
      <c r="A367" t="str">
        <v>AutoTable</v>
      </c>
      <c r="D367" t="str">
        <v>28023</v>
      </c>
      <c r="E367" t="str">
        <v>PCS</v>
      </c>
      <c r="F367">
        <v>44561</v>
      </c>
      <c r="G367" t="str">
        <v>PRO</v>
      </c>
      <c r="H367" t="str">
        <v>Groupe tarifs client</v>
      </c>
      <c r="I367" t="b">
        <v>0</v>
      </c>
      <c r="J367">
        <v>7.61</v>
      </c>
    </row>
    <row r="368">
      <c r="A368" t="str">
        <v>AutoTable</v>
      </c>
      <c r="D368" t="str">
        <v>28024</v>
      </c>
      <c r="E368" t="str">
        <v>PCS</v>
      </c>
      <c r="F368">
        <v>44561</v>
      </c>
      <c r="G368" t="str">
        <v>PRO</v>
      </c>
      <c r="H368" t="str">
        <v>Groupe tarifs client</v>
      </c>
      <c r="I368" t="b">
        <v>0</v>
      </c>
      <c r="J368">
        <v>7.61</v>
      </c>
    </row>
    <row r="369">
      <c r="A369" t="str">
        <v>AutoTable</v>
      </c>
      <c r="D369" t="str">
        <v>29040</v>
      </c>
      <c r="E369" t="str">
        <v>PCS</v>
      </c>
      <c r="F369">
        <v>44561</v>
      </c>
      <c r="G369" t="str">
        <v>PRO</v>
      </c>
      <c r="H369" t="str">
        <v>Groupe tarifs client</v>
      </c>
      <c r="I369" t="b">
        <v>0</v>
      </c>
      <c r="J369">
        <v>7.02</v>
      </c>
    </row>
    <row r="370">
      <c r="A370" t="str">
        <v>AutoTable</v>
      </c>
      <c r="D370" t="str">
        <v>29041</v>
      </c>
      <c r="E370" t="str">
        <v>PCS</v>
      </c>
      <c r="F370">
        <v>44561</v>
      </c>
      <c r="G370" t="str">
        <v>PRO</v>
      </c>
      <c r="H370" t="str">
        <v>Groupe tarifs client</v>
      </c>
      <c r="I370" t="b">
        <v>0</v>
      </c>
      <c r="J370">
        <v>5.89</v>
      </c>
    </row>
    <row r="371">
      <c r="A371" t="str">
        <v>AutoTable</v>
      </c>
      <c r="D371" t="str">
        <v>29042</v>
      </c>
      <c r="E371" t="str">
        <v>PCS</v>
      </c>
      <c r="F371">
        <v>44561</v>
      </c>
      <c r="G371" t="str">
        <v>PRO</v>
      </c>
      <c r="H371" t="str">
        <v>Groupe tarifs client</v>
      </c>
      <c r="I371" t="b">
        <v>0</v>
      </c>
      <c r="J371">
        <v>20.03</v>
      </c>
    </row>
    <row r="372">
      <c r="A372" t="str">
        <v>AutoTable</v>
      </c>
      <c r="D372" t="str">
        <v>29044</v>
      </c>
      <c r="E372" t="str">
        <v>PCS</v>
      </c>
      <c r="F372">
        <v>44561</v>
      </c>
      <c r="G372" t="str">
        <v>PRO</v>
      </c>
      <c r="H372" t="str">
        <v>Groupe tarifs client</v>
      </c>
      <c r="I372" t="b">
        <v>0</v>
      </c>
      <c r="J372">
        <v>33.18</v>
      </c>
    </row>
    <row r="373">
      <c r="A373" t="str">
        <v>AutoTable</v>
      </c>
      <c r="D373" t="str">
        <v>29049</v>
      </c>
      <c r="E373" t="str">
        <v>PCS</v>
      </c>
      <c r="F373">
        <v>44561</v>
      </c>
      <c r="G373" t="str">
        <v>PRO</v>
      </c>
      <c r="H373" t="str">
        <v>Groupe tarifs client</v>
      </c>
      <c r="I373" t="b">
        <v>0</v>
      </c>
      <c r="J373">
        <v>47.7</v>
      </c>
    </row>
    <row r="374">
      <c r="A374" t="str">
        <v>AutoTable</v>
      </c>
      <c r="D374" t="str">
        <v>29060</v>
      </c>
      <c r="E374" t="str">
        <v>PCS</v>
      </c>
      <c r="F374">
        <v>44561</v>
      </c>
      <c r="G374" t="str">
        <v>PRO</v>
      </c>
      <c r="H374" t="str">
        <v>Groupe tarifs client</v>
      </c>
      <c r="I374" t="b">
        <v>0</v>
      </c>
      <c r="J374">
        <v>20.46</v>
      </c>
    </row>
    <row r="375">
      <c r="A375" t="str">
        <v>AutoTable</v>
      </c>
      <c r="D375" t="str">
        <v>29070</v>
      </c>
      <c r="E375" t="str">
        <v>PCS</v>
      </c>
      <c r="F375">
        <v>44561</v>
      </c>
      <c r="G375" t="str">
        <v>PRO</v>
      </c>
      <c r="H375" t="str">
        <v>Groupe tarifs client</v>
      </c>
      <c r="I375" t="b">
        <v>0</v>
      </c>
      <c r="J375">
        <v>14.71</v>
      </c>
    </row>
    <row r="376">
      <c r="A376" t="str">
        <v>AutoTable</v>
      </c>
      <c r="D376" t="str">
        <v>29080</v>
      </c>
      <c r="E376" t="str">
        <v>PCS</v>
      </c>
      <c r="F376">
        <v>44561</v>
      </c>
      <c r="G376" t="str">
        <v>PRO</v>
      </c>
      <c r="H376" t="str">
        <v>Groupe tarifs client</v>
      </c>
      <c r="I376" t="b">
        <v>0</v>
      </c>
      <c r="J376">
        <v>14.82</v>
      </c>
    </row>
    <row r="377">
      <c r="A377" t="str">
        <v>AutoTable</v>
      </c>
      <c r="D377" t="str">
        <v>29081</v>
      </c>
      <c r="E377" t="str">
        <v>PCS</v>
      </c>
      <c r="F377">
        <v>44561</v>
      </c>
      <c r="G377" t="str">
        <v>PRO</v>
      </c>
      <c r="H377" t="str">
        <v>Groupe tarifs client</v>
      </c>
      <c r="I377" t="b">
        <v>0</v>
      </c>
      <c r="J377">
        <v>62.78</v>
      </c>
    </row>
    <row r="378">
      <c r="A378" t="str">
        <v>AutoTable</v>
      </c>
      <c r="D378" t="str">
        <v>29085</v>
      </c>
      <c r="E378" t="str">
        <v>PCS</v>
      </c>
      <c r="F378">
        <v>44561</v>
      </c>
      <c r="G378" t="str">
        <v>PRO</v>
      </c>
      <c r="H378" t="str">
        <v>Groupe tarifs client</v>
      </c>
      <c r="I378" t="b">
        <v>0</v>
      </c>
      <c r="J378">
        <v>54.78</v>
      </c>
    </row>
    <row r="379">
      <c r="A379" t="str">
        <v>AutoTable</v>
      </c>
      <c r="D379" t="str">
        <v>29091</v>
      </c>
      <c r="E379" t="str">
        <v>PCS</v>
      </c>
      <c r="F379">
        <v>44561</v>
      </c>
      <c r="G379" t="str">
        <v>PRO</v>
      </c>
      <c r="H379" t="str">
        <v>Groupe tarifs client</v>
      </c>
      <c r="I379" t="b">
        <v>0</v>
      </c>
      <c r="J379">
        <v>27.35</v>
      </c>
    </row>
    <row r="380">
      <c r="A380" t="str">
        <v>AutoTable</v>
      </c>
      <c r="D380" t="str">
        <v>29095</v>
      </c>
      <c r="E380" t="str">
        <v>PCS</v>
      </c>
      <c r="F380">
        <v>44561</v>
      </c>
      <c r="G380" t="str">
        <v>PRO</v>
      </c>
      <c r="H380" t="str">
        <v>Groupe tarifs client</v>
      </c>
      <c r="I380" t="b">
        <v>0</v>
      </c>
      <c r="J380">
        <v>7.22</v>
      </c>
    </row>
    <row r="381">
      <c r="A381" t="str">
        <v>AutoTable</v>
      </c>
      <c r="D381" t="str">
        <v>29096</v>
      </c>
      <c r="E381" t="str">
        <v>PCS</v>
      </c>
      <c r="F381">
        <v>44561</v>
      </c>
      <c r="G381" t="str">
        <v>PRO</v>
      </c>
      <c r="H381" t="str">
        <v>Groupe tarifs client</v>
      </c>
      <c r="I381" t="b">
        <v>0</v>
      </c>
      <c r="J381">
        <v>15.34</v>
      </c>
    </row>
    <row r="382">
      <c r="A382" t="str">
        <v>AutoTable</v>
      </c>
      <c r="D382" t="str">
        <v>29097</v>
      </c>
      <c r="E382" t="str">
        <v>PCS</v>
      </c>
      <c r="F382">
        <v>44561</v>
      </c>
      <c r="G382" t="str">
        <v>PRO</v>
      </c>
      <c r="H382" t="str">
        <v>Groupe tarifs client</v>
      </c>
      <c r="I382" t="b">
        <v>0</v>
      </c>
      <c r="J382">
        <v>18.17</v>
      </c>
    </row>
    <row r="383">
      <c r="A383" t="str">
        <v>AutoTable</v>
      </c>
      <c r="D383" t="str">
        <v>29100</v>
      </c>
      <c r="E383" t="str">
        <v>PCS</v>
      </c>
      <c r="F383">
        <v>44561</v>
      </c>
      <c r="G383" t="str">
        <v>PRO</v>
      </c>
      <c r="H383" t="str">
        <v>Groupe tarifs client</v>
      </c>
      <c r="I383" t="b">
        <v>0</v>
      </c>
      <c r="J383">
        <v>38.62</v>
      </c>
    </row>
    <row r="384">
      <c r="A384" t="str">
        <v>AutoTable</v>
      </c>
      <c r="D384" t="str">
        <v>29101</v>
      </c>
      <c r="E384" t="str">
        <v>PCS</v>
      </c>
      <c r="F384">
        <v>44561</v>
      </c>
      <c r="G384" t="str">
        <v>PRO</v>
      </c>
      <c r="H384" t="str">
        <v>Groupe tarifs client</v>
      </c>
      <c r="I384" t="b">
        <v>0</v>
      </c>
      <c r="J384">
        <v>60.2</v>
      </c>
    </row>
    <row r="385">
      <c r="A385" t="str">
        <v>AutoTable</v>
      </c>
      <c r="D385" t="str">
        <v>29200</v>
      </c>
      <c r="E385" t="str">
        <v>PCS</v>
      </c>
      <c r="F385">
        <v>44561</v>
      </c>
      <c r="G385" t="str">
        <v>PRO</v>
      </c>
      <c r="H385" t="str">
        <v>Groupe tarifs client</v>
      </c>
      <c r="I385" t="b">
        <v>0</v>
      </c>
      <c r="J385">
        <v>8.98</v>
      </c>
    </row>
    <row r="386">
      <c r="A386" t="str">
        <v>AutoTable</v>
      </c>
      <c r="D386" t="str">
        <v>29202</v>
      </c>
      <c r="E386" t="str">
        <v>PCS</v>
      </c>
      <c r="F386">
        <v>44561</v>
      </c>
      <c r="G386" t="str">
        <v>PRO</v>
      </c>
      <c r="H386" t="str">
        <v>Groupe tarifs client</v>
      </c>
      <c r="I386" t="b">
        <v>0</v>
      </c>
      <c r="J386">
        <v>26.745</v>
      </c>
    </row>
    <row r="387">
      <c r="A387" t="str">
        <v>AutoTable</v>
      </c>
      <c r="D387" t="str">
        <v>29203</v>
      </c>
      <c r="E387" t="str">
        <v>PCS</v>
      </c>
      <c r="F387">
        <v>44561</v>
      </c>
      <c r="G387" t="str">
        <v>PRO</v>
      </c>
      <c r="H387" t="str">
        <v>Groupe tarifs client</v>
      </c>
      <c r="I387" t="b">
        <v>0</v>
      </c>
      <c r="J387">
        <v>54.03</v>
      </c>
    </row>
    <row r="388">
      <c r="A388" t="str">
        <v>AutoTable</v>
      </c>
      <c r="D388" t="str">
        <v>29213</v>
      </c>
      <c r="E388" t="str">
        <v>PCS</v>
      </c>
      <c r="F388">
        <v>44561</v>
      </c>
      <c r="G388" t="str">
        <v>PRO</v>
      </c>
      <c r="H388" t="str">
        <v>Groupe tarifs client</v>
      </c>
      <c r="I388" t="b">
        <v>0</v>
      </c>
      <c r="J388">
        <v>3.55</v>
      </c>
    </row>
    <row r="389">
      <c r="A389" t="str">
        <v>AutoTable</v>
      </c>
      <c r="D389" t="str">
        <v>29219</v>
      </c>
      <c r="E389" t="str">
        <v>PCS</v>
      </c>
      <c r="F389">
        <v>44561</v>
      </c>
      <c r="G389" t="str">
        <v>PRO</v>
      </c>
      <c r="H389" t="str">
        <v>Groupe tarifs client</v>
      </c>
      <c r="I389" t="b">
        <v>0</v>
      </c>
      <c r="J389">
        <v>7.95</v>
      </c>
    </row>
    <row r="390">
      <c r="A390" t="str">
        <v>AutoTable</v>
      </c>
      <c r="D390" t="str">
        <v>29224</v>
      </c>
      <c r="E390" t="str">
        <v>PCS</v>
      </c>
      <c r="F390">
        <v>44561</v>
      </c>
      <c r="G390" t="str">
        <v>PRO</v>
      </c>
      <c r="H390" t="str">
        <v>Groupe tarifs client</v>
      </c>
      <c r="I390" t="b">
        <v>0</v>
      </c>
      <c r="J390">
        <v>5.89</v>
      </c>
    </row>
    <row r="391">
      <c r="A391" t="str">
        <v>AutoTable</v>
      </c>
      <c r="D391" t="str">
        <v>29225</v>
      </c>
      <c r="E391" t="str">
        <v>PCS</v>
      </c>
      <c r="F391">
        <v>44561</v>
      </c>
      <c r="G391" t="str">
        <v>PRO</v>
      </c>
      <c r="H391" t="str">
        <v>Groupe tarifs client</v>
      </c>
      <c r="I391" t="b">
        <v>0</v>
      </c>
      <c r="J391">
        <v>2.45</v>
      </c>
    </row>
    <row r="392">
      <c r="A392" t="str">
        <v>AutoTable</v>
      </c>
      <c r="D392" t="str">
        <v>29226</v>
      </c>
      <c r="E392" t="str">
        <v>PCS</v>
      </c>
      <c r="F392">
        <v>44561</v>
      </c>
      <c r="G392" t="str">
        <v>PRO</v>
      </c>
      <c r="H392" t="str">
        <v>Groupe tarifs client</v>
      </c>
      <c r="I392" t="b">
        <v>0</v>
      </c>
      <c r="J392">
        <v>9.39</v>
      </c>
    </row>
    <row r="393">
      <c r="A393" t="str">
        <v>AutoTable</v>
      </c>
      <c r="D393" t="str">
        <v>29227</v>
      </c>
      <c r="E393" t="str">
        <v>PCS</v>
      </c>
      <c r="F393">
        <v>44561</v>
      </c>
      <c r="G393" t="str">
        <v>PRO</v>
      </c>
      <c r="H393" t="str">
        <v>Groupe tarifs client</v>
      </c>
      <c r="I393" t="b">
        <v>0</v>
      </c>
      <c r="J393">
        <v>2.5</v>
      </c>
    </row>
    <row r="394">
      <c r="A394" t="str">
        <v>AutoTable</v>
      </c>
      <c r="D394" t="str">
        <v>29228</v>
      </c>
      <c r="E394" t="str">
        <v>PCS</v>
      </c>
      <c r="F394">
        <v>44561</v>
      </c>
      <c r="G394" t="str">
        <v>PRO</v>
      </c>
      <c r="H394" t="str">
        <v>Groupe tarifs client</v>
      </c>
      <c r="I394" t="b">
        <v>0</v>
      </c>
      <c r="J394">
        <v>3.85</v>
      </c>
    </row>
    <row r="395">
      <c r="A395" t="str">
        <v>AutoTable</v>
      </c>
      <c r="D395" t="str">
        <v>29230</v>
      </c>
      <c r="E395" t="str">
        <v>PCS</v>
      </c>
      <c r="F395">
        <v>44561</v>
      </c>
      <c r="G395" t="str">
        <v>PRO</v>
      </c>
      <c r="H395" t="str">
        <v>Groupe tarifs client</v>
      </c>
      <c r="I395" t="b">
        <v>0</v>
      </c>
      <c r="J395">
        <v>12.97</v>
      </c>
    </row>
    <row r="396">
      <c r="A396" t="str">
        <v>AutoTable</v>
      </c>
      <c r="D396" t="str">
        <v>29231</v>
      </c>
      <c r="E396" t="str">
        <v>PCS</v>
      </c>
      <c r="F396">
        <v>44561</v>
      </c>
      <c r="G396" t="str">
        <v>PRO</v>
      </c>
      <c r="H396" t="str">
        <v>Groupe tarifs client</v>
      </c>
      <c r="I396" t="b">
        <v>0</v>
      </c>
      <c r="J396">
        <v>7.38</v>
      </c>
    </row>
    <row r="397">
      <c r="A397" t="str">
        <v>AutoTable</v>
      </c>
      <c r="D397" t="str">
        <v>29240</v>
      </c>
      <c r="E397" t="str">
        <v>PCS</v>
      </c>
      <c r="F397">
        <v>44561</v>
      </c>
      <c r="G397" t="str">
        <v>PRO</v>
      </c>
      <c r="H397" t="str">
        <v>Groupe tarifs client</v>
      </c>
      <c r="I397" t="b">
        <v>0</v>
      </c>
      <c r="J397">
        <v>110.89</v>
      </c>
    </row>
    <row r="398">
      <c r="A398" t="str">
        <v>AutoTable</v>
      </c>
      <c r="D398" t="str">
        <v>29250</v>
      </c>
      <c r="E398" t="str">
        <v>PCS</v>
      </c>
      <c r="F398">
        <v>44561</v>
      </c>
      <c r="G398" t="str">
        <v>PRO</v>
      </c>
      <c r="H398" t="str">
        <v>Groupe tarifs client</v>
      </c>
      <c r="I398" t="b">
        <v>0</v>
      </c>
      <c r="J398">
        <v>59.05</v>
      </c>
    </row>
    <row r="399">
      <c r="A399" t="str">
        <v>AutoTable</v>
      </c>
      <c r="D399" t="str">
        <v>30050-01CE</v>
      </c>
      <c r="E399" t="str">
        <v>PCS</v>
      </c>
      <c r="F399">
        <v>44561</v>
      </c>
      <c r="G399" t="str">
        <v>PRO</v>
      </c>
      <c r="H399" t="str">
        <v>Groupe tarifs client</v>
      </c>
      <c r="I399" t="b">
        <v>0</v>
      </c>
      <c r="J399">
        <v>33.05</v>
      </c>
    </row>
    <row r="400">
      <c r="A400" t="str">
        <v>AutoTable</v>
      </c>
      <c r="D400" t="str">
        <v>30050-02CE</v>
      </c>
      <c r="E400" t="str">
        <v>PCS</v>
      </c>
      <c r="F400">
        <v>44561</v>
      </c>
      <c r="G400" t="str">
        <v>PRO</v>
      </c>
      <c r="H400" t="str">
        <v>Groupe tarifs client</v>
      </c>
      <c r="I400" t="b">
        <v>0</v>
      </c>
      <c r="J400">
        <v>33.05</v>
      </c>
    </row>
    <row r="401">
      <c r="A401" t="str">
        <v>AutoTable</v>
      </c>
      <c r="D401" t="str">
        <v>30050-06CE</v>
      </c>
      <c r="E401" t="str">
        <v>PCS</v>
      </c>
      <c r="F401">
        <v>44561</v>
      </c>
      <c r="G401" t="str">
        <v>PRO</v>
      </c>
      <c r="H401" t="str">
        <v>Groupe tarifs client</v>
      </c>
      <c r="I401" t="b">
        <v>0</v>
      </c>
      <c r="J401">
        <v>33.05</v>
      </c>
    </row>
    <row r="402">
      <c r="A402" t="str">
        <v>AutoTable</v>
      </c>
      <c r="D402" t="str">
        <v>30050-08CE</v>
      </c>
      <c r="E402" t="str">
        <v>PCS</v>
      </c>
      <c r="F402">
        <v>44561</v>
      </c>
      <c r="G402" t="str">
        <v>PRO</v>
      </c>
      <c r="H402" t="str">
        <v>Groupe tarifs client</v>
      </c>
      <c r="I402" t="b">
        <v>0</v>
      </c>
      <c r="J402">
        <v>33.05</v>
      </c>
    </row>
    <row r="403">
      <c r="A403" t="str">
        <v>AutoTable</v>
      </c>
      <c r="D403" t="str">
        <v>30050-09CE</v>
      </c>
      <c r="E403" t="str">
        <v>PCS</v>
      </c>
      <c r="F403">
        <v>44561</v>
      </c>
      <c r="G403" t="str">
        <v>PRO</v>
      </c>
      <c r="H403" t="str">
        <v>Groupe tarifs client</v>
      </c>
      <c r="I403" t="b">
        <v>0</v>
      </c>
      <c r="J403">
        <v>33.05</v>
      </c>
    </row>
    <row r="404">
      <c r="A404" t="str">
        <v>AutoTable</v>
      </c>
      <c r="D404" t="str">
        <v>30050-19CE</v>
      </c>
      <c r="E404" t="str">
        <v>PCS</v>
      </c>
      <c r="F404">
        <v>44561</v>
      </c>
      <c r="G404" t="str">
        <v>PRO</v>
      </c>
      <c r="H404" t="str">
        <v>Groupe tarifs client</v>
      </c>
      <c r="I404" t="b">
        <v>0</v>
      </c>
      <c r="J404">
        <v>33.05</v>
      </c>
    </row>
    <row r="405">
      <c r="A405" t="str">
        <v>AutoTable</v>
      </c>
      <c r="D405" t="str">
        <v>30050-26CE</v>
      </c>
      <c r="E405" t="str">
        <v>PCS</v>
      </c>
      <c r="F405">
        <v>44561</v>
      </c>
      <c r="G405" t="str">
        <v>PRO</v>
      </c>
      <c r="H405" t="str">
        <v>Groupe tarifs client</v>
      </c>
      <c r="I405" t="b">
        <v>0</v>
      </c>
      <c r="J405">
        <v>33.05</v>
      </c>
    </row>
    <row r="406">
      <c r="A406" t="str">
        <v>AutoTable</v>
      </c>
      <c r="D406" t="str">
        <v>30075-02CE</v>
      </c>
      <c r="E406" t="str">
        <v>PCS</v>
      </c>
      <c r="F406">
        <v>44561</v>
      </c>
      <c r="G406" t="str">
        <v>PRO</v>
      </c>
      <c r="H406" t="str">
        <v>Groupe tarifs client</v>
      </c>
      <c r="I406" t="b">
        <v>0</v>
      </c>
      <c r="J406">
        <v>16.58</v>
      </c>
    </row>
    <row r="407">
      <c r="A407" t="str">
        <v>AutoTable</v>
      </c>
      <c r="D407" t="str">
        <v>30075-05CE</v>
      </c>
      <c r="E407" t="str">
        <v>PCS</v>
      </c>
      <c r="F407">
        <v>44561</v>
      </c>
      <c r="G407" t="str">
        <v>PRO</v>
      </c>
      <c r="H407" t="str">
        <v>Groupe tarifs client</v>
      </c>
      <c r="I407" t="b">
        <v>0</v>
      </c>
      <c r="J407">
        <v>16.58</v>
      </c>
    </row>
    <row r="408">
      <c r="A408" t="str">
        <v>AutoTable</v>
      </c>
      <c r="D408" t="str">
        <v>30075-06CE</v>
      </c>
      <c r="E408" t="str">
        <v>PCS</v>
      </c>
      <c r="F408">
        <v>44561</v>
      </c>
      <c r="G408" t="str">
        <v>PRO</v>
      </c>
      <c r="H408" t="str">
        <v>Groupe tarifs client</v>
      </c>
      <c r="I408" t="b">
        <v>0</v>
      </c>
      <c r="J408">
        <v>16.58</v>
      </c>
    </row>
    <row r="409">
      <c r="A409" t="str">
        <v>AutoTable</v>
      </c>
      <c r="D409" t="str">
        <v>30075-70CE</v>
      </c>
      <c r="E409" t="str">
        <v>PCS</v>
      </c>
      <c r="F409">
        <v>44561</v>
      </c>
      <c r="G409" t="str">
        <v>PRO</v>
      </c>
      <c r="H409" t="str">
        <v>Groupe tarifs client</v>
      </c>
      <c r="I409" t="b">
        <v>0</v>
      </c>
      <c r="J409">
        <v>16.58</v>
      </c>
    </row>
    <row r="410">
      <c r="A410" t="str">
        <v>AutoTable</v>
      </c>
      <c r="D410" t="str">
        <v>30210X3</v>
      </c>
      <c r="E410" t="str">
        <v>PCS</v>
      </c>
      <c r="F410">
        <v>44561</v>
      </c>
      <c r="G410" t="str">
        <v>PRO</v>
      </c>
      <c r="H410" t="str">
        <v>Groupe tarifs client</v>
      </c>
      <c r="I410" t="b">
        <v>0</v>
      </c>
      <c r="J410">
        <v>3.84</v>
      </c>
    </row>
    <row r="411">
      <c r="A411" t="str">
        <v>AutoTable</v>
      </c>
      <c r="D411" t="str">
        <v>30310X3</v>
      </c>
      <c r="E411" t="str">
        <v>PCS</v>
      </c>
      <c r="F411">
        <v>44561</v>
      </c>
      <c r="G411" t="str">
        <v>PRO</v>
      </c>
      <c r="H411" t="str">
        <v>Groupe tarifs client</v>
      </c>
      <c r="I411" t="b">
        <v>0</v>
      </c>
      <c r="J411">
        <v>3.84</v>
      </c>
    </row>
    <row r="412">
      <c r="A412" t="str">
        <v>AutoTable</v>
      </c>
      <c r="D412" t="str">
        <v>30610X3</v>
      </c>
      <c r="E412" t="str">
        <v>PCS</v>
      </c>
      <c r="F412">
        <v>44561</v>
      </c>
      <c r="G412" t="str">
        <v>PRO</v>
      </c>
      <c r="H412" t="str">
        <v>Groupe tarifs client</v>
      </c>
      <c r="I412" t="b">
        <v>0</v>
      </c>
      <c r="J412">
        <v>3.84</v>
      </c>
    </row>
    <row r="413">
      <c r="A413" t="str">
        <v>AutoTable</v>
      </c>
      <c r="D413" t="str">
        <v>30810X3</v>
      </c>
      <c r="E413" t="str">
        <v>PCS</v>
      </c>
      <c r="F413">
        <v>44561</v>
      </c>
      <c r="G413" t="str">
        <v>PRO</v>
      </c>
      <c r="H413" t="str">
        <v>Groupe tarifs client</v>
      </c>
      <c r="I413" t="b">
        <v>0</v>
      </c>
      <c r="J413">
        <v>3.84</v>
      </c>
    </row>
    <row r="414">
      <c r="A414" t="str">
        <v>AutoTable</v>
      </c>
      <c r="D414" t="str">
        <v>31032-02CE</v>
      </c>
      <c r="E414" t="str">
        <v>PCS</v>
      </c>
      <c r="F414">
        <v>44561</v>
      </c>
      <c r="G414" t="str">
        <v>PRO</v>
      </c>
      <c r="H414" t="str">
        <v>Groupe tarifs client</v>
      </c>
      <c r="I414" t="b">
        <v>0</v>
      </c>
      <c r="J414">
        <v>13.52</v>
      </c>
    </row>
    <row r="415">
      <c r="A415" t="str">
        <v>AutoTable</v>
      </c>
      <c r="D415" t="str">
        <v>31032-05CE</v>
      </c>
      <c r="E415" t="str">
        <v>PCS</v>
      </c>
      <c r="F415">
        <v>44561</v>
      </c>
      <c r="G415" t="str">
        <v>PRO</v>
      </c>
      <c r="H415" t="str">
        <v>Groupe tarifs client</v>
      </c>
      <c r="I415" t="b">
        <v>0</v>
      </c>
      <c r="J415">
        <v>13.52</v>
      </c>
    </row>
    <row r="416">
      <c r="A416" t="str">
        <v>AutoTable</v>
      </c>
      <c r="D416" t="str">
        <v>31032-06CE</v>
      </c>
      <c r="E416" t="str">
        <v>PCS</v>
      </c>
      <c r="F416">
        <v>44561</v>
      </c>
      <c r="G416" t="str">
        <v>PRO</v>
      </c>
      <c r="H416" t="str">
        <v>Groupe tarifs client</v>
      </c>
      <c r="I416" t="b">
        <v>0</v>
      </c>
      <c r="J416">
        <v>13.52</v>
      </c>
    </row>
    <row r="417">
      <c r="A417" t="str">
        <v>AutoTable</v>
      </c>
      <c r="D417" t="str">
        <v>31032-08CE</v>
      </c>
      <c r="E417" t="str">
        <v>PCS</v>
      </c>
      <c r="F417">
        <v>44561</v>
      </c>
      <c r="G417" t="str">
        <v>PRO</v>
      </c>
      <c r="H417" t="str">
        <v>Groupe tarifs client</v>
      </c>
      <c r="I417" t="b">
        <v>0</v>
      </c>
      <c r="J417">
        <v>13.52</v>
      </c>
    </row>
    <row r="418">
      <c r="A418" t="str">
        <v>AutoTable</v>
      </c>
      <c r="D418" t="str">
        <v>31032-09CE</v>
      </c>
      <c r="E418" t="str">
        <v>PCS</v>
      </c>
      <c r="F418">
        <v>44561</v>
      </c>
      <c r="G418" t="str">
        <v>PRO</v>
      </c>
      <c r="H418" t="str">
        <v>Groupe tarifs client</v>
      </c>
      <c r="I418" t="b">
        <v>0</v>
      </c>
      <c r="J418">
        <v>13.52</v>
      </c>
    </row>
    <row r="419">
      <c r="A419" t="str">
        <v>AutoTable</v>
      </c>
      <c r="D419" t="str">
        <v>31032-10CE</v>
      </c>
      <c r="E419" t="str">
        <v>PCS</v>
      </c>
      <c r="F419">
        <v>44561</v>
      </c>
      <c r="G419" t="str">
        <v>PRO</v>
      </c>
      <c r="H419" t="str">
        <v>Groupe tarifs client</v>
      </c>
      <c r="I419" t="b">
        <v>0</v>
      </c>
      <c r="J419">
        <v>13.52</v>
      </c>
    </row>
    <row r="420">
      <c r="A420" t="str">
        <v>AutoTable</v>
      </c>
      <c r="D420" t="str">
        <v>31032-13CE</v>
      </c>
      <c r="E420" t="str">
        <v>PCS</v>
      </c>
      <c r="F420">
        <v>44561</v>
      </c>
      <c r="G420" t="str">
        <v>PRO</v>
      </c>
      <c r="H420" t="str">
        <v>Groupe tarifs client</v>
      </c>
      <c r="I420" t="b">
        <v>0</v>
      </c>
      <c r="J420">
        <v>13.52</v>
      </c>
    </row>
    <row r="421">
      <c r="A421" t="str">
        <v>AutoTable</v>
      </c>
      <c r="D421" t="str">
        <v>31032-17CE</v>
      </c>
      <c r="E421" t="str">
        <v>PCS</v>
      </c>
      <c r="F421">
        <v>44561</v>
      </c>
      <c r="G421" t="str">
        <v>PRO</v>
      </c>
      <c r="H421" t="str">
        <v>Groupe tarifs client</v>
      </c>
      <c r="I421" t="b">
        <v>0</v>
      </c>
      <c r="J421">
        <v>13.52</v>
      </c>
    </row>
    <row r="422">
      <c r="A422" t="str">
        <v>AutoTable</v>
      </c>
      <c r="D422" t="str">
        <v>31032-18CE</v>
      </c>
      <c r="E422" t="str">
        <v>PCS</v>
      </c>
      <c r="F422">
        <v>44561</v>
      </c>
      <c r="G422" t="str">
        <v>PRO</v>
      </c>
      <c r="H422" t="str">
        <v>Groupe tarifs client</v>
      </c>
      <c r="I422" t="b">
        <v>0</v>
      </c>
      <c r="J422">
        <v>13.52</v>
      </c>
    </row>
    <row r="423">
      <c r="A423" t="str">
        <v>AutoTable</v>
      </c>
      <c r="D423" t="str">
        <v>31032-20CE</v>
      </c>
      <c r="E423" t="str">
        <v>PCS</v>
      </c>
      <c r="F423">
        <v>44561</v>
      </c>
      <c r="G423" t="str">
        <v>PRO</v>
      </c>
      <c r="H423" t="str">
        <v>Groupe tarifs client</v>
      </c>
      <c r="I423" t="b">
        <v>0</v>
      </c>
      <c r="J423">
        <v>13.52</v>
      </c>
    </row>
    <row r="424">
      <c r="A424" t="str">
        <v>AutoTable</v>
      </c>
      <c r="D424" t="str">
        <v>31032-24CE</v>
      </c>
      <c r="E424" t="str">
        <v>PCS</v>
      </c>
      <c r="F424">
        <v>44561</v>
      </c>
      <c r="G424" t="str">
        <v>PRO</v>
      </c>
      <c r="H424" t="str">
        <v>Groupe tarifs client</v>
      </c>
      <c r="I424" t="b">
        <v>0</v>
      </c>
      <c r="J424">
        <v>13.52</v>
      </c>
    </row>
    <row r="425">
      <c r="A425" t="str">
        <v>AutoTable</v>
      </c>
      <c r="D425" t="str">
        <v>31032-27CE</v>
      </c>
      <c r="E425" t="str">
        <v>PCS</v>
      </c>
      <c r="F425">
        <v>44561</v>
      </c>
      <c r="G425" t="str">
        <v>PRO</v>
      </c>
      <c r="H425" t="str">
        <v>Groupe tarifs client</v>
      </c>
      <c r="I425" t="b">
        <v>0</v>
      </c>
      <c r="J425">
        <v>13.52</v>
      </c>
    </row>
    <row r="426">
      <c r="A426" t="str">
        <v>AutoTable</v>
      </c>
      <c r="D426" t="str">
        <v>31032-28CE</v>
      </c>
      <c r="E426" t="str">
        <v>PCS</v>
      </c>
      <c r="F426">
        <v>44561</v>
      </c>
      <c r="G426" t="str">
        <v>PRO</v>
      </c>
      <c r="H426" t="str">
        <v>Groupe tarifs client</v>
      </c>
      <c r="I426" t="b">
        <v>0</v>
      </c>
      <c r="J426">
        <v>13.52</v>
      </c>
    </row>
    <row r="427">
      <c r="A427" t="str">
        <v>AutoTable</v>
      </c>
      <c r="D427" t="str">
        <v>31520</v>
      </c>
      <c r="E427" t="str">
        <v>PCS</v>
      </c>
      <c r="F427">
        <v>44561</v>
      </c>
      <c r="G427" t="str">
        <v>PRO</v>
      </c>
      <c r="H427" t="str">
        <v>Groupe tarifs client</v>
      </c>
      <c r="I427" t="b">
        <v>0</v>
      </c>
      <c r="J427">
        <v>10.3</v>
      </c>
    </row>
    <row r="428">
      <c r="A428" t="str">
        <v>AutoTable</v>
      </c>
      <c r="D428" t="str">
        <v>31710X7</v>
      </c>
      <c r="E428" t="str">
        <v>PCS</v>
      </c>
      <c r="F428">
        <v>44561</v>
      </c>
      <c r="G428" t="str">
        <v>PRO</v>
      </c>
      <c r="H428" t="str">
        <v>Groupe tarifs client</v>
      </c>
      <c r="I428" t="b">
        <v>0</v>
      </c>
      <c r="J428">
        <v>8.42</v>
      </c>
    </row>
    <row r="429">
      <c r="A429" t="str">
        <v>AutoTable</v>
      </c>
      <c r="D429" t="str">
        <v>32510X7</v>
      </c>
      <c r="E429" t="str">
        <v>PCS</v>
      </c>
      <c r="F429">
        <v>44561</v>
      </c>
      <c r="G429" t="str">
        <v>PRO</v>
      </c>
      <c r="H429" t="str">
        <v>Groupe tarifs client</v>
      </c>
      <c r="I429" t="b">
        <v>0</v>
      </c>
      <c r="J429">
        <v>8.42</v>
      </c>
    </row>
    <row r="430">
      <c r="A430" t="str">
        <v>AutoTable</v>
      </c>
      <c r="D430" t="str">
        <v>32537CE</v>
      </c>
      <c r="E430" t="str">
        <v>PCS</v>
      </c>
      <c r="F430">
        <v>44561</v>
      </c>
      <c r="G430" t="str">
        <v>PRO</v>
      </c>
      <c r="H430" t="str">
        <v>Groupe tarifs client</v>
      </c>
      <c r="I430" t="b">
        <v>0</v>
      </c>
      <c r="J430">
        <v>4.92</v>
      </c>
    </row>
    <row r="431">
      <c r="A431" t="str">
        <v>AutoTable</v>
      </c>
      <c r="D431" t="str">
        <v>32610X7</v>
      </c>
      <c r="E431" t="str">
        <v>PCS</v>
      </c>
      <c r="F431">
        <v>44561</v>
      </c>
      <c r="G431" t="str">
        <v>PRO</v>
      </c>
      <c r="H431" t="str">
        <v>Groupe tarifs client</v>
      </c>
      <c r="I431" t="b">
        <v>0</v>
      </c>
      <c r="J431">
        <v>8.42</v>
      </c>
    </row>
    <row r="432">
      <c r="A432" t="str">
        <v>AutoTable</v>
      </c>
      <c r="D432" t="str">
        <v>32710X7</v>
      </c>
      <c r="E432" t="str">
        <v>PCS</v>
      </c>
      <c r="F432">
        <v>44561</v>
      </c>
      <c r="G432" t="str">
        <v>PRO</v>
      </c>
      <c r="H432" t="str">
        <v>Groupe tarifs client</v>
      </c>
      <c r="I432" t="b">
        <v>0</v>
      </c>
      <c r="J432">
        <v>8.42</v>
      </c>
    </row>
    <row r="433">
      <c r="A433" t="str">
        <v>AutoTable</v>
      </c>
      <c r="D433" t="str">
        <v>33037-01CE</v>
      </c>
      <c r="E433" t="str">
        <v>PCS</v>
      </c>
      <c r="F433">
        <v>44561</v>
      </c>
      <c r="G433" t="str">
        <v>PRO</v>
      </c>
      <c r="H433" t="str">
        <v>Groupe tarifs client</v>
      </c>
      <c r="I433" t="b">
        <v>0</v>
      </c>
      <c r="J433">
        <v>18.84</v>
      </c>
    </row>
    <row r="434">
      <c r="A434" t="str">
        <v>AutoTable</v>
      </c>
      <c r="D434" t="str">
        <v>33037-02CE</v>
      </c>
      <c r="E434" t="str">
        <v>PCS</v>
      </c>
      <c r="F434">
        <v>44561</v>
      </c>
      <c r="G434" t="str">
        <v>PRO</v>
      </c>
      <c r="H434" t="str">
        <v>Groupe tarifs client</v>
      </c>
      <c r="I434" t="b">
        <v>0</v>
      </c>
      <c r="J434">
        <v>18.84</v>
      </c>
    </row>
    <row r="435">
      <c r="A435" t="str">
        <v>AutoTable</v>
      </c>
      <c r="D435" t="str">
        <v>33037-05CE</v>
      </c>
      <c r="E435" t="str">
        <v>PCS</v>
      </c>
      <c r="F435">
        <v>44561</v>
      </c>
      <c r="G435" t="str">
        <v>PRO</v>
      </c>
      <c r="H435" t="str">
        <v>Groupe tarifs client</v>
      </c>
      <c r="I435" t="b">
        <v>0</v>
      </c>
      <c r="J435">
        <v>5.75</v>
      </c>
    </row>
    <row r="436">
      <c r="A436" t="str">
        <v>AutoTable</v>
      </c>
      <c r="D436" t="str">
        <v>33037-06CE</v>
      </c>
      <c r="E436" t="str">
        <v>PCS</v>
      </c>
      <c r="F436">
        <v>44561</v>
      </c>
      <c r="G436" t="str">
        <v>PRO</v>
      </c>
      <c r="H436" t="str">
        <v>Groupe tarifs client</v>
      </c>
      <c r="I436" t="b">
        <v>0</v>
      </c>
      <c r="J436">
        <v>18.84</v>
      </c>
    </row>
    <row r="437">
      <c r="A437" t="str">
        <v>AutoTable</v>
      </c>
      <c r="D437" t="str">
        <v>33037-08CE</v>
      </c>
      <c r="E437" t="str">
        <v>PCS</v>
      </c>
      <c r="F437">
        <v>44561</v>
      </c>
      <c r="G437" t="str">
        <v>PRO</v>
      </c>
      <c r="H437" t="str">
        <v>Groupe tarifs client</v>
      </c>
      <c r="I437" t="b">
        <v>0</v>
      </c>
      <c r="J437">
        <v>18.84</v>
      </c>
    </row>
    <row r="438">
      <c r="A438" t="str">
        <v>AutoTable</v>
      </c>
      <c r="D438" t="str">
        <v>33037-09CE</v>
      </c>
      <c r="E438" t="str">
        <v>PCS</v>
      </c>
      <c r="F438">
        <v>44561</v>
      </c>
      <c r="G438" t="str">
        <v>PRO</v>
      </c>
      <c r="H438" t="str">
        <v>Groupe tarifs client</v>
      </c>
      <c r="I438" t="b">
        <v>0</v>
      </c>
      <c r="J438">
        <v>18.84</v>
      </c>
    </row>
    <row r="439">
      <c r="A439" t="str">
        <v>AutoTable</v>
      </c>
      <c r="D439" t="str">
        <v>33037-10CE</v>
      </c>
      <c r="E439" t="str">
        <v>PCS</v>
      </c>
      <c r="F439">
        <v>44561</v>
      </c>
      <c r="G439" t="str">
        <v>PRO</v>
      </c>
      <c r="H439" t="str">
        <v>Groupe tarifs client</v>
      </c>
      <c r="I439" t="b">
        <v>0</v>
      </c>
      <c r="J439">
        <v>5.75</v>
      </c>
    </row>
    <row r="440">
      <c r="A440" t="str">
        <v>AutoTable</v>
      </c>
      <c r="D440" t="str">
        <v>33037-18CE</v>
      </c>
      <c r="E440" t="str">
        <v>PCS</v>
      </c>
      <c r="F440">
        <v>44561</v>
      </c>
      <c r="G440" t="str">
        <v>PRO</v>
      </c>
      <c r="H440" t="str">
        <v>Groupe tarifs client</v>
      </c>
      <c r="I440" t="b">
        <v>0</v>
      </c>
      <c r="J440">
        <v>18.84</v>
      </c>
    </row>
    <row r="441">
      <c r="A441" t="str">
        <v>AutoTable</v>
      </c>
      <c r="D441" t="str">
        <v>33037-27CE</v>
      </c>
      <c r="E441" t="str">
        <v>PCS</v>
      </c>
      <c r="F441">
        <v>44561</v>
      </c>
      <c r="G441" t="str">
        <v>PRO</v>
      </c>
      <c r="H441" t="str">
        <v>Groupe tarifs client</v>
      </c>
      <c r="I441" t="b">
        <v>0</v>
      </c>
      <c r="J441">
        <v>5.75</v>
      </c>
    </row>
    <row r="442">
      <c r="A442" t="str">
        <v>AutoTable</v>
      </c>
      <c r="D442" t="str">
        <v>33060-42</v>
      </c>
      <c r="E442" t="str">
        <v>PCS</v>
      </c>
      <c r="F442">
        <v>44561</v>
      </c>
      <c r="G442" t="str">
        <v>PRO</v>
      </c>
      <c r="H442" t="str">
        <v>Groupe tarifs client</v>
      </c>
      <c r="I442" t="b">
        <v>0</v>
      </c>
      <c r="J442">
        <v>40.36</v>
      </c>
    </row>
    <row r="443">
      <c r="A443" t="str">
        <v>AutoTable</v>
      </c>
      <c r="D443" t="str">
        <v>34050-01CE</v>
      </c>
      <c r="E443" t="str">
        <v>PCS</v>
      </c>
      <c r="F443">
        <v>44561</v>
      </c>
      <c r="G443" t="str">
        <v>PRO</v>
      </c>
      <c r="H443" t="str">
        <v>Groupe tarifs client</v>
      </c>
      <c r="I443" t="b">
        <v>0</v>
      </c>
      <c r="J443">
        <v>34</v>
      </c>
    </row>
    <row r="444">
      <c r="A444" t="str">
        <v>AutoTable</v>
      </c>
      <c r="D444" t="str">
        <v>34050-12ORROCE</v>
      </c>
      <c r="E444" t="str">
        <v>PCS</v>
      </c>
      <c r="F444">
        <v>44561</v>
      </c>
      <c r="G444" t="str">
        <v>PRO</v>
      </c>
      <c r="H444" t="str">
        <v>Groupe tarifs client</v>
      </c>
      <c r="I444" t="b">
        <v>0</v>
      </c>
      <c r="J444">
        <v>34</v>
      </c>
    </row>
    <row r="445">
      <c r="A445" t="str">
        <v>AutoTable</v>
      </c>
      <c r="D445" t="str">
        <v>34050-12R/ACE</v>
      </c>
      <c r="E445" t="str">
        <v>PCS</v>
      </c>
      <c r="F445">
        <v>44561</v>
      </c>
      <c r="G445" t="str">
        <v>PRO</v>
      </c>
      <c r="H445" t="str">
        <v>Groupe tarifs client</v>
      </c>
      <c r="I445" t="b">
        <v>0</v>
      </c>
      <c r="J445">
        <v>34</v>
      </c>
    </row>
    <row r="446">
      <c r="A446" t="str">
        <v>AutoTable</v>
      </c>
      <c r="D446" t="str">
        <v>36337CE</v>
      </c>
      <c r="E446" t="str">
        <v>PCS</v>
      </c>
      <c r="F446">
        <v>44561</v>
      </c>
      <c r="G446" t="str">
        <v>PRO</v>
      </c>
      <c r="H446" t="str">
        <v>Groupe tarifs client</v>
      </c>
      <c r="I446" t="b">
        <v>0</v>
      </c>
      <c r="J446">
        <v>20.71</v>
      </c>
    </row>
    <row r="447">
      <c r="A447" t="str">
        <v>AutoTable</v>
      </c>
      <c r="D447" t="str">
        <v>36937CE</v>
      </c>
      <c r="E447" t="str">
        <v>PCS</v>
      </c>
      <c r="F447">
        <v>44561</v>
      </c>
      <c r="G447" t="str">
        <v>PRO</v>
      </c>
      <c r="H447" t="str">
        <v>Groupe tarifs client</v>
      </c>
      <c r="I447" t="b">
        <v>0</v>
      </c>
      <c r="J447">
        <v>4.92</v>
      </c>
    </row>
    <row r="448">
      <c r="A448" t="str">
        <v>AutoTable</v>
      </c>
      <c r="D448" t="str">
        <v>38021-01</v>
      </c>
      <c r="E448" t="str">
        <v>PCS</v>
      </c>
      <c r="F448">
        <v>44561</v>
      </c>
      <c r="G448" t="str">
        <v>PRO</v>
      </c>
      <c r="H448" t="str">
        <v>Groupe tarifs client</v>
      </c>
      <c r="I448" t="b">
        <v>0</v>
      </c>
      <c r="J448">
        <v>5.5</v>
      </c>
    </row>
    <row r="449">
      <c r="A449" t="str">
        <v>AutoTable</v>
      </c>
      <c r="D449" t="str">
        <v>38021-02</v>
      </c>
      <c r="E449" t="str">
        <v>PCS</v>
      </c>
      <c r="F449">
        <v>44561</v>
      </c>
      <c r="G449" t="str">
        <v>PRO</v>
      </c>
      <c r="H449" t="str">
        <v>Groupe tarifs client</v>
      </c>
      <c r="I449" t="b">
        <v>0</v>
      </c>
      <c r="J449">
        <v>5.5</v>
      </c>
    </row>
    <row r="450">
      <c r="A450" t="str">
        <v>AutoTable</v>
      </c>
      <c r="D450" t="str">
        <v>38021-06</v>
      </c>
      <c r="E450" t="str">
        <v>PCS</v>
      </c>
      <c r="F450">
        <v>44561</v>
      </c>
      <c r="G450" t="str">
        <v>PRO</v>
      </c>
      <c r="H450" t="str">
        <v>Groupe tarifs client</v>
      </c>
      <c r="I450" t="b">
        <v>0</v>
      </c>
      <c r="J450">
        <v>5.5</v>
      </c>
    </row>
    <row r="451">
      <c r="A451" t="str">
        <v>AutoTable</v>
      </c>
      <c r="D451" t="str">
        <v>38021-08</v>
      </c>
      <c r="E451" t="str">
        <v>PCS</v>
      </c>
      <c r="F451">
        <v>44561</v>
      </c>
      <c r="G451" t="str">
        <v>PRO</v>
      </c>
      <c r="H451" t="str">
        <v>Groupe tarifs client</v>
      </c>
      <c r="I451" t="b">
        <v>0</v>
      </c>
      <c r="J451">
        <v>5.5</v>
      </c>
    </row>
    <row r="452">
      <c r="A452" t="str">
        <v>AutoTable</v>
      </c>
      <c r="D452" t="str">
        <v>38021-13</v>
      </c>
      <c r="E452" t="str">
        <v>PCS</v>
      </c>
      <c r="F452">
        <v>44561</v>
      </c>
      <c r="G452" t="str">
        <v>PRO</v>
      </c>
      <c r="H452" t="str">
        <v>Groupe tarifs client</v>
      </c>
      <c r="I452" t="b">
        <v>0</v>
      </c>
      <c r="J452">
        <v>5.5</v>
      </c>
    </row>
    <row r="453">
      <c r="A453" t="str">
        <v>AutoTable</v>
      </c>
      <c r="D453" t="str">
        <v>38021-20</v>
      </c>
      <c r="E453" t="str">
        <v>PCS</v>
      </c>
      <c r="F453">
        <v>44561</v>
      </c>
      <c r="G453" t="str">
        <v>PRO</v>
      </c>
      <c r="H453" t="str">
        <v>Groupe tarifs client</v>
      </c>
      <c r="I453" t="b">
        <v>0</v>
      </c>
      <c r="J453">
        <v>5.5</v>
      </c>
    </row>
    <row r="454">
      <c r="A454" t="str">
        <v>AutoTable</v>
      </c>
      <c r="D454" t="str">
        <v>38025-17</v>
      </c>
      <c r="E454" t="str">
        <v>PCS</v>
      </c>
      <c r="F454">
        <v>44561</v>
      </c>
      <c r="G454" t="str">
        <v>PRO</v>
      </c>
      <c r="H454" t="str">
        <v>Groupe tarifs client</v>
      </c>
      <c r="I454" t="b">
        <v>0</v>
      </c>
      <c r="J454">
        <v>2.49</v>
      </c>
    </row>
    <row r="455">
      <c r="A455" t="str">
        <v>AutoTable</v>
      </c>
      <c r="D455" t="str">
        <v>38030-01</v>
      </c>
      <c r="E455" t="str">
        <v>PCS</v>
      </c>
      <c r="F455">
        <v>44561</v>
      </c>
      <c r="G455" t="str">
        <v>PRO</v>
      </c>
      <c r="H455" t="str">
        <v>Groupe tarifs client</v>
      </c>
      <c r="I455" t="b">
        <v>0</v>
      </c>
      <c r="J455">
        <v>13.52</v>
      </c>
    </row>
    <row r="456">
      <c r="A456" t="str">
        <v>AutoTable</v>
      </c>
      <c r="D456" t="str">
        <v>38030-02</v>
      </c>
      <c r="E456" t="str">
        <v>PCS</v>
      </c>
      <c r="F456">
        <v>44561</v>
      </c>
      <c r="G456" t="str">
        <v>PRO</v>
      </c>
      <c r="H456" t="str">
        <v>Groupe tarifs client</v>
      </c>
      <c r="I456" t="b">
        <v>0</v>
      </c>
      <c r="J456">
        <v>13.52</v>
      </c>
    </row>
    <row r="457">
      <c r="A457" t="str">
        <v>AutoTable</v>
      </c>
      <c r="D457" t="str">
        <v>38030-05</v>
      </c>
      <c r="E457" t="str">
        <v>PCS</v>
      </c>
      <c r="F457">
        <v>44561</v>
      </c>
      <c r="G457" t="str">
        <v>PRO</v>
      </c>
      <c r="H457" t="str">
        <v>Groupe tarifs client</v>
      </c>
      <c r="I457" t="b">
        <v>0</v>
      </c>
      <c r="J457">
        <v>13.52</v>
      </c>
    </row>
    <row r="458">
      <c r="A458" t="str">
        <v>AutoTable</v>
      </c>
      <c r="D458" t="str">
        <v>38030-06</v>
      </c>
      <c r="E458" t="str">
        <v>PCS</v>
      </c>
      <c r="F458">
        <v>44561</v>
      </c>
      <c r="G458" t="str">
        <v>PRO</v>
      </c>
      <c r="H458" t="str">
        <v>Groupe tarifs client</v>
      </c>
      <c r="I458" t="b">
        <v>0</v>
      </c>
      <c r="J458">
        <v>13.52</v>
      </c>
    </row>
    <row r="459">
      <c r="A459" t="str">
        <v>AutoTable</v>
      </c>
      <c r="D459" t="str">
        <v>38030-07</v>
      </c>
      <c r="E459" t="str">
        <v>PCS</v>
      </c>
      <c r="F459">
        <v>44561</v>
      </c>
      <c r="G459" t="str">
        <v>PRO</v>
      </c>
      <c r="H459" t="str">
        <v>Groupe tarifs client</v>
      </c>
      <c r="I459" t="b">
        <v>0</v>
      </c>
      <c r="J459">
        <v>13.52</v>
      </c>
    </row>
    <row r="460">
      <c r="A460" t="str">
        <v>AutoTable</v>
      </c>
      <c r="D460" t="str">
        <v>38030-08</v>
      </c>
      <c r="E460" t="str">
        <v>PCS</v>
      </c>
      <c r="F460">
        <v>44561</v>
      </c>
      <c r="G460" t="str">
        <v>PRO</v>
      </c>
      <c r="H460" t="str">
        <v>Groupe tarifs client</v>
      </c>
      <c r="I460" t="b">
        <v>0</v>
      </c>
      <c r="J460">
        <v>13.52</v>
      </c>
    </row>
    <row r="461">
      <c r="A461" t="str">
        <v>AutoTable</v>
      </c>
      <c r="D461" t="str">
        <v>38030-09</v>
      </c>
      <c r="E461" t="str">
        <v>PCS</v>
      </c>
      <c r="F461">
        <v>44561</v>
      </c>
      <c r="G461" t="str">
        <v>PRO</v>
      </c>
      <c r="H461" t="str">
        <v>Groupe tarifs client</v>
      </c>
      <c r="I461" t="b">
        <v>0</v>
      </c>
      <c r="J461">
        <v>13.52</v>
      </c>
    </row>
    <row r="462">
      <c r="A462" t="str">
        <v>AutoTable</v>
      </c>
      <c r="D462" t="str">
        <v>38030-10</v>
      </c>
      <c r="E462" t="str">
        <v>PCS</v>
      </c>
      <c r="F462">
        <v>44561</v>
      </c>
      <c r="G462" t="str">
        <v>PRO</v>
      </c>
      <c r="H462" t="str">
        <v>Groupe tarifs client</v>
      </c>
      <c r="I462" t="b">
        <v>0</v>
      </c>
      <c r="J462">
        <v>13.52</v>
      </c>
    </row>
    <row r="463">
      <c r="A463" t="str">
        <v>AutoTable</v>
      </c>
      <c r="D463" t="str">
        <v>38030-16</v>
      </c>
      <c r="E463" t="str">
        <v>PCS</v>
      </c>
      <c r="F463">
        <v>44561</v>
      </c>
      <c r="G463" t="str">
        <v>PRO</v>
      </c>
      <c r="H463" t="str">
        <v>Groupe tarifs client</v>
      </c>
      <c r="I463" t="b">
        <v>0</v>
      </c>
      <c r="J463">
        <v>13.52</v>
      </c>
    </row>
    <row r="464">
      <c r="A464" t="str">
        <v>AutoTable</v>
      </c>
      <c r="D464" t="str">
        <v>38030-17</v>
      </c>
      <c r="E464" t="str">
        <v>PCS</v>
      </c>
      <c r="F464">
        <v>44561</v>
      </c>
      <c r="G464" t="str">
        <v>PRO</v>
      </c>
      <c r="H464" t="str">
        <v>Groupe tarifs client</v>
      </c>
      <c r="I464" t="b">
        <v>0</v>
      </c>
      <c r="J464">
        <v>13.52</v>
      </c>
    </row>
    <row r="465">
      <c r="A465" t="str">
        <v>AutoTable</v>
      </c>
      <c r="D465" t="str">
        <v>38030-19</v>
      </c>
      <c r="E465" t="str">
        <v>PCS</v>
      </c>
      <c r="F465">
        <v>44561</v>
      </c>
      <c r="G465" t="str">
        <v>PRO</v>
      </c>
      <c r="H465" t="str">
        <v>Groupe tarifs client</v>
      </c>
      <c r="I465" t="b">
        <v>0</v>
      </c>
      <c r="J465">
        <v>13.52</v>
      </c>
    </row>
    <row r="466">
      <c r="A466" t="str">
        <v>AutoTable</v>
      </c>
      <c r="D466" t="str">
        <v>38030-20</v>
      </c>
      <c r="E466" t="str">
        <v>PCS</v>
      </c>
      <c r="F466">
        <v>44561</v>
      </c>
      <c r="G466" t="str">
        <v>PRO</v>
      </c>
      <c r="H466" t="str">
        <v>Groupe tarifs client</v>
      </c>
      <c r="I466" t="b">
        <v>0</v>
      </c>
      <c r="J466">
        <v>13.52</v>
      </c>
    </row>
    <row r="467">
      <c r="A467" t="str">
        <v>AutoTable</v>
      </c>
      <c r="D467" t="str">
        <v>38030-23</v>
      </c>
      <c r="E467" t="str">
        <v>PCS</v>
      </c>
      <c r="F467">
        <v>44561</v>
      </c>
      <c r="G467" t="str">
        <v>PRO</v>
      </c>
      <c r="H467" t="str">
        <v>Groupe tarifs client</v>
      </c>
      <c r="I467" t="b">
        <v>0</v>
      </c>
      <c r="J467">
        <v>13.52</v>
      </c>
    </row>
    <row r="468">
      <c r="A468" t="str">
        <v>AutoTable</v>
      </c>
      <c r="D468" t="str">
        <v>38031-04</v>
      </c>
      <c r="E468" t="str">
        <v>PCS</v>
      </c>
      <c r="F468">
        <v>44561</v>
      </c>
      <c r="G468" t="str">
        <v>PRO</v>
      </c>
      <c r="H468" t="str">
        <v>Groupe tarifs client</v>
      </c>
      <c r="I468" t="b">
        <v>0</v>
      </c>
      <c r="J468">
        <v>4.08</v>
      </c>
    </row>
    <row r="469">
      <c r="A469" t="str">
        <v>AutoTable</v>
      </c>
      <c r="D469" t="str">
        <v>38031-05</v>
      </c>
      <c r="E469" t="str">
        <v>PCS</v>
      </c>
      <c r="F469">
        <v>44561</v>
      </c>
      <c r="G469" t="str">
        <v>PRO</v>
      </c>
      <c r="H469" t="str">
        <v>Groupe tarifs client</v>
      </c>
      <c r="I469" t="b">
        <v>0</v>
      </c>
      <c r="J469">
        <v>4.08</v>
      </c>
    </row>
    <row r="470">
      <c r="A470" t="str">
        <v>AutoTable</v>
      </c>
      <c r="D470" t="str">
        <v>38031-17</v>
      </c>
      <c r="E470" t="str">
        <v>PCS</v>
      </c>
      <c r="F470">
        <v>44561</v>
      </c>
      <c r="G470" t="str">
        <v>PRO</v>
      </c>
      <c r="H470" t="str">
        <v>Groupe tarifs client</v>
      </c>
      <c r="I470" t="b">
        <v>0</v>
      </c>
      <c r="J470">
        <v>4.08</v>
      </c>
    </row>
    <row r="471">
      <c r="A471" t="str">
        <v>AutoTable</v>
      </c>
      <c r="D471" t="str">
        <v>38049-07</v>
      </c>
      <c r="E471" t="str">
        <v>PCS</v>
      </c>
      <c r="F471">
        <v>44561</v>
      </c>
      <c r="G471" t="str">
        <v>PRO</v>
      </c>
      <c r="H471" t="str">
        <v>Groupe tarifs client</v>
      </c>
      <c r="I471" t="b">
        <v>0</v>
      </c>
      <c r="J471">
        <v>5.75</v>
      </c>
    </row>
    <row r="472">
      <c r="A472" t="str">
        <v>AutoTable</v>
      </c>
      <c r="D472" t="str">
        <v>38049-09</v>
      </c>
      <c r="E472" t="str">
        <v>PCS</v>
      </c>
      <c r="F472">
        <v>44561</v>
      </c>
      <c r="G472" t="str">
        <v>PRO</v>
      </c>
      <c r="H472" t="str">
        <v>Groupe tarifs client</v>
      </c>
      <c r="I472" t="b">
        <v>0</v>
      </c>
      <c r="J472">
        <v>29.15</v>
      </c>
    </row>
    <row r="473">
      <c r="A473" t="str">
        <v>AutoTable</v>
      </c>
      <c r="D473" t="str">
        <v>38049-10</v>
      </c>
      <c r="E473" t="str">
        <v>PCS</v>
      </c>
      <c r="F473">
        <v>44561</v>
      </c>
      <c r="G473" t="str">
        <v>PRO</v>
      </c>
      <c r="H473" t="str">
        <v>Groupe tarifs client</v>
      </c>
      <c r="I473" t="b">
        <v>0</v>
      </c>
      <c r="J473">
        <v>6.9</v>
      </c>
    </row>
    <row r="474">
      <c r="A474" t="str">
        <v>AutoTable</v>
      </c>
      <c r="D474" t="str">
        <v>38049-42</v>
      </c>
      <c r="E474" t="str">
        <v>PCS</v>
      </c>
      <c r="F474">
        <v>44561</v>
      </c>
      <c r="G474" t="str">
        <v>PRO</v>
      </c>
      <c r="H474" t="str">
        <v>Groupe tarifs client</v>
      </c>
      <c r="I474" t="b">
        <v>0</v>
      </c>
      <c r="J474">
        <v>29.15</v>
      </c>
    </row>
    <row r="475">
      <c r="A475" t="str">
        <v>AutoTable</v>
      </c>
      <c r="D475" t="str">
        <v>38049-52</v>
      </c>
      <c r="E475" t="str">
        <v>PCS</v>
      </c>
      <c r="F475">
        <v>44561</v>
      </c>
      <c r="G475" t="str">
        <v>PRO</v>
      </c>
      <c r="H475" t="str">
        <v>Groupe tarifs client</v>
      </c>
      <c r="I475" t="b">
        <v>0</v>
      </c>
      <c r="J475">
        <v>29.15</v>
      </c>
    </row>
    <row r="476">
      <c r="A476" t="str">
        <v>AutoTable</v>
      </c>
      <c r="D476" t="str">
        <v>38049-56</v>
      </c>
      <c r="E476" t="str">
        <v>PCS</v>
      </c>
      <c r="F476">
        <v>44561</v>
      </c>
      <c r="G476" t="str">
        <v>PRO</v>
      </c>
      <c r="H476" t="str">
        <v>Groupe tarifs client</v>
      </c>
      <c r="I476" t="b">
        <v>0</v>
      </c>
      <c r="J476">
        <v>29.15</v>
      </c>
    </row>
    <row r="477">
      <c r="A477" t="str">
        <v>AutoTable</v>
      </c>
      <c r="D477" t="str">
        <v>38049-59</v>
      </c>
      <c r="E477" t="str">
        <v>PCS</v>
      </c>
      <c r="F477">
        <v>44561</v>
      </c>
      <c r="G477" t="str">
        <v>PRO</v>
      </c>
      <c r="H477" t="str">
        <v>Groupe tarifs client</v>
      </c>
      <c r="I477" t="b">
        <v>0</v>
      </c>
      <c r="J477">
        <v>29.15</v>
      </c>
    </row>
    <row r="478">
      <c r="A478" t="str">
        <v>AutoTable</v>
      </c>
      <c r="D478" t="str">
        <v>400-9B</v>
      </c>
      <c r="E478" t="str">
        <v>PCS</v>
      </c>
      <c r="F478">
        <v>44561</v>
      </c>
      <c r="G478" t="str">
        <v>PRO</v>
      </c>
      <c r="H478" t="str">
        <v>Groupe tarifs client</v>
      </c>
      <c r="I478" t="b">
        <v>0</v>
      </c>
      <c r="J478">
        <v>4.28</v>
      </c>
    </row>
    <row r="479">
      <c r="A479" t="str">
        <v>AutoTable</v>
      </c>
      <c r="D479" t="str">
        <v>400-9BC</v>
      </c>
      <c r="E479" t="str">
        <v>PCS</v>
      </c>
      <c r="F479">
        <v>44561</v>
      </c>
      <c r="G479" t="str">
        <v>PRO</v>
      </c>
      <c r="H479" t="str">
        <v>Groupe tarifs client</v>
      </c>
      <c r="I479" t="b">
        <v>0</v>
      </c>
      <c r="J479">
        <v>4.28</v>
      </c>
    </row>
    <row r="480">
      <c r="A480" t="str">
        <v>AutoTable</v>
      </c>
      <c r="D480" t="str">
        <v>400-9FO</v>
      </c>
      <c r="E480" t="str">
        <v>PCS</v>
      </c>
      <c r="F480">
        <v>44561</v>
      </c>
      <c r="G480" t="str">
        <v>PRO</v>
      </c>
      <c r="H480" t="str">
        <v>Groupe tarifs client</v>
      </c>
      <c r="I480" t="b">
        <v>0</v>
      </c>
      <c r="J480">
        <v>4.28</v>
      </c>
    </row>
    <row r="481">
      <c r="A481" t="str">
        <v>AutoTable</v>
      </c>
      <c r="D481" t="str">
        <v>400-9FR</v>
      </c>
      <c r="E481" t="str">
        <v>PCS</v>
      </c>
      <c r="F481">
        <v>44561</v>
      </c>
      <c r="G481" t="str">
        <v>PRO</v>
      </c>
      <c r="H481" t="str">
        <v>Groupe tarifs client</v>
      </c>
      <c r="I481" t="b">
        <v>0</v>
      </c>
      <c r="J481">
        <v>4.28</v>
      </c>
    </row>
    <row r="482">
      <c r="A482" t="str">
        <v>AutoTable</v>
      </c>
      <c r="D482" t="str">
        <v>400-9J</v>
      </c>
      <c r="E482" t="str">
        <v>PCS</v>
      </c>
      <c r="F482">
        <v>44561</v>
      </c>
      <c r="G482" t="str">
        <v>PRO</v>
      </c>
      <c r="H482" t="str">
        <v>Groupe tarifs client</v>
      </c>
      <c r="I482" t="b">
        <v>0</v>
      </c>
      <c r="J482">
        <v>4.28</v>
      </c>
    </row>
    <row r="483">
      <c r="A483" t="str">
        <v>AutoTable</v>
      </c>
      <c r="D483" t="str">
        <v>400-9M</v>
      </c>
      <c r="E483" t="str">
        <v>PCS</v>
      </c>
      <c r="F483">
        <v>44561</v>
      </c>
      <c r="G483" t="str">
        <v>PRO</v>
      </c>
      <c r="H483" t="str">
        <v>Groupe tarifs client</v>
      </c>
      <c r="I483" t="b">
        <v>0</v>
      </c>
      <c r="J483">
        <v>4.28</v>
      </c>
    </row>
    <row r="484">
      <c r="A484" t="str">
        <v>AutoTable</v>
      </c>
      <c r="D484" t="str">
        <v>400-9R</v>
      </c>
      <c r="E484" t="str">
        <v>PCS</v>
      </c>
      <c r="F484">
        <v>44561</v>
      </c>
      <c r="G484" t="str">
        <v>PRO</v>
      </c>
      <c r="H484" t="str">
        <v>Groupe tarifs client</v>
      </c>
      <c r="I484" t="b">
        <v>0</v>
      </c>
      <c r="J484">
        <v>4.28</v>
      </c>
    </row>
    <row r="485">
      <c r="A485" t="str">
        <v>AutoTable</v>
      </c>
      <c r="D485" t="str">
        <v>401066</v>
      </c>
      <c r="E485" t="str">
        <v>PCS</v>
      </c>
      <c r="F485">
        <v>44561</v>
      </c>
      <c r="G485" t="str">
        <v>PRO</v>
      </c>
      <c r="H485" t="str">
        <v>Groupe tarifs client</v>
      </c>
      <c r="I485" t="b">
        <v>0</v>
      </c>
      <c r="J485">
        <v>8.76</v>
      </c>
    </row>
    <row r="486">
      <c r="A486" t="str">
        <v>AutoTable</v>
      </c>
      <c r="D486" t="str">
        <v>401079</v>
      </c>
      <c r="E486" t="str">
        <v>PCS</v>
      </c>
      <c r="F486">
        <v>44561</v>
      </c>
      <c r="G486" t="str">
        <v>PRO</v>
      </c>
      <c r="H486" t="str">
        <v>Groupe tarifs client</v>
      </c>
      <c r="I486" t="b">
        <v>0</v>
      </c>
      <c r="J486">
        <v>8.76</v>
      </c>
    </row>
    <row r="487">
      <c r="A487" t="str">
        <v>AutoTable</v>
      </c>
      <c r="D487" t="str">
        <v>40120-15</v>
      </c>
      <c r="E487" t="str">
        <v>PCS</v>
      </c>
      <c r="F487">
        <v>44561</v>
      </c>
      <c r="G487" t="str">
        <v>PRO</v>
      </c>
      <c r="H487" t="str">
        <v>Groupe tarifs client</v>
      </c>
      <c r="I487" t="b">
        <v>0</v>
      </c>
      <c r="J487">
        <v>4.55</v>
      </c>
    </row>
    <row r="488">
      <c r="A488" t="str">
        <v>AutoTable</v>
      </c>
      <c r="D488" t="str">
        <v>40120-30</v>
      </c>
      <c r="E488" t="str">
        <v>PCS</v>
      </c>
      <c r="F488">
        <v>44561</v>
      </c>
      <c r="G488" t="str">
        <v>PRO</v>
      </c>
      <c r="H488" t="str">
        <v>Groupe tarifs client</v>
      </c>
      <c r="I488" t="b">
        <v>0</v>
      </c>
      <c r="J488">
        <v>6.54</v>
      </c>
    </row>
    <row r="489">
      <c r="A489" t="str">
        <v>AutoTable</v>
      </c>
      <c r="D489" t="str">
        <v>40130-30</v>
      </c>
      <c r="E489" t="str">
        <v>PCS</v>
      </c>
      <c r="F489">
        <v>44561</v>
      </c>
      <c r="G489" t="str">
        <v>PRO</v>
      </c>
      <c r="H489" t="str">
        <v>Groupe tarifs client</v>
      </c>
      <c r="I489" t="b">
        <v>0</v>
      </c>
      <c r="J489">
        <v>13.67</v>
      </c>
    </row>
    <row r="490">
      <c r="A490" t="str">
        <v>AutoTable</v>
      </c>
      <c r="D490" t="str">
        <v>401927</v>
      </c>
      <c r="E490" t="str">
        <v>PCS</v>
      </c>
      <c r="F490">
        <v>44561</v>
      </c>
      <c r="G490" t="str">
        <v>PRO</v>
      </c>
      <c r="H490" t="str">
        <v>Groupe tarifs client</v>
      </c>
      <c r="I490" t="b">
        <v>0</v>
      </c>
      <c r="J490">
        <v>9.77</v>
      </c>
    </row>
    <row r="491">
      <c r="A491" t="str">
        <v>AutoTable</v>
      </c>
      <c r="D491" t="str">
        <v>401942</v>
      </c>
      <c r="E491" t="str">
        <v>PCS</v>
      </c>
      <c r="F491">
        <v>44561</v>
      </c>
      <c r="G491" t="str">
        <v>PRO</v>
      </c>
      <c r="H491" t="str">
        <v>Groupe tarifs client</v>
      </c>
      <c r="I491" t="b">
        <v>0</v>
      </c>
      <c r="J491">
        <v>3.325</v>
      </c>
    </row>
    <row r="492">
      <c r="A492" t="str">
        <v>AutoTable</v>
      </c>
      <c r="D492" t="str">
        <v>401958</v>
      </c>
      <c r="E492" t="str">
        <v>PCS</v>
      </c>
      <c r="F492">
        <v>44561</v>
      </c>
      <c r="G492" t="str">
        <v>PRO</v>
      </c>
      <c r="H492" t="str">
        <v>Groupe tarifs client</v>
      </c>
      <c r="I492" t="b">
        <v>0</v>
      </c>
      <c r="J492">
        <v>9.77</v>
      </c>
    </row>
    <row r="493">
      <c r="A493" t="str">
        <v>AutoTable</v>
      </c>
      <c r="D493" t="str">
        <v>402549</v>
      </c>
      <c r="E493" t="str">
        <v>PCS</v>
      </c>
      <c r="F493">
        <v>44561</v>
      </c>
      <c r="G493" t="str">
        <v>PRO</v>
      </c>
      <c r="H493" t="str">
        <v>Groupe tarifs client</v>
      </c>
      <c r="I493" t="b">
        <v>0</v>
      </c>
      <c r="J493">
        <v>10.75</v>
      </c>
    </row>
    <row r="494">
      <c r="A494" t="str">
        <v>AutoTable</v>
      </c>
      <c r="D494" t="str">
        <v>403043</v>
      </c>
      <c r="E494" t="str">
        <v>PCS</v>
      </c>
      <c r="F494">
        <v>44561</v>
      </c>
      <c r="G494" t="str">
        <v>PRO</v>
      </c>
      <c r="H494" t="str">
        <v>Groupe tarifs client</v>
      </c>
      <c r="I494" t="b">
        <v>0</v>
      </c>
      <c r="J494">
        <v>30.05</v>
      </c>
    </row>
    <row r="495">
      <c r="A495" t="str">
        <v>AutoTable</v>
      </c>
      <c r="D495" t="str">
        <v>403048</v>
      </c>
      <c r="E495" t="str">
        <v>PCS</v>
      </c>
      <c r="F495">
        <v>44561</v>
      </c>
      <c r="G495" t="str">
        <v>PRO</v>
      </c>
      <c r="H495" t="str">
        <v>Groupe tarifs client</v>
      </c>
      <c r="I495" t="b">
        <v>0</v>
      </c>
      <c r="J495">
        <v>30.05</v>
      </c>
    </row>
    <row r="496">
      <c r="A496" t="str">
        <v>AutoTable</v>
      </c>
      <c r="D496" t="str">
        <v>403624</v>
      </c>
      <c r="E496" t="str">
        <v>PCS</v>
      </c>
      <c r="F496">
        <v>44561</v>
      </c>
      <c r="G496" t="str">
        <v>PRO</v>
      </c>
      <c r="H496" t="str">
        <v>Groupe tarifs client</v>
      </c>
      <c r="I496" t="b">
        <v>0</v>
      </c>
      <c r="J496">
        <v>43.82</v>
      </c>
    </row>
    <row r="497">
      <c r="A497" t="str">
        <v>AutoTable</v>
      </c>
      <c r="D497" t="str">
        <v>404979</v>
      </c>
      <c r="E497" t="str">
        <v>PCS</v>
      </c>
      <c r="F497">
        <v>44561</v>
      </c>
      <c r="G497" t="str">
        <v>PRO</v>
      </c>
      <c r="H497" t="str">
        <v>Groupe tarifs client</v>
      </c>
      <c r="I497" t="b">
        <v>0</v>
      </c>
      <c r="J497">
        <v>60.09</v>
      </c>
    </row>
    <row r="498">
      <c r="A498" t="str">
        <v>AutoTable</v>
      </c>
      <c r="D498" t="str">
        <v>405008</v>
      </c>
      <c r="E498" t="str">
        <v>PCS</v>
      </c>
      <c r="F498">
        <v>44561</v>
      </c>
      <c r="G498" t="str">
        <v>PRO</v>
      </c>
      <c r="H498" t="str">
        <v>Groupe tarifs client</v>
      </c>
      <c r="I498" t="b">
        <v>0</v>
      </c>
      <c r="J498">
        <v>63.96</v>
      </c>
    </row>
    <row r="499">
      <c r="A499" t="str">
        <v>AutoTable</v>
      </c>
      <c r="D499" t="str">
        <v>405072</v>
      </c>
      <c r="E499" t="str">
        <v>PCS</v>
      </c>
      <c r="F499">
        <v>44561</v>
      </c>
      <c r="G499" t="str">
        <v>PRO</v>
      </c>
      <c r="H499" t="str">
        <v>Groupe tarifs client</v>
      </c>
      <c r="I499" t="b">
        <v>0</v>
      </c>
      <c r="J499">
        <v>63.96</v>
      </c>
    </row>
    <row r="500">
      <c r="A500" t="str">
        <v>AutoTable</v>
      </c>
      <c r="D500" t="str">
        <v>40605</v>
      </c>
      <c r="E500" t="str">
        <v>PCS</v>
      </c>
      <c r="F500">
        <v>44561</v>
      </c>
      <c r="G500" t="str">
        <v>PRO</v>
      </c>
      <c r="H500" t="str">
        <v>Groupe tarifs client</v>
      </c>
      <c r="I500" t="b">
        <v>0</v>
      </c>
      <c r="J500">
        <v>10.94</v>
      </c>
    </row>
    <row r="501">
      <c r="A501" t="str">
        <v>AutoTable</v>
      </c>
      <c r="D501" t="str">
        <v>40916A</v>
      </c>
      <c r="E501" t="str">
        <v>PCS</v>
      </c>
      <c r="F501">
        <v>44561</v>
      </c>
      <c r="G501" t="str">
        <v>PRO</v>
      </c>
      <c r="H501" t="str">
        <v>Groupe tarifs client</v>
      </c>
      <c r="I501" t="b">
        <v>0</v>
      </c>
      <c r="J501">
        <v>9.29</v>
      </c>
    </row>
    <row r="502">
      <c r="A502" t="str">
        <v>AutoTable</v>
      </c>
      <c r="D502" t="str">
        <v>410017</v>
      </c>
      <c r="E502" t="str">
        <v>PCS</v>
      </c>
      <c r="F502">
        <v>44561</v>
      </c>
      <c r="G502" t="str">
        <v>PRO</v>
      </c>
      <c r="H502" t="str">
        <v>Groupe tarifs client</v>
      </c>
      <c r="I502" t="b">
        <v>0</v>
      </c>
      <c r="J502">
        <v>111.4</v>
      </c>
    </row>
    <row r="503">
      <c r="A503" t="str">
        <v>AutoTable</v>
      </c>
      <c r="D503" t="str">
        <v>410019</v>
      </c>
      <c r="E503" t="str">
        <v>PCS</v>
      </c>
      <c r="F503">
        <v>44561</v>
      </c>
      <c r="G503" t="str">
        <v>PRO</v>
      </c>
      <c r="H503" t="str">
        <v>Groupe tarifs client</v>
      </c>
      <c r="I503" t="b">
        <v>0</v>
      </c>
      <c r="J503">
        <v>111.4</v>
      </c>
    </row>
    <row r="504">
      <c r="A504" t="str">
        <v>AutoTable</v>
      </c>
      <c r="D504" t="str">
        <v>410036</v>
      </c>
      <c r="E504" t="str">
        <v>PCS</v>
      </c>
      <c r="F504">
        <v>44561</v>
      </c>
      <c r="G504" t="str">
        <v>PRO</v>
      </c>
      <c r="H504" t="str">
        <v>Groupe tarifs client</v>
      </c>
      <c r="I504" t="b">
        <v>0</v>
      </c>
      <c r="J504">
        <v>117.8</v>
      </c>
    </row>
    <row r="505">
      <c r="A505" t="str">
        <v>AutoTable</v>
      </c>
      <c r="D505" t="str">
        <v>410038</v>
      </c>
      <c r="E505" t="str">
        <v>PCS</v>
      </c>
      <c r="F505">
        <v>44561</v>
      </c>
      <c r="G505" t="str">
        <v>PRO</v>
      </c>
      <c r="H505" t="str">
        <v>Groupe tarifs client</v>
      </c>
      <c r="I505" t="b">
        <v>0</v>
      </c>
      <c r="J505">
        <v>47.58</v>
      </c>
    </row>
    <row r="506">
      <c r="A506" t="str">
        <v>AutoTable</v>
      </c>
      <c r="D506" t="str">
        <v>410071</v>
      </c>
      <c r="E506" t="str">
        <v>PCS</v>
      </c>
      <c r="F506">
        <v>44561</v>
      </c>
      <c r="G506" t="str">
        <v>PRO</v>
      </c>
      <c r="H506" t="str">
        <v>Groupe tarifs client</v>
      </c>
      <c r="I506" t="b">
        <v>0</v>
      </c>
      <c r="J506">
        <v>111.6</v>
      </c>
    </row>
    <row r="507">
      <c r="A507" t="str">
        <v>AutoTable</v>
      </c>
      <c r="D507" t="str">
        <v>410080</v>
      </c>
      <c r="E507" t="str">
        <v>PCS</v>
      </c>
      <c r="F507">
        <v>44561</v>
      </c>
      <c r="G507" t="str">
        <v>PRO</v>
      </c>
      <c r="H507" t="str">
        <v>Groupe tarifs client</v>
      </c>
      <c r="I507" t="b">
        <v>0</v>
      </c>
      <c r="J507">
        <v>114.7</v>
      </c>
    </row>
    <row r="508">
      <c r="A508" t="str">
        <v>AutoTable</v>
      </c>
      <c r="D508" t="str">
        <v>410081</v>
      </c>
      <c r="E508" t="str">
        <v>PCS</v>
      </c>
      <c r="F508">
        <v>44561</v>
      </c>
      <c r="G508" t="str">
        <v>PRO</v>
      </c>
      <c r="H508" t="str">
        <v>Groupe tarifs client</v>
      </c>
      <c r="I508" t="b">
        <v>0</v>
      </c>
      <c r="J508">
        <v>46.32</v>
      </c>
    </row>
    <row r="509">
      <c r="A509" t="str">
        <v>AutoTable</v>
      </c>
      <c r="D509" t="str">
        <v>415008</v>
      </c>
      <c r="E509" t="str">
        <v>PCS</v>
      </c>
      <c r="F509">
        <v>44561</v>
      </c>
      <c r="G509" t="str">
        <v>PRO</v>
      </c>
      <c r="H509" t="str">
        <v>Groupe tarifs client</v>
      </c>
      <c r="I509" t="b">
        <v>0</v>
      </c>
      <c r="J509">
        <v>165.23</v>
      </c>
    </row>
    <row r="510">
      <c r="A510" t="str">
        <v>AutoTable</v>
      </c>
      <c r="D510" t="str">
        <v>41605</v>
      </c>
      <c r="E510" t="str">
        <v>PCS</v>
      </c>
      <c r="F510">
        <v>44561</v>
      </c>
      <c r="G510" t="str">
        <v>PRO</v>
      </c>
      <c r="H510" t="str">
        <v>Groupe tarifs client</v>
      </c>
      <c r="I510" t="b">
        <v>0</v>
      </c>
      <c r="J510">
        <v>10.85</v>
      </c>
    </row>
    <row r="511">
      <c r="A511" t="str">
        <v>AutoTable</v>
      </c>
      <c r="D511" t="str">
        <v>41930</v>
      </c>
      <c r="E511" t="str">
        <v>PCS</v>
      </c>
      <c r="F511">
        <v>44561</v>
      </c>
      <c r="G511" t="str">
        <v>PRO</v>
      </c>
      <c r="H511" t="str">
        <v>Groupe tarifs client</v>
      </c>
      <c r="I511" t="b">
        <v>0</v>
      </c>
      <c r="J511">
        <v>20.27</v>
      </c>
    </row>
    <row r="512">
      <c r="A512" t="str">
        <v>AutoTable</v>
      </c>
      <c r="D512" t="str">
        <v>41950</v>
      </c>
      <c r="E512" t="str">
        <v>PCS</v>
      </c>
      <c r="F512">
        <v>44561</v>
      </c>
      <c r="G512" t="str">
        <v>PRO</v>
      </c>
      <c r="H512" t="str">
        <v>Groupe tarifs client</v>
      </c>
      <c r="I512" t="b">
        <v>0</v>
      </c>
      <c r="J512">
        <v>36.56</v>
      </c>
    </row>
    <row r="513">
      <c r="A513" t="str">
        <v>AutoTable</v>
      </c>
      <c r="D513" t="str">
        <v>42705</v>
      </c>
      <c r="E513" t="str">
        <v>PCS</v>
      </c>
      <c r="F513">
        <v>44561</v>
      </c>
      <c r="G513" t="str">
        <v>PRO</v>
      </c>
      <c r="H513" t="str">
        <v>Groupe tarifs client</v>
      </c>
      <c r="I513" t="b">
        <v>0</v>
      </c>
      <c r="J513">
        <v>8.43</v>
      </c>
    </row>
    <row r="514">
      <c r="A514" t="str">
        <v>AutoTable</v>
      </c>
      <c r="D514" t="str">
        <v>43130A</v>
      </c>
      <c r="E514" t="str">
        <v>PCS</v>
      </c>
      <c r="F514">
        <v>44561</v>
      </c>
      <c r="G514" t="str">
        <v>PRO</v>
      </c>
      <c r="H514" t="str">
        <v>Groupe tarifs client</v>
      </c>
      <c r="I514" t="b">
        <v>0</v>
      </c>
      <c r="J514">
        <v>23.61</v>
      </c>
    </row>
    <row r="515">
      <c r="A515" t="str">
        <v>AutoTable</v>
      </c>
      <c r="D515" t="str">
        <v>43350LRB</v>
      </c>
      <c r="E515" t="str">
        <v>PCS</v>
      </c>
      <c r="F515">
        <v>44561</v>
      </c>
      <c r="G515" t="str">
        <v>PRO</v>
      </c>
      <c r="H515" t="str">
        <v>Groupe tarifs client</v>
      </c>
      <c r="I515" t="b">
        <v>0</v>
      </c>
      <c r="J515">
        <v>44.08</v>
      </c>
    </row>
    <row r="516">
      <c r="A516" t="str">
        <v>AutoTable</v>
      </c>
      <c r="D516" t="str">
        <v>43430M</v>
      </c>
      <c r="E516" t="str">
        <v>PCS</v>
      </c>
      <c r="F516">
        <v>44561</v>
      </c>
      <c r="G516" t="str">
        <v>PRO</v>
      </c>
      <c r="H516" t="str">
        <v>Groupe tarifs client</v>
      </c>
      <c r="I516" t="b">
        <v>0</v>
      </c>
      <c r="J516">
        <v>19.21</v>
      </c>
    </row>
    <row r="517">
      <c r="A517" t="str">
        <v>AutoTable</v>
      </c>
      <c r="D517" t="str">
        <v>43430R</v>
      </c>
      <c r="E517" t="str">
        <v>PCS</v>
      </c>
      <c r="F517">
        <v>44561</v>
      </c>
      <c r="G517" t="str">
        <v>PRO</v>
      </c>
      <c r="H517" t="str">
        <v>Groupe tarifs client</v>
      </c>
      <c r="I517" t="b">
        <v>0</v>
      </c>
      <c r="J517">
        <v>19.21</v>
      </c>
    </row>
    <row r="518">
      <c r="A518" t="str">
        <v>AutoTable</v>
      </c>
      <c r="D518" t="str">
        <v>43430SO</v>
      </c>
      <c r="E518" t="str">
        <v>PCS</v>
      </c>
      <c r="F518">
        <v>44561</v>
      </c>
      <c r="G518" t="str">
        <v>PRO</v>
      </c>
      <c r="H518" t="str">
        <v>Groupe tarifs client</v>
      </c>
      <c r="I518" t="b">
        <v>0</v>
      </c>
      <c r="J518">
        <v>19.21</v>
      </c>
    </row>
    <row r="519">
      <c r="A519" t="str">
        <v>AutoTable</v>
      </c>
      <c r="D519" t="str">
        <v>43430VI</v>
      </c>
      <c r="E519" t="str">
        <v>PCS</v>
      </c>
      <c r="F519">
        <v>44561</v>
      </c>
      <c r="G519" t="str">
        <v>PRO</v>
      </c>
      <c r="H519" t="str">
        <v>Groupe tarifs client</v>
      </c>
      <c r="I519" t="b">
        <v>0</v>
      </c>
      <c r="J519">
        <v>19.21</v>
      </c>
    </row>
    <row r="520">
      <c r="A520" t="str">
        <v>AutoTable</v>
      </c>
      <c r="D520" t="str">
        <v>43550BK</v>
      </c>
      <c r="E520" t="str">
        <v>PCS</v>
      </c>
      <c r="F520">
        <v>44561</v>
      </c>
      <c r="G520" t="str">
        <v>PRO</v>
      </c>
      <c r="H520" t="str">
        <v>Groupe tarifs client</v>
      </c>
      <c r="I520" t="b">
        <v>0</v>
      </c>
      <c r="J520">
        <v>44.08</v>
      </c>
    </row>
    <row r="521">
      <c r="A521" t="str">
        <v>AutoTable</v>
      </c>
      <c r="D521" t="str">
        <v>43550M</v>
      </c>
      <c r="E521" t="str">
        <v>PCS</v>
      </c>
      <c r="F521">
        <v>44561</v>
      </c>
      <c r="G521" t="str">
        <v>PRO</v>
      </c>
      <c r="H521" t="str">
        <v>Groupe tarifs client</v>
      </c>
      <c r="I521" t="b">
        <v>0</v>
      </c>
      <c r="J521">
        <v>44.08</v>
      </c>
    </row>
    <row r="522">
      <c r="A522" t="str">
        <v>AutoTable</v>
      </c>
      <c r="D522" t="str">
        <v>43550PA</v>
      </c>
      <c r="E522" t="str">
        <v>PCS</v>
      </c>
      <c r="F522">
        <v>44561</v>
      </c>
      <c r="G522" t="str">
        <v>PRO</v>
      </c>
      <c r="H522" t="str">
        <v>Groupe tarifs client</v>
      </c>
      <c r="I522" t="b">
        <v>0</v>
      </c>
      <c r="J522">
        <v>44.08</v>
      </c>
    </row>
    <row r="523">
      <c r="A523" t="str">
        <v>AutoTable</v>
      </c>
      <c r="D523" t="str">
        <v>43550R</v>
      </c>
      <c r="E523" t="str">
        <v>PCS</v>
      </c>
      <c r="F523">
        <v>44561</v>
      </c>
      <c r="G523" t="str">
        <v>PRO</v>
      </c>
      <c r="H523" t="str">
        <v>Groupe tarifs client</v>
      </c>
      <c r="I523" t="b">
        <v>0</v>
      </c>
      <c r="J523">
        <v>44.08</v>
      </c>
    </row>
    <row r="524">
      <c r="A524" t="str">
        <v>AutoTable</v>
      </c>
      <c r="D524" t="str">
        <v>43705</v>
      </c>
      <c r="E524" t="str">
        <v>PCS</v>
      </c>
      <c r="F524">
        <v>44561</v>
      </c>
      <c r="G524" t="str">
        <v>PRO</v>
      </c>
      <c r="H524" t="str">
        <v>Groupe tarifs client</v>
      </c>
      <c r="I524" t="b">
        <v>0</v>
      </c>
      <c r="J524">
        <v>13.02</v>
      </c>
    </row>
    <row r="525">
      <c r="A525" t="str">
        <v>AutoTable</v>
      </c>
      <c r="D525" t="str">
        <v>43730CI</v>
      </c>
      <c r="E525" t="str">
        <v>PCS</v>
      </c>
      <c r="F525">
        <v>44561</v>
      </c>
      <c r="G525" t="str">
        <v>PRO</v>
      </c>
      <c r="H525" t="str">
        <v>Groupe tarifs client</v>
      </c>
      <c r="I525" t="b">
        <v>0</v>
      </c>
      <c r="J525">
        <v>3.06</v>
      </c>
    </row>
    <row r="526">
      <c r="A526" t="str">
        <v>AutoTable</v>
      </c>
      <c r="D526" t="str">
        <v>43730O</v>
      </c>
      <c r="E526" t="str">
        <v>PCS</v>
      </c>
      <c r="F526">
        <v>44561</v>
      </c>
      <c r="G526" t="str">
        <v>PRO</v>
      </c>
      <c r="H526" t="str">
        <v>Groupe tarifs client</v>
      </c>
      <c r="I526" t="b">
        <v>0</v>
      </c>
      <c r="J526">
        <v>3.06</v>
      </c>
    </row>
    <row r="527">
      <c r="A527" t="str">
        <v>AutoTable</v>
      </c>
      <c r="D527" t="str">
        <v>43750S</v>
      </c>
      <c r="E527" t="str">
        <v>PCS</v>
      </c>
      <c r="F527">
        <v>44561</v>
      </c>
      <c r="G527" t="str">
        <v>PRO</v>
      </c>
      <c r="H527" t="str">
        <v>Groupe tarifs client</v>
      </c>
      <c r="I527" t="b">
        <v>0</v>
      </c>
      <c r="J527">
        <v>43.59</v>
      </c>
    </row>
    <row r="528">
      <c r="A528" t="str">
        <v>AutoTable</v>
      </c>
      <c r="D528" t="str">
        <v>43750SO</v>
      </c>
      <c r="E528" t="str">
        <v>PCS</v>
      </c>
      <c r="F528">
        <v>44561</v>
      </c>
      <c r="G528" t="str">
        <v>PRO</v>
      </c>
      <c r="H528" t="str">
        <v>Groupe tarifs client</v>
      </c>
      <c r="I528" t="b">
        <v>0</v>
      </c>
      <c r="J528">
        <v>3.58</v>
      </c>
    </row>
    <row r="529">
      <c r="A529" t="str">
        <v>AutoTable</v>
      </c>
      <c r="D529" t="str">
        <v>43750W</v>
      </c>
      <c r="E529" t="str">
        <v>PCS</v>
      </c>
      <c r="F529">
        <v>44561</v>
      </c>
      <c r="G529" t="str">
        <v>PRO</v>
      </c>
      <c r="H529" t="str">
        <v>Groupe tarifs client</v>
      </c>
      <c r="I529" t="b">
        <v>0</v>
      </c>
      <c r="J529">
        <v>42.6</v>
      </c>
    </row>
    <row r="530">
      <c r="A530" t="str">
        <v>AutoTable</v>
      </c>
      <c r="D530" t="str">
        <v>43830B/BC/R</v>
      </c>
      <c r="E530" t="str">
        <v>PCS</v>
      </c>
      <c r="F530">
        <v>44561</v>
      </c>
      <c r="G530" t="str">
        <v>PRO</v>
      </c>
      <c r="H530" t="str">
        <v>Groupe tarifs client</v>
      </c>
      <c r="I530" t="b">
        <v>0</v>
      </c>
      <c r="J530">
        <v>21.43</v>
      </c>
    </row>
    <row r="531">
      <c r="A531" t="str">
        <v>AutoTable</v>
      </c>
      <c r="D531" t="str">
        <v>43830B/O</v>
      </c>
      <c r="E531" t="str">
        <v>PCS</v>
      </c>
      <c r="F531">
        <v>44561</v>
      </c>
      <c r="G531" t="str">
        <v>PRO</v>
      </c>
      <c r="H531" t="str">
        <v>Groupe tarifs client</v>
      </c>
      <c r="I531" t="b">
        <v>0</v>
      </c>
      <c r="J531">
        <v>21.43</v>
      </c>
    </row>
    <row r="532">
      <c r="A532" t="str">
        <v>AutoTable</v>
      </c>
      <c r="D532" t="str">
        <v>43845CB-PL</v>
      </c>
      <c r="E532" t="str">
        <v>PCS</v>
      </c>
      <c r="F532">
        <v>44561</v>
      </c>
      <c r="G532" t="str">
        <v>PRO</v>
      </c>
      <c r="H532" t="str">
        <v>Groupe tarifs client</v>
      </c>
      <c r="I532" t="b">
        <v>0</v>
      </c>
      <c r="J532">
        <v>4.08</v>
      </c>
    </row>
    <row r="533">
      <c r="A533" t="str">
        <v>AutoTable</v>
      </c>
      <c r="D533" t="str">
        <v>43845CB-TB</v>
      </c>
      <c r="E533" t="str">
        <v>PCS</v>
      </c>
      <c r="F533">
        <v>44561</v>
      </c>
      <c r="G533" t="str">
        <v>PRO</v>
      </c>
      <c r="H533" t="str">
        <v>Groupe tarifs client</v>
      </c>
      <c r="I533" t="b">
        <v>0</v>
      </c>
      <c r="J533">
        <v>4.08</v>
      </c>
    </row>
    <row r="534">
      <c r="A534" t="str">
        <v>AutoTable</v>
      </c>
      <c r="D534" t="str">
        <v>43930BC</v>
      </c>
      <c r="E534" t="str">
        <v>PCS</v>
      </c>
      <c r="F534">
        <v>44561</v>
      </c>
      <c r="G534" t="str">
        <v>PRO</v>
      </c>
      <c r="H534" t="str">
        <v>Groupe tarifs client</v>
      </c>
      <c r="I534" t="b">
        <v>0</v>
      </c>
      <c r="J534">
        <v>3.06</v>
      </c>
    </row>
    <row r="535">
      <c r="A535" t="str">
        <v>AutoTable</v>
      </c>
      <c r="D535" t="str">
        <v>43930R</v>
      </c>
      <c r="E535" t="str">
        <v>PCS</v>
      </c>
      <c r="F535">
        <v>44561</v>
      </c>
      <c r="G535" t="str">
        <v>PRO</v>
      </c>
      <c r="H535" t="str">
        <v>Groupe tarifs client</v>
      </c>
      <c r="I535" t="b">
        <v>0</v>
      </c>
      <c r="J535">
        <v>3.06</v>
      </c>
    </row>
    <row r="536">
      <c r="A536" t="str">
        <v>AutoTable</v>
      </c>
      <c r="D536" t="str">
        <v>43930VE</v>
      </c>
      <c r="E536" t="str">
        <v>PCS</v>
      </c>
      <c r="F536">
        <v>44561</v>
      </c>
      <c r="G536" t="str">
        <v>PRO</v>
      </c>
      <c r="H536" t="str">
        <v>Groupe tarifs client</v>
      </c>
      <c r="I536" t="b">
        <v>0</v>
      </c>
      <c r="J536">
        <v>3.06</v>
      </c>
    </row>
    <row r="537">
      <c r="A537" t="str">
        <v>AutoTable</v>
      </c>
      <c r="D537" t="str">
        <v>43945MA/B/VE</v>
      </c>
      <c r="E537" t="str">
        <v>PCS</v>
      </c>
      <c r="F537">
        <v>44561</v>
      </c>
      <c r="G537" t="str">
        <v>PRO</v>
      </c>
      <c r="H537" t="str">
        <v>Groupe tarifs client</v>
      </c>
      <c r="I537" t="b">
        <v>0</v>
      </c>
      <c r="J537">
        <v>9.39</v>
      </c>
    </row>
    <row r="538">
      <c r="A538" t="str">
        <v>AutoTable</v>
      </c>
      <c r="D538" t="str">
        <v>440308</v>
      </c>
      <c r="E538" t="str">
        <v>PCS</v>
      </c>
      <c r="F538">
        <v>44561</v>
      </c>
      <c r="G538" t="str">
        <v>PRO</v>
      </c>
      <c r="H538" t="str">
        <v>Groupe tarifs client</v>
      </c>
      <c r="I538" t="b">
        <v>0</v>
      </c>
      <c r="J538">
        <v>10.64</v>
      </c>
    </row>
    <row r="539">
      <c r="A539" t="str">
        <v>AutoTable</v>
      </c>
      <c r="D539" t="str">
        <v>44030J</v>
      </c>
      <c r="E539" t="str">
        <v>PCS</v>
      </c>
      <c r="F539">
        <v>44561</v>
      </c>
      <c r="G539" t="str">
        <v>PRO</v>
      </c>
      <c r="H539" t="str">
        <v>Groupe tarifs client</v>
      </c>
      <c r="I539" t="b">
        <v>0</v>
      </c>
      <c r="J539">
        <v>5.75</v>
      </c>
    </row>
    <row r="540">
      <c r="A540" t="str">
        <v>AutoTable</v>
      </c>
      <c r="D540" t="str">
        <v>440381</v>
      </c>
      <c r="E540" t="str">
        <v>PCS</v>
      </c>
      <c r="F540">
        <v>44561</v>
      </c>
      <c r="G540" t="str">
        <v>PRO</v>
      </c>
      <c r="H540" t="str">
        <v>Groupe tarifs client</v>
      </c>
      <c r="I540" t="b">
        <v>0</v>
      </c>
      <c r="J540">
        <v>11.2</v>
      </c>
    </row>
    <row r="541">
      <c r="A541" t="str">
        <v>AutoTable</v>
      </c>
      <c r="D541" t="str">
        <v>440389</v>
      </c>
      <c r="E541" t="str">
        <v>PCS</v>
      </c>
      <c r="F541">
        <v>44561</v>
      </c>
      <c r="G541" t="str">
        <v>PRO</v>
      </c>
      <c r="H541" t="str">
        <v>Groupe tarifs client</v>
      </c>
      <c r="I541" t="b">
        <v>0</v>
      </c>
      <c r="J541">
        <v>11.2</v>
      </c>
    </row>
    <row r="542">
      <c r="A542" t="str">
        <v>AutoTable</v>
      </c>
      <c r="D542" t="str">
        <v>44550</v>
      </c>
      <c r="E542" t="str">
        <v>PCS</v>
      </c>
      <c r="F542">
        <v>44561</v>
      </c>
      <c r="G542" t="str">
        <v>PRO</v>
      </c>
      <c r="H542" t="str">
        <v>Groupe tarifs client</v>
      </c>
      <c r="I542" t="b">
        <v>0</v>
      </c>
      <c r="J542">
        <v>55.9</v>
      </c>
    </row>
    <row r="543">
      <c r="A543" t="str">
        <v>AutoTable</v>
      </c>
      <c r="D543" t="str">
        <v>44750</v>
      </c>
      <c r="E543" t="str">
        <v>PCS</v>
      </c>
      <c r="F543">
        <v>44561</v>
      </c>
      <c r="G543" t="str">
        <v>PRO</v>
      </c>
      <c r="H543" t="str">
        <v>Groupe tarifs client</v>
      </c>
      <c r="I543" t="b">
        <v>0</v>
      </c>
      <c r="J543">
        <v>20.75</v>
      </c>
    </row>
    <row r="544">
      <c r="A544" t="str">
        <v>AutoTable</v>
      </c>
      <c r="D544" t="str">
        <v>44846KA</v>
      </c>
      <c r="E544" t="str">
        <v>PCS</v>
      </c>
      <c r="F544">
        <v>44561</v>
      </c>
      <c r="G544" t="str">
        <v>PRO</v>
      </c>
      <c r="H544" t="str">
        <v>Groupe tarifs client</v>
      </c>
      <c r="I544" t="b">
        <v>0</v>
      </c>
      <c r="J544">
        <v>58.79</v>
      </c>
    </row>
    <row r="545">
      <c r="A545" t="str">
        <v>AutoTable</v>
      </c>
      <c r="D545" t="str">
        <v>44846PA</v>
      </c>
      <c r="E545" t="str">
        <v>PCS</v>
      </c>
      <c r="F545">
        <v>44561</v>
      </c>
      <c r="G545" t="str">
        <v>PRO</v>
      </c>
      <c r="H545" t="str">
        <v>Groupe tarifs client</v>
      </c>
      <c r="I545" t="b">
        <v>0</v>
      </c>
      <c r="J545">
        <v>58.79</v>
      </c>
    </row>
    <row r="546">
      <c r="A546" t="str">
        <v>AutoTable</v>
      </c>
      <c r="D546" t="str">
        <v>44950</v>
      </c>
      <c r="E546" t="str">
        <v>PCS</v>
      </c>
      <c r="F546">
        <v>44561</v>
      </c>
      <c r="G546" t="str">
        <v>PRO</v>
      </c>
      <c r="H546" t="str">
        <v>Groupe tarifs client</v>
      </c>
      <c r="I546" t="b">
        <v>0</v>
      </c>
      <c r="J546">
        <v>49.53</v>
      </c>
    </row>
    <row r="547">
      <c r="A547" t="str">
        <v>AutoTable</v>
      </c>
      <c r="D547" t="str">
        <v>48130</v>
      </c>
      <c r="E547" t="str">
        <v>PCS</v>
      </c>
      <c r="F547">
        <v>44561</v>
      </c>
      <c r="G547" t="str">
        <v>PRO</v>
      </c>
      <c r="H547" t="str">
        <v>Groupe tarifs client</v>
      </c>
      <c r="I547" t="b">
        <v>0</v>
      </c>
      <c r="J547">
        <v>32.36</v>
      </c>
    </row>
    <row r="548">
      <c r="A548" t="str">
        <v>AutoTable</v>
      </c>
      <c r="D548" t="str">
        <v>48131</v>
      </c>
      <c r="E548" t="str">
        <v>PCS</v>
      </c>
      <c r="F548">
        <v>44561</v>
      </c>
      <c r="G548" t="str">
        <v>PRO</v>
      </c>
      <c r="H548" t="str">
        <v>Groupe tarifs client</v>
      </c>
      <c r="I548" t="b">
        <v>0</v>
      </c>
      <c r="J548">
        <v>22.96</v>
      </c>
    </row>
    <row r="549">
      <c r="A549" t="str">
        <v>AutoTable</v>
      </c>
      <c r="D549" t="str">
        <v>51001</v>
      </c>
      <c r="E549" t="str">
        <v>PCS</v>
      </c>
      <c r="F549">
        <v>44561</v>
      </c>
      <c r="G549" t="str">
        <v>PRO</v>
      </c>
      <c r="H549" t="str">
        <v>Groupe tarifs client</v>
      </c>
      <c r="I549" t="b">
        <v>0</v>
      </c>
      <c r="J549">
        <v>4.38</v>
      </c>
    </row>
    <row r="550">
      <c r="A550" t="str">
        <v>AutoTable</v>
      </c>
      <c r="D550" t="str">
        <v>51005</v>
      </c>
      <c r="E550" t="str">
        <v>PCS</v>
      </c>
      <c r="F550">
        <v>44561</v>
      </c>
      <c r="G550" t="str">
        <v>PRO</v>
      </c>
      <c r="H550" t="str">
        <v>Groupe tarifs client</v>
      </c>
      <c r="I550" t="b">
        <v>0</v>
      </c>
      <c r="J550">
        <v>9.39</v>
      </c>
    </row>
    <row r="551">
      <c r="A551" t="str">
        <v>AutoTable</v>
      </c>
      <c r="D551" t="str">
        <v>51006</v>
      </c>
      <c r="E551" t="str">
        <v>PCS</v>
      </c>
      <c r="F551">
        <v>44561</v>
      </c>
      <c r="G551" t="str">
        <v>PRO</v>
      </c>
      <c r="H551" t="str">
        <v>Groupe tarifs client</v>
      </c>
      <c r="I551" t="b">
        <v>0</v>
      </c>
      <c r="J551">
        <v>14.4</v>
      </c>
    </row>
    <row r="552">
      <c r="A552" t="str">
        <v>AutoTable</v>
      </c>
      <c r="D552" t="str">
        <v>51007</v>
      </c>
      <c r="E552" t="str">
        <v>PCS</v>
      </c>
      <c r="F552">
        <v>44561</v>
      </c>
      <c r="G552" t="str">
        <v>PRO</v>
      </c>
      <c r="H552" t="str">
        <v>Groupe tarifs client</v>
      </c>
      <c r="I552" t="b">
        <v>0</v>
      </c>
      <c r="J552">
        <v>13.45</v>
      </c>
    </row>
    <row r="553">
      <c r="A553" t="str">
        <v>AutoTable</v>
      </c>
      <c r="D553" t="str">
        <v>51008</v>
      </c>
      <c r="E553" t="str">
        <v>PCS</v>
      </c>
      <c r="F553">
        <v>44561</v>
      </c>
      <c r="G553" t="str">
        <v>PRO</v>
      </c>
      <c r="H553" t="str">
        <v>Groupe tarifs client</v>
      </c>
      <c r="I553" t="b">
        <v>0</v>
      </c>
      <c r="J553">
        <v>34.56</v>
      </c>
    </row>
    <row r="554">
      <c r="A554" t="str">
        <v>AutoTable</v>
      </c>
      <c r="D554" t="str">
        <v>51009</v>
      </c>
      <c r="E554" t="str">
        <v>PCS</v>
      </c>
      <c r="F554">
        <v>44561</v>
      </c>
      <c r="G554" t="str">
        <v>PRO</v>
      </c>
      <c r="H554" t="str">
        <v>Groupe tarifs client</v>
      </c>
      <c r="I554" t="b">
        <v>0</v>
      </c>
      <c r="J554">
        <v>69.62</v>
      </c>
    </row>
    <row r="555">
      <c r="A555" t="str">
        <v>AutoTable</v>
      </c>
      <c r="D555" t="str">
        <v>51010</v>
      </c>
      <c r="E555" t="str">
        <v>PCS</v>
      </c>
      <c r="F555">
        <v>44561</v>
      </c>
      <c r="G555" t="str">
        <v>PRO</v>
      </c>
      <c r="H555" t="str">
        <v>Groupe tarifs client</v>
      </c>
      <c r="I555" t="b">
        <v>0</v>
      </c>
      <c r="J555">
        <v>141.85</v>
      </c>
    </row>
    <row r="556">
      <c r="A556" t="str">
        <v>AutoTable</v>
      </c>
      <c r="D556" t="str">
        <v>51011</v>
      </c>
      <c r="E556" t="str">
        <v>PCS</v>
      </c>
      <c r="F556">
        <v>44561</v>
      </c>
      <c r="G556" t="str">
        <v>PRO</v>
      </c>
      <c r="H556" t="str">
        <v>Groupe tarifs client</v>
      </c>
      <c r="I556" t="b">
        <v>0</v>
      </c>
      <c r="J556">
        <v>190.8</v>
      </c>
    </row>
    <row r="557">
      <c r="A557" t="str">
        <v>AutoTable</v>
      </c>
      <c r="D557" t="str">
        <v>51012</v>
      </c>
      <c r="E557" t="str">
        <v>PCS</v>
      </c>
      <c r="F557">
        <v>44561</v>
      </c>
      <c r="G557" t="str">
        <v>PRO</v>
      </c>
      <c r="H557" t="str">
        <v>Groupe tarifs client</v>
      </c>
      <c r="I557" t="b">
        <v>0</v>
      </c>
      <c r="J557">
        <v>36.93</v>
      </c>
    </row>
    <row r="558">
      <c r="A558" t="str">
        <v>AutoTable</v>
      </c>
      <c r="D558" t="str">
        <v>51014</v>
      </c>
      <c r="E558" t="str">
        <v>PCS</v>
      </c>
      <c r="F558">
        <v>44561</v>
      </c>
      <c r="G558" t="str">
        <v>PRO</v>
      </c>
      <c r="H558" t="str">
        <v>Groupe tarifs client</v>
      </c>
      <c r="I558" t="b">
        <v>0</v>
      </c>
      <c r="J558">
        <v>40.06</v>
      </c>
    </row>
    <row r="559">
      <c r="A559" t="str">
        <v>AutoTable</v>
      </c>
      <c r="D559" t="str">
        <v>51015</v>
      </c>
      <c r="E559" t="str">
        <v>PCS</v>
      </c>
      <c r="F559">
        <v>44561</v>
      </c>
      <c r="G559" t="str">
        <v>PRO</v>
      </c>
      <c r="H559" t="str">
        <v>Groupe tarifs client</v>
      </c>
      <c r="I559" t="b">
        <v>0</v>
      </c>
      <c r="J559">
        <v>65.91</v>
      </c>
    </row>
    <row r="560">
      <c r="A560" t="str">
        <v>AutoTable</v>
      </c>
      <c r="D560" t="str">
        <v>51016</v>
      </c>
      <c r="E560" t="str">
        <v>PCS</v>
      </c>
      <c r="F560">
        <v>44561</v>
      </c>
      <c r="G560" t="str">
        <v>PRO</v>
      </c>
      <c r="H560" t="str">
        <v>Groupe tarifs client</v>
      </c>
      <c r="I560" t="b">
        <v>0</v>
      </c>
      <c r="J560">
        <v>99.52</v>
      </c>
    </row>
    <row r="561">
      <c r="A561" t="str">
        <v>AutoTable</v>
      </c>
      <c r="D561" t="str">
        <v>51017</v>
      </c>
      <c r="E561" t="str">
        <v>PCS</v>
      </c>
      <c r="F561">
        <v>44561</v>
      </c>
      <c r="G561" t="str">
        <v>PRO</v>
      </c>
      <c r="H561" t="str">
        <v>Groupe tarifs client</v>
      </c>
      <c r="I561" t="b">
        <v>0</v>
      </c>
      <c r="J561">
        <v>179.04</v>
      </c>
    </row>
    <row r="562">
      <c r="A562" t="str">
        <v>AutoTable</v>
      </c>
      <c r="D562" t="str">
        <v>51018</v>
      </c>
      <c r="E562" t="str">
        <v>PCS</v>
      </c>
      <c r="F562">
        <v>44561</v>
      </c>
      <c r="G562" t="str">
        <v>PRO</v>
      </c>
      <c r="H562" t="str">
        <v>Groupe tarifs client</v>
      </c>
      <c r="I562" t="b">
        <v>0</v>
      </c>
      <c r="J562">
        <v>250.01</v>
      </c>
    </row>
    <row r="563">
      <c r="A563" t="str">
        <v>AutoTable</v>
      </c>
      <c r="D563" t="str">
        <v>53101</v>
      </c>
      <c r="E563" t="str">
        <v>PCS</v>
      </c>
      <c r="F563">
        <v>44561</v>
      </c>
      <c r="G563" t="str">
        <v>PRO</v>
      </c>
      <c r="H563" t="str">
        <v>Groupe tarifs client</v>
      </c>
      <c r="I563" t="b">
        <v>0</v>
      </c>
      <c r="J563">
        <v>1.81</v>
      </c>
    </row>
    <row r="564">
      <c r="A564" t="str">
        <v>AutoTable</v>
      </c>
      <c r="D564" t="str">
        <v>53105</v>
      </c>
      <c r="E564" t="str">
        <v>PCS</v>
      </c>
      <c r="F564">
        <v>44561</v>
      </c>
      <c r="G564" t="str">
        <v>PRO</v>
      </c>
      <c r="H564" t="str">
        <v>Groupe tarifs client</v>
      </c>
      <c r="I564" t="b">
        <v>0</v>
      </c>
      <c r="J564">
        <v>3.64</v>
      </c>
    </row>
    <row r="565">
      <c r="A565" t="str">
        <v>AutoTable</v>
      </c>
      <c r="D565" t="str">
        <v>53106</v>
      </c>
      <c r="E565" t="str">
        <v>PCS</v>
      </c>
      <c r="F565">
        <v>44561</v>
      </c>
      <c r="G565" t="str">
        <v>PRO</v>
      </c>
      <c r="H565" t="str">
        <v>Groupe tarifs client</v>
      </c>
      <c r="I565" t="b">
        <v>0</v>
      </c>
      <c r="J565">
        <v>5.19</v>
      </c>
    </row>
    <row r="566">
      <c r="A566" t="str">
        <v>AutoTable</v>
      </c>
      <c r="D566" t="str">
        <v>53111</v>
      </c>
      <c r="E566" t="str">
        <v>PCS</v>
      </c>
      <c r="F566">
        <v>44561</v>
      </c>
      <c r="G566" t="str">
        <v>PRO</v>
      </c>
      <c r="H566" t="str">
        <v>Groupe tarifs client</v>
      </c>
      <c r="I566" t="b">
        <v>0</v>
      </c>
      <c r="J566">
        <v>17.41</v>
      </c>
    </row>
    <row r="567">
      <c r="A567" t="str">
        <v>AutoTable</v>
      </c>
      <c r="D567" t="str">
        <v>53114</v>
      </c>
      <c r="E567" t="str">
        <v>PCS</v>
      </c>
      <c r="F567">
        <v>44561</v>
      </c>
      <c r="G567" t="str">
        <v>PRO</v>
      </c>
      <c r="H567" t="str">
        <v>Groupe tarifs client</v>
      </c>
      <c r="I567" t="b">
        <v>0</v>
      </c>
      <c r="J567">
        <v>23.67</v>
      </c>
    </row>
    <row r="568">
      <c r="A568" t="str">
        <v>AutoTable</v>
      </c>
      <c r="D568" t="str">
        <v>53115</v>
      </c>
      <c r="E568" t="str">
        <v>PCS</v>
      </c>
      <c r="F568">
        <v>44561</v>
      </c>
      <c r="G568" t="str">
        <v>PRO</v>
      </c>
      <c r="H568" t="str">
        <v>Groupe tarifs client</v>
      </c>
      <c r="I568" t="b">
        <v>0</v>
      </c>
      <c r="J568">
        <v>29.11</v>
      </c>
    </row>
    <row r="569">
      <c r="A569" t="str">
        <v>AutoTable</v>
      </c>
      <c r="D569" t="str">
        <v>53116</v>
      </c>
      <c r="E569" t="str">
        <v>PCS</v>
      </c>
      <c r="F569">
        <v>44561</v>
      </c>
      <c r="G569" t="str">
        <v>PRO</v>
      </c>
      <c r="H569" t="str">
        <v>Groupe tarifs client</v>
      </c>
      <c r="I569" t="b">
        <v>0</v>
      </c>
      <c r="J569">
        <v>48.33</v>
      </c>
    </row>
    <row r="570">
      <c r="A570" t="str">
        <v>AutoTable</v>
      </c>
      <c r="D570" t="str">
        <v>570</v>
      </c>
      <c r="E570" t="str">
        <v>PCS</v>
      </c>
      <c r="F570">
        <v>44561</v>
      </c>
      <c r="G570" t="str">
        <v>PRO</v>
      </c>
      <c r="H570" t="str">
        <v>Groupe tarifs client</v>
      </c>
      <c r="I570" t="b">
        <v>0</v>
      </c>
      <c r="J570">
        <v>16.61</v>
      </c>
    </row>
    <row r="571">
      <c r="A571" t="str">
        <v>AutoTable</v>
      </c>
      <c r="D571" t="str">
        <v>575</v>
      </c>
      <c r="E571" t="str">
        <v>PCS</v>
      </c>
      <c r="F571">
        <v>44561</v>
      </c>
      <c r="G571" t="str">
        <v>PRO</v>
      </c>
      <c r="H571" t="str">
        <v>Groupe tarifs client</v>
      </c>
      <c r="I571" t="b">
        <v>0</v>
      </c>
      <c r="J571">
        <v>16.61</v>
      </c>
    </row>
    <row r="572">
      <c r="A572" t="str">
        <v>AutoTable</v>
      </c>
      <c r="D572" t="str">
        <v>61110-CB</v>
      </c>
      <c r="E572" t="str">
        <v>PCS</v>
      </c>
      <c r="F572">
        <v>44561</v>
      </c>
      <c r="G572" t="str">
        <v>PRO</v>
      </c>
      <c r="H572" t="str">
        <v>Groupe tarifs client</v>
      </c>
      <c r="I572" t="b">
        <v>0</v>
      </c>
      <c r="J572">
        <v>7.42</v>
      </c>
    </row>
    <row r="573">
      <c r="A573" t="str">
        <v>AutoTable</v>
      </c>
      <c r="D573" t="str">
        <v>61310R</v>
      </c>
      <c r="E573" t="str">
        <v>PCS</v>
      </c>
      <c r="F573">
        <v>44561</v>
      </c>
      <c r="G573" t="str">
        <v>PRO</v>
      </c>
      <c r="H573" t="str">
        <v>Groupe tarifs client</v>
      </c>
      <c r="I573" t="b">
        <v>0</v>
      </c>
      <c r="J573">
        <v>7.42</v>
      </c>
    </row>
    <row r="574">
      <c r="A574" t="str">
        <v>AutoTable</v>
      </c>
      <c r="D574" t="str">
        <v>61310VE</v>
      </c>
      <c r="E574" t="str">
        <v>PCS</v>
      </c>
      <c r="F574">
        <v>44561</v>
      </c>
      <c r="G574" t="str">
        <v>PRO</v>
      </c>
      <c r="H574" t="str">
        <v>Groupe tarifs client</v>
      </c>
      <c r="I574" t="b">
        <v>0</v>
      </c>
      <c r="J574">
        <v>7.42</v>
      </c>
    </row>
    <row r="575">
      <c r="A575" t="str">
        <v>AutoTable</v>
      </c>
      <c r="D575" t="str">
        <v>62010</v>
      </c>
      <c r="E575" t="str">
        <v>PCS</v>
      </c>
      <c r="F575">
        <v>44561</v>
      </c>
      <c r="G575" t="str">
        <v>PRO</v>
      </c>
      <c r="H575" t="str">
        <v>Groupe tarifs client</v>
      </c>
      <c r="I575" t="b">
        <v>0</v>
      </c>
      <c r="J575">
        <v>22.8</v>
      </c>
    </row>
    <row r="576">
      <c r="A576" t="str">
        <v>AutoTable</v>
      </c>
      <c r="D576" t="str">
        <v>62050</v>
      </c>
      <c r="E576" t="str">
        <v>PCS</v>
      </c>
      <c r="F576">
        <v>44561</v>
      </c>
      <c r="G576" t="str">
        <v>PRO</v>
      </c>
      <c r="H576" t="str">
        <v>Groupe tarifs client</v>
      </c>
      <c r="I576" t="b">
        <v>0</v>
      </c>
      <c r="J576">
        <v>5.92</v>
      </c>
    </row>
    <row r="577">
      <c r="A577" t="str">
        <v>AutoTable</v>
      </c>
      <c r="D577" t="str">
        <v>62075</v>
      </c>
      <c r="E577" t="str">
        <v>PCS</v>
      </c>
      <c r="F577">
        <v>44561</v>
      </c>
      <c r="G577" t="str">
        <v>PRO</v>
      </c>
      <c r="H577" t="str">
        <v>Groupe tarifs client</v>
      </c>
      <c r="I577" t="b">
        <v>0</v>
      </c>
      <c r="J577">
        <v>13.29</v>
      </c>
    </row>
    <row r="578">
      <c r="A578" t="str">
        <v>AutoTable</v>
      </c>
      <c r="D578" t="str">
        <v>64710</v>
      </c>
      <c r="E578" t="str">
        <v>PCS</v>
      </c>
      <c r="F578">
        <v>44561</v>
      </c>
      <c r="G578" t="str">
        <v>PRO</v>
      </c>
      <c r="H578" t="str">
        <v>Groupe tarifs client</v>
      </c>
      <c r="I578" t="b">
        <v>0</v>
      </c>
      <c r="J578">
        <v>45.39</v>
      </c>
    </row>
    <row r="579">
      <c r="A579" t="str">
        <v>AutoTable</v>
      </c>
      <c r="D579" t="str">
        <v>64712</v>
      </c>
      <c r="E579" t="str">
        <v>PCS</v>
      </c>
      <c r="F579">
        <v>44561</v>
      </c>
      <c r="G579" t="str">
        <v>PRO</v>
      </c>
      <c r="H579" t="str">
        <v>Groupe tarifs client</v>
      </c>
      <c r="I579" t="b">
        <v>0</v>
      </c>
      <c r="J579">
        <v>54.49</v>
      </c>
    </row>
    <row r="580">
      <c r="A580" t="str">
        <v>AutoTable</v>
      </c>
      <c r="D580" t="str">
        <v>64715</v>
      </c>
      <c r="E580" t="str">
        <v>PCS</v>
      </c>
      <c r="F580">
        <v>44561</v>
      </c>
      <c r="G580" t="str">
        <v>PRO</v>
      </c>
      <c r="H580" t="str">
        <v>Groupe tarifs client</v>
      </c>
      <c r="I580" t="b">
        <v>0</v>
      </c>
      <c r="J580">
        <v>65.9</v>
      </c>
    </row>
    <row r="581">
      <c r="A581" t="str">
        <v>AutoTable</v>
      </c>
      <c r="D581" t="str">
        <v>64750</v>
      </c>
      <c r="E581" t="str">
        <v>PCS</v>
      </c>
      <c r="F581">
        <v>44561</v>
      </c>
      <c r="G581" t="str">
        <v>PRO</v>
      </c>
      <c r="H581" t="str">
        <v>Groupe tarifs client</v>
      </c>
      <c r="I581" t="b">
        <v>0</v>
      </c>
      <c r="J581">
        <v>7.74</v>
      </c>
    </row>
    <row r="582">
      <c r="A582" t="str">
        <v>AutoTable</v>
      </c>
      <c r="D582" t="str">
        <v>64775</v>
      </c>
      <c r="E582" t="str">
        <v>PCS</v>
      </c>
      <c r="F582">
        <v>44561</v>
      </c>
      <c r="G582" t="str">
        <v>PRO</v>
      </c>
      <c r="H582" t="str">
        <v>Groupe tarifs client</v>
      </c>
      <c r="I582" t="b">
        <v>0</v>
      </c>
      <c r="J582">
        <v>13.29</v>
      </c>
    </row>
    <row r="583">
      <c r="A583" t="str">
        <v>AutoTable</v>
      </c>
      <c r="D583" t="str">
        <v>64910</v>
      </c>
      <c r="E583" t="str">
        <v>PCS</v>
      </c>
      <c r="F583">
        <v>44561</v>
      </c>
      <c r="G583" t="str">
        <v>PRO</v>
      </c>
      <c r="H583" t="str">
        <v>Groupe tarifs client</v>
      </c>
      <c r="I583" t="b">
        <v>0</v>
      </c>
      <c r="J583">
        <v>45.39</v>
      </c>
    </row>
    <row r="584">
      <c r="A584" t="str">
        <v>AutoTable</v>
      </c>
      <c r="D584" t="str">
        <v>64975</v>
      </c>
      <c r="E584" t="str">
        <v>PCS</v>
      </c>
      <c r="F584">
        <v>44561</v>
      </c>
      <c r="G584" t="str">
        <v>PRO</v>
      </c>
      <c r="H584" t="str">
        <v>Groupe tarifs client</v>
      </c>
      <c r="I584" t="b">
        <v>0</v>
      </c>
      <c r="J584">
        <v>13.29</v>
      </c>
    </row>
    <row r="585">
      <c r="A585" t="str">
        <v>AutoTable</v>
      </c>
      <c r="D585" t="str">
        <v>65110</v>
      </c>
      <c r="E585" t="str">
        <v>PCS</v>
      </c>
      <c r="F585">
        <v>44561</v>
      </c>
      <c r="G585" t="str">
        <v>PRO</v>
      </c>
      <c r="H585" t="str">
        <v>Groupe tarifs client</v>
      </c>
      <c r="I585" t="b">
        <v>0</v>
      </c>
      <c r="J585">
        <v>45.39</v>
      </c>
    </row>
    <row r="586">
      <c r="A586" t="str">
        <v>AutoTable</v>
      </c>
      <c r="D586" t="str">
        <v>65112</v>
      </c>
      <c r="E586" t="str">
        <v>PCS</v>
      </c>
      <c r="F586">
        <v>44561</v>
      </c>
      <c r="G586" t="str">
        <v>PRO</v>
      </c>
      <c r="H586" t="str">
        <v>Groupe tarifs client</v>
      </c>
      <c r="I586" t="b">
        <v>0</v>
      </c>
      <c r="J586">
        <v>54.49</v>
      </c>
    </row>
    <row r="587">
      <c r="A587" t="str">
        <v>AutoTable</v>
      </c>
      <c r="D587" t="str">
        <v>65112KA/VI</v>
      </c>
      <c r="E587" t="str">
        <v>PCS</v>
      </c>
      <c r="F587">
        <v>44561</v>
      </c>
      <c r="G587" t="str">
        <v>PRO</v>
      </c>
      <c r="H587" t="str">
        <v>Groupe tarifs client</v>
      </c>
      <c r="I587" t="b">
        <v>0</v>
      </c>
      <c r="J587">
        <v>54.49</v>
      </c>
    </row>
    <row r="588">
      <c r="A588" t="str">
        <v>AutoTable</v>
      </c>
      <c r="D588" t="str">
        <v>65115</v>
      </c>
      <c r="E588" t="str">
        <v>PCS</v>
      </c>
      <c r="F588">
        <v>44561</v>
      </c>
      <c r="G588" t="str">
        <v>PRO</v>
      </c>
      <c r="H588" t="str">
        <v>Groupe tarifs client</v>
      </c>
      <c r="I588" t="b">
        <v>0</v>
      </c>
      <c r="J588">
        <v>65.9</v>
      </c>
    </row>
    <row r="589">
      <c r="A589" t="str">
        <v>AutoTable</v>
      </c>
      <c r="D589" t="str">
        <v>65115KA/VI</v>
      </c>
      <c r="E589" t="str">
        <v>PCS</v>
      </c>
      <c r="F589">
        <v>44561</v>
      </c>
      <c r="G589" t="str">
        <v>PRO</v>
      </c>
      <c r="H589" t="str">
        <v>Groupe tarifs client</v>
      </c>
      <c r="I589" t="b">
        <v>0</v>
      </c>
      <c r="J589">
        <v>72.39</v>
      </c>
    </row>
    <row r="590">
      <c r="A590" t="str">
        <v>AutoTable</v>
      </c>
      <c r="D590" t="str">
        <v>65150</v>
      </c>
      <c r="E590" t="str">
        <v>PCS</v>
      </c>
      <c r="F590">
        <v>44561</v>
      </c>
      <c r="G590" t="str">
        <v>PRO</v>
      </c>
      <c r="H590" t="str">
        <v>Groupe tarifs client</v>
      </c>
      <c r="I590" t="b">
        <v>0</v>
      </c>
      <c r="J590">
        <v>8.9</v>
      </c>
    </row>
    <row r="591">
      <c r="A591" t="str">
        <v>AutoTable</v>
      </c>
      <c r="D591" t="str">
        <v>65175</v>
      </c>
      <c r="E591" t="str">
        <v>PCS</v>
      </c>
      <c r="F591">
        <v>44561</v>
      </c>
      <c r="G591" t="str">
        <v>PRO</v>
      </c>
      <c r="H591" t="str">
        <v>Groupe tarifs client</v>
      </c>
      <c r="I591" t="b">
        <v>0</v>
      </c>
      <c r="J591">
        <v>13.29</v>
      </c>
    </row>
    <row r="592">
      <c r="A592" t="str">
        <v>AutoTable</v>
      </c>
      <c r="D592" t="str">
        <v>68110</v>
      </c>
      <c r="E592" t="str">
        <v>PCS</v>
      </c>
      <c r="F592">
        <v>44561</v>
      </c>
      <c r="G592" t="str">
        <v>PRO</v>
      </c>
      <c r="H592" t="str">
        <v>Groupe tarifs client</v>
      </c>
      <c r="I592" t="b">
        <v>0</v>
      </c>
      <c r="J592">
        <v>20.17</v>
      </c>
    </row>
    <row r="593">
      <c r="A593" t="str">
        <v>AutoTable</v>
      </c>
      <c r="D593" t="str">
        <v>68151</v>
      </c>
      <c r="E593" t="str">
        <v>PCS</v>
      </c>
      <c r="F593">
        <v>44561</v>
      </c>
      <c r="G593" t="str">
        <v>PRO</v>
      </c>
      <c r="H593" t="str">
        <v>Groupe tarifs client</v>
      </c>
      <c r="I593" t="b">
        <v>0</v>
      </c>
      <c r="J593">
        <v>5.92</v>
      </c>
    </row>
    <row r="594">
      <c r="A594" t="str">
        <v>AutoTable</v>
      </c>
      <c r="D594" t="str">
        <v>68175</v>
      </c>
      <c r="E594" t="str">
        <v>PCS</v>
      </c>
      <c r="F594">
        <v>44561</v>
      </c>
      <c r="G594" t="str">
        <v>PRO</v>
      </c>
      <c r="H594" t="str">
        <v>Groupe tarifs client</v>
      </c>
      <c r="I594" t="b">
        <v>0</v>
      </c>
      <c r="J594">
        <v>13.29</v>
      </c>
    </row>
    <row r="595">
      <c r="A595" t="str">
        <v>AutoTable</v>
      </c>
      <c r="D595" t="str">
        <v>703500A</v>
      </c>
      <c r="E595" t="str">
        <v>PCS</v>
      </c>
      <c r="F595">
        <v>44561</v>
      </c>
      <c r="G595" t="str">
        <v>PRO</v>
      </c>
      <c r="H595" t="str">
        <v>Groupe tarifs client</v>
      </c>
      <c r="I595" t="b">
        <v>0</v>
      </c>
      <c r="J595">
        <v>13.41</v>
      </c>
    </row>
    <row r="596">
      <c r="A596" t="str">
        <v>AutoTable</v>
      </c>
      <c r="D596" t="str">
        <v>703508</v>
      </c>
      <c r="E596" t="str">
        <v>PCS</v>
      </c>
      <c r="F596">
        <v>44561</v>
      </c>
      <c r="G596" t="str">
        <v>PRO</v>
      </c>
      <c r="H596" t="str">
        <v>Groupe tarifs client</v>
      </c>
      <c r="I596" t="b">
        <v>0</v>
      </c>
      <c r="J596">
        <v>15.53</v>
      </c>
    </row>
    <row r="597">
      <c r="A597" t="str">
        <v>AutoTable</v>
      </c>
      <c r="D597" t="str">
        <v>703600A</v>
      </c>
      <c r="E597" t="str">
        <v>PCS</v>
      </c>
      <c r="F597">
        <v>44561</v>
      </c>
      <c r="G597" t="str">
        <v>PRO</v>
      </c>
      <c r="H597" t="str">
        <v>Groupe tarifs client</v>
      </c>
      <c r="I597" t="b">
        <v>0</v>
      </c>
      <c r="J597">
        <v>23.46</v>
      </c>
    </row>
    <row r="598">
      <c r="A598" t="str">
        <v>AutoTable</v>
      </c>
      <c r="D598" t="str">
        <v>703608</v>
      </c>
      <c r="E598" t="str">
        <v>PCS</v>
      </c>
      <c r="F598">
        <v>44561</v>
      </c>
      <c r="G598" t="str">
        <v>PRO</v>
      </c>
      <c r="H598" t="str">
        <v>Groupe tarifs client</v>
      </c>
      <c r="I598" t="b">
        <v>0</v>
      </c>
      <c r="J598">
        <v>34.37</v>
      </c>
    </row>
    <row r="599">
      <c r="A599" t="str">
        <v>AutoTable</v>
      </c>
      <c r="D599" t="str">
        <v>703619</v>
      </c>
      <c r="E599" t="str">
        <v>PCS</v>
      </c>
      <c r="F599">
        <v>44561</v>
      </c>
      <c r="G599" t="str">
        <v>PRO</v>
      </c>
      <c r="H599" t="str">
        <v>Groupe tarifs client</v>
      </c>
      <c r="I599" t="b">
        <v>0</v>
      </c>
      <c r="J599">
        <v>34.37</v>
      </c>
    </row>
    <row r="600">
      <c r="A600" t="str">
        <v>AutoTable</v>
      </c>
      <c r="D600" t="str">
        <v>704504</v>
      </c>
      <c r="E600" t="str">
        <v>PCS</v>
      </c>
      <c r="F600">
        <v>44561</v>
      </c>
      <c r="G600" t="str">
        <v>PRO</v>
      </c>
      <c r="H600" t="str">
        <v>Groupe tarifs client</v>
      </c>
      <c r="I600" t="b">
        <v>0</v>
      </c>
      <c r="J600">
        <v>4.92</v>
      </c>
    </row>
    <row r="601">
      <c r="A601" t="str">
        <v>AutoTable</v>
      </c>
      <c r="D601" t="str">
        <v>704505</v>
      </c>
      <c r="E601" t="str">
        <v>PCS</v>
      </c>
      <c r="F601">
        <v>44561</v>
      </c>
      <c r="G601" t="str">
        <v>PRO</v>
      </c>
      <c r="H601" t="str">
        <v>Groupe tarifs client</v>
      </c>
      <c r="I601" t="b">
        <v>0</v>
      </c>
      <c r="J601">
        <v>4.92</v>
      </c>
    </row>
    <row r="602">
      <c r="A602" t="str">
        <v>AutoTable</v>
      </c>
      <c r="D602" t="str">
        <v>704550</v>
      </c>
      <c r="E602" t="str">
        <v>PCS</v>
      </c>
      <c r="F602">
        <v>44561</v>
      </c>
      <c r="G602" t="str">
        <v>PRO</v>
      </c>
      <c r="H602" t="str">
        <v>Groupe tarifs client</v>
      </c>
      <c r="I602" t="b">
        <v>0</v>
      </c>
      <c r="J602">
        <v>4.92</v>
      </c>
    </row>
    <row r="603">
      <c r="A603" t="str">
        <v>AutoTable</v>
      </c>
      <c r="D603" t="str">
        <v>704586</v>
      </c>
      <c r="E603" t="str">
        <v>PCS</v>
      </c>
      <c r="F603">
        <v>44561</v>
      </c>
      <c r="G603" t="str">
        <v>PRO</v>
      </c>
      <c r="H603" t="str">
        <v>Groupe tarifs client</v>
      </c>
      <c r="I603" t="b">
        <v>0</v>
      </c>
      <c r="J603">
        <v>15.53</v>
      </c>
    </row>
    <row r="604">
      <c r="A604" t="str">
        <v>AutoTable</v>
      </c>
      <c r="D604" t="str">
        <v>704602</v>
      </c>
      <c r="E604" t="str">
        <v>PCS</v>
      </c>
      <c r="F604">
        <v>44561</v>
      </c>
      <c r="G604" t="str">
        <v>PRO</v>
      </c>
      <c r="H604" t="str">
        <v>Groupe tarifs client</v>
      </c>
      <c r="I604" t="b">
        <v>0</v>
      </c>
      <c r="J604">
        <v>10.75</v>
      </c>
    </row>
    <row r="605">
      <c r="A605" t="str">
        <v>AutoTable</v>
      </c>
      <c r="D605" t="str">
        <v>704606</v>
      </c>
      <c r="E605" t="str">
        <v>PCS</v>
      </c>
      <c r="F605">
        <v>44561</v>
      </c>
      <c r="G605" t="str">
        <v>PRO</v>
      </c>
      <c r="H605" t="str">
        <v>Groupe tarifs client</v>
      </c>
      <c r="I605" t="b">
        <v>0</v>
      </c>
      <c r="J605">
        <v>10.75</v>
      </c>
    </row>
    <row r="606">
      <c r="A606" t="str">
        <v>AutoTable</v>
      </c>
      <c r="D606" t="str">
        <v>704609</v>
      </c>
      <c r="E606" t="str">
        <v>PCS</v>
      </c>
      <c r="F606">
        <v>44561</v>
      </c>
      <c r="G606" t="str">
        <v>PRO</v>
      </c>
      <c r="H606" t="str">
        <v>Groupe tarifs client</v>
      </c>
      <c r="I606" t="b">
        <v>0</v>
      </c>
      <c r="J606">
        <v>10.75</v>
      </c>
    </row>
    <row r="607">
      <c r="A607" t="str">
        <v>AutoTable</v>
      </c>
      <c r="D607" t="str">
        <v>704622</v>
      </c>
      <c r="E607" t="str">
        <v>PCS</v>
      </c>
      <c r="F607">
        <v>44561</v>
      </c>
      <c r="G607" t="str">
        <v>PRO</v>
      </c>
      <c r="H607" t="str">
        <v>Groupe tarifs client</v>
      </c>
      <c r="I607" t="b">
        <v>0</v>
      </c>
      <c r="J607">
        <v>10.75</v>
      </c>
    </row>
    <row r="608">
      <c r="A608" t="str">
        <v>AutoTable</v>
      </c>
      <c r="D608" t="str">
        <v>704676</v>
      </c>
      <c r="E608" t="str">
        <v>PCS</v>
      </c>
      <c r="F608">
        <v>44561</v>
      </c>
      <c r="G608" t="str">
        <v>PRO</v>
      </c>
      <c r="H608" t="str">
        <v>Groupe tarifs client</v>
      </c>
      <c r="I608" t="b">
        <v>0</v>
      </c>
      <c r="J608">
        <v>10.75</v>
      </c>
    </row>
    <row r="609">
      <c r="A609" t="str">
        <v>AutoTable</v>
      </c>
      <c r="D609" t="str">
        <v>704696</v>
      </c>
      <c r="E609" t="str">
        <v>PCS</v>
      </c>
      <c r="F609">
        <v>44561</v>
      </c>
      <c r="G609" t="str">
        <v>PRO</v>
      </c>
      <c r="H609" t="str">
        <v>Groupe tarifs client</v>
      </c>
      <c r="I609" t="b">
        <v>0</v>
      </c>
      <c r="J609">
        <v>34.37</v>
      </c>
    </row>
    <row r="610">
      <c r="A610" t="str">
        <v>AutoTable</v>
      </c>
      <c r="D610" t="str">
        <v>71510-18CE</v>
      </c>
      <c r="E610" t="str">
        <v>PCS</v>
      </c>
      <c r="F610">
        <v>44561</v>
      </c>
      <c r="G610" t="str">
        <v>PRO</v>
      </c>
      <c r="H610" t="str">
        <v>Groupe tarifs client</v>
      </c>
      <c r="I610" t="b">
        <v>0</v>
      </c>
      <c r="J610">
        <v>17.14</v>
      </c>
    </row>
    <row r="611">
      <c r="A611" t="str">
        <v>AutoTable</v>
      </c>
      <c r="D611" t="str">
        <v>71510-20CE</v>
      </c>
      <c r="E611" t="str">
        <v>PCS</v>
      </c>
      <c r="F611">
        <v>44561</v>
      </c>
      <c r="G611" t="str">
        <v>PRO</v>
      </c>
      <c r="H611" t="str">
        <v>Groupe tarifs client</v>
      </c>
      <c r="I611" t="b">
        <v>0</v>
      </c>
      <c r="J611">
        <v>17.14</v>
      </c>
    </row>
    <row r="612">
      <c r="A612" t="str">
        <v>AutoTable</v>
      </c>
      <c r="D612" t="str">
        <v>71510-26CE</v>
      </c>
      <c r="E612" t="str">
        <v>PCS</v>
      </c>
      <c r="F612">
        <v>44561</v>
      </c>
      <c r="G612" t="str">
        <v>PRO</v>
      </c>
      <c r="H612" t="str">
        <v>Groupe tarifs client</v>
      </c>
      <c r="I612" t="b">
        <v>0</v>
      </c>
      <c r="J612">
        <v>3.25</v>
      </c>
    </row>
    <row r="613">
      <c r="A613" t="str">
        <v>AutoTable</v>
      </c>
      <c r="D613" t="str">
        <v>71510-28CE</v>
      </c>
      <c r="E613" t="str">
        <v>PCS</v>
      </c>
      <c r="F613">
        <v>44561</v>
      </c>
      <c r="G613" t="str">
        <v>PRO</v>
      </c>
      <c r="H613" t="str">
        <v>Groupe tarifs client</v>
      </c>
      <c r="I613" t="b">
        <v>0</v>
      </c>
      <c r="J613">
        <v>3.25</v>
      </c>
    </row>
    <row r="614">
      <c r="A614" t="str">
        <v>AutoTable</v>
      </c>
      <c r="D614" t="str">
        <v>71575-18CE</v>
      </c>
      <c r="E614" t="str">
        <v>PCS</v>
      </c>
      <c r="F614">
        <v>44561</v>
      </c>
      <c r="G614" t="str">
        <v>PRO</v>
      </c>
      <c r="H614" t="str">
        <v>Groupe tarifs client</v>
      </c>
      <c r="I614" t="b">
        <v>0</v>
      </c>
      <c r="J614">
        <v>7.38</v>
      </c>
    </row>
    <row r="615">
      <c r="A615" t="str">
        <v>AutoTable</v>
      </c>
      <c r="D615" t="str">
        <v>71575-20CE</v>
      </c>
      <c r="E615" t="str">
        <v>PCS</v>
      </c>
      <c r="F615">
        <v>44561</v>
      </c>
      <c r="G615" t="str">
        <v>PRO</v>
      </c>
      <c r="H615" t="str">
        <v>Groupe tarifs client</v>
      </c>
      <c r="I615" t="b">
        <v>0</v>
      </c>
      <c r="J615">
        <v>7.38</v>
      </c>
    </row>
    <row r="616">
      <c r="A616" t="str">
        <v>AutoTable</v>
      </c>
      <c r="D616" t="str">
        <v>71575-24</v>
      </c>
      <c r="E616" t="str">
        <v>PCS</v>
      </c>
      <c r="F616">
        <v>44561</v>
      </c>
      <c r="G616" t="str">
        <v>PRO</v>
      </c>
      <c r="H616" t="str">
        <v>Groupe tarifs client</v>
      </c>
      <c r="I616" t="b">
        <v>0</v>
      </c>
      <c r="J616">
        <v>2.42</v>
      </c>
    </row>
    <row r="617">
      <c r="A617" t="str">
        <v>AutoTable</v>
      </c>
      <c r="D617" t="str">
        <v>72710A</v>
      </c>
      <c r="E617" t="str">
        <v>PCS</v>
      </c>
      <c r="F617">
        <v>44561</v>
      </c>
      <c r="G617" t="str">
        <v>PRO</v>
      </c>
      <c r="H617" t="str">
        <v>Groupe tarifs client</v>
      </c>
      <c r="I617" t="b">
        <v>0</v>
      </c>
      <c r="J617">
        <v>26.93</v>
      </c>
    </row>
    <row r="618">
      <c r="A618" t="str">
        <v>AutoTable</v>
      </c>
      <c r="D618" t="str">
        <v>72712A</v>
      </c>
      <c r="E618" t="str">
        <v>PCS</v>
      </c>
      <c r="F618">
        <v>44561</v>
      </c>
      <c r="G618" t="str">
        <v>PRO</v>
      </c>
      <c r="H618" t="str">
        <v>Groupe tarifs client</v>
      </c>
      <c r="I618" t="b">
        <v>0</v>
      </c>
      <c r="J618">
        <v>38.62</v>
      </c>
    </row>
    <row r="619">
      <c r="A619" t="str">
        <v>AutoTable</v>
      </c>
      <c r="D619" t="str">
        <v>72712AB</v>
      </c>
      <c r="E619" t="str">
        <v>PCS</v>
      </c>
      <c r="F619">
        <v>44561</v>
      </c>
      <c r="G619" t="str">
        <v>PRO</v>
      </c>
      <c r="H619" t="str">
        <v>Groupe tarifs client</v>
      </c>
      <c r="I619" t="b">
        <v>0</v>
      </c>
      <c r="J619">
        <v>44.29</v>
      </c>
    </row>
    <row r="620">
      <c r="A620" t="str">
        <v>AutoTable</v>
      </c>
      <c r="D620" t="str">
        <v>72712CA</v>
      </c>
      <c r="E620" t="str">
        <v>PCS</v>
      </c>
      <c r="F620">
        <v>44561</v>
      </c>
      <c r="G620" t="str">
        <v>PRO</v>
      </c>
      <c r="H620" t="str">
        <v>Groupe tarifs client</v>
      </c>
      <c r="I620" t="b">
        <v>0</v>
      </c>
      <c r="J620">
        <v>44.29</v>
      </c>
    </row>
    <row r="621">
      <c r="A621" t="str">
        <v>AutoTable</v>
      </c>
      <c r="D621" t="str">
        <v>72712CA</v>
      </c>
      <c r="E621" t="str">
        <v>PCS</v>
      </c>
      <c r="F621">
        <v>44561</v>
      </c>
      <c r="G621" t="str">
        <v>PRO</v>
      </c>
      <c r="H621" t="str">
        <v>Groupe tarifs client</v>
      </c>
      <c r="I621" t="b">
        <v>0</v>
      </c>
      <c r="J621">
        <v>44.29</v>
      </c>
    </row>
    <row r="622">
      <c r="A622" t="str">
        <v>AutoTable</v>
      </c>
      <c r="D622" t="str">
        <v>72712FO</v>
      </c>
      <c r="E622" t="str">
        <v>PCS</v>
      </c>
      <c r="F622">
        <v>44561</v>
      </c>
      <c r="G622" t="str">
        <v>PRO</v>
      </c>
      <c r="H622" t="str">
        <v>Groupe tarifs client</v>
      </c>
      <c r="I622" t="b">
        <v>0</v>
      </c>
      <c r="J622">
        <v>19.9</v>
      </c>
    </row>
    <row r="623">
      <c r="A623" t="str">
        <v>AutoTable</v>
      </c>
      <c r="D623" t="str">
        <v>72712SOB</v>
      </c>
      <c r="E623" t="str">
        <v>PCS</v>
      </c>
      <c r="F623">
        <v>44561</v>
      </c>
      <c r="G623" t="str">
        <v>PRO</v>
      </c>
      <c r="H623" t="str">
        <v>Groupe tarifs client</v>
      </c>
      <c r="I623" t="b">
        <v>0</v>
      </c>
      <c r="J623">
        <v>44.29</v>
      </c>
    </row>
    <row r="624">
      <c r="A624" t="str">
        <v>AutoTable</v>
      </c>
      <c r="D624" t="str">
        <v>72715A</v>
      </c>
      <c r="E624" t="str">
        <v>PCS</v>
      </c>
      <c r="F624">
        <v>44561</v>
      </c>
      <c r="G624" t="str">
        <v>PRO</v>
      </c>
      <c r="H624" t="str">
        <v>Groupe tarifs client</v>
      </c>
      <c r="I624" t="b">
        <v>0</v>
      </c>
      <c r="J624">
        <v>59.05</v>
      </c>
    </row>
    <row r="625">
      <c r="A625" t="str">
        <v>AutoTable</v>
      </c>
      <c r="D625" t="str">
        <v>72715CA</v>
      </c>
      <c r="E625" t="str">
        <v>PCS</v>
      </c>
      <c r="F625">
        <v>44561</v>
      </c>
      <c r="G625" t="str">
        <v>PRO</v>
      </c>
      <c r="H625" t="str">
        <v>Groupe tarifs client</v>
      </c>
      <c r="I625" t="b">
        <v>0</v>
      </c>
      <c r="J625">
        <v>72.39</v>
      </c>
    </row>
    <row r="626">
      <c r="A626" t="str">
        <v>AutoTable</v>
      </c>
      <c r="D626" t="str">
        <v>72715CA</v>
      </c>
      <c r="E626" t="str">
        <v>PCS</v>
      </c>
      <c r="F626">
        <v>44561</v>
      </c>
      <c r="G626" t="str">
        <v>PRO</v>
      </c>
      <c r="H626" t="str">
        <v>Groupe tarifs client</v>
      </c>
      <c r="I626" t="b">
        <v>0</v>
      </c>
      <c r="J626">
        <v>72.39</v>
      </c>
    </row>
    <row r="627">
      <c r="A627" t="str">
        <v>AutoTable</v>
      </c>
      <c r="D627" t="str">
        <v>72715SOB</v>
      </c>
      <c r="E627" t="str">
        <v>PCS</v>
      </c>
      <c r="F627">
        <v>44561</v>
      </c>
      <c r="G627" t="str">
        <v>PRO</v>
      </c>
      <c r="H627" t="str">
        <v>Groupe tarifs client</v>
      </c>
      <c r="I627" t="b">
        <v>0</v>
      </c>
      <c r="J627">
        <v>62.46</v>
      </c>
    </row>
    <row r="628">
      <c r="A628" t="str">
        <v>AutoTable</v>
      </c>
      <c r="D628" t="str">
        <v>72720KA</v>
      </c>
      <c r="E628" t="str">
        <v>PCS</v>
      </c>
      <c r="F628">
        <v>44561</v>
      </c>
      <c r="G628" t="str">
        <v>PRO</v>
      </c>
      <c r="H628" t="str">
        <v>Groupe tarifs client</v>
      </c>
      <c r="I628" t="b">
        <v>0</v>
      </c>
      <c r="J628">
        <v>118.11</v>
      </c>
    </row>
    <row r="629">
      <c r="A629" t="str">
        <v>AutoTable</v>
      </c>
      <c r="D629" t="str">
        <v>73030BC</v>
      </c>
      <c r="E629" t="str">
        <v>PCS</v>
      </c>
      <c r="F629">
        <v>44561</v>
      </c>
      <c r="G629" t="str">
        <v>PRO</v>
      </c>
      <c r="H629" t="str">
        <v>Groupe tarifs client</v>
      </c>
      <c r="I629" t="b">
        <v>0</v>
      </c>
      <c r="J629">
        <v>2.49</v>
      </c>
    </row>
    <row r="630">
      <c r="A630" t="str">
        <v>AutoTable</v>
      </c>
      <c r="D630" t="str">
        <v>73030J</v>
      </c>
      <c r="E630" t="str">
        <v>PCS</v>
      </c>
      <c r="F630">
        <v>44561</v>
      </c>
      <c r="G630" t="str">
        <v>PRO</v>
      </c>
      <c r="H630" t="str">
        <v>Groupe tarifs client</v>
      </c>
      <c r="I630" t="b">
        <v>0</v>
      </c>
      <c r="J630">
        <v>2.49</v>
      </c>
    </row>
    <row r="631">
      <c r="A631" t="str">
        <v>AutoTable</v>
      </c>
      <c r="D631" t="str">
        <v>73030KA</v>
      </c>
      <c r="E631" t="str">
        <v>PCS</v>
      </c>
      <c r="F631">
        <v>44561</v>
      </c>
      <c r="G631" t="str">
        <v>PRO</v>
      </c>
      <c r="H631" t="str">
        <v>Groupe tarifs client</v>
      </c>
      <c r="I631" t="b">
        <v>0</v>
      </c>
      <c r="J631">
        <v>2.49</v>
      </c>
    </row>
    <row r="632">
      <c r="A632" t="str">
        <v>AutoTable</v>
      </c>
      <c r="D632" t="str">
        <v>73030O</v>
      </c>
      <c r="E632" t="str">
        <v>PCS</v>
      </c>
      <c r="F632">
        <v>44561</v>
      </c>
      <c r="G632" t="str">
        <v>PRO</v>
      </c>
      <c r="H632" t="str">
        <v>Groupe tarifs client</v>
      </c>
      <c r="I632" t="b">
        <v>0</v>
      </c>
      <c r="J632">
        <v>2.49</v>
      </c>
    </row>
    <row r="633">
      <c r="A633" t="str">
        <v>AutoTable</v>
      </c>
      <c r="D633" t="str">
        <v>73030R</v>
      </c>
      <c r="E633" t="str">
        <v>PCS</v>
      </c>
      <c r="F633">
        <v>44561</v>
      </c>
      <c r="G633" t="str">
        <v>PRO</v>
      </c>
      <c r="H633" t="str">
        <v>Groupe tarifs client</v>
      </c>
      <c r="I633" t="b">
        <v>0</v>
      </c>
      <c r="J633">
        <v>2.49</v>
      </c>
    </row>
    <row r="634">
      <c r="A634" t="str">
        <v>AutoTable</v>
      </c>
      <c r="D634" t="str">
        <v>73030V</v>
      </c>
      <c r="E634" t="str">
        <v>PCS</v>
      </c>
      <c r="F634">
        <v>44561</v>
      </c>
      <c r="G634" t="str">
        <v>PRO</v>
      </c>
      <c r="H634" t="str">
        <v>Groupe tarifs client</v>
      </c>
      <c r="I634" t="b">
        <v>0</v>
      </c>
      <c r="J634">
        <v>2.49</v>
      </c>
    </row>
    <row r="635">
      <c r="A635" t="str">
        <v>AutoTable</v>
      </c>
      <c r="D635" t="str">
        <v>73030VI</v>
      </c>
      <c r="E635" t="str">
        <v>PCS</v>
      </c>
      <c r="F635">
        <v>44561</v>
      </c>
      <c r="G635" t="str">
        <v>PRO</v>
      </c>
      <c r="H635" t="str">
        <v>Groupe tarifs client</v>
      </c>
      <c r="I635" t="b">
        <v>0</v>
      </c>
      <c r="J635">
        <v>2.49</v>
      </c>
    </row>
    <row r="636">
      <c r="A636" t="str">
        <v>AutoTable</v>
      </c>
      <c r="D636" t="str">
        <v>73033BC</v>
      </c>
      <c r="E636" t="str">
        <v>PCS</v>
      </c>
      <c r="F636">
        <v>44561</v>
      </c>
      <c r="G636" t="str">
        <v>PRO</v>
      </c>
      <c r="H636" t="str">
        <v>Groupe tarifs client</v>
      </c>
      <c r="I636" t="b">
        <v>0</v>
      </c>
      <c r="J636">
        <v>2.71</v>
      </c>
    </row>
    <row r="637">
      <c r="A637" t="str">
        <v>AutoTable</v>
      </c>
      <c r="D637" t="str">
        <v>73033KA</v>
      </c>
      <c r="E637" t="str">
        <v>PCS</v>
      </c>
      <c r="F637">
        <v>44561</v>
      </c>
      <c r="G637" t="str">
        <v>PRO</v>
      </c>
      <c r="H637" t="str">
        <v>Groupe tarifs client</v>
      </c>
      <c r="I637" t="b">
        <v>0</v>
      </c>
      <c r="J637">
        <v>2.71</v>
      </c>
    </row>
    <row r="638">
      <c r="A638" t="str">
        <v>AutoTable</v>
      </c>
      <c r="D638" t="str">
        <v>73033R</v>
      </c>
      <c r="E638" t="str">
        <v>PCS</v>
      </c>
      <c r="F638">
        <v>44561</v>
      </c>
      <c r="G638" t="str">
        <v>PRO</v>
      </c>
      <c r="H638" t="str">
        <v>Groupe tarifs client</v>
      </c>
      <c r="I638" t="b">
        <v>0</v>
      </c>
      <c r="J638">
        <v>2.71</v>
      </c>
    </row>
    <row r="639">
      <c r="A639" t="str">
        <v>AutoTable</v>
      </c>
      <c r="D639" t="str">
        <v>73033RO</v>
      </c>
      <c r="E639" t="str">
        <v>PCS</v>
      </c>
      <c r="F639">
        <v>44561</v>
      </c>
      <c r="G639" t="str">
        <v>PRO</v>
      </c>
      <c r="H639" t="str">
        <v>Groupe tarifs client</v>
      </c>
      <c r="I639" t="b">
        <v>0</v>
      </c>
      <c r="J639">
        <v>2.71</v>
      </c>
    </row>
    <row r="640">
      <c r="A640" t="str">
        <v>AutoTable</v>
      </c>
      <c r="D640" t="str">
        <v>73112B</v>
      </c>
      <c r="E640" t="str">
        <v>PCS</v>
      </c>
      <c r="F640">
        <v>44561</v>
      </c>
      <c r="G640" t="str">
        <v>PRO</v>
      </c>
      <c r="H640" t="str">
        <v>Groupe tarifs client</v>
      </c>
      <c r="I640" t="b">
        <v>0</v>
      </c>
      <c r="J640">
        <v>38.62</v>
      </c>
    </row>
    <row r="641">
      <c r="A641" t="str">
        <v>AutoTable</v>
      </c>
      <c r="D641" t="str">
        <v>73112BC</v>
      </c>
      <c r="E641" t="str">
        <v>PCS</v>
      </c>
      <c r="F641">
        <v>44561</v>
      </c>
      <c r="G641" t="str">
        <v>PRO</v>
      </c>
      <c r="H641" t="str">
        <v>Groupe tarifs client</v>
      </c>
      <c r="I641" t="b">
        <v>0</v>
      </c>
      <c r="J641">
        <v>38.62</v>
      </c>
    </row>
    <row r="642">
      <c r="A642" t="str">
        <v>AutoTable</v>
      </c>
      <c r="D642" t="str">
        <v>73112R</v>
      </c>
      <c r="E642" t="str">
        <v>PCS</v>
      </c>
      <c r="F642">
        <v>44561</v>
      </c>
      <c r="G642" t="str">
        <v>PRO</v>
      </c>
      <c r="H642" t="str">
        <v>Groupe tarifs client</v>
      </c>
      <c r="I642" t="b">
        <v>0</v>
      </c>
      <c r="J642">
        <v>38.62</v>
      </c>
    </row>
    <row r="643">
      <c r="A643" t="str">
        <v>AutoTable</v>
      </c>
      <c r="D643" t="str">
        <v>73310BC</v>
      </c>
      <c r="E643" t="str">
        <v>PCS</v>
      </c>
      <c r="F643">
        <v>44561</v>
      </c>
      <c r="G643" t="str">
        <v>PRO</v>
      </c>
      <c r="H643" t="str">
        <v>Groupe tarifs client</v>
      </c>
      <c r="I643" t="b">
        <v>0</v>
      </c>
      <c r="J643">
        <v>29.89</v>
      </c>
    </row>
    <row r="644">
      <c r="A644" t="str">
        <v>AutoTable</v>
      </c>
      <c r="D644" t="str">
        <v>73310J</v>
      </c>
      <c r="E644" t="str">
        <v>PCS</v>
      </c>
      <c r="F644">
        <v>44561</v>
      </c>
      <c r="G644" t="str">
        <v>PRO</v>
      </c>
      <c r="H644" t="str">
        <v>Groupe tarifs client</v>
      </c>
      <c r="I644" t="b">
        <v>0</v>
      </c>
      <c r="J644">
        <v>12.42</v>
      </c>
    </row>
    <row r="645">
      <c r="A645" t="str">
        <v>AutoTable</v>
      </c>
      <c r="D645" t="str">
        <v>73310R</v>
      </c>
      <c r="E645" t="str">
        <v>PCS</v>
      </c>
      <c r="F645">
        <v>44561</v>
      </c>
      <c r="G645" t="str">
        <v>PRO</v>
      </c>
      <c r="H645" t="str">
        <v>Groupe tarifs client</v>
      </c>
      <c r="I645" t="b">
        <v>0</v>
      </c>
      <c r="J645">
        <v>29.89</v>
      </c>
    </row>
    <row r="646">
      <c r="A646" t="str">
        <v>AutoTable</v>
      </c>
      <c r="D646" t="str">
        <v>73410B</v>
      </c>
      <c r="E646" t="str">
        <v>PCS</v>
      </c>
      <c r="F646">
        <v>44561</v>
      </c>
      <c r="G646" t="str">
        <v>PRO</v>
      </c>
      <c r="H646" t="str">
        <v>Groupe tarifs client</v>
      </c>
      <c r="I646" t="b">
        <v>0</v>
      </c>
      <c r="J646">
        <v>17.23</v>
      </c>
    </row>
    <row r="647">
      <c r="A647" t="str">
        <v>AutoTable</v>
      </c>
      <c r="D647" t="str">
        <v>73410BC</v>
      </c>
      <c r="E647" t="str">
        <v>PCS</v>
      </c>
      <c r="F647">
        <v>44561</v>
      </c>
      <c r="G647" t="str">
        <v>PRO</v>
      </c>
      <c r="H647" t="str">
        <v>Groupe tarifs client</v>
      </c>
      <c r="I647" t="b">
        <v>0</v>
      </c>
      <c r="J647">
        <v>17.23</v>
      </c>
    </row>
    <row r="648">
      <c r="A648" t="str">
        <v>AutoTable</v>
      </c>
      <c r="D648" t="str">
        <v>73410CA</v>
      </c>
      <c r="E648" t="str">
        <v>PCS</v>
      </c>
      <c r="F648">
        <v>44561</v>
      </c>
      <c r="G648" t="str">
        <v>PRO</v>
      </c>
      <c r="H648" t="str">
        <v>Groupe tarifs client</v>
      </c>
      <c r="I648" t="b">
        <v>0</v>
      </c>
      <c r="J648">
        <v>20.18</v>
      </c>
    </row>
    <row r="649">
      <c r="A649" t="str">
        <v>AutoTable</v>
      </c>
      <c r="D649" t="str">
        <v>73410J</v>
      </c>
      <c r="E649" t="str">
        <v>PCS</v>
      </c>
      <c r="F649">
        <v>44561</v>
      </c>
      <c r="G649" t="str">
        <v>PRO</v>
      </c>
      <c r="H649" t="str">
        <v>Groupe tarifs client</v>
      </c>
      <c r="I649" t="b">
        <v>0</v>
      </c>
      <c r="J649">
        <v>17.23</v>
      </c>
    </row>
    <row r="650">
      <c r="A650" t="str">
        <v>AutoTable</v>
      </c>
      <c r="D650" t="str">
        <v>73410KAT</v>
      </c>
      <c r="E650" t="str">
        <v>PCS</v>
      </c>
      <c r="F650">
        <v>44561</v>
      </c>
      <c r="G650" t="str">
        <v>PRO</v>
      </c>
      <c r="H650" t="str">
        <v>Groupe tarifs client</v>
      </c>
      <c r="I650" t="b">
        <v>0</v>
      </c>
      <c r="J650">
        <v>17.23</v>
      </c>
    </row>
    <row r="651">
      <c r="A651" t="str">
        <v>AutoTable</v>
      </c>
      <c r="D651" t="str">
        <v>73410M</v>
      </c>
      <c r="E651" t="str">
        <v>PCS</v>
      </c>
      <c r="F651">
        <v>44561</v>
      </c>
      <c r="G651" t="str">
        <v>PRO</v>
      </c>
      <c r="H651" t="str">
        <v>Groupe tarifs client</v>
      </c>
      <c r="I651" t="b">
        <v>0</v>
      </c>
      <c r="J651">
        <v>17.23</v>
      </c>
    </row>
    <row r="652">
      <c r="A652" t="str">
        <v>AutoTable</v>
      </c>
      <c r="D652" t="str">
        <v>73410PA</v>
      </c>
      <c r="E652" t="str">
        <v>PCS</v>
      </c>
      <c r="F652">
        <v>44561</v>
      </c>
      <c r="G652" t="str">
        <v>PRO</v>
      </c>
      <c r="H652" t="str">
        <v>Groupe tarifs client</v>
      </c>
      <c r="I652" t="b">
        <v>0</v>
      </c>
      <c r="J652">
        <v>17.23</v>
      </c>
    </row>
    <row r="653">
      <c r="A653" t="str">
        <v>AutoTable</v>
      </c>
      <c r="D653" t="str">
        <v>73410R</v>
      </c>
      <c r="E653" t="str">
        <v>PCS</v>
      </c>
      <c r="F653">
        <v>44561</v>
      </c>
      <c r="G653" t="str">
        <v>PRO</v>
      </c>
      <c r="H653" t="str">
        <v>Groupe tarifs client</v>
      </c>
      <c r="I653" t="b">
        <v>0</v>
      </c>
      <c r="J653">
        <v>17.23</v>
      </c>
    </row>
    <row r="654">
      <c r="A654" t="str">
        <v>AutoTable</v>
      </c>
      <c r="D654" t="str">
        <v>73410SO</v>
      </c>
      <c r="E654" t="str">
        <v>PCS</v>
      </c>
      <c r="F654">
        <v>44561</v>
      </c>
      <c r="G654" t="str">
        <v>PRO</v>
      </c>
      <c r="H654" t="str">
        <v>Groupe tarifs client</v>
      </c>
      <c r="I654" t="b">
        <v>0</v>
      </c>
      <c r="J654">
        <v>17.23</v>
      </c>
    </row>
    <row r="655">
      <c r="A655" t="str">
        <v>AutoTable</v>
      </c>
      <c r="D655" t="str">
        <v>73410SOB</v>
      </c>
      <c r="E655" t="str">
        <v>PCS</v>
      </c>
      <c r="F655">
        <v>44561</v>
      </c>
      <c r="G655" t="str">
        <v>PRO</v>
      </c>
      <c r="H655" t="str">
        <v>Groupe tarifs client</v>
      </c>
      <c r="I655" t="b">
        <v>0</v>
      </c>
      <c r="J655">
        <v>20.18</v>
      </c>
    </row>
    <row r="656">
      <c r="A656" t="str">
        <v>AutoTable</v>
      </c>
      <c r="D656" t="str">
        <v>73410V</v>
      </c>
      <c r="E656" t="str">
        <v>PCS</v>
      </c>
      <c r="F656">
        <v>44561</v>
      </c>
      <c r="G656" t="str">
        <v>PRO</v>
      </c>
      <c r="H656" t="str">
        <v>Groupe tarifs client</v>
      </c>
      <c r="I656" t="b">
        <v>0</v>
      </c>
      <c r="J656">
        <v>17.23</v>
      </c>
    </row>
    <row r="657">
      <c r="A657" t="str">
        <v>AutoTable</v>
      </c>
      <c r="D657" t="str">
        <v>73410VI</v>
      </c>
      <c r="E657" t="str">
        <v>PCS</v>
      </c>
      <c r="F657">
        <v>44561</v>
      </c>
      <c r="G657" t="str">
        <v>PRO</v>
      </c>
      <c r="H657" t="str">
        <v>Groupe tarifs client</v>
      </c>
      <c r="I657" t="b">
        <v>0</v>
      </c>
      <c r="J657">
        <v>17.23</v>
      </c>
    </row>
    <row r="658">
      <c r="A658" t="str">
        <v>AutoTable</v>
      </c>
      <c r="D658" t="str">
        <v>73412B</v>
      </c>
      <c r="E658" t="str">
        <v>PCS</v>
      </c>
      <c r="F658">
        <v>44561</v>
      </c>
      <c r="G658" t="str">
        <v>PRO</v>
      </c>
      <c r="H658" t="str">
        <v>Groupe tarifs client</v>
      </c>
      <c r="I658" t="b">
        <v>0</v>
      </c>
      <c r="J658">
        <v>28.32</v>
      </c>
    </row>
    <row r="659">
      <c r="A659" t="str">
        <v>AutoTable</v>
      </c>
      <c r="D659" t="str">
        <v>73412BC</v>
      </c>
      <c r="E659" t="str">
        <v>PCS</v>
      </c>
      <c r="F659">
        <v>44561</v>
      </c>
      <c r="G659" t="str">
        <v>PRO</v>
      </c>
      <c r="H659" t="str">
        <v>Groupe tarifs client</v>
      </c>
      <c r="I659" t="b">
        <v>0</v>
      </c>
      <c r="J659">
        <v>28.32</v>
      </c>
    </row>
    <row r="660">
      <c r="A660" t="str">
        <v>AutoTable</v>
      </c>
      <c r="D660" t="str">
        <v>73412KAT</v>
      </c>
      <c r="E660" t="str">
        <v>PCS</v>
      </c>
      <c r="F660">
        <v>44561</v>
      </c>
      <c r="G660" t="str">
        <v>PRO</v>
      </c>
      <c r="H660" t="str">
        <v>Groupe tarifs client</v>
      </c>
      <c r="I660" t="b">
        <v>0</v>
      </c>
      <c r="J660">
        <v>28.32</v>
      </c>
    </row>
    <row r="661">
      <c r="A661" t="str">
        <v>AutoTable</v>
      </c>
      <c r="D661" t="str">
        <v>73412O</v>
      </c>
      <c r="E661" t="str">
        <v>PCS</v>
      </c>
      <c r="F661">
        <v>44561</v>
      </c>
      <c r="G661" t="str">
        <v>PRO</v>
      </c>
      <c r="H661" t="str">
        <v>Groupe tarifs client</v>
      </c>
      <c r="I661" t="b">
        <v>0</v>
      </c>
      <c r="J661">
        <v>28.32</v>
      </c>
    </row>
    <row r="662">
      <c r="A662" t="str">
        <v>AutoTable</v>
      </c>
      <c r="D662" t="str">
        <v>73412PA</v>
      </c>
      <c r="E662" t="str">
        <v>PCS</v>
      </c>
      <c r="F662">
        <v>44561</v>
      </c>
      <c r="G662" t="str">
        <v>PRO</v>
      </c>
      <c r="H662" t="str">
        <v>Groupe tarifs client</v>
      </c>
      <c r="I662" t="b">
        <v>0</v>
      </c>
      <c r="J662">
        <v>28.32</v>
      </c>
    </row>
    <row r="663">
      <c r="A663" t="str">
        <v>AutoTable</v>
      </c>
      <c r="D663" t="str">
        <v>73412R</v>
      </c>
      <c r="E663" t="str">
        <v>PCS</v>
      </c>
      <c r="F663">
        <v>44561</v>
      </c>
      <c r="G663" t="str">
        <v>PRO</v>
      </c>
      <c r="H663" t="str">
        <v>Groupe tarifs client</v>
      </c>
      <c r="I663" t="b">
        <v>0</v>
      </c>
      <c r="J663">
        <v>28.32</v>
      </c>
    </row>
    <row r="664">
      <c r="A664" t="str">
        <v>AutoTable</v>
      </c>
      <c r="D664" t="str">
        <v>73412SO</v>
      </c>
      <c r="E664" t="str">
        <v>PCS</v>
      </c>
      <c r="F664">
        <v>44561</v>
      </c>
      <c r="G664" t="str">
        <v>PRO</v>
      </c>
      <c r="H664" t="str">
        <v>Groupe tarifs client</v>
      </c>
      <c r="I664" t="b">
        <v>0</v>
      </c>
      <c r="J664">
        <v>30.7</v>
      </c>
    </row>
    <row r="665">
      <c r="A665" t="str">
        <v>AutoTable</v>
      </c>
      <c r="D665" t="str">
        <v>73412SOB</v>
      </c>
      <c r="E665" t="str">
        <v>PCS</v>
      </c>
      <c r="F665">
        <v>44561</v>
      </c>
      <c r="G665" t="str">
        <v>PRO</v>
      </c>
      <c r="H665" t="str">
        <v>Groupe tarifs client</v>
      </c>
      <c r="I665" t="b">
        <v>0</v>
      </c>
      <c r="J665">
        <v>30.7</v>
      </c>
    </row>
    <row r="666">
      <c r="A666" t="str">
        <v>AutoTable</v>
      </c>
      <c r="D666" t="str">
        <v>73415B</v>
      </c>
      <c r="E666" t="str">
        <v>PCS</v>
      </c>
      <c r="F666">
        <v>44561</v>
      </c>
      <c r="G666" t="str">
        <v>PRO</v>
      </c>
      <c r="H666" t="str">
        <v>Groupe tarifs client</v>
      </c>
      <c r="I666" t="b">
        <v>0</v>
      </c>
      <c r="J666">
        <v>39.43</v>
      </c>
    </row>
    <row r="667">
      <c r="A667" t="str">
        <v>AutoTable</v>
      </c>
      <c r="D667" t="str">
        <v>73415BC</v>
      </c>
      <c r="E667" t="str">
        <v>PCS</v>
      </c>
      <c r="F667">
        <v>44561</v>
      </c>
      <c r="G667" t="str">
        <v>PRO</v>
      </c>
      <c r="H667" t="str">
        <v>Groupe tarifs client</v>
      </c>
      <c r="I667" t="b">
        <v>0</v>
      </c>
      <c r="J667">
        <v>39.43</v>
      </c>
    </row>
    <row r="668">
      <c r="A668" t="str">
        <v>AutoTable</v>
      </c>
      <c r="D668" t="str">
        <v>73415KAT</v>
      </c>
      <c r="E668" t="str">
        <v>PCS</v>
      </c>
      <c r="F668">
        <v>44561</v>
      </c>
      <c r="G668" t="str">
        <v>PRO</v>
      </c>
      <c r="H668" t="str">
        <v>Groupe tarifs client</v>
      </c>
      <c r="I668" t="b">
        <v>0</v>
      </c>
      <c r="J668">
        <v>39.43</v>
      </c>
    </row>
    <row r="669">
      <c r="A669" t="str">
        <v>AutoTable</v>
      </c>
      <c r="D669" t="str">
        <v>73415M</v>
      </c>
      <c r="E669" t="str">
        <v>PCS</v>
      </c>
      <c r="F669">
        <v>44561</v>
      </c>
      <c r="G669" t="str">
        <v>PRO</v>
      </c>
      <c r="H669" t="str">
        <v>Groupe tarifs client</v>
      </c>
      <c r="I669" t="b">
        <v>0</v>
      </c>
      <c r="J669">
        <v>39.43</v>
      </c>
    </row>
    <row r="670">
      <c r="A670" t="str">
        <v>AutoTable</v>
      </c>
      <c r="D670" t="str">
        <v>73415PA</v>
      </c>
      <c r="E670" t="str">
        <v>PCS</v>
      </c>
      <c r="F670">
        <v>44561</v>
      </c>
      <c r="G670" t="str">
        <v>PRO</v>
      </c>
      <c r="H670" t="str">
        <v>Groupe tarifs client</v>
      </c>
      <c r="I670" t="b">
        <v>0</v>
      </c>
      <c r="J670">
        <v>39.43</v>
      </c>
    </row>
    <row r="671">
      <c r="A671" t="str">
        <v>AutoTable</v>
      </c>
      <c r="D671" t="str">
        <v>73415R</v>
      </c>
      <c r="E671" t="str">
        <v>PCS</v>
      </c>
      <c r="F671">
        <v>44561</v>
      </c>
      <c r="G671" t="str">
        <v>PRO</v>
      </c>
      <c r="H671" t="str">
        <v>Groupe tarifs client</v>
      </c>
      <c r="I671" t="b">
        <v>0</v>
      </c>
      <c r="J671">
        <v>47.24</v>
      </c>
    </row>
    <row r="672">
      <c r="A672" t="str">
        <v>AutoTable</v>
      </c>
      <c r="D672" t="str">
        <v>73415SO</v>
      </c>
      <c r="E672" t="str">
        <v>PCS</v>
      </c>
      <c r="F672">
        <v>44561</v>
      </c>
      <c r="G672" t="str">
        <v>PRO</v>
      </c>
      <c r="H672" t="str">
        <v>Groupe tarifs client</v>
      </c>
      <c r="I672" t="b">
        <v>0</v>
      </c>
      <c r="J672">
        <v>47.24</v>
      </c>
    </row>
    <row r="673">
      <c r="A673" t="str">
        <v>AutoTable</v>
      </c>
      <c r="D673" t="str">
        <v>73415SOB</v>
      </c>
      <c r="E673" t="str">
        <v>PCS</v>
      </c>
      <c r="F673">
        <v>44561</v>
      </c>
      <c r="G673" t="str">
        <v>PRO</v>
      </c>
      <c r="H673" t="str">
        <v>Groupe tarifs client</v>
      </c>
      <c r="I673" t="b">
        <v>0</v>
      </c>
      <c r="J673">
        <v>52.85</v>
      </c>
    </row>
    <row r="674">
      <c r="A674" t="str">
        <v>AutoTable</v>
      </c>
      <c r="D674" t="str">
        <v>73415V</v>
      </c>
      <c r="E674" t="str">
        <v>PCS</v>
      </c>
      <c r="F674">
        <v>44561</v>
      </c>
      <c r="G674" t="str">
        <v>PRO</v>
      </c>
      <c r="H674" t="str">
        <v>Groupe tarifs client</v>
      </c>
      <c r="I674" t="b">
        <v>0</v>
      </c>
      <c r="J674">
        <v>47.24</v>
      </c>
    </row>
    <row r="675">
      <c r="A675" t="str">
        <v>AutoTable</v>
      </c>
      <c r="D675" t="str">
        <v>73420B</v>
      </c>
      <c r="E675" t="str">
        <v>PCS</v>
      </c>
      <c r="F675">
        <v>44561</v>
      </c>
      <c r="G675" t="str">
        <v>PRO</v>
      </c>
      <c r="H675" t="str">
        <v>Groupe tarifs client</v>
      </c>
      <c r="I675" t="b">
        <v>0</v>
      </c>
      <c r="J675">
        <v>112.47</v>
      </c>
    </row>
    <row r="676">
      <c r="A676" t="str">
        <v>AutoTable</v>
      </c>
      <c r="D676" t="str">
        <v>73420BC</v>
      </c>
      <c r="E676" t="str">
        <v>PCS</v>
      </c>
      <c r="F676">
        <v>44561</v>
      </c>
      <c r="G676" t="str">
        <v>PRO</v>
      </c>
      <c r="H676" t="str">
        <v>Groupe tarifs client</v>
      </c>
      <c r="I676" t="b">
        <v>0</v>
      </c>
      <c r="J676">
        <v>112.47</v>
      </c>
    </row>
    <row r="677">
      <c r="A677" t="str">
        <v>AutoTable</v>
      </c>
      <c r="D677" t="str">
        <v>73420M</v>
      </c>
      <c r="E677" t="str">
        <v>PCS</v>
      </c>
      <c r="F677">
        <v>44561</v>
      </c>
      <c r="G677" t="str">
        <v>PRO</v>
      </c>
      <c r="H677" t="str">
        <v>Groupe tarifs client</v>
      </c>
      <c r="I677" t="b">
        <v>0</v>
      </c>
      <c r="J677">
        <v>112.47</v>
      </c>
    </row>
    <row r="678">
      <c r="A678" t="str">
        <v>AutoTable</v>
      </c>
      <c r="D678" t="str">
        <v>73420R</v>
      </c>
      <c r="E678" t="str">
        <v>PCS</v>
      </c>
      <c r="F678">
        <v>44561</v>
      </c>
      <c r="G678" t="str">
        <v>PRO</v>
      </c>
      <c r="H678" t="str">
        <v>Groupe tarifs client</v>
      </c>
      <c r="I678" t="b">
        <v>0</v>
      </c>
      <c r="J678">
        <v>112.47</v>
      </c>
    </row>
    <row r="679">
      <c r="A679" t="str">
        <v>AutoTable</v>
      </c>
      <c r="D679" t="str">
        <v>73420SO</v>
      </c>
      <c r="E679" t="str">
        <v>PCS</v>
      </c>
      <c r="F679">
        <v>44561</v>
      </c>
      <c r="G679" t="str">
        <v>PRO</v>
      </c>
      <c r="H679" t="str">
        <v>Groupe tarifs client</v>
      </c>
      <c r="I679" t="b">
        <v>0</v>
      </c>
      <c r="J679">
        <v>112.47</v>
      </c>
    </row>
    <row r="680">
      <c r="A680" t="str">
        <v>AutoTable</v>
      </c>
      <c r="D680" t="str">
        <v>73450M</v>
      </c>
      <c r="E680" t="str">
        <v>PCS</v>
      </c>
      <c r="F680">
        <v>44561</v>
      </c>
      <c r="G680" t="str">
        <v>PRO</v>
      </c>
      <c r="H680" t="str">
        <v>Groupe tarifs client</v>
      </c>
      <c r="I680" t="b">
        <v>0</v>
      </c>
      <c r="J680">
        <v>4.95</v>
      </c>
    </row>
    <row r="681">
      <c r="A681" t="str">
        <v>AutoTable</v>
      </c>
      <c r="D681" t="str">
        <v>73450SO</v>
      </c>
      <c r="E681" t="str">
        <v>PCS</v>
      </c>
      <c r="F681">
        <v>44561</v>
      </c>
      <c r="G681" t="str">
        <v>PRO</v>
      </c>
      <c r="H681" t="str">
        <v>Groupe tarifs client</v>
      </c>
      <c r="I681" t="b">
        <v>0</v>
      </c>
      <c r="J681">
        <v>4.95</v>
      </c>
    </row>
    <row r="682">
      <c r="A682" t="str">
        <v>AutoTable</v>
      </c>
      <c r="D682" t="str">
        <v>73475A</v>
      </c>
      <c r="E682" t="str">
        <v>PCS</v>
      </c>
      <c r="F682">
        <v>44561</v>
      </c>
      <c r="G682" t="str">
        <v>PRO</v>
      </c>
      <c r="H682" t="str">
        <v>Groupe tarifs client</v>
      </c>
      <c r="I682" t="b">
        <v>0</v>
      </c>
      <c r="J682">
        <v>10.1</v>
      </c>
    </row>
    <row r="683">
      <c r="A683" t="str">
        <v>AutoTable</v>
      </c>
      <c r="D683" t="str">
        <v>73475B</v>
      </c>
      <c r="E683" t="str">
        <v>PCS</v>
      </c>
      <c r="F683">
        <v>44561</v>
      </c>
      <c r="G683" t="str">
        <v>PRO</v>
      </c>
      <c r="H683" t="str">
        <v>Groupe tarifs client</v>
      </c>
      <c r="I683" t="b">
        <v>0</v>
      </c>
      <c r="J683">
        <v>10.1</v>
      </c>
    </row>
    <row r="684">
      <c r="A684" t="str">
        <v>AutoTable</v>
      </c>
      <c r="D684" t="str">
        <v>73475BC</v>
      </c>
      <c r="E684" t="str">
        <v>PCS</v>
      </c>
      <c r="F684">
        <v>44561</v>
      </c>
      <c r="G684" t="str">
        <v>PRO</v>
      </c>
      <c r="H684" t="str">
        <v>Groupe tarifs client</v>
      </c>
      <c r="I684" t="b">
        <v>0</v>
      </c>
      <c r="J684">
        <v>10.1</v>
      </c>
    </row>
    <row r="685">
      <c r="A685" t="str">
        <v>AutoTable</v>
      </c>
      <c r="D685" t="str">
        <v>73475CA</v>
      </c>
      <c r="E685" t="str">
        <v>PCS</v>
      </c>
      <c r="F685">
        <v>44561</v>
      </c>
      <c r="G685" t="str">
        <v>PRO</v>
      </c>
      <c r="H685" t="str">
        <v>Groupe tarifs client</v>
      </c>
      <c r="I685" t="b">
        <v>0</v>
      </c>
      <c r="J685">
        <v>11.04</v>
      </c>
    </row>
    <row r="686">
      <c r="A686" t="str">
        <v>AutoTable</v>
      </c>
      <c r="D686" t="str">
        <v>73475M</v>
      </c>
      <c r="E686" t="str">
        <v>PCS</v>
      </c>
      <c r="F686">
        <v>44561</v>
      </c>
      <c r="G686" t="str">
        <v>PRO</v>
      </c>
      <c r="H686" t="str">
        <v>Groupe tarifs client</v>
      </c>
      <c r="I686" t="b">
        <v>0</v>
      </c>
      <c r="J686">
        <v>10.1</v>
      </c>
    </row>
    <row r="687">
      <c r="A687" t="str">
        <v>AutoTable</v>
      </c>
      <c r="D687" t="str">
        <v>73475PA</v>
      </c>
      <c r="E687" t="str">
        <v>PCS</v>
      </c>
      <c r="F687">
        <v>44561</v>
      </c>
      <c r="G687" t="str">
        <v>PRO</v>
      </c>
      <c r="H687" t="str">
        <v>Groupe tarifs client</v>
      </c>
      <c r="I687" t="b">
        <v>0</v>
      </c>
      <c r="J687">
        <v>10.1</v>
      </c>
    </row>
    <row r="688">
      <c r="A688" t="str">
        <v>AutoTable</v>
      </c>
      <c r="D688" t="str">
        <v>73475R</v>
      </c>
      <c r="E688" t="str">
        <v>PCS</v>
      </c>
      <c r="F688">
        <v>44561</v>
      </c>
      <c r="G688" t="str">
        <v>PRO</v>
      </c>
      <c r="H688" t="str">
        <v>Groupe tarifs client</v>
      </c>
      <c r="I688" t="b">
        <v>0</v>
      </c>
      <c r="J688">
        <v>10.1</v>
      </c>
    </row>
    <row r="689">
      <c r="A689" t="str">
        <v>AutoTable</v>
      </c>
      <c r="D689" t="str">
        <v>73475SO</v>
      </c>
      <c r="E689" t="str">
        <v>PCS</v>
      </c>
      <c r="F689">
        <v>44561</v>
      </c>
      <c r="G689" t="str">
        <v>PRO</v>
      </c>
      <c r="H689" t="str">
        <v>Groupe tarifs client</v>
      </c>
      <c r="I689" t="b">
        <v>0</v>
      </c>
      <c r="J689">
        <v>11.04</v>
      </c>
    </row>
    <row r="690">
      <c r="A690" t="str">
        <v>AutoTable</v>
      </c>
      <c r="D690" t="str">
        <v>73475SOB</v>
      </c>
      <c r="E690" t="str">
        <v>PCS</v>
      </c>
      <c r="F690">
        <v>44561</v>
      </c>
      <c r="G690" t="str">
        <v>PRO</v>
      </c>
      <c r="H690" t="str">
        <v>Groupe tarifs client</v>
      </c>
      <c r="I690" t="b">
        <v>0</v>
      </c>
      <c r="J690">
        <v>11.49</v>
      </c>
    </row>
    <row r="691">
      <c r="A691" t="str">
        <v>AutoTable</v>
      </c>
      <c r="D691" t="str">
        <v>73475VI</v>
      </c>
      <c r="E691" t="str">
        <v>PCS</v>
      </c>
      <c r="F691">
        <v>44561</v>
      </c>
      <c r="G691" t="str">
        <v>PRO</v>
      </c>
      <c r="H691" t="str">
        <v>Groupe tarifs client</v>
      </c>
      <c r="I691" t="b">
        <v>0</v>
      </c>
      <c r="J691">
        <v>11.04</v>
      </c>
    </row>
    <row r="692">
      <c r="A692" t="str">
        <v>AutoTable</v>
      </c>
      <c r="D692" t="str">
        <v>73575S</v>
      </c>
      <c r="E692" t="str">
        <v>PCS</v>
      </c>
      <c r="F692">
        <v>44561</v>
      </c>
      <c r="G692" t="str">
        <v>PRO</v>
      </c>
      <c r="H692" t="str">
        <v>Groupe tarifs client</v>
      </c>
      <c r="I692" t="b">
        <v>0</v>
      </c>
      <c r="J692">
        <v>14.03</v>
      </c>
    </row>
    <row r="693">
      <c r="A693" t="str">
        <v>AutoTable</v>
      </c>
      <c r="D693" t="str">
        <v>73575SCB</v>
      </c>
      <c r="E693" t="str">
        <v>PCS</v>
      </c>
      <c r="F693">
        <v>44561</v>
      </c>
      <c r="G693" t="str">
        <v>PRO</v>
      </c>
      <c r="H693" t="str">
        <v>Groupe tarifs client</v>
      </c>
      <c r="I693" t="b">
        <v>0</v>
      </c>
      <c r="J693">
        <v>14.03</v>
      </c>
    </row>
    <row r="694">
      <c r="A694" t="str">
        <v>AutoTable</v>
      </c>
      <c r="D694" t="str">
        <v>73575SD</v>
      </c>
      <c r="E694" t="str">
        <v>PCS</v>
      </c>
      <c r="F694">
        <v>44561</v>
      </c>
      <c r="G694" t="str">
        <v>PRO</v>
      </c>
      <c r="H694" t="str">
        <v>Groupe tarifs client</v>
      </c>
      <c r="I694" t="b">
        <v>0</v>
      </c>
      <c r="J694">
        <v>14.03</v>
      </c>
    </row>
    <row r="695">
      <c r="A695" t="str">
        <v>AutoTable</v>
      </c>
      <c r="D695" t="str">
        <v>73610B</v>
      </c>
      <c r="E695" t="str">
        <v>PCS</v>
      </c>
      <c r="F695">
        <v>44561</v>
      </c>
      <c r="G695" t="str">
        <v>PRO</v>
      </c>
      <c r="H695" t="str">
        <v>Groupe tarifs client</v>
      </c>
      <c r="I695" t="b">
        <v>0</v>
      </c>
      <c r="J695">
        <v>18.53</v>
      </c>
    </row>
    <row r="696">
      <c r="A696" t="str">
        <v>AutoTable</v>
      </c>
      <c r="D696" t="str">
        <v>73610BC</v>
      </c>
      <c r="E696" t="str">
        <v>PCS</v>
      </c>
      <c r="F696">
        <v>44561</v>
      </c>
      <c r="G696" t="str">
        <v>PRO</v>
      </c>
      <c r="H696" t="str">
        <v>Groupe tarifs client</v>
      </c>
      <c r="I696" t="b">
        <v>0</v>
      </c>
      <c r="J696">
        <v>18.53</v>
      </c>
    </row>
    <row r="697">
      <c r="A697" t="str">
        <v>AutoTable</v>
      </c>
      <c r="D697" t="str">
        <v>73610R</v>
      </c>
      <c r="E697" t="str">
        <v>PCS</v>
      </c>
      <c r="F697">
        <v>44561</v>
      </c>
      <c r="G697" t="str">
        <v>PRO</v>
      </c>
      <c r="H697" t="str">
        <v>Groupe tarifs client</v>
      </c>
      <c r="I697" t="b">
        <v>0</v>
      </c>
      <c r="J697">
        <v>18.53</v>
      </c>
    </row>
    <row r="698">
      <c r="A698" t="str">
        <v>AutoTable</v>
      </c>
      <c r="D698" t="str">
        <v>73610SO</v>
      </c>
      <c r="E698" t="str">
        <v>PCS</v>
      </c>
      <c r="F698">
        <v>44561</v>
      </c>
      <c r="G698" t="str">
        <v>PRO</v>
      </c>
      <c r="H698" t="str">
        <v>Groupe tarifs client</v>
      </c>
      <c r="I698" t="b">
        <v>0</v>
      </c>
      <c r="J698">
        <v>18.53</v>
      </c>
    </row>
    <row r="699">
      <c r="A699" t="str">
        <v>AutoTable</v>
      </c>
      <c r="D699" t="str">
        <v>73610V</v>
      </c>
      <c r="E699" t="str">
        <v>PCS</v>
      </c>
      <c r="F699">
        <v>44561</v>
      </c>
      <c r="G699" t="str">
        <v>PRO</v>
      </c>
      <c r="H699" t="str">
        <v>Groupe tarifs client</v>
      </c>
      <c r="I699" t="b">
        <v>0</v>
      </c>
      <c r="J699">
        <v>18.53</v>
      </c>
    </row>
    <row r="700">
      <c r="A700" t="str">
        <v>AutoTable</v>
      </c>
      <c r="D700" t="str">
        <v>73612M</v>
      </c>
      <c r="E700" t="str">
        <v>PCS</v>
      </c>
      <c r="F700">
        <v>44561</v>
      </c>
      <c r="G700" t="str">
        <v>PRO</v>
      </c>
      <c r="H700" t="str">
        <v>Groupe tarifs client</v>
      </c>
      <c r="I700" t="b">
        <v>0</v>
      </c>
      <c r="J700">
        <v>9.9</v>
      </c>
    </row>
    <row r="701">
      <c r="A701" t="str">
        <v>AutoTable</v>
      </c>
      <c r="D701" t="str">
        <v>73612V</v>
      </c>
      <c r="E701" t="str">
        <v>PCS</v>
      </c>
      <c r="F701">
        <v>44561</v>
      </c>
      <c r="G701" t="str">
        <v>PRO</v>
      </c>
      <c r="H701" t="str">
        <v>Groupe tarifs client</v>
      </c>
      <c r="I701" t="b">
        <v>0</v>
      </c>
      <c r="J701">
        <v>7.42</v>
      </c>
    </row>
    <row r="702">
      <c r="A702" t="str">
        <v>AutoTable</v>
      </c>
      <c r="D702" t="str">
        <v>73615KAT</v>
      </c>
      <c r="E702" t="str">
        <v>PCS</v>
      </c>
      <c r="F702">
        <v>44561</v>
      </c>
      <c r="G702" t="str">
        <v>PRO</v>
      </c>
      <c r="H702" t="str">
        <v>Groupe tarifs client</v>
      </c>
      <c r="I702" t="b">
        <v>0</v>
      </c>
      <c r="J702">
        <v>52.85</v>
      </c>
    </row>
    <row r="703">
      <c r="A703" t="str">
        <v>AutoTable</v>
      </c>
      <c r="D703" t="str">
        <v>73620M</v>
      </c>
      <c r="E703" t="str">
        <v>PCS</v>
      </c>
      <c r="F703">
        <v>44561</v>
      </c>
      <c r="G703" t="str">
        <v>PRO</v>
      </c>
      <c r="H703" t="str">
        <v>Groupe tarifs client</v>
      </c>
      <c r="I703" t="b">
        <v>0</v>
      </c>
      <c r="J703">
        <v>118.11</v>
      </c>
    </row>
    <row r="704">
      <c r="A704" t="str">
        <v>AutoTable</v>
      </c>
      <c r="D704" t="str">
        <v>73675B</v>
      </c>
      <c r="E704" t="str">
        <v>PCS</v>
      </c>
      <c r="F704">
        <v>44561</v>
      </c>
      <c r="G704" t="str">
        <v>PRO</v>
      </c>
      <c r="H704" t="str">
        <v>Groupe tarifs client</v>
      </c>
      <c r="I704" t="b">
        <v>0</v>
      </c>
      <c r="J704">
        <v>11.49</v>
      </c>
    </row>
    <row r="705">
      <c r="A705" t="str">
        <v>AutoTable</v>
      </c>
      <c r="D705" t="str">
        <v>73675J</v>
      </c>
      <c r="E705" t="str">
        <v>PCS</v>
      </c>
      <c r="F705">
        <v>44561</v>
      </c>
      <c r="G705" t="str">
        <v>PRO</v>
      </c>
      <c r="H705" t="str">
        <v>Groupe tarifs client</v>
      </c>
      <c r="I705" t="b">
        <v>0</v>
      </c>
      <c r="J705">
        <v>11.49</v>
      </c>
    </row>
    <row r="706">
      <c r="A706" t="str">
        <v>AutoTable</v>
      </c>
      <c r="D706" t="str">
        <v>73675R</v>
      </c>
      <c r="E706" t="str">
        <v>PCS</v>
      </c>
      <c r="F706">
        <v>44561</v>
      </c>
      <c r="G706" t="str">
        <v>PRO</v>
      </c>
      <c r="H706" t="str">
        <v>Groupe tarifs client</v>
      </c>
      <c r="I706" t="b">
        <v>0</v>
      </c>
      <c r="J706">
        <v>11.49</v>
      </c>
    </row>
    <row r="707">
      <c r="A707" t="str">
        <v>AutoTable</v>
      </c>
      <c r="D707" t="str">
        <v>73675SO</v>
      </c>
      <c r="E707" t="str">
        <v>PCS</v>
      </c>
      <c r="F707">
        <v>44561</v>
      </c>
      <c r="G707" t="str">
        <v>PRO</v>
      </c>
      <c r="H707" t="str">
        <v>Groupe tarifs client</v>
      </c>
      <c r="I707" t="b">
        <v>0</v>
      </c>
      <c r="J707">
        <v>11.49</v>
      </c>
    </row>
    <row r="708">
      <c r="A708" t="str">
        <v>AutoTable</v>
      </c>
      <c r="D708" t="str">
        <v>73675V</v>
      </c>
      <c r="E708" t="str">
        <v>PCS</v>
      </c>
      <c r="F708">
        <v>44561</v>
      </c>
      <c r="G708" t="str">
        <v>PRO</v>
      </c>
      <c r="H708" t="str">
        <v>Groupe tarifs client</v>
      </c>
      <c r="I708" t="b">
        <v>0</v>
      </c>
      <c r="J708">
        <v>11.49</v>
      </c>
    </row>
    <row r="709">
      <c r="A709" t="str">
        <v>AutoTable</v>
      </c>
      <c r="D709" t="str">
        <v>73710B</v>
      </c>
      <c r="E709" t="str">
        <v>PCS</v>
      </c>
      <c r="F709">
        <v>44561</v>
      </c>
      <c r="G709" t="str">
        <v>PRO</v>
      </c>
      <c r="H709" t="str">
        <v>Groupe tarifs client</v>
      </c>
      <c r="I709" t="b">
        <v>0</v>
      </c>
      <c r="J709">
        <v>20.8</v>
      </c>
    </row>
    <row r="710">
      <c r="A710" t="str">
        <v>AutoTable</v>
      </c>
      <c r="D710" t="str">
        <v>73710BC</v>
      </c>
      <c r="E710" t="str">
        <v>PCS</v>
      </c>
      <c r="F710">
        <v>44561</v>
      </c>
      <c r="G710" t="str">
        <v>PRO</v>
      </c>
      <c r="H710" t="str">
        <v>Groupe tarifs client</v>
      </c>
      <c r="I710" t="b">
        <v>0</v>
      </c>
      <c r="J710">
        <v>20.8</v>
      </c>
    </row>
    <row r="711">
      <c r="A711" t="str">
        <v>AutoTable</v>
      </c>
      <c r="D711" t="str">
        <v>73710PA</v>
      </c>
      <c r="E711" t="str">
        <v>PCS</v>
      </c>
      <c r="F711">
        <v>44561</v>
      </c>
      <c r="G711" t="str">
        <v>PRO</v>
      </c>
      <c r="H711" t="str">
        <v>Groupe tarifs client</v>
      </c>
      <c r="I711" t="b">
        <v>0</v>
      </c>
      <c r="J711">
        <v>20.8</v>
      </c>
    </row>
    <row r="712">
      <c r="A712" t="str">
        <v>AutoTable</v>
      </c>
      <c r="D712" t="str">
        <v>73710R</v>
      </c>
      <c r="E712" t="str">
        <v>PCS</v>
      </c>
      <c r="F712">
        <v>44561</v>
      </c>
      <c r="G712" t="str">
        <v>PRO</v>
      </c>
      <c r="H712" t="str">
        <v>Groupe tarifs client</v>
      </c>
      <c r="I712" t="b">
        <v>0</v>
      </c>
      <c r="J712">
        <v>20.8</v>
      </c>
    </row>
    <row r="713">
      <c r="A713" t="str">
        <v>AutoTable</v>
      </c>
      <c r="D713" t="str">
        <v>73710SO</v>
      </c>
      <c r="E713" t="str">
        <v>PCS</v>
      </c>
      <c r="F713">
        <v>44561</v>
      </c>
      <c r="G713" t="str">
        <v>PRO</v>
      </c>
      <c r="H713" t="str">
        <v>Groupe tarifs client</v>
      </c>
      <c r="I713" t="b">
        <v>0</v>
      </c>
      <c r="J713">
        <v>20.8</v>
      </c>
    </row>
    <row r="714">
      <c r="A714" t="str">
        <v>AutoTable</v>
      </c>
      <c r="D714" t="str">
        <v>73775B</v>
      </c>
      <c r="E714" t="str">
        <v>PCS</v>
      </c>
      <c r="F714">
        <v>44561</v>
      </c>
      <c r="G714" t="str">
        <v>PRO</v>
      </c>
      <c r="H714" t="str">
        <v>Groupe tarifs client</v>
      </c>
      <c r="I714" t="b">
        <v>0</v>
      </c>
      <c r="J714">
        <v>9.53</v>
      </c>
    </row>
    <row r="715">
      <c r="A715" t="str">
        <v>AutoTable</v>
      </c>
      <c r="D715" t="str">
        <v>73775BC</v>
      </c>
      <c r="E715" t="str">
        <v>PCS</v>
      </c>
      <c r="F715">
        <v>44561</v>
      </c>
      <c r="G715" t="str">
        <v>PRO</v>
      </c>
      <c r="H715" t="str">
        <v>Groupe tarifs client</v>
      </c>
      <c r="I715" t="b">
        <v>0</v>
      </c>
      <c r="J715">
        <v>9.53</v>
      </c>
    </row>
    <row r="716">
      <c r="A716" t="str">
        <v>AutoTable</v>
      </c>
      <c r="D716" t="str">
        <v>73775M</v>
      </c>
      <c r="E716" t="str">
        <v>PCS</v>
      </c>
      <c r="F716">
        <v>44561</v>
      </c>
      <c r="G716" t="str">
        <v>PRO</v>
      </c>
      <c r="H716" t="str">
        <v>Groupe tarifs client</v>
      </c>
      <c r="I716" t="b">
        <v>0</v>
      </c>
      <c r="J716">
        <v>9.53</v>
      </c>
    </row>
    <row r="717">
      <c r="A717" t="str">
        <v>AutoTable</v>
      </c>
      <c r="D717" t="str">
        <v>73775R</v>
      </c>
      <c r="E717" t="str">
        <v>PCS</v>
      </c>
      <c r="F717">
        <v>44561</v>
      </c>
      <c r="G717" t="str">
        <v>PRO</v>
      </c>
      <c r="H717" t="str">
        <v>Groupe tarifs client</v>
      </c>
      <c r="I717" t="b">
        <v>0</v>
      </c>
      <c r="J717">
        <v>9.53</v>
      </c>
    </row>
    <row r="718">
      <c r="A718" t="str">
        <v>AutoTable</v>
      </c>
      <c r="D718" t="str">
        <v>73775SO</v>
      </c>
      <c r="E718" t="str">
        <v>PCS</v>
      </c>
      <c r="F718">
        <v>44561</v>
      </c>
      <c r="G718" t="str">
        <v>PRO</v>
      </c>
      <c r="H718" t="str">
        <v>Groupe tarifs client</v>
      </c>
      <c r="I718" t="b">
        <v>0</v>
      </c>
      <c r="J718">
        <v>9.53</v>
      </c>
    </row>
    <row r="719">
      <c r="A719" t="str">
        <v>AutoTable</v>
      </c>
      <c r="D719" t="str">
        <v>73810AQ/CB-TB</v>
      </c>
      <c r="E719" t="str">
        <v>PCS</v>
      </c>
      <c r="F719">
        <v>44561</v>
      </c>
      <c r="G719" t="str">
        <v>PRO</v>
      </c>
      <c r="H719" t="str">
        <v>Groupe tarifs client</v>
      </c>
      <c r="I719" t="b">
        <v>0</v>
      </c>
      <c r="J719">
        <v>28.69</v>
      </c>
    </row>
    <row r="720">
      <c r="A720" t="str">
        <v>AutoTable</v>
      </c>
      <c r="D720" t="str">
        <v>73810FO-ST</v>
      </c>
      <c r="E720" t="str">
        <v>PCS</v>
      </c>
      <c r="F720">
        <v>44561</v>
      </c>
      <c r="G720" t="str">
        <v>PRO</v>
      </c>
      <c r="H720" t="str">
        <v>Groupe tarifs client</v>
      </c>
      <c r="I720" t="b">
        <v>0</v>
      </c>
      <c r="J720">
        <v>60.1</v>
      </c>
    </row>
    <row r="721">
      <c r="A721" t="str">
        <v>AutoTable</v>
      </c>
      <c r="D721" t="str">
        <v>73810FR-ST</v>
      </c>
      <c r="E721" t="str">
        <v>PCS</v>
      </c>
      <c r="F721">
        <v>44561</v>
      </c>
      <c r="G721" t="str">
        <v>PRO</v>
      </c>
      <c r="H721" t="str">
        <v>Groupe tarifs client</v>
      </c>
      <c r="I721" t="b">
        <v>0</v>
      </c>
      <c r="J721">
        <v>60.1</v>
      </c>
    </row>
    <row r="722">
      <c r="A722" t="str">
        <v>AutoTable</v>
      </c>
      <c r="D722" t="str">
        <v>73812FR-RP</v>
      </c>
      <c r="E722" t="str">
        <v>PCS</v>
      </c>
      <c r="F722">
        <v>44561</v>
      </c>
      <c r="G722" t="str">
        <v>PRO</v>
      </c>
      <c r="H722" t="str">
        <v>Groupe tarifs client</v>
      </c>
      <c r="I722" t="b">
        <v>0</v>
      </c>
      <c r="J722">
        <v>81.43</v>
      </c>
    </row>
    <row r="723">
      <c r="A723" t="str">
        <v>AutoTable</v>
      </c>
      <c r="D723" t="str">
        <v>73815A/R-ST</v>
      </c>
      <c r="E723" t="str">
        <v>PCS</v>
      </c>
      <c r="F723">
        <v>44561</v>
      </c>
      <c r="G723" t="str">
        <v>PRO</v>
      </c>
      <c r="H723" t="str">
        <v>Groupe tarifs client</v>
      </c>
      <c r="I723" t="b">
        <v>0</v>
      </c>
      <c r="J723">
        <v>104.69</v>
      </c>
    </row>
    <row r="724">
      <c r="A724" t="str">
        <v>AutoTable</v>
      </c>
      <c r="D724" t="str">
        <v>73820R/B-JP</v>
      </c>
      <c r="E724" t="str">
        <v>PCS</v>
      </c>
      <c r="F724">
        <v>44561</v>
      </c>
      <c r="G724" t="str">
        <v>PRO</v>
      </c>
      <c r="H724" t="str">
        <v>Groupe tarifs client</v>
      </c>
      <c r="I724" t="b">
        <v>0</v>
      </c>
      <c r="J724">
        <v>207.45</v>
      </c>
    </row>
    <row r="725">
      <c r="A725" t="str">
        <v>AutoTable</v>
      </c>
      <c r="D725" t="str">
        <v>73821FO</v>
      </c>
      <c r="E725" t="str">
        <v>PCS</v>
      </c>
      <c r="F725">
        <v>44561</v>
      </c>
      <c r="G725" t="str">
        <v>PRO</v>
      </c>
      <c r="H725" t="str">
        <v>Groupe tarifs client</v>
      </c>
      <c r="I725" t="b">
        <v>0</v>
      </c>
      <c r="J725">
        <v>112.26</v>
      </c>
    </row>
    <row r="726">
      <c r="A726" t="str">
        <v>AutoTable</v>
      </c>
      <c r="D726" t="str">
        <v>73821FR</v>
      </c>
      <c r="E726" t="str">
        <v>PCS</v>
      </c>
      <c r="F726">
        <v>44561</v>
      </c>
      <c r="G726" t="str">
        <v>PRO</v>
      </c>
      <c r="H726" t="str">
        <v>Groupe tarifs client</v>
      </c>
      <c r="I726" t="b">
        <v>0</v>
      </c>
      <c r="J726">
        <v>112.26</v>
      </c>
    </row>
    <row r="727">
      <c r="A727" t="str">
        <v>AutoTable</v>
      </c>
      <c r="D727" t="str">
        <v>74637BC-CE</v>
      </c>
      <c r="E727" t="str">
        <v>PCS</v>
      </c>
      <c r="F727">
        <v>44561</v>
      </c>
      <c r="G727" t="str">
        <v>PRO</v>
      </c>
      <c r="H727" t="str">
        <v>Groupe tarifs client</v>
      </c>
      <c r="I727" t="b">
        <v>0</v>
      </c>
      <c r="J727">
        <v>2.49</v>
      </c>
    </row>
    <row r="728">
      <c r="A728" t="str">
        <v>AutoTable</v>
      </c>
      <c r="D728" t="str">
        <v>74637R-CE</v>
      </c>
      <c r="E728" t="str">
        <v>PCS</v>
      </c>
      <c r="F728">
        <v>44561</v>
      </c>
      <c r="G728" t="str">
        <v>PRO</v>
      </c>
      <c r="H728" t="str">
        <v>Groupe tarifs client</v>
      </c>
      <c r="I728" t="b">
        <v>0</v>
      </c>
      <c r="J728">
        <v>2.08</v>
      </c>
    </row>
    <row r="729">
      <c r="A729" t="str">
        <v>AutoTable</v>
      </c>
      <c r="D729" t="str">
        <v>74752BCE</v>
      </c>
      <c r="E729" t="str">
        <v>PCS</v>
      </c>
      <c r="F729">
        <v>44561</v>
      </c>
      <c r="G729" t="str">
        <v>PRO</v>
      </c>
      <c r="H729" t="str">
        <v>Groupe tarifs client</v>
      </c>
      <c r="I729" t="b">
        <v>0</v>
      </c>
      <c r="J729">
        <v>5.49</v>
      </c>
    </row>
    <row r="730">
      <c r="A730" t="str">
        <v>AutoTable</v>
      </c>
      <c r="D730" t="str">
        <v>74752VECE</v>
      </c>
      <c r="E730" t="str">
        <v>PCS</v>
      </c>
      <c r="F730">
        <v>44561</v>
      </c>
      <c r="G730" t="str">
        <v>PRO</v>
      </c>
      <c r="H730" t="str">
        <v>Groupe tarifs client</v>
      </c>
      <c r="I730" t="b">
        <v>0</v>
      </c>
      <c r="J730">
        <v>5.49</v>
      </c>
    </row>
    <row r="731">
      <c r="A731" t="str">
        <v>AutoTable</v>
      </c>
      <c r="D731" t="str">
        <v>74752VICE</v>
      </c>
      <c r="E731" t="str">
        <v>PCS</v>
      </c>
      <c r="F731">
        <v>44561</v>
      </c>
      <c r="G731" t="str">
        <v>PRO</v>
      </c>
      <c r="H731" t="str">
        <v>Groupe tarifs client</v>
      </c>
      <c r="I731" t="b">
        <v>0</v>
      </c>
      <c r="J731">
        <v>5.49</v>
      </c>
    </row>
    <row r="732">
      <c r="A732" t="str">
        <v>AutoTable</v>
      </c>
      <c r="D732" t="str">
        <v>74844A</v>
      </c>
      <c r="E732" t="str">
        <v>PCS</v>
      </c>
      <c r="F732">
        <v>44561</v>
      </c>
      <c r="G732" t="str">
        <v>PRO</v>
      </c>
      <c r="H732" t="str">
        <v>Groupe tarifs client</v>
      </c>
      <c r="I732" t="b">
        <v>0</v>
      </c>
      <c r="J732">
        <v>10.29</v>
      </c>
    </row>
    <row r="733">
      <c r="A733" t="str">
        <v>AutoTable</v>
      </c>
      <c r="D733" t="str">
        <v>74844KA</v>
      </c>
      <c r="E733" t="str">
        <v>PCS</v>
      </c>
      <c r="F733">
        <v>44561</v>
      </c>
      <c r="G733" t="str">
        <v>PRO</v>
      </c>
      <c r="H733" t="str">
        <v>Groupe tarifs client</v>
      </c>
      <c r="I733" t="b">
        <v>0</v>
      </c>
      <c r="J733">
        <v>10.29</v>
      </c>
    </row>
    <row r="734">
      <c r="A734" t="str">
        <v>AutoTable</v>
      </c>
      <c r="D734" t="str">
        <v>74845AB</v>
      </c>
      <c r="E734" t="str">
        <v>PCS</v>
      </c>
      <c r="F734">
        <v>44561</v>
      </c>
      <c r="G734" t="str">
        <v>PRO</v>
      </c>
      <c r="H734" t="str">
        <v>Groupe tarifs client</v>
      </c>
      <c r="I734" t="b">
        <v>0</v>
      </c>
      <c r="J734">
        <v>11.07</v>
      </c>
    </row>
    <row r="735">
      <c r="A735" t="str">
        <v>AutoTable</v>
      </c>
      <c r="D735" t="str">
        <v>74845KVI</v>
      </c>
      <c r="E735" t="str">
        <v>PCS</v>
      </c>
      <c r="F735">
        <v>44561</v>
      </c>
      <c r="G735" t="str">
        <v>PRO</v>
      </c>
      <c r="H735" t="str">
        <v>Groupe tarifs client</v>
      </c>
      <c r="I735" t="b">
        <v>0</v>
      </c>
      <c r="J735">
        <v>11.07</v>
      </c>
    </row>
    <row r="736">
      <c r="A736" t="str">
        <v>AutoTable</v>
      </c>
      <c r="D736" t="str">
        <v>74846KA</v>
      </c>
      <c r="E736" t="str">
        <v>PCS</v>
      </c>
      <c r="F736">
        <v>44561</v>
      </c>
      <c r="G736" t="str">
        <v>PRO</v>
      </c>
      <c r="H736" t="str">
        <v>Groupe tarifs client</v>
      </c>
      <c r="I736" t="b">
        <v>0</v>
      </c>
      <c r="J736">
        <v>13.5</v>
      </c>
    </row>
    <row r="737">
      <c r="A737" t="str">
        <v>AutoTable</v>
      </c>
      <c r="D737" t="str">
        <v>74846PA</v>
      </c>
      <c r="E737" t="str">
        <v>PCS</v>
      </c>
      <c r="F737">
        <v>44561</v>
      </c>
      <c r="G737" t="str">
        <v>PRO</v>
      </c>
      <c r="H737" t="str">
        <v>Groupe tarifs client</v>
      </c>
      <c r="I737" t="b">
        <v>0</v>
      </c>
      <c r="J737">
        <v>13.5</v>
      </c>
    </row>
    <row r="738">
      <c r="A738" t="str">
        <v>AutoTable</v>
      </c>
      <c r="D738" t="str">
        <v>75020CBKA</v>
      </c>
      <c r="E738" t="str">
        <v>PCS</v>
      </c>
      <c r="F738">
        <v>44561</v>
      </c>
      <c r="G738" t="str">
        <v>PRO</v>
      </c>
      <c r="H738" t="str">
        <v>Groupe tarifs client</v>
      </c>
      <c r="I738" t="b">
        <v>0</v>
      </c>
      <c r="J738">
        <v>5.84</v>
      </c>
    </row>
    <row r="739">
      <c r="A739" t="str">
        <v>AutoTable</v>
      </c>
      <c r="D739" t="str">
        <v>75020PO</v>
      </c>
      <c r="E739" t="str">
        <v>PCS</v>
      </c>
      <c r="F739">
        <v>44561</v>
      </c>
      <c r="G739" t="str">
        <v>PRO</v>
      </c>
      <c r="H739" t="str">
        <v>Groupe tarifs client</v>
      </c>
      <c r="I739" t="b">
        <v>0</v>
      </c>
      <c r="J739">
        <v>5.37</v>
      </c>
    </row>
    <row r="740">
      <c r="A740" t="str">
        <v>AutoTable</v>
      </c>
      <c r="D740" t="str">
        <v>75020TB</v>
      </c>
      <c r="E740" t="str">
        <v>PCS</v>
      </c>
      <c r="F740">
        <v>44561</v>
      </c>
      <c r="G740" t="str">
        <v>PRO</v>
      </c>
      <c r="H740" t="str">
        <v>Groupe tarifs client</v>
      </c>
      <c r="I740" t="b">
        <v>0</v>
      </c>
      <c r="J740">
        <v>5.37</v>
      </c>
    </row>
    <row r="741">
      <c r="A741" t="str">
        <v>AutoTable</v>
      </c>
      <c r="D741" t="str">
        <v>75020VI</v>
      </c>
      <c r="E741" t="str">
        <v>PCS</v>
      </c>
      <c r="F741">
        <v>44561</v>
      </c>
      <c r="G741" t="str">
        <v>PRO</v>
      </c>
      <c r="H741" t="str">
        <v>Groupe tarifs client</v>
      </c>
      <c r="I741" t="b">
        <v>0</v>
      </c>
      <c r="J741">
        <v>5.37</v>
      </c>
    </row>
    <row r="742">
      <c r="A742" t="str">
        <v>AutoTable</v>
      </c>
      <c r="D742" t="str">
        <v>75030GFA</v>
      </c>
      <c r="E742" t="str">
        <v>PCS</v>
      </c>
      <c r="F742">
        <v>44561</v>
      </c>
      <c r="G742" t="str">
        <v>PRO</v>
      </c>
      <c r="H742" t="str">
        <v>Groupe tarifs client</v>
      </c>
      <c r="I742" t="b">
        <v>0</v>
      </c>
      <c r="J742">
        <v>7.08</v>
      </c>
    </row>
    <row r="743">
      <c r="A743" t="str">
        <v>AutoTable</v>
      </c>
      <c r="D743" t="str">
        <v>75530-07</v>
      </c>
      <c r="E743" t="str">
        <v>PCS</v>
      </c>
      <c r="F743">
        <v>44561</v>
      </c>
      <c r="G743" t="str">
        <v>PRO</v>
      </c>
      <c r="H743" t="str">
        <v>Groupe tarifs client</v>
      </c>
      <c r="I743" t="b">
        <v>0</v>
      </c>
      <c r="J743">
        <v>0.83</v>
      </c>
    </row>
    <row r="744">
      <c r="A744" t="str">
        <v>AutoTable</v>
      </c>
      <c r="D744" t="str">
        <v>75530-16</v>
      </c>
      <c r="E744" t="str">
        <v>PCS</v>
      </c>
      <c r="F744">
        <v>44561</v>
      </c>
      <c r="G744" t="str">
        <v>PRO</v>
      </c>
      <c r="H744" t="str">
        <v>Groupe tarifs client</v>
      </c>
      <c r="I744" t="b">
        <v>0</v>
      </c>
      <c r="J744">
        <v>0.83</v>
      </c>
    </row>
    <row r="745">
      <c r="A745" t="str">
        <v>AutoTable</v>
      </c>
      <c r="D745" t="str">
        <v>75531-02</v>
      </c>
      <c r="E745" t="str">
        <v>PCS</v>
      </c>
      <c r="F745">
        <v>44561</v>
      </c>
      <c r="G745" t="str">
        <v>PRO</v>
      </c>
      <c r="H745" t="str">
        <v>Groupe tarifs client</v>
      </c>
      <c r="I745" t="b">
        <v>0</v>
      </c>
      <c r="J745">
        <v>2.4</v>
      </c>
    </row>
    <row r="746">
      <c r="A746" t="str">
        <v>AutoTable</v>
      </c>
      <c r="D746" t="str">
        <v>75531-05</v>
      </c>
      <c r="E746" t="str">
        <v>PCS</v>
      </c>
      <c r="F746">
        <v>44561</v>
      </c>
      <c r="G746" t="str">
        <v>PRO</v>
      </c>
      <c r="H746" t="str">
        <v>Groupe tarifs client</v>
      </c>
      <c r="I746" t="b">
        <v>0</v>
      </c>
      <c r="J746">
        <v>2.4</v>
      </c>
    </row>
    <row r="747">
      <c r="A747" t="str">
        <v>AutoTable</v>
      </c>
      <c r="D747" t="str">
        <v>75531-06</v>
      </c>
      <c r="E747" t="str">
        <v>PCS</v>
      </c>
      <c r="F747">
        <v>44561</v>
      </c>
      <c r="G747" t="str">
        <v>PRO</v>
      </c>
      <c r="H747" t="str">
        <v>Groupe tarifs client</v>
      </c>
      <c r="I747" t="b">
        <v>0</v>
      </c>
      <c r="J747">
        <v>2.4</v>
      </c>
    </row>
    <row r="748">
      <c r="A748" t="str">
        <v>AutoTable</v>
      </c>
      <c r="D748" t="str">
        <v>75531-09</v>
      </c>
      <c r="E748" t="str">
        <v>PCS</v>
      </c>
      <c r="F748">
        <v>44561</v>
      </c>
      <c r="G748" t="str">
        <v>PRO</v>
      </c>
      <c r="H748" t="str">
        <v>Groupe tarifs client</v>
      </c>
      <c r="I748" t="b">
        <v>0</v>
      </c>
      <c r="J748">
        <v>2.4</v>
      </c>
    </row>
    <row r="749">
      <c r="A749" t="str">
        <v>AutoTable</v>
      </c>
      <c r="D749" t="str">
        <v>75531-10</v>
      </c>
      <c r="E749" t="str">
        <v>PCS</v>
      </c>
      <c r="F749">
        <v>44561</v>
      </c>
      <c r="G749" t="str">
        <v>PRO</v>
      </c>
      <c r="H749" t="str">
        <v>Groupe tarifs client</v>
      </c>
      <c r="I749" t="b">
        <v>0</v>
      </c>
      <c r="J749">
        <v>2.4</v>
      </c>
    </row>
    <row r="750">
      <c r="A750" t="str">
        <v>AutoTable</v>
      </c>
      <c r="D750" t="str">
        <v>75531-17</v>
      </c>
      <c r="E750" t="str">
        <v>PCS</v>
      </c>
      <c r="F750">
        <v>44561</v>
      </c>
      <c r="G750" t="str">
        <v>PRO</v>
      </c>
      <c r="H750" t="str">
        <v>Groupe tarifs client</v>
      </c>
      <c r="I750" t="b">
        <v>0</v>
      </c>
      <c r="J750">
        <v>2.4</v>
      </c>
    </row>
    <row r="751">
      <c r="A751" t="str">
        <v>AutoTable</v>
      </c>
      <c r="D751" t="str">
        <v>75531-19</v>
      </c>
      <c r="E751" t="str">
        <v>PCS</v>
      </c>
      <c r="F751">
        <v>44561</v>
      </c>
      <c r="G751" t="str">
        <v>PRO</v>
      </c>
      <c r="H751" t="str">
        <v>Groupe tarifs client</v>
      </c>
      <c r="I751" t="b">
        <v>0</v>
      </c>
      <c r="J751">
        <v>2.4</v>
      </c>
    </row>
    <row r="752">
      <c r="A752" t="str">
        <v>AutoTable</v>
      </c>
      <c r="D752" t="str">
        <v>75531-20</v>
      </c>
      <c r="E752" t="str">
        <v>PCS</v>
      </c>
      <c r="F752">
        <v>44561</v>
      </c>
      <c r="G752" t="str">
        <v>PRO</v>
      </c>
      <c r="H752" t="str">
        <v>Groupe tarifs client</v>
      </c>
      <c r="I752" t="b">
        <v>0</v>
      </c>
      <c r="J752">
        <v>2.4</v>
      </c>
    </row>
    <row r="753">
      <c r="A753" t="str">
        <v>AutoTable</v>
      </c>
      <c r="D753" t="str">
        <v>75532-05</v>
      </c>
      <c r="E753" t="str">
        <v>PCS</v>
      </c>
      <c r="F753">
        <v>44561</v>
      </c>
      <c r="G753" t="str">
        <v>PRO</v>
      </c>
      <c r="H753" t="str">
        <v>Groupe tarifs client</v>
      </c>
      <c r="I753" t="b">
        <v>0</v>
      </c>
      <c r="J753">
        <v>1.58</v>
      </c>
    </row>
    <row r="754">
      <c r="A754" t="str">
        <v>AutoTable</v>
      </c>
      <c r="D754" t="str">
        <v>75532-06</v>
      </c>
      <c r="E754" t="str">
        <v>PCS</v>
      </c>
      <c r="F754">
        <v>44561</v>
      </c>
      <c r="G754" t="str">
        <v>PRO</v>
      </c>
      <c r="H754" t="str">
        <v>Groupe tarifs client</v>
      </c>
      <c r="I754" t="b">
        <v>0</v>
      </c>
      <c r="J754">
        <v>1.58</v>
      </c>
    </row>
    <row r="755">
      <c r="A755" t="str">
        <v>AutoTable</v>
      </c>
      <c r="D755" t="str">
        <v>75532-09</v>
      </c>
      <c r="E755" t="str">
        <v>PCS</v>
      </c>
      <c r="F755">
        <v>44561</v>
      </c>
      <c r="G755" t="str">
        <v>PRO</v>
      </c>
      <c r="H755" t="str">
        <v>Groupe tarifs client</v>
      </c>
      <c r="I755" t="b">
        <v>0</v>
      </c>
      <c r="J755">
        <v>2.4</v>
      </c>
    </row>
    <row r="756">
      <c r="A756" t="str">
        <v>AutoTable</v>
      </c>
      <c r="D756" t="str">
        <v>75532-18</v>
      </c>
      <c r="E756" t="str">
        <v>PCS</v>
      </c>
      <c r="F756">
        <v>44561</v>
      </c>
      <c r="G756" t="str">
        <v>PRO</v>
      </c>
      <c r="H756" t="str">
        <v>Groupe tarifs client</v>
      </c>
      <c r="I756" t="b">
        <v>0</v>
      </c>
      <c r="J756">
        <v>1.58</v>
      </c>
    </row>
    <row r="757">
      <c r="A757" t="str">
        <v>AutoTable</v>
      </c>
      <c r="D757" t="str">
        <v>75533-01</v>
      </c>
      <c r="E757" t="str">
        <v>PCS</v>
      </c>
      <c r="F757">
        <v>44561</v>
      </c>
      <c r="G757" t="str">
        <v>PRO</v>
      </c>
      <c r="H757" t="str">
        <v>Groupe tarifs client</v>
      </c>
      <c r="I757" t="b">
        <v>0</v>
      </c>
      <c r="J757">
        <v>2.65</v>
      </c>
    </row>
    <row r="758">
      <c r="A758" t="str">
        <v>AutoTable</v>
      </c>
      <c r="D758" t="str">
        <v>75533-02</v>
      </c>
      <c r="E758" t="str">
        <v>PCS</v>
      </c>
      <c r="F758">
        <v>44561</v>
      </c>
      <c r="G758" t="str">
        <v>PRO</v>
      </c>
      <c r="H758" t="str">
        <v>Groupe tarifs client</v>
      </c>
      <c r="I758" t="b">
        <v>0</v>
      </c>
      <c r="J758">
        <v>2.65</v>
      </c>
    </row>
    <row r="759">
      <c r="A759" t="str">
        <v>AutoTable</v>
      </c>
      <c r="D759" t="str">
        <v>75533-05</v>
      </c>
      <c r="E759" t="str">
        <v>PCS</v>
      </c>
      <c r="F759">
        <v>44561</v>
      </c>
      <c r="G759" t="str">
        <v>PRO</v>
      </c>
      <c r="H759" t="str">
        <v>Groupe tarifs client</v>
      </c>
      <c r="I759" t="b">
        <v>0</v>
      </c>
      <c r="J759">
        <v>2.65</v>
      </c>
    </row>
    <row r="760">
      <c r="A760" t="str">
        <v>AutoTable</v>
      </c>
      <c r="D760" t="str">
        <v>75533-06</v>
      </c>
      <c r="E760" t="str">
        <v>PCS</v>
      </c>
      <c r="F760">
        <v>44561</v>
      </c>
      <c r="G760" t="str">
        <v>PRO</v>
      </c>
      <c r="H760" t="str">
        <v>Groupe tarifs client</v>
      </c>
      <c r="I760" t="b">
        <v>0</v>
      </c>
      <c r="J760">
        <v>2.65</v>
      </c>
    </row>
    <row r="761">
      <c r="A761" t="str">
        <v>AutoTable</v>
      </c>
      <c r="D761" t="str">
        <v>75533-09</v>
      </c>
      <c r="E761" t="str">
        <v>PCS</v>
      </c>
      <c r="F761">
        <v>44561</v>
      </c>
      <c r="G761" t="str">
        <v>PRO</v>
      </c>
      <c r="H761" t="str">
        <v>Groupe tarifs client</v>
      </c>
      <c r="I761" t="b">
        <v>0</v>
      </c>
      <c r="J761">
        <v>2.65</v>
      </c>
    </row>
    <row r="762">
      <c r="A762" t="str">
        <v>AutoTable</v>
      </c>
      <c r="D762" t="str">
        <v>75533-10</v>
      </c>
      <c r="E762" t="str">
        <v>PCS</v>
      </c>
      <c r="F762">
        <v>44561</v>
      </c>
      <c r="G762" t="str">
        <v>PRO</v>
      </c>
      <c r="H762" t="str">
        <v>Groupe tarifs client</v>
      </c>
      <c r="I762" t="b">
        <v>0</v>
      </c>
      <c r="J762">
        <v>2.65</v>
      </c>
    </row>
    <row r="763">
      <c r="A763" t="str">
        <v>AutoTable</v>
      </c>
      <c r="D763" t="str">
        <v>75533-19</v>
      </c>
      <c r="E763" t="str">
        <v>PCS</v>
      </c>
      <c r="F763">
        <v>44561</v>
      </c>
      <c r="G763" t="str">
        <v>PRO</v>
      </c>
      <c r="H763" t="str">
        <v>Groupe tarifs client</v>
      </c>
      <c r="I763" t="b">
        <v>0</v>
      </c>
      <c r="J763">
        <v>2.65</v>
      </c>
    </row>
    <row r="764">
      <c r="A764" t="str">
        <v>AutoTable</v>
      </c>
      <c r="D764" t="str">
        <v>75533-20</v>
      </c>
      <c r="E764" t="str">
        <v>PCS</v>
      </c>
      <c r="F764">
        <v>44561</v>
      </c>
      <c r="G764" t="str">
        <v>PRO</v>
      </c>
      <c r="H764" t="str">
        <v>Groupe tarifs client</v>
      </c>
      <c r="I764" t="b">
        <v>0</v>
      </c>
      <c r="J764">
        <v>2.65</v>
      </c>
    </row>
    <row r="765">
      <c r="A765" t="str">
        <v>AutoTable</v>
      </c>
      <c r="D765" t="str">
        <v>75549-42</v>
      </c>
      <c r="E765" t="str">
        <v>PCS</v>
      </c>
      <c r="F765">
        <v>44561</v>
      </c>
      <c r="G765" t="str">
        <v>PRO</v>
      </c>
      <c r="H765" t="str">
        <v>Groupe tarifs client</v>
      </c>
      <c r="I765" t="b">
        <v>0</v>
      </c>
      <c r="J765">
        <v>5.94</v>
      </c>
    </row>
    <row r="766">
      <c r="A766" t="str">
        <v>AutoTable</v>
      </c>
      <c r="D766" t="str">
        <v>75549-43</v>
      </c>
      <c r="E766" t="str">
        <v>PCS</v>
      </c>
      <c r="F766">
        <v>44561</v>
      </c>
      <c r="G766" t="str">
        <v>PRO</v>
      </c>
      <c r="H766" t="str">
        <v>Groupe tarifs client</v>
      </c>
      <c r="I766" t="b">
        <v>0</v>
      </c>
      <c r="J766">
        <v>5.94</v>
      </c>
    </row>
    <row r="767">
      <c r="A767" t="str">
        <v>AutoTable</v>
      </c>
      <c r="D767" t="str">
        <v>75549-60</v>
      </c>
      <c r="E767" t="str">
        <v>PCS</v>
      </c>
      <c r="F767">
        <v>44561</v>
      </c>
      <c r="G767" t="str">
        <v>PRO</v>
      </c>
      <c r="H767" t="str">
        <v>Groupe tarifs client</v>
      </c>
      <c r="I767" t="b">
        <v>0</v>
      </c>
      <c r="J767">
        <v>6.07</v>
      </c>
    </row>
    <row r="768">
      <c r="A768" t="str">
        <v>AutoTable</v>
      </c>
      <c r="D768" t="str">
        <v>75550-19</v>
      </c>
      <c r="E768" t="str">
        <v>PCS</v>
      </c>
      <c r="F768">
        <v>44561</v>
      </c>
      <c r="G768" t="str">
        <v>PRO</v>
      </c>
      <c r="H768" t="str">
        <v>Groupe tarifs client</v>
      </c>
      <c r="I768" t="b">
        <v>0</v>
      </c>
      <c r="J768">
        <v>5.71</v>
      </c>
    </row>
    <row r="769">
      <c r="A769" t="str">
        <v>AutoTable</v>
      </c>
      <c r="D769" t="str">
        <v>75551-01</v>
      </c>
      <c r="E769" t="str">
        <v>PCS</v>
      </c>
      <c r="F769">
        <v>44561</v>
      </c>
      <c r="G769" t="str">
        <v>PRO</v>
      </c>
      <c r="H769" t="str">
        <v>Groupe tarifs client</v>
      </c>
      <c r="I769" t="b">
        <v>0</v>
      </c>
      <c r="J769">
        <v>5.71</v>
      </c>
    </row>
    <row r="770">
      <c r="A770" t="str">
        <v>AutoTable</v>
      </c>
      <c r="D770" t="str">
        <v>75551-09</v>
      </c>
      <c r="E770" t="str">
        <v>PCS</v>
      </c>
      <c r="F770">
        <v>44561</v>
      </c>
      <c r="G770" t="str">
        <v>PRO</v>
      </c>
      <c r="H770" t="str">
        <v>Groupe tarifs client</v>
      </c>
      <c r="I770" t="b">
        <v>0</v>
      </c>
      <c r="J770">
        <v>5.71</v>
      </c>
    </row>
    <row r="771">
      <c r="A771" t="str">
        <v>AutoTable</v>
      </c>
      <c r="D771" t="str">
        <v>75551-13</v>
      </c>
      <c r="E771" t="str">
        <v>PCS</v>
      </c>
      <c r="F771">
        <v>44561</v>
      </c>
      <c r="G771" t="str">
        <v>PRO</v>
      </c>
      <c r="H771" t="str">
        <v>Groupe tarifs client</v>
      </c>
      <c r="I771" t="b">
        <v>0</v>
      </c>
      <c r="J771">
        <v>5.71</v>
      </c>
    </row>
    <row r="772">
      <c r="A772" t="str">
        <v>AutoTable</v>
      </c>
      <c r="D772" t="str">
        <v>75551-18</v>
      </c>
      <c r="E772" t="str">
        <v>PCS</v>
      </c>
      <c r="F772">
        <v>44561</v>
      </c>
      <c r="G772" t="str">
        <v>PRO</v>
      </c>
      <c r="H772" t="str">
        <v>Groupe tarifs client</v>
      </c>
      <c r="I772" t="b">
        <v>0</v>
      </c>
      <c r="J772">
        <v>5.71</v>
      </c>
    </row>
    <row r="773">
      <c r="A773" t="str">
        <v>AutoTable</v>
      </c>
      <c r="D773" t="str">
        <v>75552-01</v>
      </c>
      <c r="E773" t="str">
        <v>PCS</v>
      </c>
      <c r="F773">
        <v>44561</v>
      </c>
      <c r="G773" t="str">
        <v>PRO</v>
      </c>
      <c r="H773" t="str">
        <v>Groupe tarifs client</v>
      </c>
      <c r="I773" t="b">
        <v>0</v>
      </c>
      <c r="J773">
        <v>6.07</v>
      </c>
    </row>
    <row r="774">
      <c r="A774" t="str">
        <v>AutoTable</v>
      </c>
      <c r="D774" t="str">
        <v>75552-10</v>
      </c>
      <c r="E774" t="str">
        <v>PCS</v>
      </c>
      <c r="F774">
        <v>44561</v>
      </c>
      <c r="G774" t="str">
        <v>PRO</v>
      </c>
      <c r="H774" t="str">
        <v>Groupe tarifs client</v>
      </c>
      <c r="I774" t="b">
        <v>0</v>
      </c>
      <c r="J774">
        <v>6.07</v>
      </c>
    </row>
    <row r="775">
      <c r="A775" t="str">
        <v>AutoTable</v>
      </c>
      <c r="D775" t="str">
        <v>75552-19</v>
      </c>
      <c r="E775" t="str">
        <v>PCS</v>
      </c>
      <c r="F775">
        <v>44561</v>
      </c>
      <c r="G775" t="str">
        <v>PRO</v>
      </c>
      <c r="H775" t="str">
        <v>Groupe tarifs client</v>
      </c>
      <c r="I775" t="b">
        <v>0</v>
      </c>
      <c r="J775">
        <v>6.07</v>
      </c>
    </row>
    <row r="776">
      <c r="A776" t="str">
        <v>AutoTable</v>
      </c>
      <c r="D776" t="str">
        <v>75553-02</v>
      </c>
      <c r="E776" t="str">
        <v>PCS</v>
      </c>
      <c r="F776">
        <v>44561</v>
      </c>
      <c r="G776" t="str">
        <v>PRO</v>
      </c>
      <c r="H776" t="str">
        <v>Groupe tarifs client</v>
      </c>
      <c r="I776" t="b">
        <v>0</v>
      </c>
      <c r="J776">
        <v>2.08</v>
      </c>
    </row>
    <row r="777">
      <c r="A777" t="str">
        <v>AutoTable</v>
      </c>
      <c r="D777" t="str">
        <v>75553-09</v>
      </c>
      <c r="E777" t="str">
        <v>PCS</v>
      </c>
      <c r="F777">
        <v>44561</v>
      </c>
      <c r="G777" t="str">
        <v>PRO</v>
      </c>
      <c r="H777" t="str">
        <v>Groupe tarifs client</v>
      </c>
      <c r="I777" t="b">
        <v>0</v>
      </c>
      <c r="J777">
        <v>2.08</v>
      </c>
    </row>
    <row r="778">
      <c r="A778" t="str">
        <v>AutoTable</v>
      </c>
      <c r="D778" t="str">
        <v>75553-18</v>
      </c>
      <c r="E778" t="str">
        <v>PCS</v>
      </c>
      <c r="F778">
        <v>44561</v>
      </c>
      <c r="G778" t="str">
        <v>PRO</v>
      </c>
      <c r="H778" t="str">
        <v>Groupe tarifs client</v>
      </c>
      <c r="I778" t="b">
        <v>0</v>
      </c>
      <c r="J778">
        <v>6.07</v>
      </c>
    </row>
    <row r="779">
      <c r="A779" t="str">
        <v>AutoTable</v>
      </c>
      <c r="D779" t="str">
        <v>76010-53CE</v>
      </c>
      <c r="E779" t="str">
        <v>PCS</v>
      </c>
      <c r="F779">
        <v>44561</v>
      </c>
      <c r="G779" t="str">
        <v>PRO</v>
      </c>
      <c r="H779" t="str">
        <v>Groupe tarifs client</v>
      </c>
      <c r="I779" t="b">
        <v>0</v>
      </c>
      <c r="J779">
        <v>13.17</v>
      </c>
    </row>
    <row r="780">
      <c r="A780" t="str">
        <v>AutoTable</v>
      </c>
      <c r="D780" t="str">
        <v>76010-63CE</v>
      </c>
      <c r="E780" t="str">
        <v>PCS</v>
      </c>
      <c r="F780">
        <v>44561</v>
      </c>
      <c r="G780" t="str">
        <v>PRO</v>
      </c>
      <c r="H780" t="str">
        <v>Groupe tarifs client</v>
      </c>
      <c r="I780" t="b">
        <v>0</v>
      </c>
      <c r="J780">
        <v>13.17</v>
      </c>
    </row>
    <row r="781">
      <c r="A781" t="str">
        <v>AutoTable</v>
      </c>
      <c r="D781" t="str">
        <v>76010-64CE</v>
      </c>
      <c r="E781" t="str">
        <v>PCS</v>
      </c>
      <c r="F781">
        <v>44561</v>
      </c>
      <c r="G781" t="str">
        <v>PRO</v>
      </c>
      <c r="H781" t="str">
        <v>Groupe tarifs client</v>
      </c>
      <c r="I781" t="b">
        <v>0</v>
      </c>
      <c r="J781">
        <v>13.17</v>
      </c>
    </row>
    <row r="782">
      <c r="A782" t="str">
        <v>AutoTable</v>
      </c>
      <c r="D782" t="str">
        <v>76010-65CE</v>
      </c>
      <c r="E782" t="str">
        <v>PCS</v>
      </c>
      <c r="F782">
        <v>44561</v>
      </c>
      <c r="G782" t="str">
        <v>PRO</v>
      </c>
      <c r="H782" t="str">
        <v>Groupe tarifs client</v>
      </c>
      <c r="I782" t="b">
        <v>0</v>
      </c>
      <c r="J782">
        <v>13.17</v>
      </c>
    </row>
    <row r="783">
      <c r="A783" t="str">
        <v>AutoTable</v>
      </c>
      <c r="D783" t="str">
        <v>76010-66CE</v>
      </c>
      <c r="E783" t="str">
        <v>PCS</v>
      </c>
      <c r="F783">
        <v>44561</v>
      </c>
      <c r="G783" t="str">
        <v>PRO</v>
      </c>
      <c r="H783" t="str">
        <v>Groupe tarifs client</v>
      </c>
      <c r="I783" t="b">
        <v>0</v>
      </c>
      <c r="J783">
        <v>13.17</v>
      </c>
    </row>
    <row r="784">
      <c r="A784" t="str">
        <v>AutoTable</v>
      </c>
      <c r="D784" t="str">
        <v>76010-67CE</v>
      </c>
      <c r="E784" t="str">
        <v>PCS</v>
      </c>
      <c r="F784">
        <v>44561</v>
      </c>
      <c r="G784" t="str">
        <v>PRO</v>
      </c>
      <c r="H784" t="str">
        <v>Groupe tarifs client</v>
      </c>
      <c r="I784" t="b">
        <v>0</v>
      </c>
      <c r="J784">
        <v>13.17</v>
      </c>
    </row>
    <row r="785">
      <c r="A785" t="str">
        <v>AutoTable</v>
      </c>
      <c r="D785" t="str">
        <v>76012-63CE</v>
      </c>
      <c r="E785" t="str">
        <v>PCS</v>
      </c>
      <c r="F785">
        <v>44561</v>
      </c>
      <c r="G785" t="str">
        <v>PRO</v>
      </c>
      <c r="H785" t="str">
        <v>Groupe tarifs client</v>
      </c>
      <c r="I785" t="b">
        <v>0</v>
      </c>
      <c r="J785">
        <v>21.49</v>
      </c>
    </row>
    <row r="786">
      <c r="A786" t="str">
        <v>AutoTable</v>
      </c>
      <c r="D786" t="str">
        <v>76012-65CE</v>
      </c>
      <c r="E786" t="str">
        <v>PCS</v>
      </c>
      <c r="F786">
        <v>44561</v>
      </c>
      <c r="G786" t="str">
        <v>PRO</v>
      </c>
      <c r="H786" t="str">
        <v>Groupe tarifs client</v>
      </c>
      <c r="I786" t="b">
        <v>0</v>
      </c>
      <c r="J786">
        <v>21.49</v>
      </c>
    </row>
    <row r="787">
      <c r="A787" t="str">
        <v>AutoTable</v>
      </c>
      <c r="D787" t="str">
        <v>76012-66CE</v>
      </c>
      <c r="E787" t="str">
        <v>PCS</v>
      </c>
      <c r="F787">
        <v>44561</v>
      </c>
      <c r="G787" t="str">
        <v>PRO</v>
      </c>
      <c r="H787" t="str">
        <v>Groupe tarifs client</v>
      </c>
      <c r="I787" t="b">
        <v>0</v>
      </c>
      <c r="J787">
        <v>21.49</v>
      </c>
    </row>
    <row r="788">
      <c r="A788" t="str">
        <v>AutoTable</v>
      </c>
      <c r="D788" t="str">
        <v>76012-67CE</v>
      </c>
      <c r="E788" t="str">
        <v>PCS</v>
      </c>
      <c r="F788">
        <v>44561</v>
      </c>
      <c r="G788" t="str">
        <v>PRO</v>
      </c>
      <c r="H788" t="str">
        <v>Groupe tarifs client</v>
      </c>
      <c r="I788" t="b">
        <v>0</v>
      </c>
      <c r="J788">
        <v>21.49</v>
      </c>
    </row>
    <row r="789">
      <c r="A789" t="str">
        <v>AutoTable</v>
      </c>
      <c r="D789" t="str">
        <v>76012-81CE</v>
      </c>
      <c r="E789" t="str">
        <v>PCS</v>
      </c>
      <c r="F789">
        <v>44561</v>
      </c>
      <c r="G789" t="str">
        <v>PRO</v>
      </c>
      <c r="H789" t="str">
        <v>Groupe tarifs client</v>
      </c>
      <c r="I789" t="b">
        <v>0</v>
      </c>
      <c r="J789">
        <v>20.75</v>
      </c>
    </row>
    <row r="790">
      <c r="A790" t="str">
        <v>AutoTable</v>
      </c>
      <c r="D790" t="str">
        <v>76015-81CE</v>
      </c>
      <c r="E790" t="str">
        <v>PCS</v>
      </c>
      <c r="F790">
        <v>44561</v>
      </c>
      <c r="G790" t="str">
        <v>PRO</v>
      </c>
      <c r="H790" t="str">
        <v>Groupe tarifs client</v>
      </c>
      <c r="I790" t="b">
        <v>0</v>
      </c>
      <c r="J790">
        <v>34.37</v>
      </c>
    </row>
    <row r="791">
      <c r="A791" t="str">
        <v>AutoTable</v>
      </c>
      <c r="D791" t="str">
        <v>76015-89CCE</v>
      </c>
      <c r="E791" t="str">
        <v>PCS</v>
      </c>
      <c r="F791">
        <v>44561</v>
      </c>
      <c r="G791" t="str">
        <v>PRO</v>
      </c>
      <c r="H791" t="str">
        <v>Groupe tarifs client</v>
      </c>
      <c r="I791" t="b">
        <v>0</v>
      </c>
      <c r="J791">
        <v>10.75</v>
      </c>
    </row>
    <row r="792">
      <c r="A792" t="str">
        <v>AutoTable</v>
      </c>
      <c r="D792" t="str">
        <v>76015-89CE</v>
      </c>
      <c r="E792" t="str">
        <v>PCS</v>
      </c>
      <c r="F792">
        <v>44561</v>
      </c>
      <c r="G792" t="str">
        <v>PRO</v>
      </c>
      <c r="H792" t="str">
        <v>Groupe tarifs client</v>
      </c>
      <c r="I792" t="b">
        <v>0</v>
      </c>
      <c r="J792">
        <v>34.37</v>
      </c>
    </row>
    <row r="793">
      <c r="A793" t="str">
        <v>AutoTable</v>
      </c>
      <c r="D793" t="str">
        <v>76075-63CE</v>
      </c>
      <c r="E793" t="str">
        <v>PCS</v>
      </c>
      <c r="F793">
        <v>44561</v>
      </c>
      <c r="G793" t="str">
        <v>PRO</v>
      </c>
      <c r="H793" t="str">
        <v>Groupe tarifs client</v>
      </c>
      <c r="I793" t="b">
        <v>0</v>
      </c>
      <c r="J793">
        <v>7.49</v>
      </c>
    </row>
    <row r="794">
      <c r="A794" t="str">
        <v>AutoTable</v>
      </c>
      <c r="D794" t="str">
        <v>76075-64CE</v>
      </c>
      <c r="E794" t="str">
        <v>PCS</v>
      </c>
      <c r="F794">
        <v>44561</v>
      </c>
      <c r="G794" t="str">
        <v>PRO</v>
      </c>
      <c r="H794" t="str">
        <v>Groupe tarifs client</v>
      </c>
      <c r="I794" t="b">
        <v>0</v>
      </c>
      <c r="J794">
        <v>7.49</v>
      </c>
    </row>
    <row r="795">
      <c r="A795" t="str">
        <v>AutoTable</v>
      </c>
      <c r="D795" t="str">
        <v>76075-65CE</v>
      </c>
      <c r="E795" t="str">
        <v>PCS</v>
      </c>
      <c r="F795">
        <v>44561</v>
      </c>
      <c r="G795" t="str">
        <v>PRO</v>
      </c>
      <c r="H795" t="str">
        <v>Groupe tarifs client</v>
      </c>
      <c r="I795" t="b">
        <v>0</v>
      </c>
      <c r="J795">
        <v>7.49</v>
      </c>
    </row>
    <row r="796">
      <c r="A796" t="str">
        <v>AutoTable</v>
      </c>
      <c r="D796" t="str">
        <v>76075-66CE</v>
      </c>
      <c r="E796" t="str">
        <v>PCS</v>
      </c>
      <c r="F796">
        <v>44561</v>
      </c>
      <c r="G796" t="str">
        <v>PRO</v>
      </c>
      <c r="H796" t="str">
        <v>Groupe tarifs client</v>
      </c>
      <c r="I796" t="b">
        <v>0</v>
      </c>
      <c r="J796">
        <v>7.49</v>
      </c>
    </row>
    <row r="797">
      <c r="A797" t="str">
        <v>AutoTable</v>
      </c>
      <c r="D797" t="str">
        <v>76075-67CE</v>
      </c>
      <c r="E797" t="str">
        <v>PCS</v>
      </c>
      <c r="F797">
        <v>44561</v>
      </c>
      <c r="G797" t="str">
        <v>PRO</v>
      </c>
      <c r="H797" t="str">
        <v>Groupe tarifs client</v>
      </c>
      <c r="I797" t="b">
        <v>0</v>
      </c>
      <c r="J797">
        <v>7.49</v>
      </c>
    </row>
    <row r="798">
      <c r="A798" t="str">
        <v>AutoTable</v>
      </c>
      <c r="D798" t="str">
        <v>76110-31CE</v>
      </c>
      <c r="E798" t="str">
        <v>PCS</v>
      </c>
      <c r="F798">
        <v>44561</v>
      </c>
      <c r="G798" t="str">
        <v>PRO</v>
      </c>
      <c r="H798" t="str">
        <v>Groupe tarifs client</v>
      </c>
      <c r="I798" t="b">
        <v>0</v>
      </c>
      <c r="J798">
        <v>11.65</v>
      </c>
    </row>
    <row r="799">
      <c r="A799" t="str">
        <v>AutoTable</v>
      </c>
      <c r="D799" t="str">
        <v>76110-43CE</v>
      </c>
      <c r="E799" t="str">
        <v>PCS</v>
      </c>
      <c r="F799">
        <v>44561</v>
      </c>
      <c r="G799" t="str">
        <v>PRO</v>
      </c>
      <c r="H799" t="str">
        <v>Groupe tarifs client</v>
      </c>
      <c r="I799" t="b">
        <v>0</v>
      </c>
      <c r="J799">
        <v>11.65</v>
      </c>
    </row>
    <row r="800">
      <c r="A800" t="str">
        <v>AutoTable</v>
      </c>
      <c r="D800" t="str">
        <v>76110-75CE</v>
      </c>
      <c r="E800" t="str">
        <v>PCS</v>
      </c>
      <c r="F800">
        <v>44561</v>
      </c>
      <c r="G800" t="str">
        <v>PRO</v>
      </c>
      <c r="H800" t="str">
        <v>Groupe tarifs client</v>
      </c>
      <c r="I800" t="b">
        <v>0</v>
      </c>
      <c r="J800">
        <v>11.65</v>
      </c>
    </row>
    <row r="801">
      <c r="A801" t="str">
        <v>AutoTable</v>
      </c>
      <c r="D801" t="str">
        <v>76110-79CE</v>
      </c>
      <c r="E801" t="str">
        <v>PCS</v>
      </c>
      <c r="F801">
        <v>44561</v>
      </c>
      <c r="G801" t="str">
        <v>PRO</v>
      </c>
      <c r="H801" t="str">
        <v>Groupe tarifs client</v>
      </c>
      <c r="I801" t="b">
        <v>0</v>
      </c>
      <c r="J801">
        <v>11.65</v>
      </c>
    </row>
    <row r="802">
      <c r="A802" t="str">
        <v>AutoTable</v>
      </c>
      <c r="D802" t="str">
        <v>76112-35CE</v>
      </c>
      <c r="E802" t="str">
        <v>PCS</v>
      </c>
      <c r="F802">
        <v>44561</v>
      </c>
      <c r="G802" t="str">
        <v>PRO</v>
      </c>
      <c r="H802" t="str">
        <v>Groupe tarifs client</v>
      </c>
      <c r="I802" t="b">
        <v>0</v>
      </c>
      <c r="J802">
        <v>4.92</v>
      </c>
    </row>
    <row r="803">
      <c r="A803" t="str">
        <v>AutoTable</v>
      </c>
      <c r="D803" t="str">
        <v>76112-71CE</v>
      </c>
      <c r="E803" t="str">
        <v>PCS</v>
      </c>
      <c r="F803">
        <v>44561</v>
      </c>
      <c r="G803" t="str">
        <v>PRO</v>
      </c>
      <c r="H803" t="str">
        <v>Groupe tarifs client</v>
      </c>
      <c r="I803" t="b">
        <v>0</v>
      </c>
      <c r="J803">
        <v>5.9</v>
      </c>
    </row>
    <row r="804">
      <c r="A804" t="str">
        <v>AutoTable</v>
      </c>
      <c r="D804" t="str">
        <v>76112-79CE</v>
      </c>
      <c r="E804" t="str">
        <v>PCS</v>
      </c>
      <c r="F804">
        <v>44561</v>
      </c>
      <c r="G804" t="str">
        <v>PRO</v>
      </c>
      <c r="H804" t="str">
        <v>Groupe tarifs client</v>
      </c>
      <c r="I804" t="b">
        <v>0</v>
      </c>
      <c r="J804">
        <v>21.49</v>
      </c>
    </row>
    <row r="805">
      <c r="A805" t="str">
        <v>AutoTable</v>
      </c>
      <c r="D805" t="str">
        <v>76115-71CE</v>
      </c>
      <c r="E805" t="str">
        <v>PCS</v>
      </c>
      <c r="F805">
        <v>44561</v>
      </c>
      <c r="G805" t="str">
        <v>PRO</v>
      </c>
      <c r="H805" t="str">
        <v>Groupe tarifs client</v>
      </c>
      <c r="I805" t="b">
        <v>0</v>
      </c>
      <c r="J805">
        <v>12.9</v>
      </c>
    </row>
    <row r="806">
      <c r="A806" t="str">
        <v>AutoTable</v>
      </c>
      <c r="D806" t="str">
        <v>76115-74CE</v>
      </c>
      <c r="E806" t="str">
        <v>PCS</v>
      </c>
      <c r="F806">
        <v>44561</v>
      </c>
      <c r="G806" t="str">
        <v>PRO</v>
      </c>
      <c r="H806" t="str">
        <v>Groupe tarifs client</v>
      </c>
      <c r="I806" t="b">
        <v>0</v>
      </c>
      <c r="J806">
        <v>10.75</v>
      </c>
    </row>
    <row r="807">
      <c r="A807" t="str">
        <v>AutoTable</v>
      </c>
      <c r="D807" t="str">
        <v>76210-21CE</v>
      </c>
      <c r="E807" t="str">
        <v>PCS</v>
      </c>
      <c r="F807">
        <v>44561</v>
      </c>
      <c r="G807" t="str">
        <v>PRO</v>
      </c>
      <c r="H807" t="str">
        <v>Groupe tarifs client</v>
      </c>
      <c r="I807" t="b">
        <v>0</v>
      </c>
      <c r="J807">
        <v>13.17</v>
      </c>
    </row>
    <row r="808">
      <c r="A808" t="str">
        <v>AutoTable</v>
      </c>
      <c r="D808" t="str">
        <v>76210-23CE</v>
      </c>
      <c r="E808" t="str">
        <v>PCS</v>
      </c>
      <c r="F808">
        <v>44561</v>
      </c>
      <c r="G808" t="str">
        <v>PRO</v>
      </c>
      <c r="H808" t="str">
        <v>Groupe tarifs client</v>
      </c>
      <c r="I808" t="b">
        <v>0</v>
      </c>
      <c r="J808">
        <v>13.17</v>
      </c>
    </row>
    <row r="809">
      <c r="A809" t="str">
        <v>AutoTable</v>
      </c>
      <c r="D809" t="str">
        <v>76210-25CE</v>
      </c>
      <c r="E809" t="str">
        <v>PCS</v>
      </c>
      <c r="F809">
        <v>44561</v>
      </c>
      <c r="G809" t="str">
        <v>PRO</v>
      </c>
      <c r="H809" t="str">
        <v>Groupe tarifs client</v>
      </c>
      <c r="I809" t="b">
        <v>0</v>
      </c>
      <c r="J809">
        <v>13.17</v>
      </c>
    </row>
    <row r="810">
      <c r="A810" t="str">
        <v>AutoTable</v>
      </c>
      <c r="D810" t="str">
        <v>76210-26CE</v>
      </c>
      <c r="E810" t="str">
        <v>PCS</v>
      </c>
      <c r="F810">
        <v>44561</v>
      </c>
      <c r="G810" t="str">
        <v>PRO</v>
      </c>
      <c r="H810" t="str">
        <v>Groupe tarifs client</v>
      </c>
      <c r="I810" t="b">
        <v>0</v>
      </c>
      <c r="J810">
        <v>13.17</v>
      </c>
    </row>
    <row r="811">
      <c r="A811" t="str">
        <v>AutoTable</v>
      </c>
      <c r="D811" t="str">
        <v>76212-02CE</v>
      </c>
      <c r="E811" t="str">
        <v>PCS</v>
      </c>
      <c r="F811">
        <v>44561</v>
      </c>
      <c r="G811" t="str">
        <v>PRO</v>
      </c>
      <c r="H811" t="str">
        <v>Groupe tarifs client</v>
      </c>
      <c r="I811" t="b">
        <v>0</v>
      </c>
      <c r="J811">
        <v>21.49</v>
      </c>
    </row>
    <row r="812">
      <c r="A812" t="str">
        <v>AutoTable</v>
      </c>
      <c r="D812" t="str">
        <v>76212-21CE</v>
      </c>
      <c r="E812" t="str">
        <v>PCS</v>
      </c>
      <c r="F812">
        <v>44561</v>
      </c>
      <c r="G812" t="str">
        <v>PRO</v>
      </c>
      <c r="H812" t="str">
        <v>Groupe tarifs client</v>
      </c>
      <c r="I812" t="b">
        <v>0</v>
      </c>
      <c r="J812">
        <v>21.49</v>
      </c>
    </row>
    <row r="813">
      <c r="A813" t="str">
        <v>AutoTable</v>
      </c>
      <c r="D813" t="str">
        <v>76212-23CE</v>
      </c>
      <c r="E813" t="str">
        <v>PCS</v>
      </c>
      <c r="F813">
        <v>44561</v>
      </c>
      <c r="G813" t="str">
        <v>PRO</v>
      </c>
      <c r="H813" t="str">
        <v>Groupe tarifs client</v>
      </c>
      <c r="I813" t="b">
        <v>0</v>
      </c>
      <c r="J813">
        <v>21.49</v>
      </c>
    </row>
    <row r="814">
      <c r="A814" t="str">
        <v>AutoTable</v>
      </c>
      <c r="D814" t="str">
        <v>76275-02CE</v>
      </c>
      <c r="E814" t="str">
        <v>PCS</v>
      </c>
      <c r="F814">
        <v>44561</v>
      </c>
      <c r="G814" t="str">
        <v>PRO</v>
      </c>
      <c r="H814" t="str">
        <v>Groupe tarifs client</v>
      </c>
      <c r="I814" t="b">
        <v>0</v>
      </c>
      <c r="J814">
        <v>7.49</v>
      </c>
    </row>
    <row r="815">
      <c r="A815" t="str">
        <v>AutoTable</v>
      </c>
      <c r="D815" t="str">
        <v>76275-21CE</v>
      </c>
      <c r="E815" t="str">
        <v>PCS</v>
      </c>
      <c r="F815">
        <v>44561</v>
      </c>
      <c r="G815" t="str">
        <v>PRO</v>
      </c>
      <c r="H815" t="str">
        <v>Groupe tarifs client</v>
      </c>
      <c r="I815" t="b">
        <v>0</v>
      </c>
      <c r="J815">
        <v>7.49</v>
      </c>
    </row>
    <row r="816">
      <c r="A816" t="str">
        <v>AutoTable</v>
      </c>
      <c r="D816" t="str">
        <v>76275-23CE</v>
      </c>
      <c r="E816" t="str">
        <v>PCS</v>
      </c>
      <c r="F816">
        <v>44561</v>
      </c>
      <c r="G816" t="str">
        <v>PRO</v>
      </c>
      <c r="H816" t="str">
        <v>Groupe tarifs client</v>
      </c>
      <c r="I816" t="b">
        <v>0</v>
      </c>
      <c r="J816">
        <v>7.49</v>
      </c>
    </row>
    <row r="817">
      <c r="A817" t="str">
        <v>AutoTable</v>
      </c>
      <c r="D817" t="str">
        <v>76275-25CE</v>
      </c>
      <c r="E817" t="str">
        <v>PCS</v>
      </c>
      <c r="F817">
        <v>44561</v>
      </c>
      <c r="G817" t="str">
        <v>PRO</v>
      </c>
      <c r="H817" t="str">
        <v>Groupe tarifs client</v>
      </c>
      <c r="I817" t="b">
        <v>0</v>
      </c>
      <c r="J817">
        <v>7.49</v>
      </c>
    </row>
    <row r="818">
      <c r="A818" t="str">
        <v>AutoTable</v>
      </c>
      <c r="D818" t="str">
        <v>76275-26CE</v>
      </c>
      <c r="E818" t="str">
        <v>PCS</v>
      </c>
      <c r="F818">
        <v>44561</v>
      </c>
      <c r="G818" t="str">
        <v>PRO</v>
      </c>
      <c r="H818" t="str">
        <v>Groupe tarifs client</v>
      </c>
      <c r="I818" t="b">
        <v>0</v>
      </c>
      <c r="J818">
        <v>7.49</v>
      </c>
    </row>
    <row r="819">
      <c r="A819" t="str">
        <v>AutoTable</v>
      </c>
      <c r="D819" t="str">
        <v>76310-42CE</v>
      </c>
      <c r="E819" t="str">
        <v>PCS</v>
      </c>
      <c r="F819">
        <v>44561</v>
      </c>
      <c r="G819" t="str">
        <v>PRO</v>
      </c>
      <c r="H819" t="str">
        <v>Groupe tarifs client</v>
      </c>
      <c r="I819" t="b">
        <v>0</v>
      </c>
      <c r="J819">
        <v>11.92</v>
      </c>
    </row>
    <row r="820">
      <c r="A820" t="str">
        <v>AutoTable</v>
      </c>
      <c r="D820" t="str">
        <v>76310-56CE</v>
      </c>
      <c r="E820" t="str">
        <v>PCS</v>
      </c>
      <c r="F820">
        <v>44561</v>
      </c>
      <c r="G820" t="str">
        <v>PRO</v>
      </c>
      <c r="H820" t="str">
        <v>Groupe tarifs client</v>
      </c>
      <c r="I820" t="b">
        <v>0</v>
      </c>
      <c r="J820">
        <v>11.92</v>
      </c>
    </row>
    <row r="821">
      <c r="A821" t="str">
        <v>AutoTable</v>
      </c>
      <c r="D821" t="str">
        <v>76310-59CE</v>
      </c>
      <c r="E821" t="str">
        <v>PCS</v>
      </c>
      <c r="F821">
        <v>44561</v>
      </c>
      <c r="G821" t="str">
        <v>PRO</v>
      </c>
      <c r="H821" t="str">
        <v>Groupe tarifs client</v>
      </c>
      <c r="I821" t="b">
        <v>0</v>
      </c>
      <c r="J821">
        <v>3.25</v>
      </c>
    </row>
    <row r="822">
      <c r="A822" t="str">
        <v>AutoTable</v>
      </c>
      <c r="D822" t="str">
        <v>76410-17CE</v>
      </c>
      <c r="E822" t="str">
        <v>PCS</v>
      </c>
      <c r="F822">
        <v>44561</v>
      </c>
      <c r="G822" t="str">
        <v>PRO</v>
      </c>
      <c r="H822" t="str">
        <v>Groupe tarifs client</v>
      </c>
      <c r="I822" t="b">
        <v>0</v>
      </c>
      <c r="J822">
        <v>11.65</v>
      </c>
    </row>
    <row r="823">
      <c r="A823" t="str">
        <v>AutoTable</v>
      </c>
      <c r="D823" t="str">
        <v>76410-19CE</v>
      </c>
      <c r="E823" t="str">
        <v>PCS</v>
      </c>
      <c r="F823">
        <v>44561</v>
      </c>
      <c r="G823" t="str">
        <v>PRO</v>
      </c>
      <c r="H823" t="str">
        <v>Groupe tarifs client</v>
      </c>
      <c r="I823" t="b">
        <v>0</v>
      </c>
      <c r="J823">
        <v>11.65</v>
      </c>
    </row>
    <row r="824">
      <c r="A824" t="str">
        <v>AutoTable</v>
      </c>
      <c r="D824" t="str">
        <v>76410-20CE</v>
      </c>
      <c r="E824" t="str">
        <v>PCS</v>
      </c>
      <c r="F824">
        <v>44561</v>
      </c>
      <c r="G824" t="str">
        <v>PRO</v>
      </c>
      <c r="H824" t="str">
        <v>Groupe tarifs client</v>
      </c>
      <c r="I824" t="b">
        <v>0</v>
      </c>
      <c r="J824">
        <v>11.65</v>
      </c>
    </row>
    <row r="825">
      <c r="A825" t="str">
        <v>AutoTable</v>
      </c>
      <c r="D825" t="str">
        <v>76415-13CE</v>
      </c>
      <c r="E825" t="str">
        <v>PCS</v>
      </c>
      <c r="F825">
        <v>44561</v>
      </c>
      <c r="G825" t="str">
        <v>PRO</v>
      </c>
      <c r="H825" t="str">
        <v>Groupe tarifs client</v>
      </c>
      <c r="I825" t="b">
        <v>0</v>
      </c>
      <c r="J825">
        <v>34.37</v>
      </c>
    </row>
    <row r="826">
      <c r="A826" t="str">
        <v>AutoTable</v>
      </c>
      <c r="D826" t="str">
        <v>76512-02CE</v>
      </c>
      <c r="E826" t="str">
        <v>PCS</v>
      </c>
      <c r="F826">
        <v>44561</v>
      </c>
      <c r="G826" t="str">
        <v>PRO</v>
      </c>
      <c r="H826" t="str">
        <v>Groupe tarifs client</v>
      </c>
      <c r="I826" t="b">
        <v>0</v>
      </c>
      <c r="J826">
        <v>4.92</v>
      </c>
    </row>
    <row r="827">
      <c r="A827" t="str">
        <v>AutoTable</v>
      </c>
      <c r="D827" t="str">
        <v>76512-06CE</v>
      </c>
      <c r="E827" t="str">
        <v>PCS</v>
      </c>
      <c r="F827">
        <v>44561</v>
      </c>
      <c r="G827" t="str">
        <v>PRO</v>
      </c>
      <c r="H827" t="str">
        <v>Groupe tarifs client</v>
      </c>
      <c r="I827" t="b">
        <v>0</v>
      </c>
      <c r="J827">
        <v>4.92</v>
      </c>
    </row>
    <row r="828">
      <c r="A828" t="str">
        <v>AutoTable</v>
      </c>
      <c r="D828" t="str">
        <v>76910-08CE</v>
      </c>
      <c r="E828" t="str">
        <v>PCS</v>
      </c>
      <c r="F828">
        <v>44561</v>
      </c>
      <c r="G828" t="str">
        <v>PRO</v>
      </c>
      <c r="H828" t="str">
        <v>Groupe tarifs client</v>
      </c>
      <c r="I828" t="b">
        <v>0</v>
      </c>
      <c r="J828">
        <v>11.92</v>
      </c>
    </row>
    <row r="829">
      <c r="A829" t="str">
        <v>AutoTable</v>
      </c>
      <c r="D829" t="str">
        <v>76910-09CE</v>
      </c>
      <c r="E829" t="str">
        <v>PCS</v>
      </c>
      <c r="F829">
        <v>44561</v>
      </c>
      <c r="G829" t="str">
        <v>PRO</v>
      </c>
      <c r="H829" t="str">
        <v>Groupe tarifs client</v>
      </c>
      <c r="I829" t="b">
        <v>0</v>
      </c>
      <c r="J829">
        <v>11.92</v>
      </c>
    </row>
    <row r="830">
      <c r="A830" t="str">
        <v>AutoTable</v>
      </c>
      <c r="D830" t="str">
        <v>76910-17CE</v>
      </c>
      <c r="E830" t="str">
        <v>PCS</v>
      </c>
      <c r="F830">
        <v>44561</v>
      </c>
      <c r="G830" t="str">
        <v>PRO</v>
      </c>
      <c r="H830" t="str">
        <v>Groupe tarifs client</v>
      </c>
      <c r="I830" t="b">
        <v>0</v>
      </c>
      <c r="J830">
        <v>11.92</v>
      </c>
    </row>
    <row r="831">
      <c r="A831" t="str">
        <v>AutoTable</v>
      </c>
      <c r="D831" t="str">
        <v>76910-18CE</v>
      </c>
      <c r="E831" t="str">
        <v>PCS</v>
      </c>
      <c r="F831">
        <v>44561</v>
      </c>
      <c r="G831" t="str">
        <v>PRO</v>
      </c>
      <c r="H831" t="str">
        <v>Groupe tarifs client</v>
      </c>
      <c r="I831" t="b">
        <v>0</v>
      </c>
      <c r="J831">
        <v>11.92</v>
      </c>
    </row>
    <row r="832">
      <c r="A832" t="str">
        <v>AutoTable</v>
      </c>
      <c r="D832" t="str">
        <v>76910-20CE</v>
      </c>
      <c r="E832" t="str">
        <v>PCS</v>
      </c>
      <c r="F832">
        <v>44561</v>
      </c>
      <c r="G832" t="str">
        <v>PRO</v>
      </c>
      <c r="H832" t="str">
        <v>Groupe tarifs client</v>
      </c>
      <c r="I832" t="b">
        <v>0</v>
      </c>
      <c r="J832">
        <v>11.92</v>
      </c>
    </row>
    <row r="833">
      <c r="A833" t="str">
        <v>AutoTable</v>
      </c>
      <c r="D833" t="str">
        <v>76913-01CE</v>
      </c>
      <c r="E833" t="str">
        <v>PCS</v>
      </c>
      <c r="F833">
        <v>44561</v>
      </c>
      <c r="G833" t="str">
        <v>PRO</v>
      </c>
      <c r="H833" t="str">
        <v>Groupe tarifs client</v>
      </c>
      <c r="I833" t="b">
        <v>0</v>
      </c>
      <c r="J833">
        <v>20.75</v>
      </c>
    </row>
    <row r="834">
      <c r="A834" t="str">
        <v>AutoTable</v>
      </c>
      <c r="D834" t="str">
        <v>76913-08CE</v>
      </c>
      <c r="E834" t="str">
        <v>PCS</v>
      </c>
      <c r="F834">
        <v>44561</v>
      </c>
      <c r="G834" t="str">
        <v>PRO</v>
      </c>
      <c r="H834" t="str">
        <v>Groupe tarifs client</v>
      </c>
      <c r="I834" t="b">
        <v>0</v>
      </c>
      <c r="J834">
        <v>20.75</v>
      </c>
    </row>
    <row r="835">
      <c r="A835" t="str">
        <v>AutoTable</v>
      </c>
      <c r="D835" t="str">
        <v>76913-18CE</v>
      </c>
      <c r="E835" t="str">
        <v>PCS</v>
      </c>
      <c r="F835">
        <v>44561</v>
      </c>
      <c r="G835" t="str">
        <v>PRO</v>
      </c>
      <c r="H835" t="str">
        <v>Groupe tarifs client</v>
      </c>
      <c r="I835" t="b">
        <v>0</v>
      </c>
      <c r="J835">
        <v>20.75</v>
      </c>
    </row>
    <row r="836">
      <c r="A836" t="str">
        <v>AutoTable</v>
      </c>
      <c r="D836" t="str">
        <v>76913-26CE</v>
      </c>
      <c r="E836" t="str">
        <v>PCS</v>
      </c>
      <c r="F836">
        <v>44561</v>
      </c>
      <c r="G836" t="str">
        <v>PRO</v>
      </c>
      <c r="H836" t="str">
        <v>Groupe tarifs client</v>
      </c>
      <c r="I836" t="b">
        <v>0</v>
      </c>
      <c r="J836">
        <v>20.75</v>
      </c>
    </row>
    <row r="837">
      <c r="A837" t="str">
        <v>AutoTable</v>
      </c>
      <c r="D837" t="str">
        <v>76915-17CE</v>
      </c>
      <c r="E837" t="str">
        <v>PCS</v>
      </c>
      <c r="F837">
        <v>44561</v>
      </c>
      <c r="G837" t="str">
        <v>PRO</v>
      </c>
      <c r="H837" t="str">
        <v>Groupe tarifs client</v>
      </c>
      <c r="I837" t="b">
        <v>0</v>
      </c>
      <c r="J837">
        <v>34.37</v>
      </c>
    </row>
    <row r="838">
      <c r="A838" t="str">
        <v>AutoTable</v>
      </c>
      <c r="D838" t="str">
        <v>76915-19CE</v>
      </c>
      <c r="E838" t="str">
        <v>PCS</v>
      </c>
      <c r="F838">
        <v>44561</v>
      </c>
      <c r="G838" t="str">
        <v>PRO</v>
      </c>
      <c r="H838" t="str">
        <v>Groupe tarifs client</v>
      </c>
      <c r="I838" t="b">
        <v>0</v>
      </c>
      <c r="J838">
        <v>34.37</v>
      </c>
    </row>
    <row r="839">
      <c r="A839" t="str">
        <v>AutoTable</v>
      </c>
      <c r="D839" t="str">
        <v>76975-06CE</v>
      </c>
      <c r="E839" t="str">
        <v>PCS</v>
      </c>
      <c r="F839">
        <v>44561</v>
      </c>
      <c r="G839" t="str">
        <v>PRO</v>
      </c>
      <c r="H839" t="str">
        <v>Groupe tarifs client</v>
      </c>
      <c r="I839" t="b">
        <v>0</v>
      </c>
      <c r="J839">
        <v>7.2</v>
      </c>
    </row>
    <row r="840">
      <c r="A840" t="str">
        <v>AutoTable</v>
      </c>
      <c r="D840" t="str">
        <v>76975-08CE</v>
      </c>
      <c r="E840" t="str">
        <v>PCS</v>
      </c>
      <c r="F840">
        <v>44561</v>
      </c>
      <c r="G840" t="str">
        <v>PRO</v>
      </c>
      <c r="H840" t="str">
        <v>Groupe tarifs client</v>
      </c>
      <c r="I840" t="b">
        <v>0</v>
      </c>
      <c r="J840">
        <v>7.2</v>
      </c>
    </row>
    <row r="841">
      <c r="A841" t="str">
        <v>AutoTable</v>
      </c>
      <c r="D841" t="str">
        <v>76975-17CE</v>
      </c>
      <c r="E841" t="str">
        <v>PCS</v>
      </c>
      <c r="F841">
        <v>44561</v>
      </c>
      <c r="G841" t="str">
        <v>PRO</v>
      </c>
      <c r="H841" t="str">
        <v>Groupe tarifs client</v>
      </c>
      <c r="I841" t="b">
        <v>0</v>
      </c>
      <c r="J841">
        <v>7.2</v>
      </c>
    </row>
    <row r="842">
      <c r="A842" t="str">
        <v>AutoTable</v>
      </c>
      <c r="D842" t="str">
        <v>76975-18CE</v>
      </c>
      <c r="E842" t="str">
        <v>PCS</v>
      </c>
      <c r="F842">
        <v>44561</v>
      </c>
      <c r="G842" t="str">
        <v>PRO</v>
      </c>
      <c r="H842" t="str">
        <v>Groupe tarifs client</v>
      </c>
      <c r="I842" t="b">
        <v>0</v>
      </c>
      <c r="J842">
        <v>7.2</v>
      </c>
    </row>
    <row r="843">
      <c r="A843" t="str">
        <v>AutoTable</v>
      </c>
      <c r="D843" t="str">
        <v>76975-28CE</v>
      </c>
      <c r="E843" t="str">
        <v>PCS</v>
      </c>
      <c r="F843">
        <v>44561</v>
      </c>
      <c r="G843" t="str">
        <v>PRO</v>
      </c>
      <c r="H843" t="str">
        <v>Groupe tarifs client</v>
      </c>
      <c r="I843" t="b">
        <v>0</v>
      </c>
      <c r="J843">
        <v>7.2</v>
      </c>
    </row>
    <row r="844">
      <c r="A844" t="str">
        <v>AutoTable</v>
      </c>
      <c r="D844" t="str">
        <v>77010-72CE</v>
      </c>
      <c r="E844" t="str">
        <v>PCS</v>
      </c>
      <c r="F844">
        <v>44561</v>
      </c>
      <c r="G844" t="str">
        <v>PRO</v>
      </c>
      <c r="H844" t="str">
        <v>Groupe tarifs client</v>
      </c>
      <c r="I844" t="b">
        <v>0</v>
      </c>
      <c r="J844">
        <v>11.65</v>
      </c>
    </row>
    <row r="845">
      <c r="A845" t="str">
        <v>AutoTable</v>
      </c>
      <c r="D845" t="str">
        <v>77010-75CE</v>
      </c>
      <c r="E845" t="str">
        <v>PCS</v>
      </c>
      <c r="F845">
        <v>44561</v>
      </c>
      <c r="G845" t="str">
        <v>PRO</v>
      </c>
      <c r="H845" t="str">
        <v>Groupe tarifs client</v>
      </c>
      <c r="I845" t="b">
        <v>0</v>
      </c>
      <c r="J845">
        <v>11.65</v>
      </c>
    </row>
    <row r="846">
      <c r="A846" t="str">
        <v>AutoTable</v>
      </c>
      <c r="D846" t="str">
        <v>77010-76CE</v>
      </c>
      <c r="E846" t="str">
        <v>PCS</v>
      </c>
      <c r="F846">
        <v>44561</v>
      </c>
      <c r="G846" t="str">
        <v>PRO</v>
      </c>
      <c r="H846" t="str">
        <v>Groupe tarifs client</v>
      </c>
      <c r="I846" t="b">
        <v>0</v>
      </c>
      <c r="J846">
        <v>11.65</v>
      </c>
    </row>
    <row r="847">
      <c r="A847" t="str">
        <v>AutoTable</v>
      </c>
      <c r="D847" t="str">
        <v>77010-81CE</v>
      </c>
      <c r="E847" t="str">
        <v>PCS</v>
      </c>
      <c r="F847">
        <v>44561</v>
      </c>
      <c r="G847" t="str">
        <v>PRO</v>
      </c>
      <c r="H847" t="str">
        <v>Groupe tarifs client</v>
      </c>
      <c r="I847" t="b">
        <v>0</v>
      </c>
      <c r="J847">
        <v>11.92</v>
      </c>
    </row>
    <row r="848">
      <c r="A848" t="str">
        <v>AutoTable</v>
      </c>
      <c r="D848" t="str">
        <v>77010-82CE</v>
      </c>
      <c r="E848" t="str">
        <v>PCS</v>
      </c>
      <c r="F848">
        <v>44561</v>
      </c>
      <c r="G848" t="str">
        <v>PRO</v>
      </c>
      <c r="H848" t="str">
        <v>Groupe tarifs client</v>
      </c>
      <c r="I848" t="b">
        <v>0</v>
      </c>
      <c r="J848">
        <v>11.92</v>
      </c>
    </row>
    <row r="849">
      <c r="A849" t="str">
        <v>AutoTable</v>
      </c>
      <c r="D849" t="str">
        <v>77075-26CE</v>
      </c>
      <c r="E849" t="str">
        <v>PCS</v>
      </c>
      <c r="F849">
        <v>44561</v>
      </c>
      <c r="G849" t="str">
        <v>PRO</v>
      </c>
      <c r="H849" t="str">
        <v>Groupe tarifs client</v>
      </c>
      <c r="I849" t="b">
        <v>0</v>
      </c>
      <c r="J849">
        <v>2.42</v>
      </c>
    </row>
    <row r="850">
      <c r="A850" t="str">
        <v>AutoTable</v>
      </c>
      <c r="D850" t="str">
        <v>77075-81CE</v>
      </c>
      <c r="E850" t="str">
        <v>PCS</v>
      </c>
      <c r="F850">
        <v>44561</v>
      </c>
      <c r="G850" t="str">
        <v>PRO</v>
      </c>
      <c r="H850" t="str">
        <v>Groupe tarifs client</v>
      </c>
      <c r="I850" t="b">
        <v>0</v>
      </c>
      <c r="J850">
        <v>7.2</v>
      </c>
    </row>
    <row r="851">
      <c r="A851" t="str">
        <v>AutoTable</v>
      </c>
      <c r="D851" t="str">
        <v>77075-89CE</v>
      </c>
      <c r="E851" t="str">
        <v>PCS</v>
      </c>
      <c r="F851">
        <v>44561</v>
      </c>
      <c r="G851" t="str">
        <v>PRO</v>
      </c>
      <c r="H851" t="str">
        <v>Groupe tarifs client</v>
      </c>
      <c r="I851" t="b">
        <v>0</v>
      </c>
      <c r="J851">
        <v>7.2</v>
      </c>
    </row>
    <row r="852">
      <c r="A852" t="str">
        <v>AutoTable</v>
      </c>
      <c r="D852" t="str">
        <v>77175-03CE</v>
      </c>
      <c r="E852" t="str">
        <v>PCS</v>
      </c>
      <c r="F852">
        <v>44561</v>
      </c>
      <c r="G852" t="str">
        <v>PRO</v>
      </c>
      <c r="H852" t="str">
        <v>Groupe tarifs client</v>
      </c>
      <c r="I852" t="b">
        <v>0</v>
      </c>
      <c r="J852">
        <v>9.6</v>
      </c>
    </row>
    <row r="853">
      <c r="A853" t="str">
        <v>AutoTable</v>
      </c>
      <c r="D853" t="str">
        <v>77175-06CE</v>
      </c>
      <c r="E853" t="str">
        <v>PCS</v>
      </c>
      <c r="F853">
        <v>44561</v>
      </c>
      <c r="G853" t="str">
        <v>PRO</v>
      </c>
      <c r="H853" t="str">
        <v>Groupe tarifs client</v>
      </c>
      <c r="I853" t="b">
        <v>0</v>
      </c>
      <c r="J853">
        <v>9.6</v>
      </c>
    </row>
    <row r="854">
      <c r="A854" t="str">
        <v>AutoTable</v>
      </c>
      <c r="D854" t="str">
        <v>77175-08CE</v>
      </c>
      <c r="E854" t="str">
        <v>PCS</v>
      </c>
      <c r="F854">
        <v>44561</v>
      </c>
      <c r="G854" t="str">
        <v>PRO</v>
      </c>
      <c r="H854" t="str">
        <v>Groupe tarifs client</v>
      </c>
      <c r="I854" t="b">
        <v>0</v>
      </c>
      <c r="J854">
        <v>9.6</v>
      </c>
    </row>
    <row r="855">
      <c r="A855" t="str">
        <v>AutoTable</v>
      </c>
      <c r="D855" t="str">
        <v>77175-10CE</v>
      </c>
      <c r="E855" t="str">
        <v>PCS</v>
      </c>
      <c r="F855">
        <v>44561</v>
      </c>
      <c r="G855" t="str">
        <v>PRO</v>
      </c>
      <c r="H855" t="str">
        <v>Groupe tarifs client</v>
      </c>
      <c r="I855" t="b">
        <v>0</v>
      </c>
      <c r="J855">
        <v>2.42</v>
      </c>
    </row>
    <row r="856">
      <c r="A856" t="str">
        <v>AutoTable</v>
      </c>
      <c r="D856" t="str">
        <v>77212-02CE</v>
      </c>
      <c r="E856" t="str">
        <v>PCS</v>
      </c>
      <c r="F856">
        <v>44561</v>
      </c>
      <c r="G856" t="str">
        <v>PRO</v>
      </c>
      <c r="H856" t="str">
        <v>Groupe tarifs client</v>
      </c>
      <c r="I856" t="b">
        <v>0</v>
      </c>
      <c r="J856">
        <v>21.09</v>
      </c>
    </row>
    <row r="857">
      <c r="A857" t="str">
        <v>AutoTable</v>
      </c>
      <c r="D857" t="str">
        <v>77212-05CE</v>
      </c>
      <c r="E857" t="str">
        <v>PCS</v>
      </c>
      <c r="F857">
        <v>44561</v>
      </c>
      <c r="G857" t="str">
        <v>PRO</v>
      </c>
      <c r="H857" t="str">
        <v>Groupe tarifs client</v>
      </c>
      <c r="I857" t="b">
        <v>0</v>
      </c>
      <c r="J857">
        <v>4.92</v>
      </c>
    </row>
    <row r="858">
      <c r="A858" t="str">
        <v>AutoTable</v>
      </c>
      <c r="D858" t="str">
        <v>77212-06CE</v>
      </c>
      <c r="E858" t="str">
        <v>PCS</v>
      </c>
      <c r="F858">
        <v>44561</v>
      </c>
      <c r="G858" t="str">
        <v>PRO</v>
      </c>
      <c r="H858" t="str">
        <v>Groupe tarifs client</v>
      </c>
      <c r="I858" t="b">
        <v>0</v>
      </c>
      <c r="J858">
        <v>21.09</v>
      </c>
    </row>
    <row r="859">
      <c r="A859" t="str">
        <v>AutoTable</v>
      </c>
      <c r="D859" t="str">
        <v>77212-08CE</v>
      </c>
      <c r="E859" t="str">
        <v>PCS</v>
      </c>
      <c r="F859">
        <v>44561</v>
      </c>
      <c r="G859" t="str">
        <v>PRO</v>
      </c>
      <c r="H859" t="str">
        <v>Groupe tarifs client</v>
      </c>
      <c r="I859" t="b">
        <v>0</v>
      </c>
      <c r="J859">
        <v>21.09</v>
      </c>
    </row>
    <row r="860">
      <c r="A860" t="str">
        <v>AutoTable</v>
      </c>
      <c r="D860" t="str">
        <v>77215-13CE</v>
      </c>
      <c r="E860" t="str">
        <v>PCS</v>
      </c>
      <c r="F860">
        <v>44561</v>
      </c>
      <c r="G860" t="str">
        <v>PRO</v>
      </c>
      <c r="H860" t="str">
        <v>Groupe tarifs client</v>
      </c>
      <c r="I860" t="b">
        <v>0</v>
      </c>
      <c r="J860">
        <v>34.37</v>
      </c>
    </row>
    <row r="861">
      <c r="A861" t="str">
        <v>AutoTable</v>
      </c>
      <c r="D861" t="str">
        <v>77215-20CE</v>
      </c>
      <c r="E861" t="str">
        <v>PCS</v>
      </c>
      <c r="F861">
        <v>44561</v>
      </c>
      <c r="G861" t="str">
        <v>PRO</v>
      </c>
      <c r="H861" t="str">
        <v>Groupe tarifs client</v>
      </c>
      <c r="I861" t="b">
        <v>0</v>
      </c>
      <c r="J861">
        <v>10.75</v>
      </c>
    </row>
    <row r="862">
      <c r="A862" t="str">
        <v>AutoTable</v>
      </c>
      <c r="D862" t="str">
        <v>77275-17CE</v>
      </c>
      <c r="E862" t="str">
        <v>PCS</v>
      </c>
      <c r="F862">
        <v>44561</v>
      </c>
      <c r="G862" t="str">
        <v>PRO</v>
      </c>
      <c r="H862" t="str">
        <v>Groupe tarifs client</v>
      </c>
      <c r="I862" t="b">
        <v>0</v>
      </c>
      <c r="J862">
        <v>7.3</v>
      </c>
    </row>
    <row r="863">
      <c r="A863" t="str">
        <v>AutoTable</v>
      </c>
      <c r="D863" t="str">
        <v>77275-20CE</v>
      </c>
      <c r="E863" t="str">
        <v>PCS</v>
      </c>
      <c r="F863">
        <v>44561</v>
      </c>
      <c r="G863" t="str">
        <v>PRO</v>
      </c>
      <c r="H863" t="str">
        <v>Groupe tarifs client</v>
      </c>
      <c r="I863" t="b">
        <v>0</v>
      </c>
      <c r="J863">
        <v>7.3</v>
      </c>
    </row>
    <row r="864">
      <c r="A864" t="str">
        <v>AutoTable</v>
      </c>
      <c r="D864" t="str">
        <v>77275-24CE</v>
      </c>
      <c r="E864" t="str">
        <v>PCS</v>
      </c>
      <c r="F864">
        <v>44561</v>
      </c>
      <c r="G864" t="str">
        <v>PRO</v>
      </c>
      <c r="H864" t="str">
        <v>Groupe tarifs client</v>
      </c>
      <c r="I864" t="b">
        <v>0</v>
      </c>
      <c r="J864">
        <v>7.3</v>
      </c>
    </row>
    <row r="865">
      <c r="A865" t="str">
        <v>AutoTable</v>
      </c>
      <c r="D865" t="str">
        <v>77275-32CE</v>
      </c>
      <c r="E865" t="str">
        <v>PCS</v>
      </c>
      <c r="F865">
        <v>44561</v>
      </c>
      <c r="G865" t="str">
        <v>PRO</v>
      </c>
      <c r="H865" t="str">
        <v>Groupe tarifs client</v>
      </c>
      <c r="I865" t="b">
        <v>0</v>
      </c>
      <c r="J865">
        <v>7.2</v>
      </c>
    </row>
    <row r="866">
      <c r="A866" t="str">
        <v>AutoTable</v>
      </c>
      <c r="D866" t="str">
        <v>77415-02</v>
      </c>
      <c r="E866" t="str">
        <v>PCS</v>
      </c>
      <c r="F866">
        <v>44561</v>
      </c>
      <c r="G866" t="str">
        <v>PRO</v>
      </c>
      <c r="H866" t="str">
        <v>Groupe tarifs client</v>
      </c>
      <c r="I866" t="b">
        <v>0</v>
      </c>
      <c r="J866">
        <v>10.75</v>
      </c>
    </row>
    <row r="867">
      <c r="A867" t="str">
        <v>AutoTable</v>
      </c>
      <c r="D867" t="str">
        <v>77415-04</v>
      </c>
      <c r="E867" t="str">
        <v>PCS</v>
      </c>
      <c r="F867">
        <v>44561</v>
      </c>
      <c r="G867" t="str">
        <v>PRO</v>
      </c>
      <c r="H867" t="str">
        <v>Groupe tarifs client</v>
      </c>
      <c r="I867" t="b">
        <v>0</v>
      </c>
      <c r="J867">
        <v>10.75</v>
      </c>
    </row>
    <row r="868">
      <c r="A868" t="str">
        <v>AutoTable</v>
      </c>
      <c r="D868" t="str">
        <v>77415-05</v>
      </c>
      <c r="E868" t="str">
        <v>PCS</v>
      </c>
      <c r="F868">
        <v>44561</v>
      </c>
      <c r="G868" t="str">
        <v>PRO</v>
      </c>
      <c r="H868" t="str">
        <v>Groupe tarifs client</v>
      </c>
      <c r="I868" t="b">
        <v>0</v>
      </c>
      <c r="J868">
        <v>10.75</v>
      </c>
    </row>
    <row r="869">
      <c r="A869" t="str">
        <v>AutoTable</v>
      </c>
      <c r="D869" t="str">
        <v>77415-06</v>
      </c>
      <c r="E869" t="str">
        <v>PCS</v>
      </c>
      <c r="F869">
        <v>44561</v>
      </c>
      <c r="G869" t="str">
        <v>PRO</v>
      </c>
      <c r="H869" t="str">
        <v>Groupe tarifs client</v>
      </c>
      <c r="I869" t="b">
        <v>0</v>
      </c>
      <c r="J869">
        <v>10.75</v>
      </c>
    </row>
    <row r="870">
      <c r="A870" t="str">
        <v>AutoTable</v>
      </c>
      <c r="D870" t="str">
        <v>77415-07</v>
      </c>
      <c r="E870" t="str">
        <v>PCS</v>
      </c>
      <c r="F870">
        <v>44561</v>
      </c>
      <c r="G870" t="str">
        <v>PRO</v>
      </c>
      <c r="H870" t="str">
        <v>Groupe tarifs client</v>
      </c>
      <c r="I870" t="b">
        <v>0</v>
      </c>
      <c r="J870">
        <v>10.75</v>
      </c>
    </row>
    <row r="871">
      <c r="A871" t="str">
        <v>AutoTable</v>
      </c>
      <c r="D871" t="str">
        <v>77415-10</v>
      </c>
      <c r="E871" t="str">
        <v>PCS</v>
      </c>
      <c r="F871">
        <v>44561</v>
      </c>
      <c r="G871" t="str">
        <v>PRO</v>
      </c>
      <c r="H871" t="str">
        <v>Groupe tarifs client</v>
      </c>
      <c r="I871" t="b">
        <v>0</v>
      </c>
      <c r="J871">
        <v>10.75</v>
      </c>
    </row>
    <row r="872">
      <c r="A872" t="str">
        <v>AutoTable</v>
      </c>
      <c r="D872" t="str">
        <v>77515-57</v>
      </c>
      <c r="E872" t="str">
        <v>PCS</v>
      </c>
      <c r="F872">
        <v>44561</v>
      </c>
      <c r="G872" t="str">
        <v>PRO</v>
      </c>
      <c r="H872" t="str">
        <v>Groupe tarifs client</v>
      </c>
      <c r="I872" t="b">
        <v>0</v>
      </c>
      <c r="J872">
        <v>10.75</v>
      </c>
    </row>
    <row r="873">
      <c r="A873" t="str">
        <v>AutoTable</v>
      </c>
      <c r="D873" t="str">
        <v>78110-81G5</v>
      </c>
      <c r="E873" t="str">
        <v>PCS</v>
      </c>
      <c r="F873">
        <v>44561</v>
      </c>
      <c r="G873" t="str">
        <v>PRO</v>
      </c>
      <c r="H873" t="str">
        <v>Groupe tarifs client</v>
      </c>
      <c r="I873" t="b">
        <v>0</v>
      </c>
      <c r="J873">
        <v>42.24</v>
      </c>
    </row>
    <row r="874">
      <c r="A874" t="str">
        <v>AutoTable</v>
      </c>
      <c r="D874" t="str">
        <v>78110-89G5</v>
      </c>
      <c r="E874" t="str">
        <v>PCS</v>
      </c>
      <c r="F874">
        <v>44561</v>
      </c>
      <c r="G874" t="str">
        <v>PRO</v>
      </c>
      <c r="H874" t="str">
        <v>Groupe tarifs client</v>
      </c>
      <c r="I874" t="b">
        <v>0</v>
      </c>
      <c r="J874">
        <v>42.24</v>
      </c>
    </row>
    <row r="875">
      <c r="A875" t="str">
        <v>AutoTable</v>
      </c>
      <c r="D875" t="str">
        <v>78175-81G5</v>
      </c>
      <c r="E875" t="str">
        <v>PCS</v>
      </c>
      <c r="F875">
        <v>44561</v>
      </c>
      <c r="G875" t="str">
        <v>PRO</v>
      </c>
      <c r="H875" t="str">
        <v>Groupe tarifs client</v>
      </c>
      <c r="I875" t="b">
        <v>0</v>
      </c>
      <c r="J875">
        <v>29.98</v>
      </c>
    </row>
    <row r="876">
      <c r="A876" t="str">
        <v>AutoTable</v>
      </c>
      <c r="D876" t="str">
        <v>78175-89G5</v>
      </c>
      <c r="E876" t="str">
        <v>PCS</v>
      </c>
      <c r="F876">
        <v>44561</v>
      </c>
      <c r="G876" t="str">
        <v>PRO</v>
      </c>
      <c r="H876" t="str">
        <v>Groupe tarifs client</v>
      </c>
      <c r="I876" t="b">
        <v>0</v>
      </c>
      <c r="J876">
        <v>29.98</v>
      </c>
    </row>
    <row r="877">
      <c r="A877" t="str">
        <v>AutoTable</v>
      </c>
      <c r="D877" t="str">
        <v>78175S3</v>
      </c>
      <c r="E877" t="str">
        <v>PCS</v>
      </c>
      <c r="F877">
        <v>44561</v>
      </c>
      <c r="G877" t="str">
        <v>PRO</v>
      </c>
      <c r="H877" t="str">
        <v>Groupe tarifs client</v>
      </c>
      <c r="I877" t="b">
        <v>0</v>
      </c>
      <c r="J877">
        <v>16.37</v>
      </c>
    </row>
    <row r="878">
      <c r="A878" t="str">
        <v>AutoTable</v>
      </c>
      <c r="D878" t="str">
        <v>78212-00</v>
      </c>
      <c r="E878" t="str">
        <v>PCS</v>
      </c>
      <c r="F878">
        <v>44561</v>
      </c>
      <c r="G878" t="str">
        <v>PRO</v>
      </c>
      <c r="H878" t="str">
        <v>Groupe tarifs client</v>
      </c>
      <c r="I878" t="b">
        <v>0</v>
      </c>
      <c r="J878">
        <v>13.41</v>
      </c>
    </row>
    <row r="879">
      <c r="A879" t="str">
        <v>AutoTable</v>
      </c>
      <c r="D879" t="str">
        <v>78212-M</v>
      </c>
      <c r="E879" t="str">
        <v>PCS</v>
      </c>
      <c r="F879">
        <v>44561</v>
      </c>
      <c r="G879" t="str">
        <v>PRO</v>
      </c>
      <c r="H879" t="str">
        <v>Groupe tarifs client</v>
      </c>
      <c r="I879" t="b">
        <v>0</v>
      </c>
      <c r="J879">
        <v>13.41</v>
      </c>
    </row>
    <row r="880">
      <c r="A880" t="str">
        <v>AutoTable</v>
      </c>
      <c r="D880" t="str">
        <v>78215-00</v>
      </c>
      <c r="E880" t="str">
        <v>PCS</v>
      </c>
      <c r="F880">
        <v>44561</v>
      </c>
      <c r="G880" t="str">
        <v>PRO</v>
      </c>
      <c r="H880" t="str">
        <v>Groupe tarifs client</v>
      </c>
      <c r="I880" t="b">
        <v>0</v>
      </c>
      <c r="J880">
        <v>23.46</v>
      </c>
    </row>
    <row r="881">
      <c r="A881" t="str">
        <v>AutoTable</v>
      </c>
      <c r="D881" t="str">
        <v>78215-M</v>
      </c>
      <c r="E881" t="str">
        <v>PCS</v>
      </c>
      <c r="F881">
        <v>44561</v>
      </c>
      <c r="G881" t="str">
        <v>PRO</v>
      </c>
      <c r="H881" t="str">
        <v>Groupe tarifs client</v>
      </c>
      <c r="I881" t="b">
        <v>0</v>
      </c>
      <c r="J881">
        <v>23.46</v>
      </c>
    </row>
    <row r="882">
      <c r="A882" t="str">
        <v>AutoTable</v>
      </c>
      <c r="D882" t="str">
        <v>81075-14</v>
      </c>
      <c r="E882" t="str">
        <v>PCS</v>
      </c>
      <c r="F882">
        <v>44561</v>
      </c>
      <c r="G882" t="str">
        <v>PRO</v>
      </c>
      <c r="H882" t="str">
        <v>Groupe tarifs client</v>
      </c>
      <c r="I882" t="b">
        <v>0</v>
      </c>
      <c r="J882">
        <v>7.2</v>
      </c>
    </row>
    <row r="883">
      <c r="A883" t="str">
        <v>AutoTable</v>
      </c>
      <c r="D883" t="str">
        <v>81210-12</v>
      </c>
      <c r="E883" t="str">
        <v>PCS</v>
      </c>
      <c r="F883">
        <v>44561</v>
      </c>
      <c r="G883" t="str">
        <v>PRO</v>
      </c>
      <c r="H883" t="str">
        <v>Groupe tarifs client</v>
      </c>
      <c r="I883" t="b">
        <v>0</v>
      </c>
      <c r="J883">
        <v>12.33</v>
      </c>
    </row>
    <row r="884">
      <c r="A884" t="str">
        <v>AutoTable</v>
      </c>
      <c r="D884" t="str">
        <v>81210-18</v>
      </c>
      <c r="E884" t="str">
        <v>PCS</v>
      </c>
      <c r="F884">
        <v>44561</v>
      </c>
      <c r="G884" t="str">
        <v>PRO</v>
      </c>
      <c r="H884" t="str">
        <v>Groupe tarifs client</v>
      </c>
      <c r="I884" t="b">
        <v>0</v>
      </c>
      <c r="J884">
        <v>12.33</v>
      </c>
    </row>
    <row r="885">
      <c r="A885" t="str">
        <v>AutoTable</v>
      </c>
      <c r="D885" t="str">
        <v>81210-20</v>
      </c>
      <c r="E885" t="str">
        <v>PCS</v>
      </c>
      <c r="F885">
        <v>44561</v>
      </c>
      <c r="G885" t="str">
        <v>PRO</v>
      </c>
      <c r="H885" t="str">
        <v>Groupe tarifs client</v>
      </c>
      <c r="I885" t="b">
        <v>0</v>
      </c>
      <c r="J885">
        <v>12.33</v>
      </c>
    </row>
    <row r="886">
      <c r="A886" t="str">
        <v>AutoTable</v>
      </c>
      <c r="D886" t="str">
        <v>81210-21</v>
      </c>
      <c r="E886" t="str">
        <v>PCS</v>
      </c>
      <c r="F886">
        <v>44561</v>
      </c>
      <c r="G886" t="str">
        <v>PRO</v>
      </c>
      <c r="H886" t="str">
        <v>Groupe tarifs client</v>
      </c>
      <c r="I886" t="b">
        <v>0</v>
      </c>
      <c r="J886">
        <v>12.33</v>
      </c>
    </row>
    <row r="887">
      <c r="A887" t="str">
        <v>AutoTable</v>
      </c>
      <c r="D887" t="str">
        <v>81210-82</v>
      </c>
      <c r="E887" t="str">
        <v>PCS</v>
      </c>
      <c r="F887">
        <v>44561</v>
      </c>
      <c r="G887" t="str">
        <v>PRO</v>
      </c>
      <c r="H887" t="str">
        <v>Groupe tarifs client</v>
      </c>
      <c r="I887" t="b">
        <v>0</v>
      </c>
      <c r="J887">
        <v>12.26</v>
      </c>
    </row>
    <row r="888">
      <c r="A888" t="str">
        <v>AutoTable</v>
      </c>
      <c r="D888" t="str">
        <v>81275-18</v>
      </c>
      <c r="E888" t="str">
        <v>PCS</v>
      </c>
      <c r="F888">
        <v>44561</v>
      </c>
      <c r="G888" t="str">
        <v>PRO</v>
      </c>
      <c r="H888" t="str">
        <v>Groupe tarifs client</v>
      </c>
      <c r="I888" t="b">
        <v>0</v>
      </c>
      <c r="J888">
        <v>7</v>
      </c>
    </row>
    <row r="889">
      <c r="A889" t="str">
        <v>AutoTable</v>
      </c>
      <c r="D889" t="str">
        <v>83175-15</v>
      </c>
      <c r="E889" t="str">
        <v>PCS</v>
      </c>
      <c r="F889">
        <v>44561</v>
      </c>
      <c r="G889" t="str">
        <v>PRO</v>
      </c>
      <c r="H889" t="str">
        <v>Groupe tarifs client</v>
      </c>
      <c r="I889" t="b">
        <v>0</v>
      </c>
      <c r="J889">
        <v>7.2</v>
      </c>
    </row>
    <row r="890">
      <c r="A890" t="str">
        <v>AutoTable</v>
      </c>
      <c r="D890" t="str">
        <v>83510-18</v>
      </c>
      <c r="E890" t="str">
        <v>PCS</v>
      </c>
      <c r="F890">
        <v>44561</v>
      </c>
      <c r="G890" t="str">
        <v>PRO</v>
      </c>
      <c r="H890" t="str">
        <v>Groupe tarifs client</v>
      </c>
      <c r="I890" t="b">
        <v>0</v>
      </c>
      <c r="J890">
        <v>13.27</v>
      </c>
    </row>
    <row r="891">
      <c r="A891" t="str">
        <v>AutoTable</v>
      </c>
      <c r="D891" t="str">
        <v>84010-19</v>
      </c>
      <c r="E891" t="str">
        <v>PCS</v>
      </c>
      <c r="F891">
        <v>44561</v>
      </c>
      <c r="G891" t="str">
        <v>PRO</v>
      </c>
      <c r="H891" t="str">
        <v>Groupe tarifs client</v>
      </c>
      <c r="I891" t="b">
        <v>0</v>
      </c>
      <c r="J891">
        <v>12.9</v>
      </c>
    </row>
    <row r="892">
      <c r="A892" t="str">
        <v>AutoTable</v>
      </c>
      <c r="D892" t="str">
        <v>88010-99</v>
      </c>
      <c r="E892" t="str">
        <v>PCS</v>
      </c>
      <c r="F892">
        <v>44561</v>
      </c>
      <c r="G892" t="str">
        <v>PRO</v>
      </c>
      <c r="H892" t="str">
        <v>Groupe tarifs client</v>
      </c>
      <c r="I892" t="b">
        <v>0</v>
      </c>
      <c r="J892">
        <v>11.92</v>
      </c>
    </row>
    <row r="893">
      <c r="A893" t="str">
        <v>AutoTable</v>
      </c>
      <c r="D893" t="str">
        <v>88610-08</v>
      </c>
      <c r="E893" t="str">
        <v>PCS</v>
      </c>
      <c r="F893">
        <v>44561</v>
      </c>
      <c r="G893" t="str">
        <v>PRO</v>
      </c>
      <c r="H893" t="str">
        <v>Groupe tarifs client</v>
      </c>
      <c r="I893" t="b">
        <v>0</v>
      </c>
      <c r="J893">
        <v>3.25</v>
      </c>
    </row>
    <row r="894">
      <c r="A894" t="str">
        <v>AutoTable</v>
      </c>
      <c r="D894" t="str">
        <v>89710-51</v>
      </c>
      <c r="E894" t="str">
        <v>PCS</v>
      </c>
      <c r="F894">
        <v>44561</v>
      </c>
      <c r="G894" t="str">
        <v>PRO</v>
      </c>
      <c r="H894" t="str">
        <v>Groupe tarifs client</v>
      </c>
      <c r="I894" t="b">
        <v>0</v>
      </c>
      <c r="J894">
        <v>3.25</v>
      </c>
    </row>
    <row r="895">
      <c r="A895" t="str">
        <v>AutoTable</v>
      </c>
      <c r="D895" t="str">
        <v>90150-01</v>
      </c>
      <c r="E895" t="str">
        <v>PCS</v>
      </c>
      <c r="F895">
        <v>44561</v>
      </c>
      <c r="G895" t="str">
        <v>PRO</v>
      </c>
      <c r="H895" t="str">
        <v>Groupe tarifs client</v>
      </c>
      <c r="I895" t="b">
        <v>0</v>
      </c>
      <c r="J895">
        <v>3.01</v>
      </c>
    </row>
    <row r="896">
      <c r="A896" t="str">
        <v>AutoTable</v>
      </c>
      <c r="D896" t="str">
        <v>90175-01</v>
      </c>
      <c r="E896" t="str">
        <v>PCS</v>
      </c>
      <c r="F896">
        <v>44561</v>
      </c>
      <c r="G896" t="str">
        <v>PRO</v>
      </c>
      <c r="H896" t="str">
        <v>Groupe tarifs client</v>
      </c>
      <c r="I896" t="b">
        <v>0</v>
      </c>
      <c r="J896">
        <v>5.79</v>
      </c>
    </row>
    <row r="897">
      <c r="A897" t="str">
        <v>AutoTable</v>
      </c>
      <c r="D897" t="str">
        <v>91010-01</v>
      </c>
      <c r="E897" t="str">
        <v>PCS</v>
      </c>
      <c r="F897">
        <v>44561</v>
      </c>
      <c r="G897" t="str">
        <v>PRO</v>
      </c>
      <c r="H897" t="str">
        <v>Groupe tarifs client</v>
      </c>
      <c r="I897" t="b">
        <v>0</v>
      </c>
      <c r="J897">
        <v>9.46</v>
      </c>
    </row>
    <row r="898">
      <c r="A898" t="str">
        <v>AutoTable</v>
      </c>
      <c r="D898" t="str">
        <v>91010-02</v>
      </c>
      <c r="E898" t="str">
        <v>PCS</v>
      </c>
      <c r="F898">
        <v>44561</v>
      </c>
      <c r="G898" t="str">
        <v>PRO</v>
      </c>
      <c r="H898" t="str">
        <v>Groupe tarifs client</v>
      </c>
      <c r="I898" t="b">
        <v>0</v>
      </c>
      <c r="J898">
        <v>9.46</v>
      </c>
    </row>
    <row r="899">
      <c r="A899" t="str">
        <v>AutoTable</v>
      </c>
      <c r="D899" t="str">
        <v>91010-04</v>
      </c>
      <c r="E899" t="str">
        <v>PCS</v>
      </c>
      <c r="F899">
        <v>44561</v>
      </c>
      <c r="G899" t="str">
        <v>PRO</v>
      </c>
      <c r="H899" t="str">
        <v>Groupe tarifs client</v>
      </c>
      <c r="I899" t="b">
        <v>0</v>
      </c>
      <c r="J899">
        <v>9.46</v>
      </c>
    </row>
    <row r="900">
      <c r="A900" t="str">
        <v>AutoTable</v>
      </c>
      <c r="D900" t="str">
        <v>91010-05</v>
      </c>
      <c r="E900" t="str">
        <v>PCS</v>
      </c>
      <c r="F900">
        <v>44561</v>
      </c>
      <c r="G900" t="str">
        <v>PRO</v>
      </c>
      <c r="H900" t="str">
        <v>Groupe tarifs client</v>
      </c>
      <c r="I900" t="b">
        <v>0</v>
      </c>
      <c r="J900">
        <v>9.46</v>
      </c>
    </row>
    <row r="901">
      <c r="A901" t="str">
        <v>AutoTable</v>
      </c>
      <c r="D901" t="str">
        <v>91010-06</v>
      </c>
      <c r="E901" t="str">
        <v>PCS</v>
      </c>
      <c r="F901">
        <v>44561</v>
      </c>
      <c r="G901" t="str">
        <v>PRO</v>
      </c>
      <c r="H901" t="str">
        <v>Groupe tarifs client</v>
      </c>
      <c r="I901" t="b">
        <v>0</v>
      </c>
      <c r="J901">
        <v>9.46</v>
      </c>
    </row>
    <row r="902">
      <c r="A902" t="str">
        <v>AutoTable</v>
      </c>
      <c r="D902" t="str">
        <v>91010-08</v>
      </c>
      <c r="E902" t="str">
        <v>PCS</v>
      </c>
      <c r="F902">
        <v>44561</v>
      </c>
      <c r="G902" t="str">
        <v>PRO</v>
      </c>
      <c r="H902" t="str">
        <v>Groupe tarifs client</v>
      </c>
      <c r="I902" t="b">
        <v>0</v>
      </c>
      <c r="J902">
        <v>9.46</v>
      </c>
    </row>
    <row r="903">
      <c r="A903" t="str">
        <v>AutoTable</v>
      </c>
      <c r="D903" t="str">
        <v>91010-09</v>
      </c>
      <c r="E903" t="str">
        <v>PCS</v>
      </c>
      <c r="F903">
        <v>44561</v>
      </c>
      <c r="G903" t="str">
        <v>PRO</v>
      </c>
      <c r="H903" t="str">
        <v>Groupe tarifs client</v>
      </c>
      <c r="I903" t="b">
        <v>0</v>
      </c>
      <c r="J903">
        <v>9.46</v>
      </c>
    </row>
    <row r="904">
      <c r="A904" t="str">
        <v>AutoTable</v>
      </c>
      <c r="D904" t="str">
        <v>91010-10</v>
      </c>
      <c r="E904" t="str">
        <v>PCS</v>
      </c>
      <c r="F904">
        <v>44561</v>
      </c>
      <c r="G904" t="str">
        <v>PRO</v>
      </c>
      <c r="H904" t="str">
        <v>Groupe tarifs client</v>
      </c>
      <c r="I904" t="b">
        <v>0</v>
      </c>
      <c r="J904">
        <v>9.46</v>
      </c>
    </row>
    <row r="905">
      <c r="A905" t="str">
        <v>AutoTable</v>
      </c>
      <c r="D905" t="str">
        <v>91010-16</v>
      </c>
      <c r="E905" t="str">
        <v>PCS</v>
      </c>
      <c r="F905">
        <v>44561</v>
      </c>
      <c r="G905" t="str">
        <v>PRO</v>
      </c>
      <c r="H905" t="str">
        <v>Groupe tarifs client</v>
      </c>
      <c r="I905" t="b">
        <v>0</v>
      </c>
      <c r="J905">
        <v>11.92</v>
      </c>
    </row>
    <row r="906">
      <c r="A906" t="str">
        <v>AutoTable</v>
      </c>
      <c r="D906" t="str">
        <v>91010-18</v>
      </c>
      <c r="E906" t="str">
        <v>PCS</v>
      </c>
      <c r="F906">
        <v>44561</v>
      </c>
      <c r="G906" t="str">
        <v>PRO</v>
      </c>
      <c r="H906" t="str">
        <v>Groupe tarifs client</v>
      </c>
      <c r="I906" t="b">
        <v>0</v>
      </c>
      <c r="J906">
        <v>11.92</v>
      </c>
    </row>
    <row r="907">
      <c r="A907" t="str">
        <v>AutoTable</v>
      </c>
      <c r="D907" t="str">
        <v>91010-19</v>
      </c>
      <c r="E907" t="str">
        <v>PCS</v>
      </c>
      <c r="F907">
        <v>44561</v>
      </c>
      <c r="G907" t="str">
        <v>PRO</v>
      </c>
      <c r="H907" t="str">
        <v>Groupe tarifs client</v>
      </c>
      <c r="I907" t="b">
        <v>0</v>
      </c>
      <c r="J907">
        <v>11.92</v>
      </c>
    </row>
    <row r="908">
      <c r="A908" t="str">
        <v>AutoTable</v>
      </c>
      <c r="D908" t="str">
        <v>91010-20</v>
      </c>
      <c r="E908" t="str">
        <v>PCS</v>
      </c>
      <c r="F908">
        <v>44561</v>
      </c>
      <c r="G908" t="str">
        <v>PRO</v>
      </c>
      <c r="H908" t="str">
        <v>Groupe tarifs client</v>
      </c>
      <c r="I908" t="b">
        <v>0</v>
      </c>
      <c r="J908">
        <v>9.46</v>
      </c>
    </row>
    <row r="909">
      <c r="A909" t="str">
        <v>AutoTable</v>
      </c>
      <c r="D909" t="str">
        <v>91010-23</v>
      </c>
      <c r="E909" t="str">
        <v>PCS</v>
      </c>
      <c r="F909">
        <v>44561</v>
      </c>
      <c r="G909" t="str">
        <v>PRO</v>
      </c>
      <c r="H909" t="str">
        <v>Groupe tarifs client</v>
      </c>
      <c r="I909" t="b">
        <v>0</v>
      </c>
      <c r="J909">
        <v>9.46</v>
      </c>
    </row>
    <row r="910">
      <c r="A910" t="str">
        <v>AutoTable</v>
      </c>
      <c r="D910" t="str">
        <v>91012-08</v>
      </c>
      <c r="E910" t="str">
        <v>PCS</v>
      </c>
      <c r="F910">
        <v>44561</v>
      </c>
      <c r="G910" t="str">
        <v>PRO</v>
      </c>
      <c r="H910" t="str">
        <v>Groupe tarifs client</v>
      </c>
      <c r="I910" t="b">
        <v>0</v>
      </c>
      <c r="J910">
        <v>15.53</v>
      </c>
    </row>
    <row r="911">
      <c r="A911" t="str">
        <v>AutoTable</v>
      </c>
      <c r="D911" t="str">
        <v>91012-12FR</v>
      </c>
      <c r="E911" t="str">
        <v>PCS</v>
      </c>
      <c r="F911">
        <v>44561</v>
      </c>
      <c r="G911" t="str">
        <v>PRO</v>
      </c>
      <c r="H911" t="str">
        <v>Groupe tarifs client</v>
      </c>
      <c r="I911" t="b">
        <v>0</v>
      </c>
      <c r="J911">
        <v>15.53</v>
      </c>
    </row>
    <row r="912">
      <c r="A912" t="str">
        <v>AutoTable</v>
      </c>
      <c r="D912" t="str">
        <v>91050-01</v>
      </c>
      <c r="E912" t="str">
        <v>PCS</v>
      </c>
      <c r="F912">
        <v>44561</v>
      </c>
      <c r="G912" t="str">
        <v>PRO</v>
      </c>
      <c r="H912" t="str">
        <v>Groupe tarifs client</v>
      </c>
      <c r="I912" t="b">
        <v>0</v>
      </c>
      <c r="J912">
        <v>3.01</v>
      </c>
    </row>
    <row r="913">
      <c r="A913" t="str">
        <v>AutoTable</v>
      </c>
      <c r="D913" t="str">
        <v>91050-02</v>
      </c>
      <c r="E913" t="str">
        <v>PCS</v>
      </c>
      <c r="F913">
        <v>44561</v>
      </c>
      <c r="G913" t="str">
        <v>PRO</v>
      </c>
      <c r="H913" t="str">
        <v>Groupe tarifs client</v>
      </c>
      <c r="I913" t="b">
        <v>0</v>
      </c>
      <c r="J913">
        <v>3.01</v>
      </c>
    </row>
    <row r="914">
      <c r="A914" t="str">
        <v>AutoTable</v>
      </c>
      <c r="D914" t="str">
        <v>91050-05</v>
      </c>
      <c r="E914" t="str">
        <v>PCS</v>
      </c>
      <c r="F914">
        <v>44561</v>
      </c>
      <c r="G914" t="str">
        <v>PRO</v>
      </c>
      <c r="H914" t="str">
        <v>Groupe tarifs client</v>
      </c>
      <c r="I914" t="b">
        <v>0</v>
      </c>
      <c r="J914">
        <v>3.01</v>
      </c>
    </row>
    <row r="915">
      <c r="A915" t="str">
        <v>AutoTable</v>
      </c>
      <c r="D915" t="str">
        <v>91050-06</v>
      </c>
      <c r="E915" t="str">
        <v>PCS</v>
      </c>
      <c r="F915">
        <v>44561</v>
      </c>
      <c r="G915" t="str">
        <v>PRO</v>
      </c>
      <c r="H915" t="str">
        <v>Groupe tarifs client</v>
      </c>
      <c r="I915" t="b">
        <v>0</v>
      </c>
      <c r="J915">
        <v>3.01</v>
      </c>
    </row>
    <row r="916">
      <c r="A916" t="str">
        <v>AutoTable</v>
      </c>
      <c r="D916" t="str">
        <v>91050-09</v>
      </c>
      <c r="E916" t="str">
        <v>PCS</v>
      </c>
      <c r="F916">
        <v>44561</v>
      </c>
      <c r="G916" t="str">
        <v>PRO</v>
      </c>
      <c r="H916" t="str">
        <v>Groupe tarifs client</v>
      </c>
      <c r="I916" t="b">
        <v>0</v>
      </c>
      <c r="J916">
        <v>3.01</v>
      </c>
    </row>
    <row r="917">
      <c r="A917" t="str">
        <v>AutoTable</v>
      </c>
      <c r="D917" t="str">
        <v>91050-18</v>
      </c>
      <c r="E917" t="str">
        <v>PCS</v>
      </c>
      <c r="F917">
        <v>44561</v>
      </c>
      <c r="G917" t="str">
        <v>PRO</v>
      </c>
      <c r="H917" t="str">
        <v>Groupe tarifs client</v>
      </c>
      <c r="I917" t="b">
        <v>0</v>
      </c>
      <c r="J917">
        <v>3.01</v>
      </c>
    </row>
    <row r="918">
      <c r="A918" t="str">
        <v>AutoTable</v>
      </c>
      <c r="D918" t="str">
        <v>91050-20</v>
      </c>
      <c r="E918" t="str">
        <v>PCS</v>
      </c>
      <c r="F918">
        <v>44561</v>
      </c>
      <c r="G918" t="str">
        <v>PRO</v>
      </c>
      <c r="H918" t="str">
        <v>Groupe tarifs client</v>
      </c>
      <c r="I918" t="b">
        <v>0</v>
      </c>
      <c r="J918">
        <v>3.01</v>
      </c>
    </row>
    <row r="919">
      <c r="A919" t="str">
        <v>AutoTable</v>
      </c>
      <c r="D919" t="str">
        <v>91050-39</v>
      </c>
      <c r="E919" t="str">
        <v>PCS</v>
      </c>
      <c r="F919">
        <v>44561</v>
      </c>
      <c r="G919" t="str">
        <v>PRO</v>
      </c>
      <c r="H919" t="str">
        <v>Groupe tarifs client</v>
      </c>
      <c r="I919" t="b">
        <v>0</v>
      </c>
      <c r="J919">
        <v>3.01</v>
      </c>
    </row>
    <row r="920">
      <c r="A920" t="str">
        <v>AutoTable</v>
      </c>
      <c r="D920" t="str">
        <v>91075-01</v>
      </c>
      <c r="E920" t="str">
        <v>PCS</v>
      </c>
      <c r="F920">
        <v>44561</v>
      </c>
      <c r="G920" t="str">
        <v>PRO</v>
      </c>
      <c r="H920" t="str">
        <v>Groupe tarifs client</v>
      </c>
      <c r="I920" t="b">
        <v>0</v>
      </c>
      <c r="J920">
        <v>5.57</v>
      </c>
    </row>
    <row r="921">
      <c r="A921" t="str">
        <v>AutoTable</v>
      </c>
      <c r="D921" t="str">
        <v>91075-02</v>
      </c>
      <c r="E921" t="str">
        <v>PCS</v>
      </c>
      <c r="F921">
        <v>44561</v>
      </c>
      <c r="G921" t="str">
        <v>PRO</v>
      </c>
      <c r="H921" t="str">
        <v>Groupe tarifs client</v>
      </c>
      <c r="I921" t="b">
        <v>0</v>
      </c>
      <c r="J921">
        <v>5.57</v>
      </c>
    </row>
    <row r="922">
      <c r="A922" t="str">
        <v>AutoTable</v>
      </c>
      <c r="D922" t="str">
        <v>91075-03</v>
      </c>
      <c r="E922" t="str">
        <v>PCS</v>
      </c>
      <c r="F922">
        <v>44561</v>
      </c>
      <c r="G922" t="str">
        <v>PRO</v>
      </c>
      <c r="H922" t="str">
        <v>Groupe tarifs client</v>
      </c>
      <c r="I922" t="b">
        <v>0</v>
      </c>
      <c r="J922">
        <v>5.57</v>
      </c>
    </row>
    <row r="923">
      <c r="A923" t="str">
        <v>AutoTable</v>
      </c>
      <c r="D923" t="str">
        <v>91075-04</v>
      </c>
      <c r="E923" t="str">
        <v>PCS</v>
      </c>
      <c r="F923">
        <v>44561</v>
      </c>
      <c r="G923" t="str">
        <v>PRO</v>
      </c>
      <c r="H923" t="str">
        <v>Groupe tarifs client</v>
      </c>
      <c r="I923" t="b">
        <v>0</v>
      </c>
      <c r="J923">
        <v>5.57</v>
      </c>
    </row>
    <row r="924">
      <c r="A924" t="str">
        <v>AutoTable</v>
      </c>
      <c r="D924" t="str">
        <v>91075-05</v>
      </c>
      <c r="E924" t="str">
        <v>PCS</v>
      </c>
      <c r="F924">
        <v>44561</v>
      </c>
      <c r="G924" t="str">
        <v>PRO</v>
      </c>
      <c r="H924" t="str">
        <v>Groupe tarifs client</v>
      </c>
      <c r="I924" t="b">
        <v>0</v>
      </c>
      <c r="J924">
        <v>5.57</v>
      </c>
    </row>
    <row r="925">
      <c r="A925" t="str">
        <v>AutoTable</v>
      </c>
      <c r="D925" t="str">
        <v>91075-06</v>
      </c>
      <c r="E925" t="str">
        <v>PCS</v>
      </c>
      <c r="F925">
        <v>44561</v>
      </c>
      <c r="G925" t="str">
        <v>PRO</v>
      </c>
      <c r="H925" t="str">
        <v>Groupe tarifs client</v>
      </c>
      <c r="I925" t="b">
        <v>0</v>
      </c>
      <c r="J925">
        <v>5.57</v>
      </c>
    </row>
    <row r="926">
      <c r="A926" t="str">
        <v>AutoTable</v>
      </c>
      <c r="D926" t="str">
        <v>91075-07</v>
      </c>
      <c r="E926" t="str">
        <v>PCS</v>
      </c>
      <c r="F926">
        <v>44561</v>
      </c>
      <c r="G926" t="str">
        <v>PRO</v>
      </c>
      <c r="H926" t="str">
        <v>Groupe tarifs client</v>
      </c>
      <c r="I926" t="b">
        <v>0</v>
      </c>
      <c r="J926">
        <v>5.57</v>
      </c>
    </row>
    <row r="927">
      <c r="A927" t="str">
        <v>AutoTable</v>
      </c>
      <c r="D927" t="str">
        <v>91075-08</v>
      </c>
      <c r="E927" t="str">
        <v>PCS</v>
      </c>
      <c r="F927">
        <v>44561</v>
      </c>
      <c r="G927" t="str">
        <v>PRO</v>
      </c>
      <c r="H927" t="str">
        <v>Groupe tarifs client</v>
      </c>
      <c r="I927" t="b">
        <v>0</v>
      </c>
      <c r="J927">
        <v>5.57</v>
      </c>
    </row>
    <row r="928">
      <c r="A928" t="str">
        <v>AutoTable</v>
      </c>
      <c r="D928" t="str">
        <v>91075-09</v>
      </c>
      <c r="E928" t="str">
        <v>PCS</v>
      </c>
      <c r="F928">
        <v>44561</v>
      </c>
      <c r="G928" t="str">
        <v>PRO</v>
      </c>
      <c r="H928" t="str">
        <v>Groupe tarifs client</v>
      </c>
      <c r="I928" t="b">
        <v>0</v>
      </c>
      <c r="J928">
        <v>5.57</v>
      </c>
    </row>
    <row r="929">
      <c r="A929" t="str">
        <v>AutoTable</v>
      </c>
      <c r="D929" t="str">
        <v>91075-10</v>
      </c>
      <c r="E929" t="str">
        <v>PCS</v>
      </c>
      <c r="F929">
        <v>44561</v>
      </c>
      <c r="G929" t="str">
        <v>PRO</v>
      </c>
      <c r="H929" t="str">
        <v>Groupe tarifs client</v>
      </c>
      <c r="I929" t="b">
        <v>0</v>
      </c>
      <c r="J929">
        <v>5.57</v>
      </c>
    </row>
    <row r="930">
      <c r="A930" t="str">
        <v>AutoTable</v>
      </c>
      <c r="D930" t="str">
        <v>91075-18</v>
      </c>
      <c r="E930" t="str">
        <v>PCS</v>
      </c>
      <c r="F930">
        <v>44561</v>
      </c>
      <c r="G930" t="str">
        <v>PRO</v>
      </c>
      <c r="H930" t="str">
        <v>Groupe tarifs client</v>
      </c>
      <c r="I930" t="b">
        <v>0</v>
      </c>
      <c r="J930">
        <v>5.9</v>
      </c>
    </row>
    <row r="931">
      <c r="A931" t="str">
        <v>AutoTable</v>
      </c>
      <c r="D931" t="str">
        <v>91075-19</v>
      </c>
      <c r="E931" t="str">
        <v>PCS</v>
      </c>
      <c r="F931">
        <v>44561</v>
      </c>
      <c r="G931" t="str">
        <v>PRO</v>
      </c>
      <c r="H931" t="str">
        <v>Groupe tarifs client</v>
      </c>
      <c r="I931" t="b">
        <v>0</v>
      </c>
      <c r="J931">
        <v>5.9</v>
      </c>
    </row>
    <row r="932">
      <c r="A932" t="str">
        <v>AutoTable</v>
      </c>
      <c r="D932" t="str">
        <v>91075-20</v>
      </c>
      <c r="E932" t="str">
        <v>PCS</v>
      </c>
      <c r="F932">
        <v>44561</v>
      </c>
      <c r="G932" t="str">
        <v>PRO</v>
      </c>
      <c r="H932" t="str">
        <v>Groupe tarifs client</v>
      </c>
      <c r="I932" t="b">
        <v>0</v>
      </c>
      <c r="J932">
        <v>5.57</v>
      </c>
    </row>
    <row r="933">
      <c r="A933" t="str">
        <v>AutoTable</v>
      </c>
      <c r="D933" t="str">
        <v>91075-23</v>
      </c>
      <c r="E933" t="str">
        <v>PCS</v>
      </c>
      <c r="F933">
        <v>44561</v>
      </c>
      <c r="G933" t="str">
        <v>PRO</v>
      </c>
      <c r="H933" t="str">
        <v>Groupe tarifs client</v>
      </c>
      <c r="I933" t="b">
        <v>0</v>
      </c>
      <c r="J933">
        <v>5.57</v>
      </c>
    </row>
    <row r="934">
      <c r="A934" t="str">
        <v>AutoTable</v>
      </c>
      <c r="D934" t="str">
        <v>91075-39</v>
      </c>
      <c r="E934" t="str">
        <v>PCS</v>
      </c>
      <c r="F934">
        <v>44561</v>
      </c>
      <c r="G934" t="str">
        <v>PRO</v>
      </c>
      <c r="H934" t="str">
        <v>Groupe tarifs client</v>
      </c>
      <c r="I934" t="b">
        <v>0</v>
      </c>
      <c r="J934">
        <v>5.79</v>
      </c>
    </row>
    <row r="935">
      <c r="A935" t="str">
        <v>AutoTable</v>
      </c>
      <c r="D935" t="str">
        <v>91150-48</v>
      </c>
      <c r="E935" t="str">
        <v>PCS</v>
      </c>
      <c r="F935">
        <v>44561</v>
      </c>
      <c r="G935" t="str">
        <v>PRO</v>
      </c>
      <c r="H935" t="str">
        <v>Groupe tarifs client</v>
      </c>
      <c r="I935" t="b">
        <v>0</v>
      </c>
      <c r="J935">
        <v>3.01</v>
      </c>
    </row>
    <row r="936">
      <c r="A936" t="str">
        <v>AutoTable</v>
      </c>
      <c r="D936" t="str">
        <v>91150-61</v>
      </c>
      <c r="E936" t="str">
        <v>PCS</v>
      </c>
      <c r="F936">
        <v>44561</v>
      </c>
      <c r="G936" t="str">
        <v>PRO</v>
      </c>
      <c r="H936" t="str">
        <v>Groupe tarifs client</v>
      </c>
      <c r="I936" t="b">
        <v>0</v>
      </c>
      <c r="J936">
        <v>3.01</v>
      </c>
    </row>
    <row r="937">
      <c r="A937" t="str">
        <v>AutoTable</v>
      </c>
      <c r="D937" t="str">
        <v>91175-07</v>
      </c>
      <c r="E937" t="str">
        <v>PCS</v>
      </c>
      <c r="F937">
        <v>44561</v>
      </c>
      <c r="G937" t="str">
        <v>PRO</v>
      </c>
      <c r="H937" t="str">
        <v>Groupe tarifs client</v>
      </c>
      <c r="I937" t="b">
        <v>0</v>
      </c>
      <c r="J937">
        <v>6.13</v>
      </c>
    </row>
    <row r="938">
      <c r="A938" t="str">
        <v>AutoTable</v>
      </c>
      <c r="D938" t="str">
        <v>91210-18</v>
      </c>
      <c r="E938" t="str">
        <v>PCS</v>
      </c>
      <c r="F938">
        <v>44561</v>
      </c>
      <c r="G938" t="str">
        <v>PRO</v>
      </c>
      <c r="H938" t="str">
        <v>Groupe tarifs client</v>
      </c>
      <c r="I938" t="b">
        <v>0</v>
      </c>
      <c r="J938">
        <v>12.33</v>
      </c>
    </row>
    <row r="939">
      <c r="A939" t="str">
        <v>AutoTable</v>
      </c>
      <c r="D939" t="str">
        <v>91210-18/B</v>
      </c>
      <c r="E939" t="str">
        <v>PCS</v>
      </c>
      <c r="F939">
        <v>44561</v>
      </c>
      <c r="G939" t="str">
        <v>PRO</v>
      </c>
      <c r="H939" t="str">
        <v>Groupe tarifs client</v>
      </c>
      <c r="I939" t="b">
        <v>0</v>
      </c>
      <c r="J939">
        <v>12.33</v>
      </c>
    </row>
    <row r="940">
      <c r="A940" t="str">
        <v>AutoTable</v>
      </c>
      <c r="D940" t="str">
        <v>91212-19</v>
      </c>
      <c r="E940" t="str">
        <v>PCS</v>
      </c>
      <c r="F940">
        <v>44561</v>
      </c>
      <c r="G940" t="str">
        <v>PRO</v>
      </c>
      <c r="H940" t="str">
        <v>Groupe tarifs client</v>
      </c>
      <c r="I940" t="b">
        <v>0</v>
      </c>
      <c r="J940">
        <v>21.09</v>
      </c>
    </row>
    <row r="941">
      <c r="A941" t="str">
        <v>AutoTable</v>
      </c>
      <c r="D941" t="str">
        <v>91275-18/B</v>
      </c>
      <c r="E941" t="str">
        <v>PCS</v>
      </c>
      <c r="F941">
        <v>44561</v>
      </c>
      <c r="G941" t="str">
        <v>PRO</v>
      </c>
      <c r="H941" t="str">
        <v>Groupe tarifs client</v>
      </c>
      <c r="I941" t="b">
        <v>0</v>
      </c>
      <c r="J941">
        <v>7.3</v>
      </c>
    </row>
    <row r="942">
      <c r="A942" t="str">
        <v>AutoTable</v>
      </c>
      <c r="D942" t="str">
        <v>91375-08</v>
      </c>
      <c r="E942" t="str">
        <v>PCS</v>
      </c>
      <c r="F942">
        <v>44561</v>
      </c>
      <c r="G942" t="str">
        <v>PRO</v>
      </c>
      <c r="H942" t="str">
        <v>Groupe tarifs client</v>
      </c>
      <c r="I942" t="b">
        <v>0</v>
      </c>
      <c r="J942">
        <v>5.79</v>
      </c>
    </row>
    <row r="943">
      <c r="A943" t="str">
        <v>AutoTable</v>
      </c>
      <c r="D943" t="str">
        <v>91410-12</v>
      </c>
      <c r="E943" t="str">
        <v>PCS</v>
      </c>
      <c r="F943">
        <v>44561</v>
      </c>
      <c r="G943" t="str">
        <v>PRO</v>
      </c>
      <c r="H943" t="str">
        <v>Groupe tarifs client</v>
      </c>
      <c r="I943" t="b">
        <v>0</v>
      </c>
      <c r="J943">
        <v>11.53</v>
      </c>
    </row>
    <row r="944">
      <c r="A944" t="str">
        <v>AutoTable</v>
      </c>
      <c r="D944" t="str">
        <v>91410-21</v>
      </c>
      <c r="E944" t="str">
        <v>PCS</v>
      </c>
      <c r="F944">
        <v>44561</v>
      </c>
      <c r="G944" t="str">
        <v>PRO</v>
      </c>
      <c r="H944" t="str">
        <v>Groupe tarifs client</v>
      </c>
      <c r="I944" t="b">
        <v>0</v>
      </c>
      <c r="J944">
        <v>11.53</v>
      </c>
    </row>
    <row r="945">
      <c r="A945" t="str">
        <v>AutoTable</v>
      </c>
      <c r="D945" t="str">
        <v>91410-33</v>
      </c>
      <c r="E945" t="str">
        <v>PCS</v>
      </c>
      <c r="F945">
        <v>44561</v>
      </c>
      <c r="G945" t="str">
        <v>PRO</v>
      </c>
      <c r="H945" t="str">
        <v>Groupe tarifs client</v>
      </c>
      <c r="I945" t="b">
        <v>0</v>
      </c>
      <c r="J945">
        <v>11.53</v>
      </c>
    </row>
    <row r="946">
      <c r="A946" t="str">
        <v>AutoTable</v>
      </c>
      <c r="D946" t="str">
        <v>91410-42</v>
      </c>
      <c r="E946" t="str">
        <v>PCS</v>
      </c>
      <c r="F946">
        <v>44561</v>
      </c>
      <c r="G946" t="str">
        <v>PRO</v>
      </c>
      <c r="H946" t="str">
        <v>Groupe tarifs client</v>
      </c>
      <c r="I946" t="b">
        <v>0</v>
      </c>
      <c r="J946">
        <v>11.53</v>
      </c>
    </row>
    <row r="947">
      <c r="A947" t="str">
        <v>AutoTable</v>
      </c>
      <c r="D947" t="str">
        <v>91410-51</v>
      </c>
      <c r="E947" t="str">
        <v>PCS</v>
      </c>
      <c r="F947">
        <v>44561</v>
      </c>
      <c r="G947" t="str">
        <v>PRO</v>
      </c>
      <c r="H947" t="str">
        <v>Groupe tarifs client</v>
      </c>
      <c r="I947" t="b">
        <v>0</v>
      </c>
      <c r="J947">
        <v>11.53</v>
      </c>
    </row>
    <row r="948">
      <c r="A948" t="str">
        <v>AutoTable</v>
      </c>
      <c r="D948" t="str">
        <v>91410-62</v>
      </c>
      <c r="E948" t="str">
        <v>PCS</v>
      </c>
      <c r="F948">
        <v>44561</v>
      </c>
      <c r="G948" t="str">
        <v>PRO</v>
      </c>
      <c r="H948" t="str">
        <v>Groupe tarifs client</v>
      </c>
      <c r="I948" t="b">
        <v>0</v>
      </c>
      <c r="J948">
        <v>11.53</v>
      </c>
    </row>
    <row r="949">
      <c r="A949" t="str">
        <v>AutoTable</v>
      </c>
      <c r="D949" t="str">
        <v>91410-63</v>
      </c>
      <c r="E949" t="str">
        <v>PCS</v>
      </c>
      <c r="F949">
        <v>44561</v>
      </c>
      <c r="G949" t="str">
        <v>PRO</v>
      </c>
      <c r="H949" t="str">
        <v>Groupe tarifs client</v>
      </c>
      <c r="I949" t="b">
        <v>0</v>
      </c>
      <c r="J949">
        <v>11.53</v>
      </c>
    </row>
    <row r="950">
      <c r="A950" t="str">
        <v>AutoTable</v>
      </c>
      <c r="D950" t="str">
        <v>91410-72</v>
      </c>
      <c r="E950" t="str">
        <v>PCS</v>
      </c>
      <c r="F950">
        <v>44561</v>
      </c>
      <c r="G950" t="str">
        <v>PRO</v>
      </c>
      <c r="H950" t="str">
        <v>Groupe tarifs client</v>
      </c>
      <c r="I950" t="b">
        <v>0</v>
      </c>
      <c r="J950">
        <v>11.53</v>
      </c>
    </row>
    <row r="951">
      <c r="A951" t="str">
        <v>AutoTable</v>
      </c>
      <c r="D951" t="str">
        <v>91412-12</v>
      </c>
      <c r="E951" t="str">
        <v>PCS</v>
      </c>
      <c r="F951">
        <v>44561</v>
      </c>
      <c r="G951" t="str">
        <v>PRO</v>
      </c>
      <c r="H951" t="str">
        <v>Groupe tarifs client</v>
      </c>
      <c r="I951" t="b">
        <v>0</v>
      </c>
      <c r="J951">
        <v>17.07</v>
      </c>
    </row>
    <row r="952">
      <c r="A952" t="str">
        <v>AutoTable</v>
      </c>
      <c r="D952" t="str">
        <v>91412-33</v>
      </c>
      <c r="E952" t="str">
        <v>PCS</v>
      </c>
      <c r="F952">
        <v>44561</v>
      </c>
      <c r="G952" t="str">
        <v>PRO</v>
      </c>
      <c r="H952" t="str">
        <v>Groupe tarifs client</v>
      </c>
      <c r="I952" t="b">
        <v>0</v>
      </c>
      <c r="J952">
        <v>17.07</v>
      </c>
    </row>
    <row r="953">
      <c r="A953" t="str">
        <v>AutoTable</v>
      </c>
      <c r="D953" t="str">
        <v>91412-42</v>
      </c>
      <c r="E953" t="str">
        <v>PCS</v>
      </c>
      <c r="F953">
        <v>44561</v>
      </c>
      <c r="G953" t="str">
        <v>PRO</v>
      </c>
      <c r="H953" t="str">
        <v>Groupe tarifs client</v>
      </c>
      <c r="I953" t="b">
        <v>0</v>
      </c>
      <c r="J953">
        <v>17.07</v>
      </c>
    </row>
    <row r="954">
      <c r="A954" t="str">
        <v>AutoTable</v>
      </c>
      <c r="D954" t="str">
        <v>91412-62</v>
      </c>
      <c r="E954" t="str">
        <v>PCS</v>
      </c>
      <c r="F954">
        <v>44561</v>
      </c>
      <c r="G954" t="str">
        <v>PRO</v>
      </c>
      <c r="H954" t="str">
        <v>Groupe tarifs client</v>
      </c>
      <c r="I954" t="b">
        <v>0</v>
      </c>
      <c r="J954">
        <v>17.07</v>
      </c>
    </row>
    <row r="955">
      <c r="A955" t="str">
        <v>AutoTable</v>
      </c>
      <c r="D955" t="str">
        <v>91412-72</v>
      </c>
      <c r="E955" t="str">
        <v>PCS</v>
      </c>
      <c r="F955">
        <v>44561</v>
      </c>
      <c r="G955" t="str">
        <v>PRO</v>
      </c>
      <c r="H955" t="str">
        <v>Groupe tarifs client</v>
      </c>
      <c r="I955" t="b">
        <v>0</v>
      </c>
      <c r="J955">
        <v>17.07</v>
      </c>
    </row>
    <row r="956">
      <c r="A956" t="str">
        <v>AutoTable</v>
      </c>
      <c r="D956" t="str">
        <v>91415-81</v>
      </c>
      <c r="E956" t="str">
        <v>PCS</v>
      </c>
      <c r="F956">
        <v>44561</v>
      </c>
      <c r="G956" t="str">
        <v>PRO</v>
      </c>
      <c r="H956" t="str">
        <v>Groupe tarifs client</v>
      </c>
      <c r="I956" t="b">
        <v>0</v>
      </c>
      <c r="J956">
        <v>10.75</v>
      </c>
    </row>
    <row r="957">
      <c r="A957" t="str">
        <v>AutoTable</v>
      </c>
      <c r="D957" t="str">
        <v>91450-12</v>
      </c>
      <c r="E957" t="str">
        <v>PCS</v>
      </c>
      <c r="F957">
        <v>44561</v>
      </c>
      <c r="G957" t="str">
        <v>PRO</v>
      </c>
      <c r="H957" t="str">
        <v>Groupe tarifs client</v>
      </c>
      <c r="I957" t="b">
        <v>0</v>
      </c>
      <c r="J957">
        <v>3.01</v>
      </c>
    </row>
    <row r="958">
      <c r="A958" t="str">
        <v>AutoTable</v>
      </c>
      <c r="D958" t="str">
        <v>91450-21</v>
      </c>
      <c r="E958" t="str">
        <v>PCS</v>
      </c>
      <c r="F958">
        <v>44561</v>
      </c>
      <c r="G958" t="str">
        <v>PRO</v>
      </c>
      <c r="H958" t="str">
        <v>Groupe tarifs client</v>
      </c>
      <c r="I958" t="b">
        <v>0</v>
      </c>
      <c r="J958">
        <v>3.01</v>
      </c>
    </row>
    <row r="959">
      <c r="A959" t="str">
        <v>AutoTable</v>
      </c>
      <c r="D959" t="str">
        <v>91450-33</v>
      </c>
      <c r="E959" t="str">
        <v>PCS</v>
      </c>
      <c r="F959">
        <v>44561</v>
      </c>
      <c r="G959" t="str">
        <v>PRO</v>
      </c>
      <c r="H959" t="str">
        <v>Groupe tarifs client</v>
      </c>
      <c r="I959" t="b">
        <v>0</v>
      </c>
      <c r="J959">
        <v>3.01</v>
      </c>
    </row>
    <row r="960">
      <c r="A960" t="str">
        <v>AutoTable</v>
      </c>
      <c r="D960" t="str">
        <v>91450-42</v>
      </c>
      <c r="E960" t="str">
        <v>PCS</v>
      </c>
      <c r="F960">
        <v>44561</v>
      </c>
      <c r="G960" t="str">
        <v>PRO</v>
      </c>
      <c r="H960" t="str">
        <v>Groupe tarifs client</v>
      </c>
      <c r="I960" t="b">
        <v>0</v>
      </c>
      <c r="J960">
        <v>3.01</v>
      </c>
    </row>
    <row r="961">
      <c r="A961" t="str">
        <v>AutoTable</v>
      </c>
      <c r="D961" t="str">
        <v>91450-51</v>
      </c>
      <c r="E961" t="str">
        <v>PCS</v>
      </c>
      <c r="F961">
        <v>44561</v>
      </c>
      <c r="G961" t="str">
        <v>PRO</v>
      </c>
      <c r="H961" t="str">
        <v>Groupe tarifs client</v>
      </c>
      <c r="I961" t="b">
        <v>0</v>
      </c>
      <c r="J961">
        <v>3.01</v>
      </c>
    </row>
    <row r="962">
      <c r="A962" t="str">
        <v>AutoTable</v>
      </c>
      <c r="D962" t="str">
        <v>91450-62</v>
      </c>
      <c r="E962" t="str">
        <v>PCS</v>
      </c>
      <c r="F962">
        <v>44561</v>
      </c>
      <c r="G962" t="str">
        <v>PRO</v>
      </c>
      <c r="H962" t="str">
        <v>Groupe tarifs client</v>
      </c>
      <c r="I962" t="b">
        <v>0</v>
      </c>
      <c r="J962">
        <v>3.01</v>
      </c>
    </row>
    <row r="963">
      <c r="A963" t="str">
        <v>AutoTable</v>
      </c>
      <c r="D963" t="str">
        <v>91450-63</v>
      </c>
      <c r="E963" t="str">
        <v>PCS</v>
      </c>
      <c r="F963">
        <v>44561</v>
      </c>
      <c r="G963" t="str">
        <v>PRO</v>
      </c>
      <c r="H963" t="str">
        <v>Groupe tarifs client</v>
      </c>
      <c r="I963" t="b">
        <v>0</v>
      </c>
      <c r="J963">
        <v>3.01</v>
      </c>
    </row>
    <row r="964">
      <c r="A964" t="str">
        <v>AutoTable</v>
      </c>
      <c r="D964" t="str">
        <v>91450-72</v>
      </c>
      <c r="E964" t="str">
        <v>PCS</v>
      </c>
      <c r="F964">
        <v>44561</v>
      </c>
      <c r="G964" t="str">
        <v>PRO</v>
      </c>
      <c r="H964" t="str">
        <v>Groupe tarifs client</v>
      </c>
      <c r="I964" t="b">
        <v>0</v>
      </c>
      <c r="J964">
        <v>3.01</v>
      </c>
    </row>
    <row r="965">
      <c r="A965" t="str">
        <v>AutoTable</v>
      </c>
      <c r="D965" t="str">
        <v>91460-21G5</v>
      </c>
      <c r="E965" t="str">
        <v>PCS</v>
      </c>
      <c r="F965">
        <v>44561</v>
      </c>
      <c r="G965" t="str">
        <v>PRO</v>
      </c>
      <c r="H965" t="str">
        <v>Groupe tarifs client</v>
      </c>
      <c r="I965" t="b">
        <v>0</v>
      </c>
      <c r="J965">
        <v>8.25</v>
      </c>
    </row>
    <row r="966">
      <c r="A966" t="str">
        <v>AutoTable</v>
      </c>
      <c r="D966" t="str">
        <v>91460-33G5</v>
      </c>
      <c r="E966" t="str">
        <v>PCS</v>
      </c>
      <c r="F966">
        <v>44561</v>
      </c>
      <c r="G966" t="str">
        <v>PRO</v>
      </c>
      <c r="H966" t="str">
        <v>Groupe tarifs client</v>
      </c>
      <c r="I966" t="b">
        <v>0</v>
      </c>
      <c r="J966">
        <v>8.25</v>
      </c>
    </row>
    <row r="967">
      <c r="A967" t="str">
        <v>AutoTable</v>
      </c>
      <c r="D967" t="str">
        <v>91460-63G5</v>
      </c>
      <c r="E967" t="str">
        <v>PCS</v>
      </c>
      <c r="F967">
        <v>44561</v>
      </c>
      <c r="G967" t="str">
        <v>PRO</v>
      </c>
      <c r="H967" t="str">
        <v>Groupe tarifs client</v>
      </c>
      <c r="I967" t="b">
        <v>0</v>
      </c>
      <c r="J967">
        <v>8.25</v>
      </c>
    </row>
    <row r="968">
      <c r="A968" t="str">
        <v>AutoTable</v>
      </c>
      <c r="D968" t="str">
        <v>91475-12</v>
      </c>
      <c r="E968" t="str">
        <v>PCS</v>
      </c>
      <c r="F968">
        <v>44561</v>
      </c>
      <c r="G968" t="str">
        <v>PRO</v>
      </c>
      <c r="H968" t="str">
        <v>Groupe tarifs client</v>
      </c>
      <c r="I968" t="b">
        <v>0</v>
      </c>
      <c r="J968">
        <v>6.13</v>
      </c>
    </row>
    <row r="969">
      <c r="A969" t="str">
        <v>AutoTable</v>
      </c>
      <c r="D969" t="str">
        <v>91475-33</v>
      </c>
      <c r="E969" t="str">
        <v>PCS</v>
      </c>
      <c r="F969">
        <v>44561</v>
      </c>
      <c r="G969" t="str">
        <v>PRO</v>
      </c>
      <c r="H969" t="str">
        <v>Groupe tarifs client</v>
      </c>
      <c r="I969" t="b">
        <v>0</v>
      </c>
      <c r="J969">
        <v>6.13</v>
      </c>
    </row>
    <row r="970">
      <c r="A970" t="str">
        <v>AutoTable</v>
      </c>
      <c r="D970" t="str">
        <v>91475-42</v>
      </c>
      <c r="E970" t="str">
        <v>PCS</v>
      </c>
      <c r="F970">
        <v>44561</v>
      </c>
      <c r="G970" t="str">
        <v>PRO</v>
      </c>
      <c r="H970" t="str">
        <v>Groupe tarifs client</v>
      </c>
      <c r="I970" t="b">
        <v>0</v>
      </c>
      <c r="J970">
        <v>6.13</v>
      </c>
    </row>
    <row r="971">
      <c r="A971" t="str">
        <v>AutoTable</v>
      </c>
      <c r="D971" t="str">
        <v>91475-51</v>
      </c>
      <c r="E971" t="str">
        <v>PCS</v>
      </c>
      <c r="F971">
        <v>44561</v>
      </c>
      <c r="G971" t="str">
        <v>PRO</v>
      </c>
      <c r="H971" t="str">
        <v>Groupe tarifs client</v>
      </c>
      <c r="I971" t="b">
        <v>0</v>
      </c>
      <c r="J971">
        <v>6.13</v>
      </c>
    </row>
    <row r="972">
      <c r="A972" t="str">
        <v>AutoTable</v>
      </c>
      <c r="D972" t="str">
        <v>91475-62</v>
      </c>
      <c r="E972" t="str">
        <v>PCS</v>
      </c>
      <c r="F972">
        <v>44561</v>
      </c>
      <c r="G972" t="str">
        <v>PRO</v>
      </c>
      <c r="H972" t="str">
        <v>Groupe tarifs client</v>
      </c>
      <c r="I972" t="b">
        <v>0</v>
      </c>
      <c r="J972">
        <v>6.13</v>
      </c>
    </row>
    <row r="973">
      <c r="A973" t="str">
        <v>AutoTable</v>
      </c>
      <c r="D973" t="str">
        <v>91475-72</v>
      </c>
      <c r="E973" t="str">
        <v>PCS</v>
      </c>
      <c r="F973">
        <v>44561</v>
      </c>
      <c r="G973" t="str">
        <v>PRO</v>
      </c>
      <c r="H973" t="str">
        <v>Groupe tarifs client</v>
      </c>
      <c r="I973" t="b">
        <v>0</v>
      </c>
      <c r="J973">
        <v>6.13</v>
      </c>
    </row>
    <row r="974">
      <c r="A974" t="str">
        <v>AutoTable</v>
      </c>
      <c r="D974" t="str">
        <v>91475-91</v>
      </c>
      <c r="E974" t="str">
        <v>PCS</v>
      </c>
      <c r="F974">
        <v>44561</v>
      </c>
      <c r="G974" t="str">
        <v>PRO</v>
      </c>
      <c r="H974" t="str">
        <v>Groupe tarifs client</v>
      </c>
      <c r="I974" t="b">
        <v>0</v>
      </c>
      <c r="J974">
        <v>5.79</v>
      </c>
    </row>
    <row r="975">
      <c r="A975" t="str">
        <v>AutoTable</v>
      </c>
      <c r="D975" t="str">
        <v>91510-72</v>
      </c>
      <c r="E975" t="str">
        <v>PCS</v>
      </c>
      <c r="F975">
        <v>44561</v>
      </c>
      <c r="G975" t="str">
        <v>PRO</v>
      </c>
      <c r="H975" t="str">
        <v>Groupe tarifs client</v>
      </c>
      <c r="I975" t="b">
        <v>0</v>
      </c>
      <c r="J975">
        <v>9.91</v>
      </c>
    </row>
    <row r="976">
      <c r="A976" t="str">
        <v>AutoTable</v>
      </c>
      <c r="D976" t="str">
        <v>91512-60</v>
      </c>
      <c r="E976" t="str">
        <v>PCS</v>
      </c>
      <c r="F976">
        <v>44561</v>
      </c>
      <c r="G976" t="str">
        <v>PRO</v>
      </c>
      <c r="H976" t="str">
        <v>Groupe tarifs client</v>
      </c>
      <c r="I976" t="b">
        <v>0</v>
      </c>
      <c r="J976">
        <v>15.31</v>
      </c>
    </row>
    <row r="977">
      <c r="A977" t="str">
        <v>AutoTable</v>
      </c>
      <c r="D977" t="str">
        <v>91512-62</v>
      </c>
      <c r="E977" t="str">
        <v>PCS</v>
      </c>
      <c r="F977">
        <v>44561</v>
      </c>
      <c r="G977" t="str">
        <v>PRO</v>
      </c>
      <c r="H977" t="str">
        <v>Groupe tarifs client</v>
      </c>
      <c r="I977" t="b">
        <v>0</v>
      </c>
      <c r="J977">
        <v>15.31</v>
      </c>
    </row>
    <row r="978">
      <c r="A978" t="str">
        <v>AutoTable</v>
      </c>
      <c r="D978" t="str">
        <v>91512-63</v>
      </c>
      <c r="E978" t="str">
        <v>PCS</v>
      </c>
      <c r="F978">
        <v>44561</v>
      </c>
      <c r="G978" t="str">
        <v>PRO</v>
      </c>
      <c r="H978" t="str">
        <v>Groupe tarifs client</v>
      </c>
      <c r="I978" t="b">
        <v>0</v>
      </c>
      <c r="J978">
        <v>15.31</v>
      </c>
    </row>
    <row r="979">
      <c r="A979" t="str">
        <v>AutoTable</v>
      </c>
      <c r="D979" t="str">
        <v>91575-72</v>
      </c>
      <c r="E979" t="str">
        <v>PCS</v>
      </c>
      <c r="F979">
        <v>44561</v>
      </c>
      <c r="G979" t="str">
        <v>PRO</v>
      </c>
      <c r="H979" t="str">
        <v>Groupe tarifs client</v>
      </c>
      <c r="I979" t="b">
        <v>0</v>
      </c>
      <c r="J979">
        <v>7.2</v>
      </c>
    </row>
    <row r="980">
      <c r="A980" t="str">
        <v>AutoTable</v>
      </c>
      <c r="D980" t="str">
        <v>91610-01</v>
      </c>
      <c r="E980" t="str">
        <v>PCS</v>
      </c>
      <c r="F980">
        <v>44561</v>
      </c>
      <c r="G980" t="str">
        <v>PRO</v>
      </c>
      <c r="H980" t="str">
        <v>Groupe tarifs client</v>
      </c>
      <c r="I980" t="b">
        <v>0</v>
      </c>
      <c r="J980">
        <v>9.91</v>
      </c>
    </row>
    <row r="981">
      <c r="A981" t="str">
        <v>AutoTable</v>
      </c>
      <c r="D981" t="str">
        <v>91610-03</v>
      </c>
      <c r="E981" t="str">
        <v>PCS</v>
      </c>
      <c r="F981">
        <v>44561</v>
      </c>
      <c r="G981" t="str">
        <v>PRO</v>
      </c>
      <c r="H981" t="str">
        <v>Groupe tarifs client</v>
      </c>
      <c r="I981" t="b">
        <v>0</v>
      </c>
      <c r="J981">
        <v>9.91</v>
      </c>
    </row>
    <row r="982">
      <c r="A982" t="str">
        <v>AutoTable</v>
      </c>
      <c r="D982" t="str">
        <v>91610-05</v>
      </c>
      <c r="E982" t="str">
        <v>PCS</v>
      </c>
      <c r="F982">
        <v>44561</v>
      </c>
      <c r="G982" t="str">
        <v>PRO</v>
      </c>
      <c r="H982" t="str">
        <v>Groupe tarifs client</v>
      </c>
      <c r="I982" t="b">
        <v>0</v>
      </c>
      <c r="J982">
        <v>9.91</v>
      </c>
    </row>
    <row r="983">
      <c r="A983" t="str">
        <v>AutoTable</v>
      </c>
      <c r="D983" t="str">
        <v>91610-06</v>
      </c>
      <c r="E983" t="str">
        <v>PCS</v>
      </c>
      <c r="F983">
        <v>44561</v>
      </c>
      <c r="G983" t="str">
        <v>PRO</v>
      </c>
      <c r="H983" t="str">
        <v>Groupe tarifs client</v>
      </c>
      <c r="I983" t="b">
        <v>0</v>
      </c>
      <c r="J983">
        <v>9.91</v>
      </c>
    </row>
    <row r="984">
      <c r="A984" t="str">
        <v>AutoTable</v>
      </c>
      <c r="D984" t="str">
        <v>91610-62</v>
      </c>
      <c r="E984" t="str">
        <v>PCS</v>
      </c>
      <c r="F984">
        <v>44561</v>
      </c>
      <c r="G984" t="str">
        <v>PRO</v>
      </c>
      <c r="H984" t="str">
        <v>Groupe tarifs client</v>
      </c>
      <c r="I984" t="b">
        <v>0</v>
      </c>
      <c r="J984">
        <v>9.91</v>
      </c>
    </row>
    <row r="985">
      <c r="A985" t="str">
        <v>AutoTable</v>
      </c>
      <c r="D985" t="str">
        <v>91612-01</v>
      </c>
      <c r="E985" t="str">
        <v>PCS</v>
      </c>
      <c r="F985">
        <v>44561</v>
      </c>
      <c r="G985" t="str">
        <v>PRO</v>
      </c>
      <c r="H985" t="str">
        <v>Groupe tarifs client</v>
      </c>
      <c r="I985" t="b">
        <v>0</v>
      </c>
      <c r="J985">
        <v>4.92</v>
      </c>
    </row>
    <row r="986">
      <c r="A986" t="str">
        <v>AutoTable</v>
      </c>
      <c r="D986" t="str">
        <v>91612-05</v>
      </c>
      <c r="E986" t="str">
        <v>PCS</v>
      </c>
      <c r="F986">
        <v>44561</v>
      </c>
      <c r="G986" t="str">
        <v>PRO</v>
      </c>
      <c r="H986" t="str">
        <v>Groupe tarifs client</v>
      </c>
      <c r="I986" t="b">
        <v>0</v>
      </c>
      <c r="J986">
        <v>4.92</v>
      </c>
    </row>
    <row r="987">
      <c r="A987" t="str">
        <v>AutoTable</v>
      </c>
      <c r="D987" t="str">
        <v>91615-01</v>
      </c>
      <c r="E987" t="str">
        <v>PCS</v>
      </c>
      <c r="F987">
        <v>44561</v>
      </c>
      <c r="G987" t="str">
        <v>PRO</v>
      </c>
      <c r="H987" t="str">
        <v>Groupe tarifs client</v>
      </c>
      <c r="I987" t="b">
        <v>0</v>
      </c>
      <c r="J987">
        <v>10.75</v>
      </c>
    </row>
    <row r="988">
      <c r="A988" t="str">
        <v>AutoTable</v>
      </c>
      <c r="D988" t="str">
        <v>91615-05</v>
      </c>
      <c r="E988" t="str">
        <v>PCS</v>
      </c>
      <c r="F988">
        <v>44561</v>
      </c>
      <c r="G988" t="str">
        <v>PRO</v>
      </c>
      <c r="H988" t="str">
        <v>Groupe tarifs client</v>
      </c>
      <c r="I988" t="b">
        <v>0</v>
      </c>
      <c r="J988">
        <v>10.75</v>
      </c>
    </row>
    <row r="989">
      <c r="A989" t="str">
        <v>AutoTable</v>
      </c>
      <c r="D989" t="str">
        <v>91675-01</v>
      </c>
      <c r="E989" t="str">
        <v>PCS</v>
      </c>
      <c r="F989">
        <v>44561</v>
      </c>
      <c r="G989" t="str">
        <v>PRO</v>
      </c>
      <c r="H989" t="str">
        <v>Groupe tarifs client</v>
      </c>
      <c r="I989" t="b">
        <v>0</v>
      </c>
      <c r="J989">
        <v>5.79</v>
      </c>
    </row>
    <row r="990">
      <c r="A990" t="str">
        <v>AutoTable</v>
      </c>
      <c r="D990" t="str">
        <v>91675-03</v>
      </c>
      <c r="E990" t="str">
        <v>PCS</v>
      </c>
      <c r="F990">
        <v>44561</v>
      </c>
      <c r="G990" t="str">
        <v>PRO</v>
      </c>
      <c r="H990" t="str">
        <v>Groupe tarifs client</v>
      </c>
      <c r="I990" t="b">
        <v>0</v>
      </c>
      <c r="J990">
        <v>5.79</v>
      </c>
    </row>
    <row r="991">
      <c r="A991" t="str">
        <v>AutoTable</v>
      </c>
      <c r="D991" t="str">
        <v>91675-05</v>
      </c>
      <c r="E991" t="str">
        <v>PCS</v>
      </c>
      <c r="F991">
        <v>44561</v>
      </c>
      <c r="G991" t="str">
        <v>PRO</v>
      </c>
      <c r="H991" t="str">
        <v>Groupe tarifs client</v>
      </c>
      <c r="I991" t="b">
        <v>0</v>
      </c>
      <c r="J991">
        <v>5.79</v>
      </c>
    </row>
    <row r="992">
      <c r="A992" t="str">
        <v>AutoTable</v>
      </c>
      <c r="D992" t="str">
        <v>91675-06</v>
      </c>
      <c r="E992" t="str">
        <v>PCS</v>
      </c>
      <c r="F992">
        <v>44561</v>
      </c>
      <c r="G992" t="str">
        <v>PRO</v>
      </c>
      <c r="H992" t="str">
        <v>Groupe tarifs client</v>
      </c>
      <c r="I992" t="b">
        <v>0</v>
      </c>
      <c r="J992">
        <v>5.79</v>
      </c>
    </row>
    <row r="993">
      <c r="A993" t="str">
        <v>AutoTable</v>
      </c>
      <c r="D993" t="str">
        <v>91675-42</v>
      </c>
      <c r="E993" t="str">
        <v>PCS</v>
      </c>
      <c r="F993">
        <v>44561</v>
      </c>
      <c r="G993" t="str">
        <v>PRO</v>
      </c>
      <c r="H993" t="str">
        <v>Groupe tarifs client</v>
      </c>
      <c r="I993" t="b">
        <v>0</v>
      </c>
      <c r="J993">
        <v>5.79</v>
      </c>
    </row>
    <row r="994">
      <c r="A994" t="str">
        <v>AutoTable</v>
      </c>
      <c r="D994" t="str">
        <v>91675-62</v>
      </c>
      <c r="E994" t="str">
        <v>PCS</v>
      </c>
      <c r="F994">
        <v>44561</v>
      </c>
      <c r="G994" t="str">
        <v>PRO</v>
      </c>
      <c r="H994" t="str">
        <v>Groupe tarifs client</v>
      </c>
      <c r="I994" t="b">
        <v>0</v>
      </c>
      <c r="J994">
        <v>5.79</v>
      </c>
    </row>
    <row r="995">
      <c r="A995" t="str">
        <v>AutoTable</v>
      </c>
      <c r="D995" t="str">
        <v>91710-02</v>
      </c>
      <c r="E995" t="str">
        <v>PCS</v>
      </c>
      <c r="F995">
        <v>44561</v>
      </c>
      <c r="G995" t="str">
        <v>PRO</v>
      </c>
      <c r="H995" t="str">
        <v>Groupe tarifs client</v>
      </c>
      <c r="I995" t="b">
        <v>0</v>
      </c>
      <c r="J995">
        <v>9.91</v>
      </c>
    </row>
    <row r="996">
      <c r="A996" t="str">
        <v>AutoTable</v>
      </c>
      <c r="D996" t="str">
        <v>91712-54</v>
      </c>
      <c r="E996" t="str">
        <v>PCS</v>
      </c>
      <c r="F996">
        <v>44561</v>
      </c>
      <c r="G996" t="str">
        <v>PRO</v>
      </c>
      <c r="H996" t="str">
        <v>Groupe tarifs client</v>
      </c>
      <c r="I996" t="b">
        <v>0</v>
      </c>
      <c r="J996">
        <v>7.42</v>
      </c>
    </row>
    <row r="997">
      <c r="A997" t="str">
        <v>AutoTable</v>
      </c>
      <c r="D997" t="str">
        <v>91775-02</v>
      </c>
      <c r="E997" t="str">
        <v>PCS</v>
      </c>
      <c r="F997">
        <v>44561</v>
      </c>
      <c r="G997" t="str">
        <v>PRO</v>
      </c>
      <c r="H997" t="str">
        <v>Groupe tarifs client</v>
      </c>
      <c r="I997" t="b">
        <v>0</v>
      </c>
      <c r="J997">
        <v>5.79</v>
      </c>
    </row>
    <row r="998">
      <c r="A998" t="str">
        <v>AutoTable</v>
      </c>
      <c r="D998" t="str">
        <v>91912-90</v>
      </c>
      <c r="E998" t="str">
        <v>PCS</v>
      </c>
      <c r="F998">
        <v>44561</v>
      </c>
      <c r="G998" t="str">
        <v>PRO</v>
      </c>
      <c r="H998" t="str">
        <v>Groupe tarifs client</v>
      </c>
      <c r="I998" t="b">
        <v>0</v>
      </c>
      <c r="J998">
        <v>21.09</v>
      </c>
    </row>
    <row r="999">
      <c r="A999" t="str">
        <v>AutoTable</v>
      </c>
      <c r="D999" t="str">
        <v>91975-22</v>
      </c>
      <c r="E999" t="str">
        <v>PCS</v>
      </c>
      <c r="F999">
        <v>44561</v>
      </c>
      <c r="G999" t="str">
        <v>PRO</v>
      </c>
      <c r="H999" t="str">
        <v>Groupe tarifs client</v>
      </c>
      <c r="I999" t="b">
        <v>0</v>
      </c>
      <c r="J999">
        <v>6.13</v>
      </c>
    </row>
    <row r="1000">
      <c r="A1000" t="str">
        <v>AutoTable</v>
      </c>
      <c r="D1000" t="str">
        <v>92075-02</v>
      </c>
      <c r="E1000" t="str">
        <v>PCS</v>
      </c>
      <c r="F1000">
        <v>44561</v>
      </c>
      <c r="G1000" t="str">
        <v>PRO</v>
      </c>
      <c r="H1000" t="str">
        <v>Groupe tarifs client</v>
      </c>
      <c r="I1000" t="b">
        <v>0</v>
      </c>
      <c r="J1000">
        <v>7.2</v>
      </c>
    </row>
    <row r="1001">
      <c r="A1001" t="str">
        <v>AutoTable</v>
      </c>
      <c r="D1001" t="str">
        <v>92075-19</v>
      </c>
      <c r="E1001" t="str">
        <v>PCS</v>
      </c>
      <c r="F1001">
        <v>44561</v>
      </c>
      <c r="G1001" t="str">
        <v>PRO</v>
      </c>
      <c r="H1001" t="str">
        <v>Groupe tarifs client</v>
      </c>
      <c r="I1001" t="b">
        <v>0</v>
      </c>
      <c r="J1001">
        <v>7.2</v>
      </c>
    </row>
    <row r="1002">
      <c r="A1002" t="str">
        <v>AutoTable</v>
      </c>
      <c r="D1002" t="str">
        <v>92075-59</v>
      </c>
      <c r="E1002" t="str">
        <v>PCS</v>
      </c>
      <c r="F1002">
        <v>44561</v>
      </c>
      <c r="G1002" t="str">
        <v>PRO</v>
      </c>
      <c r="H1002" t="str">
        <v>Groupe tarifs client</v>
      </c>
      <c r="I1002" t="b">
        <v>0</v>
      </c>
      <c r="J1002">
        <v>7.2</v>
      </c>
    </row>
    <row r="1003">
      <c r="A1003" t="str">
        <v>AutoTable</v>
      </c>
      <c r="D1003" t="str">
        <v>92110-06</v>
      </c>
      <c r="E1003" t="str">
        <v>PCS</v>
      </c>
      <c r="F1003">
        <v>44561</v>
      </c>
      <c r="G1003" t="str">
        <v>PRO</v>
      </c>
      <c r="H1003" t="str">
        <v>Groupe tarifs client</v>
      </c>
      <c r="I1003" t="b">
        <v>0</v>
      </c>
      <c r="J1003">
        <v>12.33</v>
      </c>
    </row>
    <row r="1004">
      <c r="A1004" t="str">
        <v>AutoTable</v>
      </c>
      <c r="D1004" t="str">
        <v>92112-06</v>
      </c>
      <c r="E1004" t="str">
        <v>PCS</v>
      </c>
      <c r="F1004">
        <v>44561</v>
      </c>
      <c r="G1004" t="str">
        <v>PRO</v>
      </c>
      <c r="H1004" t="str">
        <v>Groupe tarifs client</v>
      </c>
      <c r="I1004" t="b">
        <v>0</v>
      </c>
      <c r="J1004">
        <v>4.92</v>
      </c>
    </row>
    <row r="1005">
      <c r="A1005" t="str">
        <v>AutoTable</v>
      </c>
      <c r="D1005" t="str">
        <v>92115-21</v>
      </c>
      <c r="E1005" t="str">
        <v>PCS</v>
      </c>
      <c r="F1005">
        <v>44561</v>
      </c>
      <c r="G1005" t="str">
        <v>PRO</v>
      </c>
      <c r="H1005" t="str">
        <v>Groupe tarifs client</v>
      </c>
      <c r="I1005" t="b">
        <v>0</v>
      </c>
      <c r="J1005">
        <v>10.75</v>
      </c>
    </row>
    <row r="1006">
      <c r="A1006" t="str">
        <v>AutoTable</v>
      </c>
      <c r="D1006" t="str">
        <v>92175-06</v>
      </c>
      <c r="E1006" t="str">
        <v>PCS</v>
      </c>
      <c r="F1006">
        <v>44561</v>
      </c>
      <c r="G1006" t="str">
        <v>PRO</v>
      </c>
      <c r="H1006" t="str">
        <v>Groupe tarifs client</v>
      </c>
      <c r="I1006" t="b">
        <v>0</v>
      </c>
      <c r="J1006">
        <v>7.3</v>
      </c>
    </row>
    <row r="1007">
      <c r="A1007" t="str">
        <v>AutoTable</v>
      </c>
      <c r="D1007" t="str">
        <v>92310-02</v>
      </c>
      <c r="E1007" t="str">
        <v>PCS</v>
      </c>
      <c r="F1007">
        <v>44561</v>
      </c>
      <c r="G1007" t="str">
        <v>PRO</v>
      </c>
      <c r="H1007" t="str">
        <v>Groupe tarifs client</v>
      </c>
      <c r="I1007" t="b">
        <v>0</v>
      </c>
      <c r="J1007">
        <v>11.92</v>
      </c>
    </row>
    <row r="1008">
      <c r="A1008" t="str">
        <v>AutoTable</v>
      </c>
      <c r="D1008" t="str">
        <v>92310-06</v>
      </c>
      <c r="E1008" t="str">
        <v>PCS</v>
      </c>
      <c r="F1008">
        <v>44561</v>
      </c>
      <c r="G1008" t="str">
        <v>PRO</v>
      </c>
      <c r="H1008" t="str">
        <v>Groupe tarifs client</v>
      </c>
      <c r="I1008" t="b">
        <v>0</v>
      </c>
      <c r="J1008">
        <v>11.92</v>
      </c>
    </row>
    <row r="1009">
      <c r="A1009" t="str">
        <v>AutoTable</v>
      </c>
      <c r="D1009" t="str">
        <v>92310-87</v>
      </c>
      <c r="E1009" t="str">
        <v>PCS</v>
      </c>
      <c r="F1009">
        <v>44561</v>
      </c>
      <c r="G1009" t="str">
        <v>PRO</v>
      </c>
      <c r="H1009" t="str">
        <v>Groupe tarifs client</v>
      </c>
      <c r="I1009" t="b">
        <v>0</v>
      </c>
      <c r="J1009">
        <v>11.92</v>
      </c>
    </row>
    <row r="1010">
      <c r="A1010" t="str">
        <v>AutoTable</v>
      </c>
      <c r="D1010" t="str">
        <v>92315-87</v>
      </c>
      <c r="E1010" t="str">
        <v>PCS</v>
      </c>
      <c r="F1010">
        <v>44561</v>
      </c>
      <c r="G1010" t="str">
        <v>PRO</v>
      </c>
      <c r="H1010" t="str">
        <v>Groupe tarifs client</v>
      </c>
      <c r="I1010" t="b">
        <v>0</v>
      </c>
      <c r="J1010">
        <v>34.37</v>
      </c>
    </row>
    <row r="1011">
      <c r="A1011" t="str">
        <v>AutoTable</v>
      </c>
      <c r="D1011" t="str">
        <v>93012-10</v>
      </c>
      <c r="E1011" t="str">
        <v>PCS</v>
      </c>
      <c r="F1011">
        <v>44561</v>
      </c>
      <c r="G1011" t="str">
        <v>PRO</v>
      </c>
      <c r="H1011" t="str">
        <v>Groupe tarifs client</v>
      </c>
      <c r="I1011" t="b">
        <v>0</v>
      </c>
      <c r="J1011">
        <v>4.92</v>
      </c>
    </row>
    <row r="1012">
      <c r="A1012" t="str">
        <v>AutoTable</v>
      </c>
      <c r="D1012" t="str">
        <v>93112-05</v>
      </c>
      <c r="E1012" t="str">
        <v>PCS</v>
      </c>
      <c r="F1012">
        <v>44561</v>
      </c>
      <c r="G1012" t="str">
        <v>PRO</v>
      </c>
      <c r="H1012" t="str">
        <v>Groupe tarifs client</v>
      </c>
      <c r="I1012" t="b">
        <v>0</v>
      </c>
      <c r="J1012">
        <v>4.92</v>
      </c>
    </row>
    <row r="1013">
      <c r="A1013" t="str">
        <v>AutoTable</v>
      </c>
      <c r="D1013" t="str">
        <v>93115-05</v>
      </c>
      <c r="E1013" t="str">
        <v>PCS</v>
      </c>
      <c r="F1013">
        <v>44561</v>
      </c>
      <c r="G1013" t="str">
        <v>PRO</v>
      </c>
      <c r="H1013" t="str">
        <v>Groupe tarifs client</v>
      </c>
      <c r="I1013" t="b">
        <v>0</v>
      </c>
      <c r="J1013">
        <v>10.75</v>
      </c>
    </row>
    <row r="1014">
      <c r="A1014" t="str">
        <v>AutoTable</v>
      </c>
      <c r="D1014" t="str">
        <v>93115-09</v>
      </c>
      <c r="E1014" t="str">
        <v>PCS</v>
      </c>
      <c r="F1014">
        <v>44561</v>
      </c>
      <c r="G1014" t="str">
        <v>PRO</v>
      </c>
      <c r="H1014" t="str">
        <v>Groupe tarifs client</v>
      </c>
      <c r="I1014" t="b">
        <v>0</v>
      </c>
      <c r="J1014">
        <v>10.75</v>
      </c>
    </row>
    <row r="1015">
      <c r="A1015" t="str">
        <v>AutoTable</v>
      </c>
      <c r="D1015" t="str">
        <v>93375-86</v>
      </c>
      <c r="E1015" t="str">
        <v>PCS</v>
      </c>
      <c r="F1015">
        <v>44561</v>
      </c>
      <c r="G1015" t="str">
        <v>PRO</v>
      </c>
      <c r="H1015" t="str">
        <v>Groupe tarifs client</v>
      </c>
      <c r="I1015" t="b">
        <v>0</v>
      </c>
      <c r="J1015">
        <v>2.42</v>
      </c>
    </row>
    <row r="1016">
      <c r="A1016" t="str">
        <v>AutoTable</v>
      </c>
      <c r="D1016" t="str">
        <v>93512-18</v>
      </c>
      <c r="E1016" t="str">
        <v>PCS</v>
      </c>
      <c r="F1016">
        <v>44561</v>
      </c>
      <c r="G1016" t="str">
        <v>PRO</v>
      </c>
      <c r="H1016" t="str">
        <v>Groupe tarifs client</v>
      </c>
      <c r="I1016" t="b">
        <v>0</v>
      </c>
      <c r="J1016">
        <v>21.09</v>
      </c>
    </row>
    <row r="1017">
      <c r="A1017" t="str">
        <v>AutoTable</v>
      </c>
      <c r="D1017" t="str">
        <v>93610-09</v>
      </c>
      <c r="E1017" t="str">
        <v>PCS</v>
      </c>
      <c r="F1017">
        <v>44561</v>
      </c>
      <c r="G1017" t="str">
        <v>PRO</v>
      </c>
      <c r="H1017" t="str">
        <v>Groupe tarifs client</v>
      </c>
      <c r="I1017" t="b">
        <v>0</v>
      </c>
      <c r="J1017">
        <v>11.65</v>
      </c>
    </row>
    <row r="1018">
      <c r="A1018" t="str">
        <v>AutoTable</v>
      </c>
      <c r="D1018" t="str">
        <v>93675-09</v>
      </c>
      <c r="E1018" t="str">
        <v>PCS</v>
      </c>
      <c r="F1018">
        <v>44561</v>
      </c>
      <c r="G1018" t="str">
        <v>PRO</v>
      </c>
      <c r="H1018" t="str">
        <v>Groupe tarifs client</v>
      </c>
      <c r="I1018" t="b">
        <v>0</v>
      </c>
      <c r="J1018">
        <v>7.49</v>
      </c>
    </row>
    <row r="1019">
      <c r="A1019" t="str">
        <v>AutoTable</v>
      </c>
      <c r="D1019" t="str">
        <v>93710-02</v>
      </c>
      <c r="E1019" t="str">
        <v>PCS</v>
      </c>
      <c r="F1019">
        <v>44561</v>
      </c>
      <c r="G1019" t="str">
        <v>PRO</v>
      </c>
      <c r="H1019" t="str">
        <v>Groupe tarifs client</v>
      </c>
      <c r="I1019" t="b">
        <v>0</v>
      </c>
      <c r="J1019">
        <v>12.26</v>
      </c>
    </row>
    <row r="1020">
      <c r="A1020" t="str">
        <v>AutoTable</v>
      </c>
      <c r="D1020" t="str">
        <v>93710-06</v>
      </c>
      <c r="E1020" t="str">
        <v>PCS</v>
      </c>
      <c r="F1020">
        <v>44561</v>
      </c>
      <c r="G1020" t="str">
        <v>PRO</v>
      </c>
      <c r="H1020" t="str">
        <v>Groupe tarifs client</v>
      </c>
      <c r="I1020" t="b">
        <v>0</v>
      </c>
      <c r="J1020">
        <v>12.26</v>
      </c>
    </row>
    <row r="1021">
      <c r="A1021" t="str">
        <v>AutoTable</v>
      </c>
      <c r="D1021" t="str">
        <v>94010-15CB</v>
      </c>
      <c r="E1021" t="str">
        <v>PCS</v>
      </c>
      <c r="F1021">
        <v>44561</v>
      </c>
      <c r="G1021" t="str">
        <v>PRO</v>
      </c>
      <c r="H1021" t="str">
        <v>Groupe tarifs client</v>
      </c>
      <c r="I1021" t="b">
        <v>0</v>
      </c>
      <c r="J1021">
        <v>12.9</v>
      </c>
    </row>
    <row r="1022">
      <c r="A1022" t="str">
        <v>AutoTable</v>
      </c>
      <c r="D1022" t="str">
        <v>94010-20</v>
      </c>
      <c r="E1022" t="str">
        <v>PCS</v>
      </c>
      <c r="F1022">
        <v>44561</v>
      </c>
      <c r="G1022" t="str">
        <v>PRO</v>
      </c>
      <c r="H1022" t="str">
        <v>Groupe tarifs client</v>
      </c>
      <c r="I1022" t="b">
        <v>0</v>
      </c>
      <c r="J1022">
        <v>12.9</v>
      </c>
    </row>
    <row r="1023">
      <c r="A1023" t="str">
        <v>AutoTable</v>
      </c>
      <c r="D1023" t="str">
        <v>94012-18</v>
      </c>
      <c r="E1023" t="str">
        <v>PCS</v>
      </c>
      <c r="F1023">
        <v>44561</v>
      </c>
      <c r="G1023" t="str">
        <v>PRO</v>
      </c>
      <c r="H1023" t="str">
        <v>Groupe tarifs client</v>
      </c>
      <c r="I1023" t="b">
        <v>0</v>
      </c>
      <c r="J1023">
        <v>22.85</v>
      </c>
    </row>
    <row r="1024">
      <c r="A1024" t="str">
        <v>AutoTable</v>
      </c>
      <c r="D1024" t="str">
        <v>94015-15</v>
      </c>
      <c r="E1024" t="str">
        <v>PCS</v>
      </c>
      <c r="F1024">
        <v>44561</v>
      </c>
      <c r="G1024" t="str">
        <v>PRO</v>
      </c>
      <c r="H1024" t="str">
        <v>Groupe tarifs client</v>
      </c>
      <c r="I1024" t="b">
        <v>0</v>
      </c>
      <c r="J1024">
        <v>10.75</v>
      </c>
    </row>
    <row r="1025">
      <c r="A1025" t="str">
        <v>AutoTable</v>
      </c>
      <c r="D1025" t="str">
        <v>94015-18</v>
      </c>
      <c r="E1025" t="str">
        <v>PCS</v>
      </c>
      <c r="F1025">
        <v>44561</v>
      </c>
      <c r="G1025" t="str">
        <v>PRO</v>
      </c>
      <c r="H1025" t="str">
        <v>Groupe tarifs client</v>
      </c>
      <c r="I1025" t="b">
        <v>0</v>
      </c>
      <c r="J1025">
        <v>34.37</v>
      </c>
    </row>
    <row r="1026">
      <c r="A1026" t="str">
        <v>AutoTable</v>
      </c>
      <c r="D1026" t="str">
        <v>94075-20</v>
      </c>
      <c r="E1026" t="str">
        <v>PCS</v>
      </c>
      <c r="F1026">
        <v>44561</v>
      </c>
      <c r="G1026" t="str">
        <v>PRO</v>
      </c>
      <c r="H1026" t="str">
        <v>Groupe tarifs client</v>
      </c>
      <c r="I1026" t="b">
        <v>0</v>
      </c>
      <c r="J1026">
        <v>8.13</v>
      </c>
    </row>
    <row r="1027">
      <c r="A1027" t="str">
        <v>AutoTable</v>
      </c>
      <c r="D1027" t="str">
        <v>95010-02</v>
      </c>
      <c r="E1027" t="str">
        <v>PCS</v>
      </c>
      <c r="F1027">
        <v>44561</v>
      </c>
      <c r="G1027" t="str">
        <v>PRO</v>
      </c>
      <c r="H1027" t="str">
        <v>Groupe tarifs client</v>
      </c>
      <c r="I1027" t="b">
        <v>0</v>
      </c>
      <c r="J1027">
        <v>11.92</v>
      </c>
    </row>
    <row r="1028">
      <c r="A1028" t="str">
        <v>AutoTable</v>
      </c>
      <c r="D1028" t="str">
        <v>95010-05</v>
      </c>
      <c r="E1028" t="str">
        <v>PCS</v>
      </c>
      <c r="F1028">
        <v>44561</v>
      </c>
      <c r="G1028" t="str">
        <v>PRO</v>
      </c>
      <c r="H1028" t="str">
        <v>Groupe tarifs client</v>
      </c>
      <c r="I1028" t="b">
        <v>0</v>
      </c>
      <c r="J1028">
        <v>3.25</v>
      </c>
    </row>
    <row r="1029">
      <c r="A1029" t="str">
        <v>AutoTable</v>
      </c>
      <c r="D1029" t="str">
        <v>95010-06</v>
      </c>
      <c r="E1029" t="str">
        <v>PCS</v>
      </c>
      <c r="F1029">
        <v>44561</v>
      </c>
      <c r="G1029" t="str">
        <v>PRO</v>
      </c>
      <c r="H1029" t="str">
        <v>Groupe tarifs client</v>
      </c>
      <c r="I1029" t="b">
        <v>0</v>
      </c>
      <c r="J1029">
        <v>11.92</v>
      </c>
    </row>
    <row r="1030">
      <c r="A1030" t="str">
        <v>AutoTable</v>
      </c>
      <c r="D1030" t="str">
        <v>95010-09</v>
      </c>
      <c r="E1030" t="str">
        <v>PCS</v>
      </c>
      <c r="F1030">
        <v>44561</v>
      </c>
      <c r="G1030" t="str">
        <v>PRO</v>
      </c>
      <c r="H1030" t="str">
        <v>Groupe tarifs client</v>
      </c>
      <c r="I1030" t="b">
        <v>0</v>
      </c>
      <c r="J1030">
        <v>11.92</v>
      </c>
    </row>
    <row r="1031">
      <c r="A1031" t="str">
        <v>AutoTable</v>
      </c>
      <c r="D1031" t="str">
        <v>95075-02</v>
      </c>
      <c r="E1031" t="str">
        <v>PCS</v>
      </c>
      <c r="F1031">
        <v>44561</v>
      </c>
      <c r="G1031" t="str">
        <v>PRO</v>
      </c>
      <c r="H1031" t="str">
        <v>Groupe tarifs client</v>
      </c>
      <c r="I1031" t="b">
        <v>0</v>
      </c>
      <c r="J1031">
        <v>5.79</v>
      </c>
    </row>
    <row r="1032">
      <c r="A1032" t="str">
        <v>AutoTable</v>
      </c>
      <c r="D1032" t="str">
        <v>95075-06</v>
      </c>
      <c r="E1032" t="str">
        <v>PCS</v>
      </c>
      <c r="F1032">
        <v>44561</v>
      </c>
      <c r="G1032" t="str">
        <v>PRO</v>
      </c>
      <c r="H1032" t="str">
        <v>Groupe tarifs client</v>
      </c>
      <c r="I1032" t="b">
        <v>0</v>
      </c>
      <c r="J1032">
        <v>5.79</v>
      </c>
    </row>
    <row r="1033">
      <c r="A1033" t="str">
        <v>AutoTable</v>
      </c>
      <c r="D1033" t="str">
        <v>95075-09</v>
      </c>
      <c r="E1033" t="str">
        <v>PCS</v>
      </c>
      <c r="F1033">
        <v>44561</v>
      </c>
      <c r="G1033" t="str">
        <v>PRO</v>
      </c>
      <c r="H1033" t="str">
        <v>Groupe tarifs client</v>
      </c>
      <c r="I1033" t="b">
        <v>0</v>
      </c>
      <c r="J1033">
        <v>5.79</v>
      </c>
    </row>
    <row r="1034">
      <c r="A1034" t="str">
        <v>AutoTable</v>
      </c>
      <c r="D1034" t="str">
        <v>95275-52</v>
      </c>
      <c r="E1034" t="str">
        <v>PCS</v>
      </c>
      <c r="F1034">
        <v>44561</v>
      </c>
      <c r="G1034" t="str">
        <v>PRO</v>
      </c>
      <c r="H1034" t="str">
        <v>Groupe tarifs client</v>
      </c>
      <c r="I1034" t="b">
        <v>0</v>
      </c>
      <c r="J1034">
        <v>5.79</v>
      </c>
    </row>
    <row r="1035">
      <c r="A1035" t="str">
        <v>AutoTable</v>
      </c>
      <c r="D1035" t="str">
        <v>95610-10</v>
      </c>
      <c r="E1035" t="str">
        <v>PCS</v>
      </c>
      <c r="F1035">
        <v>44561</v>
      </c>
      <c r="G1035" t="str">
        <v>PRO</v>
      </c>
      <c r="H1035" t="str">
        <v>Groupe tarifs client</v>
      </c>
      <c r="I1035" t="b">
        <v>0</v>
      </c>
      <c r="J1035">
        <v>13.17</v>
      </c>
    </row>
    <row r="1036">
      <c r="A1036" t="str">
        <v>AutoTable</v>
      </c>
      <c r="D1036" t="str">
        <v>96012-86</v>
      </c>
      <c r="E1036" t="str">
        <v>PCS</v>
      </c>
      <c r="F1036">
        <v>44561</v>
      </c>
      <c r="G1036" t="str">
        <v>PRO</v>
      </c>
      <c r="H1036" t="str">
        <v>Groupe tarifs client</v>
      </c>
      <c r="I1036" t="b">
        <v>0</v>
      </c>
      <c r="J1036">
        <v>4.92</v>
      </c>
    </row>
    <row r="1037">
      <c r="A1037" t="str">
        <v>AutoTable</v>
      </c>
      <c r="D1037" t="str">
        <v>96075-02</v>
      </c>
      <c r="E1037" t="str">
        <v>PCS</v>
      </c>
      <c r="F1037">
        <v>44561</v>
      </c>
      <c r="G1037" t="str">
        <v>PRO</v>
      </c>
      <c r="H1037" t="str">
        <v>Groupe tarifs client</v>
      </c>
      <c r="I1037" t="b">
        <v>0</v>
      </c>
      <c r="J1037">
        <v>6.13</v>
      </c>
    </row>
    <row r="1038">
      <c r="A1038" t="str">
        <v>AutoTable</v>
      </c>
      <c r="D1038" t="str">
        <v>96075-05</v>
      </c>
      <c r="E1038" t="str">
        <v>PCS</v>
      </c>
      <c r="F1038">
        <v>44561</v>
      </c>
      <c r="G1038" t="str">
        <v>PRO</v>
      </c>
      <c r="H1038" t="str">
        <v>Groupe tarifs client</v>
      </c>
      <c r="I1038" t="b">
        <v>0</v>
      </c>
      <c r="J1038">
        <v>6.13</v>
      </c>
    </row>
    <row r="1039">
      <c r="A1039" t="str">
        <v>AutoTable</v>
      </c>
      <c r="D1039" t="str">
        <v>96075-08</v>
      </c>
      <c r="E1039" t="str">
        <v>PCS</v>
      </c>
      <c r="F1039">
        <v>44561</v>
      </c>
      <c r="G1039" t="str">
        <v>PRO</v>
      </c>
      <c r="H1039" t="str">
        <v>Groupe tarifs client</v>
      </c>
      <c r="I1039" t="b">
        <v>0</v>
      </c>
      <c r="J1039">
        <v>6.13</v>
      </c>
    </row>
    <row r="1040">
      <c r="A1040" t="str">
        <v>AutoTable</v>
      </c>
      <c r="D1040" t="str">
        <v>96075-09</v>
      </c>
      <c r="E1040" t="str">
        <v>PCS</v>
      </c>
      <c r="F1040">
        <v>44561</v>
      </c>
      <c r="G1040" t="str">
        <v>PRO</v>
      </c>
      <c r="H1040" t="str">
        <v>Groupe tarifs client</v>
      </c>
      <c r="I1040" t="b">
        <v>0</v>
      </c>
      <c r="J1040">
        <v>6.13</v>
      </c>
    </row>
    <row r="1041">
      <c r="A1041" t="str">
        <v>AutoTable</v>
      </c>
      <c r="D1041" t="str">
        <v>96075-86</v>
      </c>
      <c r="E1041" t="str">
        <v>PCS</v>
      </c>
      <c r="F1041">
        <v>44561</v>
      </c>
      <c r="G1041" t="str">
        <v>PRO</v>
      </c>
      <c r="H1041" t="str">
        <v>Groupe tarifs client</v>
      </c>
      <c r="I1041" t="b">
        <v>0</v>
      </c>
      <c r="J1041">
        <v>5.79</v>
      </c>
    </row>
    <row r="1042">
      <c r="A1042" t="str">
        <v>AutoTable</v>
      </c>
      <c r="D1042" t="str">
        <v>97175-64</v>
      </c>
      <c r="E1042" t="str">
        <v>PCS</v>
      </c>
      <c r="F1042">
        <v>44561</v>
      </c>
      <c r="G1042" t="str">
        <v>PRO</v>
      </c>
      <c r="H1042" t="str">
        <v>Groupe tarifs client</v>
      </c>
      <c r="I1042" t="b">
        <v>0</v>
      </c>
      <c r="J1042">
        <v>7.2</v>
      </c>
    </row>
    <row r="1043">
      <c r="A1043" t="str">
        <v>AutoTable</v>
      </c>
      <c r="D1043" t="str">
        <v>97175-68</v>
      </c>
      <c r="E1043" t="str">
        <v>PCS</v>
      </c>
      <c r="F1043">
        <v>44561</v>
      </c>
      <c r="G1043" t="str">
        <v>PRO</v>
      </c>
      <c r="H1043" t="str">
        <v>Groupe tarifs client</v>
      </c>
      <c r="I1043" t="b">
        <v>0</v>
      </c>
      <c r="J1043">
        <v>7.2</v>
      </c>
    </row>
    <row r="1044">
      <c r="A1044" t="str">
        <v>AutoTable</v>
      </c>
      <c r="D1044" t="str">
        <v>97175-70</v>
      </c>
      <c r="E1044" t="str">
        <v>PCS</v>
      </c>
      <c r="F1044">
        <v>44561</v>
      </c>
      <c r="G1044" t="str">
        <v>PRO</v>
      </c>
      <c r="H1044" t="str">
        <v>Groupe tarifs client</v>
      </c>
      <c r="I1044" t="b">
        <v>0</v>
      </c>
      <c r="J1044">
        <v>7.2</v>
      </c>
    </row>
    <row r="1045">
      <c r="A1045" t="str">
        <v>AutoTable</v>
      </c>
      <c r="D1045" t="str">
        <v>97175-75</v>
      </c>
      <c r="E1045" t="str">
        <v>PCS</v>
      </c>
      <c r="F1045">
        <v>44561</v>
      </c>
      <c r="G1045" t="str">
        <v>PRO</v>
      </c>
      <c r="H1045" t="str">
        <v>Groupe tarifs client</v>
      </c>
      <c r="I1045" t="b">
        <v>0</v>
      </c>
      <c r="J1045">
        <v>7.2</v>
      </c>
    </row>
    <row r="1046">
      <c r="A1046" t="str">
        <v>AutoTable</v>
      </c>
      <c r="D1046" t="str">
        <v>97175-76</v>
      </c>
      <c r="E1046" t="str">
        <v>PCS</v>
      </c>
      <c r="F1046">
        <v>44561</v>
      </c>
      <c r="G1046" t="str">
        <v>PRO</v>
      </c>
      <c r="H1046" t="str">
        <v>Groupe tarifs client</v>
      </c>
      <c r="I1046" t="b">
        <v>0</v>
      </c>
      <c r="J1046">
        <v>7.2</v>
      </c>
    </row>
    <row r="1047">
      <c r="A1047" t="str">
        <v>AutoTable</v>
      </c>
      <c r="D1047" t="str">
        <v>97515-09</v>
      </c>
      <c r="E1047" t="str">
        <v>PCS</v>
      </c>
      <c r="F1047">
        <v>44561</v>
      </c>
      <c r="G1047" t="str">
        <v>PRO</v>
      </c>
      <c r="H1047" t="str">
        <v>Groupe tarifs client</v>
      </c>
      <c r="I1047" t="b">
        <v>0</v>
      </c>
      <c r="J1047">
        <v>34.37</v>
      </c>
    </row>
    <row r="1048">
      <c r="A1048" t="str">
        <v>AutoTable</v>
      </c>
      <c r="D1048" t="str">
        <v>98010-10</v>
      </c>
      <c r="E1048" t="str">
        <v>PCS</v>
      </c>
      <c r="F1048">
        <v>44561</v>
      </c>
      <c r="G1048" t="str">
        <v>PRO</v>
      </c>
      <c r="H1048" t="str">
        <v>Groupe tarifs client</v>
      </c>
      <c r="I1048" t="b">
        <v>0</v>
      </c>
      <c r="J1048">
        <v>11.92</v>
      </c>
    </row>
    <row r="1049">
      <c r="A1049" t="str">
        <v>AutoTable</v>
      </c>
      <c r="D1049" t="str">
        <v>98012-05</v>
      </c>
      <c r="E1049" t="str">
        <v>PCS</v>
      </c>
      <c r="F1049">
        <v>44561</v>
      </c>
      <c r="G1049" t="str">
        <v>PRO</v>
      </c>
      <c r="H1049" t="str">
        <v>Groupe tarifs client</v>
      </c>
      <c r="I1049" t="b">
        <v>0</v>
      </c>
      <c r="J1049">
        <v>20.75</v>
      </c>
    </row>
    <row r="1050">
      <c r="A1050" t="str">
        <v>AutoTable</v>
      </c>
      <c r="D1050" t="str">
        <v>98012-06</v>
      </c>
      <c r="E1050" t="str">
        <v>PCS</v>
      </c>
      <c r="F1050">
        <v>44561</v>
      </c>
      <c r="G1050" t="str">
        <v>PRO</v>
      </c>
      <c r="H1050" t="str">
        <v>Groupe tarifs client</v>
      </c>
      <c r="I1050" t="b">
        <v>0</v>
      </c>
      <c r="J1050">
        <v>20.75</v>
      </c>
    </row>
    <row r="1051">
      <c r="A1051" t="str">
        <v>AutoTable</v>
      </c>
      <c r="D1051" t="str">
        <v>98012-10</v>
      </c>
      <c r="E1051" t="str">
        <v>PCS</v>
      </c>
      <c r="F1051">
        <v>44561</v>
      </c>
      <c r="G1051" t="str">
        <v>PRO</v>
      </c>
      <c r="H1051" t="str">
        <v>Groupe tarifs client</v>
      </c>
      <c r="I1051" t="b">
        <v>0</v>
      </c>
      <c r="J1051">
        <v>20.75</v>
      </c>
    </row>
    <row r="1052">
      <c r="A1052" t="str">
        <v>AutoTable</v>
      </c>
      <c r="D1052" t="str">
        <v>98275-06</v>
      </c>
      <c r="E1052" t="str">
        <v>PCS</v>
      </c>
      <c r="F1052">
        <v>44561</v>
      </c>
      <c r="G1052" t="str">
        <v>PRO</v>
      </c>
      <c r="H1052" t="str">
        <v>Groupe tarifs client</v>
      </c>
      <c r="I1052" t="b">
        <v>0</v>
      </c>
      <c r="J1052">
        <v>7.47</v>
      </c>
    </row>
    <row r="1053">
      <c r="A1053" t="str">
        <v>AutoTable</v>
      </c>
      <c r="D1053" t="str">
        <v>98275-09</v>
      </c>
      <c r="E1053" t="str">
        <v>PCS</v>
      </c>
      <c r="F1053">
        <v>44561</v>
      </c>
      <c r="G1053" t="str">
        <v>PRO</v>
      </c>
      <c r="H1053" t="str">
        <v>Groupe tarifs client</v>
      </c>
      <c r="I1053" t="b">
        <v>0</v>
      </c>
      <c r="J1053">
        <v>7.47</v>
      </c>
    </row>
    <row r="1054">
      <c r="A1054" t="str">
        <v>AutoTable</v>
      </c>
      <c r="D1054" t="str">
        <v>98275-46</v>
      </c>
      <c r="E1054" t="str">
        <v>PCS</v>
      </c>
      <c r="F1054">
        <v>44561</v>
      </c>
      <c r="G1054" t="str">
        <v>PRO</v>
      </c>
      <c r="H1054" t="str">
        <v>Groupe tarifs client</v>
      </c>
      <c r="I1054" t="b">
        <v>0</v>
      </c>
      <c r="J1054">
        <v>7.47</v>
      </c>
    </row>
    <row r="1055">
      <c r="A1055" t="str">
        <v>AutoTable</v>
      </c>
      <c r="D1055" t="str">
        <v>98275-86</v>
      </c>
      <c r="E1055" t="str">
        <v>PCS</v>
      </c>
      <c r="F1055">
        <v>44561</v>
      </c>
      <c r="G1055" t="str">
        <v>PRO</v>
      </c>
      <c r="H1055" t="str">
        <v>Groupe tarifs client</v>
      </c>
      <c r="I1055" t="b">
        <v>0</v>
      </c>
      <c r="J1055">
        <v>7.47</v>
      </c>
    </row>
    <row r="1056">
      <c r="A1056" t="str">
        <v>AutoTable</v>
      </c>
      <c r="D1056" t="str">
        <v>99010-02</v>
      </c>
      <c r="E1056" t="str">
        <v>PCS</v>
      </c>
      <c r="F1056">
        <v>44561</v>
      </c>
      <c r="G1056" t="str">
        <v>PRO</v>
      </c>
      <c r="H1056" t="str">
        <v>Groupe tarifs client</v>
      </c>
      <c r="I1056" t="b">
        <v>0</v>
      </c>
      <c r="J1056">
        <v>11.92</v>
      </c>
    </row>
    <row r="1057">
      <c r="A1057" t="str">
        <v>AutoTable</v>
      </c>
      <c r="D1057" t="str">
        <v>99010-05</v>
      </c>
      <c r="E1057" t="str">
        <v>PCS</v>
      </c>
      <c r="F1057">
        <v>44561</v>
      </c>
      <c r="G1057" t="str">
        <v>PRO</v>
      </c>
      <c r="H1057" t="str">
        <v>Groupe tarifs client</v>
      </c>
      <c r="I1057" t="b">
        <v>0</v>
      </c>
      <c r="J1057">
        <v>11.92</v>
      </c>
    </row>
    <row r="1058">
      <c r="A1058" t="str">
        <v>AutoTable</v>
      </c>
      <c r="D1058" t="str">
        <v>99010-06</v>
      </c>
      <c r="E1058" t="str">
        <v>PCS</v>
      </c>
      <c r="F1058">
        <v>44561</v>
      </c>
      <c r="G1058" t="str">
        <v>PRO</v>
      </c>
      <c r="H1058" t="str">
        <v>Groupe tarifs client</v>
      </c>
      <c r="I1058" t="b">
        <v>0</v>
      </c>
      <c r="J1058">
        <v>11.92</v>
      </c>
    </row>
    <row r="1059">
      <c r="A1059" t="str">
        <v>AutoTable</v>
      </c>
      <c r="D1059" t="str">
        <v>99010-09</v>
      </c>
      <c r="E1059" t="str">
        <v>PCS</v>
      </c>
      <c r="F1059">
        <v>44561</v>
      </c>
      <c r="G1059" t="str">
        <v>PRO</v>
      </c>
      <c r="H1059" t="str">
        <v>Groupe tarifs client</v>
      </c>
      <c r="I1059" t="b">
        <v>0</v>
      </c>
      <c r="J1059">
        <v>11.92</v>
      </c>
    </row>
    <row r="1060">
      <c r="A1060" t="str">
        <v>AutoTable</v>
      </c>
      <c r="D1060" t="str">
        <v>99210-02</v>
      </c>
      <c r="E1060" t="str">
        <v>PCS</v>
      </c>
      <c r="F1060">
        <v>44561</v>
      </c>
      <c r="G1060" t="str">
        <v>PRO</v>
      </c>
      <c r="H1060" t="str">
        <v>Groupe tarifs client</v>
      </c>
      <c r="I1060" t="b">
        <v>0</v>
      </c>
      <c r="J1060">
        <v>11.92</v>
      </c>
    </row>
    <row r="1061">
      <c r="A1061" t="str">
        <v>AutoTable</v>
      </c>
      <c r="D1061" t="str">
        <v>99210-05</v>
      </c>
      <c r="E1061" t="str">
        <v>PCS</v>
      </c>
      <c r="F1061">
        <v>44561</v>
      </c>
      <c r="G1061" t="str">
        <v>PRO</v>
      </c>
      <c r="H1061" t="str">
        <v>Groupe tarifs client</v>
      </c>
      <c r="I1061" t="b">
        <v>0</v>
      </c>
      <c r="J1061">
        <v>11.92</v>
      </c>
    </row>
    <row r="1062">
      <c r="A1062" t="str">
        <v>AutoTable</v>
      </c>
      <c r="D1062" t="str">
        <v>99210-06</v>
      </c>
      <c r="E1062" t="str">
        <v>PCS</v>
      </c>
      <c r="F1062">
        <v>44561</v>
      </c>
      <c r="G1062" t="str">
        <v>PRO</v>
      </c>
      <c r="H1062" t="str">
        <v>Groupe tarifs client</v>
      </c>
      <c r="I1062" t="b">
        <v>0</v>
      </c>
      <c r="J1062">
        <v>11.92</v>
      </c>
    </row>
    <row r="1063">
      <c r="A1063" t="str">
        <v>AutoTable</v>
      </c>
      <c r="D1063" t="str">
        <v>99210-08</v>
      </c>
      <c r="E1063" t="str">
        <v>PCS</v>
      </c>
      <c r="F1063">
        <v>44561</v>
      </c>
      <c r="G1063" t="str">
        <v>PRO</v>
      </c>
      <c r="H1063" t="str">
        <v>Groupe tarifs client</v>
      </c>
      <c r="I1063" t="b">
        <v>0</v>
      </c>
      <c r="J1063">
        <v>11.92</v>
      </c>
    </row>
    <row r="1064">
      <c r="A1064" t="str">
        <v>AutoTable</v>
      </c>
      <c r="D1064" t="str">
        <v>99210-09</v>
      </c>
      <c r="E1064" t="str">
        <v>PCS</v>
      </c>
      <c r="F1064">
        <v>44561</v>
      </c>
      <c r="G1064" t="str">
        <v>PRO</v>
      </c>
      <c r="H1064" t="str">
        <v>Groupe tarifs client</v>
      </c>
      <c r="I1064" t="b">
        <v>0</v>
      </c>
      <c r="J1064">
        <v>11.92</v>
      </c>
    </row>
    <row r="1065">
      <c r="A1065" t="str">
        <v>AutoTable</v>
      </c>
      <c r="D1065" t="str">
        <v>99212-02</v>
      </c>
      <c r="E1065" t="str">
        <v>PCS</v>
      </c>
      <c r="F1065">
        <v>44561</v>
      </c>
      <c r="G1065" t="str">
        <v>PRO</v>
      </c>
      <c r="H1065" t="str">
        <v>Groupe tarifs client</v>
      </c>
      <c r="I1065" t="b">
        <v>0</v>
      </c>
      <c r="J1065">
        <v>4.92</v>
      </c>
    </row>
    <row r="1066">
      <c r="A1066" t="str">
        <v>AutoTable</v>
      </c>
      <c r="D1066" t="str">
        <v>99212-06</v>
      </c>
      <c r="E1066" t="str">
        <v>PCS</v>
      </c>
      <c r="F1066">
        <v>44561</v>
      </c>
      <c r="G1066" t="str">
        <v>PRO</v>
      </c>
      <c r="H1066" t="str">
        <v>Groupe tarifs client</v>
      </c>
      <c r="I1066" t="b">
        <v>0</v>
      </c>
      <c r="J1066">
        <v>4.92</v>
      </c>
    </row>
    <row r="1067">
      <c r="A1067" t="str">
        <v>AutoTable</v>
      </c>
      <c r="D1067" t="str">
        <v>99212-08</v>
      </c>
      <c r="E1067" t="str">
        <v>PCS</v>
      </c>
      <c r="F1067">
        <v>44561</v>
      </c>
      <c r="G1067" t="str">
        <v>PRO</v>
      </c>
      <c r="H1067" t="str">
        <v>Groupe tarifs client</v>
      </c>
      <c r="I1067" t="b">
        <v>0</v>
      </c>
      <c r="J1067">
        <v>4.92</v>
      </c>
    </row>
    <row r="1068">
      <c r="A1068" t="str">
        <v>AutoTable</v>
      </c>
      <c r="D1068" t="str">
        <v>99212-09</v>
      </c>
      <c r="E1068" t="str">
        <v>PCS</v>
      </c>
      <c r="F1068">
        <v>44561</v>
      </c>
      <c r="G1068" t="str">
        <v>PRO</v>
      </c>
      <c r="H1068" t="str">
        <v>Groupe tarifs client</v>
      </c>
      <c r="I1068" t="b">
        <v>0</v>
      </c>
      <c r="J1068">
        <v>4.92</v>
      </c>
    </row>
    <row r="1069">
      <c r="A1069" t="str">
        <v>AutoTable</v>
      </c>
      <c r="D1069" t="str">
        <v>99212-12</v>
      </c>
      <c r="E1069" t="str">
        <v>PCS</v>
      </c>
      <c r="F1069">
        <v>44561</v>
      </c>
      <c r="G1069" t="str">
        <v>PRO</v>
      </c>
      <c r="H1069" t="str">
        <v>Groupe tarifs client</v>
      </c>
      <c r="I1069" t="b">
        <v>0</v>
      </c>
      <c r="J1069">
        <v>4.92</v>
      </c>
    </row>
    <row r="1070">
      <c r="A1070" t="str">
        <v>AutoTable</v>
      </c>
      <c r="D1070" t="str">
        <v>99275-04</v>
      </c>
      <c r="E1070" t="str">
        <v>PCS</v>
      </c>
      <c r="F1070">
        <v>44561</v>
      </c>
      <c r="G1070" t="str">
        <v>PRO</v>
      </c>
      <c r="H1070" t="str">
        <v>Groupe tarifs client</v>
      </c>
      <c r="I1070" t="b">
        <v>0</v>
      </c>
      <c r="J1070">
        <v>7.53</v>
      </c>
    </row>
    <row r="1071">
      <c r="A1071" t="str">
        <v>AutoTable</v>
      </c>
      <c r="D1071" t="str">
        <v>99275-05</v>
      </c>
      <c r="E1071" t="str">
        <v>PCS</v>
      </c>
      <c r="F1071">
        <v>44561</v>
      </c>
      <c r="G1071" t="str">
        <v>PRO</v>
      </c>
      <c r="H1071" t="str">
        <v>Groupe tarifs client</v>
      </c>
      <c r="I1071" t="b">
        <v>0</v>
      </c>
      <c r="J1071">
        <v>7.53</v>
      </c>
    </row>
    <row r="1072">
      <c r="A1072" t="str">
        <v>AutoTable</v>
      </c>
      <c r="D1072" t="str">
        <v>99275-08</v>
      </c>
      <c r="E1072" t="str">
        <v>PCS</v>
      </c>
      <c r="F1072">
        <v>44561</v>
      </c>
      <c r="G1072" t="str">
        <v>PRO</v>
      </c>
      <c r="H1072" t="str">
        <v>Groupe tarifs client</v>
      </c>
      <c r="I1072" t="b">
        <v>0</v>
      </c>
      <c r="J1072">
        <v>7.53</v>
      </c>
    </row>
    <row r="1073">
      <c r="A1073" t="str">
        <v>AutoTable</v>
      </c>
      <c r="D1073" t="str">
        <v>99610-02</v>
      </c>
      <c r="E1073" t="str">
        <v>PCS</v>
      </c>
      <c r="F1073">
        <v>44561</v>
      </c>
      <c r="G1073" t="str">
        <v>PRO</v>
      </c>
      <c r="H1073" t="str">
        <v>Groupe tarifs client</v>
      </c>
      <c r="I1073" t="b">
        <v>0</v>
      </c>
      <c r="J1073">
        <v>9.91</v>
      </c>
    </row>
    <row r="1074">
      <c r="A1074" t="str">
        <v>AutoTable</v>
      </c>
      <c r="D1074" t="str">
        <v>99610-07</v>
      </c>
      <c r="E1074" t="str">
        <v>PCS</v>
      </c>
      <c r="F1074">
        <v>44561</v>
      </c>
      <c r="G1074" t="str">
        <v>PRO</v>
      </c>
      <c r="H1074" t="str">
        <v>Groupe tarifs client</v>
      </c>
      <c r="I1074" t="b">
        <v>0</v>
      </c>
      <c r="J1074">
        <v>9.91</v>
      </c>
    </row>
    <row r="1075">
      <c r="A1075" t="str">
        <v>AutoTable</v>
      </c>
      <c r="D1075" t="str">
        <v>99610-35</v>
      </c>
      <c r="E1075" t="str">
        <v>PCS</v>
      </c>
      <c r="F1075">
        <v>44561</v>
      </c>
      <c r="G1075" t="str">
        <v>PRO</v>
      </c>
      <c r="H1075" t="str">
        <v>Groupe tarifs client</v>
      </c>
      <c r="I1075" t="b">
        <v>0</v>
      </c>
      <c r="J1075">
        <v>9.91</v>
      </c>
    </row>
    <row r="1076">
      <c r="A1076" t="str">
        <v>AutoTable</v>
      </c>
      <c r="D1076" t="str">
        <v>99610-37</v>
      </c>
      <c r="E1076" t="str">
        <v>PCS</v>
      </c>
      <c r="F1076">
        <v>44561</v>
      </c>
      <c r="G1076" t="str">
        <v>PRO</v>
      </c>
      <c r="H1076" t="str">
        <v>Groupe tarifs client</v>
      </c>
      <c r="I1076" t="b">
        <v>0</v>
      </c>
      <c r="J1076">
        <v>9.91</v>
      </c>
    </row>
    <row r="1077">
      <c r="A1077" t="str">
        <v>AutoTable</v>
      </c>
      <c r="D1077" t="str">
        <v>99610-39</v>
      </c>
      <c r="E1077" t="str">
        <v>PCS</v>
      </c>
      <c r="F1077">
        <v>44561</v>
      </c>
      <c r="G1077" t="str">
        <v>PRO</v>
      </c>
      <c r="H1077" t="str">
        <v>Groupe tarifs client</v>
      </c>
      <c r="I1077" t="b">
        <v>0</v>
      </c>
      <c r="J1077">
        <v>9.91</v>
      </c>
    </row>
    <row r="1078">
      <c r="A1078" t="str">
        <v>AutoTable</v>
      </c>
      <c r="D1078" t="str">
        <v>99612-35</v>
      </c>
      <c r="E1078" t="str">
        <v>PCS</v>
      </c>
      <c r="F1078">
        <v>44561</v>
      </c>
      <c r="G1078" t="str">
        <v>PRO</v>
      </c>
      <c r="H1078" t="str">
        <v>Groupe tarifs client</v>
      </c>
      <c r="I1078" t="b">
        <v>0</v>
      </c>
      <c r="J1078">
        <v>5.9</v>
      </c>
    </row>
    <row r="1079">
      <c r="A1079" t="str">
        <v>AutoTable</v>
      </c>
      <c r="D1079" t="str">
        <v>99612-39</v>
      </c>
      <c r="E1079" t="str">
        <v>PCS</v>
      </c>
      <c r="F1079">
        <v>44561</v>
      </c>
      <c r="G1079" t="str">
        <v>PRO</v>
      </c>
      <c r="H1079" t="str">
        <v>Groupe tarifs client</v>
      </c>
      <c r="I1079" t="b">
        <v>0</v>
      </c>
      <c r="J1079">
        <v>15.53</v>
      </c>
    </row>
    <row r="1080">
      <c r="A1080" t="str">
        <v>AutoTable</v>
      </c>
      <c r="D1080" t="str">
        <v>99612-57</v>
      </c>
      <c r="E1080" t="str">
        <v>PCS</v>
      </c>
      <c r="F1080">
        <v>44561</v>
      </c>
      <c r="G1080" t="str">
        <v>PRO</v>
      </c>
      <c r="H1080" t="str">
        <v>Groupe tarifs client</v>
      </c>
      <c r="I1080" t="b">
        <v>0</v>
      </c>
      <c r="J1080">
        <v>21.09</v>
      </c>
    </row>
    <row r="1081">
      <c r="A1081" t="str">
        <v>AutoTable</v>
      </c>
      <c r="D1081" t="str">
        <v>99615-35</v>
      </c>
      <c r="E1081" t="str">
        <v>PCS</v>
      </c>
      <c r="F1081">
        <v>44561</v>
      </c>
      <c r="G1081" t="str">
        <v>PRO</v>
      </c>
      <c r="H1081" t="str">
        <v>Groupe tarifs client</v>
      </c>
      <c r="I1081" t="b">
        <v>0</v>
      </c>
      <c r="J1081">
        <v>10.75</v>
      </c>
    </row>
    <row r="1082">
      <c r="A1082" t="str">
        <v>AutoTable</v>
      </c>
      <c r="D1082" t="str">
        <v>99615-37</v>
      </c>
      <c r="E1082" t="str">
        <v>PCS</v>
      </c>
      <c r="F1082">
        <v>44561</v>
      </c>
      <c r="G1082" t="str">
        <v>PRO</v>
      </c>
      <c r="H1082" t="str">
        <v>Groupe tarifs client</v>
      </c>
      <c r="I1082" t="b">
        <v>0</v>
      </c>
      <c r="J1082">
        <v>10.75</v>
      </c>
    </row>
    <row r="1083">
      <c r="A1083" t="str">
        <v>AutoTable</v>
      </c>
      <c r="D1083" t="str">
        <v>99615-39</v>
      </c>
      <c r="E1083" t="str">
        <v>PCS</v>
      </c>
      <c r="F1083">
        <v>44561</v>
      </c>
      <c r="G1083" t="str">
        <v>PRO</v>
      </c>
      <c r="H1083" t="str">
        <v>Groupe tarifs client</v>
      </c>
      <c r="I1083" t="b">
        <v>0</v>
      </c>
      <c r="J1083">
        <v>34.37</v>
      </c>
    </row>
    <row r="1084">
      <c r="A1084" t="str">
        <v>AutoTable</v>
      </c>
      <c r="D1084" t="str">
        <v>99650-02</v>
      </c>
      <c r="E1084" t="str">
        <v>PCS</v>
      </c>
      <c r="F1084">
        <v>44561</v>
      </c>
      <c r="G1084" t="str">
        <v>PRO</v>
      </c>
      <c r="H1084" t="str">
        <v>Groupe tarifs client</v>
      </c>
      <c r="I1084" t="b">
        <v>0</v>
      </c>
      <c r="J1084">
        <v>3.01</v>
      </c>
    </row>
    <row r="1085">
      <c r="A1085" t="str">
        <v>AutoTable</v>
      </c>
      <c r="D1085" t="str">
        <v>99650-37</v>
      </c>
      <c r="E1085" t="str">
        <v>PCS</v>
      </c>
      <c r="F1085">
        <v>44561</v>
      </c>
      <c r="G1085" t="str">
        <v>PRO</v>
      </c>
      <c r="H1085" t="str">
        <v>Groupe tarifs client</v>
      </c>
      <c r="I1085" t="b">
        <v>0</v>
      </c>
      <c r="J1085">
        <v>3.01</v>
      </c>
    </row>
    <row r="1086">
      <c r="A1086" t="str">
        <v>AutoTable</v>
      </c>
      <c r="D1086" t="str">
        <v>99675-07</v>
      </c>
      <c r="E1086" t="str">
        <v>PCS</v>
      </c>
      <c r="F1086">
        <v>44561</v>
      </c>
      <c r="G1086" t="str">
        <v>PRO</v>
      </c>
      <c r="H1086" t="str">
        <v>Groupe tarifs client</v>
      </c>
      <c r="I1086" t="b">
        <v>0</v>
      </c>
      <c r="J1086">
        <v>7.2</v>
      </c>
    </row>
    <row r="1087">
      <c r="A1087" t="str">
        <v>AutoTable</v>
      </c>
      <c r="D1087" t="str">
        <v>99675-07F</v>
      </c>
      <c r="E1087" t="str">
        <v>PCS</v>
      </c>
      <c r="F1087">
        <v>44561</v>
      </c>
      <c r="G1087" t="str">
        <v>PRO</v>
      </c>
      <c r="H1087" t="str">
        <v>Groupe tarifs client</v>
      </c>
      <c r="I1087" t="b">
        <v>0</v>
      </c>
      <c r="J1087">
        <v>5.9</v>
      </c>
    </row>
    <row r="1088">
      <c r="A1088" t="str">
        <v>AutoTable</v>
      </c>
      <c r="D1088" t="str">
        <v>99675-35</v>
      </c>
      <c r="E1088" t="str">
        <v>PCS</v>
      </c>
      <c r="F1088">
        <v>44561</v>
      </c>
      <c r="G1088" t="str">
        <v>PRO</v>
      </c>
      <c r="H1088" t="str">
        <v>Groupe tarifs client</v>
      </c>
      <c r="I1088" t="b">
        <v>0</v>
      </c>
      <c r="J1088">
        <v>5.79</v>
      </c>
    </row>
    <row r="1089">
      <c r="A1089" t="str">
        <v>AutoTable</v>
      </c>
      <c r="D1089" t="str">
        <v>99675-37</v>
      </c>
      <c r="E1089" t="str">
        <v>PCS</v>
      </c>
      <c r="F1089">
        <v>44561</v>
      </c>
      <c r="G1089" t="str">
        <v>PRO</v>
      </c>
      <c r="H1089" t="str">
        <v>Groupe tarifs client</v>
      </c>
      <c r="I1089" t="b">
        <v>0</v>
      </c>
      <c r="J1089">
        <v>5.79</v>
      </c>
    </row>
    <row r="1090">
      <c r="A1090" t="str">
        <v>AutoTable</v>
      </c>
      <c r="D1090" t="str">
        <v>99675-39</v>
      </c>
      <c r="E1090" t="str">
        <v>PCS</v>
      </c>
      <c r="F1090">
        <v>44561</v>
      </c>
      <c r="G1090" t="str">
        <v>PRO</v>
      </c>
      <c r="H1090" t="str">
        <v>Groupe tarifs client</v>
      </c>
      <c r="I1090" t="b">
        <v>0</v>
      </c>
      <c r="J1090">
        <v>5.79</v>
      </c>
    </row>
    <row r="1091">
      <c r="A1091" t="str">
        <v>AutoTable</v>
      </c>
      <c r="D1091" t="str">
        <v>99675-54</v>
      </c>
      <c r="E1091" t="str">
        <v>PCS</v>
      </c>
      <c r="F1091">
        <v>44561</v>
      </c>
      <c r="G1091" t="str">
        <v>PRO</v>
      </c>
      <c r="H1091" t="str">
        <v>Groupe tarifs client</v>
      </c>
      <c r="I1091" t="b">
        <v>0</v>
      </c>
      <c r="J1091">
        <v>5.79</v>
      </c>
    </row>
    <row r="1092">
      <c r="A1092" t="str">
        <v>AutoTable</v>
      </c>
      <c r="D1092" t="str">
        <v>99775-56</v>
      </c>
      <c r="E1092" t="str">
        <v>PCS</v>
      </c>
      <c r="F1092">
        <v>44561</v>
      </c>
      <c r="G1092" t="str">
        <v>PRO</v>
      </c>
      <c r="H1092" t="str">
        <v>Groupe tarifs client</v>
      </c>
      <c r="I1092" t="b">
        <v>0</v>
      </c>
      <c r="J1092">
        <v>7.53</v>
      </c>
    </row>
    <row r="1093">
      <c r="A1093" t="str">
        <v>AutoTable</v>
      </c>
      <c r="D1093" t="str">
        <v>99812-10</v>
      </c>
      <c r="E1093" t="str">
        <v>PCS</v>
      </c>
      <c r="F1093">
        <v>44561</v>
      </c>
      <c r="G1093" t="str">
        <v>PRO</v>
      </c>
      <c r="H1093" t="str">
        <v>Groupe tarifs client</v>
      </c>
      <c r="I1093" t="b">
        <v>0</v>
      </c>
      <c r="J1093">
        <v>4.92</v>
      </c>
    </row>
    <row r="1094">
      <c r="A1094" t="str">
        <v>AutoTable</v>
      </c>
      <c r="D1094" t="str">
        <v>99910-61</v>
      </c>
      <c r="E1094" t="str">
        <v>PCS</v>
      </c>
      <c r="F1094">
        <v>44561</v>
      </c>
      <c r="G1094" t="str">
        <v>PRO</v>
      </c>
      <c r="H1094" t="str">
        <v>Groupe tarifs client</v>
      </c>
      <c r="I1094" t="b">
        <v>0</v>
      </c>
      <c r="J1094">
        <v>9.46</v>
      </c>
    </row>
    <row r="1095">
      <c r="A1095" t="str">
        <v>AutoTable</v>
      </c>
      <c r="D1095" t="str">
        <v>99912-03</v>
      </c>
      <c r="E1095" t="str">
        <v>PCS</v>
      </c>
      <c r="F1095">
        <v>44561</v>
      </c>
      <c r="G1095" t="str">
        <v>PRO</v>
      </c>
      <c r="H1095" t="str">
        <v>Groupe tarifs client</v>
      </c>
      <c r="I1095" t="b">
        <v>0</v>
      </c>
      <c r="J1095">
        <v>21.09</v>
      </c>
    </row>
    <row r="1096">
      <c r="A1096" t="str">
        <v>AutoTable</v>
      </c>
      <c r="D1096" t="str">
        <v>99912-10</v>
      </c>
      <c r="E1096" t="str">
        <v>PCS</v>
      </c>
      <c r="F1096">
        <v>44561</v>
      </c>
      <c r="G1096" t="str">
        <v>PRO</v>
      </c>
      <c r="H1096" t="str">
        <v>Groupe tarifs client</v>
      </c>
      <c r="I1096" t="b">
        <v>0</v>
      </c>
      <c r="J1096">
        <v>15.53</v>
      </c>
    </row>
    <row r="1097">
      <c r="A1097" t="str">
        <v>AutoTable</v>
      </c>
      <c r="D1097" t="str">
        <v>99912-16DTO</v>
      </c>
      <c r="E1097" t="str">
        <v>PCS</v>
      </c>
      <c r="F1097">
        <v>44561</v>
      </c>
      <c r="G1097" t="str">
        <v>PRO</v>
      </c>
      <c r="H1097" t="str">
        <v>Groupe tarifs client</v>
      </c>
      <c r="I1097" t="b">
        <v>0</v>
      </c>
      <c r="J1097">
        <v>19.88</v>
      </c>
    </row>
    <row r="1098">
      <c r="A1098" t="str">
        <v>AutoTable</v>
      </c>
      <c r="D1098" t="str">
        <v>99912-19BR</v>
      </c>
      <c r="E1098" t="str">
        <v>PCS</v>
      </c>
      <c r="F1098">
        <v>44561</v>
      </c>
      <c r="G1098" t="str">
        <v>PRO</v>
      </c>
      <c r="H1098" t="str">
        <v>Groupe tarifs client</v>
      </c>
      <c r="I1098" t="b">
        <v>0</v>
      </c>
      <c r="J1098">
        <v>17.78</v>
      </c>
    </row>
    <row r="1099">
      <c r="A1099" t="str">
        <v>AutoTable</v>
      </c>
      <c r="D1099" t="str">
        <v>99915-61</v>
      </c>
      <c r="E1099" t="str">
        <v>PCS</v>
      </c>
      <c r="F1099">
        <v>44561</v>
      </c>
      <c r="G1099" t="str">
        <v>PRO</v>
      </c>
      <c r="H1099" t="str">
        <v>Groupe tarifs client</v>
      </c>
      <c r="I1099" t="b">
        <v>0</v>
      </c>
      <c r="J1099">
        <v>10.75</v>
      </c>
    </row>
    <row r="1100">
      <c r="A1100" t="str">
        <v>AutoTable</v>
      </c>
      <c r="D1100" t="str">
        <v>99975-16</v>
      </c>
      <c r="E1100" t="str">
        <v>PCS</v>
      </c>
      <c r="F1100">
        <v>44561</v>
      </c>
      <c r="G1100" t="str">
        <v>PRO</v>
      </c>
      <c r="H1100" t="str">
        <v>Groupe tarifs client</v>
      </c>
      <c r="I1100" t="b">
        <v>0</v>
      </c>
      <c r="J1100">
        <v>2.42</v>
      </c>
    </row>
    <row r="1101">
      <c r="A1101" t="str">
        <v>AutoTable</v>
      </c>
      <c r="D1101" t="str">
        <v>GR10A5</v>
      </c>
      <c r="E1101" t="str">
        <v>PCS</v>
      </c>
      <c r="F1101">
        <v>44561</v>
      </c>
      <c r="G1101" t="str">
        <v>PRO</v>
      </c>
      <c r="H1101" t="str">
        <v>Groupe tarifs client</v>
      </c>
      <c r="I1101" t="b">
        <v>0</v>
      </c>
      <c r="J1101">
        <v>42.25</v>
      </c>
    </row>
    <row r="1102">
      <c r="A1102" t="str">
        <v>AutoTable</v>
      </c>
      <c r="D1102" t="str">
        <v>GR10B3</v>
      </c>
      <c r="E1102" t="str">
        <v>PCS</v>
      </c>
      <c r="F1102">
        <v>44561</v>
      </c>
      <c r="G1102" t="str">
        <v>PRO</v>
      </c>
      <c r="H1102" t="str">
        <v>Groupe tarifs client</v>
      </c>
      <c r="I1102" t="b">
        <v>0</v>
      </c>
      <c r="J1102">
        <v>42.25</v>
      </c>
    </row>
    <row r="1103">
      <c r="A1103" t="str">
        <v>AutoTable</v>
      </c>
      <c r="D1103" t="str">
        <v>GR10B5</v>
      </c>
      <c r="E1103" t="str">
        <v>PCS</v>
      </c>
      <c r="F1103">
        <v>44561</v>
      </c>
      <c r="G1103" t="str">
        <v>PRO</v>
      </c>
      <c r="H1103" t="str">
        <v>Groupe tarifs client</v>
      </c>
      <c r="I1103" t="b">
        <v>0</v>
      </c>
      <c r="J1103">
        <v>42.25</v>
      </c>
    </row>
    <row r="1104">
      <c r="A1104" t="str">
        <v>AutoTable</v>
      </c>
      <c r="D1104" t="str">
        <v>GR10OR5</v>
      </c>
      <c r="E1104" t="str">
        <v>PCS</v>
      </c>
      <c r="F1104">
        <v>44561</v>
      </c>
      <c r="G1104" t="str">
        <v>PRO</v>
      </c>
      <c r="H1104" t="str">
        <v>Groupe tarifs client</v>
      </c>
      <c r="I1104" t="b">
        <v>0</v>
      </c>
      <c r="J1104">
        <v>42.25</v>
      </c>
    </row>
    <row r="1105">
      <c r="A1105" t="str">
        <v>AutoTable</v>
      </c>
      <c r="D1105" t="str">
        <v>GR10Q2</v>
      </c>
      <c r="E1105" t="str">
        <v>PCS</v>
      </c>
      <c r="F1105">
        <v>44561</v>
      </c>
      <c r="G1105" t="str">
        <v>PRO</v>
      </c>
      <c r="H1105" t="str">
        <v>Groupe tarifs client</v>
      </c>
      <c r="I1105" t="b">
        <v>0</v>
      </c>
      <c r="J1105">
        <v>42.25</v>
      </c>
    </row>
    <row r="1106">
      <c r="A1106" t="str">
        <v>AutoTable</v>
      </c>
      <c r="D1106" t="str">
        <v>GR10R5</v>
      </c>
      <c r="E1106" t="str">
        <v>PCS</v>
      </c>
      <c r="F1106">
        <v>44561</v>
      </c>
      <c r="G1106" t="str">
        <v>PRO</v>
      </c>
      <c r="H1106" t="str">
        <v>Groupe tarifs client</v>
      </c>
      <c r="I1106" t="b">
        <v>0</v>
      </c>
      <c r="J1106">
        <v>42.25</v>
      </c>
    </row>
    <row r="1107">
      <c r="A1107" t="str">
        <v>AutoTable</v>
      </c>
      <c r="D1107" t="str">
        <v>GR10VE5</v>
      </c>
      <c r="E1107" t="str">
        <v>PCS</v>
      </c>
      <c r="F1107">
        <v>44561</v>
      </c>
      <c r="G1107" t="str">
        <v>PRO</v>
      </c>
      <c r="H1107" t="str">
        <v>Groupe tarifs client</v>
      </c>
      <c r="I1107" t="b">
        <v>0</v>
      </c>
      <c r="J1107">
        <v>42.25</v>
      </c>
    </row>
    <row r="1108">
      <c r="A1108" t="str">
        <v>AutoTable</v>
      </c>
      <c r="D1108" t="str">
        <v>GR10VI5</v>
      </c>
      <c r="E1108" t="str">
        <v>PCS</v>
      </c>
      <c r="F1108">
        <v>44561</v>
      </c>
      <c r="G1108" t="str">
        <v>PRO</v>
      </c>
      <c r="H1108" t="str">
        <v>Groupe tarifs client</v>
      </c>
      <c r="I1108" t="b">
        <v>0</v>
      </c>
      <c r="J1108">
        <v>42.25</v>
      </c>
    </row>
    <row r="1109">
      <c r="A1109" t="str">
        <v>AutoTable</v>
      </c>
      <c r="D1109" t="str">
        <v>GR10W5</v>
      </c>
      <c r="E1109" t="str">
        <v>PCS</v>
      </c>
      <c r="F1109">
        <v>44561</v>
      </c>
      <c r="G1109" t="str">
        <v>PRO</v>
      </c>
      <c r="H1109" t="str">
        <v>Groupe tarifs client</v>
      </c>
      <c r="I1109" t="b">
        <v>0</v>
      </c>
      <c r="J1109">
        <v>42.25</v>
      </c>
    </row>
    <row r="1110">
      <c r="A1110" t="str">
        <v>AutoTable</v>
      </c>
      <c r="D1110" t="str">
        <v>GR10X5</v>
      </c>
      <c r="E1110" t="str">
        <v>PCS</v>
      </c>
      <c r="F1110">
        <v>44561</v>
      </c>
      <c r="G1110" t="str">
        <v>PRO</v>
      </c>
      <c r="H1110" t="str">
        <v>Groupe tarifs client</v>
      </c>
      <c r="I1110" t="b">
        <v>0</v>
      </c>
      <c r="J1110">
        <v>42.25</v>
      </c>
    </row>
    <row r="1111">
      <c r="A1111" t="str">
        <v>AutoTable</v>
      </c>
      <c r="D1111" t="str">
        <v>GR10Y5</v>
      </c>
      <c r="E1111" t="str">
        <v>PCS</v>
      </c>
      <c r="F1111">
        <v>44561</v>
      </c>
      <c r="G1111" t="str">
        <v>PRO</v>
      </c>
      <c r="H1111" t="str">
        <v>Groupe tarifs client</v>
      </c>
      <c r="I1111" t="b">
        <v>0</v>
      </c>
      <c r="J1111">
        <v>42.25</v>
      </c>
    </row>
    <row r="1112">
      <c r="A1112" t="str">
        <v>AutoTable</v>
      </c>
      <c r="D1112" t="str">
        <v>GR10Z5</v>
      </c>
      <c r="E1112" t="str">
        <v>PCS</v>
      </c>
      <c r="F1112">
        <v>44561</v>
      </c>
      <c r="G1112" t="str">
        <v>PRO</v>
      </c>
      <c r="H1112" t="str">
        <v>Groupe tarifs client</v>
      </c>
      <c r="I1112" t="b">
        <v>0</v>
      </c>
      <c r="J1112">
        <v>42.25</v>
      </c>
    </row>
    <row r="1113">
      <c r="A1113" t="str">
        <v>AutoTable</v>
      </c>
      <c r="D1113" t="str">
        <v>GR75A5</v>
      </c>
      <c r="E1113" t="str">
        <v>PCS</v>
      </c>
      <c r="F1113">
        <v>44561</v>
      </c>
      <c r="G1113" t="str">
        <v>PRO</v>
      </c>
      <c r="H1113" t="str">
        <v>Groupe tarifs client</v>
      </c>
      <c r="I1113" t="b">
        <v>0</v>
      </c>
      <c r="J1113">
        <v>29.99</v>
      </c>
    </row>
    <row r="1114">
      <c r="A1114" t="str">
        <v>AutoTable</v>
      </c>
      <c r="D1114" t="str">
        <v>GR75B3</v>
      </c>
      <c r="E1114" t="str">
        <v>PCS</v>
      </c>
      <c r="F1114">
        <v>44561</v>
      </c>
      <c r="G1114" t="str">
        <v>PRO</v>
      </c>
      <c r="H1114" t="str">
        <v>Groupe tarifs client</v>
      </c>
      <c r="I1114" t="b">
        <v>0</v>
      </c>
      <c r="J1114">
        <v>29.99</v>
      </c>
    </row>
    <row r="1115">
      <c r="A1115" t="str">
        <v>AutoTable</v>
      </c>
      <c r="D1115" t="str">
        <v>GR75B5</v>
      </c>
      <c r="E1115" t="str">
        <v>PCS</v>
      </c>
      <c r="F1115">
        <v>44561</v>
      </c>
      <c r="G1115" t="str">
        <v>PRO</v>
      </c>
      <c r="H1115" t="str">
        <v>Groupe tarifs client</v>
      </c>
      <c r="I1115" t="b">
        <v>0</v>
      </c>
      <c r="J1115">
        <v>29.99</v>
      </c>
    </row>
    <row r="1116">
      <c r="A1116" t="str">
        <v>AutoTable</v>
      </c>
      <c r="D1116" t="str">
        <v>GR75M5</v>
      </c>
      <c r="E1116" t="str">
        <v>PCS</v>
      </c>
      <c r="F1116">
        <v>44561</v>
      </c>
      <c r="G1116" t="str">
        <v>PRO</v>
      </c>
      <c r="H1116" t="str">
        <v>Groupe tarifs client</v>
      </c>
      <c r="I1116" t="b">
        <v>0</v>
      </c>
      <c r="J1116">
        <v>29.99</v>
      </c>
    </row>
    <row r="1117">
      <c r="A1117" t="str">
        <v>AutoTable</v>
      </c>
      <c r="D1117" t="str">
        <v>GR75OR5</v>
      </c>
      <c r="E1117" t="str">
        <v>PCS</v>
      </c>
      <c r="F1117">
        <v>44561</v>
      </c>
      <c r="G1117" t="str">
        <v>PRO</v>
      </c>
      <c r="H1117" t="str">
        <v>Groupe tarifs client</v>
      </c>
      <c r="I1117" t="b">
        <v>0</v>
      </c>
      <c r="J1117">
        <v>29.99</v>
      </c>
    </row>
    <row r="1118">
      <c r="A1118" t="str">
        <v>AutoTable</v>
      </c>
      <c r="D1118" t="str">
        <v>GR75Q2</v>
      </c>
      <c r="E1118" t="str">
        <v>PCS</v>
      </c>
      <c r="F1118">
        <v>44561</v>
      </c>
      <c r="G1118" t="str">
        <v>PRO</v>
      </c>
      <c r="H1118" t="str">
        <v>Groupe tarifs client</v>
      </c>
      <c r="I1118" t="b">
        <v>0</v>
      </c>
      <c r="J1118">
        <v>29.99</v>
      </c>
    </row>
    <row r="1119">
      <c r="A1119" t="str">
        <v>AutoTable</v>
      </c>
      <c r="D1119" t="str">
        <v>GR75R5</v>
      </c>
      <c r="E1119" t="str">
        <v>PCS</v>
      </c>
      <c r="F1119">
        <v>44561</v>
      </c>
      <c r="G1119" t="str">
        <v>PRO</v>
      </c>
      <c r="H1119" t="str">
        <v>Groupe tarifs client</v>
      </c>
      <c r="I1119" t="b">
        <v>0</v>
      </c>
      <c r="J1119">
        <v>29.99</v>
      </c>
    </row>
    <row r="1120">
      <c r="A1120" t="str">
        <v>AutoTable</v>
      </c>
      <c r="D1120" t="str">
        <v>GR75T5</v>
      </c>
      <c r="E1120" t="str">
        <v>PCS</v>
      </c>
      <c r="F1120">
        <v>44561</v>
      </c>
      <c r="G1120" t="str">
        <v>PRO</v>
      </c>
      <c r="H1120" t="str">
        <v>Groupe tarifs client</v>
      </c>
      <c r="I1120" t="b">
        <v>0</v>
      </c>
      <c r="J1120">
        <v>29.99</v>
      </c>
    </row>
    <row r="1121">
      <c r="A1121" t="str">
        <v>AutoTable</v>
      </c>
      <c r="D1121" t="str">
        <v>GR75VE5</v>
      </c>
      <c r="E1121" t="str">
        <v>PCS</v>
      </c>
      <c r="F1121">
        <v>44561</v>
      </c>
      <c r="G1121" t="str">
        <v>PRO</v>
      </c>
      <c r="H1121" t="str">
        <v>Groupe tarifs client</v>
      </c>
      <c r="I1121" t="b">
        <v>0</v>
      </c>
      <c r="J1121">
        <v>29.99</v>
      </c>
    </row>
    <row r="1122">
      <c r="A1122" t="str">
        <v>AutoTable</v>
      </c>
      <c r="D1122" t="str">
        <v>GR75VI5</v>
      </c>
      <c r="E1122" t="str">
        <v>PCS</v>
      </c>
      <c r="F1122">
        <v>44561</v>
      </c>
      <c r="G1122" t="str">
        <v>PRO</v>
      </c>
      <c r="H1122" t="str">
        <v>Groupe tarifs client</v>
      </c>
      <c r="I1122" t="b">
        <v>0</v>
      </c>
      <c r="J1122">
        <v>29.99</v>
      </c>
    </row>
    <row r="1123">
      <c r="A1123" t="str">
        <v>AutoTable</v>
      </c>
      <c r="D1123" t="str">
        <v>GR75W5</v>
      </c>
      <c r="E1123" t="str">
        <v>PCS</v>
      </c>
      <c r="F1123">
        <v>44561</v>
      </c>
      <c r="G1123" t="str">
        <v>PRO</v>
      </c>
      <c r="H1123" t="str">
        <v>Groupe tarifs client</v>
      </c>
      <c r="I1123" t="b">
        <v>0</v>
      </c>
      <c r="J1123">
        <v>29.99</v>
      </c>
    </row>
    <row r="1124">
      <c r="A1124" t="str">
        <v>AutoTable</v>
      </c>
      <c r="D1124" t="str">
        <v>GR75X5</v>
      </c>
      <c r="E1124" t="str">
        <v>PCS</v>
      </c>
      <c r="F1124">
        <v>44561</v>
      </c>
      <c r="G1124" t="str">
        <v>PRO</v>
      </c>
      <c r="H1124" t="str">
        <v>Groupe tarifs client</v>
      </c>
      <c r="I1124" t="b">
        <v>0</v>
      </c>
      <c r="J1124">
        <v>29.99</v>
      </c>
    </row>
    <row r="1125">
      <c r="A1125" t="str">
        <v>AutoTable</v>
      </c>
      <c r="D1125" t="str">
        <v>GR75Y5</v>
      </c>
      <c r="E1125" t="str">
        <v>PCS</v>
      </c>
      <c r="F1125">
        <v>44561</v>
      </c>
      <c r="G1125" t="str">
        <v>PRO</v>
      </c>
      <c r="H1125" t="str">
        <v>Groupe tarifs client</v>
      </c>
      <c r="I1125" t="b">
        <v>0</v>
      </c>
      <c r="J1125">
        <v>29.99</v>
      </c>
    </row>
    <row r="1126">
      <c r="A1126" t="str">
        <v>AutoTable</v>
      </c>
      <c r="D1126" t="str">
        <v>GR75Z5</v>
      </c>
      <c r="E1126" t="str">
        <v>PCS</v>
      </c>
      <c r="F1126">
        <v>44561</v>
      </c>
      <c r="G1126" t="str">
        <v>PRO</v>
      </c>
      <c r="H1126" t="str">
        <v>Groupe tarifs client</v>
      </c>
      <c r="I1126" t="b">
        <v>0</v>
      </c>
      <c r="J1126">
        <v>29.99</v>
      </c>
    </row>
    <row r="1127">
      <c r="A1127" t="str">
        <v>AutoTable</v>
      </c>
      <c r="D1127" t="str">
        <v>KITADR</v>
      </c>
      <c r="E1127" t="str">
        <v>PCS</v>
      </c>
      <c r="F1127">
        <v>44561</v>
      </c>
      <c r="G1127" t="str">
        <v>PRO</v>
      </c>
      <c r="H1127" t="str">
        <v>Groupe tarifs client</v>
      </c>
      <c r="I1127" t="b">
        <v>0</v>
      </c>
      <c r="J1127">
        <v>179</v>
      </c>
    </row>
    <row r="1128">
      <c r="A1128" t="str">
        <v>AutoTable</v>
      </c>
      <c r="D1128" t="str">
        <v>KITADR</v>
      </c>
      <c r="E1128" t="str">
        <v>PCS</v>
      </c>
      <c r="F1128">
        <v>44561</v>
      </c>
      <c r="G1128" t="str">
        <v>PRO</v>
      </c>
      <c r="H1128" t="str">
        <v>Groupe tarifs client</v>
      </c>
      <c r="I1128" t="b">
        <v>0</v>
      </c>
      <c r="J1128">
        <v>179</v>
      </c>
    </row>
    <row r="1129">
      <c r="A1129" t="str">
        <v>AutoTable</v>
      </c>
      <c r="D1129" t="str">
        <v>P152361</v>
      </c>
      <c r="E1129" t="str">
        <v>PCS</v>
      </c>
      <c r="F1129">
        <v>44561</v>
      </c>
      <c r="G1129" t="str">
        <v>PRO</v>
      </c>
      <c r="H1129" t="str">
        <v>Groupe tarifs client</v>
      </c>
      <c r="I1129" t="b">
        <v>0</v>
      </c>
      <c r="J1129">
        <v>5.75</v>
      </c>
    </row>
    <row r="1130">
      <c r="A1130" t="str">
        <v>AutoTable</v>
      </c>
      <c r="D1130" t="str">
        <v>P152362</v>
      </c>
      <c r="E1130" t="str">
        <v>PCS</v>
      </c>
      <c r="F1130">
        <v>44561</v>
      </c>
      <c r="G1130" t="str">
        <v>PRO</v>
      </c>
      <c r="H1130" t="str">
        <v>Groupe tarifs client</v>
      </c>
      <c r="I1130" t="b">
        <v>0</v>
      </c>
      <c r="J1130">
        <v>5.75</v>
      </c>
    </row>
    <row r="1131">
      <c r="A1131" t="str">
        <v>AutoTable</v>
      </c>
      <c r="D1131" t="str">
        <v>P152363</v>
      </c>
      <c r="E1131" t="str">
        <v>PCS</v>
      </c>
      <c r="F1131">
        <v>44561</v>
      </c>
      <c r="G1131" t="str">
        <v>PRO</v>
      </c>
      <c r="H1131" t="str">
        <v>Groupe tarifs client</v>
      </c>
      <c r="I1131" t="b">
        <v>0</v>
      </c>
      <c r="J1131">
        <v>5.75</v>
      </c>
    </row>
    <row r="1132">
      <c r="A1132" t="str">
        <v>AutoTable</v>
      </c>
      <c r="D1132" t="str">
        <v>Total</v>
      </c>
      <c r="J1132">
        <f>SUBTOTAL(109,Prix_vente_2[Prix unitaire])</f>
        <v>33089.12999999999</v>
      </c>
    </row>
  </sheetData>
  <pageMargins left="0.7" right="0.7" top="0.75" bottom="0.75" header="0.3" footer="0.3"/>
  <ignoredErrors>
    <ignoredError numberStoredAsText="1" sqref="A1:Q1132"/>
  </ignoredErrors>
</worksheet>
</file>

<file path=xl/worksheets/sheet13.xml><?xml version="1.0" encoding="utf-8"?>
<worksheet xmlns="http://schemas.openxmlformats.org/spreadsheetml/2006/main" xmlns:r="http://schemas.openxmlformats.org/officeDocument/2006/relationships">
  <dimension ref="A1:Q1279"/>
  <sheetViews>
    <sheetView workbookViewId="0" rightToLeft="0"/>
  </sheetViews>
  <sheetData>
    <row r="1">
      <c r="A1" t="str">
        <v>Auto+hide+hidesheet+lock+Formulas=Feuil12,Feuil13</v>
      </c>
      <c r="D1" t="str">
        <v>Ajuster</v>
      </c>
      <c r="E1" t="str">
        <v>AutoTable+Ajuster</v>
      </c>
      <c r="F1" t="str">
        <v>AutoTable+Ajuster</v>
      </c>
      <c r="G1" t="str">
        <v>AutoTable+Ajuster</v>
      </c>
      <c r="H1" t="str">
        <v>AutoTable+Ajuster</v>
      </c>
      <c r="I1" t="str">
        <v>AutoTable+Ajuster</v>
      </c>
      <c r="J1" t="str">
        <v>AutoTable+Ajuster</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Prix TTC</v>
      </c>
      <c r="D6" t="str">
        <v>Oui</v>
      </c>
    </row>
    <row r="7">
      <c r="A7" t="str">
        <v>Cacher</v>
      </c>
      <c r="C7" t="str">
        <v>Date fin</v>
      </c>
      <c r="D7" t="str">
        <v>01/01/2021..31/12/2021</v>
      </c>
    </row>
    <row r="9">
      <c r="A9" t="str">
        <v>Cacher</v>
      </c>
      <c r="D9" t="str">
        <v>En-têtes:</v>
      </c>
      <c r="K9" t="str">
        <v>N° article</v>
      </c>
      <c r="L9" t="str">
        <v>Code unité</v>
      </c>
      <c r="M9" t="str">
        <v>Date fin</v>
      </c>
      <c r="N9" t="str">
        <v>Code vente</v>
      </c>
      <c r="O9" t="str">
        <v>Type vente</v>
      </c>
      <c r="P9" t="str">
        <v>Prix TTC</v>
      </c>
      <c r="Q9" t="str">
        <v>Prix unitaire</v>
      </c>
    </row>
    <row r="10">
      <c r="A10" t="str">
        <v>Cacher</v>
      </c>
      <c r="D10" t="str">
        <v>Champs:</v>
      </c>
      <c r="K10" t="str">
        <v>N° article</v>
      </c>
      <c r="L10" t="str">
        <v>Code unité</v>
      </c>
      <c r="M10" t="str">
        <v>Date fin</v>
      </c>
      <c r="N10" t="str">
        <v>Code vente</v>
      </c>
      <c r="O10" t="str">
        <v>Type vente</v>
      </c>
      <c r="P10" t="str">
        <v>Prix TTC</v>
      </c>
      <c r="Q10" t="str">
        <v>Prix unitaire</v>
      </c>
    </row>
    <row r="11">
      <c r="D11" t="str">
        <v>N° article</v>
      </c>
      <c r="E11" t="str">
        <v>Code unité</v>
      </c>
      <c r="F11" t="str">
        <v>Date fin</v>
      </c>
      <c r="G11" t="str">
        <v>Code vente</v>
      </c>
      <c r="H11" t="str">
        <v>Type vente</v>
      </c>
      <c r="I11" t="str">
        <v>Prix TTC</v>
      </c>
      <c r="J11" t="str">
        <v>Prix unitaire</v>
      </c>
    </row>
    <row r="12">
      <c r="A12" t="str">
        <v>AutoTable</v>
      </c>
      <c r="D12" t="str">
        <v>00120</v>
      </c>
      <c r="E12" t="str">
        <v>PCS</v>
      </c>
      <c r="F12">
        <v>44561</v>
      </c>
      <c r="G12" t="str">
        <v/>
      </c>
      <c r="H12" t="str">
        <v>Tous les clients</v>
      </c>
      <c r="I12" t="b">
        <v>1</v>
      </c>
      <c r="J12">
        <v>42</v>
      </c>
    </row>
    <row r="13">
      <c r="A13" t="str">
        <v>AutoTable</v>
      </c>
      <c r="D13" t="str">
        <v>00730-90</v>
      </c>
      <c r="E13" t="str">
        <v>PCS</v>
      </c>
      <c r="F13">
        <v>44561</v>
      </c>
      <c r="G13" t="str">
        <v/>
      </c>
      <c r="H13" t="str">
        <v>Tous les clients</v>
      </c>
      <c r="I13" t="b">
        <v>1</v>
      </c>
      <c r="J13">
        <v>17</v>
      </c>
    </row>
    <row r="14">
      <c r="A14" t="str">
        <v>AutoTable</v>
      </c>
      <c r="D14" t="str">
        <v>00730-90S</v>
      </c>
      <c r="E14" t="str">
        <v>PCS</v>
      </c>
      <c r="F14">
        <v>44561</v>
      </c>
      <c r="G14" t="str">
        <v/>
      </c>
      <c r="H14" t="str">
        <v>Tous les clients</v>
      </c>
      <c r="I14" t="b">
        <v>1</v>
      </c>
      <c r="J14">
        <v>17</v>
      </c>
    </row>
    <row r="15">
      <c r="A15" t="str">
        <v>AutoTable</v>
      </c>
      <c r="D15" t="str">
        <v>00931-ORS</v>
      </c>
      <c r="E15" t="str">
        <v>PCS</v>
      </c>
      <c r="F15">
        <v>44561</v>
      </c>
      <c r="G15" t="str">
        <v/>
      </c>
      <c r="H15" t="str">
        <v>Tous les clients</v>
      </c>
      <c r="I15" t="b">
        <v>1</v>
      </c>
      <c r="J15">
        <v>21.4</v>
      </c>
    </row>
    <row r="16">
      <c r="A16" t="str">
        <v>AutoTable</v>
      </c>
      <c r="D16" t="str">
        <v>00932-CBB</v>
      </c>
      <c r="E16" t="str">
        <v>PCS</v>
      </c>
      <c r="F16">
        <v>44561</v>
      </c>
      <c r="G16" t="str">
        <v/>
      </c>
      <c r="H16" t="str">
        <v>Tous les clients</v>
      </c>
      <c r="I16" t="b">
        <v>1</v>
      </c>
      <c r="J16">
        <v>21.4</v>
      </c>
    </row>
    <row r="17">
      <c r="A17" t="str">
        <v>AutoTable</v>
      </c>
      <c r="D17" t="str">
        <v>00932-CBR</v>
      </c>
      <c r="E17" t="str">
        <v>PCS</v>
      </c>
      <c r="F17">
        <v>44561</v>
      </c>
      <c r="G17" t="str">
        <v/>
      </c>
      <c r="H17" t="str">
        <v>Tous les clients</v>
      </c>
      <c r="I17" t="b">
        <v>1</v>
      </c>
      <c r="J17">
        <v>21.4</v>
      </c>
    </row>
    <row r="18">
      <c r="A18" t="str">
        <v>AutoTable</v>
      </c>
      <c r="D18" t="str">
        <v>00932-ORRO</v>
      </c>
      <c r="E18" t="str">
        <v>PCS</v>
      </c>
      <c r="F18">
        <v>44561</v>
      </c>
      <c r="G18" t="str">
        <v/>
      </c>
      <c r="H18" t="str">
        <v>Tous les clients</v>
      </c>
      <c r="I18" t="b">
        <v>1</v>
      </c>
      <c r="J18">
        <v>21.4</v>
      </c>
    </row>
    <row r="19">
      <c r="A19" t="str">
        <v>AutoTable</v>
      </c>
      <c r="D19" t="str">
        <v>00933-BBR</v>
      </c>
      <c r="E19" t="str">
        <v>PCS</v>
      </c>
      <c r="F19">
        <v>44561</v>
      </c>
      <c r="G19" t="str">
        <v/>
      </c>
      <c r="H19" t="str">
        <v>Tous les clients</v>
      </c>
      <c r="I19" t="b">
        <v>1</v>
      </c>
      <c r="J19">
        <v>21.4</v>
      </c>
    </row>
    <row r="20">
      <c r="A20" t="str">
        <v>AutoTable</v>
      </c>
      <c r="D20" t="str">
        <v>00933-LPA</v>
      </c>
      <c r="E20" t="str">
        <v>PCS</v>
      </c>
      <c r="F20">
        <v>44561</v>
      </c>
      <c r="G20" t="str">
        <v/>
      </c>
      <c r="H20" t="str">
        <v>Tous les clients</v>
      </c>
      <c r="I20" t="b">
        <v>1</v>
      </c>
      <c r="J20">
        <v>21.4</v>
      </c>
    </row>
    <row r="21">
      <c r="A21" t="str">
        <v>AutoTable</v>
      </c>
      <c r="D21" t="str">
        <v>01012-02CE</v>
      </c>
      <c r="E21" t="str">
        <v>PCS</v>
      </c>
      <c r="F21">
        <v>44561</v>
      </c>
      <c r="G21" t="str">
        <v/>
      </c>
      <c r="H21" t="str">
        <v>Tous les clients</v>
      </c>
      <c r="I21" t="b">
        <v>1</v>
      </c>
      <c r="J21">
        <v>41.7</v>
      </c>
    </row>
    <row r="22">
      <c r="A22" t="str">
        <v>AutoTable</v>
      </c>
      <c r="D22" t="str">
        <v>01012-06CE</v>
      </c>
      <c r="E22" t="str">
        <v>PCS</v>
      </c>
      <c r="F22">
        <v>44561</v>
      </c>
      <c r="G22" t="str">
        <v/>
      </c>
      <c r="H22" t="str">
        <v>Tous les clients</v>
      </c>
      <c r="I22" t="b">
        <v>1</v>
      </c>
      <c r="J22">
        <v>41.7</v>
      </c>
    </row>
    <row r="23">
      <c r="A23" t="str">
        <v>AutoTable</v>
      </c>
      <c r="D23" t="str">
        <v>01012-13CE</v>
      </c>
      <c r="E23" t="str">
        <v>PCS</v>
      </c>
      <c r="F23">
        <v>44561</v>
      </c>
      <c r="G23" t="str">
        <v/>
      </c>
      <c r="H23" t="str">
        <v>Tous les clients</v>
      </c>
      <c r="I23" t="b">
        <v>1</v>
      </c>
      <c r="J23">
        <v>41.7</v>
      </c>
    </row>
    <row r="24">
      <c r="A24" t="str">
        <v>AutoTable</v>
      </c>
      <c r="D24" t="str">
        <v>01012-25CE</v>
      </c>
      <c r="E24" t="str">
        <v>PCS</v>
      </c>
      <c r="F24">
        <v>44561</v>
      </c>
      <c r="G24" t="str">
        <v/>
      </c>
      <c r="H24" t="str">
        <v>Tous les clients</v>
      </c>
      <c r="I24" t="b">
        <v>1</v>
      </c>
      <c r="J24">
        <v>41.7</v>
      </c>
    </row>
    <row r="25">
      <c r="A25" t="str">
        <v>AutoTable</v>
      </c>
      <c r="D25" t="str">
        <v>01021-52</v>
      </c>
      <c r="E25" t="str">
        <v>PCS</v>
      </c>
      <c r="F25">
        <v>44561</v>
      </c>
      <c r="G25" t="str">
        <v/>
      </c>
      <c r="H25" t="str">
        <v>Tous les clients</v>
      </c>
      <c r="I25" t="b">
        <v>1</v>
      </c>
      <c r="J25">
        <v>8.5</v>
      </c>
    </row>
    <row r="26">
      <c r="A26" t="str">
        <v>AutoTable</v>
      </c>
      <c r="D26" t="str">
        <v>01021-87</v>
      </c>
      <c r="E26" t="str">
        <v>PCS</v>
      </c>
      <c r="F26">
        <v>44561</v>
      </c>
      <c r="G26" t="str">
        <v/>
      </c>
      <c r="H26" t="str">
        <v>Tous les clients</v>
      </c>
      <c r="I26" t="b">
        <v>1</v>
      </c>
      <c r="J26">
        <v>8.5</v>
      </c>
    </row>
    <row r="27">
      <c r="A27" t="str">
        <v>AutoTable</v>
      </c>
      <c r="D27" t="str">
        <v>01022-30</v>
      </c>
      <c r="E27" t="str">
        <v>PCS</v>
      </c>
      <c r="F27">
        <v>44561</v>
      </c>
      <c r="G27" t="str">
        <v/>
      </c>
      <c r="H27" t="str">
        <v>Tous les clients</v>
      </c>
      <c r="I27" t="b">
        <v>1</v>
      </c>
      <c r="J27">
        <v>112.5</v>
      </c>
    </row>
    <row r="28">
      <c r="A28" t="str">
        <v>AutoTable</v>
      </c>
      <c r="D28" t="str">
        <v>01023-09</v>
      </c>
      <c r="E28" t="str">
        <v>PCS</v>
      </c>
      <c r="F28">
        <v>44561</v>
      </c>
      <c r="G28" t="str">
        <v/>
      </c>
      <c r="H28" t="str">
        <v>Tous les clients</v>
      </c>
      <c r="I28" t="b">
        <v>1</v>
      </c>
      <c r="J28">
        <v>72.4</v>
      </c>
    </row>
    <row r="29">
      <c r="A29" t="str">
        <v>AutoTable</v>
      </c>
      <c r="D29" t="str">
        <v>01024-05CE</v>
      </c>
      <c r="E29" t="str">
        <v>PCS</v>
      </c>
      <c r="F29">
        <v>44561</v>
      </c>
      <c r="G29" t="str">
        <v/>
      </c>
      <c r="H29" t="str">
        <v>Tous les clients</v>
      </c>
      <c r="I29" t="b">
        <v>1</v>
      </c>
      <c r="J29">
        <v>39.9</v>
      </c>
    </row>
    <row r="30">
      <c r="A30" t="str">
        <v>AutoTable</v>
      </c>
      <c r="D30" t="str">
        <v>01024-82CE</v>
      </c>
      <c r="E30" t="str">
        <v>PCS</v>
      </c>
      <c r="F30">
        <v>44561</v>
      </c>
      <c r="G30" t="str">
        <v/>
      </c>
      <c r="H30" t="str">
        <v>Tous les clients</v>
      </c>
      <c r="I30" t="b">
        <v>1</v>
      </c>
      <c r="J30">
        <v>39.9</v>
      </c>
    </row>
    <row r="31">
      <c r="A31" t="str">
        <v>AutoTable</v>
      </c>
      <c r="D31" t="str">
        <v>01025-17CE</v>
      </c>
      <c r="E31" t="str">
        <v>PCS</v>
      </c>
      <c r="F31">
        <v>44561</v>
      </c>
      <c r="G31" t="str">
        <v/>
      </c>
      <c r="H31" t="str">
        <v>Tous les clients</v>
      </c>
      <c r="I31" t="b">
        <v>1</v>
      </c>
      <c r="J31">
        <v>144</v>
      </c>
    </row>
    <row r="32">
      <c r="A32" t="str">
        <v>AutoTable</v>
      </c>
      <c r="D32" t="str">
        <v>01025-19CE</v>
      </c>
      <c r="E32" t="str">
        <v>PCS</v>
      </c>
      <c r="F32">
        <v>44561</v>
      </c>
      <c r="G32" t="str">
        <v/>
      </c>
      <c r="H32" t="str">
        <v>Tous les clients</v>
      </c>
      <c r="I32" t="b">
        <v>1</v>
      </c>
      <c r="J32">
        <v>144</v>
      </c>
    </row>
    <row r="33">
      <c r="A33" t="str">
        <v>AutoTable</v>
      </c>
      <c r="D33" t="str">
        <v>01025-20CE</v>
      </c>
      <c r="E33" t="str">
        <v>PCS</v>
      </c>
      <c r="F33">
        <v>44561</v>
      </c>
      <c r="G33" t="str">
        <v/>
      </c>
      <c r="H33" t="str">
        <v>Tous les clients</v>
      </c>
      <c r="I33" t="b">
        <v>1</v>
      </c>
      <c r="J33">
        <v>144</v>
      </c>
    </row>
    <row r="34">
      <c r="A34" t="str">
        <v>AutoTable</v>
      </c>
      <c r="D34" t="str">
        <v>01025-26CE</v>
      </c>
      <c r="E34" t="str">
        <v>PCS</v>
      </c>
      <c r="F34">
        <v>44561</v>
      </c>
      <c r="G34" t="str">
        <v/>
      </c>
      <c r="H34" t="str">
        <v>Tous les clients</v>
      </c>
      <c r="I34" t="b">
        <v>1</v>
      </c>
      <c r="J34">
        <v>144</v>
      </c>
    </row>
    <row r="35">
      <c r="A35" t="str">
        <v>AutoTable</v>
      </c>
      <c r="D35" t="str">
        <v>01030-17</v>
      </c>
      <c r="E35" t="str">
        <v>PCS</v>
      </c>
      <c r="F35">
        <v>44561</v>
      </c>
      <c r="G35" t="str">
        <v/>
      </c>
      <c r="H35" t="str">
        <v>Tous les clients</v>
      </c>
      <c r="I35" t="b">
        <v>1</v>
      </c>
      <c r="J35">
        <v>226.1</v>
      </c>
    </row>
    <row r="36">
      <c r="A36" t="str">
        <v>AutoTable</v>
      </c>
      <c r="D36" t="str">
        <v>01030-17CE</v>
      </c>
      <c r="E36" t="str">
        <v>PCS</v>
      </c>
      <c r="F36">
        <v>44561</v>
      </c>
      <c r="G36" t="str">
        <v/>
      </c>
      <c r="H36" t="str">
        <v>Tous les clients</v>
      </c>
      <c r="I36" t="b">
        <v>1</v>
      </c>
      <c r="J36">
        <v>226.1</v>
      </c>
    </row>
    <row r="37">
      <c r="A37" t="str">
        <v>AutoTable</v>
      </c>
      <c r="D37" t="str">
        <v>01030-19CE</v>
      </c>
      <c r="E37" t="str">
        <v>PCS</v>
      </c>
      <c r="F37">
        <v>44561</v>
      </c>
      <c r="G37" t="str">
        <v/>
      </c>
      <c r="H37" t="str">
        <v>Tous les clients</v>
      </c>
      <c r="I37" t="b">
        <v>1</v>
      </c>
      <c r="J37">
        <v>226.1</v>
      </c>
    </row>
    <row r="38">
      <c r="A38" t="str">
        <v>AutoTable</v>
      </c>
      <c r="D38" t="str">
        <v>01031-13</v>
      </c>
      <c r="E38" t="str">
        <v>PCS</v>
      </c>
      <c r="F38">
        <v>44561</v>
      </c>
      <c r="G38" t="str">
        <v/>
      </c>
      <c r="H38" t="str">
        <v>Tous les clients</v>
      </c>
      <c r="I38" t="b">
        <v>1</v>
      </c>
      <c r="J38">
        <v>226.1</v>
      </c>
    </row>
    <row r="39">
      <c r="A39" t="str">
        <v>AutoTable</v>
      </c>
      <c r="D39" t="str">
        <v>01031POB</v>
      </c>
      <c r="E39" t="str">
        <v>PCS</v>
      </c>
      <c r="F39">
        <v>44561</v>
      </c>
      <c r="G39" t="str">
        <v/>
      </c>
      <c r="H39" t="str">
        <v>Tous les clients</v>
      </c>
      <c r="I39" t="b">
        <v>1</v>
      </c>
      <c r="J39">
        <v>28</v>
      </c>
    </row>
    <row r="40">
      <c r="A40" t="str">
        <v>AutoTable</v>
      </c>
      <c r="D40" t="str">
        <v>01330-06</v>
      </c>
      <c r="E40" t="str">
        <v>PCS</v>
      </c>
      <c r="F40">
        <v>44561</v>
      </c>
      <c r="G40" t="str">
        <v/>
      </c>
      <c r="H40" t="str">
        <v>Tous les clients</v>
      </c>
      <c r="I40" t="b">
        <v>1</v>
      </c>
      <c r="J40">
        <v>38.7</v>
      </c>
    </row>
    <row r="41">
      <c r="A41" t="str">
        <v>AutoTable</v>
      </c>
      <c r="D41" t="str">
        <v>01330-15</v>
      </c>
      <c r="E41" t="str">
        <v>PCS</v>
      </c>
      <c r="F41">
        <v>44561</v>
      </c>
      <c r="G41" t="str">
        <v/>
      </c>
      <c r="H41" t="str">
        <v>Tous les clients</v>
      </c>
      <c r="I41" t="b">
        <v>1</v>
      </c>
      <c r="J41">
        <v>38.7</v>
      </c>
    </row>
    <row r="42">
      <c r="A42" t="str">
        <v>AutoTable</v>
      </c>
      <c r="D42" t="str">
        <v>01330-18</v>
      </c>
      <c r="E42" t="str">
        <v>PCS</v>
      </c>
      <c r="F42">
        <v>44561</v>
      </c>
      <c r="G42" t="str">
        <v/>
      </c>
      <c r="H42" t="str">
        <v>Tous les clients</v>
      </c>
      <c r="I42" t="b">
        <v>1</v>
      </c>
      <c r="J42">
        <v>38.7</v>
      </c>
    </row>
    <row r="43">
      <c r="A43" t="str">
        <v>AutoTable</v>
      </c>
      <c r="D43" t="str">
        <v>01331-AS</v>
      </c>
      <c r="E43" t="str">
        <v>PCS</v>
      </c>
      <c r="F43">
        <v>44561</v>
      </c>
      <c r="G43" t="str">
        <v/>
      </c>
      <c r="H43" t="str">
        <v>Tous les clients</v>
      </c>
      <c r="I43" t="b">
        <v>1</v>
      </c>
      <c r="J43">
        <v>29.1</v>
      </c>
    </row>
    <row r="44">
      <c r="A44" t="str">
        <v>AutoTable</v>
      </c>
      <c r="D44" t="str">
        <v>01331-BS</v>
      </c>
      <c r="E44" t="str">
        <v>PCS</v>
      </c>
      <c r="F44">
        <v>44561</v>
      </c>
      <c r="G44" t="str">
        <v/>
      </c>
      <c r="H44" t="str">
        <v>Tous les clients</v>
      </c>
      <c r="I44" t="b">
        <v>1</v>
      </c>
      <c r="J44">
        <v>29.1</v>
      </c>
    </row>
    <row r="45">
      <c r="A45" t="str">
        <v>AutoTable</v>
      </c>
      <c r="D45" t="str">
        <v>01331-CBS</v>
      </c>
      <c r="E45" t="str">
        <v>PCS</v>
      </c>
      <c r="F45">
        <v>44561</v>
      </c>
      <c r="G45" t="str">
        <v/>
      </c>
      <c r="H45" t="str">
        <v>Tous les clients</v>
      </c>
      <c r="I45" t="b">
        <v>1</v>
      </c>
      <c r="J45">
        <v>29.1</v>
      </c>
    </row>
    <row r="46">
      <c r="A46" t="str">
        <v>AutoTable</v>
      </c>
      <c r="D46" t="str">
        <v>01331-FOBS</v>
      </c>
      <c r="E46" t="str">
        <v>PCS</v>
      </c>
      <c r="F46">
        <v>44561</v>
      </c>
      <c r="G46" t="str">
        <v/>
      </c>
      <c r="H46" t="str">
        <v>Tous les clients</v>
      </c>
      <c r="I46" t="b">
        <v>1</v>
      </c>
      <c r="J46">
        <v>29.1</v>
      </c>
    </row>
    <row r="47">
      <c r="A47" t="str">
        <v>AutoTable</v>
      </c>
      <c r="D47" t="str">
        <v>01331-FOS</v>
      </c>
      <c r="E47" t="str">
        <v>PCS</v>
      </c>
      <c r="F47">
        <v>44561</v>
      </c>
      <c r="G47" t="str">
        <v/>
      </c>
      <c r="H47" t="str">
        <v>Tous les clients</v>
      </c>
      <c r="I47" t="b">
        <v>1</v>
      </c>
      <c r="J47">
        <v>29.1</v>
      </c>
    </row>
    <row r="48">
      <c r="A48" t="str">
        <v>AutoTable</v>
      </c>
      <c r="D48" t="str">
        <v>01331-RS</v>
      </c>
      <c r="E48" t="str">
        <v>PCS</v>
      </c>
      <c r="F48">
        <v>44561</v>
      </c>
      <c r="G48" t="str">
        <v/>
      </c>
      <c r="H48" t="str">
        <v>Tous les clients</v>
      </c>
      <c r="I48" t="b">
        <v>1</v>
      </c>
      <c r="J48">
        <v>29.1</v>
      </c>
    </row>
    <row r="49">
      <c r="A49" t="str">
        <v>AutoTable</v>
      </c>
      <c r="D49" t="str">
        <v>01412-60CE</v>
      </c>
      <c r="E49" t="str">
        <v>PCS</v>
      </c>
      <c r="F49">
        <v>44561</v>
      </c>
      <c r="G49" t="str">
        <v/>
      </c>
      <c r="H49" t="str">
        <v>Tous les clients</v>
      </c>
      <c r="I49" t="b">
        <v>1</v>
      </c>
      <c r="J49">
        <v>44.6</v>
      </c>
    </row>
    <row r="50">
      <c r="A50" t="str">
        <v>AutoTable</v>
      </c>
      <c r="D50" t="str">
        <v>01424-81CE</v>
      </c>
      <c r="E50" t="str">
        <v>PCS</v>
      </c>
      <c r="F50">
        <v>44561</v>
      </c>
      <c r="G50" t="str">
        <v/>
      </c>
      <c r="H50" t="str">
        <v>Tous les clients</v>
      </c>
      <c r="I50" t="b">
        <v>1</v>
      </c>
      <c r="J50">
        <v>154.4</v>
      </c>
    </row>
    <row r="51">
      <c r="A51" t="str">
        <v>AutoTable</v>
      </c>
      <c r="D51" t="str">
        <v>01424-89CE</v>
      </c>
      <c r="E51" t="str">
        <v>PCS</v>
      </c>
      <c r="F51">
        <v>44561</v>
      </c>
      <c r="G51" t="str">
        <v/>
      </c>
      <c r="H51" t="str">
        <v>Tous les clients</v>
      </c>
      <c r="I51" t="b">
        <v>1</v>
      </c>
      <c r="J51">
        <v>154.4</v>
      </c>
    </row>
    <row r="52">
      <c r="A52" t="str">
        <v>AutoTable</v>
      </c>
      <c r="D52" t="str">
        <v>01519-05CE</v>
      </c>
      <c r="E52" t="str">
        <v>PCS</v>
      </c>
      <c r="F52">
        <v>44561</v>
      </c>
      <c r="G52" t="str">
        <v/>
      </c>
      <c r="H52" t="str">
        <v>Tous les clients</v>
      </c>
      <c r="I52" t="b">
        <v>1</v>
      </c>
      <c r="J52">
        <v>141.1</v>
      </c>
    </row>
    <row r="53">
      <c r="A53" t="str">
        <v>AutoTable</v>
      </c>
      <c r="D53" t="str">
        <v>01519-06CE</v>
      </c>
      <c r="E53" t="str">
        <v>PCS</v>
      </c>
      <c r="F53">
        <v>44561</v>
      </c>
      <c r="G53" t="str">
        <v/>
      </c>
      <c r="H53" t="str">
        <v>Tous les clients</v>
      </c>
      <c r="I53" t="b">
        <v>1</v>
      </c>
      <c r="J53">
        <v>141.1</v>
      </c>
    </row>
    <row r="54">
      <c r="A54" t="str">
        <v>AutoTable</v>
      </c>
      <c r="D54" t="str">
        <v>01519-09CE</v>
      </c>
      <c r="E54" t="str">
        <v>PCS</v>
      </c>
      <c r="F54">
        <v>44561</v>
      </c>
      <c r="G54" t="str">
        <v/>
      </c>
      <c r="H54" t="str">
        <v>Tous les clients</v>
      </c>
      <c r="I54" t="b">
        <v>1</v>
      </c>
      <c r="J54">
        <v>141.1</v>
      </c>
    </row>
    <row r="55">
      <c r="A55" t="str">
        <v>AutoTable</v>
      </c>
      <c r="D55" t="str">
        <v>01519-11CE</v>
      </c>
      <c r="E55" t="str">
        <v>PCS</v>
      </c>
      <c r="F55">
        <v>44561</v>
      </c>
      <c r="G55" t="str">
        <v/>
      </c>
      <c r="H55" t="str">
        <v>Tous les clients</v>
      </c>
      <c r="I55" t="b">
        <v>1</v>
      </c>
      <c r="J55">
        <v>141.1</v>
      </c>
    </row>
    <row r="56">
      <c r="A56" t="str">
        <v>AutoTable</v>
      </c>
      <c r="D56" t="str">
        <v>01622-08</v>
      </c>
      <c r="E56" t="str">
        <v>PCS</v>
      </c>
      <c r="F56">
        <v>44561</v>
      </c>
      <c r="G56" t="str">
        <v/>
      </c>
      <c r="H56" t="str">
        <v>Tous les clients</v>
      </c>
      <c r="I56" t="b">
        <v>1</v>
      </c>
      <c r="J56">
        <v>12.9</v>
      </c>
    </row>
    <row r="57">
      <c r="A57" t="str">
        <v>AutoTable</v>
      </c>
      <c r="D57" t="str">
        <v>01622-23</v>
      </c>
      <c r="E57" t="str">
        <v>PCS</v>
      </c>
      <c r="F57">
        <v>44561</v>
      </c>
      <c r="G57" t="str">
        <v/>
      </c>
      <c r="H57" t="str">
        <v>Tous les clients</v>
      </c>
      <c r="I57" t="b">
        <v>1</v>
      </c>
      <c r="J57">
        <v>12.9</v>
      </c>
    </row>
    <row r="58">
      <c r="A58" t="str">
        <v>AutoTable</v>
      </c>
      <c r="D58" t="str">
        <v>01622-42</v>
      </c>
      <c r="E58" t="str">
        <v>PCS</v>
      </c>
      <c r="F58">
        <v>44561</v>
      </c>
      <c r="G58" t="str">
        <v/>
      </c>
      <c r="H58" t="str">
        <v>Tous les clients</v>
      </c>
      <c r="I58" t="b">
        <v>1</v>
      </c>
      <c r="J58">
        <v>12.9</v>
      </c>
    </row>
    <row r="59">
      <c r="A59" t="str">
        <v>AutoTable</v>
      </c>
      <c r="D59" t="str">
        <v>01622-48</v>
      </c>
      <c r="E59" t="str">
        <v>PCS</v>
      </c>
      <c r="F59">
        <v>44561</v>
      </c>
      <c r="G59" t="str">
        <v/>
      </c>
      <c r="H59" t="str">
        <v>Tous les clients</v>
      </c>
      <c r="I59" t="b">
        <v>1</v>
      </c>
      <c r="J59">
        <v>12.9</v>
      </c>
    </row>
    <row r="60">
      <c r="A60" t="str">
        <v>AutoTable</v>
      </c>
      <c r="D60" t="str">
        <v>01630-30CE</v>
      </c>
      <c r="E60" t="str">
        <v>PCS</v>
      </c>
      <c r="F60">
        <v>44561</v>
      </c>
      <c r="G60" t="str">
        <v/>
      </c>
      <c r="H60" t="str">
        <v>Tous les clients</v>
      </c>
      <c r="I60" t="b">
        <v>1</v>
      </c>
      <c r="J60">
        <v>37.7</v>
      </c>
    </row>
    <row r="61">
      <c r="A61" t="str">
        <v>AutoTable</v>
      </c>
      <c r="D61" t="str">
        <v>01632-02</v>
      </c>
      <c r="E61" t="str">
        <v>PCS</v>
      </c>
      <c r="F61">
        <v>44561</v>
      </c>
      <c r="G61" t="str">
        <v/>
      </c>
      <c r="H61" t="str">
        <v>Tous les clients</v>
      </c>
      <c r="I61" t="b">
        <v>1</v>
      </c>
      <c r="J61">
        <v>42.2</v>
      </c>
    </row>
    <row r="62">
      <c r="A62" t="str">
        <v>AutoTable</v>
      </c>
      <c r="D62" t="str">
        <v>01632-06</v>
      </c>
      <c r="E62" t="str">
        <v>PCS</v>
      </c>
      <c r="F62">
        <v>44561</v>
      </c>
      <c r="G62" t="str">
        <v/>
      </c>
      <c r="H62" t="str">
        <v>Tous les clients</v>
      </c>
      <c r="I62" t="b">
        <v>1</v>
      </c>
      <c r="J62">
        <v>42.2</v>
      </c>
    </row>
    <row r="63">
      <c r="A63" t="str">
        <v>AutoTable</v>
      </c>
      <c r="D63" t="str">
        <v>01632-08</v>
      </c>
      <c r="E63" t="str">
        <v>PCS</v>
      </c>
      <c r="F63">
        <v>44561</v>
      </c>
      <c r="G63" t="str">
        <v/>
      </c>
      <c r="H63" t="str">
        <v>Tous les clients</v>
      </c>
      <c r="I63" t="b">
        <v>1</v>
      </c>
      <c r="J63">
        <v>42.2</v>
      </c>
    </row>
    <row r="64">
      <c r="A64" t="str">
        <v>AutoTable</v>
      </c>
      <c r="D64" t="str">
        <v>01632-09</v>
      </c>
      <c r="E64" t="str">
        <v>PCS</v>
      </c>
      <c r="F64">
        <v>44561</v>
      </c>
      <c r="G64" t="str">
        <v/>
      </c>
      <c r="H64" t="str">
        <v>Tous les clients</v>
      </c>
      <c r="I64" t="b">
        <v>1</v>
      </c>
      <c r="J64">
        <v>42.2</v>
      </c>
    </row>
    <row r="65">
      <c r="A65" t="str">
        <v>AutoTable</v>
      </c>
      <c r="D65" t="str">
        <v>01632-12</v>
      </c>
      <c r="E65" t="str">
        <v>PCS</v>
      </c>
      <c r="F65">
        <v>44561</v>
      </c>
      <c r="G65" t="str">
        <v/>
      </c>
      <c r="H65" t="str">
        <v>Tous les clients</v>
      </c>
      <c r="I65" t="b">
        <v>1</v>
      </c>
      <c r="J65">
        <v>42.2</v>
      </c>
    </row>
    <row r="66">
      <c r="A66" t="str">
        <v>AutoTable</v>
      </c>
      <c r="D66" t="str">
        <v>01632-16</v>
      </c>
      <c r="E66" t="str">
        <v>PCS</v>
      </c>
      <c r="F66">
        <v>44561</v>
      </c>
      <c r="G66" t="str">
        <v/>
      </c>
      <c r="H66" t="str">
        <v>Tous les clients</v>
      </c>
      <c r="I66" t="b">
        <v>1</v>
      </c>
      <c r="J66">
        <v>42.2</v>
      </c>
    </row>
    <row r="67">
      <c r="A67" t="str">
        <v>AutoTable</v>
      </c>
      <c r="D67" t="str">
        <v>01632-17</v>
      </c>
      <c r="E67" t="str">
        <v>PCS</v>
      </c>
      <c r="F67">
        <v>44561</v>
      </c>
      <c r="G67" t="str">
        <v/>
      </c>
      <c r="H67" t="str">
        <v>Tous les clients</v>
      </c>
      <c r="I67" t="b">
        <v>1</v>
      </c>
      <c r="J67">
        <v>42.2</v>
      </c>
    </row>
    <row r="68">
      <c r="A68" t="str">
        <v>AutoTable</v>
      </c>
      <c r="D68" t="str">
        <v>01632-19</v>
      </c>
      <c r="E68" t="str">
        <v>PCS</v>
      </c>
      <c r="F68">
        <v>44561</v>
      </c>
      <c r="G68" t="str">
        <v/>
      </c>
      <c r="H68" t="str">
        <v>Tous les clients</v>
      </c>
      <c r="I68" t="b">
        <v>1</v>
      </c>
      <c r="J68">
        <v>42.2</v>
      </c>
    </row>
    <row r="69">
      <c r="A69" t="str">
        <v>AutoTable</v>
      </c>
      <c r="D69" t="str">
        <v>01632-20</v>
      </c>
      <c r="E69" t="str">
        <v>PCS</v>
      </c>
      <c r="F69">
        <v>44561</v>
      </c>
      <c r="G69" t="str">
        <v/>
      </c>
      <c r="H69" t="str">
        <v>Tous les clients</v>
      </c>
      <c r="I69" t="b">
        <v>1</v>
      </c>
      <c r="J69">
        <v>42.2</v>
      </c>
    </row>
    <row r="70">
      <c r="A70" t="str">
        <v>AutoTable</v>
      </c>
      <c r="D70" t="str">
        <v>01644-02</v>
      </c>
      <c r="E70" t="str">
        <v>PCS</v>
      </c>
      <c r="F70">
        <v>44561</v>
      </c>
      <c r="G70" t="str">
        <v/>
      </c>
      <c r="H70" t="str">
        <v>Tous les clients</v>
      </c>
      <c r="I70" t="b">
        <v>1</v>
      </c>
      <c r="J70">
        <v>24.9</v>
      </c>
    </row>
    <row r="71">
      <c r="A71" t="str">
        <v>AutoTable</v>
      </c>
      <c r="D71" t="str">
        <v>01644-06</v>
      </c>
      <c r="E71" t="str">
        <v>PCS</v>
      </c>
      <c r="F71">
        <v>44561</v>
      </c>
      <c r="G71" t="str">
        <v/>
      </c>
      <c r="H71" t="str">
        <v>Tous les clients</v>
      </c>
      <c r="I71" t="b">
        <v>1</v>
      </c>
      <c r="J71">
        <v>24.9</v>
      </c>
    </row>
    <row r="72">
      <c r="A72" t="str">
        <v>AutoTable</v>
      </c>
      <c r="D72" t="str">
        <v>01644-08</v>
      </c>
      <c r="E72" t="str">
        <v>PCS</v>
      </c>
      <c r="F72">
        <v>44561</v>
      </c>
      <c r="G72" t="str">
        <v/>
      </c>
      <c r="H72" t="str">
        <v>Tous les clients</v>
      </c>
      <c r="I72" t="b">
        <v>1</v>
      </c>
      <c r="J72">
        <v>24.9</v>
      </c>
    </row>
    <row r="73">
      <c r="A73" t="str">
        <v>AutoTable</v>
      </c>
      <c r="D73" t="str">
        <v>01644-19</v>
      </c>
      <c r="E73" t="str">
        <v>PCS</v>
      </c>
      <c r="F73">
        <v>44561</v>
      </c>
      <c r="G73" t="str">
        <v/>
      </c>
      <c r="H73" t="str">
        <v>Tous les clients</v>
      </c>
      <c r="I73" t="b">
        <v>1</v>
      </c>
      <c r="J73">
        <v>24.9</v>
      </c>
    </row>
    <row r="74">
      <c r="A74" t="str">
        <v>AutoTable</v>
      </c>
      <c r="D74" t="str">
        <v>01650-33</v>
      </c>
      <c r="E74" t="str">
        <v>PCS</v>
      </c>
      <c r="F74">
        <v>44561</v>
      </c>
      <c r="G74" t="str">
        <v/>
      </c>
      <c r="H74" t="str">
        <v>Tous les clients</v>
      </c>
      <c r="I74" t="b">
        <v>1</v>
      </c>
      <c r="J74">
        <v>63.4</v>
      </c>
    </row>
    <row r="75">
      <c r="A75" t="str">
        <v>AutoTable</v>
      </c>
      <c r="D75" t="str">
        <v>01650-99/CB</v>
      </c>
      <c r="E75" t="str">
        <v>PCS</v>
      </c>
      <c r="F75">
        <v>44561</v>
      </c>
      <c r="G75" t="str">
        <v/>
      </c>
      <c r="H75" t="str">
        <v>Tous les clients</v>
      </c>
      <c r="I75" t="b">
        <v>1</v>
      </c>
      <c r="J75">
        <v>63.4</v>
      </c>
    </row>
    <row r="76">
      <c r="A76" t="str">
        <v>AutoTable</v>
      </c>
      <c r="D76" t="str">
        <v>01650-99/FB</v>
      </c>
      <c r="E76" t="str">
        <v>PCS</v>
      </c>
      <c r="F76">
        <v>44561</v>
      </c>
      <c r="G76" t="str">
        <v/>
      </c>
      <c r="H76" t="str">
        <v>Tous les clients</v>
      </c>
      <c r="I76" t="b">
        <v>1</v>
      </c>
      <c r="J76">
        <v>63.4</v>
      </c>
    </row>
    <row r="77">
      <c r="A77" t="str">
        <v>AutoTable</v>
      </c>
      <c r="D77" t="str">
        <v>01650-99/FO</v>
      </c>
      <c r="E77" t="str">
        <v>PCS</v>
      </c>
      <c r="F77">
        <v>44561</v>
      </c>
      <c r="G77" t="str">
        <v/>
      </c>
      <c r="H77" t="str">
        <v>Tous les clients</v>
      </c>
      <c r="I77" t="b">
        <v>1</v>
      </c>
      <c r="J77">
        <v>63.4</v>
      </c>
    </row>
    <row r="78">
      <c r="A78" t="str">
        <v>AutoTable</v>
      </c>
      <c r="D78" t="str">
        <v>01650-99/M</v>
      </c>
      <c r="E78" t="str">
        <v>PCS</v>
      </c>
      <c r="F78">
        <v>44561</v>
      </c>
      <c r="G78" t="str">
        <v/>
      </c>
      <c r="H78" t="str">
        <v>Tous les clients</v>
      </c>
      <c r="I78" t="b">
        <v>1</v>
      </c>
      <c r="J78">
        <v>63.4</v>
      </c>
    </row>
    <row r="79">
      <c r="A79" t="str">
        <v>AutoTable</v>
      </c>
      <c r="D79" t="str">
        <v>01830-02</v>
      </c>
      <c r="E79" t="str">
        <v>PCS</v>
      </c>
      <c r="F79">
        <v>44561</v>
      </c>
      <c r="G79" t="str">
        <v/>
      </c>
      <c r="H79" t="str">
        <v>Tous les clients</v>
      </c>
      <c r="I79" t="b">
        <v>1</v>
      </c>
      <c r="J79">
        <v>38.3</v>
      </c>
    </row>
    <row r="80">
      <c r="A80" t="str">
        <v>AutoTable</v>
      </c>
      <c r="D80" t="str">
        <v>01830-05</v>
      </c>
      <c r="E80" t="str">
        <v>PCS</v>
      </c>
      <c r="F80">
        <v>44561</v>
      </c>
      <c r="G80" t="str">
        <v/>
      </c>
      <c r="H80" t="str">
        <v>Tous les clients</v>
      </c>
      <c r="I80" t="b">
        <v>1</v>
      </c>
      <c r="J80">
        <v>38.3</v>
      </c>
    </row>
    <row r="81">
      <c r="A81" t="str">
        <v>AutoTable</v>
      </c>
      <c r="D81" t="str">
        <v>01830-06</v>
      </c>
      <c r="E81" t="str">
        <v>PCS</v>
      </c>
      <c r="F81">
        <v>44561</v>
      </c>
      <c r="G81" t="str">
        <v/>
      </c>
      <c r="H81" t="str">
        <v>Tous les clients</v>
      </c>
      <c r="I81" t="b">
        <v>1</v>
      </c>
      <c r="J81">
        <v>38.3</v>
      </c>
    </row>
    <row r="82">
      <c r="A82" t="str">
        <v>AutoTable</v>
      </c>
      <c r="D82" t="str">
        <v>01830-09</v>
      </c>
      <c r="E82" t="str">
        <v>PCS</v>
      </c>
      <c r="F82">
        <v>44561</v>
      </c>
      <c r="G82" t="str">
        <v/>
      </c>
      <c r="H82" t="str">
        <v>Tous les clients</v>
      </c>
      <c r="I82" t="b">
        <v>1</v>
      </c>
      <c r="J82">
        <v>38.3</v>
      </c>
    </row>
    <row r="83">
      <c r="A83" t="str">
        <v>AutoTable</v>
      </c>
      <c r="D83" t="str">
        <v>01930-08S</v>
      </c>
      <c r="E83" t="str">
        <v>PCS</v>
      </c>
      <c r="F83">
        <v>44561</v>
      </c>
      <c r="G83" t="str">
        <v/>
      </c>
      <c r="H83" t="str">
        <v>Tous les clients</v>
      </c>
      <c r="I83" t="b">
        <v>1</v>
      </c>
      <c r="J83">
        <v>49.1</v>
      </c>
    </row>
    <row r="84">
      <c r="A84" t="str">
        <v>AutoTable</v>
      </c>
      <c r="D84" t="str">
        <v>01930-64CE</v>
      </c>
      <c r="E84" t="str">
        <v>PCS</v>
      </c>
      <c r="F84">
        <v>44561</v>
      </c>
      <c r="G84" t="str">
        <v/>
      </c>
      <c r="H84" t="str">
        <v>Tous les clients</v>
      </c>
      <c r="I84" t="b">
        <v>1</v>
      </c>
      <c r="J84">
        <v>47.6</v>
      </c>
    </row>
    <row r="85">
      <c r="A85" t="str">
        <v>AutoTable</v>
      </c>
      <c r="D85" t="str">
        <v>01930-67CE</v>
      </c>
      <c r="E85" t="str">
        <v>PCS</v>
      </c>
      <c r="F85">
        <v>44561</v>
      </c>
      <c r="G85" t="str">
        <v/>
      </c>
      <c r="H85" t="str">
        <v>Tous les clients</v>
      </c>
      <c r="I85" t="b">
        <v>1</v>
      </c>
      <c r="J85">
        <v>47.6</v>
      </c>
    </row>
    <row r="86">
      <c r="A86" t="str">
        <v>AutoTable</v>
      </c>
      <c r="D86" t="str">
        <v>01932-08CE</v>
      </c>
      <c r="E86" t="str">
        <v>PCS</v>
      </c>
      <c r="F86">
        <v>44561</v>
      </c>
      <c r="G86" t="str">
        <v/>
      </c>
      <c r="H86" t="str">
        <v>Tous les clients</v>
      </c>
      <c r="I86" t="b">
        <v>1</v>
      </c>
      <c r="J86">
        <v>54.8</v>
      </c>
    </row>
    <row r="87">
      <c r="A87" t="str">
        <v>AutoTable</v>
      </c>
      <c r="D87" t="str">
        <v>01932-10CE</v>
      </c>
      <c r="E87" t="str">
        <v>PCS</v>
      </c>
      <c r="F87">
        <v>44561</v>
      </c>
      <c r="G87" t="str">
        <v/>
      </c>
      <c r="H87" t="str">
        <v>Tous les clients</v>
      </c>
      <c r="I87" t="b">
        <v>1</v>
      </c>
      <c r="J87">
        <v>54.8</v>
      </c>
    </row>
    <row r="88">
      <c r="A88" t="str">
        <v>AutoTable</v>
      </c>
      <c r="D88" t="str">
        <v>01932-12A/VCE</v>
      </c>
      <c r="E88" t="str">
        <v>PCS</v>
      </c>
      <c r="F88">
        <v>44561</v>
      </c>
      <c r="G88" t="str">
        <v/>
      </c>
      <c r="H88" t="str">
        <v>Tous les clients</v>
      </c>
      <c r="I88" t="b">
        <v>1</v>
      </c>
      <c r="J88">
        <v>54.8</v>
      </c>
    </row>
    <row r="89">
      <c r="A89" t="str">
        <v>AutoTable</v>
      </c>
      <c r="D89" t="str">
        <v>01932-18CE</v>
      </c>
      <c r="E89" t="str">
        <v>PCS</v>
      </c>
      <c r="F89">
        <v>44561</v>
      </c>
      <c r="G89" t="str">
        <v/>
      </c>
      <c r="H89" t="str">
        <v>Tous les clients</v>
      </c>
      <c r="I89" t="b">
        <v>1</v>
      </c>
      <c r="J89">
        <v>54.8</v>
      </c>
    </row>
    <row r="90">
      <c r="A90" t="str">
        <v>AutoTable</v>
      </c>
      <c r="D90" t="str">
        <v>01935-16</v>
      </c>
      <c r="E90" t="str">
        <v>PCS</v>
      </c>
      <c r="F90">
        <v>44561</v>
      </c>
      <c r="G90" t="str">
        <v/>
      </c>
      <c r="H90" t="str">
        <v>Tous les clients</v>
      </c>
      <c r="I90" t="b">
        <v>1</v>
      </c>
      <c r="J90">
        <v>40.6</v>
      </c>
    </row>
    <row r="91">
      <c r="A91" t="str">
        <v>AutoTable</v>
      </c>
      <c r="D91" t="str">
        <v>01935-31</v>
      </c>
      <c r="E91" t="str">
        <v>PCS</v>
      </c>
      <c r="F91">
        <v>44561</v>
      </c>
      <c r="G91" t="str">
        <v/>
      </c>
      <c r="H91" t="str">
        <v>Tous les clients</v>
      </c>
      <c r="I91" t="b">
        <v>1</v>
      </c>
      <c r="J91">
        <v>40.6</v>
      </c>
    </row>
    <row r="92">
      <c r="A92" t="str">
        <v>AutoTable</v>
      </c>
      <c r="D92" t="str">
        <v>01935-32</v>
      </c>
      <c r="E92" t="str">
        <v>PCS</v>
      </c>
      <c r="F92">
        <v>44561</v>
      </c>
      <c r="G92" t="str">
        <v/>
      </c>
      <c r="H92" t="str">
        <v>Tous les clients</v>
      </c>
      <c r="I92" t="b">
        <v>1</v>
      </c>
      <c r="J92">
        <v>40.6</v>
      </c>
    </row>
    <row r="93">
      <c r="A93" t="str">
        <v>AutoTable</v>
      </c>
      <c r="D93" t="str">
        <v>01935-37</v>
      </c>
      <c r="E93" t="str">
        <v>PCS</v>
      </c>
      <c r="F93">
        <v>44561</v>
      </c>
      <c r="G93" t="str">
        <v/>
      </c>
      <c r="H93" t="str">
        <v>Tous les clients</v>
      </c>
      <c r="I93" t="b">
        <v>1</v>
      </c>
      <c r="J93">
        <v>40.6</v>
      </c>
    </row>
    <row r="94">
      <c r="A94" t="str">
        <v>AutoTable</v>
      </c>
      <c r="D94" t="str">
        <v>02018A</v>
      </c>
      <c r="E94" t="str">
        <v>PCS</v>
      </c>
      <c r="F94">
        <v>44561</v>
      </c>
      <c r="G94" t="str">
        <v/>
      </c>
      <c r="H94" t="str">
        <v>Tous les clients</v>
      </c>
      <c r="I94" t="b">
        <v>1</v>
      </c>
      <c r="J94">
        <v>152.9</v>
      </c>
    </row>
    <row r="95">
      <c r="A95" t="str">
        <v>AutoTable</v>
      </c>
      <c r="D95" t="str">
        <v>02018B</v>
      </c>
      <c r="E95" t="str">
        <v>PCS</v>
      </c>
      <c r="F95">
        <v>44561</v>
      </c>
      <c r="G95" t="str">
        <v/>
      </c>
      <c r="H95" t="str">
        <v>Tous les clients</v>
      </c>
      <c r="I95" t="b">
        <v>1</v>
      </c>
      <c r="J95">
        <v>152.9</v>
      </c>
    </row>
    <row r="96">
      <c r="A96" t="str">
        <v>AutoTable</v>
      </c>
      <c r="D96" t="str">
        <v>02018C</v>
      </c>
      <c r="E96" t="str">
        <v>PCS</v>
      </c>
      <c r="F96">
        <v>44561</v>
      </c>
      <c r="G96" t="str">
        <v/>
      </c>
      <c r="H96" t="str">
        <v>Tous les clients</v>
      </c>
      <c r="I96" t="b">
        <v>1</v>
      </c>
      <c r="J96">
        <v>152.9</v>
      </c>
    </row>
    <row r="97">
      <c r="A97" t="str">
        <v>AutoTable</v>
      </c>
      <c r="D97" t="str">
        <v>02022-01</v>
      </c>
      <c r="E97" t="str">
        <v>PCS</v>
      </c>
      <c r="F97">
        <v>44561</v>
      </c>
      <c r="G97" t="str">
        <v/>
      </c>
      <c r="H97" t="str">
        <v>Tous les clients</v>
      </c>
      <c r="I97" t="b">
        <v>1</v>
      </c>
      <c r="J97">
        <v>15</v>
      </c>
    </row>
    <row r="98">
      <c r="A98" t="str">
        <v>AutoTable</v>
      </c>
      <c r="D98" t="str">
        <v>02022-31</v>
      </c>
      <c r="E98" t="str">
        <v>PCS</v>
      </c>
      <c r="F98">
        <v>44561</v>
      </c>
      <c r="G98" t="str">
        <v/>
      </c>
      <c r="H98" t="str">
        <v>Tous les clients</v>
      </c>
      <c r="I98" t="b">
        <v>1</v>
      </c>
      <c r="J98">
        <v>15</v>
      </c>
    </row>
    <row r="99">
      <c r="A99" t="str">
        <v>AutoTable</v>
      </c>
      <c r="D99" t="str">
        <v>02022-33</v>
      </c>
      <c r="E99" t="str">
        <v>PCS</v>
      </c>
      <c r="F99">
        <v>44561</v>
      </c>
      <c r="G99" t="str">
        <v/>
      </c>
      <c r="H99" t="str">
        <v>Tous les clients</v>
      </c>
      <c r="I99" t="b">
        <v>1</v>
      </c>
      <c r="J99">
        <v>15</v>
      </c>
    </row>
    <row r="100">
      <c r="A100" t="str">
        <v>AutoTable</v>
      </c>
      <c r="D100" t="str">
        <v>02022-36</v>
      </c>
      <c r="E100" t="str">
        <v>PCS</v>
      </c>
      <c r="F100">
        <v>44561</v>
      </c>
      <c r="G100" t="str">
        <v/>
      </c>
      <c r="H100" t="str">
        <v>Tous les clients</v>
      </c>
      <c r="I100" t="b">
        <v>1</v>
      </c>
      <c r="J100">
        <v>15</v>
      </c>
    </row>
    <row r="101">
      <c r="A101" t="str">
        <v>AutoTable</v>
      </c>
      <c r="D101" t="str">
        <v>02022-37</v>
      </c>
      <c r="E101" t="str">
        <v>PCS</v>
      </c>
      <c r="F101">
        <v>44561</v>
      </c>
      <c r="G101" t="str">
        <v/>
      </c>
      <c r="H101" t="str">
        <v>Tous les clients</v>
      </c>
      <c r="I101" t="b">
        <v>1</v>
      </c>
      <c r="J101">
        <v>15</v>
      </c>
    </row>
    <row r="102">
      <c r="A102" t="str">
        <v>AutoTable</v>
      </c>
      <c r="D102" t="str">
        <v>02025-72</v>
      </c>
      <c r="E102" t="str">
        <v>PCS</v>
      </c>
      <c r="F102">
        <v>44561</v>
      </c>
      <c r="G102" t="str">
        <v/>
      </c>
      <c r="H102" t="str">
        <v>Tous les clients</v>
      </c>
      <c r="I102" t="b">
        <v>1</v>
      </c>
      <c r="J102">
        <v>238</v>
      </c>
    </row>
    <row r="103">
      <c r="A103" t="str">
        <v>AutoTable</v>
      </c>
      <c r="D103" t="str">
        <v>02030-19CE</v>
      </c>
      <c r="E103" t="str">
        <v>PCS</v>
      </c>
      <c r="F103">
        <v>44561</v>
      </c>
      <c r="G103" t="str">
        <v/>
      </c>
      <c r="H103" t="str">
        <v>Tous les clients</v>
      </c>
      <c r="I103" t="b">
        <v>1</v>
      </c>
      <c r="J103">
        <v>55.2</v>
      </c>
    </row>
    <row r="104">
      <c r="A104" t="str">
        <v>AutoTable</v>
      </c>
      <c r="D104" t="str">
        <v>02030A</v>
      </c>
      <c r="E104" t="str">
        <v>PCS</v>
      </c>
      <c r="F104">
        <v>44561</v>
      </c>
      <c r="G104" t="str">
        <v/>
      </c>
      <c r="H104" t="str">
        <v>Tous les clients</v>
      </c>
      <c r="I104" t="b">
        <v>1</v>
      </c>
      <c r="J104">
        <v>40.6</v>
      </c>
    </row>
    <row r="105">
      <c r="A105" t="str">
        <v>AutoTable</v>
      </c>
      <c r="D105" t="str">
        <v>02030AS1</v>
      </c>
      <c r="E105" t="str">
        <v>PCS</v>
      </c>
      <c r="F105">
        <v>44561</v>
      </c>
      <c r="G105" t="str">
        <v/>
      </c>
      <c r="H105" t="str">
        <v>Tous les clients</v>
      </c>
      <c r="I105" t="b">
        <v>1</v>
      </c>
      <c r="J105">
        <v>40.6</v>
      </c>
    </row>
    <row r="106">
      <c r="A106" t="str">
        <v>AutoTable</v>
      </c>
      <c r="D106" t="str">
        <v>02030AS2</v>
      </c>
      <c r="E106" t="str">
        <v>PCS</v>
      </c>
      <c r="F106">
        <v>44561</v>
      </c>
      <c r="G106" t="str">
        <v/>
      </c>
      <c r="H106" t="str">
        <v>Tous les clients</v>
      </c>
      <c r="I106" t="b">
        <v>1</v>
      </c>
      <c r="J106">
        <v>40.6</v>
      </c>
    </row>
    <row r="107">
      <c r="A107" t="str">
        <v>AutoTable</v>
      </c>
      <c r="D107" t="str">
        <v>02030B</v>
      </c>
      <c r="E107" t="str">
        <v>PCS</v>
      </c>
      <c r="F107">
        <v>44561</v>
      </c>
      <c r="G107" t="str">
        <v/>
      </c>
      <c r="H107" t="str">
        <v>Tous les clients</v>
      </c>
      <c r="I107" t="b">
        <v>1</v>
      </c>
      <c r="J107">
        <v>40.6</v>
      </c>
    </row>
    <row r="108">
      <c r="A108" t="str">
        <v>AutoTable</v>
      </c>
      <c r="D108" t="str">
        <v>02030CB</v>
      </c>
      <c r="E108" t="str">
        <v>PCS</v>
      </c>
      <c r="F108">
        <v>44561</v>
      </c>
      <c r="G108" t="str">
        <v/>
      </c>
      <c r="H108" t="str">
        <v>Tous les clients</v>
      </c>
      <c r="I108" t="b">
        <v>1</v>
      </c>
      <c r="J108">
        <v>40.6</v>
      </c>
    </row>
    <row r="109">
      <c r="A109" t="str">
        <v>AutoTable</v>
      </c>
      <c r="D109" t="str">
        <v>02030CI</v>
      </c>
      <c r="E109" t="str">
        <v>PCS</v>
      </c>
      <c r="F109">
        <v>44561</v>
      </c>
      <c r="G109" t="str">
        <v/>
      </c>
      <c r="H109" t="str">
        <v>Tous les clients</v>
      </c>
      <c r="I109" t="b">
        <v>1</v>
      </c>
      <c r="J109">
        <v>40.6</v>
      </c>
    </row>
    <row r="110">
      <c r="A110" t="str">
        <v>AutoTable</v>
      </c>
      <c r="D110" t="str">
        <v>02030FB</v>
      </c>
      <c r="E110" t="str">
        <v>PCS</v>
      </c>
      <c r="F110">
        <v>44561</v>
      </c>
      <c r="G110" t="str">
        <v/>
      </c>
      <c r="H110" t="str">
        <v>Tous les clients</v>
      </c>
      <c r="I110" t="b">
        <v>1</v>
      </c>
      <c r="J110">
        <v>40.6</v>
      </c>
    </row>
    <row r="111">
      <c r="A111" t="str">
        <v>AutoTable</v>
      </c>
      <c r="D111" t="str">
        <v>02030FO</v>
      </c>
      <c r="E111" t="str">
        <v>PCS</v>
      </c>
      <c r="F111">
        <v>44561</v>
      </c>
      <c r="G111" t="str">
        <v/>
      </c>
      <c r="H111" t="str">
        <v>Tous les clients</v>
      </c>
      <c r="I111" t="b">
        <v>1</v>
      </c>
      <c r="J111">
        <v>40.6</v>
      </c>
    </row>
    <row r="112">
      <c r="A112" t="str">
        <v>AutoTable</v>
      </c>
      <c r="D112" t="str">
        <v>02030FR</v>
      </c>
      <c r="E112" t="str">
        <v>PCS</v>
      </c>
      <c r="F112">
        <v>44561</v>
      </c>
      <c r="G112" t="str">
        <v/>
      </c>
      <c r="H112" t="str">
        <v>Tous les clients</v>
      </c>
      <c r="I112" t="b">
        <v>1</v>
      </c>
      <c r="J112">
        <v>40.6</v>
      </c>
    </row>
    <row r="113">
      <c r="A113" t="str">
        <v>AutoTable</v>
      </c>
      <c r="D113" t="str">
        <v>02030M</v>
      </c>
      <c r="E113" t="str">
        <v>PCS</v>
      </c>
      <c r="F113">
        <v>44561</v>
      </c>
      <c r="G113" t="str">
        <v/>
      </c>
      <c r="H113" t="str">
        <v>Tous les clients</v>
      </c>
      <c r="I113" t="b">
        <v>1</v>
      </c>
      <c r="J113">
        <v>40.6</v>
      </c>
    </row>
    <row r="114">
      <c r="A114" t="str">
        <v>AutoTable</v>
      </c>
      <c r="D114" t="str">
        <v>02030O</v>
      </c>
      <c r="E114" t="str">
        <v>PCS</v>
      </c>
      <c r="F114">
        <v>44561</v>
      </c>
      <c r="G114" t="str">
        <v/>
      </c>
      <c r="H114" t="str">
        <v>Tous les clients</v>
      </c>
      <c r="I114" t="b">
        <v>1</v>
      </c>
      <c r="J114">
        <v>40.6</v>
      </c>
    </row>
    <row r="115">
      <c r="A115" t="str">
        <v>AutoTable</v>
      </c>
      <c r="D115" t="str">
        <v>02030R</v>
      </c>
      <c r="E115" t="str">
        <v>PCS</v>
      </c>
      <c r="F115">
        <v>44561</v>
      </c>
      <c r="G115" t="str">
        <v/>
      </c>
      <c r="H115" t="str">
        <v>Tous les clients</v>
      </c>
      <c r="I115" t="b">
        <v>1</v>
      </c>
      <c r="J115">
        <v>40.6</v>
      </c>
    </row>
    <row r="116">
      <c r="A116" t="str">
        <v>AutoTable</v>
      </c>
      <c r="D116" t="str">
        <v>02030RO</v>
      </c>
      <c r="E116" t="str">
        <v>PCS</v>
      </c>
      <c r="F116">
        <v>44561</v>
      </c>
      <c r="G116" t="str">
        <v/>
      </c>
      <c r="H116" t="str">
        <v>Tous les clients</v>
      </c>
      <c r="I116" t="b">
        <v>1</v>
      </c>
      <c r="J116">
        <v>40.6</v>
      </c>
    </row>
    <row r="117">
      <c r="A117" t="str">
        <v>AutoTable</v>
      </c>
      <c r="D117" t="str">
        <v>02030VE</v>
      </c>
      <c r="E117" t="str">
        <v>PCS</v>
      </c>
      <c r="F117">
        <v>44561</v>
      </c>
      <c r="G117" t="str">
        <v/>
      </c>
      <c r="H117" t="str">
        <v>Tous les clients</v>
      </c>
      <c r="I117" t="b">
        <v>1</v>
      </c>
      <c r="J117">
        <v>40.6</v>
      </c>
    </row>
    <row r="118">
      <c r="A118" t="str">
        <v>AutoTable</v>
      </c>
      <c r="D118" t="str">
        <v>02030VI</v>
      </c>
      <c r="E118" t="str">
        <v>PCS</v>
      </c>
      <c r="F118">
        <v>44561</v>
      </c>
      <c r="G118" t="str">
        <v/>
      </c>
      <c r="H118" t="str">
        <v>Tous les clients</v>
      </c>
      <c r="I118" t="b">
        <v>1</v>
      </c>
      <c r="J118">
        <v>40.6</v>
      </c>
    </row>
    <row r="119">
      <c r="A119" t="str">
        <v>AutoTable</v>
      </c>
      <c r="D119" t="str">
        <v>02050-33</v>
      </c>
      <c r="E119" t="str">
        <v>PCS</v>
      </c>
      <c r="F119">
        <v>44561</v>
      </c>
      <c r="G119" t="str">
        <v/>
      </c>
      <c r="H119" t="str">
        <v>Tous les clients</v>
      </c>
      <c r="I119" t="b">
        <v>1</v>
      </c>
      <c r="J119">
        <v>79.4</v>
      </c>
    </row>
    <row r="120">
      <c r="A120" t="str">
        <v>AutoTable</v>
      </c>
      <c r="D120" t="str">
        <v>02210SR</v>
      </c>
      <c r="E120" t="str">
        <v>PCS</v>
      </c>
      <c r="F120">
        <v>44561</v>
      </c>
      <c r="G120" t="str">
        <v/>
      </c>
      <c r="H120" t="str">
        <v>Tous les clients</v>
      </c>
      <c r="I120" t="b">
        <v>1</v>
      </c>
      <c r="J120">
        <v>55.3</v>
      </c>
    </row>
    <row r="121">
      <c r="A121" t="str">
        <v>AutoTable</v>
      </c>
      <c r="D121" t="str">
        <v>0230-CE</v>
      </c>
      <c r="E121" t="str">
        <v>PCS</v>
      </c>
      <c r="F121">
        <v>44561</v>
      </c>
      <c r="G121" t="str">
        <v/>
      </c>
      <c r="H121" t="str">
        <v>Tous les clients</v>
      </c>
      <c r="I121" t="b">
        <v>1</v>
      </c>
      <c r="J121">
        <v>162.4</v>
      </c>
    </row>
    <row r="122">
      <c r="A122" t="str">
        <v>AutoTable</v>
      </c>
      <c r="D122" t="str">
        <v>02430-04CE</v>
      </c>
      <c r="E122" t="str">
        <v>PCS</v>
      </c>
      <c r="F122">
        <v>44561</v>
      </c>
      <c r="G122" t="str">
        <v/>
      </c>
      <c r="H122" t="str">
        <v>Tous les clients</v>
      </c>
      <c r="I122" t="b">
        <v>1</v>
      </c>
      <c r="J122">
        <v>78.9</v>
      </c>
    </row>
    <row r="123">
      <c r="A123" t="str">
        <v>AutoTable</v>
      </c>
      <c r="D123" t="str">
        <v>02520-05CE</v>
      </c>
      <c r="E123" t="str">
        <v>PCS</v>
      </c>
      <c r="F123">
        <v>44561</v>
      </c>
      <c r="G123" t="str">
        <v/>
      </c>
      <c r="H123" t="str">
        <v>Tous les clients</v>
      </c>
      <c r="I123" t="b">
        <v>1</v>
      </c>
      <c r="J123">
        <v>29.7</v>
      </c>
    </row>
    <row r="124">
      <c r="A124" t="str">
        <v>AutoTable</v>
      </c>
      <c r="D124" t="str">
        <v>02522-23</v>
      </c>
      <c r="E124" t="str">
        <v>PCS</v>
      </c>
      <c r="F124">
        <v>44561</v>
      </c>
      <c r="G124" t="str">
        <v/>
      </c>
      <c r="H124" t="str">
        <v>Tous les clients</v>
      </c>
      <c r="I124" t="b">
        <v>1</v>
      </c>
      <c r="J124">
        <v>22.9</v>
      </c>
    </row>
    <row r="125">
      <c r="A125" t="str">
        <v>AutoTable</v>
      </c>
      <c r="D125" t="str">
        <v>02522-32</v>
      </c>
      <c r="E125" t="str">
        <v>PCS</v>
      </c>
      <c r="F125">
        <v>44561</v>
      </c>
      <c r="G125" t="str">
        <v/>
      </c>
      <c r="H125" t="str">
        <v>Tous les clients</v>
      </c>
      <c r="I125" t="b">
        <v>1</v>
      </c>
      <c r="J125">
        <v>22.9</v>
      </c>
    </row>
    <row r="126">
      <c r="A126" t="str">
        <v>AutoTable</v>
      </c>
      <c r="D126" t="str">
        <v>02525-42</v>
      </c>
      <c r="E126" t="str">
        <v>PCS</v>
      </c>
      <c r="F126">
        <v>44561</v>
      </c>
      <c r="G126" t="str">
        <v/>
      </c>
      <c r="H126" t="str">
        <v>Tous les clients</v>
      </c>
      <c r="I126" t="b">
        <v>1</v>
      </c>
      <c r="J126">
        <v>33.1</v>
      </c>
    </row>
    <row r="127">
      <c r="A127" t="str">
        <v>AutoTable</v>
      </c>
      <c r="D127" t="str">
        <v>02525-43</v>
      </c>
      <c r="E127" t="str">
        <v>PCS</v>
      </c>
      <c r="F127">
        <v>44561</v>
      </c>
      <c r="G127" t="str">
        <v/>
      </c>
      <c r="H127" t="str">
        <v>Tous les clients</v>
      </c>
      <c r="I127" t="b">
        <v>1</v>
      </c>
      <c r="J127">
        <v>33.1</v>
      </c>
    </row>
    <row r="128">
      <c r="A128" t="str">
        <v>AutoTable</v>
      </c>
      <c r="D128" t="str">
        <v>02525-59</v>
      </c>
      <c r="E128" t="str">
        <v>PCS</v>
      </c>
      <c r="F128">
        <v>44561</v>
      </c>
      <c r="G128" t="str">
        <v/>
      </c>
      <c r="H128" t="str">
        <v>Tous les clients</v>
      </c>
      <c r="I128" t="b">
        <v>1</v>
      </c>
      <c r="J128">
        <v>33.1</v>
      </c>
    </row>
    <row r="129">
      <c r="A129" t="str">
        <v>AutoTable</v>
      </c>
      <c r="D129" t="str">
        <v>02530-13</v>
      </c>
      <c r="E129" t="str">
        <v>PCS</v>
      </c>
      <c r="F129">
        <v>44561</v>
      </c>
      <c r="G129" t="str">
        <v/>
      </c>
      <c r="H129" t="str">
        <v>Tous les clients</v>
      </c>
      <c r="I129" t="b">
        <v>1</v>
      </c>
      <c r="J129">
        <v>50.6</v>
      </c>
    </row>
    <row r="130">
      <c r="A130" t="str">
        <v>AutoTable</v>
      </c>
      <c r="D130" t="str">
        <v>02531-05</v>
      </c>
      <c r="E130" t="str">
        <v>PCS</v>
      </c>
      <c r="F130">
        <v>44561</v>
      </c>
      <c r="G130" t="str">
        <v/>
      </c>
      <c r="H130" t="str">
        <v>Tous les clients</v>
      </c>
      <c r="I130" t="b">
        <v>1</v>
      </c>
      <c r="J130">
        <v>12.9</v>
      </c>
    </row>
    <row r="131">
      <c r="A131" t="str">
        <v>AutoTable</v>
      </c>
      <c r="D131" t="str">
        <v>02531-06</v>
      </c>
      <c r="E131" t="str">
        <v>PCS</v>
      </c>
      <c r="F131">
        <v>44561</v>
      </c>
      <c r="G131" t="str">
        <v/>
      </c>
      <c r="H131" t="str">
        <v>Tous les clients</v>
      </c>
      <c r="I131" t="b">
        <v>1</v>
      </c>
      <c r="J131">
        <v>51.5</v>
      </c>
    </row>
    <row r="132">
      <c r="A132" t="str">
        <v>AutoTable</v>
      </c>
      <c r="D132" t="str">
        <v>02531-08</v>
      </c>
      <c r="E132" t="str">
        <v>PCS</v>
      </c>
      <c r="F132">
        <v>44561</v>
      </c>
      <c r="G132" t="str">
        <v/>
      </c>
      <c r="H132" t="str">
        <v>Tous les clients</v>
      </c>
      <c r="I132" t="b">
        <v>1</v>
      </c>
      <c r="J132">
        <v>51.5</v>
      </c>
    </row>
    <row r="133">
      <c r="A133" t="str">
        <v>AutoTable</v>
      </c>
      <c r="D133" t="str">
        <v>02531-09</v>
      </c>
      <c r="E133" t="str">
        <v>PCS</v>
      </c>
      <c r="F133">
        <v>44561</v>
      </c>
      <c r="G133" t="str">
        <v/>
      </c>
      <c r="H133" t="str">
        <v>Tous les clients</v>
      </c>
      <c r="I133" t="b">
        <v>1</v>
      </c>
      <c r="J133">
        <v>12.9</v>
      </c>
    </row>
    <row r="134">
      <c r="A134" t="str">
        <v>AutoTable</v>
      </c>
      <c r="D134" t="str">
        <v>02531-19</v>
      </c>
      <c r="E134" t="str">
        <v>PCS</v>
      </c>
      <c r="F134">
        <v>44561</v>
      </c>
      <c r="G134" t="str">
        <v/>
      </c>
      <c r="H134" t="str">
        <v>Tous les clients</v>
      </c>
      <c r="I134" t="b">
        <v>1</v>
      </c>
      <c r="J134">
        <v>51.5</v>
      </c>
    </row>
    <row r="135">
      <c r="A135" t="str">
        <v>AutoTable</v>
      </c>
      <c r="D135" t="str">
        <v>02531-30</v>
      </c>
      <c r="E135" t="str">
        <v>PCS</v>
      </c>
      <c r="F135">
        <v>44561</v>
      </c>
      <c r="G135" t="str">
        <v/>
      </c>
      <c r="H135" t="str">
        <v>Tous les clients</v>
      </c>
      <c r="I135" t="b">
        <v>1</v>
      </c>
      <c r="J135">
        <v>51.5</v>
      </c>
    </row>
    <row r="136">
      <c r="A136" t="str">
        <v>AutoTable</v>
      </c>
      <c r="D136" t="str">
        <v>02550-33</v>
      </c>
      <c r="E136" t="str">
        <v>PCS</v>
      </c>
      <c r="F136">
        <v>44561</v>
      </c>
      <c r="G136" t="str">
        <v/>
      </c>
      <c r="H136" t="str">
        <v>Tous les clients</v>
      </c>
      <c r="I136" t="b">
        <v>1</v>
      </c>
      <c r="J136">
        <v>94.8</v>
      </c>
    </row>
    <row r="137">
      <c r="A137" t="str">
        <v>AutoTable</v>
      </c>
      <c r="D137" t="str">
        <v>03018-63</v>
      </c>
      <c r="E137" t="str">
        <v>PCS</v>
      </c>
      <c r="F137">
        <v>44561</v>
      </c>
      <c r="G137" t="str">
        <v/>
      </c>
      <c r="H137" t="str">
        <v>Tous les clients</v>
      </c>
      <c r="I137" t="b">
        <v>1</v>
      </c>
      <c r="J137">
        <v>246.8</v>
      </c>
    </row>
    <row r="138">
      <c r="A138" t="str">
        <v>AutoTable</v>
      </c>
      <c r="D138" t="str">
        <v>03020-62CE</v>
      </c>
      <c r="E138" t="str">
        <v>PCS</v>
      </c>
      <c r="F138">
        <v>44561</v>
      </c>
      <c r="G138" t="str">
        <v/>
      </c>
      <c r="H138" t="str">
        <v>Tous les clients</v>
      </c>
      <c r="I138" t="b">
        <v>1</v>
      </c>
      <c r="J138">
        <v>257.7</v>
      </c>
    </row>
    <row r="139">
      <c r="A139" t="str">
        <v>AutoTable</v>
      </c>
      <c r="D139" t="str">
        <v>03031FOR</v>
      </c>
      <c r="E139" t="str">
        <v>PCS</v>
      </c>
      <c r="F139">
        <v>44561</v>
      </c>
      <c r="G139" t="str">
        <v/>
      </c>
      <c r="H139" t="str">
        <v>Tous les clients</v>
      </c>
      <c r="I139" t="b">
        <v>1</v>
      </c>
      <c r="J139">
        <v>86.5</v>
      </c>
    </row>
    <row r="140">
      <c r="A140" t="str">
        <v>AutoTable</v>
      </c>
      <c r="D140" t="str">
        <v>03031SPCB</v>
      </c>
      <c r="E140" t="str">
        <v>PCS</v>
      </c>
      <c r="F140">
        <v>44561</v>
      </c>
      <c r="G140" t="str">
        <v/>
      </c>
      <c r="H140" t="str">
        <v>Tous les clients</v>
      </c>
      <c r="I140" t="b">
        <v>1</v>
      </c>
      <c r="J140">
        <v>86.5</v>
      </c>
    </row>
    <row r="141">
      <c r="A141" t="str">
        <v>AutoTable</v>
      </c>
      <c r="D141" t="str">
        <v>03220-A</v>
      </c>
      <c r="E141" t="str">
        <v>PCS</v>
      </c>
      <c r="F141">
        <v>44561</v>
      </c>
      <c r="G141" t="str">
        <v/>
      </c>
      <c r="H141" t="str">
        <v>Tous les clients</v>
      </c>
      <c r="I141" t="b">
        <v>1</v>
      </c>
      <c r="J141">
        <v>254.9</v>
      </c>
    </row>
    <row r="142">
      <c r="A142" t="str">
        <v>AutoTable</v>
      </c>
      <c r="D142" t="str">
        <v>03220-B</v>
      </c>
      <c r="E142" t="str">
        <v>PCS</v>
      </c>
      <c r="F142">
        <v>44561</v>
      </c>
      <c r="G142" t="str">
        <v/>
      </c>
      <c r="H142" t="str">
        <v>Tous les clients</v>
      </c>
      <c r="I142" t="b">
        <v>1</v>
      </c>
      <c r="J142">
        <v>254.9</v>
      </c>
    </row>
    <row r="143">
      <c r="A143" t="str">
        <v>AutoTable</v>
      </c>
      <c r="D143" t="str">
        <v>03220-C</v>
      </c>
      <c r="E143" t="str">
        <v>PCS</v>
      </c>
      <c r="F143">
        <v>44561</v>
      </c>
      <c r="G143" t="str">
        <v/>
      </c>
      <c r="H143" t="str">
        <v>Tous les clients</v>
      </c>
      <c r="I143" t="b">
        <v>1</v>
      </c>
      <c r="J143">
        <v>254.9</v>
      </c>
    </row>
    <row r="144">
      <c r="A144" t="str">
        <v>AutoTable</v>
      </c>
      <c r="D144" t="str">
        <v>03520-26CE</v>
      </c>
      <c r="E144" t="str">
        <v>PCS</v>
      </c>
      <c r="F144">
        <v>44561</v>
      </c>
      <c r="G144" t="str">
        <v/>
      </c>
      <c r="H144" t="str">
        <v>Tous les clients</v>
      </c>
      <c r="I144" t="b">
        <v>1</v>
      </c>
      <c r="J144">
        <v>14.9</v>
      </c>
    </row>
    <row r="145">
      <c r="A145" t="str">
        <v>AutoTable</v>
      </c>
      <c r="D145" t="str">
        <v>03619-44</v>
      </c>
      <c r="E145" t="str">
        <v>PCS</v>
      </c>
      <c r="F145">
        <v>44561</v>
      </c>
      <c r="G145" t="str">
        <v/>
      </c>
      <c r="H145" t="str">
        <v>Tous les clients</v>
      </c>
      <c r="I145" t="b">
        <v>1</v>
      </c>
      <c r="J145">
        <v>38.3</v>
      </c>
    </row>
    <row r="146">
      <c r="A146" t="str">
        <v>AutoTable</v>
      </c>
      <c r="D146" t="str">
        <v>03620-24</v>
      </c>
      <c r="E146" t="str">
        <v>PCS</v>
      </c>
      <c r="F146">
        <v>44561</v>
      </c>
      <c r="G146" t="str">
        <v/>
      </c>
      <c r="H146" t="str">
        <v>Tous les clients</v>
      </c>
      <c r="I146" t="b">
        <v>1</v>
      </c>
      <c r="J146">
        <v>39.7</v>
      </c>
    </row>
    <row r="147">
      <c r="A147" t="str">
        <v>AutoTable</v>
      </c>
      <c r="D147" t="str">
        <v>03621-02</v>
      </c>
      <c r="E147" t="str">
        <v>PCS</v>
      </c>
      <c r="F147">
        <v>44561</v>
      </c>
      <c r="G147" t="str">
        <v/>
      </c>
      <c r="H147" t="str">
        <v>Tous les clients</v>
      </c>
      <c r="I147" t="b">
        <v>1</v>
      </c>
      <c r="J147">
        <v>29.9</v>
      </c>
    </row>
    <row r="148">
      <c r="A148" t="str">
        <v>AutoTable</v>
      </c>
      <c r="D148" t="str">
        <v>03621-05</v>
      </c>
      <c r="E148" t="str">
        <v>PCS</v>
      </c>
      <c r="F148">
        <v>44561</v>
      </c>
      <c r="G148" t="str">
        <v/>
      </c>
      <c r="H148" t="str">
        <v>Tous les clients</v>
      </c>
      <c r="I148" t="b">
        <v>1</v>
      </c>
      <c r="J148">
        <v>29.9</v>
      </c>
    </row>
    <row r="149">
      <c r="A149" t="str">
        <v>AutoTable</v>
      </c>
      <c r="D149" t="str">
        <v>03621-06</v>
      </c>
      <c r="E149" t="str">
        <v>PCS</v>
      </c>
      <c r="F149">
        <v>44561</v>
      </c>
      <c r="G149" t="str">
        <v/>
      </c>
      <c r="H149" t="str">
        <v>Tous les clients</v>
      </c>
      <c r="I149" t="b">
        <v>1</v>
      </c>
      <c r="J149">
        <v>29.9</v>
      </c>
    </row>
    <row r="150">
      <c r="A150" t="str">
        <v>AutoTable</v>
      </c>
      <c r="D150" t="str">
        <v>03621-08</v>
      </c>
      <c r="E150" t="str">
        <v>PCS</v>
      </c>
      <c r="F150">
        <v>44561</v>
      </c>
      <c r="G150" t="str">
        <v/>
      </c>
      <c r="H150" t="str">
        <v>Tous les clients</v>
      </c>
      <c r="I150" t="b">
        <v>1</v>
      </c>
      <c r="J150">
        <v>29.9</v>
      </c>
    </row>
    <row r="151">
      <c r="A151" t="str">
        <v>AutoTable</v>
      </c>
      <c r="D151" t="str">
        <v>03621-13</v>
      </c>
      <c r="E151" t="str">
        <v>PCS</v>
      </c>
      <c r="F151">
        <v>44561</v>
      </c>
      <c r="G151" t="str">
        <v/>
      </c>
      <c r="H151" t="str">
        <v>Tous les clients</v>
      </c>
      <c r="I151" t="b">
        <v>1</v>
      </c>
      <c r="J151">
        <v>29.9</v>
      </c>
    </row>
    <row r="152">
      <c r="A152" t="str">
        <v>AutoTable</v>
      </c>
      <c r="D152" t="str">
        <v>03621-17</v>
      </c>
      <c r="E152" t="str">
        <v>PCS</v>
      </c>
      <c r="F152">
        <v>44561</v>
      </c>
      <c r="G152" t="str">
        <v/>
      </c>
      <c r="H152" t="str">
        <v>Tous les clients</v>
      </c>
      <c r="I152" t="b">
        <v>1</v>
      </c>
      <c r="J152">
        <v>29.9</v>
      </c>
    </row>
    <row r="153">
      <c r="A153" t="str">
        <v>AutoTable</v>
      </c>
      <c r="D153" t="str">
        <v>03621-18</v>
      </c>
      <c r="E153" t="str">
        <v>PCS</v>
      </c>
      <c r="F153">
        <v>44561</v>
      </c>
      <c r="G153" t="str">
        <v/>
      </c>
      <c r="H153" t="str">
        <v>Tous les clients</v>
      </c>
      <c r="I153" t="b">
        <v>1</v>
      </c>
      <c r="J153">
        <v>29.9</v>
      </c>
    </row>
    <row r="154">
      <c r="A154" t="str">
        <v>AutoTable</v>
      </c>
      <c r="D154" t="str">
        <v>03621-23</v>
      </c>
      <c r="E154" t="str">
        <v>PCS</v>
      </c>
      <c r="F154">
        <v>44561</v>
      </c>
      <c r="G154" t="str">
        <v/>
      </c>
      <c r="H154" t="str">
        <v>Tous les clients</v>
      </c>
      <c r="I154" t="b">
        <v>1</v>
      </c>
      <c r="J154">
        <v>29.9</v>
      </c>
    </row>
    <row r="155">
      <c r="A155" t="str">
        <v>AutoTable</v>
      </c>
      <c r="D155" t="str">
        <v>03621-24</v>
      </c>
      <c r="E155" t="str">
        <v>PCS</v>
      </c>
      <c r="F155">
        <v>44561</v>
      </c>
      <c r="G155" t="str">
        <v/>
      </c>
      <c r="H155" t="str">
        <v>Tous les clients</v>
      </c>
      <c r="I155" t="b">
        <v>1</v>
      </c>
      <c r="J155">
        <v>29.9</v>
      </c>
    </row>
    <row r="156">
      <c r="A156" t="str">
        <v>AutoTable</v>
      </c>
      <c r="D156" t="str">
        <v>03621-30</v>
      </c>
      <c r="E156" t="str">
        <v>PCS</v>
      </c>
      <c r="F156">
        <v>44561</v>
      </c>
      <c r="G156" t="str">
        <v/>
      </c>
      <c r="H156" t="str">
        <v>Tous les clients</v>
      </c>
      <c r="I156" t="b">
        <v>1</v>
      </c>
      <c r="J156">
        <v>29.9</v>
      </c>
    </row>
    <row r="157">
      <c r="A157" t="str">
        <v>AutoTable</v>
      </c>
      <c r="D157" t="str">
        <v>03630-02CE</v>
      </c>
      <c r="E157" t="str">
        <v>PCS</v>
      </c>
      <c r="F157">
        <v>44561</v>
      </c>
      <c r="G157" t="str">
        <v/>
      </c>
      <c r="H157" t="str">
        <v>Tous les clients</v>
      </c>
      <c r="I157" t="b">
        <v>1</v>
      </c>
      <c r="J157">
        <v>144.1</v>
      </c>
    </row>
    <row r="158">
      <c r="A158" t="str">
        <v>AutoTable</v>
      </c>
      <c r="D158" t="str">
        <v>03630-03CE</v>
      </c>
      <c r="E158" t="str">
        <v>PCS</v>
      </c>
      <c r="F158">
        <v>44561</v>
      </c>
      <c r="G158" t="str">
        <v/>
      </c>
      <c r="H158" t="str">
        <v>Tous les clients</v>
      </c>
      <c r="I158" t="b">
        <v>1</v>
      </c>
      <c r="J158">
        <v>144.1</v>
      </c>
    </row>
    <row r="159">
      <c r="A159" t="str">
        <v>AutoTable</v>
      </c>
      <c r="D159" t="str">
        <v>03630-06CE</v>
      </c>
      <c r="E159" t="str">
        <v>PCS</v>
      </c>
      <c r="F159">
        <v>44561</v>
      </c>
      <c r="G159" t="str">
        <v/>
      </c>
      <c r="H159" t="str">
        <v>Tous les clients</v>
      </c>
      <c r="I159" t="b">
        <v>1</v>
      </c>
      <c r="J159">
        <v>144.1</v>
      </c>
    </row>
    <row r="160">
      <c r="A160" t="str">
        <v>AutoTable</v>
      </c>
      <c r="D160" t="str">
        <v>03630-08CE</v>
      </c>
      <c r="E160" t="str">
        <v>PCS</v>
      </c>
      <c r="F160">
        <v>44561</v>
      </c>
      <c r="G160" t="str">
        <v/>
      </c>
      <c r="H160" t="str">
        <v>Tous les clients</v>
      </c>
      <c r="I160" t="b">
        <v>1</v>
      </c>
      <c r="J160">
        <v>144.1</v>
      </c>
    </row>
    <row r="161">
      <c r="A161" t="str">
        <v>AutoTable</v>
      </c>
      <c r="D161" t="str">
        <v>04024-23</v>
      </c>
      <c r="E161" t="str">
        <v>PCS</v>
      </c>
      <c r="F161">
        <v>44561</v>
      </c>
      <c r="G161" t="str">
        <v/>
      </c>
      <c r="H161" t="str">
        <v>Tous les clients</v>
      </c>
      <c r="I161" t="b">
        <v>1</v>
      </c>
      <c r="J161">
        <v>51.3</v>
      </c>
    </row>
    <row r="162">
      <c r="A162" t="str">
        <v>AutoTable</v>
      </c>
      <c r="D162" t="str">
        <v>04024-26</v>
      </c>
      <c r="E162" t="str">
        <v>PCS</v>
      </c>
      <c r="F162">
        <v>44561</v>
      </c>
      <c r="G162" t="str">
        <v/>
      </c>
      <c r="H162" t="str">
        <v>Tous les clients</v>
      </c>
      <c r="I162" t="b">
        <v>1</v>
      </c>
      <c r="J162">
        <v>51.3</v>
      </c>
    </row>
    <row r="163">
      <c r="A163" t="str">
        <v>AutoTable</v>
      </c>
      <c r="D163" t="str">
        <v>04024-37</v>
      </c>
      <c r="E163" t="str">
        <v>PCS</v>
      </c>
      <c r="F163">
        <v>44561</v>
      </c>
      <c r="G163" t="str">
        <v/>
      </c>
      <c r="H163" t="str">
        <v>Tous les clients</v>
      </c>
      <c r="I163" t="b">
        <v>1</v>
      </c>
      <c r="J163">
        <v>51.3</v>
      </c>
    </row>
    <row r="164">
      <c r="A164" t="str">
        <v>AutoTable</v>
      </c>
      <c r="D164" t="str">
        <v>04025A</v>
      </c>
      <c r="E164" t="str">
        <v>PCS</v>
      </c>
      <c r="F164">
        <v>44561</v>
      </c>
      <c r="G164" t="str">
        <v/>
      </c>
      <c r="H164" t="str">
        <v>Tous les clients</v>
      </c>
      <c r="I164" t="b">
        <v>1</v>
      </c>
      <c r="J164">
        <v>47</v>
      </c>
    </row>
    <row r="165">
      <c r="A165" t="str">
        <v>AutoTable</v>
      </c>
      <c r="D165" t="str">
        <v>04025B</v>
      </c>
      <c r="E165" t="str">
        <v>PCS</v>
      </c>
      <c r="F165">
        <v>44561</v>
      </c>
      <c r="G165" t="str">
        <v/>
      </c>
      <c r="H165" t="str">
        <v>Tous les clients</v>
      </c>
      <c r="I165" t="b">
        <v>1</v>
      </c>
      <c r="J165">
        <v>47</v>
      </c>
    </row>
    <row r="166">
      <c r="A166" t="str">
        <v>AutoTable</v>
      </c>
      <c r="D166" t="str">
        <v>04025CB</v>
      </c>
      <c r="E166" t="str">
        <v>PCS</v>
      </c>
      <c r="F166">
        <v>44561</v>
      </c>
      <c r="G166" t="str">
        <v/>
      </c>
      <c r="H166" t="str">
        <v>Tous les clients</v>
      </c>
      <c r="I166" t="b">
        <v>1</v>
      </c>
      <c r="J166">
        <v>47</v>
      </c>
    </row>
    <row r="167">
      <c r="A167" t="str">
        <v>AutoTable</v>
      </c>
      <c r="D167" t="str">
        <v>04025FB</v>
      </c>
      <c r="E167" t="str">
        <v>PCS</v>
      </c>
      <c r="F167">
        <v>44561</v>
      </c>
      <c r="G167" t="str">
        <v/>
      </c>
      <c r="H167" t="str">
        <v>Tous les clients</v>
      </c>
      <c r="I167" t="b">
        <v>1</v>
      </c>
      <c r="J167">
        <v>47</v>
      </c>
    </row>
    <row r="168">
      <c r="A168" t="str">
        <v>AutoTable</v>
      </c>
      <c r="D168" t="str">
        <v>04025FO</v>
      </c>
      <c r="E168" t="str">
        <v>PCS</v>
      </c>
      <c r="F168">
        <v>44561</v>
      </c>
      <c r="G168" t="str">
        <v/>
      </c>
      <c r="H168" t="str">
        <v>Tous les clients</v>
      </c>
      <c r="I168" t="b">
        <v>1</v>
      </c>
      <c r="J168">
        <v>47</v>
      </c>
    </row>
    <row r="169">
      <c r="A169" t="str">
        <v>AutoTable</v>
      </c>
      <c r="D169" t="str">
        <v>04025J</v>
      </c>
      <c r="E169" t="str">
        <v>PCS</v>
      </c>
      <c r="F169">
        <v>44561</v>
      </c>
      <c r="G169" t="str">
        <v/>
      </c>
      <c r="H169" t="str">
        <v>Tous les clients</v>
      </c>
      <c r="I169" t="b">
        <v>1</v>
      </c>
      <c r="J169">
        <v>47</v>
      </c>
    </row>
    <row r="170">
      <c r="A170" t="str">
        <v>AutoTable</v>
      </c>
      <c r="D170" t="str">
        <v>04025O</v>
      </c>
      <c r="E170" t="str">
        <v>PCS</v>
      </c>
      <c r="F170">
        <v>44561</v>
      </c>
      <c r="G170" t="str">
        <v/>
      </c>
      <c r="H170" t="str">
        <v>Tous les clients</v>
      </c>
      <c r="I170" t="b">
        <v>1</v>
      </c>
      <c r="J170">
        <v>47</v>
      </c>
    </row>
    <row r="171">
      <c r="A171" t="str">
        <v>AutoTable</v>
      </c>
      <c r="D171" t="str">
        <v>04025PO</v>
      </c>
      <c r="E171" t="str">
        <v>PCS</v>
      </c>
      <c r="F171">
        <v>44561</v>
      </c>
      <c r="G171" t="str">
        <v/>
      </c>
      <c r="H171" t="str">
        <v>Tous les clients</v>
      </c>
      <c r="I171" t="b">
        <v>1</v>
      </c>
      <c r="J171">
        <v>47</v>
      </c>
    </row>
    <row r="172">
      <c r="A172" t="str">
        <v>AutoTable</v>
      </c>
      <c r="D172" t="str">
        <v>04025R</v>
      </c>
      <c r="E172" t="str">
        <v>PCS</v>
      </c>
      <c r="F172">
        <v>44561</v>
      </c>
      <c r="G172" t="str">
        <v/>
      </c>
      <c r="H172" t="str">
        <v>Tous les clients</v>
      </c>
      <c r="I172" t="b">
        <v>1</v>
      </c>
      <c r="J172">
        <v>47</v>
      </c>
    </row>
    <row r="173">
      <c r="A173" t="str">
        <v>AutoTable</v>
      </c>
      <c r="D173" t="str">
        <v>04025RO</v>
      </c>
      <c r="E173" t="str">
        <v>PCS</v>
      </c>
      <c r="F173">
        <v>44561</v>
      </c>
      <c r="G173" t="str">
        <v/>
      </c>
      <c r="H173" t="str">
        <v>Tous les clients</v>
      </c>
      <c r="I173" t="b">
        <v>1</v>
      </c>
      <c r="J173">
        <v>47</v>
      </c>
    </row>
    <row r="174">
      <c r="A174" t="str">
        <v>AutoTable</v>
      </c>
      <c r="D174" t="str">
        <v>04025VE</v>
      </c>
      <c r="E174" t="str">
        <v>PCS</v>
      </c>
      <c r="F174">
        <v>44561</v>
      </c>
      <c r="G174" t="str">
        <v/>
      </c>
      <c r="H174" t="str">
        <v>Tous les clients</v>
      </c>
      <c r="I174" t="b">
        <v>1</v>
      </c>
      <c r="J174">
        <v>47</v>
      </c>
    </row>
    <row r="175">
      <c r="A175" t="str">
        <v>AutoTable</v>
      </c>
      <c r="D175" t="str">
        <v>04025VI</v>
      </c>
      <c r="E175" t="str">
        <v>PCS</v>
      </c>
      <c r="F175">
        <v>44561</v>
      </c>
      <c r="G175" t="str">
        <v/>
      </c>
      <c r="H175" t="str">
        <v>Tous les clients</v>
      </c>
      <c r="I175" t="b">
        <v>1</v>
      </c>
      <c r="J175">
        <v>47</v>
      </c>
    </row>
    <row r="176">
      <c r="A176" t="str">
        <v>AutoTable</v>
      </c>
      <c r="D176" t="str">
        <v>04026-10</v>
      </c>
      <c r="E176" t="str">
        <v>PCS</v>
      </c>
      <c r="F176">
        <v>44561</v>
      </c>
      <c r="G176" t="str">
        <v/>
      </c>
      <c r="H176" t="str">
        <v>Tous les clients</v>
      </c>
      <c r="I176" t="b">
        <v>1</v>
      </c>
      <c r="J176">
        <v>194.2</v>
      </c>
    </row>
    <row r="177">
      <c r="A177" t="str">
        <v>AutoTable</v>
      </c>
      <c r="D177" t="str">
        <v>04026-13</v>
      </c>
      <c r="E177" t="str">
        <v>PCS</v>
      </c>
      <c r="F177">
        <v>44561</v>
      </c>
      <c r="G177" t="str">
        <v/>
      </c>
      <c r="H177" t="str">
        <v>Tous les clients</v>
      </c>
      <c r="I177" t="b">
        <v>1</v>
      </c>
      <c r="J177">
        <v>16.9</v>
      </c>
    </row>
    <row r="178">
      <c r="A178" t="str">
        <v>AutoTable</v>
      </c>
      <c r="D178" t="str">
        <v>04026-15</v>
      </c>
      <c r="E178" t="str">
        <v>PCS</v>
      </c>
      <c r="F178">
        <v>44561</v>
      </c>
      <c r="G178" t="str">
        <v/>
      </c>
      <c r="H178" t="str">
        <v>Tous les clients</v>
      </c>
      <c r="I178" t="b">
        <v>1</v>
      </c>
      <c r="J178">
        <v>16.9</v>
      </c>
    </row>
    <row r="179">
      <c r="A179" t="str">
        <v>AutoTable</v>
      </c>
      <c r="D179" t="str">
        <v>04026A</v>
      </c>
      <c r="E179" t="str">
        <v>PCS</v>
      </c>
      <c r="F179">
        <v>44561</v>
      </c>
      <c r="G179" t="str">
        <v/>
      </c>
      <c r="H179" t="str">
        <v>Tous les clients</v>
      </c>
      <c r="I179" t="b">
        <v>1</v>
      </c>
      <c r="J179">
        <v>48.2</v>
      </c>
    </row>
    <row r="180">
      <c r="A180" t="str">
        <v>AutoTable</v>
      </c>
      <c r="D180" t="str">
        <v>04026CB</v>
      </c>
      <c r="E180" t="str">
        <v>PCS</v>
      </c>
      <c r="F180">
        <v>44561</v>
      </c>
      <c r="G180" t="str">
        <v/>
      </c>
      <c r="H180" t="str">
        <v>Tous les clients</v>
      </c>
      <c r="I180" t="b">
        <v>1</v>
      </c>
      <c r="J180">
        <v>48.2</v>
      </c>
    </row>
    <row r="181">
      <c r="A181" t="str">
        <v>AutoTable</v>
      </c>
      <c r="D181" t="str">
        <v>04026CH-ORRO</v>
      </c>
      <c r="E181" t="str">
        <v>PCS</v>
      </c>
      <c r="F181">
        <v>44561</v>
      </c>
      <c r="G181" t="str">
        <v/>
      </c>
      <c r="H181" t="str">
        <v>Tous les clients</v>
      </c>
      <c r="I181" t="b">
        <v>1</v>
      </c>
      <c r="J181">
        <v>48.2</v>
      </c>
    </row>
    <row r="182">
      <c r="A182" t="str">
        <v>AutoTable</v>
      </c>
      <c r="D182" t="str">
        <v>04026CH-RA</v>
      </c>
      <c r="E182" t="str">
        <v>PCS</v>
      </c>
      <c r="F182">
        <v>44561</v>
      </c>
      <c r="G182" t="str">
        <v/>
      </c>
      <c r="H182" t="str">
        <v>Tous les clients</v>
      </c>
      <c r="I182" t="b">
        <v>1</v>
      </c>
      <c r="J182">
        <v>48.2</v>
      </c>
    </row>
    <row r="183">
      <c r="A183" t="str">
        <v>AutoTable</v>
      </c>
      <c r="D183" t="str">
        <v>04026FB</v>
      </c>
      <c r="E183" t="str">
        <v>PCS</v>
      </c>
      <c r="F183">
        <v>44561</v>
      </c>
      <c r="G183" t="str">
        <v/>
      </c>
      <c r="H183" t="str">
        <v>Tous les clients</v>
      </c>
      <c r="I183" t="b">
        <v>1</v>
      </c>
      <c r="J183">
        <v>48.2</v>
      </c>
    </row>
    <row r="184">
      <c r="A184" t="str">
        <v>AutoTable</v>
      </c>
      <c r="D184" t="str">
        <v>04026FO</v>
      </c>
      <c r="E184" t="str">
        <v>PCS</v>
      </c>
      <c r="F184">
        <v>44561</v>
      </c>
      <c r="G184" t="str">
        <v/>
      </c>
      <c r="H184" t="str">
        <v>Tous les clients</v>
      </c>
      <c r="I184" t="b">
        <v>1</v>
      </c>
      <c r="J184">
        <v>48.2</v>
      </c>
    </row>
    <row r="185">
      <c r="A185" t="str">
        <v>AutoTable</v>
      </c>
      <c r="D185" t="str">
        <v>04026O</v>
      </c>
      <c r="E185" t="str">
        <v>PCS</v>
      </c>
      <c r="F185">
        <v>44561</v>
      </c>
      <c r="G185" t="str">
        <v/>
      </c>
      <c r="H185" t="str">
        <v>Tous les clients</v>
      </c>
      <c r="I185" t="b">
        <v>1</v>
      </c>
      <c r="J185">
        <v>48.2</v>
      </c>
    </row>
    <row r="186">
      <c r="A186" t="str">
        <v>AutoTable</v>
      </c>
      <c r="D186" t="str">
        <v>04026R</v>
      </c>
      <c r="E186" t="str">
        <v>PCS</v>
      </c>
      <c r="F186">
        <v>44561</v>
      </c>
      <c r="G186" t="str">
        <v/>
      </c>
      <c r="H186" t="str">
        <v>Tous les clients</v>
      </c>
      <c r="I186" t="b">
        <v>1</v>
      </c>
      <c r="J186">
        <v>48.2</v>
      </c>
    </row>
    <row r="187">
      <c r="A187" t="str">
        <v>AutoTable</v>
      </c>
      <c r="D187" t="str">
        <v>04026RO</v>
      </c>
      <c r="E187" t="str">
        <v>PCS</v>
      </c>
      <c r="F187">
        <v>44561</v>
      </c>
      <c r="G187" t="str">
        <v/>
      </c>
      <c r="H187" t="str">
        <v>Tous les clients</v>
      </c>
      <c r="I187" t="b">
        <v>1</v>
      </c>
      <c r="J187">
        <v>48.2</v>
      </c>
    </row>
    <row r="188">
      <c r="A188" t="str">
        <v>AutoTable</v>
      </c>
      <c r="D188" t="str">
        <v>04026R-S</v>
      </c>
      <c r="E188" t="str">
        <v>PCS</v>
      </c>
      <c r="F188">
        <v>44561</v>
      </c>
      <c r="G188" t="str">
        <v/>
      </c>
      <c r="H188" t="str">
        <v>Tous les clients</v>
      </c>
      <c r="I188" t="b">
        <v>1</v>
      </c>
      <c r="J188">
        <v>48.2</v>
      </c>
    </row>
    <row r="189">
      <c r="A189" t="str">
        <v>AutoTable</v>
      </c>
      <c r="D189" t="str">
        <v>04026VE</v>
      </c>
      <c r="E189" t="str">
        <v>PCS</v>
      </c>
      <c r="F189">
        <v>44561</v>
      </c>
      <c r="G189" t="str">
        <v/>
      </c>
      <c r="H189" t="str">
        <v>Tous les clients</v>
      </c>
      <c r="I189" t="b">
        <v>1</v>
      </c>
      <c r="J189">
        <v>48.2</v>
      </c>
    </row>
    <row r="190">
      <c r="A190" t="str">
        <v>AutoTable</v>
      </c>
      <c r="D190" t="str">
        <v>04027A</v>
      </c>
      <c r="E190" t="str">
        <v>PCS</v>
      </c>
      <c r="F190">
        <v>44561</v>
      </c>
      <c r="G190" t="str">
        <v/>
      </c>
      <c r="H190" t="str">
        <v>Tous les clients</v>
      </c>
      <c r="I190" t="b">
        <v>1</v>
      </c>
      <c r="J190">
        <v>51.3</v>
      </c>
    </row>
    <row r="191">
      <c r="A191" t="str">
        <v>AutoTable</v>
      </c>
      <c r="D191" t="str">
        <v>04027B</v>
      </c>
      <c r="E191" t="str">
        <v>PCS</v>
      </c>
      <c r="F191">
        <v>44561</v>
      </c>
      <c r="G191" t="str">
        <v/>
      </c>
      <c r="H191" t="str">
        <v>Tous les clients</v>
      </c>
      <c r="I191" t="b">
        <v>1</v>
      </c>
      <c r="J191">
        <v>51.3</v>
      </c>
    </row>
    <row r="192">
      <c r="A192" t="str">
        <v>AutoTable</v>
      </c>
      <c r="D192" t="str">
        <v>04027CB</v>
      </c>
      <c r="E192" t="str">
        <v>PCS</v>
      </c>
      <c r="F192">
        <v>44561</v>
      </c>
      <c r="G192" t="str">
        <v/>
      </c>
      <c r="H192" t="str">
        <v>Tous les clients</v>
      </c>
      <c r="I192" t="b">
        <v>1</v>
      </c>
      <c r="J192">
        <v>51.3</v>
      </c>
    </row>
    <row r="193">
      <c r="A193" t="str">
        <v>AutoTable</v>
      </c>
      <c r="D193" t="str">
        <v>04027CB-S</v>
      </c>
      <c r="E193" t="str">
        <v>PCS</v>
      </c>
      <c r="F193">
        <v>44561</v>
      </c>
      <c r="G193" t="str">
        <v/>
      </c>
      <c r="H193" t="str">
        <v>Tous les clients</v>
      </c>
      <c r="I193" t="b">
        <v>1</v>
      </c>
      <c r="J193">
        <v>51.3</v>
      </c>
    </row>
    <row r="194">
      <c r="A194" t="str">
        <v>AutoTable</v>
      </c>
      <c r="D194" t="str">
        <v>04027FO</v>
      </c>
      <c r="E194" t="str">
        <v>PCS</v>
      </c>
      <c r="F194">
        <v>44561</v>
      </c>
      <c r="G194" t="str">
        <v/>
      </c>
      <c r="H194" t="str">
        <v>Tous les clients</v>
      </c>
      <c r="I194" t="b">
        <v>1</v>
      </c>
      <c r="J194">
        <v>51.3</v>
      </c>
    </row>
    <row r="195">
      <c r="A195" t="str">
        <v>AutoTable</v>
      </c>
      <c r="D195" t="str">
        <v>04027FR</v>
      </c>
      <c r="E195" t="str">
        <v>PCS</v>
      </c>
      <c r="F195">
        <v>44561</v>
      </c>
      <c r="G195" t="str">
        <v/>
      </c>
      <c r="H195" t="str">
        <v>Tous les clients</v>
      </c>
      <c r="I195" t="b">
        <v>1</v>
      </c>
      <c r="J195">
        <v>51.3</v>
      </c>
    </row>
    <row r="196">
      <c r="A196" t="str">
        <v>AutoTable</v>
      </c>
      <c r="D196" t="str">
        <v>04027M</v>
      </c>
      <c r="E196" t="str">
        <v>PCS</v>
      </c>
      <c r="F196">
        <v>44561</v>
      </c>
      <c r="G196" t="str">
        <v/>
      </c>
      <c r="H196" t="str">
        <v>Tous les clients</v>
      </c>
      <c r="I196" t="b">
        <v>1</v>
      </c>
      <c r="J196">
        <v>51.3</v>
      </c>
    </row>
    <row r="197">
      <c r="A197" t="str">
        <v>AutoTable</v>
      </c>
      <c r="D197" t="str">
        <v>04027O</v>
      </c>
      <c r="E197" t="str">
        <v>PCS</v>
      </c>
      <c r="F197">
        <v>44561</v>
      </c>
      <c r="G197" t="str">
        <v/>
      </c>
      <c r="H197" t="str">
        <v>Tous les clients</v>
      </c>
      <c r="I197" t="b">
        <v>1</v>
      </c>
      <c r="J197">
        <v>51.3</v>
      </c>
    </row>
    <row r="198">
      <c r="A198" t="str">
        <v>AutoTable</v>
      </c>
      <c r="D198" t="str">
        <v>04027R</v>
      </c>
      <c r="E198" t="str">
        <v>PCS</v>
      </c>
      <c r="F198">
        <v>44561</v>
      </c>
      <c r="G198" t="str">
        <v/>
      </c>
      <c r="H198" t="str">
        <v>Tous les clients</v>
      </c>
      <c r="I198" t="b">
        <v>1</v>
      </c>
      <c r="J198">
        <v>51.3</v>
      </c>
    </row>
    <row r="199">
      <c r="A199" t="str">
        <v>AutoTable</v>
      </c>
      <c r="D199" t="str">
        <v>04027RO</v>
      </c>
      <c r="E199" t="str">
        <v>PCS</v>
      </c>
      <c r="F199">
        <v>44561</v>
      </c>
      <c r="G199" t="str">
        <v/>
      </c>
      <c r="H199" t="str">
        <v>Tous les clients</v>
      </c>
      <c r="I199" t="b">
        <v>1</v>
      </c>
      <c r="J199">
        <v>51.3</v>
      </c>
    </row>
    <row r="200">
      <c r="A200" t="str">
        <v>AutoTable</v>
      </c>
      <c r="D200" t="str">
        <v>04027TRI</v>
      </c>
      <c r="E200" t="str">
        <v>PCS</v>
      </c>
      <c r="F200">
        <v>44561</v>
      </c>
      <c r="G200" t="str">
        <v/>
      </c>
      <c r="H200" t="str">
        <v>Tous les clients</v>
      </c>
      <c r="I200" t="b">
        <v>1</v>
      </c>
      <c r="J200">
        <v>51.3</v>
      </c>
    </row>
    <row r="201">
      <c r="A201" t="str">
        <v>AutoTable</v>
      </c>
      <c r="D201" t="str">
        <v>04027VE</v>
      </c>
      <c r="E201" t="str">
        <v>PCS</v>
      </c>
      <c r="F201">
        <v>44561</v>
      </c>
      <c r="G201" t="str">
        <v/>
      </c>
      <c r="H201" t="str">
        <v>Tous les clients</v>
      </c>
      <c r="I201" t="b">
        <v>1</v>
      </c>
      <c r="J201">
        <v>51.3</v>
      </c>
    </row>
    <row r="202">
      <c r="A202" t="str">
        <v>AutoTable</v>
      </c>
      <c r="D202" t="str">
        <v>04027VI</v>
      </c>
      <c r="E202" t="str">
        <v>PCS</v>
      </c>
      <c r="F202">
        <v>44561</v>
      </c>
      <c r="G202" t="str">
        <v/>
      </c>
      <c r="H202" t="str">
        <v>Tous les clients</v>
      </c>
      <c r="I202" t="b">
        <v>1</v>
      </c>
      <c r="J202">
        <v>51.3</v>
      </c>
    </row>
    <row r="203">
      <c r="A203" t="str">
        <v>AutoTable</v>
      </c>
      <c r="D203" t="str">
        <v>04028BTB</v>
      </c>
      <c r="E203" t="str">
        <v>PCS</v>
      </c>
      <c r="F203">
        <v>44561</v>
      </c>
      <c r="G203" t="str">
        <v/>
      </c>
      <c r="H203" t="str">
        <v>Tous les clients</v>
      </c>
      <c r="I203" t="b">
        <v>1</v>
      </c>
      <c r="J203">
        <v>49.5</v>
      </c>
    </row>
    <row r="204">
      <c r="A204" t="str">
        <v>AutoTable</v>
      </c>
      <c r="D204" t="str">
        <v>04028CB</v>
      </c>
      <c r="E204" t="str">
        <v>PCS</v>
      </c>
      <c r="F204">
        <v>44561</v>
      </c>
      <c r="G204" t="str">
        <v/>
      </c>
      <c r="H204" t="str">
        <v>Tous les clients</v>
      </c>
      <c r="I204" t="b">
        <v>1</v>
      </c>
      <c r="J204">
        <v>49.5</v>
      </c>
    </row>
    <row r="205">
      <c r="A205" t="str">
        <v>AutoTable</v>
      </c>
      <c r="D205" t="str">
        <v>04028J</v>
      </c>
      <c r="E205" t="str">
        <v>PCS</v>
      </c>
      <c r="F205">
        <v>44561</v>
      </c>
      <c r="G205" t="str">
        <v/>
      </c>
      <c r="H205" t="str">
        <v>Tous les clients</v>
      </c>
      <c r="I205" t="b">
        <v>1</v>
      </c>
      <c r="J205">
        <v>49.5</v>
      </c>
    </row>
    <row r="206">
      <c r="A206" t="str">
        <v>AutoTable</v>
      </c>
      <c r="D206" t="str">
        <v>04028M</v>
      </c>
      <c r="E206" t="str">
        <v>PCS</v>
      </c>
      <c r="F206">
        <v>44561</v>
      </c>
      <c r="G206" t="str">
        <v/>
      </c>
      <c r="H206" t="str">
        <v>Tous les clients</v>
      </c>
      <c r="I206" t="b">
        <v>1</v>
      </c>
      <c r="J206">
        <v>49.5</v>
      </c>
    </row>
    <row r="207">
      <c r="A207" t="str">
        <v>AutoTable</v>
      </c>
      <c r="D207" t="str">
        <v>04028TB</v>
      </c>
      <c r="E207" t="str">
        <v>PCS</v>
      </c>
      <c r="F207">
        <v>44561</v>
      </c>
      <c r="G207" t="str">
        <v/>
      </c>
      <c r="H207" t="str">
        <v>Tous les clients</v>
      </c>
      <c r="I207" t="b">
        <v>1</v>
      </c>
      <c r="J207">
        <v>49.5</v>
      </c>
    </row>
    <row r="208">
      <c r="A208" t="str">
        <v>AutoTable</v>
      </c>
      <c r="D208" t="str">
        <v>04030-11SCE</v>
      </c>
      <c r="E208" t="str">
        <v>PCS</v>
      </c>
      <c r="F208">
        <v>44561</v>
      </c>
      <c r="G208" t="str">
        <v/>
      </c>
      <c r="H208" t="str">
        <v>Tous les clients</v>
      </c>
      <c r="I208" t="b">
        <v>1</v>
      </c>
      <c r="J208">
        <v>132.8</v>
      </c>
    </row>
    <row r="209">
      <c r="A209" t="str">
        <v>AutoTable</v>
      </c>
      <c r="D209" t="str">
        <v>04030-32CE</v>
      </c>
      <c r="E209" t="str">
        <v>PCS</v>
      </c>
      <c r="F209">
        <v>44561</v>
      </c>
      <c r="G209" t="str">
        <v/>
      </c>
      <c r="H209" t="str">
        <v>Tous les clients</v>
      </c>
      <c r="I209" t="b">
        <v>1</v>
      </c>
      <c r="J209">
        <v>130.8</v>
      </c>
    </row>
    <row r="210">
      <c r="A210" t="str">
        <v>AutoTable</v>
      </c>
      <c r="D210" t="str">
        <v>04225-A</v>
      </c>
      <c r="E210" t="str">
        <v>PCS</v>
      </c>
      <c r="F210">
        <v>44561</v>
      </c>
      <c r="G210" t="str">
        <v/>
      </c>
      <c r="H210" t="str">
        <v>Tous les clients</v>
      </c>
      <c r="I210" t="b">
        <v>1</v>
      </c>
      <c r="J210">
        <v>559</v>
      </c>
    </row>
    <row r="211">
      <c r="A211" t="str">
        <v>AutoTable</v>
      </c>
      <c r="D211" t="str">
        <v>04530-82</v>
      </c>
      <c r="E211" t="str">
        <v>PCS</v>
      </c>
      <c r="F211">
        <v>44561</v>
      </c>
      <c r="G211" t="str">
        <v/>
      </c>
      <c r="H211" t="str">
        <v>Tous les clients</v>
      </c>
      <c r="I211" t="b">
        <v>1</v>
      </c>
      <c r="J211">
        <v>77.9</v>
      </c>
    </row>
    <row r="212">
      <c r="A212" t="str">
        <v>AutoTable</v>
      </c>
      <c r="D212" t="str">
        <v>04830-02KCE</v>
      </c>
      <c r="E212" t="str">
        <v>PCS</v>
      </c>
      <c r="F212">
        <v>44561</v>
      </c>
      <c r="G212" t="str">
        <v/>
      </c>
      <c r="H212" t="str">
        <v>Tous les clients</v>
      </c>
      <c r="I212" t="b">
        <v>1</v>
      </c>
      <c r="J212">
        <v>144.7</v>
      </c>
    </row>
    <row r="213">
      <c r="A213" t="str">
        <v>AutoTable</v>
      </c>
      <c r="D213" t="str">
        <v>04830-06KCE</v>
      </c>
      <c r="E213" t="str">
        <v>PCS</v>
      </c>
      <c r="F213">
        <v>44561</v>
      </c>
      <c r="G213" t="str">
        <v/>
      </c>
      <c r="H213" t="str">
        <v>Tous les clients</v>
      </c>
      <c r="I213" t="b">
        <v>1</v>
      </c>
      <c r="J213">
        <v>144.7</v>
      </c>
    </row>
    <row r="214">
      <c r="A214" t="str">
        <v>AutoTable</v>
      </c>
      <c r="D214" t="str">
        <v>04830-08PCE</v>
      </c>
      <c r="E214" t="str">
        <v>PCS</v>
      </c>
      <c r="F214">
        <v>44561</v>
      </c>
      <c r="G214" t="str">
        <v/>
      </c>
      <c r="H214" t="str">
        <v>Tous les clients</v>
      </c>
      <c r="I214" t="b">
        <v>1</v>
      </c>
      <c r="J214">
        <v>169.5</v>
      </c>
    </row>
    <row r="215">
      <c r="A215" t="str">
        <v>AutoTable</v>
      </c>
      <c r="D215" t="str">
        <v>04830-18KCE</v>
      </c>
      <c r="E215" t="str">
        <v>PCS</v>
      </c>
      <c r="F215">
        <v>44561</v>
      </c>
      <c r="G215" t="str">
        <v/>
      </c>
      <c r="H215" t="str">
        <v>Tous les clients</v>
      </c>
      <c r="I215" t="b">
        <v>1</v>
      </c>
      <c r="J215">
        <v>144.7</v>
      </c>
    </row>
    <row r="216">
      <c r="A216" t="str">
        <v>AutoTable</v>
      </c>
      <c r="D216" t="str">
        <v>04830-18PCE</v>
      </c>
      <c r="E216" t="str">
        <v>PCS</v>
      </c>
      <c r="F216">
        <v>44561</v>
      </c>
      <c r="G216" t="str">
        <v/>
      </c>
      <c r="H216" t="str">
        <v>Tous les clients</v>
      </c>
      <c r="I216" t="b">
        <v>1</v>
      </c>
      <c r="J216">
        <v>169.5</v>
      </c>
    </row>
    <row r="217">
      <c r="A217" t="str">
        <v>AutoTable</v>
      </c>
      <c r="D217" t="str">
        <v>04832-19CE</v>
      </c>
      <c r="E217" t="str">
        <v>PCS</v>
      </c>
      <c r="F217">
        <v>44561</v>
      </c>
      <c r="G217" t="str">
        <v/>
      </c>
      <c r="H217" t="str">
        <v>Tous les clients</v>
      </c>
      <c r="I217" t="b">
        <v>1</v>
      </c>
      <c r="J217">
        <v>173.1</v>
      </c>
    </row>
    <row r="218">
      <c r="A218" t="str">
        <v>AutoTable</v>
      </c>
      <c r="D218" t="str">
        <v>04929A</v>
      </c>
      <c r="E218" t="str">
        <v>PCS</v>
      </c>
      <c r="F218">
        <v>44561</v>
      </c>
      <c r="G218" t="str">
        <v/>
      </c>
      <c r="H218" t="str">
        <v>Tous les clients</v>
      </c>
      <c r="I218" t="b">
        <v>1</v>
      </c>
      <c r="J218">
        <v>24.9</v>
      </c>
    </row>
    <row r="219">
      <c r="A219" t="str">
        <v>AutoTable</v>
      </c>
      <c r="D219" t="str">
        <v>04931BFB</v>
      </c>
      <c r="E219" t="str">
        <v>PCS</v>
      </c>
      <c r="F219">
        <v>44561</v>
      </c>
      <c r="G219" t="str">
        <v/>
      </c>
      <c r="H219" t="str">
        <v>Tous les clients</v>
      </c>
      <c r="I219" t="b">
        <v>1</v>
      </c>
      <c r="J219">
        <v>141</v>
      </c>
    </row>
    <row r="220">
      <c r="A220" t="str">
        <v>AutoTable</v>
      </c>
      <c r="D220" t="str">
        <v>05022-09</v>
      </c>
      <c r="E220" t="str">
        <v>PCS</v>
      </c>
      <c r="F220">
        <v>44561</v>
      </c>
      <c r="G220" t="str">
        <v/>
      </c>
      <c r="H220" t="str">
        <v>Tous les clients</v>
      </c>
      <c r="I220" t="b">
        <v>1</v>
      </c>
      <c r="J220">
        <v>36.8</v>
      </c>
    </row>
    <row r="221">
      <c r="A221" t="str">
        <v>AutoTable</v>
      </c>
      <c r="D221" t="str">
        <v>05022-18</v>
      </c>
      <c r="E221" t="str">
        <v>PCS</v>
      </c>
      <c r="F221">
        <v>44561</v>
      </c>
      <c r="G221" t="str">
        <v/>
      </c>
      <c r="H221" t="str">
        <v>Tous les clients</v>
      </c>
      <c r="I221" t="b">
        <v>1</v>
      </c>
      <c r="J221">
        <v>36.8</v>
      </c>
    </row>
    <row r="222">
      <c r="A222" t="str">
        <v>AutoTable</v>
      </c>
      <c r="D222" t="str">
        <v>05022-30/1</v>
      </c>
      <c r="E222" t="str">
        <v>PCS</v>
      </c>
      <c r="F222">
        <v>44561</v>
      </c>
      <c r="G222" t="str">
        <v/>
      </c>
      <c r="H222" t="str">
        <v>Tous les clients</v>
      </c>
      <c r="I222" t="b">
        <v>1</v>
      </c>
      <c r="J222">
        <v>37.4</v>
      </c>
    </row>
    <row r="223">
      <c r="A223" t="str">
        <v>AutoTable</v>
      </c>
      <c r="D223" t="str">
        <v>05030-12CROCE</v>
      </c>
      <c r="E223" t="str">
        <v>PCS</v>
      </c>
      <c r="F223">
        <v>44561</v>
      </c>
      <c r="G223" t="str">
        <v/>
      </c>
      <c r="H223" t="str">
        <v>Tous les clients</v>
      </c>
      <c r="I223" t="b">
        <v>1</v>
      </c>
      <c r="J223">
        <v>152.6</v>
      </c>
    </row>
    <row r="224">
      <c r="A224" t="str">
        <v>AutoTable</v>
      </c>
      <c r="D224" t="str">
        <v>05030-12MAAQCE</v>
      </c>
      <c r="E224" t="str">
        <v>PCS</v>
      </c>
      <c r="F224">
        <v>44561</v>
      </c>
      <c r="G224" t="str">
        <v/>
      </c>
      <c r="H224" t="str">
        <v>Tous les clients</v>
      </c>
      <c r="I224" t="b">
        <v>1</v>
      </c>
      <c r="J224">
        <v>152.6</v>
      </c>
    </row>
    <row r="225">
      <c r="A225" t="str">
        <v>AutoTable</v>
      </c>
      <c r="D225" t="str">
        <v>05030-13CE</v>
      </c>
      <c r="E225" t="str">
        <v>PCS</v>
      </c>
      <c r="F225">
        <v>44561</v>
      </c>
      <c r="G225" t="str">
        <v/>
      </c>
      <c r="H225" t="str">
        <v>Tous les clients</v>
      </c>
      <c r="I225" t="b">
        <v>1</v>
      </c>
      <c r="J225">
        <v>152.6</v>
      </c>
    </row>
    <row r="226">
      <c r="A226" t="str">
        <v>AutoTable</v>
      </c>
      <c r="D226" t="str">
        <v>05035-30</v>
      </c>
      <c r="E226" t="str">
        <v>PCS</v>
      </c>
      <c r="F226">
        <v>44561</v>
      </c>
      <c r="G226" t="str">
        <v/>
      </c>
      <c r="H226" t="str">
        <v>Tous les clients</v>
      </c>
      <c r="I226" t="b">
        <v>1</v>
      </c>
      <c r="J226">
        <v>169.3</v>
      </c>
    </row>
    <row r="227">
      <c r="A227" t="str">
        <v>AutoTable</v>
      </c>
      <c r="D227" t="str">
        <v>06435-33</v>
      </c>
      <c r="E227" t="str">
        <v>PCS</v>
      </c>
      <c r="F227">
        <v>44561</v>
      </c>
      <c r="G227" t="str">
        <v/>
      </c>
      <c r="H227" t="str">
        <v>Tous les clients</v>
      </c>
      <c r="I227" t="b">
        <v>1</v>
      </c>
      <c r="J227">
        <v>158.1</v>
      </c>
    </row>
    <row r="228">
      <c r="A228" t="str">
        <v>AutoTable</v>
      </c>
      <c r="D228" t="str">
        <v>07030-09</v>
      </c>
      <c r="E228" t="str">
        <v>PCS</v>
      </c>
      <c r="F228">
        <v>44561</v>
      </c>
      <c r="G228" t="str">
        <v/>
      </c>
      <c r="H228" t="str">
        <v>Tous les clients</v>
      </c>
      <c r="I228" t="b">
        <v>1</v>
      </c>
      <c r="J228">
        <v>196.6</v>
      </c>
    </row>
    <row r="229">
      <c r="A229" t="str">
        <v>AutoTable</v>
      </c>
      <c r="D229" t="str">
        <v>07030-38</v>
      </c>
      <c r="E229" t="str">
        <v>PCS</v>
      </c>
      <c r="F229">
        <v>44561</v>
      </c>
      <c r="G229" t="str">
        <v/>
      </c>
      <c r="H229" t="str">
        <v>Tous les clients</v>
      </c>
      <c r="I229" t="b">
        <v>1</v>
      </c>
      <c r="J229">
        <v>69.9</v>
      </c>
    </row>
    <row r="230">
      <c r="A230" t="str">
        <v>AutoTable</v>
      </c>
      <c r="D230" t="str">
        <v>07031-09</v>
      </c>
      <c r="E230" t="str">
        <v>PCS</v>
      </c>
      <c r="F230">
        <v>44561</v>
      </c>
      <c r="G230" t="str">
        <v/>
      </c>
      <c r="H230" t="str">
        <v>Tous les clients</v>
      </c>
      <c r="I230" t="b">
        <v>1</v>
      </c>
      <c r="J230">
        <v>182.2</v>
      </c>
    </row>
    <row r="231">
      <c r="A231" t="str">
        <v>AutoTable</v>
      </c>
      <c r="D231" t="str">
        <v>07031-99</v>
      </c>
      <c r="E231" t="str">
        <v>PCS</v>
      </c>
      <c r="F231">
        <v>44561</v>
      </c>
      <c r="G231" t="str">
        <v/>
      </c>
      <c r="H231" t="str">
        <v>Tous les clients</v>
      </c>
      <c r="I231" t="b">
        <v>1</v>
      </c>
      <c r="J231">
        <v>182.2</v>
      </c>
    </row>
    <row r="232">
      <c r="A232" t="str">
        <v>AutoTable</v>
      </c>
      <c r="D232" t="str">
        <v>07033-90S</v>
      </c>
      <c r="E232" t="str">
        <v>PCS</v>
      </c>
      <c r="F232">
        <v>44561</v>
      </c>
      <c r="G232" t="str">
        <v/>
      </c>
      <c r="H232" t="str">
        <v>Tous les clients</v>
      </c>
      <c r="I232" t="b">
        <v>1</v>
      </c>
      <c r="J232">
        <v>182.2</v>
      </c>
    </row>
    <row r="233">
      <c r="A233" t="str">
        <v>AutoTable</v>
      </c>
      <c r="D233" t="str">
        <v>07224-30CE</v>
      </c>
      <c r="E233" t="str">
        <v>PCS</v>
      </c>
      <c r="F233">
        <v>44561</v>
      </c>
      <c r="G233" t="str">
        <v/>
      </c>
      <c r="H233" t="str">
        <v>Tous les clients</v>
      </c>
      <c r="I233" t="b">
        <v>1</v>
      </c>
      <c r="J233">
        <v>111</v>
      </c>
    </row>
    <row r="234">
      <c r="A234" t="str">
        <v>AutoTable</v>
      </c>
      <c r="D234" t="str">
        <v>08024-02CE</v>
      </c>
      <c r="E234" t="str">
        <v>PCS</v>
      </c>
      <c r="F234">
        <v>44561</v>
      </c>
      <c r="G234" t="str">
        <v/>
      </c>
      <c r="H234" t="str">
        <v>Tous les clients</v>
      </c>
      <c r="I234" t="b">
        <v>1</v>
      </c>
      <c r="J234">
        <v>161</v>
      </c>
    </row>
    <row r="235">
      <c r="A235" t="str">
        <v>AutoTable</v>
      </c>
      <c r="D235" t="str">
        <v>08024-06CE</v>
      </c>
      <c r="E235" t="str">
        <v>PCS</v>
      </c>
      <c r="F235">
        <v>44561</v>
      </c>
      <c r="G235" t="str">
        <v/>
      </c>
      <c r="H235" t="str">
        <v>Tous les clients</v>
      </c>
      <c r="I235" t="b">
        <v>1</v>
      </c>
      <c r="J235">
        <v>161</v>
      </c>
    </row>
    <row r="236">
      <c r="A236" t="str">
        <v>AutoTable</v>
      </c>
      <c r="D236" t="str">
        <v>09925-17CE</v>
      </c>
      <c r="E236" t="str">
        <v>PCS</v>
      </c>
      <c r="F236">
        <v>44561</v>
      </c>
      <c r="G236" t="str">
        <v/>
      </c>
      <c r="H236" t="str">
        <v>Tous les clients</v>
      </c>
      <c r="I236" t="b">
        <v>1</v>
      </c>
      <c r="J236">
        <v>143</v>
      </c>
    </row>
    <row r="237">
      <c r="A237" t="str">
        <v>AutoTable</v>
      </c>
      <c r="D237" t="str">
        <v>09925-18CE</v>
      </c>
      <c r="E237" t="str">
        <v>PCS</v>
      </c>
      <c r="F237">
        <v>44561</v>
      </c>
      <c r="G237" t="str">
        <v/>
      </c>
      <c r="H237" t="str">
        <v>Tous les clients</v>
      </c>
      <c r="I237" t="b">
        <v>1</v>
      </c>
      <c r="J237">
        <v>143</v>
      </c>
    </row>
    <row r="238">
      <c r="A238" t="str">
        <v>AutoTable</v>
      </c>
      <c r="D238" t="str">
        <v>10811</v>
      </c>
      <c r="E238" t="str">
        <v>PCS</v>
      </c>
      <c r="F238">
        <v>44561</v>
      </c>
      <c r="G238" t="str">
        <v/>
      </c>
      <c r="H238" t="str">
        <v>Tous les clients</v>
      </c>
      <c r="I238" t="b">
        <v>1</v>
      </c>
      <c r="J238">
        <v>130.8</v>
      </c>
    </row>
    <row r="239">
      <c r="A239" t="str">
        <v>AutoTable</v>
      </c>
      <c r="D239" t="str">
        <v>10911</v>
      </c>
      <c r="E239" t="str">
        <v>PCS</v>
      </c>
      <c r="F239">
        <v>44561</v>
      </c>
      <c r="G239" t="str">
        <v/>
      </c>
      <c r="H239" t="str">
        <v>Tous les clients</v>
      </c>
      <c r="I239" t="b">
        <v>1</v>
      </c>
      <c r="J239">
        <v>229.3</v>
      </c>
    </row>
    <row r="240">
      <c r="A240" t="str">
        <v>AutoTable</v>
      </c>
      <c r="D240" t="str">
        <v>1200</v>
      </c>
      <c r="E240" t="str">
        <v>PCS</v>
      </c>
      <c r="F240">
        <v>44561</v>
      </c>
      <c r="G240" t="str">
        <v/>
      </c>
      <c r="H240" t="str">
        <v>Tous les clients</v>
      </c>
      <c r="I240" t="b">
        <v>1</v>
      </c>
      <c r="J240">
        <v>18.6</v>
      </c>
    </row>
    <row r="241">
      <c r="A241" t="str">
        <v>AutoTable</v>
      </c>
      <c r="D241" t="str">
        <v>1200B</v>
      </c>
      <c r="E241" t="str">
        <v>PCS</v>
      </c>
      <c r="F241">
        <v>44561</v>
      </c>
      <c r="G241" t="str">
        <v/>
      </c>
      <c r="H241" t="str">
        <v>Tous les clients</v>
      </c>
      <c r="I241" t="b">
        <v>1</v>
      </c>
      <c r="J241">
        <v>21</v>
      </c>
    </row>
    <row r="242">
      <c r="A242" t="str">
        <v>AutoTable</v>
      </c>
      <c r="D242" t="str">
        <v>1201</v>
      </c>
      <c r="E242" t="str">
        <v>PCS</v>
      </c>
      <c r="F242">
        <v>44561</v>
      </c>
      <c r="G242" t="str">
        <v/>
      </c>
      <c r="H242" t="str">
        <v>Tous les clients</v>
      </c>
      <c r="I242" t="b">
        <v>1</v>
      </c>
      <c r="J242">
        <v>19.5</v>
      </c>
    </row>
    <row r="243">
      <c r="A243" t="str">
        <v>AutoTable</v>
      </c>
      <c r="D243" t="str">
        <v>1222</v>
      </c>
      <c r="E243" t="str">
        <v>PCS</v>
      </c>
      <c r="F243">
        <v>44561</v>
      </c>
      <c r="G243" t="str">
        <v/>
      </c>
      <c r="H243" t="str">
        <v>Tous les clients</v>
      </c>
      <c r="I243" t="b">
        <v>1</v>
      </c>
      <c r="J243">
        <v>35.7</v>
      </c>
    </row>
    <row r="244">
      <c r="A244" t="str">
        <v>AutoTable</v>
      </c>
      <c r="D244" t="str">
        <v>1223</v>
      </c>
      <c r="E244" t="str">
        <v>PCS</v>
      </c>
      <c r="F244">
        <v>44561</v>
      </c>
      <c r="G244" t="str">
        <v/>
      </c>
      <c r="H244" t="str">
        <v>Tous les clients</v>
      </c>
      <c r="I244" t="b">
        <v>1</v>
      </c>
      <c r="J244">
        <v>29.6</v>
      </c>
    </row>
    <row r="245">
      <c r="A245" t="str">
        <v>AutoTable</v>
      </c>
      <c r="D245" t="str">
        <v>1224</v>
      </c>
      <c r="E245" t="str">
        <v>PCS</v>
      </c>
      <c r="F245">
        <v>44561</v>
      </c>
      <c r="G245" t="str">
        <v/>
      </c>
      <c r="H245" t="str">
        <v>Tous les clients</v>
      </c>
      <c r="I245" t="b">
        <v>1</v>
      </c>
      <c r="J245">
        <v>29.6</v>
      </c>
    </row>
    <row r="246">
      <c r="A246" t="str">
        <v>AutoTable</v>
      </c>
      <c r="D246" t="str">
        <v>1231L</v>
      </c>
      <c r="E246" t="str">
        <v>PCS</v>
      </c>
      <c r="F246">
        <v>44561</v>
      </c>
      <c r="G246" t="str">
        <v/>
      </c>
      <c r="H246" t="str">
        <v>Tous les clients</v>
      </c>
      <c r="I246" t="b">
        <v>1</v>
      </c>
      <c r="J246">
        <v>43.7</v>
      </c>
    </row>
    <row r="247">
      <c r="A247" t="str">
        <v>AutoTable</v>
      </c>
      <c r="D247" t="str">
        <v>1231OR</v>
      </c>
      <c r="E247" t="str">
        <v>PCS</v>
      </c>
      <c r="F247">
        <v>44561</v>
      </c>
      <c r="G247" t="str">
        <v/>
      </c>
      <c r="H247" t="str">
        <v>Tous les clients</v>
      </c>
      <c r="I247" t="b">
        <v>1</v>
      </c>
      <c r="J247">
        <v>43.1</v>
      </c>
    </row>
    <row r="248">
      <c r="A248" t="str">
        <v>AutoTable</v>
      </c>
      <c r="D248" t="str">
        <v>1231PA</v>
      </c>
      <c r="E248" t="str">
        <v>PCS</v>
      </c>
      <c r="F248">
        <v>44561</v>
      </c>
      <c r="G248" t="str">
        <v/>
      </c>
      <c r="H248" t="str">
        <v>Tous les clients</v>
      </c>
      <c r="I248" t="b">
        <v>1</v>
      </c>
      <c r="J248">
        <v>43.3</v>
      </c>
    </row>
    <row r="249">
      <c r="A249" t="str">
        <v>AutoTable</v>
      </c>
      <c r="D249" t="str">
        <v>14001</v>
      </c>
      <c r="E249" t="str">
        <v>PCS</v>
      </c>
      <c r="F249">
        <v>44561</v>
      </c>
      <c r="G249" t="str">
        <v/>
      </c>
      <c r="H249" t="str">
        <v>Tous les clients</v>
      </c>
      <c r="I249" t="b">
        <v>1</v>
      </c>
      <c r="J249">
        <v>19.18</v>
      </c>
    </row>
    <row r="250">
      <c r="A250" t="str">
        <v>AutoTable</v>
      </c>
      <c r="D250" t="str">
        <v>14002</v>
      </c>
      <c r="E250" t="str">
        <v>PCS</v>
      </c>
      <c r="F250">
        <v>44561</v>
      </c>
      <c r="G250" t="str">
        <v/>
      </c>
      <c r="H250" t="str">
        <v>Tous les clients</v>
      </c>
      <c r="I250" t="b">
        <v>1</v>
      </c>
      <c r="J250">
        <v>2.55</v>
      </c>
    </row>
    <row r="251">
      <c r="A251" t="str">
        <v>AutoTable</v>
      </c>
      <c r="D251" t="str">
        <v>14004</v>
      </c>
      <c r="E251" t="str">
        <v>PCS</v>
      </c>
      <c r="F251">
        <v>44561</v>
      </c>
      <c r="G251" t="str">
        <v/>
      </c>
      <c r="H251" t="str">
        <v>Tous les clients</v>
      </c>
      <c r="I251" t="b">
        <v>1</v>
      </c>
      <c r="J251">
        <v>102.71</v>
      </c>
    </row>
    <row r="252">
      <c r="A252" t="str">
        <v>AutoTable</v>
      </c>
      <c r="D252" t="str">
        <v>14006</v>
      </c>
      <c r="E252" t="str">
        <v>PCS</v>
      </c>
      <c r="F252">
        <v>44561</v>
      </c>
      <c r="G252" t="str">
        <v/>
      </c>
      <c r="H252" t="str">
        <v>Tous les clients</v>
      </c>
      <c r="I252" t="b">
        <v>1</v>
      </c>
      <c r="J252">
        <v>4.59</v>
      </c>
    </row>
    <row r="253">
      <c r="A253" t="str">
        <v>AutoTable</v>
      </c>
      <c r="D253" t="str">
        <v>14011</v>
      </c>
      <c r="E253" t="str">
        <v>PCS</v>
      </c>
      <c r="F253">
        <v>44561</v>
      </c>
      <c r="G253" t="str">
        <v/>
      </c>
      <c r="H253" t="str">
        <v>Tous les clients</v>
      </c>
      <c r="I253" t="b">
        <v>1</v>
      </c>
      <c r="J253">
        <v>11.93</v>
      </c>
    </row>
    <row r="254">
      <c r="A254" t="str">
        <v>AutoTable</v>
      </c>
      <c r="D254" t="str">
        <v>14011-50</v>
      </c>
      <c r="E254" t="str">
        <v>PCS</v>
      </c>
      <c r="F254">
        <v>44561</v>
      </c>
      <c r="G254" t="str">
        <v/>
      </c>
      <c r="H254" t="str">
        <v>Tous les clients</v>
      </c>
      <c r="I254" t="b">
        <v>1</v>
      </c>
      <c r="J254">
        <v>32.74</v>
      </c>
    </row>
    <row r="255">
      <c r="A255" t="str">
        <v>AutoTable</v>
      </c>
      <c r="D255" t="str">
        <v>14012</v>
      </c>
      <c r="E255" t="str">
        <v>PCS</v>
      </c>
      <c r="F255">
        <v>44561</v>
      </c>
      <c r="G255" t="str">
        <v/>
      </c>
      <c r="H255" t="str">
        <v>Tous les clients</v>
      </c>
      <c r="I255" t="b">
        <v>1</v>
      </c>
      <c r="J255">
        <v>6.22</v>
      </c>
    </row>
    <row r="256">
      <c r="A256" t="str">
        <v>AutoTable</v>
      </c>
      <c r="D256" t="str">
        <v>14015</v>
      </c>
      <c r="E256" t="str">
        <v>PCS</v>
      </c>
      <c r="F256">
        <v>44561</v>
      </c>
      <c r="G256" t="str">
        <v/>
      </c>
      <c r="H256" t="str">
        <v>Tous les clients</v>
      </c>
      <c r="I256" t="b">
        <v>1</v>
      </c>
      <c r="J256">
        <v>20.6</v>
      </c>
    </row>
    <row r="257">
      <c r="A257" t="str">
        <v>AutoTable</v>
      </c>
      <c r="D257" t="str">
        <v>14021</v>
      </c>
      <c r="E257" t="str">
        <v>PCS</v>
      </c>
      <c r="F257">
        <v>44561</v>
      </c>
      <c r="G257" t="str">
        <v/>
      </c>
      <c r="H257" t="str">
        <v>Tous les clients</v>
      </c>
      <c r="I257" t="b">
        <v>1</v>
      </c>
      <c r="J257">
        <v>34.37</v>
      </c>
    </row>
    <row r="258">
      <c r="A258" t="str">
        <v>AutoTable</v>
      </c>
      <c r="D258" t="str">
        <v>14029</v>
      </c>
      <c r="E258" t="str">
        <v>PCS</v>
      </c>
      <c r="F258">
        <v>44561</v>
      </c>
      <c r="G258" t="str">
        <v/>
      </c>
      <c r="H258" t="str">
        <v>Tous les clients</v>
      </c>
      <c r="I258" t="b">
        <v>1</v>
      </c>
      <c r="J258">
        <v>5.1</v>
      </c>
    </row>
    <row r="259">
      <c r="A259" t="str">
        <v>AutoTable</v>
      </c>
      <c r="D259" t="str">
        <v>14033</v>
      </c>
      <c r="E259" t="str">
        <v>PCS</v>
      </c>
      <c r="F259">
        <v>44561</v>
      </c>
      <c r="G259" t="str">
        <v/>
      </c>
      <c r="H259" t="str">
        <v>Tous les clients</v>
      </c>
      <c r="I259" t="b">
        <v>1</v>
      </c>
      <c r="J259">
        <v>28.76</v>
      </c>
    </row>
    <row r="260">
      <c r="A260" t="str">
        <v>AutoTable</v>
      </c>
      <c r="D260" t="str">
        <v>14035-2</v>
      </c>
      <c r="E260" t="str">
        <v>PCS</v>
      </c>
      <c r="F260">
        <v>44561</v>
      </c>
      <c r="G260" t="str">
        <v/>
      </c>
      <c r="H260" t="str">
        <v>Tous les clients</v>
      </c>
      <c r="I260" t="b">
        <v>1</v>
      </c>
      <c r="J260">
        <v>1.73</v>
      </c>
    </row>
    <row r="261">
      <c r="A261" t="str">
        <v>AutoTable</v>
      </c>
      <c r="D261" t="str">
        <v>14035-5</v>
      </c>
      <c r="E261" t="str">
        <v>PCS</v>
      </c>
      <c r="F261">
        <v>44561</v>
      </c>
      <c r="G261" t="str">
        <v/>
      </c>
      <c r="H261" t="str">
        <v>Tous les clients</v>
      </c>
      <c r="I261" t="b">
        <v>1</v>
      </c>
      <c r="J261">
        <v>2.96</v>
      </c>
    </row>
    <row r="262">
      <c r="A262" t="str">
        <v>AutoTable</v>
      </c>
      <c r="D262" t="str">
        <v>14113</v>
      </c>
      <c r="E262" t="str">
        <v>PCS</v>
      </c>
      <c r="F262">
        <v>44561</v>
      </c>
      <c r="G262" t="str">
        <v/>
      </c>
      <c r="H262" t="str">
        <v>Tous les clients</v>
      </c>
      <c r="I262" t="b">
        <v>1</v>
      </c>
      <c r="J262">
        <v>46.4</v>
      </c>
    </row>
    <row r="263">
      <c r="A263" t="str">
        <v>AutoTable</v>
      </c>
      <c r="D263" t="str">
        <v>14114-32</v>
      </c>
      <c r="E263" t="str">
        <v>PCS</v>
      </c>
      <c r="F263">
        <v>44561</v>
      </c>
      <c r="G263" t="str">
        <v/>
      </c>
      <c r="H263" t="str">
        <v>Tous les clients</v>
      </c>
      <c r="I263" t="b">
        <v>1</v>
      </c>
      <c r="J263">
        <v>769.8</v>
      </c>
    </row>
    <row r="264">
      <c r="A264" t="str">
        <v>AutoTable</v>
      </c>
      <c r="D264" t="str">
        <v>14115-960</v>
      </c>
      <c r="E264" t="str">
        <v>PCS</v>
      </c>
      <c r="F264">
        <v>44561</v>
      </c>
      <c r="G264" t="str">
        <v/>
      </c>
      <c r="H264" t="str">
        <v>Tous les clients</v>
      </c>
      <c r="I264" t="b">
        <v>1</v>
      </c>
      <c r="J264">
        <v>1283.9</v>
      </c>
    </row>
    <row r="265">
      <c r="A265" t="str">
        <v>AutoTable</v>
      </c>
      <c r="D265" t="str">
        <v>14117</v>
      </c>
      <c r="E265" t="str">
        <v>PCS</v>
      </c>
      <c r="F265">
        <v>44561</v>
      </c>
      <c r="G265" t="str">
        <v/>
      </c>
      <c r="H265" t="str">
        <v>Tous les clients</v>
      </c>
      <c r="I265" t="b">
        <v>1</v>
      </c>
      <c r="J265">
        <v>642.6</v>
      </c>
    </row>
    <row r="266">
      <c r="A266" t="str">
        <v>AutoTable</v>
      </c>
      <c r="D266" t="str">
        <v>14121</v>
      </c>
      <c r="E266" t="str">
        <v>PCS</v>
      </c>
      <c r="F266">
        <v>44561</v>
      </c>
      <c r="G266" t="str">
        <v/>
      </c>
      <c r="H266" t="str">
        <v>Tous les clients</v>
      </c>
      <c r="I266" t="b">
        <v>1</v>
      </c>
      <c r="J266">
        <v>60</v>
      </c>
    </row>
    <row r="267">
      <c r="A267" t="str">
        <v>AutoTable</v>
      </c>
      <c r="D267" t="str">
        <v>14122</v>
      </c>
      <c r="E267" t="str">
        <v>PCS</v>
      </c>
      <c r="F267">
        <v>44561</v>
      </c>
      <c r="G267" t="str">
        <v/>
      </c>
      <c r="H267" t="str">
        <v>Tous les clients</v>
      </c>
      <c r="I267" t="b">
        <v>1</v>
      </c>
      <c r="J267">
        <v>199.3</v>
      </c>
    </row>
    <row r="268">
      <c r="A268" t="str">
        <v>AutoTable</v>
      </c>
      <c r="D268" t="str">
        <v>14123</v>
      </c>
      <c r="E268" t="str">
        <v>PCS</v>
      </c>
      <c r="F268">
        <v>44561</v>
      </c>
      <c r="G268" t="str">
        <v/>
      </c>
      <c r="H268" t="str">
        <v>Tous les clients</v>
      </c>
      <c r="I268" t="b">
        <v>1</v>
      </c>
      <c r="J268">
        <v>1278.8</v>
      </c>
    </row>
    <row r="269">
      <c r="A269" t="str">
        <v>AutoTable</v>
      </c>
      <c r="D269" t="str">
        <v>14302</v>
      </c>
      <c r="E269" t="str">
        <v>PCS</v>
      </c>
      <c r="F269">
        <v>44561</v>
      </c>
      <c r="G269" t="str">
        <v/>
      </c>
      <c r="H269" t="str">
        <v>Tous les clients</v>
      </c>
      <c r="I269" t="b">
        <v>1</v>
      </c>
      <c r="J269">
        <v>53.14</v>
      </c>
    </row>
    <row r="270">
      <c r="A270" t="str">
        <v>AutoTable</v>
      </c>
      <c r="D270" t="str">
        <v>14304</v>
      </c>
      <c r="E270" t="str">
        <v>PCS</v>
      </c>
      <c r="F270">
        <v>44561</v>
      </c>
      <c r="G270" t="str">
        <v/>
      </c>
      <c r="H270" t="str">
        <v>Tous les clients</v>
      </c>
      <c r="I270" t="b">
        <v>1</v>
      </c>
      <c r="J270">
        <v>81.09</v>
      </c>
    </row>
    <row r="271">
      <c r="A271" t="str">
        <v>AutoTable</v>
      </c>
      <c r="D271" t="str">
        <v>14305O/B</v>
      </c>
      <c r="E271" t="str">
        <v>PCS</v>
      </c>
      <c r="F271">
        <v>44561</v>
      </c>
      <c r="G271" t="str">
        <v/>
      </c>
      <c r="H271" t="str">
        <v>Tous les clients</v>
      </c>
      <c r="I271" t="b">
        <v>1</v>
      </c>
      <c r="J271">
        <v>112.7</v>
      </c>
    </row>
    <row r="272">
      <c r="A272" t="str">
        <v>AutoTable</v>
      </c>
      <c r="D272" t="str">
        <v>14316</v>
      </c>
      <c r="E272" t="str">
        <v>PCS</v>
      </c>
      <c r="F272">
        <v>44561</v>
      </c>
      <c r="G272" t="str">
        <v/>
      </c>
      <c r="H272" t="str">
        <v>Tous les clients</v>
      </c>
      <c r="I272" t="b">
        <v>1</v>
      </c>
      <c r="J272">
        <v>393.4</v>
      </c>
    </row>
    <row r="273">
      <c r="A273" t="str">
        <v>AutoTable</v>
      </c>
      <c r="D273" t="str">
        <v>14364RX</v>
      </c>
      <c r="E273" t="str">
        <v>PCS</v>
      </c>
      <c r="F273">
        <v>44561</v>
      </c>
      <c r="G273" t="str">
        <v/>
      </c>
      <c r="H273" t="str">
        <v>Tous les clients</v>
      </c>
      <c r="I273" t="b">
        <v>1</v>
      </c>
      <c r="J273">
        <v>882.8</v>
      </c>
    </row>
    <row r="274">
      <c r="A274" t="str">
        <v>AutoTable</v>
      </c>
      <c r="D274" t="str">
        <v>14364TX</v>
      </c>
      <c r="E274" t="str">
        <v>PCS</v>
      </c>
      <c r="F274">
        <v>44561</v>
      </c>
      <c r="G274" t="str">
        <v/>
      </c>
      <c r="H274" t="str">
        <v>Tous les clients</v>
      </c>
      <c r="I274" t="b">
        <v>1</v>
      </c>
      <c r="J274">
        <v>882.8</v>
      </c>
    </row>
    <row r="275">
      <c r="A275" t="str">
        <v>AutoTable</v>
      </c>
      <c r="D275" t="str">
        <v>14410-2</v>
      </c>
      <c r="E275" t="str">
        <v>PCS</v>
      </c>
      <c r="F275">
        <v>44561</v>
      </c>
      <c r="G275" t="str">
        <v/>
      </c>
      <c r="H275" t="str">
        <v>Tous les clients</v>
      </c>
      <c r="I275" t="b">
        <v>1</v>
      </c>
      <c r="J275">
        <v>4.48</v>
      </c>
    </row>
    <row r="276">
      <c r="A276" t="str">
        <v>AutoTable</v>
      </c>
      <c r="D276" t="str">
        <v>14410-3</v>
      </c>
      <c r="E276" t="str">
        <v>PCS</v>
      </c>
      <c r="F276">
        <v>44561</v>
      </c>
      <c r="G276" t="str">
        <v/>
      </c>
      <c r="H276" t="str">
        <v>Tous les clients</v>
      </c>
      <c r="I276" t="b">
        <v>1</v>
      </c>
      <c r="J276">
        <v>4.48</v>
      </c>
    </row>
    <row r="277">
      <c r="A277" t="str">
        <v>AutoTable</v>
      </c>
      <c r="D277" t="str">
        <v>14410-4</v>
      </c>
      <c r="E277" t="str">
        <v>PCS</v>
      </c>
      <c r="F277">
        <v>44561</v>
      </c>
      <c r="G277" t="str">
        <v/>
      </c>
      <c r="H277" t="str">
        <v>Tous les clients</v>
      </c>
      <c r="I277" t="b">
        <v>1</v>
      </c>
      <c r="J277">
        <v>4.48</v>
      </c>
    </row>
    <row r="278">
      <c r="A278" t="str">
        <v>AutoTable</v>
      </c>
      <c r="D278" t="str">
        <v>14410-5</v>
      </c>
      <c r="E278" t="str">
        <v>PCS</v>
      </c>
      <c r="F278">
        <v>44561</v>
      </c>
      <c r="G278" t="str">
        <v/>
      </c>
      <c r="H278" t="str">
        <v>Tous les clients</v>
      </c>
      <c r="I278" t="b">
        <v>1</v>
      </c>
      <c r="J278">
        <v>4.48</v>
      </c>
    </row>
    <row r="279">
      <c r="A279" t="str">
        <v>AutoTable</v>
      </c>
      <c r="D279" t="str">
        <v>14410-7</v>
      </c>
      <c r="E279" t="str">
        <v>PCS</v>
      </c>
      <c r="F279">
        <v>44561</v>
      </c>
      <c r="G279" t="str">
        <v/>
      </c>
      <c r="H279" t="str">
        <v>Tous les clients</v>
      </c>
      <c r="I279" t="b">
        <v>1</v>
      </c>
      <c r="J279">
        <v>4.48</v>
      </c>
    </row>
    <row r="280">
      <c r="A280" t="str">
        <v>AutoTable</v>
      </c>
      <c r="D280" t="str">
        <v>14420-01</v>
      </c>
      <c r="E280" t="str">
        <v>PCS</v>
      </c>
      <c r="F280">
        <v>44561</v>
      </c>
      <c r="G280" t="str">
        <v/>
      </c>
      <c r="H280" t="str">
        <v>Tous les clients</v>
      </c>
      <c r="I280" t="b">
        <v>1</v>
      </c>
      <c r="J280">
        <v>0.9</v>
      </c>
    </row>
    <row r="281">
      <c r="A281" t="str">
        <v>AutoTable</v>
      </c>
      <c r="D281" t="str">
        <v>14420-02</v>
      </c>
      <c r="E281" t="str">
        <v>PCS</v>
      </c>
      <c r="F281">
        <v>44561</v>
      </c>
      <c r="G281" t="str">
        <v/>
      </c>
      <c r="H281" t="str">
        <v>Tous les clients</v>
      </c>
      <c r="I281" t="b">
        <v>1</v>
      </c>
      <c r="J281">
        <v>0.9</v>
      </c>
    </row>
    <row r="282">
      <c r="A282" t="str">
        <v>AutoTable</v>
      </c>
      <c r="D282" t="str">
        <v>14420-03</v>
      </c>
      <c r="E282" t="str">
        <v>PCS</v>
      </c>
      <c r="F282">
        <v>44561</v>
      </c>
      <c r="G282" t="str">
        <v/>
      </c>
      <c r="H282" t="str">
        <v>Tous les clients</v>
      </c>
      <c r="I282" t="b">
        <v>1</v>
      </c>
      <c r="J282">
        <v>0.9</v>
      </c>
    </row>
    <row r="283">
      <c r="A283" t="str">
        <v>AutoTable</v>
      </c>
      <c r="D283" t="str">
        <v>14420-04</v>
      </c>
      <c r="E283" t="str">
        <v>PCS</v>
      </c>
      <c r="F283">
        <v>44561</v>
      </c>
      <c r="G283" t="str">
        <v/>
      </c>
      <c r="H283" t="str">
        <v>Tous les clients</v>
      </c>
      <c r="I283" t="b">
        <v>1</v>
      </c>
      <c r="J283">
        <v>0.9</v>
      </c>
    </row>
    <row r="284">
      <c r="A284" t="str">
        <v>AutoTable</v>
      </c>
      <c r="D284" t="str">
        <v>14420-05</v>
      </c>
      <c r="E284" t="str">
        <v>PCS</v>
      </c>
      <c r="F284">
        <v>44561</v>
      </c>
      <c r="G284" t="str">
        <v/>
      </c>
      <c r="H284" t="str">
        <v>Tous les clients</v>
      </c>
      <c r="I284" t="b">
        <v>1</v>
      </c>
      <c r="J284">
        <v>0.9</v>
      </c>
    </row>
    <row r="285">
      <c r="A285" t="str">
        <v>AutoTable</v>
      </c>
      <c r="D285" t="str">
        <v>14420-06</v>
      </c>
      <c r="E285" t="str">
        <v>PCS</v>
      </c>
      <c r="F285">
        <v>44561</v>
      </c>
      <c r="G285" t="str">
        <v/>
      </c>
      <c r="H285" t="str">
        <v>Tous les clients</v>
      </c>
      <c r="I285" t="b">
        <v>1</v>
      </c>
      <c r="J285">
        <v>0.9</v>
      </c>
    </row>
    <row r="286">
      <c r="A286" t="str">
        <v>AutoTable</v>
      </c>
      <c r="D286" t="str">
        <v>14420-07</v>
      </c>
      <c r="E286" t="str">
        <v>PCS</v>
      </c>
      <c r="F286">
        <v>44561</v>
      </c>
      <c r="G286" t="str">
        <v/>
      </c>
      <c r="H286" t="str">
        <v>Tous les clients</v>
      </c>
      <c r="I286" t="b">
        <v>1</v>
      </c>
      <c r="J286">
        <v>0.9</v>
      </c>
    </row>
    <row r="287">
      <c r="A287" t="str">
        <v>AutoTable</v>
      </c>
      <c r="D287" t="str">
        <v>14420-08</v>
      </c>
      <c r="E287" t="str">
        <v>PCS</v>
      </c>
      <c r="F287">
        <v>44561</v>
      </c>
      <c r="G287" t="str">
        <v/>
      </c>
      <c r="H287" t="str">
        <v>Tous les clients</v>
      </c>
      <c r="I287" t="b">
        <v>1</v>
      </c>
      <c r="J287">
        <v>0.9</v>
      </c>
    </row>
    <row r="288">
      <c r="A288" t="str">
        <v>AutoTable</v>
      </c>
      <c r="D288" t="str">
        <v>14420-09</v>
      </c>
      <c r="E288" t="str">
        <v>PCS</v>
      </c>
      <c r="F288">
        <v>44561</v>
      </c>
      <c r="G288" t="str">
        <v/>
      </c>
      <c r="H288" t="str">
        <v>Tous les clients</v>
      </c>
      <c r="I288" t="b">
        <v>1</v>
      </c>
      <c r="J288">
        <v>0.9</v>
      </c>
    </row>
    <row r="289">
      <c r="A289" t="str">
        <v>AutoTable</v>
      </c>
      <c r="D289" t="str">
        <v>14420-10</v>
      </c>
      <c r="E289" t="str">
        <v>PCS</v>
      </c>
      <c r="F289">
        <v>44561</v>
      </c>
      <c r="G289" t="str">
        <v/>
      </c>
      <c r="H289" t="str">
        <v>Tous les clients</v>
      </c>
      <c r="I289" t="b">
        <v>1</v>
      </c>
      <c r="J289">
        <v>0.9</v>
      </c>
    </row>
    <row r="290">
      <c r="A290" t="str">
        <v>AutoTable</v>
      </c>
      <c r="D290" t="str">
        <v>14420-15</v>
      </c>
      <c r="E290" t="str">
        <v>PCS</v>
      </c>
      <c r="F290">
        <v>44561</v>
      </c>
      <c r="G290" t="str">
        <v/>
      </c>
      <c r="H290" t="str">
        <v>Tous les clients</v>
      </c>
      <c r="I290" t="b">
        <v>1</v>
      </c>
      <c r="J290">
        <v>0.9</v>
      </c>
    </row>
    <row r="291">
      <c r="A291" t="str">
        <v>AutoTable</v>
      </c>
      <c r="D291" t="str">
        <v>14420-18</v>
      </c>
      <c r="E291" t="str">
        <v>PCS</v>
      </c>
      <c r="F291">
        <v>44561</v>
      </c>
      <c r="G291" t="str">
        <v/>
      </c>
      <c r="H291" t="str">
        <v>Tous les clients</v>
      </c>
      <c r="I291" t="b">
        <v>1</v>
      </c>
      <c r="J291">
        <v>1</v>
      </c>
    </row>
    <row r="292">
      <c r="A292" t="str">
        <v>AutoTable</v>
      </c>
      <c r="D292" t="str">
        <v>14420-20</v>
      </c>
      <c r="E292" t="str">
        <v>PCS</v>
      </c>
      <c r="F292">
        <v>44561</v>
      </c>
      <c r="G292" t="str">
        <v/>
      </c>
      <c r="H292" t="str">
        <v>Tous les clients</v>
      </c>
      <c r="I292" t="b">
        <v>1</v>
      </c>
      <c r="J292">
        <v>1</v>
      </c>
    </row>
    <row r="293">
      <c r="A293" t="str">
        <v>AutoTable</v>
      </c>
      <c r="D293" t="str">
        <v>14420-25</v>
      </c>
      <c r="E293" t="str">
        <v>PCS</v>
      </c>
      <c r="F293">
        <v>44561</v>
      </c>
      <c r="G293" t="str">
        <v/>
      </c>
      <c r="H293" t="str">
        <v>Tous les clients</v>
      </c>
      <c r="I293" t="b">
        <v>1</v>
      </c>
      <c r="J293">
        <v>1.1</v>
      </c>
    </row>
    <row r="294">
      <c r="A294" t="str">
        <v>AutoTable</v>
      </c>
      <c r="D294" t="str">
        <v>14420-30</v>
      </c>
      <c r="E294" t="str">
        <v>PCS</v>
      </c>
      <c r="F294">
        <v>44561</v>
      </c>
      <c r="G294" t="str">
        <v/>
      </c>
      <c r="H294" t="str">
        <v>Tous les clients</v>
      </c>
      <c r="I294" t="b">
        <v>1</v>
      </c>
      <c r="J294">
        <v>1.1</v>
      </c>
    </row>
    <row r="295">
      <c r="A295" t="str">
        <v>AutoTable</v>
      </c>
      <c r="D295" t="str">
        <v>14420-35</v>
      </c>
      <c r="E295" t="str">
        <v>PCS</v>
      </c>
      <c r="F295">
        <v>44561</v>
      </c>
      <c r="G295" t="str">
        <v/>
      </c>
      <c r="H295" t="str">
        <v>Tous les clients</v>
      </c>
      <c r="I295" t="b">
        <v>1</v>
      </c>
      <c r="J295">
        <v>1.1</v>
      </c>
    </row>
    <row r="296">
      <c r="A296" t="str">
        <v>AutoTable</v>
      </c>
      <c r="D296" t="str">
        <v>14510-02</v>
      </c>
      <c r="E296" t="str">
        <v>PCS</v>
      </c>
      <c r="F296">
        <v>44561</v>
      </c>
      <c r="G296" t="str">
        <v/>
      </c>
      <c r="H296" t="str">
        <v>Tous les clients</v>
      </c>
      <c r="I296" t="b">
        <v>1</v>
      </c>
      <c r="J296">
        <v>6.5</v>
      </c>
    </row>
    <row r="297">
      <c r="A297" t="str">
        <v>AutoTable</v>
      </c>
      <c r="D297" t="str">
        <v>14510-03</v>
      </c>
      <c r="E297" t="str">
        <v>PCS</v>
      </c>
      <c r="F297">
        <v>44561</v>
      </c>
      <c r="G297" t="str">
        <v/>
      </c>
      <c r="H297" t="str">
        <v>Tous les clients</v>
      </c>
      <c r="I297" t="b">
        <v>1</v>
      </c>
      <c r="J297">
        <v>6.5</v>
      </c>
    </row>
    <row r="298">
      <c r="A298" t="str">
        <v>AutoTable</v>
      </c>
      <c r="D298" t="str">
        <v>14510-04</v>
      </c>
      <c r="E298" t="str">
        <v>PCS</v>
      </c>
      <c r="F298">
        <v>44561</v>
      </c>
      <c r="G298" t="str">
        <v/>
      </c>
      <c r="H298" t="str">
        <v>Tous les clients</v>
      </c>
      <c r="I298" t="b">
        <v>1</v>
      </c>
      <c r="J298">
        <v>6.7</v>
      </c>
    </row>
    <row r="299">
      <c r="A299" t="str">
        <v>AutoTable</v>
      </c>
      <c r="D299" t="str">
        <v>14510-05</v>
      </c>
      <c r="E299" t="str">
        <v>PCS</v>
      </c>
      <c r="F299">
        <v>44561</v>
      </c>
      <c r="G299" t="str">
        <v/>
      </c>
      <c r="H299" t="str">
        <v>Tous les clients</v>
      </c>
      <c r="I299" t="b">
        <v>1</v>
      </c>
      <c r="J299">
        <v>6.7</v>
      </c>
    </row>
    <row r="300">
      <c r="A300" t="str">
        <v>AutoTable</v>
      </c>
      <c r="D300" t="str">
        <v>14510-06</v>
      </c>
      <c r="E300" t="str">
        <v>PCS</v>
      </c>
      <c r="F300">
        <v>44561</v>
      </c>
      <c r="G300" t="str">
        <v/>
      </c>
      <c r="H300" t="str">
        <v>Tous les clients</v>
      </c>
      <c r="I300" t="b">
        <v>1</v>
      </c>
      <c r="J300">
        <v>6.7</v>
      </c>
    </row>
    <row r="301">
      <c r="A301" t="str">
        <v>AutoTable</v>
      </c>
      <c r="D301" t="str">
        <v>14710-00</v>
      </c>
      <c r="E301" t="str">
        <v>PCS</v>
      </c>
      <c r="F301">
        <v>44561</v>
      </c>
      <c r="G301" t="str">
        <v/>
      </c>
      <c r="H301" t="str">
        <v>Tous les clients</v>
      </c>
      <c r="I301" t="b">
        <v>1</v>
      </c>
      <c r="J301">
        <v>6.6</v>
      </c>
    </row>
    <row r="302">
      <c r="A302" t="str">
        <v>AutoTable</v>
      </c>
      <c r="D302" t="str">
        <v>14710-01</v>
      </c>
      <c r="E302" t="str">
        <v>PCS</v>
      </c>
      <c r="F302">
        <v>44561</v>
      </c>
      <c r="G302" t="str">
        <v/>
      </c>
      <c r="H302" t="str">
        <v>Tous les clients</v>
      </c>
      <c r="I302" t="b">
        <v>1</v>
      </c>
      <c r="J302">
        <v>6.9</v>
      </c>
    </row>
    <row r="303">
      <c r="A303" t="str">
        <v>AutoTable</v>
      </c>
      <c r="D303" t="str">
        <v>14710-02</v>
      </c>
      <c r="E303" t="str">
        <v>PCS</v>
      </c>
      <c r="F303">
        <v>44561</v>
      </c>
      <c r="G303" t="str">
        <v/>
      </c>
      <c r="H303" t="str">
        <v>Tous les clients</v>
      </c>
      <c r="I303" t="b">
        <v>1</v>
      </c>
      <c r="J303">
        <v>6.9</v>
      </c>
    </row>
    <row r="304">
      <c r="A304" t="str">
        <v>AutoTable</v>
      </c>
      <c r="D304" t="str">
        <v>14710-03</v>
      </c>
      <c r="E304" t="str">
        <v>PCS</v>
      </c>
      <c r="F304">
        <v>44561</v>
      </c>
      <c r="G304" t="str">
        <v/>
      </c>
      <c r="H304" t="str">
        <v>Tous les clients</v>
      </c>
      <c r="I304" t="b">
        <v>1</v>
      </c>
      <c r="J304">
        <v>6.9</v>
      </c>
    </row>
    <row r="305">
      <c r="A305" t="str">
        <v>AutoTable</v>
      </c>
      <c r="D305" t="str">
        <v>14710-04</v>
      </c>
      <c r="E305" t="str">
        <v>PCS</v>
      </c>
      <c r="F305">
        <v>44561</v>
      </c>
      <c r="G305" t="str">
        <v/>
      </c>
      <c r="H305" t="str">
        <v>Tous les clients</v>
      </c>
      <c r="I305" t="b">
        <v>1</v>
      </c>
      <c r="J305">
        <v>6.9</v>
      </c>
    </row>
    <row r="306">
      <c r="A306" t="str">
        <v>AutoTable</v>
      </c>
      <c r="D306" t="str">
        <v>14710-05</v>
      </c>
      <c r="E306" t="str">
        <v>PCS</v>
      </c>
      <c r="F306">
        <v>44561</v>
      </c>
      <c r="G306" t="str">
        <v/>
      </c>
      <c r="H306" t="str">
        <v>Tous les clients</v>
      </c>
      <c r="I306" t="b">
        <v>1</v>
      </c>
      <c r="J306">
        <v>7</v>
      </c>
    </row>
    <row r="307">
      <c r="A307" t="str">
        <v>AutoTable</v>
      </c>
      <c r="D307" t="str">
        <v>14710-06</v>
      </c>
      <c r="E307" t="str">
        <v>PCS</v>
      </c>
      <c r="F307">
        <v>44561</v>
      </c>
      <c r="G307" t="str">
        <v/>
      </c>
      <c r="H307" t="str">
        <v>Tous les clients</v>
      </c>
      <c r="I307" t="b">
        <v>1</v>
      </c>
      <c r="J307">
        <v>7</v>
      </c>
    </row>
    <row r="308">
      <c r="A308" t="str">
        <v>AutoTable</v>
      </c>
      <c r="D308" t="str">
        <v>14910-02</v>
      </c>
      <c r="E308" t="str">
        <v>PCS</v>
      </c>
      <c r="F308">
        <v>44561</v>
      </c>
      <c r="G308" t="str">
        <v/>
      </c>
      <c r="H308" t="str">
        <v>Tous les clients</v>
      </c>
      <c r="I308" t="b">
        <v>1</v>
      </c>
      <c r="J308">
        <v>1.2</v>
      </c>
    </row>
    <row r="309">
      <c r="A309" t="str">
        <v>AutoTable</v>
      </c>
      <c r="D309" t="str">
        <v>14910-03</v>
      </c>
      <c r="E309" t="str">
        <v>PCS</v>
      </c>
      <c r="F309">
        <v>44561</v>
      </c>
      <c r="G309" t="str">
        <v/>
      </c>
      <c r="H309" t="str">
        <v>Tous les clients</v>
      </c>
      <c r="I309" t="b">
        <v>1</v>
      </c>
      <c r="J309">
        <v>1.2</v>
      </c>
    </row>
    <row r="310">
      <c r="A310" t="str">
        <v>AutoTable</v>
      </c>
      <c r="D310" t="str">
        <v>14910-04</v>
      </c>
      <c r="E310" t="str">
        <v>PCS</v>
      </c>
      <c r="F310">
        <v>44561</v>
      </c>
      <c r="G310" t="str">
        <v/>
      </c>
      <c r="H310" t="str">
        <v>Tous les clients</v>
      </c>
      <c r="I310" t="b">
        <v>1</v>
      </c>
      <c r="J310">
        <v>1.2</v>
      </c>
    </row>
    <row r="311">
      <c r="A311" t="str">
        <v>AutoTable</v>
      </c>
      <c r="D311" t="str">
        <v>14910-05</v>
      </c>
      <c r="E311" t="str">
        <v>PCS</v>
      </c>
      <c r="F311">
        <v>44561</v>
      </c>
      <c r="G311" t="str">
        <v/>
      </c>
      <c r="H311" t="str">
        <v>Tous les clients</v>
      </c>
      <c r="I311" t="b">
        <v>1</v>
      </c>
      <c r="J311">
        <v>1.2</v>
      </c>
    </row>
    <row r="312">
      <c r="A312" t="str">
        <v>AutoTable</v>
      </c>
      <c r="D312" t="str">
        <v>15001A</v>
      </c>
      <c r="E312" t="str">
        <v>PCS</v>
      </c>
      <c r="F312">
        <v>44561</v>
      </c>
      <c r="G312" t="str">
        <v/>
      </c>
      <c r="H312" t="str">
        <v>Tous les clients</v>
      </c>
      <c r="I312" t="b">
        <v>1</v>
      </c>
      <c r="J312">
        <v>0.19</v>
      </c>
    </row>
    <row r="313">
      <c r="A313" t="str">
        <v>AutoTable</v>
      </c>
      <c r="D313" t="str">
        <v>15001B</v>
      </c>
      <c r="E313" t="str">
        <v>PCS</v>
      </c>
      <c r="F313">
        <v>44561</v>
      </c>
      <c r="G313" t="str">
        <v/>
      </c>
      <c r="H313" t="str">
        <v>Tous les clients</v>
      </c>
      <c r="I313" t="b">
        <v>1</v>
      </c>
      <c r="J313">
        <v>0.19</v>
      </c>
    </row>
    <row r="314">
      <c r="A314" t="str">
        <v>AutoTable</v>
      </c>
      <c r="D314" t="str">
        <v>15001R</v>
      </c>
      <c r="E314" t="str">
        <v>PCS</v>
      </c>
      <c r="F314">
        <v>44561</v>
      </c>
      <c r="G314" t="str">
        <v/>
      </c>
      <c r="H314" t="str">
        <v>Tous les clients</v>
      </c>
      <c r="I314" t="b">
        <v>1</v>
      </c>
      <c r="J314">
        <v>0.19</v>
      </c>
    </row>
    <row r="315">
      <c r="A315" t="str">
        <v>AutoTable</v>
      </c>
      <c r="D315" t="str">
        <v>15002A</v>
      </c>
      <c r="E315" t="str">
        <v>PCS</v>
      </c>
      <c r="F315">
        <v>44561</v>
      </c>
      <c r="G315" t="str">
        <v/>
      </c>
      <c r="H315" t="str">
        <v>Tous les clients</v>
      </c>
      <c r="I315" t="b">
        <v>1</v>
      </c>
      <c r="J315">
        <v>1.2</v>
      </c>
    </row>
    <row r="316">
      <c r="A316" t="str">
        <v>AutoTable</v>
      </c>
      <c r="D316" t="str">
        <v>15002B</v>
      </c>
      <c r="E316" t="str">
        <v>PCS</v>
      </c>
      <c r="F316">
        <v>44561</v>
      </c>
      <c r="G316" t="str">
        <v/>
      </c>
      <c r="H316" t="str">
        <v>Tous les clients</v>
      </c>
      <c r="I316" t="b">
        <v>1</v>
      </c>
      <c r="J316">
        <v>1.2</v>
      </c>
    </row>
    <row r="317">
      <c r="A317" t="str">
        <v>AutoTable</v>
      </c>
      <c r="D317" t="str">
        <v>15002J</v>
      </c>
      <c r="E317" t="str">
        <v>PCS</v>
      </c>
      <c r="F317">
        <v>44561</v>
      </c>
      <c r="G317" t="str">
        <v/>
      </c>
      <c r="H317" t="str">
        <v>Tous les clients</v>
      </c>
      <c r="I317" t="b">
        <v>1</v>
      </c>
      <c r="J317">
        <v>1.2</v>
      </c>
    </row>
    <row r="318">
      <c r="A318" t="str">
        <v>AutoTable</v>
      </c>
      <c r="D318" t="str">
        <v>15002R</v>
      </c>
      <c r="E318" t="str">
        <v>PCS</v>
      </c>
      <c r="F318">
        <v>44561</v>
      </c>
      <c r="G318" t="str">
        <v/>
      </c>
      <c r="H318" t="str">
        <v>Tous les clients</v>
      </c>
      <c r="I318" t="b">
        <v>1</v>
      </c>
      <c r="J318">
        <v>1.2</v>
      </c>
    </row>
    <row r="319">
      <c r="A319" t="str">
        <v>AutoTable</v>
      </c>
      <c r="D319" t="str">
        <v>15002VE</v>
      </c>
      <c r="E319" t="str">
        <v>PCS</v>
      </c>
      <c r="F319">
        <v>44561</v>
      </c>
      <c r="G319" t="str">
        <v/>
      </c>
      <c r="H319" t="str">
        <v>Tous les clients</v>
      </c>
      <c r="I319" t="b">
        <v>1</v>
      </c>
      <c r="J319">
        <v>1.2</v>
      </c>
    </row>
    <row r="320">
      <c r="A320" t="str">
        <v>AutoTable</v>
      </c>
      <c r="D320" t="str">
        <v>15002VI</v>
      </c>
      <c r="E320" t="str">
        <v>PCS</v>
      </c>
      <c r="F320">
        <v>44561</v>
      </c>
      <c r="G320" t="str">
        <v/>
      </c>
      <c r="H320" t="str">
        <v>Tous les clients</v>
      </c>
      <c r="I320" t="b">
        <v>1</v>
      </c>
      <c r="J320">
        <v>1.2</v>
      </c>
    </row>
    <row r="321">
      <c r="A321" t="str">
        <v>AutoTable</v>
      </c>
      <c r="D321" t="str">
        <v>15031</v>
      </c>
      <c r="E321" t="str">
        <v>PCS</v>
      </c>
      <c r="F321">
        <v>44561</v>
      </c>
      <c r="G321" t="str">
        <v/>
      </c>
      <c r="H321" t="str">
        <v>Tous les clients</v>
      </c>
      <c r="I321" t="b">
        <v>1</v>
      </c>
      <c r="J321">
        <v>10.4</v>
      </c>
    </row>
    <row r="322">
      <c r="A322" t="str">
        <v>AutoTable</v>
      </c>
      <c r="D322" t="str">
        <v>15035</v>
      </c>
      <c r="E322" t="str">
        <v>PCS</v>
      </c>
      <c r="F322">
        <v>44561</v>
      </c>
      <c r="G322" t="str">
        <v/>
      </c>
      <c r="H322" t="str">
        <v>Tous les clients</v>
      </c>
      <c r="I322" t="b">
        <v>1</v>
      </c>
      <c r="J322">
        <v>26.1</v>
      </c>
    </row>
    <row r="323">
      <c r="A323" t="str">
        <v>AutoTable</v>
      </c>
      <c r="D323" t="str">
        <v>15050A</v>
      </c>
      <c r="E323" t="str">
        <v>PCS</v>
      </c>
      <c r="F323">
        <v>44561</v>
      </c>
      <c r="G323" t="str">
        <v/>
      </c>
      <c r="H323" t="str">
        <v>Tous les clients</v>
      </c>
      <c r="I323" t="b">
        <v>1</v>
      </c>
      <c r="J323">
        <v>18</v>
      </c>
    </row>
    <row r="324">
      <c r="A324" t="str">
        <v>AutoTable</v>
      </c>
      <c r="D324" t="str">
        <v>15050FR</v>
      </c>
      <c r="E324" t="str">
        <v>PCS</v>
      </c>
      <c r="F324">
        <v>44561</v>
      </c>
      <c r="G324" t="str">
        <v/>
      </c>
      <c r="H324" t="str">
        <v>Tous les clients</v>
      </c>
      <c r="I324" t="b">
        <v>1</v>
      </c>
      <c r="J324">
        <v>18</v>
      </c>
    </row>
    <row r="325">
      <c r="A325" t="str">
        <v>AutoTable</v>
      </c>
      <c r="D325" t="str">
        <v>15050OR</v>
      </c>
      <c r="E325" t="str">
        <v>PCS</v>
      </c>
      <c r="F325">
        <v>44561</v>
      </c>
      <c r="G325" t="str">
        <v/>
      </c>
      <c r="H325" t="str">
        <v>Tous les clients</v>
      </c>
      <c r="I325" t="b">
        <v>1</v>
      </c>
      <c r="J325">
        <v>18</v>
      </c>
    </row>
    <row r="326">
      <c r="A326" t="str">
        <v>AutoTable</v>
      </c>
      <c r="D326" t="str">
        <v>15059A</v>
      </c>
      <c r="E326" t="str">
        <v>PCS</v>
      </c>
      <c r="F326">
        <v>44561</v>
      </c>
      <c r="G326" t="str">
        <v/>
      </c>
      <c r="H326" t="str">
        <v>Tous les clients</v>
      </c>
      <c r="I326" t="b">
        <v>1</v>
      </c>
      <c r="J326">
        <v>14.7</v>
      </c>
    </row>
    <row r="327">
      <c r="A327" t="str">
        <v>AutoTable</v>
      </c>
      <c r="D327" t="str">
        <v>15059OR</v>
      </c>
      <c r="E327" t="str">
        <v>PCS</v>
      </c>
      <c r="F327">
        <v>44561</v>
      </c>
      <c r="G327" t="str">
        <v/>
      </c>
      <c r="H327" t="str">
        <v>Tous les clients</v>
      </c>
      <c r="I327" t="b">
        <v>1</v>
      </c>
      <c r="J327">
        <v>14.7</v>
      </c>
    </row>
    <row r="328">
      <c r="A328" t="str">
        <v>AutoTable</v>
      </c>
      <c r="D328" t="str">
        <v>15060A</v>
      </c>
      <c r="E328" t="str">
        <v>PCS</v>
      </c>
      <c r="F328">
        <v>44561</v>
      </c>
      <c r="G328" t="str">
        <v/>
      </c>
      <c r="H328" t="str">
        <v>Tous les clients</v>
      </c>
      <c r="I328" t="b">
        <v>1</v>
      </c>
      <c r="J328">
        <v>28.8</v>
      </c>
    </row>
    <row r="329">
      <c r="A329" t="str">
        <v>AutoTable</v>
      </c>
      <c r="D329" t="str">
        <v>15060OR</v>
      </c>
      <c r="E329" t="str">
        <v>PCS</v>
      </c>
      <c r="F329">
        <v>44561</v>
      </c>
      <c r="G329" t="str">
        <v/>
      </c>
      <c r="H329" t="str">
        <v>Tous les clients</v>
      </c>
      <c r="I329" t="b">
        <v>1</v>
      </c>
      <c r="J329">
        <v>28.8</v>
      </c>
    </row>
    <row r="330">
      <c r="A330" t="str">
        <v>AutoTable</v>
      </c>
      <c r="D330" t="str">
        <v>15061A</v>
      </c>
      <c r="E330" t="str">
        <v>PCS</v>
      </c>
      <c r="F330">
        <v>44561</v>
      </c>
      <c r="G330" t="str">
        <v/>
      </c>
      <c r="H330" t="str">
        <v>Tous les clients</v>
      </c>
      <c r="I330" t="b">
        <v>1</v>
      </c>
      <c r="J330">
        <v>19.9</v>
      </c>
    </row>
    <row r="331">
      <c r="A331" t="str">
        <v>AutoTable</v>
      </c>
      <c r="D331" t="str">
        <v>15061OR</v>
      </c>
      <c r="E331" t="str">
        <v>PCS</v>
      </c>
      <c r="F331">
        <v>44561</v>
      </c>
      <c r="G331" t="str">
        <v/>
      </c>
      <c r="H331" t="str">
        <v>Tous les clients</v>
      </c>
      <c r="I331" t="b">
        <v>1</v>
      </c>
      <c r="J331">
        <v>19.9</v>
      </c>
    </row>
    <row r="332">
      <c r="A332" t="str">
        <v>AutoTable</v>
      </c>
      <c r="D332" t="str">
        <v>15068</v>
      </c>
      <c r="E332" t="str">
        <v>PCS</v>
      </c>
      <c r="F332">
        <v>44561</v>
      </c>
      <c r="G332" t="str">
        <v/>
      </c>
      <c r="H332" t="str">
        <v>Tous les clients</v>
      </c>
      <c r="I332" t="b">
        <v>1</v>
      </c>
      <c r="J332">
        <v>392.7</v>
      </c>
    </row>
    <row r="333">
      <c r="A333" t="str">
        <v>AutoTable</v>
      </c>
      <c r="D333" t="str">
        <v>15070A</v>
      </c>
      <c r="E333" t="str">
        <v>PCS</v>
      </c>
      <c r="F333">
        <v>44561</v>
      </c>
      <c r="G333" t="str">
        <v/>
      </c>
      <c r="H333" t="str">
        <v>Tous les clients</v>
      </c>
      <c r="I333" t="b">
        <v>1</v>
      </c>
      <c r="J333">
        <v>13.8</v>
      </c>
    </row>
    <row r="334">
      <c r="A334" t="str">
        <v>AutoTable</v>
      </c>
      <c r="D334" t="str">
        <v>15070R</v>
      </c>
      <c r="E334" t="str">
        <v>PCS</v>
      </c>
      <c r="F334">
        <v>44561</v>
      </c>
      <c r="G334" t="str">
        <v/>
      </c>
      <c r="H334" t="str">
        <v>Tous les clients</v>
      </c>
      <c r="I334" t="b">
        <v>1</v>
      </c>
      <c r="J334">
        <v>13.8</v>
      </c>
    </row>
    <row r="335">
      <c r="A335" t="str">
        <v>AutoTable</v>
      </c>
      <c r="D335" t="str">
        <v>15070V</v>
      </c>
      <c r="E335" t="str">
        <v>PCS</v>
      </c>
      <c r="F335">
        <v>44561</v>
      </c>
      <c r="G335" t="str">
        <v/>
      </c>
      <c r="H335" t="str">
        <v>Tous les clients</v>
      </c>
      <c r="I335" t="b">
        <v>1</v>
      </c>
      <c r="J335">
        <v>13.8</v>
      </c>
    </row>
    <row r="336">
      <c r="A336" t="str">
        <v>AutoTable</v>
      </c>
      <c r="D336" t="str">
        <v>15202B</v>
      </c>
      <c r="E336" t="str">
        <v>PCS</v>
      </c>
      <c r="F336">
        <v>44561</v>
      </c>
      <c r="G336" t="str">
        <v/>
      </c>
      <c r="H336" t="str">
        <v>Tous les clients</v>
      </c>
      <c r="I336" t="b">
        <v>1</v>
      </c>
      <c r="J336">
        <v>13.8</v>
      </c>
    </row>
    <row r="337">
      <c r="A337" t="str">
        <v>AutoTable</v>
      </c>
      <c r="D337" t="str">
        <v>15202BC</v>
      </c>
      <c r="E337" t="str">
        <v>PCS</v>
      </c>
      <c r="F337">
        <v>44561</v>
      </c>
      <c r="G337" t="str">
        <v/>
      </c>
      <c r="H337" t="str">
        <v>Tous les clients</v>
      </c>
      <c r="I337" t="b">
        <v>1</v>
      </c>
      <c r="J337">
        <v>13.8</v>
      </c>
    </row>
    <row r="338">
      <c r="A338" t="str">
        <v>AutoTable</v>
      </c>
      <c r="D338" t="str">
        <v>15202J</v>
      </c>
      <c r="E338" t="str">
        <v>PCS</v>
      </c>
      <c r="F338">
        <v>44561</v>
      </c>
      <c r="G338" t="str">
        <v/>
      </c>
      <c r="H338" t="str">
        <v>Tous les clients</v>
      </c>
      <c r="I338" t="b">
        <v>1</v>
      </c>
      <c r="J338">
        <v>13.8</v>
      </c>
    </row>
    <row r="339">
      <c r="A339" t="str">
        <v>AutoTable</v>
      </c>
      <c r="D339" t="str">
        <v>15202R</v>
      </c>
      <c r="E339" t="str">
        <v>PCS</v>
      </c>
      <c r="F339">
        <v>44561</v>
      </c>
      <c r="G339" t="str">
        <v/>
      </c>
      <c r="H339" t="str">
        <v>Tous les clients</v>
      </c>
      <c r="I339" t="b">
        <v>1</v>
      </c>
      <c r="J339">
        <v>13.8</v>
      </c>
    </row>
    <row r="340">
      <c r="A340" t="str">
        <v>AutoTable</v>
      </c>
      <c r="D340" t="str">
        <v>15202VE</v>
      </c>
      <c r="E340" t="str">
        <v>PCS</v>
      </c>
      <c r="F340">
        <v>44561</v>
      </c>
      <c r="G340" t="str">
        <v/>
      </c>
      <c r="H340" t="str">
        <v>Tous les clients</v>
      </c>
      <c r="I340" t="b">
        <v>1</v>
      </c>
      <c r="J340">
        <v>13.8</v>
      </c>
    </row>
    <row r="341">
      <c r="A341" t="str">
        <v>AutoTable</v>
      </c>
      <c r="D341" t="str">
        <v>15202VI</v>
      </c>
      <c r="E341" t="str">
        <v>PCS</v>
      </c>
      <c r="F341">
        <v>44561</v>
      </c>
      <c r="G341" t="str">
        <v/>
      </c>
      <c r="H341" t="str">
        <v>Tous les clients</v>
      </c>
      <c r="I341" t="b">
        <v>1</v>
      </c>
      <c r="J341">
        <v>13.8</v>
      </c>
    </row>
    <row r="342">
      <c r="A342" t="str">
        <v>AutoTable</v>
      </c>
      <c r="D342" t="str">
        <v>15233R</v>
      </c>
      <c r="E342" t="str">
        <v>PCS</v>
      </c>
      <c r="F342">
        <v>44561</v>
      </c>
      <c r="G342" t="str">
        <v/>
      </c>
      <c r="H342" t="str">
        <v>Tous les clients</v>
      </c>
      <c r="I342" t="b">
        <v>1</v>
      </c>
      <c r="J342">
        <v>23.2</v>
      </c>
    </row>
    <row r="343">
      <c r="A343" t="str">
        <v>AutoTable</v>
      </c>
      <c r="D343" t="str">
        <v>15233V</v>
      </c>
      <c r="E343" t="str">
        <v>PCS</v>
      </c>
      <c r="F343">
        <v>44561</v>
      </c>
      <c r="G343" t="str">
        <v/>
      </c>
      <c r="H343" t="str">
        <v>Tous les clients</v>
      </c>
      <c r="I343" t="b">
        <v>1</v>
      </c>
      <c r="J343">
        <v>23.2</v>
      </c>
    </row>
    <row r="344">
      <c r="A344" t="str">
        <v>AutoTable</v>
      </c>
      <c r="D344" t="str">
        <v>15301A</v>
      </c>
      <c r="E344" t="str">
        <v>PCS</v>
      </c>
      <c r="F344">
        <v>44561</v>
      </c>
      <c r="G344" t="str">
        <v/>
      </c>
      <c r="H344" t="str">
        <v>Tous les clients</v>
      </c>
      <c r="I344" t="b">
        <v>1</v>
      </c>
      <c r="J344">
        <v>7.2</v>
      </c>
    </row>
    <row r="345">
      <c r="A345" t="str">
        <v>AutoTable</v>
      </c>
      <c r="D345" t="str">
        <v>15301OR</v>
      </c>
      <c r="E345" t="str">
        <v>PCS</v>
      </c>
      <c r="F345">
        <v>44561</v>
      </c>
      <c r="G345" t="str">
        <v/>
      </c>
      <c r="H345" t="str">
        <v>Tous les clients</v>
      </c>
      <c r="I345" t="b">
        <v>1</v>
      </c>
      <c r="J345">
        <v>7.2</v>
      </c>
    </row>
    <row r="346">
      <c r="A346" t="str">
        <v>AutoTable</v>
      </c>
      <c r="D346" t="str">
        <v>15302A</v>
      </c>
      <c r="E346" t="str">
        <v>PCS</v>
      </c>
      <c r="F346">
        <v>44561</v>
      </c>
      <c r="G346" t="str">
        <v/>
      </c>
      <c r="H346" t="str">
        <v>Tous les clients</v>
      </c>
      <c r="I346" t="b">
        <v>1</v>
      </c>
      <c r="J346">
        <v>8.2</v>
      </c>
    </row>
    <row r="347">
      <c r="A347" t="str">
        <v>AutoTable</v>
      </c>
      <c r="D347" t="str">
        <v>15310A</v>
      </c>
      <c r="E347" t="str">
        <v>PCS</v>
      </c>
      <c r="F347">
        <v>44561</v>
      </c>
      <c r="G347" t="str">
        <v/>
      </c>
      <c r="H347" t="str">
        <v>Tous les clients</v>
      </c>
      <c r="I347" t="b">
        <v>1</v>
      </c>
      <c r="J347">
        <v>9.7</v>
      </c>
    </row>
    <row r="348">
      <c r="A348" t="str">
        <v>AutoTable</v>
      </c>
      <c r="D348" t="str">
        <v>15310OR</v>
      </c>
      <c r="E348" t="str">
        <v>PCS</v>
      </c>
      <c r="F348">
        <v>44561</v>
      </c>
      <c r="G348" t="str">
        <v/>
      </c>
      <c r="H348" t="str">
        <v>Tous les clients</v>
      </c>
      <c r="I348" t="b">
        <v>1</v>
      </c>
      <c r="J348">
        <v>9.7</v>
      </c>
    </row>
    <row r="349">
      <c r="A349" t="str">
        <v>AutoTable</v>
      </c>
      <c r="D349" t="str">
        <v>15320A</v>
      </c>
      <c r="E349" t="str">
        <v>PCS</v>
      </c>
      <c r="F349">
        <v>44561</v>
      </c>
      <c r="G349" t="str">
        <v/>
      </c>
      <c r="H349" t="str">
        <v>Tous les clients</v>
      </c>
      <c r="I349" t="b">
        <v>1</v>
      </c>
      <c r="J349">
        <v>11</v>
      </c>
    </row>
    <row r="350">
      <c r="A350" t="str">
        <v>AutoTable</v>
      </c>
      <c r="D350" t="str">
        <v>15320OR</v>
      </c>
      <c r="E350" t="str">
        <v>PCS</v>
      </c>
      <c r="F350">
        <v>44561</v>
      </c>
      <c r="G350" t="str">
        <v/>
      </c>
      <c r="H350" t="str">
        <v>Tous les clients</v>
      </c>
      <c r="I350" t="b">
        <v>1</v>
      </c>
      <c r="J350">
        <v>11</v>
      </c>
    </row>
    <row r="351">
      <c r="A351" t="str">
        <v>AutoTable</v>
      </c>
      <c r="D351" t="str">
        <v>15347A</v>
      </c>
      <c r="E351" t="str">
        <v>PCS</v>
      </c>
      <c r="F351">
        <v>44561</v>
      </c>
      <c r="G351" t="str">
        <v/>
      </c>
      <c r="H351" t="str">
        <v>Tous les clients</v>
      </c>
      <c r="I351" t="b">
        <v>1</v>
      </c>
      <c r="J351">
        <v>19.4</v>
      </c>
    </row>
    <row r="352">
      <c r="A352" t="str">
        <v>AutoTable</v>
      </c>
      <c r="D352" t="str">
        <v>15347OR</v>
      </c>
      <c r="E352" t="str">
        <v>PCS</v>
      </c>
      <c r="F352">
        <v>44561</v>
      </c>
      <c r="G352" t="str">
        <v/>
      </c>
      <c r="H352" t="str">
        <v>Tous les clients</v>
      </c>
      <c r="I352" t="b">
        <v>1</v>
      </c>
      <c r="J352">
        <v>19.4</v>
      </c>
    </row>
    <row r="353">
      <c r="A353" t="str">
        <v>AutoTable</v>
      </c>
      <c r="D353" t="str">
        <v>15405B</v>
      </c>
      <c r="E353" t="str">
        <v>PCS</v>
      </c>
      <c r="F353">
        <v>44561</v>
      </c>
      <c r="G353" t="str">
        <v/>
      </c>
      <c r="H353" t="str">
        <v>Tous les clients</v>
      </c>
      <c r="I353" t="b">
        <v>1</v>
      </c>
      <c r="J353">
        <v>15.1</v>
      </c>
    </row>
    <row r="354">
      <c r="A354" t="str">
        <v>AutoTable</v>
      </c>
      <c r="D354" t="str">
        <v>15405BC</v>
      </c>
      <c r="E354" t="str">
        <v>PCS</v>
      </c>
      <c r="F354">
        <v>44561</v>
      </c>
      <c r="G354" t="str">
        <v/>
      </c>
      <c r="H354" t="str">
        <v>Tous les clients</v>
      </c>
      <c r="I354" t="b">
        <v>1</v>
      </c>
      <c r="J354">
        <v>15.1</v>
      </c>
    </row>
    <row r="355">
      <c r="A355" t="str">
        <v>AutoTable</v>
      </c>
      <c r="D355" t="str">
        <v>15405M</v>
      </c>
      <c r="E355" t="str">
        <v>PCS</v>
      </c>
      <c r="F355">
        <v>44561</v>
      </c>
      <c r="G355" t="str">
        <v/>
      </c>
      <c r="H355" t="str">
        <v>Tous les clients</v>
      </c>
      <c r="I355" t="b">
        <v>1</v>
      </c>
      <c r="J355">
        <v>15.1</v>
      </c>
    </row>
    <row r="356">
      <c r="A356" t="str">
        <v>AutoTable</v>
      </c>
      <c r="D356" t="str">
        <v>15405R</v>
      </c>
      <c r="E356" t="str">
        <v>PCS</v>
      </c>
      <c r="F356">
        <v>44561</v>
      </c>
      <c r="G356" t="str">
        <v/>
      </c>
      <c r="H356" t="str">
        <v>Tous les clients</v>
      </c>
      <c r="I356" t="b">
        <v>1</v>
      </c>
      <c r="J356">
        <v>15.1</v>
      </c>
    </row>
    <row r="357">
      <c r="A357" t="str">
        <v>AutoTable</v>
      </c>
      <c r="D357" t="str">
        <v>15406</v>
      </c>
      <c r="E357" t="str">
        <v>PCS</v>
      </c>
      <c r="F357">
        <v>44561</v>
      </c>
      <c r="G357" t="str">
        <v/>
      </c>
      <c r="H357" t="str">
        <v>Tous les clients</v>
      </c>
      <c r="I357" t="b">
        <v>1</v>
      </c>
      <c r="J357">
        <v>31.9</v>
      </c>
    </row>
    <row r="358">
      <c r="A358" t="str">
        <v>AutoTable</v>
      </c>
      <c r="D358" t="str">
        <v>15406B</v>
      </c>
      <c r="E358" t="str">
        <v>PCS</v>
      </c>
      <c r="F358">
        <v>44561</v>
      </c>
      <c r="G358" t="str">
        <v/>
      </c>
      <c r="H358" t="str">
        <v>Tous les clients</v>
      </c>
      <c r="I358" t="b">
        <v>1</v>
      </c>
      <c r="J358">
        <v>31.9</v>
      </c>
    </row>
    <row r="359">
      <c r="A359" t="str">
        <v>AutoTable</v>
      </c>
      <c r="D359" t="str">
        <v>15406J</v>
      </c>
      <c r="E359" t="str">
        <v>PCS</v>
      </c>
      <c r="F359">
        <v>44561</v>
      </c>
      <c r="G359" t="str">
        <v/>
      </c>
      <c r="H359" t="str">
        <v>Tous les clients</v>
      </c>
      <c r="I359" t="b">
        <v>1</v>
      </c>
      <c r="J359">
        <v>31.9</v>
      </c>
    </row>
    <row r="360">
      <c r="A360" t="str">
        <v>AutoTable</v>
      </c>
      <c r="D360" t="str">
        <v>15406VE</v>
      </c>
      <c r="E360" t="str">
        <v>PCS</v>
      </c>
      <c r="F360">
        <v>44561</v>
      </c>
      <c r="G360" t="str">
        <v/>
      </c>
      <c r="H360" t="str">
        <v>Tous les clients</v>
      </c>
      <c r="I360" t="b">
        <v>1</v>
      </c>
      <c r="J360">
        <v>31.9</v>
      </c>
    </row>
    <row r="361">
      <c r="A361" t="str">
        <v>AutoTable</v>
      </c>
      <c r="D361" t="str">
        <v>15430AB</v>
      </c>
      <c r="E361" t="str">
        <v>PCS</v>
      </c>
      <c r="F361">
        <v>44561</v>
      </c>
      <c r="G361" t="str">
        <v/>
      </c>
      <c r="H361" t="str">
        <v>Tous les clients</v>
      </c>
      <c r="I361" t="b">
        <v>1</v>
      </c>
      <c r="J361">
        <v>17.5</v>
      </c>
    </row>
    <row r="362">
      <c r="A362" t="str">
        <v>AutoTable</v>
      </c>
      <c r="D362" t="str">
        <v>15439B</v>
      </c>
      <c r="E362" t="str">
        <v>PCS</v>
      </c>
      <c r="F362">
        <v>44561</v>
      </c>
      <c r="G362" t="str">
        <v/>
      </c>
      <c r="H362" t="str">
        <v>Tous les clients</v>
      </c>
      <c r="I362" t="b">
        <v>1</v>
      </c>
      <c r="J362">
        <v>17.6</v>
      </c>
    </row>
    <row r="363">
      <c r="A363" t="str">
        <v>AutoTable</v>
      </c>
      <c r="D363" t="str">
        <v>15439R</v>
      </c>
      <c r="E363" t="str">
        <v>PCS</v>
      </c>
      <c r="F363">
        <v>44561</v>
      </c>
      <c r="G363" t="str">
        <v/>
      </c>
      <c r="H363" t="str">
        <v>Tous les clients</v>
      </c>
      <c r="I363" t="b">
        <v>1</v>
      </c>
      <c r="J363">
        <v>17.6</v>
      </c>
    </row>
    <row r="364">
      <c r="A364" t="str">
        <v>AutoTable</v>
      </c>
      <c r="D364" t="str">
        <v>15440B</v>
      </c>
      <c r="E364" t="str">
        <v>PCS</v>
      </c>
      <c r="F364">
        <v>44561</v>
      </c>
      <c r="G364" t="str">
        <v/>
      </c>
      <c r="H364" t="str">
        <v>Tous les clients</v>
      </c>
      <c r="I364" t="b">
        <v>1</v>
      </c>
      <c r="J364">
        <v>50.4</v>
      </c>
    </row>
    <row r="365">
      <c r="A365" t="str">
        <v>AutoTable</v>
      </c>
      <c r="D365" t="str">
        <v>15440J</v>
      </c>
      <c r="E365" t="str">
        <v>PCS</v>
      </c>
      <c r="F365">
        <v>44561</v>
      </c>
      <c r="G365" t="str">
        <v/>
      </c>
      <c r="H365" t="str">
        <v>Tous les clients</v>
      </c>
      <c r="I365" t="b">
        <v>1</v>
      </c>
      <c r="J365">
        <v>18.9</v>
      </c>
    </row>
    <row r="366">
      <c r="A366" t="str">
        <v>AutoTable</v>
      </c>
      <c r="D366" t="str">
        <v>15440R</v>
      </c>
      <c r="E366" t="str">
        <v>PCS</v>
      </c>
      <c r="F366">
        <v>44561</v>
      </c>
      <c r="G366" t="str">
        <v/>
      </c>
      <c r="H366" t="str">
        <v>Tous les clients</v>
      </c>
      <c r="I366" t="b">
        <v>1</v>
      </c>
      <c r="J366">
        <v>50.4</v>
      </c>
    </row>
    <row r="367">
      <c r="A367" t="str">
        <v>AutoTable</v>
      </c>
      <c r="D367" t="str">
        <v>15440V</v>
      </c>
      <c r="E367" t="str">
        <v>PCS</v>
      </c>
      <c r="F367">
        <v>44561</v>
      </c>
      <c r="G367" t="str">
        <v/>
      </c>
      <c r="H367" t="str">
        <v>Tous les clients</v>
      </c>
      <c r="I367" t="b">
        <v>1</v>
      </c>
      <c r="J367">
        <v>18.9</v>
      </c>
    </row>
    <row r="368">
      <c r="A368" t="str">
        <v>AutoTable</v>
      </c>
      <c r="D368" t="str">
        <v>15440VI</v>
      </c>
      <c r="E368" t="str">
        <v>PCS</v>
      </c>
      <c r="F368">
        <v>44561</v>
      </c>
      <c r="G368" t="str">
        <v/>
      </c>
      <c r="H368" t="str">
        <v>Tous les clients</v>
      </c>
      <c r="I368" t="b">
        <v>1</v>
      </c>
      <c r="J368">
        <v>50.4</v>
      </c>
    </row>
    <row r="369">
      <c r="A369" t="str">
        <v>AutoTable</v>
      </c>
      <c r="D369" t="str">
        <v>21714BC</v>
      </c>
      <c r="E369" t="str">
        <v>PCS</v>
      </c>
      <c r="F369">
        <v>44561</v>
      </c>
      <c r="G369" t="str">
        <v/>
      </c>
      <c r="H369" t="str">
        <v>Tous les clients</v>
      </c>
      <c r="I369" t="b">
        <v>1</v>
      </c>
      <c r="J369">
        <v>6.5</v>
      </c>
    </row>
    <row r="370">
      <c r="A370" t="str">
        <v>AutoTable</v>
      </c>
      <c r="D370" t="str">
        <v>21714OR</v>
      </c>
      <c r="E370" t="str">
        <v>PCS</v>
      </c>
      <c r="F370">
        <v>44561</v>
      </c>
      <c r="G370" t="str">
        <v/>
      </c>
      <c r="H370" t="str">
        <v>Tous les clients</v>
      </c>
      <c r="I370" t="b">
        <v>1</v>
      </c>
      <c r="J370">
        <v>6.5</v>
      </c>
    </row>
    <row r="371">
      <c r="A371" t="str">
        <v>AutoTable</v>
      </c>
      <c r="D371" t="str">
        <v>28019</v>
      </c>
      <c r="E371" t="str">
        <v>PCS</v>
      </c>
      <c r="F371">
        <v>44561</v>
      </c>
      <c r="G371" t="str">
        <v/>
      </c>
      <c r="H371" t="str">
        <v>Tous les clients</v>
      </c>
      <c r="I371" t="b">
        <v>1</v>
      </c>
      <c r="J371">
        <v>16.9</v>
      </c>
    </row>
    <row r="372">
      <c r="A372" t="str">
        <v>AutoTable</v>
      </c>
      <c r="D372" t="str">
        <v>28023</v>
      </c>
      <c r="E372" t="str">
        <v>PCS</v>
      </c>
      <c r="F372">
        <v>44561</v>
      </c>
      <c r="G372" t="str">
        <v/>
      </c>
      <c r="H372" t="str">
        <v>Tous les clients</v>
      </c>
      <c r="I372" t="b">
        <v>1</v>
      </c>
      <c r="J372">
        <v>16.9</v>
      </c>
    </row>
    <row r="373">
      <c r="A373" t="str">
        <v>AutoTable</v>
      </c>
      <c r="D373" t="str">
        <v>28024</v>
      </c>
      <c r="E373" t="str">
        <v>PCS</v>
      </c>
      <c r="F373">
        <v>44561</v>
      </c>
      <c r="G373" t="str">
        <v/>
      </c>
      <c r="H373" t="str">
        <v>Tous les clients</v>
      </c>
      <c r="I373" t="b">
        <v>1</v>
      </c>
      <c r="J373">
        <v>16.9</v>
      </c>
    </row>
    <row r="374">
      <c r="A374" t="str">
        <v>AutoTable</v>
      </c>
      <c r="D374" t="str">
        <v>29040</v>
      </c>
      <c r="E374" t="str">
        <v>PCS</v>
      </c>
      <c r="F374">
        <v>44561</v>
      </c>
      <c r="G374" t="str">
        <v/>
      </c>
      <c r="H374" t="str">
        <v>Tous les clients</v>
      </c>
      <c r="I374" t="b">
        <v>1</v>
      </c>
      <c r="J374">
        <v>10.9</v>
      </c>
    </row>
    <row r="375">
      <c r="A375" t="str">
        <v>AutoTable</v>
      </c>
      <c r="D375" t="str">
        <v>29041</v>
      </c>
      <c r="E375" t="str">
        <v>PCS</v>
      </c>
      <c r="F375">
        <v>44561</v>
      </c>
      <c r="G375" t="str">
        <v/>
      </c>
      <c r="H375" t="str">
        <v>Tous les clients</v>
      </c>
      <c r="I375" t="b">
        <v>1</v>
      </c>
      <c r="J375">
        <v>9.1</v>
      </c>
    </row>
    <row r="376">
      <c r="A376" t="str">
        <v>AutoTable</v>
      </c>
      <c r="D376" t="str">
        <v>29042</v>
      </c>
      <c r="E376" t="str">
        <v>PCS</v>
      </c>
      <c r="F376">
        <v>44561</v>
      </c>
      <c r="G376" t="str">
        <v/>
      </c>
      <c r="H376" t="str">
        <v>Tous les clients</v>
      </c>
      <c r="I376" t="b">
        <v>1</v>
      </c>
      <c r="J376">
        <v>31</v>
      </c>
    </row>
    <row r="377">
      <c r="A377" t="str">
        <v>AutoTable</v>
      </c>
      <c r="D377" t="str">
        <v>29044</v>
      </c>
      <c r="E377" t="str">
        <v>PCS</v>
      </c>
      <c r="F377">
        <v>44561</v>
      </c>
      <c r="G377" t="str">
        <v/>
      </c>
      <c r="H377" t="str">
        <v>Tous les clients</v>
      </c>
      <c r="I377" t="b">
        <v>1</v>
      </c>
      <c r="J377">
        <v>51.3</v>
      </c>
    </row>
    <row r="378">
      <c r="A378" t="str">
        <v>AutoTable</v>
      </c>
      <c r="D378" t="str">
        <v>29049</v>
      </c>
      <c r="E378" t="str">
        <v>PCS</v>
      </c>
      <c r="F378">
        <v>44561</v>
      </c>
      <c r="G378" t="str">
        <v/>
      </c>
      <c r="H378" t="str">
        <v>Tous les clients</v>
      </c>
      <c r="I378" t="b">
        <v>1</v>
      </c>
      <c r="J378">
        <v>73.54</v>
      </c>
    </row>
    <row r="379">
      <c r="A379" t="str">
        <v>AutoTable</v>
      </c>
      <c r="D379" t="str">
        <v>29060</v>
      </c>
      <c r="E379" t="str">
        <v>PCS</v>
      </c>
      <c r="F379">
        <v>44561</v>
      </c>
      <c r="G379" t="str">
        <v/>
      </c>
      <c r="H379" t="str">
        <v>Tous les clients</v>
      </c>
      <c r="I379" t="b">
        <v>1</v>
      </c>
      <c r="J379">
        <v>31.6</v>
      </c>
    </row>
    <row r="380">
      <c r="A380" t="str">
        <v>AutoTable</v>
      </c>
      <c r="D380" t="str">
        <v>29070</v>
      </c>
      <c r="E380" t="str">
        <v>PCS</v>
      </c>
      <c r="F380">
        <v>44561</v>
      </c>
      <c r="G380" t="str">
        <v/>
      </c>
      <c r="H380" t="str">
        <v>Tous les clients</v>
      </c>
      <c r="I380" t="b">
        <v>1</v>
      </c>
      <c r="J380">
        <v>23.6</v>
      </c>
    </row>
    <row r="381">
      <c r="A381" t="str">
        <v>AutoTable</v>
      </c>
      <c r="D381" t="str">
        <v>29080</v>
      </c>
      <c r="E381" t="str">
        <v>PCS</v>
      </c>
      <c r="F381">
        <v>44561</v>
      </c>
      <c r="G381" t="str">
        <v/>
      </c>
      <c r="H381" t="str">
        <v>Tous les clients</v>
      </c>
      <c r="I381" t="b">
        <v>1</v>
      </c>
      <c r="J381">
        <v>23.5</v>
      </c>
    </row>
    <row r="382">
      <c r="A382" t="str">
        <v>AutoTable</v>
      </c>
      <c r="D382" t="str">
        <v>29081</v>
      </c>
      <c r="E382" t="str">
        <v>PCS</v>
      </c>
      <c r="F382">
        <v>44561</v>
      </c>
      <c r="G382" t="str">
        <v/>
      </c>
      <c r="H382" t="str">
        <v>Tous les clients</v>
      </c>
      <c r="I382" t="b">
        <v>1</v>
      </c>
      <c r="J382">
        <v>99.2</v>
      </c>
    </row>
    <row r="383">
      <c r="A383" t="str">
        <v>AutoTable</v>
      </c>
      <c r="D383" t="str">
        <v>29085</v>
      </c>
      <c r="E383" t="str">
        <v>PCS</v>
      </c>
      <c r="F383">
        <v>44561</v>
      </c>
      <c r="G383" t="str">
        <v/>
      </c>
      <c r="H383" t="str">
        <v>Tous les clients</v>
      </c>
      <c r="I383" t="b">
        <v>1</v>
      </c>
      <c r="J383">
        <v>101.9</v>
      </c>
    </row>
    <row r="384">
      <c r="A384" t="str">
        <v>AutoTable</v>
      </c>
      <c r="D384" t="str">
        <v>29091</v>
      </c>
      <c r="E384" t="str">
        <v>PCS</v>
      </c>
      <c r="F384">
        <v>44561</v>
      </c>
      <c r="G384" t="str">
        <v/>
      </c>
      <c r="H384" t="str">
        <v>Tous les clients</v>
      </c>
      <c r="I384" t="b">
        <v>1</v>
      </c>
      <c r="J384">
        <v>42.23</v>
      </c>
    </row>
    <row r="385">
      <c r="A385" t="str">
        <v>AutoTable</v>
      </c>
      <c r="D385" t="str">
        <v>29095</v>
      </c>
      <c r="E385" t="str">
        <v>PCS</v>
      </c>
      <c r="F385">
        <v>44561</v>
      </c>
      <c r="G385" t="str">
        <v/>
      </c>
      <c r="H385" t="str">
        <v>Tous les clients</v>
      </c>
      <c r="I385" t="b">
        <v>1</v>
      </c>
      <c r="J385">
        <v>11.6</v>
      </c>
    </row>
    <row r="386">
      <c r="A386" t="str">
        <v>AutoTable</v>
      </c>
      <c r="D386" t="str">
        <v>29096</v>
      </c>
      <c r="E386" t="str">
        <v>PCS</v>
      </c>
      <c r="F386">
        <v>44561</v>
      </c>
      <c r="G386" t="str">
        <v/>
      </c>
      <c r="H386" t="str">
        <v>Tous les clients</v>
      </c>
      <c r="I386" t="b">
        <v>1</v>
      </c>
      <c r="J386">
        <v>24.6</v>
      </c>
    </row>
    <row r="387">
      <c r="A387" t="str">
        <v>AutoTable</v>
      </c>
      <c r="D387" t="str">
        <v>29097</v>
      </c>
      <c r="E387" t="str">
        <v>PCS</v>
      </c>
      <c r="F387">
        <v>44561</v>
      </c>
      <c r="G387" t="str">
        <v/>
      </c>
      <c r="H387" t="str">
        <v>Tous les clients</v>
      </c>
      <c r="I387" t="b">
        <v>1</v>
      </c>
      <c r="J387">
        <v>29.2</v>
      </c>
    </row>
    <row r="388">
      <c r="A388" t="str">
        <v>AutoTable</v>
      </c>
      <c r="D388" t="str">
        <v>29100</v>
      </c>
      <c r="E388" t="str">
        <v>PCS</v>
      </c>
      <c r="F388">
        <v>44561</v>
      </c>
      <c r="G388" t="str">
        <v/>
      </c>
      <c r="H388" t="str">
        <v>Tous les clients</v>
      </c>
      <c r="I388" t="b">
        <v>1</v>
      </c>
      <c r="J388">
        <v>62</v>
      </c>
    </row>
    <row r="389">
      <c r="A389" t="str">
        <v>AutoTable</v>
      </c>
      <c r="D389" t="str">
        <v>29101</v>
      </c>
      <c r="E389" t="str">
        <v>PCS</v>
      </c>
      <c r="F389">
        <v>44561</v>
      </c>
      <c r="G389" t="str">
        <v/>
      </c>
      <c r="H389" t="str">
        <v>Tous les clients</v>
      </c>
      <c r="I389" t="b">
        <v>1</v>
      </c>
      <c r="J389">
        <v>90.8</v>
      </c>
    </row>
    <row r="390">
      <c r="A390" t="str">
        <v>AutoTable</v>
      </c>
      <c r="D390" t="str">
        <v>29200</v>
      </c>
      <c r="E390" t="str">
        <v>PCS</v>
      </c>
      <c r="F390">
        <v>44561</v>
      </c>
      <c r="G390" t="str">
        <v/>
      </c>
      <c r="H390" t="str">
        <v>Tous les clients</v>
      </c>
      <c r="I390" t="b">
        <v>1</v>
      </c>
      <c r="J390">
        <v>13.8</v>
      </c>
    </row>
    <row r="391">
      <c r="A391" t="str">
        <v>AutoTable</v>
      </c>
      <c r="D391" t="str">
        <v>29202</v>
      </c>
      <c r="E391" t="str">
        <v>PCS</v>
      </c>
      <c r="F391">
        <v>44561</v>
      </c>
      <c r="G391" t="str">
        <v/>
      </c>
      <c r="H391" t="str">
        <v>Tous les clients</v>
      </c>
      <c r="I391" t="b">
        <v>1</v>
      </c>
      <c r="J391">
        <v>42.4</v>
      </c>
    </row>
    <row r="392">
      <c r="A392" t="str">
        <v>AutoTable</v>
      </c>
      <c r="D392" t="str">
        <v>29203</v>
      </c>
      <c r="E392" t="str">
        <v>PCS</v>
      </c>
      <c r="F392">
        <v>44561</v>
      </c>
      <c r="G392" t="str">
        <v/>
      </c>
      <c r="H392" t="str">
        <v>Tous les clients</v>
      </c>
      <c r="I392" t="b">
        <v>1</v>
      </c>
      <c r="J392">
        <v>96.3</v>
      </c>
    </row>
    <row r="393">
      <c r="A393" t="str">
        <v>AutoTable</v>
      </c>
      <c r="D393" t="str">
        <v>29213</v>
      </c>
      <c r="E393" t="str">
        <v>PCS</v>
      </c>
      <c r="F393">
        <v>44561</v>
      </c>
      <c r="G393" t="str">
        <v/>
      </c>
      <c r="H393" t="str">
        <v>Tous les clients</v>
      </c>
      <c r="I393" t="b">
        <v>1</v>
      </c>
      <c r="J393">
        <v>5.8</v>
      </c>
    </row>
    <row r="394">
      <c r="A394" t="str">
        <v>AutoTable</v>
      </c>
      <c r="D394" t="str">
        <v>29219</v>
      </c>
      <c r="E394" t="str">
        <v>PCS</v>
      </c>
      <c r="F394">
        <v>44561</v>
      </c>
      <c r="G394" t="str">
        <v/>
      </c>
      <c r="H394" t="str">
        <v>Tous les clients</v>
      </c>
      <c r="I394" t="b">
        <v>1</v>
      </c>
      <c r="J394">
        <v>13.1</v>
      </c>
    </row>
    <row r="395">
      <c r="A395" t="str">
        <v>AutoTable</v>
      </c>
      <c r="D395" t="str">
        <v>29224</v>
      </c>
      <c r="E395" t="str">
        <v>PCS</v>
      </c>
      <c r="F395">
        <v>44561</v>
      </c>
      <c r="G395" t="str">
        <v/>
      </c>
      <c r="H395" t="str">
        <v>Tous les clients</v>
      </c>
      <c r="I395" t="b">
        <v>1</v>
      </c>
      <c r="J395">
        <v>9.08</v>
      </c>
    </row>
    <row r="396">
      <c r="A396" t="str">
        <v>AutoTable</v>
      </c>
      <c r="D396" t="str">
        <v>29225</v>
      </c>
      <c r="E396" t="str">
        <v>PCS</v>
      </c>
      <c r="F396">
        <v>44561</v>
      </c>
      <c r="G396" t="str">
        <v/>
      </c>
      <c r="H396" t="str">
        <v>Tous les clients</v>
      </c>
      <c r="I396" t="b">
        <v>1</v>
      </c>
      <c r="J396">
        <v>3.77</v>
      </c>
    </row>
    <row r="397">
      <c r="A397" t="str">
        <v>AutoTable</v>
      </c>
      <c r="D397" t="str">
        <v>29226</v>
      </c>
      <c r="E397" t="str">
        <v>PCS</v>
      </c>
      <c r="F397">
        <v>44561</v>
      </c>
      <c r="G397" t="str">
        <v/>
      </c>
      <c r="H397" t="str">
        <v>Tous les clients</v>
      </c>
      <c r="I397" t="b">
        <v>1</v>
      </c>
      <c r="J397">
        <v>14.48</v>
      </c>
    </row>
    <row r="398">
      <c r="A398" t="str">
        <v>AutoTable</v>
      </c>
      <c r="D398" t="str">
        <v>29227</v>
      </c>
      <c r="E398" t="str">
        <v>PCS</v>
      </c>
      <c r="F398">
        <v>44561</v>
      </c>
      <c r="G398" t="str">
        <v/>
      </c>
      <c r="H398" t="str">
        <v>Tous les clients</v>
      </c>
      <c r="I398" t="b">
        <v>1</v>
      </c>
      <c r="J398">
        <v>3.88</v>
      </c>
    </row>
    <row r="399">
      <c r="A399" t="str">
        <v>AutoTable</v>
      </c>
      <c r="D399" t="str">
        <v>29228</v>
      </c>
      <c r="E399" t="str">
        <v>PCS</v>
      </c>
      <c r="F399">
        <v>44561</v>
      </c>
      <c r="G399" t="str">
        <v/>
      </c>
      <c r="H399" t="str">
        <v>Tous les clients</v>
      </c>
      <c r="I399" t="b">
        <v>1</v>
      </c>
      <c r="J399">
        <v>5.92</v>
      </c>
    </row>
    <row r="400">
      <c r="A400" t="str">
        <v>AutoTable</v>
      </c>
      <c r="D400" t="str">
        <v>29230</v>
      </c>
      <c r="E400" t="str">
        <v>PCS</v>
      </c>
      <c r="F400">
        <v>44561</v>
      </c>
      <c r="G400" t="str">
        <v/>
      </c>
      <c r="H400" t="str">
        <v>Tous les clients</v>
      </c>
      <c r="I400" t="b">
        <v>1</v>
      </c>
      <c r="J400">
        <v>8.3</v>
      </c>
    </row>
    <row r="401">
      <c r="A401" t="str">
        <v>AutoTable</v>
      </c>
      <c r="D401" t="str">
        <v>29231</v>
      </c>
      <c r="E401" t="str">
        <v>PCS</v>
      </c>
      <c r="F401">
        <v>44561</v>
      </c>
      <c r="G401" t="str">
        <v/>
      </c>
      <c r="H401" t="str">
        <v>Tous les clients</v>
      </c>
      <c r="I401" t="b">
        <v>1</v>
      </c>
      <c r="J401">
        <v>12.2</v>
      </c>
    </row>
    <row r="402">
      <c r="A402" t="str">
        <v>AutoTable</v>
      </c>
      <c r="D402" t="str">
        <v>29240</v>
      </c>
      <c r="E402" t="str">
        <v>PCS</v>
      </c>
      <c r="F402">
        <v>44561</v>
      </c>
      <c r="G402" t="str">
        <v/>
      </c>
      <c r="H402" t="str">
        <v>Tous les clients</v>
      </c>
      <c r="I402" t="b">
        <v>1</v>
      </c>
      <c r="J402">
        <v>191</v>
      </c>
    </row>
    <row r="403">
      <c r="A403" t="str">
        <v>AutoTable</v>
      </c>
      <c r="D403" t="str">
        <v>29250</v>
      </c>
      <c r="E403" t="str">
        <v>PCS</v>
      </c>
      <c r="F403">
        <v>44561</v>
      </c>
      <c r="G403" t="str">
        <v/>
      </c>
      <c r="H403" t="str">
        <v>Tous les clients</v>
      </c>
      <c r="I403" t="b">
        <v>1</v>
      </c>
      <c r="J403">
        <v>94.7</v>
      </c>
    </row>
    <row r="404">
      <c r="A404" t="str">
        <v>AutoTable</v>
      </c>
      <c r="D404" t="str">
        <v>30050-01CE</v>
      </c>
      <c r="E404" t="str">
        <v>PCS</v>
      </c>
      <c r="F404">
        <v>44561</v>
      </c>
      <c r="G404" t="str">
        <v/>
      </c>
      <c r="H404" t="str">
        <v>Tous les clients</v>
      </c>
      <c r="I404" t="b">
        <v>1</v>
      </c>
      <c r="J404">
        <v>52.3</v>
      </c>
    </row>
    <row r="405">
      <c r="A405" t="str">
        <v>AutoTable</v>
      </c>
      <c r="D405" t="str">
        <v>30050-02CE</v>
      </c>
      <c r="E405" t="str">
        <v>PCS</v>
      </c>
      <c r="F405">
        <v>44561</v>
      </c>
      <c r="G405" t="str">
        <v/>
      </c>
      <c r="H405" t="str">
        <v>Tous les clients</v>
      </c>
      <c r="I405" t="b">
        <v>1</v>
      </c>
      <c r="J405">
        <v>52.3</v>
      </c>
    </row>
    <row r="406">
      <c r="A406" t="str">
        <v>AutoTable</v>
      </c>
      <c r="D406" t="str">
        <v>30050-06CE</v>
      </c>
      <c r="E406" t="str">
        <v>PCS</v>
      </c>
      <c r="F406">
        <v>44561</v>
      </c>
      <c r="G406" t="str">
        <v/>
      </c>
      <c r="H406" t="str">
        <v>Tous les clients</v>
      </c>
      <c r="I406" t="b">
        <v>1</v>
      </c>
      <c r="J406">
        <v>52.3</v>
      </c>
    </row>
    <row r="407">
      <c r="A407" t="str">
        <v>AutoTable</v>
      </c>
      <c r="D407" t="str">
        <v>30050-08CE</v>
      </c>
      <c r="E407" t="str">
        <v>PCS</v>
      </c>
      <c r="F407">
        <v>44561</v>
      </c>
      <c r="G407" t="str">
        <v/>
      </c>
      <c r="H407" t="str">
        <v>Tous les clients</v>
      </c>
      <c r="I407" t="b">
        <v>1</v>
      </c>
      <c r="J407">
        <v>52.3</v>
      </c>
    </row>
    <row r="408">
      <c r="A408" t="str">
        <v>AutoTable</v>
      </c>
      <c r="D408" t="str">
        <v>30050-09CE</v>
      </c>
      <c r="E408" t="str">
        <v>PCS</v>
      </c>
      <c r="F408">
        <v>44561</v>
      </c>
      <c r="G408" t="str">
        <v/>
      </c>
      <c r="H408" t="str">
        <v>Tous les clients</v>
      </c>
      <c r="I408" t="b">
        <v>1</v>
      </c>
      <c r="J408">
        <v>52.3</v>
      </c>
    </row>
    <row r="409">
      <c r="A409" t="str">
        <v>AutoTable</v>
      </c>
      <c r="D409" t="str">
        <v>30050-19CE</v>
      </c>
      <c r="E409" t="str">
        <v>PCS</v>
      </c>
      <c r="F409">
        <v>44561</v>
      </c>
      <c r="G409" t="str">
        <v/>
      </c>
      <c r="H409" t="str">
        <v>Tous les clients</v>
      </c>
      <c r="I409" t="b">
        <v>1</v>
      </c>
      <c r="J409">
        <v>52.3</v>
      </c>
    </row>
    <row r="410">
      <c r="A410" t="str">
        <v>AutoTable</v>
      </c>
      <c r="D410" t="str">
        <v>30050-26CE</v>
      </c>
      <c r="E410" t="str">
        <v>PCS</v>
      </c>
      <c r="F410">
        <v>44561</v>
      </c>
      <c r="G410" t="str">
        <v/>
      </c>
      <c r="H410" t="str">
        <v>Tous les clients</v>
      </c>
      <c r="I410" t="b">
        <v>1</v>
      </c>
      <c r="J410">
        <v>52.3</v>
      </c>
    </row>
    <row r="411">
      <c r="A411" t="str">
        <v>AutoTable</v>
      </c>
      <c r="D411" t="str">
        <v>30075-02CE</v>
      </c>
      <c r="E411" t="str">
        <v>PCS</v>
      </c>
      <c r="F411">
        <v>44561</v>
      </c>
      <c r="G411" t="str">
        <v/>
      </c>
      <c r="H411" t="str">
        <v>Tous les clients</v>
      </c>
      <c r="I411" t="b">
        <v>1</v>
      </c>
      <c r="J411">
        <v>19.9</v>
      </c>
    </row>
    <row r="412">
      <c r="A412" t="str">
        <v>AutoTable</v>
      </c>
      <c r="D412" t="str">
        <v>30075-05CE</v>
      </c>
      <c r="E412" t="str">
        <v>PCS</v>
      </c>
      <c r="F412">
        <v>44561</v>
      </c>
      <c r="G412" t="str">
        <v/>
      </c>
      <c r="H412" t="str">
        <v>Tous les clients</v>
      </c>
      <c r="I412" t="b">
        <v>1</v>
      </c>
      <c r="J412">
        <v>19.9</v>
      </c>
    </row>
    <row r="413">
      <c r="A413" t="str">
        <v>AutoTable</v>
      </c>
      <c r="D413" t="str">
        <v>30075-06CE</v>
      </c>
      <c r="E413" t="str">
        <v>PCS</v>
      </c>
      <c r="F413">
        <v>44561</v>
      </c>
      <c r="G413" t="str">
        <v/>
      </c>
      <c r="H413" t="str">
        <v>Tous les clients</v>
      </c>
      <c r="I413" t="b">
        <v>1</v>
      </c>
      <c r="J413">
        <v>19.9</v>
      </c>
    </row>
    <row r="414">
      <c r="A414" t="str">
        <v>AutoTable</v>
      </c>
      <c r="D414" t="str">
        <v>30075-70CE</v>
      </c>
      <c r="E414" t="str">
        <v>PCS</v>
      </c>
      <c r="F414">
        <v>44561</v>
      </c>
      <c r="G414" t="str">
        <v/>
      </c>
      <c r="H414" t="str">
        <v>Tous les clients</v>
      </c>
      <c r="I414" t="b">
        <v>1</v>
      </c>
      <c r="J414">
        <v>19.9</v>
      </c>
    </row>
    <row r="415">
      <c r="A415" t="str">
        <v>AutoTable</v>
      </c>
      <c r="D415" t="str">
        <v>30210X3</v>
      </c>
      <c r="E415" t="str">
        <v>PCS</v>
      </c>
      <c r="F415">
        <v>44561</v>
      </c>
      <c r="G415" t="str">
        <v/>
      </c>
      <c r="H415" t="str">
        <v>Tous les clients</v>
      </c>
      <c r="I415" t="b">
        <v>1</v>
      </c>
      <c r="J415">
        <v>6.8</v>
      </c>
    </row>
    <row r="416">
      <c r="A416" t="str">
        <v>AutoTable</v>
      </c>
      <c r="D416" t="str">
        <v>30310X3</v>
      </c>
      <c r="E416" t="str">
        <v>PCS</v>
      </c>
      <c r="F416">
        <v>44561</v>
      </c>
      <c r="G416" t="str">
        <v/>
      </c>
      <c r="H416" t="str">
        <v>Tous les clients</v>
      </c>
      <c r="I416" t="b">
        <v>1</v>
      </c>
      <c r="J416">
        <v>6.8</v>
      </c>
    </row>
    <row r="417">
      <c r="A417" t="str">
        <v>AutoTable</v>
      </c>
      <c r="D417" t="str">
        <v>30610X3</v>
      </c>
      <c r="E417" t="str">
        <v>PCS</v>
      </c>
      <c r="F417">
        <v>44561</v>
      </c>
      <c r="G417" t="str">
        <v/>
      </c>
      <c r="H417" t="str">
        <v>Tous les clients</v>
      </c>
      <c r="I417" t="b">
        <v>1</v>
      </c>
      <c r="J417">
        <v>6.8</v>
      </c>
    </row>
    <row r="418">
      <c r="A418" t="str">
        <v>AutoTable</v>
      </c>
      <c r="D418" t="str">
        <v>30810X3</v>
      </c>
      <c r="E418" t="str">
        <v>PCS</v>
      </c>
      <c r="F418">
        <v>44561</v>
      </c>
      <c r="G418" t="str">
        <v/>
      </c>
      <c r="H418" t="str">
        <v>Tous les clients</v>
      </c>
      <c r="I418" t="b">
        <v>1</v>
      </c>
      <c r="J418">
        <v>6.8</v>
      </c>
    </row>
    <row r="419">
      <c r="A419" t="str">
        <v>AutoTable</v>
      </c>
      <c r="D419" t="str">
        <v>31032-02CE</v>
      </c>
      <c r="E419" t="str">
        <v>PCS</v>
      </c>
      <c r="F419">
        <v>44561</v>
      </c>
      <c r="G419" t="str">
        <v/>
      </c>
      <c r="H419" t="str">
        <v>Tous les clients</v>
      </c>
      <c r="I419" t="b">
        <v>1</v>
      </c>
      <c r="J419">
        <v>22.4</v>
      </c>
    </row>
    <row r="420">
      <c r="A420" t="str">
        <v>AutoTable</v>
      </c>
      <c r="D420" t="str">
        <v>31032-05CE</v>
      </c>
      <c r="E420" t="str">
        <v>PCS</v>
      </c>
      <c r="F420">
        <v>44561</v>
      </c>
      <c r="G420" t="str">
        <v/>
      </c>
      <c r="H420" t="str">
        <v>Tous les clients</v>
      </c>
      <c r="I420" t="b">
        <v>1</v>
      </c>
      <c r="J420">
        <v>22.4</v>
      </c>
    </row>
    <row r="421">
      <c r="A421" t="str">
        <v>AutoTable</v>
      </c>
      <c r="D421" t="str">
        <v>31032-06CE</v>
      </c>
      <c r="E421" t="str">
        <v>PCS</v>
      </c>
      <c r="F421">
        <v>44561</v>
      </c>
      <c r="G421" t="str">
        <v/>
      </c>
      <c r="H421" t="str">
        <v>Tous les clients</v>
      </c>
      <c r="I421" t="b">
        <v>1</v>
      </c>
      <c r="J421">
        <v>22.4</v>
      </c>
    </row>
    <row r="422">
      <c r="A422" t="str">
        <v>AutoTable</v>
      </c>
      <c r="D422" t="str">
        <v>31032-08CE</v>
      </c>
      <c r="E422" t="str">
        <v>PCS</v>
      </c>
      <c r="F422">
        <v>44561</v>
      </c>
      <c r="G422" t="str">
        <v/>
      </c>
      <c r="H422" t="str">
        <v>Tous les clients</v>
      </c>
      <c r="I422" t="b">
        <v>1</v>
      </c>
      <c r="J422">
        <v>22.4</v>
      </c>
    </row>
    <row r="423">
      <c r="A423" t="str">
        <v>AutoTable</v>
      </c>
      <c r="D423" t="str">
        <v>31032-09CE</v>
      </c>
      <c r="E423" t="str">
        <v>PCS</v>
      </c>
      <c r="F423">
        <v>44561</v>
      </c>
      <c r="G423" t="str">
        <v/>
      </c>
      <c r="H423" t="str">
        <v>Tous les clients</v>
      </c>
      <c r="I423" t="b">
        <v>1</v>
      </c>
      <c r="J423">
        <v>22.4</v>
      </c>
    </row>
    <row r="424">
      <c r="A424" t="str">
        <v>AutoTable</v>
      </c>
      <c r="D424" t="str">
        <v>31032-10CE</v>
      </c>
      <c r="E424" t="str">
        <v>PCS</v>
      </c>
      <c r="F424">
        <v>44561</v>
      </c>
      <c r="G424" t="str">
        <v/>
      </c>
      <c r="H424" t="str">
        <v>Tous les clients</v>
      </c>
      <c r="I424" t="b">
        <v>1</v>
      </c>
      <c r="J424">
        <v>22.4</v>
      </c>
    </row>
    <row r="425">
      <c r="A425" t="str">
        <v>AutoTable</v>
      </c>
      <c r="D425" t="str">
        <v>31032-13CE</v>
      </c>
      <c r="E425" t="str">
        <v>PCS</v>
      </c>
      <c r="F425">
        <v>44561</v>
      </c>
      <c r="G425" t="str">
        <v/>
      </c>
      <c r="H425" t="str">
        <v>Tous les clients</v>
      </c>
      <c r="I425" t="b">
        <v>1</v>
      </c>
      <c r="J425">
        <v>22.4</v>
      </c>
    </row>
    <row r="426">
      <c r="A426" t="str">
        <v>AutoTable</v>
      </c>
      <c r="D426" t="str">
        <v>31032-17CE</v>
      </c>
      <c r="E426" t="str">
        <v>PCS</v>
      </c>
      <c r="F426">
        <v>44561</v>
      </c>
      <c r="G426" t="str">
        <v/>
      </c>
      <c r="H426" t="str">
        <v>Tous les clients</v>
      </c>
      <c r="I426" t="b">
        <v>1</v>
      </c>
      <c r="J426">
        <v>22.4</v>
      </c>
    </row>
    <row r="427">
      <c r="A427" t="str">
        <v>AutoTable</v>
      </c>
      <c r="D427" t="str">
        <v>31032-18CE</v>
      </c>
      <c r="E427" t="str">
        <v>PCS</v>
      </c>
      <c r="F427">
        <v>44561</v>
      </c>
      <c r="G427" t="str">
        <v/>
      </c>
      <c r="H427" t="str">
        <v>Tous les clients</v>
      </c>
      <c r="I427" t="b">
        <v>1</v>
      </c>
      <c r="J427">
        <v>22.4</v>
      </c>
    </row>
    <row r="428">
      <c r="A428" t="str">
        <v>AutoTable</v>
      </c>
      <c r="D428" t="str">
        <v>31032-20CE</v>
      </c>
      <c r="E428" t="str">
        <v>PCS</v>
      </c>
      <c r="F428">
        <v>44561</v>
      </c>
      <c r="G428" t="str">
        <v/>
      </c>
      <c r="H428" t="str">
        <v>Tous les clients</v>
      </c>
      <c r="I428" t="b">
        <v>1</v>
      </c>
      <c r="J428">
        <v>22.4</v>
      </c>
    </row>
    <row r="429">
      <c r="A429" t="str">
        <v>AutoTable</v>
      </c>
      <c r="D429" t="str">
        <v>31032-24CE</v>
      </c>
      <c r="E429" t="str">
        <v>PCS</v>
      </c>
      <c r="F429">
        <v>44561</v>
      </c>
      <c r="G429" t="str">
        <v/>
      </c>
      <c r="H429" t="str">
        <v>Tous les clients</v>
      </c>
      <c r="I429" t="b">
        <v>1</v>
      </c>
      <c r="J429">
        <v>22.4</v>
      </c>
    </row>
    <row r="430">
      <c r="A430" t="str">
        <v>AutoTable</v>
      </c>
      <c r="D430" t="str">
        <v>31032-27CE</v>
      </c>
      <c r="E430" t="str">
        <v>PCS</v>
      </c>
      <c r="F430">
        <v>44561</v>
      </c>
      <c r="G430" t="str">
        <v/>
      </c>
      <c r="H430" t="str">
        <v>Tous les clients</v>
      </c>
      <c r="I430" t="b">
        <v>1</v>
      </c>
      <c r="J430">
        <v>22.4</v>
      </c>
    </row>
    <row r="431">
      <c r="A431" t="str">
        <v>AutoTable</v>
      </c>
      <c r="D431" t="str">
        <v>31032-28CE</v>
      </c>
      <c r="E431" t="str">
        <v>PCS</v>
      </c>
      <c r="F431">
        <v>44561</v>
      </c>
      <c r="G431" t="str">
        <v/>
      </c>
      <c r="H431" t="str">
        <v>Tous les clients</v>
      </c>
      <c r="I431" t="b">
        <v>1</v>
      </c>
      <c r="J431">
        <v>22.4</v>
      </c>
    </row>
    <row r="432">
      <c r="A432" t="str">
        <v>AutoTable</v>
      </c>
      <c r="D432" t="str">
        <v>31520</v>
      </c>
      <c r="E432" t="str">
        <v>PCS</v>
      </c>
      <c r="F432">
        <v>44561</v>
      </c>
      <c r="G432" t="str">
        <v/>
      </c>
      <c r="H432" t="str">
        <v>Tous les clients</v>
      </c>
      <c r="I432" t="b">
        <v>1</v>
      </c>
      <c r="J432">
        <v>17.2</v>
      </c>
    </row>
    <row r="433">
      <c r="A433" t="str">
        <v>AutoTable</v>
      </c>
      <c r="D433" t="str">
        <v>31710X7</v>
      </c>
      <c r="E433" t="str">
        <v>PCS</v>
      </c>
      <c r="F433">
        <v>44561</v>
      </c>
      <c r="G433" t="str">
        <v/>
      </c>
      <c r="H433" t="str">
        <v>Tous les clients</v>
      </c>
      <c r="I433" t="b">
        <v>1</v>
      </c>
      <c r="J433">
        <v>14.1</v>
      </c>
    </row>
    <row r="434">
      <c r="A434" t="str">
        <v>AutoTable</v>
      </c>
      <c r="D434" t="str">
        <v>32510X7</v>
      </c>
      <c r="E434" t="str">
        <v>PCS</v>
      </c>
      <c r="F434">
        <v>44561</v>
      </c>
      <c r="G434" t="str">
        <v/>
      </c>
      <c r="H434" t="str">
        <v>Tous les clients</v>
      </c>
      <c r="I434" t="b">
        <v>1</v>
      </c>
      <c r="J434">
        <v>14.1</v>
      </c>
    </row>
    <row r="435">
      <c r="A435" t="str">
        <v>AutoTable</v>
      </c>
      <c r="D435" t="str">
        <v>32537CE</v>
      </c>
      <c r="E435" t="str">
        <v>PCS</v>
      </c>
      <c r="F435">
        <v>44561</v>
      </c>
      <c r="G435" t="str">
        <v/>
      </c>
      <c r="H435" t="str">
        <v>Tous les clients</v>
      </c>
      <c r="I435" t="b">
        <v>1</v>
      </c>
      <c r="J435">
        <v>5.9</v>
      </c>
    </row>
    <row r="436">
      <c r="A436" t="str">
        <v>AutoTable</v>
      </c>
      <c r="D436" t="str">
        <v>32610X7</v>
      </c>
      <c r="E436" t="str">
        <v>PCS</v>
      </c>
      <c r="F436">
        <v>44561</v>
      </c>
      <c r="G436" t="str">
        <v/>
      </c>
      <c r="H436" t="str">
        <v>Tous les clients</v>
      </c>
      <c r="I436" t="b">
        <v>1</v>
      </c>
      <c r="J436">
        <v>14.1</v>
      </c>
    </row>
    <row r="437">
      <c r="A437" t="str">
        <v>AutoTable</v>
      </c>
      <c r="D437" t="str">
        <v>32710X7</v>
      </c>
      <c r="E437" t="str">
        <v>PCS</v>
      </c>
      <c r="F437">
        <v>44561</v>
      </c>
      <c r="G437" t="str">
        <v/>
      </c>
      <c r="H437" t="str">
        <v>Tous les clients</v>
      </c>
      <c r="I437" t="b">
        <v>1</v>
      </c>
      <c r="J437">
        <v>14.1</v>
      </c>
    </row>
    <row r="438">
      <c r="A438" t="str">
        <v>AutoTable</v>
      </c>
      <c r="D438" t="str">
        <v>33037-01CE</v>
      </c>
      <c r="E438" t="str">
        <v>PCS</v>
      </c>
      <c r="F438">
        <v>44561</v>
      </c>
      <c r="G438" t="str">
        <v/>
      </c>
      <c r="H438" t="str">
        <v>Tous les clients</v>
      </c>
      <c r="I438" t="b">
        <v>1</v>
      </c>
      <c r="J438">
        <v>29.8</v>
      </c>
    </row>
    <row r="439">
      <c r="A439" t="str">
        <v>AutoTable</v>
      </c>
      <c r="D439" t="str">
        <v>33037-02CE</v>
      </c>
      <c r="E439" t="str">
        <v>PCS</v>
      </c>
      <c r="F439">
        <v>44561</v>
      </c>
      <c r="G439" t="str">
        <v/>
      </c>
      <c r="H439" t="str">
        <v>Tous les clients</v>
      </c>
      <c r="I439" t="b">
        <v>1</v>
      </c>
      <c r="J439">
        <v>29.8</v>
      </c>
    </row>
    <row r="440">
      <c r="A440" t="str">
        <v>AutoTable</v>
      </c>
      <c r="D440" t="str">
        <v>33037-05CE</v>
      </c>
      <c r="E440" t="str">
        <v>PCS</v>
      </c>
      <c r="F440">
        <v>44561</v>
      </c>
      <c r="G440" t="str">
        <v/>
      </c>
      <c r="H440" t="str">
        <v>Tous les clients</v>
      </c>
      <c r="I440" t="b">
        <v>1</v>
      </c>
      <c r="J440">
        <v>6.9</v>
      </c>
    </row>
    <row r="441">
      <c r="A441" t="str">
        <v>AutoTable</v>
      </c>
      <c r="D441" t="str">
        <v>33037-06CE</v>
      </c>
      <c r="E441" t="str">
        <v>PCS</v>
      </c>
      <c r="F441">
        <v>44561</v>
      </c>
      <c r="G441" t="str">
        <v/>
      </c>
      <c r="H441" t="str">
        <v>Tous les clients</v>
      </c>
      <c r="I441" t="b">
        <v>1</v>
      </c>
      <c r="J441">
        <v>29.8</v>
      </c>
    </row>
    <row r="442">
      <c r="A442" t="str">
        <v>AutoTable</v>
      </c>
      <c r="D442" t="str">
        <v>33037-08CE</v>
      </c>
      <c r="E442" t="str">
        <v>PCS</v>
      </c>
      <c r="F442">
        <v>44561</v>
      </c>
      <c r="G442" t="str">
        <v/>
      </c>
      <c r="H442" t="str">
        <v>Tous les clients</v>
      </c>
      <c r="I442" t="b">
        <v>1</v>
      </c>
      <c r="J442">
        <v>29.8</v>
      </c>
    </row>
    <row r="443">
      <c r="A443" t="str">
        <v>AutoTable</v>
      </c>
      <c r="D443" t="str">
        <v>33037-09CE</v>
      </c>
      <c r="E443" t="str">
        <v>PCS</v>
      </c>
      <c r="F443">
        <v>44561</v>
      </c>
      <c r="G443" t="str">
        <v/>
      </c>
      <c r="H443" t="str">
        <v>Tous les clients</v>
      </c>
      <c r="I443" t="b">
        <v>1</v>
      </c>
      <c r="J443">
        <v>29.8</v>
      </c>
    </row>
    <row r="444">
      <c r="A444" t="str">
        <v>AutoTable</v>
      </c>
      <c r="D444" t="str">
        <v>33037-10CE</v>
      </c>
      <c r="E444" t="str">
        <v>PCS</v>
      </c>
      <c r="F444">
        <v>44561</v>
      </c>
      <c r="G444" t="str">
        <v/>
      </c>
      <c r="H444" t="str">
        <v>Tous les clients</v>
      </c>
      <c r="I444" t="b">
        <v>1</v>
      </c>
      <c r="J444">
        <v>6.9</v>
      </c>
    </row>
    <row r="445">
      <c r="A445" t="str">
        <v>AutoTable</v>
      </c>
      <c r="D445" t="str">
        <v>33037-18CE</v>
      </c>
      <c r="E445" t="str">
        <v>PCS</v>
      </c>
      <c r="F445">
        <v>44561</v>
      </c>
      <c r="G445" t="str">
        <v/>
      </c>
      <c r="H445" t="str">
        <v>Tous les clients</v>
      </c>
      <c r="I445" t="b">
        <v>1</v>
      </c>
      <c r="J445">
        <v>29.8</v>
      </c>
    </row>
    <row r="446">
      <c r="A446" t="str">
        <v>AutoTable</v>
      </c>
      <c r="D446" t="str">
        <v>33037-27CE</v>
      </c>
      <c r="E446" t="str">
        <v>PCS</v>
      </c>
      <c r="F446">
        <v>44561</v>
      </c>
      <c r="G446" t="str">
        <v/>
      </c>
      <c r="H446" t="str">
        <v>Tous les clients</v>
      </c>
      <c r="I446" t="b">
        <v>1</v>
      </c>
      <c r="J446">
        <v>6.9</v>
      </c>
    </row>
    <row r="447">
      <c r="A447" t="str">
        <v>AutoTable</v>
      </c>
      <c r="D447" t="str">
        <v>33060-42</v>
      </c>
      <c r="E447" t="str">
        <v>PCS</v>
      </c>
      <c r="F447">
        <v>44561</v>
      </c>
      <c r="G447" t="str">
        <v/>
      </c>
      <c r="H447" t="str">
        <v>Tous les clients</v>
      </c>
      <c r="I447" t="b">
        <v>1</v>
      </c>
      <c r="J447">
        <v>57.2</v>
      </c>
    </row>
    <row r="448">
      <c r="A448" t="str">
        <v>AutoTable</v>
      </c>
      <c r="D448" t="str">
        <v>34050-01CE</v>
      </c>
      <c r="E448" t="str">
        <v>PCS</v>
      </c>
      <c r="F448">
        <v>44561</v>
      </c>
      <c r="G448" t="str">
        <v/>
      </c>
      <c r="H448" t="str">
        <v>Tous les clients</v>
      </c>
      <c r="I448" t="b">
        <v>1</v>
      </c>
      <c r="J448">
        <v>53.7</v>
      </c>
    </row>
    <row r="449">
      <c r="A449" t="str">
        <v>AutoTable</v>
      </c>
      <c r="D449" t="str">
        <v>34050-12ORROCE</v>
      </c>
      <c r="E449" t="str">
        <v>PCS</v>
      </c>
      <c r="F449">
        <v>44561</v>
      </c>
      <c r="G449" t="str">
        <v/>
      </c>
      <c r="H449" t="str">
        <v>Tous les clients</v>
      </c>
      <c r="I449" t="b">
        <v>1</v>
      </c>
      <c r="J449">
        <v>53.7</v>
      </c>
    </row>
    <row r="450">
      <c r="A450" t="str">
        <v>AutoTable</v>
      </c>
      <c r="D450" t="str">
        <v>34050-12R/ACE</v>
      </c>
      <c r="E450" t="str">
        <v>PCS</v>
      </c>
      <c r="F450">
        <v>44561</v>
      </c>
      <c r="G450" t="str">
        <v/>
      </c>
      <c r="H450" t="str">
        <v>Tous les clients</v>
      </c>
      <c r="I450" t="b">
        <v>1</v>
      </c>
      <c r="J450">
        <v>53.7</v>
      </c>
    </row>
    <row r="451">
      <c r="A451" t="str">
        <v>AutoTable</v>
      </c>
      <c r="D451" t="str">
        <v>36337CE</v>
      </c>
      <c r="E451" t="str">
        <v>PCS</v>
      </c>
      <c r="F451">
        <v>44561</v>
      </c>
      <c r="G451" t="str">
        <v/>
      </c>
      <c r="H451" t="str">
        <v>Tous les clients</v>
      </c>
      <c r="I451" t="b">
        <v>1</v>
      </c>
      <c r="J451">
        <v>33.9</v>
      </c>
    </row>
    <row r="452">
      <c r="A452" t="str">
        <v>AutoTable</v>
      </c>
      <c r="D452" t="str">
        <v>36937CE</v>
      </c>
      <c r="E452" t="str">
        <v>PCS</v>
      </c>
      <c r="F452">
        <v>44561</v>
      </c>
      <c r="G452" t="str">
        <v/>
      </c>
      <c r="H452" t="str">
        <v>Tous les clients</v>
      </c>
      <c r="I452" t="b">
        <v>1</v>
      </c>
      <c r="J452">
        <v>5.9</v>
      </c>
    </row>
    <row r="453">
      <c r="A453" t="str">
        <v>AutoTable</v>
      </c>
      <c r="D453" t="str">
        <v>38021-01</v>
      </c>
      <c r="E453" t="str">
        <v>PCS</v>
      </c>
      <c r="F453">
        <v>44561</v>
      </c>
      <c r="G453" t="str">
        <v/>
      </c>
      <c r="H453" t="str">
        <v>Tous les clients</v>
      </c>
      <c r="I453" t="b">
        <v>1</v>
      </c>
      <c r="J453">
        <v>8.7</v>
      </c>
    </row>
    <row r="454">
      <c r="A454" t="str">
        <v>AutoTable</v>
      </c>
      <c r="D454" t="str">
        <v>38021-02</v>
      </c>
      <c r="E454" t="str">
        <v>PCS</v>
      </c>
      <c r="F454">
        <v>44561</v>
      </c>
      <c r="G454" t="str">
        <v/>
      </c>
      <c r="H454" t="str">
        <v>Tous les clients</v>
      </c>
      <c r="I454" t="b">
        <v>1</v>
      </c>
      <c r="J454">
        <v>8.7</v>
      </c>
    </row>
    <row r="455">
      <c r="A455" t="str">
        <v>AutoTable</v>
      </c>
      <c r="D455" t="str">
        <v>38021-06</v>
      </c>
      <c r="E455" t="str">
        <v>PCS</v>
      </c>
      <c r="F455">
        <v>44561</v>
      </c>
      <c r="G455" t="str">
        <v/>
      </c>
      <c r="H455" t="str">
        <v>Tous les clients</v>
      </c>
      <c r="I455" t="b">
        <v>1</v>
      </c>
      <c r="J455">
        <v>8.7</v>
      </c>
    </row>
    <row r="456">
      <c r="A456" t="str">
        <v>AutoTable</v>
      </c>
      <c r="D456" t="str">
        <v>38021-08</v>
      </c>
      <c r="E456" t="str">
        <v>PCS</v>
      </c>
      <c r="F456">
        <v>44561</v>
      </c>
      <c r="G456" t="str">
        <v/>
      </c>
      <c r="H456" t="str">
        <v>Tous les clients</v>
      </c>
      <c r="I456" t="b">
        <v>1</v>
      </c>
      <c r="J456">
        <v>8.7</v>
      </c>
    </row>
    <row r="457">
      <c r="A457" t="str">
        <v>AutoTable</v>
      </c>
      <c r="D457" t="str">
        <v>38021-13</v>
      </c>
      <c r="E457" t="str">
        <v>PCS</v>
      </c>
      <c r="F457">
        <v>44561</v>
      </c>
      <c r="G457" t="str">
        <v/>
      </c>
      <c r="H457" t="str">
        <v>Tous les clients</v>
      </c>
      <c r="I457" t="b">
        <v>1</v>
      </c>
      <c r="J457">
        <v>8.7</v>
      </c>
    </row>
    <row r="458">
      <c r="A458" t="str">
        <v>AutoTable</v>
      </c>
      <c r="D458" t="str">
        <v>38021-20</v>
      </c>
      <c r="E458" t="str">
        <v>PCS</v>
      </c>
      <c r="F458">
        <v>44561</v>
      </c>
      <c r="G458" t="str">
        <v/>
      </c>
      <c r="H458" t="str">
        <v>Tous les clients</v>
      </c>
      <c r="I458" t="b">
        <v>1</v>
      </c>
      <c r="J458">
        <v>8.7</v>
      </c>
    </row>
    <row r="459">
      <c r="A459" t="str">
        <v>AutoTable</v>
      </c>
      <c r="D459" t="str">
        <v>38025-17</v>
      </c>
      <c r="E459" t="str">
        <v>PCS</v>
      </c>
      <c r="F459">
        <v>44561</v>
      </c>
      <c r="G459" t="str">
        <v/>
      </c>
      <c r="H459" t="str">
        <v>Tous les clients</v>
      </c>
      <c r="I459" t="b">
        <v>1</v>
      </c>
      <c r="J459">
        <v>2.99</v>
      </c>
    </row>
    <row r="460">
      <c r="A460" t="str">
        <v>AutoTable</v>
      </c>
      <c r="D460" t="str">
        <v>38030-01</v>
      </c>
      <c r="E460" t="str">
        <v>PCS</v>
      </c>
      <c r="F460">
        <v>44561</v>
      </c>
      <c r="G460" t="str">
        <v/>
      </c>
      <c r="H460" t="str">
        <v>Tous les clients</v>
      </c>
      <c r="I460" t="b">
        <v>1</v>
      </c>
      <c r="J460">
        <v>23.3</v>
      </c>
    </row>
    <row r="461">
      <c r="A461" t="str">
        <v>AutoTable</v>
      </c>
      <c r="D461" t="str">
        <v>38030-02</v>
      </c>
      <c r="E461" t="str">
        <v>PCS</v>
      </c>
      <c r="F461">
        <v>44561</v>
      </c>
      <c r="G461" t="str">
        <v/>
      </c>
      <c r="H461" t="str">
        <v>Tous les clients</v>
      </c>
      <c r="I461" t="b">
        <v>1</v>
      </c>
      <c r="J461">
        <v>23.3</v>
      </c>
    </row>
    <row r="462">
      <c r="A462" t="str">
        <v>AutoTable</v>
      </c>
      <c r="D462" t="str">
        <v>38030-05</v>
      </c>
      <c r="E462" t="str">
        <v>PCS</v>
      </c>
      <c r="F462">
        <v>44561</v>
      </c>
      <c r="G462" t="str">
        <v/>
      </c>
      <c r="H462" t="str">
        <v>Tous les clients</v>
      </c>
      <c r="I462" t="b">
        <v>1</v>
      </c>
      <c r="J462">
        <v>23.3</v>
      </c>
    </row>
    <row r="463">
      <c r="A463" t="str">
        <v>AutoTable</v>
      </c>
      <c r="D463" t="str">
        <v>38030-06</v>
      </c>
      <c r="E463" t="str">
        <v>PCS</v>
      </c>
      <c r="F463">
        <v>44561</v>
      </c>
      <c r="G463" t="str">
        <v/>
      </c>
      <c r="H463" t="str">
        <v>Tous les clients</v>
      </c>
      <c r="I463" t="b">
        <v>1</v>
      </c>
      <c r="J463">
        <v>23.3</v>
      </c>
    </row>
    <row r="464">
      <c r="A464" t="str">
        <v>AutoTable</v>
      </c>
      <c r="D464" t="str">
        <v>38030-07</v>
      </c>
      <c r="E464" t="str">
        <v>PCS</v>
      </c>
      <c r="F464">
        <v>44561</v>
      </c>
      <c r="G464" t="str">
        <v/>
      </c>
      <c r="H464" t="str">
        <v>Tous les clients</v>
      </c>
      <c r="I464" t="b">
        <v>1</v>
      </c>
      <c r="J464">
        <v>23.3</v>
      </c>
    </row>
    <row r="465">
      <c r="A465" t="str">
        <v>AutoTable</v>
      </c>
      <c r="D465" t="str">
        <v>38030-08</v>
      </c>
      <c r="E465" t="str">
        <v>PCS</v>
      </c>
      <c r="F465">
        <v>44561</v>
      </c>
      <c r="G465" t="str">
        <v/>
      </c>
      <c r="H465" t="str">
        <v>Tous les clients</v>
      </c>
      <c r="I465" t="b">
        <v>1</v>
      </c>
      <c r="J465">
        <v>23.3</v>
      </c>
    </row>
    <row r="466">
      <c r="A466" t="str">
        <v>AutoTable</v>
      </c>
      <c r="D466" t="str">
        <v>38030-09</v>
      </c>
      <c r="E466" t="str">
        <v>PCS</v>
      </c>
      <c r="F466">
        <v>44561</v>
      </c>
      <c r="G466" t="str">
        <v/>
      </c>
      <c r="H466" t="str">
        <v>Tous les clients</v>
      </c>
      <c r="I466" t="b">
        <v>1</v>
      </c>
      <c r="J466">
        <v>23.3</v>
      </c>
    </row>
    <row r="467">
      <c r="A467" t="str">
        <v>AutoTable</v>
      </c>
      <c r="D467" t="str">
        <v>38030-10</v>
      </c>
      <c r="E467" t="str">
        <v>PCS</v>
      </c>
      <c r="F467">
        <v>44561</v>
      </c>
      <c r="G467" t="str">
        <v/>
      </c>
      <c r="H467" t="str">
        <v>Tous les clients</v>
      </c>
      <c r="I467" t="b">
        <v>1</v>
      </c>
      <c r="J467">
        <v>23.3</v>
      </c>
    </row>
    <row r="468">
      <c r="A468" t="str">
        <v>AutoTable</v>
      </c>
      <c r="D468" t="str">
        <v>38030-16</v>
      </c>
      <c r="E468" t="str">
        <v>PCS</v>
      </c>
      <c r="F468">
        <v>44561</v>
      </c>
      <c r="G468" t="str">
        <v/>
      </c>
      <c r="H468" t="str">
        <v>Tous les clients</v>
      </c>
      <c r="I468" t="b">
        <v>1</v>
      </c>
      <c r="J468">
        <v>23.3</v>
      </c>
    </row>
    <row r="469">
      <c r="A469" t="str">
        <v>AutoTable</v>
      </c>
      <c r="D469" t="str">
        <v>38030-17</v>
      </c>
      <c r="E469" t="str">
        <v>PCS</v>
      </c>
      <c r="F469">
        <v>44561</v>
      </c>
      <c r="G469" t="str">
        <v/>
      </c>
      <c r="H469" t="str">
        <v>Tous les clients</v>
      </c>
      <c r="I469" t="b">
        <v>1</v>
      </c>
      <c r="J469">
        <v>23.3</v>
      </c>
    </row>
    <row r="470">
      <c r="A470" t="str">
        <v>AutoTable</v>
      </c>
      <c r="D470" t="str">
        <v>38030-19</v>
      </c>
      <c r="E470" t="str">
        <v>PCS</v>
      </c>
      <c r="F470">
        <v>44561</v>
      </c>
      <c r="G470" t="str">
        <v/>
      </c>
      <c r="H470" t="str">
        <v>Tous les clients</v>
      </c>
      <c r="I470" t="b">
        <v>1</v>
      </c>
      <c r="J470">
        <v>23.3</v>
      </c>
    </row>
    <row r="471">
      <c r="A471" t="str">
        <v>AutoTable</v>
      </c>
      <c r="D471" t="str">
        <v>38030-20</v>
      </c>
      <c r="E471" t="str">
        <v>PCS</v>
      </c>
      <c r="F471">
        <v>44561</v>
      </c>
      <c r="G471" t="str">
        <v/>
      </c>
      <c r="H471" t="str">
        <v>Tous les clients</v>
      </c>
      <c r="I471" t="b">
        <v>1</v>
      </c>
      <c r="J471">
        <v>23.3</v>
      </c>
    </row>
    <row r="472">
      <c r="A472" t="str">
        <v>AutoTable</v>
      </c>
      <c r="D472" t="str">
        <v>38030-23</v>
      </c>
      <c r="E472" t="str">
        <v>PCS</v>
      </c>
      <c r="F472">
        <v>44561</v>
      </c>
      <c r="G472" t="str">
        <v/>
      </c>
      <c r="H472" t="str">
        <v>Tous les clients</v>
      </c>
      <c r="I472" t="b">
        <v>1</v>
      </c>
      <c r="J472">
        <v>23.3</v>
      </c>
    </row>
    <row r="473">
      <c r="A473" t="str">
        <v>AutoTable</v>
      </c>
      <c r="D473" t="str">
        <v>38031-04</v>
      </c>
      <c r="E473" t="str">
        <v>PCS</v>
      </c>
      <c r="F473">
        <v>44561</v>
      </c>
      <c r="G473" t="str">
        <v/>
      </c>
      <c r="H473" t="str">
        <v>Tous les clients</v>
      </c>
      <c r="I473" t="b">
        <v>1</v>
      </c>
      <c r="J473">
        <v>4.9</v>
      </c>
    </row>
    <row r="474">
      <c r="A474" t="str">
        <v>AutoTable</v>
      </c>
      <c r="D474" t="str">
        <v>38031-05</v>
      </c>
      <c r="E474" t="str">
        <v>PCS</v>
      </c>
      <c r="F474">
        <v>44561</v>
      </c>
      <c r="G474" t="str">
        <v/>
      </c>
      <c r="H474" t="str">
        <v>Tous les clients</v>
      </c>
      <c r="I474" t="b">
        <v>1</v>
      </c>
      <c r="J474">
        <v>4.9</v>
      </c>
    </row>
    <row r="475">
      <c r="A475" t="str">
        <v>AutoTable</v>
      </c>
      <c r="D475" t="str">
        <v>38031-17</v>
      </c>
      <c r="E475" t="str">
        <v>PCS</v>
      </c>
      <c r="F475">
        <v>44561</v>
      </c>
      <c r="G475" t="str">
        <v/>
      </c>
      <c r="H475" t="str">
        <v>Tous les clients</v>
      </c>
      <c r="I475" t="b">
        <v>1</v>
      </c>
      <c r="J475">
        <v>4.9</v>
      </c>
    </row>
    <row r="476">
      <c r="A476" t="str">
        <v>AutoTable</v>
      </c>
      <c r="D476" t="str">
        <v>38049-07</v>
      </c>
      <c r="E476" t="str">
        <v>PCS</v>
      </c>
      <c r="F476">
        <v>44561</v>
      </c>
      <c r="G476" t="str">
        <v/>
      </c>
      <c r="H476" t="str">
        <v>Tous les clients</v>
      </c>
      <c r="I476" t="b">
        <v>1</v>
      </c>
      <c r="J476">
        <v>6.9</v>
      </c>
    </row>
    <row r="477">
      <c r="A477" t="str">
        <v>AutoTable</v>
      </c>
      <c r="D477" t="str">
        <v>38049-09</v>
      </c>
      <c r="E477" t="str">
        <v>PCS</v>
      </c>
      <c r="F477">
        <v>44561</v>
      </c>
      <c r="G477" t="str">
        <v/>
      </c>
      <c r="H477" t="str">
        <v>Tous les clients</v>
      </c>
      <c r="I477" t="b">
        <v>1</v>
      </c>
      <c r="J477">
        <v>46.1</v>
      </c>
    </row>
    <row r="478">
      <c r="A478" t="str">
        <v>AutoTable</v>
      </c>
      <c r="D478" t="str">
        <v>38049-10</v>
      </c>
      <c r="E478" t="str">
        <v>PCS</v>
      </c>
      <c r="F478">
        <v>44561</v>
      </c>
      <c r="G478" t="str">
        <v/>
      </c>
      <c r="H478" t="str">
        <v>Tous les clients</v>
      </c>
      <c r="I478" t="b">
        <v>1</v>
      </c>
      <c r="J478">
        <v>6.9</v>
      </c>
    </row>
    <row r="479">
      <c r="A479" t="str">
        <v>AutoTable</v>
      </c>
      <c r="D479" t="str">
        <v>38049-42</v>
      </c>
      <c r="E479" t="str">
        <v>PCS</v>
      </c>
      <c r="F479">
        <v>44561</v>
      </c>
      <c r="G479" t="str">
        <v/>
      </c>
      <c r="H479" t="str">
        <v>Tous les clients</v>
      </c>
      <c r="I479" t="b">
        <v>1</v>
      </c>
      <c r="J479">
        <v>46.1</v>
      </c>
    </row>
    <row r="480">
      <c r="A480" t="str">
        <v>AutoTable</v>
      </c>
      <c r="D480" t="str">
        <v>38049-52</v>
      </c>
      <c r="E480" t="str">
        <v>PCS</v>
      </c>
      <c r="F480">
        <v>44561</v>
      </c>
      <c r="G480" t="str">
        <v/>
      </c>
      <c r="H480" t="str">
        <v>Tous les clients</v>
      </c>
      <c r="I480" t="b">
        <v>1</v>
      </c>
      <c r="J480">
        <v>46.1</v>
      </c>
    </row>
    <row r="481">
      <c r="A481" t="str">
        <v>AutoTable</v>
      </c>
      <c r="D481" t="str">
        <v>38049-56</v>
      </c>
      <c r="E481" t="str">
        <v>PCS</v>
      </c>
      <c r="F481">
        <v>44561</v>
      </c>
      <c r="G481" t="str">
        <v/>
      </c>
      <c r="H481" t="str">
        <v>Tous les clients</v>
      </c>
      <c r="I481" t="b">
        <v>1</v>
      </c>
      <c r="J481">
        <v>46.1</v>
      </c>
    </row>
    <row r="482">
      <c r="A482" t="str">
        <v>AutoTable</v>
      </c>
      <c r="D482" t="str">
        <v>38049-59</v>
      </c>
      <c r="E482" t="str">
        <v>PCS</v>
      </c>
      <c r="F482">
        <v>44561</v>
      </c>
      <c r="G482" t="str">
        <v/>
      </c>
      <c r="H482" t="str">
        <v>Tous les clients</v>
      </c>
      <c r="I482" t="b">
        <v>1</v>
      </c>
      <c r="J482">
        <v>46.1</v>
      </c>
    </row>
    <row r="483">
      <c r="A483" t="str">
        <v>AutoTable</v>
      </c>
      <c r="D483" t="str">
        <v>400-9B</v>
      </c>
      <c r="E483" t="str">
        <v>PCS</v>
      </c>
      <c r="F483">
        <v>44561</v>
      </c>
      <c r="G483" t="str">
        <v/>
      </c>
      <c r="H483" t="str">
        <v>Tous les clients</v>
      </c>
      <c r="I483" t="b">
        <v>1</v>
      </c>
      <c r="J483">
        <v>7.6</v>
      </c>
    </row>
    <row r="484">
      <c r="A484" t="str">
        <v>AutoTable</v>
      </c>
      <c r="D484" t="str">
        <v>400-9BC</v>
      </c>
      <c r="E484" t="str">
        <v>PCS</v>
      </c>
      <c r="F484">
        <v>44561</v>
      </c>
      <c r="G484" t="str">
        <v/>
      </c>
      <c r="H484" t="str">
        <v>Tous les clients</v>
      </c>
      <c r="I484" t="b">
        <v>1</v>
      </c>
      <c r="J484">
        <v>7.6</v>
      </c>
    </row>
    <row r="485">
      <c r="A485" t="str">
        <v>AutoTable</v>
      </c>
      <c r="D485" t="str">
        <v>400-9FO</v>
      </c>
      <c r="E485" t="str">
        <v>PCS</v>
      </c>
      <c r="F485">
        <v>44561</v>
      </c>
      <c r="G485" t="str">
        <v/>
      </c>
      <c r="H485" t="str">
        <v>Tous les clients</v>
      </c>
      <c r="I485" t="b">
        <v>1</v>
      </c>
      <c r="J485">
        <v>7.6</v>
      </c>
    </row>
    <row r="486">
      <c r="A486" t="str">
        <v>AutoTable</v>
      </c>
      <c r="D486" t="str">
        <v>400-9FR</v>
      </c>
      <c r="E486" t="str">
        <v>PCS</v>
      </c>
      <c r="F486">
        <v>44561</v>
      </c>
      <c r="G486" t="str">
        <v/>
      </c>
      <c r="H486" t="str">
        <v>Tous les clients</v>
      </c>
      <c r="I486" t="b">
        <v>1</v>
      </c>
      <c r="J486">
        <v>7.6</v>
      </c>
    </row>
    <row r="487">
      <c r="A487" t="str">
        <v>AutoTable</v>
      </c>
      <c r="D487" t="str">
        <v>400-9J</v>
      </c>
      <c r="E487" t="str">
        <v>PCS</v>
      </c>
      <c r="F487">
        <v>44561</v>
      </c>
      <c r="G487" t="str">
        <v/>
      </c>
      <c r="H487" t="str">
        <v>Tous les clients</v>
      </c>
      <c r="I487" t="b">
        <v>1</v>
      </c>
      <c r="J487">
        <v>7.6</v>
      </c>
    </row>
    <row r="488">
      <c r="A488" t="str">
        <v>AutoTable</v>
      </c>
      <c r="D488" t="str">
        <v>400-9M</v>
      </c>
      <c r="E488" t="str">
        <v>PCS</v>
      </c>
      <c r="F488">
        <v>44561</v>
      </c>
      <c r="G488" t="str">
        <v/>
      </c>
      <c r="H488" t="str">
        <v>Tous les clients</v>
      </c>
      <c r="I488" t="b">
        <v>1</v>
      </c>
      <c r="J488">
        <v>7.6</v>
      </c>
    </row>
    <row r="489">
      <c r="A489" t="str">
        <v>AutoTable</v>
      </c>
      <c r="D489" t="str">
        <v>400-9R</v>
      </c>
      <c r="E489" t="str">
        <v>PCS</v>
      </c>
      <c r="F489">
        <v>44561</v>
      </c>
      <c r="G489" t="str">
        <v/>
      </c>
      <c r="H489" t="str">
        <v>Tous les clients</v>
      </c>
      <c r="I489" t="b">
        <v>1</v>
      </c>
      <c r="J489">
        <v>7.6</v>
      </c>
    </row>
    <row r="490">
      <c r="A490" t="str">
        <v>AutoTable</v>
      </c>
      <c r="D490" t="str">
        <v>401066</v>
      </c>
      <c r="E490" t="str">
        <v>PCS</v>
      </c>
      <c r="F490">
        <v>44561</v>
      </c>
      <c r="G490" t="str">
        <v/>
      </c>
      <c r="H490" t="str">
        <v>Tous les clients</v>
      </c>
      <c r="I490" t="b">
        <v>1</v>
      </c>
      <c r="J490">
        <v>14.7</v>
      </c>
    </row>
    <row r="491">
      <c r="A491" t="str">
        <v>AutoTable</v>
      </c>
      <c r="D491" t="str">
        <v>401079</v>
      </c>
      <c r="E491" t="str">
        <v>PCS</v>
      </c>
      <c r="F491">
        <v>44561</v>
      </c>
      <c r="G491" t="str">
        <v/>
      </c>
      <c r="H491" t="str">
        <v>Tous les clients</v>
      </c>
      <c r="I491" t="b">
        <v>1</v>
      </c>
      <c r="J491">
        <v>14.7</v>
      </c>
    </row>
    <row r="492">
      <c r="A492" t="str">
        <v>AutoTable</v>
      </c>
      <c r="D492" t="str">
        <v>40120-15</v>
      </c>
      <c r="E492" t="str">
        <v>PCS</v>
      </c>
      <c r="F492">
        <v>44561</v>
      </c>
      <c r="G492" t="str">
        <v/>
      </c>
      <c r="H492" t="str">
        <v>Tous les clients</v>
      </c>
      <c r="I492" t="b">
        <v>1</v>
      </c>
      <c r="J492">
        <v>7.3</v>
      </c>
    </row>
    <row r="493">
      <c r="A493" t="str">
        <v>AutoTable</v>
      </c>
      <c r="D493" t="str">
        <v>40120-30</v>
      </c>
      <c r="E493" t="str">
        <v>PCS</v>
      </c>
      <c r="F493">
        <v>44561</v>
      </c>
      <c r="G493" t="str">
        <v/>
      </c>
      <c r="H493" t="str">
        <v>Tous les clients</v>
      </c>
      <c r="I493" t="b">
        <v>1</v>
      </c>
      <c r="J493">
        <v>10.4</v>
      </c>
    </row>
    <row r="494">
      <c r="A494" t="str">
        <v>AutoTable</v>
      </c>
      <c r="D494" t="str">
        <v>40130-30</v>
      </c>
      <c r="E494" t="str">
        <v>PCS</v>
      </c>
      <c r="F494">
        <v>44561</v>
      </c>
      <c r="G494" t="str">
        <v/>
      </c>
      <c r="H494" t="str">
        <v>Tous les clients</v>
      </c>
      <c r="I494" t="b">
        <v>1</v>
      </c>
      <c r="J494">
        <v>21.7</v>
      </c>
    </row>
    <row r="495">
      <c r="A495" t="str">
        <v>AutoTable</v>
      </c>
      <c r="D495" t="str">
        <v>401927</v>
      </c>
      <c r="E495" t="str">
        <v>PCS</v>
      </c>
      <c r="F495">
        <v>44561</v>
      </c>
      <c r="G495" t="str">
        <v/>
      </c>
      <c r="H495" t="str">
        <v>Tous les clients</v>
      </c>
      <c r="I495" t="b">
        <v>1</v>
      </c>
      <c r="J495">
        <v>16.4</v>
      </c>
    </row>
    <row r="496">
      <c r="A496" t="str">
        <v>AutoTable</v>
      </c>
      <c r="D496" t="str">
        <v>401942</v>
      </c>
      <c r="E496" t="str">
        <v>PCS</v>
      </c>
      <c r="F496">
        <v>44561</v>
      </c>
      <c r="G496" t="str">
        <v/>
      </c>
      <c r="H496" t="str">
        <v>Tous les clients</v>
      </c>
      <c r="I496" t="b">
        <v>1</v>
      </c>
      <c r="J496">
        <v>3.99</v>
      </c>
    </row>
    <row r="497">
      <c r="A497" t="str">
        <v>AutoTable</v>
      </c>
      <c r="D497" t="str">
        <v>401958</v>
      </c>
      <c r="E497" t="str">
        <v>PCS</v>
      </c>
      <c r="F497">
        <v>44561</v>
      </c>
      <c r="G497" t="str">
        <v/>
      </c>
      <c r="H497" t="str">
        <v>Tous les clients</v>
      </c>
      <c r="I497" t="b">
        <v>1</v>
      </c>
      <c r="J497">
        <v>16.4</v>
      </c>
    </row>
    <row r="498">
      <c r="A498" t="str">
        <v>AutoTable</v>
      </c>
      <c r="D498" t="str">
        <v>402549</v>
      </c>
      <c r="E498" t="str">
        <v>PCS</v>
      </c>
      <c r="F498">
        <v>44561</v>
      </c>
      <c r="G498" t="str">
        <v/>
      </c>
      <c r="H498" t="str">
        <v>Tous les clients</v>
      </c>
      <c r="I498" t="b">
        <v>1</v>
      </c>
      <c r="J498">
        <v>12.9</v>
      </c>
    </row>
    <row r="499">
      <c r="A499" t="str">
        <v>AutoTable</v>
      </c>
      <c r="D499" t="str">
        <v>403043</v>
      </c>
      <c r="E499" t="str">
        <v>PCS</v>
      </c>
      <c r="F499">
        <v>44561</v>
      </c>
      <c r="G499" t="str">
        <v/>
      </c>
      <c r="H499" t="str">
        <v>Tous les clients</v>
      </c>
      <c r="I499" t="b">
        <v>1</v>
      </c>
      <c r="J499">
        <v>46.5</v>
      </c>
    </row>
    <row r="500">
      <c r="A500" t="str">
        <v>AutoTable</v>
      </c>
      <c r="D500" t="str">
        <v>403048</v>
      </c>
      <c r="E500" t="str">
        <v>PCS</v>
      </c>
      <c r="F500">
        <v>44561</v>
      </c>
      <c r="G500" t="str">
        <v/>
      </c>
      <c r="H500" t="str">
        <v>Tous les clients</v>
      </c>
      <c r="I500" t="b">
        <v>1</v>
      </c>
      <c r="J500">
        <v>46.5</v>
      </c>
    </row>
    <row r="501">
      <c r="A501" t="str">
        <v>AutoTable</v>
      </c>
      <c r="D501" t="str">
        <v>403624</v>
      </c>
      <c r="E501" t="str">
        <v>PCS</v>
      </c>
      <c r="F501">
        <v>44561</v>
      </c>
      <c r="G501" t="str">
        <v/>
      </c>
      <c r="H501" t="str">
        <v>Tous les clients</v>
      </c>
      <c r="I501" t="b">
        <v>1</v>
      </c>
      <c r="J501">
        <v>65.3</v>
      </c>
    </row>
    <row r="502">
      <c r="A502" t="str">
        <v>AutoTable</v>
      </c>
      <c r="D502" t="str">
        <v>404979</v>
      </c>
      <c r="E502" t="str">
        <v>PCS</v>
      </c>
      <c r="F502">
        <v>44561</v>
      </c>
      <c r="G502" t="str">
        <v/>
      </c>
      <c r="H502" t="str">
        <v>Tous les clients</v>
      </c>
      <c r="I502" t="b">
        <v>1</v>
      </c>
      <c r="J502">
        <v>89.5</v>
      </c>
    </row>
    <row r="503">
      <c r="A503" t="str">
        <v>AutoTable</v>
      </c>
      <c r="D503" t="str">
        <v>405008</v>
      </c>
      <c r="E503" t="str">
        <v>PCS</v>
      </c>
      <c r="F503">
        <v>44561</v>
      </c>
      <c r="G503" t="str">
        <v/>
      </c>
      <c r="H503" t="str">
        <v>Tous les clients</v>
      </c>
      <c r="I503" t="b">
        <v>1</v>
      </c>
      <c r="J503">
        <v>93.3</v>
      </c>
    </row>
    <row r="504">
      <c r="A504" t="str">
        <v>AutoTable</v>
      </c>
      <c r="D504" t="str">
        <v>405072</v>
      </c>
      <c r="E504" t="str">
        <v>PCS</v>
      </c>
      <c r="F504">
        <v>44561</v>
      </c>
      <c r="G504" t="str">
        <v/>
      </c>
      <c r="H504" t="str">
        <v>Tous les clients</v>
      </c>
      <c r="I504" t="b">
        <v>1</v>
      </c>
      <c r="J504">
        <v>96.9</v>
      </c>
    </row>
    <row r="505">
      <c r="A505" t="str">
        <v>AutoTable</v>
      </c>
      <c r="D505" t="str">
        <v>40605</v>
      </c>
      <c r="E505" t="str">
        <v>PCS</v>
      </c>
      <c r="F505">
        <v>44561</v>
      </c>
      <c r="G505" t="str">
        <v/>
      </c>
      <c r="H505" t="str">
        <v>Tous les clients</v>
      </c>
      <c r="I505" t="b">
        <v>1</v>
      </c>
      <c r="J505">
        <v>17.1</v>
      </c>
    </row>
    <row r="506">
      <c r="A506" t="str">
        <v>AutoTable</v>
      </c>
      <c r="D506" t="str">
        <v>40916A</v>
      </c>
      <c r="E506" t="str">
        <v>PCS</v>
      </c>
      <c r="F506">
        <v>44561</v>
      </c>
      <c r="G506" t="str">
        <v/>
      </c>
      <c r="H506" t="str">
        <v>Tous les clients</v>
      </c>
      <c r="I506" t="b">
        <v>1</v>
      </c>
      <c r="J506">
        <v>23.7</v>
      </c>
    </row>
    <row r="507">
      <c r="A507" t="str">
        <v>AutoTable</v>
      </c>
      <c r="D507" t="str">
        <v>410017</v>
      </c>
      <c r="E507" t="str">
        <v>PCS</v>
      </c>
      <c r="F507">
        <v>44561</v>
      </c>
      <c r="G507" t="str">
        <v/>
      </c>
      <c r="H507" t="str">
        <v>Tous les clients</v>
      </c>
      <c r="I507" t="b">
        <v>1</v>
      </c>
      <c r="J507">
        <v>164.1</v>
      </c>
    </row>
    <row r="508">
      <c r="A508" t="str">
        <v>AutoTable</v>
      </c>
      <c r="D508" t="str">
        <v>410019</v>
      </c>
      <c r="E508" t="str">
        <v>PCS</v>
      </c>
      <c r="F508">
        <v>44561</v>
      </c>
      <c r="G508" t="str">
        <v/>
      </c>
      <c r="H508" t="str">
        <v>Tous les clients</v>
      </c>
      <c r="I508" t="b">
        <v>1</v>
      </c>
      <c r="J508">
        <v>164.1</v>
      </c>
    </row>
    <row r="509">
      <c r="A509" t="str">
        <v>AutoTable</v>
      </c>
      <c r="D509" t="str">
        <v>410036</v>
      </c>
      <c r="E509" t="str">
        <v>PCS</v>
      </c>
      <c r="F509">
        <v>44561</v>
      </c>
      <c r="G509" t="str">
        <v/>
      </c>
      <c r="H509" t="str">
        <v>Tous les clients</v>
      </c>
      <c r="I509" t="b">
        <v>1</v>
      </c>
      <c r="J509">
        <v>171.7</v>
      </c>
    </row>
    <row r="510">
      <c r="A510" t="str">
        <v>AutoTable</v>
      </c>
      <c r="D510" t="str">
        <v>410038</v>
      </c>
      <c r="E510" t="str">
        <v>PCS</v>
      </c>
      <c r="F510">
        <v>44561</v>
      </c>
      <c r="G510" t="str">
        <v/>
      </c>
      <c r="H510" t="str">
        <v>Tous les clients</v>
      </c>
      <c r="I510" t="b">
        <v>1</v>
      </c>
      <c r="J510">
        <v>75.1</v>
      </c>
    </row>
    <row r="511">
      <c r="A511" t="str">
        <v>AutoTable</v>
      </c>
      <c r="D511" t="str">
        <v>410071</v>
      </c>
      <c r="E511" t="str">
        <v>PCS</v>
      </c>
      <c r="F511">
        <v>44561</v>
      </c>
      <c r="G511" t="str">
        <v/>
      </c>
      <c r="H511" t="str">
        <v>Tous les clients</v>
      </c>
      <c r="I511" t="b">
        <v>1</v>
      </c>
      <c r="J511">
        <v>166.1</v>
      </c>
    </row>
    <row r="512">
      <c r="A512" t="str">
        <v>AutoTable</v>
      </c>
      <c r="D512" t="str">
        <v>410080</v>
      </c>
      <c r="E512" t="str">
        <v>PCS</v>
      </c>
      <c r="F512">
        <v>44561</v>
      </c>
      <c r="G512" t="str">
        <v/>
      </c>
      <c r="H512" t="str">
        <v>Tous les clients</v>
      </c>
      <c r="I512" t="b">
        <v>1</v>
      </c>
      <c r="J512">
        <v>170.4</v>
      </c>
    </row>
    <row r="513">
      <c r="A513" t="str">
        <v>AutoTable</v>
      </c>
      <c r="D513" t="str">
        <v>410081</v>
      </c>
      <c r="E513" t="str">
        <v>PCS</v>
      </c>
      <c r="F513">
        <v>44561</v>
      </c>
      <c r="G513" t="str">
        <v/>
      </c>
      <c r="H513" t="str">
        <v>Tous les clients</v>
      </c>
      <c r="I513" t="b">
        <v>1</v>
      </c>
      <c r="J513">
        <v>74.8</v>
      </c>
    </row>
    <row r="514">
      <c r="A514" t="str">
        <v>AutoTable</v>
      </c>
      <c r="D514" t="str">
        <v>41430</v>
      </c>
      <c r="E514" t="str">
        <v>PCS</v>
      </c>
      <c r="F514">
        <v>44561</v>
      </c>
      <c r="G514" t="str">
        <v/>
      </c>
      <c r="H514" t="str">
        <v>Tous les clients</v>
      </c>
      <c r="I514" t="b">
        <v>1</v>
      </c>
      <c r="J514">
        <v>42.35</v>
      </c>
    </row>
    <row r="515">
      <c r="A515" t="str">
        <v>AutoTable</v>
      </c>
      <c r="D515" t="str">
        <v>415008</v>
      </c>
      <c r="E515" t="str">
        <v>PCS</v>
      </c>
      <c r="F515">
        <v>44561</v>
      </c>
      <c r="G515" t="str">
        <v/>
      </c>
      <c r="H515" t="str">
        <v>Tous les clients</v>
      </c>
      <c r="I515" t="b">
        <v>1</v>
      </c>
      <c r="J515">
        <v>248.9</v>
      </c>
    </row>
    <row r="516">
      <c r="A516" t="str">
        <v>AutoTable</v>
      </c>
      <c r="D516" t="str">
        <v>41605</v>
      </c>
      <c r="E516" t="str">
        <v>PCS</v>
      </c>
      <c r="F516">
        <v>44561</v>
      </c>
      <c r="G516" t="str">
        <v/>
      </c>
      <c r="H516" t="str">
        <v>Tous les clients</v>
      </c>
      <c r="I516" t="b">
        <v>1</v>
      </c>
      <c r="J516">
        <v>13.24</v>
      </c>
    </row>
    <row r="517">
      <c r="A517" t="str">
        <v>AutoTable</v>
      </c>
      <c r="D517" t="str">
        <v>41730</v>
      </c>
      <c r="E517" t="str">
        <v>PCS</v>
      </c>
      <c r="F517">
        <v>44561</v>
      </c>
      <c r="G517" t="str">
        <v/>
      </c>
      <c r="H517" t="str">
        <v>Tous les clients</v>
      </c>
      <c r="I517" t="b">
        <v>1</v>
      </c>
      <c r="J517">
        <v>42.35</v>
      </c>
    </row>
    <row r="518">
      <c r="A518" t="str">
        <v>AutoTable</v>
      </c>
      <c r="D518" t="str">
        <v>41930</v>
      </c>
      <c r="E518" t="str">
        <v>PCS</v>
      </c>
      <c r="F518">
        <v>44561</v>
      </c>
      <c r="G518" t="str">
        <v/>
      </c>
      <c r="H518" t="str">
        <v>Tous les clients</v>
      </c>
      <c r="I518" t="b">
        <v>1</v>
      </c>
      <c r="J518">
        <v>31.7</v>
      </c>
    </row>
    <row r="519">
      <c r="A519" t="str">
        <v>AutoTable</v>
      </c>
      <c r="D519" t="str">
        <v>41950</v>
      </c>
      <c r="E519" t="str">
        <v>PCS</v>
      </c>
      <c r="F519">
        <v>44561</v>
      </c>
      <c r="G519" t="str">
        <v/>
      </c>
      <c r="H519" t="str">
        <v>Tous les clients</v>
      </c>
      <c r="I519" t="b">
        <v>1</v>
      </c>
      <c r="J519">
        <v>57.1</v>
      </c>
    </row>
    <row r="520">
      <c r="A520" t="str">
        <v>AutoTable</v>
      </c>
      <c r="D520" t="str">
        <v>42030</v>
      </c>
      <c r="E520" t="str">
        <v>PCS</v>
      </c>
      <c r="F520">
        <v>44561</v>
      </c>
      <c r="G520" t="str">
        <v/>
      </c>
      <c r="H520" t="str">
        <v>Tous les clients</v>
      </c>
      <c r="I520" t="b">
        <v>1</v>
      </c>
      <c r="J520">
        <v>46.87</v>
      </c>
    </row>
    <row r="521">
      <c r="A521" t="str">
        <v>AutoTable</v>
      </c>
      <c r="D521" t="str">
        <v>42705</v>
      </c>
      <c r="E521" t="str">
        <v>PCS</v>
      </c>
      <c r="F521">
        <v>44561</v>
      </c>
      <c r="G521" t="str">
        <v/>
      </c>
      <c r="H521" t="str">
        <v>Tous les clients</v>
      </c>
      <c r="I521" t="b">
        <v>1</v>
      </c>
      <c r="J521">
        <v>14.7</v>
      </c>
    </row>
    <row r="522">
      <c r="A522" t="str">
        <v>AutoTable</v>
      </c>
      <c r="D522" t="str">
        <v>43130A</v>
      </c>
      <c r="E522" t="str">
        <v>PCS</v>
      </c>
      <c r="F522">
        <v>44561</v>
      </c>
      <c r="G522" t="str">
        <v/>
      </c>
      <c r="H522" t="str">
        <v>Tous les clients</v>
      </c>
      <c r="I522" t="b">
        <v>1</v>
      </c>
      <c r="J522">
        <v>41.6</v>
      </c>
    </row>
    <row r="523">
      <c r="A523" t="str">
        <v>AutoTable</v>
      </c>
      <c r="D523" t="str">
        <v>43245CB</v>
      </c>
      <c r="E523" t="str">
        <v>PCS</v>
      </c>
      <c r="F523">
        <v>44561</v>
      </c>
      <c r="G523" t="str">
        <v/>
      </c>
      <c r="H523" t="str">
        <v>Tous les clients</v>
      </c>
      <c r="I523" t="b">
        <v>1</v>
      </c>
      <c r="J523">
        <v>90.65</v>
      </c>
    </row>
    <row r="524">
      <c r="A524" t="str">
        <v>AutoTable</v>
      </c>
      <c r="D524" t="str">
        <v>43350LRB</v>
      </c>
      <c r="E524" t="str">
        <v>PCS</v>
      </c>
      <c r="F524">
        <v>44561</v>
      </c>
      <c r="G524" t="str">
        <v/>
      </c>
      <c r="H524" t="str">
        <v>Tous les clients</v>
      </c>
      <c r="I524" t="b">
        <v>1</v>
      </c>
      <c r="J524">
        <v>69.6</v>
      </c>
    </row>
    <row r="525">
      <c r="A525" t="str">
        <v>AutoTable</v>
      </c>
      <c r="D525" t="str">
        <v>43430M</v>
      </c>
      <c r="E525" t="str">
        <v>PCS</v>
      </c>
      <c r="F525">
        <v>44561</v>
      </c>
      <c r="G525" t="str">
        <v/>
      </c>
      <c r="H525" t="str">
        <v>Tous les clients</v>
      </c>
      <c r="I525" t="b">
        <v>1</v>
      </c>
      <c r="J525">
        <v>30.4</v>
      </c>
    </row>
    <row r="526">
      <c r="A526" t="str">
        <v>AutoTable</v>
      </c>
      <c r="D526" t="str">
        <v>43430R</v>
      </c>
      <c r="E526" t="str">
        <v>PCS</v>
      </c>
      <c r="F526">
        <v>44561</v>
      </c>
      <c r="G526" t="str">
        <v/>
      </c>
      <c r="H526" t="str">
        <v>Tous les clients</v>
      </c>
      <c r="I526" t="b">
        <v>1</v>
      </c>
      <c r="J526">
        <v>30.4</v>
      </c>
    </row>
    <row r="527">
      <c r="A527" t="str">
        <v>AutoTable</v>
      </c>
      <c r="D527" t="str">
        <v>43430SO</v>
      </c>
      <c r="E527" t="str">
        <v>PCS</v>
      </c>
      <c r="F527">
        <v>44561</v>
      </c>
      <c r="G527" t="str">
        <v/>
      </c>
      <c r="H527" t="str">
        <v>Tous les clients</v>
      </c>
      <c r="I527" t="b">
        <v>1</v>
      </c>
      <c r="J527">
        <v>30.4</v>
      </c>
    </row>
    <row r="528">
      <c r="A528" t="str">
        <v>AutoTable</v>
      </c>
      <c r="D528" t="str">
        <v>43430VI</v>
      </c>
      <c r="E528" t="str">
        <v>PCS</v>
      </c>
      <c r="F528">
        <v>44561</v>
      </c>
      <c r="G528" t="str">
        <v/>
      </c>
      <c r="H528" t="str">
        <v>Tous les clients</v>
      </c>
      <c r="I528" t="b">
        <v>1</v>
      </c>
      <c r="J528">
        <v>30.4</v>
      </c>
    </row>
    <row r="529">
      <c r="A529" t="str">
        <v>AutoTable</v>
      </c>
      <c r="D529" t="str">
        <v>43550BK</v>
      </c>
      <c r="E529" t="str">
        <v>PCS</v>
      </c>
      <c r="F529">
        <v>44561</v>
      </c>
      <c r="G529" t="str">
        <v/>
      </c>
      <c r="H529" t="str">
        <v>Tous les clients</v>
      </c>
      <c r="I529" t="b">
        <v>1</v>
      </c>
      <c r="J529">
        <v>69.6</v>
      </c>
    </row>
    <row r="530">
      <c r="A530" t="str">
        <v>AutoTable</v>
      </c>
      <c r="D530" t="str">
        <v>43550M</v>
      </c>
      <c r="E530" t="str">
        <v>PCS</v>
      </c>
      <c r="F530">
        <v>44561</v>
      </c>
      <c r="G530" t="str">
        <v/>
      </c>
      <c r="H530" t="str">
        <v>Tous les clients</v>
      </c>
      <c r="I530" t="b">
        <v>1</v>
      </c>
      <c r="J530">
        <v>69.6</v>
      </c>
    </row>
    <row r="531">
      <c r="A531" t="str">
        <v>AutoTable</v>
      </c>
      <c r="D531" t="str">
        <v>43550PA</v>
      </c>
      <c r="E531" t="str">
        <v>PCS</v>
      </c>
      <c r="F531">
        <v>44561</v>
      </c>
      <c r="G531" t="str">
        <v/>
      </c>
      <c r="H531" t="str">
        <v>Tous les clients</v>
      </c>
      <c r="I531" t="b">
        <v>1</v>
      </c>
      <c r="J531">
        <v>69.6</v>
      </c>
    </row>
    <row r="532">
      <c r="A532" t="str">
        <v>AutoTable</v>
      </c>
      <c r="D532" t="str">
        <v>43550R</v>
      </c>
      <c r="E532" t="str">
        <v>PCS</v>
      </c>
      <c r="F532">
        <v>44561</v>
      </c>
      <c r="G532" t="str">
        <v/>
      </c>
      <c r="H532" t="str">
        <v>Tous les clients</v>
      </c>
      <c r="I532" t="b">
        <v>1</v>
      </c>
      <c r="J532">
        <v>69.6</v>
      </c>
    </row>
    <row r="533">
      <c r="A533" t="str">
        <v>AutoTable</v>
      </c>
      <c r="D533" t="str">
        <v>43630OR</v>
      </c>
      <c r="E533" t="str">
        <v>PCS</v>
      </c>
      <c r="F533">
        <v>44561</v>
      </c>
      <c r="G533" t="str">
        <v/>
      </c>
      <c r="H533" t="str">
        <v>Tous les clients</v>
      </c>
      <c r="I533" t="b">
        <v>1</v>
      </c>
      <c r="J533">
        <v>7</v>
      </c>
    </row>
    <row r="534">
      <c r="A534" t="str">
        <v>AutoTable</v>
      </c>
      <c r="D534" t="str">
        <v>43705</v>
      </c>
      <c r="E534" t="str">
        <v>PCS</v>
      </c>
      <c r="F534">
        <v>44561</v>
      </c>
      <c r="G534" t="str">
        <v/>
      </c>
      <c r="H534" t="str">
        <v>Tous les clients</v>
      </c>
      <c r="I534" t="b">
        <v>1</v>
      </c>
      <c r="J534">
        <v>20.4</v>
      </c>
    </row>
    <row r="535">
      <c r="A535" t="str">
        <v>AutoTable</v>
      </c>
      <c r="D535" t="str">
        <v>43730AQ</v>
      </c>
      <c r="E535" t="str">
        <v>PCS</v>
      </c>
      <c r="F535">
        <v>44561</v>
      </c>
      <c r="G535" t="str">
        <v/>
      </c>
      <c r="H535" t="str">
        <v>Tous les clients</v>
      </c>
      <c r="I535" t="b">
        <v>1</v>
      </c>
      <c r="J535">
        <v>5.6</v>
      </c>
    </row>
    <row r="536">
      <c r="A536" t="str">
        <v>AutoTable</v>
      </c>
      <c r="D536" t="str">
        <v>43730B</v>
      </c>
      <c r="E536" t="str">
        <v>PCS</v>
      </c>
      <c r="F536">
        <v>44561</v>
      </c>
      <c r="G536" t="str">
        <v/>
      </c>
      <c r="H536" t="str">
        <v>Tous les clients</v>
      </c>
      <c r="I536" t="b">
        <v>1</v>
      </c>
      <c r="J536">
        <v>5.6</v>
      </c>
    </row>
    <row r="537">
      <c r="A537" t="str">
        <v>AutoTable</v>
      </c>
      <c r="D537" t="str">
        <v>43730B/PO-B</v>
      </c>
      <c r="E537" t="str">
        <v>PCS</v>
      </c>
      <c r="F537">
        <v>44561</v>
      </c>
      <c r="G537" t="str">
        <v/>
      </c>
      <c r="H537" t="str">
        <v>Tous les clients</v>
      </c>
      <c r="I537" t="b">
        <v>1</v>
      </c>
      <c r="J537">
        <v>6.83</v>
      </c>
    </row>
    <row r="538">
      <c r="A538" t="str">
        <v>AutoTable</v>
      </c>
      <c r="D538" t="str">
        <v>43730CI</v>
      </c>
      <c r="E538" t="str">
        <v>PCS</v>
      </c>
      <c r="F538">
        <v>44561</v>
      </c>
      <c r="G538" t="str">
        <v/>
      </c>
      <c r="H538" t="str">
        <v>Tous les clients</v>
      </c>
      <c r="I538" t="b">
        <v>1</v>
      </c>
      <c r="J538">
        <v>7.1</v>
      </c>
    </row>
    <row r="539">
      <c r="A539" t="str">
        <v>AutoTable</v>
      </c>
      <c r="D539" t="str">
        <v>43730CR/A</v>
      </c>
      <c r="E539" t="str">
        <v>PCS</v>
      </c>
      <c r="F539">
        <v>44561</v>
      </c>
      <c r="G539" t="str">
        <v/>
      </c>
      <c r="H539" t="str">
        <v>Tous les clients</v>
      </c>
      <c r="I539" t="b">
        <v>1</v>
      </c>
      <c r="J539">
        <v>6.48</v>
      </c>
    </row>
    <row r="540">
      <c r="A540" t="str">
        <v>AutoTable</v>
      </c>
      <c r="D540" t="str">
        <v>43730KA/V</v>
      </c>
      <c r="E540" t="str">
        <v>PCS</v>
      </c>
      <c r="F540">
        <v>44561</v>
      </c>
      <c r="G540" t="str">
        <v/>
      </c>
      <c r="H540" t="str">
        <v>Tous les clients</v>
      </c>
      <c r="I540" t="b">
        <v>1</v>
      </c>
      <c r="J540">
        <v>6.48</v>
      </c>
    </row>
    <row r="541">
      <c r="A541" t="str">
        <v>AutoTable</v>
      </c>
      <c r="D541" t="str">
        <v>43730MA/T</v>
      </c>
      <c r="E541" t="str">
        <v>PCS</v>
      </c>
      <c r="F541">
        <v>44561</v>
      </c>
      <c r="G541" t="str">
        <v/>
      </c>
      <c r="H541" t="str">
        <v>Tous les clients</v>
      </c>
      <c r="I541" t="b">
        <v>1</v>
      </c>
      <c r="J541">
        <v>6.83</v>
      </c>
    </row>
    <row r="542">
      <c r="A542" t="str">
        <v>AutoTable</v>
      </c>
      <c r="D542" t="str">
        <v>43730O</v>
      </c>
      <c r="E542" t="str">
        <v>PCS</v>
      </c>
      <c r="F542">
        <v>44561</v>
      </c>
      <c r="G542" t="str">
        <v/>
      </c>
      <c r="H542" t="str">
        <v>Tous les clients</v>
      </c>
      <c r="I542" t="b">
        <v>1</v>
      </c>
      <c r="J542">
        <v>7.1</v>
      </c>
    </row>
    <row r="543">
      <c r="A543" t="str">
        <v>AutoTable</v>
      </c>
      <c r="D543" t="str">
        <v>43730OR</v>
      </c>
      <c r="E543" t="str">
        <v>PCS</v>
      </c>
      <c r="F543">
        <v>44561</v>
      </c>
      <c r="G543" t="str">
        <v/>
      </c>
      <c r="H543" t="str">
        <v>Tous les clients</v>
      </c>
      <c r="I543" t="b">
        <v>1</v>
      </c>
      <c r="J543">
        <v>5.6</v>
      </c>
    </row>
    <row r="544">
      <c r="A544" t="str">
        <v>AutoTable</v>
      </c>
      <c r="D544" t="str">
        <v>43730P/MA</v>
      </c>
      <c r="E544" t="str">
        <v>PCS</v>
      </c>
      <c r="F544">
        <v>44561</v>
      </c>
      <c r="G544" t="str">
        <v/>
      </c>
      <c r="H544" t="str">
        <v>Tous les clients</v>
      </c>
      <c r="I544" t="b">
        <v>1</v>
      </c>
      <c r="J544">
        <v>6.48</v>
      </c>
    </row>
    <row r="545">
      <c r="A545" t="str">
        <v>AutoTable</v>
      </c>
      <c r="D545" t="str">
        <v>43730PA</v>
      </c>
      <c r="E545" t="str">
        <v>PCS</v>
      </c>
      <c r="F545">
        <v>44561</v>
      </c>
      <c r="G545" t="str">
        <v/>
      </c>
      <c r="H545" t="str">
        <v>Tous les clients</v>
      </c>
      <c r="I545" t="b">
        <v>1</v>
      </c>
      <c r="J545">
        <v>5.6</v>
      </c>
    </row>
    <row r="546">
      <c r="A546" t="str">
        <v>AutoTable</v>
      </c>
      <c r="D546" t="str">
        <v>43730PO/B</v>
      </c>
      <c r="E546" t="str">
        <v>PCS</v>
      </c>
      <c r="F546">
        <v>44561</v>
      </c>
      <c r="G546" t="str">
        <v/>
      </c>
      <c r="H546" t="str">
        <v>Tous les clients</v>
      </c>
      <c r="I546" t="b">
        <v>1</v>
      </c>
      <c r="J546">
        <v>6.48</v>
      </c>
    </row>
    <row r="547">
      <c r="A547" t="str">
        <v>AutoTable</v>
      </c>
      <c r="D547" t="str">
        <v>43730PO/MAG</v>
      </c>
      <c r="E547" t="str">
        <v>PCS</v>
      </c>
      <c r="F547">
        <v>44561</v>
      </c>
      <c r="G547" t="str">
        <v/>
      </c>
      <c r="H547" t="str">
        <v>Tous les clients</v>
      </c>
      <c r="I547" t="b">
        <v>1</v>
      </c>
      <c r="J547">
        <v>6.48</v>
      </c>
    </row>
    <row r="548">
      <c r="A548" t="str">
        <v>AutoTable</v>
      </c>
      <c r="D548" t="str">
        <v>43730PO/O</v>
      </c>
      <c r="E548" t="str">
        <v>PCS</v>
      </c>
      <c r="F548">
        <v>44561</v>
      </c>
      <c r="G548" t="str">
        <v/>
      </c>
      <c r="H548" t="str">
        <v>Tous les clients</v>
      </c>
      <c r="I548" t="b">
        <v>1</v>
      </c>
      <c r="J548">
        <v>6.48</v>
      </c>
    </row>
    <row r="549">
      <c r="A549" t="str">
        <v>AutoTable</v>
      </c>
      <c r="D549" t="str">
        <v>43730PO/T</v>
      </c>
      <c r="E549" t="str">
        <v>PCS</v>
      </c>
      <c r="F549">
        <v>44561</v>
      </c>
      <c r="G549" t="str">
        <v/>
      </c>
      <c r="H549" t="str">
        <v>Tous les clients</v>
      </c>
      <c r="I549" t="b">
        <v>1</v>
      </c>
      <c r="J549">
        <v>6.48</v>
      </c>
    </row>
    <row r="550">
      <c r="A550" t="str">
        <v>AutoTable</v>
      </c>
      <c r="D550" t="str">
        <v>43730R</v>
      </c>
      <c r="E550" t="str">
        <v>PCS</v>
      </c>
      <c r="F550">
        <v>44561</v>
      </c>
      <c r="G550" t="str">
        <v/>
      </c>
      <c r="H550" t="str">
        <v>Tous les clients</v>
      </c>
      <c r="I550" t="b">
        <v>1</v>
      </c>
      <c r="J550">
        <v>5.6</v>
      </c>
    </row>
    <row r="551">
      <c r="A551" t="str">
        <v>AutoTable</v>
      </c>
      <c r="D551" t="str">
        <v>43730R/OR</v>
      </c>
      <c r="E551" t="str">
        <v>PCS</v>
      </c>
      <c r="F551">
        <v>44561</v>
      </c>
      <c r="G551" t="str">
        <v/>
      </c>
      <c r="H551" t="str">
        <v>Tous les clients</v>
      </c>
      <c r="I551" t="b">
        <v>1</v>
      </c>
      <c r="J551">
        <v>6.48</v>
      </c>
    </row>
    <row r="552">
      <c r="A552" t="str">
        <v>AutoTable</v>
      </c>
      <c r="D552" t="str">
        <v>43730R/PA</v>
      </c>
      <c r="E552" t="str">
        <v>PCS</v>
      </c>
      <c r="F552">
        <v>44561</v>
      </c>
      <c r="G552" t="str">
        <v/>
      </c>
      <c r="H552" t="str">
        <v>Tous les clients</v>
      </c>
      <c r="I552" t="b">
        <v>1</v>
      </c>
      <c r="J552">
        <v>6.83</v>
      </c>
    </row>
    <row r="553">
      <c r="A553" t="str">
        <v>AutoTable</v>
      </c>
      <c r="D553" t="str">
        <v>43730RO</v>
      </c>
      <c r="E553" t="str">
        <v>PCS</v>
      </c>
      <c r="F553">
        <v>44561</v>
      </c>
      <c r="G553" t="str">
        <v/>
      </c>
      <c r="H553" t="str">
        <v>Tous les clients</v>
      </c>
      <c r="I553" t="b">
        <v>1</v>
      </c>
      <c r="J553">
        <v>5.6</v>
      </c>
    </row>
    <row r="554">
      <c r="A554" t="str">
        <v>AutoTable</v>
      </c>
      <c r="D554" t="str">
        <v>43730T</v>
      </c>
      <c r="E554" t="str">
        <v>PCS</v>
      </c>
      <c r="F554">
        <v>44561</v>
      </c>
      <c r="G554" t="str">
        <v/>
      </c>
      <c r="H554" t="str">
        <v>Tous les clients</v>
      </c>
      <c r="I554" t="b">
        <v>1</v>
      </c>
      <c r="J554">
        <v>5.6</v>
      </c>
    </row>
    <row r="555">
      <c r="A555" t="str">
        <v>AutoTable</v>
      </c>
      <c r="D555" t="str">
        <v>43730VI</v>
      </c>
      <c r="E555" t="str">
        <v>PCS</v>
      </c>
      <c r="F555">
        <v>44561</v>
      </c>
      <c r="G555" t="str">
        <v/>
      </c>
      <c r="H555" t="str">
        <v>Tous les clients</v>
      </c>
      <c r="I555" t="b">
        <v>1</v>
      </c>
      <c r="J555">
        <v>5.6</v>
      </c>
    </row>
    <row r="556">
      <c r="A556" t="str">
        <v>AutoTable</v>
      </c>
      <c r="D556" t="str">
        <v>43730VI/KA-VI</v>
      </c>
      <c r="E556" t="str">
        <v>PCS</v>
      </c>
      <c r="F556">
        <v>44561</v>
      </c>
      <c r="G556" t="str">
        <v/>
      </c>
      <c r="H556" t="str">
        <v>Tous les clients</v>
      </c>
      <c r="I556" t="b">
        <v>1</v>
      </c>
      <c r="J556">
        <v>6.83</v>
      </c>
    </row>
    <row r="557">
      <c r="A557" t="str">
        <v>AutoTable</v>
      </c>
      <c r="D557" t="str">
        <v>43745B/PAP</v>
      </c>
      <c r="E557" t="str">
        <v>PCS</v>
      </c>
      <c r="F557">
        <v>44561</v>
      </c>
      <c r="G557" t="str">
        <v/>
      </c>
      <c r="H557" t="str">
        <v>Tous les clients</v>
      </c>
      <c r="I557" t="b">
        <v>1</v>
      </c>
      <c r="J557">
        <v>11.55</v>
      </c>
    </row>
    <row r="558">
      <c r="A558" t="str">
        <v>AutoTable</v>
      </c>
      <c r="D558" t="str">
        <v>43745O/RO</v>
      </c>
      <c r="E558" t="str">
        <v>PCS</v>
      </c>
      <c r="F558">
        <v>44561</v>
      </c>
      <c r="G558" t="str">
        <v/>
      </c>
      <c r="H558" t="str">
        <v>Tous les clients</v>
      </c>
      <c r="I558" t="b">
        <v>1</v>
      </c>
      <c r="J558">
        <v>12.95</v>
      </c>
    </row>
    <row r="559">
      <c r="A559" t="str">
        <v>AutoTable</v>
      </c>
      <c r="D559" t="str">
        <v>43745PAP/V</v>
      </c>
      <c r="E559" t="str">
        <v>PCS</v>
      </c>
      <c r="F559">
        <v>44561</v>
      </c>
      <c r="G559" t="str">
        <v/>
      </c>
      <c r="H559" t="str">
        <v>Tous les clients</v>
      </c>
      <c r="I559" t="b">
        <v>1</v>
      </c>
      <c r="J559">
        <v>11.55</v>
      </c>
    </row>
    <row r="560">
      <c r="A560" t="str">
        <v>AutoTable</v>
      </c>
      <c r="D560" t="str">
        <v>43745PAP/VI</v>
      </c>
      <c r="E560" t="str">
        <v>PCS</v>
      </c>
      <c r="F560">
        <v>44561</v>
      </c>
      <c r="G560" t="str">
        <v/>
      </c>
      <c r="H560" t="str">
        <v>Tous les clients</v>
      </c>
      <c r="I560" t="b">
        <v>1</v>
      </c>
      <c r="J560">
        <v>11.55</v>
      </c>
    </row>
    <row r="561">
      <c r="A561" t="str">
        <v>AutoTable</v>
      </c>
      <c r="D561" t="str">
        <v>43745R/PA</v>
      </c>
      <c r="E561" t="str">
        <v>PCS</v>
      </c>
      <c r="F561">
        <v>44561</v>
      </c>
      <c r="G561" t="str">
        <v/>
      </c>
      <c r="H561" t="str">
        <v>Tous les clients</v>
      </c>
      <c r="I561" t="b">
        <v>1</v>
      </c>
      <c r="J561">
        <v>10.5</v>
      </c>
    </row>
    <row r="562">
      <c r="A562" t="str">
        <v>AutoTable</v>
      </c>
      <c r="D562" t="str">
        <v>43750S</v>
      </c>
      <c r="E562" t="str">
        <v>PCS</v>
      </c>
      <c r="F562">
        <v>44561</v>
      </c>
      <c r="G562" t="str">
        <v/>
      </c>
      <c r="H562" t="str">
        <v>Tous les clients</v>
      </c>
      <c r="I562" t="b">
        <v>1</v>
      </c>
      <c r="J562">
        <v>68.9</v>
      </c>
    </row>
    <row r="563">
      <c r="A563" t="str">
        <v>AutoTable</v>
      </c>
      <c r="D563" t="str">
        <v>43750SO</v>
      </c>
      <c r="E563" t="str">
        <v>PCS</v>
      </c>
      <c r="F563">
        <v>44561</v>
      </c>
      <c r="G563" t="str">
        <v/>
      </c>
      <c r="H563" t="str">
        <v>Tous les clients</v>
      </c>
      <c r="I563" t="b">
        <v>1</v>
      </c>
      <c r="J563">
        <v>4.29</v>
      </c>
    </row>
    <row r="564">
      <c r="A564" t="str">
        <v>AutoTable</v>
      </c>
      <c r="D564" t="str">
        <v>43750W</v>
      </c>
      <c r="E564" t="str">
        <v>PCS</v>
      </c>
      <c r="F564">
        <v>44561</v>
      </c>
      <c r="G564" t="str">
        <v/>
      </c>
      <c r="H564" t="str">
        <v>Tous les clients</v>
      </c>
      <c r="I564" t="b">
        <v>1</v>
      </c>
      <c r="J564">
        <v>67.3</v>
      </c>
    </row>
    <row r="565">
      <c r="A565" t="str">
        <v>AutoTable</v>
      </c>
      <c r="D565" t="str">
        <v>43830B/BC/R</v>
      </c>
      <c r="E565" t="str">
        <v>PCS</v>
      </c>
      <c r="F565">
        <v>44561</v>
      </c>
      <c r="G565" t="str">
        <v/>
      </c>
      <c r="H565" t="str">
        <v>Tous les clients</v>
      </c>
      <c r="I565" t="b">
        <v>1</v>
      </c>
      <c r="J565">
        <v>31.7</v>
      </c>
    </row>
    <row r="566">
      <c r="A566" t="str">
        <v>AutoTable</v>
      </c>
      <c r="D566" t="str">
        <v>43830B/O</v>
      </c>
      <c r="E566" t="str">
        <v>PCS</v>
      </c>
      <c r="F566">
        <v>44561</v>
      </c>
      <c r="G566" t="str">
        <v/>
      </c>
      <c r="H566" t="str">
        <v>Tous les clients</v>
      </c>
      <c r="I566" t="b">
        <v>1</v>
      </c>
      <c r="J566">
        <v>31.7</v>
      </c>
    </row>
    <row r="567">
      <c r="A567" t="str">
        <v>AutoTable</v>
      </c>
      <c r="D567" t="str">
        <v>43831B/KA</v>
      </c>
      <c r="E567" t="str">
        <v>PCS</v>
      </c>
      <c r="F567">
        <v>44561</v>
      </c>
      <c r="G567" t="str">
        <v/>
      </c>
      <c r="H567" t="str">
        <v>Tous les clients</v>
      </c>
      <c r="I567" t="b">
        <v>1</v>
      </c>
      <c r="J567">
        <v>25.2</v>
      </c>
    </row>
    <row r="568">
      <c r="A568" t="str">
        <v>AutoTable</v>
      </c>
      <c r="D568" t="str">
        <v>43845CB-PL</v>
      </c>
      <c r="E568" t="str">
        <v>PCS</v>
      </c>
      <c r="F568">
        <v>44561</v>
      </c>
      <c r="G568" t="str">
        <v/>
      </c>
      <c r="H568" t="str">
        <v>Tous les clients</v>
      </c>
      <c r="I568" t="b">
        <v>1</v>
      </c>
      <c r="J568">
        <v>4.9</v>
      </c>
    </row>
    <row r="569">
      <c r="A569" t="str">
        <v>AutoTable</v>
      </c>
      <c r="D569" t="str">
        <v>43845CB-TB</v>
      </c>
      <c r="E569" t="str">
        <v>PCS</v>
      </c>
      <c r="F569">
        <v>44561</v>
      </c>
      <c r="G569" t="str">
        <v/>
      </c>
      <c r="H569" t="str">
        <v>Tous les clients</v>
      </c>
      <c r="I569" t="b">
        <v>1</v>
      </c>
      <c r="J569">
        <v>4.9</v>
      </c>
    </row>
    <row r="570">
      <c r="A570" t="str">
        <v>AutoTable</v>
      </c>
      <c r="D570" t="str">
        <v>43930A</v>
      </c>
      <c r="E570" t="str">
        <v>PCS</v>
      </c>
      <c r="F570">
        <v>44561</v>
      </c>
      <c r="G570" t="str">
        <v/>
      </c>
      <c r="H570" t="str">
        <v>Tous les clients</v>
      </c>
      <c r="I570" t="b">
        <v>1</v>
      </c>
      <c r="J570">
        <v>5.25</v>
      </c>
    </row>
    <row r="571">
      <c r="A571" t="str">
        <v>AutoTable</v>
      </c>
      <c r="D571" t="str">
        <v>43930B</v>
      </c>
      <c r="E571" t="str">
        <v>PCS</v>
      </c>
      <c r="F571">
        <v>44561</v>
      </c>
      <c r="G571" t="str">
        <v/>
      </c>
      <c r="H571" t="str">
        <v>Tous les clients</v>
      </c>
      <c r="I571" t="b">
        <v>1</v>
      </c>
      <c r="J571">
        <v>5.25</v>
      </c>
    </row>
    <row r="572">
      <c r="A572" t="str">
        <v>AutoTable</v>
      </c>
      <c r="D572" t="str">
        <v>43930B/O</v>
      </c>
      <c r="E572" t="str">
        <v>PCS</v>
      </c>
      <c r="F572">
        <v>44561</v>
      </c>
      <c r="G572" t="str">
        <v/>
      </c>
      <c r="H572" t="str">
        <v>Tous les clients</v>
      </c>
      <c r="I572" t="b">
        <v>1</v>
      </c>
      <c r="J572">
        <v>5.95</v>
      </c>
    </row>
    <row r="573">
      <c r="A573" t="str">
        <v>AutoTable</v>
      </c>
      <c r="D573" t="str">
        <v>43930BC</v>
      </c>
      <c r="E573" t="str">
        <v>PCS</v>
      </c>
      <c r="F573">
        <v>44561</v>
      </c>
      <c r="G573" t="str">
        <v/>
      </c>
      <c r="H573" t="str">
        <v>Tous les clients</v>
      </c>
      <c r="I573" t="b">
        <v>1</v>
      </c>
      <c r="J573">
        <v>7.1</v>
      </c>
    </row>
    <row r="574">
      <c r="A574" t="str">
        <v>AutoTable</v>
      </c>
      <c r="D574" t="str">
        <v>43930KA</v>
      </c>
      <c r="E574" t="str">
        <v>PCS</v>
      </c>
      <c r="F574">
        <v>44561</v>
      </c>
      <c r="G574" t="str">
        <v/>
      </c>
      <c r="H574" t="str">
        <v>Tous les clients</v>
      </c>
      <c r="I574" t="b">
        <v>1</v>
      </c>
      <c r="J574">
        <v>5.6</v>
      </c>
    </row>
    <row r="575">
      <c r="A575" t="str">
        <v>AutoTable</v>
      </c>
      <c r="D575" t="str">
        <v>43930KA/B</v>
      </c>
      <c r="E575" t="str">
        <v>PCS</v>
      </c>
      <c r="F575">
        <v>44561</v>
      </c>
      <c r="G575" t="str">
        <v/>
      </c>
      <c r="H575" t="str">
        <v>Tous les clients</v>
      </c>
      <c r="I575" t="b">
        <v>1</v>
      </c>
      <c r="J575">
        <v>6.48</v>
      </c>
    </row>
    <row r="576">
      <c r="A576" t="str">
        <v>AutoTable</v>
      </c>
      <c r="D576" t="str">
        <v>43930O</v>
      </c>
      <c r="E576" t="str">
        <v>PCS</v>
      </c>
      <c r="F576">
        <v>44561</v>
      </c>
      <c r="G576" t="str">
        <v/>
      </c>
      <c r="H576" t="str">
        <v>Tous les clients</v>
      </c>
      <c r="I576" t="b">
        <v>1</v>
      </c>
      <c r="J576">
        <v>5.25</v>
      </c>
    </row>
    <row r="577">
      <c r="A577" t="str">
        <v>AutoTable</v>
      </c>
      <c r="D577" t="str">
        <v>43930OR</v>
      </c>
      <c r="E577" t="str">
        <v>PCS</v>
      </c>
      <c r="F577">
        <v>44561</v>
      </c>
      <c r="G577" t="str">
        <v/>
      </c>
      <c r="H577" t="str">
        <v>Tous les clients</v>
      </c>
      <c r="I577" t="b">
        <v>1</v>
      </c>
      <c r="J577">
        <v>5.25</v>
      </c>
    </row>
    <row r="578">
      <c r="A578" t="str">
        <v>AutoTable</v>
      </c>
      <c r="D578" t="str">
        <v>43930P</v>
      </c>
      <c r="E578" t="str">
        <v>PCS</v>
      </c>
      <c r="F578">
        <v>44561</v>
      </c>
      <c r="G578" t="str">
        <v/>
      </c>
      <c r="H578" t="str">
        <v>Tous les clients</v>
      </c>
      <c r="I578" t="b">
        <v>1</v>
      </c>
      <c r="J578">
        <v>5.25</v>
      </c>
    </row>
    <row r="579">
      <c r="A579" t="str">
        <v>AutoTable</v>
      </c>
      <c r="D579" t="str">
        <v>43930PO</v>
      </c>
      <c r="E579" t="str">
        <v>PCS</v>
      </c>
      <c r="F579">
        <v>44561</v>
      </c>
      <c r="G579" t="str">
        <v/>
      </c>
      <c r="H579" t="str">
        <v>Tous les clients</v>
      </c>
      <c r="I579" t="b">
        <v>1</v>
      </c>
      <c r="J579">
        <v>5.25</v>
      </c>
    </row>
    <row r="580">
      <c r="A580" t="str">
        <v>AutoTable</v>
      </c>
      <c r="D580" t="str">
        <v>43930R</v>
      </c>
      <c r="E580" t="str">
        <v>PCS</v>
      </c>
      <c r="F580">
        <v>44561</v>
      </c>
      <c r="G580" t="str">
        <v/>
      </c>
      <c r="H580" t="str">
        <v>Tous les clients</v>
      </c>
      <c r="I580" t="b">
        <v>1</v>
      </c>
      <c r="J580">
        <v>7.1</v>
      </c>
    </row>
    <row r="581">
      <c r="A581" t="str">
        <v>AutoTable</v>
      </c>
      <c r="D581" t="str">
        <v>43930SA</v>
      </c>
      <c r="E581" t="str">
        <v>PCS</v>
      </c>
      <c r="F581">
        <v>44561</v>
      </c>
      <c r="G581" t="str">
        <v/>
      </c>
      <c r="H581" t="str">
        <v>Tous les clients</v>
      </c>
      <c r="I581" t="b">
        <v>1</v>
      </c>
      <c r="J581">
        <v>5.6</v>
      </c>
    </row>
    <row r="582">
      <c r="A582" t="str">
        <v>AutoTable</v>
      </c>
      <c r="D582" t="str">
        <v>43930VE</v>
      </c>
      <c r="E582" t="str">
        <v>PCS</v>
      </c>
      <c r="F582">
        <v>44561</v>
      </c>
      <c r="G582" t="str">
        <v/>
      </c>
      <c r="H582" t="str">
        <v>Tous les clients</v>
      </c>
      <c r="I582" t="b">
        <v>1</v>
      </c>
      <c r="J582">
        <v>7.1</v>
      </c>
    </row>
    <row r="583">
      <c r="A583" t="str">
        <v>AutoTable</v>
      </c>
      <c r="D583" t="str">
        <v>43930VI/CI/MA</v>
      </c>
      <c r="E583" t="str">
        <v>PCS</v>
      </c>
      <c r="F583">
        <v>44561</v>
      </c>
      <c r="G583" t="str">
        <v/>
      </c>
      <c r="H583" t="str">
        <v>Tous les clients</v>
      </c>
      <c r="I583" t="b">
        <v>1</v>
      </c>
      <c r="J583">
        <v>6.65</v>
      </c>
    </row>
    <row r="584">
      <c r="A584" t="str">
        <v>AutoTable</v>
      </c>
      <c r="D584" t="str">
        <v>43945FO/F</v>
      </c>
      <c r="E584" t="str">
        <v>PCS</v>
      </c>
      <c r="F584">
        <v>44561</v>
      </c>
      <c r="G584" t="str">
        <v/>
      </c>
      <c r="H584" t="str">
        <v>Tous les clients</v>
      </c>
      <c r="I584" t="b">
        <v>1</v>
      </c>
      <c r="J584">
        <v>10.15</v>
      </c>
    </row>
    <row r="585">
      <c r="A585" t="str">
        <v>AutoTable</v>
      </c>
      <c r="D585" t="str">
        <v>43945MA/B/VE</v>
      </c>
      <c r="E585" t="str">
        <v>PCS</v>
      </c>
      <c r="F585">
        <v>44561</v>
      </c>
      <c r="G585" t="str">
        <v/>
      </c>
      <c r="H585" t="str">
        <v>Tous les clients</v>
      </c>
      <c r="I585" t="b">
        <v>1</v>
      </c>
      <c r="J585">
        <v>16.6</v>
      </c>
    </row>
    <row r="586">
      <c r="A586" t="str">
        <v>AutoTable</v>
      </c>
      <c r="D586" t="str">
        <v>43945PA</v>
      </c>
      <c r="E586" t="str">
        <v>PCS</v>
      </c>
      <c r="F586">
        <v>44561</v>
      </c>
      <c r="G586" t="str">
        <v/>
      </c>
      <c r="H586" t="str">
        <v>Tous les clients</v>
      </c>
      <c r="I586" t="b">
        <v>1</v>
      </c>
      <c r="J586">
        <v>9.8</v>
      </c>
    </row>
    <row r="587">
      <c r="A587" t="str">
        <v>AutoTable</v>
      </c>
      <c r="D587" t="str">
        <v>440308</v>
      </c>
      <c r="E587" t="str">
        <v>PCS</v>
      </c>
      <c r="F587">
        <v>44561</v>
      </c>
      <c r="G587" t="str">
        <v/>
      </c>
      <c r="H587" t="str">
        <v>Tous les clients</v>
      </c>
      <c r="I587" t="b">
        <v>1</v>
      </c>
      <c r="J587">
        <v>19.3</v>
      </c>
    </row>
    <row r="588">
      <c r="A588" t="str">
        <v>AutoTable</v>
      </c>
      <c r="D588" t="str">
        <v>44030J</v>
      </c>
      <c r="E588" t="str">
        <v>PCS</v>
      </c>
      <c r="F588">
        <v>44561</v>
      </c>
      <c r="G588" t="str">
        <v/>
      </c>
      <c r="H588" t="str">
        <v>Tous les clients</v>
      </c>
      <c r="I588" t="b">
        <v>1</v>
      </c>
      <c r="J588">
        <v>6.9</v>
      </c>
    </row>
    <row r="589">
      <c r="A589" t="str">
        <v>AutoTable</v>
      </c>
      <c r="D589" t="str">
        <v>440381</v>
      </c>
      <c r="E589" t="str">
        <v>PCS</v>
      </c>
      <c r="F589">
        <v>44561</v>
      </c>
      <c r="G589" t="str">
        <v/>
      </c>
      <c r="H589" t="str">
        <v>Tous les clients</v>
      </c>
      <c r="I589" t="b">
        <v>1</v>
      </c>
      <c r="J589">
        <v>19.3</v>
      </c>
    </row>
    <row r="590">
      <c r="A590" t="str">
        <v>AutoTable</v>
      </c>
      <c r="D590" t="str">
        <v>440389</v>
      </c>
      <c r="E590" t="str">
        <v>PCS</v>
      </c>
      <c r="F590">
        <v>44561</v>
      </c>
      <c r="G590" t="str">
        <v/>
      </c>
      <c r="H590" t="str">
        <v>Tous les clients</v>
      </c>
      <c r="I590" t="b">
        <v>1</v>
      </c>
      <c r="J590">
        <v>19.3</v>
      </c>
    </row>
    <row r="591">
      <c r="A591" t="str">
        <v>AutoTable</v>
      </c>
      <c r="D591" t="str">
        <v>44550</v>
      </c>
      <c r="E591" t="str">
        <v>PCS</v>
      </c>
      <c r="F591">
        <v>44561</v>
      </c>
      <c r="G591" t="str">
        <v/>
      </c>
      <c r="H591" t="str">
        <v>Tous les clients</v>
      </c>
      <c r="I591" t="b">
        <v>1</v>
      </c>
      <c r="J591">
        <v>77.4</v>
      </c>
    </row>
    <row r="592">
      <c r="A592" t="str">
        <v>AutoTable</v>
      </c>
      <c r="D592" t="str">
        <v>44750</v>
      </c>
      <c r="E592" t="str">
        <v>PCS</v>
      </c>
      <c r="F592">
        <v>44561</v>
      </c>
      <c r="G592" t="str">
        <v/>
      </c>
      <c r="H592" t="str">
        <v>Tous les clients</v>
      </c>
      <c r="I592" t="b">
        <v>1</v>
      </c>
      <c r="J592">
        <v>24.9</v>
      </c>
    </row>
    <row r="593">
      <c r="A593" t="str">
        <v>AutoTable</v>
      </c>
      <c r="D593" t="str">
        <v>44846KA</v>
      </c>
      <c r="E593" t="str">
        <v>PCS</v>
      </c>
      <c r="F593">
        <v>44561</v>
      </c>
      <c r="G593" t="str">
        <v/>
      </c>
      <c r="H593" t="str">
        <v>Tous les clients</v>
      </c>
      <c r="I593" t="b">
        <v>1</v>
      </c>
      <c r="J593">
        <v>86.9</v>
      </c>
    </row>
    <row r="594">
      <c r="A594" t="str">
        <v>AutoTable</v>
      </c>
      <c r="D594" t="str">
        <v>44846PA</v>
      </c>
      <c r="E594" t="str">
        <v>PCS</v>
      </c>
      <c r="F594">
        <v>44561</v>
      </c>
      <c r="G594" t="str">
        <v/>
      </c>
      <c r="H594" t="str">
        <v>Tous les clients</v>
      </c>
      <c r="I594" t="b">
        <v>1</v>
      </c>
      <c r="J594">
        <v>86.9</v>
      </c>
    </row>
    <row r="595">
      <c r="A595" t="str">
        <v>AutoTable</v>
      </c>
      <c r="D595" t="str">
        <v>44950</v>
      </c>
      <c r="E595" t="str">
        <v>PCS</v>
      </c>
      <c r="F595">
        <v>44561</v>
      </c>
      <c r="G595" t="str">
        <v/>
      </c>
      <c r="H595" t="str">
        <v>Tous les clients</v>
      </c>
      <c r="I595" t="b">
        <v>1</v>
      </c>
      <c r="J595">
        <v>77.4</v>
      </c>
    </row>
    <row r="596">
      <c r="A596" t="str">
        <v>AutoTable</v>
      </c>
      <c r="D596" t="str">
        <v>48130</v>
      </c>
      <c r="E596" t="str">
        <v>PCS</v>
      </c>
      <c r="F596">
        <v>44561</v>
      </c>
      <c r="G596" t="str">
        <v/>
      </c>
      <c r="H596" t="str">
        <v>Tous les clients</v>
      </c>
      <c r="I596" t="b">
        <v>1</v>
      </c>
      <c r="J596">
        <v>50.5</v>
      </c>
    </row>
    <row r="597">
      <c r="A597" t="str">
        <v>AutoTable</v>
      </c>
      <c r="D597" t="str">
        <v>48131</v>
      </c>
      <c r="E597" t="str">
        <v>PCS</v>
      </c>
      <c r="F597">
        <v>44561</v>
      </c>
      <c r="G597" t="str">
        <v/>
      </c>
      <c r="H597" t="str">
        <v>Tous les clients</v>
      </c>
      <c r="I597" t="b">
        <v>1</v>
      </c>
      <c r="J597">
        <v>35.9</v>
      </c>
    </row>
    <row r="598">
      <c r="A598" t="str">
        <v>AutoTable</v>
      </c>
      <c r="D598" t="str">
        <v>49001-3</v>
      </c>
      <c r="E598" t="str">
        <v>PCS</v>
      </c>
      <c r="F598">
        <v>44561</v>
      </c>
      <c r="G598" t="str">
        <v/>
      </c>
      <c r="H598" t="str">
        <v>Tous les clients</v>
      </c>
      <c r="I598" t="b">
        <v>1</v>
      </c>
      <c r="J598">
        <v>260.52</v>
      </c>
    </row>
    <row r="599">
      <c r="A599" t="str">
        <v>AutoTable</v>
      </c>
      <c r="D599" t="str">
        <v>49001-4</v>
      </c>
      <c r="E599" t="str">
        <v>PCS</v>
      </c>
      <c r="F599">
        <v>44561</v>
      </c>
      <c r="G599" t="str">
        <v/>
      </c>
      <c r="H599" t="str">
        <v>Tous les clients</v>
      </c>
      <c r="I599" t="b">
        <v>1</v>
      </c>
      <c r="J599">
        <v>233.37</v>
      </c>
    </row>
    <row r="600">
      <c r="A600" t="str">
        <v>AutoTable</v>
      </c>
      <c r="D600" t="str">
        <v>49002-3</v>
      </c>
      <c r="E600" t="str">
        <v>PCS</v>
      </c>
      <c r="F600">
        <v>44561</v>
      </c>
      <c r="G600" t="str">
        <v/>
      </c>
      <c r="H600" t="str">
        <v>Tous les clients</v>
      </c>
      <c r="I600" t="b">
        <v>1</v>
      </c>
      <c r="J600">
        <v>357.99</v>
      </c>
    </row>
    <row r="601">
      <c r="A601" t="str">
        <v>AutoTable</v>
      </c>
      <c r="D601" t="str">
        <v>49002-4</v>
      </c>
      <c r="E601" t="str">
        <v>PCS</v>
      </c>
      <c r="F601">
        <v>44561</v>
      </c>
      <c r="G601" t="str">
        <v/>
      </c>
      <c r="H601" t="str">
        <v>Tous les clients</v>
      </c>
      <c r="I601" t="b">
        <v>1</v>
      </c>
      <c r="J601">
        <v>299.43</v>
      </c>
    </row>
    <row r="602">
      <c r="A602" t="str">
        <v>AutoTable</v>
      </c>
      <c r="D602" t="str">
        <v>49003-3</v>
      </c>
      <c r="E602" t="str">
        <v>PCS</v>
      </c>
      <c r="F602">
        <v>44561</v>
      </c>
      <c r="G602" t="str">
        <v/>
      </c>
      <c r="H602" t="str">
        <v>Tous les clients</v>
      </c>
      <c r="I602" t="b">
        <v>1</v>
      </c>
      <c r="J602">
        <v>357.99</v>
      </c>
    </row>
    <row r="603">
      <c r="A603" t="str">
        <v>AutoTable</v>
      </c>
      <c r="D603" t="str">
        <v>49003-4</v>
      </c>
      <c r="E603" t="str">
        <v>PCS</v>
      </c>
      <c r="F603">
        <v>44561</v>
      </c>
      <c r="G603" t="str">
        <v/>
      </c>
      <c r="H603" t="str">
        <v>Tous les clients</v>
      </c>
      <c r="I603" t="b">
        <v>1</v>
      </c>
      <c r="J603">
        <v>430.51</v>
      </c>
    </row>
    <row r="604">
      <c r="A604" t="str">
        <v>AutoTable</v>
      </c>
      <c r="D604" t="str">
        <v>49004-3</v>
      </c>
      <c r="E604" t="str">
        <v>PCS</v>
      </c>
      <c r="F604">
        <v>44561</v>
      </c>
      <c r="G604" t="str">
        <v/>
      </c>
      <c r="H604" t="str">
        <v>Tous les clients</v>
      </c>
      <c r="I604" t="b">
        <v>1</v>
      </c>
      <c r="J604">
        <v>475.26</v>
      </c>
    </row>
    <row r="605">
      <c r="A605" t="str">
        <v>AutoTable</v>
      </c>
      <c r="D605" t="str">
        <v>49004-4</v>
      </c>
      <c r="E605" t="str">
        <v>PCS</v>
      </c>
      <c r="F605">
        <v>44561</v>
      </c>
      <c r="G605" t="str">
        <v/>
      </c>
      <c r="H605" t="str">
        <v>Tous les clients</v>
      </c>
      <c r="I605" t="b">
        <v>1</v>
      </c>
      <c r="J605">
        <v>379.09</v>
      </c>
    </row>
    <row r="606">
      <c r="A606" t="str">
        <v>AutoTable</v>
      </c>
      <c r="D606" t="str">
        <v>49005-3</v>
      </c>
      <c r="E606" t="str">
        <v>PCS</v>
      </c>
      <c r="F606">
        <v>44561</v>
      </c>
      <c r="G606" t="str">
        <v/>
      </c>
      <c r="H606" t="str">
        <v>Tous les clients</v>
      </c>
      <c r="I606" t="b">
        <v>1</v>
      </c>
      <c r="J606">
        <v>443.69</v>
      </c>
    </row>
    <row r="607">
      <c r="A607" t="str">
        <v>AutoTable</v>
      </c>
      <c r="D607" t="str">
        <v>49005-4</v>
      </c>
      <c r="E607" t="str">
        <v>PCS</v>
      </c>
      <c r="F607">
        <v>44561</v>
      </c>
      <c r="G607" t="str">
        <v/>
      </c>
      <c r="H607" t="str">
        <v>Tous les clients</v>
      </c>
      <c r="I607" t="b">
        <v>1</v>
      </c>
      <c r="J607">
        <v>333.73</v>
      </c>
    </row>
    <row r="608">
      <c r="A608" t="str">
        <v>AutoTable</v>
      </c>
      <c r="D608" t="str">
        <v>49006-3</v>
      </c>
      <c r="E608" t="str">
        <v>PCS</v>
      </c>
      <c r="F608">
        <v>44561</v>
      </c>
      <c r="G608" t="str">
        <v/>
      </c>
      <c r="H608" t="str">
        <v>Tous les clients</v>
      </c>
      <c r="I608" t="b">
        <v>1</v>
      </c>
      <c r="J608">
        <v>629.17</v>
      </c>
    </row>
    <row r="609">
      <c r="A609" t="str">
        <v>AutoTable</v>
      </c>
      <c r="D609" t="str">
        <v>49006-4</v>
      </c>
      <c r="E609" t="str">
        <v>PCS</v>
      </c>
      <c r="F609">
        <v>44561</v>
      </c>
      <c r="G609" t="str">
        <v/>
      </c>
      <c r="H609" t="str">
        <v>Tous les clients</v>
      </c>
      <c r="I609" t="b">
        <v>1</v>
      </c>
      <c r="J609">
        <v>333.17</v>
      </c>
    </row>
    <row r="610">
      <c r="A610" t="str">
        <v>AutoTable</v>
      </c>
      <c r="D610" t="str">
        <v>49007-3</v>
      </c>
      <c r="E610" t="str">
        <v>PCS</v>
      </c>
      <c r="F610">
        <v>44561</v>
      </c>
      <c r="G610" t="str">
        <v/>
      </c>
      <c r="H610" t="str">
        <v>Tous les clients</v>
      </c>
      <c r="I610" t="b">
        <v>1</v>
      </c>
      <c r="J610">
        <v>725.47</v>
      </c>
    </row>
    <row r="611">
      <c r="A611" t="str">
        <v>AutoTable</v>
      </c>
      <c r="D611" t="str">
        <v>49007-4</v>
      </c>
      <c r="E611" t="str">
        <v>PCS</v>
      </c>
      <c r="F611">
        <v>44561</v>
      </c>
      <c r="G611" t="str">
        <v/>
      </c>
      <c r="H611" t="str">
        <v>Tous les clients</v>
      </c>
      <c r="I611" t="b">
        <v>1</v>
      </c>
      <c r="J611">
        <v>483.48</v>
      </c>
    </row>
    <row r="612">
      <c r="A612" t="str">
        <v>AutoTable</v>
      </c>
      <c r="D612" t="str">
        <v>49008-3</v>
      </c>
      <c r="E612" t="str">
        <v>PCS</v>
      </c>
      <c r="F612">
        <v>44561</v>
      </c>
      <c r="G612" t="str">
        <v/>
      </c>
      <c r="H612" t="str">
        <v>Tous les clients</v>
      </c>
      <c r="I612" t="b">
        <v>1</v>
      </c>
      <c r="J612">
        <v>867.68</v>
      </c>
    </row>
    <row r="613">
      <c r="A613" t="str">
        <v>AutoTable</v>
      </c>
      <c r="D613" t="str">
        <v>49008-4</v>
      </c>
      <c r="E613" t="str">
        <v>PCS</v>
      </c>
      <c r="F613">
        <v>44561</v>
      </c>
      <c r="G613" t="str">
        <v/>
      </c>
      <c r="H613" t="str">
        <v>Tous les clients</v>
      </c>
      <c r="I613" t="b">
        <v>1</v>
      </c>
      <c r="J613">
        <v>587.31</v>
      </c>
    </row>
    <row r="614">
      <c r="A614" t="str">
        <v>AutoTable</v>
      </c>
      <c r="D614" t="str">
        <v>49009-3</v>
      </c>
      <c r="E614" t="str">
        <v>PCS</v>
      </c>
      <c r="F614">
        <v>44561</v>
      </c>
      <c r="G614" t="str">
        <v/>
      </c>
      <c r="H614" t="str">
        <v>Tous les clients</v>
      </c>
      <c r="I614" t="b">
        <v>1</v>
      </c>
      <c r="J614">
        <v>802.46</v>
      </c>
    </row>
    <row r="615">
      <c r="A615" t="str">
        <v>AutoTable</v>
      </c>
      <c r="D615" t="str">
        <v>49009-4</v>
      </c>
      <c r="E615" t="str">
        <v>PCS</v>
      </c>
      <c r="F615">
        <v>44561</v>
      </c>
      <c r="G615" t="str">
        <v/>
      </c>
      <c r="H615" t="str">
        <v>Tous les clients</v>
      </c>
      <c r="I615" t="b">
        <v>1</v>
      </c>
      <c r="J615">
        <v>822.83</v>
      </c>
    </row>
    <row r="616">
      <c r="A616" t="str">
        <v>AutoTable</v>
      </c>
      <c r="D616" t="str">
        <v>49010-3</v>
      </c>
      <c r="E616" t="str">
        <v>PCS</v>
      </c>
      <c r="F616">
        <v>44561</v>
      </c>
      <c r="G616" t="str">
        <v/>
      </c>
      <c r="H616" t="str">
        <v>Tous les clients</v>
      </c>
      <c r="I616" t="b">
        <v>1</v>
      </c>
      <c r="J616">
        <v>1127.75</v>
      </c>
    </row>
    <row r="617">
      <c r="A617" t="str">
        <v>AutoTable</v>
      </c>
      <c r="D617" t="str">
        <v>49010-4</v>
      </c>
      <c r="E617" t="str">
        <v>PCS</v>
      </c>
      <c r="F617">
        <v>44561</v>
      </c>
      <c r="G617" t="str">
        <v/>
      </c>
      <c r="H617" t="str">
        <v>Tous les clients</v>
      </c>
      <c r="I617" t="b">
        <v>1</v>
      </c>
      <c r="J617">
        <v>824.15</v>
      </c>
    </row>
    <row r="618">
      <c r="A618" t="str">
        <v>AutoTable</v>
      </c>
      <c r="D618" t="str">
        <v>49011-3</v>
      </c>
      <c r="E618" t="str">
        <v>PCS</v>
      </c>
      <c r="F618">
        <v>44561</v>
      </c>
      <c r="G618" t="str">
        <v/>
      </c>
      <c r="H618" t="str">
        <v>Tous les clients</v>
      </c>
      <c r="I618" t="b">
        <v>1</v>
      </c>
      <c r="J618">
        <v>1511.98</v>
      </c>
    </row>
    <row r="619">
      <c r="A619" t="str">
        <v>AutoTable</v>
      </c>
      <c r="D619" t="str">
        <v>49011-4</v>
      </c>
      <c r="E619" t="str">
        <v>PCS</v>
      </c>
      <c r="F619">
        <v>44561</v>
      </c>
      <c r="G619" t="str">
        <v/>
      </c>
      <c r="H619" t="str">
        <v>Tous les clients</v>
      </c>
      <c r="I619" t="b">
        <v>1</v>
      </c>
      <c r="J619">
        <v>825.77</v>
      </c>
    </row>
    <row r="620">
      <c r="A620" t="str">
        <v>AutoTable</v>
      </c>
      <c r="D620" t="str">
        <v>49012-3</v>
      </c>
      <c r="E620" t="str">
        <v>PCS</v>
      </c>
      <c r="F620">
        <v>44561</v>
      </c>
      <c r="G620" t="str">
        <v/>
      </c>
      <c r="H620" t="str">
        <v>Tous les clients</v>
      </c>
      <c r="I620" t="b">
        <v>1</v>
      </c>
      <c r="J620">
        <v>1752.2</v>
      </c>
    </row>
    <row r="621">
      <c r="A621" t="str">
        <v>AutoTable</v>
      </c>
      <c r="D621" t="str">
        <v>49012-4</v>
      </c>
      <c r="E621" t="str">
        <v>PCS</v>
      </c>
      <c r="F621">
        <v>44561</v>
      </c>
      <c r="G621" t="str">
        <v/>
      </c>
      <c r="H621" t="str">
        <v>Tous les clients</v>
      </c>
      <c r="I621" t="b">
        <v>1</v>
      </c>
      <c r="J621">
        <v>880.93</v>
      </c>
    </row>
    <row r="622">
      <c r="A622" t="str">
        <v>AutoTable</v>
      </c>
      <c r="D622" t="str">
        <v>49013-3</v>
      </c>
      <c r="E622" t="str">
        <v>PCS</v>
      </c>
      <c r="F622">
        <v>44561</v>
      </c>
      <c r="G622" t="str">
        <v/>
      </c>
      <c r="H622" t="str">
        <v>Tous les clients</v>
      </c>
      <c r="I622" t="b">
        <v>1</v>
      </c>
      <c r="J622">
        <v>1860.66</v>
      </c>
    </row>
    <row r="623">
      <c r="A623" t="str">
        <v>AutoTable</v>
      </c>
      <c r="D623" t="str">
        <v>49013-4</v>
      </c>
      <c r="E623" t="str">
        <v>PCS</v>
      </c>
      <c r="F623">
        <v>44561</v>
      </c>
      <c r="G623" t="str">
        <v/>
      </c>
      <c r="H623" t="str">
        <v>Tous les clients</v>
      </c>
      <c r="I623" t="b">
        <v>1</v>
      </c>
      <c r="J623">
        <v>1148.81</v>
      </c>
    </row>
    <row r="624">
      <c r="A624" t="str">
        <v>AutoTable</v>
      </c>
      <c r="D624" t="str">
        <v>49014-3</v>
      </c>
      <c r="E624" t="str">
        <v>PCS</v>
      </c>
      <c r="F624">
        <v>44561</v>
      </c>
      <c r="G624" t="str">
        <v/>
      </c>
      <c r="H624" t="str">
        <v>Tous les clients</v>
      </c>
      <c r="I624" t="b">
        <v>1</v>
      </c>
      <c r="J624">
        <v>2189.78</v>
      </c>
    </row>
    <row r="625">
      <c r="A625" t="str">
        <v>AutoTable</v>
      </c>
      <c r="D625" t="str">
        <v>49014-4</v>
      </c>
      <c r="E625" t="str">
        <v>PCS</v>
      </c>
      <c r="F625">
        <v>44561</v>
      </c>
      <c r="G625" t="str">
        <v/>
      </c>
      <c r="H625" t="str">
        <v>Tous les clients</v>
      </c>
      <c r="I625" t="b">
        <v>1</v>
      </c>
      <c r="J625">
        <v>1149.8</v>
      </c>
    </row>
    <row r="626">
      <c r="A626" t="str">
        <v>AutoTable</v>
      </c>
      <c r="D626" t="str">
        <v>51001</v>
      </c>
      <c r="E626" t="str">
        <v>PCS</v>
      </c>
      <c r="F626">
        <v>44561</v>
      </c>
      <c r="G626" t="str">
        <v/>
      </c>
      <c r="H626" t="str">
        <v>Tous les clients</v>
      </c>
      <c r="I626" t="b">
        <v>1</v>
      </c>
      <c r="J626">
        <v>7</v>
      </c>
    </row>
    <row r="627">
      <c r="A627" t="str">
        <v>AutoTable</v>
      </c>
      <c r="D627" t="str">
        <v>51005</v>
      </c>
      <c r="E627" t="str">
        <v>PCS</v>
      </c>
      <c r="F627">
        <v>44561</v>
      </c>
      <c r="G627" t="str">
        <v/>
      </c>
      <c r="H627" t="str">
        <v>Tous les clients</v>
      </c>
      <c r="I627" t="b">
        <v>1</v>
      </c>
      <c r="J627">
        <v>14.5</v>
      </c>
    </row>
    <row r="628">
      <c r="A628" t="str">
        <v>AutoTable</v>
      </c>
      <c r="D628" t="str">
        <v>51006</v>
      </c>
      <c r="E628" t="str">
        <v>PCS</v>
      </c>
      <c r="F628">
        <v>44561</v>
      </c>
      <c r="G628" t="str">
        <v/>
      </c>
      <c r="H628" t="str">
        <v>Tous les clients</v>
      </c>
      <c r="I628" t="b">
        <v>1</v>
      </c>
      <c r="J628">
        <v>22.2</v>
      </c>
    </row>
    <row r="629">
      <c r="A629" t="str">
        <v>AutoTable</v>
      </c>
      <c r="D629" t="str">
        <v>51007</v>
      </c>
      <c r="E629" t="str">
        <v>PCS</v>
      </c>
      <c r="F629">
        <v>44561</v>
      </c>
      <c r="G629" t="str">
        <v/>
      </c>
      <c r="H629" t="str">
        <v>Tous les clients</v>
      </c>
      <c r="I629" t="b">
        <v>1</v>
      </c>
      <c r="J629">
        <v>40.6</v>
      </c>
    </row>
    <row r="630">
      <c r="A630" t="str">
        <v>AutoTable</v>
      </c>
      <c r="D630" t="str">
        <v>51008</v>
      </c>
      <c r="E630" t="str">
        <v>PCS</v>
      </c>
      <c r="F630">
        <v>44561</v>
      </c>
      <c r="G630" t="str">
        <v/>
      </c>
      <c r="H630" t="str">
        <v>Tous les clients</v>
      </c>
      <c r="I630" t="b">
        <v>1</v>
      </c>
      <c r="J630">
        <v>50.2</v>
      </c>
    </row>
    <row r="631">
      <c r="A631" t="str">
        <v>AutoTable</v>
      </c>
      <c r="D631" t="str">
        <v>51009</v>
      </c>
      <c r="E631" t="str">
        <v>PCS</v>
      </c>
      <c r="F631">
        <v>44561</v>
      </c>
      <c r="G631" t="str">
        <v/>
      </c>
      <c r="H631" t="str">
        <v>Tous les clients</v>
      </c>
      <c r="I631" t="b">
        <v>1</v>
      </c>
      <c r="J631">
        <v>101</v>
      </c>
    </row>
    <row r="632">
      <c r="A632" t="str">
        <v>AutoTable</v>
      </c>
      <c r="D632" t="str">
        <v>51010</v>
      </c>
      <c r="E632" t="str">
        <v>PCS</v>
      </c>
      <c r="F632">
        <v>44561</v>
      </c>
      <c r="G632" t="str">
        <v/>
      </c>
      <c r="H632" t="str">
        <v>Tous les clients</v>
      </c>
      <c r="I632" t="b">
        <v>1</v>
      </c>
      <c r="J632">
        <v>206.1</v>
      </c>
    </row>
    <row r="633">
      <c r="A633" t="str">
        <v>AutoTable</v>
      </c>
      <c r="D633" t="str">
        <v>51011</v>
      </c>
      <c r="E633" t="str">
        <v>PCS</v>
      </c>
      <c r="F633">
        <v>44561</v>
      </c>
      <c r="G633" t="str">
        <v/>
      </c>
      <c r="H633" t="str">
        <v>Tous les clients</v>
      </c>
      <c r="I633" t="b">
        <v>1</v>
      </c>
      <c r="J633">
        <v>277.1</v>
      </c>
    </row>
    <row r="634">
      <c r="A634" t="str">
        <v>AutoTable</v>
      </c>
      <c r="D634" t="str">
        <v>51012</v>
      </c>
      <c r="E634" t="str">
        <v>PCS</v>
      </c>
      <c r="F634">
        <v>44561</v>
      </c>
      <c r="G634" t="str">
        <v/>
      </c>
      <c r="H634" t="str">
        <v>Tous les clients</v>
      </c>
      <c r="I634" t="b">
        <v>1</v>
      </c>
      <c r="J634">
        <v>53.6</v>
      </c>
    </row>
    <row r="635">
      <c r="A635" t="str">
        <v>AutoTable</v>
      </c>
      <c r="D635" t="str">
        <v>51014</v>
      </c>
      <c r="E635" t="str">
        <v>PCS</v>
      </c>
      <c r="F635">
        <v>44561</v>
      </c>
      <c r="G635" t="str">
        <v/>
      </c>
      <c r="H635" t="str">
        <v>Tous les clients</v>
      </c>
      <c r="I635" t="b">
        <v>1</v>
      </c>
      <c r="J635">
        <v>87.4</v>
      </c>
    </row>
    <row r="636">
      <c r="A636" t="str">
        <v>AutoTable</v>
      </c>
      <c r="D636" t="str">
        <v>51015</v>
      </c>
      <c r="E636" t="str">
        <v>PCS</v>
      </c>
      <c r="F636">
        <v>44561</v>
      </c>
      <c r="G636" t="str">
        <v/>
      </c>
      <c r="H636" t="str">
        <v>Tous les clients</v>
      </c>
      <c r="I636" t="b">
        <v>1</v>
      </c>
      <c r="J636">
        <v>92.8</v>
      </c>
    </row>
    <row r="637">
      <c r="A637" t="str">
        <v>AutoTable</v>
      </c>
      <c r="D637" t="str">
        <v>51016</v>
      </c>
      <c r="E637" t="str">
        <v>PCS</v>
      </c>
      <c r="F637">
        <v>44561</v>
      </c>
      <c r="G637" t="str">
        <v/>
      </c>
      <c r="H637" t="str">
        <v>Tous les clients</v>
      </c>
      <c r="I637" t="b">
        <v>1</v>
      </c>
      <c r="J637">
        <v>140.1</v>
      </c>
    </row>
    <row r="638">
      <c r="A638" t="str">
        <v>AutoTable</v>
      </c>
      <c r="D638" t="str">
        <v>51017</v>
      </c>
      <c r="E638" t="str">
        <v>PCS</v>
      </c>
      <c r="F638">
        <v>44561</v>
      </c>
      <c r="G638" t="str">
        <v/>
      </c>
      <c r="H638" t="str">
        <v>Tous les clients</v>
      </c>
      <c r="I638" t="b">
        <v>1</v>
      </c>
      <c r="J638">
        <v>251.8</v>
      </c>
    </row>
    <row r="639">
      <c r="A639" t="str">
        <v>AutoTable</v>
      </c>
      <c r="D639" t="str">
        <v>51018</v>
      </c>
      <c r="E639" t="str">
        <v>PCS</v>
      </c>
      <c r="F639">
        <v>44561</v>
      </c>
      <c r="G639" t="str">
        <v/>
      </c>
      <c r="H639" t="str">
        <v>Tous les clients</v>
      </c>
      <c r="I639" t="b">
        <v>1</v>
      </c>
      <c r="J639">
        <v>351.7</v>
      </c>
    </row>
    <row r="640">
      <c r="A640" t="str">
        <v>AutoTable</v>
      </c>
      <c r="D640" t="str">
        <v>53101</v>
      </c>
      <c r="E640" t="str">
        <v>PCS</v>
      </c>
      <c r="F640">
        <v>44561</v>
      </c>
      <c r="G640" t="str">
        <v/>
      </c>
      <c r="H640" t="str">
        <v>Tous les clients</v>
      </c>
      <c r="I640" t="b">
        <v>1</v>
      </c>
      <c r="J640">
        <v>3.4</v>
      </c>
    </row>
    <row r="641">
      <c r="A641" t="str">
        <v>AutoTable</v>
      </c>
      <c r="D641" t="str">
        <v>53105</v>
      </c>
      <c r="E641" t="str">
        <v>PCS</v>
      </c>
      <c r="F641">
        <v>44561</v>
      </c>
      <c r="G641" t="str">
        <v/>
      </c>
      <c r="H641" t="str">
        <v>Tous les clients</v>
      </c>
      <c r="I641" t="b">
        <v>1</v>
      </c>
      <c r="J641">
        <v>6</v>
      </c>
    </row>
    <row r="642">
      <c r="A642" t="str">
        <v>AutoTable</v>
      </c>
      <c r="D642" t="str">
        <v>53106</v>
      </c>
      <c r="E642" t="str">
        <v>PCS</v>
      </c>
      <c r="F642">
        <v>44561</v>
      </c>
      <c r="G642" t="str">
        <v/>
      </c>
      <c r="H642" t="str">
        <v>Tous les clients</v>
      </c>
      <c r="I642" t="b">
        <v>1</v>
      </c>
      <c r="J642">
        <v>8.1</v>
      </c>
    </row>
    <row r="643">
      <c r="A643" t="str">
        <v>AutoTable</v>
      </c>
      <c r="D643" t="str">
        <v>53111</v>
      </c>
      <c r="E643" t="str">
        <v>PCS</v>
      </c>
      <c r="F643">
        <v>44561</v>
      </c>
      <c r="G643" t="str">
        <v/>
      </c>
      <c r="H643" t="str">
        <v>Tous les clients</v>
      </c>
      <c r="I643" t="b">
        <v>1</v>
      </c>
      <c r="J643">
        <v>26.9</v>
      </c>
    </row>
    <row r="644">
      <c r="A644" t="str">
        <v>AutoTable</v>
      </c>
      <c r="D644" t="str">
        <v>53114</v>
      </c>
      <c r="E644" t="str">
        <v>PCS</v>
      </c>
      <c r="F644">
        <v>44561</v>
      </c>
      <c r="G644" t="str">
        <v/>
      </c>
      <c r="H644" t="str">
        <v>Tous les clients</v>
      </c>
      <c r="I644" t="b">
        <v>1</v>
      </c>
      <c r="J644">
        <v>36.6</v>
      </c>
    </row>
    <row r="645">
      <c r="A645" t="str">
        <v>AutoTable</v>
      </c>
      <c r="D645" t="str">
        <v>53115</v>
      </c>
      <c r="E645" t="str">
        <v>PCS</v>
      </c>
      <c r="F645">
        <v>44561</v>
      </c>
      <c r="G645" t="str">
        <v/>
      </c>
      <c r="H645" t="str">
        <v>Tous les clients</v>
      </c>
      <c r="I645" t="b">
        <v>1</v>
      </c>
      <c r="J645">
        <v>45</v>
      </c>
    </row>
    <row r="646">
      <c r="A646" t="str">
        <v>AutoTable</v>
      </c>
      <c r="D646" t="str">
        <v>53116</v>
      </c>
      <c r="E646" t="str">
        <v>PCS</v>
      </c>
      <c r="F646">
        <v>44561</v>
      </c>
      <c r="G646" t="str">
        <v/>
      </c>
      <c r="H646" t="str">
        <v>Tous les clients</v>
      </c>
      <c r="I646" t="b">
        <v>1</v>
      </c>
      <c r="J646">
        <v>74.6</v>
      </c>
    </row>
    <row r="647">
      <c r="A647" t="str">
        <v>AutoTable</v>
      </c>
      <c r="D647" t="str">
        <v>570</v>
      </c>
      <c r="E647" t="str">
        <v>PCS</v>
      </c>
      <c r="F647">
        <v>44561</v>
      </c>
      <c r="G647" t="str">
        <v/>
      </c>
      <c r="H647" t="str">
        <v>Tous les clients</v>
      </c>
      <c r="I647" t="b">
        <v>1</v>
      </c>
      <c r="J647">
        <v>26.8</v>
      </c>
    </row>
    <row r="648">
      <c r="A648" t="str">
        <v>AutoTable</v>
      </c>
      <c r="D648" t="str">
        <v>575</v>
      </c>
      <c r="E648" t="str">
        <v>PCS</v>
      </c>
      <c r="F648">
        <v>44561</v>
      </c>
      <c r="G648" t="str">
        <v/>
      </c>
      <c r="H648" t="str">
        <v>Tous les clients</v>
      </c>
      <c r="I648" t="b">
        <v>1</v>
      </c>
      <c r="J648">
        <v>26.8</v>
      </c>
    </row>
    <row r="649">
      <c r="A649" t="str">
        <v>AutoTable</v>
      </c>
      <c r="D649" t="str">
        <v>61110-CB</v>
      </c>
      <c r="E649" t="str">
        <v>PCS</v>
      </c>
      <c r="F649">
        <v>44561</v>
      </c>
      <c r="G649" t="str">
        <v/>
      </c>
      <c r="H649" t="str">
        <v>Tous les clients</v>
      </c>
      <c r="I649" t="b">
        <v>1</v>
      </c>
      <c r="J649">
        <v>8.9</v>
      </c>
    </row>
    <row r="650">
      <c r="A650" t="str">
        <v>AutoTable</v>
      </c>
      <c r="D650" t="str">
        <v>61310R</v>
      </c>
      <c r="E650" t="str">
        <v>PCS</v>
      </c>
      <c r="F650">
        <v>44561</v>
      </c>
      <c r="G650" t="str">
        <v/>
      </c>
      <c r="H650" t="str">
        <v>Tous les clients</v>
      </c>
      <c r="I650" t="b">
        <v>1</v>
      </c>
      <c r="J650">
        <v>8.9</v>
      </c>
    </row>
    <row r="651">
      <c r="A651" t="str">
        <v>AutoTable</v>
      </c>
      <c r="D651" t="str">
        <v>61310VE</v>
      </c>
      <c r="E651" t="str">
        <v>PCS</v>
      </c>
      <c r="F651">
        <v>44561</v>
      </c>
      <c r="G651" t="str">
        <v/>
      </c>
      <c r="H651" t="str">
        <v>Tous les clients</v>
      </c>
      <c r="I651" t="b">
        <v>1</v>
      </c>
      <c r="J651">
        <v>8.9</v>
      </c>
    </row>
    <row r="652">
      <c r="A652" t="str">
        <v>AutoTable</v>
      </c>
      <c r="D652" t="str">
        <v>62010</v>
      </c>
      <c r="E652" t="str">
        <v>PCS</v>
      </c>
      <c r="F652">
        <v>44561</v>
      </c>
      <c r="G652" t="str">
        <v/>
      </c>
      <c r="H652" t="str">
        <v>Tous les clients</v>
      </c>
      <c r="I652" t="b">
        <v>1</v>
      </c>
      <c r="J652">
        <v>35.4</v>
      </c>
    </row>
    <row r="653">
      <c r="A653" t="str">
        <v>AutoTable</v>
      </c>
      <c r="D653" t="str">
        <v>62050</v>
      </c>
      <c r="E653" t="str">
        <v>PCS</v>
      </c>
      <c r="F653">
        <v>44561</v>
      </c>
      <c r="G653" t="str">
        <v/>
      </c>
      <c r="H653" t="str">
        <v>Tous les clients</v>
      </c>
      <c r="I653" t="b">
        <v>1</v>
      </c>
      <c r="J653">
        <v>9.3</v>
      </c>
    </row>
    <row r="654">
      <c r="A654" t="str">
        <v>AutoTable</v>
      </c>
      <c r="D654" t="str">
        <v>62075</v>
      </c>
      <c r="E654" t="str">
        <v>PCS</v>
      </c>
      <c r="F654">
        <v>44561</v>
      </c>
      <c r="G654" t="str">
        <v/>
      </c>
      <c r="H654" t="str">
        <v>Tous les clients</v>
      </c>
      <c r="I654" t="b">
        <v>1</v>
      </c>
      <c r="J654">
        <v>18.3</v>
      </c>
    </row>
    <row r="655">
      <c r="A655" t="str">
        <v>AutoTable</v>
      </c>
      <c r="D655" t="str">
        <v>64710</v>
      </c>
      <c r="E655" t="str">
        <v>PCS</v>
      </c>
      <c r="F655">
        <v>44561</v>
      </c>
      <c r="G655" t="str">
        <v/>
      </c>
      <c r="H655" t="str">
        <v>Tous les clients</v>
      </c>
      <c r="I655" t="b">
        <v>1</v>
      </c>
      <c r="J655">
        <v>71.1</v>
      </c>
    </row>
    <row r="656">
      <c r="A656" t="str">
        <v>AutoTable</v>
      </c>
      <c r="D656" t="str">
        <v>64712</v>
      </c>
      <c r="E656" t="str">
        <v>PCS</v>
      </c>
      <c r="F656">
        <v>44561</v>
      </c>
      <c r="G656" t="str">
        <v/>
      </c>
      <c r="H656" t="str">
        <v>Tous les clients</v>
      </c>
      <c r="I656" t="b">
        <v>1</v>
      </c>
      <c r="J656">
        <v>85.1</v>
      </c>
    </row>
    <row r="657">
      <c r="A657" t="str">
        <v>AutoTable</v>
      </c>
      <c r="D657" t="str">
        <v>64715</v>
      </c>
      <c r="E657" t="str">
        <v>PCS</v>
      </c>
      <c r="F657">
        <v>44561</v>
      </c>
      <c r="G657" t="str">
        <v/>
      </c>
      <c r="H657" t="str">
        <v>Tous les clients</v>
      </c>
      <c r="I657" t="b">
        <v>1</v>
      </c>
      <c r="J657">
        <v>102.9</v>
      </c>
    </row>
    <row r="658">
      <c r="A658" t="str">
        <v>AutoTable</v>
      </c>
      <c r="D658" t="str">
        <v>64750</v>
      </c>
      <c r="E658" t="str">
        <v>PCS</v>
      </c>
      <c r="F658">
        <v>44561</v>
      </c>
      <c r="G658" t="str">
        <v/>
      </c>
      <c r="H658" t="str">
        <v>Tous les clients</v>
      </c>
      <c r="I658" t="b">
        <v>1</v>
      </c>
      <c r="J658">
        <v>13.9</v>
      </c>
    </row>
    <row r="659">
      <c r="A659" t="str">
        <v>AutoTable</v>
      </c>
      <c r="D659" t="str">
        <v>64775</v>
      </c>
      <c r="E659" t="str">
        <v>PCS</v>
      </c>
      <c r="F659">
        <v>44561</v>
      </c>
      <c r="G659" t="str">
        <v/>
      </c>
      <c r="H659" t="str">
        <v>Tous les clients</v>
      </c>
      <c r="I659" t="b">
        <v>1</v>
      </c>
      <c r="J659">
        <v>20.6</v>
      </c>
    </row>
    <row r="660">
      <c r="A660" t="str">
        <v>AutoTable</v>
      </c>
      <c r="D660" t="str">
        <v>64910</v>
      </c>
      <c r="E660" t="str">
        <v>PCS</v>
      </c>
      <c r="F660">
        <v>44561</v>
      </c>
      <c r="G660" t="str">
        <v/>
      </c>
      <c r="H660" t="str">
        <v>Tous les clients</v>
      </c>
      <c r="I660" t="b">
        <v>1</v>
      </c>
      <c r="J660">
        <v>71.1</v>
      </c>
    </row>
    <row r="661">
      <c r="A661" t="str">
        <v>AutoTable</v>
      </c>
      <c r="D661" t="str">
        <v>64975</v>
      </c>
      <c r="E661" t="str">
        <v>PCS</v>
      </c>
      <c r="F661">
        <v>44561</v>
      </c>
      <c r="G661" t="str">
        <v/>
      </c>
      <c r="H661" t="str">
        <v>Tous les clients</v>
      </c>
      <c r="I661" t="b">
        <v>1</v>
      </c>
      <c r="J661">
        <v>20.6</v>
      </c>
    </row>
    <row r="662">
      <c r="A662" t="str">
        <v>AutoTable</v>
      </c>
      <c r="D662" t="str">
        <v>65110</v>
      </c>
      <c r="E662" t="str">
        <v>PCS</v>
      </c>
      <c r="F662">
        <v>44561</v>
      </c>
      <c r="G662" t="str">
        <v/>
      </c>
      <c r="H662" t="str">
        <v>Tous les clients</v>
      </c>
      <c r="I662" t="b">
        <v>1</v>
      </c>
      <c r="J662">
        <v>71.1</v>
      </c>
    </row>
    <row r="663">
      <c r="A663" t="str">
        <v>AutoTable</v>
      </c>
      <c r="D663" t="str">
        <v>65112</v>
      </c>
      <c r="E663" t="str">
        <v>PCS</v>
      </c>
      <c r="F663">
        <v>44561</v>
      </c>
      <c r="G663" t="str">
        <v/>
      </c>
      <c r="H663" t="str">
        <v>Tous les clients</v>
      </c>
      <c r="I663" t="b">
        <v>1</v>
      </c>
      <c r="J663">
        <v>85.1</v>
      </c>
    </row>
    <row r="664">
      <c r="A664" t="str">
        <v>AutoTable</v>
      </c>
      <c r="D664" t="str">
        <v>65112KA/RO</v>
      </c>
      <c r="E664" t="str">
        <v>PCS</v>
      </c>
      <c r="F664">
        <v>44561</v>
      </c>
      <c r="G664" t="str">
        <v/>
      </c>
      <c r="H664" t="str">
        <v>Tous les clients</v>
      </c>
      <c r="I664" t="b">
        <v>1</v>
      </c>
      <c r="J664">
        <v>102.41</v>
      </c>
    </row>
    <row r="665">
      <c r="A665" t="str">
        <v>AutoTable</v>
      </c>
      <c r="D665" t="str">
        <v>65112KA/VI</v>
      </c>
      <c r="E665" t="str">
        <v>PCS</v>
      </c>
      <c r="F665">
        <v>44561</v>
      </c>
      <c r="G665" t="str">
        <v/>
      </c>
      <c r="H665" t="str">
        <v>Tous les clients</v>
      </c>
      <c r="I665" t="b">
        <v>1</v>
      </c>
      <c r="J665">
        <v>85.1</v>
      </c>
    </row>
    <row r="666">
      <c r="A666" t="str">
        <v>AutoTable</v>
      </c>
      <c r="D666" t="str">
        <v>65115</v>
      </c>
      <c r="E666" t="str">
        <v>PCS</v>
      </c>
      <c r="F666">
        <v>44561</v>
      </c>
      <c r="G666" t="str">
        <v/>
      </c>
      <c r="H666" t="str">
        <v>Tous les clients</v>
      </c>
      <c r="I666" t="b">
        <v>1</v>
      </c>
      <c r="J666">
        <v>102.9</v>
      </c>
    </row>
    <row r="667">
      <c r="A667" t="str">
        <v>AutoTable</v>
      </c>
      <c r="D667" t="str">
        <v>65115KA/VI</v>
      </c>
      <c r="E667" t="str">
        <v>PCS</v>
      </c>
      <c r="F667">
        <v>44561</v>
      </c>
      <c r="G667" t="str">
        <v/>
      </c>
      <c r="H667" t="str">
        <v>Tous les clients</v>
      </c>
      <c r="I667" t="b">
        <v>1</v>
      </c>
      <c r="J667">
        <v>113.1</v>
      </c>
    </row>
    <row r="668">
      <c r="A668" t="str">
        <v>AutoTable</v>
      </c>
      <c r="D668" t="str">
        <v>65120</v>
      </c>
      <c r="E668" t="str">
        <v>PCS</v>
      </c>
      <c r="F668">
        <v>44561</v>
      </c>
      <c r="G668" t="str">
        <v/>
      </c>
      <c r="H668" t="str">
        <v>Tous les clients</v>
      </c>
      <c r="I668" t="b">
        <v>1</v>
      </c>
      <c r="J668">
        <v>171.01</v>
      </c>
    </row>
    <row r="669">
      <c r="A669" t="str">
        <v>AutoTable</v>
      </c>
      <c r="D669" t="str">
        <v>65150</v>
      </c>
      <c r="E669" t="str">
        <v>PCS</v>
      </c>
      <c r="F669">
        <v>44561</v>
      </c>
      <c r="G669" t="str">
        <v/>
      </c>
      <c r="H669" t="str">
        <v>Tous les clients</v>
      </c>
      <c r="I669" t="b">
        <v>1</v>
      </c>
      <c r="J669">
        <v>13.9</v>
      </c>
    </row>
    <row r="670">
      <c r="A670" t="str">
        <v>AutoTable</v>
      </c>
      <c r="D670" t="str">
        <v>65175</v>
      </c>
      <c r="E670" t="str">
        <v>PCS</v>
      </c>
      <c r="F670">
        <v>44561</v>
      </c>
      <c r="G670" t="str">
        <v/>
      </c>
      <c r="H670" t="str">
        <v>Tous les clients</v>
      </c>
      <c r="I670" t="b">
        <v>1</v>
      </c>
      <c r="J670">
        <v>20.6</v>
      </c>
    </row>
    <row r="671">
      <c r="A671" t="str">
        <v>AutoTable</v>
      </c>
      <c r="D671" t="str">
        <v>65215</v>
      </c>
      <c r="E671" t="str">
        <v>PCS</v>
      </c>
      <c r="F671">
        <v>44561</v>
      </c>
      <c r="G671" t="str">
        <v/>
      </c>
      <c r="H671" t="str">
        <v>Tous les clients</v>
      </c>
      <c r="I671" t="b">
        <v>1</v>
      </c>
      <c r="J671">
        <v>111.93</v>
      </c>
    </row>
    <row r="672">
      <c r="A672" t="str">
        <v>AutoTable</v>
      </c>
      <c r="D672" t="str">
        <v>68110</v>
      </c>
      <c r="E672" t="str">
        <v>PCS</v>
      </c>
      <c r="F672">
        <v>44561</v>
      </c>
      <c r="G672" t="str">
        <v/>
      </c>
      <c r="H672" t="str">
        <v>Tous les clients</v>
      </c>
      <c r="I672" t="b">
        <v>1</v>
      </c>
      <c r="J672">
        <v>35.4</v>
      </c>
    </row>
    <row r="673">
      <c r="A673" t="str">
        <v>AutoTable</v>
      </c>
      <c r="D673" t="str">
        <v>68151</v>
      </c>
      <c r="E673" t="str">
        <v>PCS</v>
      </c>
      <c r="F673">
        <v>44561</v>
      </c>
      <c r="G673" t="str">
        <v/>
      </c>
      <c r="H673" t="str">
        <v>Tous les clients</v>
      </c>
      <c r="I673" t="b">
        <v>1</v>
      </c>
      <c r="J673">
        <v>9.3</v>
      </c>
    </row>
    <row r="674">
      <c r="A674" t="str">
        <v>AutoTable</v>
      </c>
      <c r="D674" t="str">
        <v>68175</v>
      </c>
      <c r="E674" t="str">
        <v>PCS</v>
      </c>
      <c r="F674">
        <v>44561</v>
      </c>
      <c r="G674" t="str">
        <v/>
      </c>
      <c r="H674" t="str">
        <v>Tous les clients</v>
      </c>
      <c r="I674" t="b">
        <v>1</v>
      </c>
      <c r="J674">
        <v>18.3</v>
      </c>
    </row>
    <row r="675">
      <c r="A675" t="str">
        <v>AutoTable</v>
      </c>
      <c r="D675" t="str">
        <v>703300A</v>
      </c>
      <c r="E675" t="str">
        <v>PCS</v>
      </c>
      <c r="F675">
        <v>44561</v>
      </c>
      <c r="G675" t="str">
        <v/>
      </c>
      <c r="H675" t="str">
        <v>Tous les clients</v>
      </c>
      <c r="I675" t="b">
        <v>1</v>
      </c>
      <c r="J675">
        <v>10.4</v>
      </c>
    </row>
    <row r="676">
      <c r="A676" t="str">
        <v>AutoTable</v>
      </c>
      <c r="D676" t="str">
        <v>703400A</v>
      </c>
      <c r="E676" t="str">
        <v>PCS</v>
      </c>
      <c r="F676">
        <v>44561</v>
      </c>
      <c r="G676" t="str">
        <v/>
      </c>
      <c r="H676" t="str">
        <v>Tous les clients</v>
      </c>
      <c r="I676" t="b">
        <v>1</v>
      </c>
      <c r="J676">
        <v>20.6</v>
      </c>
    </row>
    <row r="677">
      <c r="A677" t="str">
        <v>AutoTable</v>
      </c>
      <c r="D677" t="str">
        <v>703500A</v>
      </c>
      <c r="E677" t="str">
        <v>PCS</v>
      </c>
      <c r="F677">
        <v>44561</v>
      </c>
      <c r="G677" t="str">
        <v/>
      </c>
      <c r="H677" t="str">
        <v>Tous les clients</v>
      </c>
      <c r="I677" t="b">
        <v>1</v>
      </c>
      <c r="J677">
        <v>32.5</v>
      </c>
    </row>
    <row r="678">
      <c r="A678" t="str">
        <v>AutoTable</v>
      </c>
      <c r="D678" t="str">
        <v>703508</v>
      </c>
      <c r="E678" t="str">
        <v>PCS</v>
      </c>
      <c r="F678">
        <v>44561</v>
      </c>
      <c r="G678" t="str">
        <v/>
      </c>
      <c r="H678" t="str">
        <v>Tous les clients</v>
      </c>
      <c r="I678" t="b">
        <v>1</v>
      </c>
      <c r="J678">
        <v>34.4</v>
      </c>
    </row>
    <row r="679">
      <c r="A679" t="str">
        <v>AutoTable</v>
      </c>
      <c r="D679" t="str">
        <v>703600A</v>
      </c>
      <c r="E679" t="str">
        <v>PCS</v>
      </c>
      <c r="F679">
        <v>44561</v>
      </c>
      <c r="G679" t="str">
        <v/>
      </c>
      <c r="H679" t="str">
        <v>Tous les clients</v>
      </c>
      <c r="I679" t="b">
        <v>1</v>
      </c>
      <c r="J679">
        <v>53.6</v>
      </c>
    </row>
    <row r="680">
      <c r="A680" t="str">
        <v>AutoTable</v>
      </c>
      <c r="D680" t="str">
        <v>703608</v>
      </c>
      <c r="E680" t="str">
        <v>PCS</v>
      </c>
      <c r="F680">
        <v>44561</v>
      </c>
      <c r="G680" t="str">
        <v/>
      </c>
      <c r="H680" t="str">
        <v>Tous les clients</v>
      </c>
      <c r="I680" t="b">
        <v>1</v>
      </c>
      <c r="J680">
        <v>59</v>
      </c>
    </row>
    <row r="681">
      <c r="A681" t="str">
        <v>AutoTable</v>
      </c>
      <c r="D681" t="str">
        <v>703619</v>
      </c>
      <c r="E681" t="str">
        <v>PCS</v>
      </c>
      <c r="F681">
        <v>44561</v>
      </c>
      <c r="G681" t="str">
        <v/>
      </c>
      <c r="H681" t="str">
        <v>Tous les clients</v>
      </c>
      <c r="I681" t="b">
        <v>1</v>
      </c>
      <c r="J681">
        <v>59</v>
      </c>
    </row>
    <row r="682">
      <c r="A682" t="str">
        <v>AutoTable</v>
      </c>
      <c r="D682" t="str">
        <v>704504</v>
      </c>
      <c r="E682" t="str">
        <v>PCS</v>
      </c>
      <c r="F682">
        <v>44561</v>
      </c>
      <c r="G682" t="str">
        <v/>
      </c>
      <c r="H682" t="str">
        <v>Tous les clients</v>
      </c>
      <c r="I682" t="b">
        <v>1</v>
      </c>
      <c r="J682">
        <v>5.9</v>
      </c>
    </row>
    <row r="683">
      <c r="A683" t="str">
        <v>AutoTable</v>
      </c>
      <c r="D683" t="str">
        <v>704505</v>
      </c>
      <c r="E683" t="str">
        <v>PCS</v>
      </c>
      <c r="F683">
        <v>44561</v>
      </c>
      <c r="G683" t="str">
        <v/>
      </c>
      <c r="H683" t="str">
        <v>Tous les clients</v>
      </c>
      <c r="I683" t="b">
        <v>1</v>
      </c>
      <c r="J683">
        <v>5.9</v>
      </c>
    </row>
    <row r="684">
      <c r="A684" t="str">
        <v>AutoTable</v>
      </c>
      <c r="D684" t="str">
        <v>704550</v>
      </c>
      <c r="E684" t="str">
        <v>PCS</v>
      </c>
      <c r="F684">
        <v>44561</v>
      </c>
      <c r="G684" t="str">
        <v/>
      </c>
      <c r="H684" t="str">
        <v>Tous les clients</v>
      </c>
      <c r="I684" t="b">
        <v>1</v>
      </c>
      <c r="J684">
        <v>5.9</v>
      </c>
    </row>
    <row r="685">
      <c r="A685" t="str">
        <v>AutoTable</v>
      </c>
      <c r="D685" t="str">
        <v>704586</v>
      </c>
      <c r="E685" t="str">
        <v>PCS</v>
      </c>
      <c r="F685">
        <v>44561</v>
      </c>
      <c r="G685" t="str">
        <v/>
      </c>
      <c r="H685" t="str">
        <v>Tous les clients</v>
      </c>
      <c r="I685" t="b">
        <v>1</v>
      </c>
      <c r="J685">
        <v>34.4</v>
      </c>
    </row>
    <row r="686">
      <c r="A686" t="str">
        <v>AutoTable</v>
      </c>
      <c r="D686" t="str">
        <v>704602</v>
      </c>
      <c r="E686" t="str">
        <v>PCS</v>
      </c>
      <c r="F686">
        <v>44561</v>
      </c>
      <c r="G686" t="str">
        <v/>
      </c>
      <c r="H686" t="str">
        <v>Tous les clients</v>
      </c>
      <c r="I686" t="b">
        <v>1</v>
      </c>
      <c r="J686">
        <v>12.9</v>
      </c>
    </row>
    <row r="687">
      <c r="A687" t="str">
        <v>AutoTable</v>
      </c>
      <c r="D687" t="str">
        <v>704606</v>
      </c>
      <c r="E687" t="str">
        <v>PCS</v>
      </c>
      <c r="F687">
        <v>44561</v>
      </c>
      <c r="G687" t="str">
        <v/>
      </c>
      <c r="H687" t="str">
        <v>Tous les clients</v>
      </c>
      <c r="I687" t="b">
        <v>1</v>
      </c>
      <c r="J687">
        <v>12.9</v>
      </c>
    </row>
    <row r="688">
      <c r="A688" t="str">
        <v>AutoTable</v>
      </c>
      <c r="D688" t="str">
        <v>704609</v>
      </c>
      <c r="E688" t="str">
        <v>PCS</v>
      </c>
      <c r="F688">
        <v>44561</v>
      </c>
      <c r="G688" t="str">
        <v/>
      </c>
      <c r="H688" t="str">
        <v>Tous les clients</v>
      </c>
      <c r="I688" t="b">
        <v>1</v>
      </c>
      <c r="J688">
        <v>12.9</v>
      </c>
    </row>
    <row r="689">
      <c r="A689" t="str">
        <v>AutoTable</v>
      </c>
      <c r="D689" t="str">
        <v>704622</v>
      </c>
      <c r="E689" t="str">
        <v>PCS</v>
      </c>
      <c r="F689">
        <v>44561</v>
      </c>
      <c r="G689" t="str">
        <v/>
      </c>
      <c r="H689" t="str">
        <v>Tous les clients</v>
      </c>
      <c r="I689" t="b">
        <v>1</v>
      </c>
      <c r="J689">
        <v>12.9</v>
      </c>
    </row>
    <row r="690">
      <c r="A690" t="str">
        <v>AutoTable</v>
      </c>
      <c r="D690" t="str">
        <v>704676</v>
      </c>
      <c r="E690" t="str">
        <v>PCS</v>
      </c>
      <c r="F690">
        <v>44561</v>
      </c>
      <c r="G690" t="str">
        <v/>
      </c>
      <c r="H690" t="str">
        <v>Tous les clients</v>
      </c>
      <c r="I690" t="b">
        <v>1</v>
      </c>
      <c r="J690">
        <v>12.9</v>
      </c>
    </row>
    <row r="691">
      <c r="A691" t="str">
        <v>AutoTable</v>
      </c>
      <c r="D691" t="str">
        <v>704696</v>
      </c>
      <c r="E691" t="str">
        <v>PCS</v>
      </c>
      <c r="F691">
        <v>44561</v>
      </c>
      <c r="G691" t="str">
        <v/>
      </c>
      <c r="H691" t="str">
        <v>Tous les clients</v>
      </c>
      <c r="I691" t="b">
        <v>1</v>
      </c>
      <c r="J691">
        <v>59</v>
      </c>
    </row>
    <row r="692">
      <c r="A692" t="str">
        <v>AutoTable</v>
      </c>
      <c r="D692" t="str">
        <v>71510-18CE</v>
      </c>
      <c r="E692" t="str">
        <v>PCS</v>
      </c>
      <c r="F692">
        <v>44561</v>
      </c>
      <c r="G692" t="str">
        <v/>
      </c>
      <c r="H692" t="str">
        <v>Tous les clients</v>
      </c>
      <c r="I692" t="b">
        <v>1</v>
      </c>
      <c r="J692">
        <v>25.5</v>
      </c>
    </row>
    <row r="693">
      <c r="A693" t="str">
        <v>AutoTable</v>
      </c>
      <c r="D693" t="str">
        <v>71510-20CE</v>
      </c>
      <c r="E693" t="str">
        <v>PCS</v>
      </c>
      <c r="F693">
        <v>44561</v>
      </c>
      <c r="G693" t="str">
        <v/>
      </c>
      <c r="H693" t="str">
        <v>Tous les clients</v>
      </c>
      <c r="I693" t="b">
        <v>1</v>
      </c>
      <c r="J693">
        <v>25.5</v>
      </c>
    </row>
    <row r="694">
      <c r="A694" t="str">
        <v>AutoTable</v>
      </c>
      <c r="D694" t="str">
        <v>71510-26CE</v>
      </c>
      <c r="E694" t="str">
        <v>PCS</v>
      </c>
      <c r="F694">
        <v>44561</v>
      </c>
      <c r="G694" t="str">
        <v/>
      </c>
      <c r="H694" t="str">
        <v>Tous les clients</v>
      </c>
      <c r="I694" t="b">
        <v>1</v>
      </c>
      <c r="J694">
        <v>3.9</v>
      </c>
    </row>
    <row r="695">
      <c r="A695" t="str">
        <v>AutoTable</v>
      </c>
      <c r="D695" t="str">
        <v>71510-28CE</v>
      </c>
      <c r="E695" t="str">
        <v>PCS</v>
      </c>
      <c r="F695">
        <v>44561</v>
      </c>
      <c r="G695" t="str">
        <v/>
      </c>
      <c r="H695" t="str">
        <v>Tous les clients</v>
      </c>
      <c r="I695" t="b">
        <v>1</v>
      </c>
      <c r="J695">
        <v>3.9</v>
      </c>
    </row>
    <row r="696">
      <c r="A696" t="str">
        <v>AutoTable</v>
      </c>
      <c r="D696" t="str">
        <v>71575-18CE</v>
      </c>
      <c r="E696" t="str">
        <v>PCS</v>
      </c>
      <c r="F696">
        <v>44561</v>
      </c>
      <c r="G696" t="str">
        <v/>
      </c>
      <c r="H696" t="str">
        <v>Tous les clients</v>
      </c>
      <c r="I696" t="b">
        <v>1</v>
      </c>
      <c r="J696">
        <v>12.1</v>
      </c>
    </row>
    <row r="697">
      <c r="A697" t="str">
        <v>AutoTable</v>
      </c>
      <c r="D697" t="str">
        <v>71575-20CE</v>
      </c>
      <c r="E697" t="str">
        <v>PCS</v>
      </c>
      <c r="F697">
        <v>44561</v>
      </c>
      <c r="G697" t="str">
        <v/>
      </c>
      <c r="H697" t="str">
        <v>Tous les clients</v>
      </c>
      <c r="I697" t="b">
        <v>1</v>
      </c>
      <c r="J697">
        <v>12.1</v>
      </c>
    </row>
    <row r="698">
      <c r="A698" t="str">
        <v>AutoTable</v>
      </c>
      <c r="D698" t="str">
        <v>71575-24</v>
      </c>
      <c r="E698" t="str">
        <v>PCS</v>
      </c>
      <c r="F698">
        <v>44561</v>
      </c>
      <c r="G698" t="str">
        <v/>
      </c>
      <c r="H698" t="str">
        <v>Tous les clients</v>
      </c>
      <c r="I698" t="b">
        <v>1</v>
      </c>
      <c r="J698">
        <v>2.9</v>
      </c>
    </row>
    <row r="699">
      <c r="A699" t="str">
        <v>AutoTable</v>
      </c>
      <c r="D699" t="str">
        <v>72710A</v>
      </c>
      <c r="E699" t="str">
        <v>PCS</v>
      </c>
      <c r="F699">
        <v>44561</v>
      </c>
      <c r="G699" t="str">
        <v/>
      </c>
      <c r="H699" t="str">
        <v>Tous les clients</v>
      </c>
      <c r="I699" t="b">
        <v>1</v>
      </c>
      <c r="J699">
        <v>41.2</v>
      </c>
    </row>
    <row r="700">
      <c r="A700" t="str">
        <v>AutoTable</v>
      </c>
      <c r="D700" t="str">
        <v>72712A</v>
      </c>
      <c r="E700" t="str">
        <v>PCS</v>
      </c>
      <c r="F700">
        <v>44561</v>
      </c>
      <c r="G700" t="str">
        <v/>
      </c>
      <c r="H700" t="str">
        <v>Tous les clients</v>
      </c>
      <c r="I700" t="b">
        <v>1</v>
      </c>
      <c r="J700">
        <v>61.5</v>
      </c>
    </row>
    <row r="701">
      <c r="A701" t="str">
        <v>AutoTable</v>
      </c>
      <c r="D701" t="str">
        <v>72712AB</v>
      </c>
      <c r="E701" t="str">
        <v>PCS</v>
      </c>
      <c r="F701">
        <v>44561</v>
      </c>
      <c r="G701" t="str">
        <v/>
      </c>
      <c r="H701" t="str">
        <v>Tous les clients</v>
      </c>
      <c r="I701" t="b">
        <v>1</v>
      </c>
      <c r="J701">
        <v>72.2</v>
      </c>
    </row>
    <row r="702">
      <c r="A702" t="str">
        <v>AutoTable</v>
      </c>
      <c r="D702" t="str">
        <v>72712CA</v>
      </c>
      <c r="E702" t="str">
        <v>PCS</v>
      </c>
      <c r="F702">
        <v>44561</v>
      </c>
      <c r="G702" t="str">
        <v/>
      </c>
      <c r="H702" t="str">
        <v>Tous les clients</v>
      </c>
      <c r="I702" t="b">
        <v>1</v>
      </c>
      <c r="J702">
        <v>72.2</v>
      </c>
    </row>
    <row r="703">
      <c r="A703" t="str">
        <v>AutoTable</v>
      </c>
      <c r="D703" t="str">
        <v>72712FO</v>
      </c>
      <c r="E703" t="str">
        <v>PCS</v>
      </c>
      <c r="F703">
        <v>44561</v>
      </c>
      <c r="G703" t="str">
        <v/>
      </c>
      <c r="H703" t="str">
        <v>Tous les clients</v>
      </c>
      <c r="I703" t="b">
        <v>1</v>
      </c>
      <c r="J703">
        <v>19.9</v>
      </c>
    </row>
    <row r="704">
      <c r="A704" t="str">
        <v>AutoTable</v>
      </c>
      <c r="D704" t="str">
        <v>72712SOB</v>
      </c>
      <c r="E704" t="str">
        <v>PCS</v>
      </c>
      <c r="F704">
        <v>44561</v>
      </c>
      <c r="G704" t="str">
        <v/>
      </c>
      <c r="H704" t="str">
        <v>Tous les clients</v>
      </c>
      <c r="I704" t="b">
        <v>1</v>
      </c>
      <c r="J704">
        <v>72.2</v>
      </c>
    </row>
    <row r="705">
      <c r="A705" t="str">
        <v>AutoTable</v>
      </c>
      <c r="D705" t="str">
        <v>72715A</v>
      </c>
      <c r="E705" t="str">
        <v>PCS</v>
      </c>
      <c r="F705">
        <v>44561</v>
      </c>
      <c r="G705" t="str">
        <v/>
      </c>
      <c r="H705" t="str">
        <v>Tous les clients</v>
      </c>
      <c r="I705" t="b">
        <v>1</v>
      </c>
      <c r="J705">
        <v>95.8</v>
      </c>
    </row>
    <row r="706">
      <c r="A706" t="str">
        <v>AutoTable</v>
      </c>
      <c r="D706" t="str">
        <v>72715CA</v>
      </c>
      <c r="E706" t="str">
        <v>PCS</v>
      </c>
      <c r="F706">
        <v>44561</v>
      </c>
      <c r="G706" t="str">
        <v/>
      </c>
      <c r="H706" t="str">
        <v>Tous les clients</v>
      </c>
      <c r="I706" t="b">
        <v>1</v>
      </c>
      <c r="J706">
        <v>113.1</v>
      </c>
    </row>
    <row r="707">
      <c r="A707" t="str">
        <v>AutoTable</v>
      </c>
      <c r="D707" t="str">
        <v>72715SOB</v>
      </c>
      <c r="E707" t="str">
        <v>PCS</v>
      </c>
      <c r="F707">
        <v>44561</v>
      </c>
      <c r="G707" t="str">
        <v/>
      </c>
      <c r="H707" t="str">
        <v>Tous les clients</v>
      </c>
      <c r="I707" t="b">
        <v>1</v>
      </c>
      <c r="J707">
        <v>101.3</v>
      </c>
    </row>
    <row r="708">
      <c r="A708" t="str">
        <v>AutoTable</v>
      </c>
      <c r="D708" t="str">
        <v>72720KA</v>
      </c>
      <c r="E708" t="str">
        <v>PCS</v>
      </c>
      <c r="F708">
        <v>44561</v>
      </c>
      <c r="G708" t="str">
        <v/>
      </c>
      <c r="H708" t="str">
        <v>Tous les clients</v>
      </c>
      <c r="I708" t="b">
        <v>1</v>
      </c>
      <c r="J708">
        <v>172.5</v>
      </c>
    </row>
    <row r="709">
      <c r="A709" t="str">
        <v>AutoTable</v>
      </c>
      <c r="D709" t="str">
        <v>72810P/VI</v>
      </c>
      <c r="E709" t="str">
        <v>PCS</v>
      </c>
      <c r="F709">
        <v>44561</v>
      </c>
      <c r="G709" t="str">
        <v/>
      </c>
      <c r="H709" t="str">
        <v>Tous les clients</v>
      </c>
      <c r="I709" t="b">
        <v>1</v>
      </c>
      <c r="J709">
        <v>69.3</v>
      </c>
    </row>
    <row r="710">
      <c r="A710" t="str">
        <v>AutoTable</v>
      </c>
      <c r="D710" t="str">
        <v>72820B</v>
      </c>
      <c r="E710" t="str">
        <v>PCS</v>
      </c>
      <c r="F710">
        <v>44561</v>
      </c>
      <c r="G710" t="str">
        <v/>
      </c>
      <c r="H710" t="str">
        <v>Tous les clients</v>
      </c>
      <c r="I710" t="b">
        <v>1</v>
      </c>
      <c r="J710">
        <v>213.5</v>
      </c>
    </row>
    <row r="711">
      <c r="A711" t="str">
        <v>AutoTable</v>
      </c>
      <c r="D711" t="str">
        <v>72820PA/CB</v>
      </c>
      <c r="E711" t="str">
        <v>PCS</v>
      </c>
      <c r="F711">
        <v>44561</v>
      </c>
      <c r="G711" t="str">
        <v/>
      </c>
      <c r="H711" t="str">
        <v>Tous les clients</v>
      </c>
      <c r="I711" t="b">
        <v>1</v>
      </c>
      <c r="J711">
        <v>215.25</v>
      </c>
    </row>
    <row r="712">
      <c r="A712" t="str">
        <v>AutoTable</v>
      </c>
      <c r="D712" t="str">
        <v>72820VI</v>
      </c>
      <c r="E712" t="str">
        <v>PCS</v>
      </c>
      <c r="F712">
        <v>44561</v>
      </c>
      <c r="G712" t="str">
        <v/>
      </c>
      <c r="H712" t="str">
        <v>Tous les clients</v>
      </c>
      <c r="I712" t="b">
        <v>1</v>
      </c>
      <c r="J712">
        <v>213.5</v>
      </c>
    </row>
    <row r="713">
      <c r="A713" t="str">
        <v>AutoTable</v>
      </c>
      <c r="D713" t="str">
        <v>72825KA/R</v>
      </c>
      <c r="E713" t="str">
        <v>PCS</v>
      </c>
      <c r="F713">
        <v>44561</v>
      </c>
      <c r="G713" t="str">
        <v/>
      </c>
      <c r="H713" t="str">
        <v>Tous les clients</v>
      </c>
      <c r="I713" t="b">
        <v>1</v>
      </c>
      <c r="J713">
        <v>525</v>
      </c>
    </row>
    <row r="714">
      <c r="A714" t="str">
        <v>AutoTable</v>
      </c>
      <c r="D714" t="str">
        <v>72825PA/CB</v>
      </c>
      <c r="E714" t="str">
        <v>PCS</v>
      </c>
      <c r="F714">
        <v>44561</v>
      </c>
      <c r="G714" t="str">
        <v/>
      </c>
      <c r="H714" t="str">
        <v>Tous les clients</v>
      </c>
      <c r="I714" t="b">
        <v>1</v>
      </c>
      <c r="J714">
        <v>525</v>
      </c>
    </row>
    <row r="715">
      <c r="A715" t="str">
        <v>AutoTable</v>
      </c>
      <c r="D715" t="str">
        <v>72875KA/F</v>
      </c>
      <c r="E715" t="str">
        <v>PCS</v>
      </c>
      <c r="F715">
        <v>44561</v>
      </c>
      <c r="G715" t="str">
        <v/>
      </c>
      <c r="H715" t="str">
        <v>Tous les clients</v>
      </c>
      <c r="I715" t="b">
        <v>1</v>
      </c>
      <c r="J715">
        <v>39.55</v>
      </c>
    </row>
    <row r="716">
      <c r="A716" t="str">
        <v>AutoTable</v>
      </c>
      <c r="D716" t="str">
        <v>72915</v>
      </c>
      <c r="E716" t="str">
        <v>PCS</v>
      </c>
      <c r="F716">
        <v>44561</v>
      </c>
      <c r="G716" t="str">
        <v/>
      </c>
      <c r="H716" t="str">
        <v>Tous les clients</v>
      </c>
      <c r="I716" t="b">
        <v>1</v>
      </c>
      <c r="J716">
        <v>121.8</v>
      </c>
    </row>
    <row r="717">
      <c r="A717" t="str">
        <v>AutoTable</v>
      </c>
      <c r="D717" t="str">
        <v>73030BC</v>
      </c>
      <c r="E717" t="str">
        <v>PCS</v>
      </c>
      <c r="F717">
        <v>44561</v>
      </c>
      <c r="G717" t="str">
        <v/>
      </c>
      <c r="H717" t="str">
        <v>Tous les clients</v>
      </c>
      <c r="I717" t="b">
        <v>1</v>
      </c>
      <c r="J717">
        <v>2.99</v>
      </c>
    </row>
    <row r="718">
      <c r="A718" t="str">
        <v>AutoTable</v>
      </c>
      <c r="D718" t="str">
        <v>73030J</v>
      </c>
      <c r="E718" t="str">
        <v>PCS</v>
      </c>
      <c r="F718">
        <v>44561</v>
      </c>
      <c r="G718" t="str">
        <v/>
      </c>
      <c r="H718" t="str">
        <v>Tous les clients</v>
      </c>
      <c r="I718" t="b">
        <v>1</v>
      </c>
      <c r="J718">
        <v>2.99</v>
      </c>
    </row>
    <row r="719">
      <c r="A719" t="str">
        <v>AutoTable</v>
      </c>
      <c r="D719" t="str">
        <v>73030KA</v>
      </c>
      <c r="E719" t="str">
        <v>PCS</v>
      </c>
      <c r="F719">
        <v>44561</v>
      </c>
      <c r="G719" t="str">
        <v/>
      </c>
      <c r="H719" t="str">
        <v>Tous les clients</v>
      </c>
      <c r="I719" t="b">
        <v>1</v>
      </c>
      <c r="J719">
        <v>2.99</v>
      </c>
    </row>
    <row r="720">
      <c r="A720" t="str">
        <v>AutoTable</v>
      </c>
      <c r="D720" t="str">
        <v>73030O</v>
      </c>
      <c r="E720" t="str">
        <v>PCS</v>
      </c>
      <c r="F720">
        <v>44561</v>
      </c>
      <c r="G720" t="str">
        <v/>
      </c>
      <c r="H720" t="str">
        <v>Tous les clients</v>
      </c>
      <c r="I720" t="b">
        <v>1</v>
      </c>
      <c r="J720">
        <v>2.99</v>
      </c>
    </row>
    <row r="721">
      <c r="A721" t="str">
        <v>AutoTable</v>
      </c>
      <c r="D721" t="str">
        <v>73030R</v>
      </c>
      <c r="E721" t="str">
        <v>PCS</v>
      </c>
      <c r="F721">
        <v>44561</v>
      </c>
      <c r="G721" t="str">
        <v/>
      </c>
      <c r="H721" t="str">
        <v>Tous les clients</v>
      </c>
      <c r="I721" t="b">
        <v>1</v>
      </c>
      <c r="J721">
        <v>2.99</v>
      </c>
    </row>
    <row r="722">
      <c r="A722" t="str">
        <v>AutoTable</v>
      </c>
      <c r="D722" t="str">
        <v>73030V</v>
      </c>
      <c r="E722" t="str">
        <v>PCS</v>
      </c>
      <c r="F722">
        <v>44561</v>
      </c>
      <c r="G722" t="str">
        <v/>
      </c>
      <c r="H722" t="str">
        <v>Tous les clients</v>
      </c>
      <c r="I722" t="b">
        <v>1</v>
      </c>
      <c r="J722">
        <v>2.99</v>
      </c>
    </row>
    <row r="723">
      <c r="A723" t="str">
        <v>AutoTable</v>
      </c>
      <c r="D723" t="str">
        <v>73030VI</v>
      </c>
      <c r="E723" t="str">
        <v>PCS</v>
      </c>
      <c r="F723">
        <v>44561</v>
      </c>
      <c r="G723" t="str">
        <v/>
      </c>
      <c r="H723" t="str">
        <v>Tous les clients</v>
      </c>
      <c r="I723" t="b">
        <v>1</v>
      </c>
      <c r="J723">
        <v>2.99</v>
      </c>
    </row>
    <row r="724">
      <c r="A724" t="str">
        <v>AutoTable</v>
      </c>
      <c r="D724" t="str">
        <v>73033BC</v>
      </c>
      <c r="E724" t="str">
        <v>PCS</v>
      </c>
      <c r="F724">
        <v>44561</v>
      </c>
      <c r="G724" t="str">
        <v/>
      </c>
      <c r="H724" t="str">
        <v>Tous les clients</v>
      </c>
      <c r="I724" t="b">
        <v>1</v>
      </c>
      <c r="J724">
        <v>3.25</v>
      </c>
    </row>
    <row r="725">
      <c r="A725" t="str">
        <v>AutoTable</v>
      </c>
      <c r="D725" t="str">
        <v>73033KA</v>
      </c>
      <c r="E725" t="str">
        <v>PCS</v>
      </c>
      <c r="F725">
        <v>44561</v>
      </c>
      <c r="G725" t="str">
        <v/>
      </c>
      <c r="H725" t="str">
        <v>Tous les clients</v>
      </c>
      <c r="I725" t="b">
        <v>1</v>
      </c>
      <c r="J725">
        <v>3.25</v>
      </c>
    </row>
    <row r="726">
      <c r="A726" t="str">
        <v>AutoTable</v>
      </c>
      <c r="D726" t="str">
        <v>73033R</v>
      </c>
      <c r="E726" t="str">
        <v>PCS</v>
      </c>
      <c r="F726">
        <v>44561</v>
      </c>
      <c r="G726" t="str">
        <v/>
      </c>
      <c r="H726" t="str">
        <v>Tous les clients</v>
      </c>
      <c r="I726" t="b">
        <v>1</v>
      </c>
      <c r="J726">
        <v>3.25</v>
      </c>
    </row>
    <row r="727">
      <c r="A727" t="str">
        <v>AutoTable</v>
      </c>
      <c r="D727" t="str">
        <v>73033RO</v>
      </c>
      <c r="E727" t="str">
        <v>PCS</v>
      </c>
      <c r="F727">
        <v>44561</v>
      </c>
      <c r="G727" t="str">
        <v/>
      </c>
      <c r="H727" t="str">
        <v>Tous les clients</v>
      </c>
      <c r="I727" t="b">
        <v>1</v>
      </c>
      <c r="J727">
        <v>3.25</v>
      </c>
    </row>
    <row r="728">
      <c r="A728" t="str">
        <v>AutoTable</v>
      </c>
      <c r="D728" t="str">
        <v>73112B</v>
      </c>
      <c r="E728" t="str">
        <v>PCS</v>
      </c>
      <c r="F728">
        <v>44561</v>
      </c>
      <c r="G728" t="str">
        <v/>
      </c>
      <c r="H728" t="str">
        <v>Tous les clients</v>
      </c>
      <c r="I728" t="b">
        <v>1</v>
      </c>
      <c r="J728">
        <v>61.5</v>
      </c>
    </row>
    <row r="729">
      <c r="A729" t="str">
        <v>AutoTable</v>
      </c>
      <c r="D729" t="str">
        <v>73112BC</v>
      </c>
      <c r="E729" t="str">
        <v>PCS</v>
      </c>
      <c r="F729">
        <v>44561</v>
      </c>
      <c r="G729" t="str">
        <v/>
      </c>
      <c r="H729" t="str">
        <v>Tous les clients</v>
      </c>
      <c r="I729" t="b">
        <v>1</v>
      </c>
      <c r="J729">
        <v>61.5</v>
      </c>
    </row>
    <row r="730">
      <c r="A730" t="str">
        <v>AutoTable</v>
      </c>
      <c r="D730" t="str">
        <v>73112R</v>
      </c>
      <c r="E730" t="str">
        <v>PCS</v>
      </c>
      <c r="F730">
        <v>44561</v>
      </c>
      <c r="G730" t="str">
        <v/>
      </c>
      <c r="H730" t="str">
        <v>Tous les clients</v>
      </c>
      <c r="I730" t="b">
        <v>1</v>
      </c>
      <c r="J730">
        <v>61.5</v>
      </c>
    </row>
    <row r="731">
      <c r="A731" t="str">
        <v>AutoTable</v>
      </c>
      <c r="D731" t="str">
        <v>73310BC</v>
      </c>
      <c r="E731" t="str">
        <v>PCS</v>
      </c>
      <c r="F731">
        <v>44561</v>
      </c>
      <c r="G731" t="str">
        <v/>
      </c>
      <c r="H731" t="str">
        <v>Tous les clients</v>
      </c>
      <c r="I731" t="b">
        <v>1</v>
      </c>
      <c r="J731">
        <v>46.7</v>
      </c>
    </row>
    <row r="732">
      <c r="A732" t="str">
        <v>AutoTable</v>
      </c>
      <c r="D732" t="str">
        <v>73310J</v>
      </c>
      <c r="E732" t="str">
        <v>PCS</v>
      </c>
      <c r="F732">
        <v>44561</v>
      </c>
      <c r="G732" t="str">
        <v/>
      </c>
      <c r="H732" t="str">
        <v>Tous les clients</v>
      </c>
      <c r="I732" t="b">
        <v>1</v>
      </c>
      <c r="J732">
        <v>14.9</v>
      </c>
    </row>
    <row r="733">
      <c r="A733" t="str">
        <v>AutoTable</v>
      </c>
      <c r="D733" t="str">
        <v>73310R</v>
      </c>
      <c r="E733" t="str">
        <v>PCS</v>
      </c>
      <c r="F733">
        <v>44561</v>
      </c>
      <c r="G733" t="str">
        <v/>
      </c>
      <c r="H733" t="str">
        <v>Tous les clients</v>
      </c>
      <c r="I733" t="b">
        <v>1</v>
      </c>
      <c r="J733">
        <v>46.7</v>
      </c>
    </row>
    <row r="734">
      <c r="A734" t="str">
        <v>AutoTable</v>
      </c>
      <c r="D734" t="str">
        <v>73410B</v>
      </c>
      <c r="E734" t="str">
        <v>PCS</v>
      </c>
      <c r="F734">
        <v>44561</v>
      </c>
      <c r="G734" t="str">
        <v/>
      </c>
      <c r="H734" t="str">
        <v>Tous les clients</v>
      </c>
      <c r="I734" t="b">
        <v>1</v>
      </c>
      <c r="J734">
        <v>27.3</v>
      </c>
    </row>
    <row r="735">
      <c r="A735" t="str">
        <v>AutoTable</v>
      </c>
      <c r="D735" t="str">
        <v>73410BC</v>
      </c>
      <c r="E735" t="str">
        <v>PCS</v>
      </c>
      <c r="F735">
        <v>44561</v>
      </c>
      <c r="G735" t="str">
        <v/>
      </c>
      <c r="H735" t="str">
        <v>Tous les clients</v>
      </c>
      <c r="I735" t="b">
        <v>1</v>
      </c>
      <c r="J735">
        <v>27.3</v>
      </c>
    </row>
    <row r="736">
      <c r="A736" t="str">
        <v>AutoTable</v>
      </c>
      <c r="D736" t="str">
        <v>73410CA</v>
      </c>
      <c r="E736" t="str">
        <v>PCS</v>
      </c>
      <c r="F736">
        <v>44561</v>
      </c>
      <c r="G736" t="str">
        <v/>
      </c>
      <c r="H736" t="str">
        <v>Tous les clients</v>
      </c>
      <c r="I736" t="b">
        <v>1</v>
      </c>
      <c r="J736">
        <v>31.8</v>
      </c>
    </row>
    <row r="737">
      <c r="A737" t="str">
        <v>AutoTable</v>
      </c>
      <c r="D737" t="str">
        <v>73410J</v>
      </c>
      <c r="E737" t="str">
        <v>PCS</v>
      </c>
      <c r="F737">
        <v>44561</v>
      </c>
      <c r="G737" t="str">
        <v/>
      </c>
      <c r="H737" t="str">
        <v>Tous les clients</v>
      </c>
      <c r="I737" t="b">
        <v>1</v>
      </c>
      <c r="J737">
        <v>27.3</v>
      </c>
    </row>
    <row r="738">
      <c r="A738" t="str">
        <v>AutoTable</v>
      </c>
      <c r="D738" t="str">
        <v>73410KAT</v>
      </c>
      <c r="E738" t="str">
        <v>PCS</v>
      </c>
      <c r="F738">
        <v>44561</v>
      </c>
      <c r="G738" t="str">
        <v/>
      </c>
      <c r="H738" t="str">
        <v>Tous les clients</v>
      </c>
      <c r="I738" t="b">
        <v>1</v>
      </c>
      <c r="J738">
        <v>27.3</v>
      </c>
    </row>
    <row r="739">
      <c r="A739" t="str">
        <v>AutoTable</v>
      </c>
      <c r="D739" t="str">
        <v>73410M</v>
      </c>
      <c r="E739" t="str">
        <v>PCS</v>
      </c>
      <c r="F739">
        <v>44561</v>
      </c>
      <c r="G739" t="str">
        <v/>
      </c>
      <c r="H739" t="str">
        <v>Tous les clients</v>
      </c>
      <c r="I739" t="b">
        <v>1</v>
      </c>
      <c r="J739">
        <v>27.3</v>
      </c>
    </row>
    <row r="740">
      <c r="A740" t="str">
        <v>AutoTable</v>
      </c>
      <c r="D740" t="str">
        <v>73410PA</v>
      </c>
      <c r="E740" t="str">
        <v>PCS</v>
      </c>
      <c r="F740">
        <v>44561</v>
      </c>
      <c r="G740" t="str">
        <v/>
      </c>
      <c r="H740" t="str">
        <v>Tous les clients</v>
      </c>
      <c r="I740" t="b">
        <v>1</v>
      </c>
      <c r="J740">
        <v>27.3</v>
      </c>
    </row>
    <row r="741">
      <c r="A741" t="str">
        <v>AutoTable</v>
      </c>
      <c r="D741" t="str">
        <v>73410R</v>
      </c>
      <c r="E741" t="str">
        <v>PCS</v>
      </c>
      <c r="F741">
        <v>44561</v>
      </c>
      <c r="G741" t="str">
        <v/>
      </c>
      <c r="H741" t="str">
        <v>Tous les clients</v>
      </c>
      <c r="I741" t="b">
        <v>1</v>
      </c>
      <c r="J741">
        <v>27.3</v>
      </c>
    </row>
    <row r="742">
      <c r="A742" t="str">
        <v>AutoTable</v>
      </c>
      <c r="D742" t="str">
        <v>73410SO</v>
      </c>
      <c r="E742" t="str">
        <v>PCS</v>
      </c>
      <c r="F742">
        <v>44561</v>
      </c>
      <c r="G742" t="str">
        <v/>
      </c>
      <c r="H742" t="str">
        <v>Tous les clients</v>
      </c>
      <c r="I742" t="b">
        <v>1</v>
      </c>
      <c r="J742">
        <v>27.3</v>
      </c>
    </row>
    <row r="743">
      <c r="A743" t="str">
        <v>AutoTable</v>
      </c>
      <c r="D743" t="str">
        <v>73410SOB</v>
      </c>
      <c r="E743" t="str">
        <v>PCS</v>
      </c>
      <c r="F743">
        <v>44561</v>
      </c>
      <c r="G743" t="str">
        <v/>
      </c>
      <c r="H743" t="str">
        <v>Tous les clients</v>
      </c>
      <c r="I743" t="b">
        <v>1</v>
      </c>
      <c r="J743">
        <v>32</v>
      </c>
    </row>
    <row r="744">
      <c r="A744" t="str">
        <v>AutoTable</v>
      </c>
      <c r="D744" t="str">
        <v>73410V</v>
      </c>
      <c r="E744" t="str">
        <v>PCS</v>
      </c>
      <c r="F744">
        <v>44561</v>
      </c>
      <c r="G744" t="str">
        <v/>
      </c>
      <c r="H744" t="str">
        <v>Tous les clients</v>
      </c>
      <c r="I744" t="b">
        <v>1</v>
      </c>
      <c r="J744">
        <v>27.3</v>
      </c>
    </row>
    <row r="745">
      <c r="A745" t="str">
        <v>AutoTable</v>
      </c>
      <c r="D745" t="str">
        <v>73410VI</v>
      </c>
      <c r="E745" t="str">
        <v>PCS</v>
      </c>
      <c r="F745">
        <v>44561</v>
      </c>
      <c r="G745" t="str">
        <v/>
      </c>
      <c r="H745" t="str">
        <v>Tous les clients</v>
      </c>
      <c r="I745" t="b">
        <v>1</v>
      </c>
      <c r="J745">
        <v>27.3</v>
      </c>
    </row>
    <row r="746">
      <c r="A746" t="str">
        <v>AutoTable</v>
      </c>
      <c r="D746" t="str">
        <v>73412B</v>
      </c>
      <c r="E746" t="str">
        <v>PCS</v>
      </c>
      <c r="F746">
        <v>44561</v>
      </c>
      <c r="G746" t="str">
        <v/>
      </c>
      <c r="H746" t="str">
        <v>Tous les clients</v>
      </c>
      <c r="I746" t="b">
        <v>1</v>
      </c>
      <c r="J746">
        <v>39.8</v>
      </c>
    </row>
    <row r="747">
      <c r="A747" t="str">
        <v>AutoTable</v>
      </c>
      <c r="D747" t="str">
        <v>73412BC</v>
      </c>
      <c r="E747" t="str">
        <v>PCS</v>
      </c>
      <c r="F747">
        <v>44561</v>
      </c>
      <c r="G747" t="str">
        <v/>
      </c>
      <c r="H747" t="str">
        <v>Tous les clients</v>
      </c>
      <c r="I747" t="b">
        <v>1</v>
      </c>
      <c r="J747">
        <v>39.8</v>
      </c>
    </row>
    <row r="748">
      <c r="A748" t="str">
        <v>AutoTable</v>
      </c>
      <c r="D748" t="str">
        <v>73412KAT</v>
      </c>
      <c r="E748" t="str">
        <v>PCS</v>
      </c>
      <c r="F748">
        <v>44561</v>
      </c>
      <c r="G748" t="str">
        <v/>
      </c>
      <c r="H748" t="str">
        <v>Tous les clients</v>
      </c>
      <c r="I748" t="b">
        <v>1</v>
      </c>
      <c r="J748">
        <v>39.8</v>
      </c>
    </row>
    <row r="749">
      <c r="A749" t="str">
        <v>AutoTable</v>
      </c>
      <c r="D749" t="str">
        <v>73412O</v>
      </c>
      <c r="E749" t="str">
        <v>PCS</v>
      </c>
      <c r="F749">
        <v>44561</v>
      </c>
      <c r="G749" t="str">
        <v/>
      </c>
      <c r="H749" t="str">
        <v>Tous les clients</v>
      </c>
      <c r="I749" t="b">
        <v>1</v>
      </c>
      <c r="J749">
        <v>39.8</v>
      </c>
    </row>
    <row r="750">
      <c r="A750" t="str">
        <v>AutoTable</v>
      </c>
      <c r="D750" t="str">
        <v>73412PA</v>
      </c>
      <c r="E750" t="str">
        <v>PCS</v>
      </c>
      <c r="F750">
        <v>44561</v>
      </c>
      <c r="G750" t="str">
        <v/>
      </c>
      <c r="H750" t="str">
        <v>Tous les clients</v>
      </c>
      <c r="I750" t="b">
        <v>1</v>
      </c>
      <c r="J750">
        <v>39.8</v>
      </c>
    </row>
    <row r="751">
      <c r="A751" t="str">
        <v>AutoTable</v>
      </c>
      <c r="D751" t="str">
        <v>73412R</v>
      </c>
      <c r="E751" t="str">
        <v>PCS</v>
      </c>
      <c r="F751">
        <v>44561</v>
      </c>
      <c r="G751" t="str">
        <v/>
      </c>
      <c r="H751" t="str">
        <v>Tous les clients</v>
      </c>
      <c r="I751" t="b">
        <v>1</v>
      </c>
      <c r="J751">
        <v>39.8</v>
      </c>
    </row>
    <row r="752">
      <c r="A752" t="str">
        <v>AutoTable</v>
      </c>
      <c r="D752" t="str">
        <v>73412SO</v>
      </c>
      <c r="E752" t="str">
        <v>PCS</v>
      </c>
      <c r="F752">
        <v>44561</v>
      </c>
      <c r="G752" t="str">
        <v/>
      </c>
      <c r="H752" t="str">
        <v>Tous les clients</v>
      </c>
      <c r="I752" t="b">
        <v>1</v>
      </c>
      <c r="J752">
        <v>39.8</v>
      </c>
    </row>
    <row r="753">
      <c r="A753" t="str">
        <v>AutoTable</v>
      </c>
      <c r="D753" t="str">
        <v>73412SOB</v>
      </c>
      <c r="E753" t="str">
        <v>PCS</v>
      </c>
      <c r="F753">
        <v>44561</v>
      </c>
      <c r="G753" t="str">
        <v/>
      </c>
      <c r="H753" t="str">
        <v>Tous les clients</v>
      </c>
      <c r="I753" t="b">
        <v>1</v>
      </c>
      <c r="J753">
        <v>43</v>
      </c>
    </row>
    <row r="754">
      <c r="A754" t="str">
        <v>AutoTable</v>
      </c>
      <c r="D754" t="str">
        <v>73415B</v>
      </c>
      <c r="E754" t="str">
        <v>PCS</v>
      </c>
      <c r="F754">
        <v>44561</v>
      </c>
      <c r="G754" t="str">
        <v/>
      </c>
      <c r="H754" t="str">
        <v>Tous les clients</v>
      </c>
      <c r="I754" t="b">
        <v>1</v>
      </c>
      <c r="J754">
        <v>66.1</v>
      </c>
    </row>
    <row r="755">
      <c r="A755" t="str">
        <v>AutoTable</v>
      </c>
      <c r="D755" t="str">
        <v>73415BC</v>
      </c>
      <c r="E755" t="str">
        <v>PCS</v>
      </c>
      <c r="F755">
        <v>44561</v>
      </c>
      <c r="G755" t="str">
        <v/>
      </c>
      <c r="H755" t="str">
        <v>Tous les clients</v>
      </c>
      <c r="I755" t="b">
        <v>1</v>
      </c>
      <c r="J755">
        <v>66.1</v>
      </c>
    </row>
    <row r="756">
      <c r="A756" t="str">
        <v>AutoTable</v>
      </c>
      <c r="D756" t="str">
        <v>73415KAT</v>
      </c>
      <c r="E756" t="str">
        <v>PCS</v>
      </c>
      <c r="F756">
        <v>44561</v>
      </c>
      <c r="G756" t="str">
        <v/>
      </c>
      <c r="H756" t="str">
        <v>Tous les clients</v>
      </c>
      <c r="I756" t="b">
        <v>1</v>
      </c>
      <c r="J756">
        <v>66.1</v>
      </c>
    </row>
    <row r="757">
      <c r="A757" t="str">
        <v>AutoTable</v>
      </c>
      <c r="D757" t="str">
        <v>73415M</v>
      </c>
      <c r="E757" t="str">
        <v>PCS</v>
      </c>
      <c r="F757">
        <v>44561</v>
      </c>
      <c r="G757" t="str">
        <v/>
      </c>
      <c r="H757" t="str">
        <v>Tous les clients</v>
      </c>
      <c r="I757" t="b">
        <v>1</v>
      </c>
      <c r="J757">
        <v>66.1</v>
      </c>
    </row>
    <row r="758">
      <c r="A758" t="str">
        <v>AutoTable</v>
      </c>
      <c r="D758" t="str">
        <v>73415PA</v>
      </c>
      <c r="E758" t="str">
        <v>PCS</v>
      </c>
      <c r="F758">
        <v>44561</v>
      </c>
      <c r="G758" t="str">
        <v/>
      </c>
      <c r="H758" t="str">
        <v>Tous les clients</v>
      </c>
      <c r="I758" t="b">
        <v>1</v>
      </c>
      <c r="J758">
        <v>66.1</v>
      </c>
    </row>
    <row r="759">
      <c r="A759" t="str">
        <v>AutoTable</v>
      </c>
      <c r="D759" t="str">
        <v>73415R</v>
      </c>
      <c r="E759" t="str">
        <v>PCS</v>
      </c>
      <c r="F759">
        <v>44561</v>
      </c>
      <c r="G759" t="str">
        <v/>
      </c>
      <c r="H759" t="str">
        <v>Tous les clients</v>
      </c>
      <c r="I759" t="b">
        <v>1</v>
      </c>
      <c r="J759">
        <v>66.1</v>
      </c>
    </row>
    <row r="760">
      <c r="A760" t="str">
        <v>AutoTable</v>
      </c>
      <c r="D760" t="str">
        <v>73415SO</v>
      </c>
      <c r="E760" t="str">
        <v>PCS</v>
      </c>
      <c r="F760">
        <v>44561</v>
      </c>
      <c r="G760" t="str">
        <v/>
      </c>
      <c r="H760" t="str">
        <v>Tous les clients</v>
      </c>
      <c r="I760" t="b">
        <v>1</v>
      </c>
      <c r="J760">
        <v>66.1</v>
      </c>
    </row>
    <row r="761">
      <c r="A761" t="str">
        <v>AutoTable</v>
      </c>
      <c r="D761" t="str">
        <v>73415SOB</v>
      </c>
      <c r="E761" t="str">
        <v>PCS</v>
      </c>
      <c r="F761">
        <v>44561</v>
      </c>
      <c r="G761" t="str">
        <v/>
      </c>
      <c r="H761" t="str">
        <v>Tous les clients</v>
      </c>
      <c r="I761" t="b">
        <v>1</v>
      </c>
      <c r="J761">
        <v>74.2</v>
      </c>
    </row>
    <row r="762">
      <c r="A762" t="str">
        <v>AutoTable</v>
      </c>
      <c r="D762" t="str">
        <v>73415V</v>
      </c>
      <c r="E762" t="str">
        <v>PCS</v>
      </c>
      <c r="F762">
        <v>44561</v>
      </c>
      <c r="G762" t="str">
        <v/>
      </c>
      <c r="H762" t="str">
        <v>Tous les clients</v>
      </c>
      <c r="I762" t="b">
        <v>1</v>
      </c>
      <c r="J762">
        <v>66.1</v>
      </c>
    </row>
    <row r="763">
      <c r="A763" t="str">
        <v>AutoTable</v>
      </c>
      <c r="D763" t="str">
        <v>73420B</v>
      </c>
      <c r="E763" t="str">
        <v>PCS</v>
      </c>
      <c r="F763">
        <v>44561</v>
      </c>
      <c r="G763" t="str">
        <v/>
      </c>
      <c r="H763" t="str">
        <v>Tous les clients</v>
      </c>
      <c r="I763" t="b">
        <v>1</v>
      </c>
      <c r="J763">
        <v>147</v>
      </c>
    </row>
    <row r="764">
      <c r="A764" t="str">
        <v>AutoTable</v>
      </c>
      <c r="D764" t="str">
        <v>73420BC</v>
      </c>
      <c r="E764" t="str">
        <v>PCS</v>
      </c>
      <c r="F764">
        <v>44561</v>
      </c>
      <c r="G764" t="str">
        <v/>
      </c>
      <c r="H764" t="str">
        <v>Tous les clients</v>
      </c>
      <c r="I764" t="b">
        <v>1</v>
      </c>
      <c r="J764">
        <v>147</v>
      </c>
    </row>
    <row r="765">
      <c r="A765" t="str">
        <v>AutoTable</v>
      </c>
      <c r="D765" t="str">
        <v>73420M</v>
      </c>
      <c r="E765" t="str">
        <v>PCS</v>
      </c>
      <c r="F765">
        <v>44561</v>
      </c>
      <c r="G765" t="str">
        <v/>
      </c>
      <c r="H765" t="str">
        <v>Tous les clients</v>
      </c>
      <c r="I765" t="b">
        <v>1</v>
      </c>
      <c r="J765">
        <v>147</v>
      </c>
    </row>
    <row r="766">
      <c r="A766" t="str">
        <v>AutoTable</v>
      </c>
      <c r="D766" t="str">
        <v>73420R</v>
      </c>
      <c r="E766" t="str">
        <v>PCS</v>
      </c>
      <c r="F766">
        <v>44561</v>
      </c>
      <c r="G766" t="str">
        <v/>
      </c>
      <c r="H766" t="str">
        <v>Tous les clients</v>
      </c>
      <c r="I766" t="b">
        <v>1</v>
      </c>
      <c r="J766">
        <v>147</v>
      </c>
    </row>
    <row r="767">
      <c r="A767" t="str">
        <v>AutoTable</v>
      </c>
      <c r="D767" t="str">
        <v>73420SO</v>
      </c>
      <c r="E767" t="str">
        <v>PCS</v>
      </c>
      <c r="F767">
        <v>44561</v>
      </c>
      <c r="G767" t="str">
        <v/>
      </c>
      <c r="H767" t="str">
        <v>Tous les clients</v>
      </c>
      <c r="I767" t="b">
        <v>1</v>
      </c>
      <c r="J767">
        <v>147</v>
      </c>
    </row>
    <row r="768">
      <c r="A768" t="str">
        <v>AutoTable</v>
      </c>
      <c r="D768" t="str">
        <v>73450M</v>
      </c>
      <c r="E768" t="str">
        <v>PCS</v>
      </c>
      <c r="F768">
        <v>44561</v>
      </c>
      <c r="G768" t="str">
        <v/>
      </c>
      <c r="H768" t="str">
        <v>Tous les clients</v>
      </c>
      <c r="I768" t="b">
        <v>1</v>
      </c>
      <c r="J768">
        <v>7.9</v>
      </c>
    </row>
    <row r="769">
      <c r="A769" t="str">
        <v>AutoTable</v>
      </c>
      <c r="D769" t="str">
        <v>73450SO</v>
      </c>
      <c r="E769" t="str">
        <v>PCS</v>
      </c>
      <c r="F769">
        <v>44561</v>
      </c>
      <c r="G769" t="str">
        <v/>
      </c>
      <c r="H769" t="str">
        <v>Tous les clients</v>
      </c>
      <c r="I769" t="b">
        <v>1</v>
      </c>
      <c r="J769">
        <v>7.9</v>
      </c>
    </row>
    <row r="770">
      <c r="A770" t="str">
        <v>AutoTable</v>
      </c>
      <c r="D770" t="str">
        <v>73475A</v>
      </c>
      <c r="E770" t="str">
        <v>PCS</v>
      </c>
      <c r="F770">
        <v>44561</v>
      </c>
      <c r="G770" t="str">
        <v/>
      </c>
      <c r="H770" t="str">
        <v>Tous les clients</v>
      </c>
      <c r="I770" t="b">
        <v>1</v>
      </c>
      <c r="J770">
        <v>15.3</v>
      </c>
    </row>
    <row r="771">
      <c r="A771" t="str">
        <v>AutoTable</v>
      </c>
      <c r="D771" t="str">
        <v>73475B</v>
      </c>
      <c r="E771" t="str">
        <v>PCS</v>
      </c>
      <c r="F771">
        <v>44561</v>
      </c>
      <c r="G771" t="str">
        <v/>
      </c>
      <c r="H771" t="str">
        <v>Tous les clients</v>
      </c>
      <c r="I771" t="b">
        <v>1</v>
      </c>
      <c r="J771">
        <v>15.3</v>
      </c>
    </row>
    <row r="772">
      <c r="A772" t="str">
        <v>AutoTable</v>
      </c>
      <c r="D772" t="str">
        <v>73475BC</v>
      </c>
      <c r="E772" t="str">
        <v>PCS</v>
      </c>
      <c r="F772">
        <v>44561</v>
      </c>
      <c r="G772" t="str">
        <v/>
      </c>
      <c r="H772" t="str">
        <v>Tous les clients</v>
      </c>
      <c r="I772" t="b">
        <v>1</v>
      </c>
      <c r="J772">
        <v>15.3</v>
      </c>
    </row>
    <row r="773">
      <c r="A773" t="str">
        <v>AutoTable</v>
      </c>
      <c r="D773" t="str">
        <v>73475CA</v>
      </c>
      <c r="E773" t="str">
        <v>PCS</v>
      </c>
      <c r="F773">
        <v>44561</v>
      </c>
      <c r="G773" t="str">
        <v/>
      </c>
      <c r="H773" t="str">
        <v>Tous les clients</v>
      </c>
      <c r="I773" t="b">
        <v>1</v>
      </c>
      <c r="J773">
        <v>16.7</v>
      </c>
    </row>
    <row r="774">
      <c r="A774" t="str">
        <v>AutoTable</v>
      </c>
      <c r="D774" t="str">
        <v>73475M</v>
      </c>
      <c r="E774" t="str">
        <v>PCS</v>
      </c>
      <c r="F774">
        <v>44561</v>
      </c>
      <c r="G774" t="str">
        <v/>
      </c>
      <c r="H774" t="str">
        <v>Tous les clients</v>
      </c>
      <c r="I774" t="b">
        <v>1</v>
      </c>
      <c r="J774">
        <v>15.3</v>
      </c>
    </row>
    <row r="775">
      <c r="A775" t="str">
        <v>AutoTable</v>
      </c>
      <c r="D775" t="str">
        <v>73475PA</v>
      </c>
      <c r="E775" t="str">
        <v>PCS</v>
      </c>
      <c r="F775">
        <v>44561</v>
      </c>
      <c r="G775" t="str">
        <v/>
      </c>
      <c r="H775" t="str">
        <v>Tous les clients</v>
      </c>
      <c r="I775" t="b">
        <v>1</v>
      </c>
      <c r="J775">
        <v>15.3</v>
      </c>
    </row>
    <row r="776">
      <c r="A776" t="str">
        <v>AutoTable</v>
      </c>
      <c r="D776" t="str">
        <v>73475R</v>
      </c>
      <c r="E776" t="str">
        <v>PCS</v>
      </c>
      <c r="F776">
        <v>44561</v>
      </c>
      <c r="G776" t="str">
        <v/>
      </c>
      <c r="H776" t="str">
        <v>Tous les clients</v>
      </c>
      <c r="I776" t="b">
        <v>1</v>
      </c>
      <c r="J776">
        <v>15.3</v>
      </c>
    </row>
    <row r="777">
      <c r="A777" t="str">
        <v>AutoTable</v>
      </c>
      <c r="D777" t="str">
        <v>73475SO</v>
      </c>
      <c r="E777" t="str">
        <v>PCS</v>
      </c>
      <c r="F777">
        <v>44561</v>
      </c>
      <c r="G777" t="str">
        <v/>
      </c>
      <c r="H777" t="str">
        <v>Tous les clients</v>
      </c>
      <c r="I777" t="b">
        <v>1</v>
      </c>
      <c r="J777">
        <v>16.7</v>
      </c>
    </row>
    <row r="778">
      <c r="A778" t="str">
        <v>AutoTable</v>
      </c>
      <c r="D778" t="str">
        <v>73475SOB</v>
      </c>
      <c r="E778" t="str">
        <v>PCS</v>
      </c>
      <c r="F778">
        <v>44561</v>
      </c>
      <c r="G778" t="str">
        <v/>
      </c>
      <c r="H778" t="str">
        <v>Tous les clients</v>
      </c>
      <c r="I778" t="b">
        <v>1</v>
      </c>
      <c r="J778">
        <v>17.3</v>
      </c>
    </row>
    <row r="779">
      <c r="A779" t="str">
        <v>AutoTable</v>
      </c>
      <c r="D779" t="str">
        <v>73475VI</v>
      </c>
      <c r="E779" t="str">
        <v>PCS</v>
      </c>
      <c r="F779">
        <v>44561</v>
      </c>
      <c r="G779" t="str">
        <v/>
      </c>
      <c r="H779" t="str">
        <v>Tous les clients</v>
      </c>
      <c r="I779" t="b">
        <v>1</v>
      </c>
      <c r="J779">
        <v>15.3</v>
      </c>
    </row>
    <row r="780">
      <c r="A780" t="str">
        <v>AutoTable</v>
      </c>
      <c r="D780" t="str">
        <v>73575S</v>
      </c>
      <c r="E780" t="str">
        <v>PCS</v>
      </c>
      <c r="F780">
        <v>44561</v>
      </c>
      <c r="G780" t="str">
        <v/>
      </c>
      <c r="H780" t="str">
        <v>Tous les clients</v>
      </c>
      <c r="I780" t="b">
        <v>1</v>
      </c>
      <c r="J780">
        <v>22.2</v>
      </c>
    </row>
    <row r="781">
      <c r="A781" t="str">
        <v>AutoTable</v>
      </c>
      <c r="D781" t="str">
        <v>73575SCB</v>
      </c>
      <c r="E781" t="str">
        <v>PCS</v>
      </c>
      <c r="F781">
        <v>44561</v>
      </c>
      <c r="G781" t="str">
        <v/>
      </c>
      <c r="H781" t="str">
        <v>Tous les clients</v>
      </c>
      <c r="I781" t="b">
        <v>1</v>
      </c>
      <c r="J781">
        <v>22.2</v>
      </c>
    </row>
    <row r="782">
      <c r="A782" t="str">
        <v>AutoTable</v>
      </c>
      <c r="D782" t="str">
        <v>73575SD</v>
      </c>
      <c r="E782" t="str">
        <v>PCS</v>
      </c>
      <c r="F782">
        <v>44561</v>
      </c>
      <c r="G782" t="str">
        <v/>
      </c>
      <c r="H782" t="str">
        <v>Tous les clients</v>
      </c>
      <c r="I782" t="b">
        <v>1</v>
      </c>
      <c r="J782">
        <v>22.2</v>
      </c>
    </row>
    <row r="783">
      <c r="A783" t="str">
        <v>AutoTable</v>
      </c>
      <c r="D783" t="str">
        <v>73610B</v>
      </c>
      <c r="E783" t="str">
        <v>PCS</v>
      </c>
      <c r="F783">
        <v>44561</v>
      </c>
      <c r="G783" t="str">
        <v/>
      </c>
      <c r="H783" t="str">
        <v>Tous les clients</v>
      </c>
      <c r="I783" t="b">
        <v>1</v>
      </c>
      <c r="J783">
        <v>29.3</v>
      </c>
    </row>
    <row r="784">
      <c r="A784" t="str">
        <v>AutoTable</v>
      </c>
      <c r="D784" t="str">
        <v>73610BC</v>
      </c>
      <c r="E784" t="str">
        <v>PCS</v>
      </c>
      <c r="F784">
        <v>44561</v>
      </c>
      <c r="G784" t="str">
        <v/>
      </c>
      <c r="H784" t="str">
        <v>Tous les clients</v>
      </c>
      <c r="I784" t="b">
        <v>1</v>
      </c>
      <c r="J784">
        <v>29.3</v>
      </c>
    </row>
    <row r="785">
      <c r="A785" t="str">
        <v>AutoTable</v>
      </c>
      <c r="D785" t="str">
        <v>73610R</v>
      </c>
      <c r="E785" t="str">
        <v>PCS</v>
      </c>
      <c r="F785">
        <v>44561</v>
      </c>
      <c r="G785" t="str">
        <v/>
      </c>
      <c r="H785" t="str">
        <v>Tous les clients</v>
      </c>
      <c r="I785" t="b">
        <v>1</v>
      </c>
      <c r="J785">
        <v>29.3</v>
      </c>
    </row>
    <row r="786">
      <c r="A786" t="str">
        <v>AutoTable</v>
      </c>
      <c r="D786" t="str">
        <v>73610SO</v>
      </c>
      <c r="E786" t="str">
        <v>PCS</v>
      </c>
      <c r="F786">
        <v>44561</v>
      </c>
      <c r="G786" t="str">
        <v/>
      </c>
      <c r="H786" t="str">
        <v>Tous les clients</v>
      </c>
      <c r="I786" t="b">
        <v>1</v>
      </c>
      <c r="J786">
        <v>29.3</v>
      </c>
    </row>
    <row r="787">
      <c r="A787" t="str">
        <v>AutoTable</v>
      </c>
      <c r="D787" t="str">
        <v>73610V</v>
      </c>
      <c r="E787" t="str">
        <v>PCS</v>
      </c>
      <c r="F787">
        <v>44561</v>
      </c>
      <c r="G787" t="str">
        <v/>
      </c>
      <c r="H787" t="str">
        <v>Tous les clients</v>
      </c>
      <c r="I787" t="b">
        <v>1</v>
      </c>
      <c r="J787">
        <v>29.3</v>
      </c>
    </row>
    <row r="788">
      <c r="A788" t="str">
        <v>AutoTable</v>
      </c>
      <c r="D788" t="str">
        <v>73612M</v>
      </c>
      <c r="E788" t="str">
        <v>PCS</v>
      </c>
      <c r="F788">
        <v>44561</v>
      </c>
      <c r="G788" t="str">
        <v/>
      </c>
      <c r="H788" t="str">
        <v>Tous les clients</v>
      </c>
      <c r="I788" t="b">
        <v>1</v>
      </c>
      <c r="J788">
        <v>9.9</v>
      </c>
    </row>
    <row r="789">
      <c r="A789" t="str">
        <v>AutoTable</v>
      </c>
      <c r="D789" t="str">
        <v>73612V</v>
      </c>
      <c r="E789" t="str">
        <v>PCS</v>
      </c>
      <c r="F789">
        <v>44561</v>
      </c>
      <c r="G789" t="str">
        <v/>
      </c>
      <c r="H789" t="str">
        <v>Tous les clients</v>
      </c>
      <c r="I789" t="b">
        <v>1</v>
      </c>
      <c r="J789">
        <v>8.9</v>
      </c>
    </row>
    <row r="790">
      <c r="A790" t="str">
        <v>AutoTable</v>
      </c>
      <c r="D790" t="str">
        <v>73615KAT</v>
      </c>
      <c r="E790" t="str">
        <v>PCS</v>
      </c>
      <c r="F790">
        <v>44561</v>
      </c>
      <c r="G790" t="str">
        <v/>
      </c>
      <c r="H790" t="str">
        <v>Tous les clients</v>
      </c>
      <c r="I790" t="b">
        <v>1</v>
      </c>
      <c r="J790">
        <v>74.2</v>
      </c>
    </row>
    <row r="791">
      <c r="A791" t="str">
        <v>AutoTable</v>
      </c>
      <c r="D791" t="str">
        <v>73620M</v>
      </c>
      <c r="E791" t="str">
        <v>PCS</v>
      </c>
      <c r="F791">
        <v>44561</v>
      </c>
      <c r="G791" t="str">
        <v/>
      </c>
      <c r="H791" t="str">
        <v>Tous les clients</v>
      </c>
      <c r="I791" t="b">
        <v>1</v>
      </c>
      <c r="J791">
        <v>165.5</v>
      </c>
    </row>
    <row r="792">
      <c r="A792" t="str">
        <v>AutoTable</v>
      </c>
      <c r="D792" t="str">
        <v>73675B</v>
      </c>
      <c r="E792" t="str">
        <v>PCS</v>
      </c>
      <c r="F792">
        <v>44561</v>
      </c>
      <c r="G792" t="str">
        <v/>
      </c>
      <c r="H792" t="str">
        <v>Tous les clients</v>
      </c>
      <c r="I792" t="b">
        <v>1</v>
      </c>
      <c r="J792">
        <v>17.5</v>
      </c>
    </row>
    <row r="793">
      <c r="A793" t="str">
        <v>AutoTable</v>
      </c>
      <c r="D793" t="str">
        <v>73675J</v>
      </c>
      <c r="E793" t="str">
        <v>PCS</v>
      </c>
      <c r="F793">
        <v>44561</v>
      </c>
      <c r="G793" t="str">
        <v/>
      </c>
      <c r="H793" t="str">
        <v>Tous les clients</v>
      </c>
      <c r="I793" t="b">
        <v>1</v>
      </c>
      <c r="J793">
        <v>17.5</v>
      </c>
    </row>
    <row r="794">
      <c r="A794" t="str">
        <v>AutoTable</v>
      </c>
      <c r="D794" t="str">
        <v>73675R</v>
      </c>
      <c r="E794" t="str">
        <v>PCS</v>
      </c>
      <c r="F794">
        <v>44561</v>
      </c>
      <c r="G794" t="str">
        <v/>
      </c>
      <c r="H794" t="str">
        <v>Tous les clients</v>
      </c>
      <c r="I794" t="b">
        <v>1</v>
      </c>
      <c r="J794">
        <v>17.5</v>
      </c>
    </row>
    <row r="795">
      <c r="A795" t="str">
        <v>AutoTable</v>
      </c>
      <c r="D795" t="str">
        <v>73675SO</v>
      </c>
      <c r="E795" t="str">
        <v>PCS</v>
      </c>
      <c r="F795">
        <v>44561</v>
      </c>
      <c r="G795" t="str">
        <v/>
      </c>
      <c r="H795" t="str">
        <v>Tous les clients</v>
      </c>
      <c r="I795" t="b">
        <v>1</v>
      </c>
      <c r="J795">
        <v>17.5</v>
      </c>
    </row>
    <row r="796">
      <c r="A796" t="str">
        <v>AutoTable</v>
      </c>
      <c r="D796" t="str">
        <v>73675V</v>
      </c>
      <c r="E796" t="str">
        <v>PCS</v>
      </c>
      <c r="F796">
        <v>44561</v>
      </c>
      <c r="G796" t="str">
        <v/>
      </c>
      <c r="H796" t="str">
        <v>Tous les clients</v>
      </c>
      <c r="I796" t="b">
        <v>1</v>
      </c>
      <c r="J796">
        <v>17.5</v>
      </c>
    </row>
    <row r="797">
      <c r="A797" t="str">
        <v>AutoTable</v>
      </c>
      <c r="D797" t="str">
        <v>73710B</v>
      </c>
      <c r="E797" t="str">
        <v>PCS</v>
      </c>
      <c r="F797">
        <v>44561</v>
      </c>
      <c r="G797" t="str">
        <v/>
      </c>
      <c r="H797" t="str">
        <v>Tous les clients</v>
      </c>
      <c r="I797" t="b">
        <v>1</v>
      </c>
      <c r="J797">
        <v>32.9</v>
      </c>
    </row>
    <row r="798">
      <c r="A798" t="str">
        <v>AutoTable</v>
      </c>
      <c r="D798" t="str">
        <v>73710BC</v>
      </c>
      <c r="E798" t="str">
        <v>PCS</v>
      </c>
      <c r="F798">
        <v>44561</v>
      </c>
      <c r="G798" t="str">
        <v/>
      </c>
      <c r="H798" t="str">
        <v>Tous les clients</v>
      </c>
      <c r="I798" t="b">
        <v>1</v>
      </c>
      <c r="J798">
        <v>32.9</v>
      </c>
    </row>
    <row r="799">
      <c r="A799" t="str">
        <v>AutoTable</v>
      </c>
      <c r="D799" t="str">
        <v>73710PA</v>
      </c>
      <c r="E799" t="str">
        <v>PCS</v>
      </c>
      <c r="F799">
        <v>44561</v>
      </c>
      <c r="G799" t="str">
        <v/>
      </c>
      <c r="H799" t="str">
        <v>Tous les clients</v>
      </c>
      <c r="I799" t="b">
        <v>1</v>
      </c>
      <c r="J799">
        <v>32.9</v>
      </c>
    </row>
    <row r="800">
      <c r="A800" t="str">
        <v>AutoTable</v>
      </c>
      <c r="D800" t="str">
        <v>73710R</v>
      </c>
      <c r="E800" t="str">
        <v>PCS</v>
      </c>
      <c r="F800">
        <v>44561</v>
      </c>
      <c r="G800" t="str">
        <v/>
      </c>
      <c r="H800" t="str">
        <v>Tous les clients</v>
      </c>
      <c r="I800" t="b">
        <v>1</v>
      </c>
      <c r="J800">
        <v>32.9</v>
      </c>
    </row>
    <row r="801">
      <c r="A801" t="str">
        <v>AutoTable</v>
      </c>
      <c r="D801" t="str">
        <v>73710SO</v>
      </c>
      <c r="E801" t="str">
        <v>PCS</v>
      </c>
      <c r="F801">
        <v>44561</v>
      </c>
      <c r="G801" t="str">
        <v/>
      </c>
      <c r="H801" t="str">
        <v>Tous les clients</v>
      </c>
      <c r="I801" t="b">
        <v>1</v>
      </c>
      <c r="J801">
        <v>32.9</v>
      </c>
    </row>
    <row r="802">
      <c r="A802" t="str">
        <v>AutoTable</v>
      </c>
      <c r="D802" t="str">
        <v>73775B</v>
      </c>
      <c r="E802" t="str">
        <v>PCS</v>
      </c>
      <c r="F802">
        <v>44561</v>
      </c>
      <c r="G802" t="str">
        <v/>
      </c>
      <c r="H802" t="str">
        <v>Tous les clients</v>
      </c>
      <c r="I802" t="b">
        <v>1</v>
      </c>
      <c r="J802">
        <v>15.7</v>
      </c>
    </row>
    <row r="803">
      <c r="A803" t="str">
        <v>AutoTable</v>
      </c>
      <c r="D803" t="str">
        <v>73775BC</v>
      </c>
      <c r="E803" t="str">
        <v>PCS</v>
      </c>
      <c r="F803">
        <v>44561</v>
      </c>
      <c r="G803" t="str">
        <v/>
      </c>
      <c r="H803" t="str">
        <v>Tous les clients</v>
      </c>
      <c r="I803" t="b">
        <v>1</v>
      </c>
      <c r="J803">
        <v>15.7</v>
      </c>
    </row>
    <row r="804">
      <c r="A804" t="str">
        <v>AutoTable</v>
      </c>
      <c r="D804" t="str">
        <v>73775M</v>
      </c>
      <c r="E804" t="str">
        <v>PCS</v>
      </c>
      <c r="F804">
        <v>44561</v>
      </c>
      <c r="G804" t="str">
        <v/>
      </c>
      <c r="H804" t="str">
        <v>Tous les clients</v>
      </c>
      <c r="I804" t="b">
        <v>1</v>
      </c>
      <c r="J804">
        <v>15.7</v>
      </c>
    </row>
    <row r="805">
      <c r="A805" t="str">
        <v>AutoTable</v>
      </c>
      <c r="D805" t="str">
        <v>73775R</v>
      </c>
      <c r="E805" t="str">
        <v>PCS</v>
      </c>
      <c r="F805">
        <v>44561</v>
      </c>
      <c r="G805" t="str">
        <v/>
      </c>
      <c r="H805" t="str">
        <v>Tous les clients</v>
      </c>
      <c r="I805" t="b">
        <v>1</v>
      </c>
      <c r="J805">
        <v>15.7</v>
      </c>
    </row>
    <row r="806">
      <c r="A806" t="str">
        <v>AutoTable</v>
      </c>
      <c r="D806" t="str">
        <v>73775SO</v>
      </c>
      <c r="E806" t="str">
        <v>PCS</v>
      </c>
      <c r="F806">
        <v>44561</v>
      </c>
      <c r="G806" t="str">
        <v/>
      </c>
      <c r="H806" t="str">
        <v>Tous les clients</v>
      </c>
      <c r="I806" t="b">
        <v>1</v>
      </c>
      <c r="J806">
        <v>15.7</v>
      </c>
    </row>
    <row r="807">
      <c r="A807" t="str">
        <v>AutoTable</v>
      </c>
      <c r="D807" t="str">
        <v>73810AQ/CB-TB</v>
      </c>
      <c r="E807" t="str">
        <v>PCS</v>
      </c>
      <c r="F807">
        <v>44561</v>
      </c>
      <c r="G807" t="str">
        <v/>
      </c>
      <c r="H807" t="str">
        <v>Tous les clients</v>
      </c>
      <c r="I807" t="b">
        <v>1</v>
      </c>
      <c r="J807">
        <v>47.9</v>
      </c>
    </row>
    <row r="808">
      <c r="A808" t="str">
        <v>AutoTable</v>
      </c>
      <c r="D808" t="str">
        <v>73810FO-ST</v>
      </c>
      <c r="E808" t="str">
        <v>PCS</v>
      </c>
      <c r="F808">
        <v>44561</v>
      </c>
      <c r="G808" t="str">
        <v/>
      </c>
      <c r="H808" t="str">
        <v>Tous les clients</v>
      </c>
      <c r="I808" t="b">
        <v>1</v>
      </c>
      <c r="J808">
        <v>106.2</v>
      </c>
    </row>
    <row r="809">
      <c r="A809" t="str">
        <v>AutoTable</v>
      </c>
      <c r="D809" t="str">
        <v>73810FR-ST</v>
      </c>
      <c r="E809" t="str">
        <v>PCS</v>
      </c>
      <c r="F809">
        <v>44561</v>
      </c>
      <c r="G809" t="str">
        <v/>
      </c>
      <c r="H809" t="str">
        <v>Tous les clients</v>
      </c>
      <c r="I809" t="b">
        <v>1</v>
      </c>
      <c r="J809">
        <v>106.2</v>
      </c>
    </row>
    <row r="810">
      <c r="A810" t="str">
        <v>AutoTable</v>
      </c>
      <c r="D810" t="str">
        <v>73812FR-RP</v>
      </c>
      <c r="E810" t="str">
        <v>PCS</v>
      </c>
      <c r="F810">
        <v>44561</v>
      </c>
      <c r="G810" t="str">
        <v/>
      </c>
      <c r="H810" t="str">
        <v>Tous les clients</v>
      </c>
      <c r="I810" t="b">
        <v>1</v>
      </c>
      <c r="J810">
        <v>143.6</v>
      </c>
    </row>
    <row r="811">
      <c r="A811" t="str">
        <v>AutoTable</v>
      </c>
      <c r="D811" t="str">
        <v>73812MA-OR</v>
      </c>
      <c r="E811" t="str">
        <v>PCS</v>
      </c>
      <c r="F811">
        <v>44561</v>
      </c>
      <c r="G811" t="str">
        <v/>
      </c>
      <c r="H811" t="str">
        <v>Tous les clients</v>
      </c>
      <c r="I811" t="b">
        <v>1</v>
      </c>
      <c r="J811">
        <v>156.45</v>
      </c>
    </row>
    <row r="812">
      <c r="A812" t="str">
        <v>AutoTable</v>
      </c>
      <c r="D812" t="str">
        <v>73812R-PA</v>
      </c>
      <c r="E812" t="str">
        <v>PCS</v>
      </c>
      <c r="F812">
        <v>44561</v>
      </c>
      <c r="G812" t="str">
        <v/>
      </c>
      <c r="H812" t="str">
        <v>Tous les clients</v>
      </c>
      <c r="I812" t="b">
        <v>1</v>
      </c>
      <c r="J812">
        <v>156.45</v>
      </c>
    </row>
    <row r="813">
      <c r="A813" t="str">
        <v>AutoTable</v>
      </c>
      <c r="D813" t="str">
        <v>73815A/R-ST</v>
      </c>
      <c r="E813" t="str">
        <v>PCS</v>
      </c>
      <c r="F813">
        <v>44561</v>
      </c>
      <c r="G813" t="str">
        <v/>
      </c>
      <c r="H813" t="str">
        <v>Tous les clients</v>
      </c>
      <c r="I813" t="b">
        <v>1</v>
      </c>
      <c r="J813">
        <v>193.4</v>
      </c>
    </row>
    <row r="814">
      <c r="A814" t="str">
        <v>AutoTable</v>
      </c>
      <c r="D814" t="str">
        <v>73820R/B-JP</v>
      </c>
      <c r="E814" t="str">
        <v>PCS</v>
      </c>
      <c r="F814">
        <v>44561</v>
      </c>
      <c r="G814" t="str">
        <v/>
      </c>
      <c r="H814" t="str">
        <v>Tous les clients</v>
      </c>
      <c r="I814" t="b">
        <v>1</v>
      </c>
      <c r="J814">
        <v>365.94</v>
      </c>
    </row>
    <row r="815">
      <c r="A815" t="str">
        <v>AutoTable</v>
      </c>
      <c r="D815" t="str">
        <v>73821FO</v>
      </c>
      <c r="E815" t="str">
        <v>PCS</v>
      </c>
      <c r="F815">
        <v>44561</v>
      </c>
      <c r="G815" t="str">
        <v/>
      </c>
      <c r="H815" t="str">
        <v>Tous les clients</v>
      </c>
      <c r="I815" t="b">
        <v>1</v>
      </c>
      <c r="J815">
        <v>198.04</v>
      </c>
    </row>
    <row r="816">
      <c r="A816" t="str">
        <v>AutoTable</v>
      </c>
      <c r="D816" t="str">
        <v>73821FR</v>
      </c>
      <c r="E816" t="str">
        <v>PCS</v>
      </c>
      <c r="F816">
        <v>44561</v>
      </c>
      <c r="G816" t="str">
        <v/>
      </c>
      <c r="H816" t="str">
        <v>Tous les clients</v>
      </c>
      <c r="I816" t="b">
        <v>1</v>
      </c>
      <c r="J816">
        <v>198.04</v>
      </c>
    </row>
    <row r="817">
      <c r="A817" t="str">
        <v>AutoTable</v>
      </c>
      <c r="D817" t="str">
        <v>73920KA/B</v>
      </c>
      <c r="E817" t="str">
        <v>PCS</v>
      </c>
      <c r="F817">
        <v>44561</v>
      </c>
      <c r="G817" t="str">
        <v/>
      </c>
      <c r="H817" t="str">
        <v>Tous les clients</v>
      </c>
      <c r="I817" t="b">
        <v>1</v>
      </c>
      <c r="J817">
        <v>210</v>
      </c>
    </row>
    <row r="818">
      <c r="A818" t="str">
        <v>AutoTable</v>
      </c>
      <c r="D818" t="str">
        <v>73920O/R</v>
      </c>
      <c r="E818" t="str">
        <v>PCS</v>
      </c>
      <c r="F818">
        <v>44561</v>
      </c>
      <c r="G818" t="str">
        <v/>
      </c>
      <c r="H818" t="str">
        <v>Tous les clients</v>
      </c>
      <c r="I818" t="b">
        <v>1</v>
      </c>
      <c r="J818">
        <v>210</v>
      </c>
    </row>
    <row r="819">
      <c r="A819" t="str">
        <v>AutoTable</v>
      </c>
      <c r="D819" t="str">
        <v>73925OR/CV/B</v>
      </c>
      <c r="E819" t="str">
        <v>PCS</v>
      </c>
      <c r="F819">
        <v>44561</v>
      </c>
      <c r="G819" t="str">
        <v/>
      </c>
      <c r="H819" t="str">
        <v>Tous les clients</v>
      </c>
      <c r="I819" t="b">
        <v>1</v>
      </c>
      <c r="J819">
        <v>413</v>
      </c>
    </row>
    <row r="820">
      <c r="A820" t="str">
        <v>AutoTable</v>
      </c>
      <c r="D820" t="str">
        <v>73925OR-VI/CI</v>
      </c>
      <c r="E820" t="str">
        <v>PCS</v>
      </c>
      <c r="F820">
        <v>44561</v>
      </c>
      <c r="G820" t="str">
        <v/>
      </c>
      <c r="H820" t="str">
        <v>Tous les clients</v>
      </c>
      <c r="I820" t="b">
        <v>1</v>
      </c>
      <c r="J820">
        <v>507.5</v>
      </c>
    </row>
    <row r="821">
      <c r="A821" t="str">
        <v>AutoTable</v>
      </c>
      <c r="D821" t="str">
        <v>74637BC-CE</v>
      </c>
      <c r="E821" t="str">
        <v>0040/CA</v>
      </c>
      <c r="F821">
        <v>44561</v>
      </c>
      <c r="G821" t="str">
        <v/>
      </c>
      <c r="H821" t="str">
        <v>Tous les clients</v>
      </c>
      <c r="I821" t="b">
        <v>1</v>
      </c>
      <c r="J821">
        <v>244</v>
      </c>
    </row>
    <row r="822">
      <c r="A822" t="str">
        <v>AutoTable</v>
      </c>
      <c r="D822" t="str">
        <v>74637BC-CE</v>
      </c>
      <c r="E822" t="str">
        <v>PCS</v>
      </c>
      <c r="F822">
        <v>44561</v>
      </c>
      <c r="G822" t="str">
        <v/>
      </c>
      <c r="H822" t="str">
        <v>Tous les clients</v>
      </c>
      <c r="I822" t="b">
        <v>1</v>
      </c>
      <c r="J822">
        <v>6.1</v>
      </c>
    </row>
    <row r="823">
      <c r="A823" t="str">
        <v>AutoTable</v>
      </c>
      <c r="D823" t="str">
        <v>74637R-CE</v>
      </c>
      <c r="E823" t="str">
        <v>PCS</v>
      </c>
      <c r="F823">
        <v>44561</v>
      </c>
      <c r="G823" t="str">
        <v/>
      </c>
      <c r="H823" t="str">
        <v>Tous les clients</v>
      </c>
      <c r="I823" t="b">
        <v>1</v>
      </c>
      <c r="J823">
        <v>2.49</v>
      </c>
    </row>
    <row r="824">
      <c r="A824" t="str">
        <v>AutoTable</v>
      </c>
      <c r="D824" t="str">
        <v>74752BCE</v>
      </c>
      <c r="E824" t="str">
        <v>PCS</v>
      </c>
      <c r="F824">
        <v>44561</v>
      </c>
      <c r="G824" t="str">
        <v/>
      </c>
      <c r="H824" t="str">
        <v>Tous les clients</v>
      </c>
      <c r="I824" t="b">
        <v>1</v>
      </c>
      <c r="J824">
        <v>8.5</v>
      </c>
    </row>
    <row r="825">
      <c r="A825" t="str">
        <v>AutoTable</v>
      </c>
      <c r="D825" t="str">
        <v>74752VECE</v>
      </c>
      <c r="E825" t="str">
        <v>PCS</v>
      </c>
      <c r="F825">
        <v>44561</v>
      </c>
      <c r="G825" t="str">
        <v/>
      </c>
      <c r="H825" t="str">
        <v>Tous les clients</v>
      </c>
      <c r="I825" t="b">
        <v>1</v>
      </c>
      <c r="J825">
        <v>8.5</v>
      </c>
    </row>
    <row r="826">
      <c r="A826" t="str">
        <v>AutoTable</v>
      </c>
      <c r="D826" t="str">
        <v>74752VICE</v>
      </c>
      <c r="E826" t="str">
        <v>PCS</v>
      </c>
      <c r="F826">
        <v>44561</v>
      </c>
      <c r="G826" t="str">
        <v/>
      </c>
      <c r="H826" t="str">
        <v>Tous les clients</v>
      </c>
      <c r="I826" t="b">
        <v>1</v>
      </c>
      <c r="J826">
        <v>8.5</v>
      </c>
    </row>
    <row r="827">
      <c r="A827" t="str">
        <v>AutoTable</v>
      </c>
      <c r="D827" t="str">
        <v>74844A</v>
      </c>
      <c r="E827" t="str">
        <v>PCS</v>
      </c>
      <c r="F827">
        <v>44561</v>
      </c>
      <c r="G827" t="str">
        <v/>
      </c>
      <c r="H827" t="str">
        <v>Tous les clients</v>
      </c>
      <c r="I827" t="b">
        <v>1</v>
      </c>
      <c r="J827">
        <v>18</v>
      </c>
    </row>
    <row r="828">
      <c r="A828" t="str">
        <v>AutoTable</v>
      </c>
      <c r="D828" t="str">
        <v>74844KA</v>
      </c>
      <c r="E828" t="str">
        <v>PCS</v>
      </c>
      <c r="F828">
        <v>44561</v>
      </c>
      <c r="G828" t="str">
        <v/>
      </c>
      <c r="H828" t="str">
        <v>Tous les clients</v>
      </c>
      <c r="I828" t="b">
        <v>1</v>
      </c>
      <c r="J828">
        <v>18</v>
      </c>
    </row>
    <row r="829">
      <c r="A829" t="str">
        <v>AutoTable</v>
      </c>
      <c r="D829" t="str">
        <v>74845AB</v>
      </c>
      <c r="E829" t="str">
        <v>PCS</v>
      </c>
      <c r="F829">
        <v>44561</v>
      </c>
      <c r="G829" t="str">
        <v/>
      </c>
      <c r="H829" t="str">
        <v>Tous les clients</v>
      </c>
      <c r="I829" t="b">
        <v>1</v>
      </c>
      <c r="J829">
        <v>19.4</v>
      </c>
    </row>
    <row r="830">
      <c r="A830" t="str">
        <v>AutoTable</v>
      </c>
      <c r="D830" t="str">
        <v>74845KVI</v>
      </c>
      <c r="E830" t="str">
        <v>PCS</v>
      </c>
      <c r="F830">
        <v>44561</v>
      </c>
      <c r="G830" t="str">
        <v/>
      </c>
      <c r="H830" t="str">
        <v>Tous les clients</v>
      </c>
      <c r="I830" t="b">
        <v>1</v>
      </c>
      <c r="J830">
        <v>19.4</v>
      </c>
    </row>
    <row r="831">
      <c r="A831" t="str">
        <v>AutoTable</v>
      </c>
      <c r="D831" t="str">
        <v>74846J/PA</v>
      </c>
      <c r="E831" t="str">
        <v>PCS</v>
      </c>
      <c r="F831">
        <v>44561</v>
      </c>
      <c r="G831" t="str">
        <v/>
      </c>
      <c r="H831" t="str">
        <v>Tous les clients</v>
      </c>
      <c r="I831" t="b">
        <v>1</v>
      </c>
      <c r="J831">
        <v>17.5</v>
      </c>
    </row>
    <row r="832">
      <c r="A832" t="str">
        <v>AutoTable</v>
      </c>
      <c r="D832" t="str">
        <v>74846KA</v>
      </c>
      <c r="E832" t="str">
        <v>PCS</v>
      </c>
      <c r="F832">
        <v>44561</v>
      </c>
      <c r="G832" t="str">
        <v/>
      </c>
      <c r="H832" t="str">
        <v>Tous les clients</v>
      </c>
      <c r="I832" t="b">
        <v>1</v>
      </c>
      <c r="J832">
        <v>21.7</v>
      </c>
    </row>
    <row r="833">
      <c r="A833" t="str">
        <v>AutoTable</v>
      </c>
      <c r="D833" t="str">
        <v>74846PA</v>
      </c>
      <c r="E833" t="str">
        <v>PCS</v>
      </c>
      <c r="F833">
        <v>44561</v>
      </c>
      <c r="G833" t="str">
        <v/>
      </c>
      <c r="H833" t="str">
        <v>Tous les clients</v>
      </c>
      <c r="I833" t="b">
        <v>1</v>
      </c>
      <c r="J833">
        <v>21.7</v>
      </c>
    </row>
    <row r="834">
      <c r="A834" t="str">
        <v>AutoTable</v>
      </c>
      <c r="D834" t="str">
        <v>74847KA</v>
      </c>
      <c r="E834" t="str">
        <v>PCS</v>
      </c>
      <c r="F834">
        <v>44561</v>
      </c>
      <c r="G834" t="str">
        <v/>
      </c>
      <c r="H834" t="str">
        <v>Tous les clients</v>
      </c>
      <c r="I834" t="b">
        <v>1</v>
      </c>
      <c r="J834">
        <v>17.5</v>
      </c>
    </row>
    <row r="835">
      <c r="A835" t="str">
        <v>AutoTable</v>
      </c>
      <c r="D835" t="str">
        <v>74847PA</v>
      </c>
      <c r="E835" t="str">
        <v>PCS</v>
      </c>
      <c r="F835">
        <v>44561</v>
      </c>
      <c r="G835" t="str">
        <v/>
      </c>
      <c r="H835" t="str">
        <v>Tous les clients</v>
      </c>
      <c r="I835" t="b">
        <v>1</v>
      </c>
      <c r="J835">
        <v>17.5</v>
      </c>
    </row>
    <row r="836">
      <c r="A836" t="str">
        <v>AutoTable</v>
      </c>
      <c r="D836" t="str">
        <v>75020CBKA</v>
      </c>
      <c r="E836" t="str">
        <v>PCS</v>
      </c>
      <c r="F836">
        <v>44561</v>
      </c>
      <c r="G836" t="str">
        <v/>
      </c>
      <c r="H836" t="str">
        <v>Tous les clients</v>
      </c>
      <c r="I836" t="b">
        <v>1</v>
      </c>
      <c r="J836">
        <v>9.5</v>
      </c>
    </row>
    <row r="837">
      <c r="A837" t="str">
        <v>AutoTable</v>
      </c>
      <c r="D837" t="str">
        <v>75020PO</v>
      </c>
      <c r="E837" t="str">
        <v>PCS</v>
      </c>
      <c r="F837">
        <v>44561</v>
      </c>
      <c r="G837" t="str">
        <v/>
      </c>
      <c r="H837" t="str">
        <v>Tous les clients</v>
      </c>
      <c r="I837" t="b">
        <v>1</v>
      </c>
      <c r="J837">
        <v>8.4</v>
      </c>
    </row>
    <row r="838">
      <c r="A838" t="str">
        <v>AutoTable</v>
      </c>
      <c r="D838" t="str">
        <v>75020TB</v>
      </c>
      <c r="E838" t="str">
        <v>PCS</v>
      </c>
      <c r="F838">
        <v>44561</v>
      </c>
      <c r="G838" t="str">
        <v/>
      </c>
      <c r="H838" t="str">
        <v>Tous les clients</v>
      </c>
      <c r="I838" t="b">
        <v>1</v>
      </c>
      <c r="J838">
        <v>8.4</v>
      </c>
    </row>
    <row r="839">
      <c r="A839" t="str">
        <v>AutoTable</v>
      </c>
      <c r="D839" t="str">
        <v>75020VI</v>
      </c>
      <c r="E839" t="str">
        <v>PCS</v>
      </c>
      <c r="F839">
        <v>44561</v>
      </c>
      <c r="G839" t="str">
        <v/>
      </c>
      <c r="H839" t="str">
        <v>Tous les clients</v>
      </c>
      <c r="I839" t="b">
        <v>1</v>
      </c>
      <c r="J839">
        <v>8.4</v>
      </c>
    </row>
    <row r="840">
      <c r="A840" t="str">
        <v>AutoTable</v>
      </c>
      <c r="D840" t="str">
        <v>75030GFA</v>
      </c>
      <c r="E840" t="str">
        <v>PCS</v>
      </c>
      <c r="F840">
        <v>44561</v>
      </c>
      <c r="G840" t="str">
        <v/>
      </c>
      <c r="H840" t="str">
        <v>Tous les clients</v>
      </c>
      <c r="I840" t="b">
        <v>1</v>
      </c>
      <c r="J840">
        <v>11.5</v>
      </c>
    </row>
    <row r="841">
      <c r="A841" t="str">
        <v>AutoTable</v>
      </c>
      <c r="D841" t="str">
        <v>75530-07</v>
      </c>
      <c r="E841" t="str">
        <v>PCS</v>
      </c>
      <c r="F841">
        <v>44561</v>
      </c>
      <c r="G841" t="str">
        <v/>
      </c>
      <c r="H841" t="str">
        <v>Tous les clients</v>
      </c>
      <c r="I841" t="b">
        <v>1</v>
      </c>
      <c r="J841">
        <v>0.99</v>
      </c>
    </row>
    <row r="842">
      <c r="A842" t="str">
        <v>AutoTable</v>
      </c>
      <c r="D842" t="str">
        <v>75530-16</v>
      </c>
      <c r="E842" t="str">
        <v>PCS</v>
      </c>
      <c r="F842">
        <v>44561</v>
      </c>
      <c r="G842" t="str">
        <v/>
      </c>
      <c r="H842" t="str">
        <v>Tous les clients</v>
      </c>
      <c r="I842" t="b">
        <v>1</v>
      </c>
      <c r="J842">
        <v>0.99</v>
      </c>
    </row>
    <row r="843">
      <c r="A843" t="str">
        <v>AutoTable</v>
      </c>
      <c r="D843" t="str">
        <v>75531-02</v>
      </c>
      <c r="E843" t="str">
        <v>PCS</v>
      </c>
      <c r="F843">
        <v>44561</v>
      </c>
      <c r="G843" t="str">
        <v/>
      </c>
      <c r="H843" t="str">
        <v>Tous les clients</v>
      </c>
      <c r="I843" t="b">
        <v>1</v>
      </c>
      <c r="J843">
        <v>5.5</v>
      </c>
    </row>
    <row r="844">
      <c r="A844" t="str">
        <v>AutoTable</v>
      </c>
      <c r="D844" t="str">
        <v>75531-05</v>
      </c>
      <c r="E844" t="str">
        <v>PCS</v>
      </c>
      <c r="F844">
        <v>44561</v>
      </c>
      <c r="G844" t="str">
        <v/>
      </c>
      <c r="H844" t="str">
        <v>Tous les clients</v>
      </c>
      <c r="I844" t="b">
        <v>1</v>
      </c>
      <c r="J844">
        <v>5.5</v>
      </c>
    </row>
    <row r="845">
      <c r="A845" t="str">
        <v>AutoTable</v>
      </c>
      <c r="D845" t="str">
        <v>75531-06</v>
      </c>
      <c r="E845" t="str">
        <v>PCS</v>
      </c>
      <c r="F845">
        <v>44561</v>
      </c>
      <c r="G845" t="str">
        <v/>
      </c>
      <c r="H845" t="str">
        <v>Tous les clients</v>
      </c>
      <c r="I845" t="b">
        <v>1</v>
      </c>
      <c r="J845">
        <v>5.5</v>
      </c>
    </row>
    <row r="846">
      <c r="A846" t="str">
        <v>AutoTable</v>
      </c>
      <c r="D846" t="str">
        <v>75531-09</v>
      </c>
      <c r="E846" t="str">
        <v>PCS</v>
      </c>
      <c r="F846">
        <v>44561</v>
      </c>
      <c r="G846" t="str">
        <v/>
      </c>
      <c r="H846" t="str">
        <v>Tous les clients</v>
      </c>
      <c r="I846" t="b">
        <v>1</v>
      </c>
      <c r="J846">
        <v>5.5</v>
      </c>
    </row>
    <row r="847">
      <c r="A847" t="str">
        <v>AutoTable</v>
      </c>
      <c r="D847" t="str">
        <v>75531-10</v>
      </c>
      <c r="E847" t="str">
        <v>PCS</v>
      </c>
      <c r="F847">
        <v>44561</v>
      </c>
      <c r="G847" t="str">
        <v/>
      </c>
      <c r="H847" t="str">
        <v>Tous les clients</v>
      </c>
      <c r="I847" t="b">
        <v>1</v>
      </c>
      <c r="J847">
        <v>5.5</v>
      </c>
    </row>
    <row r="848">
      <c r="A848" t="str">
        <v>AutoTable</v>
      </c>
      <c r="D848" t="str">
        <v>75531-17</v>
      </c>
      <c r="E848" t="str">
        <v>PCS</v>
      </c>
      <c r="F848">
        <v>44561</v>
      </c>
      <c r="G848" t="str">
        <v/>
      </c>
      <c r="H848" t="str">
        <v>Tous les clients</v>
      </c>
      <c r="I848" t="b">
        <v>1</v>
      </c>
      <c r="J848">
        <v>5.5</v>
      </c>
    </row>
    <row r="849">
      <c r="A849" t="str">
        <v>AutoTable</v>
      </c>
      <c r="D849" t="str">
        <v>75531-19</v>
      </c>
      <c r="E849" t="str">
        <v>PCS</v>
      </c>
      <c r="F849">
        <v>44561</v>
      </c>
      <c r="G849" t="str">
        <v/>
      </c>
      <c r="H849" t="str">
        <v>Tous les clients</v>
      </c>
      <c r="I849" t="b">
        <v>1</v>
      </c>
      <c r="J849">
        <v>5.5</v>
      </c>
    </row>
    <row r="850">
      <c r="A850" t="str">
        <v>AutoTable</v>
      </c>
      <c r="D850" t="str">
        <v>75531-20</v>
      </c>
      <c r="E850" t="str">
        <v>PCS</v>
      </c>
      <c r="F850">
        <v>44561</v>
      </c>
      <c r="G850" t="str">
        <v/>
      </c>
      <c r="H850" t="str">
        <v>Tous les clients</v>
      </c>
      <c r="I850" t="b">
        <v>1</v>
      </c>
      <c r="J850">
        <v>5.5</v>
      </c>
    </row>
    <row r="851">
      <c r="A851" t="str">
        <v>AutoTable</v>
      </c>
      <c r="D851" t="str">
        <v>75532-05</v>
      </c>
      <c r="E851" t="str">
        <v>PCS</v>
      </c>
      <c r="F851">
        <v>44561</v>
      </c>
      <c r="G851" t="str">
        <v/>
      </c>
      <c r="H851" t="str">
        <v>Tous les clients</v>
      </c>
      <c r="I851" t="b">
        <v>1</v>
      </c>
      <c r="J851">
        <v>1.9</v>
      </c>
    </row>
    <row r="852">
      <c r="A852" t="str">
        <v>AutoTable</v>
      </c>
      <c r="D852" t="str">
        <v>75532-06</v>
      </c>
      <c r="E852" t="str">
        <v>PCS</v>
      </c>
      <c r="F852">
        <v>44561</v>
      </c>
      <c r="G852" t="str">
        <v/>
      </c>
      <c r="H852" t="str">
        <v>Tous les clients</v>
      </c>
      <c r="I852" t="b">
        <v>1</v>
      </c>
      <c r="J852">
        <v>1.9</v>
      </c>
    </row>
    <row r="853">
      <c r="A853" t="str">
        <v>AutoTable</v>
      </c>
      <c r="D853" t="str">
        <v>75532-09</v>
      </c>
      <c r="E853" t="str">
        <v>PCS</v>
      </c>
      <c r="F853">
        <v>44561</v>
      </c>
      <c r="G853" t="str">
        <v/>
      </c>
      <c r="H853" t="str">
        <v>Tous les clients</v>
      </c>
      <c r="I853" t="b">
        <v>1</v>
      </c>
      <c r="J853">
        <v>4.13</v>
      </c>
    </row>
    <row r="854">
      <c r="A854" t="str">
        <v>AutoTable</v>
      </c>
      <c r="D854" t="str">
        <v>75532-18</v>
      </c>
      <c r="E854" t="str">
        <v>PCS</v>
      </c>
      <c r="F854">
        <v>44561</v>
      </c>
      <c r="G854" t="str">
        <v/>
      </c>
      <c r="H854" t="str">
        <v>Tous les clients</v>
      </c>
      <c r="I854" t="b">
        <v>1</v>
      </c>
      <c r="J854">
        <v>1.9</v>
      </c>
    </row>
    <row r="855">
      <c r="A855" t="str">
        <v>AutoTable</v>
      </c>
      <c r="D855" t="str">
        <v>75533-01</v>
      </c>
      <c r="E855" t="str">
        <v>PCS</v>
      </c>
      <c r="F855">
        <v>44561</v>
      </c>
      <c r="G855" t="str">
        <v/>
      </c>
      <c r="H855" t="str">
        <v>Tous les clients</v>
      </c>
      <c r="I855" t="b">
        <v>1</v>
      </c>
      <c r="J855">
        <v>6.1</v>
      </c>
    </row>
    <row r="856">
      <c r="A856" t="str">
        <v>AutoTable</v>
      </c>
      <c r="D856" t="str">
        <v>75533-02</v>
      </c>
      <c r="E856" t="str">
        <v>PCS</v>
      </c>
      <c r="F856">
        <v>44561</v>
      </c>
      <c r="G856" t="str">
        <v/>
      </c>
      <c r="H856" t="str">
        <v>Tous les clients</v>
      </c>
      <c r="I856" t="b">
        <v>1</v>
      </c>
      <c r="J856">
        <v>6.1</v>
      </c>
    </row>
    <row r="857">
      <c r="A857" t="str">
        <v>AutoTable</v>
      </c>
      <c r="D857" t="str">
        <v>75533-05</v>
      </c>
      <c r="E857" t="str">
        <v>PCS</v>
      </c>
      <c r="F857">
        <v>44561</v>
      </c>
      <c r="G857" t="str">
        <v/>
      </c>
      <c r="H857" t="str">
        <v>Tous les clients</v>
      </c>
      <c r="I857" t="b">
        <v>1</v>
      </c>
      <c r="J857">
        <v>6.1</v>
      </c>
    </row>
    <row r="858">
      <c r="A858" t="str">
        <v>AutoTable</v>
      </c>
      <c r="D858" t="str">
        <v>75533-06</v>
      </c>
      <c r="E858" t="str">
        <v>PCS</v>
      </c>
      <c r="F858">
        <v>44561</v>
      </c>
      <c r="G858" t="str">
        <v/>
      </c>
      <c r="H858" t="str">
        <v>Tous les clients</v>
      </c>
      <c r="I858" t="b">
        <v>1</v>
      </c>
      <c r="J858">
        <v>6.1</v>
      </c>
    </row>
    <row r="859">
      <c r="A859" t="str">
        <v>AutoTable</v>
      </c>
      <c r="D859" t="str">
        <v>75533-09</v>
      </c>
      <c r="E859" t="str">
        <v>PCS</v>
      </c>
      <c r="F859">
        <v>44561</v>
      </c>
      <c r="G859" t="str">
        <v/>
      </c>
      <c r="H859" t="str">
        <v>Tous les clients</v>
      </c>
      <c r="I859" t="b">
        <v>1</v>
      </c>
      <c r="J859">
        <v>6.1</v>
      </c>
    </row>
    <row r="860">
      <c r="A860" t="str">
        <v>AutoTable</v>
      </c>
      <c r="D860" t="str">
        <v>75533-10</v>
      </c>
      <c r="E860" t="str">
        <v>PCS</v>
      </c>
      <c r="F860">
        <v>44561</v>
      </c>
      <c r="G860" t="str">
        <v/>
      </c>
      <c r="H860" t="str">
        <v>Tous les clients</v>
      </c>
      <c r="I860" t="b">
        <v>1</v>
      </c>
      <c r="J860">
        <v>6.1</v>
      </c>
    </row>
    <row r="861">
      <c r="A861" t="str">
        <v>AutoTable</v>
      </c>
      <c r="D861" t="str">
        <v>75533-19</v>
      </c>
      <c r="E861" t="str">
        <v>PCS</v>
      </c>
      <c r="F861">
        <v>44561</v>
      </c>
      <c r="G861" t="str">
        <v/>
      </c>
      <c r="H861" t="str">
        <v>Tous les clients</v>
      </c>
      <c r="I861" t="b">
        <v>1</v>
      </c>
      <c r="J861">
        <v>6.1</v>
      </c>
    </row>
    <row r="862">
      <c r="A862" t="str">
        <v>AutoTable</v>
      </c>
      <c r="D862" t="str">
        <v>75533-20</v>
      </c>
      <c r="E862" t="str">
        <v>PCS</v>
      </c>
      <c r="F862">
        <v>44561</v>
      </c>
      <c r="G862" t="str">
        <v/>
      </c>
      <c r="H862" t="str">
        <v>Tous les clients</v>
      </c>
      <c r="I862" t="b">
        <v>1</v>
      </c>
      <c r="J862">
        <v>6.1</v>
      </c>
    </row>
    <row r="863">
      <c r="A863" t="str">
        <v>AutoTable</v>
      </c>
      <c r="D863" t="str">
        <v>75549-42</v>
      </c>
      <c r="E863" t="str">
        <v>PCS</v>
      </c>
      <c r="F863">
        <v>44561</v>
      </c>
      <c r="G863" t="str">
        <v/>
      </c>
      <c r="H863" t="str">
        <v>Tous les clients</v>
      </c>
      <c r="I863" t="b">
        <v>1</v>
      </c>
      <c r="J863">
        <v>9.2</v>
      </c>
    </row>
    <row r="864">
      <c r="A864" t="str">
        <v>AutoTable</v>
      </c>
      <c r="D864" t="str">
        <v>75549-43</v>
      </c>
      <c r="E864" t="str">
        <v>PCS</v>
      </c>
      <c r="F864">
        <v>44561</v>
      </c>
      <c r="G864" t="str">
        <v/>
      </c>
      <c r="H864" t="str">
        <v>Tous les clients</v>
      </c>
      <c r="I864" t="b">
        <v>1</v>
      </c>
      <c r="J864">
        <v>9.2</v>
      </c>
    </row>
    <row r="865">
      <c r="A865" t="str">
        <v>AutoTable</v>
      </c>
      <c r="D865" t="str">
        <v>75549-60</v>
      </c>
      <c r="E865" t="str">
        <v>PCS</v>
      </c>
      <c r="F865">
        <v>44561</v>
      </c>
      <c r="G865" t="str">
        <v/>
      </c>
      <c r="H865" t="str">
        <v>Tous les clients</v>
      </c>
      <c r="I865" t="b">
        <v>1</v>
      </c>
      <c r="J865">
        <v>9.4</v>
      </c>
    </row>
    <row r="866">
      <c r="A866" t="str">
        <v>AutoTable</v>
      </c>
      <c r="D866" t="str">
        <v>75550-19</v>
      </c>
      <c r="E866" t="str">
        <v>PCS</v>
      </c>
      <c r="F866">
        <v>44561</v>
      </c>
      <c r="G866" t="str">
        <v/>
      </c>
      <c r="H866" t="str">
        <v>Tous les clients</v>
      </c>
      <c r="I866" t="b">
        <v>1</v>
      </c>
      <c r="J866">
        <v>9.1</v>
      </c>
    </row>
    <row r="867">
      <c r="A867" t="str">
        <v>AutoTable</v>
      </c>
      <c r="D867" t="str">
        <v>75551-01</v>
      </c>
      <c r="E867" t="str">
        <v>PCS</v>
      </c>
      <c r="F867">
        <v>44561</v>
      </c>
      <c r="G867" t="str">
        <v/>
      </c>
      <c r="H867" t="str">
        <v>Tous les clients</v>
      </c>
      <c r="I867" t="b">
        <v>1</v>
      </c>
      <c r="J867">
        <v>9.1</v>
      </c>
    </row>
    <row r="868">
      <c r="A868" t="str">
        <v>AutoTable</v>
      </c>
      <c r="D868" t="str">
        <v>75551-09</v>
      </c>
      <c r="E868" t="str">
        <v>PCS</v>
      </c>
      <c r="F868">
        <v>44561</v>
      </c>
      <c r="G868" t="str">
        <v/>
      </c>
      <c r="H868" t="str">
        <v>Tous les clients</v>
      </c>
      <c r="I868" t="b">
        <v>1</v>
      </c>
      <c r="J868">
        <v>9.1</v>
      </c>
    </row>
    <row r="869">
      <c r="A869" t="str">
        <v>AutoTable</v>
      </c>
      <c r="D869" t="str">
        <v>75551-13</v>
      </c>
      <c r="E869" t="str">
        <v>PCS</v>
      </c>
      <c r="F869">
        <v>44561</v>
      </c>
      <c r="G869" t="str">
        <v/>
      </c>
      <c r="H869" t="str">
        <v>Tous les clients</v>
      </c>
      <c r="I869" t="b">
        <v>1</v>
      </c>
      <c r="J869">
        <v>9.1</v>
      </c>
    </row>
    <row r="870">
      <c r="A870" t="str">
        <v>AutoTable</v>
      </c>
      <c r="D870" t="str">
        <v>75551-18</v>
      </c>
      <c r="E870" t="str">
        <v>PCS</v>
      </c>
      <c r="F870">
        <v>44561</v>
      </c>
      <c r="G870" t="str">
        <v/>
      </c>
      <c r="H870" t="str">
        <v>Tous les clients</v>
      </c>
      <c r="I870" t="b">
        <v>1</v>
      </c>
      <c r="J870">
        <v>9.1</v>
      </c>
    </row>
    <row r="871">
      <c r="A871" t="str">
        <v>AutoTable</v>
      </c>
      <c r="D871" t="str">
        <v>75552-01</v>
      </c>
      <c r="E871" t="str">
        <v>PCS</v>
      </c>
      <c r="F871">
        <v>44561</v>
      </c>
      <c r="G871" t="str">
        <v/>
      </c>
      <c r="H871" t="str">
        <v>Tous les clients</v>
      </c>
      <c r="I871" t="b">
        <v>1</v>
      </c>
      <c r="J871">
        <v>9.4</v>
      </c>
    </row>
    <row r="872">
      <c r="A872" t="str">
        <v>AutoTable</v>
      </c>
      <c r="D872" t="str">
        <v>75552-10</v>
      </c>
      <c r="E872" t="str">
        <v>PCS</v>
      </c>
      <c r="F872">
        <v>44561</v>
      </c>
      <c r="G872" t="str">
        <v/>
      </c>
      <c r="H872" t="str">
        <v>Tous les clients</v>
      </c>
      <c r="I872" t="b">
        <v>1</v>
      </c>
      <c r="J872">
        <v>9.4</v>
      </c>
    </row>
    <row r="873">
      <c r="A873" t="str">
        <v>AutoTable</v>
      </c>
      <c r="D873" t="str">
        <v>75552-19</v>
      </c>
      <c r="E873" t="str">
        <v>PCS</v>
      </c>
      <c r="F873">
        <v>44561</v>
      </c>
      <c r="G873" t="str">
        <v/>
      </c>
      <c r="H873" t="str">
        <v>Tous les clients</v>
      </c>
      <c r="I873" t="b">
        <v>1</v>
      </c>
      <c r="J873">
        <v>9.4</v>
      </c>
    </row>
    <row r="874">
      <c r="A874" t="str">
        <v>AutoTable</v>
      </c>
      <c r="D874" t="str">
        <v>75553-02</v>
      </c>
      <c r="E874" t="str">
        <v>PCS</v>
      </c>
      <c r="F874">
        <v>44561</v>
      </c>
      <c r="G874" t="str">
        <v/>
      </c>
      <c r="H874" t="str">
        <v>Tous les clients</v>
      </c>
      <c r="I874" t="b">
        <v>1</v>
      </c>
      <c r="J874">
        <v>2.49</v>
      </c>
    </row>
    <row r="875">
      <c r="A875" t="str">
        <v>AutoTable</v>
      </c>
      <c r="D875" t="str">
        <v>75553-09</v>
      </c>
      <c r="E875" t="str">
        <v>PCS</v>
      </c>
      <c r="F875">
        <v>44561</v>
      </c>
      <c r="G875" t="str">
        <v/>
      </c>
      <c r="H875" t="str">
        <v>Tous les clients</v>
      </c>
      <c r="I875" t="b">
        <v>1</v>
      </c>
      <c r="J875">
        <v>2.49</v>
      </c>
    </row>
    <row r="876">
      <c r="A876" t="str">
        <v>AutoTable</v>
      </c>
      <c r="D876" t="str">
        <v>75553-18</v>
      </c>
      <c r="E876" t="str">
        <v>PCS</v>
      </c>
      <c r="F876">
        <v>44561</v>
      </c>
      <c r="G876" t="str">
        <v/>
      </c>
      <c r="H876" t="str">
        <v>Tous les clients</v>
      </c>
      <c r="I876" t="b">
        <v>1</v>
      </c>
      <c r="J876">
        <v>9.4</v>
      </c>
    </row>
    <row r="877">
      <c r="A877" t="str">
        <v>AutoTable</v>
      </c>
      <c r="D877" t="str">
        <v>76010-53CE</v>
      </c>
      <c r="E877" t="str">
        <v>PCS</v>
      </c>
      <c r="F877">
        <v>44561</v>
      </c>
      <c r="G877" t="str">
        <v/>
      </c>
      <c r="H877" t="str">
        <v>Tous les clients</v>
      </c>
      <c r="I877" t="b">
        <v>1</v>
      </c>
      <c r="J877">
        <v>21.2</v>
      </c>
    </row>
    <row r="878">
      <c r="A878" t="str">
        <v>AutoTable</v>
      </c>
      <c r="D878" t="str">
        <v>76010-63CE</v>
      </c>
      <c r="E878" t="str">
        <v>PCS</v>
      </c>
      <c r="F878">
        <v>44561</v>
      </c>
      <c r="G878" t="str">
        <v/>
      </c>
      <c r="H878" t="str">
        <v>Tous les clients</v>
      </c>
      <c r="I878" t="b">
        <v>1</v>
      </c>
      <c r="J878">
        <v>22.1</v>
      </c>
    </row>
    <row r="879">
      <c r="A879" t="str">
        <v>AutoTable</v>
      </c>
      <c r="D879" t="str">
        <v>76010-64CE</v>
      </c>
      <c r="E879" t="str">
        <v>PCS</v>
      </c>
      <c r="F879">
        <v>44561</v>
      </c>
      <c r="G879" t="str">
        <v/>
      </c>
      <c r="H879" t="str">
        <v>Tous les clients</v>
      </c>
      <c r="I879" t="b">
        <v>1</v>
      </c>
      <c r="J879">
        <v>22.1</v>
      </c>
    </row>
    <row r="880">
      <c r="A880" t="str">
        <v>AutoTable</v>
      </c>
      <c r="D880" t="str">
        <v>76010-65CE</v>
      </c>
      <c r="E880" t="str">
        <v>PCS</v>
      </c>
      <c r="F880">
        <v>44561</v>
      </c>
      <c r="G880" t="str">
        <v/>
      </c>
      <c r="H880" t="str">
        <v>Tous les clients</v>
      </c>
      <c r="I880" t="b">
        <v>1</v>
      </c>
      <c r="J880">
        <v>22.1</v>
      </c>
    </row>
    <row r="881">
      <c r="A881" t="str">
        <v>AutoTable</v>
      </c>
      <c r="D881" t="str">
        <v>76010-66CE</v>
      </c>
      <c r="E881" t="str">
        <v>PCS</v>
      </c>
      <c r="F881">
        <v>44561</v>
      </c>
      <c r="G881" t="str">
        <v/>
      </c>
      <c r="H881" t="str">
        <v>Tous les clients</v>
      </c>
      <c r="I881" t="b">
        <v>1</v>
      </c>
      <c r="J881">
        <v>22.1</v>
      </c>
    </row>
    <row r="882">
      <c r="A882" t="str">
        <v>AutoTable</v>
      </c>
      <c r="D882" t="str">
        <v>76010-67CE</v>
      </c>
      <c r="E882" t="str">
        <v>PCS</v>
      </c>
      <c r="F882">
        <v>44561</v>
      </c>
      <c r="G882" t="str">
        <v/>
      </c>
      <c r="H882" t="str">
        <v>Tous les clients</v>
      </c>
      <c r="I882" t="b">
        <v>1</v>
      </c>
      <c r="J882">
        <v>22.1</v>
      </c>
    </row>
    <row r="883">
      <c r="A883" t="str">
        <v>AutoTable</v>
      </c>
      <c r="D883" t="str">
        <v>76012-63CE</v>
      </c>
      <c r="E883" t="str">
        <v>PCS</v>
      </c>
      <c r="F883">
        <v>44561</v>
      </c>
      <c r="G883" t="str">
        <v/>
      </c>
      <c r="H883" t="str">
        <v>Tous les clients</v>
      </c>
      <c r="I883" t="b">
        <v>1</v>
      </c>
      <c r="J883">
        <v>37.3</v>
      </c>
    </row>
    <row r="884">
      <c r="A884" t="str">
        <v>AutoTable</v>
      </c>
      <c r="D884" t="str">
        <v>76012-65CE</v>
      </c>
      <c r="E884" t="str">
        <v>PCS</v>
      </c>
      <c r="F884">
        <v>44561</v>
      </c>
      <c r="G884" t="str">
        <v/>
      </c>
      <c r="H884" t="str">
        <v>Tous les clients</v>
      </c>
      <c r="I884" t="b">
        <v>1</v>
      </c>
      <c r="J884">
        <v>37.3</v>
      </c>
    </row>
    <row r="885">
      <c r="A885" t="str">
        <v>AutoTable</v>
      </c>
      <c r="D885" t="str">
        <v>76012-66CE</v>
      </c>
      <c r="E885" t="str">
        <v>PCS</v>
      </c>
      <c r="F885">
        <v>44561</v>
      </c>
      <c r="G885" t="str">
        <v/>
      </c>
      <c r="H885" t="str">
        <v>Tous les clients</v>
      </c>
      <c r="I885" t="b">
        <v>1</v>
      </c>
      <c r="J885">
        <v>37.3</v>
      </c>
    </row>
    <row r="886">
      <c r="A886" t="str">
        <v>AutoTable</v>
      </c>
      <c r="D886" t="str">
        <v>76012-67CE</v>
      </c>
      <c r="E886" t="str">
        <v>PCS</v>
      </c>
      <c r="F886">
        <v>44561</v>
      </c>
      <c r="G886" t="str">
        <v/>
      </c>
      <c r="H886" t="str">
        <v>Tous les clients</v>
      </c>
      <c r="I886" t="b">
        <v>1</v>
      </c>
      <c r="J886">
        <v>37.3</v>
      </c>
    </row>
    <row r="887">
      <c r="A887" t="str">
        <v>AutoTable</v>
      </c>
      <c r="D887" t="str">
        <v>76012-81CE</v>
      </c>
      <c r="E887" t="str">
        <v>PCS</v>
      </c>
      <c r="F887">
        <v>44561</v>
      </c>
      <c r="G887" t="str">
        <v/>
      </c>
      <c r="H887" t="str">
        <v>Tous les clients</v>
      </c>
      <c r="I887" t="b">
        <v>1</v>
      </c>
      <c r="J887">
        <v>36.8</v>
      </c>
    </row>
    <row r="888">
      <c r="A888" t="str">
        <v>AutoTable</v>
      </c>
      <c r="D888" t="str">
        <v>76015-81CE</v>
      </c>
      <c r="E888" t="str">
        <v>PCS</v>
      </c>
      <c r="F888">
        <v>44561</v>
      </c>
      <c r="G888" t="str">
        <v/>
      </c>
      <c r="H888" t="str">
        <v>Tous les clients</v>
      </c>
      <c r="I888" t="b">
        <v>1</v>
      </c>
      <c r="J888">
        <v>59</v>
      </c>
    </row>
    <row r="889">
      <c r="A889" t="str">
        <v>AutoTable</v>
      </c>
      <c r="D889" t="str">
        <v>76015-89CCE</v>
      </c>
      <c r="E889" t="str">
        <v>PCS</v>
      </c>
      <c r="F889">
        <v>44561</v>
      </c>
      <c r="G889" t="str">
        <v/>
      </c>
      <c r="H889" t="str">
        <v>Tous les clients</v>
      </c>
      <c r="I889" t="b">
        <v>1</v>
      </c>
      <c r="J889">
        <v>12.9</v>
      </c>
    </row>
    <row r="890">
      <c r="A890" t="str">
        <v>AutoTable</v>
      </c>
      <c r="D890" t="str">
        <v>76015-89CE</v>
      </c>
      <c r="E890" t="str">
        <v>PCS</v>
      </c>
      <c r="F890">
        <v>44561</v>
      </c>
      <c r="G890" t="str">
        <v/>
      </c>
      <c r="H890" t="str">
        <v>Tous les clients</v>
      </c>
      <c r="I890" t="b">
        <v>1</v>
      </c>
      <c r="J890">
        <v>59</v>
      </c>
    </row>
    <row r="891">
      <c r="A891" t="str">
        <v>AutoTable</v>
      </c>
      <c r="D891" t="str">
        <v>76075-63CE</v>
      </c>
      <c r="E891" t="str">
        <v>PCS</v>
      </c>
      <c r="F891">
        <v>44561</v>
      </c>
      <c r="G891" t="str">
        <v/>
      </c>
      <c r="H891" t="str">
        <v>Tous les clients</v>
      </c>
      <c r="I891" t="b">
        <v>1</v>
      </c>
      <c r="J891">
        <v>11.9</v>
      </c>
    </row>
    <row r="892">
      <c r="A892" t="str">
        <v>AutoTable</v>
      </c>
      <c r="D892" t="str">
        <v>76075-64CE</v>
      </c>
      <c r="E892" t="str">
        <v>PCS</v>
      </c>
      <c r="F892">
        <v>44561</v>
      </c>
      <c r="G892" t="str">
        <v/>
      </c>
      <c r="H892" t="str">
        <v>Tous les clients</v>
      </c>
      <c r="I892" t="b">
        <v>1</v>
      </c>
      <c r="J892">
        <v>11.9</v>
      </c>
    </row>
    <row r="893">
      <c r="A893" t="str">
        <v>AutoTable</v>
      </c>
      <c r="D893" t="str">
        <v>76075-65CE</v>
      </c>
      <c r="E893" t="str">
        <v>PCS</v>
      </c>
      <c r="F893">
        <v>44561</v>
      </c>
      <c r="G893" t="str">
        <v/>
      </c>
      <c r="H893" t="str">
        <v>Tous les clients</v>
      </c>
      <c r="I893" t="b">
        <v>1</v>
      </c>
      <c r="J893">
        <v>11.9</v>
      </c>
    </row>
    <row r="894">
      <c r="A894" t="str">
        <v>AutoTable</v>
      </c>
      <c r="D894" t="str">
        <v>76075-66CE</v>
      </c>
      <c r="E894" t="str">
        <v>PCS</v>
      </c>
      <c r="F894">
        <v>44561</v>
      </c>
      <c r="G894" t="str">
        <v/>
      </c>
      <c r="H894" t="str">
        <v>Tous les clients</v>
      </c>
      <c r="I894" t="b">
        <v>1</v>
      </c>
      <c r="J894">
        <v>11.9</v>
      </c>
    </row>
    <row r="895">
      <c r="A895" t="str">
        <v>AutoTable</v>
      </c>
      <c r="D895" t="str">
        <v>76075-67CE</v>
      </c>
      <c r="E895" t="str">
        <v>PCS</v>
      </c>
      <c r="F895">
        <v>44561</v>
      </c>
      <c r="G895" t="str">
        <v/>
      </c>
      <c r="H895" t="str">
        <v>Tous les clients</v>
      </c>
      <c r="I895" t="b">
        <v>1</v>
      </c>
      <c r="J895">
        <v>11.9</v>
      </c>
    </row>
    <row r="896">
      <c r="A896" t="str">
        <v>AutoTable</v>
      </c>
      <c r="D896" t="str">
        <v>76110-31CE</v>
      </c>
      <c r="E896" t="str">
        <v>PCS</v>
      </c>
      <c r="F896">
        <v>44561</v>
      </c>
      <c r="G896" t="str">
        <v/>
      </c>
      <c r="H896" t="str">
        <v>Tous les clients</v>
      </c>
      <c r="I896" t="b">
        <v>1</v>
      </c>
      <c r="J896">
        <v>20.7</v>
      </c>
    </row>
    <row r="897">
      <c r="A897" t="str">
        <v>AutoTable</v>
      </c>
      <c r="D897" t="str">
        <v>76110-43CE</v>
      </c>
      <c r="E897" t="str">
        <v>PCS</v>
      </c>
      <c r="F897">
        <v>44561</v>
      </c>
      <c r="G897" t="str">
        <v/>
      </c>
      <c r="H897" t="str">
        <v>Tous les clients</v>
      </c>
      <c r="I897" t="b">
        <v>1</v>
      </c>
      <c r="J897">
        <v>20.7</v>
      </c>
    </row>
    <row r="898">
      <c r="A898" t="str">
        <v>AutoTable</v>
      </c>
      <c r="D898" t="str">
        <v>76110-75CE</v>
      </c>
      <c r="E898" t="str">
        <v>PCS</v>
      </c>
      <c r="F898">
        <v>44561</v>
      </c>
      <c r="G898" t="str">
        <v/>
      </c>
      <c r="H898" t="str">
        <v>Tous les clients</v>
      </c>
      <c r="I898" t="b">
        <v>1</v>
      </c>
      <c r="J898">
        <v>21.8</v>
      </c>
    </row>
    <row r="899">
      <c r="A899" t="str">
        <v>AutoTable</v>
      </c>
      <c r="D899" t="str">
        <v>76110-79CE</v>
      </c>
      <c r="E899" t="str">
        <v>PCS</v>
      </c>
      <c r="F899">
        <v>44561</v>
      </c>
      <c r="G899" t="str">
        <v/>
      </c>
      <c r="H899" t="str">
        <v>Tous les clients</v>
      </c>
      <c r="I899" t="b">
        <v>1</v>
      </c>
      <c r="J899">
        <v>21.8</v>
      </c>
    </row>
    <row r="900">
      <c r="A900" t="str">
        <v>AutoTable</v>
      </c>
      <c r="D900" t="str">
        <v>76112-35CE</v>
      </c>
      <c r="E900" t="str">
        <v>PCS</v>
      </c>
      <c r="F900">
        <v>44561</v>
      </c>
      <c r="G900" t="str">
        <v/>
      </c>
      <c r="H900" t="str">
        <v>Tous les clients</v>
      </c>
      <c r="I900" t="b">
        <v>1</v>
      </c>
      <c r="J900">
        <v>5.9</v>
      </c>
    </row>
    <row r="901">
      <c r="A901" t="str">
        <v>AutoTable</v>
      </c>
      <c r="D901" t="str">
        <v>76112-71CE</v>
      </c>
      <c r="E901" t="str">
        <v>PCS</v>
      </c>
      <c r="F901">
        <v>44561</v>
      </c>
      <c r="G901" t="str">
        <v/>
      </c>
      <c r="H901" t="str">
        <v>Tous les clients</v>
      </c>
      <c r="I901" t="b">
        <v>1</v>
      </c>
      <c r="J901">
        <v>7.08</v>
      </c>
    </row>
    <row r="902">
      <c r="A902" t="str">
        <v>AutoTable</v>
      </c>
      <c r="D902" t="str">
        <v>76112-79CE</v>
      </c>
      <c r="E902" t="str">
        <v>PCS</v>
      </c>
      <c r="F902">
        <v>44561</v>
      </c>
      <c r="G902" t="str">
        <v/>
      </c>
      <c r="H902" t="str">
        <v>Tous les clients</v>
      </c>
      <c r="I902" t="b">
        <v>1</v>
      </c>
      <c r="J902">
        <v>37.2</v>
      </c>
    </row>
    <row r="903">
      <c r="A903" t="str">
        <v>AutoTable</v>
      </c>
      <c r="D903" t="str">
        <v>76115-71CE</v>
      </c>
      <c r="E903" t="str">
        <v>PCS</v>
      </c>
      <c r="F903">
        <v>44561</v>
      </c>
      <c r="G903" t="str">
        <v/>
      </c>
      <c r="H903" t="str">
        <v>Tous les clients</v>
      </c>
      <c r="I903" t="b">
        <v>1</v>
      </c>
      <c r="J903">
        <v>57.8</v>
      </c>
    </row>
    <row r="904">
      <c r="A904" t="str">
        <v>AutoTable</v>
      </c>
      <c r="D904" t="str">
        <v>76115-74CE</v>
      </c>
      <c r="E904" t="str">
        <v>PCS</v>
      </c>
      <c r="F904">
        <v>44561</v>
      </c>
      <c r="G904" t="str">
        <v/>
      </c>
      <c r="H904" t="str">
        <v>Tous les clients</v>
      </c>
      <c r="I904" t="b">
        <v>1</v>
      </c>
      <c r="J904">
        <v>12.9</v>
      </c>
    </row>
    <row r="905">
      <c r="A905" t="str">
        <v>AutoTable</v>
      </c>
      <c r="D905" t="str">
        <v>76210-21CE</v>
      </c>
      <c r="E905" t="str">
        <v>PCS</v>
      </c>
      <c r="F905">
        <v>44561</v>
      </c>
      <c r="G905" t="str">
        <v/>
      </c>
      <c r="H905" t="str">
        <v>Tous les clients</v>
      </c>
      <c r="I905" t="b">
        <v>1</v>
      </c>
      <c r="J905">
        <v>22.1</v>
      </c>
    </row>
    <row r="906">
      <c r="A906" t="str">
        <v>AutoTable</v>
      </c>
      <c r="D906" t="str">
        <v>76210-23CE</v>
      </c>
      <c r="E906" t="str">
        <v>PCS</v>
      </c>
      <c r="F906">
        <v>44561</v>
      </c>
      <c r="G906" t="str">
        <v/>
      </c>
      <c r="H906" t="str">
        <v>Tous les clients</v>
      </c>
      <c r="I906" t="b">
        <v>1</v>
      </c>
      <c r="J906">
        <v>22.1</v>
      </c>
    </row>
    <row r="907">
      <c r="A907" t="str">
        <v>AutoTable</v>
      </c>
      <c r="D907" t="str">
        <v>76210-25CE</v>
      </c>
      <c r="E907" t="str">
        <v>PCS</v>
      </c>
      <c r="F907">
        <v>44561</v>
      </c>
      <c r="G907" t="str">
        <v/>
      </c>
      <c r="H907" t="str">
        <v>Tous les clients</v>
      </c>
      <c r="I907" t="b">
        <v>1</v>
      </c>
      <c r="J907">
        <v>22.1</v>
      </c>
    </row>
    <row r="908">
      <c r="A908" t="str">
        <v>AutoTable</v>
      </c>
      <c r="D908" t="str">
        <v>76210-26CE</v>
      </c>
      <c r="E908" t="str">
        <v>PCS</v>
      </c>
      <c r="F908">
        <v>44561</v>
      </c>
      <c r="G908" t="str">
        <v/>
      </c>
      <c r="H908" t="str">
        <v>Tous les clients</v>
      </c>
      <c r="I908" t="b">
        <v>1</v>
      </c>
      <c r="J908">
        <v>22.1</v>
      </c>
    </row>
    <row r="909">
      <c r="A909" t="str">
        <v>AutoTable</v>
      </c>
      <c r="D909" t="str">
        <v>76212-02CE</v>
      </c>
      <c r="E909" t="str">
        <v>PCS</v>
      </c>
      <c r="F909">
        <v>44561</v>
      </c>
      <c r="G909" t="str">
        <v/>
      </c>
      <c r="H909" t="str">
        <v>Tous les clients</v>
      </c>
      <c r="I909" t="b">
        <v>1</v>
      </c>
      <c r="J909">
        <v>37.3</v>
      </c>
    </row>
    <row r="910">
      <c r="A910" t="str">
        <v>AutoTable</v>
      </c>
      <c r="D910" t="str">
        <v>76212-21CE</v>
      </c>
      <c r="E910" t="str">
        <v>PCS</v>
      </c>
      <c r="F910">
        <v>44561</v>
      </c>
      <c r="G910" t="str">
        <v/>
      </c>
      <c r="H910" t="str">
        <v>Tous les clients</v>
      </c>
      <c r="I910" t="b">
        <v>1</v>
      </c>
      <c r="J910">
        <v>37.3</v>
      </c>
    </row>
    <row r="911">
      <c r="A911" t="str">
        <v>AutoTable</v>
      </c>
      <c r="D911" t="str">
        <v>76212-23CE</v>
      </c>
      <c r="E911" t="str">
        <v>PCS</v>
      </c>
      <c r="F911">
        <v>44561</v>
      </c>
      <c r="G911" t="str">
        <v/>
      </c>
      <c r="H911" t="str">
        <v>Tous les clients</v>
      </c>
      <c r="I911" t="b">
        <v>1</v>
      </c>
      <c r="J911">
        <v>37.3</v>
      </c>
    </row>
    <row r="912">
      <c r="A912" t="str">
        <v>AutoTable</v>
      </c>
      <c r="D912" t="str">
        <v>76275-02CE</v>
      </c>
      <c r="E912" t="str">
        <v>PCS</v>
      </c>
      <c r="F912">
        <v>44561</v>
      </c>
      <c r="G912" t="str">
        <v/>
      </c>
      <c r="H912" t="str">
        <v>Tous les clients</v>
      </c>
      <c r="I912" t="b">
        <v>1</v>
      </c>
      <c r="J912">
        <v>11.9</v>
      </c>
    </row>
    <row r="913">
      <c r="A913" t="str">
        <v>AutoTable</v>
      </c>
      <c r="D913" t="str">
        <v>76275-21CE</v>
      </c>
      <c r="E913" t="str">
        <v>PCS</v>
      </c>
      <c r="F913">
        <v>44561</v>
      </c>
      <c r="G913" t="str">
        <v/>
      </c>
      <c r="H913" t="str">
        <v>Tous les clients</v>
      </c>
      <c r="I913" t="b">
        <v>1</v>
      </c>
      <c r="J913">
        <v>11.9</v>
      </c>
    </row>
    <row r="914">
      <c r="A914" t="str">
        <v>AutoTable</v>
      </c>
      <c r="D914" t="str">
        <v>76275-23CE</v>
      </c>
      <c r="E914" t="str">
        <v>PCS</v>
      </c>
      <c r="F914">
        <v>44561</v>
      </c>
      <c r="G914" t="str">
        <v/>
      </c>
      <c r="H914" t="str">
        <v>Tous les clients</v>
      </c>
      <c r="I914" t="b">
        <v>1</v>
      </c>
      <c r="J914">
        <v>11.9</v>
      </c>
    </row>
    <row r="915">
      <c r="A915" t="str">
        <v>AutoTable</v>
      </c>
      <c r="D915" t="str">
        <v>76275-25CE</v>
      </c>
      <c r="E915" t="str">
        <v>PCS</v>
      </c>
      <c r="F915">
        <v>44561</v>
      </c>
      <c r="G915" t="str">
        <v/>
      </c>
      <c r="H915" t="str">
        <v>Tous les clients</v>
      </c>
      <c r="I915" t="b">
        <v>1</v>
      </c>
      <c r="J915">
        <v>11.9</v>
      </c>
    </row>
    <row r="916">
      <c r="A916" t="str">
        <v>AutoTable</v>
      </c>
      <c r="D916" t="str">
        <v>76275-26CE</v>
      </c>
      <c r="E916" t="str">
        <v>PCS</v>
      </c>
      <c r="F916">
        <v>44561</v>
      </c>
      <c r="G916" t="str">
        <v/>
      </c>
      <c r="H916" t="str">
        <v>Tous les clients</v>
      </c>
      <c r="I916" t="b">
        <v>1</v>
      </c>
      <c r="J916">
        <v>11.9</v>
      </c>
    </row>
    <row r="917">
      <c r="A917" t="str">
        <v>AutoTable</v>
      </c>
      <c r="D917" t="str">
        <v>76310-42CE</v>
      </c>
      <c r="E917" t="str">
        <v>PCS</v>
      </c>
      <c r="F917">
        <v>44561</v>
      </c>
      <c r="G917" t="str">
        <v/>
      </c>
      <c r="H917" t="str">
        <v>Tous les clients</v>
      </c>
      <c r="I917" t="b">
        <v>1</v>
      </c>
      <c r="J917">
        <v>20.7</v>
      </c>
    </row>
    <row r="918">
      <c r="A918" t="str">
        <v>AutoTable</v>
      </c>
      <c r="D918" t="str">
        <v>76310-56CE</v>
      </c>
      <c r="E918" t="str">
        <v>PCS</v>
      </c>
      <c r="F918">
        <v>44561</v>
      </c>
      <c r="G918" t="str">
        <v/>
      </c>
      <c r="H918" t="str">
        <v>Tous les clients</v>
      </c>
      <c r="I918" t="b">
        <v>1</v>
      </c>
      <c r="J918">
        <v>20.7</v>
      </c>
    </row>
    <row r="919">
      <c r="A919" t="str">
        <v>AutoTable</v>
      </c>
      <c r="D919" t="str">
        <v>76310-59CE</v>
      </c>
      <c r="E919" t="str">
        <v>PCS</v>
      </c>
      <c r="F919">
        <v>44561</v>
      </c>
      <c r="G919" t="str">
        <v/>
      </c>
      <c r="H919" t="str">
        <v>Tous les clients</v>
      </c>
      <c r="I919" t="b">
        <v>1</v>
      </c>
      <c r="J919">
        <v>3.9</v>
      </c>
    </row>
    <row r="920">
      <c r="A920" t="str">
        <v>AutoTable</v>
      </c>
      <c r="D920" t="str">
        <v>76410-17CE</v>
      </c>
      <c r="E920" t="str">
        <v>PCS</v>
      </c>
      <c r="F920">
        <v>44561</v>
      </c>
      <c r="G920" t="str">
        <v/>
      </c>
      <c r="H920" t="str">
        <v>Tous les clients</v>
      </c>
      <c r="I920" t="b">
        <v>1</v>
      </c>
      <c r="J920">
        <v>21.4</v>
      </c>
    </row>
    <row r="921">
      <c r="A921" t="str">
        <v>AutoTable</v>
      </c>
      <c r="D921" t="str">
        <v>76410-19CE</v>
      </c>
      <c r="E921" t="str">
        <v>PCS</v>
      </c>
      <c r="F921">
        <v>44561</v>
      </c>
      <c r="G921" t="str">
        <v/>
      </c>
      <c r="H921" t="str">
        <v>Tous les clients</v>
      </c>
      <c r="I921" t="b">
        <v>1</v>
      </c>
      <c r="J921">
        <v>21.4</v>
      </c>
    </row>
    <row r="922">
      <c r="A922" t="str">
        <v>AutoTable</v>
      </c>
      <c r="D922" t="str">
        <v>76410-20CE</v>
      </c>
      <c r="E922" t="str">
        <v>PCS</v>
      </c>
      <c r="F922">
        <v>44561</v>
      </c>
      <c r="G922" t="str">
        <v/>
      </c>
      <c r="H922" t="str">
        <v>Tous les clients</v>
      </c>
      <c r="I922" t="b">
        <v>1</v>
      </c>
      <c r="J922">
        <v>21.4</v>
      </c>
    </row>
    <row r="923">
      <c r="A923" t="str">
        <v>AutoTable</v>
      </c>
      <c r="D923" t="str">
        <v>76415-13CE</v>
      </c>
      <c r="E923" t="str">
        <v>PCS</v>
      </c>
      <c r="F923">
        <v>44561</v>
      </c>
      <c r="G923" t="str">
        <v/>
      </c>
      <c r="H923" t="str">
        <v>Tous les clients</v>
      </c>
      <c r="I923" t="b">
        <v>1</v>
      </c>
      <c r="J923">
        <v>59</v>
      </c>
    </row>
    <row r="924">
      <c r="A924" t="str">
        <v>AutoTable</v>
      </c>
      <c r="D924" t="str">
        <v>76512-02CE</v>
      </c>
      <c r="E924" t="str">
        <v>PCS</v>
      </c>
      <c r="F924">
        <v>44561</v>
      </c>
      <c r="G924" t="str">
        <v/>
      </c>
      <c r="H924" t="str">
        <v>Tous les clients</v>
      </c>
      <c r="I924" t="b">
        <v>1</v>
      </c>
      <c r="J924">
        <v>5.9</v>
      </c>
    </row>
    <row r="925">
      <c r="A925" t="str">
        <v>AutoTable</v>
      </c>
      <c r="D925" t="str">
        <v>76512-06CE</v>
      </c>
      <c r="E925" t="str">
        <v>PCS</v>
      </c>
      <c r="F925">
        <v>44561</v>
      </c>
      <c r="G925" t="str">
        <v/>
      </c>
      <c r="H925" t="str">
        <v>Tous les clients</v>
      </c>
      <c r="I925" t="b">
        <v>1</v>
      </c>
      <c r="J925">
        <v>5.9</v>
      </c>
    </row>
    <row r="926">
      <c r="A926" t="str">
        <v>AutoTable</v>
      </c>
      <c r="D926" t="str">
        <v>76910-08CE</v>
      </c>
      <c r="E926" t="str">
        <v>PCS</v>
      </c>
      <c r="F926">
        <v>44561</v>
      </c>
      <c r="G926" t="str">
        <v/>
      </c>
      <c r="H926" t="str">
        <v>Tous les clients</v>
      </c>
      <c r="I926" t="b">
        <v>1</v>
      </c>
      <c r="J926">
        <v>21.2</v>
      </c>
    </row>
    <row r="927">
      <c r="A927" t="str">
        <v>AutoTable</v>
      </c>
      <c r="D927" t="str">
        <v>76910-09CE</v>
      </c>
      <c r="E927" t="str">
        <v>PCS</v>
      </c>
      <c r="F927">
        <v>44561</v>
      </c>
      <c r="G927" t="str">
        <v/>
      </c>
      <c r="H927" t="str">
        <v>Tous les clients</v>
      </c>
      <c r="I927" t="b">
        <v>1</v>
      </c>
      <c r="J927">
        <v>21.2</v>
      </c>
    </row>
    <row r="928">
      <c r="A928" t="str">
        <v>AutoTable</v>
      </c>
      <c r="D928" t="str">
        <v>76910-17CE</v>
      </c>
      <c r="E928" t="str">
        <v>PCS</v>
      </c>
      <c r="F928">
        <v>44561</v>
      </c>
      <c r="G928" t="str">
        <v/>
      </c>
      <c r="H928" t="str">
        <v>Tous les clients</v>
      </c>
      <c r="I928" t="b">
        <v>1</v>
      </c>
      <c r="J928">
        <v>21.2</v>
      </c>
    </row>
    <row r="929">
      <c r="A929" t="str">
        <v>AutoTable</v>
      </c>
      <c r="D929" t="str">
        <v>76910-18CE</v>
      </c>
      <c r="E929" t="str">
        <v>PCS</v>
      </c>
      <c r="F929">
        <v>44561</v>
      </c>
      <c r="G929" t="str">
        <v/>
      </c>
      <c r="H929" t="str">
        <v>Tous les clients</v>
      </c>
      <c r="I929" t="b">
        <v>1</v>
      </c>
      <c r="J929">
        <v>21.2</v>
      </c>
    </row>
    <row r="930">
      <c r="A930" t="str">
        <v>AutoTable</v>
      </c>
      <c r="D930" t="str">
        <v>76910-20CE</v>
      </c>
      <c r="E930" t="str">
        <v>PCS</v>
      </c>
      <c r="F930">
        <v>44561</v>
      </c>
      <c r="G930" t="str">
        <v/>
      </c>
      <c r="H930" t="str">
        <v>Tous les clients</v>
      </c>
      <c r="I930" t="b">
        <v>1</v>
      </c>
      <c r="J930">
        <v>21.2</v>
      </c>
    </row>
    <row r="931">
      <c r="A931" t="str">
        <v>AutoTable</v>
      </c>
      <c r="D931" t="str">
        <v>76913-01CE</v>
      </c>
      <c r="E931" t="str">
        <v>PCS</v>
      </c>
      <c r="F931">
        <v>44561</v>
      </c>
      <c r="G931" t="str">
        <v/>
      </c>
      <c r="H931" t="str">
        <v>Tous les clients</v>
      </c>
      <c r="I931" t="b">
        <v>1</v>
      </c>
      <c r="J931">
        <v>37.2</v>
      </c>
    </row>
    <row r="932">
      <c r="A932" t="str">
        <v>AutoTable</v>
      </c>
      <c r="D932" t="str">
        <v>76913-08CE</v>
      </c>
      <c r="E932" t="str">
        <v>PCS</v>
      </c>
      <c r="F932">
        <v>44561</v>
      </c>
      <c r="G932" t="str">
        <v/>
      </c>
      <c r="H932" t="str">
        <v>Tous les clients</v>
      </c>
      <c r="I932" t="b">
        <v>1</v>
      </c>
      <c r="J932">
        <v>37.2</v>
      </c>
    </row>
    <row r="933">
      <c r="A933" t="str">
        <v>AutoTable</v>
      </c>
      <c r="D933" t="str">
        <v>76913-18CE</v>
      </c>
      <c r="E933" t="str">
        <v>PCS</v>
      </c>
      <c r="F933">
        <v>44561</v>
      </c>
      <c r="G933" t="str">
        <v/>
      </c>
      <c r="H933" t="str">
        <v>Tous les clients</v>
      </c>
      <c r="I933" t="b">
        <v>1</v>
      </c>
      <c r="J933">
        <v>37.2</v>
      </c>
    </row>
    <row r="934">
      <c r="A934" t="str">
        <v>AutoTable</v>
      </c>
      <c r="D934" t="str">
        <v>76913-26CE</v>
      </c>
      <c r="E934" t="str">
        <v>PCS</v>
      </c>
      <c r="F934">
        <v>44561</v>
      </c>
      <c r="G934" t="str">
        <v/>
      </c>
      <c r="H934" t="str">
        <v>Tous les clients</v>
      </c>
      <c r="I934" t="b">
        <v>1</v>
      </c>
      <c r="J934">
        <v>37.2</v>
      </c>
    </row>
    <row r="935">
      <c r="A935" t="str">
        <v>AutoTable</v>
      </c>
      <c r="D935" t="str">
        <v>76915-17CE</v>
      </c>
      <c r="E935" t="str">
        <v>PCS</v>
      </c>
      <c r="F935">
        <v>44561</v>
      </c>
      <c r="G935" t="str">
        <v/>
      </c>
      <c r="H935" t="str">
        <v>Tous les clients</v>
      </c>
      <c r="I935" t="b">
        <v>1</v>
      </c>
      <c r="J935">
        <v>59</v>
      </c>
    </row>
    <row r="936">
      <c r="A936" t="str">
        <v>AutoTable</v>
      </c>
      <c r="D936" t="str">
        <v>76915-19CE</v>
      </c>
      <c r="E936" t="str">
        <v>PCS</v>
      </c>
      <c r="F936">
        <v>44561</v>
      </c>
      <c r="G936" t="str">
        <v/>
      </c>
      <c r="H936" t="str">
        <v>Tous les clients</v>
      </c>
      <c r="I936" t="b">
        <v>1</v>
      </c>
      <c r="J936">
        <v>59</v>
      </c>
    </row>
    <row r="937">
      <c r="A937" t="str">
        <v>AutoTable</v>
      </c>
      <c r="D937" t="str">
        <v>76975-06CE</v>
      </c>
      <c r="E937" t="str">
        <v>PCS</v>
      </c>
      <c r="F937">
        <v>44561</v>
      </c>
      <c r="G937" t="str">
        <v/>
      </c>
      <c r="H937" t="str">
        <v>Tous les clients</v>
      </c>
      <c r="I937" t="b">
        <v>1</v>
      </c>
      <c r="J937">
        <v>11.4</v>
      </c>
    </row>
    <row r="938">
      <c r="A938" t="str">
        <v>AutoTable</v>
      </c>
      <c r="D938" t="str">
        <v>76975-08CE</v>
      </c>
      <c r="E938" t="str">
        <v>PCS</v>
      </c>
      <c r="F938">
        <v>44561</v>
      </c>
      <c r="G938" t="str">
        <v/>
      </c>
      <c r="H938" t="str">
        <v>Tous les clients</v>
      </c>
      <c r="I938" t="b">
        <v>1</v>
      </c>
      <c r="J938">
        <v>11.4</v>
      </c>
    </row>
    <row r="939">
      <c r="A939" t="str">
        <v>AutoTable</v>
      </c>
      <c r="D939" t="str">
        <v>76975-17CE</v>
      </c>
      <c r="E939" t="str">
        <v>PCS</v>
      </c>
      <c r="F939">
        <v>44561</v>
      </c>
      <c r="G939" t="str">
        <v/>
      </c>
      <c r="H939" t="str">
        <v>Tous les clients</v>
      </c>
      <c r="I939" t="b">
        <v>1</v>
      </c>
      <c r="J939">
        <v>11.4</v>
      </c>
    </row>
    <row r="940">
      <c r="A940" t="str">
        <v>AutoTable</v>
      </c>
      <c r="D940" t="str">
        <v>76975-18CE</v>
      </c>
      <c r="E940" t="str">
        <v>PCS</v>
      </c>
      <c r="F940">
        <v>44561</v>
      </c>
      <c r="G940" t="str">
        <v/>
      </c>
      <c r="H940" t="str">
        <v>Tous les clients</v>
      </c>
      <c r="I940" t="b">
        <v>1</v>
      </c>
      <c r="J940">
        <v>11.4</v>
      </c>
    </row>
    <row r="941">
      <c r="A941" t="str">
        <v>AutoTable</v>
      </c>
      <c r="D941" t="str">
        <v>76975-28CE</v>
      </c>
      <c r="E941" t="str">
        <v>PCS</v>
      </c>
      <c r="F941">
        <v>44561</v>
      </c>
      <c r="G941" t="str">
        <v/>
      </c>
      <c r="H941" t="str">
        <v>Tous les clients</v>
      </c>
      <c r="I941" t="b">
        <v>1</v>
      </c>
      <c r="J941">
        <v>11.4</v>
      </c>
    </row>
    <row r="942">
      <c r="A942" t="str">
        <v>AutoTable</v>
      </c>
      <c r="D942" t="str">
        <v>77010-72CE</v>
      </c>
      <c r="E942" t="str">
        <v>PCS</v>
      </c>
      <c r="F942">
        <v>44561</v>
      </c>
      <c r="G942" t="str">
        <v/>
      </c>
      <c r="H942" t="str">
        <v>Tous les clients</v>
      </c>
      <c r="I942" t="b">
        <v>1</v>
      </c>
      <c r="J942">
        <v>21.4</v>
      </c>
    </row>
    <row r="943">
      <c r="A943" t="str">
        <v>AutoTable</v>
      </c>
      <c r="D943" t="str">
        <v>77010-75CE</v>
      </c>
      <c r="E943" t="str">
        <v>PCS</v>
      </c>
      <c r="F943">
        <v>44561</v>
      </c>
      <c r="G943" t="str">
        <v/>
      </c>
      <c r="H943" t="str">
        <v>Tous les clients</v>
      </c>
      <c r="I943" t="b">
        <v>1</v>
      </c>
      <c r="J943">
        <v>21.4</v>
      </c>
    </row>
    <row r="944">
      <c r="A944" t="str">
        <v>AutoTable</v>
      </c>
      <c r="D944" t="str">
        <v>77010-76CE</v>
      </c>
      <c r="E944" t="str">
        <v>PCS</v>
      </c>
      <c r="F944">
        <v>44561</v>
      </c>
      <c r="G944" t="str">
        <v/>
      </c>
      <c r="H944" t="str">
        <v>Tous les clients</v>
      </c>
      <c r="I944" t="b">
        <v>1</v>
      </c>
      <c r="J944">
        <v>21.4</v>
      </c>
    </row>
    <row r="945">
      <c r="A945" t="str">
        <v>AutoTable</v>
      </c>
      <c r="D945" t="str">
        <v>77010-81CE</v>
      </c>
      <c r="E945" t="str">
        <v>PCS</v>
      </c>
      <c r="F945">
        <v>44561</v>
      </c>
      <c r="G945" t="str">
        <v/>
      </c>
      <c r="H945" t="str">
        <v>Tous les clients</v>
      </c>
      <c r="I945" t="b">
        <v>1</v>
      </c>
      <c r="J945">
        <v>21.6</v>
      </c>
    </row>
    <row r="946">
      <c r="A946" t="str">
        <v>AutoTable</v>
      </c>
      <c r="D946" t="str">
        <v>77010-82CE</v>
      </c>
      <c r="E946" t="str">
        <v>PCS</v>
      </c>
      <c r="F946">
        <v>44561</v>
      </c>
      <c r="G946" t="str">
        <v/>
      </c>
      <c r="H946" t="str">
        <v>Tous les clients</v>
      </c>
      <c r="I946" t="b">
        <v>1</v>
      </c>
      <c r="J946">
        <v>21.6</v>
      </c>
    </row>
    <row r="947">
      <c r="A947" t="str">
        <v>AutoTable</v>
      </c>
      <c r="D947" t="str">
        <v>77075-26CE</v>
      </c>
      <c r="E947" t="str">
        <v>PCS</v>
      </c>
      <c r="F947">
        <v>44561</v>
      </c>
      <c r="G947" t="str">
        <v/>
      </c>
      <c r="H947" t="str">
        <v>Tous les clients</v>
      </c>
      <c r="I947" t="b">
        <v>1</v>
      </c>
      <c r="J947">
        <v>2.9</v>
      </c>
    </row>
    <row r="948">
      <c r="A948" t="str">
        <v>AutoTable</v>
      </c>
      <c r="D948" t="str">
        <v>77075-81CE</v>
      </c>
      <c r="E948" t="str">
        <v>PCS</v>
      </c>
      <c r="F948">
        <v>44561</v>
      </c>
      <c r="G948" t="str">
        <v/>
      </c>
      <c r="H948" t="str">
        <v>Tous les clients</v>
      </c>
      <c r="I948" t="b">
        <v>1</v>
      </c>
      <c r="J948">
        <v>11.4</v>
      </c>
    </row>
    <row r="949">
      <c r="A949" t="str">
        <v>AutoTable</v>
      </c>
      <c r="D949" t="str">
        <v>77075-89CE</v>
      </c>
      <c r="E949" t="str">
        <v>PCS</v>
      </c>
      <c r="F949">
        <v>44561</v>
      </c>
      <c r="G949" t="str">
        <v/>
      </c>
      <c r="H949" t="str">
        <v>Tous les clients</v>
      </c>
      <c r="I949" t="b">
        <v>1</v>
      </c>
      <c r="J949">
        <v>11.4</v>
      </c>
    </row>
    <row r="950">
      <c r="A950" t="str">
        <v>AutoTable</v>
      </c>
      <c r="D950" t="str">
        <v>77175-03CE</v>
      </c>
      <c r="E950" t="str">
        <v>PCS</v>
      </c>
      <c r="F950">
        <v>44561</v>
      </c>
      <c r="G950" t="str">
        <v/>
      </c>
      <c r="H950" t="str">
        <v>Tous les clients</v>
      </c>
      <c r="I950" t="b">
        <v>1</v>
      </c>
      <c r="J950">
        <v>14.8</v>
      </c>
    </row>
    <row r="951">
      <c r="A951" t="str">
        <v>AutoTable</v>
      </c>
      <c r="D951" t="str">
        <v>77175-06CE</v>
      </c>
      <c r="E951" t="str">
        <v>PCS</v>
      </c>
      <c r="F951">
        <v>44561</v>
      </c>
      <c r="G951" t="str">
        <v/>
      </c>
      <c r="H951" t="str">
        <v>Tous les clients</v>
      </c>
      <c r="I951" t="b">
        <v>1</v>
      </c>
      <c r="J951">
        <v>14.8</v>
      </c>
    </row>
    <row r="952">
      <c r="A952" t="str">
        <v>AutoTable</v>
      </c>
      <c r="D952" t="str">
        <v>77175-08CE</v>
      </c>
      <c r="E952" t="str">
        <v>PCS</v>
      </c>
      <c r="F952">
        <v>44561</v>
      </c>
      <c r="G952" t="str">
        <v/>
      </c>
      <c r="H952" t="str">
        <v>Tous les clients</v>
      </c>
      <c r="I952" t="b">
        <v>1</v>
      </c>
      <c r="J952">
        <v>14.8</v>
      </c>
    </row>
    <row r="953">
      <c r="A953" t="str">
        <v>AutoTable</v>
      </c>
      <c r="D953" t="str">
        <v>77175-10CE</v>
      </c>
      <c r="E953" t="str">
        <v>PCS</v>
      </c>
      <c r="F953">
        <v>44561</v>
      </c>
      <c r="G953" t="str">
        <v/>
      </c>
      <c r="H953" t="str">
        <v>Tous les clients</v>
      </c>
      <c r="I953" t="b">
        <v>1</v>
      </c>
      <c r="J953">
        <v>2.9</v>
      </c>
    </row>
    <row r="954">
      <c r="A954" t="str">
        <v>AutoTable</v>
      </c>
      <c r="D954" t="str">
        <v>77212-02CE</v>
      </c>
      <c r="E954" t="str">
        <v>PCS</v>
      </c>
      <c r="F954">
        <v>44561</v>
      </c>
      <c r="G954" t="str">
        <v/>
      </c>
      <c r="H954" t="str">
        <v>Tous les clients</v>
      </c>
      <c r="I954" t="b">
        <v>1</v>
      </c>
      <c r="J954">
        <v>37.2</v>
      </c>
    </row>
    <row r="955">
      <c r="A955" t="str">
        <v>AutoTable</v>
      </c>
      <c r="D955" t="str">
        <v>77212-05CE</v>
      </c>
      <c r="E955" t="str">
        <v>PCS</v>
      </c>
      <c r="F955">
        <v>44561</v>
      </c>
      <c r="G955" t="str">
        <v/>
      </c>
      <c r="H955" t="str">
        <v>Tous les clients</v>
      </c>
      <c r="I955" t="b">
        <v>1</v>
      </c>
      <c r="J955">
        <v>5.9</v>
      </c>
    </row>
    <row r="956">
      <c r="A956" t="str">
        <v>AutoTable</v>
      </c>
      <c r="D956" t="str">
        <v>77212-06CE</v>
      </c>
      <c r="E956" t="str">
        <v>PCS</v>
      </c>
      <c r="F956">
        <v>44561</v>
      </c>
      <c r="G956" t="str">
        <v/>
      </c>
      <c r="H956" t="str">
        <v>Tous les clients</v>
      </c>
      <c r="I956" t="b">
        <v>1</v>
      </c>
      <c r="J956">
        <v>37.2</v>
      </c>
    </row>
    <row r="957">
      <c r="A957" t="str">
        <v>AutoTable</v>
      </c>
      <c r="D957" t="str">
        <v>77212-08CE</v>
      </c>
      <c r="E957" t="str">
        <v>PCS</v>
      </c>
      <c r="F957">
        <v>44561</v>
      </c>
      <c r="G957" t="str">
        <v/>
      </c>
      <c r="H957" t="str">
        <v>Tous les clients</v>
      </c>
      <c r="I957" t="b">
        <v>1</v>
      </c>
      <c r="J957">
        <v>37.2</v>
      </c>
    </row>
    <row r="958">
      <c r="A958" t="str">
        <v>AutoTable</v>
      </c>
      <c r="D958" t="str">
        <v>77215-13CE</v>
      </c>
      <c r="E958" t="str">
        <v>PCS</v>
      </c>
      <c r="F958">
        <v>44561</v>
      </c>
      <c r="G958" t="str">
        <v/>
      </c>
      <c r="H958" t="str">
        <v>Tous les clients</v>
      </c>
      <c r="I958" t="b">
        <v>1</v>
      </c>
      <c r="J958">
        <v>59</v>
      </c>
    </row>
    <row r="959">
      <c r="A959" t="str">
        <v>AutoTable</v>
      </c>
      <c r="D959" t="str">
        <v>77215-20CE</v>
      </c>
      <c r="E959" t="str">
        <v>PCS</v>
      </c>
      <c r="F959">
        <v>44561</v>
      </c>
      <c r="G959" t="str">
        <v/>
      </c>
      <c r="H959" t="str">
        <v>Tous les clients</v>
      </c>
      <c r="I959" t="b">
        <v>1</v>
      </c>
      <c r="J959">
        <v>12.9</v>
      </c>
    </row>
    <row r="960">
      <c r="A960" t="str">
        <v>AutoTable</v>
      </c>
      <c r="D960" t="str">
        <v>77275-17CE</v>
      </c>
      <c r="E960" t="str">
        <v>PCS</v>
      </c>
      <c r="F960">
        <v>44561</v>
      </c>
      <c r="G960" t="str">
        <v/>
      </c>
      <c r="H960" t="str">
        <v>Tous les clients</v>
      </c>
      <c r="I960" t="b">
        <v>1</v>
      </c>
      <c r="J960">
        <v>11.4</v>
      </c>
    </row>
    <row r="961">
      <c r="A961" t="str">
        <v>AutoTable</v>
      </c>
      <c r="D961" t="str">
        <v>77275-20CE</v>
      </c>
      <c r="E961" t="str">
        <v>PCS</v>
      </c>
      <c r="F961">
        <v>44561</v>
      </c>
      <c r="G961" t="str">
        <v/>
      </c>
      <c r="H961" t="str">
        <v>Tous les clients</v>
      </c>
      <c r="I961" t="b">
        <v>1</v>
      </c>
      <c r="J961">
        <v>11.4</v>
      </c>
    </row>
    <row r="962">
      <c r="A962" t="str">
        <v>AutoTable</v>
      </c>
      <c r="D962" t="str">
        <v>77275-24CE</v>
      </c>
      <c r="E962" t="str">
        <v>PCS</v>
      </c>
      <c r="F962">
        <v>44561</v>
      </c>
      <c r="G962" t="str">
        <v/>
      </c>
      <c r="H962" t="str">
        <v>Tous les clients</v>
      </c>
      <c r="I962" t="b">
        <v>1</v>
      </c>
      <c r="J962">
        <v>11.4</v>
      </c>
    </row>
    <row r="963">
      <c r="A963" t="str">
        <v>AutoTable</v>
      </c>
      <c r="D963" t="str">
        <v>77275-32CE</v>
      </c>
      <c r="E963" t="str">
        <v>PCS</v>
      </c>
      <c r="F963">
        <v>44561</v>
      </c>
      <c r="G963" t="str">
        <v/>
      </c>
      <c r="H963" t="str">
        <v>Tous les clients</v>
      </c>
      <c r="I963" t="b">
        <v>1</v>
      </c>
      <c r="J963">
        <v>11.4</v>
      </c>
    </row>
    <row r="964">
      <c r="A964" t="str">
        <v>AutoTable</v>
      </c>
      <c r="D964" t="str">
        <v>77415-02</v>
      </c>
      <c r="E964" t="str">
        <v>PCS</v>
      </c>
      <c r="F964">
        <v>44561</v>
      </c>
      <c r="G964" t="str">
        <v/>
      </c>
      <c r="H964" t="str">
        <v>Tous les clients</v>
      </c>
      <c r="I964" t="b">
        <v>1</v>
      </c>
      <c r="J964">
        <v>12.9</v>
      </c>
    </row>
    <row r="965">
      <c r="A965" t="str">
        <v>AutoTable</v>
      </c>
      <c r="D965" t="str">
        <v>77415-04</v>
      </c>
      <c r="E965" t="str">
        <v>PCS</v>
      </c>
      <c r="F965">
        <v>44561</v>
      </c>
      <c r="G965" t="str">
        <v/>
      </c>
      <c r="H965" t="str">
        <v>Tous les clients</v>
      </c>
      <c r="I965" t="b">
        <v>1</v>
      </c>
      <c r="J965">
        <v>12.9</v>
      </c>
    </row>
    <row r="966">
      <c r="A966" t="str">
        <v>AutoTable</v>
      </c>
      <c r="D966" t="str">
        <v>77415-05</v>
      </c>
      <c r="E966" t="str">
        <v>PCS</v>
      </c>
      <c r="F966">
        <v>44561</v>
      </c>
      <c r="G966" t="str">
        <v/>
      </c>
      <c r="H966" t="str">
        <v>Tous les clients</v>
      </c>
      <c r="I966" t="b">
        <v>1</v>
      </c>
      <c r="J966">
        <v>12.9</v>
      </c>
    </row>
    <row r="967">
      <c r="A967" t="str">
        <v>AutoTable</v>
      </c>
      <c r="D967" t="str">
        <v>77415-06</v>
      </c>
      <c r="E967" t="str">
        <v>PCS</v>
      </c>
      <c r="F967">
        <v>44561</v>
      </c>
      <c r="G967" t="str">
        <v/>
      </c>
      <c r="H967" t="str">
        <v>Tous les clients</v>
      </c>
      <c r="I967" t="b">
        <v>1</v>
      </c>
      <c r="J967">
        <v>12.9</v>
      </c>
    </row>
    <row r="968">
      <c r="A968" t="str">
        <v>AutoTable</v>
      </c>
      <c r="D968" t="str">
        <v>77415-07</v>
      </c>
      <c r="E968" t="str">
        <v>PCS</v>
      </c>
      <c r="F968">
        <v>44561</v>
      </c>
      <c r="G968" t="str">
        <v/>
      </c>
      <c r="H968" t="str">
        <v>Tous les clients</v>
      </c>
      <c r="I968" t="b">
        <v>1</v>
      </c>
      <c r="J968">
        <v>12.9</v>
      </c>
    </row>
    <row r="969">
      <c r="A969" t="str">
        <v>AutoTable</v>
      </c>
      <c r="D969" t="str">
        <v>77415-10</v>
      </c>
      <c r="E969" t="str">
        <v>PCS</v>
      </c>
      <c r="F969">
        <v>44561</v>
      </c>
      <c r="G969" t="str">
        <v/>
      </c>
      <c r="H969" t="str">
        <v>Tous les clients</v>
      </c>
      <c r="I969" t="b">
        <v>1</v>
      </c>
      <c r="J969">
        <v>12.9</v>
      </c>
    </row>
    <row r="970">
      <c r="A970" t="str">
        <v>AutoTable</v>
      </c>
      <c r="D970" t="str">
        <v>77515-57</v>
      </c>
      <c r="E970" t="str">
        <v>PCS</v>
      </c>
      <c r="F970">
        <v>44561</v>
      </c>
      <c r="G970" t="str">
        <v/>
      </c>
      <c r="H970" t="str">
        <v>Tous les clients</v>
      </c>
      <c r="I970" t="b">
        <v>1</v>
      </c>
      <c r="J970">
        <v>12.9</v>
      </c>
    </row>
    <row r="971">
      <c r="A971" t="str">
        <v>AutoTable</v>
      </c>
      <c r="D971" t="str">
        <v>78110-81G5</v>
      </c>
      <c r="E971" t="str">
        <v>PCS</v>
      </c>
      <c r="F971">
        <v>44561</v>
      </c>
      <c r="G971" t="str">
        <v/>
      </c>
      <c r="H971" t="str">
        <v>Tous les clients</v>
      </c>
      <c r="I971" t="b">
        <v>1</v>
      </c>
      <c r="J971">
        <v>103.6</v>
      </c>
    </row>
    <row r="972">
      <c r="A972" t="str">
        <v>AutoTable</v>
      </c>
      <c r="D972" t="str">
        <v>78110-89G5</v>
      </c>
      <c r="E972" t="str">
        <v>PCS</v>
      </c>
      <c r="F972">
        <v>44561</v>
      </c>
      <c r="G972" t="str">
        <v/>
      </c>
      <c r="H972" t="str">
        <v>Tous les clients</v>
      </c>
      <c r="I972" t="b">
        <v>1</v>
      </c>
      <c r="J972">
        <v>103.6</v>
      </c>
    </row>
    <row r="973">
      <c r="A973" t="str">
        <v>AutoTable</v>
      </c>
      <c r="D973" t="str">
        <v>78175-81G5</v>
      </c>
      <c r="E973" t="str">
        <v>PCS</v>
      </c>
      <c r="F973">
        <v>44561</v>
      </c>
      <c r="G973" t="str">
        <v/>
      </c>
      <c r="H973" t="str">
        <v>Tous les clients</v>
      </c>
      <c r="I973" t="b">
        <v>1</v>
      </c>
      <c r="J973">
        <v>51.7</v>
      </c>
    </row>
    <row r="974">
      <c r="A974" t="str">
        <v>AutoTable</v>
      </c>
      <c r="D974" t="str">
        <v>78175-89G5</v>
      </c>
      <c r="E974" t="str">
        <v>PCS</v>
      </c>
      <c r="F974">
        <v>44561</v>
      </c>
      <c r="G974" t="str">
        <v/>
      </c>
      <c r="H974" t="str">
        <v>Tous les clients</v>
      </c>
      <c r="I974" t="b">
        <v>1</v>
      </c>
      <c r="J974">
        <v>51.7</v>
      </c>
    </row>
    <row r="975">
      <c r="A975" t="str">
        <v>AutoTable</v>
      </c>
      <c r="D975" t="str">
        <v>78175S3</v>
      </c>
      <c r="E975" t="str">
        <v>PCS</v>
      </c>
      <c r="F975">
        <v>44561</v>
      </c>
      <c r="G975" t="str">
        <v/>
      </c>
      <c r="H975" t="str">
        <v>Tous les clients</v>
      </c>
      <c r="I975" t="b">
        <v>1</v>
      </c>
      <c r="J975">
        <v>30.3</v>
      </c>
    </row>
    <row r="976">
      <c r="A976" t="str">
        <v>AutoTable</v>
      </c>
      <c r="D976" t="str">
        <v>78210-00</v>
      </c>
      <c r="E976" t="str">
        <v>PCS</v>
      </c>
      <c r="F976">
        <v>44561</v>
      </c>
      <c r="G976" t="str">
        <v/>
      </c>
      <c r="H976" t="str">
        <v>Tous les clients</v>
      </c>
      <c r="I976" t="b">
        <v>1</v>
      </c>
      <c r="J976">
        <v>20.6</v>
      </c>
    </row>
    <row r="977">
      <c r="A977" t="str">
        <v>AutoTable</v>
      </c>
      <c r="D977" t="str">
        <v>78210-M1</v>
      </c>
      <c r="E977" t="str">
        <v>PCS</v>
      </c>
      <c r="F977">
        <v>44561</v>
      </c>
      <c r="G977" t="str">
        <v/>
      </c>
      <c r="H977" t="str">
        <v>Tous les clients</v>
      </c>
      <c r="I977" t="b">
        <v>1</v>
      </c>
      <c r="J977">
        <v>20.6</v>
      </c>
    </row>
    <row r="978">
      <c r="A978" t="str">
        <v>AutoTable</v>
      </c>
      <c r="D978" t="str">
        <v>78210-R1</v>
      </c>
      <c r="E978" t="str">
        <v>PCS</v>
      </c>
      <c r="F978">
        <v>44561</v>
      </c>
      <c r="G978" t="str">
        <v/>
      </c>
      <c r="H978" t="str">
        <v>Tous les clients</v>
      </c>
      <c r="I978" t="b">
        <v>1</v>
      </c>
      <c r="J978">
        <v>20.6</v>
      </c>
    </row>
    <row r="979">
      <c r="A979" t="str">
        <v>AutoTable</v>
      </c>
      <c r="D979" t="str">
        <v>78212-00</v>
      </c>
      <c r="E979" t="str">
        <v>PCS</v>
      </c>
      <c r="F979">
        <v>44561</v>
      </c>
      <c r="G979" t="str">
        <v/>
      </c>
      <c r="H979" t="str">
        <v>Tous les clients</v>
      </c>
      <c r="I979" t="b">
        <v>1</v>
      </c>
      <c r="J979">
        <v>32.5</v>
      </c>
    </row>
    <row r="980">
      <c r="A980" t="str">
        <v>AutoTable</v>
      </c>
      <c r="D980" t="str">
        <v>78212-M</v>
      </c>
      <c r="E980" t="str">
        <v>PCS</v>
      </c>
      <c r="F980">
        <v>44561</v>
      </c>
      <c r="G980" t="str">
        <v/>
      </c>
      <c r="H980" t="str">
        <v>Tous les clients</v>
      </c>
      <c r="I980" t="b">
        <v>1</v>
      </c>
      <c r="J980">
        <v>32.5</v>
      </c>
    </row>
    <row r="981">
      <c r="A981" t="str">
        <v>AutoTable</v>
      </c>
      <c r="D981" t="str">
        <v>78215-00</v>
      </c>
      <c r="E981" t="str">
        <v>PCS</v>
      </c>
      <c r="F981">
        <v>44561</v>
      </c>
      <c r="G981" t="str">
        <v/>
      </c>
      <c r="H981" t="str">
        <v>Tous les clients</v>
      </c>
      <c r="I981" t="b">
        <v>1</v>
      </c>
      <c r="J981">
        <v>53.6</v>
      </c>
    </row>
    <row r="982">
      <c r="A982" t="str">
        <v>AutoTable</v>
      </c>
      <c r="D982" t="str">
        <v>78215-M</v>
      </c>
      <c r="E982" t="str">
        <v>PCS</v>
      </c>
      <c r="F982">
        <v>44561</v>
      </c>
      <c r="G982" t="str">
        <v/>
      </c>
      <c r="H982" t="str">
        <v>Tous les clients</v>
      </c>
      <c r="I982" t="b">
        <v>1</v>
      </c>
      <c r="J982">
        <v>53.6</v>
      </c>
    </row>
    <row r="983">
      <c r="A983" t="str">
        <v>AutoTable</v>
      </c>
      <c r="D983" t="str">
        <v>78275-00</v>
      </c>
      <c r="E983" t="str">
        <v>PCS</v>
      </c>
      <c r="F983">
        <v>44561</v>
      </c>
      <c r="G983" t="str">
        <v/>
      </c>
      <c r="H983" t="str">
        <v>Tous les clients</v>
      </c>
      <c r="I983" t="b">
        <v>1</v>
      </c>
      <c r="J983">
        <v>10.4</v>
      </c>
    </row>
    <row r="984">
      <c r="A984" t="str">
        <v>AutoTable</v>
      </c>
      <c r="D984" t="str">
        <v>78275-M</v>
      </c>
      <c r="E984" t="str">
        <v>PCS</v>
      </c>
      <c r="F984">
        <v>44561</v>
      </c>
      <c r="G984" t="str">
        <v/>
      </c>
      <c r="H984" t="str">
        <v>Tous les clients</v>
      </c>
      <c r="I984" t="b">
        <v>1</v>
      </c>
      <c r="J984">
        <v>10.4</v>
      </c>
    </row>
    <row r="985">
      <c r="A985" t="str">
        <v>AutoTable</v>
      </c>
      <c r="D985" t="str">
        <v>78275-R</v>
      </c>
      <c r="E985" t="str">
        <v>PCS</v>
      </c>
      <c r="F985">
        <v>44561</v>
      </c>
      <c r="G985" t="str">
        <v/>
      </c>
      <c r="H985" t="str">
        <v>Tous les clients</v>
      </c>
      <c r="I985" t="b">
        <v>1</v>
      </c>
      <c r="J985">
        <v>10.4</v>
      </c>
    </row>
    <row r="986">
      <c r="A986" t="str">
        <v>AutoTable</v>
      </c>
      <c r="D986" t="str">
        <v>81075-14</v>
      </c>
      <c r="E986" t="str">
        <v>PCS</v>
      </c>
      <c r="F986">
        <v>44561</v>
      </c>
      <c r="G986" t="str">
        <v/>
      </c>
      <c r="H986" t="str">
        <v>Tous les clients</v>
      </c>
      <c r="I986" t="b">
        <v>1</v>
      </c>
      <c r="J986">
        <v>11.4</v>
      </c>
    </row>
    <row r="987">
      <c r="A987" t="str">
        <v>AutoTable</v>
      </c>
      <c r="D987" t="str">
        <v>81210-12</v>
      </c>
      <c r="E987" t="str">
        <v>PCS</v>
      </c>
      <c r="F987">
        <v>44561</v>
      </c>
      <c r="G987" t="str">
        <v/>
      </c>
      <c r="H987" t="str">
        <v>Tous les clients</v>
      </c>
      <c r="I987" t="b">
        <v>1</v>
      </c>
      <c r="J987">
        <v>21.9</v>
      </c>
    </row>
    <row r="988">
      <c r="A988" t="str">
        <v>AutoTable</v>
      </c>
      <c r="D988" t="str">
        <v>81210-18</v>
      </c>
      <c r="E988" t="str">
        <v>PCS</v>
      </c>
      <c r="F988">
        <v>44561</v>
      </c>
      <c r="G988" t="str">
        <v/>
      </c>
      <c r="H988" t="str">
        <v>Tous les clients</v>
      </c>
      <c r="I988" t="b">
        <v>1</v>
      </c>
      <c r="J988">
        <v>22.3</v>
      </c>
    </row>
    <row r="989">
      <c r="A989" t="str">
        <v>AutoTable</v>
      </c>
      <c r="D989" t="str">
        <v>81210-20</v>
      </c>
      <c r="E989" t="str">
        <v>PCS</v>
      </c>
      <c r="F989">
        <v>44561</v>
      </c>
      <c r="G989" t="str">
        <v/>
      </c>
      <c r="H989" t="str">
        <v>Tous les clients</v>
      </c>
      <c r="I989" t="b">
        <v>1</v>
      </c>
      <c r="J989">
        <v>21.9</v>
      </c>
    </row>
    <row r="990">
      <c r="A990" t="str">
        <v>AutoTable</v>
      </c>
      <c r="D990" t="str">
        <v>81210-21</v>
      </c>
      <c r="E990" t="str">
        <v>PCS</v>
      </c>
      <c r="F990">
        <v>44561</v>
      </c>
      <c r="G990" t="str">
        <v/>
      </c>
      <c r="H990" t="str">
        <v>Tous les clients</v>
      </c>
      <c r="I990" t="b">
        <v>1</v>
      </c>
      <c r="J990">
        <v>21.9</v>
      </c>
    </row>
    <row r="991">
      <c r="A991" t="str">
        <v>AutoTable</v>
      </c>
      <c r="D991" t="str">
        <v>81210-82</v>
      </c>
      <c r="E991" t="str">
        <v>PCS</v>
      </c>
      <c r="F991">
        <v>44561</v>
      </c>
      <c r="G991" t="str">
        <v/>
      </c>
      <c r="H991" t="str">
        <v>Tous les clients</v>
      </c>
      <c r="I991" t="b">
        <v>1</v>
      </c>
      <c r="J991">
        <v>21.9</v>
      </c>
    </row>
    <row r="992">
      <c r="A992" t="str">
        <v>AutoTable</v>
      </c>
      <c r="D992" t="str">
        <v>81275-18</v>
      </c>
      <c r="E992" t="str">
        <v>PCS</v>
      </c>
      <c r="F992">
        <v>44561</v>
      </c>
      <c r="G992" t="str">
        <v/>
      </c>
      <c r="H992" t="str">
        <v>Tous les clients</v>
      </c>
      <c r="I992" t="b">
        <v>1</v>
      </c>
      <c r="J992">
        <v>11.4</v>
      </c>
    </row>
    <row r="993">
      <c r="A993" t="str">
        <v>AutoTable</v>
      </c>
      <c r="D993" t="str">
        <v>83175-15</v>
      </c>
      <c r="E993" t="str">
        <v>PCS</v>
      </c>
      <c r="F993">
        <v>44561</v>
      </c>
      <c r="G993" t="str">
        <v/>
      </c>
      <c r="H993" t="str">
        <v>Tous les clients</v>
      </c>
      <c r="I993" t="b">
        <v>1</v>
      </c>
      <c r="J993">
        <v>11.1</v>
      </c>
    </row>
    <row r="994">
      <c r="A994" t="str">
        <v>AutoTable</v>
      </c>
      <c r="D994" t="str">
        <v>83510-18</v>
      </c>
      <c r="E994" t="str">
        <v>PCS</v>
      </c>
      <c r="F994">
        <v>44561</v>
      </c>
      <c r="G994" t="str">
        <v/>
      </c>
      <c r="H994" t="str">
        <v>Tous les clients</v>
      </c>
      <c r="I994" t="b">
        <v>1</v>
      </c>
      <c r="J994">
        <v>22.2</v>
      </c>
    </row>
    <row r="995">
      <c r="A995" t="str">
        <v>AutoTable</v>
      </c>
      <c r="D995" t="str">
        <v>84010-19</v>
      </c>
      <c r="E995" t="str">
        <v>PCS</v>
      </c>
      <c r="F995">
        <v>44561</v>
      </c>
      <c r="G995" t="str">
        <v/>
      </c>
      <c r="H995" t="str">
        <v>Tous les clients</v>
      </c>
      <c r="I995" t="b">
        <v>1</v>
      </c>
      <c r="J995">
        <v>22</v>
      </c>
    </row>
    <row r="996">
      <c r="A996" t="str">
        <v>AutoTable</v>
      </c>
      <c r="D996" t="str">
        <v>88010-99</v>
      </c>
      <c r="E996" t="str">
        <v>PCS</v>
      </c>
      <c r="F996">
        <v>44561</v>
      </c>
      <c r="G996" t="str">
        <v/>
      </c>
      <c r="H996" t="str">
        <v>Tous les clients</v>
      </c>
      <c r="I996" t="b">
        <v>1</v>
      </c>
      <c r="J996">
        <v>21.2</v>
      </c>
    </row>
    <row r="997">
      <c r="A997" t="str">
        <v>AutoTable</v>
      </c>
      <c r="D997" t="str">
        <v>88610-08</v>
      </c>
      <c r="E997" t="str">
        <v>PCS</v>
      </c>
      <c r="F997">
        <v>44561</v>
      </c>
      <c r="G997" t="str">
        <v/>
      </c>
      <c r="H997" t="str">
        <v>Tous les clients</v>
      </c>
      <c r="I997" t="b">
        <v>1</v>
      </c>
      <c r="J997">
        <v>3.9</v>
      </c>
    </row>
    <row r="998">
      <c r="A998" t="str">
        <v>AutoTable</v>
      </c>
      <c r="D998" t="str">
        <v>89710-51</v>
      </c>
      <c r="E998" t="str">
        <v>PCS</v>
      </c>
      <c r="F998">
        <v>44561</v>
      </c>
      <c r="G998" t="str">
        <v/>
      </c>
      <c r="H998" t="str">
        <v>Tous les clients</v>
      </c>
      <c r="I998" t="b">
        <v>1</v>
      </c>
      <c r="J998">
        <v>3.9</v>
      </c>
    </row>
    <row r="999">
      <c r="A999" t="str">
        <v>AutoTable</v>
      </c>
      <c r="D999" t="str">
        <v>90150-01</v>
      </c>
      <c r="E999" t="str">
        <v>PCS</v>
      </c>
      <c r="F999">
        <v>44561</v>
      </c>
      <c r="G999" t="str">
        <v/>
      </c>
      <c r="H999" t="str">
        <v>Tous les clients</v>
      </c>
      <c r="I999" t="b">
        <v>1</v>
      </c>
      <c r="J999">
        <v>4.7</v>
      </c>
    </row>
    <row r="1000">
      <c r="A1000" t="str">
        <v>AutoTable</v>
      </c>
      <c r="D1000" t="str">
        <v>90175-01</v>
      </c>
      <c r="E1000" t="str">
        <v>PCS</v>
      </c>
      <c r="F1000">
        <v>44561</v>
      </c>
      <c r="G1000" t="str">
        <v/>
      </c>
      <c r="H1000" t="str">
        <v>Tous les clients</v>
      </c>
      <c r="I1000" t="b">
        <v>1</v>
      </c>
      <c r="J1000">
        <v>11.4</v>
      </c>
    </row>
    <row r="1001">
      <c r="A1001" t="str">
        <v>AutoTable</v>
      </c>
      <c r="D1001" t="str">
        <v>91010-01</v>
      </c>
      <c r="E1001" t="str">
        <v>PCS</v>
      </c>
      <c r="F1001">
        <v>44561</v>
      </c>
      <c r="G1001" t="str">
        <v/>
      </c>
      <c r="H1001" t="str">
        <v>Tous les clients</v>
      </c>
      <c r="I1001" t="b">
        <v>1</v>
      </c>
      <c r="J1001">
        <v>20.6</v>
      </c>
    </row>
    <row r="1002">
      <c r="A1002" t="str">
        <v>AutoTable</v>
      </c>
      <c r="D1002" t="str">
        <v>91010-02</v>
      </c>
      <c r="E1002" t="str">
        <v>PCS</v>
      </c>
      <c r="F1002">
        <v>44561</v>
      </c>
      <c r="G1002" t="str">
        <v/>
      </c>
      <c r="H1002" t="str">
        <v>Tous les clients</v>
      </c>
      <c r="I1002" t="b">
        <v>1</v>
      </c>
      <c r="J1002">
        <v>20.6</v>
      </c>
    </row>
    <row r="1003">
      <c r="A1003" t="str">
        <v>AutoTable</v>
      </c>
      <c r="D1003" t="str">
        <v>91010-04</v>
      </c>
      <c r="E1003" t="str">
        <v>PCS</v>
      </c>
      <c r="F1003">
        <v>44561</v>
      </c>
      <c r="G1003" t="str">
        <v/>
      </c>
      <c r="H1003" t="str">
        <v>Tous les clients</v>
      </c>
      <c r="I1003" t="b">
        <v>1</v>
      </c>
      <c r="J1003">
        <v>20.6</v>
      </c>
    </row>
    <row r="1004">
      <c r="A1004" t="str">
        <v>AutoTable</v>
      </c>
      <c r="D1004" t="str">
        <v>91010-05</v>
      </c>
      <c r="E1004" t="str">
        <v>PCS</v>
      </c>
      <c r="F1004">
        <v>44561</v>
      </c>
      <c r="G1004" t="str">
        <v/>
      </c>
      <c r="H1004" t="str">
        <v>Tous les clients</v>
      </c>
      <c r="I1004" t="b">
        <v>1</v>
      </c>
      <c r="J1004">
        <v>20.6</v>
      </c>
    </row>
    <row r="1005">
      <c r="A1005" t="str">
        <v>AutoTable</v>
      </c>
      <c r="D1005" t="str">
        <v>91010-06</v>
      </c>
      <c r="E1005" t="str">
        <v>PCS</v>
      </c>
      <c r="F1005">
        <v>44561</v>
      </c>
      <c r="G1005" t="str">
        <v/>
      </c>
      <c r="H1005" t="str">
        <v>Tous les clients</v>
      </c>
      <c r="I1005" t="b">
        <v>1</v>
      </c>
      <c r="J1005">
        <v>20.6</v>
      </c>
    </row>
    <row r="1006">
      <c r="A1006" t="str">
        <v>AutoTable</v>
      </c>
      <c r="D1006" t="str">
        <v>91010-08</v>
      </c>
      <c r="E1006" t="str">
        <v>PCS</v>
      </c>
      <c r="F1006">
        <v>44561</v>
      </c>
      <c r="G1006" t="str">
        <v/>
      </c>
      <c r="H1006" t="str">
        <v>Tous les clients</v>
      </c>
      <c r="I1006" t="b">
        <v>1</v>
      </c>
      <c r="J1006">
        <v>20.6</v>
      </c>
    </row>
    <row r="1007">
      <c r="A1007" t="str">
        <v>AutoTable</v>
      </c>
      <c r="D1007" t="str">
        <v>91010-09</v>
      </c>
      <c r="E1007" t="str">
        <v>PCS</v>
      </c>
      <c r="F1007">
        <v>44561</v>
      </c>
      <c r="G1007" t="str">
        <v/>
      </c>
      <c r="H1007" t="str">
        <v>Tous les clients</v>
      </c>
      <c r="I1007" t="b">
        <v>1</v>
      </c>
      <c r="J1007">
        <v>20.6</v>
      </c>
    </row>
    <row r="1008">
      <c r="A1008" t="str">
        <v>AutoTable</v>
      </c>
      <c r="D1008" t="str">
        <v>91010-10</v>
      </c>
      <c r="E1008" t="str">
        <v>PCS</v>
      </c>
      <c r="F1008">
        <v>44561</v>
      </c>
      <c r="G1008" t="str">
        <v/>
      </c>
      <c r="H1008" t="str">
        <v>Tous les clients</v>
      </c>
      <c r="I1008" t="b">
        <v>1</v>
      </c>
      <c r="J1008">
        <v>20.6</v>
      </c>
    </row>
    <row r="1009">
      <c r="A1009" t="str">
        <v>AutoTable</v>
      </c>
      <c r="D1009" t="str">
        <v>91010-16</v>
      </c>
      <c r="E1009" t="str">
        <v>PCS</v>
      </c>
      <c r="F1009">
        <v>44561</v>
      </c>
      <c r="G1009" t="str">
        <v/>
      </c>
      <c r="H1009" t="str">
        <v>Tous les clients</v>
      </c>
      <c r="I1009" t="b">
        <v>1</v>
      </c>
      <c r="J1009">
        <v>21.6</v>
      </c>
    </row>
    <row r="1010">
      <c r="A1010" t="str">
        <v>AutoTable</v>
      </c>
      <c r="D1010" t="str">
        <v>91010-18</v>
      </c>
      <c r="E1010" t="str">
        <v>PCS</v>
      </c>
      <c r="F1010">
        <v>44561</v>
      </c>
      <c r="G1010" t="str">
        <v/>
      </c>
      <c r="H1010" t="str">
        <v>Tous les clients</v>
      </c>
      <c r="I1010" t="b">
        <v>1</v>
      </c>
      <c r="J1010">
        <v>21.6</v>
      </c>
    </row>
    <row r="1011">
      <c r="A1011" t="str">
        <v>AutoTable</v>
      </c>
      <c r="D1011" t="str">
        <v>91010-19</v>
      </c>
      <c r="E1011" t="str">
        <v>PCS</v>
      </c>
      <c r="F1011">
        <v>44561</v>
      </c>
      <c r="G1011" t="str">
        <v/>
      </c>
      <c r="H1011" t="str">
        <v>Tous les clients</v>
      </c>
      <c r="I1011" t="b">
        <v>1</v>
      </c>
      <c r="J1011">
        <v>21.6</v>
      </c>
    </row>
    <row r="1012">
      <c r="A1012" t="str">
        <v>AutoTable</v>
      </c>
      <c r="D1012" t="str">
        <v>91010-20</v>
      </c>
      <c r="E1012" t="str">
        <v>PCS</v>
      </c>
      <c r="F1012">
        <v>44561</v>
      </c>
      <c r="G1012" t="str">
        <v/>
      </c>
      <c r="H1012" t="str">
        <v>Tous les clients</v>
      </c>
      <c r="I1012" t="b">
        <v>1</v>
      </c>
      <c r="J1012">
        <v>20.6</v>
      </c>
    </row>
    <row r="1013">
      <c r="A1013" t="str">
        <v>AutoTable</v>
      </c>
      <c r="D1013" t="str">
        <v>91010-23</v>
      </c>
      <c r="E1013" t="str">
        <v>PCS</v>
      </c>
      <c r="F1013">
        <v>44561</v>
      </c>
      <c r="G1013" t="str">
        <v/>
      </c>
      <c r="H1013" t="str">
        <v>Tous les clients</v>
      </c>
      <c r="I1013" t="b">
        <v>1</v>
      </c>
      <c r="J1013">
        <v>20.6</v>
      </c>
    </row>
    <row r="1014">
      <c r="A1014" t="str">
        <v>AutoTable</v>
      </c>
      <c r="D1014" t="str">
        <v>91012-08</v>
      </c>
      <c r="E1014" t="str">
        <v>PCS</v>
      </c>
      <c r="F1014">
        <v>44561</v>
      </c>
      <c r="G1014" t="str">
        <v/>
      </c>
      <c r="H1014" t="str">
        <v>Tous les clients</v>
      </c>
      <c r="I1014" t="b">
        <v>1</v>
      </c>
      <c r="J1014">
        <v>34.4</v>
      </c>
    </row>
    <row r="1015">
      <c r="A1015" t="str">
        <v>AutoTable</v>
      </c>
      <c r="D1015" t="str">
        <v>91012-12FR</v>
      </c>
      <c r="E1015" t="str">
        <v>PCS</v>
      </c>
      <c r="F1015">
        <v>44561</v>
      </c>
      <c r="G1015" t="str">
        <v/>
      </c>
      <c r="H1015" t="str">
        <v>Tous les clients</v>
      </c>
      <c r="I1015" t="b">
        <v>1</v>
      </c>
      <c r="J1015">
        <v>34.4</v>
      </c>
    </row>
    <row r="1016">
      <c r="A1016" t="str">
        <v>AutoTable</v>
      </c>
      <c r="D1016" t="str">
        <v>91050-01</v>
      </c>
      <c r="E1016" t="str">
        <v>PCS</v>
      </c>
      <c r="F1016">
        <v>44561</v>
      </c>
      <c r="G1016" t="str">
        <v/>
      </c>
      <c r="H1016" t="str">
        <v>Tous les clients</v>
      </c>
      <c r="I1016" t="b">
        <v>1</v>
      </c>
      <c r="J1016">
        <v>4.7</v>
      </c>
    </row>
    <row r="1017">
      <c r="A1017" t="str">
        <v>AutoTable</v>
      </c>
      <c r="D1017" t="str">
        <v>91050-02</v>
      </c>
      <c r="E1017" t="str">
        <v>PCS</v>
      </c>
      <c r="F1017">
        <v>44561</v>
      </c>
      <c r="G1017" t="str">
        <v/>
      </c>
      <c r="H1017" t="str">
        <v>Tous les clients</v>
      </c>
      <c r="I1017" t="b">
        <v>1</v>
      </c>
      <c r="J1017">
        <v>4.7</v>
      </c>
    </row>
    <row r="1018">
      <c r="A1018" t="str">
        <v>AutoTable</v>
      </c>
      <c r="D1018" t="str">
        <v>91050-05</v>
      </c>
      <c r="E1018" t="str">
        <v>PCS</v>
      </c>
      <c r="F1018">
        <v>44561</v>
      </c>
      <c r="G1018" t="str">
        <v/>
      </c>
      <c r="H1018" t="str">
        <v>Tous les clients</v>
      </c>
      <c r="I1018" t="b">
        <v>1</v>
      </c>
      <c r="J1018">
        <v>4.7</v>
      </c>
    </row>
    <row r="1019">
      <c r="A1019" t="str">
        <v>AutoTable</v>
      </c>
      <c r="D1019" t="str">
        <v>91050-06</v>
      </c>
      <c r="E1019" t="str">
        <v>PCS</v>
      </c>
      <c r="F1019">
        <v>44561</v>
      </c>
      <c r="G1019" t="str">
        <v/>
      </c>
      <c r="H1019" t="str">
        <v>Tous les clients</v>
      </c>
      <c r="I1019" t="b">
        <v>1</v>
      </c>
      <c r="J1019">
        <v>4.7</v>
      </c>
    </row>
    <row r="1020">
      <c r="A1020" t="str">
        <v>AutoTable</v>
      </c>
      <c r="D1020" t="str">
        <v>91050-09</v>
      </c>
      <c r="E1020" t="str">
        <v>PCS</v>
      </c>
      <c r="F1020">
        <v>44561</v>
      </c>
      <c r="G1020" t="str">
        <v/>
      </c>
      <c r="H1020" t="str">
        <v>Tous les clients</v>
      </c>
      <c r="I1020" t="b">
        <v>1</v>
      </c>
      <c r="J1020">
        <v>4.7</v>
      </c>
    </row>
    <row r="1021">
      <c r="A1021" t="str">
        <v>AutoTable</v>
      </c>
      <c r="D1021" t="str">
        <v>91050-18</v>
      </c>
      <c r="E1021" t="str">
        <v>PCS</v>
      </c>
      <c r="F1021">
        <v>44561</v>
      </c>
      <c r="G1021" t="str">
        <v/>
      </c>
      <c r="H1021" t="str">
        <v>Tous les clients</v>
      </c>
      <c r="I1021" t="b">
        <v>1</v>
      </c>
      <c r="J1021">
        <v>4.7</v>
      </c>
    </row>
    <row r="1022">
      <c r="A1022" t="str">
        <v>AutoTable</v>
      </c>
      <c r="D1022" t="str">
        <v>91050-20</v>
      </c>
      <c r="E1022" t="str">
        <v>PCS</v>
      </c>
      <c r="F1022">
        <v>44561</v>
      </c>
      <c r="G1022" t="str">
        <v/>
      </c>
      <c r="H1022" t="str">
        <v>Tous les clients</v>
      </c>
      <c r="I1022" t="b">
        <v>1</v>
      </c>
      <c r="J1022">
        <v>4.7</v>
      </c>
    </row>
    <row r="1023">
      <c r="A1023" t="str">
        <v>AutoTable</v>
      </c>
      <c r="D1023" t="str">
        <v>91050-39</v>
      </c>
      <c r="E1023" t="str">
        <v>PCS</v>
      </c>
      <c r="F1023">
        <v>44561</v>
      </c>
      <c r="G1023" t="str">
        <v/>
      </c>
      <c r="H1023" t="str">
        <v>Tous les clients</v>
      </c>
      <c r="I1023" t="b">
        <v>1</v>
      </c>
      <c r="J1023">
        <v>4.7</v>
      </c>
    </row>
    <row r="1024">
      <c r="A1024" t="str">
        <v>AutoTable</v>
      </c>
      <c r="D1024" t="str">
        <v>91075-01</v>
      </c>
      <c r="E1024" t="str">
        <v>PCS</v>
      </c>
      <c r="F1024">
        <v>44561</v>
      </c>
      <c r="G1024" t="str">
        <v/>
      </c>
      <c r="H1024" t="str">
        <v>Tous les clients</v>
      </c>
      <c r="I1024" t="b">
        <v>1</v>
      </c>
      <c r="J1024">
        <v>10.4</v>
      </c>
    </row>
    <row r="1025">
      <c r="A1025" t="str">
        <v>AutoTable</v>
      </c>
      <c r="D1025" t="str">
        <v>91075-02</v>
      </c>
      <c r="E1025" t="str">
        <v>PCS</v>
      </c>
      <c r="F1025">
        <v>44561</v>
      </c>
      <c r="G1025" t="str">
        <v/>
      </c>
      <c r="H1025" t="str">
        <v>Tous les clients</v>
      </c>
      <c r="I1025" t="b">
        <v>1</v>
      </c>
      <c r="J1025">
        <v>10.4</v>
      </c>
    </row>
    <row r="1026">
      <c r="A1026" t="str">
        <v>AutoTable</v>
      </c>
      <c r="D1026" t="str">
        <v>91075-03</v>
      </c>
      <c r="E1026" t="str">
        <v>PCS</v>
      </c>
      <c r="F1026">
        <v>44561</v>
      </c>
      <c r="G1026" t="str">
        <v/>
      </c>
      <c r="H1026" t="str">
        <v>Tous les clients</v>
      </c>
      <c r="I1026" t="b">
        <v>1</v>
      </c>
      <c r="J1026">
        <v>10.4</v>
      </c>
    </row>
    <row r="1027">
      <c r="A1027" t="str">
        <v>AutoTable</v>
      </c>
      <c r="D1027" t="str">
        <v>91075-04</v>
      </c>
      <c r="E1027" t="str">
        <v>PCS</v>
      </c>
      <c r="F1027">
        <v>44561</v>
      </c>
      <c r="G1027" t="str">
        <v/>
      </c>
      <c r="H1027" t="str">
        <v>Tous les clients</v>
      </c>
      <c r="I1027" t="b">
        <v>1</v>
      </c>
      <c r="J1027">
        <v>10.4</v>
      </c>
    </row>
    <row r="1028">
      <c r="A1028" t="str">
        <v>AutoTable</v>
      </c>
      <c r="D1028" t="str">
        <v>91075-05</v>
      </c>
      <c r="E1028" t="str">
        <v>PCS</v>
      </c>
      <c r="F1028">
        <v>44561</v>
      </c>
      <c r="G1028" t="str">
        <v/>
      </c>
      <c r="H1028" t="str">
        <v>Tous les clients</v>
      </c>
      <c r="I1028" t="b">
        <v>1</v>
      </c>
      <c r="J1028">
        <v>10.4</v>
      </c>
    </row>
    <row r="1029">
      <c r="A1029" t="str">
        <v>AutoTable</v>
      </c>
      <c r="D1029" t="str">
        <v>91075-06</v>
      </c>
      <c r="E1029" t="str">
        <v>PCS</v>
      </c>
      <c r="F1029">
        <v>44561</v>
      </c>
      <c r="G1029" t="str">
        <v/>
      </c>
      <c r="H1029" t="str">
        <v>Tous les clients</v>
      </c>
      <c r="I1029" t="b">
        <v>1</v>
      </c>
      <c r="J1029">
        <v>10.4</v>
      </c>
    </row>
    <row r="1030">
      <c r="A1030" t="str">
        <v>AutoTable</v>
      </c>
      <c r="D1030" t="str">
        <v>91075-07</v>
      </c>
      <c r="E1030" t="str">
        <v>PCS</v>
      </c>
      <c r="F1030">
        <v>44561</v>
      </c>
      <c r="G1030" t="str">
        <v/>
      </c>
      <c r="H1030" t="str">
        <v>Tous les clients</v>
      </c>
      <c r="I1030" t="b">
        <v>1</v>
      </c>
      <c r="J1030">
        <v>10.4</v>
      </c>
    </row>
    <row r="1031">
      <c r="A1031" t="str">
        <v>AutoTable</v>
      </c>
      <c r="D1031" t="str">
        <v>91075-08</v>
      </c>
      <c r="E1031" t="str">
        <v>PCS</v>
      </c>
      <c r="F1031">
        <v>44561</v>
      </c>
      <c r="G1031" t="str">
        <v/>
      </c>
      <c r="H1031" t="str">
        <v>Tous les clients</v>
      </c>
      <c r="I1031" t="b">
        <v>1</v>
      </c>
      <c r="J1031">
        <v>10.4</v>
      </c>
    </row>
    <row r="1032">
      <c r="A1032" t="str">
        <v>AutoTable</v>
      </c>
      <c r="D1032" t="str">
        <v>91075-09</v>
      </c>
      <c r="E1032" t="str">
        <v>PCS</v>
      </c>
      <c r="F1032">
        <v>44561</v>
      </c>
      <c r="G1032" t="str">
        <v/>
      </c>
      <c r="H1032" t="str">
        <v>Tous les clients</v>
      </c>
      <c r="I1032" t="b">
        <v>1</v>
      </c>
      <c r="J1032">
        <v>10.4</v>
      </c>
    </row>
    <row r="1033">
      <c r="A1033" t="str">
        <v>AutoTable</v>
      </c>
      <c r="D1033" t="str">
        <v>91075-10</v>
      </c>
      <c r="E1033" t="str">
        <v>PCS</v>
      </c>
      <c r="F1033">
        <v>44561</v>
      </c>
      <c r="G1033" t="str">
        <v/>
      </c>
      <c r="H1033" t="str">
        <v>Tous les clients</v>
      </c>
      <c r="I1033" t="b">
        <v>1</v>
      </c>
      <c r="J1033">
        <v>10.4</v>
      </c>
    </row>
    <row r="1034">
      <c r="A1034" t="str">
        <v>AutoTable</v>
      </c>
      <c r="D1034" t="str">
        <v>91075-18</v>
      </c>
      <c r="E1034" t="str">
        <v>PCS</v>
      </c>
      <c r="F1034">
        <v>44561</v>
      </c>
      <c r="G1034" t="str">
        <v/>
      </c>
      <c r="H1034" t="str">
        <v>Tous les clients</v>
      </c>
      <c r="I1034" t="b">
        <v>1</v>
      </c>
      <c r="J1034">
        <v>11</v>
      </c>
    </row>
    <row r="1035">
      <c r="A1035" t="str">
        <v>AutoTable</v>
      </c>
      <c r="D1035" t="str">
        <v>91075-19</v>
      </c>
      <c r="E1035" t="str">
        <v>PCS</v>
      </c>
      <c r="F1035">
        <v>44561</v>
      </c>
      <c r="G1035" t="str">
        <v/>
      </c>
      <c r="H1035" t="str">
        <v>Tous les clients</v>
      </c>
      <c r="I1035" t="b">
        <v>1</v>
      </c>
      <c r="J1035">
        <v>11</v>
      </c>
    </row>
    <row r="1036">
      <c r="A1036" t="str">
        <v>AutoTable</v>
      </c>
      <c r="D1036" t="str">
        <v>91075-20</v>
      </c>
      <c r="E1036" t="str">
        <v>PCS</v>
      </c>
      <c r="F1036">
        <v>44561</v>
      </c>
      <c r="G1036" t="str">
        <v/>
      </c>
      <c r="H1036" t="str">
        <v>Tous les clients</v>
      </c>
      <c r="I1036" t="b">
        <v>1</v>
      </c>
      <c r="J1036">
        <v>10.4</v>
      </c>
    </row>
    <row r="1037">
      <c r="A1037" t="str">
        <v>AutoTable</v>
      </c>
      <c r="D1037" t="str">
        <v>91075-23</v>
      </c>
      <c r="E1037" t="str">
        <v>PCS</v>
      </c>
      <c r="F1037">
        <v>44561</v>
      </c>
      <c r="G1037" t="str">
        <v/>
      </c>
      <c r="H1037" t="str">
        <v>Tous les clients</v>
      </c>
      <c r="I1037" t="b">
        <v>1</v>
      </c>
      <c r="J1037">
        <v>10.4</v>
      </c>
    </row>
    <row r="1038">
      <c r="A1038" t="str">
        <v>AutoTable</v>
      </c>
      <c r="D1038" t="str">
        <v>91075-39</v>
      </c>
      <c r="E1038" t="str">
        <v>PCS</v>
      </c>
      <c r="F1038">
        <v>44561</v>
      </c>
      <c r="G1038" t="str">
        <v/>
      </c>
      <c r="H1038" t="str">
        <v>Tous les clients</v>
      </c>
      <c r="I1038" t="b">
        <v>1</v>
      </c>
      <c r="J1038">
        <v>10.4</v>
      </c>
    </row>
    <row r="1039">
      <c r="A1039" t="str">
        <v>AutoTable</v>
      </c>
      <c r="D1039" t="str">
        <v>91150-48</v>
      </c>
      <c r="E1039" t="str">
        <v>PCS</v>
      </c>
      <c r="F1039">
        <v>44561</v>
      </c>
      <c r="G1039" t="str">
        <v/>
      </c>
      <c r="H1039" t="str">
        <v>Tous les clients</v>
      </c>
      <c r="I1039" t="b">
        <v>1</v>
      </c>
      <c r="J1039">
        <v>4.7</v>
      </c>
    </row>
    <row r="1040">
      <c r="A1040" t="str">
        <v>AutoTable</v>
      </c>
      <c r="D1040" t="str">
        <v>91150-61</v>
      </c>
      <c r="E1040" t="str">
        <v>PCS</v>
      </c>
      <c r="F1040">
        <v>44561</v>
      </c>
      <c r="G1040" t="str">
        <v/>
      </c>
      <c r="H1040" t="str">
        <v>Tous les clients</v>
      </c>
      <c r="I1040" t="b">
        <v>1</v>
      </c>
      <c r="J1040">
        <v>4.7</v>
      </c>
    </row>
    <row r="1041">
      <c r="A1041" t="str">
        <v>AutoTable</v>
      </c>
      <c r="D1041" t="str">
        <v>91175-07</v>
      </c>
      <c r="E1041" t="str">
        <v>PCS</v>
      </c>
      <c r="F1041">
        <v>44561</v>
      </c>
      <c r="G1041" t="str">
        <v/>
      </c>
      <c r="H1041" t="str">
        <v>Tous les clients</v>
      </c>
      <c r="I1041" t="b">
        <v>1</v>
      </c>
      <c r="J1041">
        <v>11.4</v>
      </c>
    </row>
    <row r="1042">
      <c r="A1042" t="str">
        <v>AutoTable</v>
      </c>
      <c r="D1042" t="str">
        <v>91210-18</v>
      </c>
      <c r="E1042" t="str">
        <v>PCS</v>
      </c>
      <c r="F1042">
        <v>44561</v>
      </c>
      <c r="G1042" t="str">
        <v/>
      </c>
      <c r="H1042" t="str">
        <v>Tous les clients</v>
      </c>
      <c r="I1042" t="b">
        <v>1</v>
      </c>
      <c r="J1042">
        <v>23.7</v>
      </c>
    </row>
    <row r="1043">
      <c r="A1043" t="str">
        <v>AutoTable</v>
      </c>
      <c r="D1043" t="str">
        <v>91210-18/B</v>
      </c>
      <c r="E1043" t="str">
        <v>PCS</v>
      </c>
      <c r="F1043">
        <v>44561</v>
      </c>
      <c r="G1043" t="str">
        <v/>
      </c>
      <c r="H1043" t="str">
        <v>Tous les clients</v>
      </c>
      <c r="I1043" t="b">
        <v>1</v>
      </c>
      <c r="J1043">
        <v>23.7</v>
      </c>
    </row>
    <row r="1044">
      <c r="A1044" t="str">
        <v>AutoTable</v>
      </c>
      <c r="D1044" t="str">
        <v>91212-19</v>
      </c>
      <c r="E1044" t="str">
        <v>PCS</v>
      </c>
      <c r="F1044">
        <v>44561</v>
      </c>
      <c r="G1044" t="str">
        <v/>
      </c>
      <c r="H1044" t="str">
        <v>Tous les clients</v>
      </c>
      <c r="I1044" t="b">
        <v>1</v>
      </c>
      <c r="J1044">
        <v>34.4</v>
      </c>
    </row>
    <row r="1045">
      <c r="A1045" t="str">
        <v>AutoTable</v>
      </c>
      <c r="D1045" t="str">
        <v>91275-18/B</v>
      </c>
      <c r="E1045" t="str">
        <v>PCS</v>
      </c>
      <c r="F1045">
        <v>44561</v>
      </c>
      <c r="G1045" t="str">
        <v/>
      </c>
      <c r="H1045" t="str">
        <v>Tous les clients</v>
      </c>
      <c r="I1045" t="b">
        <v>1</v>
      </c>
      <c r="J1045">
        <v>11.4</v>
      </c>
    </row>
    <row r="1046">
      <c r="A1046" t="str">
        <v>AutoTable</v>
      </c>
      <c r="D1046" t="str">
        <v>91375-08</v>
      </c>
      <c r="E1046" t="str">
        <v>PCS</v>
      </c>
      <c r="F1046">
        <v>44561</v>
      </c>
      <c r="G1046" t="str">
        <v/>
      </c>
      <c r="H1046" t="str">
        <v>Tous les clients</v>
      </c>
      <c r="I1046" t="b">
        <v>1</v>
      </c>
      <c r="J1046">
        <v>10.4</v>
      </c>
    </row>
    <row r="1047">
      <c r="A1047" t="str">
        <v>AutoTable</v>
      </c>
      <c r="D1047" t="str">
        <v>91410-12</v>
      </c>
      <c r="E1047" t="str">
        <v>PCS</v>
      </c>
      <c r="F1047">
        <v>44561</v>
      </c>
      <c r="G1047" t="str">
        <v/>
      </c>
      <c r="H1047" t="str">
        <v>Tous les clients</v>
      </c>
      <c r="I1047" t="b">
        <v>1</v>
      </c>
      <c r="J1047">
        <v>21.5</v>
      </c>
    </row>
    <row r="1048">
      <c r="A1048" t="str">
        <v>AutoTable</v>
      </c>
      <c r="D1048" t="str">
        <v>91410-21</v>
      </c>
      <c r="E1048" t="str">
        <v>PCS</v>
      </c>
      <c r="F1048">
        <v>44561</v>
      </c>
      <c r="G1048" t="str">
        <v/>
      </c>
      <c r="H1048" t="str">
        <v>Tous les clients</v>
      </c>
      <c r="I1048" t="b">
        <v>1</v>
      </c>
      <c r="J1048">
        <v>21.5</v>
      </c>
    </row>
    <row r="1049">
      <c r="A1049" t="str">
        <v>AutoTable</v>
      </c>
      <c r="D1049" t="str">
        <v>91410-33</v>
      </c>
      <c r="E1049" t="str">
        <v>PCS</v>
      </c>
      <c r="F1049">
        <v>44561</v>
      </c>
      <c r="G1049" t="str">
        <v/>
      </c>
      <c r="H1049" t="str">
        <v>Tous les clients</v>
      </c>
      <c r="I1049" t="b">
        <v>1</v>
      </c>
      <c r="J1049">
        <v>21.5</v>
      </c>
    </row>
    <row r="1050">
      <c r="A1050" t="str">
        <v>AutoTable</v>
      </c>
      <c r="D1050" t="str">
        <v>91410-42</v>
      </c>
      <c r="E1050" t="str">
        <v>PCS</v>
      </c>
      <c r="F1050">
        <v>44561</v>
      </c>
      <c r="G1050" t="str">
        <v/>
      </c>
      <c r="H1050" t="str">
        <v>Tous les clients</v>
      </c>
      <c r="I1050" t="b">
        <v>1</v>
      </c>
      <c r="J1050">
        <v>21.5</v>
      </c>
    </row>
    <row r="1051">
      <c r="A1051" t="str">
        <v>AutoTable</v>
      </c>
      <c r="D1051" t="str">
        <v>91410-51</v>
      </c>
      <c r="E1051" t="str">
        <v>PCS</v>
      </c>
      <c r="F1051">
        <v>44561</v>
      </c>
      <c r="G1051" t="str">
        <v/>
      </c>
      <c r="H1051" t="str">
        <v>Tous les clients</v>
      </c>
      <c r="I1051" t="b">
        <v>1</v>
      </c>
      <c r="J1051">
        <v>21.5</v>
      </c>
    </row>
    <row r="1052">
      <c r="A1052" t="str">
        <v>AutoTable</v>
      </c>
      <c r="D1052" t="str">
        <v>91410-62</v>
      </c>
      <c r="E1052" t="str">
        <v>PCS</v>
      </c>
      <c r="F1052">
        <v>44561</v>
      </c>
      <c r="G1052" t="str">
        <v/>
      </c>
      <c r="H1052" t="str">
        <v>Tous les clients</v>
      </c>
      <c r="I1052" t="b">
        <v>1</v>
      </c>
      <c r="J1052">
        <v>21.5</v>
      </c>
    </row>
    <row r="1053">
      <c r="A1053" t="str">
        <v>AutoTable</v>
      </c>
      <c r="D1053" t="str">
        <v>91410-63</v>
      </c>
      <c r="E1053" t="str">
        <v>PCS</v>
      </c>
      <c r="F1053">
        <v>44561</v>
      </c>
      <c r="G1053" t="str">
        <v/>
      </c>
      <c r="H1053" t="str">
        <v>Tous les clients</v>
      </c>
      <c r="I1053" t="b">
        <v>1</v>
      </c>
      <c r="J1053">
        <v>21.5</v>
      </c>
    </row>
    <row r="1054">
      <c r="A1054" t="str">
        <v>AutoTable</v>
      </c>
      <c r="D1054" t="str">
        <v>91410-72</v>
      </c>
      <c r="E1054" t="str">
        <v>PCS</v>
      </c>
      <c r="F1054">
        <v>44561</v>
      </c>
      <c r="G1054" t="str">
        <v/>
      </c>
      <c r="H1054" t="str">
        <v>Tous les clients</v>
      </c>
      <c r="I1054" t="b">
        <v>1</v>
      </c>
      <c r="J1054">
        <v>21.5</v>
      </c>
    </row>
    <row r="1055">
      <c r="A1055" t="str">
        <v>AutoTable</v>
      </c>
      <c r="D1055" t="str">
        <v>91412-12</v>
      </c>
      <c r="E1055" t="str">
        <v>PCS</v>
      </c>
      <c r="F1055">
        <v>44561</v>
      </c>
      <c r="G1055" t="str">
        <v/>
      </c>
      <c r="H1055" t="str">
        <v>Tous les clients</v>
      </c>
      <c r="I1055" t="b">
        <v>1</v>
      </c>
      <c r="J1055">
        <v>35.5</v>
      </c>
    </row>
    <row r="1056">
      <c r="A1056" t="str">
        <v>AutoTable</v>
      </c>
      <c r="D1056" t="str">
        <v>91412-33</v>
      </c>
      <c r="E1056" t="str">
        <v>PCS</v>
      </c>
      <c r="F1056">
        <v>44561</v>
      </c>
      <c r="G1056" t="str">
        <v/>
      </c>
      <c r="H1056" t="str">
        <v>Tous les clients</v>
      </c>
      <c r="I1056" t="b">
        <v>1</v>
      </c>
      <c r="J1056">
        <v>35.5</v>
      </c>
    </row>
    <row r="1057">
      <c r="A1057" t="str">
        <v>AutoTable</v>
      </c>
      <c r="D1057" t="str">
        <v>91412-42</v>
      </c>
      <c r="E1057" t="str">
        <v>PCS</v>
      </c>
      <c r="F1057">
        <v>44561</v>
      </c>
      <c r="G1057" t="str">
        <v/>
      </c>
      <c r="H1057" t="str">
        <v>Tous les clients</v>
      </c>
      <c r="I1057" t="b">
        <v>1</v>
      </c>
      <c r="J1057">
        <v>35.5</v>
      </c>
    </row>
    <row r="1058">
      <c r="A1058" t="str">
        <v>AutoTable</v>
      </c>
      <c r="D1058" t="str">
        <v>91412-62</v>
      </c>
      <c r="E1058" t="str">
        <v>PCS</v>
      </c>
      <c r="F1058">
        <v>44561</v>
      </c>
      <c r="G1058" t="str">
        <v/>
      </c>
      <c r="H1058" t="str">
        <v>Tous les clients</v>
      </c>
      <c r="I1058" t="b">
        <v>1</v>
      </c>
      <c r="J1058">
        <v>35.5</v>
      </c>
    </row>
    <row r="1059">
      <c r="A1059" t="str">
        <v>AutoTable</v>
      </c>
      <c r="D1059" t="str">
        <v>91412-72</v>
      </c>
      <c r="E1059" t="str">
        <v>PCS</v>
      </c>
      <c r="F1059">
        <v>44561</v>
      </c>
      <c r="G1059" t="str">
        <v/>
      </c>
      <c r="H1059" t="str">
        <v>Tous les clients</v>
      </c>
      <c r="I1059" t="b">
        <v>1</v>
      </c>
      <c r="J1059">
        <v>35.5</v>
      </c>
    </row>
    <row r="1060">
      <c r="A1060" t="str">
        <v>AutoTable</v>
      </c>
      <c r="D1060" t="str">
        <v>91415-81</v>
      </c>
      <c r="E1060" t="str">
        <v>PCS</v>
      </c>
      <c r="F1060">
        <v>44561</v>
      </c>
      <c r="G1060" t="str">
        <v/>
      </c>
      <c r="H1060" t="str">
        <v>Tous les clients</v>
      </c>
      <c r="I1060" t="b">
        <v>1</v>
      </c>
      <c r="J1060">
        <v>12.9</v>
      </c>
    </row>
    <row r="1061">
      <c r="A1061" t="str">
        <v>AutoTable</v>
      </c>
      <c r="D1061" t="str">
        <v>91450-12</v>
      </c>
      <c r="E1061" t="str">
        <v>PCS</v>
      </c>
      <c r="F1061">
        <v>44561</v>
      </c>
      <c r="G1061" t="str">
        <v/>
      </c>
      <c r="H1061" t="str">
        <v>Tous les clients</v>
      </c>
      <c r="I1061" t="b">
        <v>1</v>
      </c>
      <c r="J1061">
        <v>4.7</v>
      </c>
    </row>
    <row r="1062">
      <c r="A1062" t="str">
        <v>AutoTable</v>
      </c>
      <c r="D1062" t="str">
        <v>91450-21</v>
      </c>
      <c r="E1062" t="str">
        <v>PCS</v>
      </c>
      <c r="F1062">
        <v>44561</v>
      </c>
      <c r="G1062" t="str">
        <v/>
      </c>
      <c r="H1062" t="str">
        <v>Tous les clients</v>
      </c>
      <c r="I1062" t="b">
        <v>1</v>
      </c>
      <c r="J1062">
        <v>4.7</v>
      </c>
    </row>
    <row r="1063">
      <c r="A1063" t="str">
        <v>AutoTable</v>
      </c>
      <c r="D1063" t="str">
        <v>91450-33</v>
      </c>
      <c r="E1063" t="str">
        <v>PCS</v>
      </c>
      <c r="F1063">
        <v>44561</v>
      </c>
      <c r="G1063" t="str">
        <v/>
      </c>
      <c r="H1063" t="str">
        <v>Tous les clients</v>
      </c>
      <c r="I1063" t="b">
        <v>1</v>
      </c>
      <c r="J1063">
        <v>4.7</v>
      </c>
    </row>
    <row r="1064">
      <c r="A1064" t="str">
        <v>AutoTable</v>
      </c>
      <c r="D1064" t="str">
        <v>91450-42</v>
      </c>
      <c r="E1064" t="str">
        <v>PCS</v>
      </c>
      <c r="F1064">
        <v>44561</v>
      </c>
      <c r="G1064" t="str">
        <v/>
      </c>
      <c r="H1064" t="str">
        <v>Tous les clients</v>
      </c>
      <c r="I1064" t="b">
        <v>1</v>
      </c>
      <c r="J1064">
        <v>4.7</v>
      </c>
    </row>
    <row r="1065">
      <c r="A1065" t="str">
        <v>AutoTable</v>
      </c>
      <c r="D1065" t="str">
        <v>91450-51</v>
      </c>
      <c r="E1065" t="str">
        <v>PCS</v>
      </c>
      <c r="F1065">
        <v>44561</v>
      </c>
      <c r="G1065" t="str">
        <v/>
      </c>
      <c r="H1065" t="str">
        <v>Tous les clients</v>
      </c>
      <c r="I1065" t="b">
        <v>1</v>
      </c>
      <c r="J1065">
        <v>4.7</v>
      </c>
    </row>
    <row r="1066">
      <c r="A1066" t="str">
        <v>AutoTable</v>
      </c>
      <c r="D1066" t="str">
        <v>91450-62</v>
      </c>
      <c r="E1066" t="str">
        <v>PCS</v>
      </c>
      <c r="F1066">
        <v>44561</v>
      </c>
      <c r="G1066" t="str">
        <v/>
      </c>
      <c r="H1066" t="str">
        <v>Tous les clients</v>
      </c>
      <c r="I1066" t="b">
        <v>1</v>
      </c>
      <c r="J1066">
        <v>4.7</v>
      </c>
    </row>
    <row r="1067">
      <c r="A1067" t="str">
        <v>AutoTable</v>
      </c>
      <c r="D1067" t="str">
        <v>91450-63</v>
      </c>
      <c r="E1067" t="str">
        <v>PCS</v>
      </c>
      <c r="F1067">
        <v>44561</v>
      </c>
      <c r="G1067" t="str">
        <v/>
      </c>
      <c r="H1067" t="str">
        <v>Tous les clients</v>
      </c>
      <c r="I1067" t="b">
        <v>1</v>
      </c>
      <c r="J1067">
        <v>4.7</v>
      </c>
    </row>
    <row r="1068">
      <c r="A1068" t="str">
        <v>AutoTable</v>
      </c>
      <c r="D1068" t="str">
        <v>91450-72</v>
      </c>
      <c r="E1068" t="str">
        <v>PCS</v>
      </c>
      <c r="F1068">
        <v>44561</v>
      </c>
      <c r="G1068" t="str">
        <v/>
      </c>
      <c r="H1068" t="str">
        <v>Tous les clients</v>
      </c>
      <c r="I1068" t="b">
        <v>1</v>
      </c>
      <c r="J1068">
        <v>4.7</v>
      </c>
    </row>
    <row r="1069">
      <c r="A1069" t="str">
        <v>AutoTable</v>
      </c>
      <c r="D1069" t="str">
        <v>91460-21G5</v>
      </c>
      <c r="E1069" t="str">
        <v>PCS</v>
      </c>
      <c r="F1069">
        <v>44561</v>
      </c>
      <c r="G1069" t="str">
        <v/>
      </c>
      <c r="H1069" t="str">
        <v>Tous les clients</v>
      </c>
      <c r="I1069" t="b">
        <v>1</v>
      </c>
      <c r="J1069">
        <v>9.9</v>
      </c>
    </row>
    <row r="1070">
      <c r="A1070" t="str">
        <v>AutoTable</v>
      </c>
      <c r="D1070" t="str">
        <v>91460-33G5</v>
      </c>
      <c r="E1070" t="str">
        <v>PCS</v>
      </c>
      <c r="F1070">
        <v>44561</v>
      </c>
      <c r="G1070" t="str">
        <v/>
      </c>
      <c r="H1070" t="str">
        <v>Tous les clients</v>
      </c>
      <c r="I1070" t="b">
        <v>1</v>
      </c>
      <c r="J1070">
        <v>9.9</v>
      </c>
    </row>
    <row r="1071">
      <c r="A1071" t="str">
        <v>AutoTable</v>
      </c>
      <c r="D1071" t="str">
        <v>91460-63G5</v>
      </c>
      <c r="E1071" t="str">
        <v>PCS</v>
      </c>
      <c r="F1071">
        <v>44561</v>
      </c>
      <c r="G1071" t="str">
        <v/>
      </c>
      <c r="H1071" t="str">
        <v>Tous les clients</v>
      </c>
      <c r="I1071" t="b">
        <v>1</v>
      </c>
      <c r="J1071">
        <v>9.9</v>
      </c>
    </row>
    <row r="1072">
      <c r="A1072" t="str">
        <v>AutoTable</v>
      </c>
      <c r="D1072" t="str">
        <v>91475-12</v>
      </c>
      <c r="E1072" t="str">
        <v>PCS</v>
      </c>
      <c r="F1072">
        <v>44561</v>
      </c>
      <c r="G1072" t="str">
        <v/>
      </c>
      <c r="H1072" t="str">
        <v>Tous les clients</v>
      </c>
      <c r="I1072" t="b">
        <v>1</v>
      </c>
      <c r="J1072">
        <v>11.4</v>
      </c>
    </row>
    <row r="1073">
      <c r="A1073" t="str">
        <v>AutoTable</v>
      </c>
      <c r="D1073" t="str">
        <v>91475-33</v>
      </c>
      <c r="E1073" t="str">
        <v>PCS</v>
      </c>
      <c r="F1073">
        <v>44561</v>
      </c>
      <c r="G1073" t="str">
        <v/>
      </c>
      <c r="H1073" t="str">
        <v>Tous les clients</v>
      </c>
      <c r="I1073" t="b">
        <v>1</v>
      </c>
      <c r="J1073">
        <v>11.4</v>
      </c>
    </row>
    <row r="1074">
      <c r="A1074" t="str">
        <v>AutoTable</v>
      </c>
      <c r="D1074" t="str">
        <v>91475-42</v>
      </c>
      <c r="E1074" t="str">
        <v>PCS</v>
      </c>
      <c r="F1074">
        <v>44561</v>
      </c>
      <c r="G1074" t="str">
        <v/>
      </c>
      <c r="H1074" t="str">
        <v>Tous les clients</v>
      </c>
      <c r="I1074" t="b">
        <v>1</v>
      </c>
      <c r="J1074">
        <v>11.4</v>
      </c>
    </row>
    <row r="1075">
      <c r="A1075" t="str">
        <v>AutoTable</v>
      </c>
      <c r="D1075" t="str">
        <v>91475-51</v>
      </c>
      <c r="E1075" t="str">
        <v>PCS</v>
      </c>
      <c r="F1075">
        <v>44561</v>
      </c>
      <c r="G1075" t="str">
        <v/>
      </c>
      <c r="H1075" t="str">
        <v>Tous les clients</v>
      </c>
      <c r="I1075" t="b">
        <v>1</v>
      </c>
      <c r="J1075">
        <v>11.4</v>
      </c>
    </row>
    <row r="1076">
      <c r="A1076" t="str">
        <v>AutoTable</v>
      </c>
      <c r="D1076" t="str">
        <v>91475-62</v>
      </c>
      <c r="E1076" t="str">
        <v>PCS</v>
      </c>
      <c r="F1076">
        <v>44561</v>
      </c>
      <c r="G1076" t="str">
        <v/>
      </c>
      <c r="H1076" t="str">
        <v>Tous les clients</v>
      </c>
      <c r="I1076" t="b">
        <v>1</v>
      </c>
      <c r="J1076">
        <v>11.4</v>
      </c>
    </row>
    <row r="1077">
      <c r="A1077" t="str">
        <v>AutoTable</v>
      </c>
      <c r="D1077" t="str">
        <v>91475-72</v>
      </c>
      <c r="E1077" t="str">
        <v>PCS</v>
      </c>
      <c r="F1077">
        <v>44561</v>
      </c>
      <c r="G1077" t="str">
        <v/>
      </c>
      <c r="H1077" t="str">
        <v>Tous les clients</v>
      </c>
      <c r="I1077" t="b">
        <v>1</v>
      </c>
      <c r="J1077">
        <v>11.4</v>
      </c>
    </row>
    <row r="1078">
      <c r="A1078" t="str">
        <v>AutoTable</v>
      </c>
      <c r="D1078" t="str">
        <v>91475-91</v>
      </c>
      <c r="E1078" t="str">
        <v>PCS</v>
      </c>
      <c r="F1078">
        <v>44561</v>
      </c>
      <c r="G1078" t="str">
        <v/>
      </c>
      <c r="H1078" t="str">
        <v>Tous les clients</v>
      </c>
      <c r="I1078" t="b">
        <v>1</v>
      </c>
      <c r="J1078">
        <v>11.4</v>
      </c>
    </row>
    <row r="1079">
      <c r="A1079" t="str">
        <v>AutoTable</v>
      </c>
      <c r="D1079" t="str">
        <v>91510-72</v>
      </c>
      <c r="E1079" t="str">
        <v>PCS</v>
      </c>
      <c r="F1079">
        <v>44561</v>
      </c>
      <c r="G1079" t="str">
        <v/>
      </c>
      <c r="H1079" t="str">
        <v>Tous les clients</v>
      </c>
      <c r="I1079" t="b">
        <v>1</v>
      </c>
      <c r="J1079">
        <v>23.7</v>
      </c>
    </row>
    <row r="1080">
      <c r="A1080" t="str">
        <v>AutoTable</v>
      </c>
      <c r="D1080" t="str">
        <v>91512-60</v>
      </c>
      <c r="E1080" t="str">
        <v>PCS</v>
      </c>
      <c r="F1080">
        <v>44561</v>
      </c>
      <c r="G1080" t="str">
        <v/>
      </c>
      <c r="H1080" t="str">
        <v>Tous les clients</v>
      </c>
      <c r="I1080" t="b">
        <v>1</v>
      </c>
      <c r="J1080">
        <v>34.4</v>
      </c>
    </row>
    <row r="1081">
      <c r="A1081" t="str">
        <v>AutoTable</v>
      </c>
      <c r="D1081" t="str">
        <v>91512-62</v>
      </c>
      <c r="E1081" t="str">
        <v>PCS</v>
      </c>
      <c r="F1081">
        <v>44561</v>
      </c>
      <c r="G1081" t="str">
        <v/>
      </c>
      <c r="H1081" t="str">
        <v>Tous les clients</v>
      </c>
      <c r="I1081" t="b">
        <v>1</v>
      </c>
      <c r="J1081">
        <v>34.4</v>
      </c>
    </row>
    <row r="1082">
      <c r="A1082" t="str">
        <v>AutoTable</v>
      </c>
      <c r="D1082" t="str">
        <v>91512-63</v>
      </c>
      <c r="E1082" t="str">
        <v>PCS</v>
      </c>
      <c r="F1082">
        <v>44561</v>
      </c>
      <c r="G1082" t="str">
        <v/>
      </c>
      <c r="H1082" t="str">
        <v>Tous les clients</v>
      </c>
      <c r="I1082" t="b">
        <v>1</v>
      </c>
      <c r="J1082">
        <v>34.4</v>
      </c>
    </row>
    <row r="1083">
      <c r="A1083" t="str">
        <v>AutoTable</v>
      </c>
      <c r="D1083" t="str">
        <v>91575-72</v>
      </c>
      <c r="E1083" t="str">
        <v>PCS</v>
      </c>
      <c r="F1083">
        <v>44561</v>
      </c>
      <c r="G1083" t="str">
        <v/>
      </c>
      <c r="H1083" t="str">
        <v>Tous les clients</v>
      </c>
      <c r="I1083" t="b">
        <v>1</v>
      </c>
      <c r="J1083">
        <v>12.2</v>
      </c>
    </row>
    <row r="1084">
      <c r="A1084" t="str">
        <v>AutoTable</v>
      </c>
      <c r="D1084" t="str">
        <v>91610-01</v>
      </c>
      <c r="E1084" t="str">
        <v>PCS</v>
      </c>
      <c r="F1084">
        <v>44561</v>
      </c>
      <c r="G1084" t="str">
        <v/>
      </c>
      <c r="H1084" t="str">
        <v>Tous les clients</v>
      </c>
      <c r="I1084" t="b">
        <v>1</v>
      </c>
      <c r="J1084">
        <v>21.1</v>
      </c>
    </row>
    <row r="1085">
      <c r="A1085" t="str">
        <v>AutoTable</v>
      </c>
      <c r="D1085" t="str">
        <v>91610-03</v>
      </c>
      <c r="E1085" t="str">
        <v>PCS</v>
      </c>
      <c r="F1085">
        <v>44561</v>
      </c>
      <c r="G1085" t="str">
        <v/>
      </c>
      <c r="H1085" t="str">
        <v>Tous les clients</v>
      </c>
      <c r="I1085" t="b">
        <v>1</v>
      </c>
      <c r="J1085">
        <v>21.1</v>
      </c>
    </row>
    <row r="1086">
      <c r="A1086" t="str">
        <v>AutoTable</v>
      </c>
      <c r="D1086" t="str">
        <v>91610-05</v>
      </c>
      <c r="E1086" t="str">
        <v>PCS</v>
      </c>
      <c r="F1086">
        <v>44561</v>
      </c>
      <c r="G1086" t="str">
        <v/>
      </c>
      <c r="H1086" t="str">
        <v>Tous les clients</v>
      </c>
      <c r="I1086" t="b">
        <v>1</v>
      </c>
      <c r="J1086">
        <v>21.1</v>
      </c>
    </row>
    <row r="1087">
      <c r="A1087" t="str">
        <v>AutoTable</v>
      </c>
      <c r="D1087" t="str">
        <v>91610-06</v>
      </c>
      <c r="E1087" t="str">
        <v>PCS</v>
      </c>
      <c r="F1087">
        <v>44561</v>
      </c>
      <c r="G1087" t="str">
        <v/>
      </c>
      <c r="H1087" t="str">
        <v>Tous les clients</v>
      </c>
      <c r="I1087" t="b">
        <v>1</v>
      </c>
      <c r="J1087">
        <v>21.1</v>
      </c>
    </row>
    <row r="1088">
      <c r="A1088" t="str">
        <v>AutoTable</v>
      </c>
      <c r="D1088" t="str">
        <v>91610-62</v>
      </c>
      <c r="E1088" t="str">
        <v>PCS</v>
      </c>
      <c r="F1088">
        <v>44561</v>
      </c>
      <c r="G1088" t="str">
        <v/>
      </c>
      <c r="H1088" t="str">
        <v>Tous les clients</v>
      </c>
      <c r="I1088" t="b">
        <v>1</v>
      </c>
      <c r="J1088">
        <v>23.7</v>
      </c>
    </row>
    <row r="1089">
      <c r="A1089" t="str">
        <v>AutoTable</v>
      </c>
      <c r="D1089" t="str">
        <v>91612-01</v>
      </c>
      <c r="E1089" t="str">
        <v>PCS</v>
      </c>
      <c r="F1089">
        <v>44561</v>
      </c>
      <c r="G1089" t="str">
        <v/>
      </c>
      <c r="H1089" t="str">
        <v>Tous les clients</v>
      </c>
      <c r="I1089" t="b">
        <v>1</v>
      </c>
      <c r="J1089">
        <v>5.9</v>
      </c>
    </row>
    <row r="1090">
      <c r="A1090" t="str">
        <v>AutoTable</v>
      </c>
      <c r="D1090" t="str">
        <v>91612-05</v>
      </c>
      <c r="E1090" t="str">
        <v>PCS</v>
      </c>
      <c r="F1090">
        <v>44561</v>
      </c>
      <c r="G1090" t="str">
        <v/>
      </c>
      <c r="H1090" t="str">
        <v>Tous les clients</v>
      </c>
      <c r="I1090" t="b">
        <v>1</v>
      </c>
      <c r="J1090">
        <v>5.9</v>
      </c>
    </row>
    <row r="1091">
      <c r="A1091" t="str">
        <v>AutoTable</v>
      </c>
      <c r="D1091" t="str">
        <v>91615-01</v>
      </c>
      <c r="E1091" t="str">
        <v>PCS</v>
      </c>
      <c r="F1091">
        <v>44561</v>
      </c>
      <c r="G1091" t="str">
        <v/>
      </c>
      <c r="H1091" t="str">
        <v>Tous les clients</v>
      </c>
      <c r="I1091" t="b">
        <v>1</v>
      </c>
      <c r="J1091">
        <v>12.9</v>
      </c>
    </row>
    <row r="1092">
      <c r="A1092" t="str">
        <v>AutoTable</v>
      </c>
      <c r="D1092" t="str">
        <v>91615-05</v>
      </c>
      <c r="E1092" t="str">
        <v>PCS</v>
      </c>
      <c r="F1092">
        <v>44561</v>
      </c>
      <c r="G1092" t="str">
        <v/>
      </c>
      <c r="H1092" t="str">
        <v>Tous les clients</v>
      </c>
      <c r="I1092" t="b">
        <v>1</v>
      </c>
      <c r="J1092">
        <v>12.9</v>
      </c>
    </row>
    <row r="1093">
      <c r="A1093" t="str">
        <v>AutoTable</v>
      </c>
      <c r="D1093" t="str">
        <v>91675-01</v>
      </c>
      <c r="E1093" t="str">
        <v>PCS</v>
      </c>
      <c r="F1093">
        <v>44561</v>
      </c>
      <c r="G1093" t="str">
        <v/>
      </c>
      <c r="H1093" t="str">
        <v>Tous les clients</v>
      </c>
      <c r="I1093" t="b">
        <v>1</v>
      </c>
      <c r="J1093">
        <v>10.4</v>
      </c>
    </row>
    <row r="1094">
      <c r="A1094" t="str">
        <v>AutoTable</v>
      </c>
      <c r="D1094" t="str">
        <v>91675-03</v>
      </c>
      <c r="E1094" t="str">
        <v>PCS</v>
      </c>
      <c r="F1094">
        <v>44561</v>
      </c>
      <c r="G1094" t="str">
        <v/>
      </c>
      <c r="H1094" t="str">
        <v>Tous les clients</v>
      </c>
      <c r="I1094" t="b">
        <v>1</v>
      </c>
      <c r="J1094">
        <v>10.4</v>
      </c>
    </row>
    <row r="1095">
      <c r="A1095" t="str">
        <v>AutoTable</v>
      </c>
      <c r="D1095" t="str">
        <v>91675-05</v>
      </c>
      <c r="E1095" t="str">
        <v>PCS</v>
      </c>
      <c r="F1095">
        <v>44561</v>
      </c>
      <c r="G1095" t="str">
        <v/>
      </c>
      <c r="H1095" t="str">
        <v>Tous les clients</v>
      </c>
      <c r="I1095" t="b">
        <v>1</v>
      </c>
      <c r="J1095">
        <v>10.4</v>
      </c>
    </row>
    <row r="1096">
      <c r="A1096" t="str">
        <v>AutoTable</v>
      </c>
      <c r="D1096" t="str">
        <v>91675-06</v>
      </c>
      <c r="E1096" t="str">
        <v>PCS</v>
      </c>
      <c r="F1096">
        <v>44561</v>
      </c>
      <c r="G1096" t="str">
        <v/>
      </c>
      <c r="H1096" t="str">
        <v>Tous les clients</v>
      </c>
      <c r="I1096" t="b">
        <v>1</v>
      </c>
      <c r="J1096">
        <v>10.4</v>
      </c>
    </row>
    <row r="1097">
      <c r="A1097" t="str">
        <v>AutoTable</v>
      </c>
      <c r="D1097" t="str">
        <v>91675-42</v>
      </c>
      <c r="E1097" t="str">
        <v>PCS</v>
      </c>
      <c r="F1097">
        <v>44561</v>
      </c>
      <c r="G1097" t="str">
        <v/>
      </c>
      <c r="H1097" t="str">
        <v>Tous les clients</v>
      </c>
      <c r="I1097" t="b">
        <v>1</v>
      </c>
      <c r="J1097">
        <v>10.4</v>
      </c>
    </row>
    <row r="1098">
      <c r="A1098" t="str">
        <v>AutoTable</v>
      </c>
      <c r="D1098" t="str">
        <v>91675-62</v>
      </c>
      <c r="E1098" t="str">
        <v>PCS</v>
      </c>
      <c r="F1098">
        <v>44561</v>
      </c>
      <c r="G1098" t="str">
        <v/>
      </c>
      <c r="H1098" t="str">
        <v>Tous les clients</v>
      </c>
      <c r="I1098" t="b">
        <v>1</v>
      </c>
      <c r="J1098">
        <v>12.2</v>
      </c>
    </row>
    <row r="1099">
      <c r="A1099" t="str">
        <v>AutoTable</v>
      </c>
      <c r="D1099" t="str">
        <v>91710-02</v>
      </c>
      <c r="E1099" t="str">
        <v>PCS</v>
      </c>
      <c r="F1099">
        <v>44561</v>
      </c>
      <c r="G1099" t="str">
        <v/>
      </c>
      <c r="H1099" t="str">
        <v>Tous les clients</v>
      </c>
      <c r="I1099" t="b">
        <v>1</v>
      </c>
      <c r="J1099">
        <v>21.1</v>
      </c>
    </row>
    <row r="1100">
      <c r="A1100" t="str">
        <v>AutoTable</v>
      </c>
      <c r="D1100" t="str">
        <v>91712-54</v>
      </c>
      <c r="E1100" t="str">
        <v>PCS</v>
      </c>
      <c r="F1100">
        <v>44561</v>
      </c>
      <c r="G1100" t="str">
        <v/>
      </c>
      <c r="H1100" t="str">
        <v>Tous les clients</v>
      </c>
      <c r="I1100" t="b">
        <v>1</v>
      </c>
      <c r="J1100">
        <v>8.9</v>
      </c>
    </row>
    <row r="1101">
      <c r="A1101" t="str">
        <v>AutoTable</v>
      </c>
      <c r="D1101" t="str">
        <v>91775-02</v>
      </c>
      <c r="E1101" t="str">
        <v>PCS</v>
      </c>
      <c r="F1101">
        <v>44561</v>
      </c>
      <c r="G1101" t="str">
        <v/>
      </c>
      <c r="H1101" t="str">
        <v>Tous les clients</v>
      </c>
      <c r="I1101" t="b">
        <v>1</v>
      </c>
      <c r="J1101">
        <v>10.4</v>
      </c>
    </row>
    <row r="1102">
      <c r="A1102" t="str">
        <v>AutoTable</v>
      </c>
      <c r="D1102" t="str">
        <v>91912-90</v>
      </c>
      <c r="E1102" t="str">
        <v>PCS</v>
      </c>
      <c r="F1102">
        <v>44561</v>
      </c>
      <c r="G1102" t="str">
        <v/>
      </c>
      <c r="H1102" t="str">
        <v>Tous les clients</v>
      </c>
      <c r="I1102" t="b">
        <v>1</v>
      </c>
      <c r="J1102">
        <v>38.3</v>
      </c>
    </row>
    <row r="1103">
      <c r="A1103" t="str">
        <v>AutoTable</v>
      </c>
      <c r="D1103" t="str">
        <v>91975-22</v>
      </c>
      <c r="E1103" t="str">
        <v>PCS</v>
      </c>
      <c r="F1103">
        <v>44561</v>
      </c>
      <c r="G1103" t="str">
        <v/>
      </c>
      <c r="H1103" t="str">
        <v>Tous les clients</v>
      </c>
      <c r="I1103" t="b">
        <v>1</v>
      </c>
      <c r="J1103">
        <v>12.2</v>
      </c>
    </row>
    <row r="1104">
      <c r="A1104" t="str">
        <v>AutoTable</v>
      </c>
      <c r="D1104" t="str">
        <v>92075-02</v>
      </c>
      <c r="E1104" t="str">
        <v>PCS</v>
      </c>
      <c r="F1104">
        <v>44561</v>
      </c>
      <c r="G1104" t="str">
        <v/>
      </c>
      <c r="H1104" t="str">
        <v>Tous les clients</v>
      </c>
      <c r="I1104" t="b">
        <v>1</v>
      </c>
      <c r="J1104">
        <v>12.2</v>
      </c>
    </row>
    <row r="1105">
      <c r="A1105" t="str">
        <v>AutoTable</v>
      </c>
      <c r="D1105" t="str">
        <v>92075-19</v>
      </c>
      <c r="E1105" t="str">
        <v>PCS</v>
      </c>
      <c r="F1105">
        <v>44561</v>
      </c>
      <c r="G1105" t="str">
        <v/>
      </c>
      <c r="H1105" t="str">
        <v>Tous les clients</v>
      </c>
      <c r="I1105" t="b">
        <v>1</v>
      </c>
      <c r="J1105">
        <v>12.2</v>
      </c>
    </row>
    <row r="1106">
      <c r="A1106" t="str">
        <v>AutoTable</v>
      </c>
      <c r="D1106" t="str">
        <v>92075-59</v>
      </c>
      <c r="E1106" t="str">
        <v>PCS</v>
      </c>
      <c r="F1106">
        <v>44561</v>
      </c>
      <c r="G1106" t="str">
        <v/>
      </c>
      <c r="H1106" t="str">
        <v>Tous les clients</v>
      </c>
      <c r="I1106" t="b">
        <v>1</v>
      </c>
      <c r="J1106">
        <v>12.2</v>
      </c>
    </row>
    <row r="1107">
      <c r="A1107" t="str">
        <v>AutoTable</v>
      </c>
      <c r="D1107" t="str">
        <v>92110-06</v>
      </c>
      <c r="E1107" t="str">
        <v>PCS</v>
      </c>
      <c r="F1107">
        <v>44561</v>
      </c>
      <c r="G1107" t="str">
        <v/>
      </c>
      <c r="H1107" t="str">
        <v>Tous les clients</v>
      </c>
      <c r="I1107" t="b">
        <v>1</v>
      </c>
      <c r="J1107">
        <v>23.7</v>
      </c>
    </row>
    <row r="1108">
      <c r="A1108" t="str">
        <v>AutoTable</v>
      </c>
      <c r="D1108" t="str">
        <v>92112-06</v>
      </c>
      <c r="E1108" t="str">
        <v>PCS</v>
      </c>
      <c r="F1108">
        <v>44561</v>
      </c>
      <c r="G1108" t="str">
        <v/>
      </c>
      <c r="H1108" t="str">
        <v>Tous les clients</v>
      </c>
      <c r="I1108" t="b">
        <v>1</v>
      </c>
      <c r="J1108">
        <v>5.9</v>
      </c>
    </row>
    <row r="1109">
      <c r="A1109" t="str">
        <v>AutoTable</v>
      </c>
      <c r="D1109" t="str">
        <v>92115-21</v>
      </c>
      <c r="E1109" t="str">
        <v>PCS</v>
      </c>
      <c r="F1109">
        <v>44561</v>
      </c>
      <c r="G1109" t="str">
        <v/>
      </c>
      <c r="H1109" t="str">
        <v>Tous les clients</v>
      </c>
      <c r="I1109" t="b">
        <v>1</v>
      </c>
      <c r="J1109">
        <v>12.9</v>
      </c>
    </row>
    <row r="1110">
      <c r="A1110" t="str">
        <v>AutoTable</v>
      </c>
      <c r="D1110" t="str">
        <v>92175-06</v>
      </c>
      <c r="E1110" t="str">
        <v>PCS</v>
      </c>
      <c r="F1110">
        <v>44561</v>
      </c>
      <c r="G1110" t="str">
        <v/>
      </c>
      <c r="H1110" t="str">
        <v>Tous les clients</v>
      </c>
      <c r="I1110" t="b">
        <v>1</v>
      </c>
      <c r="J1110">
        <v>12.2</v>
      </c>
    </row>
    <row r="1111">
      <c r="A1111" t="str">
        <v>AutoTable</v>
      </c>
      <c r="D1111" t="str">
        <v>92310-02</v>
      </c>
      <c r="E1111" t="str">
        <v>PCS</v>
      </c>
      <c r="F1111">
        <v>44561</v>
      </c>
      <c r="G1111" t="str">
        <v/>
      </c>
      <c r="H1111" t="str">
        <v>Tous les clients</v>
      </c>
      <c r="I1111" t="b">
        <v>1</v>
      </c>
      <c r="J1111">
        <v>21.9</v>
      </c>
    </row>
    <row r="1112">
      <c r="A1112" t="str">
        <v>AutoTable</v>
      </c>
      <c r="D1112" t="str">
        <v>92310-06</v>
      </c>
      <c r="E1112" t="str">
        <v>PCS</v>
      </c>
      <c r="F1112">
        <v>44561</v>
      </c>
      <c r="G1112" t="str">
        <v/>
      </c>
      <c r="H1112" t="str">
        <v>Tous les clients</v>
      </c>
      <c r="I1112" t="b">
        <v>1</v>
      </c>
      <c r="J1112">
        <v>21.9</v>
      </c>
    </row>
    <row r="1113">
      <c r="A1113" t="str">
        <v>AutoTable</v>
      </c>
      <c r="D1113" t="str">
        <v>92310-87</v>
      </c>
      <c r="E1113" t="str">
        <v>PCS</v>
      </c>
      <c r="F1113">
        <v>44561</v>
      </c>
      <c r="G1113" t="str">
        <v/>
      </c>
      <c r="H1113" t="str">
        <v>Tous les clients</v>
      </c>
      <c r="I1113" t="b">
        <v>1</v>
      </c>
      <c r="J1113">
        <v>21.9</v>
      </c>
    </row>
    <row r="1114">
      <c r="A1114" t="str">
        <v>AutoTable</v>
      </c>
      <c r="D1114" t="str">
        <v>92315-87</v>
      </c>
      <c r="E1114" t="str">
        <v>PCS</v>
      </c>
      <c r="F1114">
        <v>44561</v>
      </c>
      <c r="G1114" t="str">
        <v/>
      </c>
      <c r="H1114" t="str">
        <v>Tous les clients</v>
      </c>
      <c r="I1114" t="b">
        <v>1</v>
      </c>
      <c r="J1114">
        <v>59</v>
      </c>
    </row>
    <row r="1115">
      <c r="A1115" t="str">
        <v>AutoTable</v>
      </c>
      <c r="D1115" t="str">
        <v>93012-10</v>
      </c>
      <c r="E1115" t="str">
        <v>PCS</v>
      </c>
      <c r="F1115">
        <v>44561</v>
      </c>
      <c r="G1115" t="str">
        <v/>
      </c>
      <c r="H1115" t="str">
        <v>Tous les clients</v>
      </c>
      <c r="I1115" t="b">
        <v>1</v>
      </c>
      <c r="J1115">
        <v>5.9</v>
      </c>
    </row>
    <row r="1116">
      <c r="A1116" t="str">
        <v>AutoTable</v>
      </c>
      <c r="D1116" t="str">
        <v>93112-05</v>
      </c>
      <c r="E1116" t="str">
        <v>PCS</v>
      </c>
      <c r="F1116">
        <v>44561</v>
      </c>
      <c r="G1116" t="str">
        <v/>
      </c>
      <c r="H1116" t="str">
        <v>Tous les clients</v>
      </c>
      <c r="I1116" t="b">
        <v>1</v>
      </c>
      <c r="J1116">
        <v>5.9</v>
      </c>
    </row>
    <row r="1117">
      <c r="A1117" t="str">
        <v>AutoTable</v>
      </c>
      <c r="D1117" t="str">
        <v>93115-05</v>
      </c>
      <c r="E1117" t="str">
        <v>PCS</v>
      </c>
      <c r="F1117">
        <v>44561</v>
      </c>
      <c r="G1117" t="str">
        <v/>
      </c>
      <c r="H1117" t="str">
        <v>Tous les clients</v>
      </c>
      <c r="I1117" t="b">
        <v>1</v>
      </c>
      <c r="J1117">
        <v>12.9</v>
      </c>
    </row>
    <row r="1118">
      <c r="A1118" t="str">
        <v>AutoTable</v>
      </c>
      <c r="D1118" t="str">
        <v>93115-09</v>
      </c>
      <c r="E1118" t="str">
        <v>PCS</v>
      </c>
      <c r="F1118">
        <v>44561</v>
      </c>
      <c r="G1118" t="str">
        <v/>
      </c>
      <c r="H1118" t="str">
        <v>Tous les clients</v>
      </c>
      <c r="I1118" t="b">
        <v>1</v>
      </c>
      <c r="J1118">
        <v>12.9</v>
      </c>
    </row>
    <row r="1119">
      <c r="A1119" t="str">
        <v>AutoTable</v>
      </c>
      <c r="D1119" t="str">
        <v>93375-86</v>
      </c>
      <c r="E1119" t="str">
        <v>PCS</v>
      </c>
      <c r="F1119">
        <v>44561</v>
      </c>
      <c r="G1119" t="str">
        <v/>
      </c>
      <c r="H1119" t="str">
        <v>Tous les clients</v>
      </c>
      <c r="I1119" t="b">
        <v>1</v>
      </c>
      <c r="J1119">
        <v>2.9</v>
      </c>
    </row>
    <row r="1120">
      <c r="A1120" t="str">
        <v>AutoTable</v>
      </c>
      <c r="D1120" t="str">
        <v>93512-18</v>
      </c>
      <c r="E1120" t="str">
        <v>PCS</v>
      </c>
      <c r="F1120">
        <v>44561</v>
      </c>
      <c r="G1120" t="str">
        <v/>
      </c>
      <c r="H1120" t="str">
        <v>Tous les clients</v>
      </c>
      <c r="I1120" t="b">
        <v>1</v>
      </c>
      <c r="J1120">
        <v>37.2</v>
      </c>
    </row>
    <row r="1121">
      <c r="A1121" t="str">
        <v>AutoTable</v>
      </c>
      <c r="D1121" t="str">
        <v>93610-09</v>
      </c>
      <c r="E1121" t="str">
        <v>PCS</v>
      </c>
      <c r="F1121">
        <v>44561</v>
      </c>
      <c r="G1121" t="str">
        <v/>
      </c>
      <c r="H1121" t="str">
        <v>Tous les clients</v>
      </c>
      <c r="I1121" t="b">
        <v>1</v>
      </c>
      <c r="J1121">
        <v>21.4</v>
      </c>
    </row>
    <row r="1122">
      <c r="A1122" t="str">
        <v>AutoTable</v>
      </c>
      <c r="D1122" t="str">
        <v>93675-09</v>
      </c>
      <c r="E1122" t="str">
        <v>PCS</v>
      </c>
      <c r="F1122">
        <v>44561</v>
      </c>
      <c r="G1122" t="str">
        <v/>
      </c>
      <c r="H1122" t="str">
        <v>Tous les clients</v>
      </c>
      <c r="I1122" t="b">
        <v>1</v>
      </c>
      <c r="J1122">
        <v>11.6</v>
      </c>
    </row>
    <row r="1123">
      <c r="A1123" t="str">
        <v>AutoTable</v>
      </c>
      <c r="D1123" t="str">
        <v>93710-02</v>
      </c>
      <c r="E1123" t="str">
        <v>PCS</v>
      </c>
      <c r="F1123">
        <v>44561</v>
      </c>
      <c r="G1123" t="str">
        <v/>
      </c>
      <c r="H1123" t="str">
        <v>Tous les clients</v>
      </c>
      <c r="I1123" t="b">
        <v>1</v>
      </c>
      <c r="J1123">
        <v>21.8</v>
      </c>
    </row>
    <row r="1124">
      <c r="A1124" t="str">
        <v>AutoTable</v>
      </c>
      <c r="D1124" t="str">
        <v>93710-06</v>
      </c>
      <c r="E1124" t="str">
        <v>PCS</v>
      </c>
      <c r="F1124">
        <v>44561</v>
      </c>
      <c r="G1124" t="str">
        <v/>
      </c>
      <c r="H1124" t="str">
        <v>Tous les clients</v>
      </c>
      <c r="I1124" t="b">
        <v>1</v>
      </c>
      <c r="J1124">
        <v>21.8</v>
      </c>
    </row>
    <row r="1125">
      <c r="A1125" t="str">
        <v>AutoTable</v>
      </c>
      <c r="D1125" t="str">
        <v>94010-15CB</v>
      </c>
      <c r="E1125" t="str">
        <v>PCS</v>
      </c>
      <c r="F1125">
        <v>44561</v>
      </c>
      <c r="G1125" t="str">
        <v/>
      </c>
      <c r="H1125" t="str">
        <v>Tous les clients</v>
      </c>
      <c r="I1125" t="b">
        <v>1</v>
      </c>
      <c r="J1125">
        <v>23.7</v>
      </c>
    </row>
    <row r="1126">
      <c r="A1126" t="str">
        <v>AutoTable</v>
      </c>
      <c r="D1126" t="str">
        <v>94010-20</v>
      </c>
      <c r="E1126" t="str">
        <v>PCS</v>
      </c>
      <c r="F1126">
        <v>44561</v>
      </c>
      <c r="G1126" t="str">
        <v/>
      </c>
      <c r="H1126" t="str">
        <v>Tous les clients</v>
      </c>
      <c r="I1126" t="b">
        <v>1</v>
      </c>
      <c r="J1126">
        <v>23.7</v>
      </c>
    </row>
    <row r="1127">
      <c r="A1127" t="str">
        <v>AutoTable</v>
      </c>
      <c r="D1127" t="str">
        <v>94012-18</v>
      </c>
      <c r="E1127" t="str">
        <v>PCS</v>
      </c>
      <c r="F1127">
        <v>44561</v>
      </c>
      <c r="G1127" t="str">
        <v/>
      </c>
      <c r="H1127" t="str">
        <v>Tous les clients</v>
      </c>
      <c r="I1127" t="b">
        <v>1</v>
      </c>
      <c r="J1127">
        <v>38.3</v>
      </c>
    </row>
    <row r="1128">
      <c r="A1128" t="str">
        <v>AutoTable</v>
      </c>
      <c r="D1128" t="str">
        <v>94015-15</v>
      </c>
      <c r="E1128" t="str">
        <v>PCS</v>
      </c>
      <c r="F1128">
        <v>44561</v>
      </c>
      <c r="G1128" t="str">
        <v/>
      </c>
      <c r="H1128" t="str">
        <v>Tous les clients</v>
      </c>
      <c r="I1128" t="b">
        <v>1</v>
      </c>
      <c r="J1128">
        <v>12.9</v>
      </c>
    </row>
    <row r="1129">
      <c r="A1129" t="str">
        <v>AutoTable</v>
      </c>
      <c r="D1129" t="str">
        <v>94015-18</v>
      </c>
      <c r="E1129" t="str">
        <v>PCS</v>
      </c>
      <c r="F1129">
        <v>44561</v>
      </c>
      <c r="G1129" t="str">
        <v/>
      </c>
      <c r="H1129" t="str">
        <v>Tous les clients</v>
      </c>
      <c r="I1129" t="b">
        <v>1</v>
      </c>
      <c r="J1129">
        <v>61.5</v>
      </c>
    </row>
    <row r="1130">
      <c r="A1130" t="str">
        <v>AutoTable</v>
      </c>
      <c r="D1130" t="str">
        <v>94075-20</v>
      </c>
      <c r="E1130" t="str">
        <v>PCS</v>
      </c>
      <c r="F1130">
        <v>44561</v>
      </c>
      <c r="G1130" t="str">
        <v/>
      </c>
      <c r="H1130" t="str">
        <v>Tous les clients</v>
      </c>
      <c r="I1130" t="b">
        <v>1</v>
      </c>
      <c r="J1130">
        <v>12.2</v>
      </c>
    </row>
    <row r="1131">
      <c r="A1131" t="str">
        <v>AutoTable</v>
      </c>
      <c r="D1131" t="str">
        <v>95010-02</v>
      </c>
      <c r="E1131" t="str">
        <v>PCS</v>
      </c>
      <c r="F1131">
        <v>44561</v>
      </c>
      <c r="G1131" t="str">
        <v/>
      </c>
      <c r="H1131" t="str">
        <v>Tous les clients</v>
      </c>
      <c r="I1131" t="b">
        <v>1</v>
      </c>
      <c r="J1131">
        <v>20.7</v>
      </c>
    </row>
    <row r="1132">
      <c r="A1132" t="str">
        <v>AutoTable</v>
      </c>
      <c r="D1132" t="str">
        <v>95010-05</v>
      </c>
      <c r="E1132" t="str">
        <v>PCS</v>
      </c>
      <c r="F1132">
        <v>44561</v>
      </c>
      <c r="G1132" t="str">
        <v/>
      </c>
      <c r="H1132" t="str">
        <v>Tous les clients</v>
      </c>
      <c r="I1132" t="b">
        <v>1</v>
      </c>
      <c r="J1132">
        <v>3.9</v>
      </c>
    </row>
    <row r="1133">
      <c r="A1133" t="str">
        <v>AutoTable</v>
      </c>
      <c r="D1133" t="str">
        <v>95010-06</v>
      </c>
      <c r="E1133" t="str">
        <v>PCS</v>
      </c>
      <c r="F1133">
        <v>44561</v>
      </c>
      <c r="G1133" t="str">
        <v/>
      </c>
      <c r="H1133" t="str">
        <v>Tous les clients</v>
      </c>
      <c r="I1133" t="b">
        <v>1</v>
      </c>
      <c r="J1133">
        <v>20.7</v>
      </c>
    </row>
    <row r="1134">
      <c r="A1134" t="str">
        <v>AutoTable</v>
      </c>
      <c r="D1134" t="str">
        <v>95010-09</v>
      </c>
      <c r="E1134" t="str">
        <v>PCS</v>
      </c>
      <c r="F1134">
        <v>44561</v>
      </c>
      <c r="G1134" t="str">
        <v/>
      </c>
      <c r="H1134" t="str">
        <v>Tous les clients</v>
      </c>
      <c r="I1134" t="b">
        <v>1</v>
      </c>
      <c r="J1134">
        <v>20.7</v>
      </c>
    </row>
    <row r="1135">
      <c r="A1135" t="str">
        <v>AutoTable</v>
      </c>
      <c r="D1135" t="str">
        <v>95075-02</v>
      </c>
      <c r="E1135" t="str">
        <v>PCS</v>
      </c>
      <c r="F1135">
        <v>44561</v>
      </c>
      <c r="G1135" t="str">
        <v/>
      </c>
      <c r="H1135" t="str">
        <v>Tous les clients</v>
      </c>
      <c r="I1135" t="b">
        <v>1</v>
      </c>
      <c r="J1135">
        <v>10.4</v>
      </c>
    </row>
    <row r="1136">
      <c r="A1136" t="str">
        <v>AutoTable</v>
      </c>
      <c r="D1136" t="str">
        <v>95075-06</v>
      </c>
      <c r="E1136" t="str">
        <v>PCS</v>
      </c>
      <c r="F1136">
        <v>44561</v>
      </c>
      <c r="G1136" t="str">
        <v/>
      </c>
      <c r="H1136" t="str">
        <v>Tous les clients</v>
      </c>
      <c r="I1136" t="b">
        <v>1</v>
      </c>
      <c r="J1136">
        <v>10.4</v>
      </c>
    </row>
    <row r="1137">
      <c r="A1137" t="str">
        <v>AutoTable</v>
      </c>
      <c r="D1137" t="str">
        <v>95075-09</v>
      </c>
      <c r="E1137" t="str">
        <v>PCS</v>
      </c>
      <c r="F1137">
        <v>44561</v>
      </c>
      <c r="G1137" t="str">
        <v/>
      </c>
      <c r="H1137" t="str">
        <v>Tous les clients</v>
      </c>
      <c r="I1137" t="b">
        <v>1</v>
      </c>
      <c r="J1137">
        <v>10.4</v>
      </c>
    </row>
    <row r="1138">
      <c r="A1138" t="str">
        <v>AutoTable</v>
      </c>
      <c r="D1138" t="str">
        <v>95275-52</v>
      </c>
      <c r="E1138" t="str">
        <v>PCS</v>
      </c>
      <c r="F1138">
        <v>44561</v>
      </c>
      <c r="G1138" t="str">
        <v/>
      </c>
      <c r="H1138" t="str">
        <v>Tous les clients</v>
      </c>
      <c r="I1138" t="b">
        <v>1</v>
      </c>
      <c r="J1138">
        <v>10.4</v>
      </c>
    </row>
    <row r="1139">
      <c r="A1139" t="str">
        <v>AutoTable</v>
      </c>
      <c r="D1139" t="str">
        <v>95610-10</v>
      </c>
      <c r="E1139" t="str">
        <v>PCS</v>
      </c>
      <c r="F1139">
        <v>44561</v>
      </c>
      <c r="G1139" t="str">
        <v/>
      </c>
      <c r="H1139" t="str">
        <v>Tous les clients</v>
      </c>
      <c r="I1139" t="b">
        <v>1</v>
      </c>
      <c r="J1139">
        <v>23.7</v>
      </c>
    </row>
    <row r="1140">
      <c r="A1140" t="str">
        <v>AutoTable</v>
      </c>
      <c r="D1140" t="str">
        <v>96012-86</v>
      </c>
      <c r="E1140" t="str">
        <v>PCS</v>
      </c>
      <c r="F1140">
        <v>44561</v>
      </c>
      <c r="G1140" t="str">
        <v/>
      </c>
      <c r="H1140" t="str">
        <v>Tous les clients</v>
      </c>
      <c r="I1140" t="b">
        <v>1</v>
      </c>
      <c r="J1140">
        <v>5.9</v>
      </c>
    </row>
    <row r="1141">
      <c r="A1141" t="str">
        <v>AutoTable</v>
      </c>
      <c r="D1141" t="str">
        <v>96075-02</v>
      </c>
      <c r="E1141" t="str">
        <v>PCS</v>
      </c>
      <c r="F1141">
        <v>44561</v>
      </c>
      <c r="G1141" t="str">
        <v/>
      </c>
      <c r="H1141" t="str">
        <v>Tous les clients</v>
      </c>
      <c r="I1141" t="b">
        <v>1</v>
      </c>
      <c r="J1141">
        <v>11.4</v>
      </c>
    </row>
    <row r="1142">
      <c r="A1142" t="str">
        <v>AutoTable</v>
      </c>
      <c r="D1142" t="str">
        <v>96075-05</v>
      </c>
      <c r="E1142" t="str">
        <v>PCS</v>
      </c>
      <c r="F1142">
        <v>44561</v>
      </c>
      <c r="G1142" t="str">
        <v/>
      </c>
      <c r="H1142" t="str">
        <v>Tous les clients</v>
      </c>
      <c r="I1142" t="b">
        <v>1</v>
      </c>
      <c r="J1142">
        <v>11.4</v>
      </c>
    </row>
    <row r="1143">
      <c r="A1143" t="str">
        <v>AutoTable</v>
      </c>
      <c r="D1143" t="str">
        <v>96075-08</v>
      </c>
      <c r="E1143" t="str">
        <v>PCS</v>
      </c>
      <c r="F1143">
        <v>44561</v>
      </c>
      <c r="G1143" t="str">
        <v/>
      </c>
      <c r="H1143" t="str">
        <v>Tous les clients</v>
      </c>
      <c r="I1143" t="b">
        <v>1</v>
      </c>
      <c r="J1143">
        <v>11.4</v>
      </c>
    </row>
    <row r="1144">
      <c r="A1144" t="str">
        <v>AutoTable</v>
      </c>
      <c r="D1144" t="str">
        <v>96075-09</v>
      </c>
      <c r="E1144" t="str">
        <v>PCS</v>
      </c>
      <c r="F1144">
        <v>44561</v>
      </c>
      <c r="G1144" t="str">
        <v/>
      </c>
      <c r="H1144" t="str">
        <v>Tous les clients</v>
      </c>
      <c r="I1144" t="b">
        <v>1</v>
      </c>
      <c r="J1144">
        <v>11.4</v>
      </c>
    </row>
    <row r="1145">
      <c r="A1145" t="str">
        <v>AutoTable</v>
      </c>
      <c r="D1145" t="str">
        <v>96075-86</v>
      </c>
      <c r="E1145" t="str">
        <v>PCS</v>
      </c>
      <c r="F1145">
        <v>44561</v>
      </c>
      <c r="G1145" t="str">
        <v/>
      </c>
      <c r="H1145" t="str">
        <v>Tous les clients</v>
      </c>
      <c r="I1145" t="b">
        <v>1</v>
      </c>
      <c r="J1145">
        <v>11.4</v>
      </c>
    </row>
    <row r="1146">
      <c r="A1146" t="str">
        <v>AutoTable</v>
      </c>
      <c r="D1146" t="str">
        <v>97175-64</v>
      </c>
      <c r="E1146" t="str">
        <v>PCS</v>
      </c>
      <c r="F1146">
        <v>44561</v>
      </c>
      <c r="G1146" t="str">
        <v/>
      </c>
      <c r="H1146" t="str">
        <v>Tous les clients</v>
      </c>
      <c r="I1146" t="b">
        <v>1</v>
      </c>
      <c r="J1146">
        <v>12.2</v>
      </c>
    </row>
    <row r="1147">
      <c r="A1147" t="str">
        <v>AutoTable</v>
      </c>
      <c r="D1147" t="str">
        <v>97175-68</v>
      </c>
      <c r="E1147" t="str">
        <v>PCS</v>
      </c>
      <c r="F1147">
        <v>44561</v>
      </c>
      <c r="G1147" t="str">
        <v/>
      </c>
      <c r="H1147" t="str">
        <v>Tous les clients</v>
      </c>
      <c r="I1147" t="b">
        <v>1</v>
      </c>
      <c r="J1147">
        <v>12.2</v>
      </c>
    </row>
    <row r="1148">
      <c r="A1148" t="str">
        <v>AutoTable</v>
      </c>
      <c r="D1148" t="str">
        <v>97175-70</v>
      </c>
      <c r="E1148" t="str">
        <v>PCS</v>
      </c>
      <c r="F1148">
        <v>44561</v>
      </c>
      <c r="G1148" t="str">
        <v/>
      </c>
      <c r="H1148" t="str">
        <v>Tous les clients</v>
      </c>
      <c r="I1148" t="b">
        <v>1</v>
      </c>
      <c r="J1148">
        <v>12.2</v>
      </c>
    </row>
    <row r="1149">
      <c r="A1149" t="str">
        <v>AutoTable</v>
      </c>
      <c r="D1149" t="str">
        <v>97175-75</v>
      </c>
      <c r="E1149" t="str">
        <v>PCS</v>
      </c>
      <c r="F1149">
        <v>44561</v>
      </c>
      <c r="G1149" t="str">
        <v/>
      </c>
      <c r="H1149" t="str">
        <v>Tous les clients</v>
      </c>
      <c r="I1149" t="b">
        <v>1</v>
      </c>
      <c r="J1149">
        <v>12.2</v>
      </c>
    </row>
    <row r="1150">
      <c r="A1150" t="str">
        <v>AutoTable</v>
      </c>
      <c r="D1150" t="str">
        <v>97175-76</v>
      </c>
      <c r="E1150" t="str">
        <v>PCS</v>
      </c>
      <c r="F1150">
        <v>44561</v>
      </c>
      <c r="G1150" t="str">
        <v/>
      </c>
      <c r="H1150" t="str">
        <v>Tous les clients</v>
      </c>
      <c r="I1150" t="b">
        <v>1</v>
      </c>
      <c r="J1150">
        <v>12.2</v>
      </c>
    </row>
    <row r="1151">
      <c r="A1151" t="str">
        <v>AutoTable</v>
      </c>
      <c r="D1151" t="str">
        <v>97515-09</v>
      </c>
      <c r="E1151" t="str">
        <v>PCS</v>
      </c>
      <c r="F1151">
        <v>44561</v>
      </c>
      <c r="G1151" t="str">
        <v/>
      </c>
      <c r="H1151" t="str">
        <v>Tous les clients</v>
      </c>
      <c r="I1151" t="b">
        <v>1</v>
      </c>
      <c r="J1151">
        <v>59</v>
      </c>
    </row>
    <row r="1152">
      <c r="A1152" t="str">
        <v>AutoTable</v>
      </c>
      <c r="D1152" t="str">
        <v>98010-10</v>
      </c>
      <c r="E1152" t="str">
        <v>PCS</v>
      </c>
      <c r="F1152">
        <v>44561</v>
      </c>
      <c r="G1152" t="str">
        <v/>
      </c>
      <c r="H1152" t="str">
        <v>Tous les clients</v>
      </c>
      <c r="I1152" t="b">
        <v>1</v>
      </c>
      <c r="J1152">
        <v>21.2</v>
      </c>
    </row>
    <row r="1153">
      <c r="A1153" t="str">
        <v>AutoTable</v>
      </c>
      <c r="D1153" t="str">
        <v>98012-05</v>
      </c>
      <c r="E1153" t="str">
        <v>PCS</v>
      </c>
      <c r="F1153">
        <v>44561</v>
      </c>
      <c r="G1153" t="str">
        <v/>
      </c>
      <c r="H1153" t="str">
        <v>Tous les clients</v>
      </c>
      <c r="I1153" t="b">
        <v>1</v>
      </c>
      <c r="J1153">
        <v>37.2</v>
      </c>
    </row>
    <row r="1154">
      <c r="A1154" t="str">
        <v>AutoTable</v>
      </c>
      <c r="D1154" t="str">
        <v>98012-06</v>
      </c>
      <c r="E1154" t="str">
        <v>PCS</v>
      </c>
      <c r="F1154">
        <v>44561</v>
      </c>
      <c r="G1154" t="str">
        <v/>
      </c>
      <c r="H1154" t="str">
        <v>Tous les clients</v>
      </c>
      <c r="I1154" t="b">
        <v>1</v>
      </c>
      <c r="J1154">
        <v>37.2</v>
      </c>
    </row>
    <row r="1155">
      <c r="A1155" t="str">
        <v>AutoTable</v>
      </c>
      <c r="D1155" t="str">
        <v>98012-10</v>
      </c>
      <c r="E1155" t="str">
        <v>PCS</v>
      </c>
      <c r="F1155">
        <v>44561</v>
      </c>
      <c r="G1155" t="str">
        <v/>
      </c>
      <c r="H1155" t="str">
        <v>Tous les clients</v>
      </c>
      <c r="I1155" t="b">
        <v>1</v>
      </c>
      <c r="J1155">
        <v>37.2</v>
      </c>
    </row>
    <row r="1156">
      <c r="A1156" t="str">
        <v>AutoTable</v>
      </c>
      <c r="D1156" t="str">
        <v>98275-06</v>
      </c>
      <c r="E1156" t="str">
        <v>PCS</v>
      </c>
      <c r="F1156">
        <v>44561</v>
      </c>
      <c r="G1156" t="str">
        <v/>
      </c>
      <c r="H1156" t="str">
        <v>Tous les clients</v>
      </c>
      <c r="I1156" t="b">
        <v>1</v>
      </c>
      <c r="J1156">
        <v>12.2</v>
      </c>
    </row>
    <row r="1157">
      <c r="A1157" t="str">
        <v>AutoTable</v>
      </c>
      <c r="D1157" t="str">
        <v>98275-09</v>
      </c>
      <c r="E1157" t="str">
        <v>PCS</v>
      </c>
      <c r="F1157">
        <v>44561</v>
      </c>
      <c r="G1157" t="str">
        <v/>
      </c>
      <c r="H1157" t="str">
        <v>Tous les clients</v>
      </c>
      <c r="I1157" t="b">
        <v>1</v>
      </c>
      <c r="J1157">
        <v>12.2</v>
      </c>
    </row>
    <row r="1158">
      <c r="A1158" t="str">
        <v>AutoTable</v>
      </c>
      <c r="D1158" t="str">
        <v>98275-46</v>
      </c>
      <c r="E1158" t="str">
        <v>PCS</v>
      </c>
      <c r="F1158">
        <v>44561</v>
      </c>
      <c r="G1158" t="str">
        <v/>
      </c>
      <c r="H1158" t="str">
        <v>Tous les clients</v>
      </c>
      <c r="I1158" t="b">
        <v>1</v>
      </c>
      <c r="J1158">
        <v>12.2</v>
      </c>
    </row>
    <row r="1159">
      <c r="A1159" t="str">
        <v>AutoTable</v>
      </c>
      <c r="D1159" t="str">
        <v>98275-86</v>
      </c>
      <c r="E1159" t="str">
        <v>PCS</v>
      </c>
      <c r="F1159">
        <v>44561</v>
      </c>
      <c r="G1159" t="str">
        <v/>
      </c>
      <c r="H1159" t="str">
        <v>Tous les clients</v>
      </c>
      <c r="I1159" t="b">
        <v>1</v>
      </c>
      <c r="J1159">
        <v>12.2</v>
      </c>
    </row>
    <row r="1160">
      <c r="A1160" t="str">
        <v>AutoTable</v>
      </c>
      <c r="D1160" t="str">
        <v>99010-02</v>
      </c>
      <c r="E1160" t="str">
        <v>PCS</v>
      </c>
      <c r="F1160">
        <v>44561</v>
      </c>
      <c r="G1160" t="str">
        <v/>
      </c>
      <c r="H1160" t="str">
        <v>Tous les clients</v>
      </c>
      <c r="I1160" t="b">
        <v>1</v>
      </c>
      <c r="J1160">
        <v>23.7</v>
      </c>
    </row>
    <row r="1161">
      <c r="A1161" t="str">
        <v>AutoTable</v>
      </c>
      <c r="D1161" t="str">
        <v>99010-05</v>
      </c>
      <c r="E1161" t="str">
        <v>PCS</v>
      </c>
      <c r="F1161">
        <v>44561</v>
      </c>
      <c r="G1161" t="str">
        <v/>
      </c>
      <c r="H1161" t="str">
        <v>Tous les clients</v>
      </c>
      <c r="I1161" t="b">
        <v>1</v>
      </c>
      <c r="J1161">
        <v>23.7</v>
      </c>
    </row>
    <row r="1162">
      <c r="A1162" t="str">
        <v>AutoTable</v>
      </c>
      <c r="D1162" t="str">
        <v>99010-06</v>
      </c>
      <c r="E1162" t="str">
        <v>PCS</v>
      </c>
      <c r="F1162">
        <v>44561</v>
      </c>
      <c r="G1162" t="str">
        <v/>
      </c>
      <c r="H1162" t="str">
        <v>Tous les clients</v>
      </c>
      <c r="I1162" t="b">
        <v>1</v>
      </c>
      <c r="J1162">
        <v>23.7</v>
      </c>
    </row>
    <row r="1163">
      <c r="A1163" t="str">
        <v>AutoTable</v>
      </c>
      <c r="D1163" t="str">
        <v>99010-09</v>
      </c>
      <c r="E1163" t="str">
        <v>PCS</v>
      </c>
      <c r="F1163">
        <v>44561</v>
      </c>
      <c r="G1163" t="str">
        <v/>
      </c>
      <c r="H1163" t="str">
        <v>Tous les clients</v>
      </c>
      <c r="I1163" t="b">
        <v>1</v>
      </c>
      <c r="J1163">
        <v>23.7</v>
      </c>
    </row>
    <row r="1164">
      <c r="A1164" t="str">
        <v>AutoTable</v>
      </c>
      <c r="D1164" t="str">
        <v>99210-02</v>
      </c>
      <c r="E1164" t="str">
        <v>PCS</v>
      </c>
      <c r="F1164">
        <v>44561</v>
      </c>
      <c r="G1164" t="str">
        <v/>
      </c>
      <c r="H1164" t="str">
        <v>Tous les clients</v>
      </c>
      <c r="I1164" t="b">
        <v>1</v>
      </c>
      <c r="J1164">
        <v>23.7</v>
      </c>
    </row>
    <row r="1165">
      <c r="A1165" t="str">
        <v>AutoTable</v>
      </c>
      <c r="D1165" t="str">
        <v>99210-05</v>
      </c>
      <c r="E1165" t="str">
        <v>PCS</v>
      </c>
      <c r="F1165">
        <v>44561</v>
      </c>
      <c r="G1165" t="str">
        <v/>
      </c>
      <c r="H1165" t="str">
        <v>Tous les clients</v>
      </c>
      <c r="I1165" t="b">
        <v>1</v>
      </c>
      <c r="J1165">
        <v>23.7</v>
      </c>
    </row>
    <row r="1166">
      <c r="A1166" t="str">
        <v>AutoTable</v>
      </c>
      <c r="D1166" t="str">
        <v>99210-06</v>
      </c>
      <c r="E1166" t="str">
        <v>PCS</v>
      </c>
      <c r="F1166">
        <v>44561</v>
      </c>
      <c r="G1166" t="str">
        <v/>
      </c>
      <c r="H1166" t="str">
        <v>Tous les clients</v>
      </c>
      <c r="I1166" t="b">
        <v>1</v>
      </c>
      <c r="J1166">
        <v>23.7</v>
      </c>
    </row>
    <row r="1167">
      <c r="A1167" t="str">
        <v>AutoTable</v>
      </c>
      <c r="D1167" t="str">
        <v>99210-08</v>
      </c>
      <c r="E1167" t="str">
        <v>PCS</v>
      </c>
      <c r="F1167">
        <v>44561</v>
      </c>
      <c r="G1167" t="str">
        <v/>
      </c>
      <c r="H1167" t="str">
        <v>Tous les clients</v>
      </c>
      <c r="I1167" t="b">
        <v>1</v>
      </c>
      <c r="J1167">
        <v>23.7</v>
      </c>
    </row>
    <row r="1168">
      <c r="A1168" t="str">
        <v>AutoTable</v>
      </c>
      <c r="D1168" t="str">
        <v>99210-09</v>
      </c>
      <c r="E1168" t="str">
        <v>PCS</v>
      </c>
      <c r="F1168">
        <v>44561</v>
      </c>
      <c r="G1168" t="str">
        <v/>
      </c>
      <c r="H1168" t="str">
        <v>Tous les clients</v>
      </c>
      <c r="I1168" t="b">
        <v>1</v>
      </c>
      <c r="J1168">
        <v>23.7</v>
      </c>
    </row>
    <row r="1169">
      <c r="A1169" t="str">
        <v>AutoTable</v>
      </c>
      <c r="D1169" t="str">
        <v>99212-02</v>
      </c>
      <c r="E1169" t="str">
        <v>PCS</v>
      </c>
      <c r="F1169">
        <v>44561</v>
      </c>
      <c r="G1169" t="str">
        <v/>
      </c>
      <c r="H1169" t="str">
        <v>Tous les clients</v>
      </c>
      <c r="I1169" t="b">
        <v>1</v>
      </c>
      <c r="J1169">
        <v>5.9</v>
      </c>
    </row>
    <row r="1170">
      <c r="A1170" t="str">
        <v>AutoTable</v>
      </c>
      <c r="D1170" t="str">
        <v>99212-06</v>
      </c>
      <c r="E1170" t="str">
        <v>PCS</v>
      </c>
      <c r="F1170">
        <v>44561</v>
      </c>
      <c r="G1170" t="str">
        <v/>
      </c>
      <c r="H1170" t="str">
        <v>Tous les clients</v>
      </c>
      <c r="I1170" t="b">
        <v>1</v>
      </c>
      <c r="J1170">
        <v>5.9</v>
      </c>
    </row>
    <row r="1171">
      <c r="A1171" t="str">
        <v>AutoTable</v>
      </c>
      <c r="D1171" t="str">
        <v>99212-08</v>
      </c>
      <c r="E1171" t="str">
        <v>PCS</v>
      </c>
      <c r="F1171">
        <v>44561</v>
      </c>
      <c r="G1171" t="str">
        <v/>
      </c>
      <c r="H1171" t="str">
        <v>Tous les clients</v>
      </c>
      <c r="I1171" t="b">
        <v>1</v>
      </c>
      <c r="J1171">
        <v>5.9</v>
      </c>
    </row>
    <row r="1172">
      <c r="A1172" t="str">
        <v>AutoTable</v>
      </c>
      <c r="D1172" t="str">
        <v>99212-09</v>
      </c>
      <c r="E1172" t="str">
        <v>PCS</v>
      </c>
      <c r="F1172">
        <v>44561</v>
      </c>
      <c r="G1172" t="str">
        <v/>
      </c>
      <c r="H1172" t="str">
        <v>Tous les clients</v>
      </c>
      <c r="I1172" t="b">
        <v>1</v>
      </c>
      <c r="J1172">
        <v>5.9</v>
      </c>
    </row>
    <row r="1173">
      <c r="A1173" t="str">
        <v>AutoTable</v>
      </c>
      <c r="D1173" t="str">
        <v>99212-12</v>
      </c>
      <c r="E1173" t="str">
        <v>PCS</v>
      </c>
      <c r="F1173">
        <v>44561</v>
      </c>
      <c r="G1173" t="str">
        <v/>
      </c>
      <c r="H1173" t="str">
        <v>Tous les clients</v>
      </c>
      <c r="I1173" t="b">
        <v>1</v>
      </c>
      <c r="J1173">
        <v>5.9</v>
      </c>
    </row>
    <row r="1174">
      <c r="A1174" t="str">
        <v>AutoTable</v>
      </c>
      <c r="D1174" t="str">
        <v>99275-04</v>
      </c>
      <c r="E1174" t="str">
        <v>PCS</v>
      </c>
      <c r="F1174">
        <v>44561</v>
      </c>
      <c r="G1174" t="str">
        <v/>
      </c>
      <c r="H1174" t="str">
        <v>Tous les clients</v>
      </c>
      <c r="I1174" t="b">
        <v>1</v>
      </c>
      <c r="J1174">
        <v>11.7</v>
      </c>
    </row>
    <row r="1175">
      <c r="A1175" t="str">
        <v>AutoTable</v>
      </c>
      <c r="D1175" t="str">
        <v>99275-05</v>
      </c>
      <c r="E1175" t="str">
        <v>PCS</v>
      </c>
      <c r="F1175">
        <v>44561</v>
      </c>
      <c r="G1175" t="str">
        <v/>
      </c>
      <c r="H1175" t="str">
        <v>Tous les clients</v>
      </c>
      <c r="I1175" t="b">
        <v>1</v>
      </c>
      <c r="J1175">
        <v>11.7</v>
      </c>
    </row>
    <row r="1176">
      <c r="A1176" t="str">
        <v>AutoTable</v>
      </c>
      <c r="D1176" t="str">
        <v>99275-08</v>
      </c>
      <c r="E1176" t="str">
        <v>PCS</v>
      </c>
      <c r="F1176">
        <v>44561</v>
      </c>
      <c r="G1176" t="str">
        <v/>
      </c>
      <c r="H1176" t="str">
        <v>Tous les clients</v>
      </c>
      <c r="I1176" t="b">
        <v>1</v>
      </c>
      <c r="J1176">
        <v>11.7</v>
      </c>
    </row>
    <row r="1177">
      <c r="A1177" t="str">
        <v>AutoTable</v>
      </c>
      <c r="D1177" t="str">
        <v>99610-02</v>
      </c>
      <c r="E1177" t="str">
        <v>PCS</v>
      </c>
      <c r="F1177">
        <v>44561</v>
      </c>
      <c r="G1177" t="str">
        <v/>
      </c>
      <c r="H1177" t="str">
        <v>Tous les clients</v>
      </c>
      <c r="I1177" t="b">
        <v>1</v>
      </c>
      <c r="J1177">
        <v>21.1</v>
      </c>
    </row>
    <row r="1178">
      <c r="A1178" t="str">
        <v>AutoTable</v>
      </c>
      <c r="D1178" t="str">
        <v>99610-07</v>
      </c>
      <c r="E1178" t="str">
        <v>PCS</v>
      </c>
      <c r="F1178">
        <v>44561</v>
      </c>
      <c r="G1178" t="str">
        <v/>
      </c>
      <c r="H1178" t="str">
        <v>Tous les clients</v>
      </c>
      <c r="I1178" t="b">
        <v>1</v>
      </c>
      <c r="J1178">
        <v>21.1</v>
      </c>
    </row>
    <row r="1179">
      <c r="A1179" t="str">
        <v>AutoTable</v>
      </c>
      <c r="D1179" t="str">
        <v>99610-35</v>
      </c>
      <c r="E1179" t="str">
        <v>PCS</v>
      </c>
      <c r="F1179">
        <v>44561</v>
      </c>
      <c r="G1179" t="str">
        <v/>
      </c>
      <c r="H1179" t="str">
        <v>Tous les clients</v>
      </c>
      <c r="I1179" t="b">
        <v>1</v>
      </c>
      <c r="J1179">
        <v>21.1</v>
      </c>
    </row>
    <row r="1180">
      <c r="A1180" t="str">
        <v>AutoTable</v>
      </c>
      <c r="D1180" t="str">
        <v>99610-37</v>
      </c>
      <c r="E1180" t="str">
        <v>PCS</v>
      </c>
      <c r="F1180">
        <v>44561</v>
      </c>
      <c r="G1180" t="str">
        <v/>
      </c>
      <c r="H1180" t="str">
        <v>Tous les clients</v>
      </c>
      <c r="I1180" t="b">
        <v>1</v>
      </c>
      <c r="J1180">
        <v>21.1</v>
      </c>
    </row>
    <row r="1181">
      <c r="A1181" t="str">
        <v>AutoTable</v>
      </c>
      <c r="D1181" t="str">
        <v>99610-39</v>
      </c>
      <c r="E1181" t="str">
        <v>PCS</v>
      </c>
      <c r="F1181">
        <v>44561</v>
      </c>
      <c r="G1181" t="str">
        <v/>
      </c>
      <c r="H1181" t="str">
        <v>Tous les clients</v>
      </c>
      <c r="I1181" t="b">
        <v>1</v>
      </c>
      <c r="J1181">
        <v>21.1</v>
      </c>
    </row>
    <row r="1182">
      <c r="A1182" t="str">
        <v>AutoTable</v>
      </c>
      <c r="D1182" t="str">
        <v>99612-35</v>
      </c>
      <c r="E1182" t="str">
        <v>PCS</v>
      </c>
      <c r="F1182">
        <v>44561</v>
      </c>
      <c r="G1182" t="str">
        <v/>
      </c>
      <c r="H1182" t="str">
        <v>Tous les clients</v>
      </c>
      <c r="I1182" t="b">
        <v>1</v>
      </c>
      <c r="J1182">
        <v>5.9</v>
      </c>
    </row>
    <row r="1183">
      <c r="A1183" t="str">
        <v>AutoTable</v>
      </c>
      <c r="D1183" t="str">
        <v>99612-39</v>
      </c>
      <c r="E1183" t="str">
        <v>PCS</v>
      </c>
      <c r="F1183">
        <v>44561</v>
      </c>
      <c r="G1183" t="str">
        <v/>
      </c>
      <c r="H1183" t="str">
        <v>Tous les clients</v>
      </c>
      <c r="I1183" t="b">
        <v>1</v>
      </c>
      <c r="J1183">
        <v>34.4</v>
      </c>
    </row>
    <row r="1184">
      <c r="A1184" t="str">
        <v>AutoTable</v>
      </c>
      <c r="D1184" t="str">
        <v>99612-57</v>
      </c>
      <c r="E1184" t="str">
        <v>PCS</v>
      </c>
      <c r="F1184">
        <v>44561</v>
      </c>
      <c r="G1184" t="str">
        <v/>
      </c>
      <c r="H1184" t="str">
        <v>Tous les clients</v>
      </c>
      <c r="I1184" t="b">
        <v>1</v>
      </c>
      <c r="J1184">
        <v>38.3</v>
      </c>
    </row>
    <row r="1185">
      <c r="A1185" t="str">
        <v>AutoTable</v>
      </c>
      <c r="D1185" t="str">
        <v>99615-35</v>
      </c>
      <c r="E1185" t="str">
        <v>PCS</v>
      </c>
      <c r="F1185">
        <v>44561</v>
      </c>
      <c r="G1185" t="str">
        <v/>
      </c>
      <c r="H1185" t="str">
        <v>Tous les clients</v>
      </c>
      <c r="I1185" t="b">
        <v>1</v>
      </c>
      <c r="J1185">
        <v>12.9</v>
      </c>
    </row>
    <row r="1186">
      <c r="A1186" t="str">
        <v>AutoTable</v>
      </c>
      <c r="D1186" t="str">
        <v>99615-37</v>
      </c>
      <c r="E1186" t="str">
        <v>PCS</v>
      </c>
      <c r="F1186">
        <v>44561</v>
      </c>
      <c r="G1186" t="str">
        <v/>
      </c>
      <c r="H1186" t="str">
        <v>Tous les clients</v>
      </c>
      <c r="I1186" t="b">
        <v>1</v>
      </c>
      <c r="J1186">
        <v>12.9</v>
      </c>
    </row>
    <row r="1187">
      <c r="A1187" t="str">
        <v>AutoTable</v>
      </c>
      <c r="D1187" t="str">
        <v>99615-39</v>
      </c>
      <c r="E1187" t="str">
        <v>PCS</v>
      </c>
      <c r="F1187">
        <v>44561</v>
      </c>
      <c r="G1187" t="str">
        <v/>
      </c>
      <c r="H1187" t="str">
        <v>Tous les clients</v>
      </c>
      <c r="I1187" t="b">
        <v>1</v>
      </c>
      <c r="J1187">
        <v>59</v>
      </c>
    </row>
    <row r="1188">
      <c r="A1188" t="str">
        <v>AutoTable</v>
      </c>
      <c r="D1188" t="str">
        <v>99650-02</v>
      </c>
      <c r="E1188" t="str">
        <v>PCS</v>
      </c>
      <c r="F1188">
        <v>44561</v>
      </c>
      <c r="G1188" t="str">
        <v/>
      </c>
      <c r="H1188" t="str">
        <v>Tous les clients</v>
      </c>
      <c r="I1188" t="b">
        <v>1</v>
      </c>
      <c r="J1188">
        <v>4.7</v>
      </c>
    </row>
    <row r="1189">
      <c r="A1189" t="str">
        <v>AutoTable</v>
      </c>
      <c r="D1189" t="str">
        <v>99650-37</v>
      </c>
      <c r="E1189" t="str">
        <v>PCS</v>
      </c>
      <c r="F1189">
        <v>44561</v>
      </c>
      <c r="G1189" t="str">
        <v/>
      </c>
      <c r="H1189" t="str">
        <v>Tous les clients</v>
      </c>
      <c r="I1189" t="b">
        <v>1</v>
      </c>
      <c r="J1189">
        <v>4.7</v>
      </c>
    </row>
    <row r="1190">
      <c r="A1190" t="str">
        <v>AutoTable</v>
      </c>
      <c r="D1190" t="str">
        <v>99675-07</v>
      </c>
      <c r="E1190" t="str">
        <v>PCS</v>
      </c>
      <c r="F1190">
        <v>44561</v>
      </c>
      <c r="G1190" t="str">
        <v/>
      </c>
      <c r="H1190" t="str">
        <v>Tous les clients</v>
      </c>
      <c r="I1190" t="b">
        <v>1</v>
      </c>
      <c r="J1190">
        <v>11.6</v>
      </c>
    </row>
    <row r="1191">
      <c r="A1191" t="str">
        <v>AutoTable</v>
      </c>
      <c r="D1191" t="str">
        <v>99675-07F</v>
      </c>
      <c r="E1191" t="str">
        <v>PCS</v>
      </c>
      <c r="F1191">
        <v>44561</v>
      </c>
      <c r="G1191" t="str">
        <v/>
      </c>
      <c r="H1191" t="str">
        <v>Tous les clients</v>
      </c>
      <c r="I1191" t="b">
        <v>1</v>
      </c>
      <c r="J1191">
        <v>11.6</v>
      </c>
    </row>
    <row r="1192">
      <c r="A1192" t="str">
        <v>AutoTable</v>
      </c>
      <c r="D1192" t="str">
        <v>99675-35</v>
      </c>
      <c r="E1192" t="str">
        <v>PCS</v>
      </c>
      <c r="F1192">
        <v>44561</v>
      </c>
      <c r="G1192" t="str">
        <v/>
      </c>
      <c r="H1192" t="str">
        <v>Tous les clients</v>
      </c>
      <c r="I1192" t="b">
        <v>1</v>
      </c>
      <c r="J1192">
        <v>10.4</v>
      </c>
    </row>
    <row r="1193">
      <c r="A1193" t="str">
        <v>AutoTable</v>
      </c>
      <c r="D1193" t="str">
        <v>99675-37</v>
      </c>
      <c r="E1193" t="str">
        <v>PCS</v>
      </c>
      <c r="F1193">
        <v>44561</v>
      </c>
      <c r="G1193" t="str">
        <v/>
      </c>
      <c r="H1193" t="str">
        <v>Tous les clients</v>
      </c>
      <c r="I1193" t="b">
        <v>1</v>
      </c>
      <c r="J1193">
        <v>10.4</v>
      </c>
    </row>
    <row r="1194">
      <c r="A1194" t="str">
        <v>AutoTable</v>
      </c>
      <c r="D1194" t="str">
        <v>99675-39</v>
      </c>
      <c r="E1194" t="str">
        <v>PCS</v>
      </c>
      <c r="F1194">
        <v>44561</v>
      </c>
      <c r="G1194" t="str">
        <v/>
      </c>
      <c r="H1194" t="str">
        <v>Tous les clients</v>
      </c>
      <c r="I1194" t="b">
        <v>1</v>
      </c>
      <c r="J1194">
        <v>10.4</v>
      </c>
    </row>
    <row r="1195">
      <c r="A1195" t="str">
        <v>AutoTable</v>
      </c>
      <c r="D1195" t="str">
        <v>99675-54</v>
      </c>
      <c r="E1195" t="str">
        <v>PCS</v>
      </c>
      <c r="F1195">
        <v>44561</v>
      </c>
      <c r="G1195" t="str">
        <v/>
      </c>
      <c r="H1195" t="str">
        <v>Tous les clients</v>
      </c>
      <c r="I1195" t="b">
        <v>1</v>
      </c>
      <c r="J1195">
        <v>10.4</v>
      </c>
    </row>
    <row r="1196">
      <c r="A1196" t="str">
        <v>AutoTable</v>
      </c>
      <c r="D1196" t="str">
        <v>99775-56</v>
      </c>
      <c r="E1196" t="str">
        <v>PCS</v>
      </c>
      <c r="F1196">
        <v>44561</v>
      </c>
      <c r="G1196" t="str">
        <v/>
      </c>
      <c r="H1196" t="str">
        <v>Tous les clients</v>
      </c>
      <c r="I1196" t="b">
        <v>1</v>
      </c>
      <c r="J1196">
        <v>11.4</v>
      </c>
    </row>
    <row r="1197">
      <c r="A1197" t="str">
        <v>AutoTable</v>
      </c>
      <c r="D1197" t="str">
        <v>99812-10</v>
      </c>
      <c r="E1197" t="str">
        <v>PCS</v>
      </c>
      <c r="F1197">
        <v>44561</v>
      </c>
      <c r="G1197" t="str">
        <v/>
      </c>
      <c r="H1197" t="str">
        <v>Tous les clients</v>
      </c>
      <c r="I1197" t="b">
        <v>1</v>
      </c>
      <c r="J1197">
        <v>5.9</v>
      </c>
    </row>
    <row r="1198">
      <c r="A1198" t="str">
        <v>AutoTable</v>
      </c>
      <c r="D1198" t="str">
        <v>99910-61</v>
      </c>
      <c r="E1198" t="str">
        <v>PCS</v>
      </c>
      <c r="F1198">
        <v>44561</v>
      </c>
      <c r="G1198" t="str">
        <v/>
      </c>
      <c r="H1198" t="str">
        <v>Tous les clients</v>
      </c>
      <c r="I1198" t="b">
        <v>1</v>
      </c>
      <c r="J1198">
        <v>20.7</v>
      </c>
    </row>
    <row r="1199">
      <c r="A1199" t="str">
        <v>AutoTable</v>
      </c>
      <c r="D1199" t="str">
        <v>99912-03</v>
      </c>
      <c r="E1199" t="str">
        <v>PCS</v>
      </c>
      <c r="F1199">
        <v>44561</v>
      </c>
      <c r="G1199" t="str">
        <v/>
      </c>
      <c r="H1199" t="str">
        <v>Tous les clients</v>
      </c>
      <c r="I1199" t="b">
        <v>1</v>
      </c>
      <c r="J1199">
        <v>37.5</v>
      </c>
    </row>
    <row r="1200">
      <c r="A1200" t="str">
        <v>AutoTable</v>
      </c>
      <c r="D1200" t="str">
        <v>99912-10</v>
      </c>
      <c r="E1200" t="str">
        <v>PCS</v>
      </c>
      <c r="F1200">
        <v>44561</v>
      </c>
      <c r="G1200" t="str">
        <v/>
      </c>
      <c r="H1200" t="str">
        <v>Tous les clients</v>
      </c>
      <c r="I1200" t="b">
        <v>1</v>
      </c>
      <c r="J1200">
        <v>34.4</v>
      </c>
    </row>
    <row r="1201">
      <c r="A1201" t="str">
        <v>AutoTable</v>
      </c>
      <c r="D1201" t="str">
        <v>99912-16DTO</v>
      </c>
      <c r="E1201" t="str">
        <v>PCS</v>
      </c>
      <c r="F1201">
        <v>44561</v>
      </c>
      <c r="G1201" t="str">
        <v/>
      </c>
      <c r="H1201" t="str">
        <v>Tous les clients</v>
      </c>
      <c r="I1201" t="b">
        <v>1</v>
      </c>
      <c r="J1201">
        <v>35.2</v>
      </c>
    </row>
    <row r="1202">
      <c r="A1202" t="str">
        <v>AutoTable</v>
      </c>
      <c r="D1202" t="str">
        <v>99912-19BR</v>
      </c>
      <c r="E1202" t="str">
        <v>PCS</v>
      </c>
      <c r="F1202">
        <v>44561</v>
      </c>
      <c r="G1202" t="str">
        <v/>
      </c>
      <c r="H1202" t="str">
        <v>Tous les clients</v>
      </c>
      <c r="I1202" t="b">
        <v>1</v>
      </c>
      <c r="J1202">
        <v>37</v>
      </c>
    </row>
    <row r="1203">
      <c r="A1203" t="str">
        <v>AutoTable</v>
      </c>
      <c r="D1203" t="str">
        <v>99915-61</v>
      </c>
      <c r="E1203" t="str">
        <v>PCS</v>
      </c>
      <c r="F1203">
        <v>44561</v>
      </c>
      <c r="G1203" t="str">
        <v/>
      </c>
      <c r="H1203" t="str">
        <v>Tous les clients</v>
      </c>
      <c r="I1203" t="b">
        <v>1</v>
      </c>
      <c r="J1203">
        <v>12.9</v>
      </c>
    </row>
    <row r="1204">
      <c r="A1204" t="str">
        <v>AutoTable</v>
      </c>
      <c r="D1204" t="str">
        <v>99975-16</v>
      </c>
      <c r="E1204" t="str">
        <v>PCS</v>
      </c>
      <c r="F1204">
        <v>44561</v>
      </c>
      <c r="G1204" t="str">
        <v/>
      </c>
      <c r="H1204" t="str">
        <v>Tous les clients</v>
      </c>
      <c r="I1204" t="b">
        <v>1</v>
      </c>
      <c r="J1204">
        <v>2.9</v>
      </c>
    </row>
    <row r="1205">
      <c r="A1205" t="str">
        <v>AutoTable</v>
      </c>
      <c r="D1205" t="str">
        <v>GR10A5</v>
      </c>
      <c r="E1205" t="str">
        <v>PCS</v>
      </c>
      <c r="F1205">
        <v>44561</v>
      </c>
      <c r="G1205" t="str">
        <v/>
      </c>
      <c r="H1205" t="str">
        <v>Tous les clients</v>
      </c>
      <c r="I1205" t="b">
        <v>1</v>
      </c>
      <c r="J1205">
        <v>94.2</v>
      </c>
    </row>
    <row r="1206">
      <c r="A1206" t="str">
        <v>AutoTable</v>
      </c>
      <c r="D1206" t="str">
        <v>GR10B3</v>
      </c>
      <c r="E1206" t="str">
        <v>PCS</v>
      </c>
      <c r="F1206">
        <v>44561</v>
      </c>
      <c r="G1206" t="str">
        <v/>
      </c>
      <c r="H1206" t="str">
        <v>Tous les clients</v>
      </c>
      <c r="I1206" t="b">
        <v>1</v>
      </c>
      <c r="J1206">
        <v>94.2</v>
      </c>
    </row>
    <row r="1207">
      <c r="A1207" t="str">
        <v>AutoTable</v>
      </c>
      <c r="D1207" t="str">
        <v>GR10B5</v>
      </c>
      <c r="E1207" t="str">
        <v>PCS</v>
      </c>
      <c r="F1207">
        <v>44561</v>
      </c>
      <c r="G1207" t="str">
        <v/>
      </c>
      <c r="H1207" t="str">
        <v>Tous les clients</v>
      </c>
      <c r="I1207" t="b">
        <v>1</v>
      </c>
      <c r="J1207">
        <v>94.2</v>
      </c>
    </row>
    <row r="1208">
      <c r="A1208" t="str">
        <v>AutoTable</v>
      </c>
      <c r="D1208" t="str">
        <v>GR10OR5</v>
      </c>
      <c r="E1208" t="str">
        <v>PCS</v>
      </c>
      <c r="F1208">
        <v>44561</v>
      </c>
      <c r="G1208" t="str">
        <v/>
      </c>
      <c r="H1208" t="str">
        <v>Tous les clients</v>
      </c>
      <c r="I1208" t="b">
        <v>1</v>
      </c>
      <c r="J1208">
        <v>94.2</v>
      </c>
    </row>
    <row r="1209">
      <c r="A1209" t="str">
        <v>AutoTable</v>
      </c>
      <c r="D1209" t="str">
        <v>GR10Q2</v>
      </c>
      <c r="E1209" t="str">
        <v>PCS</v>
      </c>
      <c r="F1209">
        <v>44561</v>
      </c>
      <c r="G1209" t="str">
        <v/>
      </c>
      <c r="H1209" t="str">
        <v>Tous les clients</v>
      </c>
      <c r="I1209" t="b">
        <v>1</v>
      </c>
      <c r="J1209">
        <v>94.2</v>
      </c>
    </row>
    <row r="1210">
      <c r="A1210" t="str">
        <v>AutoTable</v>
      </c>
      <c r="D1210" t="str">
        <v>GR10R5</v>
      </c>
      <c r="E1210" t="str">
        <v>PCS</v>
      </c>
      <c r="F1210">
        <v>44561</v>
      </c>
      <c r="G1210" t="str">
        <v/>
      </c>
      <c r="H1210" t="str">
        <v>Tous les clients</v>
      </c>
      <c r="I1210" t="b">
        <v>1</v>
      </c>
      <c r="J1210">
        <v>94.2</v>
      </c>
    </row>
    <row r="1211">
      <c r="A1211" t="str">
        <v>AutoTable</v>
      </c>
      <c r="D1211" t="str">
        <v>GR10VE5</v>
      </c>
      <c r="E1211" t="str">
        <v>PCS</v>
      </c>
      <c r="F1211">
        <v>44561</v>
      </c>
      <c r="G1211" t="str">
        <v/>
      </c>
      <c r="H1211" t="str">
        <v>Tous les clients</v>
      </c>
      <c r="I1211" t="b">
        <v>1</v>
      </c>
      <c r="J1211">
        <v>94.2</v>
      </c>
    </row>
    <row r="1212">
      <c r="A1212" t="str">
        <v>AutoTable</v>
      </c>
      <c r="D1212" t="str">
        <v>GR10VI5</v>
      </c>
      <c r="E1212" t="str">
        <v>PCS</v>
      </c>
      <c r="F1212">
        <v>44561</v>
      </c>
      <c r="G1212" t="str">
        <v/>
      </c>
      <c r="H1212" t="str">
        <v>Tous les clients</v>
      </c>
      <c r="I1212" t="b">
        <v>1</v>
      </c>
      <c r="J1212">
        <v>94.2</v>
      </c>
    </row>
    <row r="1213">
      <c r="A1213" t="str">
        <v>AutoTable</v>
      </c>
      <c r="D1213" t="str">
        <v>GR10W5</v>
      </c>
      <c r="E1213" t="str">
        <v>PCS</v>
      </c>
      <c r="F1213">
        <v>44561</v>
      </c>
      <c r="G1213" t="str">
        <v/>
      </c>
      <c r="H1213" t="str">
        <v>Tous les clients</v>
      </c>
      <c r="I1213" t="b">
        <v>1</v>
      </c>
      <c r="J1213">
        <v>94.2</v>
      </c>
    </row>
    <row r="1214">
      <c r="A1214" t="str">
        <v>AutoTable</v>
      </c>
      <c r="D1214" t="str">
        <v>GR10X5</v>
      </c>
      <c r="E1214" t="str">
        <v>PCS</v>
      </c>
      <c r="F1214">
        <v>44561</v>
      </c>
      <c r="G1214" t="str">
        <v/>
      </c>
      <c r="H1214" t="str">
        <v>Tous les clients</v>
      </c>
      <c r="I1214" t="b">
        <v>1</v>
      </c>
      <c r="J1214">
        <v>94.2</v>
      </c>
    </row>
    <row r="1215">
      <c r="A1215" t="str">
        <v>AutoTable</v>
      </c>
      <c r="D1215" t="str">
        <v>GR10Y5</v>
      </c>
      <c r="E1215" t="str">
        <v>PCS</v>
      </c>
      <c r="F1215">
        <v>44561</v>
      </c>
      <c r="G1215" t="str">
        <v/>
      </c>
      <c r="H1215" t="str">
        <v>Tous les clients</v>
      </c>
      <c r="I1215" t="b">
        <v>1</v>
      </c>
      <c r="J1215">
        <v>94.2</v>
      </c>
    </row>
    <row r="1216">
      <c r="A1216" t="str">
        <v>AutoTable</v>
      </c>
      <c r="D1216" t="str">
        <v>GR10Z5</v>
      </c>
      <c r="E1216" t="str">
        <v>PCS</v>
      </c>
      <c r="F1216">
        <v>44561</v>
      </c>
      <c r="G1216" t="str">
        <v/>
      </c>
      <c r="H1216" t="str">
        <v>Tous les clients</v>
      </c>
      <c r="I1216" t="b">
        <v>1</v>
      </c>
      <c r="J1216">
        <v>94.2</v>
      </c>
    </row>
    <row r="1217">
      <c r="A1217" t="str">
        <v>AutoTable</v>
      </c>
      <c r="D1217" t="str">
        <v>GR75A5</v>
      </c>
      <c r="E1217" t="str">
        <v>PCS</v>
      </c>
      <c r="F1217">
        <v>44561</v>
      </c>
      <c r="G1217" t="str">
        <v/>
      </c>
      <c r="H1217" t="str">
        <v>Tous les clients</v>
      </c>
      <c r="I1217" t="b">
        <v>1</v>
      </c>
      <c r="J1217">
        <v>48.1</v>
      </c>
    </row>
    <row r="1218">
      <c r="A1218" t="str">
        <v>AutoTable</v>
      </c>
      <c r="D1218" t="str">
        <v>GR75B3</v>
      </c>
      <c r="E1218" t="str">
        <v>PCS</v>
      </c>
      <c r="F1218">
        <v>44561</v>
      </c>
      <c r="G1218" t="str">
        <v/>
      </c>
      <c r="H1218" t="str">
        <v>Tous les clients</v>
      </c>
      <c r="I1218" t="b">
        <v>1</v>
      </c>
      <c r="J1218">
        <v>48.1</v>
      </c>
    </row>
    <row r="1219">
      <c r="A1219" t="str">
        <v>AutoTable</v>
      </c>
      <c r="D1219" t="str">
        <v>GR75B5</v>
      </c>
      <c r="E1219" t="str">
        <v>PCS</v>
      </c>
      <c r="F1219">
        <v>44561</v>
      </c>
      <c r="G1219" t="str">
        <v/>
      </c>
      <c r="H1219" t="str">
        <v>Tous les clients</v>
      </c>
      <c r="I1219" t="b">
        <v>1</v>
      </c>
      <c r="J1219">
        <v>48.1</v>
      </c>
    </row>
    <row r="1220">
      <c r="A1220" t="str">
        <v>AutoTable</v>
      </c>
      <c r="D1220" t="str">
        <v>GR75M5</v>
      </c>
      <c r="E1220" t="str">
        <v>PCS</v>
      </c>
      <c r="F1220">
        <v>44561</v>
      </c>
      <c r="G1220" t="str">
        <v/>
      </c>
      <c r="H1220" t="str">
        <v>Tous les clients</v>
      </c>
      <c r="I1220" t="b">
        <v>1</v>
      </c>
      <c r="J1220">
        <v>48.1</v>
      </c>
    </row>
    <row r="1221">
      <c r="A1221" t="str">
        <v>AutoTable</v>
      </c>
      <c r="D1221" t="str">
        <v>GR75OR5</v>
      </c>
      <c r="E1221" t="str">
        <v>PCS</v>
      </c>
      <c r="F1221">
        <v>44561</v>
      </c>
      <c r="G1221" t="str">
        <v/>
      </c>
      <c r="H1221" t="str">
        <v>Tous les clients</v>
      </c>
      <c r="I1221" t="b">
        <v>1</v>
      </c>
      <c r="J1221">
        <v>48.1</v>
      </c>
    </row>
    <row r="1222">
      <c r="A1222" t="str">
        <v>AutoTable</v>
      </c>
      <c r="D1222" t="str">
        <v>GR75Q2</v>
      </c>
      <c r="E1222" t="str">
        <v>PCS</v>
      </c>
      <c r="F1222">
        <v>44561</v>
      </c>
      <c r="G1222" t="str">
        <v/>
      </c>
      <c r="H1222" t="str">
        <v>Tous les clients</v>
      </c>
      <c r="I1222" t="b">
        <v>1</v>
      </c>
      <c r="J1222">
        <v>48.1</v>
      </c>
    </row>
    <row r="1223">
      <c r="A1223" t="str">
        <v>AutoTable</v>
      </c>
      <c r="D1223" t="str">
        <v>GR75R5</v>
      </c>
      <c r="E1223" t="str">
        <v>PCS</v>
      </c>
      <c r="F1223">
        <v>44561</v>
      </c>
      <c r="G1223" t="str">
        <v/>
      </c>
      <c r="H1223" t="str">
        <v>Tous les clients</v>
      </c>
      <c r="I1223" t="b">
        <v>1</v>
      </c>
      <c r="J1223">
        <v>48.1</v>
      </c>
    </row>
    <row r="1224">
      <c r="A1224" t="str">
        <v>AutoTable</v>
      </c>
      <c r="D1224" t="str">
        <v>GR75T5</v>
      </c>
      <c r="E1224" t="str">
        <v>PCS</v>
      </c>
      <c r="F1224">
        <v>44561</v>
      </c>
      <c r="G1224" t="str">
        <v/>
      </c>
      <c r="H1224" t="str">
        <v>Tous les clients</v>
      </c>
      <c r="I1224" t="b">
        <v>1</v>
      </c>
      <c r="J1224">
        <v>48.1</v>
      </c>
    </row>
    <row r="1225">
      <c r="A1225" t="str">
        <v>AutoTable</v>
      </c>
      <c r="D1225" t="str">
        <v>GR75VE5</v>
      </c>
      <c r="E1225" t="str">
        <v>PCS</v>
      </c>
      <c r="F1225">
        <v>44561</v>
      </c>
      <c r="G1225" t="str">
        <v/>
      </c>
      <c r="H1225" t="str">
        <v>Tous les clients</v>
      </c>
      <c r="I1225" t="b">
        <v>1</v>
      </c>
      <c r="J1225">
        <v>48.1</v>
      </c>
    </row>
    <row r="1226">
      <c r="A1226" t="str">
        <v>AutoTable</v>
      </c>
      <c r="D1226" t="str">
        <v>GR75VI5</v>
      </c>
      <c r="E1226" t="str">
        <v>PCS</v>
      </c>
      <c r="F1226">
        <v>44561</v>
      </c>
      <c r="G1226" t="str">
        <v/>
      </c>
      <c r="H1226" t="str">
        <v>Tous les clients</v>
      </c>
      <c r="I1226" t="b">
        <v>1</v>
      </c>
      <c r="J1226">
        <v>48.1</v>
      </c>
    </row>
    <row r="1227">
      <c r="A1227" t="str">
        <v>AutoTable</v>
      </c>
      <c r="D1227" t="str">
        <v>GR75W5</v>
      </c>
      <c r="E1227" t="str">
        <v>PCS</v>
      </c>
      <c r="F1227">
        <v>44561</v>
      </c>
      <c r="G1227" t="str">
        <v/>
      </c>
      <c r="H1227" t="str">
        <v>Tous les clients</v>
      </c>
      <c r="I1227" t="b">
        <v>1</v>
      </c>
      <c r="J1227">
        <v>48.1</v>
      </c>
    </row>
    <row r="1228">
      <c r="A1228" t="str">
        <v>AutoTable</v>
      </c>
      <c r="D1228" t="str">
        <v>GR75X5</v>
      </c>
      <c r="E1228" t="str">
        <v>PCS</v>
      </c>
      <c r="F1228">
        <v>44561</v>
      </c>
      <c r="G1228" t="str">
        <v/>
      </c>
      <c r="H1228" t="str">
        <v>Tous les clients</v>
      </c>
      <c r="I1228" t="b">
        <v>1</v>
      </c>
      <c r="J1228">
        <v>48.1</v>
      </c>
    </row>
    <row r="1229">
      <c r="A1229" t="str">
        <v>AutoTable</v>
      </c>
      <c r="D1229" t="str">
        <v>GR75Y5</v>
      </c>
      <c r="E1229" t="str">
        <v>PCS</v>
      </c>
      <c r="F1229">
        <v>44561</v>
      </c>
      <c r="G1229" t="str">
        <v/>
      </c>
      <c r="H1229" t="str">
        <v>Tous les clients</v>
      </c>
      <c r="I1229" t="b">
        <v>1</v>
      </c>
      <c r="J1229">
        <v>48.1</v>
      </c>
    </row>
    <row r="1230">
      <c r="A1230" t="str">
        <v>AutoTable</v>
      </c>
      <c r="D1230" t="str">
        <v>GR75Z5</v>
      </c>
      <c r="E1230" t="str">
        <v>PCS</v>
      </c>
      <c r="F1230">
        <v>44561</v>
      </c>
      <c r="G1230" t="str">
        <v/>
      </c>
      <c r="H1230" t="str">
        <v>Tous les clients</v>
      </c>
      <c r="I1230" t="b">
        <v>1</v>
      </c>
      <c r="J1230">
        <v>48.1</v>
      </c>
    </row>
    <row r="1231">
      <c r="A1231" t="str">
        <v>AutoTable</v>
      </c>
      <c r="D1231" t="str">
        <v>KITADR</v>
      </c>
      <c r="E1231" t="str">
        <v>PCS</v>
      </c>
      <c r="F1231">
        <v>44561</v>
      </c>
      <c r="G1231" t="str">
        <v/>
      </c>
      <c r="H1231" t="str">
        <v>Tous les clients</v>
      </c>
      <c r="I1231" t="b">
        <v>1</v>
      </c>
      <c r="J1231">
        <v>315</v>
      </c>
    </row>
    <row r="1232">
      <c r="A1232" t="str">
        <v>AutoTable</v>
      </c>
      <c r="D1232" t="str">
        <v>P152361</v>
      </c>
      <c r="E1232" t="str">
        <v>PCS</v>
      </c>
      <c r="F1232">
        <v>44561</v>
      </c>
      <c r="G1232" t="str">
        <v/>
      </c>
      <c r="H1232" t="str">
        <v>Tous les clients</v>
      </c>
      <c r="I1232" t="b">
        <v>1</v>
      </c>
      <c r="J1232">
        <v>6.9</v>
      </c>
    </row>
    <row r="1233">
      <c r="A1233" t="str">
        <v>AutoTable</v>
      </c>
      <c r="D1233" t="str">
        <v>P152362</v>
      </c>
      <c r="E1233" t="str">
        <v>PCS</v>
      </c>
      <c r="F1233">
        <v>44561</v>
      </c>
      <c r="G1233" t="str">
        <v/>
      </c>
      <c r="H1233" t="str">
        <v>Tous les clients</v>
      </c>
      <c r="I1233" t="b">
        <v>1</v>
      </c>
      <c r="J1233">
        <v>6.9</v>
      </c>
    </row>
    <row r="1234">
      <c r="A1234" t="str">
        <v>AutoTable</v>
      </c>
      <c r="D1234" t="str">
        <v>P152363</v>
      </c>
      <c r="E1234" t="str">
        <v>PCS</v>
      </c>
      <c r="F1234">
        <v>44561</v>
      </c>
      <c r="G1234" t="str">
        <v/>
      </c>
      <c r="H1234" t="str">
        <v>Tous les clients</v>
      </c>
      <c r="I1234" t="b">
        <v>1</v>
      </c>
      <c r="J1234">
        <v>6.9</v>
      </c>
    </row>
    <row r="1235">
      <c r="A1235" t="str">
        <v>AutoTable</v>
      </c>
      <c r="D1235" t="str">
        <v>S-ALLI-3</v>
      </c>
      <c r="E1235" t="str">
        <v>PCS</v>
      </c>
      <c r="F1235">
        <v>44561</v>
      </c>
      <c r="G1235" t="str">
        <v/>
      </c>
      <c r="H1235" t="str">
        <v>Tous les clients</v>
      </c>
      <c r="I1235" t="b">
        <v>1</v>
      </c>
      <c r="J1235">
        <v>152.79</v>
      </c>
    </row>
    <row r="1236">
      <c r="A1236" t="str">
        <v>AutoTable</v>
      </c>
      <c r="D1236" t="str">
        <v>S-ALLIV1-4</v>
      </c>
      <c r="E1236" t="str">
        <v>PCS</v>
      </c>
      <c r="F1236">
        <v>44561</v>
      </c>
      <c r="G1236" t="str">
        <v/>
      </c>
      <c r="H1236" t="str">
        <v>Tous les clients</v>
      </c>
      <c r="I1236" t="b">
        <v>1</v>
      </c>
      <c r="J1236">
        <v>293.51</v>
      </c>
    </row>
    <row r="1237">
      <c r="A1237" t="str">
        <v>AutoTable</v>
      </c>
      <c r="D1237" t="str">
        <v>S-ALLIV2-4</v>
      </c>
      <c r="E1237" t="str">
        <v>PCS</v>
      </c>
      <c r="F1237">
        <v>44561</v>
      </c>
      <c r="G1237" t="str">
        <v/>
      </c>
      <c r="H1237" t="str">
        <v>Tous les clients</v>
      </c>
      <c r="I1237" t="b">
        <v>1</v>
      </c>
      <c r="J1237">
        <v>293.51</v>
      </c>
    </row>
    <row r="1238">
      <c r="A1238" t="str">
        <v>AutoTable</v>
      </c>
      <c r="D1238" t="str">
        <v>S-BQTV1-3</v>
      </c>
      <c r="E1238" t="str">
        <v>PCS</v>
      </c>
      <c r="F1238">
        <v>44561</v>
      </c>
      <c r="G1238" t="str">
        <v/>
      </c>
      <c r="H1238" t="str">
        <v>Tous les clients</v>
      </c>
      <c r="I1238" t="b">
        <v>1</v>
      </c>
      <c r="J1238">
        <v>1028.61</v>
      </c>
    </row>
    <row r="1239">
      <c r="A1239" t="str">
        <v>AutoTable</v>
      </c>
      <c r="D1239" t="str">
        <v>S-BQTV1-4</v>
      </c>
      <c r="E1239" t="str">
        <v>PCS</v>
      </c>
      <c r="F1239">
        <v>44561</v>
      </c>
      <c r="G1239" t="str">
        <v/>
      </c>
      <c r="H1239" t="str">
        <v>Tous les clients</v>
      </c>
      <c r="I1239" t="b">
        <v>1</v>
      </c>
      <c r="J1239">
        <v>551.97</v>
      </c>
    </row>
    <row r="1240">
      <c r="A1240" t="str">
        <v>AutoTable</v>
      </c>
      <c r="D1240" t="str">
        <v>S-BQTV2-3</v>
      </c>
      <c r="E1240" t="str">
        <v>PCS</v>
      </c>
      <c r="F1240">
        <v>44561</v>
      </c>
      <c r="G1240" t="str">
        <v/>
      </c>
      <c r="H1240" t="str">
        <v>Tous les clients</v>
      </c>
      <c r="I1240" t="b">
        <v>1</v>
      </c>
      <c r="J1240">
        <v>1028.61</v>
      </c>
    </row>
    <row r="1241">
      <c r="A1241" t="str">
        <v>AutoTable</v>
      </c>
      <c r="D1241" t="str">
        <v>S-BQTV2-4</v>
      </c>
      <c r="E1241" t="str">
        <v>PCS</v>
      </c>
      <c r="F1241">
        <v>44561</v>
      </c>
      <c r="G1241" t="str">
        <v/>
      </c>
      <c r="H1241" t="str">
        <v>Tous les clients</v>
      </c>
      <c r="I1241" t="b">
        <v>1</v>
      </c>
      <c r="J1241">
        <v>551.97</v>
      </c>
    </row>
    <row r="1242">
      <c r="A1242" t="str">
        <v>AutoTable</v>
      </c>
      <c r="D1242" t="str">
        <v>S-BQTV3-4</v>
      </c>
      <c r="E1242" t="str">
        <v>PCS</v>
      </c>
      <c r="F1242">
        <v>44561</v>
      </c>
      <c r="G1242" t="str">
        <v/>
      </c>
      <c r="H1242" t="str">
        <v>Tous les clients</v>
      </c>
      <c r="I1242" t="b">
        <v>1</v>
      </c>
      <c r="J1242">
        <v>551.97</v>
      </c>
    </row>
    <row r="1243">
      <c r="A1243" t="str">
        <v>AutoTable</v>
      </c>
      <c r="D1243" t="str">
        <v>S-CARAT-3</v>
      </c>
      <c r="E1243" t="str">
        <v>PCS</v>
      </c>
      <c r="F1243">
        <v>44561</v>
      </c>
      <c r="G1243" t="str">
        <v/>
      </c>
      <c r="H1243" t="str">
        <v>Tous les clients</v>
      </c>
      <c r="I1243" t="b">
        <v>1</v>
      </c>
      <c r="J1243">
        <v>350.88</v>
      </c>
    </row>
    <row r="1244">
      <c r="A1244" t="str">
        <v>AutoTable</v>
      </c>
      <c r="D1244" t="str">
        <v>S-CARATV1-4</v>
      </c>
      <c r="E1244" t="str">
        <v>PCS</v>
      </c>
      <c r="F1244">
        <v>44561</v>
      </c>
      <c r="G1244" t="str">
        <v/>
      </c>
      <c r="H1244" t="str">
        <v>Tous les clients</v>
      </c>
      <c r="I1244" t="b">
        <v>1</v>
      </c>
      <c r="J1244">
        <v>216.01</v>
      </c>
    </row>
    <row r="1245">
      <c r="A1245" t="str">
        <v>AutoTable</v>
      </c>
      <c r="D1245" t="str">
        <v>S-CARATV2-4</v>
      </c>
      <c r="E1245" t="str">
        <v>PCS</v>
      </c>
      <c r="F1245">
        <v>44561</v>
      </c>
      <c r="G1245" t="str">
        <v/>
      </c>
      <c r="H1245" t="str">
        <v>Tous les clients</v>
      </c>
      <c r="I1245" t="b">
        <v>1</v>
      </c>
      <c r="J1245">
        <v>216.01</v>
      </c>
    </row>
    <row r="1246">
      <c r="A1246" t="str">
        <v>AutoTable</v>
      </c>
      <c r="D1246" t="str">
        <v>S-CARATV3-4</v>
      </c>
      <c r="E1246" t="str">
        <v>PCS</v>
      </c>
      <c r="F1246">
        <v>44561</v>
      </c>
      <c r="G1246" t="str">
        <v/>
      </c>
      <c r="H1246" t="str">
        <v>Tous les clients</v>
      </c>
      <c r="I1246" t="b">
        <v>1</v>
      </c>
      <c r="J1246">
        <v>216.01</v>
      </c>
    </row>
    <row r="1247">
      <c r="A1247" t="str">
        <v>AutoTable</v>
      </c>
      <c r="D1247" t="str">
        <v>S-DIAM-3</v>
      </c>
      <c r="E1247" t="str">
        <v>PCS</v>
      </c>
      <c r="F1247">
        <v>44561</v>
      </c>
      <c r="G1247" t="str">
        <v/>
      </c>
      <c r="H1247" t="str">
        <v>Tous les clients</v>
      </c>
      <c r="I1247" t="b">
        <v>1</v>
      </c>
      <c r="J1247">
        <v>255.61</v>
      </c>
    </row>
    <row r="1248">
      <c r="A1248" t="str">
        <v>AutoTable</v>
      </c>
      <c r="D1248" t="str">
        <v>S-DIAMV1-4</v>
      </c>
      <c r="E1248" t="str">
        <v>PCS</v>
      </c>
      <c r="F1248">
        <v>44561</v>
      </c>
      <c r="G1248" t="str">
        <v/>
      </c>
      <c r="H1248" t="str">
        <v>Tous les clients</v>
      </c>
      <c r="I1248" t="b">
        <v>1</v>
      </c>
      <c r="J1248">
        <v>200.08</v>
      </c>
    </row>
    <row r="1249">
      <c r="A1249" t="str">
        <v>AutoTable</v>
      </c>
      <c r="D1249" t="str">
        <v>S-DIAMV2-4</v>
      </c>
      <c r="E1249" t="str">
        <v>PCS</v>
      </c>
      <c r="F1249">
        <v>44561</v>
      </c>
      <c r="G1249" t="str">
        <v/>
      </c>
      <c r="H1249" t="str">
        <v>Tous les clients</v>
      </c>
      <c r="I1249" t="b">
        <v>1</v>
      </c>
      <c r="J1249">
        <v>200.68</v>
      </c>
    </row>
    <row r="1250">
      <c r="A1250" t="str">
        <v>AutoTable</v>
      </c>
      <c r="D1250" t="str">
        <v>S-DUO-3</v>
      </c>
      <c r="E1250" t="str">
        <v>PCS</v>
      </c>
      <c r="F1250">
        <v>44561</v>
      </c>
      <c r="G1250" t="str">
        <v/>
      </c>
      <c r="H1250" t="str">
        <v>Tous les clients</v>
      </c>
      <c r="I1250" t="b">
        <v>1</v>
      </c>
      <c r="J1250">
        <v>226.58</v>
      </c>
    </row>
    <row r="1251">
      <c r="A1251" t="str">
        <v>AutoTable</v>
      </c>
      <c r="D1251" t="str">
        <v>S-DUO-4</v>
      </c>
      <c r="E1251" t="str">
        <v>PCS</v>
      </c>
      <c r="F1251">
        <v>44561</v>
      </c>
      <c r="G1251" t="str">
        <v/>
      </c>
      <c r="H1251" t="str">
        <v>Tous les clients</v>
      </c>
      <c r="I1251" t="b">
        <v>1</v>
      </c>
      <c r="J1251">
        <v>314.78</v>
      </c>
    </row>
    <row r="1252">
      <c r="A1252" t="str">
        <v>AutoTable</v>
      </c>
      <c r="D1252" t="str">
        <v>S-EUROP-3</v>
      </c>
      <c r="E1252" t="str">
        <v>PCS</v>
      </c>
      <c r="F1252">
        <v>44561</v>
      </c>
      <c r="G1252" t="str">
        <v/>
      </c>
      <c r="H1252" t="str">
        <v>Tous les clients</v>
      </c>
      <c r="I1252" t="b">
        <v>1</v>
      </c>
      <c r="J1252">
        <v>141.39</v>
      </c>
    </row>
    <row r="1253">
      <c r="A1253" t="str">
        <v>AutoTable</v>
      </c>
      <c r="D1253" t="str">
        <v>S-EUROPV1-4</v>
      </c>
      <c r="E1253" t="str">
        <v>PCS</v>
      </c>
      <c r="F1253">
        <v>44561</v>
      </c>
      <c r="G1253" t="str">
        <v/>
      </c>
      <c r="H1253" t="str">
        <v>Tous les clients</v>
      </c>
      <c r="I1253" t="b">
        <v>1</v>
      </c>
      <c r="J1253">
        <v>322.51</v>
      </c>
    </row>
    <row r="1254">
      <c r="A1254" t="str">
        <v>AutoTable</v>
      </c>
      <c r="D1254" t="str">
        <v>S-EUROPV2-4</v>
      </c>
      <c r="E1254" t="str">
        <v>PCS</v>
      </c>
      <c r="F1254">
        <v>44561</v>
      </c>
      <c r="G1254" t="str">
        <v/>
      </c>
      <c r="H1254" t="str">
        <v>Tous les clients</v>
      </c>
      <c r="I1254" t="b">
        <v>1</v>
      </c>
      <c r="J1254">
        <v>322.51</v>
      </c>
    </row>
    <row r="1255">
      <c r="A1255" t="str">
        <v>AutoTable</v>
      </c>
      <c r="D1255" t="str">
        <v>S-INFRA-3</v>
      </c>
      <c r="E1255" t="str">
        <v>PCS</v>
      </c>
      <c r="F1255">
        <v>44561</v>
      </c>
      <c r="G1255" t="str">
        <v/>
      </c>
      <c r="H1255" t="str">
        <v>Tous les clients</v>
      </c>
      <c r="I1255" t="b">
        <v>1</v>
      </c>
      <c r="J1255">
        <v>256.21</v>
      </c>
    </row>
    <row r="1256">
      <c r="A1256" t="str">
        <v>AutoTable</v>
      </c>
      <c r="D1256" t="str">
        <v>S-INFRA-4</v>
      </c>
      <c r="E1256" t="str">
        <v>PCS</v>
      </c>
      <c r="F1256">
        <v>44561</v>
      </c>
      <c r="G1256" t="str">
        <v/>
      </c>
      <c r="H1256" t="str">
        <v>Tous les clients</v>
      </c>
      <c r="I1256" t="b">
        <v>1</v>
      </c>
      <c r="J1256">
        <v>234.54</v>
      </c>
    </row>
    <row r="1257">
      <c r="A1257" t="str">
        <v>AutoTable</v>
      </c>
      <c r="D1257" t="str">
        <v>S-IRL-3</v>
      </c>
      <c r="E1257" t="str">
        <v>PCS</v>
      </c>
      <c r="F1257">
        <v>44561</v>
      </c>
      <c r="G1257" t="str">
        <v/>
      </c>
      <c r="H1257" t="str">
        <v>Tous les clients</v>
      </c>
      <c r="I1257" t="b">
        <v>1</v>
      </c>
      <c r="J1257">
        <v>195.62</v>
      </c>
    </row>
    <row r="1258">
      <c r="A1258" t="str">
        <v>AutoTable</v>
      </c>
      <c r="D1258" t="str">
        <v>S-IRLV1-4</v>
      </c>
      <c r="E1258" t="str">
        <v>PCS</v>
      </c>
      <c r="F1258">
        <v>44561</v>
      </c>
      <c r="G1258" t="str">
        <v/>
      </c>
      <c r="H1258" t="str">
        <v>Tous les clients</v>
      </c>
      <c r="I1258" t="b">
        <v>1</v>
      </c>
      <c r="J1258">
        <v>262.6</v>
      </c>
    </row>
    <row r="1259">
      <c r="A1259" t="str">
        <v>AutoTable</v>
      </c>
      <c r="D1259" t="str">
        <v>S-IRLV2-4</v>
      </c>
      <c r="E1259" t="str">
        <v>PCS</v>
      </c>
      <c r="F1259">
        <v>44561</v>
      </c>
      <c r="G1259" t="str">
        <v/>
      </c>
      <c r="H1259" t="str">
        <v>Tous les clients</v>
      </c>
      <c r="I1259" t="b">
        <v>1</v>
      </c>
      <c r="J1259">
        <v>262.6</v>
      </c>
    </row>
    <row r="1260">
      <c r="A1260" t="str">
        <v>AutoTable</v>
      </c>
      <c r="D1260" t="str">
        <v>S-MARS-3</v>
      </c>
      <c r="E1260" t="str">
        <v>PCS</v>
      </c>
      <c r="F1260">
        <v>44561</v>
      </c>
      <c r="G1260" t="str">
        <v/>
      </c>
      <c r="H1260" t="str">
        <v>Tous les clients</v>
      </c>
      <c r="I1260" t="b">
        <v>1</v>
      </c>
      <c r="J1260">
        <v>208.12</v>
      </c>
    </row>
    <row r="1261">
      <c r="A1261" t="str">
        <v>AutoTable</v>
      </c>
      <c r="D1261" t="str">
        <v>S-MARSV1-4</v>
      </c>
      <c r="E1261" t="str">
        <v>PCS</v>
      </c>
      <c r="F1261">
        <v>44561</v>
      </c>
      <c r="G1261" t="str">
        <v/>
      </c>
      <c r="H1261" t="str">
        <v>Tous les clients</v>
      </c>
      <c r="I1261" t="b">
        <v>1</v>
      </c>
      <c r="J1261">
        <v>324.7</v>
      </c>
    </row>
    <row r="1262">
      <c r="A1262" t="str">
        <v>AutoTable</v>
      </c>
      <c r="D1262" t="str">
        <v>S-MARSV2-4</v>
      </c>
      <c r="E1262" t="str">
        <v>PCS</v>
      </c>
      <c r="F1262">
        <v>44561</v>
      </c>
      <c r="G1262" t="str">
        <v/>
      </c>
      <c r="H1262" t="str">
        <v>Tous les clients</v>
      </c>
      <c r="I1262" t="b">
        <v>1</v>
      </c>
      <c r="J1262">
        <v>324.7</v>
      </c>
    </row>
    <row r="1263">
      <c r="A1263" t="str">
        <v>AutoTable</v>
      </c>
      <c r="D1263" t="str">
        <v>S-MULTI-3</v>
      </c>
      <c r="E1263" t="str">
        <v>PCS</v>
      </c>
      <c r="F1263">
        <v>44561</v>
      </c>
      <c r="G1263" t="str">
        <v/>
      </c>
      <c r="H1263" t="str">
        <v>Tous les clients</v>
      </c>
      <c r="I1263" t="b">
        <v>1</v>
      </c>
      <c r="J1263">
        <v>213.95</v>
      </c>
    </row>
    <row r="1264">
      <c r="A1264" t="str">
        <v>AutoTable</v>
      </c>
      <c r="D1264" t="str">
        <v>S-MULTIV1-4</v>
      </c>
      <c r="E1264" t="str">
        <v>PCS</v>
      </c>
      <c r="F1264">
        <v>44561</v>
      </c>
      <c r="G1264" t="str">
        <v/>
      </c>
      <c r="H1264" t="str">
        <v>Tous les clients</v>
      </c>
      <c r="I1264" t="b">
        <v>1</v>
      </c>
      <c r="J1264">
        <v>306.53</v>
      </c>
    </row>
    <row r="1265">
      <c r="A1265" t="str">
        <v>AutoTable</v>
      </c>
      <c r="D1265" t="str">
        <v>S-MULTIV2-4</v>
      </c>
      <c r="E1265" t="str">
        <v>PCS</v>
      </c>
      <c r="F1265">
        <v>44561</v>
      </c>
      <c r="G1265" t="str">
        <v/>
      </c>
      <c r="H1265" t="str">
        <v>Tous les clients</v>
      </c>
      <c r="I1265" t="b">
        <v>1</v>
      </c>
      <c r="J1265">
        <v>306.53</v>
      </c>
    </row>
    <row r="1266">
      <c r="A1266" t="str">
        <v>AutoTable</v>
      </c>
      <c r="D1266" t="str">
        <v>S-OCEAN-3</v>
      </c>
      <c r="E1266" t="str">
        <v>PCS</v>
      </c>
      <c r="F1266">
        <v>44561</v>
      </c>
      <c r="G1266" t="str">
        <v/>
      </c>
      <c r="H1266" t="str">
        <v>Tous les clients</v>
      </c>
      <c r="I1266" t="b">
        <v>1</v>
      </c>
      <c r="J1266">
        <v>141.89</v>
      </c>
    </row>
    <row r="1267">
      <c r="A1267" t="str">
        <v>AutoTable</v>
      </c>
      <c r="D1267" t="str">
        <v>S-OCEANV1-4</v>
      </c>
      <c r="E1267" t="str">
        <v>PCS</v>
      </c>
      <c r="F1267">
        <v>44561</v>
      </c>
      <c r="G1267" t="str">
        <v/>
      </c>
      <c r="H1267" t="str">
        <v>Tous les clients</v>
      </c>
      <c r="I1267" t="b">
        <v>1</v>
      </c>
      <c r="J1267">
        <v>326.89</v>
      </c>
    </row>
    <row r="1268">
      <c r="A1268" t="str">
        <v>AutoTable</v>
      </c>
      <c r="D1268" t="str">
        <v>S-OCEANV2-4</v>
      </c>
      <c r="E1268" t="str">
        <v>PCS</v>
      </c>
      <c r="F1268">
        <v>44561</v>
      </c>
      <c r="G1268" t="str">
        <v/>
      </c>
      <c r="H1268" t="str">
        <v>Tous les clients</v>
      </c>
      <c r="I1268" t="b">
        <v>1</v>
      </c>
      <c r="J1268">
        <v>326.89</v>
      </c>
    </row>
    <row r="1269">
      <c r="A1269" t="str">
        <v>AutoTable</v>
      </c>
      <c r="D1269" t="str">
        <v>S-ORIENT-3</v>
      </c>
      <c r="E1269" t="str">
        <v>PCS</v>
      </c>
      <c r="F1269">
        <v>44561</v>
      </c>
      <c r="G1269" t="str">
        <v/>
      </c>
      <c r="H1269" t="str">
        <v>Tous les clients</v>
      </c>
      <c r="I1269" t="b">
        <v>1</v>
      </c>
      <c r="J1269">
        <v>260.41</v>
      </c>
    </row>
    <row r="1270">
      <c r="A1270" t="str">
        <v>AutoTable</v>
      </c>
      <c r="D1270" t="str">
        <v>S-ORIENT-4</v>
      </c>
      <c r="E1270" t="str">
        <v>PCS</v>
      </c>
      <c r="F1270">
        <v>44561</v>
      </c>
      <c r="G1270" t="str">
        <v/>
      </c>
      <c r="H1270" t="str">
        <v>Tous les clients</v>
      </c>
      <c r="I1270" t="b">
        <v>1</v>
      </c>
      <c r="J1270">
        <v>220.34</v>
      </c>
    </row>
    <row r="1271">
      <c r="A1271" t="str">
        <v>AutoTable</v>
      </c>
      <c r="D1271" t="str">
        <v>S-PENA-4</v>
      </c>
      <c r="E1271" t="str">
        <v>PCS</v>
      </c>
      <c r="F1271">
        <v>44561</v>
      </c>
      <c r="G1271" t="str">
        <v/>
      </c>
      <c r="H1271" t="str">
        <v>Tous les clients</v>
      </c>
      <c r="I1271" t="b">
        <v>1</v>
      </c>
      <c r="J1271">
        <v>261.28</v>
      </c>
    </row>
    <row r="1272">
      <c r="A1272" t="str">
        <v>AutoTable</v>
      </c>
      <c r="D1272" t="str">
        <v>S-PENAV1-3</v>
      </c>
      <c r="E1272" t="str">
        <v>PCS</v>
      </c>
      <c r="F1272">
        <v>44561</v>
      </c>
      <c r="G1272" t="str">
        <v/>
      </c>
      <c r="H1272" t="str">
        <v>Tous les clients</v>
      </c>
      <c r="I1272" t="b">
        <v>1</v>
      </c>
      <c r="J1272">
        <v>218.02</v>
      </c>
    </row>
    <row r="1273">
      <c r="A1273" t="str">
        <v>AutoTable</v>
      </c>
      <c r="D1273" t="str">
        <v>S-PENAV2-3</v>
      </c>
      <c r="E1273" t="str">
        <v>PCS</v>
      </c>
      <c r="F1273">
        <v>44561</v>
      </c>
      <c r="G1273" t="str">
        <v/>
      </c>
      <c r="H1273" t="str">
        <v>Tous les clients</v>
      </c>
      <c r="I1273" t="b">
        <v>1</v>
      </c>
      <c r="J1273">
        <v>218.02</v>
      </c>
    </row>
    <row r="1274">
      <c r="A1274" t="str">
        <v>AutoTable</v>
      </c>
      <c r="D1274" t="str">
        <v>S-TEMP-3</v>
      </c>
      <c r="E1274" t="str">
        <v>PCS</v>
      </c>
      <c r="F1274">
        <v>44561</v>
      </c>
      <c r="G1274" t="str">
        <v/>
      </c>
      <c r="H1274" t="str">
        <v>Tous les clients</v>
      </c>
      <c r="I1274" t="b">
        <v>1</v>
      </c>
      <c r="J1274">
        <v>252.41</v>
      </c>
    </row>
    <row r="1275">
      <c r="A1275" t="str">
        <v>AutoTable</v>
      </c>
      <c r="D1275" t="str">
        <v>S-TEMPV1-4</v>
      </c>
      <c r="E1275" t="str">
        <v>PCS</v>
      </c>
      <c r="F1275">
        <v>44561</v>
      </c>
      <c r="G1275" t="str">
        <v/>
      </c>
      <c r="H1275" t="str">
        <v>Tous les clients</v>
      </c>
      <c r="I1275" t="b">
        <v>1</v>
      </c>
      <c r="J1275">
        <v>216.58</v>
      </c>
    </row>
    <row r="1276">
      <c r="A1276" t="str">
        <v>AutoTable</v>
      </c>
      <c r="D1276" t="str">
        <v>S-TEMPV2-4</v>
      </c>
      <c r="E1276" t="str">
        <v>PCS</v>
      </c>
      <c r="F1276">
        <v>44561</v>
      </c>
      <c r="G1276" t="str">
        <v/>
      </c>
      <c r="H1276" t="str">
        <v>Tous les clients</v>
      </c>
      <c r="I1276" t="b">
        <v>1</v>
      </c>
      <c r="J1276">
        <v>216.58</v>
      </c>
    </row>
    <row r="1277">
      <c r="A1277" t="str">
        <v>AutoTable</v>
      </c>
      <c r="D1277" t="str">
        <v>S-ULTRA-3</v>
      </c>
      <c r="E1277" t="str">
        <v>PCS</v>
      </c>
      <c r="F1277">
        <v>44227</v>
      </c>
      <c r="G1277" t="str">
        <v/>
      </c>
      <c r="H1277" t="str">
        <v>Tous les clients</v>
      </c>
      <c r="I1277" t="b">
        <v>1</v>
      </c>
      <c r="J1277">
        <v>257.65</v>
      </c>
    </row>
    <row r="1278">
      <c r="A1278" t="str">
        <v>AutoTable</v>
      </c>
      <c r="D1278" t="str">
        <v>S-ULTRA-4</v>
      </c>
      <c r="E1278" t="str">
        <v>PCS</v>
      </c>
      <c r="F1278">
        <v>44561</v>
      </c>
      <c r="G1278" t="str">
        <v/>
      </c>
      <c r="H1278" t="str">
        <v>Tous les clients</v>
      </c>
      <c r="I1278" t="b">
        <v>1</v>
      </c>
      <c r="J1278">
        <v>290.6</v>
      </c>
    </row>
    <row r="1279">
      <c r="A1279" t="str">
        <v>AutoTable</v>
      </c>
      <c r="D1279" t="str">
        <v>Total</v>
      </c>
      <c r="J1279">
        <f>SUBTOTAL(109,Prix_vente_3[Prix unitaire])</f>
        <v>90461.54999999933</v>
      </c>
    </row>
  </sheetData>
  <pageMargins left="0.7" right="0.7" top="0.75" bottom="0.75" header="0.3" footer="0.3"/>
  <ignoredErrors>
    <ignoredError numberStoredAsText="1" sqref="A1:Q1279"/>
  </ignoredErrors>
</worksheet>
</file>

<file path=xl/worksheets/sheet14.xml><?xml version="1.0" encoding="utf-8"?>
<worksheet xmlns="http://schemas.openxmlformats.org/spreadsheetml/2006/main" xmlns:r="http://schemas.openxmlformats.org/officeDocument/2006/relationships">
  <dimension ref="A1:M278"/>
  <sheetViews>
    <sheetView workbookViewId="0" rightToLeft="0"/>
  </sheetViews>
  <sheetData>
    <row r="1">
      <c r="A1" t="str">
        <v>Auto+hide+hidesheet+lock+Formulas=Feuil14,Feuil15</v>
      </c>
      <c r="D1" t="str">
        <v>Ajuster</v>
      </c>
      <c r="E1" t="str">
        <v>AutoTable+Ajuster</v>
      </c>
      <c r="F1" t="str">
        <v>AutoTable+Ajuster</v>
      </c>
      <c r="G1" t="str">
        <v>AutoTable+Ajuster</v>
      </c>
      <c r="H1" t="str">
        <v>AutoTable+Ajuster</v>
      </c>
    </row>
    <row r="2">
      <c r="L2" t="str">
        <v>Ouvert|Lancé</v>
      </c>
    </row>
    <row r="3">
      <c r="A3" t="str">
        <v>Cacher</v>
      </c>
      <c r="C3" t="str">
        <v>Tables et champs</v>
      </c>
      <c r="D3" t="str">
        <v>Filtres</v>
      </c>
    </row>
    <row r="4">
      <c r="A4" t="str">
        <v>Cacher</v>
      </c>
      <c r="C4" t="str">
        <v>Ligne achat</v>
      </c>
    </row>
    <row r="5">
      <c r="A5" t="str">
        <v>Cacher</v>
      </c>
      <c r="C5" t="str">
        <v>Type document</v>
      </c>
      <c r="D5" t="str">
        <v>Commande ouverte|Commande</v>
      </c>
    </row>
    <row r="7">
      <c r="A7" t="str">
        <v>Cacher</v>
      </c>
      <c r="D7" t="str">
        <v>En-têtes:</v>
      </c>
      <c r="I7" t="str">
        <v>N°</v>
      </c>
      <c r="J7" t="str">
        <v>Date réception prévue</v>
      </c>
      <c r="K7" t="str">
        <v>Quantité (base)</v>
      </c>
      <c r="L7" t="str">
        <v>Statut</v>
      </c>
      <c r="M7" t="str">
        <v>Type document</v>
      </c>
    </row>
    <row r="8">
      <c r="A8" t="str">
        <v>Cacher</v>
      </c>
      <c r="D8" t="str">
        <v>Champs:</v>
      </c>
      <c r="I8" t="str">
        <v>N°</v>
      </c>
      <c r="J8" t="str">
        <v>Date réception prévue</v>
      </c>
      <c r="K8" t="str">
        <v>Quantité (base)</v>
      </c>
      <c r="L8" t="str">
        <v>Statut</v>
      </c>
      <c r="M8" t="str">
        <v>Type document</v>
      </c>
    </row>
    <row r="9">
      <c r="D9" t="str">
        <v>N°</v>
      </c>
      <c r="E9" t="str">
        <v>Date réception prévue</v>
      </c>
      <c r="F9" t="str">
        <v>Quantité (base)</v>
      </c>
      <c r="G9" t="str">
        <v>Statut</v>
      </c>
      <c r="H9" t="str">
        <v>Type document</v>
      </c>
    </row>
    <row r="10">
      <c r="A10" t="str">
        <v>AutoTable</v>
      </c>
      <c r="D10" t="str">
        <v>73450M</v>
      </c>
      <c r="E10">
        <v>44301</v>
      </c>
      <c r="F10">
        <v>560</v>
      </c>
      <c r="G10" t="str">
        <v>Ouvert</v>
      </c>
      <c r="H10" t="str">
        <v>Commande ouverte</v>
      </c>
    </row>
    <row r="11">
      <c r="A11" t="str">
        <v>AutoTable</v>
      </c>
      <c r="D11" t="str">
        <v>73450SO</v>
      </c>
      <c r="E11">
        <v>44301</v>
      </c>
      <c r="F11">
        <v>280</v>
      </c>
      <c r="G11" t="str">
        <v>Ouvert</v>
      </c>
      <c r="H11" t="str">
        <v>Commande ouverte</v>
      </c>
    </row>
    <row r="12">
      <c r="A12" t="str">
        <v>AutoTable</v>
      </c>
      <c r="D12" t="str">
        <v>73775BC</v>
      </c>
      <c r="E12">
        <v>44301</v>
      </c>
      <c r="F12">
        <v>300</v>
      </c>
      <c r="G12" t="str">
        <v>Ouvert</v>
      </c>
      <c r="H12" t="str">
        <v>Commande ouverte</v>
      </c>
    </row>
    <row r="13">
      <c r="A13" t="str">
        <v>AutoTable</v>
      </c>
      <c r="D13" t="str">
        <v>73575S</v>
      </c>
      <c r="E13">
        <v>44301</v>
      </c>
      <c r="F13">
        <v>50</v>
      </c>
      <c r="G13" t="str">
        <v>Ouvert</v>
      </c>
      <c r="H13" t="str">
        <v>Commande ouverte</v>
      </c>
    </row>
    <row r="14">
      <c r="A14" t="str">
        <v>AutoTable</v>
      </c>
      <c r="D14" t="str">
        <v>73575SD</v>
      </c>
      <c r="E14">
        <v>44301</v>
      </c>
      <c r="F14">
        <v>250</v>
      </c>
      <c r="G14" t="str">
        <v>Ouvert</v>
      </c>
      <c r="H14" t="str">
        <v>Commande ouverte</v>
      </c>
    </row>
    <row r="15">
      <c r="A15" t="str">
        <v>AutoTable</v>
      </c>
      <c r="D15" t="str">
        <v>73475CA</v>
      </c>
      <c r="E15">
        <v>44301</v>
      </c>
      <c r="F15">
        <v>140</v>
      </c>
      <c r="G15" t="str">
        <v>Ouvert</v>
      </c>
      <c r="H15" t="str">
        <v>Commande ouverte</v>
      </c>
    </row>
    <row r="16">
      <c r="A16" t="str">
        <v>AutoTable</v>
      </c>
      <c r="D16" t="str">
        <v>73475M</v>
      </c>
      <c r="E16">
        <v>44301</v>
      </c>
      <c r="F16">
        <v>140</v>
      </c>
      <c r="G16" t="str">
        <v>Ouvert</v>
      </c>
      <c r="H16" t="str">
        <v>Commande ouverte</v>
      </c>
    </row>
    <row r="17">
      <c r="A17" t="str">
        <v>AutoTable</v>
      </c>
      <c r="D17" t="str">
        <v>73475PA</v>
      </c>
      <c r="E17">
        <v>44301</v>
      </c>
      <c r="F17">
        <v>140</v>
      </c>
      <c r="G17" t="str">
        <v>Ouvert</v>
      </c>
      <c r="H17" t="str">
        <v>Commande ouverte</v>
      </c>
    </row>
    <row r="18">
      <c r="A18" t="str">
        <v>AutoTable</v>
      </c>
      <c r="D18" t="str">
        <v>73675R</v>
      </c>
      <c r="E18">
        <v>44301</v>
      </c>
      <c r="F18">
        <v>210</v>
      </c>
      <c r="G18" t="str">
        <v>Ouvert</v>
      </c>
      <c r="H18" t="str">
        <v>Commande ouverte</v>
      </c>
    </row>
    <row r="19">
      <c r="A19" t="str">
        <v>AutoTable</v>
      </c>
      <c r="D19" t="str">
        <v>73775M</v>
      </c>
      <c r="E19">
        <v>44301</v>
      </c>
      <c r="F19">
        <v>240</v>
      </c>
      <c r="G19" t="str">
        <v>Ouvert</v>
      </c>
      <c r="H19" t="str">
        <v>Commande ouverte</v>
      </c>
    </row>
    <row r="20">
      <c r="A20" t="str">
        <v>AutoTable</v>
      </c>
      <c r="D20" t="str">
        <v>73775R</v>
      </c>
      <c r="E20">
        <v>44301</v>
      </c>
      <c r="F20">
        <v>120</v>
      </c>
      <c r="G20" t="str">
        <v>Ouvert</v>
      </c>
      <c r="H20" t="str">
        <v>Commande ouverte</v>
      </c>
    </row>
    <row r="21">
      <c r="A21" t="str">
        <v>AutoTable</v>
      </c>
      <c r="D21" t="str">
        <v>73775B</v>
      </c>
      <c r="E21">
        <v>44301</v>
      </c>
      <c r="F21">
        <v>60</v>
      </c>
      <c r="G21" t="str">
        <v>Ouvert</v>
      </c>
      <c r="H21" t="str">
        <v>Commande ouverte</v>
      </c>
    </row>
    <row r="22">
      <c r="A22" t="str">
        <v>AutoTable</v>
      </c>
      <c r="D22" t="str">
        <v>73410VI</v>
      </c>
      <c r="E22">
        <v>44301</v>
      </c>
      <c r="F22">
        <v>35</v>
      </c>
      <c r="G22" t="str">
        <v>Ouvert</v>
      </c>
      <c r="H22" t="str">
        <v>Commande ouverte</v>
      </c>
    </row>
    <row r="23">
      <c r="A23" t="str">
        <v>AutoTable</v>
      </c>
      <c r="D23" t="str">
        <v>73610B</v>
      </c>
      <c r="E23">
        <v>44301</v>
      </c>
      <c r="F23">
        <v>70</v>
      </c>
      <c r="G23" t="str">
        <v>Ouvert</v>
      </c>
      <c r="H23" t="str">
        <v>Commande ouverte</v>
      </c>
    </row>
    <row r="24">
      <c r="A24" t="str">
        <v>AutoTable</v>
      </c>
      <c r="D24" t="str">
        <v>73710PA</v>
      </c>
      <c r="E24">
        <v>44301</v>
      </c>
      <c r="F24">
        <v>216</v>
      </c>
      <c r="G24" t="str">
        <v>Ouvert</v>
      </c>
      <c r="H24" t="str">
        <v>Commande ouverte</v>
      </c>
    </row>
    <row r="25">
      <c r="A25" t="str">
        <v>AutoTable</v>
      </c>
      <c r="D25" t="str">
        <v>73415KAT</v>
      </c>
      <c r="E25">
        <v>44301</v>
      </c>
      <c r="F25">
        <v>20</v>
      </c>
      <c r="G25" t="str">
        <v>Ouvert</v>
      </c>
      <c r="H25" t="str">
        <v>Commande ouverte</v>
      </c>
    </row>
    <row r="26">
      <c r="A26" t="str">
        <v>AutoTable</v>
      </c>
      <c r="D26" t="str">
        <v>73420B</v>
      </c>
      <c r="E26">
        <v>44301</v>
      </c>
      <c r="F26">
        <v>6</v>
      </c>
      <c r="G26" t="str">
        <v>Ouvert</v>
      </c>
      <c r="H26" t="str">
        <v>Commande ouverte</v>
      </c>
    </row>
    <row r="27">
      <c r="A27" t="str">
        <v>AutoTable</v>
      </c>
      <c r="D27" t="str">
        <v>73420BC</v>
      </c>
      <c r="E27">
        <v>44301</v>
      </c>
      <c r="F27">
        <v>6</v>
      </c>
      <c r="G27" t="str">
        <v>Ouvert</v>
      </c>
      <c r="H27" t="str">
        <v>Commande ouverte</v>
      </c>
    </row>
    <row r="28">
      <c r="A28" t="str">
        <v>AutoTable</v>
      </c>
      <c r="D28" t="str">
        <v>73420SO</v>
      </c>
      <c r="E28">
        <v>44301</v>
      </c>
      <c r="F28">
        <v>6</v>
      </c>
      <c r="G28" t="str">
        <v>Ouvert</v>
      </c>
      <c r="H28" t="str">
        <v>Commande ouverte</v>
      </c>
    </row>
    <row r="29">
      <c r="A29" t="str">
        <v>AutoTable</v>
      </c>
      <c r="D29" t="str">
        <v>73620M</v>
      </c>
      <c r="E29">
        <v>44301</v>
      </c>
      <c r="F29">
        <v>6</v>
      </c>
      <c r="G29" t="str">
        <v>Ouvert</v>
      </c>
      <c r="H29" t="str">
        <v>Commande ouverte</v>
      </c>
    </row>
    <row r="30">
      <c r="A30" t="str">
        <v>AutoTable</v>
      </c>
      <c r="D30" t="str">
        <v>43430M</v>
      </c>
      <c r="E30">
        <v>44301</v>
      </c>
      <c r="F30">
        <v>108</v>
      </c>
      <c r="G30" t="str">
        <v>Ouvert</v>
      </c>
      <c r="H30" t="str">
        <v>Commande ouverte</v>
      </c>
    </row>
    <row r="31">
      <c r="A31" t="str">
        <v>AutoTable</v>
      </c>
      <c r="D31" t="str">
        <v>43430R</v>
      </c>
      <c r="E31">
        <v>44301</v>
      </c>
      <c r="F31">
        <v>108</v>
      </c>
      <c r="G31" t="str">
        <v>Ouvert</v>
      </c>
      <c r="H31" t="str">
        <v>Commande ouverte</v>
      </c>
    </row>
    <row r="32">
      <c r="A32" t="str">
        <v>AutoTable</v>
      </c>
      <c r="D32" t="str">
        <v>43430SO</v>
      </c>
      <c r="E32">
        <v>44301</v>
      </c>
      <c r="F32">
        <v>144</v>
      </c>
      <c r="G32" t="str">
        <v>Ouvert</v>
      </c>
      <c r="H32" t="str">
        <v>Commande ouverte</v>
      </c>
    </row>
    <row r="33">
      <c r="A33" t="str">
        <v>AutoTable</v>
      </c>
      <c r="D33" t="str">
        <v>43430VI</v>
      </c>
      <c r="E33">
        <v>44301</v>
      </c>
      <c r="F33">
        <v>36</v>
      </c>
      <c r="G33" t="str">
        <v>Ouvert</v>
      </c>
      <c r="H33" t="str">
        <v>Commande ouverte</v>
      </c>
    </row>
    <row r="34">
      <c r="A34" t="str">
        <v>AutoTable</v>
      </c>
      <c r="D34" t="str">
        <v>43550BK</v>
      </c>
      <c r="E34">
        <v>44301</v>
      </c>
      <c r="F34">
        <v>192</v>
      </c>
      <c r="G34" t="str">
        <v>Ouvert</v>
      </c>
      <c r="H34" t="str">
        <v>Commande ouverte</v>
      </c>
    </row>
    <row r="35">
      <c r="A35" t="str">
        <v>AutoTable</v>
      </c>
      <c r="D35" t="str">
        <v>43550M</v>
      </c>
      <c r="E35">
        <v>44301</v>
      </c>
      <c r="F35">
        <v>48</v>
      </c>
      <c r="G35" t="str">
        <v>Ouvert</v>
      </c>
      <c r="H35" t="str">
        <v>Commande ouverte</v>
      </c>
    </row>
    <row r="36">
      <c r="A36" t="str">
        <v>AutoTable</v>
      </c>
      <c r="D36" t="str">
        <v>43550PA</v>
      </c>
      <c r="E36">
        <v>44301</v>
      </c>
      <c r="F36">
        <v>128</v>
      </c>
      <c r="G36" t="str">
        <v>Ouvert</v>
      </c>
      <c r="H36" t="str">
        <v>Commande ouverte</v>
      </c>
    </row>
    <row r="37">
      <c r="A37" t="str">
        <v>AutoTable</v>
      </c>
      <c r="D37" t="str">
        <v>43550R</v>
      </c>
      <c r="E37">
        <v>44301</v>
      </c>
      <c r="F37">
        <v>64</v>
      </c>
      <c r="G37" t="str">
        <v>Ouvert</v>
      </c>
      <c r="H37" t="str">
        <v>Commande ouverte</v>
      </c>
    </row>
    <row r="38">
      <c r="A38" t="str">
        <v>AutoTable</v>
      </c>
      <c r="D38" t="str">
        <v>43350LRB</v>
      </c>
      <c r="E38">
        <v>44301</v>
      </c>
      <c r="F38">
        <v>208</v>
      </c>
      <c r="G38" t="str">
        <v>Ouvert</v>
      </c>
      <c r="H38" t="str">
        <v>Commande ouverte</v>
      </c>
    </row>
    <row r="39">
      <c r="A39" t="str">
        <v>AutoTable</v>
      </c>
      <c r="D39" t="str">
        <v>43750S</v>
      </c>
      <c r="E39">
        <v>44301</v>
      </c>
      <c r="F39">
        <v>96</v>
      </c>
      <c r="G39" t="str">
        <v>Ouvert</v>
      </c>
      <c r="H39" t="str">
        <v>Commande ouverte</v>
      </c>
    </row>
    <row r="40">
      <c r="A40" t="str">
        <v>AutoTable</v>
      </c>
      <c r="D40" t="str">
        <v>40120-30</v>
      </c>
      <c r="E40">
        <v>44301</v>
      </c>
      <c r="F40">
        <v>960</v>
      </c>
      <c r="G40" t="str">
        <v>Ouvert</v>
      </c>
      <c r="H40" t="str">
        <v>Commande ouverte</v>
      </c>
    </row>
    <row r="41">
      <c r="A41" t="str">
        <v>AutoTable</v>
      </c>
      <c r="D41" t="str">
        <v>40130-30</v>
      </c>
      <c r="E41">
        <v>44301</v>
      </c>
      <c r="F41">
        <v>150</v>
      </c>
      <c r="G41" t="str">
        <v>Ouvert</v>
      </c>
      <c r="H41" t="str">
        <v>Commande ouverte</v>
      </c>
    </row>
    <row r="42">
      <c r="A42" t="str">
        <v>AutoTable</v>
      </c>
      <c r="D42" t="str">
        <v>43130A</v>
      </c>
      <c r="E42">
        <v>44301</v>
      </c>
      <c r="F42">
        <v>60</v>
      </c>
      <c r="G42" t="str">
        <v>Ouvert</v>
      </c>
      <c r="H42" t="str">
        <v>Commande ouverte</v>
      </c>
    </row>
    <row r="43">
      <c r="A43" t="str">
        <v>AutoTable</v>
      </c>
      <c r="D43" t="str">
        <v>73675J</v>
      </c>
      <c r="E43">
        <v>44301</v>
      </c>
      <c r="F43">
        <v>140</v>
      </c>
      <c r="G43" t="str">
        <v>Ouvert</v>
      </c>
      <c r="H43" t="str">
        <v>Commande ouverte</v>
      </c>
    </row>
    <row r="44">
      <c r="A44" t="str">
        <v>AutoTable</v>
      </c>
      <c r="D44" t="str">
        <v>73675SO</v>
      </c>
      <c r="E44">
        <v>44301</v>
      </c>
      <c r="F44">
        <v>210</v>
      </c>
      <c r="G44" t="str">
        <v>Ouvert</v>
      </c>
      <c r="H44" t="str">
        <v>Commande ouverte</v>
      </c>
    </row>
    <row r="45">
      <c r="A45" t="str">
        <v>AutoTable</v>
      </c>
      <c r="D45" t="str">
        <v>73675B</v>
      </c>
      <c r="E45">
        <v>44301</v>
      </c>
      <c r="F45">
        <v>140</v>
      </c>
      <c r="G45" t="str">
        <v>Ouvert</v>
      </c>
      <c r="H45" t="str">
        <v>Commande ouverte</v>
      </c>
    </row>
    <row r="46">
      <c r="A46" t="str">
        <v>AutoTable</v>
      </c>
      <c r="D46" t="str">
        <v>73775SO</v>
      </c>
      <c r="E46">
        <v>44301</v>
      </c>
      <c r="F46">
        <v>60</v>
      </c>
      <c r="G46" t="str">
        <v>Ouvert</v>
      </c>
      <c r="H46" t="str">
        <v>Commande ouverte</v>
      </c>
    </row>
    <row r="47">
      <c r="A47" t="str">
        <v>AutoTable</v>
      </c>
      <c r="D47" t="str">
        <v>73310BC</v>
      </c>
      <c r="E47">
        <v>44301</v>
      </c>
      <c r="F47">
        <v>25</v>
      </c>
      <c r="G47" t="str">
        <v>Ouvert</v>
      </c>
      <c r="H47" t="str">
        <v>Commande ouverte</v>
      </c>
    </row>
    <row r="48">
      <c r="A48" t="str">
        <v>AutoTable</v>
      </c>
      <c r="D48" t="str">
        <v>73310R</v>
      </c>
      <c r="E48">
        <v>44301</v>
      </c>
      <c r="F48">
        <v>50</v>
      </c>
      <c r="G48" t="str">
        <v>Ouvert</v>
      </c>
      <c r="H48" t="str">
        <v>Commande ouverte</v>
      </c>
    </row>
    <row r="49">
      <c r="A49" t="str">
        <v>AutoTable</v>
      </c>
      <c r="D49" t="str">
        <v>73410CA</v>
      </c>
      <c r="E49">
        <v>44301</v>
      </c>
      <c r="F49">
        <v>105</v>
      </c>
      <c r="G49" t="str">
        <v>Ouvert</v>
      </c>
      <c r="H49" t="str">
        <v>Commande ouverte</v>
      </c>
    </row>
    <row r="50">
      <c r="A50" t="str">
        <v>AutoTable</v>
      </c>
      <c r="D50" t="str">
        <v>73410J</v>
      </c>
      <c r="E50">
        <v>44301</v>
      </c>
      <c r="F50">
        <v>35</v>
      </c>
      <c r="G50" t="str">
        <v>Ouvert</v>
      </c>
      <c r="H50" t="str">
        <v>Commande ouverte</v>
      </c>
    </row>
    <row r="51">
      <c r="A51" t="str">
        <v>AutoTable</v>
      </c>
      <c r="D51" t="str">
        <v>73410PA</v>
      </c>
      <c r="E51">
        <v>44301</v>
      </c>
      <c r="F51">
        <v>70</v>
      </c>
      <c r="G51" t="str">
        <v>Ouvert</v>
      </c>
      <c r="H51" t="str">
        <v>Commande ouverte</v>
      </c>
    </row>
    <row r="52">
      <c r="A52" t="str">
        <v>AutoTable</v>
      </c>
      <c r="D52" t="str">
        <v>73610BC</v>
      </c>
      <c r="E52">
        <v>44301</v>
      </c>
      <c r="F52">
        <v>35</v>
      </c>
      <c r="G52" t="str">
        <v>Ouvert</v>
      </c>
      <c r="H52" t="str">
        <v>Commande ouverte</v>
      </c>
    </row>
    <row r="53">
      <c r="A53" t="str">
        <v>AutoTable</v>
      </c>
      <c r="D53" t="str">
        <v>73610R</v>
      </c>
      <c r="E53">
        <v>44301</v>
      </c>
      <c r="F53">
        <v>70</v>
      </c>
      <c r="G53" t="str">
        <v>Ouvert</v>
      </c>
      <c r="H53" t="str">
        <v>Commande ouverte</v>
      </c>
    </row>
    <row r="54">
      <c r="A54" t="str">
        <v>AutoTable</v>
      </c>
      <c r="D54" t="str">
        <v>73412PA</v>
      </c>
      <c r="E54">
        <v>44301</v>
      </c>
      <c r="F54">
        <v>40</v>
      </c>
      <c r="G54" t="str">
        <v>Ouvert</v>
      </c>
      <c r="H54" t="str">
        <v>Commande ouverte</v>
      </c>
    </row>
    <row r="55">
      <c r="A55" t="str">
        <v>AutoTable</v>
      </c>
      <c r="D55" t="str">
        <v>73415B</v>
      </c>
      <c r="E55">
        <v>44301</v>
      </c>
      <c r="F55">
        <v>20</v>
      </c>
      <c r="G55" t="str">
        <v>Ouvert</v>
      </c>
      <c r="H55" t="str">
        <v>Commande ouverte</v>
      </c>
    </row>
    <row r="56">
      <c r="A56" t="str">
        <v>AutoTable</v>
      </c>
      <c r="D56" t="str">
        <v>73415M</v>
      </c>
      <c r="E56">
        <v>44301</v>
      </c>
      <c r="F56">
        <v>20</v>
      </c>
      <c r="G56" t="str">
        <v>Ouvert</v>
      </c>
      <c r="H56" t="str">
        <v>Commande ouverte</v>
      </c>
    </row>
    <row r="57">
      <c r="A57" t="str">
        <v>AutoTable</v>
      </c>
      <c r="D57" t="str">
        <v>73415V</v>
      </c>
      <c r="E57">
        <v>44301</v>
      </c>
      <c r="F57">
        <v>10</v>
      </c>
      <c r="G57" t="str">
        <v>Ouvert</v>
      </c>
      <c r="H57" t="str">
        <v>Commande ouverte</v>
      </c>
    </row>
    <row r="58">
      <c r="A58" t="str">
        <v>AutoTable</v>
      </c>
      <c r="D58" t="str">
        <v>73420R</v>
      </c>
      <c r="E58">
        <v>44301</v>
      </c>
      <c r="F58">
        <v>6</v>
      </c>
      <c r="G58" t="str">
        <v>Ouvert</v>
      </c>
      <c r="H58" t="str">
        <v>Commande ouverte</v>
      </c>
    </row>
    <row r="59">
      <c r="A59" t="str">
        <v>AutoTable</v>
      </c>
      <c r="D59" t="str">
        <v>43750W</v>
      </c>
      <c r="E59">
        <v>44301</v>
      </c>
      <c r="F59">
        <v>16</v>
      </c>
      <c r="G59" t="str">
        <v>Ouvert</v>
      </c>
      <c r="H59" t="str">
        <v>Commande ouverte</v>
      </c>
    </row>
    <row r="60">
      <c r="A60" t="str">
        <v>AutoTable</v>
      </c>
      <c r="D60" t="str">
        <v>73612R</v>
      </c>
      <c r="E60">
        <v>44301</v>
      </c>
      <c r="F60">
        <v>1</v>
      </c>
      <c r="G60" t="str">
        <v>Ouvert</v>
      </c>
      <c r="H60" t="str">
        <v>Commande ouverte</v>
      </c>
    </row>
    <row r="61">
      <c r="A61" t="str">
        <v>AutoTable</v>
      </c>
      <c r="D61" t="str">
        <v>73575SCB</v>
      </c>
      <c r="E61">
        <v>44301</v>
      </c>
      <c r="F61">
        <v>250</v>
      </c>
      <c r="G61" t="str">
        <v>Ouvert</v>
      </c>
      <c r="H61" t="str">
        <v>Commande ouverte</v>
      </c>
    </row>
    <row r="62">
      <c r="A62" t="str">
        <v>AutoTable</v>
      </c>
      <c r="D62" t="str">
        <v>65112KA/RO</v>
      </c>
      <c r="E62">
        <v>44301</v>
      </c>
      <c r="F62">
        <v>12</v>
      </c>
      <c r="G62" t="str">
        <v>Ouvert</v>
      </c>
      <c r="H62" t="str">
        <v>Commande ouverte</v>
      </c>
    </row>
    <row r="63">
      <c r="A63" t="str">
        <v>AutoTable</v>
      </c>
      <c r="D63" t="str">
        <v>41730</v>
      </c>
      <c r="E63">
        <v>44301</v>
      </c>
      <c r="F63">
        <v>30</v>
      </c>
      <c r="G63" t="str">
        <v>Ouvert</v>
      </c>
      <c r="H63" t="str">
        <v>Commande ouverte</v>
      </c>
    </row>
    <row r="64">
      <c r="A64" t="str">
        <v>AutoTable</v>
      </c>
      <c r="D64" t="str">
        <v>41430</v>
      </c>
      <c r="E64">
        <v>44301</v>
      </c>
      <c r="F64">
        <v>30</v>
      </c>
      <c r="G64" t="str">
        <v>Ouvert</v>
      </c>
      <c r="H64" t="str">
        <v>Commande ouverte</v>
      </c>
    </row>
    <row r="65">
      <c r="A65" t="str">
        <v>AutoTable</v>
      </c>
      <c r="D65" t="str">
        <v>42030</v>
      </c>
      <c r="E65">
        <v>44301</v>
      </c>
      <c r="F65">
        <v>30</v>
      </c>
      <c r="G65" t="str">
        <v>Ouvert</v>
      </c>
      <c r="H65" t="str">
        <v>Commande ouverte</v>
      </c>
    </row>
    <row r="66">
      <c r="A66" t="str">
        <v>AutoTable</v>
      </c>
      <c r="D66" t="str">
        <v>65215</v>
      </c>
      <c r="E66">
        <v>44301</v>
      </c>
      <c r="F66">
        <v>9</v>
      </c>
      <c r="G66" t="str">
        <v>Ouvert</v>
      </c>
      <c r="H66" t="str">
        <v>Commande ouverte</v>
      </c>
    </row>
    <row r="67">
      <c r="A67" t="str">
        <v>AutoTable</v>
      </c>
      <c r="D67" t="str">
        <v>62050</v>
      </c>
      <c r="E67">
        <v>44301</v>
      </c>
      <c r="F67">
        <v>13</v>
      </c>
      <c r="G67" t="str">
        <v>Ouvert</v>
      </c>
      <c r="H67" t="str">
        <v>Commande ouverte</v>
      </c>
    </row>
    <row r="68">
      <c r="A68" t="str">
        <v>AutoTable</v>
      </c>
      <c r="D68" t="str">
        <v>65120</v>
      </c>
      <c r="E68">
        <v>44301</v>
      </c>
      <c r="F68">
        <v>1</v>
      </c>
      <c r="G68" t="str">
        <v>Ouvert</v>
      </c>
      <c r="H68" t="str">
        <v>Commande ouverte</v>
      </c>
    </row>
    <row r="69">
      <c r="A69" t="str">
        <v>AutoTable</v>
      </c>
      <c r="D69" t="str">
        <v>62050</v>
      </c>
      <c r="E69">
        <v>44301</v>
      </c>
      <c r="F69">
        <v>240</v>
      </c>
      <c r="G69" t="str">
        <v>Ouvert</v>
      </c>
      <c r="H69" t="str">
        <v>Commande ouverte</v>
      </c>
    </row>
    <row r="70">
      <c r="A70" t="str">
        <v>AutoTable</v>
      </c>
      <c r="D70" t="str">
        <v>68151</v>
      </c>
      <c r="E70">
        <v>44301</v>
      </c>
      <c r="F70">
        <v>435</v>
      </c>
      <c r="G70" t="str">
        <v>Ouvert</v>
      </c>
      <c r="H70" t="str">
        <v>Commande ouverte</v>
      </c>
    </row>
    <row r="71">
      <c r="A71" t="str">
        <v>AutoTable</v>
      </c>
      <c r="D71" t="str">
        <v>64775</v>
      </c>
      <c r="E71">
        <v>44301</v>
      </c>
      <c r="F71">
        <v>152</v>
      </c>
      <c r="G71" t="str">
        <v>Ouvert</v>
      </c>
      <c r="H71" t="str">
        <v>Commande ouverte</v>
      </c>
    </row>
    <row r="72">
      <c r="A72" t="str">
        <v>AutoTable</v>
      </c>
      <c r="D72" t="str">
        <v>64975</v>
      </c>
      <c r="E72">
        <v>44301</v>
      </c>
      <c r="F72">
        <v>304</v>
      </c>
      <c r="G72" t="str">
        <v>Ouvert</v>
      </c>
      <c r="H72" t="str">
        <v>Commande ouverte</v>
      </c>
    </row>
    <row r="73">
      <c r="A73" t="str">
        <v>AutoTable</v>
      </c>
      <c r="D73" t="str">
        <v>68175</v>
      </c>
      <c r="E73">
        <v>44301</v>
      </c>
      <c r="F73">
        <v>195</v>
      </c>
      <c r="G73" t="str">
        <v>Ouvert</v>
      </c>
      <c r="H73" t="str">
        <v>Commande ouverte</v>
      </c>
    </row>
    <row r="74">
      <c r="A74" t="str">
        <v>AutoTable</v>
      </c>
      <c r="D74" t="str">
        <v>65115</v>
      </c>
      <c r="E74">
        <v>44301</v>
      </c>
      <c r="F74">
        <v>18</v>
      </c>
      <c r="G74" t="str">
        <v>Ouvert</v>
      </c>
      <c r="H74" t="str">
        <v>Commande ouverte</v>
      </c>
    </row>
    <row r="75">
      <c r="A75" t="str">
        <v>AutoTable</v>
      </c>
      <c r="D75" t="str">
        <v>48131</v>
      </c>
      <c r="E75">
        <v>44301</v>
      </c>
      <c r="F75">
        <v>210</v>
      </c>
      <c r="G75" t="str">
        <v>Ouvert</v>
      </c>
      <c r="H75" t="str">
        <v>Commande ouverte</v>
      </c>
    </row>
    <row r="76">
      <c r="A76" t="str">
        <v>AutoTable</v>
      </c>
      <c r="D76" t="str">
        <v>41930</v>
      </c>
      <c r="E76">
        <v>44301</v>
      </c>
      <c r="F76">
        <v>240</v>
      </c>
      <c r="G76" t="str">
        <v>Ouvert</v>
      </c>
      <c r="H76" t="str">
        <v>Commande ouverte</v>
      </c>
    </row>
    <row r="77">
      <c r="A77" t="str">
        <v>AutoTable</v>
      </c>
      <c r="D77" t="str">
        <v>44950</v>
      </c>
      <c r="E77">
        <v>44301</v>
      </c>
      <c r="F77">
        <v>91</v>
      </c>
      <c r="G77" t="str">
        <v>Ouvert</v>
      </c>
      <c r="H77" t="str">
        <v>Commande ouverte</v>
      </c>
    </row>
    <row r="78">
      <c r="A78" t="str">
        <v>AutoTable</v>
      </c>
      <c r="D78" t="str">
        <v>40605</v>
      </c>
      <c r="E78">
        <v>44301</v>
      </c>
      <c r="F78">
        <v>150</v>
      </c>
      <c r="G78" t="str">
        <v>Ouvert</v>
      </c>
      <c r="H78" t="str">
        <v>Commande ouverte</v>
      </c>
    </row>
    <row r="79">
      <c r="A79" t="str">
        <v>AutoTable</v>
      </c>
      <c r="D79" t="str">
        <v>42705</v>
      </c>
      <c r="E79">
        <v>44301</v>
      </c>
      <c r="F79">
        <v>480</v>
      </c>
      <c r="G79" t="str">
        <v>Ouvert</v>
      </c>
      <c r="H79" t="str">
        <v>Commande ouverte</v>
      </c>
    </row>
    <row r="80">
      <c r="A80" t="str">
        <v>AutoTable</v>
      </c>
      <c r="D80" t="str">
        <v>14011</v>
      </c>
      <c r="E80">
        <v>44301</v>
      </c>
      <c r="F80">
        <v>2</v>
      </c>
      <c r="G80" t="str">
        <v>Ouvert</v>
      </c>
      <c r="H80" t="str">
        <v>Commande ouverte</v>
      </c>
    </row>
    <row r="81">
      <c r="A81" t="str">
        <v>AutoTable</v>
      </c>
      <c r="D81" t="str">
        <v>62075</v>
      </c>
      <c r="E81">
        <v>44301</v>
      </c>
      <c r="F81">
        <v>114</v>
      </c>
      <c r="G81" t="str">
        <v>Ouvert</v>
      </c>
      <c r="H81" t="str">
        <v>Commande ouverte</v>
      </c>
    </row>
    <row r="82">
      <c r="A82" t="str">
        <v>AutoTable</v>
      </c>
      <c r="D82" t="str">
        <v>64910</v>
      </c>
      <c r="E82">
        <v>44301</v>
      </c>
      <c r="F82">
        <v>30</v>
      </c>
      <c r="G82" t="str">
        <v>Ouvert</v>
      </c>
      <c r="H82" t="str">
        <v>Commande ouverte</v>
      </c>
    </row>
    <row r="83">
      <c r="A83" t="str">
        <v>AutoTable</v>
      </c>
      <c r="D83" t="str">
        <v>62010</v>
      </c>
      <c r="E83">
        <v>44301</v>
      </c>
      <c r="F83">
        <v>90</v>
      </c>
      <c r="G83" t="str">
        <v>Ouvert</v>
      </c>
      <c r="H83" t="str">
        <v>Commande ouverte</v>
      </c>
    </row>
    <row r="84">
      <c r="A84" t="str">
        <v>AutoTable</v>
      </c>
      <c r="D84" t="str">
        <v>65112</v>
      </c>
      <c r="E84">
        <v>44301</v>
      </c>
      <c r="F84">
        <v>12</v>
      </c>
      <c r="G84" t="str">
        <v>Ouvert</v>
      </c>
      <c r="H84" t="str">
        <v>Commande ouverte</v>
      </c>
    </row>
    <row r="85">
      <c r="A85" t="str">
        <v>AutoTable</v>
      </c>
      <c r="D85" t="str">
        <v>48130</v>
      </c>
      <c r="E85">
        <v>44301</v>
      </c>
      <c r="F85">
        <v>30</v>
      </c>
      <c r="G85" t="str">
        <v>Ouvert</v>
      </c>
      <c r="H85" t="str">
        <v>Commande ouverte</v>
      </c>
    </row>
    <row r="86">
      <c r="A86" t="str">
        <v>AutoTable</v>
      </c>
      <c r="D86" t="str">
        <v>44550</v>
      </c>
      <c r="E86">
        <v>44301</v>
      </c>
      <c r="F86">
        <v>130</v>
      </c>
      <c r="G86" t="str">
        <v>Ouvert</v>
      </c>
      <c r="H86" t="str">
        <v>Commande ouverte</v>
      </c>
    </row>
    <row r="87">
      <c r="A87" t="str">
        <v>AutoTable</v>
      </c>
      <c r="D87" t="str">
        <v>41950</v>
      </c>
      <c r="E87">
        <v>44301</v>
      </c>
      <c r="F87">
        <v>104</v>
      </c>
      <c r="G87" t="str">
        <v>Ouvert</v>
      </c>
      <c r="H87" t="str">
        <v>Commande ouverte</v>
      </c>
    </row>
    <row r="88">
      <c r="A88" t="str">
        <v>AutoTable</v>
      </c>
      <c r="D88" t="str">
        <v>43705</v>
      </c>
      <c r="E88">
        <v>44301</v>
      </c>
      <c r="F88">
        <v>60</v>
      </c>
      <c r="G88" t="str">
        <v>Ouvert</v>
      </c>
      <c r="H88" t="str">
        <v>Commande ouverte</v>
      </c>
    </row>
    <row r="89">
      <c r="A89" t="str">
        <v>AutoTable</v>
      </c>
      <c r="D89" t="str">
        <v>41605</v>
      </c>
      <c r="E89">
        <v>44301</v>
      </c>
      <c r="F89">
        <v>1160</v>
      </c>
      <c r="G89" t="str">
        <v>Ouvert</v>
      </c>
      <c r="H89" t="str">
        <v>Commande ouverte</v>
      </c>
    </row>
    <row r="90">
      <c r="A90" t="str">
        <v>AutoTable</v>
      </c>
      <c r="D90" t="str">
        <v>41605</v>
      </c>
      <c r="E90">
        <v>44301</v>
      </c>
      <c r="F90">
        <v>40</v>
      </c>
      <c r="G90" t="str">
        <v>Ouvert</v>
      </c>
      <c r="H90" t="str">
        <v>Commande ouverte</v>
      </c>
    </row>
    <row r="91">
      <c r="A91" t="str">
        <v>AutoTable</v>
      </c>
      <c r="D91" t="str">
        <v>575</v>
      </c>
      <c r="E91">
        <v>44298</v>
      </c>
      <c r="F91">
        <v>2010</v>
      </c>
      <c r="G91" t="str">
        <v>Ouvert</v>
      </c>
      <c r="H91" t="str">
        <v>Commande ouverte</v>
      </c>
    </row>
    <row r="92">
      <c r="A92" t="str">
        <v>AutoTable</v>
      </c>
      <c r="D92" t="str">
        <v>401958</v>
      </c>
      <c r="E92">
        <v>44317</v>
      </c>
      <c r="F92">
        <v>348</v>
      </c>
      <c r="G92" t="str">
        <v>Ouvert</v>
      </c>
      <c r="H92" t="str">
        <v>Commande ouverte</v>
      </c>
    </row>
    <row r="93">
      <c r="A93" t="str">
        <v>AutoTable</v>
      </c>
      <c r="D93" t="str">
        <v>410081</v>
      </c>
      <c r="E93">
        <v>44317</v>
      </c>
      <c r="F93">
        <v>340</v>
      </c>
      <c r="G93" t="str">
        <v>Ouvert</v>
      </c>
      <c r="H93" t="str">
        <v>Commande ouverte</v>
      </c>
    </row>
    <row r="94">
      <c r="A94" t="str">
        <v>AutoTable</v>
      </c>
      <c r="D94" t="str">
        <v>410038</v>
      </c>
      <c r="E94">
        <v>44317</v>
      </c>
      <c r="F94">
        <v>300</v>
      </c>
      <c r="G94" t="str">
        <v>Ouvert</v>
      </c>
      <c r="H94" t="str">
        <v>Commande ouverte</v>
      </c>
    </row>
    <row r="95">
      <c r="A95" t="str">
        <v>AutoTable</v>
      </c>
      <c r="D95" t="str">
        <v>401066</v>
      </c>
      <c r="E95">
        <v>44317</v>
      </c>
      <c r="F95">
        <v>180</v>
      </c>
      <c r="G95" t="str">
        <v>Ouvert</v>
      </c>
      <c r="H95" t="str">
        <v>Commande ouverte</v>
      </c>
    </row>
    <row r="96">
      <c r="A96" t="str">
        <v>AutoTable</v>
      </c>
      <c r="D96" t="str">
        <v>04025A</v>
      </c>
      <c r="E96">
        <v>44317</v>
      </c>
      <c r="F96">
        <v>180</v>
      </c>
      <c r="G96" t="str">
        <v>Ouvert</v>
      </c>
      <c r="H96" t="str">
        <v>Commande ouverte</v>
      </c>
    </row>
    <row r="97">
      <c r="A97" t="str">
        <v>AutoTable</v>
      </c>
      <c r="D97" t="str">
        <v>04025CB</v>
      </c>
      <c r="E97">
        <v>44317</v>
      </c>
      <c r="F97">
        <v>320</v>
      </c>
      <c r="G97" t="str">
        <v>Ouvert</v>
      </c>
      <c r="H97" t="str">
        <v>Commande ouverte</v>
      </c>
    </row>
    <row r="98">
      <c r="A98" t="str">
        <v>AutoTable</v>
      </c>
      <c r="D98" t="str">
        <v>04025J</v>
      </c>
      <c r="E98">
        <v>44317</v>
      </c>
      <c r="F98">
        <v>120</v>
      </c>
      <c r="G98" t="str">
        <v>Ouvert</v>
      </c>
      <c r="H98" t="str">
        <v>Commande ouverte</v>
      </c>
    </row>
    <row r="99">
      <c r="A99" t="str">
        <v>AutoTable</v>
      </c>
      <c r="D99" t="str">
        <v>04025O</v>
      </c>
      <c r="E99">
        <v>44317</v>
      </c>
      <c r="F99">
        <v>260</v>
      </c>
      <c r="G99" t="str">
        <v>Ouvert</v>
      </c>
      <c r="H99" t="str">
        <v>Commande ouverte</v>
      </c>
    </row>
    <row r="100">
      <c r="A100" t="str">
        <v>AutoTable</v>
      </c>
      <c r="D100" t="str">
        <v>04025PO</v>
      </c>
      <c r="E100">
        <v>44317</v>
      </c>
      <c r="F100">
        <v>200</v>
      </c>
      <c r="G100" t="str">
        <v>Ouvert</v>
      </c>
      <c r="H100" t="str">
        <v>Commande ouverte</v>
      </c>
    </row>
    <row r="101">
      <c r="A101" t="str">
        <v>AutoTable</v>
      </c>
      <c r="D101" t="str">
        <v>04025RO</v>
      </c>
      <c r="E101">
        <v>44317</v>
      </c>
      <c r="F101">
        <v>60</v>
      </c>
      <c r="G101" t="str">
        <v>Ouvert</v>
      </c>
      <c r="H101" t="str">
        <v>Commande ouverte</v>
      </c>
    </row>
    <row r="102">
      <c r="A102" t="str">
        <v>AutoTable</v>
      </c>
      <c r="D102" t="str">
        <v>04025VI</v>
      </c>
      <c r="E102">
        <v>44317</v>
      </c>
      <c r="F102">
        <v>140</v>
      </c>
      <c r="G102" t="str">
        <v>Ouvert</v>
      </c>
      <c r="H102" t="str">
        <v>Commande ouverte</v>
      </c>
    </row>
    <row r="103">
      <c r="A103" t="str">
        <v>AutoTable</v>
      </c>
      <c r="D103" t="str">
        <v>04025FO</v>
      </c>
      <c r="E103">
        <v>44317</v>
      </c>
      <c r="F103">
        <v>280</v>
      </c>
      <c r="G103" t="str">
        <v>Ouvert</v>
      </c>
      <c r="H103" t="str">
        <v>Commande ouverte</v>
      </c>
    </row>
    <row r="104">
      <c r="A104" t="str">
        <v>AutoTable</v>
      </c>
      <c r="D104" t="str">
        <v>04026VE</v>
      </c>
      <c r="E104">
        <v>44317</v>
      </c>
      <c r="F104">
        <v>240</v>
      </c>
      <c r="G104" t="str">
        <v>Ouvert</v>
      </c>
      <c r="H104" t="str">
        <v>Commande ouverte</v>
      </c>
    </row>
    <row r="105">
      <c r="A105" t="str">
        <v>AutoTable</v>
      </c>
      <c r="D105" t="str">
        <v>04026CH-RA</v>
      </c>
      <c r="E105">
        <v>44317</v>
      </c>
      <c r="F105">
        <v>160</v>
      </c>
      <c r="G105" t="str">
        <v>Ouvert</v>
      </c>
      <c r="H105" t="str">
        <v>Commande ouverte</v>
      </c>
    </row>
    <row r="106">
      <c r="A106" t="str">
        <v>AutoTable</v>
      </c>
      <c r="D106" t="str">
        <v>04028BTB</v>
      </c>
      <c r="E106">
        <v>44317</v>
      </c>
      <c r="F106">
        <v>280</v>
      </c>
      <c r="G106" t="str">
        <v>Ouvert</v>
      </c>
      <c r="H106" t="str">
        <v>Commande ouverte</v>
      </c>
    </row>
    <row r="107">
      <c r="A107" t="str">
        <v>AutoTable</v>
      </c>
      <c r="D107" t="str">
        <v>04028J</v>
      </c>
      <c r="E107">
        <v>44317</v>
      </c>
      <c r="F107">
        <v>320</v>
      </c>
      <c r="G107" t="str">
        <v>Ouvert</v>
      </c>
      <c r="H107" t="str">
        <v>Commande ouverte</v>
      </c>
    </row>
    <row r="108">
      <c r="A108" t="str">
        <v>AutoTable</v>
      </c>
      <c r="D108" t="str">
        <v>04028M</v>
      </c>
      <c r="E108">
        <v>44317</v>
      </c>
      <c r="F108">
        <v>120</v>
      </c>
      <c r="G108" t="str">
        <v>Ouvert</v>
      </c>
      <c r="H108" t="str">
        <v>Commande ouverte</v>
      </c>
    </row>
    <row r="109">
      <c r="A109" t="str">
        <v>AutoTable</v>
      </c>
      <c r="D109" t="str">
        <v>01331-AS</v>
      </c>
      <c r="E109">
        <v>44317</v>
      </c>
      <c r="F109">
        <v>264</v>
      </c>
      <c r="G109" t="str">
        <v>Ouvert</v>
      </c>
      <c r="H109" t="str">
        <v>Commande ouverte</v>
      </c>
    </row>
    <row r="110">
      <c r="A110" t="str">
        <v>AutoTable</v>
      </c>
      <c r="D110" t="str">
        <v>77175-06CE</v>
      </c>
      <c r="E110">
        <v>44326</v>
      </c>
      <c r="F110">
        <v>150</v>
      </c>
      <c r="G110" t="str">
        <v>Ouvert</v>
      </c>
      <c r="H110" t="str">
        <v>Commande ouverte</v>
      </c>
    </row>
    <row r="111">
      <c r="A111" t="str">
        <v>AutoTable</v>
      </c>
      <c r="D111" t="str">
        <v>76975-08CE</v>
      </c>
      <c r="E111">
        <v>44326</v>
      </c>
      <c r="F111">
        <v>300</v>
      </c>
      <c r="G111" t="str">
        <v>Ouvert</v>
      </c>
      <c r="H111" t="str">
        <v>Commande ouverte</v>
      </c>
    </row>
    <row r="112">
      <c r="A112" t="str">
        <v>AutoTable</v>
      </c>
      <c r="D112" t="str">
        <v>76975-17CE</v>
      </c>
      <c r="E112">
        <v>44326</v>
      </c>
      <c r="F112">
        <v>2700</v>
      </c>
      <c r="G112" t="str">
        <v>Ouvert</v>
      </c>
      <c r="H112" t="str">
        <v>Commande ouverte</v>
      </c>
    </row>
    <row r="113">
      <c r="A113" t="str">
        <v>AutoTable</v>
      </c>
      <c r="D113" t="str">
        <v>76975-18CE</v>
      </c>
      <c r="E113">
        <v>44326</v>
      </c>
      <c r="F113">
        <v>600</v>
      </c>
      <c r="G113" t="str">
        <v>Ouvert</v>
      </c>
      <c r="H113" t="str">
        <v>Commande ouverte</v>
      </c>
    </row>
    <row r="114">
      <c r="A114" t="str">
        <v>AutoTable</v>
      </c>
      <c r="D114" t="str">
        <v>77075-81CE</v>
      </c>
      <c r="E114">
        <v>44326</v>
      </c>
      <c r="F114">
        <v>600</v>
      </c>
      <c r="G114" t="str">
        <v>Ouvert</v>
      </c>
      <c r="H114" t="str">
        <v>Commande ouverte</v>
      </c>
    </row>
    <row r="115">
      <c r="A115" t="str">
        <v>AutoTable</v>
      </c>
      <c r="D115" t="str">
        <v>76410-17CE</v>
      </c>
      <c r="E115">
        <v>44326</v>
      </c>
      <c r="F115">
        <v>150</v>
      </c>
      <c r="G115" t="str">
        <v>Ouvert</v>
      </c>
      <c r="H115" t="str">
        <v>Commande ouverte</v>
      </c>
    </row>
    <row r="116">
      <c r="A116" t="str">
        <v>AutoTable</v>
      </c>
      <c r="D116" t="str">
        <v>76410-19CE</v>
      </c>
      <c r="E116">
        <v>44326</v>
      </c>
      <c r="F116">
        <v>150</v>
      </c>
      <c r="G116" t="str">
        <v>Ouvert</v>
      </c>
      <c r="H116" t="str">
        <v>Commande ouverte</v>
      </c>
    </row>
    <row r="117">
      <c r="A117" t="str">
        <v>AutoTable</v>
      </c>
      <c r="D117" t="str">
        <v>77010-72CE</v>
      </c>
      <c r="E117">
        <v>44326</v>
      </c>
      <c r="F117">
        <v>150</v>
      </c>
      <c r="G117" t="str">
        <v>Ouvert</v>
      </c>
      <c r="H117" t="str">
        <v>Commande ouverte</v>
      </c>
    </row>
    <row r="118">
      <c r="A118" t="str">
        <v>AutoTable</v>
      </c>
      <c r="D118" t="str">
        <v>77010-75CE</v>
      </c>
      <c r="E118">
        <v>44326</v>
      </c>
      <c r="F118">
        <v>150</v>
      </c>
      <c r="G118" t="str">
        <v>Ouvert</v>
      </c>
      <c r="H118" t="str">
        <v>Commande ouverte</v>
      </c>
    </row>
    <row r="119">
      <c r="A119" t="str">
        <v>AutoTable</v>
      </c>
      <c r="D119" t="str">
        <v>76010-53CE</v>
      </c>
      <c r="E119">
        <v>44326</v>
      </c>
      <c r="F119">
        <v>300</v>
      </c>
      <c r="G119" t="str">
        <v>Ouvert</v>
      </c>
      <c r="H119" t="str">
        <v>Commande ouverte</v>
      </c>
    </row>
    <row r="120">
      <c r="A120" t="str">
        <v>AutoTable</v>
      </c>
      <c r="D120" t="str">
        <v>76310-42CE</v>
      </c>
      <c r="E120">
        <v>44326</v>
      </c>
      <c r="F120">
        <v>150</v>
      </c>
      <c r="G120" t="str">
        <v>Ouvert</v>
      </c>
      <c r="H120" t="str">
        <v>Commande ouverte</v>
      </c>
    </row>
    <row r="121">
      <c r="A121" t="str">
        <v>AutoTable</v>
      </c>
      <c r="D121" t="str">
        <v>76910-08CE</v>
      </c>
      <c r="E121">
        <v>44326</v>
      </c>
      <c r="F121">
        <v>480</v>
      </c>
      <c r="G121" t="str">
        <v>Ouvert</v>
      </c>
      <c r="H121" t="str">
        <v>Commande ouverte</v>
      </c>
    </row>
    <row r="122">
      <c r="A122" t="str">
        <v>AutoTable</v>
      </c>
      <c r="D122" t="str">
        <v>76910-09CE</v>
      </c>
      <c r="E122">
        <v>44326</v>
      </c>
      <c r="F122">
        <v>300</v>
      </c>
      <c r="G122" t="str">
        <v>Ouvert</v>
      </c>
      <c r="H122" t="str">
        <v>Commande ouverte</v>
      </c>
    </row>
    <row r="123">
      <c r="A123" t="str">
        <v>AutoTable</v>
      </c>
      <c r="D123" t="str">
        <v>76910-17CE</v>
      </c>
      <c r="E123">
        <v>44326</v>
      </c>
      <c r="F123">
        <v>300</v>
      </c>
      <c r="G123" t="str">
        <v>Ouvert</v>
      </c>
      <c r="H123" t="str">
        <v>Commande ouverte</v>
      </c>
    </row>
    <row r="124">
      <c r="A124" t="str">
        <v>AutoTable</v>
      </c>
      <c r="D124" t="str">
        <v>76910-18CE</v>
      </c>
      <c r="E124">
        <v>44326</v>
      </c>
      <c r="F124">
        <v>150</v>
      </c>
      <c r="G124" t="str">
        <v>Ouvert</v>
      </c>
      <c r="H124" t="str">
        <v>Commande ouverte</v>
      </c>
    </row>
    <row r="125">
      <c r="A125" t="str">
        <v>AutoTable</v>
      </c>
      <c r="D125" t="str">
        <v>76910-20CE</v>
      </c>
      <c r="E125">
        <v>44326</v>
      </c>
      <c r="F125">
        <v>0</v>
      </c>
      <c r="G125" t="str">
        <v>Ouvert</v>
      </c>
      <c r="H125" t="str">
        <v>Commande ouverte</v>
      </c>
    </row>
    <row r="126">
      <c r="A126" t="str">
        <v>AutoTable</v>
      </c>
      <c r="D126" t="str">
        <v>77010-81CE</v>
      </c>
      <c r="E126">
        <v>44326</v>
      </c>
      <c r="F126">
        <v>150</v>
      </c>
      <c r="G126" t="str">
        <v>Ouvert</v>
      </c>
      <c r="H126" t="str">
        <v>Commande ouverte</v>
      </c>
    </row>
    <row r="127">
      <c r="A127" t="str">
        <v>AutoTable</v>
      </c>
      <c r="D127" t="str">
        <v>76015-81CE</v>
      </c>
      <c r="E127">
        <v>44326</v>
      </c>
      <c r="F127">
        <v>135</v>
      </c>
      <c r="G127" t="str">
        <v>Ouvert</v>
      </c>
      <c r="H127" t="str">
        <v>Commande ouverte</v>
      </c>
    </row>
    <row r="128">
      <c r="A128" t="str">
        <v>AutoTable</v>
      </c>
      <c r="D128" t="str">
        <v>31032-09CE</v>
      </c>
      <c r="E128">
        <v>44326</v>
      </c>
      <c r="F128">
        <v>250</v>
      </c>
      <c r="G128" t="str">
        <v>Ouvert</v>
      </c>
      <c r="H128" t="str">
        <v>Commande ouverte</v>
      </c>
    </row>
    <row r="129">
      <c r="A129" t="str">
        <v>AutoTable</v>
      </c>
      <c r="D129" t="str">
        <v>31032-13CE</v>
      </c>
      <c r="E129">
        <v>44326</v>
      </c>
      <c r="F129">
        <v>50</v>
      </c>
      <c r="G129" t="str">
        <v>Ouvert</v>
      </c>
      <c r="H129" t="str">
        <v>Commande ouverte</v>
      </c>
    </row>
    <row r="130">
      <c r="A130" t="str">
        <v>AutoTable</v>
      </c>
      <c r="D130" t="str">
        <v>31032-17CE</v>
      </c>
      <c r="E130">
        <v>44326</v>
      </c>
      <c r="F130">
        <v>50</v>
      </c>
      <c r="G130" t="str">
        <v>Ouvert</v>
      </c>
      <c r="H130" t="str">
        <v>Commande ouverte</v>
      </c>
    </row>
    <row r="131">
      <c r="A131" t="str">
        <v>AutoTable</v>
      </c>
      <c r="D131" t="str">
        <v>31032-18CE</v>
      </c>
      <c r="E131">
        <v>44326</v>
      </c>
      <c r="F131">
        <v>50</v>
      </c>
      <c r="G131" t="str">
        <v>Ouvert</v>
      </c>
      <c r="H131" t="str">
        <v>Commande ouverte</v>
      </c>
    </row>
    <row r="132">
      <c r="A132" t="str">
        <v>AutoTable</v>
      </c>
      <c r="D132" t="str">
        <v>31032-28CE</v>
      </c>
      <c r="E132">
        <v>44326</v>
      </c>
      <c r="F132">
        <v>500</v>
      </c>
      <c r="G132" t="str">
        <v>Ouvert</v>
      </c>
      <c r="H132" t="str">
        <v>Commande ouverte</v>
      </c>
    </row>
    <row r="133">
      <c r="A133" t="str">
        <v>AutoTable</v>
      </c>
      <c r="D133" t="str">
        <v>30050-01CE</v>
      </c>
      <c r="E133">
        <v>44326</v>
      </c>
      <c r="F133">
        <v>60</v>
      </c>
      <c r="G133" t="str">
        <v>Ouvert</v>
      </c>
      <c r="H133" t="str">
        <v>Commande ouverte</v>
      </c>
    </row>
    <row r="134">
      <c r="A134" t="str">
        <v>AutoTable</v>
      </c>
      <c r="D134" t="str">
        <v>30050-08CE</v>
      </c>
      <c r="E134">
        <v>44326</v>
      </c>
      <c r="F134">
        <v>120</v>
      </c>
      <c r="G134" t="str">
        <v>Ouvert</v>
      </c>
      <c r="H134" t="str">
        <v>Commande ouverte</v>
      </c>
    </row>
    <row r="135">
      <c r="A135" t="str">
        <v>AutoTable</v>
      </c>
      <c r="D135" t="str">
        <v>30050-09CE</v>
      </c>
      <c r="E135">
        <v>44326</v>
      </c>
      <c r="F135">
        <v>180</v>
      </c>
      <c r="G135" t="str">
        <v>Ouvert</v>
      </c>
      <c r="H135" t="str">
        <v>Commande ouverte</v>
      </c>
    </row>
    <row r="136">
      <c r="A136" t="str">
        <v>AutoTable</v>
      </c>
      <c r="D136" t="str">
        <v>30050-19CE</v>
      </c>
      <c r="E136">
        <v>44326</v>
      </c>
      <c r="F136">
        <v>180</v>
      </c>
      <c r="G136" t="str">
        <v>Ouvert</v>
      </c>
      <c r="H136" t="str">
        <v>Commande ouverte</v>
      </c>
    </row>
    <row r="137">
      <c r="A137" t="str">
        <v>AutoTable</v>
      </c>
      <c r="D137" t="str">
        <v>30050-26CE</v>
      </c>
      <c r="E137">
        <v>44326</v>
      </c>
      <c r="F137">
        <v>180</v>
      </c>
      <c r="G137" t="str">
        <v>Ouvert</v>
      </c>
      <c r="H137" t="str">
        <v>Commande ouverte</v>
      </c>
    </row>
    <row r="138">
      <c r="A138" t="str">
        <v>AutoTable</v>
      </c>
      <c r="D138" t="str">
        <v>34050-12ORROCE</v>
      </c>
      <c r="E138">
        <v>44326</v>
      </c>
      <c r="F138">
        <v>324</v>
      </c>
      <c r="G138" t="str">
        <v>Ouvert</v>
      </c>
      <c r="H138" t="str">
        <v>Commande ouverte</v>
      </c>
    </row>
    <row r="139">
      <c r="A139" t="str">
        <v>AutoTable</v>
      </c>
      <c r="D139" t="str">
        <v>34050-12R/ACE</v>
      </c>
      <c r="E139">
        <v>44326</v>
      </c>
      <c r="F139">
        <v>240</v>
      </c>
      <c r="G139" t="str">
        <v>Ouvert</v>
      </c>
      <c r="H139" t="str">
        <v>Commande ouverte</v>
      </c>
    </row>
    <row r="140">
      <c r="A140" t="str">
        <v>AutoTable</v>
      </c>
      <c r="D140" t="str">
        <v>01012-06CE</v>
      </c>
      <c r="E140">
        <v>44326</v>
      </c>
      <c r="F140">
        <v>100</v>
      </c>
      <c r="G140" t="str">
        <v>Ouvert</v>
      </c>
      <c r="H140" t="str">
        <v>Commande ouverte</v>
      </c>
    </row>
    <row r="141">
      <c r="A141" t="str">
        <v>AutoTable</v>
      </c>
      <c r="D141" t="str">
        <v>01012-13CE</v>
      </c>
      <c r="E141">
        <v>44326</v>
      </c>
      <c r="F141">
        <v>50</v>
      </c>
      <c r="G141" t="str">
        <v>Ouvert</v>
      </c>
      <c r="H141" t="str">
        <v>Commande ouverte</v>
      </c>
    </row>
    <row r="142">
      <c r="A142" t="str">
        <v>AutoTable</v>
      </c>
      <c r="D142" t="str">
        <v>01012-25CE</v>
      </c>
      <c r="E142">
        <v>44326</v>
      </c>
      <c r="F142">
        <v>100</v>
      </c>
      <c r="G142" t="str">
        <v>Ouvert</v>
      </c>
      <c r="H142" t="str">
        <v>Commande ouverte</v>
      </c>
    </row>
    <row r="143">
      <c r="A143" t="str">
        <v>AutoTable</v>
      </c>
      <c r="D143" t="str">
        <v>01519-05CE</v>
      </c>
      <c r="E143">
        <v>44326</v>
      </c>
      <c r="F143">
        <v>92</v>
      </c>
      <c r="G143" t="str">
        <v>Ouvert</v>
      </c>
      <c r="H143" t="str">
        <v>Commande ouverte</v>
      </c>
    </row>
    <row r="144">
      <c r="A144" t="str">
        <v>AutoTable</v>
      </c>
      <c r="D144" t="str">
        <v>01519-06CE</v>
      </c>
      <c r="E144">
        <v>44326</v>
      </c>
      <c r="F144">
        <v>60</v>
      </c>
      <c r="G144" t="str">
        <v>Ouvert</v>
      </c>
      <c r="H144" t="str">
        <v>Commande ouverte</v>
      </c>
    </row>
    <row r="145">
      <c r="A145" t="str">
        <v>AutoTable</v>
      </c>
      <c r="D145" t="str">
        <v>01519-09CE</v>
      </c>
      <c r="E145">
        <v>44326</v>
      </c>
      <c r="F145">
        <v>0</v>
      </c>
      <c r="G145" t="str">
        <v>Ouvert</v>
      </c>
      <c r="H145" t="str">
        <v>Commande ouverte</v>
      </c>
    </row>
    <row r="146">
      <c r="A146" t="str">
        <v>AutoTable</v>
      </c>
      <c r="D146" t="str">
        <v>01519-11CE</v>
      </c>
      <c r="E146">
        <v>44326</v>
      </c>
      <c r="F146">
        <v>90</v>
      </c>
      <c r="G146" t="str">
        <v>Ouvert</v>
      </c>
      <c r="H146" t="str">
        <v>Commande ouverte</v>
      </c>
    </row>
    <row r="147">
      <c r="A147" t="str">
        <v>AutoTable</v>
      </c>
      <c r="D147" t="str">
        <v>03020-62CE</v>
      </c>
      <c r="E147">
        <v>44326</v>
      </c>
      <c r="F147">
        <v>10</v>
      </c>
      <c r="G147" t="str">
        <v>Ouvert</v>
      </c>
      <c r="H147" t="str">
        <v>Commande ouverte</v>
      </c>
    </row>
    <row r="148">
      <c r="A148" t="str">
        <v>AutoTable</v>
      </c>
      <c r="D148" t="str">
        <v>07224-30CE</v>
      </c>
      <c r="E148">
        <v>44326</v>
      </c>
      <c r="F148">
        <v>100</v>
      </c>
      <c r="G148" t="str">
        <v>Ouvert</v>
      </c>
      <c r="H148" t="str">
        <v>Commande ouverte</v>
      </c>
    </row>
    <row r="149">
      <c r="A149" t="str">
        <v>AutoTable</v>
      </c>
      <c r="D149" t="str">
        <v>01424-89CE</v>
      </c>
      <c r="E149">
        <v>44326</v>
      </c>
      <c r="F149">
        <v>40</v>
      </c>
      <c r="G149" t="str">
        <v>Ouvert</v>
      </c>
      <c r="H149" t="str">
        <v>Commande ouverte</v>
      </c>
    </row>
    <row r="150">
      <c r="A150" t="str">
        <v>AutoTable</v>
      </c>
      <c r="D150" t="str">
        <v>09925-17CE</v>
      </c>
      <c r="E150">
        <v>44326</v>
      </c>
      <c r="F150">
        <v>160</v>
      </c>
      <c r="G150" t="str">
        <v>Ouvert</v>
      </c>
      <c r="H150" t="str">
        <v>Commande ouverte</v>
      </c>
    </row>
    <row r="151">
      <c r="A151" t="str">
        <v>AutoTable</v>
      </c>
      <c r="D151" t="str">
        <v>01025-20CE</v>
      </c>
      <c r="E151">
        <v>44326</v>
      </c>
      <c r="F151">
        <v>80</v>
      </c>
      <c r="G151" t="str">
        <v>Ouvert</v>
      </c>
      <c r="H151" t="str">
        <v>Commande ouverte</v>
      </c>
    </row>
    <row r="152">
      <c r="A152" t="str">
        <v>AutoTable</v>
      </c>
      <c r="D152" t="str">
        <v>01025-26CE</v>
      </c>
      <c r="E152">
        <v>44326</v>
      </c>
      <c r="F152">
        <v>80</v>
      </c>
      <c r="G152" t="str">
        <v>Ouvert</v>
      </c>
      <c r="H152" t="str">
        <v>Commande ouverte</v>
      </c>
    </row>
    <row r="153">
      <c r="A153" t="str">
        <v>AutoTable</v>
      </c>
      <c r="D153" t="str">
        <v>08024-02CE</v>
      </c>
      <c r="E153">
        <v>44326</v>
      </c>
      <c r="F153">
        <v>60</v>
      </c>
      <c r="G153" t="str">
        <v>Ouvert</v>
      </c>
      <c r="H153" t="str">
        <v>Commande ouverte</v>
      </c>
    </row>
    <row r="154">
      <c r="A154" t="str">
        <v>AutoTable</v>
      </c>
      <c r="D154" t="str">
        <v>08024-06CE</v>
      </c>
      <c r="E154">
        <v>44326</v>
      </c>
      <c r="F154">
        <v>60</v>
      </c>
      <c r="G154" t="str">
        <v>Ouvert</v>
      </c>
      <c r="H154" t="str">
        <v>Commande ouverte</v>
      </c>
    </row>
    <row r="155">
      <c r="A155" t="str">
        <v>AutoTable</v>
      </c>
      <c r="D155" t="str">
        <v>05030-12CROCE</v>
      </c>
      <c r="E155">
        <v>44326</v>
      </c>
      <c r="F155">
        <v>12</v>
      </c>
      <c r="G155" t="str">
        <v>Ouvert</v>
      </c>
      <c r="H155" t="str">
        <v>Commande ouverte</v>
      </c>
    </row>
    <row r="156">
      <c r="A156" t="str">
        <v>AutoTable</v>
      </c>
      <c r="D156" t="str">
        <v>05030-13CE</v>
      </c>
      <c r="E156">
        <v>44326</v>
      </c>
      <c r="F156">
        <v>6</v>
      </c>
      <c r="G156" t="str">
        <v>Ouvert</v>
      </c>
      <c r="H156" t="str">
        <v>Commande ouverte</v>
      </c>
    </row>
    <row r="157">
      <c r="A157" t="str">
        <v>AutoTable</v>
      </c>
      <c r="D157" t="str">
        <v>01932-08CE</v>
      </c>
      <c r="E157">
        <v>44326</v>
      </c>
      <c r="F157">
        <v>160</v>
      </c>
      <c r="G157" t="str">
        <v>Ouvert</v>
      </c>
      <c r="H157" t="str">
        <v>Commande ouverte</v>
      </c>
    </row>
    <row r="158">
      <c r="A158" t="str">
        <v>AutoTable</v>
      </c>
      <c r="D158" t="str">
        <v>01932-10CE</v>
      </c>
      <c r="E158">
        <v>44326</v>
      </c>
      <c r="F158">
        <v>0</v>
      </c>
      <c r="G158" t="str">
        <v>Ouvert</v>
      </c>
      <c r="H158" t="str">
        <v>Commande ouverte</v>
      </c>
    </row>
    <row r="159">
      <c r="A159" t="str">
        <v>AutoTable</v>
      </c>
      <c r="D159" t="str">
        <v>01932-12A/VCE</v>
      </c>
      <c r="E159">
        <v>44326</v>
      </c>
      <c r="F159">
        <v>120</v>
      </c>
      <c r="G159" t="str">
        <v>Ouvert</v>
      </c>
      <c r="H159" t="str">
        <v>Commande ouverte</v>
      </c>
    </row>
    <row r="160">
      <c r="A160" t="str">
        <v>AutoTable</v>
      </c>
      <c r="D160" t="str">
        <v>01932-18CE</v>
      </c>
      <c r="E160">
        <v>44326</v>
      </c>
      <c r="F160">
        <v>500</v>
      </c>
      <c r="G160" t="str">
        <v>Ouvert</v>
      </c>
      <c r="H160" t="str">
        <v>Commande ouverte</v>
      </c>
    </row>
    <row r="161">
      <c r="A161" t="str">
        <v>AutoTable</v>
      </c>
      <c r="D161" t="str">
        <v>01630-30CE</v>
      </c>
      <c r="E161">
        <v>44326</v>
      </c>
      <c r="F161">
        <v>0</v>
      </c>
      <c r="G161" t="str">
        <v>Ouvert</v>
      </c>
      <c r="H161" t="str">
        <v>Commande ouverte</v>
      </c>
    </row>
    <row r="162">
      <c r="A162" t="str">
        <v>AutoTable</v>
      </c>
      <c r="D162" t="str">
        <v>04030-32CE</v>
      </c>
      <c r="E162">
        <v>44326</v>
      </c>
      <c r="F162">
        <v>80</v>
      </c>
      <c r="G162" t="str">
        <v>Ouvert</v>
      </c>
      <c r="H162" t="str">
        <v>Commande ouverte</v>
      </c>
    </row>
    <row r="163">
      <c r="A163" t="str">
        <v>AutoTable</v>
      </c>
      <c r="D163" t="str">
        <v>04030-11SCE</v>
      </c>
      <c r="E163">
        <v>44326</v>
      </c>
      <c r="F163">
        <v>8</v>
      </c>
      <c r="G163" t="str">
        <v>Ouvert</v>
      </c>
      <c r="H163" t="str">
        <v>Commande ouverte</v>
      </c>
    </row>
    <row r="164">
      <c r="A164" t="str">
        <v>AutoTable</v>
      </c>
      <c r="D164" t="str">
        <v>04830-18KCE</v>
      </c>
      <c r="E164">
        <v>44326</v>
      </c>
      <c r="F164">
        <v>80</v>
      </c>
      <c r="G164" t="str">
        <v>Ouvert</v>
      </c>
      <c r="H164" t="str">
        <v>Commande ouverte</v>
      </c>
    </row>
    <row r="165">
      <c r="A165" t="str">
        <v>AutoTable</v>
      </c>
      <c r="D165" t="str">
        <v>03630-06CE</v>
      </c>
      <c r="E165">
        <v>44326</v>
      </c>
      <c r="F165">
        <v>80</v>
      </c>
      <c r="G165" t="str">
        <v>Ouvert</v>
      </c>
      <c r="H165" t="str">
        <v>Commande ouverte</v>
      </c>
    </row>
    <row r="166">
      <c r="A166" t="str">
        <v>AutoTable</v>
      </c>
      <c r="D166" t="str">
        <v>03630-08CE</v>
      </c>
      <c r="E166">
        <v>44326</v>
      </c>
      <c r="F166">
        <v>160</v>
      </c>
      <c r="G166" t="str">
        <v>Ouvert</v>
      </c>
      <c r="H166" t="str">
        <v>Commande ouverte</v>
      </c>
    </row>
    <row r="167">
      <c r="A167" t="str">
        <v>AutoTable</v>
      </c>
      <c r="D167" t="str">
        <v>03630-08CE</v>
      </c>
      <c r="E167">
        <v>44326</v>
      </c>
      <c r="F167">
        <v>232</v>
      </c>
      <c r="G167" t="str">
        <v>Ouvert</v>
      </c>
      <c r="H167" t="str">
        <v>Commande ouverte</v>
      </c>
    </row>
    <row r="168">
      <c r="A168" t="str">
        <v>AutoTable</v>
      </c>
      <c r="D168" t="str">
        <v>04832-19CE</v>
      </c>
      <c r="E168">
        <v>44326</v>
      </c>
      <c r="F168">
        <v>40</v>
      </c>
      <c r="G168" t="str">
        <v>Ouvert</v>
      </c>
      <c r="H168" t="str">
        <v>Commande ouverte</v>
      </c>
    </row>
    <row r="169">
      <c r="A169" t="str">
        <v>AutoTable</v>
      </c>
      <c r="D169" t="str">
        <v>04830-08PCE</v>
      </c>
      <c r="E169">
        <v>44326</v>
      </c>
      <c r="F169">
        <v>40</v>
      </c>
      <c r="G169" t="str">
        <v>Ouvert</v>
      </c>
      <c r="H169" t="str">
        <v>Commande ouverte</v>
      </c>
    </row>
    <row r="170">
      <c r="A170" t="str">
        <v>AutoTable</v>
      </c>
      <c r="D170" t="str">
        <v>04830-18PCE</v>
      </c>
      <c r="E170">
        <v>44326</v>
      </c>
      <c r="F170">
        <v>40</v>
      </c>
      <c r="G170" t="str">
        <v>Ouvert</v>
      </c>
      <c r="H170" t="str">
        <v>Commande ouverte</v>
      </c>
    </row>
    <row r="171">
      <c r="A171" t="str">
        <v>AutoTable</v>
      </c>
      <c r="D171" t="str">
        <v>03220-A</v>
      </c>
      <c r="E171">
        <v>44280</v>
      </c>
      <c r="F171">
        <v>300</v>
      </c>
      <c r="G171" t="str">
        <v>Ouvert</v>
      </c>
      <c r="H171" t="str">
        <v>Commande ouverte</v>
      </c>
    </row>
    <row r="172">
      <c r="A172" t="str">
        <v>AutoTable</v>
      </c>
      <c r="D172" t="str">
        <v>02022-37</v>
      </c>
      <c r="E172">
        <v>44280</v>
      </c>
      <c r="F172">
        <v>480</v>
      </c>
      <c r="G172" t="str">
        <v>Ouvert</v>
      </c>
      <c r="H172" t="str">
        <v>Commande ouverte</v>
      </c>
    </row>
    <row r="173">
      <c r="A173" t="str">
        <v>AutoTable</v>
      </c>
      <c r="D173" t="str">
        <v>02022-36</v>
      </c>
      <c r="E173">
        <v>44280</v>
      </c>
      <c r="F173">
        <v>800</v>
      </c>
      <c r="G173" t="str">
        <v>Ouvert</v>
      </c>
      <c r="H173" t="str">
        <v>Commande ouverte</v>
      </c>
    </row>
    <row r="174">
      <c r="A174" t="str">
        <v>AutoTable</v>
      </c>
      <c r="D174" t="str">
        <v>02030FO</v>
      </c>
      <c r="E174">
        <v>44280</v>
      </c>
      <c r="F174">
        <v>60</v>
      </c>
      <c r="G174" t="str">
        <v>Ouvert</v>
      </c>
      <c r="H174" t="str">
        <v>Commande ouverte</v>
      </c>
    </row>
    <row r="175">
      <c r="A175" t="str">
        <v>AutoTable</v>
      </c>
      <c r="D175" t="str">
        <v>15320OR</v>
      </c>
      <c r="E175">
        <v>44280</v>
      </c>
      <c r="F175">
        <v>600</v>
      </c>
      <c r="G175" t="str">
        <v>Ouvert</v>
      </c>
      <c r="H175" t="str">
        <v>Commande ouverte</v>
      </c>
    </row>
    <row r="176">
      <c r="A176" t="str">
        <v>AutoTable</v>
      </c>
      <c r="D176" t="str">
        <v>15035</v>
      </c>
      <c r="E176">
        <v>44280</v>
      </c>
      <c r="F176">
        <v>360</v>
      </c>
      <c r="G176" t="str">
        <v>Ouvert</v>
      </c>
      <c r="H176" t="str">
        <v>Commande ouverte</v>
      </c>
    </row>
    <row r="177">
      <c r="A177" t="str">
        <v>AutoTable</v>
      </c>
      <c r="D177" t="str">
        <v>01930-08S</v>
      </c>
      <c r="E177">
        <v>44280</v>
      </c>
      <c r="F177">
        <v>160</v>
      </c>
      <c r="G177" t="str">
        <v>Ouvert</v>
      </c>
      <c r="H177" t="str">
        <v>Commande ouverte</v>
      </c>
    </row>
    <row r="178">
      <c r="A178" t="str">
        <v>AutoTable</v>
      </c>
      <c r="D178" t="str">
        <v>15050FR</v>
      </c>
      <c r="E178">
        <v>44280</v>
      </c>
      <c r="F178">
        <v>360</v>
      </c>
      <c r="G178" t="str">
        <v>Ouvert</v>
      </c>
      <c r="H178" t="str">
        <v>Commande ouverte</v>
      </c>
    </row>
    <row r="179">
      <c r="A179" t="str">
        <v>AutoTable</v>
      </c>
      <c r="D179" t="str">
        <v>15059OR</v>
      </c>
      <c r="E179">
        <v>44280</v>
      </c>
      <c r="F179">
        <v>750</v>
      </c>
      <c r="G179" t="str">
        <v>Ouvert</v>
      </c>
      <c r="H179" t="str">
        <v>Commande ouverte</v>
      </c>
    </row>
    <row r="180">
      <c r="A180" t="str">
        <v>AutoTable</v>
      </c>
      <c r="D180" t="str">
        <v>15406B</v>
      </c>
      <c r="E180">
        <v>44280</v>
      </c>
      <c r="F180">
        <v>420</v>
      </c>
      <c r="G180" t="str">
        <v>Ouvert</v>
      </c>
      <c r="H180" t="str">
        <v>Commande ouverte</v>
      </c>
    </row>
    <row r="181">
      <c r="A181" t="str">
        <v>AutoTable</v>
      </c>
      <c r="D181" t="str">
        <v>00931-ORS</v>
      </c>
      <c r="E181">
        <v>44280</v>
      </c>
      <c r="F181">
        <v>400</v>
      </c>
      <c r="G181" t="str">
        <v>Ouvert</v>
      </c>
      <c r="H181" t="str">
        <v>Commande ouverte</v>
      </c>
    </row>
    <row r="182">
      <c r="A182" t="str">
        <v>AutoTable</v>
      </c>
      <c r="D182" t="str">
        <v>00932-CBB</v>
      </c>
      <c r="E182">
        <v>44280</v>
      </c>
      <c r="F182">
        <v>400</v>
      </c>
      <c r="G182" t="str">
        <v>Ouvert</v>
      </c>
      <c r="H182" t="str">
        <v>Commande ouverte</v>
      </c>
    </row>
    <row r="183">
      <c r="A183" t="str">
        <v>AutoTable</v>
      </c>
      <c r="D183" t="str">
        <v>00932-CBR</v>
      </c>
      <c r="E183">
        <v>44280</v>
      </c>
      <c r="F183">
        <v>400</v>
      </c>
      <c r="G183" t="str">
        <v>Ouvert</v>
      </c>
      <c r="H183" t="str">
        <v>Commande ouverte</v>
      </c>
    </row>
    <row r="184">
      <c r="A184" t="str">
        <v>AutoTable</v>
      </c>
      <c r="D184" t="str">
        <v>00932-ORRO</v>
      </c>
      <c r="E184">
        <v>44280</v>
      </c>
      <c r="F184">
        <v>400</v>
      </c>
      <c r="G184" t="str">
        <v>Ouvert</v>
      </c>
      <c r="H184" t="str">
        <v>Commande ouverte</v>
      </c>
    </row>
    <row r="185">
      <c r="A185" t="str">
        <v>AutoTable</v>
      </c>
      <c r="D185" t="str">
        <v>00933-BBR</v>
      </c>
      <c r="E185">
        <v>44280</v>
      </c>
      <c r="F185">
        <v>320</v>
      </c>
      <c r="G185" t="str">
        <v>Ouvert</v>
      </c>
      <c r="H185" t="str">
        <v>Commande ouverte</v>
      </c>
    </row>
    <row r="186">
      <c r="A186" t="str">
        <v>AutoTable</v>
      </c>
      <c r="D186" t="str">
        <v>01331-BS</v>
      </c>
      <c r="E186">
        <v>44280</v>
      </c>
      <c r="F186">
        <v>320</v>
      </c>
      <c r="G186" t="str">
        <v>Ouvert</v>
      </c>
      <c r="H186" t="str">
        <v>Commande ouverte</v>
      </c>
    </row>
    <row r="187">
      <c r="A187" t="str">
        <v>AutoTable</v>
      </c>
      <c r="D187" t="str">
        <v>03621-30</v>
      </c>
      <c r="E187">
        <v>44280</v>
      </c>
      <c r="F187">
        <v>480</v>
      </c>
      <c r="G187" t="str">
        <v>Ouvert</v>
      </c>
      <c r="H187" t="str">
        <v>Commande ouverte</v>
      </c>
    </row>
    <row r="188">
      <c r="A188" t="str">
        <v>AutoTable</v>
      </c>
      <c r="D188" t="str">
        <v>00933-LPA</v>
      </c>
      <c r="E188">
        <v>44280</v>
      </c>
      <c r="F188">
        <v>320</v>
      </c>
      <c r="G188" t="str">
        <v>Ouvert</v>
      </c>
      <c r="H188" t="str">
        <v>Commande ouverte</v>
      </c>
    </row>
    <row r="189">
      <c r="A189" t="str">
        <v>AutoTable</v>
      </c>
      <c r="D189" t="str">
        <v>00933-LPA</v>
      </c>
      <c r="E189">
        <v>44280</v>
      </c>
      <c r="F189">
        <v>80</v>
      </c>
      <c r="G189" t="str">
        <v>Ouvert</v>
      </c>
      <c r="H189" t="str">
        <v>Commande ouverte</v>
      </c>
    </row>
    <row r="190">
      <c r="A190" t="str">
        <v>AutoTable</v>
      </c>
      <c r="D190" t="str">
        <v>01330-15</v>
      </c>
      <c r="E190">
        <v>44280</v>
      </c>
      <c r="F190">
        <v>600</v>
      </c>
      <c r="G190" t="str">
        <v>Ouvert</v>
      </c>
      <c r="H190" t="str">
        <v>Commande ouverte</v>
      </c>
    </row>
    <row r="191">
      <c r="A191" t="str">
        <v>AutoTable</v>
      </c>
      <c r="D191" t="str">
        <v>01622-08</v>
      </c>
      <c r="E191">
        <v>44280</v>
      </c>
      <c r="F191">
        <v>1680</v>
      </c>
      <c r="G191" t="str">
        <v>Ouvert</v>
      </c>
      <c r="H191" t="str">
        <v>Commande ouverte</v>
      </c>
    </row>
    <row r="192">
      <c r="A192" t="str">
        <v>AutoTable</v>
      </c>
      <c r="D192" t="str">
        <v>410017</v>
      </c>
      <c r="E192">
        <v>44280</v>
      </c>
      <c r="F192">
        <v>80</v>
      </c>
      <c r="G192" t="str">
        <v>Ouvert</v>
      </c>
      <c r="H192" t="str">
        <v>Commande ouverte</v>
      </c>
    </row>
    <row r="193">
      <c r="A193" t="str">
        <v>AutoTable</v>
      </c>
      <c r="D193" t="str">
        <v>02525-43</v>
      </c>
      <c r="E193">
        <v>44280</v>
      </c>
      <c r="F193">
        <v>1200</v>
      </c>
      <c r="G193" t="str">
        <v>Ouvert</v>
      </c>
      <c r="H193" t="str">
        <v>Commande ouverte</v>
      </c>
    </row>
    <row r="194">
      <c r="A194" t="str">
        <v>AutoTable</v>
      </c>
      <c r="D194" t="str">
        <v>410019</v>
      </c>
      <c r="E194">
        <v>44280</v>
      </c>
      <c r="F194">
        <v>70</v>
      </c>
      <c r="G194" t="str">
        <v>Ouvert</v>
      </c>
      <c r="H194" t="str">
        <v>Commande ouverte</v>
      </c>
    </row>
    <row r="195">
      <c r="A195" t="str">
        <v>AutoTable</v>
      </c>
      <c r="D195" t="str">
        <v>410019</v>
      </c>
      <c r="E195">
        <v>44280</v>
      </c>
      <c r="F195">
        <v>50</v>
      </c>
      <c r="G195" t="str">
        <v>Ouvert</v>
      </c>
      <c r="H195" t="str">
        <v>Commande ouverte</v>
      </c>
    </row>
    <row r="196">
      <c r="A196" t="str">
        <v>AutoTable</v>
      </c>
      <c r="D196" t="str">
        <v>91410-62</v>
      </c>
      <c r="E196">
        <v>44287</v>
      </c>
      <c r="F196">
        <v>90</v>
      </c>
      <c r="G196" t="str">
        <v>Ouvert</v>
      </c>
      <c r="H196" t="str">
        <v>Commande ouverte</v>
      </c>
    </row>
    <row r="197">
      <c r="A197" t="str">
        <v>AutoTable</v>
      </c>
      <c r="D197" t="str">
        <v>99010-04</v>
      </c>
      <c r="E197">
        <v>44287</v>
      </c>
      <c r="F197">
        <v>9</v>
      </c>
      <c r="G197" t="str">
        <v>Ouvert</v>
      </c>
      <c r="H197" t="str">
        <v>Commande ouverte</v>
      </c>
    </row>
    <row r="198">
      <c r="A198" t="str">
        <v>AutoTable</v>
      </c>
      <c r="D198" t="str">
        <v>91075-04</v>
      </c>
      <c r="E198">
        <v>44287</v>
      </c>
      <c r="F198">
        <v>10</v>
      </c>
      <c r="G198" t="str">
        <v>Ouvert</v>
      </c>
      <c r="H198" t="str">
        <v>Commande ouverte</v>
      </c>
    </row>
    <row r="199">
      <c r="A199" t="str">
        <v>AutoTable</v>
      </c>
      <c r="D199" t="str">
        <v>91512-63</v>
      </c>
      <c r="E199">
        <v>44287</v>
      </c>
      <c r="F199">
        <v>10</v>
      </c>
      <c r="G199" t="str">
        <v>Ouvert</v>
      </c>
      <c r="H199" t="str">
        <v>Commande ouverte</v>
      </c>
    </row>
    <row r="200">
      <c r="A200" t="str">
        <v>AutoTable</v>
      </c>
      <c r="D200" t="str">
        <v>94010-15CB</v>
      </c>
      <c r="E200">
        <v>44287</v>
      </c>
      <c r="F200">
        <v>10</v>
      </c>
      <c r="G200" t="str">
        <v>Ouvert</v>
      </c>
      <c r="H200" t="str">
        <v>Commande ouverte</v>
      </c>
    </row>
    <row r="201">
      <c r="A201" t="str">
        <v>AutoTable</v>
      </c>
      <c r="D201" t="str">
        <v>99610-39</v>
      </c>
      <c r="E201">
        <v>44287</v>
      </c>
      <c r="F201">
        <v>10</v>
      </c>
      <c r="G201" t="str">
        <v>Ouvert</v>
      </c>
      <c r="H201" t="str">
        <v>Commande ouverte</v>
      </c>
    </row>
    <row r="202">
      <c r="A202" t="str">
        <v>AutoTable</v>
      </c>
      <c r="D202" t="str">
        <v>91012-08</v>
      </c>
      <c r="E202">
        <v>44287</v>
      </c>
      <c r="F202">
        <v>10</v>
      </c>
      <c r="G202" t="str">
        <v>Ouvert</v>
      </c>
      <c r="H202" t="str">
        <v>Commande ouverte</v>
      </c>
    </row>
    <row r="203">
      <c r="A203" t="str">
        <v>AutoTable</v>
      </c>
      <c r="D203" t="str">
        <v>91075-06</v>
      </c>
      <c r="E203">
        <v>44287</v>
      </c>
      <c r="F203">
        <v>19</v>
      </c>
      <c r="G203" t="str">
        <v>Ouvert</v>
      </c>
      <c r="H203" t="str">
        <v>Commande ouverte</v>
      </c>
    </row>
    <row r="204">
      <c r="A204" t="str">
        <v>AutoTable</v>
      </c>
      <c r="D204" t="str">
        <v>91675-03</v>
      </c>
      <c r="E204">
        <v>44287</v>
      </c>
      <c r="F204">
        <v>19</v>
      </c>
      <c r="G204" t="str">
        <v>Ouvert</v>
      </c>
      <c r="H204" t="str">
        <v>Commande ouverte</v>
      </c>
    </row>
    <row r="205">
      <c r="A205" t="str">
        <v>AutoTable</v>
      </c>
      <c r="D205" t="str">
        <v>91175-07</v>
      </c>
      <c r="E205">
        <v>44287</v>
      </c>
      <c r="F205">
        <v>20</v>
      </c>
      <c r="G205" t="str">
        <v>Ouvert</v>
      </c>
      <c r="H205" t="str">
        <v>Commande ouverte</v>
      </c>
    </row>
    <row r="206">
      <c r="A206" t="str">
        <v>AutoTable</v>
      </c>
      <c r="D206" t="str">
        <v>91275-18/B</v>
      </c>
      <c r="E206">
        <v>44287</v>
      </c>
      <c r="F206">
        <v>20</v>
      </c>
      <c r="G206" t="str">
        <v>Ouvert</v>
      </c>
      <c r="H206" t="str">
        <v>Commande ouverte</v>
      </c>
    </row>
    <row r="207">
      <c r="A207" t="str">
        <v>AutoTable</v>
      </c>
      <c r="D207" t="str">
        <v>91075-20</v>
      </c>
      <c r="E207">
        <v>44287</v>
      </c>
      <c r="F207">
        <v>1200</v>
      </c>
      <c r="G207" t="str">
        <v>Ouvert</v>
      </c>
      <c r="H207" t="str">
        <v>Commande ouverte</v>
      </c>
    </row>
    <row r="208">
      <c r="A208" t="str">
        <v>AutoTable</v>
      </c>
      <c r="D208" t="str">
        <v>91075-18</v>
      </c>
      <c r="E208">
        <v>44287</v>
      </c>
      <c r="F208">
        <v>29</v>
      </c>
      <c r="G208" t="str">
        <v>Ouvert</v>
      </c>
      <c r="H208" t="str">
        <v>Commande ouverte</v>
      </c>
    </row>
    <row r="209">
      <c r="A209" t="str">
        <v>AutoTable</v>
      </c>
      <c r="D209" t="str">
        <v>90150-01S4</v>
      </c>
      <c r="E209">
        <v>44287</v>
      </c>
      <c r="F209">
        <v>24</v>
      </c>
      <c r="G209" t="str">
        <v>Ouvert</v>
      </c>
      <c r="H209" t="str">
        <v>Commande ouverte</v>
      </c>
    </row>
    <row r="210">
      <c r="A210" t="str">
        <v>AutoTable</v>
      </c>
      <c r="D210" t="str">
        <v>01650-33</v>
      </c>
      <c r="E210">
        <v>44287</v>
      </c>
      <c r="F210">
        <v>40</v>
      </c>
      <c r="G210" t="str">
        <v>Ouvert</v>
      </c>
      <c r="H210" t="str">
        <v>Commande ouverte</v>
      </c>
    </row>
    <row r="211">
      <c r="A211" t="str">
        <v>AutoTable</v>
      </c>
      <c r="D211" t="str">
        <v>GR75FB5</v>
      </c>
      <c r="E211">
        <v>44287</v>
      </c>
      <c r="F211">
        <v>70</v>
      </c>
      <c r="G211" t="str">
        <v>Ouvert</v>
      </c>
      <c r="H211" t="str">
        <v>Commande ouverte</v>
      </c>
    </row>
    <row r="212">
      <c r="A212" t="str">
        <v>AutoTable</v>
      </c>
      <c r="D212" t="str">
        <v>703300A</v>
      </c>
      <c r="E212">
        <v>44287</v>
      </c>
      <c r="F212">
        <v>50</v>
      </c>
      <c r="G212" t="str">
        <v>Ouvert</v>
      </c>
      <c r="H212" t="str">
        <v>Commande ouverte</v>
      </c>
    </row>
    <row r="213">
      <c r="A213" t="str">
        <v>AutoTable</v>
      </c>
      <c r="D213" t="str">
        <v>703300A</v>
      </c>
      <c r="E213">
        <v>44287</v>
      </c>
      <c r="F213">
        <v>115</v>
      </c>
      <c r="G213" t="str">
        <v>Ouvert</v>
      </c>
      <c r="H213" t="str">
        <v>Commande ouverte</v>
      </c>
    </row>
    <row r="214">
      <c r="A214" t="str">
        <v>AutoTable</v>
      </c>
      <c r="D214" t="str">
        <v>0230-CE</v>
      </c>
      <c r="E214">
        <v>44287</v>
      </c>
      <c r="F214">
        <v>498</v>
      </c>
      <c r="G214" t="str">
        <v>Ouvert</v>
      </c>
      <c r="H214" t="str">
        <v>Commande ouverte</v>
      </c>
    </row>
    <row r="215">
      <c r="A215" t="str">
        <v>AutoTable</v>
      </c>
      <c r="D215" t="str">
        <v>440389</v>
      </c>
      <c r="E215">
        <v>44287</v>
      </c>
      <c r="F215">
        <v>5</v>
      </c>
      <c r="G215" t="str">
        <v>Ouvert</v>
      </c>
      <c r="H215" t="str">
        <v>Commande ouverte</v>
      </c>
    </row>
    <row r="216">
      <c r="A216" t="str">
        <v>AutoTable</v>
      </c>
      <c r="D216" t="str">
        <v>99912-19BR</v>
      </c>
      <c r="E216">
        <v>44287</v>
      </c>
      <c r="F216">
        <v>5</v>
      </c>
      <c r="G216" t="str">
        <v>Ouvert</v>
      </c>
      <c r="H216" t="str">
        <v>Commande ouverte</v>
      </c>
    </row>
    <row r="217">
      <c r="A217" t="str">
        <v>AutoTable</v>
      </c>
      <c r="D217" t="str">
        <v>98010-10</v>
      </c>
      <c r="E217">
        <v>44287</v>
      </c>
      <c r="F217">
        <v>9</v>
      </c>
      <c r="G217" t="str">
        <v>Ouvert</v>
      </c>
      <c r="H217" t="str">
        <v>Commande ouverte</v>
      </c>
    </row>
    <row r="218">
      <c r="A218" t="str">
        <v>AutoTable</v>
      </c>
      <c r="D218" t="str">
        <v>440381</v>
      </c>
      <c r="E218">
        <v>44287</v>
      </c>
      <c r="F218">
        <v>3</v>
      </c>
      <c r="G218" t="str">
        <v>Ouvert</v>
      </c>
      <c r="H218" t="str">
        <v>Commande ouverte</v>
      </c>
    </row>
    <row r="219">
      <c r="A219" t="str">
        <v>AutoTable</v>
      </c>
      <c r="D219" t="str">
        <v>91010-06</v>
      </c>
      <c r="E219">
        <v>44287</v>
      </c>
      <c r="F219">
        <v>8</v>
      </c>
      <c r="G219" t="str">
        <v>Ouvert</v>
      </c>
      <c r="H219" t="str">
        <v>Commande ouverte</v>
      </c>
    </row>
    <row r="220">
      <c r="A220" t="str">
        <v>AutoTable</v>
      </c>
      <c r="D220" t="str">
        <v>440308</v>
      </c>
      <c r="E220">
        <v>44287</v>
      </c>
      <c r="F220">
        <v>2</v>
      </c>
      <c r="G220" t="str">
        <v>Ouvert</v>
      </c>
      <c r="H220" t="str">
        <v>Commande ouverte</v>
      </c>
    </row>
    <row r="221">
      <c r="A221" t="str">
        <v>AutoTable</v>
      </c>
      <c r="D221" t="str">
        <v>91210-18/B</v>
      </c>
      <c r="E221">
        <v>44287</v>
      </c>
      <c r="F221">
        <v>15</v>
      </c>
      <c r="G221" t="str">
        <v>Ouvert</v>
      </c>
      <c r="H221" t="str">
        <v>Commande ouverte</v>
      </c>
    </row>
    <row r="222">
      <c r="A222" t="str">
        <v>AutoTable</v>
      </c>
      <c r="D222" t="str">
        <v>99275-04</v>
      </c>
      <c r="E222">
        <v>44287</v>
      </c>
      <c r="F222">
        <v>4</v>
      </c>
      <c r="G222" t="str">
        <v>Ouvert</v>
      </c>
      <c r="H222" t="str">
        <v>Commande ouverte</v>
      </c>
    </row>
    <row r="223">
      <c r="A223" t="str">
        <v>AutoTable</v>
      </c>
      <c r="D223" t="str">
        <v>97175-75</v>
      </c>
      <c r="E223">
        <v>44287</v>
      </c>
      <c r="F223">
        <v>5</v>
      </c>
      <c r="G223" t="str">
        <v>Ouvert</v>
      </c>
      <c r="H223" t="str">
        <v>Commande ouverte</v>
      </c>
    </row>
    <row r="224">
      <c r="A224" t="str">
        <v>AutoTable</v>
      </c>
      <c r="D224" t="str">
        <v>97175-76</v>
      </c>
      <c r="E224">
        <v>44287</v>
      </c>
      <c r="F224">
        <v>5</v>
      </c>
      <c r="G224" t="str">
        <v>Ouvert</v>
      </c>
      <c r="H224" t="str">
        <v>Commande ouverte</v>
      </c>
    </row>
    <row r="225">
      <c r="A225" t="str">
        <v>AutoTable</v>
      </c>
      <c r="D225" t="str">
        <v>91010-01</v>
      </c>
      <c r="E225">
        <v>44287</v>
      </c>
      <c r="F225">
        <v>5</v>
      </c>
      <c r="G225" t="str">
        <v>Ouvert</v>
      </c>
      <c r="H225" t="str">
        <v>Commande ouverte</v>
      </c>
    </row>
    <row r="226">
      <c r="A226" t="str">
        <v>AutoTable</v>
      </c>
      <c r="D226" t="str">
        <v>91010-23</v>
      </c>
      <c r="E226">
        <v>44287</v>
      </c>
      <c r="F226">
        <v>5</v>
      </c>
      <c r="G226" t="str">
        <v>Ouvert</v>
      </c>
      <c r="H226" t="str">
        <v>Commande ouverte</v>
      </c>
    </row>
    <row r="227">
      <c r="A227" t="str">
        <v>AutoTable</v>
      </c>
      <c r="D227" t="str">
        <v>91010-05</v>
      </c>
      <c r="E227">
        <v>44287</v>
      </c>
      <c r="F227">
        <v>15</v>
      </c>
      <c r="G227" t="str">
        <v>Ouvert</v>
      </c>
      <c r="H227" t="str">
        <v>Commande ouverte</v>
      </c>
    </row>
    <row r="228">
      <c r="A228" t="str">
        <v>AutoTable</v>
      </c>
      <c r="D228" t="str">
        <v>91210-18</v>
      </c>
      <c r="E228">
        <v>44287</v>
      </c>
      <c r="F228">
        <v>32</v>
      </c>
      <c r="G228" t="str">
        <v>Ouvert</v>
      </c>
      <c r="H228" t="str">
        <v>Commande ouverte</v>
      </c>
    </row>
    <row r="229">
      <c r="A229" t="str">
        <v>AutoTable</v>
      </c>
      <c r="D229" t="str">
        <v>GR75CARS</v>
      </c>
      <c r="E229">
        <v>44287</v>
      </c>
      <c r="F229">
        <v>720</v>
      </c>
      <c r="G229" t="str">
        <v>Ouvert</v>
      </c>
      <c r="H229" t="str">
        <v>Commande ouverte</v>
      </c>
    </row>
    <row r="230">
      <c r="A230" t="str">
        <v>AutoTable</v>
      </c>
      <c r="D230" t="str">
        <v>91075-05</v>
      </c>
      <c r="E230">
        <v>44287</v>
      </c>
      <c r="F230">
        <v>5</v>
      </c>
      <c r="G230" t="str">
        <v>Ouvert</v>
      </c>
      <c r="H230" t="str">
        <v>Commande ouverte</v>
      </c>
    </row>
    <row r="231">
      <c r="A231" t="str">
        <v>AutoTable</v>
      </c>
      <c r="D231" t="str">
        <v>91010-10</v>
      </c>
      <c r="E231">
        <v>44287</v>
      </c>
      <c r="F231">
        <v>10</v>
      </c>
      <c r="G231" t="str">
        <v>Ouvert</v>
      </c>
      <c r="H231" t="str">
        <v>Commande ouverte</v>
      </c>
    </row>
    <row r="232">
      <c r="A232" t="str">
        <v>AutoTable</v>
      </c>
      <c r="D232" t="str">
        <v>81210-18</v>
      </c>
      <c r="E232">
        <v>44287</v>
      </c>
      <c r="F232">
        <v>7</v>
      </c>
      <c r="G232" t="str">
        <v>Ouvert</v>
      </c>
      <c r="H232" t="str">
        <v>Commande ouverte</v>
      </c>
    </row>
    <row r="233">
      <c r="A233" t="str">
        <v>AutoTable</v>
      </c>
      <c r="D233" t="str">
        <v>90150-01</v>
      </c>
      <c r="E233">
        <v>44287</v>
      </c>
      <c r="F233">
        <v>10</v>
      </c>
      <c r="G233" t="str">
        <v>Ouvert</v>
      </c>
      <c r="H233" t="str">
        <v>Commande ouverte</v>
      </c>
    </row>
    <row r="234">
      <c r="A234" t="str">
        <v>AutoTable</v>
      </c>
      <c r="D234" t="str">
        <v>GR75X5</v>
      </c>
      <c r="E234">
        <v>44287</v>
      </c>
      <c r="F234">
        <v>10</v>
      </c>
      <c r="G234" t="str">
        <v>Ouvert</v>
      </c>
      <c r="H234" t="str">
        <v>Commande ouverte</v>
      </c>
    </row>
    <row r="235">
      <c r="A235" t="str">
        <v>AutoTable</v>
      </c>
      <c r="D235" t="str">
        <v>91010-08</v>
      </c>
      <c r="E235">
        <v>44287</v>
      </c>
      <c r="F235">
        <v>10</v>
      </c>
      <c r="G235" t="str">
        <v>Ouvert</v>
      </c>
      <c r="H235" t="str">
        <v>Commande ouverte</v>
      </c>
    </row>
    <row r="236">
      <c r="A236" t="str">
        <v>AutoTable</v>
      </c>
      <c r="D236" t="str">
        <v>GR10Q2</v>
      </c>
      <c r="E236">
        <v>44287</v>
      </c>
      <c r="F236">
        <v>20</v>
      </c>
      <c r="G236" t="str">
        <v>Ouvert</v>
      </c>
      <c r="H236" t="str">
        <v>Commande ouverte</v>
      </c>
    </row>
    <row r="237">
      <c r="A237" t="str">
        <v>AutoTable</v>
      </c>
      <c r="D237" t="str">
        <v>91075-02</v>
      </c>
      <c r="E237">
        <v>44287</v>
      </c>
      <c r="F237">
        <v>5</v>
      </c>
      <c r="G237" t="str">
        <v>Ouvert</v>
      </c>
      <c r="H237" t="str">
        <v>Commande ouverte</v>
      </c>
    </row>
    <row r="238">
      <c r="A238" t="str">
        <v>AutoTable</v>
      </c>
      <c r="D238" t="str">
        <v>91075-10</v>
      </c>
      <c r="E238">
        <v>44287</v>
      </c>
      <c r="F238">
        <v>5</v>
      </c>
      <c r="G238" t="str">
        <v>Ouvert</v>
      </c>
      <c r="H238" t="str">
        <v>Commande ouverte</v>
      </c>
    </row>
    <row r="239">
      <c r="A239" t="str">
        <v>AutoTable</v>
      </c>
      <c r="D239" t="str">
        <v>91075-19</v>
      </c>
      <c r="E239">
        <v>44287</v>
      </c>
      <c r="F239">
        <v>5</v>
      </c>
      <c r="G239" t="str">
        <v>Ouvert</v>
      </c>
      <c r="H239" t="str">
        <v>Commande ouverte</v>
      </c>
    </row>
    <row r="240">
      <c r="A240" t="str">
        <v>AutoTable</v>
      </c>
      <c r="D240" t="str">
        <v>91575-72</v>
      </c>
      <c r="E240">
        <v>44287</v>
      </c>
      <c r="F240">
        <v>20</v>
      </c>
      <c r="G240" t="str">
        <v>Ouvert</v>
      </c>
      <c r="H240" t="str">
        <v>Commande ouverte</v>
      </c>
    </row>
    <row r="241">
      <c r="A241" t="str">
        <v>AutoTable</v>
      </c>
      <c r="D241" t="str">
        <v>703400A</v>
      </c>
      <c r="E241">
        <v>44287</v>
      </c>
      <c r="F241">
        <v>42</v>
      </c>
      <c r="G241" t="str">
        <v>Ouvert</v>
      </c>
      <c r="H241" t="str">
        <v>Commande ouverte</v>
      </c>
    </row>
    <row r="242">
      <c r="A242" t="str">
        <v>AutoTable</v>
      </c>
      <c r="D242" t="str">
        <v>78275-M</v>
      </c>
      <c r="E242">
        <v>44287</v>
      </c>
      <c r="F242">
        <v>10</v>
      </c>
      <c r="G242" t="str">
        <v>Ouvert</v>
      </c>
      <c r="H242" t="str">
        <v>Commande ouverte</v>
      </c>
    </row>
    <row r="243">
      <c r="A243" t="str">
        <v>AutoTable</v>
      </c>
      <c r="D243" t="str">
        <v>GR10B3</v>
      </c>
      <c r="E243">
        <v>44287</v>
      </c>
      <c r="F243">
        <v>30</v>
      </c>
      <c r="G243" t="str">
        <v>Ouvert</v>
      </c>
      <c r="H243" t="str">
        <v>Commande ouverte</v>
      </c>
    </row>
    <row r="244">
      <c r="A244" t="str">
        <v>AutoTable</v>
      </c>
      <c r="D244" t="str">
        <v>78210-M1</v>
      </c>
      <c r="E244">
        <v>44287</v>
      </c>
      <c r="F244">
        <v>20</v>
      </c>
      <c r="G244" t="str">
        <v>Ouvert</v>
      </c>
      <c r="H244" t="str">
        <v>Commande ouverte</v>
      </c>
    </row>
    <row r="245">
      <c r="A245" t="str">
        <v>AutoTable</v>
      </c>
      <c r="D245" t="str">
        <v>78210-00</v>
      </c>
      <c r="E245">
        <v>44287</v>
      </c>
      <c r="F245">
        <v>35</v>
      </c>
      <c r="G245" t="str">
        <v>Ouvert</v>
      </c>
      <c r="H245" t="str">
        <v>Commande ouverte</v>
      </c>
    </row>
    <row r="246">
      <c r="A246" t="str">
        <v>AutoTable</v>
      </c>
      <c r="D246" t="str">
        <v>GR75Q2</v>
      </c>
      <c r="E246">
        <v>44287</v>
      </c>
      <c r="F246">
        <v>15</v>
      </c>
      <c r="G246" t="str">
        <v>Ouvert</v>
      </c>
      <c r="H246" t="str">
        <v>Commande ouverte</v>
      </c>
    </row>
    <row r="247">
      <c r="A247" t="str">
        <v>AutoTable</v>
      </c>
      <c r="D247" t="str">
        <v>78275-R</v>
      </c>
      <c r="E247">
        <v>44287</v>
      </c>
      <c r="F247">
        <v>65</v>
      </c>
      <c r="G247" t="str">
        <v>Ouvert</v>
      </c>
      <c r="H247" t="str">
        <v>Commande ouverte</v>
      </c>
    </row>
    <row r="248">
      <c r="A248" t="str">
        <v>AutoTable</v>
      </c>
      <c r="D248" t="str">
        <v>14710-00/3</v>
      </c>
      <c r="E248">
        <v>44287</v>
      </c>
      <c r="F248">
        <v>500</v>
      </c>
      <c r="G248" t="str">
        <v>Ouvert</v>
      </c>
      <c r="H248" t="str">
        <v>Commande ouverte</v>
      </c>
    </row>
    <row r="249">
      <c r="A249" t="str">
        <v>AutoTable</v>
      </c>
      <c r="D249" t="str">
        <v>14710-00</v>
      </c>
      <c r="E249">
        <v>44287</v>
      </c>
      <c r="F249">
        <v>2500</v>
      </c>
      <c r="G249" t="str">
        <v>Ouvert</v>
      </c>
      <c r="H249" t="str">
        <v>Commande ouverte</v>
      </c>
    </row>
    <row r="250">
      <c r="A250" t="str">
        <v>AutoTable</v>
      </c>
      <c r="D250" t="str">
        <v>14710-04</v>
      </c>
      <c r="E250">
        <v>44287</v>
      </c>
      <c r="F250">
        <v>15000</v>
      </c>
      <c r="G250" t="str">
        <v>Ouvert</v>
      </c>
      <c r="H250" t="str">
        <v>Commande ouverte</v>
      </c>
    </row>
    <row r="251">
      <c r="A251" t="str">
        <v>AutoTable</v>
      </c>
      <c r="D251" t="str">
        <v>14035-2</v>
      </c>
      <c r="E251">
        <v>44287</v>
      </c>
      <c r="F251">
        <v>30000</v>
      </c>
      <c r="G251" t="str">
        <v>Ouvert</v>
      </c>
      <c r="H251" t="str">
        <v>Commande ouverte</v>
      </c>
    </row>
    <row r="252">
      <c r="A252" t="str">
        <v>AutoTable</v>
      </c>
      <c r="D252" t="str">
        <v>14035-5</v>
      </c>
      <c r="E252">
        <v>44287</v>
      </c>
      <c r="F252">
        <v>15000</v>
      </c>
      <c r="G252" t="str">
        <v>Ouvert</v>
      </c>
      <c r="H252" t="str">
        <v>Commande ouverte</v>
      </c>
    </row>
    <row r="253">
      <c r="A253" t="str">
        <v>AutoTable</v>
      </c>
      <c r="D253" t="str">
        <v>03220-A</v>
      </c>
      <c r="E253">
        <v>44287</v>
      </c>
      <c r="F253">
        <v>297</v>
      </c>
      <c r="G253" t="str">
        <v>Ouvert</v>
      </c>
      <c r="H253" t="str">
        <v>Commande ouverte</v>
      </c>
    </row>
    <row r="254">
      <c r="A254" t="str">
        <v>AutoTable</v>
      </c>
      <c r="D254" t="str">
        <v>02022-37</v>
      </c>
      <c r="E254">
        <v>44259</v>
      </c>
      <c r="F254">
        <v>800</v>
      </c>
      <c r="G254" t="str">
        <v>Ouvert</v>
      </c>
      <c r="H254" t="str">
        <v>Commande ouverte</v>
      </c>
    </row>
    <row r="255">
      <c r="A255" t="str">
        <v>AutoTable</v>
      </c>
      <c r="D255" t="str">
        <v>02030FB</v>
      </c>
      <c r="E255">
        <v>44259</v>
      </c>
      <c r="F255">
        <v>59</v>
      </c>
      <c r="G255" t="str">
        <v>Ouvert</v>
      </c>
      <c r="H255" t="str">
        <v>Commande ouverte</v>
      </c>
    </row>
    <row r="256">
      <c r="A256" t="str">
        <v>AutoTable</v>
      </c>
      <c r="D256" t="str">
        <v>02022-36</v>
      </c>
      <c r="E256">
        <v>44259</v>
      </c>
      <c r="F256">
        <v>60</v>
      </c>
      <c r="G256" t="str">
        <v>Ouvert</v>
      </c>
      <c r="H256" t="str">
        <v>Commande ouverte</v>
      </c>
    </row>
    <row r="257">
      <c r="A257" t="str">
        <v>AutoTable</v>
      </c>
      <c r="D257" t="str">
        <v>02018A</v>
      </c>
      <c r="E257">
        <v>44259</v>
      </c>
      <c r="F257">
        <v>148</v>
      </c>
      <c r="G257" t="str">
        <v>Ouvert</v>
      </c>
      <c r="H257" t="str">
        <v>Commande ouverte</v>
      </c>
    </row>
    <row r="258">
      <c r="A258" t="str">
        <v>AutoTable</v>
      </c>
      <c r="D258" t="str">
        <v>02018C</v>
      </c>
      <c r="E258">
        <v>44259</v>
      </c>
      <c r="F258">
        <v>398</v>
      </c>
      <c r="G258" t="str">
        <v>Ouvert</v>
      </c>
      <c r="H258" t="str">
        <v>Commande ouverte</v>
      </c>
    </row>
    <row r="259">
      <c r="A259" t="str">
        <v>AutoTable</v>
      </c>
      <c r="D259" t="str">
        <v>02030AS1</v>
      </c>
      <c r="E259">
        <v>44259</v>
      </c>
      <c r="F259">
        <v>80</v>
      </c>
      <c r="G259" t="str">
        <v>Ouvert</v>
      </c>
      <c r="H259" t="str">
        <v>Commande ouverte</v>
      </c>
    </row>
    <row r="260">
      <c r="A260" t="str">
        <v>AutoTable</v>
      </c>
      <c r="D260" t="str">
        <v>02018B</v>
      </c>
      <c r="E260">
        <v>44259</v>
      </c>
      <c r="F260">
        <v>254</v>
      </c>
      <c r="G260" t="str">
        <v>Ouvert</v>
      </c>
      <c r="H260" t="str">
        <v>Commande ouverte</v>
      </c>
    </row>
    <row r="261">
      <c r="A261" t="str">
        <v>AutoTable</v>
      </c>
      <c r="D261" t="str">
        <v>03220-B</v>
      </c>
      <c r="E261">
        <v>44259</v>
      </c>
      <c r="F261">
        <v>200</v>
      </c>
      <c r="G261" t="str">
        <v>Ouvert</v>
      </c>
      <c r="H261" t="str">
        <v>Commande ouverte</v>
      </c>
    </row>
    <row r="262">
      <c r="A262" t="str">
        <v>AutoTable</v>
      </c>
      <c r="D262" t="str">
        <v>03220-C</v>
      </c>
      <c r="E262">
        <v>44259</v>
      </c>
      <c r="F262">
        <v>200</v>
      </c>
      <c r="G262" t="str">
        <v>Ouvert</v>
      </c>
      <c r="H262" t="str">
        <v>Commande ouverte</v>
      </c>
    </row>
    <row r="263">
      <c r="A263" t="str">
        <v>AutoTable</v>
      </c>
      <c r="D263" t="str">
        <v>02030CB</v>
      </c>
      <c r="E263">
        <v>44259</v>
      </c>
      <c r="F263">
        <v>30</v>
      </c>
      <c r="G263" t="str">
        <v>Ouvert</v>
      </c>
      <c r="H263" t="str">
        <v>Commande ouverte</v>
      </c>
    </row>
    <row r="264">
      <c r="A264" t="str">
        <v>AutoTable</v>
      </c>
      <c r="D264" t="str">
        <v>72720KA</v>
      </c>
      <c r="E264">
        <v>44287</v>
      </c>
      <c r="F264">
        <v>100</v>
      </c>
      <c r="G264" t="str">
        <v>Ouvert</v>
      </c>
      <c r="H264" t="str">
        <v>Commande ouverte</v>
      </c>
    </row>
    <row r="265">
      <c r="A265" t="str">
        <v>AutoTable</v>
      </c>
      <c r="D265" t="str">
        <v>72720KA/R</v>
      </c>
      <c r="E265">
        <v>44287</v>
      </c>
      <c r="F265">
        <v>114</v>
      </c>
      <c r="G265" t="str">
        <v>Ouvert</v>
      </c>
      <c r="H265" t="str">
        <v>Commande ouverte</v>
      </c>
    </row>
    <row r="266">
      <c r="A266" t="str">
        <v>AutoTable</v>
      </c>
      <c r="D266" t="str">
        <v>72712A</v>
      </c>
      <c r="E266">
        <v>44287</v>
      </c>
      <c r="F266">
        <v>570</v>
      </c>
      <c r="G266" t="str">
        <v>Ouvert</v>
      </c>
      <c r="H266" t="str">
        <v>Commande ouverte</v>
      </c>
    </row>
    <row r="267">
      <c r="A267" t="str">
        <v>AutoTable</v>
      </c>
      <c r="D267" t="str">
        <v>72715A</v>
      </c>
      <c r="E267">
        <v>44287</v>
      </c>
      <c r="F267">
        <v>80</v>
      </c>
      <c r="G267" t="str">
        <v>Ouvert</v>
      </c>
      <c r="H267" t="str">
        <v>Commande ouverte</v>
      </c>
    </row>
    <row r="268">
      <c r="A268" t="str">
        <v>AutoTable</v>
      </c>
      <c r="D268" t="str">
        <v>72712CA</v>
      </c>
      <c r="E268">
        <v>44287</v>
      </c>
      <c r="F268">
        <v>120</v>
      </c>
      <c r="G268" t="str">
        <v>Ouvert</v>
      </c>
      <c r="H268" t="str">
        <v>Commande ouverte</v>
      </c>
    </row>
    <row r="269">
      <c r="A269" t="str">
        <v>AutoTable</v>
      </c>
      <c r="D269" t="str">
        <v>72715CA</v>
      </c>
      <c r="E269">
        <v>44287</v>
      </c>
      <c r="F269">
        <v>80</v>
      </c>
      <c r="G269" t="str">
        <v>Ouvert</v>
      </c>
      <c r="H269" t="str">
        <v>Commande ouverte</v>
      </c>
    </row>
    <row r="270">
      <c r="A270" t="str">
        <v>AutoTable</v>
      </c>
      <c r="D270" t="str">
        <v>72715SOB</v>
      </c>
      <c r="E270">
        <v>44287</v>
      </c>
      <c r="F270">
        <v>60</v>
      </c>
      <c r="G270" t="str">
        <v>Ouvert</v>
      </c>
      <c r="H270" t="str">
        <v>Commande ouverte</v>
      </c>
    </row>
    <row r="271">
      <c r="A271" t="str">
        <v>AutoTable</v>
      </c>
      <c r="D271" t="str">
        <v>DIVNEGO-UE</v>
      </c>
      <c r="E271">
        <v>44287</v>
      </c>
      <c r="F271">
        <v>107</v>
      </c>
      <c r="G271" t="str">
        <v>Ouvert</v>
      </c>
      <c r="H271" t="str">
        <v>Commande ouverte</v>
      </c>
    </row>
    <row r="272">
      <c r="A272" t="str">
        <v>AutoTable</v>
      </c>
      <c r="D272" t="str">
        <v>14028</v>
      </c>
      <c r="E272">
        <v>44270</v>
      </c>
      <c r="F272">
        <v>3600</v>
      </c>
      <c r="G272" t="str">
        <v>Ouvert</v>
      </c>
      <c r="H272" t="str">
        <v>Commande ouverte</v>
      </c>
    </row>
    <row r="273">
      <c r="A273" t="str">
        <v>AutoTable</v>
      </c>
      <c r="D273" t="str">
        <v>20000P</v>
      </c>
      <c r="E273">
        <v>44270</v>
      </c>
      <c r="F273">
        <v>1</v>
      </c>
      <c r="G273" t="str">
        <v>Ouvert</v>
      </c>
      <c r="H273" t="str">
        <v>Commande ouverte</v>
      </c>
    </row>
    <row r="274">
      <c r="A274" t="str">
        <v>AutoTable</v>
      </c>
      <c r="D274" t="str">
        <v>43745B</v>
      </c>
      <c r="E274">
        <v>44287</v>
      </c>
      <c r="F274">
        <v>1320</v>
      </c>
      <c r="G274" t="str">
        <v>Ouvert</v>
      </c>
      <c r="H274" t="str">
        <v>Commande ouverte</v>
      </c>
    </row>
    <row r="275">
      <c r="A275" t="str">
        <v>AutoTable</v>
      </c>
      <c r="D275" t="str">
        <v>43745-02</v>
      </c>
      <c r="E275">
        <v>44287</v>
      </c>
      <c r="F275">
        <v>150</v>
      </c>
      <c r="G275" t="str">
        <v>Ouvert</v>
      </c>
      <c r="H275" t="str">
        <v>Commande ouverte</v>
      </c>
    </row>
    <row r="276">
      <c r="A276" t="str">
        <v>AutoTable</v>
      </c>
      <c r="D276" t="str">
        <v>43745-03</v>
      </c>
      <c r="E276">
        <v>44287</v>
      </c>
      <c r="F276">
        <v>105</v>
      </c>
      <c r="G276" t="str">
        <v>Ouvert</v>
      </c>
      <c r="H276" t="str">
        <v>Commande ouverte</v>
      </c>
    </row>
    <row r="277">
      <c r="A277" t="str">
        <v>AutoTable</v>
      </c>
      <c r="D277" t="str">
        <v>43745-06</v>
      </c>
      <c r="E277">
        <v>44287</v>
      </c>
      <c r="F277">
        <v>150</v>
      </c>
      <c r="G277" t="str">
        <v>Ouvert</v>
      </c>
      <c r="H277" t="str">
        <v>Commande ouverte</v>
      </c>
    </row>
    <row r="278">
      <c r="A278" t="str">
        <v>AutoTable</v>
      </c>
      <c r="D278" t="str">
        <v>Total</v>
      </c>
      <c r="F278">
        <f>SUBTOTAL(109,Ligne_achat[Quantité (base)])</f>
        <v>115321</v>
      </c>
      <c r="H278">
        <f>SUBTOTAL(103,Ligne_achat[Type document])</f>
        <v>268</v>
      </c>
    </row>
  </sheetData>
  <pageMargins left="0.7" right="0.7" top="0.75" bottom="0.75" header="0.3" footer="0.3"/>
  <ignoredErrors>
    <ignoredError numberStoredAsText="1" sqref="A1:M278"/>
  </ignoredErrors>
</worksheet>
</file>

<file path=xl/worksheets/sheet15.xml><?xml version="1.0" encoding="utf-8"?>
<worksheet xmlns="http://schemas.openxmlformats.org/spreadsheetml/2006/main" xmlns:r="http://schemas.openxmlformats.org/officeDocument/2006/relationships">
  <dimension ref="A1:K190"/>
  <sheetViews>
    <sheetView workbookViewId="0" rightToLeft="0"/>
  </sheetViews>
  <sheetData>
    <row r="1">
      <c r="A1" t="str">
        <v>Auto+hide+hidesheet+lock+Formulas=Feuil16,Feuil17</v>
      </c>
      <c r="D1" t="str">
        <v>Ajuster</v>
      </c>
      <c r="E1" t="str">
        <v>AutoTable+Ajuster</v>
      </c>
      <c r="F1" t="str">
        <v>AutoTable+Ajuster</v>
      </c>
      <c r="G1" t="str">
        <v>AutoTable+Ajuster</v>
      </c>
    </row>
    <row r="3">
      <c r="A3" t="str">
        <v>Cacher</v>
      </c>
      <c r="C3" t="str">
        <v>Tables et champs</v>
      </c>
      <c r="D3" t="str">
        <v>Filtres</v>
      </c>
    </row>
    <row r="4">
      <c r="A4" t="str">
        <v>Cacher</v>
      </c>
      <c r="C4" t="str">
        <v>Ligne vente</v>
      </c>
    </row>
    <row r="5">
      <c r="A5" t="str">
        <v>Cacher</v>
      </c>
      <c r="C5" t="str">
        <v>N° client facturé</v>
      </c>
      <c r="D5" t="str">
        <v>C-00000342</v>
      </c>
    </row>
    <row r="6">
      <c r="A6" t="str">
        <v>Cacher</v>
      </c>
      <c r="C6" t="str">
        <v>Type document</v>
      </c>
      <c r="D6" t="str">
        <v>Commande</v>
      </c>
    </row>
    <row r="8">
      <c r="A8" t="str">
        <v>Cacher</v>
      </c>
      <c r="D8" t="str">
        <v>En-têtes:</v>
      </c>
      <c r="H8" t="str">
        <v>N°</v>
      </c>
      <c r="I8" t="str">
        <v>Type document</v>
      </c>
      <c r="J8" t="str">
        <v>Quantité</v>
      </c>
      <c r="K8" t="str">
        <v>N° client facturé</v>
      </c>
    </row>
    <row r="9">
      <c r="A9" t="str">
        <v>Cacher</v>
      </c>
      <c r="D9" t="str">
        <v>Champs:</v>
      </c>
      <c r="H9" t="str">
        <v>N°</v>
      </c>
      <c r="I9" t="str">
        <v>Type document</v>
      </c>
      <c r="J9" t="str">
        <v>Quantité</v>
      </c>
      <c r="K9" t="str">
        <v>N° client facturé</v>
      </c>
    </row>
    <row r="10">
      <c r="D10" t="str">
        <v>N°</v>
      </c>
      <c r="E10" t="str">
        <v>Type document</v>
      </c>
      <c r="F10" t="str">
        <v>Quantité</v>
      </c>
      <c r="G10" t="str">
        <v>N° client facturé</v>
      </c>
    </row>
    <row r="11">
      <c r="A11" t="str">
        <v>AutoTable</v>
      </c>
      <c r="D11" t="str">
        <v>00108</v>
      </c>
      <c r="E11" t="str">
        <v>Commande</v>
      </c>
      <c r="F11">
        <v>1</v>
      </c>
      <c r="G11" t="str">
        <v>C-00000342</v>
      </c>
    </row>
    <row r="12">
      <c r="A12" t="str">
        <v>AutoTable</v>
      </c>
      <c r="D12" t="str">
        <v>00112</v>
      </c>
      <c r="E12" t="str">
        <v>Commande</v>
      </c>
      <c r="F12">
        <v>1</v>
      </c>
      <c r="G12" t="str">
        <v>C-00000342</v>
      </c>
    </row>
    <row r="13">
      <c r="A13" t="str">
        <v>AutoTable</v>
      </c>
      <c r="D13" t="str">
        <v>00115</v>
      </c>
      <c r="E13" t="str">
        <v>Commande</v>
      </c>
      <c r="F13">
        <v>1</v>
      </c>
      <c r="G13" t="str">
        <v>C-00000342</v>
      </c>
    </row>
    <row r="14">
      <c r="A14" t="str">
        <v>AutoTable</v>
      </c>
      <c r="D14" t="str">
        <v>02018B</v>
      </c>
      <c r="E14" t="str">
        <v>Commande</v>
      </c>
      <c r="F14">
        <v>2</v>
      </c>
      <c r="G14" t="str">
        <v>C-00000342</v>
      </c>
    </row>
    <row r="15">
      <c r="A15" t="str">
        <v>AutoTable</v>
      </c>
      <c r="D15" t="str">
        <v>03220-A</v>
      </c>
      <c r="E15" t="str">
        <v>Commande</v>
      </c>
      <c r="F15">
        <v>4</v>
      </c>
      <c r="G15" t="str">
        <v>C-00000342</v>
      </c>
    </row>
    <row r="16">
      <c r="A16" t="str">
        <v>AutoTable</v>
      </c>
      <c r="D16" t="str">
        <v>49015</v>
      </c>
      <c r="E16" t="str">
        <v>Commande</v>
      </c>
      <c r="F16">
        <v>1</v>
      </c>
      <c r="G16" t="str">
        <v>C-00000342</v>
      </c>
    </row>
    <row r="17">
      <c r="A17" t="str">
        <v>AutoTable</v>
      </c>
      <c r="D17" t="str">
        <v>49009-3</v>
      </c>
      <c r="E17" t="str">
        <v>Commande</v>
      </c>
      <c r="F17">
        <v>1</v>
      </c>
      <c r="G17" t="str">
        <v>C-00000342</v>
      </c>
    </row>
    <row r="18">
      <c r="A18" t="str">
        <v>AutoTable</v>
      </c>
      <c r="D18" t="str">
        <v>49009-4</v>
      </c>
      <c r="E18" t="str">
        <v>Commande</v>
      </c>
      <c r="F18">
        <v>1</v>
      </c>
      <c r="G18" t="str">
        <v>C-00000342</v>
      </c>
    </row>
    <row r="19">
      <c r="A19" t="str">
        <v>AutoTable</v>
      </c>
      <c r="D19" t="str">
        <v>00109</v>
      </c>
      <c r="E19" t="str">
        <v>Commande</v>
      </c>
      <c r="F19">
        <v>1</v>
      </c>
      <c r="G19" t="str">
        <v>C-00000342</v>
      </c>
    </row>
    <row r="20">
      <c r="A20" t="str">
        <v>AutoTable</v>
      </c>
      <c r="D20" t="str">
        <v>00111</v>
      </c>
      <c r="E20" t="str">
        <v>Commande</v>
      </c>
      <c r="F20">
        <v>1</v>
      </c>
      <c r="G20" t="str">
        <v>C-00000342</v>
      </c>
    </row>
    <row r="21">
      <c r="A21" t="str">
        <v>AutoTable</v>
      </c>
      <c r="D21" t="str">
        <v>00116</v>
      </c>
      <c r="E21" t="str">
        <v>Commande</v>
      </c>
      <c r="F21">
        <v>1</v>
      </c>
      <c r="G21" t="str">
        <v>C-00000342</v>
      </c>
    </row>
    <row r="22">
      <c r="A22" t="str">
        <v>AutoTable</v>
      </c>
      <c r="D22" t="str">
        <v>00118</v>
      </c>
      <c r="E22" t="str">
        <v>Commande</v>
      </c>
      <c r="F22">
        <v>1</v>
      </c>
      <c r="G22" t="str">
        <v>C-00000342</v>
      </c>
    </row>
    <row r="23">
      <c r="A23" t="str">
        <v>AutoTable</v>
      </c>
      <c r="D23" t="str">
        <v>02018A</v>
      </c>
      <c r="E23" t="str">
        <v>Commande</v>
      </c>
      <c r="F23">
        <v>1</v>
      </c>
      <c r="G23" t="str">
        <v>C-00000342</v>
      </c>
    </row>
    <row r="24">
      <c r="A24" t="str">
        <v>AutoTable</v>
      </c>
      <c r="D24" t="str">
        <v>02018B</v>
      </c>
      <c r="E24" t="str">
        <v>Commande</v>
      </c>
      <c r="F24">
        <v>2</v>
      </c>
      <c r="G24" t="str">
        <v>C-00000342</v>
      </c>
    </row>
    <row r="25">
      <c r="A25" t="str">
        <v>AutoTable</v>
      </c>
      <c r="D25" t="str">
        <v>03220-A</v>
      </c>
      <c r="E25" t="str">
        <v>Commande</v>
      </c>
      <c r="F25">
        <v>3</v>
      </c>
      <c r="G25" t="str">
        <v>C-00000342</v>
      </c>
    </row>
    <row r="26">
      <c r="A26" t="str">
        <v>AutoTable</v>
      </c>
      <c r="D26" t="str">
        <v>03220-B</v>
      </c>
      <c r="E26" t="str">
        <v>Commande</v>
      </c>
      <c r="F26">
        <v>2</v>
      </c>
      <c r="G26" t="str">
        <v>C-00000342</v>
      </c>
    </row>
    <row r="27">
      <c r="A27" t="str">
        <v>AutoTable</v>
      </c>
      <c r="D27" t="str">
        <v>49015</v>
      </c>
      <c r="E27" t="str">
        <v>Commande</v>
      </c>
      <c r="F27">
        <v>2</v>
      </c>
      <c r="G27" t="str">
        <v>C-00000342</v>
      </c>
    </row>
    <row r="28">
      <c r="A28" t="str">
        <v>AutoTable</v>
      </c>
      <c r="D28" t="str">
        <v>15430AB</v>
      </c>
      <c r="E28" t="str">
        <v>Commande</v>
      </c>
      <c r="F28">
        <v>10</v>
      </c>
      <c r="G28" t="str">
        <v>C-00000342</v>
      </c>
    </row>
    <row r="29">
      <c r="A29" t="str">
        <v>AutoTable</v>
      </c>
      <c r="D29" t="str">
        <v>14021</v>
      </c>
      <c r="E29" t="str">
        <v>Commande</v>
      </c>
      <c r="F29">
        <v>6</v>
      </c>
      <c r="G29" t="str">
        <v>C-00000342</v>
      </c>
    </row>
    <row r="30">
      <c r="A30" t="str">
        <v>AutoTable</v>
      </c>
      <c r="D30" t="str">
        <v>00151</v>
      </c>
      <c r="E30" t="str">
        <v>Commande</v>
      </c>
      <c r="F30">
        <v>1</v>
      </c>
      <c r="G30" t="str">
        <v>C-00000342</v>
      </c>
    </row>
    <row r="31">
      <c r="A31" t="str">
        <v>AutoTable</v>
      </c>
      <c r="D31" t="str">
        <v>49002-3</v>
      </c>
      <c r="E31" t="str">
        <v>Commande</v>
      </c>
      <c r="F31">
        <v>1</v>
      </c>
      <c r="G31" t="str">
        <v>C-00000342</v>
      </c>
    </row>
    <row r="32">
      <c r="A32" t="str">
        <v>AutoTable</v>
      </c>
      <c r="D32" t="str">
        <v>49002-4</v>
      </c>
      <c r="E32" t="str">
        <v>Commande</v>
      </c>
      <c r="F32">
        <v>1</v>
      </c>
      <c r="G32" t="str">
        <v>C-00000342</v>
      </c>
    </row>
    <row r="33">
      <c r="A33" t="str">
        <v>AutoTable</v>
      </c>
      <c r="D33" t="str">
        <v>49012-3</v>
      </c>
      <c r="E33" t="str">
        <v>Commande</v>
      </c>
      <c r="F33">
        <v>1</v>
      </c>
      <c r="G33" t="str">
        <v>C-00000342</v>
      </c>
    </row>
    <row r="34">
      <c r="A34" t="str">
        <v>AutoTable</v>
      </c>
      <c r="D34" t="str">
        <v>49012-4</v>
      </c>
      <c r="E34" t="str">
        <v>Commande</v>
      </c>
      <c r="F34">
        <v>1</v>
      </c>
      <c r="G34" t="str">
        <v>C-00000342</v>
      </c>
    </row>
    <row r="35">
      <c r="A35" t="str">
        <v>AutoTable</v>
      </c>
      <c r="D35" t="str">
        <v>49014-3</v>
      </c>
      <c r="E35" t="str">
        <v>Commande</v>
      </c>
      <c r="F35">
        <v>1</v>
      </c>
      <c r="G35" t="str">
        <v>C-00000342</v>
      </c>
    </row>
    <row r="36">
      <c r="A36" t="str">
        <v>AutoTable</v>
      </c>
      <c r="D36" t="str">
        <v>49014-4</v>
      </c>
      <c r="E36" t="str">
        <v>Commande</v>
      </c>
      <c r="F36">
        <v>1</v>
      </c>
      <c r="G36" t="str">
        <v>C-00000342</v>
      </c>
    </row>
    <row r="37">
      <c r="A37" t="str">
        <v>AutoTable</v>
      </c>
      <c r="D37" t="str">
        <v>49007-3</v>
      </c>
      <c r="E37" t="str">
        <v>Commande</v>
      </c>
      <c r="F37">
        <v>1</v>
      </c>
      <c r="G37" t="str">
        <v>C-00000342</v>
      </c>
    </row>
    <row r="38">
      <c r="A38" t="str">
        <v>AutoTable</v>
      </c>
      <c r="D38" t="str">
        <v>49007-4</v>
      </c>
      <c r="E38" t="str">
        <v>Commande</v>
      </c>
      <c r="F38">
        <v>1</v>
      </c>
      <c r="G38" t="str">
        <v>C-00000342</v>
      </c>
    </row>
    <row r="39">
      <c r="A39" t="str">
        <v>AutoTable</v>
      </c>
      <c r="D39" t="str">
        <v>49008-3</v>
      </c>
      <c r="E39" t="str">
        <v>Commande</v>
      </c>
      <c r="F39">
        <v>1</v>
      </c>
      <c r="G39" t="str">
        <v>C-00000342</v>
      </c>
    </row>
    <row r="40">
      <c r="A40" t="str">
        <v>AutoTable</v>
      </c>
      <c r="D40" t="str">
        <v>49008-4</v>
      </c>
      <c r="E40" t="str">
        <v>Commande</v>
      </c>
      <c r="F40">
        <v>1</v>
      </c>
      <c r="G40" t="str">
        <v>C-00000342</v>
      </c>
    </row>
    <row r="41">
      <c r="A41" t="str">
        <v>AutoTable</v>
      </c>
      <c r="D41" t="str">
        <v>49015</v>
      </c>
      <c r="E41" t="str">
        <v>Commande</v>
      </c>
      <c r="F41">
        <v>3</v>
      </c>
      <c r="G41" t="str">
        <v>C-00000342</v>
      </c>
    </row>
    <row r="42">
      <c r="A42" t="str">
        <v>AutoTable</v>
      </c>
      <c r="D42" t="str">
        <v>49009-3</v>
      </c>
      <c r="E42" t="str">
        <v>Commande</v>
      </c>
      <c r="F42">
        <v>1</v>
      </c>
      <c r="G42" t="str">
        <v>C-00000342</v>
      </c>
    </row>
    <row r="43">
      <c r="A43" t="str">
        <v>AutoTable</v>
      </c>
      <c r="D43" t="str">
        <v>49009-4</v>
      </c>
      <c r="E43" t="str">
        <v>Commande</v>
      </c>
      <c r="F43">
        <v>1</v>
      </c>
      <c r="G43" t="str">
        <v>C-00000342</v>
      </c>
    </row>
    <row r="44">
      <c r="A44" t="str">
        <v>AutoTable</v>
      </c>
      <c r="D44" t="str">
        <v>49013-3</v>
      </c>
      <c r="E44" t="str">
        <v>Commande</v>
      </c>
      <c r="F44">
        <v>1</v>
      </c>
      <c r="G44" t="str">
        <v>C-00000342</v>
      </c>
    </row>
    <row r="45">
      <c r="A45" t="str">
        <v>AutoTable</v>
      </c>
      <c r="D45" t="str">
        <v>49013-4</v>
      </c>
      <c r="E45" t="str">
        <v>Commande</v>
      </c>
      <c r="F45">
        <v>1</v>
      </c>
      <c r="G45" t="str">
        <v>C-00000342</v>
      </c>
    </row>
    <row r="46">
      <c r="A46" t="str">
        <v>AutoTable</v>
      </c>
      <c r="D46" t="str">
        <v>49001-4</v>
      </c>
      <c r="E46" t="str">
        <v>Commande</v>
      </c>
      <c r="F46">
        <v>1</v>
      </c>
      <c r="G46" t="str">
        <v>C-00000342</v>
      </c>
    </row>
    <row r="47">
      <c r="A47" t="str">
        <v>AutoTable</v>
      </c>
      <c r="D47" t="str">
        <v>49001-3</v>
      </c>
      <c r="E47" t="str">
        <v>Commande</v>
      </c>
      <c r="F47">
        <v>1</v>
      </c>
      <c r="G47" t="str">
        <v>C-00000342</v>
      </c>
    </row>
    <row r="48">
      <c r="A48" t="str">
        <v>AutoTable</v>
      </c>
      <c r="D48" t="str">
        <v>49005-3</v>
      </c>
      <c r="E48" t="str">
        <v>Commande</v>
      </c>
      <c r="F48">
        <v>2</v>
      </c>
      <c r="G48" t="str">
        <v>C-00000342</v>
      </c>
    </row>
    <row r="49">
      <c r="A49" t="str">
        <v>AutoTable</v>
      </c>
      <c r="D49" t="str">
        <v>49005-4</v>
      </c>
      <c r="E49" t="str">
        <v>Commande</v>
      </c>
      <c r="F49">
        <v>2</v>
      </c>
      <c r="G49" t="str">
        <v>C-00000342</v>
      </c>
    </row>
    <row r="50">
      <c r="A50" t="str">
        <v>AutoTable</v>
      </c>
      <c r="D50" t="str">
        <v>49001-3</v>
      </c>
      <c r="E50" t="str">
        <v>Commande</v>
      </c>
      <c r="F50">
        <v>1</v>
      </c>
      <c r="G50" t="str">
        <v>C-00000342</v>
      </c>
    </row>
    <row r="51">
      <c r="A51" t="str">
        <v>AutoTable</v>
      </c>
      <c r="D51" t="str">
        <v>49004-3</v>
      </c>
      <c r="E51" t="str">
        <v>Commande</v>
      </c>
      <c r="F51">
        <v>1</v>
      </c>
      <c r="G51" t="str">
        <v>C-00000342</v>
      </c>
    </row>
    <row r="52">
      <c r="A52" t="str">
        <v>AutoTable</v>
      </c>
      <c r="D52" t="str">
        <v>49004-4</v>
      </c>
      <c r="E52" t="str">
        <v>Commande</v>
      </c>
      <c r="F52">
        <v>1</v>
      </c>
      <c r="G52" t="str">
        <v>C-00000342</v>
      </c>
    </row>
    <row r="53">
      <c r="A53" t="str">
        <v>AutoTable</v>
      </c>
      <c r="D53" t="str">
        <v>49006-3</v>
      </c>
      <c r="E53" t="str">
        <v>Commande</v>
      </c>
      <c r="F53">
        <v>2</v>
      </c>
      <c r="G53" t="str">
        <v>C-00000342</v>
      </c>
    </row>
    <row r="54">
      <c r="A54" t="str">
        <v>AutoTable</v>
      </c>
      <c r="D54" t="str">
        <v>49006-4</v>
      </c>
      <c r="E54" t="str">
        <v>Commande</v>
      </c>
      <c r="F54">
        <v>2</v>
      </c>
      <c r="G54" t="str">
        <v>C-00000342</v>
      </c>
    </row>
    <row r="55">
      <c r="A55" t="str">
        <v>AutoTable</v>
      </c>
      <c r="D55" t="str">
        <v>03220-A</v>
      </c>
      <c r="E55" t="str">
        <v>Commande</v>
      </c>
      <c r="F55">
        <v>8</v>
      </c>
      <c r="G55" t="str">
        <v>C-00000342</v>
      </c>
    </row>
    <row r="56">
      <c r="A56" t="str">
        <v>AutoTable</v>
      </c>
      <c r="D56" t="str">
        <v>03220-B</v>
      </c>
      <c r="E56" t="str">
        <v>Commande</v>
      </c>
      <c r="F56">
        <v>3</v>
      </c>
      <c r="G56" t="str">
        <v>C-00000342</v>
      </c>
    </row>
    <row r="57">
      <c r="A57" t="str">
        <v>AutoTable</v>
      </c>
      <c r="D57" t="str">
        <v>03220-C</v>
      </c>
      <c r="E57" t="str">
        <v>Commande</v>
      </c>
      <c r="F57">
        <v>2</v>
      </c>
      <c r="G57" t="str">
        <v>C-00000342</v>
      </c>
    </row>
    <row r="58">
      <c r="A58" t="str">
        <v>AutoTable</v>
      </c>
      <c r="D58" t="str">
        <v>02018A</v>
      </c>
      <c r="E58" t="str">
        <v>Commande</v>
      </c>
      <c r="F58">
        <v>1</v>
      </c>
      <c r="G58" t="str">
        <v>C-00000342</v>
      </c>
    </row>
    <row r="59">
      <c r="A59" t="str">
        <v>AutoTable</v>
      </c>
      <c r="D59" t="str">
        <v>02018A</v>
      </c>
      <c r="E59" t="str">
        <v>Commande</v>
      </c>
      <c r="F59">
        <v>1</v>
      </c>
      <c r="G59" t="str">
        <v>C-00000342</v>
      </c>
    </row>
    <row r="60">
      <c r="A60" t="str">
        <v>AutoTable</v>
      </c>
      <c r="D60" t="str">
        <v>02018B</v>
      </c>
      <c r="E60" t="str">
        <v>Commande</v>
      </c>
      <c r="F60">
        <v>2</v>
      </c>
      <c r="G60" t="str">
        <v>C-00000342</v>
      </c>
    </row>
    <row r="61">
      <c r="A61" t="str">
        <v>AutoTable</v>
      </c>
      <c r="D61" t="str">
        <v>02018B</v>
      </c>
      <c r="E61" t="str">
        <v>Commande</v>
      </c>
      <c r="F61">
        <v>1</v>
      </c>
      <c r="G61" t="str">
        <v>C-00000342</v>
      </c>
    </row>
    <row r="62">
      <c r="A62" t="str">
        <v>AutoTable</v>
      </c>
      <c r="D62" t="str">
        <v>02018C</v>
      </c>
      <c r="E62" t="str">
        <v>Commande</v>
      </c>
      <c r="F62">
        <v>2</v>
      </c>
      <c r="G62" t="str">
        <v>C-00000342</v>
      </c>
    </row>
    <row r="63">
      <c r="A63" t="str">
        <v>AutoTable</v>
      </c>
      <c r="D63" t="str">
        <v>49015</v>
      </c>
      <c r="E63" t="str">
        <v>Commande</v>
      </c>
      <c r="F63">
        <v>1</v>
      </c>
      <c r="G63" t="str">
        <v>C-00000342</v>
      </c>
    </row>
    <row r="64">
      <c r="A64" t="str">
        <v>AutoTable</v>
      </c>
      <c r="D64" t="str">
        <v>49008-3</v>
      </c>
      <c r="E64" t="str">
        <v>Commande</v>
      </c>
      <c r="F64">
        <v>1</v>
      </c>
      <c r="G64" t="str">
        <v>C-00000342</v>
      </c>
    </row>
    <row r="65">
      <c r="A65" t="str">
        <v>AutoTable</v>
      </c>
      <c r="D65" t="str">
        <v>49008-4</v>
      </c>
      <c r="E65" t="str">
        <v>Commande</v>
      </c>
      <c r="F65">
        <v>1</v>
      </c>
      <c r="G65" t="str">
        <v>C-00000342</v>
      </c>
    </row>
    <row r="66">
      <c r="A66" t="str">
        <v>AutoTable</v>
      </c>
      <c r="D66" t="str">
        <v>03220-A</v>
      </c>
      <c r="E66" t="str">
        <v>Commande</v>
      </c>
      <c r="F66">
        <v>2</v>
      </c>
      <c r="G66" t="str">
        <v>C-00000342</v>
      </c>
    </row>
    <row r="67">
      <c r="A67" t="str">
        <v>AutoTable</v>
      </c>
      <c r="D67" t="str">
        <v>02018A</v>
      </c>
      <c r="E67" t="str">
        <v>Commande</v>
      </c>
      <c r="F67">
        <v>2</v>
      </c>
      <c r="G67" t="str">
        <v>C-00000342</v>
      </c>
    </row>
    <row r="68">
      <c r="A68" t="str">
        <v>AutoTable</v>
      </c>
      <c r="D68" t="str">
        <v>02018B</v>
      </c>
      <c r="E68" t="str">
        <v>Commande</v>
      </c>
      <c r="F68">
        <v>8</v>
      </c>
      <c r="G68" t="str">
        <v>C-00000342</v>
      </c>
    </row>
    <row r="69">
      <c r="A69" t="str">
        <v>AutoTable</v>
      </c>
      <c r="D69" t="str">
        <v>02018C</v>
      </c>
      <c r="E69" t="str">
        <v>Commande</v>
      </c>
      <c r="F69">
        <v>7</v>
      </c>
      <c r="G69" t="str">
        <v>C-00000342</v>
      </c>
    </row>
    <row r="70">
      <c r="A70" t="str">
        <v>AutoTable</v>
      </c>
      <c r="D70" t="str">
        <v>03630-02CE</v>
      </c>
      <c r="E70" t="str">
        <v>Commande</v>
      </c>
      <c r="F70">
        <v>52</v>
      </c>
      <c r="G70" t="str">
        <v>C-00000342</v>
      </c>
    </row>
    <row r="71">
      <c r="A71" t="str">
        <v>AutoTable</v>
      </c>
      <c r="D71" t="str">
        <v>03220-A</v>
      </c>
      <c r="E71" t="str">
        <v>Commande</v>
      </c>
      <c r="F71">
        <v>1</v>
      </c>
      <c r="G71" t="str">
        <v>C-00000342</v>
      </c>
    </row>
    <row r="72">
      <c r="A72" t="str">
        <v>AutoTable</v>
      </c>
      <c r="D72" t="str">
        <v>03220-B</v>
      </c>
      <c r="E72" t="str">
        <v>Commande</v>
      </c>
      <c r="F72">
        <v>1</v>
      </c>
      <c r="G72" t="str">
        <v>C-00000342</v>
      </c>
    </row>
    <row r="73">
      <c r="A73" t="str">
        <v>AutoTable</v>
      </c>
      <c r="D73" t="str">
        <v>03220-C</v>
      </c>
      <c r="E73" t="str">
        <v>Commande</v>
      </c>
      <c r="F73">
        <v>5</v>
      </c>
      <c r="G73" t="str">
        <v>C-00000342</v>
      </c>
    </row>
    <row r="74">
      <c r="A74" t="str">
        <v>AutoTable</v>
      </c>
      <c r="D74" t="str">
        <v>00104</v>
      </c>
      <c r="E74" t="str">
        <v>Commande</v>
      </c>
      <c r="F74">
        <v>1</v>
      </c>
      <c r="G74" t="str">
        <v>C-00000342</v>
      </c>
    </row>
    <row r="75">
      <c r="A75" t="str">
        <v>AutoTable</v>
      </c>
      <c r="D75" t="str">
        <v>00105</v>
      </c>
      <c r="E75" t="str">
        <v>Commande</v>
      </c>
      <c r="F75">
        <v>1</v>
      </c>
      <c r="G75" t="str">
        <v>C-00000342</v>
      </c>
    </row>
    <row r="76">
      <c r="A76" t="str">
        <v>AutoTable</v>
      </c>
      <c r="D76" t="str">
        <v>703300A</v>
      </c>
      <c r="E76" t="str">
        <v>Commande</v>
      </c>
      <c r="F76">
        <v>2700</v>
      </c>
      <c r="G76" t="str">
        <v>C-00000342</v>
      </c>
    </row>
    <row r="77">
      <c r="A77" t="str">
        <v>AutoTable</v>
      </c>
      <c r="D77" t="str">
        <v>78215-00</v>
      </c>
      <c r="E77" t="str">
        <v>Commande</v>
      </c>
      <c r="F77">
        <v>200</v>
      </c>
      <c r="G77" t="str">
        <v>C-00000342</v>
      </c>
    </row>
    <row r="78">
      <c r="A78" t="str">
        <v>AutoTable</v>
      </c>
      <c r="D78" t="str">
        <v>78215-M</v>
      </c>
      <c r="E78" t="str">
        <v>Commande</v>
      </c>
      <c r="F78">
        <v>480</v>
      </c>
      <c r="G78" t="str">
        <v>C-00000342</v>
      </c>
    </row>
    <row r="79">
      <c r="A79" t="str">
        <v>AutoTable</v>
      </c>
      <c r="D79" t="str">
        <v>78215-R</v>
      </c>
      <c r="E79" t="str">
        <v>Commande</v>
      </c>
      <c r="F79">
        <v>3600</v>
      </c>
      <c r="G79" t="str">
        <v>C-00000342</v>
      </c>
    </row>
    <row r="80">
      <c r="A80" t="str">
        <v>AutoTable</v>
      </c>
      <c r="D80" t="str">
        <v>38030-01</v>
      </c>
      <c r="E80" t="str">
        <v>Commande</v>
      </c>
      <c r="F80">
        <v>750</v>
      </c>
      <c r="G80" t="str">
        <v>C-00000342</v>
      </c>
    </row>
    <row r="81">
      <c r="A81" t="str">
        <v>AutoTable</v>
      </c>
      <c r="D81" t="str">
        <v>703600A</v>
      </c>
      <c r="E81" t="str">
        <v>Commande</v>
      </c>
      <c r="F81">
        <v>230</v>
      </c>
      <c r="G81" t="str">
        <v>C-00000342</v>
      </c>
    </row>
    <row r="82">
      <c r="A82" t="str">
        <v>AutoTable</v>
      </c>
      <c r="D82" t="str">
        <v>49005-3</v>
      </c>
      <c r="E82" t="str">
        <v>Commande</v>
      </c>
      <c r="F82">
        <v>6</v>
      </c>
      <c r="G82" t="str">
        <v>C-00000342</v>
      </c>
    </row>
    <row r="83">
      <c r="A83" t="str">
        <v>AutoTable</v>
      </c>
      <c r="D83" t="str">
        <v>49005-4</v>
      </c>
      <c r="E83" t="str">
        <v>Commande</v>
      </c>
      <c r="F83">
        <v>6</v>
      </c>
      <c r="G83" t="str">
        <v>C-00000342</v>
      </c>
    </row>
    <row r="84">
      <c r="A84" t="str">
        <v>AutoTable</v>
      </c>
      <c r="D84" t="str">
        <v>49008-3</v>
      </c>
      <c r="E84" t="str">
        <v>Commande</v>
      </c>
      <c r="F84">
        <v>4</v>
      </c>
      <c r="G84" t="str">
        <v>C-00000342</v>
      </c>
    </row>
    <row r="85">
      <c r="A85" t="str">
        <v>AutoTable</v>
      </c>
      <c r="D85" t="str">
        <v>49008-4</v>
      </c>
      <c r="E85" t="str">
        <v>Commande</v>
      </c>
      <c r="F85">
        <v>4</v>
      </c>
      <c r="G85" t="str">
        <v>C-00000342</v>
      </c>
    </row>
    <row r="86">
      <c r="A86" t="str">
        <v>AutoTable</v>
      </c>
      <c r="D86" t="str">
        <v>49009-3</v>
      </c>
      <c r="E86" t="str">
        <v>Commande</v>
      </c>
      <c r="F86">
        <v>2</v>
      </c>
      <c r="G86" t="str">
        <v>C-00000342</v>
      </c>
    </row>
    <row r="87">
      <c r="A87" t="str">
        <v>AutoTable</v>
      </c>
      <c r="D87" t="str">
        <v>49009-4</v>
      </c>
      <c r="E87" t="str">
        <v>Commande</v>
      </c>
      <c r="F87">
        <v>2</v>
      </c>
      <c r="G87" t="str">
        <v>C-00000342</v>
      </c>
    </row>
    <row r="88">
      <c r="A88" t="str">
        <v>AutoTable</v>
      </c>
      <c r="D88" t="str">
        <v>49010-3</v>
      </c>
      <c r="E88" t="str">
        <v>Commande</v>
      </c>
      <c r="F88">
        <v>2</v>
      </c>
      <c r="G88" t="str">
        <v>C-00000342</v>
      </c>
    </row>
    <row r="89">
      <c r="A89" t="str">
        <v>AutoTable</v>
      </c>
      <c r="D89" t="str">
        <v>49010-4</v>
      </c>
      <c r="E89" t="str">
        <v>Commande</v>
      </c>
      <c r="F89">
        <v>2</v>
      </c>
      <c r="G89" t="str">
        <v>C-00000342</v>
      </c>
    </row>
    <row r="90">
      <c r="A90" t="str">
        <v>AutoTable</v>
      </c>
      <c r="D90" t="str">
        <v>49011-3</v>
      </c>
      <c r="E90" t="str">
        <v>Commande</v>
      </c>
      <c r="F90">
        <v>1</v>
      </c>
      <c r="G90" t="str">
        <v>C-00000342</v>
      </c>
    </row>
    <row r="91">
      <c r="A91" t="str">
        <v>AutoTable</v>
      </c>
      <c r="D91" t="str">
        <v>49011-4</v>
      </c>
      <c r="E91" t="str">
        <v>Commande</v>
      </c>
      <c r="F91">
        <v>1</v>
      </c>
      <c r="G91" t="str">
        <v>C-00000342</v>
      </c>
    </row>
    <row r="92">
      <c r="A92" t="str">
        <v>AutoTable</v>
      </c>
      <c r="D92" t="str">
        <v>49013-3</v>
      </c>
      <c r="E92" t="str">
        <v>Commande</v>
      </c>
      <c r="F92">
        <v>2</v>
      </c>
      <c r="G92" t="str">
        <v>C-00000342</v>
      </c>
    </row>
    <row r="93">
      <c r="A93" t="str">
        <v>AutoTable</v>
      </c>
      <c r="D93" t="str">
        <v>49013-4</v>
      </c>
      <c r="E93" t="str">
        <v>Commande</v>
      </c>
      <c r="F93">
        <v>2</v>
      </c>
      <c r="G93" t="str">
        <v>C-00000342</v>
      </c>
    </row>
    <row r="94">
      <c r="A94" t="str">
        <v>AutoTable</v>
      </c>
      <c r="D94" t="str">
        <v>49014-3</v>
      </c>
      <c r="E94" t="str">
        <v>Commande</v>
      </c>
      <c r="F94">
        <v>3</v>
      </c>
      <c r="G94" t="str">
        <v>C-00000342</v>
      </c>
    </row>
    <row r="95">
      <c r="A95" t="str">
        <v>AutoTable</v>
      </c>
      <c r="D95" t="str">
        <v>49014-4</v>
      </c>
      <c r="E95" t="str">
        <v>Commande</v>
      </c>
      <c r="F95">
        <v>3</v>
      </c>
      <c r="G95" t="str">
        <v>C-00000342</v>
      </c>
    </row>
    <row r="96">
      <c r="A96" t="str">
        <v>AutoTable</v>
      </c>
      <c r="D96" t="str">
        <v>49015</v>
      </c>
      <c r="E96" t="str">
        <v>Commande</v>
      </c>
      <c r="F96">
        <v>13</v>
      </c>
      <c r="G96" t="str">
        <v>C-00000342</v>
      </c>
    </row>
    <row r="97">
      <c r="A97" t="str">
        <v>AutoTable</v>
      </c>
      <c r="D97" t="str">
        <v>49881</v>
      </c>
      <c r="E97" t="str">
        <v>Commande</v>
      </c>
      <c r="F97">
        <v>3</v>
      </c>
      <c r="G97" t="str">
        <v>C-00000342</v>
      </c>
    </row>
    <row r="98">
      <c r="A98" t="str">
        <v>AutoTable</v>
      </c>
      <c r="D98" t="str">
        <v>49882</v>
      </c>
      <c r="E98" t="str">
        <v>Commande</v>
      </c>
      <c r="F98">
        <v>2</v>
      </c>
      <c r="G98" t="str">
        <v>C-00000342</v>
      </c>
    </row>
    <row r="99">
      <c r="A99" t="str">
        <v>AutoTable</v>
      </c>
      <c r="D99" t="str">
        <v>49886</v>
      </c>
      <c r="E99" t="str">
        <v>Commande</v>
      </c>
      <c r="F99">
        <v>5</v>
      </c>
      <c r="G99" t="str">
        <v>C-00000342</v>
      </c>
    </row>
    <row r="100">
      <c r="A100" t="str">
        <v>AutoTable</v>
      </c>
      <c r="D100" t="str">
        <v>49887</v>
      </c>
      <c r="E100" t="str">
        <v>Commande</v>
      </c>
      <c r="F100">
        <v>1</v>
      </c>
      <c r="G100" t="str">
        <v>C-00000342</v>
      </c>
    </row>
    <row r="101">
      <c r="A101" t="str">
        <v>AutoTable</v>
      </c>
      <c r="D101" t="str">
        <v>49888</v>
      </c>
      <c r="E101" t="str">
        <v>Commande</v>
      </c>
      <c r="F101">
        <v>6</v>
      </c>
      <c r="G101" t="str">
        <v>C-00000342</v>
      </c>
    </row>
    <row r="102">
      <c r="A102" t="str">
        <v>AutoTable</v>
      </c>
      <c r="D102" t="str">
        <v>49889</v>
      </c>
      <c r="E102" t="str">
        <v>Commande</v>
      </c>
      <c r="F102">
        <v>1</v>
      </c>
      <c r="G102" t="str">
        <v>C-00000342</v>
      </c>
    </row>
    <row r="103">
      <c r="A103" t="str">
        <v>AutoTable</v>
      </c>
      <c r="D103" t="str">
        <v>49890</v>
      </c>
      <c r="E103" t="str">
        <v>Commande</v>
      </c>
      <c r="F103">
        <v>6</v>
      </c>
      <c r="G103" t="str">
        <v>C-00000342</v>
      </c>
    </row>
    <row r="104">
      <c r="A104" t="str">
        <v>AutoTable</v>
      </c>
      <c r="D104" t="str">
        <v>49892</v>
      </c>
      <c r="E104" t="str">
        <v>Commande</v>
      </c>
      <c r="F104">
        <v>6</v>
      </c>
      <c r="G104" t="str">
        <v>C-00000342</v>
      </c>
    </row>
    <row r="105">
      <c r="A105" t="str">
        <v>AutoTable</v>
      </c>
      <c r="D105" t="str">
        <v>49893</v>
      </c>
      <c r="E105" t="str">
        <v>Commande</v>
      </c>
      <c r="F105">
        <v>9</v>
      </c>
      <c r="G105" t="str">
        <v>C-00000342</v>
      </c>
    </row>
    <row r="106">
      <c r="A106" t="str">
        <v>AutoTable</v>
      </c>
      <c r="D106" t="str">
        <v>49896</v>
      </c>
      <c r="E106" t="str">
        <v>Commande</v>
      </c>
      <c r="F106">
        <v>7</v>
      </c>
      <c r="G106" t="str">
        <v>C-00000342</v>
      </c>
    </row>
    <row r="107">
      <c r="A107" t="str">
        <v>AutoTable</v>
      </c>
      <c r="D107" t="str">
        <v>49897</v>
      </c>
      <c r="E107" t="str">
        <v>Commande</v>
      </c>
      <c r="F107">
        <v>4</v>
      </c>
      <c r="G107" t="str">
        <v>C-00000342</v>
      </c>
    </row>
    <row r="108">
      <c r="A108" t="str">
        <v>AutoTable</v>
      </c>
      <c r="D108" t="str">
        <v>Y51008</v>
      </c>
      <c r="E108" t="str">
        <v>Commande</v>
      </c>
      <c r="F108">
        <v>7</v>
      </c>
      <c r="G108" t="str">
        <v>C-00000342</v>
      </c>
    </row>
    <row r="109">
      <c r="A109" t="str">
        <v>AutoTable</v>
      </c>
      <c r="D109" t="str">
        <v>02531-05</v>
      </c>
      <c r="E109" t="str">
        <v>Commande</v>
      </c>
      <c r="F109">
        <v>28</v>
      </c>
      <c r="G109" t="str">
        <v>C-00000342</v>
      </c>
    </row>
    <row r="110">
      <c r="A110" t="str">
        <v>AutoTable</v>
      </c>
      <c r="D110" t="str">
        <v>07030-09</v>
      </c>
      <c r="E110" t="str">
        <v>Commande</v>
      </c>
      <c r="F110">
        <v>19</v>
      </c>
      <c r="G110" t="str">
        <v>C-00000342</v>
      </c>
    </row>
    <row r="111">
      <c r="A111" t="str">
        <v>AutoTable</v>
      </c>
      <c r="D111" t="str">
        <v>14011-50</v>
      </c>
      <c r="E111" t="str">
        <v>Commande</v>
      </c>
      <c r="F111">
        <v>36</v>
      </c>
      <c r="G111" t="str">
        <v>C-00000342</v>
      </c>
    </row>
    <row r="112">
      <c r="A112" t="str">
        <v>AutoTable</v>
      </c>
      <c r="D112" t="str">
        <v>14710-05</v>
      </c>
      <c r="E112" t="str">
        <v>Commande</v>
      </c>
      <c r="F112">
        <v>24</v>
      </c>
      <c r="G112" t="str">
        <v>C-00000342</v>
      </c>
    </row>
    <row r="113">
      <c r="A113" t="str">
        <v>AutoTable</v>
      </c>
      <c r="D113" t="str">
        <v>14710-05</v>
      </c>
      <c r="E113" t="str">
        <v>Commande</v>
      </c>
      <c r="F113">
        <v>12</v>
      </c>
      <c r="G113" t="str">
        <v>C-00000342</v>
      </c>
    </row>
    <row r="114">
      <c r="A114" t="str">
        <v>AutoTable</v>
      </c>
      <c r="D114" t="str">
        <v>14710-03</v>
      </c>
      <c r="E114" t="str">
        <v>Commande</v>
      </c>
      <c r="F114">
        <v>12</v>
      </c>
      <c r="G114" t="str">
        <v>C-00000342</v>
      </c>
    </row>
    <row r="115">
      <c r="A115" t="str">
        <v>AutoTable</v>
      </c>
      <c r="D115" t="str">
        <v>31520</v>
      </c>
      <c r="E115" t="str">
        <v>Commande</v>
      </c>
      <c r="F115">
        <v>16</v>
      </c>
      <c r="G115" t="str">
        <v>C-00000342</v>
      </c>
    </row>
    <row r="116">
      <c r="A116" t="str">
        <v>AutoTable</v>
      </c>
      <c r="D116" t="str">
        <v>14510-03</v>
      </c>
      <c r="E116" t="str">
        <v>Commande</v>
      </c>
      <c r="F116">
        <v>12</v>
      </c>
      <c r="G116" t="str">
        <v>C-00000342</v>
      </c>
    </row>
    <row r="117">
      <c r="A117" t="str">
        <v>AutoTable</v>
      </c>
      <c r="D117" t="str">
        <v>14510-04</v>
      </c>
      <c r="E117" t="str">
        <v>Commande</v>
      </c>
      <c r="F117">
        <v>5</v>
      </c>
      <c r="G117" t="str">
        <v>C-00000342</v>
      </c>
    </row>
    <row r="118">
      <c r="A118" t="str">
        <v>AutoTable</v>
      </c>
      <c r="D118" t="str">
        <v>14510-06</v>
      </c>
      <c r="E118" t="str">
        <v>Commande</v>
      </c>
      <c r="F118">
        <v>7</v>
      </c>
      <c r="G118" t="str">
        <v>C-00000342</v>
      </c>
    </row>
    <row r="119">
      <c r="A119" t="str">
        <v>AutoTable</v>
      </c>
      <c r="D119" t="str">
        <v>14710-04</v>
      </c>
      <c r="E119" t="str">
        <v>Commande</v>
      </c>
      <c r="F119">
        <v>24</v>
      </c>
      <c r="G119" t="str">
        <v>C-00000342</v>
      </c>
    </row>
    <row r="120">
      <c r="A120" t="str">
        <v>AutoTable</v>
      </c>
      <c r="D120" t="str">
        <v>14710-03</v>
      </c>
      <c r="E120" t="str">
        <v>Commande</v>
      </c>
      <c r="F120">
        <v>24</v>
      </c>
      <c r="G120" t="str">
        <v>C-00000342</v>
      </c>
    </row>
    <row r="121">
      <c r="A121" t="str">
        <v>AutoTable</v>
      </c>
      <c r="D121" t="str">
        <v>14510-05</v>
      </c>
      <c r="E121" t="str">
        <v>Commande</v>
      </c>
      <c r="F121">
        <v>13</v>
      </c>
      <c r="G121" t="str">
        <v>C-00000342</v>
      </c>
    </row>
    <row r="122">
      <c r="A122" t="str">
        <v>AutoTable</v>
      </c>
      <c r="D122" t="str">
        <v>03621-18</v>
      </c>
      <c r="E122" t="str">
        <v>Commande</v>
      </c>
      <c r="F122">
        <v>25</v>
      </c>
      <c r="G122" t="str">
        <v>C-00000342</v>
      </c>
    </row>
    <row r="123">
      <c r="A123" t="str">
        <v>AutoTable</v>
      </c>
      <c r="D123" t="str">
        <v>410071</v>
      </c>
      <c r="E123" t="str">
        <v>Commande</v>
      </c>
      <c r="F123">
        <v>28</v>
      </c>
      <c r="G123" t="str">
        <v>C-00000342</v>
      </c>
    </row>
    <row r="124">
      <c r="A124" t="str">
        <v>AutoTable</v>
      </c>
      <c r="D124" t="str">
        <v>04027O</v>
      </c>
      <c r="E124" t="str">
        <v>Commande</v>
      </c>
      <c r="F124">
        <v>24</v>
      </c>
      <c r="G124" t="str">
        <v>C-00000342</v>
      </c>
    </row>
    <row r="125">
      <c r="A125" t="str">
        <v>AutoTable</v>
      </c>
      <c r="D125" t="str">
        <v>03220-C</v>
      </c>
      <c r="E125" t="str">
        <v>Commande</v>
      </c>
      <c r="F125">
        <v>20</v>
      </c>
      <c r="G125" t="str">
        <v>C-00000342</v>
      </c>
    </row>
    <row r="126">
      <c r="A126" t="str">
        <v>AutoTable</v>
      </c>
      <c r="D126" t="str">
        <v>03220-C</v>
      </c>
      <c r="E126" t="str">
        <v>Commande</v>
      </c>
      <c r="F126">
        <v>20</v>
      </c>
      <c r="G126" t="str">
        <v>C-00000342</v>
      </c>
    </row>
    <row r="127">
      <c r="A127" t="str">
        <v>AutoTable</v>
      </c>
      <c r="D127" t="str">
        <v>410071</v>
      </c>
      <c r="E127" t="str">
        <v>Commande</v>
      </c>
      <c r="F127">
        <v>28</v>
      </c>
      <c r="G127" t="str">
        <v>C-00000342</v>
      </c>
    </row>
    <row r="128">
      <c r="A128" t="str">
        <v>AutoTable</v>
      </c>
      <c r="D128" t="str">
        <v>410080</v>
      </c>
      <c r="E128" t="str">
        <v>Commande</v>
      </c>
      <c r="F128">
        <v>28</v>
      </c>
      <c r="G128" t="str">
        <v>C-00000342</v>
      </c>
    </row>
    <row r="129">
      <c r="A129" t="str">
        <v>AutoTable</v>
      </c>
      <c r="D129" t="str">
        <v>410080</v>
      </c>
      <c r="E129" t="str">
        <v>Commande</v>
      </c>
      <c r="F129">
        <v>28</v>
      </c>
      <c r="G129" t="str">
        <v>C-00000342</v>
      </c>
    </row>
    <row r="130">
      <c r="A130" t="str">
        <v>AutoTable</v>
      </c>
      <c r="D130" t="str">
        <v>07031-99</v>
      </c>
      <c r="E130" t="str">
        <v>Commande</v>
      </c>
      <c r="F130">
        <v>36</v>
      </c>
      <c r="G130" t="str">
        <v>C-00000342</v>
      </c>
    </row>
    <row r="131">
      <c r="A131" t="str">
        <v>AutoTable</v>
      </c>
      <c r="D131" t="str">
        <v>B54019</v>
      </c>
      <c r="E131" t="str">
        <v>Commande</v>
      </c>
      <c r="F131">
        <v>24</v>
      </c>
      <c r="G131" t="str">
        <v>C-00000342</v>
      </c>
    </row>
    <row r="132">
      <c r="A132" t="str">
        <v>AutoTable</v>
      </c>
      <c r="D132" t="str">
        <v>01412-60CE</v>
      </c>
      <c r="E132" t="str">
        <v>Commande</v>
      </c>
      <c r="F132">
        <v>20</v>
      </c>
      <c r="G132" t="str">
        <v>C-00000342</v>
      </c>
    </row>
    <row r="133">
      <c r="A133" t="str">
        <v>AutoTable</v>
      </c>
      <c r="D133" t="str">
        <v>06435-33</v>
      </c>
      <c r="E133" t="str">
        <v>Commande</v>
      </c>
      <c r="F133">
        <v>24</v>
      </c>
      <c r="G133" t="str">
        <v>C-00000342</v>
      </c>
    </row>
    <row r="134">
      <c r="A134" t="str">
        <v>AutoTable</v>
      </c>
      <c r="D134" t="str">
        <v>B54019</v>
      </c>
      <c r="E134" t="str">
        <v>Commande</v>
      </c>
      <c r="F134">
        <v>24</v>
      </c>
      <c r="G134" t="str">
        <v>C-00000342</v>
      </c>
    </row>
    <row r="135">
      <c r="A135" t="str">
        <v>AutoTable</v>
      </c>
      <c r="D135" t="str">
        <v>B54019</v>
      </c>
      <c r="E135" t="str">
        <v>Commande</v>
      </c>
      <c r="F135">
        <v>24</v>
      </c>
      <c r="G135" t="str">
        <v>C-00000342</v>
      </c>
    </row>
    <row r="136">
      <c r="A136" t="str">
        <v>AutoTable</v>
      </c>
      <c r="D136" t="str">
        <v>B54019</v>
      </c>
      <c r="E136" t="str">
        <v>Commande</v>
      </c>
      <c r="F136">
        <v>24</v>
      </c>
      <c r="G136" t="str">
        <v>C-00000342</v>
      </c>
    </row>
    <row r="137">
      <c r="A137" t="str">
        <v>AutoTable</v>
      </c>
      <c r="D137" t="str">
        <v>B54019</v>
      </c>
      <c r="E137" t="str">
        <v>Commande</v>
      </c>
      <c r="F137">
        <v>24</v>
      </c>
      <c r="G137" t="str">
        <v>C-00000342</v>
      </c>
    </row>
    <row r="138">
      <c r="A138" t="str">
        <v>AutoTable</v>
      </c>
      <c r="D138" t="str">
        <v>B54019</v>
      </c>
      <c r="E138" t="str">
        <v>Commande</v>
      </c>
      <c r="F138">
        <v>24</v>
      </c>
      <c r="G138" t="str">
        <v>C-00000342</v>
      </c>
    </row>
    <row r="139">
      <c r="A139" t="str">
        <v>AutoTable</v>
      </c>
      <c r="D139" t="str">
        <v>B54019</v>
      </c>
      <c r="E139" t="str">
        <v>Commande</v>
      </c>
      <c r="F139">
        <v>24</v>
      </c>
      <c r="G139" t="str">
        <v>C-00000342</v>
      </c>
    </row>
    <row r="140">
      <c r="A140" t="str">
        <v>AutoTable</v>
      </c>
      <c r="D140" t="str">
        <v>B54019</v>
      </c>
      <c r="E140" t="str">
        <v>Commande</v>
      </c>
      <c r="F140">
        <v>24</v>
      </c>
      <c r="G140" t="str">
        <v>C-00000342</v>
      </c>
    </row>
    <row r="141">
      <c r="A141" t="str">
        <v>AutoTable</v>
      </c>
      <c r="D141" t="str">
        <v>02030AS2</v>
      </c>
      <c r="E141" t="str">
        <v>Commande</v>
      </c>
      <c r="F141">
        <v>36</v>
      </c>
      <c r="G141" t="str">
        <v>C-00000342</v>
      </c>
    </row>
    <row r="142">
      <c r="A142" t="str">
        <v>AutoTable</v>
      </c>
      <c r="D142" t="str">
        <v>49007-4</v>
      </c>
      <c r="E142" t="str">
        <v>Commande</v>
      </c>
      <c r="F142">
        <v>1</v>
      </c>
      <c r="G142" t="str">
        <v>C-00000342</v>
      </c>
    </row>
    <row r="143">
      <c r="A143" t="str">
        <v>AutoTable</v>
      </c>
      <c r="D143" t="str">
        <v>49007-3</v>
      </c>
      <c r="E143" t="str">
        <v>Commande</v>
      </c>
      <c r="F143">
        <v>1</v>
      </c>
      <c r="G143" t="str">
        <v>C-00000342</v>
      </c>
    </row>
    <row r="144">
      <c r="A144" t="str">
        <v>AutoTable</v>
      </c>
      <c r="D144" t="str">
        <v>49007-4</v>
      </c>
      <c r="E144" t="str">
        <v>Commande</v>
      </c>
      <c r="F144">
        <v>1</v>
      </c>
      <c r="G144" t="str">
        <v>C-00000342</v>
      </c>
    </row>
    <row r="145">
      <c r="A145" t="str">
        <v>AutoTable</v>
      </c>
      <c r="D145" t="str">
        <v>49007-3</v>
      </c>
      <c r="E145" t="str">
        <v>Commande</v>
      </c>
      <c r="F145">
        <v>1</v>
      </c>
      <c r="G145" t="str">
        <v>C-00000342</v>
      </c>
    </row>
    <row r="146">
      <c r="A146" t="str">
        <v>AutoTable</v>
      </c>
      <c r="D146" t="str">
        <v>49001-4</v>
      </c>
      <c r="E146" t="str">
        <v>Commande</v>
      </c>
      <c r="F146">
        <v>1</v>
      </c>
      <c r="G146" t="str">
        <v>C-00000342</v>
      </c>
    </row>
    <row r="147">
      <c r="A147" t="str">
        <v>AutoTable</v>
      </c>
      <c r="D147" t="str">
        <v>49001-3</v>
      </c>
      <c r="E147" t="str">
        <v>Commande</v>
      </c>
      <c r="F147">
        <v>1</v>
      </c>
      <c r="G147" t="str">
        <v>C-00000342</v>
      </c>
    </row>
    <row r="148">
      <c r="A148" t="str">
        <v>AutoTable</v>
      </c>
      <c r="D148" t="str">
        <v>49004-4</v>
      </c>
      <c r="E148" t="str">
        <v>Commande</v>
      </c>
      <c r="F148">
        <v>1</v>
      </c>
      <c r="G148" t="str">
        <v>C-00000342</v>
      </c>
    </row>
    <row r="149">
      <c r="A149" t="str">
        <v>AutoTable</v>
      </c>
      <c r="D149" t="str">
        <v>49004-3</v>
      </c>
      <c r="E149" t="str">
        <v>Commande</v>
      </c>
      <c r="F149">
        <v>1</v>
      </c>
      <c r="G149" t="str">
        <v>C-00000342</v>
      </c>
    </row>
    <row r="150">
      <c r="A150" t="str">
        <v>AutoTable</v>
      </c>
      <c r="D150" t="str">
        <v>49011-4</v>
      </c>
      <c r="E150" t="str">
        <v>Commande</v>
      </c>
      <c r="F150">
        <v>1</v>
      </c>
      <c r="G150" t="str">
        <v>C-00000342</v>
      </c>
    </row>
    <row r="151">
      <c r="A151" t="str">
        <v>AutoTable</v>
      </c>
      <c r="D151" t="str">
        <v>49011-3</v>
      </c>
      <c r="E151" t="str">
        <v>Commande</v>
      </c>
      <c r="F151">
        <v>1</v>
      </c>
      <c r="G151" t="str">
        <v>C-00000342</v>
      </c>
    </row>
    <row r="152">
      <c r="A152" t="str">
        <v>AutoTable</v>
      </c>
      <c r="D152" t="str">
        <v>49011-4</v>
      </c>
      <c r="E152" t="str">
        <v>Commande</v>
      </c>
      <c r="F152">
        <v>1</v>
      </c>
      <c r="G152" t="str">
        <v>C-00000342</v>
      </c>
    </row>
    <row r="153">
      <c r="A153" t="str">
        <v>AutoTable</v>
      </c>
      <c r="D153" t="str">
        <v>49011-3</v>
      </c>
      <c r="E153" t="str">
        <v>Commande</v>
      </c>
      <c r="F153">
        <v>1</v>
      </c>
      <c r="G153" t="str">
        <v>C-00000342</v>
      </c>
    </row>
    <row r="154">
      <c r="A154" t="str">
        <v>AutoTable</v>
      </c>
      <c r="D154" t="str">
        <v>07033-90S</v>
      </c>
      <c r="E154" t="str">
        <v>Commande</v>
      </c>
      <c r="F154">
        <v>50</v>
      </c>
      <c r="G154" t="str">
        <v>C-00000342</v>
      </c>
    </row>
    <row r="155">
      <c r="A155" t="str">
        <v>AutoTable</v>
      </c>
      <c r="D155" t="str">
        <v>01830-05</v>
      </c>
      <c r="E155" t="str">
        <v>Commande</v>
      </c>
      <c r="F155">
        <v>24</v>
      </c>
      <c r="G155" t="str">
        <v>C-00000342</v>
      </c>
    </row>
    <row r="156">
      <c r="A156" t="str">
        <v>AutoTable</v>
      </c>
      <c r="D156" t="str">
        <v>49009-3</v>
      </c>
      <c r="E156" t="str">
        <v>Commande</v>
      </c>
      <c r="F156">
        <v>1</v>
      </c>
      <c r="G156" t="str">
        <v>C-00000342</v>
      </c>
    </row>
    <row r="157">
      <c r="A157" t="str">
        <v>AutoTable</v>
      </c>
      <c r="D157" t="str">
        <v>49009-4</v>
      </c>
      <c r="E157" t="str">
        <v>Commande</v>
      </c>
      <c r="F157">
        <v>1</v>
      </c>
      <c r="G157" t="str">
        <v>C-00000342</v>
      </c>
    </row>
    <row r="158">
      <c r="A158" t="str">
        <v>AutoTable</v>
      </c>
      <c r="D158" t="str">
        <v>49009-3</v>
      </c>
      <c r="E158" t="str">
        <v>Commande</v>
      </c>
      <c r="F158">
        <v>1</v>
      </c>
      <c r="G158" t="str">
        <v>C-00000342</v>
      </c>
    </row>
    <row r="159">
      <c r="A159" t="str">
        <v>AutoTable</v>
      </c>
      <c r="D159" t="str">
        <v>49009-4</v>
      </c>
      <c r="E159" t="str">
        <v>Commande</v>
      </c>
      <c r="F159">
        <v>1</v>
      </c>
      <c r="G159" t="str">
        <v>C-00000342</v>
      </c>
    </row>
    <row r="160">
      <c r="A160" t="str">
        <v>AutoTable</v>
      </c>
      <c r="D160" t="str">
        <v>49003-3</v>
      </c>
      <c r="E160" t="str">
        <v>Commande</v>
      </c>
      <c r="F160">
        <v>1</v>
      </c>
      <c r="G160" t="str">
        <v>C-00000342</v>
      </c>
    </row>
    <row r="161">
      <c r="A161" t="str">
        <v>AutoTable</v>
      </c>
      <c r="D161" t="str">
        <v>49003-4</v>
      </c>
      <c r="E161" t="str">
        <v>Commande</v>
      </c>
      <c r="F161">
        <v>1</v>
      </c>
      <c r="G161" t="str">
        <v>C-00000342</v>
      </c>
    </row>
    <row r="162">
      <c r="A162" t="str">
        <v>AutoTable</v>
      </c>
      <c r="D162" t="str">
        <v>49003-3</v>
      </c>
      <c r="E162" t="str">
        <v>Commande</v>
      </c>
      <c r="F162">
        <v>1</v>
      </c>
      <c r="G162" t="str">
        <v>C-00000342</v>
      </c>
    </row>
    <row r="163">
      <c r="A163" t="str">
        <v>AutoTable</v>
      </c>
      <c r="D163" t="str">
        <v>49003-4</v>
      </c>
      <c r="E163" t="str">
        <v>Commande</v>
      </c>
      <c r="F163">
        <v>1</v>
      </c>
      <c r="G163" t="str">
        <v>C-00000342</v>
      </c>
    </row>
    <row r="164">
      <c r="A164" t="str">
        <v>AutoTable</v>
      </c>
      <c r="D164" t="str">
        <v>49010-3</v>
      </c>
      <c r="E164" t="str">
        <v>Commande</v>
      </c>
      <c r="F164">
        <v>1</v>
      </c>
      <c r="G164" t="str">
        <v>C-00000342</v>
      </c>
    </row>
    <row r="165">
      <c r="A165" t="str">
        <v>AutoTable</v>
      </c>
      <c r="D165" t="str">
        <v>49010-4</v>
      </c>
      <c r="E165" t="str">
        <v>Commande</v>
      </c>
      <c r="F165">
        <v>1</v>
      </c>
      <c r="G165" t="str">
        <v>C-00000342</v>
      </c>
    </row>
    <row r="166">
      <c r="A166" t="str">
        <v>AutoTable</v>
      </c>
      <c r="D166" t="str">
        <v>49006-4</v>
      </c>
      <c r="E166" t="str">
        <v>Commande</v>
      </c>
      <c r="F166">
        <v>1</v>
      </c>
      <c r="G166" t="str">
        <v>C-00000342</v>
      </c>
    </row>
    <row r="167">
      <c r="A167" t="str">
        <v>AutoTable</v>
      </c>
      <c r="D167" t="str">
        <v>49006-3</v>
      </c>
      <c r="E167" t="str">
        <v>Commande</v>
      </c>
      <c r="F167">
        <v>1</v>
      </c>
      <c r="G167" t="str">
        <v>C-00000342</v>
      </c>
    </row>
    <row r="168">
      <c r="A168" t="str">
        <v>AutoTable</v>
      </c>
      <c r="D168" t="str">
        <v>49013-3</v>
      </c>
      <c r="E168" t="str">
        <v>Commande</v>
      </c>
      <c r="F168">
        <v>1</v>
      </c>
      <c r="G168" t="str">
        <v>C-00000342</v>
      </c>
    </row>
    <row r="169">
      <c r="A169" t="str">
        <v>AutoTable</v>
      </c>
      <c r="D169" t="str">
        <v>49013-4</v>
      </c>
      <c r="E169" t="str">
        <v>Commande</v>
      </c>
      <c r="F169">
        <v>1</v>
      </c>
      <c r="G169" t="str">
        <v>C-00000342</v>
      </c>
    </row>
    <row r="170">
      <c r="A170" t="str">
        <v>AutoTable</v>
      </c>
      <c r="D170" t="str">
        <v>49013-3</v>
      </c>
      <c r="E170" t="str">
        <v>Commande</v>
      </c>
      <c r="F170">
        <v>1</v>
      </c>
      <c r="G170" t="str">
        <v>C-00000342</v>
      </c>
    </row>
    <row r="171">
      <c r="A171" t="str">
        <v>AutoTable</v>
      </c>
      <c r="D171" t="str">
        <v>49013-4</v>
      </c>
      <c r="E171" t="str">
        <v>Commande</v>
      </c>
      <c r="F171">
        <v>1</v>
      </c>
      <c r="G171" t="str">
        <v>C-00000342</v>
      </c>
    </row>
    <row r="172">
      <c r="A172" t="str">
        <v>AutoTable</v>
      </c>
      <c r="D172" t="str">
        <v>49014-3</v>
      </c>
      <c r="E172" t="str">
        <v>Commande</v>
      </c>
      <c r="F172">
        <v>1</v>
      </c>
      <c r="G172" t="str">
        <v>C-00000342</v>
      </c>
    </row>
    <row r="173">
      <c r="A173" t="str">
        <v>AutoTable</v>
      </c>
      <c r="D173" t="str">
        <v>49014-4</v>
      </c>
      <c r="E173" t="str">
        <v>Commande</v>
      </c>
      <c r="F173">
        <v>1</v>
      </c>
      <c r="G173" t="str">
        <v>C-00000342</v>
      </c>
    </row>
    <row r="174">
      <c r="A174" t="str">
        <v>AutoTable</v>
      </c>
      <c r="D174" t="str">
        <v>49002-3</v>
      </c>
      <c r="E174" t="str">
        <v>Commande</v>
      </c>
      <c r="F174">
        <v>1</v>
      </c>
      <c r="G174" t="str">
        <v>C-00000342</v>
      </c>
    </row>
    <row r="175">
      <c r="A175" t="str">
        <v>AutoTable</v>
      </c>
      <c r="D175" t="str">
        <v>49002-4</v>
      </c>
      <c r="E175" t="str">
        <v>Commande</v>
      </c>
      <c r="F175">
        <v>1</v>
      </c>
      <c r="G175" t="str">
        <v>C-00000342</v>
      </c>
    </row>
    <row r="176">
      <c r="A176" t="str">
        <v>AutoTable</v>
      </c>
      <c r="D176" t="str">
        <v>49005-3</v>
      </c>
      <c r="E176" t="str">
        <v>Commande</v>
      </c>
      <c r="F176">
        <v>1</v>
      </c>
      <c r="G176" t="str">
        <v>C-00000342</v>
      </c>
    </row>
    <row r="177">
      <c r="A177" t="str">
        <v>AutoTable</v>
      </c>
      <c r="D177" t="str">
        <v>49005-4</v>
      </c>
      <c r="E177" t="str">
        <v>Commande</v>
      </c>
      <c r="F177">
        <v>1</v>
      </c>
      <c r="G177" t="str">
        <v>C-00000342</v>
      </c>
    </row>
    <row r="178">
      <c r="A178" t="str">
        <v>AutoTable</v>
      </c>
      <c r="D178" t="str">
        <v>R-MONTDORE-3</v>
      </c>
      <c r="E178" t="str">
        <v>Commande</v>
      </c>
      <c r="F178">
        <v>1</v>
      </c>
      <c r="G178" t="str">
        <v>C-00000342</v>
      </c>
    </row>
    <row r="179">
      <c r="A179" t="str">
        <v>AutoTable</v>
      </c>
      <c r="D179" t="str">
        <v>R-MONTDORE-4</v>
      </c>
      <c r="E179" t="str">
        <v>Commande</v>
      </c>
      <c r="F179">
        <v>1</v>
      </c>
      <c r="G179" t="str">
        <v>C-00000342</v>
      </c>
    </row>
    <row r="180">
      <c r="A180" t="str">
        <v>AutoTable</v>
      </c>
      <c r="D180" t="str">
        <v>R-LUGARD-3</v>
      </c>
      <c r="E180" t="str">
        <v>Commande</v>
      </c>
      <c r="F180">
        <v>1</v>
      </c>
      <c r="G180" t="str">
        <v>C-00000342</v>
      </c>
    </row>
    <row r="181">
      <c r="A181" t="str">
        <v>AutoTable</v>
      </c>
      <c r="D181" t="str">
        <v>R-LUGARD-4</v>
      </c>
      <c r="E181" t="str">
        <v>Commande</v>
      </c>
      <c r="F181">
        <v>1</v>
      </c>
      <c r="G181" t="str">
        <v>C-00000342</v>
      </c>
    </row>
    <row r="182">
      <c r="A182" t="str">
        <v>AutoTable</v>
      </c>
      <c r="D182" t="str">
        <v>R-CONDAT-3</v>
      </c>
      <c r="E182" t="str">
        <v>Commande</v>
      </c>
      <c r="F182">
        <v>1</v>
      </c>
      <c r="G182" t="str">
        <v>C-00000342</v>
      </c>
    </row>
    <row r="183">
      <c r="A183" t="str">
        <v>AutoTable</v>
      </c>
      <c r="D183" t="str">
        <v>R-CONDAT-4</v>
      </c>
      <c r="E183" t="str">
        <v>Commande</v>
      </c>
      <c r="F183">
        <v>1</v>
      </c>
      <c r="G183" t="str">
        <v>C-00000342</v>
      </c>
    </row>
    <row r="184">
      <c r="A184" t="str">
        <v>AutoTable</v>
      </c>
      <c r="D184" t="str">
        <v>R-ESPALEM-3</v>
      </c>
      <c r="E184" t="str">
        <v>Commande</v>
      </c>
      <c r="F184">
        <v>1</v>
      </c>
      <c r="G184" t="str">
        <v>C-00000342</v>
      </c>
    </row>
    <row r="185">
      <c r="A185" t="str">
        <v>AutoTable</v>
      </c>
      <c r="D185" t="str">
        <v>R-ESPALEM-4</v>
      </c>
      <c r="E185" t="str">
        <v>Commande</v>
      </c>
      <c r="F185">
        <v>1</v>
      </c>
      <c r="G185" t="str">
        <v>C-00000342</v>
      </c>
    </row>
    <row r="186">
      <c r="A186" t="str">
        <v>AutoTable</v>
      </c>
      <c r="D186" t="str">
        <v>R-DALLET-3</v>
      </c>
      <c r="E186" t="str">
        <v>Commande</v>
      </c>
      <c r="F186">
        <v>1</v>
      </c>
      <c r="G186" t="str">
        <v>C-00000342</v>
      </c>
    </row>
    <row r="187">
      <c r="A187" t="str">
        <v>AutoTable</v>
      </c>
      <c r="D187" t="str">
        <v>R-DALLET-4</v>
      </c>
      <c r="E187" t="str">
        <v>Commande</v>
      </c>
      <c r="F187">
        <v>1</v>
      </c>
      <c r="G187" t="str">
        <v>C-00000342</v>
      </c>
    </row>
    <row r="188">
      <c r="A188" t="str">
        <v>AutoTable</v>
      </c>
      <c r="D188" t="str">
        <v>R-YSSINGEAUX-3</v>
      </c>
      <c r="E188" t="str">
        <v>Commande</v>
      </c>
      <c r="F188">
        <v>1</v>
      </c>
      <c r="G188" t="str">
        <v>C-00000342</v>
      </c>
    </row>
    <row r="189">
      <c r="A189" t="str">
        <v>AutoTable</v>
      </c>
      <c r="D189" t="str">
        <v>R-YSSINGEAUX-4</v>
      </c>
      <c r="E189" t="str">
        <v>Commande</v>
      </c>
      <c r="F189">
        <v>1</v>
      </c>
      <c r="G189" t="str">
        <v>C-00000342</v>
      </c>
    </row>
    <row r="190">
      <c r="A190" t="str">
        <v>AutoTable</v>
      </c>
      <c r="D190" t="str">
        <v>Total</v>
      </c>
      <c r="F190">
        <f>SUBTOTAL(109,Ligne_vente[Quantité])</f>
        <v>9107</v>
      </c>
      <c r="G190">
        <f>SUBTOTAL(103,Ligne_vente[N° client facturé])</f>
        <v>179</v>
      </c>
    </row>
  </sheetData>
  <pageMargins left="0.7" right="0.7" top="0.75" bottom="0.75" header="0.3" footer="0.3"/>
  <ignoredErrors>
    <ignoredError numberStoredAsText="1" sqref="A1:K190"/>
  </ignoredErrors>
</worksheet>
</file>

<file path=xl/worksheets/sheet16.xml><?xml version="1.0" encoding="utf-8"?>
<worksheet xmlns="http://schemas.openxmlformats.org/spreadsheetml/2006/main" xmlns:r="http://schemas.openxmlformats.org/officeDocument/2006/relationships">
  <dimension ref="A1:H15385"/>
  <sheetViews>
    <sheetView workbookViewId="0" rightToLeft="0"/>
  </sheetViews>
  <sheetData>
    <row r="1">
      <c r="A1" t="str">
        <v>Auto+hide+hidesheet+lock+Formulas=Feuil18,Feuil19</v>
      </c>
      <c r="C1" t="str">
        <v>Ajuster</v>
      </c>
      <c r="D1" t="str">
        <v>AutoTable+Ajuster</v>
      </c>
      <c r="E1" t="str">
        <v>AutoTable+Ajuster</v>
      </c>
    </row>
    <row r="3">
      <c r="A3" t="str">
        <v>Cacher</v>
      </c>
      <c r="C3" t="str">
        <v>En-têtes:</v>
      </c>
      <c r="F3" t="str">
        <v>N° article</v>
      </c>
      <c r="G3" t="str">
        <v>Qté (constatée)</v>
      </c>
      <c r="H3" t="str">
        <v>Date comptabilisation</v>
      </c>
    </row>
    <row r="4">
      <c r="A4" t="str">
        <v>Cacher</v>
      </c>
      <c r="C4" t="str">
        <v>Champs:</v>
      </c>
      <c r="F4" t="str">
        <v>N° article</v>
      </c>
      <c r="G4" t="str">
        <v>Qté (constatée)</v>
      </c>
      <c r="H4" t="str">
        <v>Date comptabilisation</v>
      </c>
    </row>
    <row r="5">
      <c r="C5" t="str">
        <v>N° article</v>
      </c>
      <c r="D5" t="str">
        <v>Qté (constatée)</v>
      </c>
      <c r="E5" t="str">
        <v>Date comptabilisation</v>
      </c>
    </row>
    <row r="6">
      <c r="A6" t="str">
        <v>AutoTable</v>
      </c>
      <c r="C6" t="str">
        <v>00108</v>
      </c>
      <c r="D6">
        <v>1</v>
      </c>
      <c r="E6">
        <v>43100</v>
      </c>
    </row>
    <row r="7">
      <c r="A7" t="str">
        <v>AutoTable</v>
      </c>
      <c r="C7" t="str">
        <v>00114</v>
      </c>
      <c r="D7">
        <v>1</v>
      </c>
      <c r="E7">
        <v>43100</v>
      </c>
    </row>
    <row r="8">
      <c r="A8" t="str">
        <v>AutoTable</v>
      </c>
      <c r="C8" t="str">
        <v>00115</v>
      </c>
      <c r="D8">
        <v>3</v>
      </c>
      <c r="E8">
        <v>43100</v>
      </c>
    </row>
    <row r="9">
      <c r="A9" t="str">
        <v>AutoTable</v>
      </c>
      <c r="C9" t="str">
        <v>00116</v>
      </c>
      <c r="D9">
        <v>1</v>
      </c>
      <c r="E9">
        <v>43100</v>
      </c>
    </row>
    <row r="10">
      <c r="A10" t="str">
        <v>AutoTable</v>
      </c>
      <c r="C10" t="str">
        <v>00119</v>
      </c>
      <c r="D10">
        <v>4</v>
      </c>
      <c r="E10">
        <v>43100</v>
      </c>
    </row>
    <row r="11">
      <c r="A11" t="str">
        <v>AutoTable</v>
      </c>
      <c r="C11" t="str">
        <v>00151</v>
      </c>
      <c r="D11">
        <v>1</v>
      </c>
      <c r="E11">
        <v>43100</v>
      </c>
    </row>
    <row r="12">
      <c r="A12" t="str">
        <v>AutoTable</v>
      </c>
      <c r="C12" t="str">
        <v>00730-90S</v>
      </c>
      <c r="D12">
        <v>1844</v>
      </c>
      <c r="E12">
        <v>43100</v>
      </c>
    </row>
    <row r="13">
      <c r="A13" t="str">
        <v>AutoTable</v>
      </c>
      <c r="C13" t="str">
        <v>01012-02CE</v>
      </c>
      <c r="D13">
        <v>1</v>
      </c>
      <c r="E13">
        <v>43100</v>
      </c>
    </row>
    <row r="14">
      <c r="A14" t="str">
        <v>AutoTable</v>
      </c>
      <c r="C14" t="str">
        <v>01012-05CE</v>
      </c>
      <c r="D14">
        <v>60</v>
      </c>
      <c r="E14">
        <v>43100</v>
      </c>
    </row>
    <row r="15">
      <c r="A15" t="str">
        <v>AutoTable</v>
      </c>
      <c r="C15" t="str">
        <v>01012-06CE</v>
      </c>
      <c r="D15">
        <v>8</v>
      </c>
      <c r="E15">
        <v>43100</v>
      </c>
    </row>
    <row r="16">
      <c r="A16" t="str">
        <v>AutoTable</v>
      </c>
      <c r="C16" t="str">
        <v>01012-10CE</v>
      </c>
      <c r="D16">
        <v>53</v>
      </c>
      <c r="E16">
        <v>43100</v>
      </c>
    </row>
    <row r="17">
      <c r="A17" t="str">
        <v>AutoTable</v>
      </c>
      <c r="C17" t="str">
        <v>01012-24CE</v>
      </c>
      <c r="D17">
        <v>104</v>
      </c>
      <c r="E17">
        <v>43100</v>
      </c>
    </row>
    <row r="18">
      <c r="A18" t="str">
        <v>AutoTable</v>
      </c>
      <c r="C18" t="str">
        <v>01012-25CE</v>
      </c>
      <c r="D18">
        <v>119</v>
      </c>
      <c r="E18">
        <v>43100</v>
      </c>
    </row>
    <row r="19">
      <c r="A19" t="str">
        <v>AutoTable</v>
      </c>
      <c r="C19" t="str">
        <v>01030-13</v>
      </c>
      <c r="D19">
        <v>28</v>
      </c>
      <c r="E19">
        <v>43100</v>
      </c>
    </row>
    <row r="20">
      <c r="A20" t="str">
        <v>AutoTable</v>
      </c>
      <c r="C20" t="str">
        <v>01030-19</v>
      </c>
      <c r="D20">
        <v>6</v>
      </c>
      <c r="E20">
        <v>43100</v>
      </c>
    </row>
    <row r="21">
      <c r="A21" t="str">
        <v>AutoTable</v>
      </c>
      <c r="C21" t="str">
        <v>01031-13</v>
      </c>
      <c r="D21">
        <v>100</v>
      </c>
      <c r="E21">
        <v>43100</v>
      </c>
    </row>
    <row r="22">
      <c r="A22" t="str">
        <v>AutoTable</v>
      </c>
      <c r="C22" t="str">
        <v>01031POB</v>
      </c>
      <c r="D22">
        <v>300</v>
      </c>
      <c r="E22">
        <v>43100</v>
      </c>
    </row>
    <row r="23">
      <c r="A23" t="str">
        <v>AutoTable</v>
      </c>
      <c r="C23" t="str">
        <v>01218-24</v>
      </c>
      <c r="D23">
        <v>11</v>
      </c>
      <c r="E23">
        <v>43100</v>
      </c>
    </row>
    <row r="24">
      <c r="A24" t="str">
        <v>AutoTable</v>
      </c>
      <c r="C24" t="str">
        <v>01330-06</v>
      </c>
      <c r="D24">
        <v>114</v>
      </c>
      <c r="E24">
        <v>43100</v>
      </c>
    </row>
    <row r="25">
      <c r="A25" t="str">
        <v>AutoTable</v>
      </c>
      <c r="C25" t="str">
        <v>01330-15</v>
      </c>
      <c r="D25">
        <v>4</v>
      </c>
      <c r="E25">
        <v>43100</v>
      </c>
    </row>
    <row r="26">
      <c r="A26" t="str">
        <v>AutoTable</v>
      </c>
      <c r="C26" t="str">
        <v>01330-18</v>
      </c>
      <c r="D26">
        <v>4</v>
      </c>
      <c r="E26">
        <v>43100</v>
      </c>
    </row>
    <row r="27">
      <c r="A27" t="str">
        <v>AutoTable</v>
      </c>
      <c r="C27" t="str">
        <v>01331-AS</v>
      </c>
      <c r="D27">
        <v>59</v>
      </c>
      <c r="E27">
        <v>43100</v>
      </c>
    </row>
    <row r="28">
      <c r="A28" t="str">
        <v>AutoTable</v>
      </c>
      <c r="C28" t="str">
        <v>01331-CBS</v>
      </c>
      <c r="D28">
        <v>67</v>
      </c>
      <c r="E28">
        <v>43100</v>
      </c>
    </row>
    <row r="29">
      <c r="A29" t="str">
        <v>AutoTable</v>
      </c>
      <c r="C29" t="str">
        <v>01331-FOBS</v>
      </c>
      <c r="D29">
        <v>127</v>
      </c>
      <c r="E29">
        <v>43100</v>
      </c>
    </row>
    <row r="30">
      <c r="A30" t="str">
        <v>AutoTable</v>
      </c>
      <c r="C30" t="str">
        <v>01331-FOS</v>
      </c>
      <c r="D30">
        <v>80</v>
      </c>
      <c r="E30">
        <v>43100</v>
      </c>
    </row>
    <row r="31">
      <c r="A31" t="str">
        <v>AutoTable</v>
      </c>
      <c r="C31" t="str">
        <v>01331-RS</v>
      </c>
      <c r="D31">
        <v>31</v>
      </c>
      <c r="E31">
        <v>43100</v>
      </c>
    </row>
    <row r="32">
      <c r="A32" t="str">
        <v>AutoTable</v>
      </c>
      <c r="C32" t="str">
        <v>01513-09</v>
      </c>
      <c r="D32">
        <v>12</v>
      </c>
      <c r="E32">
        <v>43100</v>
      </c>
    </row>
    <row r="33">
      <c r="A33" t="str">
        <v>AutoTable</v>
      </c>
      <c r="C33" t="str">
        <v>01513-19</v>
      </c>
      <c r="D33">
        <v>12</v>
      </c>
      <c r="E33">
        <v>43100</v>
      </c>
    </row>
    <row r="34">
      <c r="A34" t="str">
        <v>AutoTable</v>
      </c>
      <c r="C34" t="str">
        <v>01513-26</v>
      </c>
      <c r="D34">
        <v>6</v>
      </c>
      <c r="E34">
        <v>43100</v>
      </c>
    </row>
    <row r="35">
      <c r="A35" t="str">
        <v>AutoTable</v>
      </c>
      <c r="C35" t="str">
        <v>01519-06CE</v>
      </c>
      <c r="D35">
        <v>1</v>
      </c>
      <c r="E35">
        <v>43100</v>
      </c>
    </row>
    <row r="36">
      <c r="A36" t="str">
        <v>AutoTable</v>
      </c>
      <c r="C36" t="str">
        <v>01622-23</v>
      </c>
      <c r="D36">
        <v>118</v>
      </c>
      <c r="E36">
        <v>43100</v>
      </c>
    </row>
    <row r="37">
      <c r="A37" t="str">
        <v>AutoTable</v>
      </c>
      <c r="C37" t="str">
        <v>01622-42</v>
      </c>
      <c r="D37">
        <v>830</v>
      </c>
      <c r="E37">
        <v>43100</v>
      </c>
    </row>
    <row r="38">
      <c r="A38" t="str">
        <v>AutoTable</v>
      </c>
      <c r="C38" t="str">
        <v>01630-30CE</v>
      </c>
      <c r="D38">
        <v>338</v>
      </c>
      <c r="E38">
        <v>43100</v>
      </c>
    </row>
    <row r="39">
      <c r="A39" t="str">
        <v>AutoTable</v>
      </c>
      <c r="C39" t="str">
        <v>01632-08</v>
      </c>
      <c r="D39">
        <v>32</v>
      </c>
      <c r="E39">
        <v>43100</v>
      </c>
    </row>
    <row r="40">
      <c r="A40" t="str">
        <v>AutoTable</v>
      </c>
      <c r="C40" t="str">
        <v>01632-16</v>
      </c>
      <c r="D40">
        <v>602</v>
      </c>
      <c r="E40">
        <v>43100</v>
      </c>
    </row>
    <row r="41">
      <c r="A41" t="str">
        <v>AutoTable</v>
      </c>
      <c r="C41" t="str">
        <v>01632-19</v>
      </c>
      <c r="D41">
        <v>802</v>
      </c>
      <c r="E41">
        <v>43100</v>
      </c>
    </row>
    <row r="42">
      <c r="A42" t="str">
        <v>AutoTable</v>
      </c>
      <c r="C42" t="str">
        <v>01632-20</v>
      </c>
      <c r="D42">
        <v>1009</v>
      </c>
      <c r="E42">
        <v>43100</v>
      </c>
    </row>
    <row r="43">
      <c r="A43" t="str">
        <v>AutoTable</v>
      </c>
      <c r="C43" t="str">
        <v>01644-09</v>
      </c>
      <c r="D43">
        <v>2</v>
      </c>
      <c r="E43">
        <v>43100</v>
      </c>
    </row>
    <row r="44">
      <c r="A44" t="str">
        <v>AutoTable</v>
      </c>
      <c r="C44" t="str">
        <v>01644-13</v>
      </c>
      <c r="D44">
        <v>21</v>
      </c>
      <c r="E44">
        <v>43100</v>
      </c>
    </row>
    <row r="45">
      <c r="A45" t="str">
        <v>AutoTable</v>
      </c>
      <c r="C45" t="str">
        <v>01644-17</v>
      </c>
      <c r="D45">
        <v>17</v>
      </c>
      <c r="E45">
        <v>43100</v>
      </c>
    </row>
    <row r="46">
      <c r="A46" t="str">
        <v>AutoTable</v>
      </c>
      <c r="C46" t="str">
        <v>01644-19</v>
      </c>
      <c r="D46">
        <v>1</v>
      </c>
      <c r="E46">
        <v>43100</v>
      </c>
    </row>
    <row r="47">
      <c r="A47" t="str">
        <v>AutoTable</v>
      </c>
      <c r="C47" t="str">
        <v>01644-27</v>
      </c>
      <c r="D47">
        <v>16</v>
      </c>
      <c r="E47">
        <v>43100</v>
      </c>
    </row>
    <row r="48">
      <c r="A48" t="str">
        <v>AutoTable</v>
      </c>
      <c r="C48" t="str">
        <v>01644-30</v>
      </c>
      <c r="D48">
        <v>11</v>
      </c>
      <c r="E48">
        <v>43100</v>
      </c>
    </row>
    <row r="49">
      <c r="A49" t="str">
        <v>AutoTable</v>
      </c>
      <c r="C49" t="str">
        <v>01930-27CE</v>
      </c>
      <c r="D49">
        <v>97</v>
      </c>
      <c r="E49">
        <v>43100</v>
      </c>
    </row>
    <row r="50">
      <c r="A50" t="str">
        <v>AutoTable</v>
      </c>
      <c r="C50" t="str">
        <v>01930-63CE</v>
      </c>
      <c r="D50">
        <v>7</v>
      </c>
      <c r="E50">
        <v>43100</v>
      </c>
    </row>
    <row r="51">
      <c r="A51" t="str">
        <v>AutoTable</v>
      </c>
      <c r="C51" t="str">
        <v>01930-66CE</v>
      </c>
      <c r="D51">
        <v>6</v>
      </c>
      <c r="E51">
        <v>43100</v>
      </c>
    </row>
    <row r="52">
      <c r="A52" t="str">
        <v>AutoTable</v>
      </c>
      <c r="C52" t="str">
        <v>01930-67CE</v>
      </c>
      <c r="D52">
        <v>135</v>
      </c>
      <c r="E52">
        <v>43100</v>
      </c>
    </row>
    <row r="53">
      <c r="A53" t="str">
        <v>AutoTable</v>
      </c>
      <c r="C53" t="str">
        <v>02018A</v>
      </c>
      <c r="D53">
        <v>40</v>
      </c>
      <c r="E53">
        <v>43100</v>
      </c>
    </row>
    <row r="54">
      <c r="A54" t="str">
        <v>AutoTable</v>
      </c>
      <c r="C54" t="str">
        <v>02018B</v>
      </c>
      <c r="D54">
        <v>385</v>
      </c>
      <c r="E54">
        <v>43100</v>
      </c>
    </row>
    <row r="55">
      <c r="A55" t="str">
        <v>AutoTable</v>
      </c>
      <c r="C55" t="str">
        <v>02018C</v>
      </c>
      <c r="D55">
        <v>422</v>
      </c>
      <c r="E55">
        <v>43100</v>
      </c>
    </row>
    <row r="56">
      <c r="A56" t="str">
        <v>AutoTable</v>
      </c>
      <c r="C56" t="str">
        <v>02022-31</v>
      </c>
      <c r="D56">
        <v>1920</v>
      </c>
      <c r="E56">
        <v>43100</v>
      </c>
    </row>
    <row r="57">
      <c r="A57" t="str">
        <v>AutoTable</v>
      </c>
      <c r="C57" t="str">
        <v>02022-36</v>
      </c>
      <c r="D57">
        <v>1385</v>
      </c>
      <c r="E57">
        <v>43100</v>
      </c>
    </row>
    <row r="58">
      <c r="A58" t="str">
        <v>AutoTable</v>
      </c>
      <c r="C58" t="str">
        <v>02022-37</v>
      </c>
      <c r="D58">
        <v>337</v>
      </c>
      <c r="E58">
        <v>43100</v>
      </c>
    </row>
    <row r="59">
      <c r="A59" t="str">
        <v>AutoTable</v>
      </c>
      <c r="C59" t="str">
        <v>02030-01CE</v>
      </c>
      <c r="D59">
        <v>119</v>
      </c>
      <c r="E59">
        <v>43100</v>
      </c>
    </row>
    <row r="60">
      <c r="A60" t="str">
        <v>AutoTable</v>
      </c>
      <c r="C60" t="str">
        <v>02030A</v>
      </c>
      <c r="D60">
        <v>361</v>
      </c>
      <c r="E60">
        <v>43100</v>
      </c>
    </row>
    <row r="61">
      <c r="A61" t="str">
        <v>AutoTable</v>
      </c>
      <c r="C61" t="str">
        <v>02030AS1</v>
      </c>
      <c r="D61">
        <v>6</v>
      </c>
      <c r="E61">
        <v>43100</v>
      </c>
    </row>
    <row r="62">
      <c r="A62" t="str">
        <v>AutoTable</v>
      </c>
      <c r="C62" t="str">
        <v>02030AS2</v>
      </c>
      <c r="D62">
        <v>614</v>
      </c>
      <c r="E62">
        <v>43100</v>
      </c>
    </row>
    <row r="63">
      <c r="A63" t="str">
        <v>AutoTable</v>
      </c>
      <c r="C63" t="str">
        <v>02030CI</v>
      </c>
      <c r="D63">
        <v>3</v>
      </c>
      <c r="E63">
        <v>43100</v>
      </c>
    </row>
    <row r="64">
      <c r="A64" t="str">
        <v>AutoTable</v>
      </c>
      <c r="C64" t="str">
        <v>02030FB</v>
      </c>
      <c r="D64">
        <v>4</v>
      </c>
      <c r="E64">
        <v>43100</v>
      </c>
    </row>
    <row r="65">
      <c r="A65" t="str">
        <v>AutoTable</v>
      </c>
      <c r="C65" t="str">
        <v>02030M</v>
      </c>
      <c r="D65">
        <v>357</v>
      </c>
      <c r="E65">
        <v>43100</v>
      </c>
    </row>
    <row r="66">
      <c r="A66" t="str">
        <v>AutoTable</v>
      </c>
      <c r="C66" t="str">
        <v>02210SR</v>
      </c>
      <c r="D66">
        <v>69</v>
      </c>
      <c r="E66">
        <v>43100</v>
      </c>
    </row>
    <row r="67">
      <c r="A67" t="str">
        <v>AutoTable</v>
      </c>
      <c r="C67" t="str">
        <v>0230-CE</v>
      </c>
      <c r="D67">
        <v>559</v>
      </c>
      <c r="E67">
        <v>43100</v>
      </c>
    </row>
    <row r="68">
      <c r="A68" t="str">
        <v>AutoTable</v>
      </c>
      <c r="C68" t="str">
        <v>02525-42</v>
      </c>
      <c r="D68">
        <v>291</v>
      </c>
      <c r="E68">
        <v>43100</v>
      </c>
    </row>
    <row r="69">
      <c r="A69" t="str">
        <v>AutoTable</v>
      </c>
      <c r="C69" t="str">
        <v>02525-43</v>
      </c>
      <c r="D69">
        <v>150</v>
      </c>
      <c r="E69">
        <v>43100</v>
      </c>
    </row>
    <row r="70">
      <c r="A70" t="str">
        <v>AutoTable</v>
      </c>
      <c r="C70" t="str">
        <v>02525-59</v>
      </c>
      <c r="D70">
        <v>351</v>
      </c>
      <c r="E70">
        <v>43100</v>
      </c>
    </row>
    <row r="71">
      <c r="A71" t="str">
        <v>AutoTable</v>
      </c>
      <c r="C71" t="str">
        <v>02531-06</v>
      </c>
      <c r="D71">
        <v>1088</v>
      </c>
      <c r="E71">
        <v>43100</v>
      </c>
    </row>
    <row r="72">
      <c r="A72" t="str">
        <v>AutoTable</v>
      </c>
      <c r="C72" t="str">
        <v>02531-08</v>
      </c>
      <c r="D72">
        <v>147</v>
      </c>
      <c r="E72">
        <v>43100</v>
      </c>
    </row>
    <row r="73">
      <c r="A73" t="str">
        <v>AutoTable</v>
      </c>
      <c r="C73" t="str">
        <v>02531-19</v>
      </c>
      <c r="D73">
        <v>43</v>
      </c>
      <c r="E73">
        <v>43100</v>
      </c>
    </row>
    <row r="74">
      <c r="A74" t="str">
        <v>AutoTable</v>
      </c>
      <c r="C74" t="str">
        <v>02531-30</v>
      </c>
      <c r="D74">
        <v>58</v>
      </c>
      <c r="E74">
        <v>43100</v>
      </c>
    </row>
    <row r="75">
      <c r="A75" t="str">
        <v>AutoTable</v>
      </c>
      <c r="C75" t="str">
        <v>03018-63</v>
      </c>
      <c r="D75">
        <v>1</v>
      </c>
      <c r="E75">
        <v>43100</v>
      </c>
    </row>
    <row r="76">
      <c r="A76" t="str">
        <v>AutoTable</v>
      </c>
      <c r="C76" t="str">
        <v>03031FOR</v>
      </c>
      <c r="D76">
        <v>120</v>
      </c>
      <c r="E76">
        <v>43100</v>
      </c>
    </row>
    <row r="77">
      <c r="A77" t="str">
        <v>AutoTable</v>
      </c>
      <c r="C77" t="str">
        <v>03031SPCB</v>
      </c>
      <c r="D77">
        <v>15</v>
      </c>
      <c r="E77">
        <v>43100</v>
      </c>
    </row>
    <row r="78">
      <c r="A78" t="str">
        <v>AutoTable</v>
      </c>
      <c r="C78" t="str">
        <v>03130-45</v>
      </c>
      <c r="D78">
        <v>120</v>
      </c>
      <c r="E78">
        <v>43100</v>
      </c>
    </row>
    <row r="79">
      <c r="A79" t="str">
        <v>AutoTable</v>
      </c>
      <c r="C79" t="str">
        <v>03220-A</v>
      </c>
      <c r="D79">
        <v>11</v>
      </c>
      <c r="E79">
        <v>43100</v>
      </c>
    </row>
    <row r="80">
      <c r="A80" t="str">
        <v>AutoTable</v>
      </c>
      <c r="C80" t="str">
        <v>03520-25CE</v>
      </c>
      <c r="D80">
        <v>1</v>
      </c>
      <c r="E80">
        <v>43100</v>
      </c>
    </row>
    <row r="81">
      <c r="A81" t="str">
        <v>AutoTable</v>
      </c>
      <c r="C81" t="str">
        <v>03520-26CE</v>
      </c>
      <c r="D81">
        <v>132</v>
      </c>
      <c r="E81">
        <v>43100</v>
      </c>
    </row>
    <row r="82">
      <c r="A82" t="str">
        <v>AutoTable</v>
      </c>
      <c r="C82" t="str">
        <v>03520-31CE</v>
      </c>
      <c r="D82">
        <v>124</v>
      </c>
      <c r="E82">
        <v>43100</v>
      </c>
    </row>
    <row r="83">
      <c r="A83" t="str">
        <v>AutoTable</v>
      </c>
      <c r="C83" t="str">
        <v>03535-30</v>
      </c>
      <c r="D83">
        <v>22</v>
      </c>
      <c r="E83">
        <v>43100</v>
      </c>
    </row>
    <row r="84">
      <c r="A84" t="str">
        <v>AutoTable</v>
      </c>
      <c r="C84" t="str">
        <v>03619-44</v>
      </c>
      <c r="D84">
        <v>192</v>
      </c>
      <c r="E84">
        <v>43100</v>
      </c>
    </row>
    <row r="85">
      <c r="A85" t="str">
        <v>AutoTable</v>
      </c>
      <c r="C85" t="str">
        <v>03621-30</v>
      </c>
      <c r="D85">
        <v>64</v>
      </c>
      <c r="E85">
        <v>43100</v>
      </c>
    </row>
    <row r="86">
      <c r="A86" t="str">
        <v>AutoTable</v>
      </c>
      <c r="C86" t="str">
        <v>03630-02CE</v>
      </c>
      <c r="D86">
        <v>120</v>
      </c>
      <c r="E86">
        <v>43100</v>
      </c>
    </row>
    <row r="87">
      <c r="A87" t="str">
        <v>AutoTable</v>
      </c>
      <c r="C87" t="str">
        <v>03630-03CE</v>
      </c>
      <c r="D87">
        <v>103</v>
      </c>
      <c r="E87">
        <v>43100</v>
      </c>
    </row>
    <row r="88">
      <c r="A88" t="str">
        <v>AutoTable</v>
      </c>
      <c r="C88" t="str">
        <v>03630-06CE</v>
      </c>
      <c r="D88">
        <v>109</v>
      </c>
      <c r="E88">
        <v>43100</v>
      </c>
    </row>
    <row r="89">
      <c r="A89" t="str">
        <v>AutoTable</v>
      </c>
      <c r="C89" t="str">
        <v>03630-08CE</v>
      </c>
      <c r="D89">
        <v>96</v>
      </c>
      <c r="E89">
        <v>43100</v>
      </c>
    </row>
    <row r="90">
      <c r="A90" t="str">
        <v>AutoTable</v>
      </c>
      <c r="C90" t="str">
        <v>04025A</v>
      </c>
      <c r="D90">
        <v>8</v>
      </c>
      <c r="E90">
        <v>43100</v>
      </c>
    </row>
    <row r="91">
      <c r="A91" t="str">
        <v>AutoTable</v>
      </c>
      <c r="C91" t="str">
        <v>04025B</v>
      </c>
      <c r="D91">
        <v>2</v>
      </c>
      <c r="E91">
        <v>43100</v>
      </c>
    </row>
    <row r="92">
      <c r="A92" t="str">
        <v>AutoTable</v>
      </c>
      <c r="C92" t="str">
        <v>04025FO</v>
      </c>
      <c r="D92">
        <v>8</v>
      </c>
      <c r="E92">
        <v>43100</v>
      </c>
    </row>
    <row r="93">
      <c r="A93" t="str">
        <v>AutoTable</v>
      </c>
      <c r="C93" t="str">
        <v>04025O</v>
      </c>
      <c r="D93">
        <v>85</v>
      </c>
      <c r="E93">
        <v>43100</v>
      </c>
    </row>
    <row r="94">
      <c r="A94" t="str">
        <v>AutoTable</v>
      </c>
      <c r="C94" t="str">
        <v>04025R</v>
      </c>
      <c r="D94">
        <v>187</v>
      </c>
      <c r="E94">
        <v>43100</v>
      </c>
    </row>
    <row r="95">
      <c r="A95" t="str">
        <v>AutoTable</v>
      </c>
      <c r="C95" t="str">
        <v>04026-7</v>
      </c>
      <c r="D95">
        <v>18</v>
      </c>
      <c r="E95">
        <v>43100</v>
      </c>
    </row>
    <row r="96">
      <c r="A96" t="str">
        <v>AutoTable</v>
      </c>
      <c r="C96" t="str">
        <v>04026-8</v>
      </c>
      <c r="D96">
        <v>44</v>
      </c>
      <c r="E96">
        <v>43100</v>
      </c>
    </row>
    <row r="97">
      <c r="A97" t="str">
        <v>AutoTable</v>
      </c>
      <c r="C97" t="str">
        <v>04026-9</v>
      </c>
      <c r="D97">
        <v>11</v>
      </c>
      <c r="E97">
        <v>43100</v>
      </c>
    </row>
    <row r="98">
      <c r="A98" t="str">
        <v>AutoTable</v>
      </c>
      <c r="C98" t="str">
        <v>04026R</v>
      </c>
      <c r="D98">
        <v>8</v>
      </c>
      <c r="E98">
        <v>43100</v>
      </c>
    </row>
    <row r="99">
      <c r="A99" t="str">
        <v>AutoTable</v>
      </c>
      <c r="C99" t="str">
        <v>04026VE</v>
      </c>
      <c r="D99">
        <v>4</v>
      </c>
      <c r="E99">
        <v>43100</v>
      </c>
    </row>
    <row r="100">
      <c r="A100" t="str">
        <v>AutoTable</v>
      </c>
      <c r="C100" t="str">
        <v>04028TB</v>
      </c>
      <c r="D100">
        <v>1</v>
      </c>
      <c r="E100">
        <v>43100</v>
      </c>
    </row>
    <row r="101">
      <c r="A101" t="str">
        <v>AutoTable</v>
      </c>
      <c r="C101" t="str">
        <v>04030-41</v>
      </c>
      <c r="D101">
        <v>20</v>
      </c>
      <c r="E101">
        <v>43100</v>
      </c>
    </row>
    <row r="102">
      <c r="A102" t="str">
        <v>AutoTable</v>
      </c>
      <c r="C102" t="str">
        <v>04030-63CE</v>
      </c>
      <c r="D102">
        <v>33</v>
      </c>
      <c r="E102">
        <v>43100</v>
      </c>
    </row>
    <row r="103">
      <c r="A103" t="str">
        <v>AutoTable</v>
      </c>
      <c r="C103" t="str">
        <v>04030-64CE</v>
      </c>
      <c r="D103">
        <v>11</v>
      </c>
      <c r="E103">
        <v>43100</v>
      </c>
    </row>
    <row r="104">
      <c r="A104" t="str">
        <v>AutoTable</v>
      </c>
      <c r="C104" t="str">
        <v>04030-66CE</v>
      </c>
      <c r="D104">
        <v>18</v>
      </c>
      <c r="E104">
        <v>43100</v>
      </c>
    </row>
    <row r="105">
      <c r="A105" t="str">
        <v>AutoTable</v>
      </c>
      <c r="C105" t="str">
        <v>04030-67CE</v>
      </c>
      <c r="D105">
        <v>1</v>
      </c>
      <c r="E105">
        <v>43100</v>
      </c>
    </row>
    <row r="106">
      <c r="A106" t="str">
        <v>AutoTable</v>
      </c>
      <c r="C106" t="str">
        <v>04830-02KCE</v>
      </c>
      <c r="D106">
        <v>45</v>
      </c>
      <c r="E106">
        <v>43100</v>
      </c>
    </row>
    <row r="107">
      <c r="A107" t="str">
        <v>AutoTable</v>
      </c>
      <c r="C107" t="str">
        <v>04830-06KCE</v>
      </c>
      <c r="D107">
        <v>144</v>
      </c>
      <c r="E107">
        <v>43100</v>
      </c>
    </row>
    <row r="108">
      <c r="A108" t="str">
        <v>AutoTable</v>
      </c>
      <c r="C108" t="str">
        <v>04830-08PCE</v>
      </c>
      <c r="D108">
        <v>118</v>
      </c>
      <c r="E108">
        <v>43100</v>
      </c>
    </row>
    <row r="109">
      <c r="A109" t="str">
        <v>AutoTable</v>
      </c>
      <c r="C109" t="str">
        <v>04830-18KCE</v>
      </c>
      <c r="D109">
        <v>69</v>
      </c>
      <c r="E109">
        <v>43100</v>
      </c>
    </row>
    <row r="110">
      <c r="A110" t="str">
        <v>AutoTable</v>
      </c>
      <c r="C110" t="str">
        <v>04830-18PCE</v>
      </c>
      <c r="D110">
        <v>79</v>
      </c>
      <c r="E110">
        <v>43100</v>
      </c>
    </row>
    <row r="111">
      <c r="A111" t="str">
        <v>AutoTable</v>
      </c>
      <c r="C111" t="str">
        <v>04832-19CE</v>
      </c>
      <c r="D111">
        <v>59</v>
      </c>
      <c r="E111">
        <v>43100</v>
      </c>
    </row>
    <row r="112">
      <c r="A112" t="str">
        <v>AutoTable</v>
      </c>
      <c r="C112" t="str">
        <v>04929A</v>
      </c>
      <c r="D112">
        <v>182</v>
      </c>
      <c r="E112">
        <v>43100</v>
      </c>
    </row>
    <row r="113">
      <c r="A113" t="str">
        <v>AutoTable</v>
      </c>
      <c r="C113" t="str">
        <v>04931BFB</v>
      </c>
      <c r="D113">
        <v>60</v>
      </c>
      <c r="E113">
        <v>43100</v>
      </c>
    </row>
    <row r="114">
      <c r="A114" t="str">
        <v>AutoTable</v>
      </c>
      <c r="C114" t="str">
        <v>04931DTO</v>
      </c>
      <c r="D114">
        <v>200</v>
      </c>
      <c r="E114">
        <v>43100</v>
      </c>
    </row>
    <row r="115">
      <c r="A115" t="str">
        <v>AutoTable</v>
      </c>
      <c r="C115" t="str">
        <v>05010-13</v>
      </c>
      <c r="D115">
        <v>38</v>
      </c>
      <c r="E115">
        <v>43100</v>
      </c>
    </row>
    <row r="116">
      <c r="A116" t="str">
        <v>AutoTable</v>
      </c>
      <c r="C116" t="str">
        <v>05035-30</v>
      </c>
      <c r="D116">
        <v>138</v>
      </c>
      <c r="E116">
        <v>43100</v>
      </c>
    </row>
    <row r="117">
      <c r="A117" t="str">
        <v>AutoTable</v>
      </c>
      <c r="C117" t="str">
        <v>05529A</v>
      </c>
      <c r="D117">
        <v>194</v>
      </c>
      <c r="E117">
        <v>43100</v>
      </c>
    </row>
    <row r="118">
      <c r="A118" t="str">
        <v>AutoTable</v>
      </c>
      <c r="C118" t="str">
        <v>05725-30</v>
      </c>
      <c r="D118">
        <v>47</v>
      </c>
      <c r="E118">
        <v>43100</v>
      </c>
    </row>
    <row r="119">
      <c r="A119" t="str">
        <v>AutoTable</v>
      </c>
      <c r="C119" t="str">
        <v>06435-33</v>
      </c>
      <c r="D119">
        <v>23</v>
      </c>
      <c r="E119">
        <v>43100</v>
      </c>
    </row>
    <row r="120">
      <c r="A120" t="str">
        <v>AutoTable</v>
      </c>
      <c r="C120" t="str">
        <v>07030-09</v>
      </c>
      <c r="D120">
        <v>40</v>
      </c>
      <c r="E120">
        <v>43100</v>
      </c>
    </row>
    <row r="121">
      <c r="A121" t="str">
        <v>AutoTable</v>
      </c>
      <c r="C121" t="str">
        <v>07031-09</v>
      </c>
      <c r="D121">
        <v>17</v>
      </c>
      <c r="E121">
        <v>43100</v>
      </c>
    </row>
    <row r="122">
      <c r="A122" t="str">
        <v>AutoTable</v>
      </c>
      <c r="C122" t="str">
        <v>1200</v>
      </c>
      <c r="D122">
        <v>3</v>
      </c>
      <c r="E122">
        <v>43100</v>
      </c>
    </row>
    <row r="123">
      <c r="A123" t="str">
        <v>AutoTable</v>
      </c>
      <c r="C123" t="str">
        <v>1201B</v>
      </c>
      <c r="D123">
        <v>9</v>
      </c>
      <c r="E123">
        <v>43100</v>
      </c>
    </row>
    <row r="124">
      <c r="A124" t="str">
        <v>AutoTable</v>
      </c>
      <c r="C124" t="str">
        <v>1222</v>
      </c>
      <c r="D124">
        <v>2</v>
      </c>
      <c r="E124">
        <v>43100</v>
      </c>
    </row>
    <row r="125">
      <c r="A125" t="str">
        <v>AutoTable</v>
      </c>
      <c r="C125" t="str">
        <v>1224</v>
      </c>
      <c r="D125">
        <v>19</v>
      </c>
      <c r="E125">
        <v>43100</v>
      </c>
    </row>
    <row r="126">
      <c r="A126" t="str">
        <v>AutoTable</v>
      </c>
      <c r="C126" t="str">
        <v>1231PA</v>
      </c>
      <c r="D126">
        <v>1</v>
      </c>
      <c r="E126">
        <v>43100</v>
      </c>
    </row>
    <row r="127">
      <c r="A127" t="str">
        <v>AutoTable</v>
      </c>
      <c r="C127" t="str">
        <v>14001</v>
      </c>
      <c r="D127">
        <v>66</v>
      </c>
      <c r="E127">
        <v>43100</v>
      </c>
    </row>
    <row r="128">
      <c r="A128" t="str">
        <v>AutoTable</v>
      </c>
      <c r="C128" t="str">
        <v>14002</v>
      </c>
      <c r="D128">
        <v>39518</v>
      </c>
      <c r="E128">
        <v>43100</v>
      </c>
    </row>
    <row r="129">
      <c r="A129" t="str">
        <v>AutoTable</v>
      </c>
      <c r="C129" t="str">
        <v>14004</v>
      </c>
      <c r="D129">
        <v>519</v>
      </c>
      <c r="E129">
        <v>43100</v>
      </c>
    </row>
    <row r="130">
      <c r="A130" t="str">
        <v>AutoTable</v>
      </c>
      <c r="C130" t="str">
        <v>14004R</v>
      </c>
      <c r="D130">
        <v>3</v>
      </c>
      <c r="E130">
        <v>43100</v>
      </c>
    </row>
    <row r="131">
      <c r="A131" t="str">
        <v>AutoTable</v>
      </c>
      <c r="C131" t="str">
        <v>14004V</v>
      </c>
      <c r="D131">
        <v>11</v>
      </c>
      <c r="E131">
        <v>43100</v>
      </c>
    </row>
    <row r="132">
      <c r="A132" t="str">
        <v>AutoTable</v>
      </c>
      <c r="C132" t="str">
        <v>14006</v>
      </c>
      <c r="D132">
        <v>2400</v>
      </c>
      <c r="E132">
        <v>43100</v>
      </c>
    </row>
    <row r="133">
      <c r="A133" t="str">
        <v>AutoTable</v>
      </c>
      <c r="C133" t="str">
        <v>14011</v>
      </c>
      <c r="D133">
        <v>22</v>
      </c>
      <c r="E133">
        <v>43100</v>
      </c>
    </row>
    <row r="134">
      <c r="A134" t="str">
        <v>AutoTable</v>
      </c>
      <c r="C134" t="str">
        <v>14011-50</v>
      </c>
      <c r="D134">
        <v>943</v>
      </c>
      <c r="E134">
        <v>43100</v>
      </c>
    </row>
    <row r="135">
      <c r="A135" t="str">
        <v>AutoTable</v>
      </c>
      <c r="C135" t="str">
        <v>14012</v>
      </c>
      <c r="D135">
        <v>192</v>
      </c>
      <c r="E135">
        <v>43100</v>
      </c>
    </row>
    <row r="136">
      <c r="A136" t="str">
        <v>AutoTable</v>
      </c>
      <c r="C136" t="str">
        <v>14015</v>
      </c>
      <c r="D136">
        <v>11</v>
      </c>
      <c r="E136">
        <v>43100</v>
      </c>
    </row>
    <row r="137">
      <c r="A137" t="str">
        <v>AutoTable</v>
      </c>
      <c r="C137" t="str">
        <v>14021</v>
      </c>
      <c r="D137">
        <v>191</v>
      </c>
      <c r="E137">
        <v>43100</v>
      </c>
    </row>
    <row r="138">
      <c r="A138" t="str">
        <v>AutoTable</v>
      </c>
      <c r="C138" t="str">
        <v>14022B</v>
      </c>
      <c r="D138">
        <v>4000</v>
      </c>
      <c r="E138">
        <v>43100</v>
      </c>
    </row>
    <row r="139">
      <c r="A139" t="str">
        <v>AutoTable</v>
      </c>
      <c r="C139" t="str">
        <v>14022V</v>
      </c>
      <c r="D139">
        <v>12000</v>
      </c>
      <c r="E139">
        <v>43100</v>
      </c>
    </row>
    <row r="140">
      <c r="A140" t="str">
        <v>AutoTable</v>
      </c>
      <c r="C140" t="str">
        <v>14035-2</v>
      </c>
      <c r="D140">
        <v>67438</v>
      </c>
      <c r="E140">
        <v>43100</v>
      </c>
    </row>
    <row r="141">
      <c r="A141" t="str">
        <v>AutoTable</v>
      </c>
      <c r="C141" t="str">
        <v>14035-3</v>
      </c>
      <c r="D141">
        <v>20086</v>
      </c>
      <c r="E141">
        <v>43100</v>
      </c>
    </row>
    <row r="142">
      <c r="A142" t="str">
        <v>AutoTable</v>
      </c>
      <c r="C142" t="str">
        <v>14035-5</v>
      </c>
      <c r="D142">
        <v>16300</v>
      </c>
      <c r="E142">
        <v>43100</v>
      </c>
    </row>
    <row r="143">
      <c r="A143" t="str">
        <v>AutoTable</v>
      </c>
      <c r="C143" t="str">
        <v>14098</v>
      </c>
      <c r="D143">
        <v>216</v>
      </c>
      <c r="E143">
        <v>43100</v>
      </c>
    </row>
    <row r="144">
      <c r="A144" t="str">
        <v>AutoTable</v>
      </c>
      <c r="C144" t="str">
        <v>14113</v>
      </c>
      <c r="D144">
        <v>1</v>
      </c>
      <c r="E144">
        <v>43100</v>
      </c>
    </row>
    <row r="145">
      <c r="A145" t="str">
        <v>AutoTable</v>
      </c>
      <c r="C145" t="str">
        <v>14114-32</v>
      </c>
      <c r="D145">
        <v>2</v>
      </c>
      <c r="E145">
        <v>43100</v>
      </c>
    </row>
    <row r="146">
      <c r="A146" t="str">
        <v>AutoTable</v>
      </c>
      <c r="C146" t="str">
        <v>14115-960</v>
      </c>
      <c r="D146">
        <v>1</v>
      </c>
      <c r="E146">
        <v>43100</v>
      </c>
    </row>
    <row r="147">
      <c r="A147" t="str">
        <v>AutoTable</v>
      </c>
      <c r="C147" t="str">
        <v>14117</v>
      </c>
      <c r="D147">
        <v>10</v>
      </c>
      <c r="E147">
        <v>43100</v>
      </c>
    </row>
    <row r="148">
      <c r="A148" t="str">
        <v>AutoTable</v>
      </c>
      <c r="C148" t="str">
        <v>14121</v>
      </c>
      <c r="D148">
        <v>61</v>
      </c>
      <c r="E148">
        <v>43100</v>
      </c>
    </row>
    <row r="149">
      <c r="A149" t="str">
        <v>AutoTable</v>
      </c>
      <c r="C149" t="str">
        <v>14122</v>
      </c>
      <c r="D149">
        <v>11</v>
      </c>
      <c r="E149">
        <v>43100</v>
      </c>
    </row>
    <row r="150">
      <c r="A150" t="str">
        <v>AutoTable</v>
      </c>
      <c r="C150" t="str">
        <v>14302</v>
      </c>
      <c r="D150">
        <v>434</v>
      </c>
      <c r="E150">
        <v>43100</v>
      </c>
    </row>
    <row r="151">
      <c r="A151" t="str">
        <v>AutoTable</v>
      </c>
      <c r="C151" t="str">
        <v>14304</v>
      </c>
      <c r="D151">
        <v>1097</v>
      </c>
      <c r="E151">
        <v>43100</v>
      </c>
    </row>
    <row r="152">
      <c r="A152" t="str">
        <v>AutoTable</v>
      </c>
      <c r="C152" t="str">
        <v>14305O/B</v>
      </c>
      <c r="D152">
        <v>268</v>
      </c>
      <c r="E152">
        <v>43100</v>
      </c>
    </row>
    <row r="153">
      <c r="A153" t="str">
        <v>AutoTable</v>
      </c>
      <c r="C153" t="str">
        <v>14309</v>
      </c>
      <c r="D153">
        <v>1</v>
      </c>
      <c r="E153">
        <v>43100</v>
      </c>
    </row>
    <row r="154">
      <c r="A154" t="str">
        <v>AutoTable</v>
      </c>
      <c r="C154" t="str">
        <v>14316</v>
      </c>
      <c r="D154">
        <v>62</v>
      </c>
      <c r="E154">
        <v>43100</v>
      </c>
    </row>
    <row r="155">
      <c r="A155" t="str">
        <v>AutoTable</v>
      </c>
      <c r="C155" t="str">
        <v>14317</v>
      </c>
      <c r="D155">
        <v>330</v>
      </c>
      <c r="E155">
        <v>43100</v>
      </c>
    </row>
    <row r="156">
      <c r="A156" t="str">
        <v>AutoTable</v>
      </c>
      <c r="C156" t="str">
        <v>14364RX</v>
      </c>
      <c r="D156">
        <v>32</v>
      </c>
      <c r="E156">
        <v>43100</v>
      </c>
    </row>
    <row r="157">
      <c r="A157" t="str">
        <v>AutoTable</v>
      </c>
      <c r="C157" t="str">
        <v>14364TX</v>
      </c>
      <c r="D157">
        <v>28</v>
      </c>
      <c r="E157">
        <v>43100</v>
      </c>
    </row>
    <row r="158">
      <c r="A158" t="str">
        <v>AutoTable</v>
      </c>
      <c r="C158" t="str">
        <v>14410-2</v>
      </c>
      <c r="D158">
        <v>317</v>
      </c>
      <c r="E158">
        <v>43100</v>
      </c>
    </row>
    <row r="159">
      <c r="A159" t="str">
        <v>AutoTable</v>
      </c>
      <c r="C159" t="str">
        <v>14410-3</v>
      </c>
      <c r="D159">
        <v>500</v>
      </c>
      <c r="E159">
        <v>43100</v>
      </c>
    </row>
    <row r="160">
      <c r="A160" t="str">
        <v>AutoTable</v>
      </c>
      <c r="C160" t="str">
        <v>14410-4</v>
      </c>
      <c r="D160">
        <v>462</v>
      </c>
      <c r="E160">
        <v>43100</v>
      </c>
    </row>
    <row r="161">
      <c r="A161" t="str">
        <v>AutoTable</v>
      </c>
      <c r="C161" t="str">
        <v>14410-5</v>
      </c>
      <c r="D161">
        <v>59</v>
      </c>
      <c r="E161">
        <v>43100</v>
      </c>
    </row>
    <row r="162">
      <c r="A162" t="str">
        <v>AutoTable</v>
      </c>
      <c r="C162" t="str">
        <v>14410-7</v>
      </c>
      <c r="D162">
        <v>916</v>
      </c>
      <c r="E162">
        <v>43100</v>
      </c>
    </row>
    <row r="163">
      <c r="A163" t="str">
        <v>AutoTable</v>
      </c>
      <c r="C163" t="str">
        <v>14420-01</v>
      </c>
      <c r="D163">
        <v>392</v>
      </c>
      <c r="E163">
        <v>43100</v>
      </c>
    </row>
    <row r="164">
      <c r="A164" t="str">
        <v>AutoTable</v>
      </c>
      <c r="C164" t="str">
        <v>14420-03</v>
      </c>
      <c r="D164">
        <v>2775</v>
      </c>
      <c r="E164">
        <v>43100</v>
      </c>
    </row>
    <row r="165">
      <c r="A165" t="str">
        <v>AutoTable</v>
      </c>
      <c r="C165" t="str">
        <v>14420-04</v>
      </c>
      <c r="D165">
        <v>5400</v>
      </c>
      <c r="E165">
        <v>43100</v>
      </c>
    </row>
    <row r="166">
      <c r="A166" t="str">
        <v>AutoTable</v>
      </c>
      <c r="C166" t="str">
        <v>14420-05</v>
      </c>
      <c r="D166">
        <v>5827</v>
      </c>
      <c r="E166">
        <v>43100</v>
      </c>
    </row>
    <row r="167">
      <c r="A167" t="str">
        <v>AutoTable</v>
      </c>
      <c r="C167" t="str">
        <v>14420-06</v>
      </c>
      <c r="D167">
        <v>11154</v>
      </c>
      <c r="E167">
        <v>43100</v>
      </c>
    </row>
    <row r="168">
      <c r="A168" t="str">
        <v>AutoTable</v>
      </c>
      <c r="C168" t="str">
        <v>14420-07</v>
      </c>
      <c r="D168">
        <v>727</v>
      </c>
      <c r="E168">
        <v>43100</v>
      </c>
    </row>
    <row r="169">
      <c r="A169" t="str">
        <v>AutoTable</v>
      </c>
      <c r="C169" t="str">
        <v>14420-08</v>
      </c>
      <c r="D169">
        <v>2164</v>
      </c>
      <c r="E169">
        <v>43100</v>
      </c>
    </row>
    <row r="170">
      <c r="A170" t="str">
        <v>AutoTable</v>
      </c>
      <c r="C170" t="str">
        <v>14420-09</v>
      </c>
      <c r="D170">
        <v>400</v>
      </c>
      <c r="E170">
        <v>43100</v>
      </c>
    </row>
    <row r="171">
      <c r="A171" t="str">
        <v>AutoTable</v>
      </c>
      <c r="C171" t="str">
        <v>14420-10</v>
      </c>
      <c r="D171">
        <v>1995</v>
      </c>
      <c r="E171">
        <v>43100</v>
      </c>
    </row>
    <row r="172">
      <c r="A172" t="str">
        <v>AutoTable</v>
      </c>
      <c r="C172" t="str">
        <v>14420-15</v>
      </c>
      <c r="D172">
        <v>88</v>
      </c>
      <c r="E172">
        <v>43100</v>
      </c>
    </row>
    <row r="173">
      <c r="A173" t="str">
        <v>AutoTable</v>
      </c>
      <c r="C173" t="str">
        <v>14420-18</v>
      </c>
      <c r="D173">
        <v>2037</v>
      </c>
      <c r="E173">
        <v>43100</v>
      </c>
    </row>
    <row r="174">
      <c r="A174" t="str">
        <v>AutoTable</v>
      </c>
      <c r="C174" t="str">
        <v>14420-20</v>
      </c>
      <c r="D174">
        <v>6037</v>
      </c>
      <c r="E174">
        <v>43100</v>
      </c>
    </row>
    <row r="175">
      <c r="A175" t="str">
        <v>AutoTable</v>
      </c>
      <c r="C175" t="str">
        <v>14420-25</v>
      </c>
      <c r="D175">
        <v>3650</v>
      </c>
      <c r="E175">
        <v>43100</v>
      </c>
    </row>
    <row r="176">
      <c r="A176" t="str">
        <v>AutoTable</v>
      </c>
      <c r="C176" t="str">
        <v>14420-30</v>
      </c>
      <c r="D176">
        <v>2811</v>
      </c>
      <c r="E176">
        <v>43100</v>
      </c>
    </row>
    <row r="177">
      <c r="A177" t="str">
        <v>AutoTable</v>
      </c>
      <c r="C177" t="str">
        <v>14420-35</v>
      </c>
      <c r="D177">
        <v>448</v>
      </c>
      <c r="E177">
        <v>43100</v>
      </c>
    </row>
    <row r="178">
      <c r="A178" t="str">
        <v>AutoTable</v>
      </c>
      <c r="C178" t="str">
        <v>14510-02</v>
      </c>
      <c r="D178">
        <v>4349</v>
      </c>
      <c r="E178">
        <v>43100</v>
      </c>
    </row>
    <row r="179">
      <c r="A179" t="str">
        <v>AutoTable</v>
      </c>
      <c r="C179" t="str">
        <v>14510-03</v>
      </c>
      <c r="D179">
        <v>2426</v>
      </c>
      <c r="E179">
        <v>43100</v>
      </c>
    </row>
    <row r="180">
      <c r="A180" t="str">
        <v>AutoTable</v>
      </c>
      <c r="C180" t="str">
        <v>14510-04</v>
      </c>
      <c r="D180">
        <v>1554</v>
      </c>
      <c r="E180">
        <v>43100</v>
      </c>
    </row>
    <row r="181">
      <c r="A181" t="str">
        <v>AutoTable</v>
      </c>
      <c r="C181" t="str">
        <v>14510-05</v>
      </c>
      <c r="D181">
        <v>5652</v>
      </c>
      <c r="E181">
        <v>43100</v>
      </c>
    </row>
    <row r="182">
      <c r="A182" t="str">
        <v>AutoTable</v>
      </c>
      <c r="C182" t="str">
        <v>14710-01</v>
      </c>
      <c r="D182">
        <v>170</v>
      </c>
      <c r="E182">
        <v>43100</v>
      </c>
    </row>
    <row r="183">
      <c r="A183" t="str">
        <v>AutoTable</v>
      </c>
      <c r="C183" t="str">
        <v>14710-02</v>
      </c>
      <c r="D183">
        <v>15577</v>
      </c>
      <c r="E183">
        <v>43100</v>
      </c>
    </row>
    <row r="184">
      <c r="A184" t="str">
        <v>AutoTable</v>
      </c>
      <c r="C184" t="str">
        <v>14710-03</v>
      </c>
      <c r="D184">
        <v>9249</v>
      </c>
      <c r="E184">
        <v>43100</v>
      </c>
    </row>
    <row r="185">
      <c r="A185" t="str">
        <v>AutoTable</v>
      </c>
      <c r="C185" t="str">
        <v>14710-04</v>
      </c>
      <c r="D185">
        <v>2970</v>
      </c>
      <c r="E185">
        <v>43100</v>
      </c>
    </row>
    <row r="186">
      <c r="A186" t="str">
        <v>AutoTable</v>
      </c>
      <c r="C186" t="str">
        <v>14710-05</v>
      </c>
      <c r="D186">
        <v>12085</v>
      </c>
      <c r="E186">
        <v>43100</v>
      </c>
    </row>
    <row r="187">
      <c r="A187" t="str">
        <v>AutoTable</v>
      </c>
      <c r="C187" t="str">
        <v>14710-06</v>
      </c>
      <c r="D187">
        <v>440</v>
      </c>
      <c r="E187">
        <v>43100</v>
      </c>
    </row>
    <row r="188">
      <c r="A188" t="str">
        <v>AutoTable</v>
      </c>
      <c r="C188" t="str">
        <v>14810-03</v>
      </c>
      <c r="D188">
        <v>1670</v>
      </c>
      <c r="E188">
        <v>43100</v>
      </c>
    </row>
    <row r="189">
      <c r="A189" t="str">
        <v>AutoTable</v>
      </c>
      <c r="C189" t="str">
        <v>14810-04</v>
      </c>
      <c r="D189">
        <v>1050</v>
      </c>
      <c r="E189">
        <v>43100</v>
      </c>
    </row>
    <row r="190">
      <c r="A190" t="str">
        <v>AutoTable</v>
      </c>
      <c r="C190" t="str">
        <v>14810-05</v>
      </c>
      <c r="D190">
        <v>1100</v>
      </c>
      <c r="E190">
        <v>43100</v>
      </c>
    </row>
    <row r="191">
      <c r="A191" t="str">
        <v>AutoTable</v>
      </c>
      <c r="C191" t="str">
        <v>14810-06</v>
      </c>
      <c r="D191">
        <v>1000</v>
      </c>
      <c r="E191">
        <v>43100</v>
      </c>
    </row>
    <row r="192">
      <c r="A192" t="str">
        <v>AutoTable</v>
      </c>
      <c r="C192" t="str">
        <v>15001A</v>
      </c>
      <c r="D192">
        <v>4248</v>
      </c>
      <c r="E192">
        <v>43100</v>
      </c>
    </row>
    <row r="193">
      <c r="A193" t="str">
        <v>AutoTable</v>
      </c>
      <c r="C193" t="str">
        <v>15001B</v>
      </c>
      <c r="D193">
        <v>15693</v>
      </c>
      <c r="E193">
        <v>43100</v>
      </c>
    </row>
    <row r="194">
      <c r="A194" t="str">
        <v>AutoTable</v>
      </c>
      <c r="C194" t="str">
        <v>15001R</v>
      </c>
      <c r="D194">
        <v>12668</v>
      </c>
      <c r="E194">
        <v>43100</v>
      </c>
    </row>
    <row r="195">
      <c r="A195" t="str">
        <v>AutoTable</v>
      </c>
      <c r="C195" t="str">
        <v>15002A</v>
      </c>
      <c r="D195">
        <v>2280</v>
      </c>
      <c r="E195">
        <v>43100</v>
      </c>
    </row>
    <row r="196">
      <c r="A196" t="str">
        <v>AutoTable</v>
      </c>
      <c r="C196" t="str">
        <v>15002B</v>
      </c>
      <c r="D196">
        <v>15271</v>
      </c>
      <c r="E196">
        <v>43100</v>
      </c>
    </row>
    <row r="197">
      <c r="A197" t="str">
        <v>AutoTable</v>
      </c>
      <c r="C197" t="str">
        <v>15002J</v>
      </c>
      <c r="D197">
        <v>8970</v>
      </c>
      <c r="E197">
        <v>43100</v>
      </c>
    </row>
    <row r="198">
      <c r="A198" t="str">
        <v>AutoTable</v>
      </c>
      <c r="C198" t="str">
        <v>15002R</v>
      </c>
      <c r="D198">
        <v>1770</v>
      </c>
      <c r="E198">
        <v>43100</v>
      </c>
    </row>
    <row r="199">
      <c r="A199" t="str">
        <v>AutoTable</v>
      </c>
      <c r="C199" t="str">
        <v>15002VE</v>
      </c>
      <c r="D199">
        <v>23500</v>
      </c>
      <c r="E199">
        <v>43100</v>
      </c>
    </row>
    <row r="200">
      <c r="A200" t="str">
        <v>AutoTable</v>
      </c>
      <c r="C200" t="str">
        <v>15002VI</v>
      </c>
      <c r="D200">
        <v>39335</v>
      </c>
      <c r="E200">
        <v>43100</v>
      </c>
    </row>
    <row r="201">
      <c r="A201" t="str">
        <v>AutoTable</v>
      </c>
      <c r="C201" t="str">
        <v>15031</v>
      </c>
      <c r="D201">
        <v>210</v>
      </c>
      <c r="E201">
        <v>43100</v>
      </c>
    </row>
    <row r="202">
      <c r="A202" t="str">
        <v>AutoTable</v>
      </c>
      <c r="C202" t="str">
        <v>15035</v>
      </c>
      <c r="D202">
        <v>165</v>
      </c>
      <c r="E202">
        <v>43100</v>
      </c>
    </row>
    <row r="203">
      <c r="A203" t="str">
        <v>AutoTable</v>
      </c>
      <c r="C203" t="str">
        <v>15050A</v>
      </c>
      <c r="D203">
        <v>1</v>
      </c>
      <c r="E203">
        <v>43100</v>
      </c>
    </row>
    <row r="204">
      <c r="A204" t="str">
        <v>AutoTable</v>
      </c>
      <c r="C204" t="str">
        <v>15050OR</v>
      </c>
      <c r="D204">
        <v>1</v>
      </c>
      <c r="E204">
        <v>43100</v>
      </c>
    </row>
    <row r="205">
      <c r="A205" t="str">
        <v>AutoTable</v>
      </c>
      <c r="C205" t="str">
        <v>15059A</v>
      </c>
      <c r="D205">
        <v>586</v>
      </c>
      <c r="E205">
        <v>43100</v>
      </c>
    </row>
    <row r="206">
      <c r="A206" t="str">
        <v>AutoTable</v>
      </c>
      <c r="C206" t="str">
        <v>15059OR</v>
      </c>
      <c r="D206">
        <v>545</v>
      </c>
      <c r="E206">
        <v>43100</v>
      </c>
    </row>
    <row r="207">
      <c r="A207" t="str">
        <v>AutoTable</v>
      </c>
      <c r="C207" t="str">
        <v>15060A</v>
      </c>
      <c r="D207">
        <v>50</v>
      </c>
      <c r="E207">
        <v>43100</v>
      </c>
    </row>
    <row r="208">
      <c r="A208" t="str">
        <v>AutoTable</v>
      </c>
      <c r="C208" t="str">
        <v>15060OR</v>
      </c>
      <c r="D208">
        <v>351</v>
      </c>
      <c r="E208">
        <v>43100</v>
      </c>
    </row>
    <row r="209">
      <c r="A209" t="str">
        <v>AutoTable</v>
      </c>
      <c r="C209" t="str">
        <v>15061A</v>
      </c>
      <c r="D209">
        <v>24</v>
      </c>
      <c r="E209">
        <v>43100</v>
      </c>
    </row>
    <row r="210">
      <c r="A210" t="str">
        <v>AutoTable</v>
      </c>
      <c r="C210" t="str">
        <v>15061OR</v>
      </c>
      <c r="D210">
        <v>67</v>
      </c>
      <c r="E210">
        <v>43100</v>
      </c>
    </row>
    <row r="211">
      <c r="A211" t="str">
        <v>AutoTable</v>
      </c>
      <c r="C211" t="str">
        <v>15070A</v>
      </c>
      <c r="D211">
        <v>705</v>
      </c>
      <c r="E211">
        <v>43100</v>
      </c>
    </row>
    <row r="212">
      <c r="A212" t="str">
        <v>AutoTable</v>
      </c>
      <c r="C212" t="str">
        <v>15202B</v>
      </c>
      <c r="D212">
        <v>123</v>
      </c>
      <c r="E212">
        <v>43100</v>
      </c>
    </row>
    <row r="213">
      <c r="A213" t="str">
        <v>AutoTable</v>
      </c>
      <c r="C213" t="str">
        <v>15202BC</v>
      </c>
      <c r="D213">
        <v>533</v>
      </c>
      <c r="E213">
        <v>43100</v>
      </c>
    </row>
    <row r="214">
      <c r="A214" t="str">
        <v>AutoTable</v>
      </c>
      <c r="C214" t="str">
        <v>15202J</v>
      </c>
      <c r="D214">
        <v>555</v>
      </c>
      <c r="E214">
        <v>43100</v>
      </c>
    </row>
    <row r="215">
      <c r="A215" t="str">
        <v>AutoTable</v>
      </c>
      <c r="C215" t="str">
        <v>15202R</v>
      </c>
      <c r="D215">
        <v>434</v>
      </c>
      <c r="E215">
        <v>43100</v>
      </c>
    </row>
    <row r="216">
      <c r="A216" t="str">
        <v>AutoTable</v>
      </c>
      <c r="C216" t="str">
        <v>15202VE</v>
      </c>
      <c r="D216">
        <v>1</v>
      </c>
      <c r="E216">
        <v>43100</v>
      </c>
    </row>
    <row r="217">
      <c r="A217" t="str">
        <v>AutoTable</v>
      </c>
      <c r="C217" t="str">
        <v>15202VI</v>
      </c>
      <c r="D217">
        <v>147</v>
      </c>
      <c r="E217">
        <v>43100</v>
      </c>
    </row>
    <row r="218">
      <c r="A218" t="str">
        <v>AutoTable</v>
      </c>
      <c r="C218" t="str">
        <v>15233V</v>
      </c>
      <c r="D218">
        <v>1</v>
      </c>
      <c r="E218">
        <v>43100</v>
      </c>
    </row>
    <row r="219">
      <c r="A219" t="str">
        <v>AutoTable</v>
      </c>
      <c r="C219" t="str">
        <v>15286-1</v>
      </c>
      <c r="D219">
        <v>10</v>
      </c>
      <c r="E219">
        <v>43100</v>
      </c>
    </row>
    <row r="220">
      <c r="A220" t="str">
        <v>AutoTable</v>
      </c>
      <c r="C220" t="str">
        <v>15301A</v>
      </c>
      <c r="D220">
        <v>3346</v>
      </c>
      <c r="E220">
        <v>43100</v>
      </c>
    </row>
    <row r="221">
      <c r="A221" t="str">
        <v>AutoTable</v>
      </c>
      <c r="C221" t="str">
        <v>15301OR</v>
      </c>
      <c r="D221">
        <v>900</v>
      </c>
      <c r="E221">
        <v>43100</v>
      </c>
    </row>
    <row r="222">
      <c r="A222" t="str">
        <v>AutoTable</v>
      </c>
      <c r="C222" t="str">
        <v>15310A</v>
      </c>
      <c r="D222">
        <v>159</v>
      </c>
      <c r="E222">
        <v>43100</v>
      </c>
    </row>
    <row r="223">
      <c r="A223" t="str">
        <v>AutoTable</v>
      </c>
      <c r="C223" t="str">
        <v>15310OR</v>
      </c>
      <c r="D223">
        <v>396</v>
      </c>
      <c r="E223">
        <v>43100</v>
      </c>
    </row>
    <row r="224">
      <c r="A224" t="str">
        <v>AutoTable</v>
      </c>
      <c r="C224" t="str">
        <v>15320A</v>
      </c>
      <c r="D224">
        <v>6877</v>
      </c>
      <c r="E224">
        <v>43100</v>
      </c>
    </row>
    <row r="225">
      <c r="A225" t="str">
        <v>AutoTable</v>
      </c>
      <c r="C225" t="str">
        <v>15320OR</v>
      </c>
      <c r="D225">
        <v>460</v>
      </c>
      <c r="E225">
        <v>43100</v>
      </c>
    </row>
    <row r="226">
      <c r="A226" t="str">
        <v>AutoTable</v>
      </c>
      <c r="C226" t="str">
        <v>15347A</v>
      </c>
      <c r="D226">
        <v>509</v>
      </c>
      <c r="E226">
        <v>43100</v>
      </c>
    </row>
    <row r="227">
      <c r="A227" t="str">
        <v>AutoTable</v>
      </c>
      <c r="C227" t="str">
        <v>15347OR</v>
      </c>
      <c r="D227">
        <v>804</v>
      </c>
      <c r="E227">
        <v>43100</v>
      </c>
    </row>
    <row r="228">
      <c r="A228" t="str">
        <v>AutoTable</v>
      </c>
      <c r="C228" t="str">
        <v>15405B</v>
      </c>
      <c r="D228">
        <v>194</v>
      </c>
      <c r="E228">
        <v>43100</v>
      </c>
    </row>
    <row r="229">
      <c r="A229" t="str">
        <v>AutoTable</v>
      </c>
      <c r="C229" t="str">
        <v>15405BC</v>
      </c>
      <c r="D229">
        <v>122</v>
      </c>
      <c r="E229">
        <v>43100</v>
      </c>
    </row>
    <row r="230">
      <c r="A230" t="str">
        <v>AutoTable</v>
      </c>
      <c r="C230" t="str">
        <v>15405M</v>
      </c>
      <c r="D230">
        <v>201</v>
      </c>
      <c r="E230">
        <v>43100</v>
      </c>
    </row>
    <row r="231">
      <c r="A231" t="str">
        <v>AutoTable</v>
      </c>
      <c r="C231" t="str">
        <v>15405R</v>
      </c>
      <c r="D231">
        <v>160</v>
      </c>
      <c r="E231">
        <v>43100</v>
      </c>
    </row>
    <row r="232">
      <c r="A232" t="str">
        <v>AutoTable</v>
      </c>
      <c r="C232" t="str">
        <v>15406</v>
      </c>
      <c r="D232">
        <v>131</v>
      </c>
      <c r="E232">
        <v>43100</v>
      </c>
    </row>
    <row r="233">
      <c r="A233" t="str">
        <v>AutoTable</v>
      </c>
      <c r="C233" t="str">
        <v>15406B</v>
      </c>
      <c r="D233">
        <v>54</v>
      </c>
      <c r="E233">
        <v>43100</v>
      </c>
    </row>
    <row r="234">
      <c r="A234" t="str">
        <v>AutoTable</v>
      </c>
      <c r="C234" t="str">
        <v>15406J</v>
      </c>
      <c r="D234">
        <v>59</v>
      </c>
      <c r="E234">
        <v>43100</v>
      </c>
    </row>
    <row r="235">
      <c r="A235" t="str">
        <v>AutoTable</v>
      </c>
      <c r="C235" t="str">
        <v>15406VE</v>
      </c>
      <c r="D235">
        <v>15</v>
      </c>
      <c r="E235">
        <v>43100</v>
      </c>
    </row>
    <row r="236">
      <c r="A236" t="str">
        <v>AutoTable</v>
      </c>
      <c r="C236" t="str">
        <v>15430AB</v>
      </c>
      <c r="D236">
        <v>179</v>
      </c>
      <c r="E236">
        <v>43100</v>
      </c>
    </row>
    <row r="237">
      <c r="A237" t="str">
        <v>AutoTable</v>
      </c>
      <c r="C237" t="str">
        <v>15439B</v>
      </c>
      <c r="D237">
        <v>28</v>
      </c>
      <c r="E237">
        <v>43100</v>
      </c>
    </row>
    <row r="238">
      <c r="A238" t="str">
        <v>AutoTable</v>
      </c>
      <c r="C238" t="str">
        <v>15439R</v>
      </c>
      <c r="D238">
        <v>76</v>
      </c>
      <c r="E238">
        <v>43100</v>
      </c>
    </row>
    <row r="239">
      <c r="A239" t="str">
        <v>AutoTable</v>
      </c>
      <c r="C239" t="str">
        <v>15440B</v>
      </c>
      <c r="D239">
        <v>12</v>
      </c>
      <c r="E239">
        <v>43100</v>
      </c>
    </row>
    <row r="240">
      <c r="A240" t="str">
        <v>AutoTable</v>
      </c>
      <c r="C240" t="str">
        <v>15440J</v>
      </c>
      <c r="D240">
        <v>2</v>
      </c>
      <c r="E240">
        <v>43100</v>
      </c>
    </row>
    <row r="241">
      <c r="A241" t="str">
        <v>AutoTable</v>
      </c>
      <c r="C241" t="str">
        <v>15440V</v>
      </c>
      <c r="D241">
        <v>21</v>
      </c>
      <c r="E241">
        <v>43100</v>
      </c>
    </row>
    <row r="242">
      <c r="A242" t="str">
        <v>AutoTable</v>
      </c>
      <c r="C242" t="str">
        <v>15445A</v>
      </c>
      <c r="D242">
        <v>26</v>
      </c>
      <c r="E242">
        <v>43100</v>
      </c>
    </row>
    <row r="243">
      <c r="A243" t="str">
        <v>AutoTable</v>
      </c>
      <c r="C243" t="str">
        <v>21714OR</v>
      </c>
      <c r="D243">
        <v>47</v>
      </c>
      <c r="E243">
        <v>43100</v>
      </c>
    </row>
    <row r="244">
      <c r="A244" t="str">
        <v>AutoTable</v>
      </c>
      <c r="C244" t="str">
        <v>28019</v>
      </c>
      <c r="D244">
        <v>279</v>
      </c>
      <c r="E244">
        <v>43100</v>
      </c>
    </row>
    <row r="245">
      <c r="A245" t="str">
        <v>AutoTable</v>
      </c>
      <c r="C245" t="str">
        <v>28023</v>
      </c>
      <c r="D245">
        <v>323</v>
      </c>
      <c r="E245">
        <v>43100</v>
      </c>
    </row>
    <row r="246">
      <c r="A246" t="str">
        <v>AutoTable</v>
      </c>
      <c r="C246" t="str">
        <v>28024</v>
      </c>
      <c r="D246">
        <v>348</v>
      </c>
      <c r="E246">
        <v>43100</v>
      </c>
    </row>
    <row r="247">
      <c r="A247" t="str">
        <v>AutoTable</v>
      </c>
      <c r="C247" t="str">
        <v>29040</v>
      </c>
      <c r="D247">
        <v>433</v>
      </c>
      <c r="E247">
        <v>43100</v>
      </c>
    </row>
    <row r="248">
      <c r="A248" t="str">
        <v>AutoTable</v>
      </c>
      <c r="C248" t="str">
        <v>29041</v>
      </c>
      <c r="D248">
        <v>4</v>
      </c>
      <c r="E248">
        <v>43100</v>
      </c>
    </row>
    <row r="249">
      <c r="A249" t="str">
        <v>AutoTable</v>
      </c>
      <c r="C249" t="str">
        <v>29042</v>
      </c>
      <c r="D249">
        <v>110</v>
      </c>
      <c r="E249">
        <v>43100</v>
      </c>
    </row>
    <row r="250">
      <c r="A250" t="str">
        <v>AutoTable</v>
      </c>
      <c r="C250" t="str">
        <v>29043</v>
      </c>
      <c r="D250">
        <v>3</v>
      </c>
      <c r="E250">
        <v>43100</v>
      </c>
    </row>
    <row r="251">
      <c r="A251" t="str">
        <v>AutoTable</v>
      </c>
      <c r="C251" t="str">
        <v>29044</v>
      </c>
      <c r="D251">
        <v>148</v>
      </c>
      <c r="E251">
        <v>43100</v>
      </c>
    </row>
    <row r="252">
      <c r="A252" t="str">
        <v>AutoTable</v>
      </c>
      <c r="C252" t="str">
        <v>29049</v>
      </c>
      <c r="D252">
        <v>74</v>
      </c>
      <c r="E252">
        <v>43100</v>
      </c>
    </row>
    <row r="253">
      <c r="A253" t="str">
        <v>AutoTable</v>
      </c>
      <c r="C253" t="str">
        <v>29060</v>
      </c>
      <c r="D253">
        <v>14</v>
      </c>
      <c r="E253">
        <v>43100</v>
      </c>
    </row>
    <row r="254">
      <c r="A254" t="str">
        <v>AutoTable</v>
      </c>
      <c r="C254" t="str">
        <v>29070</v>
      </c>
      <c r="D254">
        <v>273</v>
      </c>
      <c r="E254">
        <v>43100</v>
      </c>
    </row>
    <row r="255">
      <c r="A255" t="str">
        <v>AutoTable</v>
      </c>
      <c r="C255" t="str">
        <v>29080</v>
      </c>
      <c r="D255">
        <v>584</v>
      </c>
      <c r="E255">
        <v>43100</v>
      </c>
    </row>
    <row r="256">
      <c r="A256" t="str">
        <v>AutoTable</v>
      </c>
      <c r="C256" t="str">
        <v>29080-1A</v>
      </c>
      <c r="D256">
        <v>30</v>
      </c>
      <c r="E256">
        <v>43100</v>
      </c>
    </row>
    <row r="257">
      <c r="A257" t="str">
        <v>AutoTable</v>
      </c>
      <c r="C257" t="str">
        <v>29081</v>
      </c>
      <c r="D257">
        <v>3</v>
      </c>
      <c r="E257">
        <v>43100</v>
      </c>
    </row>
    <row r="258">
      <c r="A258" t="str">
        <v>AutoTable</v>
      </c>
      <c r="C258" t="str">
        <v>29081-A</v>
      </c>
      <c r="D258">
        <v>1</v>
      </c>
      <c r="E258">
        <v>43100</v>
      </c>
    </row>
    <row r="259">
      <c r="A259" t="str">
        <v>AutoTable</v>
      </c>
      <c r="C259" t="str">
        <v>29085</v>
      </c>
      <c r="D259">
        <v>546</v>
      </c>
      <c r="E259">
        <v>43100</v>
      </c>
    </row>
    <row r="260">
      <c r="A260" t="str">
        <v>AutoTable</v>
      </c>
      <c r="C260" t="str">
        <v>29095</v>
      </c>
      <c r="D260">
        <v>89</v>
      </c>
      <c r="E260">
        <v>43100</v>
      </c>
    </row>
    <row r="261">
      <c r="A261" t="str">
        <v>AutoTable</v>
      </c>
      <c r="C261" t="str">
        <v>29096</v>
      </c>
      <c r="D261">
        <v>23</v>
      </c>
      <c r="E261">
        <v>43100</v>
      </c>
    </row>
    <row r="262">
      <c r="A262" t="str">
        <v>AutoTable</v>
      </c>
      <c r="C262" t="str">
        <v>29097</v>
      </c>
      <c r="D262">
        <v>29</v>
      </c>
      <c r="E262">
        <v>43100</v>
      </c>
    </row>
    <row r="263">
      <c r="A263" t="str">
        <v>AutoTable</v>
      </c>
      <c r="C263" t="str">
        <v>29100</v>
      </c>
      <c r="D263">
        <v>14</v>
      </c>
      <c r="E263">
        <v>43100</v>
      </c>
    </row>
    <row r="264">
      <c r="A264" t="str">
        <v>AutoTable</v>
      </c>
      <c r="C264" t="str">
        <v>29101</v>
      </c>
      <c r="D264">
        <v>2</v>
      </c>
      <c r="E264">
        <v>43100</v>
      </c>
    </row>
    <row r="265">
      <c r="A265" t="str">
        <v>AutoTable</v>
      </c>
      <c r="C265" t="str">
        <v>29151</v>
      </c>
      <c r="D265">
        <v>192</v>
      </c>
      <c r="E265">
        <v>43100</v>
      </c>
    </row>
    <row r="266">
      <c r="A266" t="str">
        <v>AutoTable</v>
      </c>
      <c r="C266" t="str">
        <v>29200</v>
      </c>
      <c r="D266">
        <v>649</v>
      </c>
      <c r="E266">
        <v>43100</v>
      </c>
    </row>
    <row r="267">
      <c r="A267" t="str">
        <v>AutoTable</v>
      </c>
      <c r="C267" t="str">
        <v>29202</v>
      </c>
      <c r="D267">
        <v>40</v>
      </c>
      <c r="E267">
        <v>43100</v>
      </c>
    </row>
    <row r="268">
      <c r="A268" t="str">
        <v>AutoTable</v>
      </c>
      <c r="C268" t="str">
        <v>29203</v>
      </c>
      <c r="D268">
        <v>53</v>
      </c>
      <c r="E268">
        <v>43100</v>
      </c>
    </row>
    <row r="269">
      <c r="A269" t="str">
        <v>AutoTable</v>
      </c>
      <c r="C269" t="str">
        <v>29213</v>
      </c>
      <c r="D269">
        <v>1114</v>
      </c>
      <c r="E269">
        <v>43100</v>
      </c>
    </row>
    <row r="270">
      <c r="A270" t="str">
        <v>AutoTable</v>
      </c>
      <c r="C270" t="str">
        <v>29219</v>
      </c>
      <c r="D270">
        <v>325</v>
      </c>
      <c r="E270">
        <v>43100</v>
      </c>
    </row>
    <row r="271">
      <c r="A271" t="str">
        <v>AutoTable</v>
      </c>
      <c r="C271" t="str">
        <v>29224</v>
      </c>
      <c r="D271">
        <v>208</v>
      </c>
      <c r="E271">
        <v>43100</v>
      </c>
    </row>
    <row r="272">
      <c r="A272" t="str">
        <v>AutoTable</v>
      </c>
      <c r="C272" t="str">
        <v>29225</v>
      </c>
      <c r="D272">
        <v>75</v>
      </c>
      <c r="E272">
        <v>43100</v>
      </c>
    </row>
    <row r="273">
      <c r="A273" t="str">
        <v>AutoTable</v>
      </c>
      <c r="C273" t="str">
        <v>29226</v>
      </c>
      <c r="D273">
        <v>15</v>
      </c>
      <c r="E273">
        <v>43100</v>
      </c>
    </row>
    <row r="274">
      <c r="A274" t="str">
        <v>AutoTable</v>
      </c>
      <c r="C274" t="str">
        <v>29227</v>
      </c>
      <c r="D274">
        <v>186</v>
      </c>
      <c r="E274">
        <v>43100</v>
      </c>
    </row>
    <row r="275">
      <c r="A275" t="str">
        <v>AutoTable</v>
      </c>
      <c r="C275" t="str">
        <v>29228</v>
      </c>
      <c r="D275">
        <v>1968</v>
      </c>
      <c r="E275">
        <v>43100</v>
      </c>
    </row>
    <row r="276">
      <c r="A276" t="str">
        <v>AutoTable</v>
      </c>
      <c r="C276" t="str">
        <v>29230</v>
      </c>
      <c r="D276">
        <v>352</v>
      </c>
      <c r="E276">
        <v>43100</v>
      </c>
    </row>
    <row r="277">
      <c r="A277" t="str">
        <v>AutoTable</v>
      </c>
      <c r="C277" t="str">
        <v>29231</v>
      </c>
      <c r="D277">
        <v>48</v>
      </c>
      <c r="E277">
        <v>43100</v>
      </c>
    </row>
    <row r="278">
      <c r="A278" t="str">
        <v>AutoTable</v>
      </c>
      <c r="C278" t="str">
        <v>29240</v>
      </c>
      <c r="D278">
        <v>133</v>
      </c>
      <c r="E278">
        <v>43100</v>
      </c>
    </row>
    <row r="279">
      <c r="A279" t="str">
        <v>AutoTable</v>
      </c>
      <c r="C279" t="str">
        <v>29250</v>
      </c>
      <c r="D279">
        <v>1</v>
      </c>
      <c r="E279">
        <v>43100</v>
      </c>
    </row>
    <row r="280">
      <c r="A280" t="str">
        <v>AutoTable</v>
      </c>
      <c r="C280" t="str">
        <v>30050-01CE</v>
      </c>
      <c r="D280">
        <v>2</v>
      </c>
      <c r="E280">
        <v>43100</v>
      </c>
    </row>
    <row r="281">
      <c r="A281" t="str">
        <v>AutoTable</v>
      </c>
      <c r="C281" t="str">
        <v>30050-02CE</v>
      </c>
      <c r="D281">
        <v>119</v>
      </c>
      <c r="E281">
        <v>43100</v>
      </c>
    </row>
    <row r="282">
      <c r="A282" t="str">
        <v>AutoTable</v>
      </c>
      <c r="C282" t="str">
        <v>30050-06CE</v>
      </c>
      <c r="D282">
        <v>52</v>
      </c>
      <c r="E282">
        <v>43100</v>
      </c>
    </row>
    <row r="283">
      <c r="A283" t="str">
        <v>AutoTable</v>
      </c>
      <c r="C283" t="str">
        <v>30050-08CE</v>
      </c>
      <c r="D283">
        <v>3</v>
      </c>
      <c r="E283">
        <v>43100</v>
      </c>
    </row>
    <row r="284">
      <c r="A284" t="str">
        <v>AutoTable</v>
      </c>
      <c r="C284" t="str">
        <v>30050-09CE</v>
      </c>
      <c r="D284">
        <v>52</v>
      </c>
      <c r="E284">
        <v>43100</v>
      </c>
    </row>
    <row r="285">
      <c r="A285" t="str">
        <v>AutoTable</v>
      </c>
      <c r="C285" t="str">
        <v>30050-19CE</v>
      </c>
      <c r="D285">
        <v>2</v>
      </c>
      <c r="E285">
        <v>43100</v>
      </c>
    </row>
    <row r="286">
      <c r="A286" t="str">
        <v>AutoTable</v>
      </c>
      <c r="C286" t="str">
        <v>30050-22CE</v>
      </c>
      <c r="D286">
        <v>138</v>
      </c>
      <c r="E286">
        <v>43100</v>
      </c>
    </row>
    <row r="287">
      <c r="A287" t="str">
        <v>AutoTable</v>
      </c>
      <c r="C287" t="str">
        <v>30050-24CE</v>
      </c>
      <c r="D287">
        <v>82</v>
      </c>
      <c r="E287">
        <v>43100</v>
      </c>
    </row>
    <row r="288">
      <c r="A288" t="str">
        <v>AutoTable</v>
      </c>
      <c r="C288" t="str">
        <v>30050-26CE</v>
      </c>
      <c r="D288">
        <v>49</v>
      </c>
      <c r="E288">
        <v>43100</v>
      </c>
    </row>
    <row r="289">
      <c r="A289" t="str">
        <v>AutoTable</v>
      </c>
      <c r="C289" t="str">
        <v>30075-02CE</v>
      </c>
      <c r="D289">
        <v>14</v>
      </c>
      <c r="E289">
        <v>43100</v>
      </c>
    </row>
    <row r="290">
      <c r="A290" t="str">
        <v>AutoTable</v>
      </c>
      <c r="C290" t="str">
        <v>30075-05CE</v>
      </c>
      <c r="D290">
        <v>1</v>
      </c>
      <c r="E290">
        <v>43100</v>
      </c>
    </row>
    <row r="291">
      <c r="A291" t="str">
        <v>AutoTable</v>
      </c>
      <c r="C291" t="str">
        <v>30075-06CE</v>
      </c>
      <c r="D291">
        <v>4</v>
      </c>
      <c r="E291">
        <v>43100</v>
      </c>
    </row>
    <row r="292">
      <c r="A292" t="str">
        <v>AutoTable</v>
      </c>
      <c r="C292" t="str">
        <v>30075-25</v>
      </c>
      <c r="D292">
        <v>4</v>
      </c>
      <c r="E292">
        <v>43100</v>
      </c>
    </row>
    <row r="293">
      <c r="A293" t="str">
        <v>AutoTable</v>
      </c>
      <c r="C293" t="str">
        <v>30075-89</v>
      </c>
      <c r="D293">
        <v>1</v>
      </c>
      <c r="E293">
        <v>43100</v>
      </c>
    </row>
    <row r="294">
      <c r="A294" t="str">
        <v>AutoTable</v>
      </c>
      <c r="C294" t="str">
        <v>30237CE</v>
      </c>
      <c r="D294">
        <v>3</v>
      </c>
      <c r="E294">
        <v>43100</v>
      </c>
    </row>
    <row r="295">
      <c r="A295" t="str">
        <v>AutoTable</v>
      </c>
      <c r="C295" t="str">
        <v>30537CE</v>
      </c>
      <c r="D295">
        <v>82</v>
      </c>
      <c r="E295">
        <v>43100</v>
      </c>
    </row>
    <row r="296">
      <c r="A296" t="str">
        <v>AutoTable</v>
      </c>
      <c r="C296" t="str">
        <v>30937CE</v>
      </c>
      <c r="D296">
        <v>1</v>
      </c>
      <c r="E296">
        <v>43100</v>
      </c>
    </row>
    <row r="297">
      <c r="A297" t="str">
        <v>AutoTable</v>
      </c>
      <c r="C297" t="str">
        <v>31032-05CE</v>
      </c>
      <c r="D297">
        <v>1</v>
      </c>
      <c r="E297">
        <v>43100</v>
      </c>
    </row>
    <row r="298">
      <c r="A298" t="str">
        <v>AutoTable</v>
      </c>
      <c r="C298" t="str">
        <v>31037-27CE</v>
      </c>
      <c r="D298">
        <v>43</v>
      </c>
      <c r="E298">
        <v>43100</v>
      </c>
    </row>
    <row r="299">
      <c r="A299" t="str">
        <v>AutoTable</v>
      </c>
      <c r="C299" t="str">
        <v>31037-81CE</v>
      </c>
      <c r="D299">
        <v>14</v>
      </c>
      <c r="E299">
        <v>43100</v>
      </c>
    </row>
    <row r="300">
      <c r="A300" t="str">
        <v>AutoTable</v>
      </c>
      <c r="C300" t="str">
        <v>31520</v>
      </c>
      <c r="D300">
        <v>186</v>
      </c>
      <c r="E300">
        <v>43100</v>
      </c>
    </row>
    <row r="301">
      <c r="A301" t="str">
        <v>AutoTable</v>
      </c>
      <c r="C301" t="str">
        <v>32537CE</v>
      </c>
      <c r="D301">
        <v>2</v>
      </c>
      <c r="E301">
        <v>43100</v>
      </c>
    </row>
    <row r="302">
      <c r="A302" t="str">
        <v>AutoTable</v>
      </c>
      <c r="C302" t="str">
        <v>32710X7</v>
      </c>
      <c r="D302">
        <v>1</v>
      </c>
      <c r="E302">
        <v>43100</v>
      </c>
    </row>
    <row r="303">
      <c r="A303" t="str">
        <v>AutoTable</v>
      </c>
      <c r="C303" t="str">
        <v>33037-01CE</v>
      </c>
      <c r="D303">
        <v>119</v>
      </c>
      <c r="E303">
        <v>43100</v>
      </c>
    </row>
    <row r="304">
      <c r="A304" t="str">
        <v>AutoTable</v>
      </c>
      <c r="C304" t="str">
        <v>33037-02CE</v>
      </c>
      <c r="D304">
        <v>238</v>
      </c>
      <c r="E304">
        <v>43100</v>
      </c>
    </row>
    <row r="305">
      <c r="A305" t="str">
        <v>AutoTable</v>
      </c>
      <c r="C305" t="str">
        <v>33037-05CE</v>
      </c>
      <c r="D305">
        <v>188</v>
      </c>
      <c r="E305">
        <v>43100</v>
      </c>
    </row>
    <row r="306">
      <c r="A306" t="str">
        <v>AutoTable</v>
      </c>
      <c r="C306" t="str">
        <v>33037-06CE</v>
      </c>
      <c r="D306">
        <v>95</v>
      </c>
      <c r="E306">
        <v>43100</v>
      </c>
    </row>
    <row r="307">
      <c r="A307" t="str">
        <v>AutoTable</v>
      </c>
      <c r="C307" t="str">
        <v>33037-08CE</v>
      </c>
      <c r="D307">
        <v>152</v>
      </c>
      <c r="E307">
        <v>43100</v>
      </c>
    </row>
    <row r="308">
      <c r="A308" t="str">
        <v>AutoTable</v>
      </c>
      <c r="C308" t="str">
        <v>33037-09CE</v>
      </c>
      <c r="D308">
        <v>106</v>
      </c>
      <c r="E308">
        <v>43100</v>
      </c>
    </row>
    <row r="309">
      <c r="A309" t="str">
        <v>AutoTable</v>
      </c>
      <c r="C309" t="str">
        <v>33037-10CE</v>
      </c>
      <c r="D309">
        <v>17</v>
      </c>
      <c r="E309">
        <v>43100</v>
      </c>
    </row>
    <row r="310">
      <c r="A310" t="str">
        <v>AutoTable</v>
      </c>
      <c r="C310" t="str">
        <v>33037-18CE</v>
      </c>
      <c r="D310">
        <v>47</v>
      </c>
      <c r="E310">
        <v>43100</v>
      </c>
    </row>
    <row r="311">
      <c r="A311" t="str">
        <v>AutoTable</v>
      </c>
      <c r="C311" t="str">
        <v>33037-27CE</v>
      </c>
      <c r="D311">
        <v>199</v>
      </c>
      <c r="E311">
        <v>43100</v>
      </c>
    </row>
    <row r="312">
      <c r="A312" t="str">
        <v>AutoTable</v>
      </c>
      <c r="C312" t="str">
        <v>33060-42</v>
      </c>
      <c r="D312">
        <v>109</v>
      </c>
      <c r="E312">
        <v>43100</v>
      </c>
    </row>
    <row r="313">
      <c r="A313" t="str">
        <v>AutoTable</v>
      </c>
      <c r="C313" t="str">
        <v>33537CE</v>
      </c>
      <c r="D313">
        <v>11</v>
      </c>
      <c r="E313">
        <v>43100</v>
      </c>
    </row>
    <row r="314">
      <c r="A314" t="str">
        <v>AutoTable</v>
      </c>
      <c r="C314" t="str">
        <v>34050-01CE</v>
      </c>
      <c r="D314">
        <v>202</v>
      </c>
      <c r="E314">
        <v>43100</v>
      </c>
    </row>
    <row r="315">
      <c r="A315" t="str">
        <v>AutoTable</v>
      </c>
      <c r="C315" t="str">
        <v>34050-05CE</v>
      </c>
      <c r="D315">
        <v>193</v>
      </c>
      <c r="E315">
        <v>43100</v>
      </c>
    </row>
    <row r="316">
      <c r="A316" t="str">
        <v>AutoTable</v>
      </c>
      <c r="C316" t="str">
        <v>34050-06CE</v>
      </c>
      <c r="D316">
        <v>189</v>
      </c>
      <c r="E316">
        <v>43100</v>
      </c>
    </row>
    <row r="317">
      <c r="A317" t="str">
        <v>AutoTable</v>
      </c>
      <c r="C317" t="str">
        <v>34050-09CE</v>
      </c>
      <c r="D317">
        <v>108</v>
      </c>
      <c r="E317">
        <v>43100</v>
      </c>
    </row>
    <row r="318">
      <c r="A318" t="str">
        <v>AutoTable</v>
      </c>
      <c r="C318" t="str">
        <v>34050-12ORROCE</v>
      </c>
      <c r="D318">
        <v>182</v>
      </c>
      <c r="E318">
        <v>43100</v>
      </c>
    </row>
    <row r="319">
      <c r="A319" t="str">
        <v>AutoTable</v>
      </c>
      <c r="C319" t="str">
        <v>34050-12R/ACE</v>
      </c>
      <c r="D319">
        <v>195</v>
      </c>
      <c r="E319">
        <v>43100</v>
      </c>
    </row>
    <row r="320">
      <c r="A320" t="str">
        <v>AutoTable</v>
      </c>
      <c r="C320" t="str">
        <v>34737CE</v>
      </c>
      <c r="D320">
        <v>3</v>
      </c>
      <c r="E320">
        <v>43100</v>
      </c>
    </row>
    <row r="321">
      <c r="A321" t="str">
        <v>AutoTable</v>
      </c>
      <c r="C321" t="str">
        <v>36137CE</v>
      </c>
      <c r="D321">
        <v>1</v>
      </c>
      <c r="E321">
        <v>43100</v>
      </c>
    </row>
    <row r="322">
      <c r="A322" t="str">
        <v>AutoTable</v>
      </c>
      <c r="C322" t="str">
        <v>36330CE</v>
      </c>
      <c r="D322">
        <v>204</v>
      </c>
      <c r="E322">
        <v>43100</v>
      </c>
    </row>
    <row r="323">
      <c r="A323" t="str">
        <v>AutoTable</v>
      </c>
      <c r="C323" t="str">
        <v>36337CE</v>
      </c>
      <c r="D323">
        <v>139</v>
      </c>
      <c r="E323">
        <v>43100</v>
      </c>
    </row>
    <row r="324">
      <c r="A324" t="str">
        <v>AutoTable</v>
      </c>
      <c r="C324" t="str">
        <v>36937CE</v>
      </c>
      <c r="D324">
        <v>5</v>
      </c>
      <c r="E324">
        <v>43100</v>
      </c>
    </row>
    <row r="325">
      <c r="A325" t="str">
        <v>AutoTable</v>
      </c>
      <c r="C325" t="str">
        <v>38025-17</v>
      </c>
      <c r="D325">
        <v>2144</v>
      </c>
      <c r="E325">
        <v>43100</v>
      </c>
    </row>
    <row r="326">
      <c r="A326" t="str">
        <v>AutoTable</v>
      </c>
      <c r="C326" t="str">
        <v>38026-05</v>
      </c>
      <c r="D326">
        <v>545</v>
      </c>
      <c r="E326">
        <v>43100</v>
      </c>
    </row>
    <row r="327">
      <c r="A327" t="str">
        <v>AutoTable</v>
      </c>
      <c r="C327" t="str">
        <v>38030-08</v>
      </c>
      <c r="D327">
        <v>2</v>
      </c>
      <c r="E327">
        <v>43100</v>
      </c>
    </row>
    <row r="328">
      <c r="A328" t="str">
        <v>AutoTable</v>
      </c>
      <c r="C328" t="str">
        <v>38031-04</v>
      </c>
      <c r="D328">
        <v>699</v>
      </c>
      <c r="E328">
        <v>43100</v>
      </c>
    </row>
    <row r="329">
      <c r="A329" t="str">
        <v>AutoTable</v>
      </c>
      <c r="C329" t="str">
        <v>38031-05</v>
      </c>
      <c r="D329">
        <v>37</v>
      </c>
      <c r="E329">
        <v>43100</v>
      </c>
    </row>
    <row r="330">
      <c r="A330" t="str">
        <v>AutoTable</v>
      </c>
      <c r="C330" t="str">
        <v>38031-17</v>
      </c>
      <c r="D330">
        <v>3</v>
      </c>
      <c r="E330">
        <v>43100</v>
      </c>
    </row>
    <row r="331">
      <c r="A331" t="str">
        <v>AutoTable</v>
      </c>
      <c r="C331" t="str">
        <v>38031-19</v>
      </c>
      <c r="D331">
        <v>1295</v>
      </c>
      <c r="E331">
        <v>43100</v>
      </c>
    </row>
    <row r="332">
      <c r="A332" t="str">
        <v>AutoTable</v>
      </c>
      <c r="C332" t="str">
        <v>38032-05</v>
      </c>
      <c r="D332">
        <v>24</v>
      </c>
      <c r="E332">
        <v>43100</v>
      </c>
    </row>
    <row r="333">
      <c r="A333" t="str">
        <v>AutoTable</v>
      </c>
      <c r="C333" t="str">
        <v>38049-09</v>
      </c>
      <c r="D333">
        <v>3</v>
      </c>
      <c r="E333">
        <v>43100</v>
      </c>
    </row>
    <row r="334">
      <c r="A334" t="str">
        <v>AutoTable</v>
      </c>
      <c r="C334" t="str">
        <v>38049-10</v>
      </c>
      <c r="D334">
        <v>81</v>
      </c>
      <c r="E334">
        <v>43100</v>
      </c>
    </row>
    <row r="335">
      <c r="A335" t="str">
        <v>AutoTable</v>
      </c>
      <c r="C335" t="str">
        <v>38049-42</v>
      </c>
      <c r="D335">
        <v>12</v>
      </c>
      <c r="E335">
        <v>43100</v>
      </c>
    </row>
    <row r="336">
      <c r="A336" t="str">
        <v>AutoTable</v>
      </c>
      <c r="C336" t="str">
        <v>38049-56</v>
      </c>
      <c r="D336">
        <v>2</v>
      </c>
      <c r="E336">
        <v>43100</v>
      </c>
    </row>
    <row r="337">
      <c r="A337" t="str">
        <v>AutoTable</v>
      </c>
      <c r="C337" t="str">
        <v>401066</v>
      </c>
      <c r="D337">
        <v>350</v>
      </c>
      <c r="E337">
        <v>43100</v>
      </c>
    </row>
    <row r="338">
      <c r="A338" t="str">
        <v>AutoTable</v>
      </c>
      <c r="C338" t="str">
        <v>401079</v>
      </c>
      <c r="D338">
        <v>230</v>
      </c>
      <c r="E338">
        <v>43100</v>
      </c>
    </row>
    <row r="339">
      <c r="A339" t="str">
        <v>AutoTable</v>
      </c>
      <c r="C339" t="str">
        <v>40120-15</v>
      </c>
      <c r="D339">
        <v>732</v>
      </c>
      <c r="E339">
        <v>43100</v>
      </c>
    </row>
    <row r="340">
      <c r="A340" t="str">
        <v>AutoTable</v>
      </c>
      <c r="C340" t="str">
        <v>40120-30</v>
      </c>
      <c r="D340">
        <v>19</v>
      </c>
      <c r="E340">
        <v>43100</v>
      </c>
    </row>
    <row r="341">
      <c r="A341" t="str">
        <v>AutoTable</v>
      </c>
      <c r="C341" t="str">
        <v>40130-30</v>
      </c>
      <c r="D341">
        <v>162</v>
      </c>
      <c r="E341">
        <v>43100</v>
      </c>
    </row>
    <row r="342">
      <c r="A342" t="str">
        <v>AutoTable</v>
      </c>
      <c r="C342" t="str">
        <v>401927</v>
      </c>
      <c r="D342">
        <v>140</v>
      </c>
      <c r="E342">
        <v>43100</v>
      </c>
    </row>
    <row r="343">
      <c r="A343" t="str">
        <v>AutoTable</v>
      </c>
      <c r="C343" t="str">
        <v>401958</v>
      </c>
      <c r="D343">
        <v>24</v>
      </c>
      <c r="E343">
        <v>43100</v>
      </c>
    </row>
    <row r="344">
      <c r="A344" t="str">
        <v>AutoTable</v>
      </c>
      <c r="C344" t="str">
        <v>403043</v>
      </c>
      <c r="D344">
        <v>33</v>
      </c>
      <c r="E344">
        <v>43100</v>
      </c>
    </row>
    <row r="345">
      <c r="A345" t="str">
        <v>AutoTable</v>
      </c>
      <c r="C345" t="str">
        <v>403608</v>
      </c>
      <c r="D345">
        <v>60</v>
      </c>
      <c r="E345">
        <v>43100</v>
      </c>
    </row>
    <row r="346">
      <c r="A346" t="str">
        <v>AutoTable</v>
      </c>
      <c r="C346" t="str">
        <v>404979</v>
      </c>
      <c r="D346">
        <v>8</v>
      </c>
      <c r="E346">
        <v>43100</v>
      </c>
    </row>
    <row r="347">
      <c r="A347" t="str">
        <v>AutoTable</v>
      </c>
      <c r="C347" t="str">
        <v>405008</v>
      </c>
      <c r="D347">
        <v>200</v>
      </c>
      <c r="E347">
        <v>43100</v>
      </c>
    </row>
    <row r="348">
      <c r="A348" t="str">
        <v>AutoTable</v>
      </c>
      <c r="C348" t="str">
        <v>40530</v>
      </c>
      <c r="D348">
        <v>35</v>
      </c>
      <c r="E348">
        <v>43100</v>
      </c>
    </row>
    <row r="349">
      <c r="A349" t="str">
        <v>AutoTable</v>
      </c>
      <c r="C349" t="str">
        <v>40605</v>
      </c>
      <c r="D349">
        <v>3</v>
      </c>
      <c r="E349">
        <v>43100</v>
      </c>
    </row>
    <row r="350">
      <c r="A350" t="str">
        <v>AutoTable</v>
      </c>
      <c r="C350" t="str">
        <v>40830</v>
      </c>
      <c r="D350">
        <v>1</v>
      </c>
      <c r="E350">
        <v>43100</v>
      </c>
    </row>
    <row r="351">
      <c r="A351" t="str">
        <v>AutoTable</v>
      </c>
      <c r="C351" t="str">
        <v>40916A</v>
      </c>
      <c r="D351">
        <v>752</v>
      </c>
      <c r="E351">
        <v>43100</v>
      </c>
    </row>
    <row r="352">
      <c r="A352" t="str">
        <v>AutoTable</v>
      </c>
      <c r="C352" t="str">
        <v>410019</v>
      </c>
      <c r="D352">
        <v>102</v>
      </c>
      <c r="E352">
        <v>43100</v>
      </c>
    </row>
    <row r="353">
      <c r="A353" t="str">
        <v>AutoTable</v>
      </c>
      <c r="C353" t="str">
        <v>410036</v>
      </c>
      <c r="D353">
        <v>100</v>
      </c>
      <c r="E353">
        <v>43100</v>
      </c>
    </row>
    <row r="354">
      <c r="A354" t="str">
        <v>AutoTable</v>
      </c>
      <c r="C354" t="str">
        <v>410055</v>
      </c>
      <c r="D354">
        <v>99</v>
      </c>
      <c r="E354">
        <v>43100</v>
      </c>
    </row>
    <row r="355">
      <c r="A355" t="str">
        <v>AutoTable</v>
      </c>
      <c r="C355" t="str">
        <v>410080</v>
      </c>
      <c r="D355">
        <v>150</v>
      </c>
      <c r="E355">
        <v>43100</v>
      </c>
    </row>
    <row r="356">
      <c r="A356" t="str">
        <v>AutoTable</v>
      </c>
      <c r="C356" t="str">
        <v>41350</v>
      </c>
      <c r="D356">
        <v>31</v>
      </c>
      <c r="E356">
        <v>43100</v>
      </c>
    </row>
    <row r="357">
      <c r="A357" t="str">
        <v>AutoTable</v>
      </c>
      <c r="C357" t="str">
        <v>415008</v>
      </c>
      <c r="D357">
        <v>100</v>
      </c>
      <c r="E357">
        <v>43100</v>
      </c>
    </row>
    <row r="358">
      <c r="A358" t="str">
        <v>AutoTable</v>
      </c>
      <c r="C358" t="str">
        <v>41930</v>
      </c>
      <c r="D358">
        <v>194</v>
      </c>
      <c r="E358">
        <v>43100</v>
      </c>
    </row>
    <row r="359">
      <c r="A359" t="str">
        <v>AutoTable</v>
      </c>
      <c r="C359" t="str">
        <v>41950</v>
      </c>
      <c r="D359">
        <v>147</v>
      </c>
      <c r="E359">
        <v>43100</v>
      </c>
    </row>
    <row r="360">
      <c r="A360" t="str">
        <v>AutoTable</v>
      </c>
      <c r="C360" t="str">
        <v>42705</v>
      </c>
      <c r="D360">
        <v>1</v>
      </c>
      <c r="E360">
        <v>43100</v>
      </c>
    </row>
    <row r="361">
      <c r="A361" t="str">
        <v>AutoTable</v>
      </c>
      <c r="C361" t="str">
        <v>43350LRB</v>
      </c>
      <c r="D361">
        <v>23</v>
      </c>
      <c r="E361">
        <v>43100</v>
      </c>
    </row>
    <row r="362">
      <c r="A362" t="str">
        <v>AutoTable</v>
      </c>
      <c r="C362" t="str">
        <v>43430B</v>
      </c>
      <c r="D362">
        <v>7</v>
      </c>
      <c r="E362">
        <v>43100</v>
      </c>
    </row>
    <row r="363">
      <c r="A363" t="str">
        <v>AutoTable</v>
      </c>
      <c r="C363" t="str">
        <v>43430J</v>
      </c>
      <c r="D363">
        <v>67</v>
      </c>
      <c r="E363">
        <v>43100</v>
      </c>
    </row>
    <row r="364">
      <c r="A364" t="str">
        <v>AutoTable</v>
      </c>
      <c r="C364" t="str">
        <v>43430M</v>
      </c>
      <c r="D364">
        <v>15</v>
      </c>
      <c r="E364">
        <v>43100</v>
      </c>
    </row>
    <row r="365">
      <c r="A365" t="str">
        <v>AutoTable</v>
      </c>
      <c r="C365" t="str">
        <v>43430R</v>
      </c>
      <c r="D365">
        <v>1</v>
      </c>
      <c r="E365">
        <v>43100</v>
      </c>
    </row>
    <row r="366">
      <c r="A366" t="str">
        <v>AutoTable</v>
      </c>
      <c r="C366" t="str">
        <v>43430SO</v>
      </c>
      <c r="D366">
        <v>7</v>
      </c>
      <c r="E366">
        <v>43100</v>
      </c>
    </row>
    <row r="367">
      <c r="A367" t="str">
        <v>AutoTable</v>
      </c>
      <c r="C367" t="str">
        <v>43430VE</v>
      </c>
      <c r="D367">
        <v>14</v>
      </c>
      <c r="E367">
        <v>43100</v>
      </c>
    </row>
    <row r="368">
      <c r="A368" t="str">
        <v>AutoTable</v>
      </c>
      <c r="C368" t="str">
        <v>43430VI</v>
      </c>
      <c r="D368">
        <v>56</v>
      </c>
      <c r="E368">
        <v>43100</v>
      </c>
    </row>
    <row r="369">
      <c r="A369" t="str">
        <v>AutoTable</v>
      </c>
      <c r="C369" t="str">
        <v>43450SO</v>
      </c>
      <c r="D369">
        <v>10</v>
      </c>
      <c r="E369">
        <v>43100</v>
      </c>
    </row>
    <row r="370">
      <c r="A370" t="str">
        <v>AutoTable</v>
      </c>
      <c r="C370" t="str">
        <v>43530B</v>
      </c>
      <c r="D370">
        <v>16</v>
      </c>
      <c r="E370">
        <v>43100</v>
      </c>
    </row>
    <row r="371">
      <c r="A371" t="str">
        <v>AutoTable</v>
      </c>
      <c r="C371" t="str">
        <v>43530BC</v>
      </c>
      <c r="D371">
        <v>13</v>
      </c>
      <c r="E371">
        <v>43100</v>
      </c>
    </row>
    <row r="372">
      <c r="A372" t="str">
        <v>AutoTable</v>
      </c>
      <c r="C372" t="str">
        <v>43530R</v>
      </c>
      <c r="D372">
        <v>64</v>
      </c>
      <c r="E372">
        <v>43100</v>
      </c>
    </row>
    <row r="373">
      <c r="A373" t="str">
        <v>AutoTable</v>
      </c>
      <c r="C373" t="str">
        <v>43550PA</v>
      </c>
      <c r="D373">
        <v>1</v>
      </c>
      <c r="E373">
        <v>43100</v>
      </c>
    </row>
    <row r="374">
      <c r="A374" t="str">
        <v>AutoTable</v>
      </c>
      <c r="C374" t="str">
        <v>43705</v>
      </c>
      <c r="D374">
        <v>196</v>
      </c>
      <c r="E374">
        <v>43100</v>
      </c>
    </row>
    <row r="375">
      <c r="A375" t="str">
        <v>AutoTable</v>
      </c>
      <c r="C375" t="str">
        <v>43750BC</v>
      </c>
      <c r="D375">
        <v>58</v>
      </c>
      <c r="E375">
        <v>43100</v>
      </c>
    </row>
    <row r="376">
      <c r="A376" t="str">
        <v>AutoTable</v>
      </c>
      <c r="C376" t="str">
        <v>43750S</v>
      </c>
      <c r="D376">
        <v>19</v>
      </c>
      <c r="E376">
        <v>43100</v>
      </c>
    </row>
    <row r="377">
      <c r="A377" t="str">
        <v>AutoTable</v>
      </c>
      <c r="C377" t="str">
        <v>43750SO</v>
      </c>
      <c r="D377">
        <v>87</v>
      </c>
      <c r="E377">
        <v>43100</v>
      </c>
    </row>
    <row r="378">
      <c r="A378" t="str">
        <v>AutoTable</v>
      </c>
      <c r="C378" t="str">
        <v>43750SR</v>
      </c>
      <c r="D378">
        <v>46</v>
      </c>
      <c r="E378">
        <v>43100</v>
      </c>
    </row>
    <row r="379">
      <c r="A379" t="str">
        <v>AutoTable</v>
      </c>
      <c r="C379" t="str">
        <v>43750W</v>
      </c>
      <c r="D379">
        <v>22</v>
      </c>
      <c r="E379">
        <v>43100</v>
      </c>
    </row>
    <row r="380">
      <c r="A380" t="str">
        <v>AutoTable</v>
      </c>
      <c r="C380" t="str">
        <v>44030B</v>
      </c>
      <c r="D380">
        <v>94</v>
      </c>
      <c r="E380">
        <v>43100</v>
      </c>
    </row>
    <row r="381">
      <c r="A381" t="str">
        <v>AutoTable</v>
      </c>
      <c r="C381" t="str">
        <v>44030BC</v>
      </c>
      <c r="D381">
        <v>80</v>
      </c>
      <c r="E381">
        <v>43100</v>
      </c>
    </row>
    <row r="382">
      <c r="A382" t="str">
        <v>AutoTable</v>
      </c>
      <c r="C382" t="str">
        <v>44030J</v>
      </c>
      <c r="D382">
        <v>19</v>
      </c>
      <c r="E382">
        <v>43100</v>
      </c>
    </row>
    <row r="383">
      <c r="A383" t="str">
        <v>AutoTable</v>
      </c>
      <c r="C383" t="str">
        <v>44030M</v>
      </c>
      <c r="D383">
        <v>1</v>
      </c>
      <c r="E383">
        <v>43100</v>
      </c>
    </row>
    <row r="384">
      <c r="A384" t="str">
        <v>AutoTable</v>
      </c>
      <c r="C384" t="str">
        <v>44030PA</v>
      </c>
      <c r="D384">
        <v>70</v>
      </c>
      <c r="E384">
        <v>43100</v>
      </c>
    </row>
    <row r="385">
      <c r="A385" t="str">
        <v>AutoTable</v>
      </c>
      <c r="C385" t="str">
        <v>44030SP</v>
      </c>
      <c r="D385">
        <v>5</v>
      </c>
      <c r="E385">
        <v>43100</v>
      </c>
    </row>
    <row r="386">
      <c r="A386" t="str">
        <v>AutoTable</v>
      </c>
      <c r="C386" t="str">
        <v>44030VE</v>
      </c>
      <c r="D386">
        <v>39</v>
      </c>
      <c r="E386">
        <v>43100</v>
      </c>
    </row>
    <row r="387">
      <c r="A387" t="str">
        <v>AutoTable</v>
      </c>
      <c r="C387" t="str">
        <v>440381</v>
      </c>
      <c r="D387">
        <v>266</v>
      </c>
      <c r="E387">
        <v>43100</v>
      </c>
    </row>
    <row r="388">
      <c r="A388" t="str">
        <v>AutoTable</v>
      </c>
      <c r="C388" t="str">
        <v>440389</v>
      </c>
      <c r="D388">
        <v>205</v>
      </c>
      <c r="E388">
        <v>43100</v>
      </c>
    </row>
    <row r="389">
      <c r="A389" t="str">
        <v>AutoTable</v>
      </c>
      <c r="C389" t="str">
        <v>44350</v>
      </c>
      <c r="D389">
        <v>9</v>
      </c>
      <c r="E389">
        <v>43100</v>
      </c>
    </row>
    <row r="390">
      <c r="A390" t="str">
        <v>AutoTable</v>
      </c>
      <c r="C390" t="str">
        <v>44550</v>
      </c>
      <c r="D390">
        <v>3</v>
      </c>
      <c r="E390">
        <v>43100</v>
      </c>
    </row>
    <row r="391">
      <c r="A391" t="str">
        <v>AutoTable</v>
      </c>
      <c r="C391" t="str">
        <v>44850</v>
      </c>
      <c r="D391">
        <v>1</v>
      </c>
      <c r="E391">
        <v>43100</v>
      </c>
    </row>
    <row r="392">
      <c r="A392" t="str">
        <v>AutoTable</v>
      </c>
      <c r="C392" t="str">
        <v>44950</v>
      </c>
      <c r="D392">
        <v>1</v>
      </c>
      <c r="E392">
        <v>43100</v>
      </c>
    </row>
    <row r="393">
      <c r="A393" t="str">
        <v>AutoTable</v>
      </c>
      <c r="C393" t="str">
        <v>48130</v>
      </c>
      <c r="D393">
        <v>16</v>
      </c>
      <c r="E393">
        <v>43100</v>
      </c>
    </row>
    <row r="394">
      <c r="A394" t="str">
        <v>AutoTable</v>
      </c>
      <c r="C394" t="str">
        <v>48131</v>
      </c>
      <c r="D394">
        <v>14</v>
      </c>
      <c r="E394">
        <v>43100</v>
      </c>
    </row>
    <row r="395">
      <c r="A395" t="str">
        <v>AutoTable</v>
      </c>
      <c r="C395" t="str">
        <v>49002</v>
      </c>
      <c r="D395">
        <v>1</v>
      </c>
      <c r="E395">
        <v>43100</v>
      </c>
    </row>
    <row r="396">
      <c r="A396" t="str">
        <v>AutoTable</v>
      </c>
      <c r="C396" t="str">
        <v>49004</v>
      </c>
      <c r="D396">
        <v>1</v>
      </c>
      <c r="E396">
        <v>43100</v>
      </c>
    </row>
    <row r="397">
      <c r="A397" t="str">
        <v>AutoTable</v>
      </c>
      <c r="C397" t="str">
        <v>51000</v>
      </c>
      <c r="D397">
        <v>1</v>
      </c>
      <c r="E397">
        <v>43100</v>
      </c>
    </row>
    <row r="398">
      <c r="A398" t="str">
        <v>AutoTable</v>
      </c>
      <c r="C398" t="str">
        <v>51001</v>
      </c>
      <c r="D398">
        <v>1155</v>
      </c>
      <c r="E398">
        <v>43100</v>
      </c>
    </row>
    <row r="399">
      <c r="A399" t="str">
        <v>AutoTable</v>
      </c>
      <c r="C399" t="str">
        <v>51003</v>
      </c>
      <c r="D399">
        <v>2</v>
      </c>
      <c r="E399">
        <v>43100</v>
      </c>
    </row>
    <row r="400">
      <c r="A400" t="str">
        <v>AutoTable</v>
      </c>
      <c r="C400" t="str">
        <v>51005</v>
      </c>
      <c r="D400">
        <v>4182</v>
      </c>
      <c r="E400">
        <v>43100</v>
      </c>
    </row>
    <row r="401">
      <c r="A401" t="str">
        <v>AutoTable</v>
      </c>
      <c r="C401" t="str">
        <v>51006</v>
      </c>
      <c r="D401">
        <v>1838</v>
      </c>
      <c r="E401">
        <v>43100</v>
      </c>
    </row>
    <row r="402">
      <c r="A402" t="str">
        <v>AutoTable</v>
      </c>
      <c r="C402" t="str">
        <v>51007</v>
      </c>
      <c r="D402">
        <v>1812</v>
      </c>
      <c r="E402">
        <v>43100</v>
      </c>
    </row>
    <row r="403">
      <c r="A403" t="str">
        <v>AutoTable</v>
      </c>
      <c r="C403" t="str">
        <v>51008</v>
      </c>
      <c r="D403">
        <v>118</v>
      </c>
      <c r="E403">
        <v>43100</v>
      </c>
    </row>
    <row r="404">
      <c r="A404" t="str">
        <v>AutoTable</v>
      </c>
      <c r="C404" t="str">
        <v>51009</v>
      </c>
      <c r="D404">
        <v>30</v>
      </c>
      <c r="E404">
        <v>43100</v>
      </c>
    </row>
    <row r="405">
      <c r="A405" t="str">
        <v>AutoTable</v>
      </c>
      <c r="C405" t="str">
        <v>51010</v>
      </c>
      <c r="D405">
        <v>27</v>
      </c>
      <c r="E405">
        <v>43100</v>
      </c>
    </row>
    <row r="406">
      <c r="A406" t="str">
        <v>AutoTable</v>
      </c>
      <c r="C406" t="str">
        <v>51011</v>
      </c>
      <c r="D406">
        <v>42</v>
      </c>
      <c r="E406">
        <v>43100</v>
      </c>
    </row>
    <row r="407">
      <c r="A407" t="str">
        <v>AutoTable</v>
      </c>
      <c r="C407" t="str">
        <v>51012</v>
      </c>
      <c r="D407">
        <v>41</v>
      </c>
      <c r="E407">
        <v>43100</v>
      </c>
    </row>
    <row r="408">
      <c r="A408" t="str">
        <v>AutoTable</v>
      </c>
      <c r="C408" t="str">
        <v>51013</v>
      </c>
      <c r="D408">
        <v>176</v>
      </c>
      <c r="E408">
        <v>43100</v>
      </c>
    </row>
    <row r="409">
      <c r="A409" t="str">
        <v>AutoTable</v>
      </c>
      <c r="C409" t="str">
        <v>51014</v>
      </c>
      <c r="D409">
        <v>37</v>
      </c>
      <c r="E409">
        <v>43100</v>
      </c>
    </row>
    <row r="410">
      <c r="A410" t="str">
        <v>AutoTable</v>
      </c>
      <c r="C410" t="str">
        <v>51015</v>
      </c>
      <c r="D410">
        <v>169</v>
      </c>
      <c r="E410">
        <v>43100</v>
      </c>
    </row>
    <row r="411">
      <c r="A411" t="str">
        <v>AutoTable</v>
      </c>
      <c r="C411" t="str">
        <v>51015-3</v>
      </c>
      <c r="D411">
        <v>46</v>
      </c>
      <c r="E411">
        <v>43100</v>
      </c>
    </row>
    <row r="412">
      <c r="A412" t="str">
        <v>AutoTable</v>
      </c>
      <c r="C412" t="str">
        <v>51016</v>
      </c>
      <c r="D412">
        <v>181</v>
      </c>
      <c r="E412">
        <v>43100</v>
      </c>
    </row>
    <row r="413">
      <c r="A413" t="str">
        <v>AutoTable</v>
      </c>
      <c r="C413" t="str">
        <v>51016-3</v>
      </c>
      <c r="D413">
        <v>54</v>
      </c>
      <c r="E413">
        <v>43100</v>
      </c>
    </row>
    <row r="414">
      <c r="A414" t="str">
        <v>AutoTable</v>
      </c>
      <c r="C414" t="str">
        <v>51016V</v>
      </c>
      <c r="D414">
        <v>3</v>
      </c>
      <c r="E414">
        <v>43100</v>
      </c>
    </row>
    <row r="415">
      <c r="A415" t="str">
        <v>AutoTable</v>
      </c>
      <c r="C415" t="str">
        <v>51017</v>
      </c>
      <c r="D415">
        <v>41</v>
      </c>
      <c r="E415">
        <v>43100</v>
      </c>
    </row>
    <row r="416">
      <c r="A416" t="str">
        <v>AutoTable</v>
      </c>
      <c r="C416" t="str">
        <v>52010</v>
      </c>
      <c r="D416">
        <v>1</v>
      </c>
      <c r="E416">
        <v>43100</v>
      </c>
    </row>
    <row r="417">
      <c r="A417" t="str">
        <v>AutoTable</v>
      </c>
      <c r="C417" t="str">
        <v>52011</v>
      </c>
      <c r="D417">
        <v>25</v>
      </c>
      <c r="E417">
        <v>43100</v>
      </c>
    </row>
    <row r="418">
      <c r="A418" t="str">
        <v>AutoTable</v>
      </c>
      <c r="C418" t="str">
        <v>53101</v>
      </c>
      <c r="D418">
        <v>3825</v>
      </c>
      <c r="E418">
        <v>43100</v>
      </c>
    </row>
    <row r="419">
      <c r="A419" t="str">
        <v>AutoTable</v>
      </c>
      <c r="C419" t="str">
        <v>53105</v>
      </c>
      <c r="D419">
        <v>847</v>
      </c>
      <c r="E419">
        <v>43100</v>
      </c>
    </row>
    <row r="420">
      <c r="A420" t="str">
        <v>AutoTable</v>
      </c>
      <c r="C420" t="str">
        <v>53106</v>
      </c>
      <c r="D420">
        <v>3864</v>
      </c>
      <c r="E420">
        <v>43100</v>
      </c>
    </row>
    <row r="421">
      <c r="A421" t="str">
        <v>AutoTable</v>
      </c>
      <c r="C421" t="str">
        <v>53111</v>
      </c>
      <c r="D421">
        <v>188</v>
      </c>
      <c r="E421">
        <v>43100</v>
      </c>
    </row>
    <row r="422">
      <c r="A422" t="str">
        <v>AutoTable</v>
      </c>
      <c r="C422" t="str">
        <v>53113</v>
      </c>
      <c r="D422">
        <v>5</v>
      </c>
      <c r="E422">
        <v>43100</v>
      </c>
    </row>
    <row r="423">
      <c r="A423" t="str">
        <v>AutoTable</v>
      </c>
      <c r="C423" t="str">
        <v>53114</v>
      </c>
      <c r="D423">
        <v>60</v>
      </c>
      <c r="E423">
        <v>43100</v>
      </c>
    </row>
    <row r="424">
      <c r="A424" t="str">
        <v>AutoTable</v>
      </c>
      <c r="C424" t="str">
        <v>53115</v>
      </c>
      <c r="D424">
        <v>184</v>
      </c>
      <c r="E424">
        <v>43100</v>
      </c>
    </row>
    <row r="425">
      <c r="A425" t="str">
        <v>AutoTable</v>
      </c>
      <c r="C425" t="str">
        <v>53116</v>
      </c>
      <c r="D425">
        <v>262</v>
      </c>
      <c r="E425">
        <v>43100</v>
      </c>
    </row>
    <row r="426">
      <c r="A426" t="str">
        <v>AutoTable</v>
      </c>
      <c r="C426" t="str">
        <v>53117</v>
      </c>
      <c r="D426">
        <v>17</v>
      </c>
      <c r="E426">
        <v>43100</v>
      </c>
    </row>
    <row r="427">
      <c r="A427" t="str">
        <v>AutoTable</v>
      </c>
      <c r="C427" t="str">
        <v>54001</v>
      </c>
      <c r="D427">
        <v>5</v>
      </c>
      <c r="E427">
        <v>43100</v>
      </c>
    </row>
    <row r="428">
      <c r="A428" t="str">
        <v>AutoTable</v>
      </c>
      <c r="C428" t="str">
        <v>54002</v>
      </c>
      <c r="D428">
        <v>6</v>
      </c>
      <c r="E428">
        <v>43100</v>
      </c>
    </row>
    <row r="429">
      <c r="A429" t="str">
        <v>AutoTable</v>
      </c>
      <c r="C429" t="str">
        <v>54003</v>
      </c>
      <c r="D429">
        <v>8</v>
      </c>
      <c r="E429">
        <v>43100</v>
      </c>
    </row>
    <row r="430">
      <c r="A430" t="str">
        <v>AutoTable</v>
      </c>
      <c r="C430" t="str">
        <v>54004</v>
      </c>
      <c r="D430">
        <v>8</v>
      </c>
      <c r="E430">
        <v>43100</v>
      </c>
    </row>
    <row r="431">
      <c r="A431" t="str">
        <v>AutoTable</v>
      </c>
      <c r="C431" t="str">
        <v>54005</v>
      </c>
      <c r="D431">
        <v>23</v>
      </c>
      <c r="E431">
        <v>43100</v>
      </c>
    </row>
    <row r="432">
      <c r="A432" t="str">
        <v>AutoTable</v>
      </c>
      <c r="C432" t="str">
        <v>54006</v>
      </c>
      <c r="D432">
        <v>8</v>
      </c>
      <c r="E432">
        <v>43100</v>
      </c>
    </row>
    <row r="433">
      <c r="A433" t="str">
        <v>AutoTable</v>
      </c>
      <c r="C433" t="str">
        <v>54007</v>
      </c>
      <c r="D433">
        <v>19</v>
      </c>
      <c r="E433">
        <v>43100</v>
      </c>
    </row>
    <row r="434">
      <c r="A434" t="str">
        <v>AutoTable</v>
      </c>
      <c r="C434" t="str">
        <v>54008</v>
      </c>
      <c r="D434">
        <v>55</v>
      </c>
      <c r="E434">
        <v>43100</v>
      </c>
    </row>
    <row r="435">
      <c r="A435" t="str">
        <v>AutoTable</v>
      </c>
      <c r="C435" t="str">
        <v>54009</v>
      </c>
      <c r="D435">
        <v>115</v>
      </c>
      <c r="E435">
        <v>43100</v>
      </c>
    </row>
    <row r="436">
      <c r="A436" t="str">
        <v>AutoTable</v>
      </c>
      <c r="C436" t="str">
        <v>54010</v>
      </c>
      <c r="D436">
        <v>98</v>
      </c>
      <c r="E436">
        <v>43100</v>
      </c>
    </row>
    <row r="437">
      <c r="A437" t="str">
        <v>AutoTable</v>
      </c>
      <c r="C437" t="str">
        <v>54011</v>
      </c>
      <c r="D437">
        <v>9</v>
      </c>
      <c r="E437">
        <v>43100</v>
      </c>
    </row>
    <row r="438">
      <c r="A438" t="str">
        <v>AutoTable</v>
      </c>
      <c r="C438" t="str">
        <v>54012</v>
      </c>
      <c r="D438">
        <v>32</v>
      </c>
      <c r="E438">
        <v>43100</v>
      </c>
    </row>
    <row r="439">
      <c r="A439" t="str">
        <v>AutoTable</v>
      </c>
      <c r="C439" t="str">
        <v>54013</v>
      </c>
      <c r="D439">
        <v>32</v>
      </c>
      <c r="E439">
        <v>43100</v>
      </c>
    </row>
    <row r="440">
      <c r="A440" t="str">
        <v>AutoTable</v>
      </c>
      <c r="C440" t="str">
        <v>54014</v>
      </c>
      <c r="D440">
        <v>19</v>
      </c>
      <c r="E440">
        <v>43100</v>
      </c>
    </row>
    <row r="441">
      <c r="A441" t="str">
        <v>AutoTable</v>
      </c>
      <c r="C441" t="str">
        <v>54016</v>
      </c>
      <c r="D441">
        <v>8</v>
      </c>
      <c r="E441">
        <v>43100</v>
      </c>
    </row>
    <row r="442">
      <c r="A442" t="str">
        <v>AutoTable</v>
      </c>
      <c r="C442" t="str">
        <v>61110-CB</v>
      </c>
      <c r="D442">
        <v>105</v>
      </c>
      <c r="E442">
        <v>43100</v>
      </c>
    </row>
    <row r="443">
      <c r="A443" t="str">
        <v>AutoTable</v>
      </c>
      <c r="C443" t="str">
        <v>61210</v>
      </c>
      <c r="D443">
        <v>75</v>
      </c>
      <c r="E443">
        <v>43100</v>
      </c>
    </row>
    <row r="444">
      <c r="A444" t="str">
        <v>AutoTable</v>
      </c>
      <c r="C444" t="str">
        <v>61310J</v>
      </c>
      <c r="D444">
        <v>50</v>
      </c>
      <c r="E444">
        <v>43100</v>
      </c>
    </row>
    <row r="445">
      <c r="A445" t="str">
        <v>AutoTable</v>
      </c>
      <c r="C445" t="str">
        <v>61310R</v>
      </c>
      <c r="D445">
        <v>75</v>
      </c>
      <c r="E445">
        <v>43100</v>
      </c>
    </row>
    <row r="446">
      <c r="A446" t="str">
        <v>AutoTable</v>
      </c>
      <c r="C446" t="str">
        <v>61310VE</v>
      </c>
      <c r="D446">
        <v>100</v>
      </c>
      <c r="E446">
        <v>43100</v>
      </c>
    </row>
    <row r="447">
      <c r="A447" t="str">
        <v>AutoTable</v>
      </c>
      <c r="C447" t="str">
        <v>62675PAV</v>
      </c>
      <c r="D447">
        <v>5</v>
      </c>
      <c r="E447">
        <v>43100</v>
      </c>
    </row>
    <row r="448">
      <c r="A448" t="str">
        <v>AutoTable</v>
      </c>
      <c r="C448" t="str">
        <v>63110-02</v>
      </c>
      <c r="D448">
        <v>63</v>
      </c>
      <c r="E448">
        <v>43100</v>
      </c>
    </row>
    <row r="449">
      <c r="A449" t="str">
        <v>AutoTable</v>
      </c>
      <c r="C449" t="str">
        <v>63110-05</v>
      </c>
      <c r="D449">
        <v>19</v>
      </c>
      <c r="E449">
        <v>43100</v>
      </c>
    </row>
    <row r="450">
      <c r="A450" t="str">
        <v>AutoTable</v>
      </c>
      <c r="C450" t="str">
        <v>63110-08</v>
      </c>
      <c r="D450">
        <v>1</v>
      </c>
      <c r="E450">
        <v>43100</v>
      </c>
    </row>
    <row r="451">
      <c r="A451" t="str">
        <v>AutoTable</v>
      </c>
      <c r="C451" t="str">
        <v>63110-26</v>
      </c>
      <c r="D451">
        <v>32</v>
      </c>
      <c r="E451">
        <v>43100</v>
      </c>
    </row>
    <row r="452">
      <c r="A452" t="str">
        <v>AutoTable</v>
      </c>
      <c r="C452" t="str">
        <v>63175-05</v>
      </c>
      <c r="D452">
        <v>34</v>
      </c>
      <c r="E452">
        <v>43100</v>
      </c>
    </row>
    <row r="453">
      <c r="A453" t="str">
        <v>AutoTable</v>
      </c>
      <c r="C453" t="str">
        <v>63175-06</v>
      </c>
      <c r="D453">
        <v>35</v>
      </c>
      <c r="E453">
        <v>43100</v>
      </c>
    </row>
    <row r="454">
      <c r="A454" t="str">
        <v>AutoTable</v>
      </c>
      <c r="C454" t="str">
        <v>63175-08</v>
      </c>
      <c r="D454">
        <v>29</v>
      </c>
      <c r="E454">
        <v>43100</v>
      </c>
    </row>
    <row r="455">
      <c r="A455" t="str">
        <v>AutoTable</v>
      </c>
      <c r="C455" t="str">
        <v>64710</v>
      </c>
      <c r="D455">
        <v>5</v>
      </c>
      <c r="E455">
        <v>43100</v>
      </c>
    </row>
    <row r="456">
      <c r="A456" t="str">
        <v>AutoTable</v>
      </c>
      <c r="C456" t="str">
        <v>64712</v>
      </c>
      <c r="D456">
        <v>8</v>
      </c>
      <c r="E456">
        <v>43100</v>
      </c>
    </row>
    <row r="457">
      <c r="A457" t="str">
        <v>AutoTable</v>
      </c>
      <c r="C457" t="str">
        <v>64715</v>
      </c>
      <c r="D457">
        <v>16</v>
      </c>
      <c r="E457">
        <v>43100</v>
      </c>
    </row>
    <row r="458">
      <c r="A458" t="str">
        <v>AutoTable</v>
      </c>
      <c r="C458" t="str">
        <v>64750</v>
      </c>
      <c r="D458">
        <v>49</v>
      </c>
      <c r="E458">
        <v>43100</v>
      </c>
    </row>
    <row r="459">
      <c r="A459" t="str">
        <v>AutoTable</v>
      </c>
      <c r="C459" t="str">
        <v>64910</v>
      </c>
      <c r="D459">
        <v>8</v>
      </c>
      <c r="E459">
        <v>43100</v>
      </c>
    </row>
    <row r="460">
      <c r="A460" t="str">
        <v>AutoTable</v>
      </c>
      <c r="C460" t="str">
        <v>64912</v>
      </c>
      <c r="D460">
        <v>50</v>
      </c>
      <c r="E460">
        <v>43100</v>
      </c>
    </row>
    <row r="461">
      <c r="A461" t="str">
        <v>AutoTable</v>
      </c>
      <c r="C461" t="str">
        <v>64912OR/B</v>
      </c>
      <c r="D461">
        <v>19</v>
      </c>
      <c r="E461">
        <v>43100</v>
      </c>
    </row>
    <row r="462">
      <c r="A462" t="str">
        <v>AutoTable</v>
      </c>
      <c r="C462" t="str">
        <v>64915</v>
      </c>
      <c r="D462">
        <v>19</v>
      </c>
      <c r="E462">
        <v>43100</v>
      </c>
    </row>
    <row r="463">
      <c r="A463" t="str">
        <v>AutoTable</v>
      </c>
      <c r="C463" t="str">
        <v>64915OR/B</v>
      </c>
      <c r="D463">
        <v>44</v>
      </c>
      <c r="E463">
        <v>43100</v>
      </c>
    </row>
    <row r="464">
      <c r="A464" t="str">
        <v>AutoTable</v>
      </c>
      <c r="C464" t="str">
        <v>64950</v>
      </c>
      <c r="D464">
        <v>135</v>
      </c>
      <c r="E464">
        <v>43100</v>
      </c>
    </row>
    <row r="465">
      <c r="A465" t="str">
        <v>AutoTable</v>
      </c>
      <c r="C465" t="str">
        <v>64975</v>
      </c>
      <c r="D465">
        <v>4</v>
      </c>
      <c r="E465">
        <v>43100</v>
      </c>
    </row>
    <row r="466">
      <c r="A466" t="str">
        <v>AutoTable</v>
      </c>
      <c r="C466" t="str">
        <v>65110</v>
      </c>
      <c r="D466">
        <v>150</v>
      </c>
      <c r="E466">
        <v>43100</v>
      </c>
    </row>
    <row r="467">
      <c r="A467" t="str">
        <v>AutoTable</v>
      </c>
      <c r="C467" t="str">
        <v>65112</v>
      </c>
      <c r="D467">
        <v>73</v>
      </c>
      <c r="E467">
        <v>43100</v>
      </c>
    </row>
    <row r="468">
      <c r="A468" t="str">
        <v>AutoTable</v>
      </c>
      <c r="C468" t="str">
        <v>65112KA/VI</v>
      </c>
      <c r="D468">
        <v>25</v>
      </c>
      <c r="E468">
        <v>43100</v>
      </c>
    </row>
    <row r="469">
      <c r="A469" t="str">
        <v>AutoTable</v>
      </c>
      <c r="C469" t="str">
        <v>65115</v>
      </c>
      <c r="D469">
        <v>34</v>
      </c>
      <c r="E469">
        <v>43100</v>
      </c>
    </row>
    <row r="470">
      <c r="A470" t="str">
        <v>AutoTable</v>
      </c>
      <c r="C470" t="str">
        <v>65115KA/VI</v>
      </c>
      <c r="D470">
        <v>23</v>
      </c>
      <c r="E470">
        <v>43100</v>
      </c>
    </row>
    <row r="471">
      <c r="A471" t="str">
        <v>AutoTable</v>
      </c>
      <c r="C471" t="str">
        <v>65150</v>
      </c>
      <c r="D471">
        <v>123</v>
      </c>
      <c r="E471">
        <v>43100</v>
      </c>
    </row>
    <row r="472">
      <c r="A472" t="str">
        <v>AutoTable</v>
      </c>
      <c r="C472" t="str">
        <v>65175</v>
      </c>
      <c r="D472">
        <v>2</v>
      </c>
      <c r="E472">
        <v>43100</v>
      </c>
    </row>
    <row r="473">
      <c r="A473" t="str">
        <v>AutoTable</v>
      </c>
      <c r="C473" t="str">
        <v>68110</v>
      </c>
      <c r="D473">
        <v>112</v>
      </c>
      <c r="E473">
        <v>43100</v>
      </c>
    </row>
    <row r="474">
      <c r="A474" t="str">
        <v>AutoTable</v>
      </c>
      <c r="C474" t="str">
        <v>68151</v>
      </c>
      <c r="D474">
        <v>24</v>
      </c>
      <c r="E474">
        <v>43100</v>
      </c>
    </row>
    <row r="475">
      <c r="A475" t="str">
        <v>AutoTable</v>
      </c>
      <c r="C475" t="str">
        <v>703300A</v>
      </c>
      <c r="D475">
        <v>7925</v>
      </c>
      <c r="E475">
        <v>43100</v>
      </c>
    </row>
    <row r="476">
      <c r="A476" t="str">
        <v>AutoTable</v>
      </c>
      <c r="C476" t="str">
        <v>703300A-72</v>
      </c>
      <c r="D476">
        <v>7560</v>
      </c>
      <c r="E476">
        <v>43100</v>
      </c>
    </row>
    <row r="477">
      <c r="A477" t="str">
        <v>AutoTable</v>
      </c>
      <c r="C477" t="str">
        <v>703301</v>
      </c>
      <c r="D477">
        <v>1</v>
      </c>
      <c r="E477">
        <v>43100</v>
      </c>
    </row>
    <row r="478">
      <c r="A478" t="str">
        <v>AutoTable</v>
      </c>
      <c r="C478" t="str">
        <v>703311</v>
      </c>
      <c r="D478">
        <v>25</v>
      </c>
      <c r="E478">
        <v>43100</v>
      </c>
    </row>
    <row r="479">
      <c r="A479" t="str">
        <v>AutoTable</v>
      </c>
      <c r="C479" t="str">
        <v>703400A</v>
      </c>
      <c r="D479">
        <v>11350</v>
      </c>
      <c r="E479">
        <v>43100</v>
      </c>
    </row>
    <row r="480">
      <c r="A480" t="str">
        <v>AutoTable</v>
      </c>
      <c r="C480" t="str">
        <v>703401</v>
      </c>
      <c r="D480">
        <v>275</v>
      </c>
      <c r="E480">
        <v>43100</v>
      </c>
    </row>
    <row r="481">
      <c r="A481" t="str">
        <v>AutoTable</v>
      </c>
      <c r="C481" t="str">
        <v>703402</v>
      </c>
      <c r="D481">
        <v>205</v>
      </c>
      <c r="E481">
        <v>43100</v>
      </c>
    </row>
    <row r="482">
      <c r="A482" t="str">
        <v>AutoTable</v>
      </c>
      <c r="C482" t="str">
        <v>703405</v>
      </c>
      <c r="D482">
        <v>270</v>
      </c>
      <c r="E482">
        <v>43100</v>
      </c>
    </row>
    <row r="483">
      <c r="A483" t="str">
        <v>AutoTable</v>
      </c>
      <c r="C483" t="str">
        <v>703406</v>
      </c>
      <c r="D483">
        <v>190</v>
      </c>
      <c r="E483">
        <v>43100</v>
      </c>
    </row>
    <row r="484">
      <c r="A484" t="str">
        <v>AutoTable</v>
      </c>
      <c r="C484" t="str">
        <v>703407</v>
      </c>
      <c r="D484">
        <v>337</v>
      </c>
      <c r="E484">
        <v>43100</v>
      </c>
    </row>
    <row r="485">
      <c r="A485" t="str">
        <v>AutoTable</v>
      </c>
      <c r="C485" t="str">
        <v>703408</v>
      </c>
      <c r="D485">
        <v>275</v>
      </c>
      <c r="E485">
        <v>43100</v>
      </c>
    </row>
    <row r="486">
      <c r="A486" t="str">
        <v>AutoTable</v>
      </c>
      <c r="C486" t="str">
        <v>703409</v>
      </c>
      <c r="D486">
        <v>503</v>
      </c>
      <c r="E486">
        <v>43100</v>
      </c>
    </row>
    <row r="487">
      <c r="A487" t="str">
        <v>AutoTable</v>
      </c>
      <c r="C487" t="str">
        <v>703410</v>
      </c>
      <c r="D487">
        <v>580</v>
      </c>
      <c r="E487">
        <v>43100</v>
      </c>
    </row>
    <row r="488">
      <c r="A488" t="str">
        <v>AutoTable</v>
      </c>
      <c r="C488" t="str">
        <v>703411</v>
      </c>
      <c r="D488">
        <v>417</v>
      </c>
      <c r="E488">
        <v>43100</v>
      </c>
    </row>
    <row r="489">
      <c r="A489" t="str">
        <v>AutoTable</v>
      </c>
      <c r="C489" t="str">
        <v>703419</v>
      </c>
      <c r="D489">
        <v>510</v>
      </c>
      <c r="E489">
        <v>43100</v>
      </c>
    </row>
    <row r="490">
      <c r="A490" t="str">
        <v>AutoTable</v>
      </c>
      <c r="C490" t="str">
        <v>703420</v>
      </c>
      <c r="D490">
        <v>308</v>
      </c>
      <c r="E490">
        <v>43100</v>
      </c>
    </row>
    <row r="491">
      <c r="A491" t="str">
        <v>AutoTable</v>
      </c>
      <c r="C491" t="str">
        <v>703427</v>
      </c>
      <c r="D491">
        <v>213</v>
      </c>
      <c r="E491">
        <v>43100</v>
      </c>
    </row>
    <row r="492">
      <c r="A492" t="str">
        <v>AutoTable</v>
      </c>
      <c r="C492" t="str">
        <v>703446</v>
      </c>
      <c r="D492">
        <v>163</v>
      </c>
      <c r="E492">
        <v>43100</v>
      </c>
    </row>
    <row r="493">
      <c r="A493" t="str">
        <v>AutoTable</v>
      </c>
      <c r="C493" t="str">
        <v>703462</v>
      </c>
      <c r="D493">
        <v>243</v>
      </c>
      <c r="E493">
        <v>43100</v>
      </c>
    </row>
    <row r="494">
      <c r="A494" t="str">
        <v>AutoTable</v>
      </c>
      <c r="C494" t="str">
        <v>703463</v>
      </c>
      <c r="D494">
        <v>275</v>
      </c>
      <c r="E494">
        <v>43100</v>
      </c>
    </row>
    <row r="495">
      <c r="A495" t="str">
        <v>AutoTable</v>
      </c>
      <c r="C495" t="str">
        <v>703470</v>
      </c>
      <c r="D495">
        <v>178</v>
      </c>
      <c r="E495">
        <v>43100</v>
      </c>
    </row>
    <row r="496">
      <c r="A496" t="str">
        <v>AutoTable</v>
      </c>
      <c r="C496" t="str">
        <v>703475</v>
      </c>
      <c r="D496">
        <v>168</v>
      </c>
      <c r="E496">
        <v>43100</v>
      </c>
    </row>
    <row r="497">
      <c r="A497" t="str">
        <v>AutoTable</v>
      </c>
      <c r="C497" t="str">
        <v>703476</v>
      </c>
      <c r="D497">
        <v>256</v>
      </c>
      <c r="E497">
        <v>43100</v>
      </c>
    </row>
    <row r="498">
      <c r="A498" t="str">
        <v>AutoTable</v>
      </c>
      <c r="C498" t="str">
        <v>703477</v>
      </c>
      <c r="D498">
        <v>269</v>
      </c>
      <c r="E498">
        <v>43100</v>
      </c>
    </row>
    <row r="499">
      <c r="A499" t="str">
        <v>AutoTable</v>
      </c>
      <c r="C499" t="str">
        <v>703481</v>
      </c>
      <c r="D499">
        <v>600</v>
      </c>
      <c r="E499">
        <v>43100</v>
      </c>
    </row>
    <row r="500">
      <c r="A500" t="str">
        <v>AutoTable</v>
      </c>
      <c r="C500" t="str">
        <v>703492</v>
      </c>
      <c r="D500">
        <v>90</v>
      </c>
      <c r="E500">
        <v>43100</v>
      </c>
    </row>
    <row r="501">
      <c r="A501" t="str">
        <v>AutoTable</v>
      </c>
      <c r="C501" t="str">
        <v>703496</v>
      </c>
      <c r="D501">
        <v>372</v>
      </c>
      <c r="E501">
        <v>43100</v>
      </c>
    </row>
    <row r="502">
      <c r="A502" t="str">
        <v>AutoTable</v>
      </c>
      <c r="C502" t="str">
        <v>703500A</v>
      </c>
      <c r="D502">
        <v>17</v>
      </c>
      <c r="E502">
        <v>43100</v>
      </c>
    </row>
    <row r="503">
      <c r="A503" t="str">
        <v>AutoTable</v>
      </c>
      <c r="C503" t="str">
        <v>703508</v>
      </c>
      <c r="D503">
        <v>480</v>
      </c>
      <c r="E503">
        <v>43100</v>
      </c>
    </row>
    <row r="504">
      <c r="A504" t="str">
        <v>AutoTable</v>
      </c>
      <c r="C504" t="str">
        <v>703600A</v>
      </c>
      <c r="D504">
        <v>70</v>
      </c>
      <c r="E504">
        <v>43100</v>
      </c>
    </row>
    <row r="505">
      <c r="A505" t="str">
        <v>AutoTable</v>
      </c>
      <c r="C505" t="str">
        <v>703608</v>
      </c>
      <c r="D505">
        <v>118</v>
      </c>
      <c r="E505">
        <v>43100</v>
      </c>
    </row>
    <row r="506">
      <c r="A506" t="str">
        <v>AutoTable</v>
      </c>
      <c r="C506" t="str">
        <v>703609</v>
      </c>
      <c r="D506">
        <v>193</v>
      </c>
      <c r="E506">
        <v>43100</v>
      </c>
    </row>
    <row r="507">
      <c r="A507" t="str">
        <v>AutoTable</v>
      </c>
      <c r="C507" t="str">
        <v>703619</v>
      </c>
      <c r="D507">
        <v>188</v>
      </c>
      <c r="E507">
        <v>43100</v>
      </c>
    </row>
    <row r="508">
      <c r="A508" t="str">
        <v>AutoTable</v>
      </c>
      <c r="C508" t="str">
        <v>704324</v>
      </c>
      <c r="D508">
        <v>4</v>
      </c>
      <c r="E508">
        <v>43100</v>
      </c>
    </row>
    <row r="509">
      <c r="A509" t="str">
        <v>AutoTable</v>
      </c>
      <c r="C509" t="str">
        <v>704326</v>
      </c>
      <c r="D509">
        <v>4</v>
      </c>
      <c r="E509">
        <v>43100</v>
      </c>
    </row>
    <row r="510">
      <c r="A510" t="str">
        <v>AutoTable</v>
      </c>
      <c r="C510" t="str">
        <v>704402</v>
      </c>
      <c r="D510">
        <v>321</v>
      </c>
      <c r="E510">
        <v>43100</v>
      </c>
    </row>
    <row r="511">
      <c r="A511" t="str">
        <v>AutoTable</v>
      </c>
      <c r="C511" t="str">
        <v>704405</v>
      </c>
      <c r="D511">
        <v>30</v>
      </c>
      <c r="E511">
        <v>43100</v>
      </c>
    </row>
    <row r="512">
      <c r="A512" t="str">
        <v>AutoTable</v>
      </c>
      <c r="C512" t="str">
        <v>704406</v>
      </c>
      <c r="D512">
        <v>529</v>
      </c>
      <c r="E512">
        <v>43100</v>
      </c>
    </row>
    <row r="513">
      <c r="A513" t="str">
        <v>AutoTable</v>
      </c>
      <c r="C513" t="str">
        <v>704422</v>
      </c>
      <c r="D513">
        <v>260</v>
      </c>
      <c r="E513">
        <v>43100</v>
      </c>
    </row>
    <row r="514">
      <c r="A514" t="str">
        <v>AutoTable</v>
      </c>
      <c r="C514" t="str">
        <v>704426</v>
      </c>
      <c r="D514">
        <v>181</v>
      </c>
      <c r="E514">
        <v>43100</v>
      </c>
    </row>
    <row r="515">
      <c r="A515" t="str">
        <v>AutoTable</v>
      </c>
      <c r="C515" t="str">
        <v>704435</v>
      </c>
      <c r="D515">
        <v>450</v>
      </c>
      <c r="E515">
        <v>43100</v>
      </c>
    </row>
    <row r="516">
      <c r="A516" t="str">
        <v>AutoTable</v>
      </c>
      <c r="C516" t="str">
        <v>704436</v>
      </c>
      <c r="D516">
        <v>308</v>
      </c>
      <c r="E516">
        <v>43100</v>
      </c>
    </row>
    <row r="517">
      <c r="A517" t="str">
        <v>AutoTable</v>
      </c>
      <c r="C517" t="str">
        <v>704437</v>
      </c>
      <c r="D517">
        <v>515</v>
      </c>
      <c r="E517">
        <v>43100</v>
      </c>
    </row>
    <row r="518">
      <c r="A518" t="str">
        <v>AutoTable</v>
      </c>
      <c r="C518" t="str">
        <v>704469</v>
      </c>
      <c r="D518">
        <v>58</v>
      </c>
      <c r="E518">
        <v>43100</v>
      </c>
    </row>
    <row r="519">
      <c r="A519" t="str">
        <v>AutoTable</v>
      </c>
      <c r="C519" t="str">
        <v>704490</v>
      </c>
      <c r="D519">
        <v>442</v>
      </c>
      <c r="E519">
        <v>43100</v>
      </c>
    </row>
    <row r="520">
      <c r="A520" t="str">
        <v>AutoTable</v>
      </c>
      <c r="C520" t="str">
        <v>704504</v>
      </c>
      <c r="D520">
        <v>261</v>
      </c>
      <c r="E520">
        <v>43100</v>
      </c>
    </row>
    <row r="521">
      <c r="A521" t="str">
        <v>AutoTable</v>
      </c>
      <c r="C521" t="str">
        <v>704505</v>
      </c>
      <c r="D521">
        <v>194</v>
      </c>
      <c r="E521">
        <v>43100</v>
      </c>
    </row>
    <row r="522">
      <c r="A522" t="str">
        <v>AutoTable</v>
      </c>
      <c r="C522" t="str">
        <v>704508</v>
      </c>
      <c r="D522">
        <v>24</v>
      </c>
      <c r="E522">
        <v>43100</v>
      </c>
    </row>
    <row r="523">
      <c r="A523" t="str">
        <v>AutoTable</v>
      </c>
      <c r="C523" t="str">
        <v>704526</v>
      </c>
      <c r="D523">
        <v>263</v>
      </c>
      <c r="E523">
        <v>43100</v>
      </c>
    </row>
    <row r="524">
      <c r="A524" t="str">
        <v>AutoTable</v>
      </c>
      <c r="C524" t="str">
        <v>704549</v>
      </c>
      <c r="D524">
        <v>25</v>
      </c>
      <c r="E524">
        <v>43100</v>
      </c>
    </row>
    <row r="525">
      <c r="A525" t="str">
        <v>AutoTable</v>
      </c>
      <c r="C525" t="str">
        <v>704550</v>
      </c>
      <c r="D525">
        <v>147</v>
      </c>
      <c r="E525">
        <v>43100</v>
      </c>
    </row>
    <row r="526">
      <c r="A526" t="str">
        <v>AutoTable</v>
      </c>
      <c r="C526" t="str">
        <v>704569</v>
      </c>
      <c r="D526">
        <v>135</v>
      </c>
      <c r="E526">
        <v>43100</v>
      </c>
    </row>
    <row r="527">
      <c r="A527" t="str">
        <v>AutoTable</v>
      </c>
      <c r="C527" t="str">
        <v>704586</v>
      </c>
      <c r="D527">
        <v>191</v>
      </c>
      <c r="E527">
        <v>43100</v>
      </c>
    </row>
    <row r="528">
      <c r="A528" t="str">
        <v>AutoTable</v>
      </c>
      <c r="C528" t="str">
        <v>704602</v>
      </c>
      <c r="D528">
        <v>103</v>
      </c>
      <c r="E528">
        <v>43100</v>
      </c>
    </row>
    <row r="529">
      <c r="A529" t="str">
        <v>AutoTable</v>
      </c>
      <c r="C529" t="str">
        <v>704606</v>
      </c>
      <c r="D529">
        <v>92</v>
      </c>
      <c r="E529">
        <v>43100</v>
      </c>
    </row>
    <row r="530">
      <c r="A530" t="str">
        <v>AutoTable</v>
      </c>
      <c r="C530" t="str">
        <v>704609</v>
      </c>
      <c r="D530">
        <v>92</v>
      </c>
      <c r="E530">
        <v>43100</v>
      </c>
    </row>
    <row r="531">
      <c r="A531" t="str">
        <v>AutoTable</v>
      </c>
      <c r="C531" t="str">
        <v>704622</v>
      </c>
      <c r="D531">
        <v>97</v>
      </c>
      <c r="E531">
        <v>43100</v>
      </c>
    </row>
    <row r="532">
      <c r="A532" t="str">
        <v>AutoTable</v>
      </c>
      <c r="C532" t="str">
        <v>704668</v>
      </c>
      <c r="D532">
        <v>67</v>
      </c>
      <c r="E532">
        <v>43100</v>
      </c>
    </row>
    <row r="533">
      <c r="A533" t="str">
        <v>AutoTable</v>
      </c>
      <c r="C533" t="str">
        <v>704676</v>
      </c>
      <c r="D533">
        <v>113</v>
      </c>
      <c r="E533">
        <v>43100</v>
      </c>
    </row>
    <row r="534">
      <c r="A534" t="str">
        <v>AutoTable</v>
      </c>
      <c r="C534" t="str">
        <v>704690</v>
      </c>
      <c r="D534">
        <v>70</v>
      </c>
      <c r="E534">
        <v>43100</v>
      </c>
    </row>
    <row r="535">
      <c r="A535" t="str">
        <v>AutoTable</v>
      </c>
      <c r="C535" t="str">
        <v>704696</v>
      </c>
      <c r="D535">
        <v>65</v>
      </c>
      <c r="E535">
        <v>43100</v>
      </c>
    </row>
    <row r="536">
      <c r="A536" t="str">
        <v>AutoTable</v>
      </c>
      <c r="C536" t="str">
        <v>705401</v>
      </c>
      <c r="D536">
        <v>120</v>
      </c>
      <c r="E536">
        <v>43100</v>
      </c>
    </row>
    <row r="537">
      <c r="A537" t="str">
        <v>AutoTable</v>
      </c>
      <c r="C537" t="str">
        <v>705402</v>
      </c>
      <c r="D537">
        <v>120</v>
      </c>
      <c r="E537">
        <v>43100</v>
      </c>
    </row>
    <row r="538">
      <c r="A538" t="str">
        <v>AutoTable</v>
      </c>
      <c r="C538" t="str">
        <v>705405</v>
      </c>
      <c r="D538">
        <v>133</v>
      </c>
      <c r="E538">
        <v>43100</v>
      </c>
    </row>
    <row r="539">
      <c r="A539" t="str">
        <v>AutoTable</v>
      </c>
      <c r="C539" t="str">
        <v>705406</v>
      </c>
      <c r="D539">
        <v>1</v>
      </c>
      <c r="E539">
        <v>43100</v>
      </c>
    </row>
    <row r="540">
      <c r="A540" t="str">
        <v>AutoTable</v>
      </c>
      <c r="C540" t="str">
        <v>705407</v>
      </c>
      <c r="D540">
        <v>193</v>
      </c>
      <c r="E540">
        <v>43100</v>
      </c>
    </row>
    <row r="541">
      <c r="A541" t="str">
        <v>AutoTable</v>
      </c>
      <c r="C541" t="str">
        <v>705408</v>
      </c>
      <c r="D541">
        <v>299</v>
      </c>
      <c r="E541">
        <v>43100</v>
      </c>
    </row>
    <row r="542">
      <c r="A542" t="str">
        <v>AutoTable</v>
      </c>
      <c r="C542" t="str">
        <v>705409</v>
      </c>
      <c r="D542">
        <v>172</v>
      </c>
      <c r="E542">
        <v>43100</v>
      </c>
    </row>
    <row r="543">
      <c r="A543" t="str">
        <v>AutoTable</v>
      </c>
      <c r="C543" t="str">
        <v>705432</v>
      </c>
      <c r="D543">
        <v>739</v>
      </c>
      <c r="E543">
        <v>43100</v>
      </c>
    </row>
    <row r="544">
      <c r="A544" t="str">
        <v>AutoTable</v>
      </c>
      <c r="C544" t="str">
        <v>705481</v>
      </c>
      <c r="D544">
        <v>278</v>
      </c>
      <c r="E544">
        <v>43100</v>
      </c>
    </row>
    <row r="545">
      <c r="A545" t="str">
        <v>AutoTable</v>
      </c>
      <c r="C545" t="str">
        <v>71160-01</v>
      </c>
      <c r="D545">
        <v>380</v>
      </c>
      <c r="E545">
        <v>43100</v>
      </c>
    </row>
    <row r="546">
      <c r="A546" t="str">
        <v>AutoTable</v>
      </c>
      <c r="C546" t="str">
        <v>71175-01</v>
      </c>
      <c r="D546">
        <v>2</v>
      </c>
      <c r="E546">
        <v>43100</v>
      </c>
    </row>
    <row r="547">
      <c r="A547" t="str">
        <v>AutoTable</v>
      </c>
      <c r="C547" t="str">
        <v>71510-18CE</v>
      </c>
      <c r="D547">
        <v>31</v>
      </c>
      <c r="E547">
        <v>43100</v>
      </c>
    </row>
    <row r="548">
      <c r="A548" t="str">
        <v>AutoTable</v>
      </c>
      <c r="C548" t="str">
        <v>71510-20CE</v>
      </c>
      <c r="D548">
        <v>164</v>
      </c>
      <c r="E548">
        <v>43100</v>
      </c>
    </row>
    <row r="549">
      <c r="A549" t="str">
        <v>AutoTable</v>
      </c>
      <c r="C549" t="str">
        <v>71510-26CE</v>
      </c>
      <c r="D549">
        <v>172</v>
      </c>
      <c r="E549">
        <v>43100</v>
      </c>
    </row>
    <row r="550">
      <c r="A550" t="str">
        <v>AutoTable</v>
      </c>
      <c r="C550" t="str">
        <v>71510-28CE</v>
      </c>
      <c r="D550">
        <v>314</v>
      </c>
      <c r="E550">
        <v>43100</v>
      </c>
    </row>
    <row r="551">
      <c r="A551" t="str">
        <v>AutoTable</v>
      </c>
      <c r="C551" t="str">
        <v>71512-09CE</v>
      </c>
      <c r="D551">
        <v>112</v>
      </c>
      <c r="E551">
        <v>43100</v>
      </c>
    </row>
    <row r="552">
      <c r="A552" t="str">
        <v>AutoTable</v>
      </c>
      <c r="C552" t="str">
        <v>71575-18CE</v>
      </c>
      <c r="D552">
        <v>210</v>
      </c>
      <c r="E552">
        <v>43100</v>
      </c>
    </row>
    <row r="553">
      <c r="A553" t="str">
        <v>AutoTable</v>
      </c>
      <c r="C553" t="str">
        <v>71575-20CE</v>
      </c>
      <c r="D553">
        <v>166</v>
      </c>
      <c r="E553">
        <v>43100</v>
      </c>
    </row>
    <row r="554">
      <c r="A554" t="str">
        <v>AutoTable</v>
      </c>
      <c r="C554" t="str">
        <v>71575-26CE</v>
      </c>
      <c r="D554">
        <v>266</v>
      </c>
      <c r="E554">
        <v>43100</v>
      </c>
    </row>
    <row r="555">
      <c r="A555" t="str">
        <v>AutoTable</v>
      </c>
      <c r="C555" t="str">
        <v>71575-28CE</v>
      </c>
      <c r="D555">
        <v>171</v>
      </c>
      <c r="E555">
        <v>43100</v>
      </c>
    </row>
    <row r="556">
      <c r="A556" t="str">
        <v>AutoTable</v>
      </c>
      <c r="C556" t="str">
        <v>72575-17</v>
      </c>
      <c r="D556">
        <v>50</v>
      </c>
      <c r="E556">
        <v>43100</v>
      </c>
    </row>
    <row r="557">
      <c r="A557" t="str">
        <v>AutoTable</v>
      </c>
      <c r="C557" t="str">
        <v>72575-27</v>
      </c>
      <c r="D557">
        <v>14</v>
      </c>
      <c r="E557">
        <v>43100</v>
      </c>
    </row>
    <row r="558">
      <c r="A558" t="str">
        <v>AutoTable</v>
      </c>
      <c r="C558" t="str">
        <v>72611-34</v>
      </c>
      <c r="D558">
        <v>90</v>
      </c>
      <c r="E558">
        <v>43100</v>
      </c>
    </row>
    <row r="559">
      <c r="A559" t="str">
        <v>AutoTable</v>
      </c>
      <c r="C559" t="str">
        <v>72676-35</v>
      </c>
      <c r="D559">
        <v>3187</v>
      </c>
      <c r="E559">
        <v>43100</v>
      </c>
    </row>
    <row r="560">
      <c r="A560" t="str">
        <v>AutoTable</v>
      </c>
      <c r="C560" t="str">
        <v>72676-36</v>
      </c>
      <c r="D560">
        <v>684</v>
      </c>
      <c r="E560">
        <v>43100</v>
      </c>
    </row>
    <row r="561">
      <c r="A561" t="str">
        <v>AutoTable</v>
      </c>
      <c r="C561" t="str">
        <v>72676-46</v>
      </c>
      <c r="D561">
        <v>1292</v>
      </c>
      <c r="E561">
        <v>43100</v>
      </c>
    </row>
    <row r="562">
      <c r="A562" t="str">
        <v>AutoTable</v>
      </c>
      <c r="C562" t="str">
        <v>72710-06CE</v>
      </c>
      <c r="D562">
        <v>759</v>
      </c>
      <c r="E562">
        <v>43100</v>
      </c>
    </row>
    <row r="563">
      <c r="A563" t="str">
        <v>AutoTable</v>
      </c>
      <c r="C563" t="str">
        <v>72710-08CE</v>
      </c>
      <c r="D563">
        <v>194</v>
      </c>
      <c r="E563">
        <v>43100</v>
      </c>
    </row>
    <row r="564">
      <c r="A564" t="str">
        <v>AutoTable</v>
      </c>
      <c r="C564" t="str">
        <v>72710A</v>
      </c>
      <c r="D564">
        <v>4</v>
      </c>
      <c r="E564">
        <v>43100</v>
      </c>
    </row>
    <row r="565">
      <c r="A565" t="str">
        <v>AutoTable</v>
      </c>
      <c r="C565" t="str">
        <v>72710VI</v>
      </c>
      <c r="D565">
        <v>1</v>
      </c>
      <c r="E565">
        <v>43100</v>
      </c>
    </row>
    <row r="566">
      <c r="A566" t="str">
        <v>AutoTable</v>
      </c>
      <c r="C566" t="str">
        <v>72712AB</v>
      </c>
      <c r="D566">
        <v>28</v>
      </c>
      <c r="E566">
        <v>43100</v>
      </c>
    </row>
    <row r="567">
      <c r="A567" t="str">
        <v>AutoTable</v>
      </c>
      <c r="C567" t="str">
        <v>72712CA</v>
      </c>
      <c r="D567">
        <v>8</v>
      </c>
      <c r="E567">
        <v>43100</v>
      </c>
    </row>
    <row r="568">
      <c r="A568" t="str">
        <v>AutoTable</v>
      </c>
      <c r="C568" t="str">
        <v>72712FO</v>
      </c>
      <c r="D568">
        <v>58</v>
      </c>
      <c r="E568">
        <v>43100</v>
      </c>
    </row>
    <row r="569">
      <c r="A569" t="str">
        <v>AutoTable</v>
      </c>
      <c r="C569" t="str">
        <v>72712SOB</v>
      </c>
      <c r="D569">
        <v>41</v>
      </c>
      <c r="E569">
        <v>43100</v>
      </c>
    </row>
    <row r="570">
      <c r="A570" t="str">
        <v>AutoTable</v>
      </c>
      <c r="C570" t="str">
        <v>72715A</v>
      </c>
      <c r="D570">
        <v>2</v>
      </c>
      <c r="E570">
        <v>43100</v>
      </c>
    </row>
    <row r="571">
      <c r="A571" t="str">
        <v>AutoTable</v>
      </c>
      <c r="C571" t="str">
        <v>72715SOB</v>
      </c>
      <c r="D571">
        <v>57</v>
      </c>
      <c r="E571">
        <v>43100</v>
      </c>
    </row>
    <row r="572">
      <c r="A572" t="str">
        <v>AutoTable</v>
      </c>
      <c r="C572" t="str">
        <v>73030B</v>
      </c>
      <c r="D572">
        <v>71</v>
      </c>
      <c r="E572">
        <v>43100</v>
      </c>
    </row>
    <row r="573">
      <c r="A573" t="str">
        <v>AutoTable</v>
      </c>
      <c r="C573" t="str">
        <v>73030BC</v>
      </c>
      <c r="D573">
        <v>97</v>
      </c>
      <c r="E573">
        <v>43100</v>
      </c>
    </row>
    <row r="574">
      <c r="A574" t="str">
        <v>AutoTable</v>
      </c>
      <c r="C574" t="str">
        <v>73030J</v>
      </c>
      <c r="D574">
        <v>87</v>
      </c>
      <c r="E574">
        <v>43100</v>
      </c>
    </row>
    <row r="575">
      <c r="A575" t="str">
        <v>AutoTable</v>
      </c>
      <c r="C575" t="str">
        <v>73030KA</v>
      </c>
      <c r="D575">
        <v>49</v>
      </c>
      <c r="E575">
        <v>43100</v>
      </c>
    </row>
    <row r="576">
      <c r="A576" t="str">
        <v>AutoTable</v>
      </c>
      <c r="C576" t="str">
        <v>73030O</v>
      </c>
      <c r="D576">
        <v>60</v>
      </c>
      <c r="E576">
        <v>43100</v>
      </c>
    </row>
    <row r="577">
      <c r="A577" t="str">
        <v>AutoTable</v>
      </c>
      <c r="C577" t="str">
        <v>73030R</v>
      </c>
      <c r="D577">
        <v>100</v>
      </c>
      <c r="E577">
        <v>43100</v>
      </c>
    </row>
    <row r="578">
      <c r="A578" t="str">
        <v>AutoTable</v>
      </c>
      <c r="C578" t="str">
        <v>73030V</v>
      </c>
      <c r="D578">
        <v>113</v>
      </c>
      <c r="E578">
        <v>43100</v>
      </c>
    </row>
    <row r="579">
      <c r="A579" t="str">
        <v>AutoTable</v>
      </c>
      <c r="C579" t="str">
        <v>73030VI</v>
      </c>
      <c r="D579">
        <v>166</v>
      </c>
      <c r="E579">
        <v>43100</v>
      </c>
    </row>
    <row r="580">
      <c r="A580" t="str">
        <v>AutoTable</v>
      </c>
      <c r="C580" t="str">
        <v>73033KA</v>
      </c>
      <c r="D580">
        <v>13</v>
      </c>
      <c r="E580">
        <v>43100</v>
      </c>
    </row>
    <row r="581">
      <c r="A581" t="str">
        <v>AutoTable</v>
      </c>
      <c r="C581" t="str">
        <v>73033R</v>
      </c>
      <c r="D581">
        <v>6</v>
      </c>
      <c r="E581">
        <v>43100</v>
      </c>
    </row>
    <row r="582">
      <c r="A582" t="str">
        <v>AutoTable</v>
      </c>
      <c r="C582" t="str">
        <v>73033RO</v>
      </c>
      <c r="D582">
        <v>115</v>
      </c>
      <c r="E582">
        <v>43100</v>
      </c>
    </row>
    <row r="583">
      <c r="A583" t="str">
        <v>AutoTable</v>
      </c>
      <c r="C583" t="str">
        <v>73112CB</v>
      </c>
      <c r="D583">
        <v>8</v>
      </c>
      <c r="E583">
        <v>43100</v>
      </c>
    </row>
    <row r="584">
      <c r="A584" t="str">
        <v>AutoTable</v>
      </c>
      <c r="C584" t="str">
        <v>73310BC</v>
      </c>
      <c r="D584">
        <v>1</v>
      </c>
      <c r="E584">
        <v>43100</v>
      </c>
    </row>
    <row r="585">
      <c r="A585" t="str">
        <v>AutoTable</v>
      </c>
      <c r="C585" t="str">
        <v>73310J</v>
      </c>
      <c r="D585">
        <v>3</v>
      </c>
      <c r="E585">
        <v>43100</v>
      </c>
    </row>
    <row r="586">
      <c r="A586" t="str">
        <v>AutoTable</v>
      </c>
      <c r="C586" t="str">
        <v>73310R</v>
      </c>
      <c r="D586">
        <v>45</v>
      </c>
      <c r="E586">
        <v>43100</v>
      </c>
    </row>
    <row r="587">
      <c r="A587" t="str">
        <v>AutoTable</v>
      </c>
      <c r="C587" t="str">
        <v>73310V</v>
      </c>
      <c r="D587">
        <v>30</v>
      </c>
      <c r="E587">
        <v>43100</v>
      </c>
    </row>
    <row r="588">
      <c r="A588" t="str">
        <v>AutoTable</v>
      </c>
      <c r="C588" t="str">
        <v>73410B</v>
      </c>
      <c r="D588">
        <v>2</v>
      </c>
      <c r="E588">
        <v>43100</v>
      </c>
    </row>
    <row r="589">
      <c r="A589" t="str">
        <v>AutoTable</v>
      </c>
      <c r="C589" t="str">
        <v>73410BC</v>
      </c>
      <c r="D589">
        <v>78</v>
      </c>
      <c r="E589">
        <v>43100</v>
      </c>
    </row>
    <row r="590">
      <c r="A590" t="str">
        <v>AutoTable</v>
      </c>
      <c r="C590" t="str">
        <v>73410CA</v>
      </c>
      <c r="D590">
        <v>23</v>
      </c>
      <c r="E590">
        <v>43100</v>
      </c>
    </row>
    <row r="591">
      <c r="A591" t="str">
        <v>AutoTable</v>
      </c>
      <c r="C591" t="str">
        <v>73410J</v>
      </c>
      <c r="D591">
        <v>54</v>
      </c>
      <c r="E591">
        <v>43100</v>
      </c>
    </row>
    <row r="592">
      <c r="A592" t="str">
        <v>AutoTable</v>
      </c>
      <c r="C592" t="str">
        <v>73410KA</v>
      </c>
      <c r="D592">
        <v>14</v>
      </c>
      <c r="E592">
        <v>43100</v>
      </c>
    </row>
    <row r="593">
      <c r="A593" t="str">
        <v>AutoTable</v>
      </c>
      <c r="C593" t="str">
        <v>73410PA</v>
      </c>
      <c r="D593">
        <v>2</v>
      </c>
      <c r="E593">
        <v>43100</v>
      </c>
    </row>
    <row r="594">
      <c r="A594" t="str">
        <v>AutoTable</v>
      </c>
      <c r="C594" t="str">
        <v>73410R</v>
      </c>
      <c r="D594">
        <v>21</v>
      </c>
      <c r="E594">
        <v>43100</v>
      </c>
    </row>
    <row r="595">
      <c r="A595" t="str">
        <v>AutoTable</v>
      </c>
      <c r="C595" t="str">
        <v>73410SO</v>
      </c>
      <c r="D595">
        <v>130</v>
      </c>
      <c r="E595">
        <v>43100</v>
      </c>
    </row>
    <row r="596">
      <c r="A596" t="str">
        <v>AutoTable</v>
      </c>
      <c r="C596" t="str">
        <v>73410SOB</v>
      </c>
      <c r="D596">
        <v>82</v>
      </c>
      <c r="E596">
        <v>43100</v>
      </c>
    </row>
    <row r="597">
      <c r="A597" t="str">
        <v>AutoTable</v>
      </c>
      <c r="C597" t="str">
        <v>73410V</v>
      </c>
      <c r="D597">
        <v>34</v>
      </c>
      <c r="E597">
        <v>43100</v>
      </c>
    </row>
    <row r="598">
      <c r="A598" t="str">
        <v>AutoTable</v>
      </c>
      <c r="C598" t="str">
        <v>73410VI</v>
      </c>
      <c r="D598">
        <v>56</v>
      </c>
      <c r="E598">
        <v>43100</v>
      </c>
    </row>
    <row r="599">
      <c r="A599" t="str">
        <v>AutoTable</v>
      </c>
      <c r="C599" t="str">
        <v>73412B</v>
      </c>
      <c r="D599">
        <v>34</v>
      </c>
      <c r="E599">
        <v>43100</v>
      </c>
    </row>
    <row r="600">
      <c r="A600" t="str">
        <v>AutoTable</v>
      </c>
      <c r="C600" t="str">
        <v>73412BC</v>
      </c>
      <c r="D600">
        <v>9</v>
      </c>
      <c r="E600">
        <v>43100</v>
      </c>
    </row>
    <row r="601">
      <c r="A601" t="str">
        <v>AutoTable</v>
      </c>
      <c r="C601" t="str">
        <v>73412O</v>
      </c>
      <c r="D601">
        <v>50</v>
      </c>
      <c r="E601">
        <v>43100</v>
      </c>
    </row>
    <row r="602">
      <c r="A602" t="str">
        <v>AutoTable</v>
      </c>
      <c r="C602" t="str">
        <v>73412R</v>
      </c>
      <c r="D602">
        <v>54</v>
      </c>
      <c r="E602">
        <v>43100</v>
      </c>
    </row>
    <row r="603">
      <c r="A603" t="str">
        <v>AutoTable</v>
      </c>
      <c r="C603" t="str">
        <v>73412SO</v>
      </c>
      <c r="D603">
        <v>9</v>
      </c>
      <c r="E603">
        <v>43100</v>
      </c>
    </row>
    <row r="604">
      <c r="A604" t="str">
        <v>AutoTable</v>
      </c>
      <c r="C604" t="str">
        <v>73412SOB</v>
      </c>
      <c r="D604">
        <v>93</v>
      </c>
      <c r="E604">
        <v>43100</v>
      </c>
    </row>
    <row r="605">
      <c r="A605" t="str">
        <v>AutoTable</v>
      </c>
      <c r="C605" t="str">
        <v>73415B</v>
      </c>
      <c r="D605">
        <v>18</v>
      </c>
      <c r="E605">
        <v>43100</v>
      </c>
    </row>
    <row r="606">
      <c r="A606" t="str">
        <v>AutoTable</v>
      </c>
      <c r="C606" t="str">
        <v>73415BC</v>
      </c>
      <c r="D606">
        <v>19</v>
      </c>
      <c r="E606">
        <v>43100</v>
      </c>
    </row>
    <row r="607">
      <c r="A607" t="str">
        <v>AutoTable</v>
      </c>
      <c r="C607" t="str">
        <v>73415PA</v>
      </c>
      <c r="D607">
        <v>9</v>
      </c>
      <c r="E607">
        <v>43100</v>
      </c>
    </row>
    <row r="608">
      <c r="A608" t="str">
        <v>AutoTable</v>
      </c>
      <c r="C608" t="str">
        <v>73415R</v>
      </c>
      <c r="D608">
        <v>8</v>
      </c>
      <c r="E608">
        <v>43100</v>
      </c>
    </row>
    <row r="609">
      <c r="A609" t="str">
        <v>AutoTable</v>
      </c>
      <c r="C609" t="str">
        <v>73415SO</v>
      </c>
      <c r="D609">
        <v>8</v>
      </c>
      <c r="E609">
        <v>43100</v>
      </c>
    </row>
    <row r="610">
      <c r="A610" t="str">
        <v>AutoTable</v>
      </c>
      <c r="C610" t="str">
        <v>73415SOB</v>
      </c>
      <c r="D610">
        <v>10</v>
      </c>
      <c r="E610">
        <v>43100</v>
      </c>
    </row>
    <row r="611">
      <c r="A611" t="str">
        <v>AutoTable</v>
      </c>
      <c r="C611" t="str">
        <v>73415V</v>
      </c>
      <c r="D611">
        <v>8</v>
      </c>
      <c r="E611">
        <v>43100</v>
      </c>
    </row>
    <row r="612">
      <c r="A612" t="str">
        <v>AutoTable</v>
      </c>
      <c r="C612" t="str">
        <v>73420B</v>
      </c>
      <c r="D612">
        <v>14</v>
      </c>
      <c r="E612">
        <v>43100</v>
      </c>
    </row>
    <row r="613">
      <c r="A613" t="str">
        <v>AutoTable</v>
      </c>
      <c r="C613" t="str">
        <v>73420BC</v>
      </c>
      <c r="D613">
        <v>9</v>
      </c>
      <c r="E613">
        <v>43100</v>
      </c>
    </row>
    <row r="614">
      <c r="A614" t="str">
        <v>AutoTable</v>
      </c>
      <c r="C614" t="str">
        <v>73420M</v>
      </c>
      <c r="D614">
        <v>1</v>
      </c>
      <c r="E614">
        <v>43100</v>
      </c>
    </row>
    <row r="615">
      <c r="A615" t="str">
        <v>AutoTable</v>
      </c>
      <c r="C615" t="str">
        <v>73420R</v>
      </c>
      <c r="D615">
        <v>6</v>
      </c>
      <c r="E615">
        <v>43100</v>
      </c>
    </row>
    <row r="616">
      <c r="A616" t="str">
        <v>AutoTable</v>
      </c>
      <c r="C616" t="str">
        <v>73450B</v>
      </c>
      <c r="D616">
        <v>99</v>
      </c>
      <c r="E616">
        <v>43100</v>
      </c>
    </row>
    <row r="617">
      <c r="A617" t="str">
        <v>AutoTable</v>
      </c>
      <c r="C617" t="str">
        <v>73450BC</v>
      </c>
      <c r="D617">
        <v>445</v>
      </c>
      <c r="E617">
        <v>43100</v>
      </c>
    </row>
    <row r="618">
      <c r="A618" t="str">
        <v>AutoTable</v>
      </c>
      <c r="C618" t="str">
        <v>73450M</v>
      </c>
      <c r="D618">
        <v>10</v>
      </c>
      <c r="E618">
        <v>43100</v>
      </c>
    </row>
    <row r="619">
      <c r="A619" t="str">
        <v>AutoTable</v>
      </c>
      <c r="C619" t="str">
        <v>73450R</v>
      </c>
      <c r="D619">
        <v>46</v>
      </c>
      <c r="E619">
        <v>43100</v>
      </c>
    </row>
    <row r="620">
      <c r="A620" t="str">
        <v>AutoTable</v>
      </c>
      <c r="C620" t="str">
        <v>73450SO</v>
      </c>
      <c r="D620">
        <v>520</v>
      </c>
      <c r="E620">
        <v>43100</v>
      </c>
    </row>
    <row r="621">
      <c r="A621" t="str">
        <v>AutoTable</v>
      </c>
      <c r="C621" t="str">
        <v>73475A</v>
      </c>
      <c r="D621">
        <v>219</v>
      </c>
      <c r="E621">
        <v>43100</v>
      </c>
    </row>
    <row r="622">
      <c r="A622" t="str">
        <v>AutoTable</v>
      </c>
      <c r="C622" t="str">
        <v>73475B</v>
      </c>
      <c r="D622">
        <v>19</v>
      </c>
      <c r="E622">
        <v>43100</v>
      </c>
    </row>
    <row r="623">
      <c r="A623" t="str">
        <v>AutoTable</v>
      </c>
      <c r="C623" t="str">
        <v>73475BC</v>
      </c>
      <c r="D623">
        <v>73</v>
      </c>
      <c r="E623">
        <v>43100</v>
      </c>
    </row>
    <row r="624">
      <c r="A624" t="str">
        <v>AutoTable</v>
      </c>
      <c r="C624" t="str">
        <v>73475M</v>
      </c>
      <c r="D624">
        <v>33</v>
      </c>
      <c r="E624">
        <v>43100</v>
      </c>
    </row>
    <row r="625">
      <c r="A625" t="str">
        <v>AutoTable</v>
      </c>
      <c r="C625" t="str">
        <v>73475PA</v>
      </c>
      <c r="D625">
        <v>15</v>
      </c>
      <c r="E625">
        <v>43100</v>
      </c>
    </row>
    <row r="626">
      <c r="A626" t="str">
        <v>AutoTable</v>
      </c>
      <c r="C626" t="str">
        <v>73475R</v>
      </c>
      <c r="D626">
        <v>117</v>
      </c>
      <c r="E626">
        <v>43100</v>
      </c>
    </row>
    <row r="627">
      <c r="A627" t="str">
        <v>AutoTable</v>
      </c>
      <c r="C627" t="str">
        <v>73475SO</v>
      </c>
      <c r="D627">
        <v>344</v>
      </c>
      <c r="E627">
        <v>43100</v>
      </c>
    </row>
    <row r="628">
      <c r="A628" t="str">
        <v>AutoTable</v>
      </c>
      <c r="C628" t="str">
        <v>73475VI</v>
      </c>
      <c r="D628">
        <v>53</v>
      </c>
      <c r="E628">
        <v>43100</v>
      </c>
    </row>
    <row r="629">
      <c r="A629" t="str">
        <v>AutoTable</v>
      </c>
      <c r="C629" t="str">
        <v>73575S</v>
      </c>
      <c r="D629">
        <v>2</v>
      </c>
      <c r="E629">
        <v>43100</v>
      </c>
    </row>
    <row r="630">
      <c r="A630" t="str">
        <v>AutoTable</v>
      </c>
      <c r="C630" t="str">
        <v>73610B</v>
      </c>
      <c r="D630">
        <v>14</v>
      </c>
      <c r="E630">
        <v>43100</v>
      </c>
    </row>
    <row r="631">
      <c r="A631" t="str">
        <v>AutoTable</v>
      </c>
      <c r="C631" t="str">
        <v>73610BC</v>
      </c>
      <c r="D631">
        <v>16</v>
      </c>
      <c r="E631">
        <v>43100</v>
      </c>
    </row>
    <row r="632">
      <c r="A632" t="str">
        <v>AutoTable</v>
      </c>
      <c r="C632" t="str">
        <v>73610R</v>
      </c>
      <c r="D632">
        <v>30</v>
      </c>
      <c r="E632">
        <v>43100</v>
      </c>
    </row>
    <row r="633">
      <c r="A633" t="str">
        <v>AutoTable</v>
      </c>
      <c r="C633" t="str">
        <v>73610SO</v>
      </c>
      <c r="D633">
        <v>2</v>
      </c>
      <c r="E633">
        <v>43100</v>
      </c>
    </row>
    <row r="634">
      <c r="A634" t="str">
        <v>AutoTable</v>
      </c>
      <c r="C634" t="str">
        <v>73610V</v>
      </c>
      <c r="D634">
        <v>2</v>
      </c>
      <c r="E634">
        <v>43100</v>
      </c>
    </row>
    <row r="635">
      <c r="A635" t="str">
        <v>AutoTable</v>
      </c>
      <c r="C635" t="str">
        <v>73612B</v>
      </c>
      <c r="D635">
        <v>16</v>
      </c>
      <c r="E635">
        <v>43100</v>
      </c>
    </row>
    <row r="636">
      <c r="A636" t="str">
        <v>AutoTable</v>
      </c>
      <c r="C636" t="str">
        <v>73612R</v>
      </c>
      <c r="D636">
        <v>29</v>
      </c>
      <c r="E636">
        <v>43100</v>
      </c>
    </row>
    <row r="637">
      <c r="A637" t="str">
        <v>AutoTable</v>
      </c>
      <c r="C637" t="str">
        <v>73612SO</v>
      </c>
      <c r="D637">
        <v>24</v>
      </c>
      <c r="E637">
        <v>43100</v>
      </c>
    </row>
    <row r="638">
      <c r="A638" t="str">
        <v>AutoTable</v>
      </c>
      <c r="C638" t="str">
        <v>73612V</v>
      </c>
      <c r="D638">
        <v>16</v>
      </c>
      <c r="E638">
        <v>43100</v>
      </c>
    </row>
    <row r="639">
      <c r="A639" t="str">
        <v>AutoTable</v>
      </c>
      <c r="C639" t="str">
        <v>73612VI</v>
      </c>
      <c r="D639">
        <v>15</v>
      </c>
      <c r="E639">
        <v>43100</v>
      </c>
    </row>
    <row r="640">
      <c r="A640" t="str">
        <v>AutoTable</v>
      </c>
      <c r="C640" t="str">
        <v>73615B</v>
      </c>
      <c r="D640">
        <v>18</v>
      </c>
      <c r="E640">
        <v>43100</v>
      </c>
    </row>
    <row r="641">
      <c r="A641" t="str">
        <v>AutoTable</v>
      </c>
      <c r="C641" t="str">
        <v>73615BC</v>
      </c>
      <c r="D641">
        <v>20</v>
      </c>
      <c r="E641">
        <v>43100</v>
      </c>
    </row>
    <row r="642">
      <c r="A642" t="str">
        <v>AutoTable</v>
      </c>
      <c r="C642" t="str">
        <v>73615R</v>
      </c>
      <c r="D642">
        <v>20</v>
      </c>
      <c r="E642">
        <v>43100</v>
      </c>
    </row>
    <row r="643">
      <c r="A643" t="str">
        <v>AutoTable</v>
      </c>
      <c r="C643" t="str">
        <v>73675B</v>
      </c>
      <c r="D643">
        <v>38</v>
      </c>
      <c r="E643">
        <v>43100</v>
      </c>
    </row>
    <row r="644">
      <c r="A644" t="str">
        <v>AutoTable</v>
      </c>
      <c r="C644" t="str">
        <v>73675J</v>
      </c>
      <c r="D644">
        <v>105</v>
      </c>
      <c r="E644">
        <v>43100</v>
      </c>
    </row>
    <row r="645">
      <c r="A645" t="str">
        <v>AutoTable</v>
      </c>
      <c r="C645" t="str">
        <v>73675R</v>
      </c>
      <c r="D645">
        <v>171</v>
      </c>
      <c r="E645">
        <v>43100</v>
      </c>
    </row>
    <row r="646">
      <c r="A646" t="str">
        <v>AutoTable</v>
      </c>
      <c r="C646" t="str">
        <v>73675SO</v>
      </c>
      <c r="D646">
        <v>322</v>
      </c>
      <c r="E646">
        <v>43100</v>
      </c>
    </row>
    <row r="647">
      <c r="A647" t="str">
        <v>AutoTable</v>
      </c>
      <c r="C647" t="str">
        <v>73675V</v>
      </c>
      <c r="D647">
        <v>179</v>
      </c>
      <c r="E647">
        <v>43100</v>
      </c>
    </row>
    <row r="648">
      <c r="A648" t="str">
        <v>AutoTable</v>
      </c>
      <c r="C648" t="str">
        <v>73710B</v>
      </c>
      <c r="D648">
        <v>36</v>
      </c>
      <c r="E648">
        <v>43100</v>
      </c>
    </row>
    <row r="649">
      <c r="A649" t="str">
        <v>AutoTable</v>
      </c>
      <c r="C649" t="str">
        <v>73710BC</v>
      </c>
      <c r="D649">
        <v>43</v>
      </c>
      <c r="E649">
        <v>43100</v>
      </c>
    </row>
    <row r="650">
      <c r="A650" t="str">
        <v>AutoTable</v>
      </c>
      <c r="C650" t="str">
        <v>73710PA</v>
      </c>
      <c r="D650">
        <v>47</v>
      </c>
      <c r="E650">
        <v>43100</v>
      </c>
    </row>
    <row r="651">
      <c r="A651" t="str">
        <v>AutoTable</v>
      </c>
      <c r="C651" t="str">
        <v>73710R</v>
      </c>
      <c r="D651">
        <v>13</v>
      </c>
      <c r="E651">
        <v>43100</v>
      </c>
    </row>
    <row r="652">
      <c r="A652" t="str">
        <v>AutoTable</v>
      </c>
      <c r="C652" t="str">
        <v>73710SO</v>
      </c>
      <c r="D652">
        <v>98</v>
      </c>
      <c r="E652">
        <v>43100</v>
      </c>
    </row>
    <row r="653">
      <c r="A653" t="str">
        <v>AutoTable</v>
      </c>
      <c r="C653" t="str">
        <v>73775BC</v>
      </c>
      <c r="D653">
        <v>58</v>
      </c>
      <c r="E653">
        <v>43100</v>
      </c>
    </row>
    <row r="654">
      <c r="A654" t="str">
        <v>AutoTable</v>
      </c>
      <c r="C654" t="str">
        <v>73775M</v>
      </c>
      <c r="D654">
        <v>96</v>
      </c>
      <c r="E654">
        <v>43100</v>
      </c>
    </row>
    <row r="655">
      <c r="A655" t="str">
        <v>AutoTable</v>
      </c>
      <c r="C655" t="str">
        <v>73775R</v>
      </c>
      <c r="D655">
        <v>39</v>
      </c>
      <c r="E655">
        <v>43100</v>
      </c>
    </row>
    <row r="656">
      <c r="A656" t="str">
        <v>AutoTable</v>
      </c>
      <c r="C656" t="str">
        <v>73775S</v>
      </c>
      <c r="D656">
        <v>96</v>
      </c>
      <c r="E656">
        <v>43100</v>
      </c>
    </row>
    <row r="657">
      <c r="A657" t="str">
        <v>AutoTable</v>
      </c>
      <c r="C657" t="str">
        <v>440308</v>
      </c>
      <c r="D657">
        <v>267</v>
      </c>
      <c r="E657">
        <v>43100</v>
      </c>
    </row>
    <row r="658">
      <c r="A658" t="str">
        <v>AutoTable</v>
      </c>
      <c r="C658" t="str">
        <v>74637BC-CE</v>
      </c>
      <c r="D658">
        <v>3</v>
      </c>
      <c r="E658">
        <v>43100</v>
      </c>
    </row>
    <row r="659">
      <c r="A659" t="str">
        <v>AutoTable</v>
      </c>
      <c r="C659" t="str">
        <v>74637R-CE</v>
      </c>
      <c r="D659">
        <v>135</v>
      </c>
      <c r="E659">
        <v>43100</v>
      </c>
    </row>
    <row r="660">
      <c r="A660" t="str">
        <v>AutoTable</v>
      </c>
      <c r="C660" t="str">
        <v>74650OR</v>
      </c>
      <c r="D660">
        <v>160</v>
      </c>
      <c r="E660">
        <v>43100</v>
      </c>
    </row>
    <row r="661">
      <c r="A661" t="str">
        <v>AutoTable</v>
      </c>
      <c r="C661" t="str">
        <v>74650PA</v>
      </c>
      <c r="D661">
        <v>80</v>
      </c>
      <c r="E661">
        <v>43100</v>
      </c>
    </row>
    <row r="662">
      <c r="A662" t="str">
        <v>AutoTable</v>
      </c>
      <c r="C662" t="str">
        <v>74752BCE</v>
      </c>
      <c r="D662">
        <v>114</v>
      </c>
      <c r="E662">
        <v>43100</v>
      </c>
    </row>
    <row r="663">
      <c r="A663" t="str">
        <v>AutoTable</v>
      </c>
      <c r="C663" t="str">
        <v>74752VECE</v>
      </c>
      <c r="D663">
        <v>116</v>
      </c>
      <c r="E663">
        <v>43100</v>
      </c>
    </row>
    <row r="664">
      <c r="A664" t="str">
        <v>AutoTable</v>
      </c>
      <c r="C664" t="str">
        <v>74752VICE</v>
      </c>
      <c r="D664">
        <v>54</v>
      </c>
      <c r="E664">
        <v>43100</v>
      </c>
    </row>
    <row r="665">
      <c r="A665" t="str">
        <v>AutoTable</v>
      </c>
      <c r="C665" t="str">
        <v>74844A</v>
      </c>
      <c r="D665">
        <v>173</v>
      </c>
      <c r="E665">
        <v>43100</v>
      </c>
    </row>
    <row r="666">
      <c r="A666" t="str">
        <v>AutoTable</v>
      </c>
      <c r="C666" t="str">
        <v>74844KA</v>
      </c>
      <c r="D666">
        <v>184</v>
      </c>
      <c r="E666">
        <v>43100</v>
      </c>
    </row>
    <row r="667">
      <c r="A667" t="str">
        <v>AutoTable</v>
      </c>
      <c r="C667" t="str">
        <v>74845AB</v>
      </c>
      <c r="D667">
        <v>123</v>
      </c>
      <c r="E667">
        <v>43100</v>
      </c>
    </row>
    <row r="668">
      <c r="A668" t="str">
        <v>AutoTable</v>
      </c>
      <c r="C668" t="str">
        <v>74845KVI</v>
      </c>
      <c r="D668">
        <v>158</v>
      </c>
      <c r="E668">
        <v>43100</v>
      </c>
    </row>
    <row r="669">
      <c r="A669" t="str">
        <v>AutoTable</v>
      </c>
      <c r="C669" t="str">
        <v>74845PAR</v>
      </c>
      <c r="D669">
        <v>3</v>
      </c>
      <c r="E669">
        <v>43100</v>
      </c>
    </row>
    <row r="670">
      <c r="A670" t="str">
        <v>AutoTable</v>
      </c>
      <c r="C670" t="str">
        <v>74845POVI</v>
      </c>
      <c r="D670">
        <v>30</v>
      </c>
      <c r="E670">
        <v>43100</v>
      </c>
    </row>
    <row r="671">
      <c r="A671" t="str">
        <v>AutoTable</v>
      </c>
      <c r="C671" t="str">
        <v>74945FO</v>
      </c>
      <c r="D671">
        <v>1</v>
      </c>
      <c r="E671">
        <v>43100</v>
      </c>
    </row>
    <row r="672">
      <c r="A672" t="str">
        <v>AutoTable</v>
      </c>
      <c r="C672" t="str">
        <v>75020CBKA</v>
      </c>
      <c r="D672">
        <v>62</v>
      </c>
      <c r="E672">
        <v>43100</v>
      </c>
    </row>
    <row r="673">
      <c r="A673" t="str">
        <v>AutoTable</v>
      </c>
      <c r="C673" t="str">
        <v>75020PO</v>
      </c>
      <c r="D673">
        <v>316</v>
      </c>
      <c r="E673">
        <v>43100</v>
      </c>
    </row>
    <row r="674">
      <c r="A674" t="str">
        <v>AutoTable</v>
      </c>
      <c r="C674" t="str">
        <v>75020TB</v>
      </c>
      <c r="D674">
        <v>245</v>
      </c>
      <c r="E674">
        <v>43100</v>
      </c>
    </row>
    <row r="675">
      <c r="A675" t="str">
        <v>AutoTable</v>
      </c>
      <c r="C675" t="str">
        <v>75020VI</v>
      </c>
      <c r="D675">
        <v>158</v>
      </c>
      <c r="E675">
        <v>43100</v>
      </c>
    </row>
    <row r="676">
      <c r="A676" t="str">
        <v>AutoTable</v>
      </c>
      <c r="C676" t="str">
        <v>75045AWR</v>
      </c>
      <c r="D676">
        <v>95</v>
      </c>
      <c r="E676">
        <v>43100</v>
      </c>
    </row>
    <row r="677">
      <c r="A677" t="str">
        <v>AutoTable</v>
      </c>
      <c r="C677" t="str">
        <v>75045POWV</v>
      </c>
      <c r="D677">
        <v>96</v>
      </c>
      <c r="E677">
        <v>43100</v>
      </c>
    </row>
    <row r="678">
      <c r="A678" t="str">
        <v>AutoTable</v>
      </c>
      <c r="C678" t="str">
        <v>75530-07</v>
      </c>
      <c r="D678">
        <v>211</v>
      </c>
      <c r="E678">
        <v>43100</v>
      </c>
    </row>
    <row r="679">
      <c r="A679" t="str">
        <v>AutoTable</v>
      </c>
      <c r="C679" t="str">
        <v>75530-16</v>
      </c>
      <c r="D679">
        <v>514</v>
      </c>
      <c r="E679">
        <v>43100</v>
      </c>
    </row>
    <row r="680">
      <c r="A680" t="str">
        <v>AutoTable</v>
      </c>
      <c r="C680" t="str">
        <v>75531-06</v>
      </c>
      <c r="D680">
        <v>121</v>
      </c>
      <c r="E680">
        <v>43100</v>
      </c>
    </row>
    <row r="681">
      <c r="A681" t="str">
        <v>AutoTable</v>
      </c>
      <c r="C681" t="str">
        <v>75531-09</v>
      </c>
      <c r="D681">
        <v>199</v>
      </c>
      <c r="E681">
        <v>43100</v>
      </c>
    </row>
    <row r="682">
      <c r="A682" t="str">
        <v>AutoTable</v>
      </c>
      <c r="C682" t="str">
        <v>75531-10</v>
      </c>
      <c r="D682">
        <v>197</v>
      </c>
      <c r="E682">
        <v>43100</v>
      </c>
    </row>
    <row r="683">
      <c r="A683" t="str">
        <v>AutoTable</v>
      </c>
      <c r="C683" t="str">
        <v>75531-19</v>
      </c>
      <c r="D683">
        <v>1</v>
      </c>
      <c r="E683">
        <v>43100</v>
      </c>
    </row>
    <row r="684">
      <c r="A684" t="str">
        <v>AutoTable</v>
      </c>
      <c r="C684" t="str">
        <v>75532-05</v>
      </c>
      <c r="D684">
        <v>69</v>
      </c>
      <c r="E684">
        <v>43100</v>
      </c>
    </row>
    <row r="685">
      <c r="A685" t="str">
        <v>AutoTable</v>
      </c>
      <c r="C685" t="str">
        <v>75532-06</v>
      </c>
      <c r="D685">
        <v>100</v>
      </c>
      <c r="E685">
        <v>43100</v>
      </c>
    </row>
    <row r="686">
      <c r="A686" t="str">
        <v>AutoTable</v>
      </c>
      <c r="C686" t="str">
        <v>75532-09</v>
      </c>
      <c r="D686">
        <v>41</v>
      </c>
      <c r="E686">
        <v>43100</v>
      </c>
    </row>
    <row r="687">
      <c r="A687" t="str">
        <v>AutoTable</v>
      </c>
      <c r="C687" t="str">
        <v>75532-18</v>
      </c>
      <c r="D687">
        <v>87</v>
      </c>
      <c r="E687">
        <v>43100</v>
      </c>
    </row>
    <row r="688">
      <c r="A688" t="str">
        <v>AutoTable</v>
      </c>
      <c r="C688" t="str">
        <v>75533-01</v>
      </c>
      <c r="D688">
        <v>3</v>
      </c>
      <c r="E688">
        <v>43100</v>
      </c>
    </row>
    <row r="689">
      <c r="A689" t="str">
        <v>AutoTable</v>
      </c>
      <c r="C689" t="str">
        <v>75533-02</v>
      </c>
      <c r="D689">
        <v>2</v>
      </c>
      <c r="E689">
        <v>43100</v>
      </c>
    </row>
    <row r="690">
      <c r="A690" t="str">
        <v>AutoTable</v>
      </c>
      <c r="C690" t="str">
        <v>75533-19</v>
      </c>
      <c r="D690">
        <v>333</v>
      </c>
      <c r="E690">
        <v>43100</v>
      </c>
    </row>
    <row r="691">
      <c r="A691" t="str">
        <v>AutoTable</v>
      </c>
      <c r="C691" t="str">
        <v>75533-20</v>
      </c>
      <c r="D691">
        <v>85</v>
      </c>
      <c r="E691">
        <v>43100</v>
      </c>
    </row>
    <row r="692">
      <c r="A692" t="str">
        <v>AutoTable</v>
      </c>
      <c r="C692" t="str">
        <v>75549-42</v>
      </c>
      <c r="D692">
        <v>289</v>
      </c>
      <c r="E692">
        <v>43100</v>
      </c>
    </row>
    <row r="693">
      <c r="A693" t="str">
        <v>AutoTable</v>
      </c>
      <c r="C693" t="str">
        <v>75549-43</v>
      </c>
      <c r="D693">
        <v>394</v>
      </c>
      <c r="E693">
        <v>43100</v>
      </c>
    </row>
    <row r="694">
      <c r="A694" t="str">
        <v>AutoTable</v>
      </c>
      <c r="C694" t="str">
        <v>75550-19</v>
      </c>
      <c r="D694">
        <v>164</v>
      </c>
      <c r="E694">
        <v>43100</v>
      </c>
    </row>
    <row r="695">
      <c r="A695" t="str">
        <v>AutoTable</v>
      </c>
      <c r="C695" t="str">
        <v>75551-01</v>
      </c>
      <c r="D695">
        <v>184</v>
      </c>
      <c r="E695">
        <v>43100</v>
      </c>
    </row>
    <row r="696">
      <c r="A696" t="str">
        <v>AutoTable</v>
      </c>
      <c r="C696" t="str">
        <v>75551-09</v>
      </c>
      <c r="D696">
        <v>7</v>
      </c>
      <c r="E696">
        <v>43100</v>
      </c>
    </row>
    <row r="697">
      <c r="A697" t="str">
        <v>AutoTable</v>
      </c>
      <c r="C697" t="str">
        <v>75551-18</v>
      </c>
      <c r="D697">
        <v>382</v>
      </c>
      <c r="E697">
        <v>43100</v>
      </c>
    </row>
    <row r="698">
      <c r="A698" t="str">
        <v>AutoTable</v>
      </c>
      <c r="C698" t="str">
        <v>75552-10</v>
      </c>
      <c r="D698">
        <v>42</v>
      </c>
      <c r="E698">
        <v>43100</v>
      </c>
    </row>
    <row r="699">
      <c r="A699" t="str">
        <v>AutoTable</v>
      </c>
      <c r="C699" t="str">
        <v>75552-19</v>
      </c>
      <c r="D699">
        <v>224</v>
      </c>
      <c r="E699">
        <v>43100</v>
      </c>
    </row>
    <row r="700">
      <c r="A700" t="str">
        <v>AutoTable</v>
      </c>
      <c r="C700" t="str">
        <v>75553-02</v>
      </c>
      <c r="D700">
        <v>160</v>
      </c>
      <c r="E700">
        <v>43100</v>
      </c>
    </row>
    <row r="701">
      <c r="A701" t="str">
        <v>AutoTable</v>
      </c>
      <c r="C701" t="str">
        <v>76010-53CE</v>
      </c>
      <c r="D701">
        <v>1</v>
      </c>
      <c r="E701">
        <v>43100</v>
      </c>
    </row>
    <row r="702">
      <c r="A702" t="str">
        <v>AutoTable</v>
      </c>
      <c r="C702" t="str">
        <v>76010-63CE</v>
      </c>
      <c r="D702">
        <v>311</v>
      </c>
      <c r="E702">
        <v>43100</v>
      </c>
    </row>
    <row r="703">
      <c r="A703" t="str">
        <v>AutoTable</v>
      </c>
      <c r="C703" t="str">
        <v>76010-64CE</v>
      </c>
      <c r="D703">
        <v>409</v>
      </c>
      <c r="E703">
        <v>43100</v>
      </c>
    </row>
    <row r="704">
      <c r="A704" t="str">
        <v>AutoTable</v>
      </c>
      <c r="C704" t="str">
        <v>76010-65CE</v>
      </c>
      <c r="D704">
        <v>121</v>
      </c>
      <c r="E704">
        <v>43100</v>
      </c>
    </row>
    <row r="705">
      <c r="A705" t="str">
        <v>AutoTable</v>
      </c>
      <c r="C705" t="str">
        <v>76010-66CE</v>
      </c>
      <c r="D705">
        <v>677</v>
      </c>
      <c r="E705">
        <v>43100</v>
      </c>
    </row>
    <row r="706">
      <c r="A706" t="str">
        <v>AutoTable</v>
      </c>
      <c r="C706" t="str">
        <v>76010-67CE</v>
      </c>
      <c r="D706">
        <v>478</v>
      </c>
      <c r="E706">
        <v>43100</v>
      </c>
    </row>
    <row r="707">
      <c r="A707" t="str">
        <v>AutoTable</v>
      </c>
      <c r="C707" t="str">
        <v>76012-65CE</v>
      </c>
      <c r="D707">
        <v>97</v>
      </c>
      <c r="E707">
        <v>43100</v>
      </c>
    </row>
    <row r="708">
      <c r="A708" t="str">
        <v>AutoTable</v>
      </c>
      <c r="C708" t="str">
        <v>76012-66CE</v>
      </c>
      <c r="D708">
        <v>194</v>
      </c>
      <c r="E708">
        <v>43100</v>
      </c>
    </row>
    <row r="709">
      <c r="A709" t="str">
        <v>AutoTable</v>
      </c>
      <c r="C709" t="str">
        <v>76012-67CE</v>
      </c>
      <c r="D709">
        <v>286</v>
      </c>
      <c r="E709">
        <v>43100</v>
      </c>
    </row>
    <row r="710">
      <c r="A710" t="str">
        <v>AutoTable</v>
      </c>
      <c r="C710" t="str">
        <v>76012-81CE</v>
      </c>
      <c r="D710">
        <v>33</v>
      </c>
      <c r="E710">
        <v>43100</v>
      </c>
    </row>
    <row r="711">
      <c r="A711" t="str">
        <v>AutoTable</v>
      </c>
      <c r="C711" t="str">
        <v>76015-81CE</v>
      </c>
      <c r="D711">
        <v>59</v>
      </c>
      <c r="E711">
        <v>43100</v>
      </c>
    </row>
    <row r="712">
      <c r="A712" t="str">
        <v>AutoTable</v>
      </c>
      <c r="C712" t="str">
        <v>76015-89CCE</v>
      </c>
      <c r="D712">
        <v>36</v>
      </c>
      <c r="E712">
        <v>43100</v>
      </c>
    </row>
    <row r="713">
      <c r="A713" t="str">
        <v>AutoTable</v>
      </c>
      <c r="C713" t="str">
        <v>76015-89CE</v>
      </c>
      <c r="D713">
        <v>79</v>
      </c>
      <c r="E713">
        <v>43100</v>
      </c>
    </row>
    <row r="714">
      <c r="A714" t="str">
        <v>AutoTable</v>
      </c>
      <c r="C714" t="str">
        <v>76020-34</v>
      </c>
      <c r="D714">
        <v>30</v>
      </c>
      <c r="E714">
        <v>43100</v>
      </c>
    </row>
    <row r="715">
      <c r="A715" t="str">
        <v>AutoTable</v>
      </c>
      <c r="C715" t="str">
        <v>76020-81</v>
      </c>
      <c r="D715">
        <v>12</v>
      </c>
      <c r="E715">
        <v>43100</v>
      </c>
    </row>
    <row r="716">
      <c r="A716" t="str">
        <v>AutoTable</v>
      </c>
      <c r="C716" t="str">
        <v>76025-89</v>
      </c>
      <c r="D716">
        <v>4</v>
      </c>
      <c r="E716">
        <v>43100</v>
      </c>
    </row>
    <row r="717">
      <c r="A717" t="str">
        <v>AutoTable</v>
      </c>
      <c r="C717" t="str">
        <v>76030-81</v>
      </c>
      <c r="D717">
        <v>5</v>
      </c>
      <c r="E717">
        <v>43100</v>
      </c>
    </row>
    <row r="718">
      <c r="A718" t="str">
        <v>AutoTable</v>
      </c>
      <c r="C718" t="str">
        <v>76030-89</v>
      </c>
      <c r="D718">
        <v>4</v>
      </c>
      <c r="E718">
        <v>43100</v>
      </c>
    </row>
    <row r="719">
      <c r="A719" t="str">
        <v>AutoTable</v>
      </c>
      <c r="C719" t="str">
        <v>76075-63CE</v>
      </c>
      <c r="D719">
        <v>1549</v>
      </c>
      <c r="E719">
        <v>43100</v>
      </c>
    </row>
    <row r="720">
      <c r="A720" t="str">
        <v>AutoTable</v>
      </c>
      <c r="C720" t="str">
        <v>76075-64CE</v>
      </c>
      <c r="D720">
        <v>131</v>
      </c>
      <c r="E720">
        <v>43100</v>
      </c>
    </row>
    <row r="721">
      <c r="A721" t="str">
        <v>AutoTable</v>
      </c>
      <c r="C721" t="str">
        <v>76075-65CE</v>
      </c>
      <c r="D721">
        <v>1</v>
      </c>
      <c r="E721">
        <v>43100</v>
      </c>
    </row>
    <row r="722">
      <c r="A722" t="str">
        <v>AutoTable</v>
      </c>
      <c r="C722" t="str">
        <v>76075-66CE</v>
      </c>
      <c r="D722">
        <v>272</v>
      </c>
      <c r="E722">
        <v>43100</v>
      </c>
    </row>
    <row r="723">
      <c r="A723" t="str">
        <v>AutoTable</v>
      </c>
      <c r="C723" t="str">
        <v>76075-67CE</v>
      </c>
      <c r="D723">
        <v>1437</v>
      </c>
      <c r="E723">
        <v>43100</v>
      </c>
    </row>
    <row r="724">
      <c r="A724" t="str">
        <v>AutoTable</v>
      </c>
      <c r="C724" t="str">
        <v>76110-43CE</v>
      </c>
      <c r="D724">
        <v>1</v>
      </c>
      <c r="E724">
        <v>43100</v>
      </c>
    </row>
    <row r="725">
      <c r="A725" t="str">
        <v>AutoTable</v>
      </c>
      <c r="C725" t="str">
        <v>76110-75CE</v>
      </c>
      <c r="D725">
        <v>160</v>
      </c>
      <c r="E725">
        <v>43100</v>
      </c>
    </row>
    <row r="726">
      <c r="A726" t="str">
        <v>AutoTable</v>
      </c>
      <c r="C726" t="str">
        <v>76110-79CE</v>
      </c>
      <c r="D726">
        <v>188</v>
      </c>
      <c r="E726">
        <v>43100</v>
      </c>
    </row>
    <row r="727">
      <c r="A727" t="str">
        <v>AutoTable</v>
      </c>
      <c r="C727" t="str">
        <v>76112-31CE</v>
      </c>
      <c r="D727">
        <v>117</v>
      </c>
      <c r="E727">
        <v>43100</v>
      </c>
    </row>
    <row r="728">
      <c r="A728" t="str">
        <v>AutoTable</v>
      </c>
      <c r="C728" t="str">
        <v>76112-35CE</v>
      </c>
      <c r="D728">
        <v>18</v>
      </c>
      <c r="E728">
        <v>43100</v>
      </c>
    </row>
    <row r="729">
      <c r="A729" t="str">
        <v>AutoTable</v>
      </c>
      <c r="C729" t="str">
        <v>76112-71CE</v>
      </c>
      <c r="D729">
        <v>68</v>
      </c>
      <c r="E729">
        <v>43100</v>
      </c>
    </row>
    <row r="730">
      <c r="A730" t="str">
        <v>AutoTable</v>
      </c>
      <c r="C730" t="str">
        <v>76112-79CE</v>
      </c>
      <c r="D730">
        <v>150</v>
      </c>
      <c r="E730">
        <v>43100</v>
      </c>
    </row>
    <row r="731">
      <c r="A731" t="str">
        <v>AutoTable</v>
      </c>
      <c r="C731" t="str">
        <v>76115-72CE</v>
      </c>
      <c r="D731">
        <v>5</v>
      </c>
      <c r="E731">
        <v>43100</v>
      </c>
    </row>
    <row r="732">
      <c r="A732" t="str">
        <v>AutoTable</v>
      </c>
      <c r="C732" t="str">
        <v>76115-74CE</v>
      </c>
      <c r="D732">
        <v>23</v>
      </c>
      <c r="E732">
        <v>43100</v>
      </c>
    </row>
    <row r="733">
      <c r="A733" t="str">
        <v>AutoTable</v>
      </c>
      <c r="C733" t="str">
        <v>76115-78CE</v>
      </c>
      <c r="D733">
        <v>2</v>
      </c>
      <c r="E733">
        <v>43100</v>
      </c>
    </row>
    <row r="734">
      <c r="A734" t="str">
        <v>AutoTable</v>
      </c>
      <c r="C734" t="str">
        <v>76210-02</v>
      </c>
      <c r="D734">
        <v>108</v>
      </c>
      <c r="E734">
        <v>43100</v>
      </c>
    </row>
    <row r="735">
      <c r="A735" t="str">
        <v>AutoTable</v>
      </c>
      <c r="C735" t="str">
        <v>76210-21CE</v>
      </c>
      <c r="D735">
        <v>226</v>
      </c>
      <c r="E735">
        <v>43100</v>
      </c>
    </row>
    <row r="736">
      <c r="A736" t="str">
        <v>AutoTable</v>
      </c>
      <c r="C736" t="str">
        <v>76210-23CE</v>
      </c>
      <c r="D736">
        <v>869</v>
      </c>
      <c r="E736">
        <v>43100</v>
      </c>
    </row>
    <row r="737">
      <c r="A737" t="str">
        <v>AutoTable</v>
      </c>
      <c r="C737" t="str">
        <v>76210-25CE</v>
      </c>
      <c r="D737">
        <v>202</v>
      </c>
      <c r="E737">
        <v>43100</v>
      </c>
    </row>
    <row r="738">
      <c r="A738" t="str">
        <v>AutoTable</v>
      </c>
      <c r="C738" t="str">
        <v>76210-26CE</v>
      </c>
      <c r="D738">
        <v>109</v>
      </c>
      <c r="E738">
        <v>43100</v>
      </c>
    </row>
    <row r="739">
      <c r="A739" t="str">
        <v>AutoTable</v>
      </c>
      <c r="C739" t="str">
        <v>76212-02CE</v>
      </c>
      <c r="D739">
        <v>89</v>
      </c>
      <c r="E739">
        <v>43100</v>
      </c>
    </row>
    <row r="740">
      <c r="A740" t="str">
        <v>AutoTable</v>
      </c>
      <c r="C740" t="str">
        <v>76212-21CE</v>
      </c>
      <c r="D740">
        <v>58</v>
      </c>
      <c r="E740">
        <v>43100</v>
      </c>
    </row>
    <row r="741">
      <c r="A741" t="str">
        <v>AutoTable</v>
      </c>
      <c r="C741" t="str">
        <v>76275-02CE</v>
      </c>
      <c r="D741">
        <v>434</v>
      </c>
      <c r="E741">
        <v>43100</v>
      </c>
    </row>
    <row r="742">
      <c r="A742" t="str">
        <v>AutoTable</v>
      </c>
      <c r="C742" t="str">
        <v>76275-21CE</v>
      </c>
      <c r="D742">
        <v>868</v>
      </c>
      <c r="E742">
        <v>43100</v>
      </c>
    </row>
    <row r="743">
      <c r="A743" t="str">
        <v>AutoTable</v>
      </c>
      <c r="C743" t="str">
        <v>76275-26CE</v>
      </c>
      <c r="D743">
        <v>330</v>
      </c>
      <c r="E743">
        <v>43100</v>
      </c>
    </row>
    <row r="744">
      <c r="A744" t="str">
        <v>AutoTable</v>
      </c>
      <c r="C744" t="str">
        <v>76310-09CE</v>
      </c>
      <c r="D744">
        <v>162</v>
      </c>
      <c r="E744">
        <v>43100</v>
      </c>
    </row>
    <row r="745">
      <c r="A745" t="str">
        <v>AutoTable</v>
      </c>
      <c r="C745" t="str">
        <v>76310-59CE</v>
      </c>
      <c r="D745">
        <v>286</v>
      </c>
      <c r="E745">
        <v>43100</v>
      </c>
    </row>
    <row r="746">
      <c r="A746" t="str">
        <v>AutoTable</v>
      </c>
      <c r="C746" t="str">
        <v>76410-01CE</v>
      </c>
      <c r="D746">
        <v>60</v>
      </c>
      <c r="E746">
        <v>43100</v>
      </c>
    </row>
    <row r="747">
      <c r="A747" t="str">
        <v>AutoTable</v>
      </c>
      <c r="C747" t="str">
        <v>76410-17CE</v>
      </c>
      <c r="D747">
        <v>18</v>
      </c>
      <c r="E747">
        <v>43100</v>
      </c>
    </row>
    <row r="748">
      <c r="A748" t="str">
        <v>AutoTable</v>
      </c>
      <c r="C748" t="str">
        <v>76410-19CE</v>
      </c>
      <c r="D748">
        <v>7</v>
      </c>
      <c r="E748">
        <v>43100</v>
      </c>
    </row>
    <row r="749">
      <c r="A749" t="str">
        <v>AutoTable</v>
      </c>
      <c r="C749" t="str">
        <v>76410-20CE</v>
      </c>
      <c r="D749">
        <v>51</v>
      </c>
      <c r="E749">
        <v>43100</v>
      </c>
    </row>
    <row r="750">
      <c r="A750" t="str">
        <v>AutoTable</v>
      </c>
      <c r="C750" t="str">
        <v>76512-02CE</v>
      </c>
      <c r="D750">
        <v>176</v>
      </c>
      <c r="E750">
        <v>43100</v>
      </c>
    </row>
    <row r="751">
      <c r="A751" t="str">
        <v>AutoTable</v>
      </c>
      <c r="C751" t="str">
        <v>76910-08CE</v>
      </c>
      <c r="D751">
        <v>1</v>
      </c>
      <c r="E751">
        <v>43100</v>
      </c>
    </row>
    <row r="752">
      <c r="A752" t="str">
        <v>AutoTable</v>
      </c>
      <c r="C752" t="str">
        <v>76910-09CE</v>
      </c>
      <c r="D752">
        <v>1</v>
      </c>
      <c r="E752">
        <v>43100</v>
      </c>
    </row>
    <row r="753">
      <c r="A753" t="str">
        <v>AutoTable</v>
      </c>
      <c r="C753" t="str">
        <v>76910-17CE</v>
      </c>
      <c r="D753">
        <v>3</v>
      </c>
      <c r="E753">
        <v>43100</v>
      </c>
    </row>
    <row r="754">
      <c r="A754" t="str">
        <v>AutoTable</v>
      </c>
      <c r="C754" t="str">
        <v>76910-20CE</v>
      </c>
      <c r="D754">
        <v>350</v>
      </c>
      <c r="E754">
        <v>43100</v>
      </c>
    </row>
    <row r="755">
      <c r="A755" t="str">
        <v>AutoTable</v>
      </c>
      <c r="C755" t="str">
        <v>76913-01CE</v>
      </c>
      <c r="D755">
        <v>2</v>
      </c>
      <c r="E755">
        <v>43100</v>
      </c>
    </row>
    <row r="756">
      <c r="A756" t="str">
        <v>AutoTable</v>
      </c>
      <c r="C756" t="str">
        <v>76913-18CE</v>
      </c>
      <c r="D756">
        <v>141</v>
      </c>
      <c r="E756">
        <v>43100</v>
      </c>
    </row>
    <row r="757">
      <c r="A757" t="str">
        <v>AutoTable</v>
      </c>
      <c r="C757" t="str">
        <v>76913-26CE</v>
      </c>
      <c r="D757">
        <v>72</v>
      </c>
      <c r="E757">
        <v>43100</v>
      </c>
    </row>
    <row r="758">
      <c r="A758" t="str">
        <v>AutoTable</v>
      </c>
      <c r="C758" t="str">
        <v>76915-14</v>
      </c>
      <c r="D758">
        <v>45</v>
      </c>
      <c r="E758">
        <v>43100</v>
      </c>
    </row>
    <row r="759">
      <c r="A759" t="str">
        <v>AutoTable</v>
      </c>
      <c r="C759" t="str">
        <v>76915-17CE</v>
      </c>
      <c r="D759">
        <v>91</v>
      </c>
      <c r="E759">
        <v>43100</v>
      </c>
    </row>
    <row r="760">
      <c r="A760" t="str">
        <v>AutoTable</v>
      </c>
      <c r="C760" t="str">
        <v>76915-19CE</v>
      </c>
      <c r="D760">
        <v>44</v>
      </c>
      <c r="E760">
        <v>43100</v>
      </c>
    </row>
    <row r="761">
      <c r="A761" t="str">
        <v>AutoTable</v>
      </c>
      <c r="C761" t="str">
        <v>76975-06CE</v>
      </c>
      <c r="D761">
        <v>462</v>
      </c>
      <c r="E761">
        <v>43100</v>
      </c>
    </row>
    <row r="762">
      <c r="A762" t="str">
        <v>AutoTable</v>
      </c>
      <c r="C762" t="str">
        <v>76975-08CE</v>
      </c>
      <c r="D762">
        <v>26</v>
      </c>
      <c r="E762">
        <v>43100</v>
      </c>
    </row>
    <row r="763">
      <c r="A763" t="str">
        <v>AutoTable</v>
      </c>
      <c r="C763" t="str">
        <v>76975-17CE</v>
      </c>
      <c r="D763">
        <v>55</v>
      </c>
      <c r="E763">
        <v>43100</v>
      </c>
    </row>
    <row r="764">
      <c r="A764" t="str">
        <v>AutoTable</v>
      </c>
      <c r="C764" t="str">
        <v>76975-19CE</v>
      </c>
      <c r="D764">
        <v>27</v>
      </c>
      <c r="E764">
        <v>43100</v>
      </c>
    </row>
    <row r="765">
      <c r="A765" t="str">
        <v>AutoTable</v>
      </c>
      <c r="C765" t="str">
        <v>76975-28CE</v>
      </c>
      <c r="D765">
        <v>222</v>
      </c>
      <c r="E765">
        <v>43100</v>
      </c>
    </row>
    <row r="766">
      <c r="A766" t="str">
        <v>AutoTable</v>
      </c>
      <c r="C766" t="str">
        <v>77010</v>
      </c>
      <c r="D766">
        <v>21</v>
      </c>
      <c r="E766">
        <v>43100</v>
      </c>
    </row>
    <row r="767">
      <c r="A767" t="str">
        <v>AutoTable</v>
      </c>
      <c r="C767" t="str">
        <v>77010-20CE</v>
      </c>
      <c r="D767">
        <v>56</v>
      </c>
      <c r="E767">
        <v>43100</v>
      </c>
    </row>
    <row r="768">
      <c r="A768" t="str">
        <v>AutoTable</v>
      </c>
      <c r="C768" t="str">
        <v>77010-21CE</v>
      </c>
      <c r="D768">
        <v>302</v>
      </c>
      <c r="E768">
        <v>43100</v>
      </c>
    </row>
    <row r="769">
      <c r="A769" t="str">
        <v>AutoTable</v>
      </c>
      <c r="C769" t="str">
        <v>77010-22CE</v>
      </c>
      <c r="D769">
        <v>130</v>
      </c>
      <c r="E769">
        <v>43100</v>
      </c>
    </row>
    <row r="770">
      <c r="A770" t="str">
        <v>AutoTable</v>
      </c>
      <c r="C770" t="str">
        <v>77010-26CE</v>
      </c>
      <c r="D770">
        <v>219</v>
      </c>
      <c r="E770">
        <v>43100</v>
      </c>
    </row>
    <row r="771">
      <c r="A771" t="str">
        <v>AutoTable</v>
      </c>
      <c r="C771" t="str">
        <v>77010-42CE</v>
      </c>
      <c r="D771">
        <v>165</v>
      </c>
      <c r="E771">
        <v>43100</v>
      </c>
    </row>
    <row r="772">
      <c r="A772" t="str">
        <v>AutoTable</v>
      </c>
      <c r="C772" t="str">
        <v>77010-43CE</v>
      </c>
      <c r="D772">
        <v>238</v>
      </c>
      <c r="E772">
        <v>43100</v>
      </c>
    </row>
    <row r="773">
      <c r="A773" t="str">
        <v>AutoTable</v>
      </c>
      <c r="C773" t="str">
        <v>77010-44CE</v>
      </c>
      <c r="D773">
        <v>179</v>
      </c>
      <c r="E773">
        <v>43100</v>
      </c>
    </row>
    <row r="774">
      <c r="A774" t="str">
        <v>AutoTable</v>
      </c>
      <c r="C774" t="str">
        <v>77010-45CE</v>
      </c>
      <c r="D774">
        <v>331</v>
      </c>
      <c r="E774">
        <v>43100</v>
      </c>
    </row>
    <row r="775">
      <c r="A775" t="str">
        <v>AutoTable</v>
      </c>
      <c r="C775" t="str">
        <v>77010-47</v>
      </c>
      <c r="D775">
        <v>540</v>
      </c>
      <c r="E775">
        <v>43100</v>
      </c>
    </row>
    <row r="776">
      <c r="A776" t="str">
        <v>AutoTable</v>
      </c>
      <c r="C776" t="str">
        <v>77010-49CE</v>
      </c>
      <c r="D776">
        <v>1</v>
      </c>
      <c r="E776">
        <v>43100</v>
      </c>
    </row>
    <row r="777">
      <c r="A777" t="str">
        <v>AutoTable</v>
      </c>
      <c r="C777" t="str">
        <v>77010-59CE</v>
      </c>
      <c r="D777">
        <v>485</v>
      </c>
      <c r="E777">
        <v>43100</v>
      </c>
    </row>
    <row r="778">
      <c r="A778" t="str">
        <v>AutoTable</v>
      </c>
      <c r="C778" t="str">
        <v>77010-72CE</v>
      </c>
      <c r="D778">
        <v>65</v>
      </c>
      <c r="E778">
        <v>43100</v>
      </c>
    </row>
    <row r="779">
      <c r="A779" t="str">
        <v>AutoTable</v>
      </c>
      <c r="C779" t="str">
        <v>77010-74CE</v>
      </c>
      <c r="D779">
        <v>9</v>
      </c>
      <c r="E779">
        <v>43100</v>
      </c>
    </row>
    <row r="780">
      <c r="A780" t="str">
        <v>AutoTable</v>
      </c>
      <c r="C780" t="str">
        <v>77010-75CE</v>
      </c>
      <c r="D780">
        <v>63</v>
      </c>
      <c r="E780">
        <v>43100</v>
      </c>
    </row>
    <row r="781">
      <c r="A781" t="str">
        <v>AutoTable</v>
      </c>
      <c r="C781" t="str">
        <v>77010-76CE</v>
      </c>
      <c r="D781">
        <v>37</v>
      </c>
      <c r="E781">
        <v>43100</v>
      </c>
    </row>
    <row r="782">
      <c r="A782" t="str">
        <v>AutoTable</v>
      </c>
      <c r="C782" t="str">
        <v>77010-78CE</v>
      </c>
      <c r="D782">
        <v>206</v>
      </c>
      <c r="E782">
        <v>43100</v>
      </c>
    </row>
    <row r="783">
      <c r="A783" t="str">
        <v>AutoTable</v>
      </c>
      <c r="C783" t="str">
        <v>77010-81CE</v>
      </c>
      <c r="D783">
        <v>25</v>
      </c>
      <c r="E783">
        <v>43100</v>
      </c>
    </row>
    <row r="784">
      <c r="A784" t="str">
        <v>AutoTable</v>
      </c>
      <c r="C784" t="str">
        <v>77010-82CE</v>
      </c>
      <c r="D784">
        <v>6</v>
      </c>
      <c r="E784">
        <v>43100</v>
      </c>
    </row>
    <row r="785">
      <c r="A785" t="str">
        <v>AutoTable</v>
      </c>
      <c r="C785" t="str">
        <v>77075-07CE</v>
      </c>
      <c r="D785">
        <v>55</v>
      </c>
      <c r="E785">
        <v>43100</v>
      </c>
    </row>
    <row r="786">
      <c r="A786" t="str">
        <v>AutoTable</v>
      </c>
      <c r="C786" t="str">
        <v>77075-26CE</v>
      </c>
      <c r="D786">
        <v>1</v>
      </c>
      <c r="E786">
        <v>43100</v>
      </c>
    </row>
    <row r="787">
      <c r="A787" t="str">
        <v>AutoTable</v>
      </c>
      <c r="C787" t="str">
        <v>77075-29CE</v>
      </c>
      <c r="D787">
        <v>66</v>
      </c>
      <c r="E787">
        <v>43100</v>
      </c>
    </row>
    <row r="788">
      <c r="A788" t="str">
        <v>AutoTable</v>
      </c>
      <c r="C788" t="str">
        <v>77075-43CE</v>
      </c>
      <c r="D788">
        <v>117</v>
      </c>
      <c r="E788">
        <v>43100</v>
      </c>
    </row>
    <row r="789">
      <c r="A789" t="str">
        <v>AutoTable</v>
      </c>
      <c r="C789" t="str">
        <v>77075-44CE</v>
      </c>
      <c r="D789">
        <v>1</v>
      </c>
      <c r="E789">
        <v>43100</v>
      </c>
    </row>
    <row r="790">
      <c r="A790" t="str">
        <v>AutoTable</v>
      </c>
      <c r="C790" t="str">
        <v>77075-47CE</v>
      </c>
      <c r="D790">
        <v>23</v>
      </c>
      <c r="E790">
        <v>43100</v>
      </c>
    </row>
    <row r="791">
      <c r="A791" t="str">
        <v>AutoTable</v>
      </c>
      <c r="C791" t="str">
        <v>77075-59CE</v>
      </c>
      <c r="D791">
        <v>3</v>
      </c>
      <c r="E791">
        <v>43100</v>
      </c>
    </row>
    <row r="792">
      <c r="A792" t="str">
        <v>AutoTable</v>
      </c>
      <c r="C792" t="str">
        <v>77075-72CE</v>
      </c>
      <c r="D792">
        <v>2</v>
      </c>
      <c r="E792">
        <v>43100</v>
      </c>
    </row>
    <row r="793">
      <c r="A793" t="str">
        <v>AutoTable</v>
      </c>
      <c r="C793" t="str">
        <v>77075-76CE</v>
      </c>
      <c r="D793">
        <v>1</v>
      </c>
      <c r="E793">
        <v>43100</v>
      </c>
    </row>
    <row r="794">
      <c r="A794" t="str">
        <v>AutoTable</v>
      </c>
      <c r="C794" t="str">
        <v>77075-81CE</v>
      </c>
      <c r="D794">
        <v>50</v>
      </c>
      <c r="E794">
        <v>43100</v>
      </c>
    </row>
    <row r="795">
      <c r="A795" t="str">
        <v>AutoTable</v>
      </c>
      <c r="C795" t="str">
        <v>77075DC1</v>
      </c>
      <c r="D795">
        <v>72</v>
      </c>
      <c r="E795">
        <v>43100</v>
      </c>
    </row>
    <row r="796">
      <c r="A796" t="str">
        <v>AutoTable</v>
      </c>
      <c r="C796" t="str">
        <v>77175-05CE</v>
      </c>
      <c r="D796">
        <v>4</v>
      </c>
      <c r="E796">
        <v>43100</v>
      </c>
    </row>
    <row r="797">
      <c r="A797" t="str">
        <v>AutoTable</v>
      </c>
      <c r="C797" t="str">
        <v>77175-10CE</v>
      </c>
      <c r="D797">
        <v>1</v>
      </c>
      <c r="E797">
        <v>43100</v>
      </c>
    </row>
    <row r="798">
      <c r="A798" t="str">
        <v>AutoTable</v>
      </c>
      <c r="C798" t="str">
        <v>77175-21</v>
      </c>
      <c r="D798">
        <v>222</v>
      </c>
      <c r="E798">
        <v>43100</v>
      </c>
    </row>
    <row r="799">
      <c r="A799" t="str">
        <v>AutoTable</v>
      </c>
      <c r="C799" t="str">
        <v>77175-23</v>
      </c>
      <c r="D799">
        <v>117</v>
      </c>
      <c r="E799">
        <v>43100</v>
      </c>
    </row>
    <row r="800">
      <c r="A800" t="str">
        <v>AutoTable</v>
      </c>
      <c r="C800" t="str">
        <v>77175-26</v>
      </c>
      <c r="D800">
        <v>240</v>
      </c>
      <c r="E800">
        <v>43100</v>
      </c>
    </row>
    <row r="801">
      <c r="A801" t="str">
        <v>AutoTable</v>
      </c>
      <c r="C801" t="str">
        <v>77210-32</v>
      </c>
      <c r="D801">
        <v>36</v>
      </c>
      <c r="E801">
        <v>43100</v>
      </c>
    </row>
    <row r="802">
      <c r="A802" t="str">
        <v>AutoTable</v>
      </c>
      <c r="C802" t="str">
        <v>77210-32CE</v>
      </c>
      <c r="D802">
        <v>36</v>
      </c>
      <c r="E802">
        <v>43100</v>
      </c>
    </row>
    <row r="803">
      <c r="A803" t="str">
        <v>AutoTable</v>
      </c>
      <c r="C803" t="str">
        <v>77212-02CE</v>
      </c>
      <c r="D803">
        <v>144</v>
      </c>
      <c r="E803">
        <v>43100</v>
      </c>
    </row>
    <row r="804">
      <c r="A804" t="str">
        <v>AutoTable</v>
      </c>
      <c r="C804" t="str">
        <v>77212-05CE</v>
      </c>
      <c r="D804">
        <v>212</v>
      </c>
      <c r="E804">
        <v>43100</v>
      </c>
    </row>
    <row r="805">
      <c r="A805" t="str">
        <v>AutoTable</v>
      </c>
      <c r="C805" t="str">
        <v>77212-06CE</v>
      </c>
      <c r="D805">
        <v>96</v>
      </c>
      <c r="E805">
        <v>43100</v>
      </c>
    </row>
    <row r="806">
      <c r="A806" t="str">
        <v>AutoTable</v>
      </c>
      <c r="C806" t="str">
        <v>77212-08CE</v>
      </c>
      <c r="D806">
        <v>99</v>
      </c>
      <c r="E806">
        <v>43100</v>
      </c>
    </row>
    <row r="807">
      <c r="A807" t="str">
        <v>AutoTable</v>
      </c>
      <c r="C807" t="str">
        <v>77215-13CE</v>
      </c>
      <c r="D807">
        <v>40</v>
      </c>
      <c r="E807">
        <v>43100</v>
      </c>
    </row>
    <row r="808">
      <c r="A808" t="str">
        <v>AutoTable</v>
      </c>
      <c r="C808" t="str">
        <v>77215-20CE</v>
      </c>
      <c r="D808">
        <v>27</v>
      </c>
      <c r="E808">
        <v>43100</v>
      </c>
    </row>
    <row r="809">
      <c r="A809" t="str">
        <v>AutoTable</v>
      </c>
      <c r="C809" t="str">
        <v>77215-21CVI</v>
      </c>
      <c r="D809">
        <v>9</v>
      </c>
      <c r="E809">
        <v>43100</v>
      </c>
    </row>
    <row r="810">
      <c r="A810" t="str">
        <v>AutoTable</v>
      </c>
      <c r="C810" t="str">
        <v>77215-28</v>
      </c>
      <c r="D810">
        <v>3</v>
      </c>
      <c r="E810">
        <v>43100</v>
      </c>
    </row>
    <row r="811">
      <c r="A811" t="str">
        <v>AutoTable</v>
      </c>
      <c r="C811" t="str">
        <v>77275-17CE</v>
      </c>
      <c r="D811">
        <v>60</v>
      </c>
      <c r="E811">
        <v>43100</v>
      </c>
    </row>
    <row r="812">
      <c r="A812" t="str">
        <v>AutoTable</v>
      </c>
      <c r="C812" t="str">
        <v>77275-24CE</v>
      </c>
      <c r="D812">
        <v>2</v>
      </c>
      <c r="E812">
        <v>43100</v>
      </c>
    </row>
    <row r="813">
      <c r="A813" t="str">
        <v>AutoTable</v>
      </c>
      <c r="C813" t="str">
        <v>77415-02</v>
      </c>
      <c r="D813">
        <v>120</v>
      </c>
      <c r="E813">
        <v>43100</v>
      </c>
    </row>
    <row r="814">
      <c r="A814" t="str">
        <v>AutoTable</v>
      </c>
      <c r="C814" t="str">
        <v>77415-04</v>
      </c>
      <c r="D814">
        <v>124</v>
      </c>
      <c r="E814">
        <v>43100</v>
      </c>
    </row>
    <row r="815">
      <c r="A815" t="str">
        <v>AutoTable</v>
      </c>
      <c r="C815" t="str">
        <v>77415-05</v>
      </c>
      <c r="D815">
        <v>5</v>
      </c>
      <c r="E815">
        <v>43100</v>
      </c>
    </row>
    <row r="816">
      <c r="A816" t="str">
        <v>AutoTable</v>
      </c>
      <c r="C816" t="str">
        <v>77415-06</v>
      </c>
      <c r="D816">
        <v>282</v>
      </c>
      <c r="E816">
        <v>43100</v>
      </c>
    </row>
    <row r="817">
      <c r="A817" t="str">
        <v>AutoTable</v>
      </c>
      <c r="C817" t="str">
        <v>77415-07</v>
      </c>
      <c r="D817">
        <v>148</v>
      </c>
      <c r="E817">
        <v>43100</v>
      </c>
    </row>
    <row r="818">
      <c r="A818" t="str">
        <v>AutoTable</v>
      </c>
      <c r="C818" t="str">
        <v>77415-10</v>
      </c>
      <c r="D818">
        <v>155</v>
      </c>
      <c r="E818">
        <v>43100</v>
      </c>
    </row>
    <row r="819">
      <c r="A819" t="str">
        <v>AutoTable</v>
      </c>
      <c r="C819" t="str">
        <v>77415-13</v>
      </c>
      <c r="D819">
        <v>3</v>
      </c>
      <c r="E819">
        <v>43100</v>
      </c>
    </row>
    <row r="820">
      <c r="A820" t="str">
        <v>AutoTable</v>
      </c>
      <c r="C820" t="str">
        <v>77415-22</v>
      </c>
      <c r="D820">
        <v>22</v>
      </c>
      <c r="E820">
        <v>43100</v>
      </c>
    </row>
    <row r="821">
      <c r="A821" t="str">
        <v>AutoTable</v>
      </c>
      <c r="C821" t="str">
        <v>77510-33</v>
      </c>
      <c r="D821">
        <v>4</v>
      </c>
      <c r="E821">
        <v>43100</v>
      </c>
    </row>
    <row r="822">
      <c r="A822" t="str">
        <v>AutoTable</v>
      </c>
      <c r="C822" t="str">
        <v>77510-35</v>
      </c>
      <c r="D822">
        <v>34</v>
      </c>
      <c r="E822">
        <v>43100</v>
      </c>
    </row>
    <row r="823">
      <c r="A823" t="str">
        <v>AutoTable</v>
      </c>
      <c r="C823" t="str">
        <v>77510-53</v>
      </c>
      <c r="D823">
        <v>72</v>
      </c>
      <c r="E823">
        <v>43100</v>
      </c>
    </row>
    <row r="824">
      <c r="A824" t="str">
        <v>AutoTable</v>
      </c>
      <c r="C824" t="str">
        <v>77510-55</v>
      </c>
      <c r="D824">
        <v>108</v>
      </c>
      <c r="E824">
        <v>43100</v>
      </c>
    </row>
    <row r="825">
      <c r="A825" t="str">
        <v>AutoTable</v>
      </c>
      <c r="C825" t="str">
        <v>77510-57</v>
      </c>
      <c r="D825">
        <v>63</v>
      </c>
      <c r="E825">
        <v>43100</v>
      </c>
    </row>
    <row r="826">
      <c r="A826" t="str">
        <v>AutoTable</v>
      </c>
      <c r="C826" t="str">
        <v>77512-32</v>
      </c>
      <c r="D826">
        <v>13</v>
      </c>
      <c r="E826">
        <v>43100</v>
      </c>
    </row>
    <row r="827">
      <c r="A827" t="str">
        <v>AutoTable</v>
      </c>
      <c r="C827" t="str">
        <v>77512-33</v>
      </c>
      <c r="D827">
        <v>6</v>
      </c>
      <c r="E827">
        <v>43100</v>
      </c>
    </row>
    <row r="828">
      <c r="A828" t="str">
        <v>AutoTable</v>
      </c>
      <c r="C828" t="str">
        <v>77512-35</v>
      </c>
      <c r="D828">
        <v>72</v>
      </c>
      <c r="E828">
        <v>43100</v>
      </c>
    </row>
    <row r="829">
      <c r="A829" t="str">
        <v>AutoTable</v>
      </c>
      <c r="C829" t="str">
        <v>77512-40</v>
      </c>
      <c r="D829">
        <v>99</v>
      </c>
      <c r="E829">
        <v>43100</v>
      </c>
    </row>
    <row r="830">
      <c r="A830" t="str">
        <v>AutoTable</v>
      </c>
      <c r="C830" t="str">
        <v>77512-55</v>
      </c>
      <c r="D830">
        <v>25</v>
      </c>
      <c r="E830">
        <v>43100</v>
      </c>
    </row>
    <row r="831">
      <c r="A831" t="str">
        <v>AutoTable</v>
      </c>
      <c r="C831" t="str">
        <v>77512-57</v>
      </c>
      <c r="D831">
        <v>27</v>
      </c>
      <c r="E831">
        <v>43100</v>
      </c>
    </row>
    <row r="832">
      <c r="A832" t="str">
        <v>AutoTable</v>
      </c>
      <c r="C832" t="str">
        <v>77515-33</v>
      </c>
      <c r="D832">
        <v>6</v>
      </c>
      <c r="E832">
        <v>43100</v>
      </c>
    </row>
    <row r="833">
      <c r="A833" t="str">
        <v>AutoTable</v>
      </c>
      <c r="C833" t="str">
        <v>77515-35</v>
      </c>
      <c r="D833">
        <v>96</v>
      </c>
      <c r="E833">
        <v>43100</v>
      </c>
    </row>
    <row r="834">
      <c r="A834" t="str">
        <v>AutoTable</v>
      </c>
      <c r="C834" t="str">
        <v>77515-36</v>
      </c>
      <c r="D834">
        <v>4</v>
      </c>
      <c r="E834">
        <v>43100</v>
      </c>
    </row>
    <row r="835">
      <c r="A835" t="str">
        <v>AutoTable</v>
      </c>
      <c r="C835" t="str">
        <v>77515-40</v>
      </c>
      <c r="D835">
        <v>7</v>
      </c>
      <c r="E835">
        <v>43100</v>
      </c>
    </row>
    <row r="836">
      <c r="A836" t="str">
        <v>AutoTable</v>
      </c>
      <c r="C836" t="str">
        <v>77515-55</v>
      </c>
      <c r="D836">
        <v>12</v>
      </c>
      <c r="E836">
        <v>43100</v>
      </c>
    </row>
    <row r="837">
      <c r="A837" t="str">
        <v>AutoTable</v>
      </c>
      <c r="C837" t="str">
        <v>77515-57</v>
      </c>
      <c r="D837">
        <v>89</v>
      </c>
      <c r="E837">
        <v>43100</v>
      </c>
    </row>
    <row r="838">
      <c r="A838" t="str">
        <v>AutoTable</v>
      </c>
      <c r="C838" t="str">
        <v>77615-33</v>
      </c>
      <c r="D838">
        <v>81</v>
      </c>
      <c r="E838">
        <v>43100</v>
      </c>
    </row>
    <row r="839">
      <c r="A839" t="str">
        <v>AutoTable</v>
      </c>
      <c r="C839" t="str">
        <v>78010-00</v>
      </c>
      <c r="D839">
        <v>600</v>
      </c>
      <c r="E839">
        <v>43100</v>
      </c>
    </row>
    <row r="840">
      <c r="A840" t="str">
        <v>AutoTable</v>
      </c>
      <c r="C840" t="str">
        <v>78110-81G5</v>
      </c>
      <c r="D840">
        <v>498</v>
      </c>
      <c r="E840">
        <v>43100</v>
      </c>
    </row>
    <row r="841">
      <c r="A841" t="str">
        <v>AutoTable</v>
      </c>
      <c r="C841" t="str">
        <v>78110-89G5</v>
      </c>
      <c r="D841">
        <v>286</v>
      </c>
      <c r="E841">
        <v>43100</v>
      </c>
    </row>
    <row r="842">
      <c r="A842" t="str">
        <v>AutoTable</v>
      </c>
      <c r="C842" t="str">
        <v>78175-81G5</v>
      </c>
      <c r="D842">
        <v>504</v>
      </c>
      <c r="E842">
        <v>43100</v>
      </c>
    </row>
    <row r="843">
      <c r="A843" t="str">
        <v>AutoTable</v>
      </c>
      <c r="C843" t="str">
        <v>78175-89G5</v>
      </c>
      <c r="D843">
        <v>297</v>
      </c>
      <c r="E843">
        <v>43100</v>
      </c>
    </row>
    <row r="844">
      <c r="A844" t="str">
        <v>AutoTable</v>
      </c>
      <c r="C844" t="str">
        <v>78175K</v>
      </c>
      <c r="D844">
        <v>3024</v>
      </c>
      <c r="E844">
        <v>43100</v>
      </c>
    </row>
    <row r="845">
      <c r="A845" t="str">
        <v>AutoTable</v>
      </c>
      <c r="C845" t="str">
        <v>78175S3</v>
      </c>
      <c r="D845">
        <v>1249</v>
      </c>
      <c r="E845">
        <v>43100</v>
      </c>
    </row>
    <row r="846">
      <c r="A846" t="str">
        <v>AutoTable</v>
      </c>
      <c r="C846" t="str">
        <v>78210-00</v>
      </c>
      <c r="D846">
        <v>3084</v>
      </c>
      <c r="E846">
        <v>43100</v>
      </c>
    </row>
    <row r="847">
      <c r="A847" t="str">
        <v>AutoTable</v>
      </c>
      <c r="C847" t="str">
        <v>78210-M1</v>
      </c>
      <c r="D847">
        <v>2370</v>
      </c>
      <c r="E847">
        <v>43100</v>
      </c>
    </row>
    <row r="848">
      <c r="A848" t="str">
        <v>AutoTable</v>
      </c>
      <c r="C848" t="str">
        <v>78210-R1</v>
      </c>
      <c r="D848">
        <v>4650</v>
      </c>
      <c r="E848">
        <v>43100</v>
      </c>
    </row>
    <row r="849">
      <c r="A849" t="str">
        <v>AutoTable</v>
      </c>
      <c r="C849" t="str">
        <v>78210-R2</v>
      </c>
      <c r="D849">
        <v>150</v>
      </c>
      <c r="E849">
        <v>43100</v>
      </c>
    </row>
    <row r="850">
      <c r="A850" t="str">
        <v>AutoTable</v>
      </c>
      <c r="C850" t="str">
        <v>78212-00</v>
      </c>
      <c r="D850">
        <v>2289</v>
      </c>
      <c r="E850">
        <v>43100</v>
      </c>
    </row>
    <row r="851">
      <c r="A851" t="str">
        <v>AutoTable</v>
      </c>
      <c r="C851" t="str">
        <v>78212-M</v>
      </c>
      <c r="D851">
        <v>522</v>
      </c>
      <c r="E851">
        <v>43100</v>
      </c>
    </row>
    <row r="852">
      <c r="A852" t="str">
        <v>AutoTable</v>
      </c>
      <c r="C852" t="str">
        <v>78212-R</v>
      </c>
      <c r="D852">
        <v>232</v>
      </c>
      <c r="E852">
        <v>43100</v>
      </c>
    </row>
    <row r="853">
      <c r="A853" t="str">
        <v>AutoTable</v>
      </c>
      <c r="C853" t="str">
        <v>78215-00</v>
      </c>
      <c r="D853">
        <v>203</v>
      </c>
      <c r="E853">
        <v>43100</v>
      </c>
    </row>
    <row r="854">
      <c r="A854" t="str">
        <v>AutoTable</v>
      </c>
      <c r="C854" t="str">
        <v>78215-M</v>
      </c>
      <c r="D854">
        <v>934</v>
      </c>
      <c r="E854">
        <v>43100</v>
      </c>
    </row>
    <row r="855">
      <c r="A855" t="str">
        <v>AutoTable</v>
      </c>
      <c r="C855" t="str">
        <v>78215-R</v>
      </c>
      <c r="D855">
        <v>410</v>
      </c>
      <c r="E855">
        <v>43100</v>
      </c>
    </row>
    <row r="856">
      <c r="A856" t="str">
        <v>AutoTable</v>
      </c>
      <c r="C856" t="str">
        <v>78275-00</v>
      </c>
      <c r="D856">
        <v>3538</v>
      </c>
      <c r="E856">
        <v>43100</v>
      </c>
    </row>
    <row r="857">
      <c r="A857" t="str">
        <v>AutoTable</v>
      </c>
      <c r="C857" t="str">
        <v>78275-M</v>
      </c>
      <c r="D857">
        <v>420</v>
      </c>
      <c r="E857">
        <v>43100</v>
      </c>
    </row>
    <row r="858">
      <c r="A858" t="str">
        <v>AutoTable</v>
      </c>
      <c r="C858" t="str">
        <v>78275-R</v>
      </c>
      <c r="D858">
        <v>33420</v>
      </c>
      <c r="E858">
        <v>43100</v>
      </c>
    </row>
    <row r="859">
      <c r="A859" t="str">
        <v>AutoTable</v>
      </c>
      <c r="C859" t="str">
        <v>81010-19</v>
      </c>
      <c r="D859">
        <v>42</v>
      </c>
      <c r="E859">
        <v>43100</v>
      </c>
    </row>
    <row r="860">
      <c r="A860" t="str">
        <v>AutoTable</v>
      </c>
      <c r="C860" t="str">
        <v>81010-35</v>
      </c>
      <c r="D860">
        <v>139</v>
      </c>
      <c r="E860">
        <v>43100</v>
      </c>
    </row>
    <row r="861">
      <c r="A861" t="str">
        <v>AutoTable</v>
      </c>
      <c r="C861" t="str">
        <v>81010-39</v>
      </c>
      <c r="D861">
        <v>87</v>
      </c>
      <c r="E861">
        <v>43100</v>
      </c>
    </row>
    <row r="862">
      <c r="A862" t="str">
        <v>AutoTable</v>
      </c>
      <c r="C862" t="str">
        <v>81075-01</v>
      </c>
      <c r="D862">
        <v>796</v>
      </c>
      <c r="E862">
        <v>43100</v>
      </c>
    </row>
    <row r="863">
      <c r="A863" t="str">
        <v>AutoTable</v>
      </c>
      <c r="C863" t="str">
        <v>81075-14</v>
      </c>
      <c r="D863">
        <v>3</v>
      </c>
      <c r="E863">
        <v>43100</v>
      </c>
    </row>
    <row r="864">
      <c r="A864" t="str">
        <v>AutoTable</v>
      </c>
      <c r="C864" t="str">
        <v>81210-12</v>
      </c>
      <c r="D864">
        <v>538</v>
      </c>
      <c r="E864">
        <v>43100</v>
      </c>
    </row>
    <row r="865">
      <c r="A865" t="str">
        <v>AutoTable</v>
      </c>
      <c r="C865" t="str">
        <v>81210-18</v>
      </c>
      <c r="D865">
        <v>807</v>
      </c>
      <c r="E865">
        <v>43100</v>
      </c>
    </row>
    <row r="866">
      <c r="A866" t="str">
        <v>AutoTable</v>
      </c>
      <c r="C866" t="str">
        <v>81210-20</v>
      </c>
      <c r="D866">
        <v>387</v>
      </c>
      <c r="E866">
        <v>43100</v>
      </c>
    </row>
    <row r="867">
      <c r="A867" t="str">
        <v>AutoTable</v>
      </c>
      <c r="C867" t="str">
        <v>81210-21</v>
      </c>
      <c r="D867">
        <v>315</v>
      </c>
      <c r="E867">
        <v>43100</v>
      </c>
    </row>
    <row r="868">
      <c r="A868" t="str">
        <v>AutoTable</v>
      </c>
      <c r="C868" t="str">
        <v>81210-82</v>
      </c>
      <c r="D868">
        <v>346</v>
      </c>
      <c r="E868">
        <v>43100</v>
      </c>
    </row>
    <row r="869">
      <c r="A869" t="str">
        <v>AutoTable</v>
      </c>
      <c r="C869" t="str">
        <v>81275-18</v>
      </c>
      <c r="D869">
        <v>2236</v>
      </c>
      <c r="E869">
        <v>43100</v>
      </c>
    </row>
    <row r="870">
      <c r="A870" t="str">
        <v>AutoTable</v>
      </c>
      <c r="C870" t="str">
        <v>83175-15</v>
      </c>
      <c r="D870">
        <v>775</v>
      </c>
      <c r="E870">
        <v>43100</v>
      </c>
    </row>
    <row r="871">
      <c r="A871" t="str">
        <v>AutoTable</v>
      </c>
      <c r="C871" t="str">
        <v>83510-18</v>
      </c>
      <c r="D871">
        <v>859</v>
      </c>
      <c r="E871">
        <v>43100</v>
      </c>
    </row>
    <row r="872">
      <c r="A872" t="str">
        <v>AutoTable</v>
      </c>
      <c r="C872" t="str">
        <v>84010-19</v>
      </c>
      <c r="D872">
        <v>450</v>
      </c>
      <c r="E872">
        <v>43100</v>
      </c>
    </row>
    <row r="873">
      <c r="A873" t="str">
        <v>AutoTable</v>
      </c>
      <c r="C873" t="str">
        <v>88575-21</v>
      </c>
      <c r="D873">
        <v>124</v>
      </c>
      <c r="E873">
        <v>43100</v>
      </c>
    </row>
    <row r="874">
      <c r="A874" t="str">
        <v>AutoTable</v>
      </c>
      <c r="C874" t="str">
        <v>89710-18</v>
      </c>
      <c r="D874">
        <v>270</v>
      </c>
      <c r="E874">
        <v>43100</v>
      </c>
    </row>
    <row r="875">
      <c r="A875" t="str">
        <v>AutoTable</v>
      </c>
      <c r="C875" t="str">
        <v>89710-51</v>
      </c>
      <c r="D875">
        <v>96</v>
      </c>
      <c r="E875">
        <v>43100</v>
      </c>
    </row>
    <row r="876">
      <c r="A876" t="str">
        <v>AutoTable</v>
      </c>
      <c r="C876" t="str">
        <v>89710-72</v>
      </c>
      <c r="D876">
        <v>276</v>
      </c>
      <c r="E876">
        <v>43100</v>
      </c>
    </row>
    <row r="877">
      <c r="A877" t="str">
        <v>AutoTable</v>
      </c>
      <c r="C877" t="str">
        <v>91010-01</v>
      </c>
      <c r="D877">
        <v>385</v>
      </c>
      <c r="E877">
        <v>43100</v>
      </c>
    </row>
    <row r="878">
      <c r="A878" t="str">
        <v>AutoTable</v>
      </c>
      <c r="C878" t="str">
        <v>91010-02</v>
      </c>
      <c r="D878">
        <v>297</v>
      </c>
      <c r="E878">
        <v>43100</v>
      </c>
    </row>
    <row r="879">
      <c r="A879" t="str">
        <v>AutoTable</v>
      </c>
      <c r="C879" t="str">
        <v>91010-04</v>
      </c>
      <c r="D879">
        <v>130</v>
      </c>
      <c r="E879">
        <v>43100</v>
      </c>
    </row>
    <row r="880">
      <c r="A880" t="str">
        <v>AutoTable</v>
      </c>
      <c r="C880" t="str">
        <v>91010-05</v>
      </c>
      <c r="D880">
        <v>116</v>
      </c>
      <c r="E880">
        <v>43100</v>
      </c>
    </row>
    <row r="881">
      <c r="A881" t="str">
        <v>AutoTable</v>
      </c>
      <c r="C881" t="str">
        <v>91010-06</v>
      </c>
      <c r="D881">
        <v>19</v>
      </c>
      <c r="E881">
        <v>43100</v>
      </c>
    </row>
    <row r="882">
      <c r="A882" t="str">
        <v>AutoTable</v>
      </c>
      <c r="C882" t="str">
        <v>91010-08</v>
      </c>
      <c r="D882">
        <v>28</v>
      </c>
      <c r="E882">
        <v>43100</v>
      </c>
    </row>
    <row r="883">
      <c r="A883" t="str">
        <v>AutoTable</v>
      </c>
      <c r="C883" t="str">
        <v>91010-09</v>
      </c>
      <c r="D883">
        <v>163</v>
      </c>
      <c r="E883">
        <v>43100</v>
      </c>
    </row>
    <row r="884">
      <c r="A884" t="str">
        <v>AutoTable</v>
      </c>
      <c r="C884" t="str">
        <v>91010-10</v>
      </c>
      <c r="D884">
        <v>357</v>
      </c>
      <c r="E884">
        <v>43100</v>
      </c>
    </row>
    <row r="885">
      <c r="A885" t="str">
        <v>AutoTable</v>
      </c>
      <c r="C885" t="str">
        <v>91010-18</v>
      </c>
      <c r="D885">
        <v>955</v>
      </c>
      <c r="E885">
        <v>43100</v>
      </c>
    </row>
    <row r="886">
      <c r="A886" t="str">
        <v>AutoTable</v>
      </c>
      <c r="C886" t="str">
        <v>91010-19</v>
      </c>
      <c r="D886">
        <v>2532</v>
      </c>
      <c r="E886">
        <v>43100</v>
      </c>
    </row>
    <row r="887">
      <c r="A887" t="str">
        <v>AutoTable</v>
      </c>
      <c r="C887" t="str">
        <v>91010-33</v>
      </c>
      <c r="D887">
        <v>526</v>
      </c>
      <c r="E887">
        <v>43100</v>
      </c>
    </row>
    <row r="888">
      <c r="A888" t="str">
        <v>AutoTable</v>
      </c>
      <c r="C888" t="str">
        <v>91010-36</v>
      </c>
      <c r="D888">
        <v>240</v>
      </c>
      <c r="E888">
        <v>43100</v>
      </c>
    </row>
    <row r="889">
      <c r="A889" t="str">
        <v>AutoTable</v>
      </c>
      <c r="C889" t="str">
        <v>91010-37</v>
      </c>
      <c r="D889">
        <v>536</v>
      </c>
      <c r="E889">
        <v>43100</v>
      </c>
    </row>
    <row r="890">
      <c r="A890" t="str">
        <v>AutoTable</v>
      </c>
      <c r="C890" t="str">
        <v>91012-12FR</v>
      </c>
      <c r="D890">
        <v>117</v>
      </c>
      <c r="E890">
        <v>43100</v>
      </c>
    </row>
    <row r="891">
      <c r="A891" t="str">
        <v>AutoTable</v>
      </c>
      <c r="C891" t="str">
        <v>91050-06</v>
      </c>
      <c r="D891">
        <v>720</v>
      </c>
      <c r="E891">
        <v>43100</v>
      </c>
    </row>
    <row r="892">
      <c r="A892" t="str">
        <v>AutoTable</v>
      </c>
      <c r="C892" t="str">
        <v>91050-20</v>
      </c>
      <c r="D892">
        <v>720</v>
      </c>
      <c r="E892">
        <v>43100</v>
      </c>
    </row>
    <row r="893">
      <c r="A893" t="str">
        <v>AutoTable</v>
      </c>
      <c r="C893" t="str">
        <v>91050-39</v>
      </c>
      <c r="D893">
        <v>720</v>
      </c>
      <c r="E893">
        <v>43100</v>
      </c>
    </row>
    <row r="894">
      <c r="A894" t="str">
        <v>AutoTable</v>
      </c>
      <c r="C894" t="str">
        <v>91075-01</v>
      </c>
      <c r="D894">
        <v>47</v>
      </c>
      <c r="E894">
        <v>43100</v>
      </c>
    </row>
    <row r="895">
      <c r="A895" t="str">
        <v>AutoTable</v>
      </c>
      <c r="C895" t="str">
        <v>91075-02</v>
      </c>
      <c r="D895">
        <v>4</v>
      </c>
      <c r="E895">
        <v>43100</v>
      </c>
    </row>
    <row r="896">
      <c r="A896" t="str">
        <v>AutoTable</v>
      </c>
      <c r="C896" t="str">
        <v>91075-03</v>
      </c>
      <c r="D896">
        <v>248</v>
      </c>
      <c r="E896">
        <v>43100</v>
      </c>
    </row>
    <row r="897">
      <c r="A897" t="str">
        <v>AutoTable</v>
      </c>
      <c r="C897" t="str">
        <v>91075-05</v>
      </c>
      <c r="D897">
        <v>39</v>
      </c>
      <c r="E897">
        <v>43100</v>
      </c>
    </row>
    <row r="898">
      <c r="A898" t="str">
        <v>AutoTable</v>
      </c>
      <c r="C898" t="str">
        <v>91075-07</v>
      </c>
      <c r="D898">
        <v>964</v>
      </c>
      <c r="E898">
        <v>43100</v>
      </c>
    </row>
    <row r="899">
      <c r="A899" t="str">
        <v>AutoTable</v>
      </c>
      <c r="C899" t="str">
        <v>91075-08</v>
      </c>
      <c r="D899">
        <v>6</v>
      </c>
      <c r="E899">
        <v>43100</v>
      </c>
    </row>
    <row r="900">
      <c r="A900" t="str">
        <v>AutoTable</v>
      </c>
      <c r="C900" t="str">
        <v>91075-09</v>
      </c>
      <c r="D900">
        <v>581</v>
      </c>
      <c r="E900">
        <v>43100</v>
      </c>
    </row>
    <row r="901">
      <c r="A901" t="str">
        <v>AutoTable</v>
      </c>
      <c r="C901" t="str">
        <v>91075-18</v>
      </c>
      <c r="D901">
        <v>3790</v>
      </c>
      <c r="E901">
        <v>43100</v>
      </c>
    </row>
    <row r="902">
      <c r="A902" t="str">
        <v>AutoTable</v>
      </c>
      <c r="C902" t="str">
        <v>91075-19</v>
      </c>
      <c r="D902">
        <v>4200</v>
      </c>
      <c r="E902">
        <v>43100</v>
      </c>
    </row>
    <row r="903">
      <c r="A903" t="str">
        <v>AutoTable</v>
      </c>
      <c r="C903" t="str">
        <v>91075-20</v>
      </c>
      <c r="D903">
        <v>184</v>
      </c>
      <c r="E903">
        <v>43100</v>
      </c>
    </row>
    <row r="904">
      <c r="A904" t="str">
        <v>AutoTable</v>
      </c>
      <c r="C904" t="str">
        <v>91075-23</v>
      </c>
      <c r="D904">
        <v>189</v>
      </c>
      <c r="E904">
        <v>43100</v>
      </c>
    </row>
    <row r="905">
      <c r="A905" t="str">
        <v>AutoTable</v>
      </c>
      <c r="C905" t="str">
        <v>91075-37</v>
      </c>
      <c r="D905">
        <v>311</v>
      </c>
      <c r="E905">
        <v>43100</v>
      </c>
    </row>
    <row r="906">
      <c r="A906" t="str">
        <v>AutoTable</v>
      </c>
      <c r="C906" t="str">
        <v>91075-39</v>
      </c>
      <c r="D906">
        <v>86</v>
      </c>
      <c r="E906">
        <v>43100</v>
      </c>
    </row>
    <row r="907">
      <c r="A907" t="str">
        <v>AutoTable</v>
      </c>
      <c r="C907" t="str">
        <v>91150-48</v>
      </c>
      <c r="D907">
        <v>1440</v>
      </c>
      <c r="E907">
        <v>43100</v>
      </c>
    </row>
    <row r="908">
      <c r="A908" t="str">
        <v>AutoTable</v>
      </c>
      <c r="C908" t="str">
        <v>91150-61</v>
      </c>
      <c r="D908">
        <v>2160</v>
      </c>
      <c r="E908">
        <v>43100</v>
      </c>
    </row>
    <row r="909">
      <c r="A909" t="str">
        <v>AutoTable</v>
      </c>
      <c r="C909" t="str">
        <v>91210-18</v>
      </c>
      <c r="D909">
        <v>1033</v>
      </c>
      <c r="E909">
        <v>43100</v>
      </c>
    </row>
    <row r="910">
      <c r="A910" t="str">
        <v>AutoTable</v>
      </c>
      <c r="C910" t="str">
        <v>91210-18/B</v>
      </c>
      <c r="D910">
        <v>436</v>
      </c>
      <c r="E910">
        <v>43100</v>
      </c>
    </row>
    <row r="911">
      <c r="A911" t="str">
        <v>AutoTable</v>
      </c>
      <c r="C911" t="str">
        <v>91212-16</v>
      </c>
      <c r="D911">
        <v>251</v>
      </c>
      <c r="E911">
        <v>43100</v>
      </c>
    </row>
    <row r="912">
      <c r="A912" t="str">
        <v>AutoTable</v>
      </c>
      <c r="C912" t="str">
        <v>91215-22</v>
      </c>
      <c r="D912">
        <v>18</v>
      </c>
      <c r="E912">
        <v>43100</v>
      </c>
    </row>
    <row r="913">
      <c r="A913" t="str">
        <v>AutoTable</v>
      </c>
      <c r="C913" t="str">
        <v>91237-1</v>
      </c>
      <c r="D913">
        <v>8</v>
      </c>
      <c r="E913">
        <v>43100</v>
      </c>
    </row>
    <row r="914">
      <c r="A914" t="str">
        <v>AutoTable</v>
      </c>
      <c r="C914" t="str">
        <v>91237-3</v>
      </c>
      <c r="D914">
        <v>3</v>
      </c>
      <c r="E914">
        <v>43100</v>
      </c>
    </row>
    <row r="915">
      <c r="A915" t="str">
        <v>AutoTable</v>
      </c>
      <c r="C915" t="str">
        <v>91375-08</v>
      </c>
      <c r="D915">
        <v>54</v>
      </c>
      <c r="E915">
        <v>43100</v>
      </c>
    </row>
    <row r="916">
      <c r="A916" t="str">
        <v>AutoTable</v>
      </c>
      <c r="C916" t="str">
        <v>91410-12</v>
      </c>
      <c r="D916">
        <v>568</v>
      </c>
      <c r="E916">
        <v>43100</v>
      </c>
    </row>
    <row r="917">
      <c r="A917" t="str">
        <v>AutoTable</v>
      </c>
      <c r="C917" t="str">
        <v>91410-21</v>
      </c>
      <c r="D917">
        <v>87</v>
      </c>
      <c r="E917">
        <v>43100</v>
      </c>
    </row>
    <row r="918">
      <c r="A918" t="str">
        <v>AutoTable</v>
      </c>
      <c r="C918" t="str">
        <v>91410-33</v>
      </c>
      <c r="D918">
        <v>202</v>
      </c>
      <c r="E918">
        <v>43100</v>
      </c>
    </row>
    <row r="919">
      <c r="A919" t="str">
        <v>AutoTable</v>
      </c>
      <c r="C919" t="str">
        <v>91410-42</v>
      </c>
      <c r="D919">
        <v>180</v>
      </c>
      <c r="E919">
        <v>43100</v>
      </c>
    </row>
    <row r="920">
      <c r="A920" t="str">
        <v>AutoTable</v>
      </c>
      <c r="C920" t="str">
        <v>91410-51</v>
      </c>
      <c r="D920">
        <v>115</v>
      </c>
      <c r="E920">
        <v>43100</v>
      </c>
    </row>
    <row r="921">
      <c r="A921" t="str">
        <v>AutoTable</v>
      </c>
      <c r="C921" t="str">
        <v>91410-62</v>
      </c>
      <c r="D921">
        <v>828</v>
      </c>
      <c r="E921">
        <v>43100</v>
      </c>
    </row>
    <row r="922">
      <c r="A922" t="str">
        <v>AutoTable</v>
      </c>
      <c r="C922" t="str">
        <v>91410-63</v>
      </c>
      <c r="D922">
        <v>106</v>
      </c>
      <c r="E922">
        <v>43100</v>
      </c>
    </row>
    <row r="923">
      <c r="A923" t="str">
        <v>AutoTable</v>
      </c>
      <c r="C923" t="str">
        <v>91410-72</v>
      </c>
      <c r="D923">
        <v>148</v>
      </c>
      <c r="E923">
        <v>43100</v>
      </c>
    </row>
    <row r="924">
      <c r="A924" t="str">
        <v>AutoTable</v>
      </c>
      <c r="C924" t="str">
        <v>91412-11</v>
      </c>
      <c r="D924">
        <v>8</v>
      </c>
      <c r="E924">
        <v>43100</v>
      </c>
    </row>
    <row r="925">
      <c r="A925" t="str">
        <v>AutoTable</v>
      </c>
      <c r="C925" t="str">
        <v>91412-12</v>
      </c>
      <c r="D925">
        <v>29</v>
      </c>
      <c r="E925">
        <v>43100</v>
      </c>
    </row>
    <row r="926">
      <c r="A926" t="str">
        <v>AutoTable</v>
      </c>
      <c r="C926" t="str">
        <v>91412-33</v>
      </c>
      <c r="D926">
        <v>21</v>
      </c>
      <c r="E926">
        <v>43100</v>
      </c>
    </row>
    <row r="927">
      <c r="A927" t="str">
        <v>AutoTable</v>
      </c>
      <c r="C927" t="str">
        <v>91412-42</v>
      </c>
      <c r="D927">
        <v>78</v>
      </c>
      <c r="E927">
        <v>43100</v>
      </c>
    </row>
    <row r="928">
      <c r="A928" t="str">
        <v>AutoTable</v>
      </c>
      <c r="C928" t="str">
        <v>91412-62</v>
      </c>
      <c r="D928">
        <v>112</v>
      </c>
      <c r="E928">
        <v>43100</v>
      </c>
    </row>
    <row r="929">
      <c r="A929" t="str">
        <v>AutoTable</v>
      </c>
      <c r="C929" t="str">
        <v>91412-72</v>
      </c>
      <c r="D929">
        <v>160</v>
      </c>
      <c r="E929">
        <v>43100</v>
      </c>
    </row>
    <row r="930">
      <c r="A930" t="str">
        <v>AutoTable</v>
      </c>
      <c r="C930" t="str">
        <v>91450-21</v>
      </c>
      <c r="D930">
        <v>1</v>
      </c>
      <c r="E930">
        <v>43100</v>
      </c>
    </row>
    <row r="931">
      <c r="A931" t="str">
        <v>AutoTable</v>
      </c>
      <c r="C931" t="str">
        <v>91460-12</v>
      </c>
      <c r="D931">
        <v>336</v>
      </c>
      <c r="E931">
        <v>43100</v>
      </c>
    </row>
    <row r="932">
      <c r="A932" t="str">
        <v>AutoTable</v>
      </c>
      <c r="C932" t="str">
        <v>91460-21</v>
      </c>
      <c r="D932">
        <v>1</v>
      </c>
      <c r="E932">
        <v>43100</v>
      </c>
    </row>
    <row r="933">
      <c r="A933" t="str">
        <v>AutoTable</v>
      </c>
      <c r="C933" t="str">
        <v>91460-33</v>
      </c>
      <c r="D933">
        <v>207</v>
      </c>
      <c r="E933">
        <v>43100</v>
      </c>
    </row>
    <row r="934">
      <c r="A934" t="str">
        <v>AutoTable</v>
      </c>
      <c r="C934" t="str">
        <v>91460-51</v>
      </c>
      <c r="D934">
        <v>355</v>
      </c>
      <c r="E934">
        <v>43100</v>
      </c>
    </row>
    <row r="935">
      <c r="A935" t="str">
        <v>AutoTable</v>
      </c>
      <c r="C935" t="str">
        <v>91460-62</v>
      </c>
      <c r="D935">
        <v>23</v>
      </c>
      <c r="E935">
        <v>43100</v>
      </c>
    </row>
    <row r="936">
      <c r="A936" t="str">
        <v>AutoTable</v>
      </c>
      <c r="C936" t="str">
        <v>91460-63</v>
      </c>
      <c r="D936">
        <v>386</v>
      </c>
      <c r="E936">
        <v>43100</v>
      </c>
    </row>
    <row r="937">
      <c r="A937" t="str">
        <v>AutoTable</v>
      </c>
      <c r="C937" t="str">
        <v>91460-72</v>
      </c>
      <c r="D937">
        <v>388</v>
      </c>
      <c r="E937">
        <v>43100</v>
      </c>
    </row>
    <row r="938">
      <c r="A938" t="str">
        <v>AutoTable</v>
      </c>
      <c r="C938" t="str">
        <v>91475-12</v>
      </c>
      <c r="D938">
        <v>147</v>
      </c>
      <c r="E938">
        <v>43100</v>
      </c>
    </row>
    <row r="939">
      <c r="A939" t="str">
        <v>AutoTable</v>
      </c>
      <c r="C939" t="str">
        <v>91475-42</v>
      </c>
      <c r="D939">
        <v>1</v>
      </c>
      <c r="E939">
        <v>43100</v>
      </c>
    </row>
    <row r="940">
      <c r="A940" t="str">
        <v>AutoTable</v>
      </c>
      <c r="C940" t="str">
        <v>91475-51</v>
      </c>
      <c r="D940">
        <v>353</v>
      </c>
      <c r="E940">
        <v>43100</v>
      </c>
    </row>
    <row r="941">
      <c r="A941" t="str">
        <v>AutoTable</v>
      </c>
      <c r="C941" t="str">
        <v>91475-62</v>
      </c>
      <c r="D941">
        <v>702</v>
      </c>
      <c r="E941">
        <v>43100</v>
      </c>
    </row>
    <row r="942">
      <c r="A942" t="str">
        <v>AutoTable</v>
      </c>
      <c r="C942" t="str">
        <v>91475-63</v>
      </c>
      <c r="D942">
        <v>983</v>
      </c>
      <c r="E942">
        <v>43100</v>
      </c>
    </row>
    <row r="943">
      <c r="A943" t="str">
        <v>AutoTable</v>
      </c>
      <c r="C943" t="str">
        <v>91475-91</v>
      </c>
      <c r="D943">
        <v>35</v>
      </c>
      <c r="E943">
        <v>43100</v>
      </c>
    </row>
    <row r="944">
      <c r="A944" t="str">
        <v>AutoTable</v>
      </c>
      <c r="C944" t="str">
        <v>91512-60</v>
      </c>
      <c r="D944">
        <v>206</v>
      </c>
      <c r="E944">
        <v>43100</v>
      </c>
    </row>
    <row r="945">
      <c r="A945" t="str">
        <v>AutoTable</v>
      </c>
      <c r="C945" t="str">
        <v>91512-61</v>
      </c>
      <c r="D945">
        <v>175</v>
      </c>
      <c r="E945">
        <v>43100</v>
      </c>
    </row>
    <row r="946">
      <c r="A946" t="str">
        <v>AutoTable</v>
      </c>
      <c r="C946" t="str">
        <v>91512-62</v>
      </c>
      <c r="D946">
        <v>374</v>
      </c>
      <c r="E946">
        <v>43100</v>
      </c>
    </row>
    <row r="947">
      <c r="A947" t="str">
        <v>AutoTable</v>
      </c>
      <c r="C947" t="str">
        <v>91512-68</v>
      </c>
      <c r="D947">
        <v>101</v>
      </c>
      <c r="E947">
        <v>43100</v>
      </c>
    </row>
    <row r="948">
      <c r="A948" t="str">
        <v>AutoTable</v>
      </c>
      <c r="C948" t="str">
        <v>91512-88</v>
      </c>
      <c r="D948">
        <v>196</v>
      </c>
      <c r="E948">
        <v>43100</v>
      </c>
    </row>
    <row r="949">
      <c r="A949" t="str">
        <v>AutoTable</v>
      </c>
      <c r="C949" t="str">
        <v>91610-01</v>
      </c>
      <c r="D949">
        <v>127</v>
      </c>
      <c r="E949">
        <v>43100</v>
      </c>
    </row>
    <row r="950">
      <c r="A950" t="str">
        <v>AutoTable</v>
      </c>
      <c r="C950" t="str">
        <v>91610-03</v>
      </c>
      <c r="D950">
        <v>157</v>
      </c>
      <c r="E950">
        <v>43100</v>
      </c>
    </row>
    <row r="951">
      <c r="A951" t="str">
        <v>AutoTable</v>
      </c>
      <c r="C951" t="str">
        <v>91610-05</v>
      </c>
      <c r="D951">
        <v>582</v>
      </c>
      <c r="E951">
        <v>43100</v>
      </c>
    </row>
    <row r="952">
      <c r="A952" t="str">
        <v>AutoTable</v>
      </c>
      <c r="C952" t="str">
        <v>91610-06</v>
      </c>
      <c r="D952">
        <v>1523</v>
      </c>
      <c r="E952">
        <v>43100</v>
      </c>
    </row>
    <row r="953">
      <c r="A953" t="str">
        <v>AutoTable</v>
      </c>
      <c r="C953" t="str">
        <v>91612-03</v>
      </c>
      <c r="D953">
        <v>129</v>
      </c>
      <c r="E953">
        <v>43100</v>
      </c>
    </row>
    <row r="954">
      <c r="A954" t="str">
        <v>AutoTable</v>
      </c>
      <c r="C954" t="str">
        <v>91612-05</v>
      </c>
      <c r="D954">
        <v>210</v>
      </c>
      <c r="E954">
        <v>43100</v>
      </c>
    </row>
    <row r="955">
      <c r="A955" t="str">
        <v>AutoTable</v>
      </c>
      <c r="C955" t="str">
        <v>91612-06</v>
      </c>
      <c r="D955">
        <v>230</v>
      </c>
      <c r="E955">
        <v>43100</v>
      </c>
    </row>
    <row r="956">
      <c r="A956" t="str">
        <v>AutoTable</v>
      </c>
      <c r="C956" t="str">
        <v>91615-01</v>
      </c>
      <c r="D956">
        <v>84</v>
      </c>
      <c r="E956">
        <v>43100</v>
      </c>
    </row>
    <row r="957">
      <c r="A957" t="str">
        <v>AutoTable</v>
      </c>
      <c r="C957" t="str">
        <v>91615-03</v>
      </c>
      <c r="D957">
        <v>68</v>
      </c>
      <c r="E957">
        <v>43100</v>
      </c>
    </row>
    <row r="958">
      <c r="A958" t="str">
        <v>AutoTable</v>
      </c>
      <c r="C958" t="str">
        <v>91615-05</v>
      </c>
      <c r="D958">
        <v>52</v>
      </c>
      <c r="E958">
        <v>43100</v>
      </c>
    </row>
    <row r="959">
      <c r="A959" t="str">
        <v>AutoTable</v>
      </c>
      <c r="C959" t="str">
        <v>91615-06</v>
      </c>
      <c r="D959">
        <v>47</v>
      </c>
      <c r="E959">
        <v>43100</v>
      </c>
    </row>
    <row r="960">
      <c r="A960" t="str">
        <v>AutoTable</v>
      </c>
      <c r="C960" t="str">
        <v>91675-01</v>
      </c>
      <c r="D960">
        <v>2</v>
      </c>
      <c r="E960">
        <v>43100</v>
      </c>
    </row>
    <row r="961">
      <c r="A961" t="str">
        <v>AutoTable</v>
      </c>
      <c r="C961" t="str">
        <v>91675-03</v>
      </c>
      <c r="D961">
        <v>986</v>
      </c>
      <c r="E961">
        <v>43100</v>
      </c>
    </row>
    <row r="962">
      <c r="A962" t="str">
        <v>AutoTable</v>
      </c>
      <c r="C962" t="str">
        <v>91675-05</v>
      </c>
      <c r="D962">
        <v>265</v>
      </c>
      <c r="E962">
        <v>43100</v>
      </c>
    </row>
    <row r="963">
      <c r="A963" t="str">
        <v>AutoTable</v>
      </c>
      <c r="C963" t="str">
        <v>91675-06</v>
      </c>
      <c r="D963">
        <v>390</v>
      </c>
      <c r="E963">
        <v>43100</v>
      </c>
    </row>
    <row r="964">
      <c r="A964" t="str">
        <v>AutoTable</v>
      </c>
      <c r="C964" t="str">
        <v>91675-42</v>
      </c>
      <c r="D964">
        <v>15</v>
      </c>
      <c r="E964">
        <v>43100</v>
      </c>
    </row>
    <row r="965">
      <c r="A965" t="str">
        <v>AutoTable</v>
      </c>
      <c r="C965" t="str">
        <v>91710-02</v>
      </c>
      <c r="D965">
        <v>835</v>
      </c>
      <c r="E965">
        <v>43100</v>
      </c>
    </row>
    <row r="966">
      <c r="A966" t="str">
        <v>AutoTable</v>
      </c>
      <c r="C966" t="str">
        <v>91710-43</v>
      </c>
      <c r="D966">
        <v>139</v>
      </c>
      <c r="E966">
        <v>43100</v>
      </c>
    </row>
    <row r="967">
      <c r="A967" t="str">
        <v>AutoTable</v>
      </c>
      <c r="C967" t="str">
        <v>91710-51</v>
      </c>
      <c r="D967">
        <v>136</v>
      </c>
      <c r="E967">
        <v>43100</v>
      </c>
    </row>
    <row r="968">
      <c r="A968" t="str">
        <v>AutoTable</v>
      </c>
      <c r="C968" t="str">
        <v>91712-02FR</v>
      </c>
      <c r="D968">
        <v>213</v>
      </c>
      <c r="E968">
        <v>43100</v>
      </c>
    </row>
    <row r="969">
      <c r="A969" t="str">
        <v>AutoTable</v>
      </c>
      <c r="C969" t="str">
        <v>91715-02FR</v>
      </c>
      <c r="D969">
        <v>77</v>
      </c>
      <c r="E969">
        <v>43100</v>
      </c>
    </row>
    <row r="970">
      <c r="A970" t="str">
        <v>AutoTable</v>
      </c>
      <c r="C970" t="str">
        <v>91775-02</v>
      </c>
      <c r="D970">
        <v>75</v>
      </c>
      <c r="E970">
        <v>43100</v>
      </c>
    </row>
    <row r="971">
      <c r="A971" t="str">
        <v>AutoTable</v>
      </c>
      <c r="C971" t="str">
        <v>91775-21</v>
      </c>
      <c r="D971">
        <v>1474</v>
      </c>
      <c r="E971">
        <v>43100</v>
      </c>
    </row>
    <row r="972">
      <c r="A972" t="str">
        <v>AutoTable</v>
      </c>
      <c r="C972" t="str">
        <v>91775-22</v>
      </c>
      <c r="D972">
        <v>2526</v>
      </c>
      <c r="E972">
        <v>43100</v>
      </c>
    </row>
    <row r="973">
      <c r="A973" t="str">
        <v>AutoTable</v>
      </c>
      <c r="C973" t="str">
        <v>91775-51</v>
      </c>
      <c r="D973">
        <v>1446</v>
      </c>
      <c r="E973">
        <v>43100</v>
      </c>
    </row>
    <row r="974">
      <c r="A974" t="str">
        <v>AutoTable</v>
      </c>
      <c r="C974" t="str">
        <v>91775-60</v>
      </c>
      <c r="D974">
        <v>300</v>
      </c>
      <c r="E974">
        <v>43100</v>
      </c>
    </row>
    <row r="975">
      <c r="A975" t="str">
        <v>AutoTable</v>
      </c>
      <c r="C975" t="str">
        <v>91810-07</v>
      </c>
      <c r="D975">
        <v>718</v>
      </c>
      <c r="E975">
        <v>43100</v>
      </c>
    </row>
    <row r="976">
      <c r="A976" t="str">
        <v>AutoTable</v>
      </c>
      <c r="C976" t="str">
        <v>91812-07</v>
      </c>
      <c r="D976">
        <v>382</v>
      </c>
      <c r="E976">
        <v>43100</v>
      </c>
    </row>
    <row r="977">
      <c r="A977" t="str">
        <v>AutoTable</v>
      </c>
      <c r="C977" t="str">
        <v>91812-31</v>
      </c>
      <c r="D977">
        <v>139</v>
      </c>
      <c r="E977">
        <v>43100</v>
      </c>
    </row>
    <row r="978">
      <c r="A978" t="str">
        <v>AutoTable</v>
      </c>
      <c r="C978" t="str">
        <v>91912-90</v>
      </c>
      <c r="D978">
        <v>136</v>
      </c>
      <c r="E978">
        <v>43100</v>
      </c>
    </row>
    <row r="979">
      <c r="A979" t="str">
        <v>AutoTable</v>
      </c>
      <c r="C979" t="str">
        <v>92075-19</v>
      </c>
      <c r="D979">
        <v>51</v>
      </c>
      <c r="E979">
        <v>43100</v>
      </c>
    </row>
    <row r="980">
      <c r="A980" t="str">
        <v>AutoTable</v>
      </c>
      <c r="C980" t="str">
        <v>92075-59</v>
      </c>
      <c r="D980">
        <v>69</v>
      </c>
      <c r="E980">
        <v>43100</v>
      </c>
    </row>
    <row r="981">
      <c r="A981" t="str">
        <v>AutoTable</v>
      </c>
      <c r="C981" t="str">
        <v>92112-06</v>
      </c>
      <c r="D981">
        <v>212</v>
      </c>
      <c r="E981">
        <v>43100</v>
      </c>
    </row>
    <row r="982">
      <c r="A982" t="str">
        <v>AutoTable</v>
      </c>
      <c r="C982" t="str">
        <v>92115-21</v>
      </c>
      <c r="D982">
        <v>90</v>
      </c>
      <c r="E982">
        <v>43100</v>
      </c>
    </row>
    <row r="983">
      <c r="A983" t="str">
        <v>AutoTable</v>
      </c>
      <c r="C983" t="str">
        <v>92310-02</v>
      </c>
      <c r="D983">
        <v>448</v>
      </c>
      <c r="E983">
        <v>43100</v>
      </c>
    </row>
    <row r="984">
      <c r="A984" t="str">
        <v>AutoTable</v>
      </c>
      <c r="C984" t="str">
        <v>92310-06</v>
      </c>
      <c r="D984">
        <v>420</v>
      </c>
      <c r="E984">
        <v>43100</v>
      </c>
    </row>
    <row r="985">
      <c r="A985" t="str">
        <v>AutoTable</v>
      </c>
      <c r="C985" t="str">
        <v>92310-26</v>
      </c>
      <c r="D985">
        <v>270</v>
      </c>
      <c r="E985">
        <v>43100</v>
      </c>
    </row>
    <row r="986">
      <c r="A986" t="str">
        <v>AutoTable</v>
      </c>
      <c r="C986" t="str">
        <v>92310-87</v>
      </c>
      <c r="D986">
        <v>585</v>
      </c>
      <c r="E986">
        <v>43100</v>
      </c>
    </row>
    <row r="987">
      <c r="A987" t="str">
        <v>AutoTable</v>
      </c>
      <c r="C987" t="str">
        <v>92312-26</v>
      </c>
      <c r="D987">
        <v>1</v>
      </c>
      <c r="E987">
        <v>43100</v>
      </c>
    </row>
    <row r="988">
      <c r="A988" t="str">
        <v>AutoTable</v>
      </c>
      <c r="C988" t="str">
        <v>93010-27</v>
      </c>
      <c r="D988">
        <v>791</v>
      </c>
      <c r="E988">
        <v>43100</v>
      </c>
    </row>
    <row r="989">
      <c r="A989" t="str">
        <v>AutoTable</v>
      </c>
      <c r="C989" t="str">
        <v>93012-10</v>
      </c>
      <c r="D989">
        <v>202</v>
      </c>
      <c r="E989">
        <v>43100</v>
      </c>
    </row>
    <row r="990">
      <c r="A990" t="str">
        <v>AutoTable</v>
      </c>
      <c r="C990" t="str">
        <v>93075-09</v>
      </c>
      <c r="D990">
        <v>5</v>
      </c>
      <c r="E990">
        <v>43100</v>
      </c>
    </row>
    <row r="991">
      <c r="A991" t="str">
        <v>AutoTable</v>
      </c>
      <c r="C991" t="str">
        <v>93112-01</v>
      </c>
      <c r="D991">
        <v>495</v>
      </c>
      <c r="E991">
        <v>43100</v>
      </c>
    </row>
    <row r="992">
      <c r="A992" t="str">
        <v>AutoTable</v>
      </c>
      <c r="C992" t="str">
        <v>93112-05</v>
      </c>
      <c r="D992">
        <v>454</v>
      </c>
      <c r="E992">
        <v>43100</v>
      </c>
    </row>
    <row r="993">
      <c r="A993" t="str">
        <v>AutoTable</v>
      </c>
      <c r="C993" t="str">
        <v>93115-05</v>
      </c>
      <c r="D993">
        <v>100</v>
      </c>
      <c r="E993">
        <v>43100</v>
      </c>
    </row>
    <row r="994">
      <c r="A994" t="str">
        <v>AutoTable</v>
      </c>
      <c r="C994" t="str">
        <v>93115-09</v>
      </c>
      <c r="D994">
        <v>87</v>
      </c>
      <c r="E994">
        <v>43100</v>
      </c>
    </row>
    <row r="995">
      <c r="A995" t="str">
        <v>AutoTable</v>
      </c>
      <c r="C995" t="str">
        <v>93115-19</v>
      </c>
      <c r="D995">
        <v>5</v>
      </c>
      <c r="E995">
        <v>43100</v>
      </c>
    </row>
    <row r="996">
      <c r="A996" t="str">
        <v>AutoTable</v>
      </c>
      <c r="C996" t="str">
        <v>93210-60</v>
      </c>
      <c r="D996">
        <v>660</v>
      </c>
      <c r="E996">
        <v>43100</v>
      </c>
    </row>
    <row r="997">
      <c r="A997" t="str">
        <v>AutoTable</v>
      </c>
      <c r="C997" t="str">
        <v>93375-10</v>
      </c>
      <c r="D997">
        <v>26</v>
      </c>
      <c r="E997">
        <v>43100</v>
      </c>
    </row>
    <row r="998">
      <c r="A998" t="str">
        <v>AutoTable</v>
      </c>
      <c r="C998" t="str">
        <v>93375-46</v>
      </c>
      <c r="D998">
        <v>904</v>
      </c>
      <c r="E998">
        <v>43100</v>
      </c>
    </row>
    <row r="999">
      <c r="A999" t="str">
        <v>AutoTable</v>
      </c>
      <c r="C999" t="str">
        <v>93375-47</v>
      </c>
      <c r="D999">
        <v>28</v>
      </c>
      <c r="E999">
        <v>43100</v>
      </c>
    </row>
    <row r="1000">
      <c r="A1000" t="str">
        <v>AutoTable</v>
      </c>
      <c r="C1000" t="str">
        <v>93375-86</v>
      </c>
      <c r="D1000">
        <v>485</v>
      </c>
      <c r="E1000">
        <v>43100</v>
      </c>
    </row>
    <row r="1001">
      <c r="A1001" t="str">
        <v>AutoTable</v>
      </c>
      <c r="C1001" t="str">
        <v>93375-87</v>
      </c>
      <c r="D1001">
        <v>83</v>
      </c>
      <c r="E1001">
        <v>43100</v>
      </c>
    </row>
    <row r="1002">
      <c r="A1002" t="str">
        <v>AutoTable</v>
      </c>
      <c r="C1002" t="str">
        <v>93515-16</v>
      </c>
      <c r="D1002">
        <v>81</v>
      </c>
      <c r="E1002">
        <v>43100</v>
      </c>
    </row>
    <row r="1003">
      <c r="A1003" t="str">
        <v>AutoTable</v>
      </c>
      <c r="C1003" t="str">
        <v>93610-09</v>
      </c>
      <c r="D1003">
        <v>388</v>
      </c>
      <c r="E1003">
        <v>43100</v>
      </c>
    </row>
    <row r="1004">
      <c r="A1004" t="str">
        <v>AutoTable</v>
      </c>
      <c r="C1004" t="str">
        <v>93710-05</v>
      </c>
      <c r="D1004">
        <v>371</v>
      </c>
      <c r="E1004">
        <v>43100</v>
      </c>
    </row>
    <row r="1005">
      <c r="A1005" t="str">
        <v>AutoTable</v>
      </c>
      <c r="C1005" t="str">
        <v>93710-06</v>
      </c>
      <c r="D1005">
        <v>442</v>
      </c>
      <c r="E1005">
        <v>43100</v>
      </c>
    </row>
    <row r="1006">
      <c r="A1006" t="str">
        <v>AutoTable</v>
      </c>
      <c r="C1006" t="str">
        <v>94010-20</v>
      </c>
      <c r="D1006">
        <v>930</v>
      </c>
      <c r="E1006">
        <v>43100</v>
      </c>
    </row>
    <row r="1007">
      <c r="A1007" t="str">
        <v>AutoTable</v>
      </c>
      <c r="C1007" t="str">
        <v>94012-18</v>
      </c>
      <c r="D1007">
        <v>260</v>
      </c>
      <c r="E1007">
        <v>43100</v>
      </c>
    </row>
    <row r="1008">
      <c r="A1008" t="str">
        <v>AutoTable</v>
      </c>
      <c r="C1008" t="str">
        <v>94015-15</v>
      </c>
      <c r="D1008">
        <v>80</v>
      </c>
      <c r="E1008">
        <v>43100</v>
      </c>
    </row>
    <row r="1009">
      <c r="A1009" t="str">
        <v>AutoTable</v>
      </c>
      <c r="C1009" t="str">
        <v>94015-33</v>
      </c>
      <c r="D1009">
        <v>42</v>
      </c>
      <c r="E1009">
        <v>43100</v>
      </c>
    </row>
    <row r="1010">
      <c r="A1010" t="str">
        <v>AutoTable</v>
      </c>
      <c r="C1010" t="str">
        <v>94075-20</v>
      </c>
      <c r="D1010">
        <v>1007</v>
      </c>
      <c r="E1010">
        <v>43100</v>
      </c>
    </row>
    <row r="1011">
      <c r="A1011" t="str">
        <v>AutoTable</v>
      </c>
      <c r="C1011" t="str">
        <v>95010-02</v>
      </c>
      <c r="D1011">
        <v>300</v>
      </c>
      <c r="E1011">
        <v>43100</v>
      </c>
    </row>
    <row r="1012">
      <c r="A1012" t="str">
        <v>AutoTable</v>
      </c>
      <c r="C1012" t="str">
        <v>95010-05</v>
      </c>
      <c r="D1012">
        <v>300</v>
      </c>
      <c r="E1012">
        <v>43100</v>
      </c>
    </row>
    <row r="1013">
      <c r="A1013" t="str">
        <v>AutoTable</v>
      </c>
      <c r="C1013" t="str">
        <v>95010-09</v>
      </c>
      <c r="D1013">
        <v>300</v>
      </c>
      <c r="E1013">
        <v>43100</v>
      </c>
    </row>
    <row r="1014">
      <c r="A1014" t="str">
        <v>AutoTable</v>
      </c>
      <c r="C1014" t="str">
        <v>95010-10</v>
      </c>
      <c r="D1014">
        <v>300</v>
      </c>
      <c r="E1014">
        <v>43100</v>
      </c>
    </row>
    <row r="1015">
      <c r="A1015" t="str">
        <v>AutoTable</v>
      </c>
      <c r="C1015" t="str">
        <v>95075-02</v>
      </c>
      <c r="D1015">
        <v>316</v>
      </c>
      <c r="E1015">
        <v>43100</v>
      </c>
    </row>
    <row r="1016">
      <c r="A1016" t="str">
        <v>AutoTable</v>
      </c>
      <c r="C1016" t="str">
        <v>95075-09</v>
      </c>
      <c r="D1016">
        <v>392</v>
      </c>
      <c r="E1016">
        <v>43100</v>
      </c>
    </row>
    <row r="1017">
      <c r="A1017" t="str">
        <v>AutoTable</v>
      </c>
      <c r="C1017" t="str">
        <v>95075-10</v>
      </c>
      <c r="D1017">
        <v>489</v>
      </c>
      <c r="E1017">
        <v>43100</v>
      </c>
    </row>
    <row r="1018">
      <c r="A1018" t="str">
        <v>AutoTable</v>
      </c>
      <c r="C1018" t="str">
        <v>95275-52</v>
      </c>
      <c r="D1018">
        <v>1021</v>
      </c>
      <c r="E1018">
        <v>43100</v>
      </c>
    </row>
    <row r="1019">
      <c r="A1019" t="str">
        <v>AutoTable</v>
      </c>
      <c r="C1019" t="str">
        <v>95610-10</v>
      </c>
      <c r="D1019">
        <v>1482</v>
      </c>
      <c r="E1019">
        <v>43100</v>
      </c>
    </row>
    <row r="1020">
      <c r="A1020" t="str">
        <v>AutoTable</v>
      </c>
      <c r="C1020" t="str">
        <v>96075-86</v>
      </c>
      <c r="D1020">
        <v>212</v>
      </c>
      <c r="E1020">
        <v>43100</v>
      </c>
    </row>
    <row r="1021">
      <c r="A1021" t="str">
        <v>AutoTable</v>
      </c>
      <c r="C1021" t="str">
        <v>97004</v>
      </c>
      <c r="D1021">
        <v>14</v>
      </c>
      <c r="E1021">
        <v>43100</v>
      </c>
    </row>
    <row r="1022">
      <c r="A1022" t="str">
        <v>AutoTable</v>
      </c>
      <c r="C1022" t="str">
        <v>97175-55</v>
      </c>
      <c r="D1022">
        <v>540</v>
      </c>
      <c r="E1022">
        <v>43100</v>
      </c>
    </row>
    <row r="1023">
      <c r="A1023" t="str">
        <v>AutoTable</v>
      </c>
      <c r="C1023" t="str">
        <v>97175-64</v>
      </c>
      <c r="D1023">
        <v>767</v>
      </c>
      <c r="E1023">
        <v>43100</v>
      </c>
    </row>
    <row r="1024">
      <c r="A1024" t="str">
        <v>AutoTable</v>
      </c>
      <c r="C1024" t="str">
        <v>97175-68</v>
      </c>
      <c r="D1024">
        <v>3</v>
      </c>
      <c r="E1024">
        <v>43100</v>
      </c>
    </row>
    <row r="1025">
      <c r="A1025" t="str">
        <v>AutoTable</v>
      </c>
      <c r="C1025" t="str">
        <v>97175-70</v>
      </c>
      <c r="D1025">
        <v>189</v>
      </c>
      <c r="E1025">
        <v>43100</v>
      </c>
    </row>
    <row r="1026">
      <c r="A1026" t="str">
        <v>AutoTable</v>
      </c>
      <c r="C1026" t="str">
        <v>97175-75</v>
      </c>
      <c r="D1026">
        <v>418</v>
      </c>
      <c r="E1026">
        <v>43100</v>
      </c>
    </row>
    <row r="1027">
      <c r="A1027" t="str">
        <v>AutoTable</v>
      </c>
      <c r="C1027" t="str">
        <v>97175-76</v>
      </c>
      <c r="D1027">
        <v>389</v>
      </c>
      <c r="E1027">
        <v>43100</v>
      </c>
    </row>
    <row r="1028">
      <c r="A1028" t="str">
        <v>AutoTable</v>
      </c>
      <c r="C1028" t="str">
        <v>98010-10</v>
      </c>
      <c r="D1028">
        <v>21</v>
      </c>
      <c r="E1028">
        <v>43100</v>
      </c>
    </row>
    <row r="1029">
      <c r="A1029" t="str">
        <v>AutoTable</v>
      </c>
      <c r="C1029" t="str">
        <v>98012-05</v>
      </c>
      <c r="D1029">
        <v>17</v>
      </c>
      <c r="E1029">
        <v>43100</v>
      </c>
    </row>
    <row r="1030">
      <c r="A1030" t="str">
        <v>AutoTable</v>
      </c>
      <c r="C1030" t="str">
        <v>98012-10</v>
      </c>
      <c r="D1030">
        <v>133</v>
      </c>
      <c r="E1030">
        <v>43100</v>
      </c>
    </row>
    <row r="1031">
      <c r="A1031" t="str">
        <v>AutoTable</v>
      </c>
      <c r="C1031" t="str">
        <v>98275-09</v>
      </c>
      <c r="D1031">
        <v>297</v>
      </c>
      <c r="E1031">
        <v>43100</v>
      </c>
    </row>
    <row r="1032">
      <c r="A1032" t="str">
        <v>AutoTable</v>
      </c>
      <c r="C1032" t="str">
        <v>99010-05</v>
      </c>
      <c r="D1032">
        <v>3</v>
      </c>
      <c r="E1032">
        <v>43100</v>
      </c>
    </row>
    <row r="1033">
      <c r="A1033" t="str">
        <v>AutoTable</v>
      </c>
      <c r="C1033" t="str">
        <v>99010-07</v>
      </c>
      <c r="D1033">
        <v>99</v>
      </c>
      <c r="E1033">
        <v>43100</v>
      </c>
    </row>
    <row r="1034">
      <c r="A1034" t="str">
        <v>AutoTable</v>
      </c>
      <c r="C1034" t="str">
        <v>99010-09</v>
      </c>
      <c r="D1034">
        <v>2</v>
      </c>
      <c r="E1034">
        <v>43100</v>
      </c>
    </row>
    <row r="1035">
      <c r="A1035" t="str">
        <v>AutoTable</v>
      </c>
      <c r="C1035" t="str">
        <v>99010-23</v>
      </c>
      <c r="D1035">
        <v>31</v>
      </c>
      <c r="E1035">
        <v>43100</v>
      </c>
    </row>
    <row r="1036">
      <c r="A1036" t="str">
        <v>AutoTable</v>
      </c>
      <c r="C1036" t="str">
        <v>99210-05</v>
      </c>
      <c r="D1036">
        <v>80</v>
      </c>
      <c r="E1036">
        <v>43100</v>
      </c>
    </row>
    <row r="1037">
      <c r="A1037" t="str">
        <v>AutoTable</v>
      </c>
      <c r="C1037" t="str">
        <v>99210-06</v>
      </c>
      <c r="D1037">
        <v>480</v>
      </c>
      <c r="E1037">
        <v>43100</v>
      </c>
    </row>
    <row r="1038">
      <c r="A1038" t="str">
        <v>AutoTable</v>
      </c>
      <c r="C1038" t="str">
        <v>99210-08</v>
      </c>
      <c r="D1038">
        <v>6</v>
      </c>
      <c r="E1038">
        <v>43100</v>
      </c>
    </row>
    <row r="1039">
      <c r="A1039" t="str">
        <v>AutoTable</v>
      </c>
      <c r="C1039" t="str">
        <v>99210-09</v>
      </c>
      <c r="D1039">
        <v>242</v>
      </c>
      <c r="E1039">
        <v>43100</v>
      </c>
    </row>
    <row r="1040">
      <c r="A1040" t="str">
        <v>AutoTable</v>
      </c>
      <c r="C1040" t="str">
        <v>99212-06</v>
      </c>
      <c r="D1040">
        <v>343</v>
      </c>
      <c r="E1040">
        <v>43100</v>
      </c>
    </row>
    <row r="1041">
      <c r="A1041" t="str">
        <v>AutoTable</v>
      </c>
      <c r="C1041" t="str">
        <v>99212-08</v>
      </c>
      <c r="D1041">
        <v>168</v>
      </c>
      <c r="E1041">
        <v>43100</v>
      </c>
    </row>
    <row r="1042">
      <c r="A1042" t="str">
        <v>AutoTable</v>
      </c>
      <c r="C1042" t="str">
        <v>99212-09</v>
      </c>
      <c r="D1042">
        <v>290</v>
      </c>
      <c r="E1042">
        <v>43100</v>
      </c>
    </row>
    <row r="1043">
      <c r="A1043" t="str">
        <v>AutoTable</v>
      </c>
      <c r="C1043" t="str">
        <v>99275-04</v>
      </c>
      <c r="D1043">
        <v>149</v>
      </c>
      <c r="E1043">
        <v>43100</v>
      </c>
    </row>
    <row r="1044">
      <c r="A1044" t="str">
        <v>AutoTable</v>
      </c>
      <c r="C1044" t="str">
        <v>99275-05</v>
      </c>
      <c r="D1044">
        <v>215</v>
      </c>
      <c r="E1044">
        <v>43100</v>
      </c>
    </row>
    <row r="1045">
      <c r="A1045" t="str">
        <v>AutoTable</v>
      </c>
      <c r="C1045" t="str">
        <v>99275-08</v>
      </c>
      <c r="D1045">
        <v>11</v>
      </c>
      <c r="E1045">
        <v>43100</v>
      </c>
    </row>
    <row r="1046">
      <c r="A1046" t="str">
        <v>AutoTable</v>
      </c>
      <c r="C1046" t="str">
        <v>99310-06</v>
      </c>
      <c r="D1046">
        <v>570</v>
      </c>
      <c r="E1046">
        <v>43100</v>
      </c>
    </row>
    <row r="1047">
      <c r="A1047" t="str">
        <v>AutoTable</v>
      </c>
      <c r="C1047" t="str">
        <v>99475-08</v>
      </c>
      <c r="D1047">
        <v>1174</v>
      </c>
      <c r="E1047">
        <v>43100</v>
      </c>
    </row>
    <row r="1048">
      <c r="A1048" t="str">
        <v>AutoTable</v>
      </c>
      <c r="C1048" t="str">
        <v>99510-07</v>
      </c>
      <c r="D1048">
        <v>75</v>
      </c>
      <c r="E1048">
        <v>43100</v>
      </c>
    </row>
    <row r="1049">
      <c r="A1049" t="str">
        <v>AutoTable</v>
      </c>
      <c r="C1049" t="str">
        <v>99610-35</v>
      </c>
      <c r="D1049">
        <v>242</v>
      </c>
      <c r="E1049">
        <v>43100</v>
      </c>
    </row>
    <row r="1050">
      <c r="A1050" t="str">
        <v>AutoTable</v>
      </c>
      <c r="C1050" t="str">
        <v>99610-37</v>
      </c>
      <c r="D1050">
        <v>237</v>
      </c>
      <c r="E1050">
        <v>43100</v>
      </c>
    </row>
    <row r="1051">
      <c r="A1051" t="str">
        <v>AutoTable</v>
      </c>
      <c r="C1051" t="str">
        <v>99610-39</v>
      </c>
      <c r="D1051">
        <v>117</v>
      </c>
      <c r="E1051">
        <v>43100</v>
      </c>
    </row>
    <row r="1052">
      <c r="A1052" t="str">
        <v>AutoTable</v>
      </c>
      <c r="C1052" t="str">
        <v>99612-35</v>
      </c>
      <c r="D1052">
        <v>94</v>
      </c>
      <c r="E1052">
        <v>43100</v>
      </c>
    </row>
    <row r="1053">
      <c r="A1053" t="str">
        <v>AutoTable</v>
      </c>
      <c r="C1053" t="str">
        <v>99612-39</v>
      </c>
      <c r="D1053">
        <v>49</v>
      </c>
      <c r="E1053">
        <v>43100</v>
      </c>
    </row>
    <row r="1054">
      <c r="A1054" t="str">
        <v>AutoTable</v>
      </c>
      <c r="C1054" t="str">
        <v>99612-57</v>
      </c>
      <c r="D1054">
        <v>88</v>
      </c>
      <c r="E1054">
        <v>43100</v>
      </c>
    </row>
    <row r="1055">
      <c r="A1055" t="str">
        <v>AutoTable</v>
      </c>
      <c r="C1055" t="str">
        <v>99675-07</v>
      </c>
      <c r="D1055">
        <v>1473</v>
      </c>
      <c r="E1055">
        <v>43100</v>
      </c>
    </row>
    <row r="1056">
      <c r="A1056" t="str">
        <v>AutoTable</v>
      </c>
      <c r="C1056" t="str">
        <v>99675-07F</v>
      </c>
      <c r="D1056">
        <v>440</v>
      </c>
      <c r="E1056">
        <v>43100</v>
      </c>
    </row>
    <row r="1057">
      <c r="A1057" t="str">
        <v>AutoTable</v>
      </c>
      <c r="C1057" t="str">
        <v>99675-37</v>
      </c>
      <c r="D1057">
        <v>1</v>
      </c>
      <c r="E1057">
        <v>43100</v>
      </c>
    </row>
    <row r="1058">
      <c r="A1058" t="str">
        <v>AutoTable</v>
      </c>
      <c r="C1058" t="str">
        <v>99675-54</v>
      </c>
      <c r="D1058">
        <v>391</v>
      </c>
      <c r="E1058">
        <v>43100</v>
      </c>
    </row>
    <row r="1059">
      <c r="A1059" t="str">
        <v>AutoTable</v>
      </c>
      <c r="C1059" t="str">
        <v>99775-56</v>
      </c>
      <c r="D1059">
        <v>22</v>
      </c>
      <c r="E1059">
        <v>43100</v>
      </c>
    </row>
    <row r="1060">
      <c r="A1060" t="str">
        <v>AutoTable</v>
      </c>
      <c r="C1060" t="str">
        <v>99812-10</v>
      </c>
      <c r="D1060">
        <v>120</v>
      </c>
      <c r="E1060">
        <v>43100</v>
      </c>
    </row>
    <row r="1061">
      <c r="A1061" t="str">
        <v>AutoTable</v>
      </c>
      <c r="C1061" t="str">
        <v>99910-16</v>
      </c>
      <c r="D1061">
        <v>300</v>
      </c>
      <c r="E1061">
        <v>43100</v>
      </c>
    </row>
    <row r="1062">
      <c r="A1062" t="str">
        <v>AutoTable</v>
      </c>
      <c r="C1062" t="str">
        <v>99910-20</v>
      </c>
      <c r="D1062">
        <v>300</v>
      </c>
      <c r="E1062">
        <v>43100</v>
      </c>
    </row>
    <row r="1063">
      <c r="A1063" t="str">
        <v>AutoTable</v>
      </c>
      <c r="C1063" t="str">
        <v>99910-61</v>
      </c>
      <c r="D1063">
        <v>1260</v>
      </c>
      <c r="E1063">
        <v>43100</v>
      </c>
    </row>
    <row r="1064">
      <c r="A1064" t="str">
        <v>AutoTable</v>
      </c>
      <c r="C1064" t="str">
        <v>99912-03</v>
      </c>
      <c r="D1064">
        <v>52</v>
      </c>
      <c r="E1064">
        <v>43100</v>
      </c>
    </row>
    <row r="1065">
      <c r="A1065" t="str">
        <v>AutoTable</v>
      </c>
      <c r="C1065" t="str">
        <v>99912-10</v>
      </c>
      <c r="D1065">
        <v>44</v>
      </c>
      <c r="E1065">
        <v>43100</v>
      </c>
    </row>
    <row r="1066">
      <c r="A1066" t="str">
        <v>AutoTable</v>
      </c>
      <c r="C1066" t="str">
        <v>99915-61</v>
      </c>
      <c r="D1066">
        <v>40</v>
      </c>
      <c r="E1066">
        <v>43100</v>
      </c>
    </row>
    <row r="1067">
      <c r="A1067" t="str">
        <v>AutoTable</v>
      </c>
      <c r="C1067" t="str">
        <v>99975-16</v>
      </c>
      <c r="D1067">
        <v>364</v>
      </c>
      <c r="E1067">
        <v>43100</v>
      </c>
    </row>
    <row r="1068">
      <c r="A1068" t="str">
        <v>AutoTable</v>
      </c>
      <c r="C1068" t="str">
        <v>B14099</v>
      </c>
      <c r="D1068">
        <v>162</v>
      </c>
      <c r="E1068">
        <v>43100</v>
      </c>
    </row>
    <row r="1069">
      <c r="A1069" t="str">
        <v>AutoTable</v>
      </c>
      <c r="C1069" t="str">
        <v>B14100</v>
      </c>
      <c r="D1069">
        <v>26</v>
      </c>
      <c r="E1069">
        <v>43100</v>
      </c>
    </row>
    <row r="1070">
      <c r="A1070" t="str">
        <v>AutoTable</v>
      </c>
      <c r="C1070" t="str">
        <v>B14101</v>
      </c>
      <c r="D1070">
        <v>24</v>
      </c>
      <c r="E1070">
        <v>43100</v>
      </c>
    </row>
    <row r="1071">
      <c r="A1071" t="str">
        <v>AutoTable</v>
      </c>
      <c r="C1071" t="str">
        <v>B14102</v>
      </c>
      <c r="D1071">
        <v>77</v>
      </c>
      <c r="E1071">
        <v>43100</v>
      </c>
    </row>
    <row r="1072">
      <c r="A1072" t="str">
        <v>AutoTable</v>
      </c>
      <c r="C1072" t="str">
        <v>B14103</v>
      </c>
      <c r="D1072">
        <v>36</v>
      </c>
      <c r="E1072">
        <v>43100</v>
      </c>
    </row>
    <row r="1073">
      <c r="A1073" t="str">
        <v>AutoTable</v>
      </c>
      <c r="C1073" t="str">
        <v>B14104</v>
      </c>
      <c r="D1073">
        <v>36</v>
      </c>
      <c r="E1073">
        <v>43100</v>
      </c>
    </row>
    <row r="1074">
      <c r="A1074" t="str">
        <v>AutoTable</v>
      </c>
      <c r="C1074" t="str">
        <v>B14105</v>
      </c>
      <c r="D1074">
        <v>43</v>
      </c>
      <c r="E1074">
        <v>43100</v>
      </c>
    </row>
    <row r="1075">
      <c r="A1075" t="str">
        <v>AutoTable</v>
      </c>
      <c r="C1075" t="str">
        <v>B14107</v>
      </c>
      <c r="D1075">
        <v>39</v>
      </c>
      <c r="E1075">
        <v>43100</v>
      </c>
    </row>
    <row r="1076">
      <c r="A1076" t="str">
        <v>AutoTable</v>
      </c>
      <c r="C1076" t="str">
        <v>B14108</v>
      </c>
      <c r="D1076">
        <v>32</v>
      </c>
      <c r="E1076">
        <v>43100</v>
      </c>
    </row>
    <row r="1077">
      <c r="A1077" t="str">
        <v>AutoTable</v>
      </c>
      <c r="C1077" t="str">
        <v>B14150</v>
      </c>
      <c r="D1077">
        <v>5</v>
      </c>
      <c r="E1077">
        <v>43100</v>
      </c>
    </row>
    <row r="1078">
      <c r="A1078" t="str">
        <v>AutoTable</v>
      </c>
      <c r="C1078" t="str">
        <v>B14151</v>
      </c>
      <c r="D1078">
        <v>1</v>
      </c>
      <c r="E1078">
        <v>43100</v>
      </c>
    </row>
    <row r="1079">
      <c r="A1079" t="str">
        <v>AutoTable</v>
      </c>
      <c r="C1079" t="str">
        <v>B14152</v>
      </c>
      <c r="D1079">
        <v>4</v>
      </c>
      <c r="E1079">
        <v>43100</v>
      </c>
    </row>
    <row r="1080">
      <c r="A1080" t="str">
        <v>AutoTable</v>
      </c>
      <c r="C1080" t="str">
        <v>B14153</v>
      </c>
      <c r="D1080">
        <v>3</v>
      </c>
      <c r="E1080">
        <v>43100</v>
      </c>
    </row>
    <row r="1081">
      <c r="A1081" t="str">
        <v>AutoTable</v>
      </c>
      <c r="C1081" t="str">
        <v>B40101</v>
      </c>
      <c r="D1081">
        <v>111</v>
      </c>
      <c r="E1081">
        <v>43100</v>
      </c>
    </row>
    <row r="1082">
      <c r="A1082" t="str">
        <v>AutoTable</v>
      </c>
      <c r="C1082" t="str">
        <v>B40102</v>
      </c>
      <c r="D1082">
        <v>112</v>
      </c>
      <c r="E1082">
        <v>43100</v>
      </c>
    </row>
    <row r="1083">
      <c r="A1083" t="str">
        <v>AutoTable</v>
      </c>
      <c r="C1083" t="str">
        <v>B40106</v>
      </c>
      <c r="D1083">
        <v>111</v>
      </c>
      <c r="E1083">
        <v>43100</v>
      </c>
    </row>
    <row r="1084">
      <c r="A1084" t="str">
        <v>AutoTable</v>
      </c>
      <c r="C1084" t="str">
        <v>B40107</v>
      </c>
      <c r="D1084">
        <v>111</v>
      </c>
      <c r="E1084">
        <v>43100</v>
      </c>
    </row>
    <row r="1085">
      <c r="A1085" t="str">
        <v>AutoTable</v>
      </c>
      <c r="C1085" t="str">
        <v>B40230</v>
      </c>
      <c r="D1085">
        <v>63</v>
      </c>
      <c r="E1085">
        <v>43100</v>
      </c>
    </row>
    <row r="1086">
      <c r="A1086" t="str">
        <v>AutoTable</v>
      </c>
      <c r="C1086" t="str">
        <v>B40230T2</v>
      </c>
      <c r="D1086">
        <v>17</v>
      </c>
      <c r="E1086">
        <v>43100</v>
      </c>
    </row>
    <row r="1087">
      <c r="A1087" t="str">
        <v>AutoTable</v>
      </c>
      <c r="C1087" t="str">
        <v>B40231</v>
      </c>
      <c r="D1087">
        <v>8</v>
      </c>
      <c r="E1087">
        <v>43100</v>
      </c>
    </row>
    <row r="1088">
      <c r="A1088" t="str">
        <v>AutoTable</v>
      </c>
      <c r="C1088" t="str">
        <v>B40231T2</v>
      </c>
      <c r="D1088">
        <v>5</v>
      </c>
      <c r="E1088">
        <v>43100</v>
      </c>
    </row>
    <row r="1089">
      <c r="A1089" t="str">
        <v>AutoTable</v>
      </c>
      <c r="C1089" t="str">
        <v>B40232</v>
      </c>
      <c r="D1089">
        <v>32</v>
      </c>
      <c r="E1089">
        <v>43100</v>
      </c>
    </row>
    <row r="1090">
      <c r="A1090" t="str">
        <v>AutoTable</v>
      </c>
      <c r="C1090" t="str">
        <v>B40236</v>
      </c>
      <c r="D1090">
        <v>69</v>
      </c>
      <c r="E1090">
        <v>43100</v>
      </c>
    </row>
    <row r="1091">
      <c r="A1091" t="str">
        <v>AutoTable</v>
      </c>
      <c r="C1091" t="str">
        <v>B54019</v>
      </c>
      <c r="D1091">
        <v>312</v>
      </c>
      <c r="E1091">
        <v>43100</v>
      </c>
    </row>
    <row r="1092">
      <c r="A1092" t="str">
        <v>AutoTable</v>
      </c>
      <c r="C1092" t="str">
        <v>B54021</v>
      </c>
      <c r="D1092">
        <v>311</v>
      </c>
      <c r="E1092">
        <v>43100</v>
      </c>
    </row>
    <row r="1093">
      <c r="A1093" t="str">
        <v>AutoTable</v>
      </c>
      <c r="C1093" t="str">
        <v>B54022</v>
      </c>
      <c r="D1093">
        <v>311</v>
      </c>
      <c r="E1093">
        <v>43100</v>
      </c>
    </row>
    <row r="1094">
      <c r="A1094" t="str">
        <v>AutoTable</v>
      </c>
      <c r="C1094" t="str">
        <v>B54024</v>
      </c>
      <c r="D1094">
        <v>4</v>
      </c>
      <c r="E1094">
        <v>43100</v>
      </c>
    </row>
    <row r="1095">
      <c r="A1095" t="str">
        <v>AutoTable</v>
      </c>
      <c r="C1095" t="str">
        <v>B54025</v>
      </c>
      <c r="D1095">
        <v>19</v>
      </c>
      <c r="E1095">
        <v>43100</v>
      </c>
    </row>
    <row r="1096">
      <c r="A1096" t="str">
        <v>AutoTable</v>
      </c>
      <c r="C1096" t="str">
        <v>B54027</v>
      </c>
      <c r="D1096">
        <v>311</v>
      </c>
      <c r="E1096">
        <v>43100</v>
      </c>
    </row>
    <row r="1097">
      <c r="A1097" t="str">
        <v>AutoTable</v>
      </c>
      <c r="C1097" t="str">
        <v>B54028</v>
      </c>
      <c r="D1097">
        <v>147</v>
      </c>
      <c r="E1097">
        <v>43100</v>
      </c>
    </row>
    <row r="1098">
      <c r="A1098" t="str">
        <v>AutoTable</v>
      </c>
      <c r="C1098" t="str">
        <v>B54029</v>
      </c>
      <c r="D1098">
        <v>119</v>
      </c>
      <c r="E1098">
        <v>43100</v>
      </c>
    </row>
    <row r="1099">
      <c r="A1099" t="str">
        <v>AutoTable</v>
      </c>
      <c r="C1099" t="str">
        <v>B54030</v>
      </c>
      <c r="D1099">
        <v>147</v>
      </c>
      <c r="E1099">
        <v>43100</v>
      </c>
    </row>
    <row r="1100">
      <c r="A1100" t="str">
        <v>AutoTable</v>
      </c>
      <c r="C1100" t="str">
        <v>B54031</v>
      </c>
      <c r="D1100">
        <v>143</v>
      </c>
      <c r="E1100">
        <v>43100</v>
      </c>
    </row>
    <row r="1101">
      <c r="A1101" t="str">
        <v>AutoTable</v>
      </c>
      <c r="C1101" t="str">
        <v>B54040</v>
      </c>
      <c r="D1101">
        <v>82</v>
      </c>
      <c r="E1101">
        <v>43100</v>
      </c>
    </row>
    <row r="1102">
      <c r="A1102" t="str">
        <v>AutoTable</v>
      </c>
      <c r="C1102" t="str">
        <v>B54041</v>
      </c>
      <c r="D1102">
        <v>146</v>
      </c>
      <c r="E1102">
        <v>43100</v>
      </c>
    </row>
    <row r="1103">
      <c r="A1103" t="str">
        <v>AutoTable</v>
      </c>
      <c r="C1103" t="str">
        <v>B54042</v>
      </c>
      <c r="D1103">
        <v>346</v>
      </c>
      <c r="E1103">
        <v>43100</v>
      </c>
    </row>
    <row r="1104">
      <c r="A1104" t="str">
        <v>AutoTable</v>
      </c>
      <c r="C1104" t="str">
        <v>B54044</v>
      </c>
      <c r="D1104">
        <v>148</v>
      </c>
      <c r="E1104">
        <v>43100</v>
      </c>
    </row>
    <row r="1105">
      <c r="A1105" t="str">
        <v>AutoTable</v>
      </c>
      <c r="C1105" t="str">
        <v>B54045</v>
      </c>
      <c r="D1105">
        <v>445</v>
      </c>
      <c r="E1105">
        <v>43100</v>
      </c>
    </row>
    <row r="1106">
      <c r="A1106" t="str">
        <v>AutoTable</v>
      </c>
      <c r="C1106" t="str">
        <v>B54047</v>
      </c>
      <c r="D1106">
        <v>42</v>
      </c>
      <c r="E1106">
        <v>43100</v>
      </c>
    </row>
    <row r="1107">
      <c r="A1107" t="str">
        <v>AutoTable</v>
      </c>
      <c r="C1107" t="str">
        <v>B54048</v>
      </c>
      <c r="D1107">
        <v>195</v>
      </c>
      <c r="E1107">
        <v>43100</v>
      </c>
    </row>
    <row r="1108">
      <c r="A1108" t="str">
        <v>AutoTable</v>
      </c>
      <c r="C1108" t="str">
        <v>B54049</v>
      </c>
      <c r="D1108">
        <v>189</v>
      </c>
      <c r="E1108">
        <v>43100</v>
      </c>
    </row>
    <row r="1109">
      <c r="A1109" t="str">
        <v>AutoTable</v>
      </c>
      <c r="C1109" t="str">
        <v>B54050</v>
      </c>
      <c r="D1109">
        <v>331</v>
      </c>
      <c r="E1109">
        <v>43100</v>
      </c>
    </row>
    <row r="1110">
      <c r="A1110" t="str">
        <v>AutoTable</v>
      </c>
      <c r="C1110" t="str">
        <v>B54051</v>
      </c>
      <c r="D1110">
        <v>154</v>
      </c>
      <c r="E1110">
        <v>43100</v>
      </c>
    </row>
    <row r="1111">
      <c r="A1111" t="str">
        <v>AutoTable</v>
      </c>
      <c r="C1111" t="str">
        <v>B54052</v>
      </c>
      <c r="D1111">
        <v>122</v>
      </c>
      <c r="E1111">
        <v>43100</v>
      </c>
    </row>
    <row r="1112">
      <c r="A1112" t="str">
        <v>AutoTable</v>
      </c>
      <c r="C1112" t="str">
        <v>B54059</v>
      </c>
      <c r="D1112">
        <v>333</v>
      </c>
      <c r="E1112">
        <v>43100</v>
      </c>
    </row>
    <row r="1113">
      <c r="A1113" t="str">
        <v>AutoTable</v>
      </c>
      <c r="C1113" t="str">
        <v>B54061</v>
      </c>
      <c r="D1113">
        <v>127</v>
      </c>
      <c r="E1113">
        <v>43100</v>
      </c>
    </row>
    <row r="1114">
      <c r="A1114" t="str">
        <v>AutoTable</v>
      </c>
      <c r="C1114" t="str">
        <v>B54062</v>
      </c>
      <c r="D1114">
        <v>128</v>
      </c>
      <c r="E1114">
        <v>43100</v>
      </c>
    </row>
    <row r="1115">
      <c r="A1115" t="str">
        <v>AutoTable</v>
      </c>
      <c r="C1115" t="str">
        <v>B54063</v>
      </c>
      <c r="D1115">
        <v>130</v>
      </c>
      <c r="E1115">
        <v>43100</v>
      </c>
    </row>
    <row r="1116">
      <c r="A1116" t="str">
        <v>AutoTable</v>
      </c>
      <c r="C1116" t="str">
        <v>B54064</v>
      </c>
      <c r="D1116">
        <v>121</v>
      </c>
      <c r="E1116">
        <v>43100</v>
      </c>
    </row>
    <row r="1117">
      <c r="A1117" t="str">
        <v>AutoTable</v>
      </c>
      <c r="C1117" t="str">
        <v>B54065</v>
      </c>
      <c r="D1117">
        <v>80</v>
      </c>
      <c r="E1117">
        <v>43100</v>
      </c>
    </row>
    <row r="1118">
      <c r="A1118" t="str">
        <v>AutoTable</v>
      </c>
      <c r="C1118" t="str">
        <v>B54065T2</v>
      </c>
      <c r="D1118">
        <v>75</v>
      </c>
      <c r="E1118">
        <v>43100</v>
      </c>
    </row>
    <row r="1119">
      <c r="A1119" t="str">
        <v>AutoTable</v>
      </c>
      <c r="C1119" t="str">
        <v>B54070</v>
      </c>
      <c r="D1119">
        <v>36</v>
      </c>
      <c r="E1119">
        <v>43100</v>
      </c>
    </row>
    <row r="1120">
      <c r="A1120" t="str">
        <v>AutoTable</v>
      </c>
      <c r="C1120" t="str">
        <v>B54071</v>
      </c>
      <c r="D1120">
        <v>304</v>
      </c>
      <c r="E1120">
        <v>43100</v>
      </c>
    </row>
    <row r="1121">
      <c r="A1121" t="str">
        <v>AutoTable</v>
      </c>
      <c r="C1121" t="str">
        <v>B54072</v>
      </c>
      <c r="D1121">
        <v>94</v>
      </c>
      <c r="E1121">
        <v>43100</v>
      </c>
    </row>
    <row r="1122">
      <c r="A1122" t="str">
        <v>AutoTable</v>
      </c>
      <c r="C1122" t="str">
        <v>B54073</v>
      </c>
      <c r="D1122">
        <v>94</v>
      </c>
      <c r="E1122">
        <v>43100</v>
      </c>
    </row>
    <row r="1123">
      <c r="A1123" t="str">
        <v>AutoTable</v>
      </c>
      <c r="C1123" t="str">
        <v>B54074</v>
      </c>
      <c r="D1123">
        <v>83</v>
      </c>
      <c r="E1123">
        <v>43100</v>
      </c>
    </row>
    <row r="1124">
      <c r="A1124" t="str">
        <v>AutoTable</v>
      </c>
      <c r="C1124" t="str">
        <v>B54075</v>
      </c>
      <c r="D1124">
        <v>1</v>
      </c>
      <c r="E1124">
        <v>43100</v>
      </c>
    </row>
    <row r="1125">
      <c r="A1125" t="str">
        <v>AutoTable</v>
      </c>
      <c r="C1125" t="str">
        <v>B54076</v>
      </c>
      <c r="D1125">
        <v>157</v>
      </c>
      <c r="E1125">
        <v>43100</v>
      </c>
    </row>
    <row r="1126">
      <c r="A1126" t="str">
        <v>AutoTable</v>
      </c>
      <c r="C1126" t="str">
        <v>B54077</v>
      </c>
      <c r="D1126">
        <v>84</v>
      </c>
      <c r="E1126">
        <v>43100</v>
      </c>
    </row>
    <row r="1127">
      <c r="A1127" t="str">
        <v>AutoTable</v>
      </c>
      <c r="C1127" t="str">
        <v>B54078</v>
      </c>
      <c r="D1127">
        <v>17</v>
      </c>
      <c r="E1127">
        <v>43100</v>
      </c>
    </row>
    <row r="1128">
      <c r="A1128" t="str">
        <v>AutoTable</v>
      </c>
      <c r="C1128" t="str">
        <v>B54079</v>
      </c>
      <c r="D1128">
        <v>80</v>
      </c>
      <c r="E1128">
        <v>43100</v>
      </c>
    </row>
    <row r="1129">
      <c r="A1129" t="str">
        <v>AutoTable</v>
      </c>
      <c r="C1129" t="str">
        <v>B54079T2</v>
      </c>
      <c r="D1129">
        <v>94</v>
      </c>
      <c r="E1129">
        <v>43100</v>
      </c>
    </row>
    <row r="1130">
      <c r="A1130" t="str">
        <v>AutoTable</v>
      </c>
      <c r="C1130" t="str">
        <v>B54079T3</v>
      </c>
      <c r="D1130">
        <v>63</v>
      </c>
      <c r="E1130">
        <v>43100</v>
      </c>
    </row>
    <row r="1131">
      <c r="A1131" t="str">
        <v>AutoTable</v>
      </c>
      <c r="C1131" t="str">
        <v>B54080</v>
      </c>
      <c r="D1131">
        <v>436</v>
      </c>
      <c r="E1131">
        <v>43100</v>
      </c>
    </row>
    <row r="1132">
      <c r="A1132" t="str">
        <v>AutoTable</v>
      </c>
      <c r="C1132" t="str">
        <v>B54080T1</v>
      </c>
      <c r="D1132">
        <v>14</v>
      </c>
      <c r="E1132">
        <v>43100</v>
      </c>
    </row>
    <row r="1133">
      <c r="A1133" t="str">
        <v>AutoTable</v>
      </c>
      <c r="C1133" t="str">
        <v>B54081</v>
      </c>
      <c r="D1133">
        <v>217</v>
      </c>
      <c r="E1133">
        <v>43100</v>
      </c>
    </row>
    <row r="1134">
      <c r="A1134" t="str">
        <v>AutoTable</v>
      </c>
      <c r="C1134" t="str">
        <v>B54090</v>
      </c>
      <c r="D1134">
        <v>15</v>
      </c>
      <c r="E1134">
        <v>43100</v>
      </c>
    </row>
    <row r="1135">
      <c r="A1135" t="str">
        <v>AutoTable</v>
      </c>
      <c r="C1135" t="str">
        <v>B54090T2</v>
      </c>
      <c r="D1135">
        <v>10</v>
      </c>
      <c r="E1135">
        <v>43100</v>
      </c>
    </row>
    <row r="1136">
      <c r="A1136" t="str">
        <v>AutoTable</v>
      </c>
      <c r="C1136" t="str">
        <v>B54090T3</v>
      </c>
      <c r="D1136">
        <v>6</v>
      </c>
      <c r="E1136">
        <v>43100</v>
      </c>
    </row>
    <row r="1137">
      <c r="A1137" t="str">
        <v>AutoTable</v>
      </c>
      <c r="C1137" t="str">
        <v>B54091</v>
      </c>
      <c r="D1137">
        <v>97</v>
      </c>
      <c r="E1137">
        <v>43100</v>
      </c>
    </row>
    <row r="1138">
      <c r="A1138" t="str">
        <v>AutoTable</v>
      </c>
      <c r="C1138" t="str">
        <v>B54091T1</v>
      </c>
      <c r="D1138">
        <v>14</v>
      </c>
      <c r="E1138">
        <v>43100</v>
      </c>
    </row>
    <row r="1139">
      <c r="A1139" t="str">
        <v>AutoTable</v>
      </c>
      <c r="C1139" t="str">
        <v>B54091T2</v>
      </c>
      <c r="D1139">
        <v>13</v>
      </c>
      <c r="E1139">
        <v>43100</v>
      </c>
    </row>
    <row r="1140">
      <c r="A1140" t="str">
        <v>AutoTable</v>
      </c>
      <c r="C1140" t="str">
        <v>B54093</v>
      </c>
      <c r="D1140">
        <v>14</v>
      </c>
      <c r="E1140">
        <v>43100</v>
      </c>
    </row>
    <row r="1141">
      <c r="A1141" t="str">
        <v>AutoTable</v>
      </c>
      <c r="C1141" t="str">
        <v>B54094</v>
      </c>
      <c r="D1141">
        <v>2</v>
      </c>
      <c r="E1141">
        <v>43100</v>
      </c>
    </row>
    <row r="1142">
      <c r="A1142" t="str">
        <v>AutoTable</v>
      </c>
      <c r="C1142" t="str">
        <v>B54095</v>
      </c>
      <c r="D1142">
        <v>30</v>
      </c>
      <c r="E1142">
        <v>43100</v>
      </c>
    </row>
    <row r="1143">
      <c r="A1143" t="str">
        <v>AutoTable</v>
      </c>
      <c r="C1143" t="str">
        <v>B54096</v>
      </c>
      <c r="D1143">
        <v>14</v>
      </c>
      <c r="E1143">
        <v>43100</v>
      </c>
    </row>
    <row r="1144">
      <c r="A1144" t="str">
        <v>AutoTable</v>
      </c>
      <c r="C1144" t="str">
        <v>B54096T2</v>
      </c>
      <c r="D1144">
        <v>14</v>
      </c>
      <c r="E1144">
        <v>43100</v>
      </c>
    </row>
    <row r="1145">
      <c r="A1145" t="str">
        <v>AutoTable</v>
      </c>
      <c r="C1145" t="str">
        <v>B54096T3</v>
      </c>
      <c r="D1145">
        <v>15</v>
      </c>
      <c r="E1145">
        <v>43100</v>
      </c>
    </row>
    <row r="1146">
      <c r="A1146" t="str">
        <v>AutoTable</v>
      </c>
      <c r="C1146" t="str">
        <v>B54097</v>
      </c>
      <c r="D1146">
        <v>43</v>
      </c>
      <c r="E1146">
        <v>43100</v>
      </c>
    </row>
    <row r="1147">
      <c r="A1147" t="str">
        <v>AutoTable</v>
      </c>
      <c r="C1147" t="str">
        <v>B54097T2</v>
      </c>
      <c r="D1147">
        <v>59</v>
      </c>
      <c r="E1147">
        <v>43100</v>
      </c>
    </row>
    <row r="1148">
      <c r="A1148" t="str">
        <v>AutoTable</v>
      </c>
      <c r="C1148" t="str">
        <v>B54097T3</v>
      </c>
      <c r="D1148">
        <v>43</v>
      </c>
      <c r="E1148">
        <v>43100</v>
      </c>
    </row>
    <row r="1149">
      <c r="A1149" t="str">
        <v>AutoTable</v>
      </c>
      <c r="C1149" t="str">
        <v>B54098</v>
      </c>
      <c r="D1149">
        <v>10</v>
      </c>
      <c r="E1149">
        <v>43100</v>
      </c>
    </row>
    <row r="1150">
      <c r="A1150" t="str">
        <v>AutoTable</v>
      </c>
      <c r="C1150" t="str">
        <v>B54098T2</v>
      </c>
      <c r="D1150">
        <v>10</v>
      </c>
      <c r="E1150">
        <v>43100</v>
      </c>
    </row>
    <row r="1151">
      <c r="A1151" t="str">
        <v>AutoTable</v>
      </c>
      <c r="C1151" t="str">
        <v>B54098T3</v>
      </c>
      <c r="D1151">
        <v>30</v>
      </c>
      <c r="E1151">
        <v>43100</v>
      </c>
    </row>
    <row r="1152">
      <c r="A1152" t="str">
        <v>AutoTable</v>
      </c>
      <c r="C1152" t="str">
        <v>ECHANTILLON1</v>
      </c>
      <c r="D1152">
        <v>33</v>
      </c>
      <c r="E1152">
        <v>43100</v>
      </c>
    </row>
    <row r="1153">
      <c r="A1153" t="str">
        <v>AutoTable</v>
      </c>
      <c r="C1153" t="str">
        <v>EMB1/PP</v>
      </c>
      <c r="D1153">
        <v>270</v>
      </c>
      <c r="E1153">
        <v>43100</v>
      </c>
    </row>
    <row r="1154">
      <c r="A1154" t="str">
        <v>AutoTable</v>
      </c>
      <c r="C1154" t="str">
        <v>EMB2/PC</v>
      </c>
      <c r="D1154">
        <v>2020</v>
      </c>
      <c r="E1154">
        <v>43100</v>
      </c>
    </row>
    <row r="1155">
      <c r="A1155" t="str">
        <v>AutoTable</v>
      </c>
      <c r="C1155" t="str">
        <v>EMB3/GC</v>
      </c>
      <c r="D1155">
        <v>122</v>
      </c>
      <c r="E1155">
        <v>43100</v>
      </c>
    </row>
    <row r="1156">
      <c r="A1156" t="str">
        <v>AutoTable</v>
      </c>
      <c r="C1156" t="str">
        <v>EMB4/PCH</v>
      </c>
      <c r="D1156">
        <v>480</v>
      </c>
      <c r="E1156">
        <v>43100</v>
      </c>
    </row>
    <row r="1157">
      <c r="A1157" t="str">
        <v>AutoTable</v>
      </c>
      <c r="C1157" t="str">
        <v>EMB5/GCH</v>
      </c>
      <c r="D1157">
        <v>700</v>
      </c>
      <c r="E1157">
        <v>43100</v>
      </c>
    </row>
    <row r="1158">
      <c r="A1158" t="str">
        <v>AutoTable</v>
      </c>
      <c r="C1158" t="str">
        <v>EMB6/DECOR5</v>
      </c>
      <c r="D1158">
        <v>910</v>
      </c>
      <c r="E1158">
        <v>43100</v>
      </c>
    </row>
    <row r="1159">
      <c r="A1159" t="str">
        <v>AutoTable</v>
      </c>
      <c r="C1159" t="str">
        <v>EMB6-1</v>
      </c>
      <c r="D1159">
        <v>400</v>
      </c>
      <c r="E1159">
        <v>43100</v>
      </c>
    </row>
    <row r="1160">
      <c r="A1160" t="str">
        <v>AutoTable</v>
      </c>
      <c r="C1160" t="str">
        <v>EMB7/DECOR2</v>
      </c>
      <c r="D1160">
        <v>3110</v>
      </c>
      <c r="E1160">
        <v>43100</v>
      </c>
    </row>
    <row r="1161">
      <c r="A1161" t="str">
        <v>AutoTable</v>
      </c>
      <c r="C1161" t="str">
        <v>GR10B5</v>
      </c>
      <c r="D1161">
        <v>11</v>
      </c>
      <c r="E1161">
        <v>43100</v>
      </c>
    </row>
    <row r="1162">
      <c r="A1162" t="str">
        <v>AutoTable</v>
      </c>
      <c r="C1162" t="str">
        <v>GR10H4</v>
      </c>
      <c r="D1162">
        <v>72</v>
      </c>
      <c r="E1162">
        <v>43100</v>
      </c>
    </row>
    <row r="1163">
      <c r="A1163" t="str">
        <v>AutoTable</v>
      </c>
      <c r="C1163" t="str">
        <v>GR10MF5</v>
      </c>
      <c r="D1163">
        <v>4</v>
      </c>
      <c r="E1163">
        <v>43100</v>
      </c>
    </row>
    <row r="1164">
      <c r="A1164" t="str">
        <v>AutoTable</v>
      </c>
      <c r="C1164" t="str">
        <v>GR10OR5</v>
      </c>
      <c r="D1164">
        <v>26</v>
      </c>
      <c r="E1164">
        <v>43100</v>
      </c>
    </row>
    <row r="1165">
      <c r="A1165" t="str">
        <v>AutoTable</v>
      </c>
      <c r="C1165" t="str">
        <v>GR10Q2</v>
      </c>
      <c r="D1165">
        <v>17</v>
      </c>
      <c r="E1165">
        <v>43100</v>
      </c>
    </row>
    <row r="1166">
      <c r="A1166" t="str">
        <v>AutoTable</v>
      </c>
      <c r="C1166" t="str">
        <v>GR10R5</v>
      </c>
      <c r="D1166">
        <v>31</v>
      </c>
      <c r="E1166">
        <v>43100</v>
      </c>
    </row>
    <row r="1167">
      <c r="A1167" t="str">
        <v>AutoTable</v>
      </c>
      <c r="C1167" t="str">
        <v>GR10U5</v>
      </c>
      <c r="D1167">
        <v>330</v>
      </c>
      <c r="E1167">
        <v>43100</v>
      </c>
    </row>
    <row r="1168">
      <c r="A1168" t="str">
        <v>AutoTable</v>
      </c>
      <c r="C1168" t="str">
        <v>GR10VE5</v>
      </c>
      <c r="D1168">
        <v>54</v>
      </c>
      <c r="E1168">
        <v>43100</v>
      </c>
    </row>
    <row r="1169">
      <c r="A1169" t="str">
        <v>AutoTable</v>
      </c>
      <c r="C1169" t="str">
        <v>GR10VI5</v>
      </c>
      <c r="D1169">
        <v>31</v>
      </c>
      <c r="E1169">
        <v>43100</v>
      </c>
    </row>
    <row r="1170">
      <c r="A1170" t="str">
        <v>AutoTable</v>
      </c>
      <c r="C1170" t="str">
        <v>GR10X5</v>
      </c>
      <c r="D1170">
        <v>1</v>
      </c>
      <c r="E1170">
        <v>43100</v>
      </c>
    </row>
    <row r="1171">
      <c r="A1171" t="str">
        <v>AutoTable</v>
      </c>
      <c r="C1171" t="str">
        <v>GR10Z5</v>
      </c>
      <c r="D1171">
        <v>6</v>
      </c>
      <c r="E1171">
        <v>43100</v>
      </c>
    </row>
    <row r="1172">
      <c r="A1172" t="str">
        <v>AutoTable</v>
      </c>
      <c r="C1172" t="str">
        <v>GR75A5</v>
      </c>
      <c r="D1172">
        <v>491</v>
      </c>
      <c r="E1172">
        <v>43100</v>
      </c>
    </row>
    <row r="1173">
      <c r="A1173" t="str">
        <v>AutoTable</v>
      </c>
      <c r="C1173" t="str">
        <v>GR75B3</v>
      </c>
      <c r="D1173">
        <v>384</v>
      </c>
      <c r="E1173">
        <v>43100</v>
      </c>
    </row>
    <row r="1174">
      <c r="A1174" t="str">
        <v>AutoTable</v>
      </c>
      <c r="C1174" t="str">
        <v>GR75B5</v>
      </c>
      <c r="D1174">
        <v>215</v>
      </c>
      <c r="E1174">
        <v>43100</v>
      </c>
    </row>
    <row r="1175">
      <c r="A1175" t="str">
        <v>AutoTable</v>
      </c>
      <c r="C1175" t="str">
        <v>GR75FB5</v>
      </c>
      <c r="D1175">
        <v>756</v>
      </c>
      <c r="E1175">
        <v>43100</v>
      </c>
    </row>
    <row r="1176">
      <c r="A1176" t="str">
        <v>AutoTable</v>
      </c>
      <c r="C1176" t="str">
        <v>GR75JR5</v>
      </c>
      <c r="D1176">
        <v>146</v>
      </c>
      <c r="E1176">
        <v>43100</v>
      </c>
    </row>
    <row r="1177">
      <c r="A1177" t="str">
        <v>AutoTable</v>
      </c>
      <c r="C1177" t="str">
        <v>GR75MF3</v>
      </c>
      <c r="D1177">
        <v>1417</v>
      </c>
      <c r="E1177">
        <v>43100</v>
      </c>
    </row>
    <row r="1178">
      <c r="A1178" t="str">
        <v>AutoTable</v>
      </c>
      <c r="C1178" t="str">
        <v>GR75OR5</v>
      </c>
      <c r="D1178">
        <v>228</v>
      </c>
      <c r="E1178">
        <v>43100</v>
      </c>
    </row>
    <row r="1179">
      <c r="A1179" t="str">
        <v>AutoTable</v>
      </c>
      <c r="C1179" t="str">
        <v>GR75ORB5</v>
      </c>
      <c r="D1179">
        <v>780</v>
      </c>
      <c r="E1179">
        <v>43100</v>
      </c>
    </row>
    <row r="1180">
      <c r="A1180" t="str">
        <v>AutoTable</v>
      </c>
      <c r="C1180" t="str">
        <v>GR75Q2</v>
      </c>
      <c r="D1180">
        <v>103</v>
      </c>
      <c r="E1180">
        <v>43100</v>
      </c>
    </row>
    <row r="1181">
      <c r="A1181" t="str">
        <v>AutoTable</v>
      </c>
      <c r="C1181" t="str">
        <v>GR75R5</v>
      </c>
      <c r="D1181">
        <v>445</v>
      </c>
      <c r="E1181">
        <v>43100</v>
      </c>
    </row>
    <row r="1182">
      <c r="A1182" t="str">
        <v>AutoTable</v>
      </c>
      <c r="C1182" t="str">
        <v>GR75VE5</v>
      </c>
      <c r="D1182">
        <v>300</v>
      </c>
      <c r="E1182">
        <v>43100</v>
      </c>
    </row>
    <row r="1183">
      <c r="A1183" t="str">
        <v>AutoTable</v>
      </c>
      <c r="C1183" t="str">
        <v>GR75VI5</v>
      </c>
      <c r="D1183">
        <v>193</v>
      </c>
      <c r="E1183">
        <v>43100</v>
      </c>
    </row>
    <row r="1184">
      <c r="A1184" t="str">
        <v>AutoTable</v>
      </c>
      <c r="C1184" t="str">
        <v>GR75W5</v>
      </c>
      <c r="D1184">
        <v>5</v>
      </c>
      <c r="E1184">
        <v>43100</v>
      </c>
    </row>
    <row r="1185">
      <c r="A1185" t="str">
        <v>AutoTable</v>
      </c>
      <c r="C1185" t="str">
        <v>GR75X5</v>
      </c>
      <c r="D1185">
        <v>316</v>
      </c>
      <c r="E1185">
        <v>43100</v>
      </c>
    </row>
    <row r="1186">
      <c r="A1186" t="str">
        <v>AutoTable</v>
      </c>
      <c r="C1186" t="str">
        <v>GR75Y5</v>
      </c>
      <c r="D1186">
        <v>293</v>
      </c>
      <c r="E1186">
        <v>43100</v>
      </c>
    </row>
    <row r="1187">
      <c r="A1187" t="str">
        <v>AutoTable</v>
      </c>
      <c r="C1187" t="str">
        <v>GR75Z5</v>
      </c>
      <c r="D1187">
        <v>12</v>
      </c>
      <c r="E1187">
        <v>43100</v>
      </c>
    </row>
    <row r="1188">
      <c r="A1188" t="str">
        <v>AutoTable</v>
      </c>
      <c r="C1188" t="str">
        <v>M2707</v>
      </c>
      <c r="D1188">
        <v>3359</v>
      </c>
      <c r="E1188">
        <v>43100</v>
      </c>
    </row>
    <row r="1189">
      <c r="A1189" t="str">
        <v>AutoTable</v>
      </c>
      <c r="C1189" t="str">
        <v>P001502</v>
      </c>
      <c r="D1189">
        <v>1181</v>
      </c>
      <c r="E1189">
        <v>43100</v>
      </c>
    </row>
    <row r="1190">
      <c r="A1190" t="str">
        <v>AutoTable</v>
      </c>
      <c r="C1190" t="str">
        <v>P040022</v>
      </c>
      <c r="D1190">
        <v>4</v>
      </c>
      <c r="E1190">
        <v>43100</v>
      </c>
    </row>
    <row r="1191">
      <c r="A1191" t="str">
        <v>AutoTable</v>
      </c>
      <c r="C1191" t="str">
        <v>P044007</v>
      </c>
      <c r="D1191">
        <v>1</v>
      </c>
      <c r="E1191">
        <v>43100</v>
      </c>
    </row>
    <row r="1192">
      <c r="A1192" t="str">
        <v>AutoTable</v>
      </c>
      <c r="C1192" t="str">
        <v>P044504</v>
      </c>
      <c r="D1192">
        <v>6</v>
      </c>
      <c r="E1192">
        <v>43100</v>
      </c>
    </row>
    <row r="1193">
      <c r="A1193" t="str">
        <v>AutoTable</v>
      </c>
      <c r="C1193" t="str">
        <v>P050176</v>
      </c>
      <c r="D1193">
        <v>73</v>
      </c>
      <c r="E1193">
        <v>43100</v>
      </c>
    </row>
    <row r="1194">
      <c r="A1194" t="str">
        <v>AutoTable</v>
      </c>
      <c r="C1194" t="str">
        <v>P052132</v>
      </c>
      <c r="D1194">
        <v>4</v>
      </c>
      <c r="E1194">
        <v>43100</v>
      </c>
    </row>
    <row r="1195">
      <c r="A1195" t="str">
        <v>AutoTable</v>
      </c>
      <c r="C1195" t="str">
        <v>P052136</v>
      </c>
      <c r="D1195">
        <v>24</v>
      </c>
      <c r="E1195">
        <v>43100</v>
      </c>
    </row>
    <row r="1196">
      <c r="A1196" t="str">
        <v>AutoTable</v>
      </c>
      <c r="C1196" t="str">
        <v>P052681</v>
      </c>
      <c r="D1196">
        <v>5</v>
      </c>
      <c r="E1196">
        <v>43100</v>
      </c>
    </row>
    <row r="1197">
      <c r="A1197" t="str">
        <v>AutoTable</v>
      </c>
      <c r="C1197" t="str">
        <v>P151581</v>
      </c>
      <c r="D1197">
        <v>52</v>
      </c>
      <c r="E1197">
        <v>43100</v>
      </c>
    </row>
    <row r="1198">
      <c r="A1198" t="str">
        <v>AutoTable</v>
      </c>
      <c r="C1198" t="str">
        <v>P151589</v>
      </c>
      <c r="D1198">
        <v>30</v>
      </c>
      <c r="E1198">
        <v>43100</v>
      </c>
    </row>
    <row r="1199">
      <c r="A1199" t="str">
        <v>AutoTable</v>
      </c>
      <c r="C1199" t="str">
        <v>P152314</v>
      </c>
      <c r="D1199">
        <v>2</v>
      </c>
      <c r="E1199">
        <v>43100</v>
      </c>
    </row>
    <row r="1200">
      <c r="A1200" t="str">
        <v>AutoTable</v>
      </c>
      <c r="C1200" t="str">
        <v>P152344</v>
      </c>
      <c r="D1200">
        <v>48</v>
      </c>
      <c r="E1200">
        <v>43100</v>
      </c>
    </row>
    <row r="1201">
      <c r="A1201" t="str">
        <v>AutoTable</v>
      </c>
      <c r="C1201" t="str">
        <v>P152361</v>
      </c>
      <c r="D1201">
        <v>24</v>
      </c>
      <c r="E1201">
        <v>43100</v>
      </c>
    </row>
    <row r="1202">
      <c r="A1202" t="str">
        <v>AutoTable</v>
      </c>
      <c r="C1202" t="str">
        <v>P152362</v>
      </c>
      <c r="D1202">
        <v>3</v>
      </c>
      <c r="E1202">
        <v>43100</v>
      </c>
    </row>
    <row r="1203">
      <c r="A1203" t="str">
        <v>AutoTable</v>
      </c>
      <c r="C1203" t="str">
        <v>P152363</v>
      </c>
      <c r="D1203">
        <v>8</v>
      </c>
      <c r="E1203">
        <v>43100</v>
      </c>
    </row>
    <row r="1204">
      <c r="A1204" t="str">
        <v>AutoTable</v>
      </c>
      <c r="C1204" t="str">
        <v>P154036</v>
      </c>
      <c r="D1204">
        <v>6</v>
      </c>
      <c r="E1204">
        <v>43100</v>
      </c>
    </row>
    <row r="1205">
      <c r="A1205" t="str">
        <v>AutoTable</v>
      </c>
      <c r="C1205" t="str">
        <v>RENFORT21</v>
      </c>
      <c r="D1205">
        <v>17</v>
      </c>
      <c r="E1205">
        <v>43100</v>
      </c>
    </row>
    <row r="1206">
      <c r="A1206" t="str">
        <v>AutoTable</v>
      </c>
      <c r="C1206" t="str">
        <v>SDF76075-64R2</v>
      </c>
      <c r="D1206">
        <v>3</v>
      </c>
      <c r="E1206">
        <v>43100</v>
      </c>
    </row>
    <row r="1207">
      <c r="A1207" t="str">
        <v>AutoTable</v>
      </c>
      <c r="C1207" t="str">
        <v>SDF76310-42</v>
      </c>
      <c r="D1207">
        <v>1</v>
      </c>
      <c r="E1207">
        <v>43100</v>
      </c>
    </row>
    <row r="1208">
      <c r="A1208" t="str">
        <v>AutoTable</v>
      </c>
      <c r="C1208" t="str">
        <v>SDF76310-56</v>
      </c>
      <c r="D1208">
        <v>15</v>
      </c>
      <c r="E1208">
        <v>43100</v>
      </c>
    </row>
    <row r="1209">
      <c r="A1209" t="str">
        <v>AutoTable</v>
      </c>
      <c r="C1209" t="str">
        <v>SDF76310-56R3</v>
      </c>
      <c r="D1209">
        <v>1</v>
      </c>
      <c r="E1209">
        <v>43100</v>
      </c>
    </row>
    <row r="1210">
      <c r="A1210" t="str">
        <v>AutoTable</v>
      </c>
      <c r="C1210" t="str">
        <v>SDF76310-56R4</v>
      </c>
      <c r="D1210">
        <v>1</v>
      </c>
      <c r="E1210">
        <v>43100</v>
      </c>
    </row>
    <row r="1211">
      <c r="A1211" t="str">
        <v>AutoTable</v>
      </c>
      <c r="C1211" t="str">
        <v>SDF76910-17R3</v>
      </c>
      <c r="D1211">
        <v>3</v>
      </c>
      <c r="E1211">
        <v>43100</v>
      </c>
    </row>
    <row r="1212">
      <c r="A1212" t="str">
        <v>AutoTable</v>
      </c>
      <c r="C1212" t="str">
        <v>SDF76910-17R4</v>
      </c>
      <c r="D1212">
        <v>9</v>
      </c>
      <c r="E1212">
        <v>43100</v>
      </c>
    </row>
    <row r="1213">
      <c r="A1213" t="str">
        <v>AutoTable</v>
      </c>
      <c r="C1213" t="str">
        <v>SDF77275-17R3</v>
      </c>
      <c r="D1213">
        <v>31</v>
      </c>
      <c r="E1213">
        <v>43100</v>
      </c>
    </row>
    <row r="1214">
      <c r="A1214" t="str">
        <v>AutoTable</v>
      </c>
      <c r="C1214" t="str">
        <v>SDF77275-17R4</v>
      </c>
      <c r="D1214">
        <v>10</v>
      </c>
      <c r="E1214">
        <v>43100</v>
      </c>
    </row>
    <row r="1215">
      <c r="A1215" t="str">
        <v>AutoTable</v>
      </c>
      <c r="C1215" t="str">
        <v>SDF77010-20</v>
      </c>
      <c r="D1215">
        <v>15</v>
      </c>
      <c r="E1215">
        <v>43100</v>
      </c>
    </row>
    <row r="1216">
      <c r="A1216" t="str">
        <v>AutoTable</v>
      </c>
      <c r="C1216" t="str">
        <v>SDF77010-20R4</v>
      </c>
      <c r="D1216">
        <v>1</v>
      </c>
      <c r="E1216">
        <v>43100</v>
      </c>
    </row>
    <row r="1217">
      <c r="A1217" t="str">
        <v>AutoTable</v>
      </c>
      <c r="C1217" t="str">
        <v>SDF77010-74</v>
      </c>
      <c r="D1217">
        <v>6</v>
      </c>
      <c r="E1217">
        <v>43100</v>
      </c>
    </row>
    <row r="1218">
      <c r="A1218" t="str">
        <v>AutoTable</v>
      </c>
      <c r="C1218" t="str">
        <v>SDF77010-74R3</v>
      </c>
      <c r="D1218">
        <v>1</v>
      </c>
      <c r="E1218">
        <v>43100</v>
      </c>
    </row>
    <row r="1219">
      <c r="A1219" t="str">
        <v>AutoTable</v>
      </c>
      <c r="C1219" t="str">
        <v>SDF77010-76</v>
      </c>
      <c r="D1219">
        <v>18</v>
      </c>
      <c r="E1219">
        <v>43100</v>
      </c>
    </row>
    <row r="1220">
      <c r="A1220" t="str">
        <v>AutoTable</v>
      </c>
      <c r="C1220" t="str">
        <v>SDF77010-76R3</v>
      </c>
      <c r="D1220">
        <v>3</v>
      </c>
      <c r="E1220">
        <v>43100</v>
      </c>
    </row>
    <row r="1221">
      <c r="A1221" t="str">
        <v>AutoTable</v>
      </c>
      <c r="C1221" t="str">
        <v>SDF77010-76R4</v>
      </c>
      <c r="D1221">
        <v>2</v>
      </c>
      <c r="E1221">
        <v>43100</v>
      </c>
    </row>
    <row r="1222">
      <c r="A1222" t="str">
        <v>AutoTable</v>
      </c>
      <c r="C1222" t="str">
        <v>SDF77010-81</v>
      </c>
      <c r="D1222">
        <v>20</v>
      </c>
      <c r="E1222">
        <v>43100</v>
      </c>
    </row>
    <row r="1223">
      <c r="A1223" t="str">
        <v>AutoTable</v>
      </c>
      <c r="C1223" t="str">
        <v>SDF77010-81R4</v>
      </c>
      <c r="D1223">
        <v>29</v>
      </c>
      <c r="E1223">
        <v>43100</v>
      </c>
    </row>
    <row r="1224">
      <c r="A1224" t="str">
        <v>AutoTable</v>
      </c>
      <c r="C1224" t="str">
        <v>SDF77075-76R2</v>
      </c>
      <c r="D1224">
        <v>2</v>
      </c>
      <c r="E1224">
        <v>43100</v>
      </c>
    </row>
    <row r="1225">
      <c r="A1225" t="str">
        <v>AutoTable</v>
      </c>
      <c r="C1225" t="str">
        <v>SDF77075-76R4</v>
      </c>
      <c r="D1225">
        <v>1</v>
      </c>
      <c r="E1225">
        <v>43100</v>
      </c>
    </row>
    <row r="1226">
      <c r="A1226" t="str">
        <v>AutoTable</v>
      </c>
      <c r="C1226" t="str">
        <v>SDF77075-89</v>
      </c>
      <c r="D1226">
        <v>22</v>
      </c>
      <c r="E1226">
        <v>43100</v>
      </c>
    </row>
    <row r="1227">
      <c r="A1227" t="str">
        <v>AutoTable</v>
      </c>
      <c r="C1227" t="str">
        <v>SDF77075-89R4</v>
      </c>
      <c r="D1227">
        <v>5</v>
      </c>
      <c r="E1227">
        <v>43100</v>
      </c>
    </row>
    <row r="1228">
      <c r="A1228" t="str">
        <v>AutoTable</v>
      </c>
      <c r="C1228" t="str">
        <v>SDF91010-02</v>
      </c>
      <c r="D1228">
        <v>4</v>
      </c>
      <c r="E1228">
        <v>43100</v>
      </c>
    </row>
    <row r="1229">
      <c r="A1229" t="str">
        <v>AutoTable</v>
      </c>
      <c r="C1229" t="str">
        <v>SDF91075-18</v>
      </c>
      <c r="D1229">
        <v>1</v>
      </c>
      <c r="E1229">
        <v>43100</v>
      </c>
    </row>
    <row r="1230">
      <c r="A1230" t="str">
        <v>AutoTable</v>
      </c>
      <c r="C1230" t="str">
        <v>SDF91275-52R3</v>
      </c>
      <c r="D1230">
        <v>5</v>
      </c>
      <c r="E1230">
        <v>43100</v>
      </c>
    </row>
    <row r="1231">
      <c r="A1231" t="str">
        <v>AutoTable</v>
      </c>
      <c r="C1231" t="str">
        <v>SDF91275-52R4</v>
      </c>
      <c r="D1231">
        <v>4</v>
      </c>
      <c r="E1231">
        <v>43100</v>
      </c>
    </row>
    <row r="1232">
      <c r="A1232" t="str">
        <v>AutoTable</v>
      </c>
      <c r="C1232" t="str">
        <v>SDF91410-72</v>
      </c>
      <c r="D1232">
        <v>16</v>
      </c>
      <c r="E1232">
        <v>43100</v>
      </c>
    </row>
    <row r="1233">
      <c r="A1233" t="str">
        <v>AutoTable</v>
      </c>
      <c r="C1233" t="str">
        <v>SDF91410-72R3</v>
      </c>
      <c r="D1233">
        <v>6</v>
      </c>
      <c r="E1233">
        <v>43100</v>
      </c>
    </row>
    <row r="1234">
      <c r="A1234" t="str">
        <v>AutoTable</v>
      </c>
      <c r="C1234" t="str">
        <v>SDF91410-72R4</v>
      </c>
      <c r="D1234">
        <v>1</v>
      </c>
      <c r="E1234">
        <v>43100</v>
      </c>
    </row>
    <row r="1235">
      <c r="A1235" t="str">
        <v>AutoTable</v>
      </c>
      <c r="C1235" t="str">
        <v>SDF91610-01</v>
      </c>
      <c r="D1235">
        <v>13</v>
      </c>
      <c r="E1235">
        <v>43100</v>
      </c>
    </row>
    <row r="1236">
      <c r="A1236" t="str">
        <v>AutoTable</v>
      </c>
      <c r="C1236" t="str">
        <v>SDF91610-01R3</v>
      </c>
      <c r="D1236">
        <v>2</v>
      </c>
      <c r="E1236">
        <v>43100</v>
      </c>
    </row>
    <row r="1237">
      <c r="A1237" t="str">
        <v>AutoTable</v>
      </c>
      <c r="C1237" t="str">
        <v>SDF91610-01R4</v>
      </c>
      <c r="D1237">
        <v>2</v>
      </c>
      <c r="E1237">
        <v>43100</v>
      </c>
    </row>
    <row r="1238">
      <c r="A1238" t="str">
        <v>AutoTable</v>
      </c>
      <c r="C1238" t="str">
        <v>SDF91675</v>
      </c>
      <c r="D1238">
        <v>3</v>
      </c>
      <c r="E1238">
        <v>43100</v>
      </c>
    </row>
    <row r="1239">
      <c r="A1239" t="str">
        <v>AutoTable</v>
      </c>
      <c r="C1239" t="str">
        <v>SDF91710-02</v>
      </c>
      <c r="D1239">
        <v>14</v>
      </c>
      <c r="E1239">
        <v>43100</v>
      </c>
    </row>
    <row r="1240">
      <c r="A1240" t="str">
        <v>AutoTable</v>
      </c>
      <c r="C1240" t="str">
        <v>SDF91775-02R3</v>
      </c>
      <c r="D1240">
        <v>2</v>
      </c>
      <c r="E1240">
        <v>43100</v>
      </c>
    </row>
    <row r="1241">
      <c r="A1241" t="str">
        <v>AutoTable</v>
      </c>
      <c r="C1241" t="str">
        <v>SDF92310-26</v>
      </c>
      <c r="D1241">
        <v>7</v>
      </c>
      <c r="E1241">
        <v>43100</v>
      </c>
    </row>
    <row r="1242">
      <c r="A1242" t="str">
        <v>AutoTable</v>
      </c>
      <c r="C1242" t="str">
        <v>SDF92310-26R4</v>
      </c>
      <c r="D1242">
        <v>2</v>
      </c>
      <c r="E1242">
        <v>43100</v>
      </c>
    </row>
    <row r="1243">
      <c r="A1243" t="str">
        <v>AutoTable</v>
      </c>
      <c r="C1243" t="str">
        <v>SDF99610-37R3</v>
      </c>
      <c r="D1243">
        <v>1</v>
      </c>
      <c r="E1243">
        <v>43100</v>
      </c>
    </row>
    <row r="1244">
      <c r="A1244" t="str">
        <v>AutoTable</v>
      </c>
      <c r="C1244" t="str">
        <v>SDF99610-37R4</v>
      </c>
      <c r="D1244">
        <v>7</v>
      </c>
      <c r="E1244">
        <v>43100</v>
      </c>
    </row>
    <row r="1245">
      <c r="A1245" t="str">
        <v>AutoTable</v>
      </c>
      <c r="C1245" t="str">
        <v>SDF99610-39</v>
      </c>
      <c r="D1245">
        <v>8</v>
      </c>
      <c r="E1245">
        <v>43100</v>
      </c>
    </row>
    <row r="1246">
      <c r="A1246" t="str">
        <v>AutoTable</v>
      </c>
      <c r="C1246" t="str">
        <v>SDF99675-07FR3</v>
      </c>
      <c r="D1246">
        <v>2</v>
      </c>
      <c r="E1246">
        <v>43100</v>
      </c>
    </row>
    <row r="1247">
      <c r="A1247" t="str">
        <v>AutoTable</v>
      </c>
      <c r="C1247" t="str">
        <v>SDF99675-07FR4</v>
      </c>
      <c r="D1247">
        <v>1</v>
      </c>
      <c r="E1247">
        <v>43100</v>
      </c>
    </row>
    <row r="1248">
      <c r="A1248" t="str">
        <v>AutoTable</v>
      </c>
      <c r="C1248" t="str">
        <v>SONO</v>
      </c>
      <c r="D1248">
        <v>19</v>
      </c>
      <c r="E1248">
        <v>43100</v>
      </c>
    </row>
    <row r="1249">
      <c r="A1249" t="str">
        <v>AutoTable</v>
      </c>
      <c r="C1249" t="str">
        <v>V51005</v>
      </c>
      <c r="D1249">
        <v>21</v>
      </c>
      <c r="E1249">
        <v>43100</v>
      </c>
    </row>
    <row r="1250">
      <c r="A1250" t="str">
        <v>AutoTable</v>
      </c>
      <c r="C1250" t="str">
        <v>V51006</v>
      </c>
      <c r="D1250">
        <v>2</v>
      </c>
      <c r="E1250">
        <v>43100</v>
      </c>
    </row>
    <row r="1251">
      <c r="A1251" t="str">
        <v>AutoTable</v>
      </c>
      <c r="C1251" t="str">
        <v>V51007</v>
      </c>
      <c r="D1251">
        <v>1</v>
      </c>
      <c r="E1251">
        <v>43100</v>
      </c>
    </row>
    <row r="1252">
      <c r="A1252" t="str">
        <v>AutoTable</v>
      </c>
      <c r="C1252" t="str">
        <v>V51008</v>
      </c>
      <c r="D1252">
        <v>7</v>
      </c>
      <c r="E1252">
        <v>43100</v>
      </c>
    </row>
    <row r="1253">
      <c r="A1253" t="str">
        <v>AutoTable</v>
      </c>
      <c r="C1253" t="str">
        <v>V51021</v>
      </c>
      <c r="D1253">
        <v>5</v>
      </c>
      <c r="E1253">
        <v>43100</v>
      </c>
    </row>
    <row r="1254">
      <c r="A1254" t="str">
        <v>AutoTable</v>
      </c>
      <c r="C1254" t="str">
        <v>V53014</v>
      </c>
      <c r="D1254">
        <v>144</v>
      </c>
      <c r="E1254">
        <v>43100</v>
      </c>
    </row>
    <row r="1255">
      <c r="A1255" t="str">
        <v>AutoTable</v>
      </c>
      <c r="C1255" t="str">
        <v>Y14116</v>
      </c>
      <c r="D1255">
        <v>5</v>
      </c>
      <c r="E1255">
        <v>43100</v>
      </c>
    </row>
    <row r="1256">
      <c r="A1256" t="str">
        <v>AutoTable</v>
      </c>
      <c r="C1256" t="str">
        <v>Y14117</v>
      </c>
      <c r="D1256">
        <v>3</v>
      </c>
      <c r="E1256">
        <v>43100</v>
      </c>
    </row>
    <row r="1257">
      <c r="A1257" t="str">
        <v>AutoTable</v>
      </c>
      <c r="C1257" t="str">
        <v>Y14118</v>
      </c>
      <c r="D1257">
        <v>3</v>
      </c>
      <c r="E1257">
        <v>43100</v>
      </c>
    </row>
    <row r="1258">
      <c r="A1258" t="str">
        <v>AutoTable</v>
      </c>
      <c r="C1258" t="str">
        <v>Y14215</v>
      </c>
      <c r="D1258">
        <v>1</v>
      </c>
      <c r="E1258">
        <v>43100</v>
      </c>
    </row>
    <row r="1259">
      <c r="A1259" t="str">
        <v>AutoTable</v>
      </c>
      <c r="C1259" t="str">
        <v>Y14216</v>
      </c>
      <c r="D1259">
        <v>6</v>
      </c>
      <c r="E1259">
        <v>43100</v>
      </c>
    </row>
    <row r="1260">
      <c r="A1260" t="str">
        <v>AutoTable</v>
      </c>
      <c r="C1260" t="str">
        <v>Y14304</v>
      </c>
      <c r="D1260">
        <v>164</v>
      </c>
      <c r="E1260">
        <v>43100</v>
      </c>
    </row>
    <row r="1261">
      <c r="A1261" t="str">
        <v>AutoTable</v>
      </c>
      <c r="C1261" t="str">
        <v>Y14316</v>
      </c>
      <c r="D1261">
        <v>53</v>
      </c>
      <c r="E1261">
        <v>43100</v>
      </c>
    </row>
    <row r="1262">
      <c r="A1262" t="str">
        <v>AutoTable</v>
      </c>
      <c r="C1262" t="str">
        <v>Y14365</v>
      </c>
      <c r="D1262">
        <v>15</v>
      </c>
      <c r="E1262">
        <v>43100</v>
      </c>
    </row>
    <row r="1263">
      <c r="A1263" t="str">
        <v>AutoTable</v>
      </c>
      <c r="C1263" t="str">
        <v>Y29240</v>
      </c>
      <c r="D1263">
        <v>79</v>
      </c>
      <c r="E1263">
        <v>43100</v>
      </c>
    </row>
    <row r="1264">
      <c r="A1264" t="str">
        <v>AutoTable</v>
      </c>
      <c r="C1264" t="str">
        <v>Y51005</v>
      </c>
      <c r="D1264">
        <v>25</v>
      </c>
      <c r="E1264">
        <v>43100</v>
      </c>
    </row>
    <row r="1265">
      <c r="A1265" t="str">
        <v>AutoTable</v>
      </c>
      <c r="C1265" t="str">
        <v>Y51006</v>
      </c>
      <c r="D1265">
        <v>212</v>
      </c>
      <c r="E1265">
        <v>43100</v>
      </c>
    </row>
    <row r="1266">
      <c r="A1266" t="str">
        <v>AutoTable</v>
      </c>
      <c r="C1266" t="str">
        <v>Y51007</v>
      </c>
      <c r="D1266">
        <v>263</v>
      </c>
      <c r="E1266">
        <v>43100</v>
      </c>
    </row>
    <row r="1267">
      <c r="A1267" t="str">
        <v>AutoTable</v>
      </c>
      <c r="C1267" t="str">
        <v>Y51008</v>
      </c>
      <c r="D1267">
        <v>126</v>
      </c>
      <c r="E1267">
        <v>43100</v>
      </c>
    </row>
    <row r="1268">
      <c r="A1268" t="str">
        <v>AutoTable</v>
      </c>
      <c r="C1268" t="str">
        <v>Y51009</v>
      </c>
      <c r="D1268">
        <v>159</v>
      </c>
      <c r="E1268">
        <v>43100</v>
      </c>
    </row>
    <row r="1269">
      <c r="A1269" t="str">
        <v>AutoTable</v>
      </c>
      <c r="C1269" t="str">
        <v>Y51010</v>
      </c>
      <c r="D1269">
        <v>55</v>
      </c>
      <c r="E1269">
        <v>43100</v>
      </c>
    </row>
    <row r="1270">
      <c r="A1270" t="str">
        <v>AutoTable</v>
      </c>
      <c r="C1270" t="str">
        <v>Y51011</v>
      </c>
      <c r="D1270">
        <v>33</v>
      </c>
      <c r="E1270">
        <v>43100</v>
      </c>
    </row>
    <row r="1271">
      <c r="A1271" t="str">
        <v>AutoTable</v>
      </c>
      <c r="C1271" t="str">
        <v>Y51012</v>
      </c>
      <c r="D1271">
        <v>131</v>
      </c>
      <c r="E1271">
        <v>43100</v>
      </c>
    </row>
    <row r="1272">
      <c r="A1272" t="str">
        <v>AutoTable</v>
      </c>
      <c r="C1272" t="str">
        <v>Y51012-10</v>
      </c>
      <c r="D1272">
        <v>22</v>
      </c>
      <c r="E1272">
        <v>43100</v>
      </c>
    </row>
    <row r="1273">
      <c r="A1273" t="str">
        <v>AutoTable</v>
      </c>
      <c r="C1273" t="str">
        <v>Y51012-7</v>
      </c>
      <c r="D1273">
        <v>26</v>
      </c>
      <c r="E1273">
        <v>43100</v>
      </c>
    </row>
    <row r="1274">
      <c r="A1274" t="str">
        <v>AutoTable</v>
      </c>
      <c r="C1274" t="str">
        <v>Y51013</v>
      </c>
      <c r="D1274">
        <v>103</v>
      </c>
      <c r="E1274">
        <v>43100</v>
      </c>
    </row>
    <row r="1275">
      <c r="A1275" t="str">
        <v>AutoTable</v>
      </c>
      <c r="C1275" t="str">
        <v>Y51014</v>
      </c>
      <c r="D1275">
        <v>20</v>
      </c>
      <c r="E1275">
        <v>43100</v>
      </c>
    </row>
    <row r="1276">
      <c r="A1276" t="str">
        <v>AutoTable</v>
      </c>
      <c r="C1276" t="str">
        <v>Y51015</v>
      </c>
      <c r="D1276">
        <v>1253</v>
      </c>
      <c r="E1276">
        <v>43100</v>
      </c>
    </row>
    <row r="1277">
      <c r="A1277" t="str">
        <v>AutoTable</v>
      </c>
      <c r="C1277" t="str">
        <v>Y51015-10</v>
      </c>
      <c r="D1277">
        <v>32</v>
      </c>
      <c r="E1277">
        <v>43100</v>
      </c>
    </row>
    <row r="1278">
      <c r="A1278" t="str">
        <v>AutoTable</v>
      </c>
      <c r="C1278" t="str">
        <v>Y51015-3</v>
      </c>
      <c r="D1278">
        <v>76</v>
      </c>
      <c r="E1278">
        <v>43100</v>
      </c>
    </row>
    <row r="1279">
      <c r="A1279" t="str">
        <v>AutoTable</v>
      </c>
      <c r="C1279" t="str">
        <v>Y51016</v>
      </c>
      <c r="D1279">
        <v>934</v>
      </c>
      <c r="E1279">
        <v>43100</v>
      </c>
    </row>
    <row r="1280">
      <c r="A1280" t="str">
        <v>AutoTable</v>
      </c>
      <c r="C1280" t="str">
        <v>Y51016-3</v>
      </c>
      <c r="D1280">
        <v>113</v>
      </c>
      <c r="E1280">
        <v>43100</v>
      </c>
    </row>
    <row r="1281">
      <c r="A1281" t="str">
        <v>AutoTable</v>
      </c>
      <c r="C1281" t="str">
        <v>Y51016-3D</v>
      </c>
      <c r="D1281">
        <v>6</v>
      </c>
      <c r="E1281">
        <v>43100</v>
      </c>
    </row>
    <row r="1282">
      <c r="A1282" t="str">
        <v>AutoTable</v>
      </c>
      <c r="C1282" t="str">
        <v>Y51017</v>
      </c>
      <c r="D1282">
        <v>353</v>
      </c>
      <c r="E1282">
        <v>43100</v>
      </c>
    </row>
    <row r="1283">
      <c r="A1283" t="str">
        <v>AutoTable</v>
      </c>
      <c r="C1283" t="str">
        <v>Y51017-2</v>
      </c>
      <c r="D1283">
        <v>3</v>
      </c>
      <c r="E1283">
        <v>43100</v>
      </c>
    </row>
    <row r="1284">
      <c r="A1284" t="str">
        <v>AutoTable</v>
      </c>
      <c r="C1284" t="str">
        <v>Y51017-3</v>
      </c>
      <c r="D1284">
        <v>21</v>
      </c>
      <c r="E1284">
        <v>43100</v>
      </c>
    </row>
    <row r="1285">
      <c r="A1285" t="str">
        <v>AutoTable</v>
      </c>
      <c r="C1285" t="str">
        <v>Y51017-3D</v>
      </c>
      <c r="D1285">
        <v>5</v>
      </c>
      <c r="E1285">
        <v>43100</v>
      </c>
    </row>
    <row r="1286">
      <c r="A1286" t="str">
        <v>AutoTable</v>
      </c>
      <c r="C1286" t="str">
        <v>Y51018</v>
      </c>
      <c r="D1286">
        <v>217</v>
      </c>
      <c r="E1286">
        <v>43100</v>
      </c>
    </row>
    <row r="1287">
      <c r="A1287" t="str">
        <v>AutoTable</v>
      </c>
      <c r="C1287" t="str">
        <v>Y51018-2</v>
      </c>
      <c r="D1287">
        <v>8</v>
      </c>
      <c r="E1287">
        <v>43100</v>
      </c>
    </row>
    <row r="1288">
      <c r="A1288" t="str">
        <v>AutoTable</v>
      </c>
      <c r="C1288" t="str">
        <v>Y51018-3</v>
      </c>
      <c r="D1288">
        <v>8</v>
      </c>
      <c r="E1288">
        <v>43100</v>
      </c>
    </row>
    <row r="1289">
      <c r="A1289" t="str">
        <v>AutoTable</v>
      </c>
      <c r="C1289" t="str">
        <v>Y52007</v>
      </c>
      <c r="D1289">
        <v>67</v>
      </c>
      <c r="E1289">
        <v>43100</v>
      </c>
    </row>
    <row r="1290">
      <c r="A1290" t="str">
        <v>AutoTable</v>
      </c>
      <c r="C1290" t="str">
        <v>Y52007M</v>
      </c>
      <c r="D1290">
        <v>1</v>
      </c>
      <c r="E1290">
        <v>43100</v>
      </c>
    </row>
    <row r="1291">
      <c r="A1291" t="str">
        <v>AutoTable</v>
      </c>
      <c r="C1291" t="str">
        <v>Y52008</v>
      </c>
      <c r="D1291">
        <v>68</v>
      </c>
      <c r="E1291">
        <v>43100</v>
      </c>
    </row>
    <row r="1292">
      <c r="A1292" t="str">
        <v>AutoTable</v>
      </c>
      <c r="C1292" t="str">
        <v>Y52010</v>
      </c>
      <c r="D1292">
        <v>2</v>
      </c>
      <c r="E1292">
        <v>43100</v>
      </c>
    </row>
    <row r="1293">
      <c r="A1293" t="str">
        <v>AutoTable</v>
      </c>
      <c r="C1293" t="str">
        <v>Y52011</v>
      </c>
      <c r="D1293">
        <v>15</v>
      </c>
      <c r="E1293">
        <v>43100</v>
      </c>
    </row>
    <row r="1294">
      <c r="A1294" t="str">
        <v>AutoTable</v>
      </c>
      <c r="C1294" t="str">
        <v>Y52012</v>
      </c>
      <c r="D1294">
        <v>309</v>
      </c>
      <c r="E1294">
        <v>43100</v>
      </c>
    </row>
    <row r="1295">
      <c r="A1295" t="str">
        <v>AutoTable</v>
      </c>
      <c r="C1295" t="str">
        <v>Y52012-10</v>
      </c>
      <c r="D1295">
        <v>48</v>
      </c>
      <c r="E1295">
        <v>43100</v>
      </c>
    </row>
    <row r="1296">
      <c r="A1296" t="str">
        <v>AutoTable</v>
      </c>
      <c r="C1296" t="str">
        <v>Y52013</v>
      </c>
      <c r="D1296">
        <v>132</v>
      </c>
      <c r="E1296">
        <v>43100</v>
      </c>
    </row>
    <row r="1297">
      <c r="A1297" t="str">
        <v>AutoTable</v>
      </c>
      <c r="C1297" t="str">
        <v>Y52014</v>
      </c>
      <c r="D1297">
        <v>1855</v>
      </c>
      <c r="E1297">
        <v>43100</v>
      </c>
    </row>
    <row r="1298">
      <c r="A1298" t="str">
        <v>AutoTable</v>
      </c>
      <c r="C1298" t="str">
        <v>Y52014-10</v>
      </c>
      <c r="D1298">
        <v>87</v>
      </c>
      <c r="E1298">
        <v>43100</v>
      </c>
    </row>
    <row r="1299">
      <c r="A1299" t="str">
        <v>AutoTable</v>
      </c>
      <c r="C1299" t="str">
        <v>Y52014-3</v>
      </c>
      <c r="D1299">
        <v>209</v>
      </c>
      <c r="E1299">
        <v>43100</v>
      </c>
    </row>
    <row r="1300">
      <c r="A1300" t="str">
        <v>AutoTable</v>
      </c>
      <c r="C1300" t="str">
        <v>Y52014-3D</v>
      </c>
      <c r="D1300">
        <v>11</v>
      </c>
      <c r="E1300">
        <v>43100</v>
      </c>
    </row>
    <row r="1301">
      <c r="A1301" t="str">
        <v>AutoTable</v>
      </c>
      <c r="C1301" t="str">
        <v>Y52017</v>
      </c>
      <c r="D1301">
        <v>819</v>
      </c>
      <c r="E1301">
        <v>43100</v>
      </c>
    </row>
    <row r="1302">
      <c r="A1302" t="str">
        <v>AutoTable</v>
      </c>
      <c r="C1302" t="str">
        <v>Y52017-3</v>
      </c>
      <c r="D1302">
        <v>96</v>
      </c>
      <c r="E1302">
        <v>43100</v>
      </c>
    </row>
    <row r="1303">
      <c r="A1303" t="str">
        <v>AutoTable</v>
      </c>
      <c r="C1303" t="str">
        <v>Y52017-3D</v>
      </c>
      <c r="D1303">
        <v>103</v>
      </c>
      <c r="E1303">
        <v>43100</v>
      </c>
    </row>
    <row r="1304">
      <c r="A1304" t="str">
        <v>AutoTable</v>
      </c>
      <c r="C1304" t="str">
        <v>Y52020</v>
      </c>
      <c r="D1304">
        <v>38</v>
      </c>
      <c r="E1304">
        <v>43100</v>
      </c>
    </row>
    <row r="1305">
      <c r="A1305" t="str">
        <v>AutoTable</v>
      </c>
      <c r="C1305" t="str">
        <v>Y52020-3</v>
      </c>
      <c r="D1305">
        <v>41</v>
      </c>
      <c r="E1305">
        <v>43100</v>
      </c>
    </row>
    <row r="1306">
      <c r="A1306" t="str">
        <v>AutoTable</v>
      </c>
      <c r="C1306" t="str">
        <v>Y52022</v>
      </c>
      <c r="D1306">
        <v>20</v>
      </c>
      <c r="E1306">
        <v>43100</v>
      </c>
    </row>
    <row r="1307">
      <c r="A1307" t="str">
        <v>AutoTable</v>
      </c>
      <c r="C1307" t="str">
        <v>Y52025-3</v>
      </c>
      <c r="D1307">
        <v>3</v>
      </c>
      <c r="E1307">
        <v>43100</v>
      </c>
    </row>
    <row r="1308">
      <c r="A1308" t="str">
        <v>AutoTable</v>
      </c>
      <c r="C1308" t="str">
        <v>00108</v>
      </c>
      <c r="D1308">
        <v>1</v>
      </c>
      <c r="E1308">
        <v>43112</v>
      </c>
    </row>
    <row r="1309">
      <c r="A1309" t="str">
        <v>AutoTable</v>
      </c>
      <c r="C1309" t="str">
        <v>00114</v>
      </c>
      <c r="D1309">
        <v>1</v>
      </c>
      <c r="E1309">
        <v>43112</v>
      </c>
    </row>
    <row r="1310">
      <c r="A1310" t="str">
        <v>AutoTable</v>
      </c>
      <c r="C1310" t="str">
        <v>00115</v>
      </c>
      <c r="D1310">
        <v>3</v>
      </c>
      <c r="E1310">
        <v>43112</v>
      </c>
    </row>
    <row r="1311">
      <c r="A1311" t="str">
        <v>AutoTable</v>
      </c>
      <c r="C1311" t="str">
        <v>00116</v>
      </c>
      <c r="D1311">
        <v>1</v>
      </c>
      <c r="E1311">
        <v>43112</v>
      </c>
    </row>
    <row r="1312">
      <c r="A1312" t="str">
        <v>AutoTable</v>
      </c>
      <c r="C1312" t="str">
        <v>00119</v>
      </c>
      <c r="D1312">
        <v>4</v>
      </c>
      <c r="E1312">
        <v>43112</v>
      </c>
    </row>
    <row r="1313">
      <c r="A1313" t="str">
        <v>AutoTable</v>
      </c>
      <c r="C1313" t="str">
        <v>00151</v>
      </c>
      <c r="D1313">
        <v>1</v>
      </c>
      <c r="E1313">
        <v>43112</v>
      </c>
    </row>
    <row r="1314">
      <c r="A1314" t="str">
        <v>AutoTable</v>
      </c>
      <c r="C1314" t="str">
        <v>00730-90S</v>
      </c>
      <c r="D1314">
        <v>1844</v>
      </c>
      <c r="E1314">
        <v>43112</v>
      </c>
    </row>
    <row r="1315">
      <c r="A1315" t="str">
        <v>AutoTable</v>
      </c>
      <c r="C1315" t="str">
        <v>01012-02CE</v>
      </c>
      <c r="D1315">
        <v>1</v>
      </c>
      <c r="E1315">
        <v>43112</v>
      </c>
    </row>
    <row r="1316">
      <c r="A1316" t="str">
        <v>AutoTable</v>
      </c>
      <c r="C1316" t="str">
        <v>01012-05CE</v>
      </c>
      <c r="D1316">
        <v>62</v>
      </c>
      <c r="E1316">
        <v>43112</v>
      </c>
    </row>
    <row r="1317">
      <c r="A1317" t="str">
        <v>AutoTable</v>
      </c>
      <c r="C1317" t="str">
        <v>01012-06CE</v>
      </c>
      <c r="D1317">
        <v>6</v>
      </c>
      <c r="E1317">
        <v>43112</v>
      </c>
    </row>
    <row r="1318">
      <c r="A1318" t="str">
        <v>AutoTable</v>
      </c>
      <c r="C1318" t="str">
        <v>01012-10CE</v>
      </c>
      <c r="D1318">
        <v>53</v>
      </c>
      <c r="E1318">
        <v>43112</v>
      </c>
    </row>
    <row r="1319">
      <c r="A1319" t="str">
        <v>AutoTable</v>
      </c>
      <c r="C1319" t="str">
        <v>01012-24CE</v>
      </c>
      <c r="D1319">
        <v>104</v>
      </c>
      <c r="E1319">
        <v>43112</v>
      </c>
    </row>
    <row r="1320">
      <c r="A1320" t="str">
        <v>AutoTable</v>
      </c>
      <c r="C1320" t="str">
        <v>01012-25CE</v>
      </c>
      <c r="D1320">
        <v>119</v>
      </c>
      <c r="E1320">
        <v>43112</v>
      </c>
    </row>
    <row r="1321">
      <c r="A1321" t="str">
        <v>AutoTable</v>
      </c>
      <c r="C1321" t="str">
        <v>01030-13</v>
      </c>
      <c r="D1321">
        <v>28</v>
      </c>
      <c r="E1321">
        <v>43112</v>
      </c>
    </row>
    <row r="1322">
      <c r="A1322" t="str">
        <v>AutoTable</v>
      </c>
      <c r="C1322" t="str">
        <v>01030-19</v>
      </c>
      <c r="D1322">
        <v>6</v>
      </c>
      <c r="E1322">
        <v>43112</v>
      </c>
    </row>
    <row r="1323">
      <c r="A1323" t="str">
        <v>AutoTable</v>
      </c>
      <c r="C1323" t="str">
        <v>01031-13</v>
      </c>
      <c r="D1323">
        <v>100</v>
      </c>
      <c r="E1323">
        <v>43112</v>
      </c>
    </row>
    <row r="1324">
      <c r="A1324" t="str">
        <v>AutoTable</v>
      </c>
      <c r="C1324" t="str">
        <v>01031POB</v>
      </c>
      <c r="D1324">
        <v>300</v>
      </c>
      <c r="E1324">
        <v>43112</v>
      </c>
    </row>
    <row r="1325">
      <c r="A1325" t="str">
        <v>AutoTable</v>
      </c>
      <c r="C1325" t="str">
        <v>01218-24</v>
      </c>
      <c r="D1325">
        <v>11</v>
      </c>
      <c r="E1325">
        <v>43112</v>
      </c>
    </row>
    <row r="1326">
      <c r="A1326" t="str">
        <v>AutoTable</v>
      </c>
      <c r="C1326" t="str">
        <v>01330-06</v>
      </c>
      <c r="D1326">
        <v>114</v>
      </c>
      <c r="E1326">
        <v>43112</v>
      </c>
    </row>
    <row r="1327">
      <c r="A1327" t="str">
        <v>AutoTable</v>
      </c>
      <c r="C1327" t="str">
        <v>01330-15</v>
      </c>
      <c r="D1327">
        <v>24</v>
      </c>
      <c r="E1327">
        <v>43112</v>
      </c>
    </row>
    <row r="1328">
      <c r="A1328" t="str">
        <v>AutoTable</v>
      </c>
      <c r="C1328" t="str">
        <v>01330-18</v>
      </c>
      <c r="D1328">
        <v>4</v>
      </c>
      <c r="E1328">
        <v>43112</v>
      </c>
    </row>
    <row r="1329">
      <c r="A1329" t="str">
        <v>AutoTable</v>
      </c>
      <c r="C1329" t="str">
        <v>01331-AS</v>
      </c>
      <c r="D1329">
        <v>56</v>
      </c>
      <c r="E1329">
        <v>43112</v>
      </c>
    </row>
    <row r="1330">
      <c r="A1330" t="str">
        <v>AutoTable</v>
      </c>
      <c r="C1330" t="str">
        <v>01331-CBS</v>
      </c>
      <c r="D1330">
        <v>67</v>
      </c>
      <c r="E1330">
        <v>43112</v>
      </c>
    </row>
    <row r="1331">
      <c r="A1331" t="str">
        <v>AutoTable</v>
      </c>
      <c r="C1331" t="str">
        <v>01331-FOBS</v>
      </c>
      <c r="D1331">
        <v>127</v>
      </c>
      <c r="E1331">
        <v>43112</v>
      </c>
    </row>
    <row r="1332">
      <c r="A1332" t="str">
        <v>AutoTable</v>
      </c>
      <c r="C1332" t="str">
        <v>01331-FOS</v>
      </c>
      <c r="D1332">
        <v>80</v>
      </c>
      <c r="E1332">
        <v>43112</v>
      </c>
    </row>
    <row r="1333">
      <c r="A1333" t="str">
        <v>AutoTable</v>
      </c>
      <c r="C1333" t="str">
        <v>01331-RS</v>
      </c>
      <c r="D1333">
        <v>31</v>
      </c>
      <c r="E1333">
        <v>43112</v>
      </c>
    </row>
    <row r="1334">
      <c r="A1334" t="str">
        <v>AutoTable</v>
      </c>
      <c r="C1334" t="str">
        <v>01513-09</v>
      </c>
      <c r="D1334">
        <v>12</v>
      </c>
      <c r="E1334">
        <v>43112</v>
      </c>
    </row>
    <row r="1335">
      <c r="A1335" t="str">
        <v>AutoTable</v>
      </c>
      <c r="C1335" t="str">
        <v>01513-19</v>
      </c>
      <c r="D1335">
        <v>12</v>
      </c>
      <c r="E1335">
        <v>43112</v>
      </c>
    </row>
    <row r="1336">
      <c r="A1336" t="str">
        <v>AutoTable</v>
      </c>
      <c r="C1336" t="str">
        <v>01513-26</v>
      </c>
      <c r="D1336">
        <v>6</v>
      </c>
      <c r="E1336">
        <v>43112</v>
      </c>
    </row>
    <row r="1337">
      <c r="A1337" t="str">
        <v>AutoTable</v>
      </c>
      <c r="C1337" t="str">
        <v>01519-06CE</v>
      </c>
      <c r="D1337">
        <v>1</v>
      </c>
      <c r="E1337">
        <v>43112</v>
      </c>
    </row>
    <row r="1338">
      <c r="A1338" t="str">
        <v>AutoTable</v>
      </c>
      <c r="C1338" t="str">
        <v>01622-23</v>
      </c>
      <c r="D1338">
        <v>118</v>
      </c>
      <c r="E1338">
        <v>43112</v>
      </c>
    </row>
    <row r="1339">
      <c r="A1339" t="str">
        <v>AutoTable</v>
      </c>
      <c r="C1339" t="str">
        <v>01622-42</v>
      </c>
      <c r="D1339">
        <v>830</v>
      </c>
      <c r="E1339">
        <v>43112</v>
      </c>
    </row>
    <row r="1340">
      <c r="A1340" t="str">
        <v>AutoTable</v>
      </c>
      <c r="C1340" t="str">
        <v>01630-30CE</v>
      </c>
      <c r="D1340">
        <v>337</v>
      </c>
      <c r="E1340">
        <v>43112</v>
      </c>
    </row>
    <row r="1341">
      <c r="A1341" t="str">
        <v>AutoTable</v>
      </c>
      <c r="C1341" t="str">
        <v>01632-08</v>
      </c>
      <c r="D1341">
        <v>32</v>
      </c>
      <c r="E1341">
        <v>43112</v>
      </c>
    </row>
    <row r="1342">
      <c r="A1342" t="str">
        <v>AutoTable</v>
      </c>
      <c r="C1342" t="str">
        <v>01632-16</v>
      </c>
      <c r="D1342">
        <v>602</v>
      </c>
      <c r="E1342">
        <v>43112</v>
      </c>
    </row>
    <row r="1343">
      <c r="A1343" t="str">
        <v>AutoTable</v>
      </c>
      <c r="C1343" t="str">
        <v>01632-19</v>
      </c>
      <c r="D1343">
        <v>802</v>
      </c>
      <c r="E1343">
        <v>43112</v>
      </c>
    </row>
    <row r="1344">
      <c r="A1344" t="str">
        <v>AutoTable</v>
      </c>
      <c r="C1344" t="str">
        <v>01632-20</v>
      </c>
      <c r="D1344">
        <v>1008</v>
      </c>
      <c r="E1344">
        <v>43112</v>
      </c>
    </row>
    <row r="1345">
      <c r="A1345" t="str">
        <v>AutoTable</v>
      </c>
      <c r="C1345" t="str">
        <v>01644-09</v>
      </c>
      <c r="D1345">
        <v>2</v>
      </c>
      <c r="E1345">
        <v>43112</v>
      </c>
    </row>
    <row r="1346">
      <c r="A1346" t="str">
        <v>AutoTable</v>
      </c>
      <c r="C1346" t="str">
        <v>01644-13</v>
      </c>
      <c r="D1346">
        <v>21</v>
      </c>
      <c r="E1346">
        <v>43112</v>
      </c>
    </row>
    <row r="1347">
      <c r="A1347" t="str">
        <v>AutoTable</v>
      </c>
      <c r="C1347" t="str">
        <v>01644-17</v>
      </c>
      <c r="D1347">
        <v>17</v>
      </c>
      <c r="E1347">
        <v>43112</v>
      </c>
    </row>
    <row r="1348">
      <c r="A1348" t="str">
        <v>AutoTable</v>
      </c>
      <c r="C1348" t="str">
        <v>01644-19</v>
      </c>
      <c r="D1348">
        <v>1</v>
      </c>
      <c r="E1348">
        <v>43112</v>
      </c>
    </row>
    <row r="1349">
      <c r="A1349" t="str">
        <v>AutoTable</v>
      </c>
      <c r="C1349" t="str">
        <v>01644-27</v>
      </c>
      <c r="D1349">
        <v>16</v>
      </c>
      <c r="E1349">
        <v>43112</v>
      </c>
    </row>
    <row r="1350">
      <c r="A1350" t="str">
        <v>AutoTable</v>
      </c>
      <c r="C1350" t="str">
        <v>01644-30</v>
      </c>
      <c r="D1350">
        <v>10</v>
      </c>
      <c r="E1350">
        <v>43112</v>
      </c>
    </row>
    <row r="1351">
      <c r="A1351" t="str">
        <v>AutoTable</v>
      </c>
      <c r="C1351" t="str">
        <v>01930-27CE</v>
      </c>
      <c r="D1351">
        <v>99</v>
      </c>
      <c r="E1351">
        <v>43112</v>
      </c>
    </row>
    <row r="1352">
      <c r="A1352" t="str">
        <v>AutoTable</v>
      </c>
      <c r="C1352" t="str">
        <v>01930-63CE</v>
      </c>
      <c r="D1352">
        <v>7</v>
      </c>
      <c r="E1352">
        <v>43112</v>
      </c>
    </row>
    <row r="1353">
      <c r="A1353" t="str">
        <v>AutoTable</v>
      </c>
      <c r="C1353" t="str">
        <v>01930-66CE</v>
      </c>
      <c r="D1353">
        <v>21</v>
      </c>
      <c r="E1353">
        <v>43112</v>
      </c>
    </row>
    <row r="1354">
      <c r="A1354" t="str">
        <v>AutoTable</v>
      </c>
      <c r="C1354" t="str">
        <v>01930-67CE</v>
      </c>
      <c r="D1354">
        <v>135</v>
      </c>
      <c r="E1354">
        <v>43112</v>
      </c>
    </row>
    <row r="1355">
      <c r="A1355" t="str">
        <v>AutoTable</v>
      </c>
      <c r="C1355" t="str">
        <v>02018A</v>
      </c>
      <c r="D1355">
        <v>38</v>
      </c>
      <c r="E1355">
        <v>43112</v>
      </c>
    </row>
    <row r="1356">
      <c r="A1356" t="str">
        <v>AutoTable</v>
      </c>
      <c r="C1356" t="str">
        <v>02018B</v>
      </c>
      <c r="D1356">
        <v>384</v>
      </c>
      <c r="E1356">
        <v>43112</v>
      </c>
    </row>
    <row r="1357">
      <c r="A1357" t="str">
        <v>AutoTable</v>
      </c>
      <c r="C1357" t="str">
        <v>02018C</v>
      </c>
      <c r="D1357">
        <v>421</v>
      </c>
      <c r="E1357">
        <v>43112</v>
      </c>
    </row>
    <row r="1358">
      <c r="A1358" t="str">
        <v>AutoTable</v>
      </c>
      <c r="C1358" t="str">
        <v>02022-31</v>
      </c>
      <c r="D1358">
        <v>1920</v>
      </c>
      <c r="E1358">
        <v>43112</v>
      </c>
    </row>
    <row r="1359">
      <c r="A1359" t="str">
        <v>AutoTable</v>
      </c>
      <c r="C1359" t="str">
        <v>02022-36</v>
      </c>
      <c r="D1359">
        <v>1385</v>
      </c>
      <c r="E1359">
        <v>43112</v>
      </c>
    </row>
    <row r="1360">
      <c r="A1360" t="str">
        <v>AutoTable</v>
      </c>
      <c r="C1360" t="str">
        <v>02022-37</v>
      </c>
      <c r="D1360">
        <v>337</v>
      </c>
      <c r="E1360">
        <v>43112</v>
      </c>
    </row>
    <row r="1361">
      <c r="A1361" t="str">
        <v>AutoTable</v>
      </c>
      <c r="C1361" t="str">
        <v>02030-01CE</v>
      </c>
      <c r="D1361">
        <v>129</v>
      </c>
      <c r="E1361">
        <v>43112</v>
      </c>
    </row>
    <row r="1362">
      <c r="A1362" t="str">
        <v>AutoTable</v>
      </c>
      <c r="C1362" t="str">
        <v>02030A</v>
      </c>
      <c r="D1362">
        <v>360</v>
      </c>
      <c r="E1362">
        <v>43112</v>
      </c>
    </row>
    <row r="1363">
      <c r="A1363" t="str">
        <v>AutoTable</v>
      </c>
      <c r="C1363" t="str">
        <v>02030AS1</v>
      </c>
      <c r="D1363">
        <v>6</v>
      </c>
      <c r="E1363">
        <v>43112</v>
      </c>
    </row>
    <row r="1364">
      <c r="A1364" t="str">
        <v>AutoTable</v>
      </c>
      <c r="C1364" t="str">
        <v>02030AS2</v>
      </c>
      <c r="D1364">
        <v>616</v>
      </c>
      <c r="E1364">
        <v>43112</v>
      </c>
    </row>
    <row r="1365">
      <c r="A1365" t="str">
        <v>AutoTable</v>
      </c>
      <c r="C1365" t="str">
        <v>02030CI</v>
      </c>
      <c r="D1365">
        <v>3</v>
      </c>
      <c r="E1365">
        <v>43112</v>
      </c>
    </row>
    <row r="1366">
      <c r="A1366" t="str">
        <v>AutoTable</v>
      </c>
      <c r="C1366" t="str">
        <v>02030FB</v>
      </c>
      <c r="D1366">
        <v>4</v>
      </c>
      <c r="E1366">
        <v>43112</v>
      </c>
    </row>
    <row r="1367">
      <c r="A1367" t="str">
        <v>AutoTable</v>
      </c>
      <c r="C1367" t="str">
        <v>02030M</v>
      </c>
      <c r="D1367">
        <v>357</v>
      </c>
      <c r="E1367">
        <v>43112</v>
      </c>
    </row>
    <row r="1368">
      <c r="A1368" t="str">
        <v>AutoTable</v>
      </c>
      <c r="C1368" t="str">
        <v>02210SR</v>
      </c>
      <c r="D1368">
        <v>69</v>
      </c>
      <c r="E1368">
        <v>43112</v>
      </c>
    </row>
    <row r="1369">
      <c r="A1369" t="str">
        <v>AutoTable</v>
      </c>
      <c r="C1369" t="str">
        <v>0230-CE</v>
      </c>
      <c r="D1369">
        <v>559</v>
      </c>
      <c r="E1369">
        <v>43112</v>
      </c>
    </row>
    <row r="1370">
      <c r="A1370" t="str">
        <v>AutoTable</v>
      </c>
      <c r="C1370" t="str">
        <v>02525-42</v>
      </c>
      <c r="D1370">
        <v>291</v>
      </c>
      <c r="E1370">
        <v>43112</v>
      </c>
    </row>
    <row r="1371">
      <c r="A1371" t="str">
        <v>AutoTable</v>
      </c>
      <c r="C1371" t="str">
        <v>02525-43</v>
      </c>
      <c r="D1371">
        <v>127</v>
      </c>
      <c r="E1371">
        <v>43112</v>
      </c>
    </row>
    <row r="1372">
      <c r="A1372" t="str">
        <v>AutoTable</v>
      </c>
      <c r="C1372" t="str">
        <v>02525-59</v>
      </c>
      <c r="D1372">
        <v>351</v>
      </c>
      <c r="E1372">
        <v>43112</v>
      </c>
    </row>
    <row r="1373">
      <c r="A1373" t="str">
        <v>AutoTable</v>
      </c>
      <c r="C1373" t="str">
        <v>02531-06</v>
      </c>
      <c r="D1373">
        <v>1112</v>
      </c>
      <c r="E1373">
        <v>43112</v>
      </c>
    </row>
    <row r="1374">
      <c r="A1374" t="str">
        <v>AutoTable</v>
      </c>
      <c r="C1374" t="str">
        <v>02531-08</v>
      </c>
      <c r="D1374">
        <v>145</v>
      </c>
      <c r="E1374">
        <v>43112</v>
      </c>
    </row>
    <row r="1375">
      <c r="A1375" t="str">
        <v>AutoTable</v>
      </c>
      <c r="C1375" t="str">
        <v>02531-19</v>
      </c>
      <c r="D1375">
        <v>43</v>
      </c>
      <c r="E1375">
        <v>43112</v>
      </c>
    </row>
    <row r="1376">
      <c r="A1376" t="str">
        <v>AutoTable</v>
      </c>
      <c r="C1376" t="str">
        <v>02531-30</v>
      </c>
      <c r="D1376">
        <v>56</v>
      </c>
      <c r="E1376">
        <v>43112</v>
      </c>
    </row>
    <row r="1377">
      <c r="A1377" t="str">
        <v>AutoTable</v>
      </c>
      <c r="C1377" t="str">
        <v>03018-63</v>
      </c>
      <c r="D1377">
        <v>1</v>
      </c>
      <c r="E1377">
        <v>43112</v>
      </c>
    </row>
    <row r="1378">
      <c r="A1378" t="str">
        <v>AutoTable</v>
      </c>
      <c r="C1378" t="str">
        <v>03031FOR</v>
      </c>
      <c r="D1378">
        <v>120</v>
      </c>
      <c r="E1378">
        <v>43112</v>
      </c>
    </row>
    <row r="1379">
      <c r="A1379" t="str">
        <v>AutoTable</v>
      </c>
      <c r="C1379" t="str">
        <v>03031SPCB</v>
      </c>
      <c r="D1379">
        <v>15</v>
      </c>
      <c r="E1379">
        <v>43112</v>
      </c>
    </row>
    <row r="1380">
      <c r="A1380" t="str">
        <v>AutoTable</v>
      </c>
      <c r="C1380" t="str">
        <v>03130-45</v>
      </c>
      <c r="D1380">
        <v>120</v>
      </c>
      <c r="E1380">
        <v>43112</v>
      </c>
    </row>
    <row r="1381">
      <c r="A1381" t="str">
        <v>AutoTable</v>
      </c>
      <c r="C1381" t="str">
        <v>03130-46</v>
      </c>
      <c r="D1381">
        <v>4</v>
      </c>
      <c r="E1381">
        <v>43112</v>
      </c>
    </row>
    <row r="1382">
      <c r="A1382" t="str">
        <v>AutoTable</v>
      </c>
      <c r="C1382" t="str">
        <v>03220-A</v>
      </c>
      <c r="D1382">
        <v>11</v>
      </c>
      <c r="E1382">
        <v>43112</v>
      </c>
    </row>
    <row r="1383">
      <c r="A1383" t="str">
        <v>AutoTable</v>
      </c>
      <c r="C1383" t="str">
        <v>03520-25CE</v>
      </c>
      <c r="D1383">
        <v>0</v>
      </c>
      <c r="E1383">
        <v>43112</v>
      </c>
    </row>
    <row r="1384">
      <c r="A1384" t="str">
        <v>AutoTable</v>
      </c>
      <c r="C1384" t="str">
        <v>03520-26CE</v>
      </c>
      <c r="D1384">
        <v>133</v>
      </c>
      <c r="E1384">
        <v>43112</v>
      </c>
    </row>
    <row r="1385">
      <c r="A1385" t="str">
        <v>AutoTable</v>
      </c>
      <c r="C1385" t="str">
        <v>03520-31CE</v>
      </c>
      <c r="D1385">
        <v>123</v>
      </c>
      <c r="E1385">
        <v>43112</v>
      </c>
    </row>
    <row r="1386">
      <c r="A1386" t="str">
        <v>AutoTable</v>
      </c>
      <c r="C1386" t="str">
        <v>03535-30</v>
      </c>
      <c r="D1386">
        <v>57</v>
      </c>
      <c r="E1386">
        <v>43112</v>
      </c>
    </row>
    <row r="1387">
      <c r="A1387" t="str">
        <v>AutoTable</v>
      </c>
      <c r="C1387" t="str">
        <v>03619-44</v>
      </c>
      <c r="D1387">
        <v>189</v>
      </c>
      <c r="E1387">
        <v>43112</v>
      </c>
    </row>
    <row r="1388">
      <c r="A1388" t="str">
        <v>AutoTable</v>
      </c>
      <c r="C1388" t="str">
        <v>03621-30</v>
      </c>
      <c r="D1388">
        <v>65</v>
      </c>
      <c r="E1388">
        <v>43112</v>
      </c>
    </row>
    <row r="1389">
      <c r="A1389" t="str">
        <v>AutoTable</v>
      </c>
      <c r="C1389" t="str">
        <v>03630-02CE</v>
      </c>
      <c r="D1389">
        <v>120</v>
      </c>
      <c r="E1389">
        <v>43112</v>
      </c>
    </row>
    <row r="1390">
      <c r="A1390" t="str">
        <v>AutoTable</v>
      </c>
      <c r="C1390" t="str">
        <v>03630-03CE</v>
      </c>
      <c r="D1390">
        <v>107</v>
      </c>
      <c r="E1390">
        <v>43112</v>
      </c>
    </row>
    <row r="1391">
      <c r="A1391" t="str">
        <v>AutoTable</v>
      </c>
      <c r="C1391" t="str">
        <v>03630-06CE</v>
      </c>
      <c r="D1391">
        <v>109</v>
      </c>
      <c r="E1391">
        <v>43112</v>
      </c>
    </row>
    <row r="1392">
      <c r="A1392" t="str">
        <v>AutoTable</v>
      </c>
      <c r="C1392" t="str">
        <v>03630-08CE</v>
      </c>
      <c r="D1392">
        <v>96</v>
      </c>
      <c r="E1392">
        <v>43112</v>
      </c>
    </row>
    <row r="1393">
      <c r="A1393" t="str">
        <v>AutoTable</v>
      </c>
      <c r="C1393" t="str">
        <v>04025A</v>
      </c>
      <c r="D1393">
        <v>8</v>
      </c>
      <c r="E1393">
        <v>43112</v>
      </c>
    </row>
    <row r="1394">
      <c r="A1394" t="str">
        <v>AutoTable</v>
      </c>
      <c r="C1394" t="str">
        <v>04025B</v>
      </c>
      <c r="D1394">
        <v>0</v>
      </c>
      <c r="E1394">
        <v>43112</v>
      </c>
    </row>
    <row r="1395">
      <c r="A1395" t="str">
        <v>AutoTable</v>
      </c>
      <c r="C1395" t="str">
        <v>04025FO</v>
      </c>
      <c r="D1395">
        <v>8</v>
      </c>
      <c r="E1395">
        <v>43112</v>
      </c>
    </row>
    <row r="1396">
      <c r="A1396" t="str">
        <v>AutoTable</v>
      </c>
      <c r="C1396" t="str">
        <v>04025O</v>
      </c>
      <c r="D1396">
        <v>87</v>
      </c>
      <c r="E1396">
        <v>43112</v>
      </c>
    </row>
    <row r="1397">
      <c r="A1397" t="str">
        <v>AutoTable</v>
      </c>
      <c r="C1397" t="str">
        <v>04025R</v>
      </c>
      <c r="D1397">
        <v>187</v>
      </c>
      <c r="E1397">
        <v>43112</v>
      </c>
    </row>
    <row r="1398">
      <c r="A1398" t="str">
        <v>AutoTable</v>
      </c>
      <c r="C1398" t="str">
        <v>04026-7</v>
      </c>
      <c r="D1398">
        <v>18</v>
      </c>
      <c r="E1398">
        <v>43112</v>
      </c>
    </row>
    <row r="1399">
      <c r="A1399" t="str">
        <v>AutoTable</v>
      </c>
      <c r="C1399" t="str">
        <v>04026-8</v>
      </c>
      <c r="D1399">
        <v>44</v>
      </c>
      <c r="E1399">
        <v>43112</v>
      </c>
    </row>
    <row r="1400">
      <c r="A1400" t="str">
        <v>AutoTable</v>
      </c>
      <c r="C1400" t="str">
        <v>04026-9</v>
      </c>
      <c r="D1400">
        <v>11</v>
      </c>
      <c r="E1400">
        <v>43112</v>
      </c>
    </row>
    <row r="1401">
      <c r="A1401" t="str">
        <v>AutoTable</v>
      </c>
      <c r="C1401" t="str">
        <v>04026R</v>
      </c>
      <c r="D1401">
        <v>8</v>
      </c>
      <c r="E1401">
        <v>43112</v>
      </c>
    </row>
    <row r="1402">
      <c r="A1402" t="str">
        <v>AutoTable</v>
      </c>
      <c r="C1402" t="str">
        <v>04026VE</v>
      </c>
      <c r="D1402">
        <v>4</v>
      </c>
      <c r="E1402">
        <v>43112</v>
      </c>
    </row>
    <row r="1403">
      <c r="A1403" t="str">
        <v>AutoTable</v>
      </c>
      <c r="C1403" t="str">
        <v>04028TB</v>
      </c>
      <c r="D1403">
        <v>0</v>
      </c>
      <c r="E1403">
        <v>43112</v>
      </c>
    </row>
    <row r="1404">
      <c r="A1404" t="str">
        <v>AutoTable</v>
      </c>
      <c r="C1404" t="str">
        <v>04030-41</v>
      </c>
      <c r="D1404">
        <v>20</v>
      </c>
      <c r="E1404">
        <v>43112</v>
      </c>
    </row>
    <row r="1405">
      <c r="A1405" t="str">
        <v>AutoTable</v>
      </c>
      <c r="C1405" t="str">
        <v>04030-63CE</v>
      </c>
      <c r="D1405">
        <v>33</v>
      </c>
      <c r="E1405">
        <v>43112</v>
      </c>
    </row>
    <row r="1406">
      <c r="A1406" t="str">
        <v>AutoTable</v>
      </c>
      <c r="C1406" t="str">
        <v>04030-64CE</v>
      </c>
      <c r="D1406">
        <v>11</v>
      </c>
      <c r="E1406">
        <v>43112</v>
      </c>
    </row>
    <row r="1407">
      <c r="A1407" t="str">
        <v>AutoTable</v>
      </c>
      <c r="C1407" t="str">
        <v>04030-66CE</v>
      </c>
      <c r="D1407">
        <v>18</v>
      </c>
      <c r="E1407">
        <v>43112</v>
      </c>
    </row>
    <row r="1408">
      <c r="A1408" t="str">
        <v>AutoTable</v>
      </c>
      <c r="C1408" t="str">
        <v>04030-67CE</v>
      </c>
      <c r="D1408">
        <v>1</v>
      </c>
      <c r="E1408">
        <v>43112</v>
      </c>
    </row>
    <row r="1409">
      <c r="A1409" t="str">
        <v>AutoTable</v>
      </c>
      <c r="C1409" t="str">
        <v>04830-02KCE</v>
      </c>
      <c r="D1409">
        <v>45</v>
      </c>
      <c r="E1409">
        <v>43112</v>
      </c>
    </row>
    <row r="1410">
      <c r="A1410" t="str">
        <v>AutoTable</v>
      </c>
      <c r="C1410" t="str">
        <v>04830-06KCE</v>
      </c>
      <c r="D1410">
        <v>140</v>
      </c>
      <c r="E1410">
        <v>43112</v>
      </c>
    </row>
    <row r="1411">
      <c r="A1411" t="str">
        <v>AutoTable</v>
      </c>
      <c r="C1411" t="str">
        <v>04830-08PCE</v>
      </c>
      <c r="D1411">
        <v>115</v>
      </c>
      <c r="E1411">
        <v>43112</v>
      </c>
    </row>
    <row r="1412">
      <c r="A1412" t="str">
        <v>AutoTable</v>
      </c>
      <c r="C1412" t="str">
        <v>04830-18KCE</v>
      </c>
      <c r="D1412">
        <v>69</v>
      </c>
      <c r="E1412">
        <v>43112</v>
      </c>
    </row>
    <row r="1413">
      <c r="A1413" t="str">
        <v>AutoTable</v>
      </c>
      <c r="C1413" t="str">
        <v>04830-18PCE</v>
      </c>
      <c r="D1413">
        <v>79</v>
      </c>
      <c r="E1413">
        <v>43112</v>
      </c>
    </row>
    <row r="1414">
      <c r="A1414" t="str">
        <v>AutoTable</v>
      </c>
      <c r="C1414" t="str">
        <v>04832-19CE</v>
      </c>
      <c r="D1414">
        <v>59</v>
      </c>
      <c r="E1414">
        <v>43112</v>
      </c>
    </row>
    <row r="1415">
      <c r="A1415" t="str">
        <v>AutoTable</v>
      </c>
      <c r="C1415" t="str">
        <v>04929A</v>
      </c>
      <c r="D1415">
        <v>182</v>
      </c>
      <c r="E1415">
        <v>43112</v>
      </c>
    </row>
    <row r="1416">
      <c r="A1416" t="str">
        <v>AutoTable</v>
      </c>
      <c r="C1416" t="str">
        <v>04931BFB</v>
      </c>
      <c r="D1416">
        <v>60</v>
      </c>
      <c r="E1416">
        <v>43112</v>
      </c>
    </row>
    <row r="1417">
      <c r="A1417" t="str">
        <v>AutoTable</v>
      </c>
      <c r="C1417" t="str">
        <v>04931DTO</v>
      </c>
      <c r="D1417">
        <v>200</v>
      </c>
      <c r="E1417">
        <v>43112</v>
      </c>
    </row>
    <row r="1418">
      <c r="A1418" t="str">
        <v>AutoTable</v>
      </c>
      <c r="C1418" t="str">
        <v>05010-13</v>
      </c>
      <c r="D1418">
        <v>38</v>
      </c>
      <c r="E1418">
        <v>43112</v>
      </c>
    </row>
    <row r="1419">
      <c r="A1419" t="str">
        <v>AutoTable</v>
      </c>
      <c r="C1419" t="str">
        <v>05030-13CE</v>
      </c>
      <c r="D1419">
        <v>1</v>
      </c>
      <c r="E1419">
        <v>43112</v>
      </c>
    </row>
    <row r="1420">
      <c r="A1420" t="str">
        <v>AutoTable</v>
      </c>
      <c r="C1420" t="str">
        <v>05035-30</v>
      </c>
      <c r="D1420">
        <v>103</v>
      </c>
      <c r="E1420">
        <v>43112</v>
      </c>
    </row>
    <row r="1421">
      <c r="A1421" t="str">
        <v>AutoTable</v>
      </c>
      <c r="C1421" t="str">
        <v>05529A</v>
      </c>
      <c r="D1421">
        <v>194</v>
      </c>
      <c r="E1421">
        <v>43112</v>
      </c>
    </row>
    <row r="1422">
      <c r="A1422" t="str">
        <v>AutoTable</v>
      </c>
      <c r="C1422" t="str">
        <v>05725-30</v>
      </c>
      <c r="D1422">
        <v>47</v>
      </c>
      <c r="E1422">
        <v>43112</v>
      </c>
    </row>
    <row r="1423">
      <c r="A1423" t="str">
        <v>AutoTable</v>
      </c>
      <c r="C1423" t="str">
        <v>06435-33</v>
      </c>
      <c r="D1423">
        <v>23</v>
      </c>
      <c r="E1423">
        <v>43112</v>
      </c>
    </row>
    <row r="1424">
      <c r="A1424" t="str">
        <v>AutoTable</v>
      </c>
      <c r="C1424" t="str">
        <v>07030-09</v>
      </c>
      <c r="D1424">
        <v>40</v>
      </c>
      <c r="E1424">
        <v>43112</v>
      </c>
    </row>
    <row r="1425">
      <c r="A1425" t="str">
        <v>AutoTable</v>
      </c>
      <c r="C1425" t="str">
        <v>07031-09</v>
      </c>
      <c r="D1425">
        <v>17</v>
      </c>
      <c r="E1425">
        <v>43112</v>
      </c>
    </row>
    <row r="1426">
      <c r="A1426" t="str">
        <v>AutoTable</v>
      </c>
      <c r="C1426" t="str">
        <v>1200</v>
      </c>
      <c r="D1426">
        <v>3</v>
      </c>
      <c r="E1426">
        <v>43112</v>
      </c>
    </row>
    <row r="1427">
      <c r="A1427" t="str">
        <v>AutoTable</v>
      </c>
      <c r="C1427" t="str">
        <v>1201B</v>
      </c>
      <c r="D1427">
        <v>9</v>
      </c>
      <c r="E1427">
        <v>43112</v>
      </c>
    </row>
    <row r="1428">
      <c r="A1428" t="str">
        <v>AutoTable</v>
      </c>
      <c r="C1428" t="str">
        <v>1222</v>
      </c>
      <c r="D1428">
        <v>2</v>
      </c>
      <c r="E1428">
        <v>43112</v>
      </c>
    </row>
    <row r="1429">
      <c r="A1429" t="str">
        <v>AutoTable</v>
      </c>
      <c r="C1429" t="str">
        <v>1224</v>
      </c>
      <c r="D1429">
        <v>19</v>
      </c>
      <c r="E1429">
        <v>43112</v>
      </c>
    </row>
    <row r="1430">
      <c r="A1430" t="str">
        <v>AutoTable</v>
      </c>
      <c r="C1430" t="str">
        <v>1228H</v>
      </c>
      <c r="D1430">
        <v>5</v>
      </c>
      <c r="E1430">
        <v>43112</v>
      </c>
    </row>
    <row r="1431">
      <c r="A1431" t="str">
        <v>AutoTable</v>
      </c>
      <c r="C1431" t="str">
        <v>1231PA</v>
      </c>
      <c r="D1431">
        <v>3</v>
      </c>
      <c r="E1431">
        <v>43112</v>
      </c>
    </row>
    <row r="1432">
      <c r="A1432" t="str">
        <v>AutoTable</v>
      </c>
      <c r="C1432" t="str">
        <v>14001</v>
      </c>
      <c r="D1432">
        <v>47</v>
      </c>
      <c r="E1432">
        <v>43112</v>
      </c>
    </row>
    <row r="1433">
      <c r="A1433" t="str">
        <v>AutoTable</v>
      </c>
      <c r="C1433" t="str">
        <v>14002</v>
      </c>
      <c r="D1433">
        <v>40178</v>
      </c>
      <c r="E1433">
        <v>43112</v>
      </c>
    </row>
    <row r="1434">
      <c r="A1434" t="str">
        <v>AutoTable</v>
      </c>
      <c r="C1434" t="str">
        <v>14004</v>
      </c>
      <c r="D1434">
        <v>519</v>
      </c>
      <c r="E1434">
        <v>43112</v>
      </c>
    </row>
    <row r="1435">
      <c r="A1435" t="str">
        <v>AutoTable</v>
      </c>
      <c r="C1435" t="str">
        <v>14004R</v>
      </c>
      <c r="D1435">
        <v>3</v>
      </c>
      <c r="E1435">
        <v>43112</v>
      </c>
    </row>
    <row r="1436">
      <c r="A1436" t="str">
        <v>AutoTable</v>
      </c>
      <c r="C1436" t="str">
        <v>14004V</v>
      </c>
      <c r="D1436">
        <v>11</v>
      </c>
      <c r="E1436">
        <v>43112</v>
      </c>
    </row>
    <row r="1437">
      <c r="A1437" t="str">
        <v>AutoTable</v>
      </c>
      <c r="C1437" t="str">
        <v>14006</v>
      </c>
      <c r="D1437">
        <v>3314</v>
      </c>
      <c r="E1437">
        <v>43112</v>
      </c>
    </row>
    <row r="1438">
      <c r="A1438" t="str">
        <v>AutoTable</v>
      </c>
      <c r="C1438" t="str">
        <v>14011</v>
      </c>
      <c r="D1438">
        <v>42</v>
      </c>
      <c r="E1438">
        <v>43112</v>
      </c>
    </row>
    <row r="1439">
      <c r="A1439" t="str">
        <v>AutoTable</v>
      </c>
      <c r="C1439" t="str">
        <v>14011-50</v>
      </c>
      <c r="D1439">
        <v>1121</v>
      </c>
      <c r="E1439">
        <v>43112</v>
      </c>
    </row>
    <row r="1440">
      <c r="A1440" t="str">
        <v>AutoTable</v>
      </c>
      <c r="C1440" t="str">
        <v>14012</v>
      </c>
      <c r="D1440">
        <v>192</v>
      </c>
      <c r="E1440">
        <v>43112</v>
      </c>
    </row>
    <row r="1441">
      <c r="A1441" t="str">
        <v>AutoTable</v>
      </c>
      <c r="C1441" t="str">
        <v>14015</v>
      </c>
      <c r="D1441">
        <v>11</v>
      </c>
      <c r="E1441">
        <v>43112</v>
      </c>
    </row>
    <row r="1442">
      <c r="A1442" t="str">
        <v>AutoTable</v>
      </c>
      <c r="C1442" t="str">
        <v>14021</v>
      </c>
      <c r="D1442">
        <v>189</v>
      </c>
      <c r="E1442">
        <v>43112</v>
      </c>
    </row>
    <row r="1443">
      <c r="A1443" t="str">
        <v>AutoTable</v>
      </c>
      <c r="C1443" t="str">
        <v>14022B</v>
      </c>
      <c r="D1443">
        <v>8000</v>
      </c>
      <c r="E1443">
        <v>43112</v>
      </c>
    </row>
    <row r="1444">
      <c r="A1444" t="str">
        <v>AutoTable</v>
      </c>
      <c r="C1444" t="str">
        <v>14022V</v>
      </c>
      <c r="D1444">
        <v>12000</v>
      </c>
      <c r="E1444">
        <v>43112</v>
      </c>
    </row>
    <row r="1445">
      <c r="A1445" t="str">
        <v>AutoTable</v>
      </c>
      <c r="C1445" t="str">
        <v>14029</v>
      </c>
      <c r="D1445">
        <v>183</v>
      </c>
      <c r="E1445">
        <v>43112</v>
      </c>
    </row>
    <row r="1446">
      <c r="A1446" t="str">
        <v>AutoTable</v>
      </c>
      <c r="C1446" t="str">
        <v>14035-1</v>
      </c>
      <c r="D1446">
        <v>1520</v>
      </c>
      <c r="E1446">
        <v>43112</v>
      </c>
    </row>
    <row r="1447">
      <c r="A1447" t="str">
        <v>AutoTable</v>
      </c>
      <c r="C1447" t="str">
        <v>14035-2</v>
      </c>
      <c r="D1447">
        <v>67616</v>
      </c>
      <c r="E1447">
        <v>43112</v>
      </c>
    </row>
    <row r="1448">
      <c r="A1448" t="str">
        <v>AutoTable</v>
      </c>
      <c r="C1448" t="str">
        <v>14035-3</v>
      </c>
      <c r="D1448">
        <v>10086</v>
      </c>
      <c r="E1448">
        <v>43112</v>
      </c>
    </row>
    <row r="1449">
      <c r="A1449" t="str">
        <v>AutoTable</v>
      </c>
      <c r="C1449" t="str">
        <v>14035-5</v>
      </c>
      <c r="D1449">
        <v>8305</v>
      </c>
      <c r="E1449">
        <v>43112</v>
      </c>
    </row>
    <row r="1450">
      <c r="A1450" t="str">
        <v>AutoTable</v>
      </c>
      <c r="C1450" t="str">
        <v>14098</v>
      </c>
      <c r="D1450">
        <v>216</v>
      </c>
      <c r="E1450">
        <v>43112</v>
      </c>
    </row>
    <row r="1451">
      <c r="A1451" t="str">
        <v>AutoTable</v>
      </c>
      <c r="C1451" t="str">
        <v>14113</v>
      </c>
      <c r="D1451">
        <v>1</v>
      </c>
      <c r="E1451">
        <v>43112</v>
      </c>
    </row>
    <row r="1452">
      <c r="A1452" t="str">
        <v>AutoTable</v>
      </c>
      <c r="C1452" t="str">
        <v>14114-32</v>
      </c>
      <c r="D1452">
        <v>2</v>
      </c>
      <c r="E1452">
        <v>43112</v>
      </c>
    </row>
    <row r="1453">
      <c r="A1453" t="str">
        <v>AutoTable</v>
      </c>
      <c r="C1453" t="str">
        <v>14115-960</v>
      </c>
      <c r="D1453">
        <v>1</v>
      </c>
      <c r="E1453">
        <v>43112</v>
      </c>
    </row>
    <row r="1454">
      <c r="A1454" t="str">
        <v>AutoTable</v>
      </c>
      <c r="C1454" t="str">
        <v>14117</v>
      </c>
      <c r="D1454">
        <v>10</v>
      </c>
      <c r="E1454">
        <v>43112</v>
      </c>
    </row>
    <row r="1455">
      <c r="A1455" t="str">
        <v>AutoTable</v>
      </c>
      <c r="C1455" t="str">
        <v>14121</v>
      </c>
      <c r="D1455">
        <v>61</v>
      </c>
      <c r="E1455">
        <v>43112</v>
      </c>
    </row>
    <row r="1456">
      <c r="A1456" t="str">
        <v>AutoTable</v>
      </c>
      <c r="C1456" t="str">
        <v>14122</v>
      </c>
      <c r="D1456">
        <v>11</v>
      </c>
      <c r="E1456">
        <v>43112</v>
      </c>
    </row>
    <row r="1457">
      <c r="A1457" t="str">
        <v>AutoTable</v>
      </c>
      <c r="C1457" t="str">
        <v>14302</v>
      </c>
      <c r="D1457">
        <v>434</v>
      </c>
      <c r="E1457">
        <v>43112</v>
      </c>
    </row>
    <row r="1458">
      <c r="A1458" t="str">
        <v>AutoTable</v>
      </c>
      <c r="C1458" t="str">
        <v>14304</v>
      </c>
      <c r="D1458">
        <v>1097</v>
      </c>
      <c r="E1458">
        <v>43112</v>
      </c>
    </row>
    <row r="1459">
      <c r="A1459" t="str">
        <v>AutoTable</v>
      </c>
      <c r="C1459" t="str">
        <v>14305O/B</v>
      </c>
      <c r="D1459">
        <v>268</v>
      </c>
      <c r="E1459">
        <v>43112</v>
      </c>
    </row>
    <row r="1460">
      <c r="A1460" t="str">
        <v>AutoTable</v>
      </c>
      <c r="C1460" t="str">
        <v>14309</v>
      </c>
      <c r="D1460">
        <v>1</v>
      </c>
      <c r="E1460">
        <v>43112</v>
      </c>
    </row>
    <row r="1461">
      <c r="A1461" t="str">
        <v>AutoTable</v>
      </c>
      <c r="C1461" t="str">
        <v>14316</v>
      </c>
      <c r="D1461">
        <v>62</v>
      </c>
      <c r="E1461">
        <v>43112</v>
      </c>
    </row>
    <row r="1462">
      <c r="A1462" t="str">
        <v>AutoTable</v>
      </c>
      <c r="C1462" t="str">
        <v>14317</v>
      </c>
      <c r="D1462">
        <v>330</v>
      </c>
      <c r="E1462">
        <v>43112</v>
      </c>
    </row>
    <row r="1463">
      <c r="A1463" t="str">
        <v>AutoTable</v>
      </c>
      <c r="C1463" t="str">
        <v>14364RX</v>
      </c>
      <c r="D1463">
        <v>32</v>
      </c>
      <c r="E1463">
        <v>43112</v>
      </c>
    </row>
    <row r="1464">
      <c r="A1464" t="str">
        <v>AutoTable</v>
      </c>
      <c r="C1464" t="str">
        <v>14364TX</v>
      </c>
      <c r="D1464">
        <v>28</v>
      </c>
      <c r="E1464">
        <v>43112</v>
      </c>
    </row>
    <row r="1465">
      <c r="A1465" t="str">
        <v>AutoTable</v>
      </c>
      <c r="C1465" t="str">
        <v>14410-2</v>
      </c>
      <c r="D1465">
        <v>317</v>
      </c>
      <c r="E1465">
        <v>43112</v>
      </c>
    </row>
    <row r="1466">
      <c r="A1466" t="str">
        <v>AutoTable</v>
      </c>
      <c r="C1466" t="str">
        <v>14410-3</v>
      </c>
      <c r="D1466">
        <v>500</v>
      </c>
      <c r="E1466">
        <v>43112</v>
      </c>
    </row>
    <row r="1467">
      <c r="A1467" t="str">
        <v>AutoTable</v>
      </c>
      <c r="C1467" t="str">
        <v>14410-4</v>
      </c>
      <c r="D1467">
        <v>462</v>
      </c>
      <c r="E1467">
        <v>43112</v>
      </c>
    </row>
    <row r="1468">
      <c r="A1468" t="str">
        <v>AutoTable</v>
      </c>
      <c r="C1468" t="str">
        <v>14410-5</v>
      </c>
      <c r="D1468">
        <v>58</v>
      </c>
      <c r="E1468">
        <v>43112</v>
      </c>
    </row>
    <row r="1469">
      <c r="A1469" t="str">
        <v>AutoTable</v>
      </c>
      <c r="C1469" t="str">
        <v>14410-7</v>
      </c>
      <c r="D1469">
        <v>938</v>
      </c>
      <c r="E1469">
        <v>43112</v>
      </c>
    </row>
    <row r="1470">
      <c r="A1470" t="str">
        <v>AutoTable</v>
      </c>
      <c r="C1470" t="str">
        <v>14420-01</v>
      </c>
      <c r="D1470">
        <v>390</v>
      </c>
      <c r="E1470">
        <v>43112</v>
      </c>
    </row>
    <row r="1471">
      <c r="A1471" t="str">
        <v>AutoTable</v>
      </c>
      <c r="C1471" t="str">
        <v>14420-02</v>
      </c>
      <c r="D1471">
        <v>881</v>
      </c>
      <c r="E1471">
        <v>43112</v>
      </c>
    </row>
    <row r="1472">
      <c r="A1472" t="str">
        <v>AutoTable</v>
      </c>
      <c r="C1472" t="str">
        <v>14420-03</v>
      </c>
      <c r="D1472">
        <v>2966</v>
      </c>
      <c r="E1472">
        <v>43112</v>
      </c>
    </row>
    <row r="1473">
      <c r="A1473" t="str">
        <v>AutoTable</v>
      </c>
      <c r="C1473" t="str">
        <v>14420-04</v>
      </c>
      <c r="D1473">
        <v>5446</v>
      </c>
      <c r="E1473">
        <v>43112</v>
      </c>
    </row>
    <row r="1474">
      <c r="A1474" t="str">
        <v>AutoTable</v>
      </c>
      <c r="C1474" t="str">
        <v>14420-05</v>
      </c>
      <c r="D1474">
        <v>4971</v>
      </c>
      <c r="E1474">
        <v>43112</v>
      </c>
    </row>
    <row r="1475">
      <c r="A1475" t="str">
        <v>AutoTable</v>
      </c>
      <c r="C1475" t="str">
        <v>14420-06</v>
      </c>
      <c r="D1475">
        <v>11182</v>
      </c>
      <c r="E1475">
        <v>43112</v>
      </c>
    </row>
    <row r="1476">
      <c r="A1476" t="str">
        <v>AutoTable</v>
      </c>
      <c r="C1476" t="str">
        <v>14420-07</v>
      </c>
      <c r="D1476">
        <v>826</v>
      </c>
      <c r="E1476">
        <v>43112</v>
      </c>
    </row>
    <row r="1477">
      <c r="A1477" t="str">
        <v>AutoTable</v>
      </c>
      <c r="C1477" t="str">
        <v>14420-08</v>
      </c>
      <c r="D1477">
        <v>2462</v>
      </c>
      <c r="E1477">
        <v>43112</v>
      </c>
    </row>
    <row r="1478">
      <c r="A1478" t="str">
        <v>AutoTable</v>
      </c>
      <c r="C1478" t="str">
        <v>14420-09</v>
      </c>
      <c r="D1478">
        <v>430</v>
      </c>
      <c r="E1478">
        <v>43112</v>
      </c>
    </row>
    <row r="1479">
      <c r="A1479" t="str">
        <v>AutoTable</v>
      </c>
      <c r="C1479" t="str">
        <v>14420-10</v>
      </c>
      <c r="D1479">
        <v>2020</v>
      </c>
      <c r="E1479">
        <v>43112</v>
      </c>
    </row>
    <row r="1480">
      <c r="A1480" t="str">
        <v>AutoTable</v>
      </c>
      <c r="C1480" t="str">
        <v>14420-15</v>
      </c>
      <c r="D1480">
        <v>228</v>
      </c>
      <c r="E1480">
        <v>43112</v>
      </c>
    </row>
    <row r="1481">
      <c r="A1481" t="str">
        <v>AutoTable</v>
      </c>
      <c r="C1481" t="str">
        <v>14420-18</v>
      </c>
      <c r="D1481">
        <v>2061</v>
      </c>
      <c r="E1481">
        <v>43112</v>
      </c>
    </row>
    <row r="1482">
      <c r="A1482" t="str">
        <v>AutoTable</v>
      </c>
      <c r="C1482" t="str">
        <v>14420-20</v>
      </c>
      <c r="D1482">
        <v>6200</v>
      </c>
      <c r="E1482">
        <v>43112</v>
      </c>
    </row>
    <row r="1483">
      <c r="A1483" t="str">
        <v>AutoTable</v>
      </c>
      <c r="C1483" t="str">
        <v>14420-25</v>
      </c>
      <c r="D1483">
        <v>3632</v>
      </c>
      <c r="E1483">
        <v>43112</v>
      </c>
    </row>
    <row r="1484">
      <c r="A1484" t="str">
        <v>AutoTable</v>
      </c>
      <c r="C1484" t="str">
        <v>14420-30</v>
      </c>
      <c r="D1484">
        <v>2857</v>
      </c>
      <c r="E1484">
        <v>43112</v>
      </c>
    </row>
    <row r="1485">
      <c r="A1485" t="str">
        <v>AutoTable</v>
      </c>
      <c r="C1485" t="str">
        <v>14420-35</v>
      </c>
      <c r="D1485">
        <v>505</v>
      </c>
      <c r="E1485">
        <v>43112</v>
      </c>
    </row>
    <row r="1486">
      <c r="A1486" t="str">
        <v>AutoTable</v>
      </c>
      <c r="C1486" t="str">
        <v>14510-02</v>
      </c>
      <c r="D1486">
        <v>4404</v>
      </c>
      <c r="E1486">
        <v>43112</v>
      </c>
    </row>
    <row r="1487">
      <c r="A1487" t="str">
        <v>AutoTable</v>
      </c>
      <c r="C1487" t="str">
        <v>14510-03</v>
      </c>
      <c r="D1487">
        <v>2483</v>
      </c>
      <c r="E1487">
        <v>43112</v>
      </c>
    </row>
    <row r="1488">
      <c r="A1488" t="str">
        <v>AutoTable</v>
      </c>
      <c r="C1488" t="str">
        <v>14510-04</v>
      </c>
      <c r="D1488">
        <v>1593</v>
      </c>
      <c r="E1488">
        <v>43112</v>
      </c>
    </row>
    <row r="1489">
      <c r="A1489" t="str">
        <v>AutoTable</v>
      </c>
      <c r="C1489" t="str">
        <v>14510-05</v>
      </c>
      <c r="D1489">
        <v>5452</v>
      </c>
      <c r="E1489">
        <v>43112</v>
      </c>
    </row>
    <row r="1490">
      <c r="A1490" t="str">
        <v>AutoTable</v>
      </c>
      <c r="C1490" t="str">
        <v>14510-06</v>
      </c>
      <c r="D1490">
        <v>42</v>
      </c>
      <c r="E1490">
        <v>43112</v>
      </c>
    </row>
    <row r="1491">
      <c r="A1491" t="str">
        <v>AutoTable</v>
      </c>
      <c r="C1491" t="str">
        <v>14710-01</v>
      </c>
      <c r="D1491">
        <v>194</v>
      </c>
      <c r="E1491">
        <v>43112</v>
      </c>
    </row>
    <row r="1492">
      <c r="A1492" t="str">
        <v>AutoTable</v>
      </c>
      <c r="C1492" t="str">
        <v>14710-02</v>
      </c>
      <c r="D1492">
        <v>15692</v>
      </c>
      <c r="E1492">
        <v>43112</v>
      </c>
    </row>
    <row r="1493">
      <c r="A1493" t="str">
        <v>AutoTable</v>
      </c>
      <c r="C1493" t="str">
        <v>14710-03</v>
      </c>
      <c r="D1493">
        <v>8799</v>
      </c>
      <c r="E1493">
        <v>43112</v>
      </c>
    </row>
    <row r="1494">
      <c r="A1494" t="str">
        <v>AutoTable</v>
      </c>
      <c r="C1494" t="str">
        <v>14710-04</v>
      </c>
      <c r="D1494">
        <v>1803</v>
      </c>
      <c r="E1494">
        <v>43112</v>
      </c>
    </row>
    <row r="1495">
      <c r="A1495" t="str">
        <v>AutoTable</v>
      </c>
      <c r="C1495" t="str">
        <v>14710-05</v>
      </c>
      <c r="D1495">
        <v>12130</v>
      </c>
      <c r="E1495">
        <v>43112</v>
      </c>
    </row>
    <row r="1496">
      <c r="A1496" t="str">
        <v>AutoTable</v>
      </c>
      <c r="C1496" t="str">
        <v>14710-06</v>
      </c>
      <c r="D1496">
        <v>476</v>
      </c>
      <c r="E1496">
        <v>43112</v>
      </c>
    </row>
    <row r="1497">
      <c r="A1497" t="str">
        <v>AutoTable</v>
      </c>
      <c r="C1497" t="str">
        <v>14810-03</v>
      </c>
      <c r="D1497">
        <v>1670</v>
      </c>
      <c r="E1497">
        <v>43112</v>
      </c>
    </row>
    <row r="1498">
      <c r="A1498" t="str">
        <v>AutoTable</v>
      </c>
      <c r="C1498" t="str">
        <v>14810-04</v>
      </c>
      <c r="D1498">
        <v>1050</v>
      </c>
      <c r="E1498">
        <v>43112</v>
      </c>
    </row>
    <row r="1499">
      <c r="A1499" t="str">
        <v>AutoTable</v>
      </c>
      <c r="C1499" t="str">
        <v>14810-05</v>
      </c>
      <c r="D1499">
        <v>1100</v>
      </c>
      <c r="E1499">
        <v>43112</v>
      </c>
    </row>
    <row r="1500">
      <c r="A1500" t="str">
        <v>AutoTable</v>
      </c>
      <c r="C1500" t="str">
        <v>14810-06</v>
      </c>
      <c r="D1500">
        <v>1000</v>
      </c>
      <c r="E1500">
        <v>43112</v>
      </c>
    </row>
    <row r="1501">
      <c r="A1501" t="str">
        <v>AutoTable</v>
      </c>
      <c r="C1501" t="str">
        <v>15001A</v>
      </c>
      <c r="D1501">
        <v>4250</v>
      </c>
      <c r="E1501">
        <v>43112</v>
      </c>
    </row>
    <row r="1502">
      <c r="A1502" t="str">
        <v>AutoTable</v>
      </c>
      <c r="C1502" t="str">
        <v>15001B</v>
      </c>
      <c r="D1502">
        <v>15693</v>
      </c>
      <c r="E1502">
        <v>43112</v>
      </c>
    </row>
    <row r="1503">
      <c r="A1503" t="str">
        <v>AutoTable</v>
      </c>
      <c r="C1503" t="str">
        <v>15001R</v>
      </c>
      <c r="D1503">
        <v>12668</v>
      </c>
      <c r="E1503">
        <v>43112</v>
      </c>
    </row>
    <row r="1504">
      <c r="A1504" t="str">
        <v>AutoTable</v>
      </c>
      <c r="C1504" t="str">
        <v>15002A</v>
      </c>
      <c r="D1504">
        <v>2330</v>
      </c>
      <c r="E1504">
        <v>43112</v>
      </c>
    </row>
    <row r="1505">
      <c r="A1505" t="str">
        <v>AutoTable</v>
      </c>
      <c r="C1505" t="str">
        <v>15002B</v>
      </c>
      <c r="D1505">
        <v>15271</v>
      </c>
      <c r="E1505">
        <v>43112</v>
      </c>
    </row>
    <row r="1506">
      <c r="A1506" t="str">
        <v>AutoTable</v>
      </c>
      <c r="C1506" t="str">
        <v>15002J</v>
      </c>
      <c r="D1506">
        <v>8920</v>
      </c>
      <c r="E1506">
        <v>43112</v>
      </c>
    </row>
    <row r="1507">
      <c r="A1507" t="str">
        <v>AutoTable</v>
      </c>
      <c r="C1507" t="str">
        <v>15002R</v>
      </c>
      <c r="D1507">
        <v>1769</v>
      </c>
      <c r="E1507">
        <v>43112</v>
      </c>
    </row>
    <row r="1508">
      <c r="A1508" t="str">
        <v>AutoTable</v>
      </c>
      <c r="C1508" t="str">
        <v>15002VE</v>
      </c>
      <c r="D1508">
        <v>23500</v>
      </c>
      <c r="E1508">
        <v>43112</v>
      </c>
    </row>
    <row r="1509">
      <c r="A1509" t="str">
        <v>AutoTable</v>
      </c>
      <c r="C1509" t="str">
        <v>15002VI</v>
      </c>
      <c r="D1509">
        <v>39335</v>
      </c>
      <c r="E1509">
        <v>43112</v>
      </c>
    </row>
    <row r="1510">
      <c r="A1510" t="str">
        <v>AutoTable</v>
      </c>
      <c r="C1510" t="str">
        <v>15031</v>
      </c>
      <c r="D1510">
        <v>213</v>
      </c>
      <c r="E1510">
        <v>43112</v>
      </c>
    </row>
    <row r="1511">
      <c r="A1511" t="str">
        <v>AutoTable</v>
      </c>
      <c r="C1511" t="str">
        <v>15035</v>
      </c>
      <c r="D1511">
        <v>168</v>
      </c>
      <c r="E1511">
        <v>43112</v>
      </c>
    </row>
    <row r="1512">
      <c r="A1512" t="str">
        <v>AutoTable</v>
      </c>
      <c r="C1512" t="str">
        <v>15050A</v>
      </c>
      <c r="D1512">
        <v>0</v>
      </c>
      <c r="E1512">
        <v>43112</v>
      </c>
    </row>
    <row r="1513">
      <c r="A1513" t="str">
        <v>AutoTable</v>
      </c>
      <c r="C1513" t="str">
        <v>15050OR</v>
      </c>
      <c r="D1513">
        <v>1</v>
      </c>
      <c r="E1513">
        <v>43112</v>
      </c>
    </row>
    <row r="1514">
      <c r="A1514" t="str">
        <v>AutoTable</v>
      </c>
      <c r="C1514" t="str">
        <v>15059A</v>
      </c>
      <c r="D1514">
        <v>589</v>
      </c>
      <c r="E1514">
        <v>43112</v>
      </c>
    </row>
    <row r="1515">
      <c r="A1515" t="str">
        <v>AutoTable</v>
      </c>
      <c r="C1515" t="str">
        <v>15059OR</v>
      </c>
      <c r="D1515">
        <v>546</v>
      </c>
      <c r="E1515">
        <v>43112</v>
      </c>
    </row>
    <row r="1516">
      <c r="A1516" t="str">
        <v>AutoTable</v>
      </c>
      <c r="C1516" t="str">
        <v>15060A</v>
      </c>
      <c r="D1516">
        <v>50</v>
      </c>
      <c r="E1516">
        <v>43112</v>
      </c>
    </row>
    <row r="1517">
      <c r="A1517" t="str">
        <v>AutoTable</v>
      </c>
      <c r="C1517" t="str">
        <v>15060OR</v>
      </c>
      <c r="D1517">
        <v>351</v>
      </c>
      <c r="E1517">
        <v>43112</v>
      </c>
    </row>
    <row r="1518">
      <c r="A1518" t="str">
        <v>AutoTable</v>
      </c>
      <c r="C1518" t="str">
        <v>15061A</v>
      </c>
      <c r="D1518">
        <v>24</v>
      </c>
      <c r="E1518">
        <v>43112</v>
      </c>
    </row>
    <row r="1519">
      <c r="A1519" t="str">
        <v>AutoTable</v>
      </c>
      <c r="C1519" t="str">
        <v>15061OR</v>
      </c>
      <c r="D1519">
        <v>67</v>
      </c>
      <c r="E1519">
        <v>43112</v>
      </c>
    </row>
    <row r="1520">
      <c r="A1520" t="str">
        <v>AutoTable</v>
      </c>
      <c r="C1520" t="str">
        <v>15070A</v>
      </c>
      <c r="D1520">
        <v>705</v>
      </c>
      <c r="E1520">
        <v>43112</v>
      </c>
    </row>
    <row r="1521">
      <c r="A1521" t="str">
        <v>AutoTable</v>
      </c>
      <c r="C1521" t="str">
        <v>15202B</v>
      </c>
      <c r="D1521">
        <v>123</v>
      </c>
      <c r="E1521">
        <v>43112</v>
      </c>
    </row>
    <row r="1522">
      <c r="A1522" t="str">
        <v>AutoTable</v>
      </c>
      <c r="C1522" t="str">
        <v>15202BC</v>
      </c>
      <c r="D1522">
        <v>533</v>
      </c>
      <c r="E1522">
        <v>43112</v>
      </c>
    </row>
    <row r="1523">
      <c r="A1523" t="str">
        <v>AutoTable</v>
      </c>
      <c r="C1523" t="str">
        <v>15202J</v>
      </c>
      <c r="D1523">
        <v>556</v>
      </c>
      <c r="E1523">
        <v>43112</v>
      </c>
    </row>
    <row r="1524">
      <c r="A1524" t="str">
        <v>AutoTable</v>
      </c>
      <c r="C1524" t="str">
        <v>15202R</v>
      </c>
      <c r="D1524">
        <v>433</v>
      </c>
      <c r="E1524">
        <v>43112</v>
      </c>
    </row>
    <row r="1525">
      <c r="A1525" t="str">
        <v>AutoTable</v>
      </c>
      <c r="C1525" t="str">
        <v>15202VE</v>
      </c>
      <c r="D1525">
        <v>1</v>
      </c>
      <c r="E1525">
        <v>43112</v>
      </c>
    </row>
    <row r="1526">
      <c r="A1526" t="str">
        <v>AutoTable</v>
      </c>
      <c r="C1526" t="str">
        <v>15202VI</v>
      </c>
      <c r="D1526">
        <v>147</v>
      </c>
      <c r="E1526">
        <v>43112</v>
      </c>
    </row>
    <row r="1527">
      <c r="A1527" t="str">
        <v>AutoTable</v>
      </c>
      <c r="C1527" t="str">
        <v>15233V</v>
      </c>
      <c r="D1527">
        <v>0</v>
      </c>
      <c r="E1527">
        <v>43112</v>
      </c>
    </row>
    <row r="1528">
      <c r="A1528" t="str">
        <v>AutoTable</v>
      </c>
      <c r="C1528" t="str">
        <v>15286-1</v>
      </c>
      <c r="D1528">
        <v>10</v>
      </c>
      <c r="E1528">
        <v>43112</v>
      </c>
    </row>
    <row r="1529">
      <c r="A1529" t="str">
        <v>AutoTable</v>
      </c>
      <c r="C1529" t="str">
        <v>15301A</v>
      </c>
      <c r="D1529">
        <v>3329</v>
      </c>
      <c r="E1529">
        <v>43112</v>
      </c>
    </row>
    <row r="1530">
      <c r="A1530" t="str">
        <v>AutoTable</v>
      </c>
      <c r="C1530" t="str">
        <v>15301OR</v>
      </c>
      <c r="D1530">
        <v>1124</v>
      </c>
      <c r="E1530">
        <v>43112</v>
      </c>
    </row>
    <row r="1531">
      <c r="A1531" t="str">
        <v>AutoTable</v>
      </c>
      <c r="C1531" t="str">
        <v>15302A</v>
      </c>
      <c r="D1531">
        <v>5</v>
      </c>
      <c r="E1531">
        <v>43112</v>
      </c>
    </row>
    <row r="1532">
      <c r="A1532" t="str">
        <v>AutoTable</v>
      </c>
      <c r="C1532" t="str">
        <v>15310A</v>
      </c>
      <c r="D1532">
        <v>164</v>
      </c>
      <c r="E1532">
        <v>43112</v>
      </c>
    </row>
    <row r="1533">
      <c r="A1533" t="str">
        <v>AutoTable</v>
      </c>
      <c r="C1533" t="str">
        <v>15310OR</v>
      </c>
      <c r="D1533">
        <v>321</v>
      </c>
      <c r="E1533">
        <v>43112</v>
      </c>
    </row>
    <row r="1534">
      <c r="A1534" t="str">
        <v>AutoTable</v>
      </c>
      <c r="C1534" t="str">
        <v>15320A</v>
      </c>
      <c r="D1534">
        <v>6882</v>
      </c>
      <c r="E1534">
        <v>43112</v>
      </c>
    </row>
    <row r="1535">
      <c r="A1535" t="str">
        <v>AutoTable</v>
      </c>
      <c r="C1535" t="str">
        <v>15320OR</v>
      </c>
      <c r="D1535">
        <v>460</v>
      </c>
      <c r="E1535">
        <v>43112</v>
      </c>
    </row>
    <row r="1536">
      <c r="A1536" t="str">
        <v>AutoTable</v>
      </c>
      <c r="C1536" t="str">
        <v>15347A</v>
      </c>
      <c r="D1536">
        <v>509</v>
      </c>
      <c r="E1536">
        <v>43112</v>
      </c>
    </row>
    <row r="1537">
      <c r="A1537" t="str">
        <v>AutoTable</v>
      </c>
      <c r="C1537" t="str">
        <v>15347OR</v>
      </c>
      <c r="D1537">
        <v>804</v>
      </c>
      <c r="E1537">
        <v>43112</v>
      </c>
    </row>
    <row r="1538">
      <c r="A1538" t="str">
        <v>AutoTable</v>
      </c>
      <c r="C1538" t="str">
        <v>15405B</v>
      </c>
      <c r="D1538">
        <v>194</v>
      </c>
      <c r="E1538">
        <v>43112</v>
      </c>
    </row>
    <row r="1539">
      <c r="A1539" t="str">
        <v>AutoTable</v>
      </c>
      <c r="C1539" t="str">
        <v>15405BC</v>
      </c>
      <c r="D1539">
        <v>122</v>
      </c>
      <c r="E1539">
        <v>43112</v>
      </c>
    </row>
    <row r="1540">
      <c r="A1540" t="str">
        <v>AutoTable</v>
      </c>
      <c r="C1540" t="str">
        <v>15405M</v>
      </c>
      <c r="D1540">
        <v>204</v>
      </c>
      <c r="E1540">
        <v>43112</v>
      </c>
    </row>
    <row r="1541">
      <c r="A1541" t="str">
        <v>AutoTable</v>
      </c>
      <c r="C1541" t="str">
        <v>15405R</v>
      </c>
      <c r="D1541">
        <v>160</v>
      </c>
      <c r="E1541">
        <v>43112</v>
      </c>
    </row>
    <row r="1542">
      <c r="A1542" t="str">
        <v>AutoTable</v>
      </c>
      <c r="C1542" t="str">
        <v>15406</v>
      </c>
      <c r="D1542">
        <v>131</v>
      </c>
      <c r="E1542">
        <v>43112</v>
      </c>
    </row>
    <row r="1543">
      <c r="A1543" t="str">
        <v>AutoTable</v>
      </c>
      <c r="C1543" t="str">
        <v>15406B</v>
      </c>
      <c r="D1543">
        <v>54</v>
      </c>
      <c r="E1543">
        <v>43112</v>
      </c>
    </row>
    <row r="1544">
      <c r="A1544" t="str">
        <v>AutoTable</v>
      </c>
      <c r="C1544" t="str">
        <v>15406J</v>
      </c>
      <c r="D1544">
        <v>59</v>
      </c>
      <c r="E1544">
        <v>43112</v>
      </c>
    </row>
    <row r="1545">
      <c r="A1545" t="str">
        <v>AutoTable</v>
      </c>
      <c r="C1545" t="str">
        <v>15406VE</v>
      </c>
      <c r="D1545">
        <v>15</v>
      </c>
      <c r="E1545">
        <v>43112</v>
      </c>
    </row>
    <row r="1546">
      <c r="A1546" t="str">
        <v>AutoTable</v>
      </c>
      <c r="C1546" t="str">
        <v>15430AB</v>
      </c>
      <c r="D1546">
        <v>142</v>
      </c>
      <c r="E1546">
        <v>43112</v>
      </c>
    </row>
    <row r="1547">
      <c r="A1547" t="str">
        <v>AutoTable</v>
      </c>
      <c r="C1547" t="str">
        <v>15439B</v>
      </c>
      <c r="D1547">
        <v>0</v>
      </c>
      <c r="E1547">
        <v>43112</v>
      </c>
    </row>
    <row r="1548">
      <c r="A1548" t="str">
        <v>AutoTable</v>
      </c>
      <c r="C1548" t="str">
        <v>15439R</v>
      </c>
      <c r="D1548">
        <v>40</v>
      </c>
      <c r="E1548">
        <v>43112</v>
      </c>
    </row>
    <row r="1549">
      <c r="A1549" t="str">
        <v>AutoTable</v>
      </c>
      <c r="C1549" t="str">
        <v>15440B</v>
      </c>
      <c r="D1549">
        <v>12</v>
      </c>
      <c r="E1549">
        <v>43112</v>
      </c>
    </row>
    <row r="1550">
      <c r="A1550" t="str">
        <v>AutoTable</v>
      </c>
      <c r="C1550" t="str">
        <v>15440J</v>
      </c>
      <c r="D1550">
        <v>2</v>
      </c>
      <c r="E1550">
        <v>43112</v>
      </c>
    </row>
    <row r="1551">
      <c r="A1551" t="str">
        <v>AutoTable</v>
      </c>
      <c r="C1551" t="str">
        <v>15440V</v>
      </c>
      <c r="D1551">
        <v>21</v>
      </c>
      <c r="E1551">
        <v>43112</v>
      </c>
    </row>
    <row r="1552">
      <c r="A1552" t="str">
        <v>AutoTable</v>
      </c>
      <c r="C1552" t="str">
        <v>15445A</v>
      </c>
      <c r="D1552">
        <v>21</v>
      </c>
      <c r="E1552">
        <v>43112</v>
      </c>
    </row>
    <row r="1553">
      <c r="A1553" t="str">
        <v>AutoTable</v>
      </c>
      <c r="C1553" t="str">
        <v>21714BC</v>
      </c>
      <c r="D1553">
        <v>21</v>
      </c>
      <c r="E1553">
        <v>43112</v>
      </c>
    </row>
    <row r="1554">
      <c r="A1554" t="str">
        <v>AutoTable</v>
      </c>
      <c r="C1554" t="str">
        <v>21714OR</v>
      </c>
      <c r="D1554">
        <v>46</v>
      </c>
      <c r="E1554">
        <v>43112</v>
      </c>
    </row>
    <row r="1555">
      <c r="A1555" t="str">
        <v>AutoTable</v>
      </c>
      <c r="C1555" t="str">
        <v>28019</v>
      </c>
      <c r="D1555">
        <v>279</v>
      </c>
      <c r="E1555">
        <v>43112</v>
      </c>
    </row>
    <row r="1556">
      <c r="A1556" t="str">
        <v>AutoTable</v>
      </c>
      <c r="C1556" t="str">
        <v>28023</v>
      </c>
      <c r="D1556">
        <v>323</v>
      </c>
      <c r="E1556">
        <v>43112</v>
      </c>
    </row>
    <row r="1557">
      <c r="A1557" t="str">
        <v>AutoTable</v>
      </c>
      <c r="C1557" t="str">
        <v>28024</v>
      </c>
      <c r="D1557">
        <v>348</v>
      </c>
      <c r="E1557">
        <v>43112</v>
      </c>
    </row>
    <row r="1558">
      <c r="A1558" t="str">
        <v>AutoTable</v>
      </c>
      <c r="C1558" t="str">
        <v>29040</v>
      </c>
      <c r="D1558">
        <v>433</v>
      </c>
      <c r="E1558">
        <v>43112</v>
      </c>
    </row>
    <row r="1559">
      <c r="A1559" t="str">
        <v>AutoTable</v>
      </c>
      <c r="C1559" t="str">
        <v>29041</v>
      </c>
      <c r="D1559">
        <v>4</v>
      </c>
      <c r="E1559">
        <v>43112</v>
      </c>
    </row>
    <row r="1560">
      <c r="A1560" t="str">
        <v>AutoTable</v>
      </c>
      <c r="C1560" t="str">
        <v>29042</v>
      </c>
      <c r="D1560">
        <v>110</v>
      </c>
      <c r="E1560">
        <v>43112</v>
      </c>
    </row>
    <row r="1561">
      <c r="A1561" t="str">
        <v>AutoTable</v>
      </c>
      <c r="C1561" t="str">
        <v>29043</v>
      </c>
      <c r="D1561">
        <v>3</v>
      </c>
      <c r="E1561">
        <v>43112</v>
      </c>
    </row>
    <row r="1562">
      <c r="A1562" t="str">
        <v>AutoTable</v>
      </c>
      <c r="C1562" t="str">
        <v>29044</v>
      </c>
      <c r="D1562">
        <v>148</v>
      </c>
      <c r="E1562">
        <v>43112</v>
      </c>
    </row>
    <row r="1563">
      <c r="A1563" t="str">
        <v>AutoTable</v>
      </c>
      <c r="C1563" t="str">
        <v>29049</v>
      </c>
      <c r="D1563">
        <v>74</v>
      </c>
      <c r="E1563">
        <v>43112</v>
      </c>
    </row>
    <row r="1564">
      <c r="A1564" t="str">
        <v>AutoTable</v>
      </c>
      <c r="C1564" t="str">
        <v>29060</v>
      </c>
      <c r="D1564">
        <v>14</v>
      </c>
      <c r="E1564">
        <v>43112</v>
      </c>
    </row>
    <row r="1565">
      <c r="A1565" t="str">
        <v>AutoTable</v>
      </c>
      <c r="C1565" t="str">
        <v>29070</v>
      </c>
      <c r="D1565">
        <v>273</v>
      </c>
      <c r="E1565">
        <v>43112</v>
      </c>
    </row>
    <row r="1566">
      <c r="A1566" t="str">
        <v>AutoTable</v>
      </c>
      <c r="C1566" t="str">
        <v>29080</v>
      </c>
      <c r="D1566">
        <v>584</v>
      </c>
      <c r="E1566">
        <v>43112</v>
      </c>
    </row>
    <row r="1567">
      <c r="A1567" t="str">
        <v>AutoTable</v>
      </c>
      <c r="C1567" t="str">
        <v>29080-1A</v>
      </c>
      <c r="D1567">
        <v>30</v>
      </c>
      <c r="E1567">
        <v>43112</v>
      </c>
    </row>
    <row r="1568">
      <c r="A1568" t="str">
        <v>AutoTable</v>
      </c>
      <c r="C1568" t="str">
        <v>29081</v>
      </c>
      <c r="D1568">
        <v>3</v>
      </c>
      <c r="E1568">
        <v>43112</v>
      </c>
    </row>
    <row r="1569">
      <c r="A1569" t="str">
        <v>AutoTable</v>
      </c>
      <c r="C1569" t="str">
        <v>29081-A</v>
      </c>
      <c r="D1569">
        <v>1</v>
      </c>
      <c r="E1569">
        <v>43112</v>
      </c>
    </row>
    <row r="1570">
      <c r="A1570" t="str">
        <v>AutoTable</v>
      </c>
      <c r="C1570" t="str">
        <v>29085</v>
      </c>
      <c r="D1570">
        <v>546</v>
      </c>
      <c r="E1570">
        <v>43112</v>
      </c>
    </row>
    <row r="1571">
      <c r="A1571" t="str">
        <v>AutoTable</v>
      </c>
      <c r="C1571" t="str">
        <v>29095</v>
      </c>
      <c r="D1571">
        <v>89</v>
      </c>
      <c r="E1571">
        <v>43112</v>
      </c>
    </row>
    <row r="1572">
      <c r="A1572" t="str">
        <v>AutoTable</v>
      </c>
      <c r="C1572" t="str">
        <v>29096</v>
      </c>
      <c r="D1572">
        <v>23</v>
      </c>
      <c r="E1572">
        <v>43112</v>
      </c>
    </row>
    <row r="1573">
      <c r="A1573" t="str">
        <v>AutoTable</v>
      </c>
      <c r="C1573" t="str">
        <v>29097</v>
      </c>
      <c r="D1573">
        <v>29</v>
      </c>
      <c r="E1573">
        <v>43112</v>
      </c>
    </row>
    <row r="1574">
      <c r="A1574" t="str">
        <v>AutoTable</v>
      </c>
      <c r="C1574" t="str">
        <v>29100</v>
      </c>
      <c r="D1574">
        <v>14</v>
      </c>
      <c r="E1574">
        <v>43112</v>
      </c>
    </row>
    <row r="1575">
      <c r="A1575" t="str">
        <v>AutoTable</v>
      </c>
      <c r="C1575" t="str">
        <v>29101</v>
      </c>
      <c r="D1575">
        <v>2</v>
      </c>
      <c r="E1575">
        <v>43112</v>
      </c>
    </row>
    <row r="1576">
      <c r="A1576" t="str">
        <v>AutoTable</v>
      </c>
      <c r="C1576" t="str">
        <v>29151</v>
      </c>
      <c r="D1576">
        <v>192</v>
      </c>
      <c r="E1576">
        <v>43112</v>
      </c>
    </row>
    <row r="1577">
      <c r="A1577" t="str">
        <v>AutoTable</v>
      </c>
      <c r="C1577" t="str">
        <v>29200</v>
      </c>
      <c r="D1577">
        <v>649</v>
      </c>
      <c r="E1577">
        <v>43112</v>
      </c>
    </row>
    <row r="1578">
      <c r="A1578" t="str">
        <v>AutoTable</v>
      </c>
      <c r="C1578" t="str">
        <v>29202</v>
      </c>
      <c r="D1578">
        <v>40</v>
      </c>
      <c r="E1578">
        <v>43112</v>
      </c>
    </row>
    <row r="1579">
      <c r="A1579" t="str">
        <v>AutoTable</v>
      </c>
      <c r="C1579" t="str">
        <v>29203</v>
      </c>
      <c r="D1579">
        <v>53</v>
      </c>
      <c r="E1579">
        <v>43112</v>
      </c>
    </row>
    <row r="1580">
      <c r="A1580" t="str">
        <v>AutoTable</v>
      </c>
      <c r="C1580" t="str">
        <v>29213</v>
      </c>
      <c r="D1580">
        <v>1114</v>
      </c>
      <c r="E1580">
        <v>43112</v>
      </c>
    </row>
    <row r="1581">
      <c r="A1581" t="str">
        <v>AutoTable</v>
      </c>
      <c r="C1581" t="str">
        <v>29219</v>
      </c>
      <c r="D1581">
        <v>325</v>
      </c>
      <c r="E1581">
        <v>43112</v>
      </c>
    </row>
    <row r="1582">
      <c r="A1582" t="str">
        <v>AutoTable</v>
      </c>
      <c r="C1582" t="str">
        <v>29224</v>
      </c>
      <c r="D1582">
        <v>208</v>
      </c>
      <c r="E1582">
        <v>43112</v>
      </c>
    </row>
    <row r="1583">
      <c r="A1583" t="str">
        <v>AutoTable</v>
      </c>
      <c r="C1583" t="str">
        <v>29225</v>
      </c>
      <c r="D1583">
        <v>75</v>
      </c>
      <c r="E1583">
        <v>43112</v>
      </c>
    </row>
    <row r="1584">
      <c r="A1584" t="str">
        <v>AutoTable</v>
      </c>
      <c r="C1584" t="str">
        <v>29226</v>
      </c>
      <c r="D1584">
        <v>15</v>
      </c>
      <c r="E1584">
        <v>43112</v>
      </c>
    </row>
    <row r="1585">
      <c r="A1585" t="str">
        <v>AutoTable</v>
      </c>
      <c r="C1585" t="str">
        <v>29227</v>
      </c>
      <c r="D1585">
        <v>186</v>
      </c>
      <c r="E1585">
        <v>43112</v>
      </c>
    </row>
    <row r="1586">
      <c r="A1586" t="str">
        <v>AutoTable</v>
      </c>
      <c r="C1586" t="str">
        <v>29228</v>
      </c>
      <c r="D1586">
        <v>1968</v>
      </c>
      <c r="E1586">
        <v>43112</v>
      </c>
    </row>
    <row r="1587">
      <c r="A1587" t="str">
        <v>AutoTable</v>
      </c>
      <c r="C1587" t="str">
        <v>29230</v>
      </c>
      <c r="D1587">
        <v>352</v>
      </c>
      <c r="E1587">
        <v>43112</v>
      </c>
    </row>
    <row r="1588">
      <c r="A1588" t="str">
        <v>AutoTable</v>
      </c>
      <c r="C1588" t="str">
        <v>29231</v>
      </c>
      <c r="D1588">
        <v>48</v>
      </c>
      <c r="E1588">
        <v>43112</v>
      </c>
    </row>
    <row r="1589">
      <c r="A1589" t="str">
        <v>AutoTable</v>
      </c>
      <c r="C1589" t="str">
        <v>29240</v>
      </c>
      <c r="D1589">
        <v>133</v>
      </c>
      <c r="E1589">
        <v>43112</v>
      </c>
    </row>
    <row r="1590">
      <c r="A1590" t="str">
        <v>AutoTable</v>
      </c>
      <c r="C1590" t="str">
        <v>29250</v>
      </c>
      <c r="D1590">
        <v>1</v>
      </c>
      <c r="E1590">
        <v>43112</v>
      </c>
    </row>
    <row r="1591">
      <c r="A1591" t="str">
        <v>AutoTable</v>
      </c>
      <c r="C1591" t="str">
        <v>30050-01CE</v>
      </c>
      <c r="D1591">
        <v>2</v>
      </c>
      <c r="E1591">
        <v>43112</v>
      </c>
    </row>
    <row r="1592">
      <c r="A1592" t="str">
        <v>AutoTable</v>
      </c>
      <c r="C1592" t="str">
        <v>30050-02CE</v>
      </c>
      <c r="D1592">
        <v>119</v>
      </c>
      <c r="E1592">
        <v>43112</v>
      </c>
    </row>
    <row r="1593">
      <c r="A1593" t="str">
        <v>AutoTable</v>
      </c>
      <c r="C1593" t="str">
        <v>30050-06CE</v>
      </c>
      <c r="D1593">
        <v>52</v>
      </c>
      <c r="E1593">
        <v>43112</v>
      </c>
    </row>
    <row r="1594">
      <c r="A1594" t="str">
        <v>AutoTable</v>
      </c>
      <c r="C1594" t="str">
        <v>30050-08CE</v>
      </c>
      <c r="D1594">
        <v>3</v>
      </c>
      <c r="E1594">
        <v>43112</v>
      </c>
    </row>
    <row r="1595">
      <c r="A1595" t="str">
        <v>AutoTable</v>
      </c>
      <c r="C1595" t="str">
        <v>30050-09CE</v>
      </c>
      <c r="D1595">
        <v>52</v>
      </c>
      <c r="E1595">
        <v>43112</v>
      </c>
    </row>
    <row r="1596">
      <c r="A1596" t="str">
        <v>AutoTable</v>
      </c>
      <c r="C1596" t="str">
        <v>30050-19CE</v>
      </c>
      <c r="D1596">
        <v>2</v>
      </c>
      <c r="E1596">
        <v>43112</v>
      </c>
    </row>
    <row r="1597">
      <c r="A1597" t="str">
        <v>AutoTable</v>
      </c>
      <c r="C1597" t="str">
        <v>30050-22CE</v>
      </c>
      <c r="D1597">
        <v>138</v>
      </c>
      <c r="E1597">
        <v>43112</v>
      </c>
    </row>
    <row r="1598">
      <c r="A1598" t="str">
        <v>AutoTable</v>
      </c>
      <c r="C1598" t="str">
        <v>30050-24CE</v>
      </c>
      <c r="D1598">
        <v>67</v>
      </c>
      <c r="E1598">
        <v>43112</v>
      </c>
    </row>
    <row r="1599">
      <c r="A1599" t="str">
        <v>AutoTable</v>
      </c>
      <c r="C1599" t="str">
        <v>30050-26CE</v>
      </c>
      <c r="D1599">
        <v>49</v>
      </c>
      <c r="E1599">
        <v>43112</v>
      </c>
    </row>
    <row r="1600">
      <c r="A1600" t="str">
        <v>AutoTable</v>
      </c>
      <c r="C1600" t="str">
        <v>30075-02CE</v>
      </c>
      <c r="D1600">
        <v>14</v>
      </c>
      <c r="E1600">
        <v>43112</v>
      </c>
    </row>
    <row r="1601">
      <c r="A1601" t="str">
        <v>AutoTable</v>
      </c>
      <c r="C1601" t="str">
        <v>30075-05CE</v>
      </c>
      <c r="D1601">
        <v>1</v>
      </c>
      <c r="E1601">
        <v>43112</v>
      </c>
    </row>
    <row r="1602">
      <c r="A1602" t="str">
        <v>AutoTable</v>
      </c>
      <c r="C1602" t="str">
        <v>30075-06CE</v>
      </c>
      <c r="D1602">
        <v>4</v>
      </c>
      <c r="E1602">
        <v>43112</v>
      </c>
    </row>
    <row r="1603">
      <c r="A1603" t="str">
        <v>AutoTable</v>
      </c>
      <c r="C1603" t="str">
        <v>30075-25</v>
      </c>
      <c r="D1603">
        <v>4</v>
      </c>
      <c r="E1603">
        <v>43112</v>
      </c>
    </row>
    <row r="1604">
      <c r="A1604" t="str">
        <v>AutoTable</v>
      </c>
      <c r="C1604" t="str">
        <v>30075-89</v>
      </c>
      <c r="D1604">
        <v>1</v>
      </c>
      <c r="E1604">
        <v>43112</v>
      </c>
    </row>
    <row r="1605">
      <c r="A1605" t="str">
        <v>AutoTable</v>
      </c>
      <c r="C1605" t="str">
        <v>30237CE</v>
      </c>
      <c r="D1605">
        <v>3</v>
      </c>
      <c r="E1605">
        <v>43112</v>
      </c>
    </row>
    <row r="1606">
      <c r="A1606" t="str">
        <v>AutoTable</v>
      </c>
      <c r="C1606" t="str">
        <v>30537CE</v>
      </c>
      <c r="D1606">
        <v>82</v>
      </c>
      <c r="E1606">
        <v>43112</v>
      </c>
    </row>
    <row r="1607">
      <c r="A1607" t="str">
        <v>AutoTable</v>
      </c>
      <c r="C1607" t="str">
        <v>30937CE</v>
      </c>
      <c r="D1607">
        <v>1</v>
      </c>
      <c r="E1607">
        <v>43112</v>
      </c>
    </row>
    <row r="1608">
      <c r="A1608" t="str">
        <v>AutoTable</v>
      </c>
      <c r="C1608" t="str">
        <v>31032-05CE</v>
      </c>
      <c r="D1608">
        <v>0</v>
      </c>
      <c r="E1608">
        <v>43112</v>
      </c>
    </row>
    <row r="1609">
      <c r="A1609" t="str">
        <v>AutoTable</v>
      </c>
      <c r="C1609" t="str">
        <v>31037-27CE</v>
      </c>
      <c r="D1609">
        <v>43</v>
      </c>
      <c r="E1609">
        <v>43112</v>
      </c>
    </row>
    <row r="1610">
      <c r="A1610" t="str">
        <v>AutoTable</v>
      </c>
      <c r="C1610" t="str">
        <v>31037-81CE</v>
      </c>
      <c r="D1610">
        <v>14</v>
      </c>
      <c r="E1610">
        <v>43112</v>
      </c>
    </row>
    <row r="1611">
      <c r="A1611" t="str">
        <v>AutoTable</v>
      </c>
      <c r="C1611" t="str">
        <v>31520</v>
      </c>
      <c r="D1611">
        <v>185</v>
      </c>
      <c r="E1611">
        <v>43112</v>
      </c>
    </row>
    <row r="1612">
      <c r="A1612" t="str">
        <v>AutoTable</v>
      </c>
      <c r="C1612" t="str">
        <v>32537CE</v>
      </c>
      <c r="D1612">
        <v>2</v>
      </c>
      <c r="E1612">
        <v>43112</v>
      </c>
    </row>
    <row r="1613">
      <c r="A1613" t="str">
        <v>AutoTable</v>
      </c>
      <c r="C1613" t="str">
        <v>32710X7</v>
      </c>
      <c r="D1613">
        <v>1</v>
      </c>
      <c r="E1613">
        <v>43112</v>
      </c>
    </row>
    <row r="1614">
      <c r="A1614" t="str">
        <v>AutoTable</v>
      </c>
      <c r="C1614" t="str">
        <v>33037-01CE</v>
      </c>
      <c r="D1614">
        <v>119</v>
      </c>
      <c r="E1614">
        <v>43112</v>
      </c>
    </row>
    <row r="1615">
      <c r="A1615" t="str">
        <v>AutoTable</v>
      </c>
      <c r="C1615" t="str">
        <v>33037-02CE</v>
      </c>
      <c r="D1615">
        <v>239</v>
      </c>
      <c r="E1615">
        <v>43112</v>
      </c>
    </row>
    <row r="1616">
      <c r="A1616" t="str">
        <v>AutoTable</v>
      </c>
      <c r="C1616" t="str">
        <v>33037-05CE</v>
      </c>
      <c r="D1616">
        <v>190</v>
      </c>
      <c r="E1616">
        <v>43112</v>
      </c>
    </row>
    <row r="1617">
      <c r="A1617" t="str">
        <v>AutoTable</v>
      </c>
      <c r="C1617" t="str">
        <v>33037-06CE</v>
      </c>
      <c r="D1617">
        <v>95</v>
      </c>
      <c r="E1617">
        <v>43112</v>
      </c>
    </row>
    <row r="1618">
      <c r="A1618" t="str">
        <v>AutoTable</v>
      </c>
      <c r="C1618" t="str">
        <v>33037-08CE</v>
      </c>
      <c r="D1618">
        <v>152</v>
      </c>
      <c r="E1618">
        <v>43112</v>
      </c>
    </row>
    <row r="1619">
      <c r="A1619" t="str">
        <v>AutoTable</v>
      </c>
      <c r="C1619" t="str">
        <v>33037-09CE</v>
      </c>
      <c r="D1619">
        <v>106</v>
      </c>
      <c r="E1619">
        <v>43112</v>
      </c>
    </row>
    <row r="1620">
      <c r="A1620" t="str">
        <v>AutoTable</v>
      </c>
      <c r="C1620" t="str">
        <v>33037-10CE</v>
      </c>
      <c r="D1620">
        <v>17</v>
      </c>
      <c r="E1620">
        <v>43112</v>
      </c>
    </row>
    <row r="1621">
      <c r="A1621" t="str">
        <v>AutoTable</v>
      </c>
      <c r="C1621" t="str">
        <v>33037-18CE</v>
      </c>
      <c r="D1621">
        <v>47</v>
      </c>
      <c r="E1621">
        <v>43112</v>
      </c>
    </row>
    <row r="1622">
      <c r="A1622" t="str">
        <v>AutoTable</v>
      </c>
      <c r="C1622" t="str">
        <v>33037-27CE</v>
      </c>
      <c r="D1622">
        <v>199</v>
      </c>
      <c r="E1622">
        <v>43112</v>
      </c>
    </row>
    <row r="1623">
      <c r="A1623" t="str">
        <v>AutoTable</v>
      </c>
      <c r="C1623" t="str">
        <v>33060-42</v>
      </c>
      <c r="D1623">
        <v>109</v>
      </c>
      <c r="E1623">
        <v>43112</v>
      </c>
    </row>
    <row r="1624">
      <c r="A1624" t="str">
        <v>AutoTable</v>
      </c>
      <c r="C1624" t="str">
        <v>33537CE</v>
      </c>
      <c r="D1624">
        <v>11</v>
      </c>
      <c r="E1624">
        <v>43112</v>
      </c>
    </row>
    <row r="1625">
      <c r="A1625" t="str">
        <v>AutoTable</v>
      </c>
      <c r="C1625" t="str">
        <v>34050-01CE</v>
      </c>
      <c r="D1625">
        <v>202</v>
      </c>
      <c r="E1625">
        <v>43112</v>
      </c>
    </row>
    <row r="1626">
      <c r="A1626" t="str">
        <v>AutoTable</v>
      </c>
      <c r="C1626" t="str">
        <v>34050-05CE</v>
      </c>
      <c r="D1626">
        <v>193</v>
      </c>
      <c r="E1626">
        <v>43112</v>
      </c>
    </row>
    <row r="1627">
      <c r="A1627" t="str">
        <v>AutoTable</v>
      </c>
      <c r="C1627" t="str">
        <v>34050-06CE</v>
      </c>
      <c r="D1627">
        <v>165</v>
      </c>
      <c r="E1627">
        <v>43112</v>
      </c>
    </row>
    <row r="1628">
      <c r="A1628" t="str">
        <v>AutoTable</v>
      </c>
      <c r="C1628" t="str">
        <v>34050-09CE</v>
      </c>
      <c r="D1628">
        <v>108</v>
      </c>
      <c r="E1628">
        <v>43112</v>
      </c>
    </row>
    <row r="1629">
      <c r="A1629" t="str">
        <v>AutoTable</v>
      </c>
      <c r="C1629" t="str">
        <v>34050-12ORROCE</v>
      </c>
      <c r="D1629">
        <v>182</v>
      </c>
      <c r="E1629">
        <v>43112</v>
      </c>
    </row>
    <row r="1630">
      <c r="A1630" t="str">
        <v>AutoTable</v>
      </c>
      <c r="C1630" t="str">
        <v>34050-12R/ACE</v>
      </c>
      <c r="D1630">
        <v>195</v>
      </c>
      <c r="E1630">
        <v>43112</v>
      </c>
    </row>
    <row r="1631">
      <c r="A1631" t="str">
        <v>AutoTable</v>
      </c>
      <c r="C1631" t="str">
        <v>34737CE</v>
      </c>
      <c r="D1631">
        <v>8</v>
      </c>
      <c r="E1631">
        <v>43112</v>
      </c>
    </row>
    <row r="1632">
      <c r="A1632" t="str">
        <v>AutoTable</v>
      </c>
      <c r="C1632" t="str">
        <v>36137CE</v>
      </c>
      <c r="D1632">
        <v>1</v>
      </c>
      <c r="E1632">
        <v>43112</v>
      </c>
    </row>
    <row r="1633">
      <c r="A1633" t="str">
        <v>AutoTable</v>
      </c>
      <c r="C1633" t="str">
        <v>36330CE</v>
      </c>
      <c r="D1633">
        <v>204</v>
      </c>
      <c r="E1633">
        <v>43112</v>
      </c>
    </row>
    <row r="1634">
      <c r="A1634" t="str">
        <v>AutoTable</v>
      </c>
      <c r="C1634" t="str">
        <v>36337CE</v>
      </c>
      <c r="D1634">
        <v>139</v>
      </c>
      <c r="E1634">
        <v>43112</v>
      </c>
    </row>
    <row r="1635">
      <c r="A1635" t="str">
        <v>AutoTable</v>
      </c>
      <c r="C1635" t="str">
        <v>36937CE</v>
      </c>
      <c r="D1635">
        <v>5</v>
      </c>
      <c r="E1635">
        <v>43112</v>
      </c>
    </row>
    <row r="1636">
      <c r="A1636" t="str">
        <v>AutoTable</v>
      </c>
      <c r="C1636" t="str">
        <v>38020-08</v>
      </c>
      <c r="D1636">
        <v>2</v>
      </c>
      <c r="E1636">
        <v>43112</v>
      </c>
    </row>
    <row r="1637">
      <c r="A1637" t="str">
        <v>AutoTable</v>
      </c>
      <c r="C1637" t="str">
        <v>38025-17</v>
      </c>
      <c r="D1637">
        <v>2144</v>
      </c>
      <c r="E1637">
        <v>43112</v>
      </c>
    </row>
    <row r="1638">
      <c r="A1638" t="str">
        <v>AutoTable</v>
      </c>
      <c r="C1638" t="str">
        <v>38026-05</v>
      </c>
      <c r="D1638">
        <v>545</v>
      </c>
      <c r="E1638">
        <v>43112</v>
      </c>
    </row>
    <row r="1639">
      <c r="A1639" t="str">
        <v>AutoTable</v>
      </c>
      <c r="C1639" t="str">
        <v>38030-08</v>
      </c>
      <c r="D1639">
        <v>2</v>
      </c>
      <c r="E1639">
        <v>43112</v>
      </c>
    </row>
    <row r="1640">
      <c r="A1640" t="str">
        <v>AutoTable</v>
      </c>
      <c r="C1640" t="str">
        <v>38031-04</v>
      </c>
      <c r="D1640">
        <v>702</v>
      </c>
      <c r="E1640">
        <v>43112</v>
      </c>
    </row>
    <row r="1641">
      <c r="A1641" t="str">
        <v>AutoTable</v>
      </c>
      <c r="C1641" t="str">
        <v>38031-05</v>
      </c>
      <c r="D1641">
        <v>37</v>
      </c>
      <c r="E1641">
        <v>43112</v>
      </c>
    </row>
    <row r="1642">
      <c r="A1642" t="str">
        <v>AutoTable</v>
      </c>
      <c r="C1642" t="str">
        <v>38031-17</v>
      </c>
      <c r="D1642">
        <v>3</v>
      </c>
      <c r="E1642">
        <v>43112</v>
      </c>
    </row>
    <row r="1643">
      <c r="A1643" t="str">
        <v>AutoTable</v>
      </c>
      <c r="C1643" t="str">
        <v>38031-19</v>
      </c>
      <c r="D1643">
        <v>1295</v>
      </c>
      <c r="E1643">
        <v>43112</v>
      </c>
    </row>
    <row r="1644">
      <c r="A1644" t="str">
        <v>AutoTable</v>
      </c>
      <c r="C1644" t="str">
        <v>38032-05</v>
      </c>
      <c r="D1644">
        <v>24</v>
      </c>
      <c r="E1644">
        <v>43112</v>
      </c>
    </row>
    <row r="1645">
      <c r="A1645" t="str">
        <v>AutoTable</v>
      </c>
      <c r="C1645" t="str">
        <v>38049-09</v>
      </c>
      <c r="D1645">
        <v>3</v>
      </c>
      <c r="E1645">
        <v>43112</v>
      </c>
    </row>
    <row r="1646">
      <c r="A1646" t="str">
        <v>AutoTable</v>
      </c>
      <c r="C1646" t="str">
        <v>38049-10</v>
      </c>
      <c r="D1646">
        <v>81</v>
      </c>
      <c r="E1646">
        <v>43112</v>
      </c>
    </row>
    <row r="1647">
      <c r="A1647" t="str">
        <v>AutoTable</v>
      </c>
      <c r="C1647" t="str">
        <v>38049-42</v>
      </c>
      <c r="D1647">
        <v>0</v>
      </c>
      <c r="E1647">
        <v>43112</v>
      </c>
    </row>
    <row r="1648">
      <c r="A1648" t="str">
        <v>AutoTable</v>
      </c>
      <c r="C1648" t="str">
        <v>38049-52</v>
      </c>
      <c r="D1648">
        <v>12</v>
      </c>
      <c r="E1648">
        <v>43112</v>
      </c>
    </row>
    <row r="1649">
      <c r="A1649" t="str">
        <v>AutoTable</v>
      </c>
      <c r="C1649" t="str">
        <v>38049-56</v>
      </c>
      <c r="D1649">
        <v>2</v>
      </c>
      <c r="E1649">
        <v>43112</v>
      </c>
    </row>
    <row r="1650">
      <c r="A1650" t="str">
        <v>AutoTable</v>
      </c>
      <c r="C1650" t="str">
        <v>401066</v>
      </c>
      <c r="D1650">
        <v>349</v>
      </c>
      <c r="E1650">
        <v>43112</v>
      </c>
    </row>
    <row r="1651">
      <c r="A1651" t="str">
        <v>AutoTable</v>
      </c>
      <c r="C1651" t="str">
        <v>401079</v>
      </c>
      <c r="D1651">
        <v>230</v>
      </c>
      <c r="E1651">
        <v>43112</v>
      </c>
    </row>
    <row r="1652">
      <c r="A1652" t="str">
        <v>AutoTable</v>
      </c>
      <c r="C1652" t="str">
        <v>40120-15</v>
      </c>
      <c r="D1652">
        <v>730</v>
      </c>
      <c r="E1652">
        <v>43112</v>
      </c>
    </row>
    <row r="1653">
      <c r="A1653" t="str">
        <v>AutoTable</v>
      </c>
      <c r="C1653" t="str">
        <v>40120-30</v>
      </c>
      <c r="D1653">
        <v>19</v>
      </c>
      <c r="E1653">
        <v>43112</v>
      </c>
    </row>
    <row r="1654">
      <c r="A1654" t="str">
        <v>AutoTable</v>
      </c>
      <c r="C1654" t="str">
        <v>40130-30</v>
      </c>
      <c r="D1654">
        <v>162</v>
      </c>
      <c r="E1654">
        <v>43112</v>
      </c>
    </row>
    <row r="1655">
      <c r="A1655" t="str">
        <v>AutoTable</v>
      </c>
      <c r="C1655" t="str">
        <v>401927</v>
      </c>
      <c r="D1655">
        <v>140</v>
      </c>
      <c r="E1655">
        <v>43112</v>
      </c>
    </row>
    <row r="1656">
      <c r="A1656" t="str">
        <v>AutoTable</v>
      </c>
      <c r="C1656" t="str">
        <v>401958</v>
      </c>
      <c r="D1656">
        <v>24</v>
      </c>
      <c r="E1656">
        <v>43112</v>
      </c>
    </row>
    <row r="1657">
      <c r="A1657" t="str">
        <v>AutoTable</v>
      </c>
      <c r="C1657" t="str">
        <v>403043</v>
      </c>
      <c r="D1657">
        <v>34</v>
      </c>
      <c r="E1657">
        <v>43112</v>
      </c>
    </row>
    <row r="1658">
      <c r="A1658" t="str">
        <v>AutoTable</v>
      </c>
      <c r="C1658" t="str">
        <v>403608</v>
      </c>
      <c r="D1658">
        <v>60</v>
      </c>
      <c r="E1658">
        <v>43112</v>
      </c>
    </row>
    <row r="1659">
      <c r="A1659" t="str">
        <v>AutoTable</v>
      </c>
      <c r="C1659" t="str">
        <v>404979</v>
      </c>
      <c r="D1659">
        <v>8</v>
      </c>
      <c r="E1659">
        <v>43112</v>
      </c>
    </row>
    <row r="1660">
      <c r="A1660" t="str">
        <v>AutoTable</v>
      </c>
      <c r="C1660" t="str">
        <v>405008</v>
      </c>
      <c r="D1660">
        <v>200</v>
      </c>
      <c r="E1660">
        <v>43112</v>
      </c>
    </row>
    <row r="1661">
      <c r="A1661" t="str">
        <v>AutoTable</v>
      </c>
      <c r="C1661" t="str">
        <v>40530</v>
      </c>
      <c r="D1661">
        <v>35</v>
      </c>
      <c r="E1661">
        <v>43112</v>
      </c>
    </row>
    <row r="1662">
      <c r="A1662" t="str">
        <v>AutoTable</v>
      </c>
      <c r="C1662" t="str">
        <v>40605</v>
      </c>
      <c r="D1662">
        <v>3</v>
      </c>
      <c r="E1662">
        <v>43112</v>
      </c>
    </row>
    <row r="1663">
      <c r="A1663" t="str">
        <v>AutoTable</v>
      </c>
      <c r="C1663" t="str">
        <v>40830</v>
      </c>
      <c r="D1663">
        <v>1</v>
      </c>
      <c r="E1663">
        <v>43112</v>
      </c>
    </row>
    <row r="1664">
      <c r="A1664" t="str">
        <v>AutoTable</v>
      </c>
      <c r="C1664" t="str">
        <v>40916A</v>
      </c>
      <c r="D1664">
        <v>753</v>
      </c>
      <c r="E1664">
        <v>43112</v>
      </c>
    </row>
    <row r="1665">
      <c r="A1665" t="str">
        <v>AutoTable</v>
      </c>
      <c r="C1665" t="str">
        <v>410019</v>
      </c>
      <c r="D1665">
        <v>102</v>
      </c>
      <c r="E1665">
        <v>43112</v>
      </c>
    </row>
    <row r="1666">
      <c r="A1666" t="str">
        <v>AutoTable</v>
      </c>
      <c r="C1666" t="str">
        <v>410036</v>
      </c>
      <c r="D1666">
        <v>100</v>
      </c>
      <c r="E1666">
        <v>43112</v>
      </c>
    </row>
    <row r="1667">
      <c r="A1667" t="str">
        <v>AutoTable</v>
      </c>
      <c r="C1667" t="str">
        <v>410055</v>
      </c>
      <c r="D1667">
        <v>99</v>
      </c>
      <c r="E1667">
        <v>43112</v>
      </c>
    </row>
    <row r="1668">
      <c r="A1668" t="str">
        <v>AutoTable</v>
      </c>
      <c r="C1668" t="str">
        <v>410080</v>
      </c>
      <c r="D1668">
        <v>150</v>
      </c>
      <c r="E1668">
        <v>43112</v>
      </c>
    </row>
    <row r="1669">
      <c r="A1669" t="str">
        <v>AutoTable</v>
      </c>
      <c r="C1669" t="str">
        <v>41350</v>
      </c>
      <c r="D1669">
        <v>31</v>
      </c>
      <c r="E1669">
        <v>43112</v>
      </c>
    </row>
    <row r="1670">
      <c r="A1670" t="str">
        <v>AutoTable</v>
      </c>
      <c r="C1670" t="str">
        <v>415008</v>
      </c>
      <c r="D1670">
        <v>100</v>
      </c>
      <c r="E1670">
        <v>43112</v>
      </c>
    </row>
    <row r="1671">
      <c r="A1671" t="str">
        <v>AutoTable</v>
      </c>
      <c r="C1671" t="str">
        <v>41930</v>
      </c>
      <c r="D1671">
        <v>194</v>
      </c>
      <c r="E1671">
        <v>43112</v>
      </c>
    </row>
    <row r="1672">
      <c r="A1672" t="str">
        <v>AutoTable</v>
      </c>
      <c r="C1672" t="str">
        <v>41950</v>
      </c>
      <c r="D1672">
        <v>147</v>
      </c>
      <c r="E1672">
        <v>43112</v>
      </c>
    </row>
    <row r="1673">
      <c r="A1673" t="str">
        <v>AutoTable</v>
      </c>
      <c r="C1673" t="str">
        <v>42705</v>
      </c>
      <c r="D1673">
        <v>1</v>
      </c>
      <c r="E1673">
        <v>43112</v>
      </c>
    </row>
    <row r="1674">
      <c r="A1674" t="str">
        <v>AutoTable</v>
      </c>
      <c r="C1674" t="str">
        <v>43350LRB</v>
      </c>
      <c r="D1674">
        <v>23</v>
      </c>
      <c r="E1674">
        <v>43112</v>
      </c>
    </row>
    <row r="1675">
      <c r="A1675" t="str">
        <v>AutoTable</v>
      </c>
      <c r="C1675" t="str">
        <v>43430B</v>
      </c>
      <c r="D1675">
        <v>7</v>
      </c>
      <c r="E1675">
        <v>43112</v>
      </c>
    </row>
    <row r="1676">
      <c r="A1676" t="str">
        <v>AutoTable</v>
      </c>
      <c r="C1676" t="str">
        <v>43430J</v>
      </c>
      <c r="D1676">
        <v>67</v>
      </c>
      <c r="E1676">
        <v>43112</v>
      </c>
    </row>
    <row r="1677">
      <c r="A1677" t="str">
        <v>AutoTable</v>
      </c>
      <c r="C1677" t="str">
        <v>43430M</v>
      </c>
      <c r="D1677">
        <v>15</v>
      </c>
      <c r="E1677">
        <v>43112</v>
      </c>
    </row>
    <row r="1678">
      <c r="A1678" t="str">
        <v>AutoTable</v>
      </c>
      <c r="C1678" t="str">
        <v>43430R</v>
      </c>
      <c r="D1678">
        <v>1</v>
      </c>
      <c r="E1678">
        <v>43112</v>
      </c>
    </row>
    <row r="1679">
      <c r="A1679" t="str">
        <v>AutoTable</v>
      </c>
      <c r="C1679" t="str">
        <v>43430SO</v>
      </c>
      <c r="D1679">
        <v>7</v>
      </c>
      <c r="E1679">
        <v>43112</v>
      </c>
    </row>
    <row r="1680">
      <c r="A1680" t="str">
        <v>AutoTable</v>
      </c>
      <c r="C1680" t="str">
        <v>43430VE</v>
      </c>
      <c r="D1680">
        <v>14</v>
      </c>
      <c r="E1680">
        <v>43112</v>
      </c>
    </row>
    <row r="1681">
      <c r="A1681" t="str">
        <v>AutoTable</v>
      </c>
      <c r="C1681" t="str">
        <v>43430VI</v>
      </c>
      <c r="D1681">
        <v>56</v>
      </c>
      <c r="E1681">
        <v>43112</v>
      </c>
    </row>
    <row r="1682">
      <c r="A1682" t="str">
        <v>AutoTable</v>
      </c>
      <c r="C1682" t="str">
        <v>43450SO</v>
      </c>
      <c r="D1682">
        <v>10</v>
      </c>
      <c r="E1682">
        <v>43112</v>
      </c>
    </row>
    <row r="1683">
      <c r="A1683" t="str">
        <v>AutoTable</v>
      </c>
      <c r="C1683" t="str">
        <v>43530B</v>
      </c>
      <c r="D1683">
        <v>16</v>
      </c>
      <c r="E1683">
        <v>43112</v>
      </c>
    </row>
    <row r="1684">
      <c r="A1684" t="str">
        <v>AutoTable</v>
      </c>
      <c r="C1684" t="str">
        <v>43530BC</v>
      </c>
      <c r="D1684">
        <v>12</v>
      </c>
      <c r="E1684">
        <v>43112</v>
      </c>
    </row>
    <row r="1685">
      <c r="A1685" t="str">
        <v>AutoTable</v>
      </c>
      <c r="C1685" t="str">
        <v>43530R</v>
      </c>
      <c r="D1685">
        <v>64</v>
      </c>
      <c r="E1685">
        <v>43112</v>
      </c>
    </row>
    <row r="1686">
      <c r="A1686" t="str">
        <v>AutoTable</v>
      </c>
      <c r="C1686" t="str">
        <v>43550PA</v>
      </c>
      <c r="D1686">
        <v>1</v>
      </c>
      <c r="E1686">
        <v>43112</v>
      </c>
    </row>
    <row r="1687">
      <c r="A1687" t="str">
        <v>AutoTable</v>
      </c>
      <c r="C1687" t="str">
        <v>43705</v>
      </c>
      <c r="D1687">
        <v>196</v>
      </c>
      <c r="E1687">
        <v>43112</v>
      </c>
    </row>
    <row r="1688">
      <c r="A1688" t="str">
        <v>AutoTable</v>
      </c>
      <c r="C1688" t="str">
        <v>43750BC</v>
      </c>
      <c r="D1688">
        <v>58</v>
      </c>
      <c r="E1688">
        <v>43112</v>
      </c>
    </row>
    <row r="1689">
      <c r="A1689" t="str">
        <v>AutoTable</v>
      </c>
      <c r="C1689" t="str">
        <v>43750S</v>
      </c>
      <c r="D1689">
        <v>19</v>
      </c>
      <c r="E1689">
        <v>43112</v>
      </c>
    </row>
    <row r="1690">
      <c r="A1690" t="str">
        <v>AutoTable</v>
      </c>
      <c r="C1690" t="str">
        <v>43750SO</v>
      </c>
      <c r="D1690">
        <v>87</v>
      </c>
      <c r="E1690">
        <v>43112</v>
      </c>
    </row>
    <row r="1691">
      <c r="A1691" t="str">
        <v>AutoTable</v>
      </c>
      <c r="C1691" t="str">
        <v>43750SR</v>
      </c>
      <c r="D1691">
        <v>46</v>
      </c>
      <c r="E1691">
        <v>43112</v>
      </c>
    </row>
    <row r="1692">
      <c r="A1692" t="str">
        <v>AutoTable</v>
      </c>
      <c r="C1692" t="str">
        <v>43750W</v>
      </c>
      <c r="D1692">
        <v>11</v>
      </c>
      <c r="E1692">
        <v>43112</v>
      </c>
    </row>
    <row r="1693">
      <c r="A1693" t="str">
        <v>AutoTable</v>
      </c>
      <c r="C1693" t="str">
        <v>44030B</v>
      </c>
      <c r="D1693">
        <v>94</v>
      </c>
      <c r="E1693">
        <v>43112</v>
      </c>
    </row>
    <row r="1694">
      <c r="A1694" t="str">
        <v>AutoTable</v>
      </c>
      <c r="C1694" t="str">
        <v>44030BC</v>
      </c>
      <c r="D1694">
        <v>68</v>
      </c>
      <c r="E1694">
        <v>43112</v>
      </c>
    </row>
    <row r="1695">
      <c r="A1695" t="str">
        <v>AutoTable</v>
      </c>
      <c r="C1695" t="str">
        <v>44030J</v>
      </c>
      <c r="D1695">
        <v>19</v>
      </c>
      <c r="E1695">
        <v>43112</v>
      </c>
    </row>
    <row r="1696">
      <c r="A1696" t="str">
        <v>AutoTable</v>
      </c>
      <c r="C1696" t="str">
        <v>44030M</v>
      </c>
      <c r="D1696">
        <v>1</v>
      </c>
      <c r="E1696">
        <v>43112</v>
      </c>
    </row>
    <row r="1697">
      <c r="A1697" t="str">
        <v>AutoTable</v>
      </c>
      <c r="C1697" t="str">
        <v>44030PA</v>
      </c>
      <c r="D1697">
        <v>70</v>
      </c>
      <c r="E1697">
        <v>43112</v>
      </c>
    </row>
    <row r="1698">
      <c r="A1698" t="str">
        <v>AutoTable</v>
      </c>
      <c r="C1698" t="str">
        <v>44030R</v>
      </c>
      <c r="D1698">
        <v>47</v>
      </c>
      <c r="E1698">
        <v>43112</v>
      </c>
    </row>
    <row r="1699">
      <c r="A1699" t="str">
        <v>AutoTable</v>
      </c>
      <c r="C1699" t="str">
        <v>44030SP</v>
      </c>
      <c r="D1699">
        <v>5</v>
      </c>
      <c r="E1699">
        <v>43112</v>
      </c>
    </row>
    <row r="1700">
      <c r="A1700" t="str">
        <v>AutoTable</v>
      </c>
      <c r="C1700" t="str">
        <v>44030VE</v>
      </c>
      <c r="D1700">
        <v>39</v>
      </c>
      <c r="E1700">
        <v>43112</v>
      </c>
    </row>
    <row r="1701">
      <c r="A1701" t="str">
        <v>AutoTable</v>
      </c>
      <c r="C1701" t="str">
        <v>440381</v>
      </c>
      <c r="D1701">
        <v>266</v>
      </c>
      <c r="E1701">
        <v>43112</v>
      </c>
    </row>
    <row r="1702">
      <c r="A1702" t="str">
        <v>AutoTable</v>
      </c>
      <c r="C1702" t="str">
        <v>440389</v>
      </c>
      <c r="D1702">
        <v>205</v>
      </c>
      <c r="E1702">
        <v>43112</v>
      </c>
    </row>
    <row r="1703">
      <c r="A1703" t="str">
        <v>AutoTable</v>
      </c>
      <c r="C1703" t="str">
        <v>44350</v>
      </c>
      <c r="D1703">
        <v>9</v>
      </c>
      <c r="E1703">
        <v>43112</v>
      </c>
    </row>
    <row r="1704">
      <c r="A1704" t="str">
        <v>AutoTable</v>
      </c>
      <c r="C1704" t="str">
        <v>44550</v>
      </c>
      <c r="D1704">
        <v>3</v>
      </c>
      <c r="E1704">
        <v>43112</v>
      </c>
    </row>
    <row r="1705">
      <c r="A1705" t="str">
        <v>AutoTable</v>
      </c>
      <c r="C1705" t="str">
        <v>44850</v>
      </c>
      <c r="D1705">
        <v>1</v>
      </c>
      <c r="E1705">
        <v>43112</v>
      </c>
    </row>
    <row r="1706">
      <c r="A1706" t="str">
        <v>AutoTable</v>
      </c>
      <c r="C1706" t="str">
        <v>44950</v>
      </c>
      <c r="D1706">
        <v>1</v>
      </c>
      <c r="E1706">
        <v>43112</v>
      </c>
    </row>
    <row r="1707">
      <c r="A1707" t="str">
        <v>AutoTable</v>
      </c>
      <c r="C1707" t="str">
        <v>48130</v>
      </c>
      <c r="D1707">
        <v>16</v>
      </c>
      <c r="E1707">
        <v>43112</v>
      </c>
    </row>
    <row r="1708">
      <c r="A1708" t="str">
        <v>AutoTable</v>
      </c>
      <c r="C1708" t="str">
        <v>48131</v>
      </c>
      <c r="D1708">
        <v>15</v>
      </c>
      <c r="E1708">
        <v>43112</v>
      </c>
    </row>
    <row r="1709">
      <c r="A1709" t="str">
        <v>AutoTable</v>
      </c>
      <c r="C1709" t="str">
        <v>49002</v>
      </c>
      <c r="D1709">
        <v>1</v>
      </c>
      <c r="E1709">
        <v>43112</v>
      </c>
    </row>
    <row r="1710">
      <c r="A1710" t="str">
        <v>AutoTable</v>
      </c>
      <c r="C1710" t="str">
        <v>49004</v>
      </c>
      <c r="D1710">
        <v>1</v>
      </c>
      <c r="E1710">
        <v>43112</v>
      </c>
    </row>
    <row r="1711">
      <c r="A1711" t="str">
        <v>AutoTable</v>
      </c>
      <c r="C1711" t="str">
        <v>51000</v>
      </c>
      <c r="D1711">
        <v>1</v>
      </c>
      <c r="E1711">
        <v>43112</v>
      </c>
    </row>
    <row r="1712">
      <c r="A1712" t="str">
        <v>AutoTable</v>
      </c>
      <c r="C1712" t="str">
        <v>51001</v>
      </c>
      <c r="D1712">
        <v>1155</v>
      </c>
      <c r="E1712">
        <v>43112</v>
      </c>
    </row>
    <row r="1713">
      <c r="A1713" t="str">
        <v>AutoTable</v>
      </c>
      <c r="C1713" t="str">
        <v>51003</v>
      </c>
      <c r="D1713">
        <v>2</v>
      </c>
      <c r="E1713">
        <v>43112</v>
      </c>
    </row>
    <row r="1714">
      <c r="A1714" t="str">
        <v>AutoTable</v>
      </c>
      <c r="C1714" t="str">
        <v>51005</v>
      </c>
      <c r="D1714">
        <v>4182</v>
      </c>
      <c r="E1714">
        <v>43112</v>
      </c>
    </row>
    <row r="1715">
      <c r="A1715" t="str">
        <v>AutoTable</v>
      </c>
      <c r="C1715" t="str">
        <v>51006</v>
      </c>
      <c r="D1715">
        <v>1838</v>
      </c>
      <c r="E1715">
        <v>43112</v>
      </c>
    </row>
    <row r="1716">
      <c r="A1716" t="str">
        <v>AutoTable</v>
      </c>
      <c r="C1716" t="str">
        <v>51007</v>
      </c>
      <c r="D1716">
        <v>1812</v>
      </c>
      <c r="E1716">
        <v>43112</v>
      </c>
    </row>
    <row r="1717">
      <c r="A1717" t="str">
        <v>AutoTable</v>
      </c>
      <c r="C1717" t="str">
        <v>51008</v>
      </c>
      <c r="D1717">
        <v>118</v>
      </c>
      <c r="E1717">
        <v>43112</v>
      </c>
    </row>
    <row r="1718">
      <c r="A1718" t="str">
        <v>AutoTable</v>
      </c>
      <c r="C1718" t="str">
        <v>51009</v>
      </c>
      <c r="D1718">
        <v>30</v>
      </c>
      <c r="E1718">
        <v>43112</v>
      </c>
    </row>
    <row r="1719">
      <c r="A1719" t="str">
        <v>AutoTable</v>
      </c>
      <c r="C1719" t="str">
        <v>51010</v>
      </c>
      <c r="D1719">
        <v>27</v>
      </c>
      <c r="E1719">
        <v>43112</v>
      </c>
    </row>
    <row r="1720">
      <c r="A1720" t="str">
        <v>AutoTable</v>
      </c>
      <c r="C1720" t="str">
        <v>51011</v>
      </c>
      <c r="D1720">
        <v>42</v>
      </c>
      <c r="E1720">
        <v>43112</v>
      </c>
    </row>
    <row r="1721">
      <c r="A1721" t="str">
        <v>AutoTable</v>
      </c>
      <c r="C1721" t="str">
        <v>51012</v>
      </c>
      <c r="D1721">
        <v>41</v>
      </c>
      <c r="E1721">
        <v>43112</v>
      </c>
    </row>
    <row r="1722">
      <c r="A1722" t="str">
        <v>AutoTable</v>
      </c>
      <c r="C1722" t="str">
        <v>51013</v>
      </c>
      <c r="D1722">
        <v>176</v>
      </c>
      <c r="E1722">
        <v>43112</v>
      </c>
    </row>
    <row r="1723">
      <c r="A1723" t="str">
        <v>AutoTable</v>
      </c>
      <c r="C1723" t="str">
        <v>51014</v>
      </c>
      <c r="D1723">
        <v>37</v>
      </c>
      <c r="E1723">
        <v>43112</v>
      </c>
    </row>
    <row r="1724">
      <c r="A1724" t="str">
        <v>AutoTable</v>
      </c>
      <c r="C1724" t="str">
        <v>51015</v>
      </c>
      <c r="D1724">
        <v>169</v>
      </c>
      <c r="E1724">
        <v>43112</v>
      </c>
    </row>
    <row r="1725">
      <c r="A1725" t="str">
        <v>AutoTable</v>
      </c>
      <c r="C1725" t="str">
        <v>51015-3</v>
      </c>
      <c r="D1725">
        <v>46</v>
      </c>
      <c r="E1725">
        <v>43112</v>
      </c>
    </row>
    <row r="1726">
      <c r="A1726" t="str">
        <v>AutoTable</v>
      </c>
      <c r="C1726" t="str">
        <v>51016</v>
      </c>
      <c r="D1726">
        <v>181</v>
      </c>
      <c r="E1726">
        <v>43112</v>
      </c>
    </row>
    <row r="1727">
      <c r="A1727" t="str">
        <v>AutoTable</v>
      </c>
      <c r="C1727" t="str">
        <v>51016-3</v>
      </c>
      <c r="D1727">
        <v>54</v>
      </c>
      <c r="E1727">
        <v>43112</v>
      </c>
    </row>
    <row r="1728">
      <c r="A1728" t="str">
        <v>AutoTable</v>
      </c>
      <c r="C1728" t="str">
        <v>51016V</v>
      </c>
      <c r="D1728">
        <v>3</v>
      </c>
      <c r="E1728">
        <v>43112</v>
      </c>
    </row>
    <row r="1729">
      <c r="A1729" t="str">
        <v>AutoTable</v>
      </c>
      <c r="C1729" t="str">
        <v>51017</v>
      </c>
      <c r="D1729">
        <v>41</v>
      </c>
      <c r="E1729">
        <v>43112</v>
      </c>
    </row>
    <row r="1730">
      <c r="A1730" t="str">
        <v>AutoTable</v>
      </c>
      <c r="C1730" t="str">
        <v>52010</v>
      </c>
      <c r="D1730">
        <v>1</v>
      </c>
      <c r="E1730">
        <v>43112</v>
      </c>
    </row>
    <row r="1731">
      <c r="A1731" t="str">
        <v>AutoTable</v>
      </c>
      <c r="C1731" t="str">
        <v>52011</v>
      </c>
      <c r="D1731">
        <v>25</v>
      </c>
      <c r="E1731">
        <v>43112</v>
      </c>
    </row>
    <row r="1732">
      <c r="A1732" t="str">
        <v>AutoTable</v>
      </c>
      <c r="C1732" t="str">
        <v>53101</v>
      </c>
      <c r="D1732">
        <v>3825</v>
      </c>
      <c r="E1732">
        <v>43112</v>
      </c>
    </row>
    <row r="1733">
      <c r="A1733" t="str">
        <v>AutoTable</v>
      </c>
      <c r="C1733" t="str">
        <v>53105</v>
      </c>
      <c r="D1733">
        <v>847</v>
      </c>
      <c r="E1733">
        <v>43112</v>
      </c>
    </row>
    <row r="1734">
      <c r="A1734" t="str">
        <v>AutoTable</v>
      </c>
      <c r="C1734" t="str">
        <v>53106</v>
      </c>
      <c r="D1734">
        <v>3864</v>
      </c>
      <c r="E1734">
        <v>43112</v>
      </c>
    </row>
    <row r="1735">
      <c r="A1735" t="str">
        <v>AutoTable</v>
      </c>
      <c r="C1735" t="str">
        <v>53111</v>
      </c>
      <c r="D1735">
        <v>188</v>
      </c>
      <c r="E1735">
        <v>43112</v>
      </c>
    </row>
    <row r="1736">
      <c r="A1736" t="str">
        <v>AutoTable</v>
      </c>
      <c r="C1736" t="str">
        <v>53113</v>
      </c>
      <c r="D1736">
        <v>5</v>
      </c>
      <c r="E1736">
        <v>43112</v>
      </c>
    </row>
    <row r="1737">
      <c r="A1737" t="str">
        <v>AutoTable</v>
      </c>
      <c r="C1737" t="str">
        <v>53114</v>
      </c>
      <c r="D1737">
        <v>60</v>
      </c>
      <c r="E1737">
        <v>43112</v>
      </c>
    </row>
    <row r="1738">
      <c r="A1738" t="str">
        <v>AutoTable</v>
      </c>
      <c r="C1738" t="str">
        <v>53115</v>
      </c>
      <c r="D1738">
        <v>184</v>
      </c>
      <c r="E1738">
        <v>43112</v>
      </c>
    </row>
    <row r="1739">
      <c r="A1739" t="str">
        <v>AutoTable</v>
      </c>
      <c r="C1739" t="str">
        <v>53116</v>
      </c>
      <c r="D1739">
        <v>262</v>
      </c>
      <c r="E1739">
        <v>43112</v>
      </c>
    </row>
    <row r="1740">
      <c r="A1740" t="str">
        <v>AutoTable</v>
      </c>
      <c r="C1740" t="str">
        <v>53117</v>
      </c>
      <c r="D1740">
        <v>17</v>
      </c>
      <c r="E1740">
        <v>43112</v>
      </c>
    </row>
    <row r="1741">
      <c r="A1741" t="str">
        <v>AutoTable</v>
      </c>
      <c r="C1741" t="str">
        <v>54001</v>
      </c>
      <c r="D1741">
        <v>6</v>
      </c>
      <c r="E1741">
        <v>43112</v>
      </c>
    </row>
    <row r="1742">
      <c r="A1742" t="str">
        <v>AutoTable</v>
      </c>
      <c r="C1742" t="str">
        <v>54002</v>
      </c>
      <c r="D1742">
        <v>6</v>
      </c>
      <c r="E1742">
        <v>43112</v>
      </c>
    </row>
    <row r="1743">
      <c r="A1743" t="str">
        <v>AutoTable</v>
      </c>
      <c r="C1743" t="str">
        <v>54003</v>
      </c>
      <c r="D1743">
        <v>8</v>
      </c>
      <c r="E1743">
        <v>43112</v>
      </c>
    </row>
    <row r="1744">
      <c r="A1744" t="str">
        <v>AutoTable</v>
      </c>
      <c r="C1744" t="str">
        <v>54004</v>
      </c>
      <c r="D1744">
        <v>8</v>
      </c>
      <c r="E1744">
        <v>43112</v>
      </c>
    </row>
    <row r="1745">
      <c r="A1745" t="str">
        <v>AutoTable</v>
      </c>
      <c r="C1745" t="str">
        <v>54005</v>
      </c>
      <c r="D1745">
        <v>19</v>
      </c>
      <c r="E1745">
        <v>43112</v>
      </c>
    </row>
    <row r="1746">
      <c r="A1746" t="str">
        <v>AutoTable</v>
      </c>
      <c r="C1746" t="str">
        <v>54006</v>
      </c>
      <c r="D1746">
        <v>8</v>
      </c>
      <c r="E1746">
        <v>43112</v>
      </c>
    </row>
    <row r="1747">
      <c r="A1747" t="str">
        <v>AutoTable</v>
      </c>
      <c r="C1747" t="str">
        <v>54007</v>
      </c>
      <c r="D1747">
        <v>19</v>
      </c>
      <c r="E1747">
        <v>43112</v>
      </c>
    </row>
    <row r="1748">
      <c r="A1748" t="str">
        <v>AutoTable</v>
      </c>
      <c r="C1748" t="str">
        <v>54008</v>
      </c>
      <c r="D1748">
        <v>56</v>
      </c>
      <c r="E1748">
        <v>43112</v>
      </c>
    </row>
    <row r="1749">
      <c r="A1749" t="str">
        <v>AutoTable</v>
      </c>
      <c r="C1749" t="str">
        <v>54009</v>
      </c>
      <c r="D1749">
        <v>115</v>
      </c>
      <c r="E1749">
        <v>43112</v>
      </c>
    </row>
    <row r="1750">
      <c r="A1750" t="str">
        <v>AutoTable</v>
      </c>
      <c r="C1750" t="str">
        <v>54010</v>
      </c>
      <c r="D1750">
        <v>99</v>
      </c>
      <c r="E1750">
        <v>43112</v>
      </c>
    </row>
    <row r="1751">
      <c r="A1751" t="str">
        <v>AutoTable</v>
      </c>
      <c r="C1751" t="str">
        <v>54011</v>
      </c>
      <c r="D1751">
        <v>9</v>
      </c>
      <c r="E1751">
        <v>43112</v>
      </c>
    </row>
    <row r="1752">
      <c r="A1752" t="str">
        <v>AutoTable</v>
      </c>
      <c r="C1752" t="str">
        <v>54012</v>
      </c>
      <c r="D1752">
        <v>18</v>
      </c>
      <c r="E1752">
        <v>43112</v>
      </c>
    </row>
    <row r="1753">
      <c r="A1753" t="str">
        <v>AutoTable</v>
      </c>
      <c r="C1753" t="str">
        <v>54013</v>
      </c>
      <c r="D1753">
        <v>18</v>
      </c>
      <c r="E1753">
        <v>43112</v>
      </c>
    </row>
    <row r="1754">
      <c r="A1754" t="str">
        <v>AutoTable</v>
      </c>
      <c r="C1754" t="str">
        <v>54014</v>
      </c>
      <c r="D1754">
        <v>19</v>
      </c>
      <c r="E1754">
        <v>43112</v>
      </c>
    </row>
    <row r="1755">
      <c r="A1755" t="str">
        <v>AutoTable</v>
      </c>
      <c r="C1755" t="str">
        <v>54016</v>
      </c>
      <c r="D1755">
        <v>8</v>
      </c>
      <c r="E1755">
        <v>43112</v>
      </c>
    </row>
    <row r="1756">
      <c r="A1756" t="str">
        <v>AutoTable</v>
      </c>
      <c r="C1756" t="str">
        <v>61110-CB</v>
      </c>
      <c r="D1756">
        <v>105</v>
      </c>
      <c r="E1756">
        <v>43112</v>
      </c>
    </row>
    <row r="1757">
      <c r="A1757" t="str">
        <v>AutoTable</v>
      </c>
      <c r="C1757" t="str">
        <v>61210</v>
      </c>
      <c r="D1757">
        <v>75</v>
      </c>
      <c r="E1757">
        <v>43112</v>
      </c>
    </row>
    <row r="1758">
      <c r="A1758" t="str">
        <v>AutoTable</v>
      </c>
      <c r="C1758" t="str">
        <v>61310J</v>
      </c>
      <c r="D1758">
        <v>50</v>
      </c>
      <c r="E1758">
        <v>43112</v>
      </c>
    </row>
    <row r="1759">
      <c r="A1759" t="str">
        <v>AutoTable</v>
      </c>
      <c r="C1759" t="str">
        <v>61310R</v>
      </c>
      <c r="D1759">
        <v>75</v>
      </c>
      <c r="E1759">
        <v>43112</v>
      </c>
    </row>
    <row r="1760">
      <c r="A1760" t="str">
        <v>AutoTable</v>
      </c>
      <c r="C1760" t="str">
        <v>61310VE</v>
      </c>
      <c r="D1760">
        <v>100</v>
      </c>
      <c r="E1760">
        <v>43112</v>
      </c>
    </row>
    <row r="1761">
      <c r="A1761" t="str">
        <v>AutoTable</v>
      </c>
      <c r="C1761" t="str">
        <v>62675PAV</v>
      </c>
      <c r="D1761">
        <v>5</v>
      </c>
      <c r="E1761">
        <v>43112</v>
      </c>
    </row>
    <row r="1762">
      <c r="A1762" t="str">
        <v>AutoTable</v>
      </c>
      <c r="C1762" t="str">
        <v>63110-02</v>
      </c>
      <c r="D1762">
        <v>63</v>
      </c>
      <c r="E1762">
        <v>43112</v>
      </c>
    </row>
    <row r="1763">
      <c r="A1763" t="str">
        <v>AutoTable</v>
      </c>
      <c r="C1763" t="str">
        <v>63110-05</v>
      </c>
      <c r="D1763">
        <v>19</v>
      </c>
      <c r="E1763">
        <v>43112</v>
      </c>
    </row>
    <row r="1764">
      <c r="A1764" t="str">
        <v>AutoTable</v>
      </c>
      <c r="C1764" t="str">
        <v>63110-08</v>
      </c>
      <c r="D1764">
        <v>1</v>
      </c>
      <c r="E1764">
        <v>43112</v>
      </c>
    </row>
    <row r="1765">
      <c r="A1765" t="str">
        <v>AutoTable</v>
      </c>
      <c r="C1765" t="str">
        <v>63110-26</v>
      </c>
      <c r="D1765">
        <v>32</v>
      </c>
      <c r="E1765">
        <v>43112</v>
      </c>
    </row>
    <row r="1766">
      <c r="A1766" t="str">
        <v>AutoTable</v>
      </c>
      <c r="C1766" t="str">
        <v>63175-05</v>
      </c>
      <c r="D1766">
        <v>34</v>
      </c>
      <c r="E1766">
        <v>43112</v>
      </c>
    </row>
    <row r="1767">
      <c r="A1767" t="str">
        <v>AutoTable</v>
      </c>
      <c r="C1767" t="str">
        <v>63175-06</v>
      </c>
      <c r="D1767">
        <v>35</v>
      </c>
      <c r="E1767">
        <v>43112</v>
      </c>
    </row>
    <row r="1768">
      <c r="A1768" t="str">
        <v>AutoTable</v>
      </c>
      <c r="C1768" t="str">
        <v>63175-08</v>
      </c>
      <c r="D1768">
        <v>29</v>
      </c>
      <c r="E1768">
        <v>43112</v>
      </c>
    </row>
    <row r="1769">
      <c r="A1769" t="str">
        <v>AutoTable</v>
      </c>
      <c r="C1769" t="str">
        <v>64710</v>
      </c>
      <c r="D1769">
        <v>13</v>
      </c>
      <c r="E1769">
        <v>43112</v>
      </c>
    </row>
    <row r="1770">
      <c r="A1770" t="str">
        <v>AutoTable</v>
      </c>
      <c r="C1770" t="str">
        <v>64712</v>
      </c>
      <c r="D1770">
        <v>8</v>
      </c>
      <c r="E1770">
        <v>43112</v>
      </c>
    </row>
    <row r="1771">
      <c r="A1771" t="str">
        <v>AutoTable</v>
      </c>
      <c r="C1771" t="str">
        <v>64715</v>
      </c>
      <c r="D1771">
        <v>16</v>
      </c>
      <c r="E1771">
        <v>43112</v>
      </c>
    </row>
    <row r="1772">
      <c r="A1772" t="str">
        <v>AutoTable</v>
      </c>
      <c r="C1772" t="str">
        <v>64750</v>
      </c>
      <c r="D1772">
        <v>49</v>
      </c>
      <c r="E1772">
        <v>43112</v>
      </c>
    </row>
    <row r="1773">
      <c r="A1773" t="str">
        <v>AutoTable</v>
      </c>
      <c r="C1773" t="str">
        <v>64910</v>
      </c>
      <c r="D1773">
        <v>0</v>
      </c>
      <c r="E1773">
        <v>43112</v>
      </c>
    </row>
    <row r="1774">
      <c r="A1774" t="str">
        <v>AutoTable</v>
      </c>
      <c r="C1774" t="str">
        <v>64912</v>
      </c>
      <c r="D1774">
        <v>50</v>
      </c>
      <c r="E1774">
        <v>43112</v>
      </c>
    </row>
    <row r="1775">
      <c r="A1775" t="str">
        <v>AutoTable</v>
      </c>
      <c r="C1775" t="str">
        <v>64912OR/B</v>
      </c>
      <c r="D1775">
        <v>19</v>
      </c>
      <c r="E1775">
        <v>43112</v>
      </c>
    </row>
    <row r="1776">
      <c r="A1776" t="str">
        <v>AutoTable</v>
      </c>
      <c r="C1776" t="str">
        <v>64915</v>
      </c>
      <c r="D1776">
        <v>19</v>
      </c>
      <c r="E1776">
        <v>43112</v>
      </c>
    </row>
    <row r="1777">
      <c r="A1777" t="str">
        <v>AutoTable</v>
      </c>
      <c r="C1777" t="str">
        <v>64915OR/B</v>
      </c>
      <c r="D1777">
        <v>28</v>
      </c>
      <c r="E1777">
        <v>43112</v>
      </c>
    </row>
    <row r="1778">
      <c r="A1778" t="str">
        <v>AutoTable</v>
      </c>
      <c r="C1778" t="str">
        <v>64950</v>
      </c>
      <c r="D1778">
        <v>235</v>
      </c>
      <c r="E1778">
        <v>43112</v>
      </c>
    </row>
    <row r="1779">
      <c r="A1779" t="str">
        <v>AutoTable</v>
      </c>
      <c r="C1779" t="str">
        <v>64975</v>
      </c>
      <c r="D1779">
        <v>4</v>
      </c>
      <c r="E1779">
        <v>43112</v>
      </c>
    </row>
    <row r="1780">
      <c r="A1780" t="str">
        <v>AutoTable</v>
      </c>
      <c r="C1780" t="str">
        <v>65110</v>
      </c>
      <c r="D1780">
        <v>150</v>
      </c>
      <c r="E1780">
        <v>43112</v>
      </c>
    </row>
    <row r="1781">
      <c r="A1781" t="str">
        <v>AutoTable</v>
      </c>
      <c r="C1781" t="str">
        <v>65112</v>
      </c>
      <c r="D1781">
        <v>73</v>
      </c>
      <c r="E1781">
        <v>43112</v>
      </c>
    </row>
    <row r="1782">
      <c r="A1782" t="str">
        <v>AutoTable</v>
      </c>
      <c r="C1782" t="str">
        <v>65112KA/VI</v>
      </c>
      <c r="D1782">
        <v>25</v>
      </c>
      <c r="E1782">
        <v>43112</v>
      </c>
    </row>
    <row r="1783">
      <c r="A1783" t="str">
        <v>AutoTable</v>
      </c>
      <c r="C1783" t="str">
        <v>65115</v>
      </c>
      <c r="D1783">
        <v>34</v>
      </c>
      <c r="E1783">
        <v>43112</v>
      </c>
    </row>
    <row r="1784">
      <c r="A1784" t="str">
        <v>AutoTable</v>
      </c>
      <c r="C1784" t="str">
        <v>65115KA/VI</v>
      </c>
      <c r="D1784">
        <v>15</v>
      </c>
      <c r="E1784">
        <v>43112</v>
      </c>
    </row>
    <row r="1785">
      <c r="A1785" t="str">
        <v>AutoTable</v>
      </c>
      <c r="C1785" t="str">
        <v>65150</v>
      </c>
      <c r="D1785">
        <v>123</v>
      </c>
      <c r="E1785">
        <v>43112</v>
      </c>
    </row>
    <row r="1786">
      <c r="A1786" t="str">
        <v>AutoTable</v>
      </c>
      <c r="C1786" t="str">
        <v>65175</v>
      </c>
      <c r="D1786">
        <v>1</v>
      </c>
      <c r="E1786">
        <v>43112</v>
      </c>
    </row>
    <row r="1787">
      <c r="A1787" t="str">
        <v>AutoTable</v>
      </c>
      <c r="C1787" t="str">
        <v>68110</v>
      </c>
      <c r="D1787">
        <v>112</v>
      </c>
      <c r="E1787">
        <v>43112</v>
      </c>
    </row>
    <row r="1788">
      <c r="A1788" t="str">
        <v>AutoTable</v>
      </c>
      <c r="C1788" t="str">
        <v>68151</v>
      </c>
      <c r="D1788">
        <v>24</v>
      </c>
      <c r="E1788">
        <v>43112</v>
      </c>
    </row>
    <row r="1789">
      <c r="A1789" t="str">
        <v>AutoTable</v>
      </c>
      <c r="C1789" t="str">
        <v>703300A</v>
      </c>
      <c r="D1789">
        <v>7928</v>
      </c>
      <c r="E1789">
        <v>43112</v>
      </c>
    </row>
    <row r="1790">
      <c r="A1790" t="str">
        <v>AutoTable</v>
      </c>
      <c r="C1790" t="str">
        <v>703300A-72</v>
      </c>
      <c r="D1790">
        <v>7560</v>
      </c>
      <c r="E1790">
        <v>43112</v>
      </c>
    </row>
    <row r="1791">
      <c r="A1791" t="str">
        <v>AutoTable</v>
      </c>
      <c r="C1791" t="str">
        <v>703301</v>
      </c>
      <c r="D1791">
        <v>1</v>
      </c>
      <c r="E1791">
        <v>43112</v>
      </c>
    </row>
    <row r="1792">
      <c r="A1792" t="str">
        <v>AutoTable</v>
      </c>
      <c r="C1792" t="str">
        <v>703311</v>
      </c>
      <c r="D1792">
        <v>25</v>
      </c>
      <c r="E1792">
        <v>43112</v>
      </c>
    </row>
    <row r="1793">
      <c r="A1793" t="str">
        <v>AutoTable</v>
      </c>
      <c r="C1793" t="str">
        <v>703400A</v>
      </c>
      <c r="D1793">
        <v>11368</v>
      </c>
      <c r="E1793">
        <v>43112</v>
      </c>
    </row>
    <row r="1794">
      <c r="A1794" t="str">
        <v>AutoTable</v>
      </c>
      <c r="C1794" t="str">
        <v>703401</v>
      </c>
      <c r="D1794">
        <v>275</v>
      </c>
      <c r="E1794">
        <v>43112</v>
      </c>
    </row>
    <row r="1795">
      <c r="A1795" t="str">
        <v>AutoTable</v>
      </c>
      <c r="C1795" t="str">
        <v>703402</v>
      </c>
      <c r="D1795">
        <v>205</v>
      </c>
      <c r="E1795">
        <v>43112</v>
      </c>
    </row>
    <row r="1796">
      <c r="A1796" t="str">
        <v>AutoTable</v>
      </c>
      <c r="C1796" t="str">
        <v>703405</v>
      </c>
      <c r="D1796">
        <v>270</v>
      </c>
      <c r="E1796">
        <v>43112</v>
      </c>
    </row>
    <row r="1797">
      <c r="A1797" t="str">
        <v>AutoTable</v>
      </c>
      <c r="C1797" t="str">
        <v>703406</v>
      </c>
      <c r="D1797">
        <v>190</v>
      </c>
      <c r="E1797">
        <v>43112</v>
      </c>
    </row>
    <row r="1798">
      <c r="A1798" t="str">
        <v>AutoTable</v>
      </c>
      <c r="C1798" t="str">
        <v>703407</v>
      </c>
      <c r="D1798">
        <v>337</v>
      </c>
      <c r="E1798">
        <v>43112</v>
      </c>
    </row>
    <row r="1799">
      <c r="A1799" t="str">
        <v>AutoTable</v>
      </c>
      <c r="C1799" t="str">
        <v>703408</v>
      </c>
      <c r="D1799">
        <v>275</v>
      </c>
      <c r="E1799">
        <v>43112</v>
      </c>
    </row>
    <row r="1800">
      <c r="A1800" t="str">
        <v>AutoTable</v>
      </c>
      <c r="C1800" t="str">
        <v>703409</v>
      </c>
      <c r="D1800">
        <v>503</v>
      </c>
      <c r="E1800">
        <v>43112</v>
      </c>
    </row>
    <row r="1801">
      <c r="A1801" t="str">
        <v>AutoTable</v>
      </c>
      <c r="C1801" t="str">
        <v>703410</v>
      </c>
      <c r="D1801">
        <v>580</v>
      </c>
      <c r="E1801">
        <v>43112</v>
      </c>
    </row>
    <row r="1802">
      <c r="A1802" t="str">
        <v>AutoTable</v>
      </c>
      <c r="C1802" t="str">
        <v>703411</v>
      </c>
      <c r="D1802">
        <v>417</v>
      </c>
      <c r="E1802">
        <v>43112</v>
      </c>
    </row>
    <row r="1803">
      <c r="A1803" t="str">
        <v>AutoTable</v>
      </c>
      <c r="C1803" t="str">
        <v>703419</v>
      </c>
      <c r="D1803">
        <v>510</v>
      </c>
      <c r="E1803">
        <v>43112</v>
      </c>
    </row>
    <row r="1804">
      <c r="A1804" t="str">
        <v>AutoTable</v>
      </c>
      <c r="C1804" t="str">
        <v>703420</v>
      </c>
      <c r="D1804">
        <v>308</v>
      </c>
      <c r="E1804">
        <v>43112</v>
      </c>
    </row>
    <row r="1805">
      <c r="A1805" t="str">
        <v>AutoTable</v>
      </c>
      <c r="C1805" t="str">
        <v>703427</v>
      </c>
      <c r="D1805">
        <v>213</v>
      </c>
      <c r="E1805">
        <v>43112</v>
      </c>
    </row>
    <row r="1806">
      <c r="A1806" t="str">
        <v>AutoTable</v>
      </c>
      <c r="C1806" t="str">
        <v>703446</v>
      </c>
      <c r="D1806">
        <v>163</v>
      </c>
      <c r="E1806">
        <v>43112</v>
      </c>
    </row>
    <row r="1807">
      <c r="A1807" t="str">
        <v>AutoTable</v>
      </c>
      <c r="C1807" t="str">
        <v>703462</v>
      </c>
      <c r="D1807">
        <v>243</v>
      </c>
      <c r="E1807">
        <v>43112</v>
      </c>
    </row>
    <row r="1808">
      <c r="A1808" t="str">
        <v>AutoTable</v>
      </c>
      <c r="C1808" t="str">
        <v>703463</v>
      </c>
      <c r="D1808">
        <v>275</v>
      </c>
      <c r="E1808">
        <v>43112</v>
      </c>
    </row>
    <row r="1809">
      <c r="A1809" t="str">
        <v>AutoTable</v>
      </c>
      <c r="C1809" t="str">
        <v>703470</v>
      </c>
      <c r="D1809">
        <v>178</v>
      </c>
      <c r="E1809">
        <v>43112</v>
      </c>
    </row>
    <row r="1810">
      <c r="A1810" t="str">
        <v>AutoTable</v>
      </c>
      <c r="C1810" t="str">
        <v>703475</v>
      </c>
      <c r="D1810">
        <v>168</v>
      </c>
      <c r="E1810">
        <v>43112</v>
      </c>
    </row>
    <row r="1811">
      <c r="A1811" t="str">
        <v>AutoTable</v>
      </c>
      <c r="C1811" t="str">
        <v>703476</v>
      </c>
      <c r="D1811">
        <v>256</v>
      </c>
      <c r="E1811">
        <v>43112</v>
      </c>
    </row>
    <row r="1812">
      <c r="A1812" t="str">
        <v>AutoTable</v>
      </c>
      <c r="C1812" t="str">
        <v>703477</v>
      </c>
      <c r="D1812">
        <v>269</v>
      </c>
      <c r="E1812">
        <v>43112</v>
      </c>
    </row>
    <row r="1813">
      <c r="A1813" t="str">
        <v>AutoTable</v>
      </c>
      <c r="C1813" t="str">
        <v>703481</v>
      </c>
      <c r="D1813">
        <v>600</v>
      </c>
      <c r="E1813">
        <v>43112</v>
      </c>
    </row>
    <row r="1814">
      <c r="A1814" t="str">
        <v>AutoTable</v>
      </c>
      <c r="C1814" t="str">
        <v>703492</v>
      </c>
      <c r="D1814">
        <v>90</v>
      </c>
      <c r="E1814">
        <v>43112</v>
      </c>
    </row>
    <row r="1815">
      <c r="A1815" t="str">
        <v>AutoTable</v>
      </c>
      <c r="C1815" t="str">
        <v>703496</v>
      </c>
      <c r="D1815">
        <v>372</v>
      </c>
      <c r="E1815">
        <v>43112</v>
      </c>
    </row>
    <row r="1816">
      <c r="A1816" t="str">
        <v>AutoTable</v>
      </c>
      <c r="C1816" t="str">
        <v>703500A</v>
      </c>
      <c r="D1816">
        <v>5</v>
      </c>
      <c r="E1816">
        <v>43112</v>
      </c>
    </row>
    <row r="1817">
      <c r="A1817" t="str">
        <v>AutoTable</v>
      </c>
      <c r="C1817" t="str">
        <v>703508</v>
      </c>
      <c r="D1817">
        <v>480</v>
      </c>
      <c r="E1817">
        <v>43112</v>
      </c>
    </row>
    <row r="1818">
      <c r="A1818" t="str">
        <v>AutoTable</v>
      </c>
      <c r="C1818" t="str">
        <v>703600A</v>
      </c>
      <c r="D1818">
        <v>70</v>
      </c>
      <c r="E1818">
        <v>43112</v>
      </c>
    </row>
    <row r="1819">
      <c r="A1819" t="str">
        <v>AutoTable</v>
      </c>
      <c r="C1819" t="str">
        <v>703608</v>
      </c>
      <c r="D1819">
        <v>122</v>
      </c>
      <c r="E1819">
        <v>43112</v>
      </c>
    </row>
    <row r="1820">
      <c r="A1820" t="str">
        <v>AutoTable</v>
      </c>
      <c r="C1820" t="str">
        <v>703609</v>
      </c>
      <c r="D1820">
        <v>193</v>
      </c>
      <c r="E1820">
        <v>43112</v>
      </c>
    </row>
    <row r="1821">
      <c r="A1821" t="str">
        <v>AutoTable</v>
      </c>
      <c r="C1821" t="str">
        <v>703619</v>
      </c>
      <c r="D1821">
        <v>188</v>
      </c>
      <c r="E1821">
        <v>43112</v>
      </c>
    </row>
    <row r="1822">
      <c r="A1822" t="str">
        <v>AutoTable</v>
      </c>
      <c r="C1822" t="str">
        <v>704324</v>
      </c>
      <c r="D1822">
        <v>4</v>
      </c>
      <c r="E1822">
        <v>43112</v>
      </c>
    </row>
    <row r="1823">
      <c r="A1823" t="str">
        <v>AutoTable</v>
      </c>
      <c r="C1823" t="str">
        <v>704326</v>
      </c>
      <c r="D1823">
        <v>4</v>
      </c>
      <c r="E1823">
        <v>43112</v>
      </c>
    </row>
    <row r="1824">
      <c r="A1824" t="str">
        <v>AutoTable</v>
      </c>
      <c r="C1824" t="str">
        <v>704402</v>
      </c>
      <c r="D1824">
        <v>321</v>
      </c>
      <c r="E1824">
        <v>43112</v>
      </c>
    </row>
    <row r="1825">
      <c r="A1825" t="str">
        <v>AutoTable</v>
      </c>
      <c r="C1825" t="str">
        <v>704405</v>
      </c>
      <c r="D1825">
        <v>30</v>
      </c>
      <c r="E1825">
        <v>43112</v>
      </c>
    </row>
    <row r="1826">
      <c r="A1826" t="str">
        <v>AutoTable</v>
      </c>
      <c r="C1826" t="str">
        <v>704406</v>
      </c>
      <c r="D1826">
        <v>529</v>
      </c>
      <c r="E1826">
        <v>43112</v>
      </c>
    </row>
    <row r="1827">
      <c r="A1827" t="str">
        <v>AutoTable</v>
      </c>
      <c r="C1827" t="str">
        <v>704422</v>
      </c>
      <c r="D1827">
        <v>260</v>
      </c>
      <c r="E1827">
        <v>43112</v>
      </c>
    </row>
    <row r="1828">
      <c r="A1828" t="str">
        <v>AutoTable</v>
      </c>
      <c r="C1828" t="str">
        <v>704426</v>
      </c>
      <c r="D1828">
        <v>181</v>
      </c>
      <c r="E1828">
        <v>43112</v>
      </c>
    </row>
    <row r="1829">
      <c r="A1829" t="str">
        <v>AutoTable</v>
      </c>
      <c r="C1829" t="str">
        <v>704435</v>
      </c>
      <c r="D1829">
        <v>450</v>
      </c>
      <c r="E1829">
        <v>43112</v>
      </c>
    </row>
    <row r="1830">
      <c r="A1830" t="str">
        <v>AutoTable</v>
      </c>
      <c r="C1830" t="str">
        <v>704436</v>
      </c>
      <c r="D1830">
        <v>308</v>
      </c>
      <c r="E1830">
        <v>43112</v>
      </c>
    </row>
    <row r="1831">
      <c r="A1831" t="str">
        <v>AutoTable</v>
      </c>
      <c r="C1831" t="str">
        <v>704437</v>
      </c>
      <c r="D1831">
        <v>515</v>
      </c>
      <c r="E1831">
        <v>43112</v>
      </c>
    </row>
    <row r="1832">
      <c r="A1832" t="str">
        <v>AutoTable</v>
      </c>
      <c r="C1832" t="str">
        <v>704469</v>
      </c>
      <c r="D1832">
        <v>58</v>
      </c>
      <c r="E1832">
        <v>43112</v>
      </c>
    </row>
    <row r="1833">
      <c r="A1833" t="str">
        <v>AutoTable</v>
      </c>
      <c r="C1833" t="str">
        <v>704490</v>
      </c>
      <c r="D1833">
        <v>442</v>
      </c>
      <c r="E1833">
        <v>43112</v>
      </c>
    </row>
    <row r="1834">
      <c r="A1834" t="str">
        <v>AutoTable</v>
      </c>
      <c r="C1834" t="str">
        <v>704504</v>
      </c>
      <c r="D1834">
        <v>261</v>
      </c>
      <c r="E1834">
        <v>43112</v>
      </c>
    </row>
    <row r="1835">
      <c r="A1835" t="str">
        <v>AutoTable</v>
      </c>
      <c r="C1835" t="str">
        <v>704505</v>
      </c>
      <c r="D1835">
        <v>194</v>
      </c>
      <c r="E1835">
        <v>43112</v>
      </c>
    </row>
    <row r="1836">
      <c r="A1836" t="str">
        <v>AutoTable</v>
      </c>
      <c r="C1836" t="str">
        <v>704508</v>
      </c>
      <c r="D1836">
        <v>24</v>
      </c>
      <c r="E1836">
        <v>43112</v>
      </c>
    </row>
    <row r="1837">
      <c r="A1837" t="str">
        <v>AutoTable</v>
      </c>
      <c r="C1837" t="str">
        <v>704526</v>
      </c>
      <c r="D1837">
        <v>263</v>
      </c>
      <c r="E1837">
        <v>43112</v>
      </c>
    </row>
    <row r="1838">
      <c r="A1838" t="str">
        <v>AutoTable</v>
      </c>
      <c r="C1838" t="str">
        <v>704549</v>
      </c>
      <c r="D1838">
        <v>25</v>
      </c>
      <c r="E1838">
        <v>43112</v>
      </c>
    </row>
    <row r="1839">
      <c r="A1839" t="str">
        <v>AutoTable</v>
      </c>
      <c r="C1839" t="str">
        <v>704550</v>
      </c>
      <c r="D1839">
        <v>147</v>
      </c>
      <c r="E1839">
        <v>43112</v>
      </c>
    </row>
    <row r="1840">
      <c r="A1840" t="str">
        <v>AutoTable</v>
      </c>
      <c r="C1840" t="str">
        <v>704569</v>
      </c>
      <c r="D1840">
        <v>135</v>
      </c>
      <c r="E1840">
        <v>43112</v>
      </c>
    </row>
    <row r="1841">
      <c r="A1841" t="str">
        <v>AutoTable</v>
      </c>
      <c r="C1841" t="str">
        <v>704586</v>
      </c>
      <c r="D1841">
        <v>191</v>
      </c>
      <c r="E1841">
        <v>43112</v>
      </c>
    </row>
    <row r="1842">
      <c r="A1842" t="str">
        <v>AutoTable</v>
      </c>
      <c r="C1842" t="str">
        <v>704602</v>
      </c>
      <c r="D1842">
        <v>103</v>
      </c>
      <c r="E1842">
        <v>43112</v>
      </c>
    </row>
    <row r="1843">
      <c r="A1843" t="str">
        <v>AutoTable</v>
      </c>
      <c r="C1843" t="str">
        <v>704606</v>
      </c>
      <c r="D1843">
        <v>92</v>
      </c>
      <c r="E1843">
        <v>43112</v>
      </c>
    </row>
    <row r="1844">
      <c r="A1844" t="str">
        <v>AutoTable</v>
      </c>
      <c r="C1844" t="str">
        <v>704609</v>
      </c>
      <c r="D1844">
        <v>92</v>
      </c>
      <c r="E1844">
        <v>43112</v>
      </c>
    </row>
    <row r="1845">
      <c r="A1845" t="str">
        <v>AutoTable</v>
      </c>
      <c r="C1845" t="str">
        <v>704622</v>
      </c>
      <c r="D1845">
        <v>103</v>
      </c>
      <c r="E1845">
        <v>43112</v>
      </c>
    </row>
    <row r="1846">
      <c r="A1846" t="str">
        <v>AutoTable</v>
      </c>
      <c r="C1846" t="str">
        <v>704668</v>
      </c>
      <c r="D1846">
        <v>67</v>
      </c>
      <c r="E1846">
        <v>43112</v>
      </c>
    </row>
    <row r="1847">
      <c r="A1847" t="str">
        <v>AutoTable</v>
      </c>
      <c r="C1847" t="str">
        <v>704676</v>
      </c>
      <c r="D1847">
        <v>113</v>
      </c>
      <c r="E1847">
        <v>43112</v>
      </c>
    </row>
    <row r="1848">
      <c r="A1848" t="str">
        <v>AutoTable</v>
      </c>
      <c r="C1848" t="str">
        <v>704690</v>
      </c>
      <c r="D1848">
        <v>70</v>
      </c>
      <c r="E1848">
        <v>43112</v>
      </c>
    </row>
    <row r="1849">
      <c r="A1849" t="str">
        <v>AutoTable</v>
      </c>
      <c r="C1849" t="str">
        <v>704696</v>
      </c>
      <c r="D1849">
        <v>65</v>
      </c>
      <c r="E1849">
        <v>43112</v>
      </c>
    </row>
    <row r="1850">
      <c r="A1850" t="str">
        <v>AutoTable</v>
      </c>
      <c r="C1850" t="str">
        <v>705401</v>
      </c>
      <c r="D1850">
        <v>120</v>
      </c>
      <c r="E1850">
        <v>43112</v>
      </c>
    </row>
    <row r="1851">
      <c r="A1851" t="str">
        <v>AutoTable</v>
      </c>
      <c r="C1851" t="str">
        <v>705402</v>
      </c>
      <c r="D1851">
        <v>120</v>
      </c>
      <c r="E1851">
        <v>43112</v>
      </c>
    </row>
    <row r="1852">
      <c r="A1852" t="str">
        <v>AutoTable</v>
      </c>
      <c r="C1852" t="str">
        <v>705405</v>
      </c>
      <c r="D1852">
        <v>133</v>
      </c>
      <c r="E1852">
        <v>43112</v>
      </c>
    </row>
    <row r="1853">
      <c r="A1853" t="str">
        <v>AutoTable</v>
      </c>
      <c r="C1853" t="str">
        <v>705406</v>
      </c>
      <c r="D1853">
        <v>1</v>
      </c>
      <c r="E1853">
        <v>43112</v>
      </c>
    </row>
    <row r="1854">
      <c r="A1854" t="str">
        <v>AutoTable</v>
      </c>
      <c r="C1854" t="str">
        <v>705407</v>
      </c>
      <c r="D1854">
        <v>193</v>
      </c>
      <c r="E1854">
        <v>43112</v>
      </c>
    </row>
    <row r="1855">
      <c r="A1855" t="str">
        <v>AutoTable</v>
      </c>
      <c r="C1855" t="str">
        <v>705408</v>
      </c>
      <c r="D1855">
        <v>299</v>
      </c>
      <c r="E1855">
        <v>43112</v>
      </c>
    </row>
    <row r="1856">
      <c r="A1856" t="str">
        <v>AutoTable</v>
      </c>
      <c r="C1856" t="str">
        <v>705409</v>
      </c>
      <c r="D1856">
        <v>172</v>
      </c>
      <c r="E1856">
        <v>43112</v>
      </c>
    </row>
    <row r="1857">
      <c r="A1857" t="str">
        <v>AutoTable</v>
      </c>
      <c r="C1857" t="str">
        <v>705432</v>
      </c>
      <c r="D1857">
        <v>739</v>
      </c>
      <c r="E1857">
        <v>43112</v>
      </c>
    </row>
    <row r="1858">
      <c r="A1858" t="str">
        <v>AutoTable</v>
      </c>
      <c r="C1858" t="str">
        <v>705481</v>
      </c>
      <c r="D1858">
        <v>278</v>
      </c>
      <c r="E1858">
        <v>43112</v>
      </c>
    </row>
    <row r="1859">
      <c r="A1859" t="str">
        <v>AutoTable</v>
      </c>
      <c r="C1859" t="str">
        <v>71160-01</v>
      </c>
      <c r="D1859">
        <v>380</v>
      </c>
      <c r="E1859">
        <v>43112</v>
      </c>
    </row>
    <row r="1860">
      <c r="A1860" t="str">
        <v>AutoTable</v>
      </c>
      <c r="C1860" t="str">
        <v>71175-01</v>
      </c>
      <c r="D1860">
        <v>2</v>
      </c>
      <c r="E1860">
        <v>43112</v>
      </c>
    </row>
    <row r="1861">
      <c r="A1861" t="str">
        <v>AutoTable</v>
      </c>
      <c r="C1861" t="str">
        <v>71510-18CE</v>
      </c>
      <c r="D1861">
        <v>31</v>
      </c>
      <c r="E1861">
        <v>43112</v>
      </c>
    </row>
    <row r="1862">
      <c r="A1862" t="str">
        <v>AutoTable</v>
      </c>
      <c r="C1862" t="str">
        <v>71510-20CE</v>
      </c>
      <c r="D1862">
        <v>164</v>
      </c>
      <c r="E1862">
        <v>43112</v>
      </c>
    </row>
    <row r="1863">
      <c r="A1863" t="str">
        <v>AutoTable</v>
      </c>
      <c r="C1863" t="str">
        <v>71510-26CE</v>
      </c>
      <c r="D1863">
        <v>172</v>
      </c>
      <c r="E1863">
        <v>43112</v>
      </c>
    </row>
    <row r="1864">
      <c r="A1864" t="str">
        <v>AutoTable</v>
      </c>
      <c r="C1864" t="str">
        <v>71510-28CE</v>
      </c>
      <c r="D1864">
        <v>314</v>
      </c>
      <c r="E1864">
        <v>43112</v>
      </c>
    </row>
    <row r="1865">
      <c r="A1865" t="str">
        <v>AutoTable</v>
      </c>
      <c r="C1865" t="str">
        <v>71512-09CE</v>
      </c>
      <c r="D1865">
        <v>112</v>
      </c>
      <c r="E1865">
        <v>43112</v>
      </c>
    </row>
    <row r="1866">
      <c r="A1866" t="str">
        <v>AutoTable</v>
      </c>
      <c r="C1866" t="str">
        <v>71575-18CE</v>
      </c>
      <c r="D1866">
        <v>232</v>
      </c>
      <c r="E1866">
        <v>43112</v>
      </c>
    </row>
    <row r="1867">
      <c r="A1867" t="str">
        <v>AutoTable</v>
      </c>
      <c r="C1867" t="str">
        <v>71575-20CE</v>
      </c>
      <c r="D1867">
        <v>166</v>
      </c>
      <c r="E1867">
        <v>43112</v>
      </c>
    </row>
    <row r="1868">
      <c r="A1868" t="str">
        <v>AutoTable</v>
      </c>
      <c r="C1868" t="str">
        <v>71575-26CE</v>
      </c>
      <c r="D1868">
        <v>272</v>
      </c>
      <c r="E1868">
        <v>43112</v>
      </c>
    </row>
    <row r="1869">
      <c r="A1869" t="str">
        <v>AutoTable</v>
      </c>
      <c r="C1869" t="str">
        <v>71575-28CE</v>
      </c>
      <c r="D1869">
        <v>175</v>
      </c>
      <c r="E1869">
        <v>43112</v>
      </c>
    </row>
    <row r="1870">
      <c r="A1870" t="str">
        <v>AutoTable</v>
      </c>
      <c r="C1870" t="str">
        <v>72575-17</v>
      </c>
      <c r="D1870">
        <v>50</v>
      </c>
      <c r="E1870">
        <v>43112</v>
      </c>
    </row>
    <row r="1871">
      <c r="A1871" t="str">
        <v>AutoTable</v>
      </c>
      <c r="C1871" t="str">
        <v>72575-27</v>
      </c>
      <c r="D1871">
        <v>14</v>
      </c>
      <c r="E1871">
        <v>43112</v>
      </c>
    </row>
    <row r="1872">
      <c r="A1872" t="str">
        <v>AutoTable</v>
      </c>
      <c r="C1872" t="str">
        <v>72611-34</v>
      </c>
      <c r="D1872">
        <v>90</v>
      </c>
      <c r="E1872">
        <v>43112</v>
      </c>
    </row>
    <row r="1873">
      <c r="A1873" t="str">
        <v>AutoTable</v>
      </c>
      <c r="C1873" t="str">
        <v>72676-35</v>
      </c>
      <c r="D1873">
        <v>3187</v>
      </c>
      <c r="E1873">
        <v>43112</v>
      </c>
    </row>
    <row r="1874">
      <c r="A1874" t="str">
        <v>AutoTable</v>
      </c>
      <c r="C1874" t="str">
        <v>72676-36</v>
      </c>
      <c r="D1874">
        <v>684</v>
      </c>
      <c r="E1874">
        <v>43112</v>
      </c>
    </row>
    <row r="1875">
      <c r="A1875" t="str">
        <v>AutoTable</v>
      </c>
      <c r="C1875" t="str">
        <v>72676-46</v>
      </c>
      <c r="D1875">
        <v>1292</v>
      </c>
      <c r="E1875">
        <v>43112</v>
      </c>
    </row>
    <row r="1876">
      <c r="A1876" t="str">
        <v>AutoTable</v>
      </c>
      <c r="C1876" t="str">
        <v>72710-06CE</v>
      </c>
      <c r="D1876">
        <v>759</v>
      </c>
      <c r="E1876">
        <v>43112</v>
      </c>
    </row>
    <row r="1877">
      <c r="A1877" t="str">
        <v>AutoTable</v>
      </c>
      <c r="C1877" t="str">
        <v>72710-08CE</v>
      </c>
      <c r="D1877">
        <v>194</v>
      </c>
      <c r="E1877">
        <v>43112</v>
      </c>
    </row>
    <row r="1878">
      <c r="A1878" t="str">
        <v>AutoTable</v>
      </c>
      <c r="C1878" t="str">
        <v>72710A</v>
      </c>
      <c r="D1878">
        <v>4</v>
      </c>
      <c r="E1878">
        <v>43112</v>
      </c>
    </row>
    <row r="1879">
      <c r="A1879" t="str">
        <v>AutoTable</v>
      </c>
      <c r="C1879" t="str">
        <v>72710VI</v>
      </c>
      <c r="D1879">
        <v>1</v>
      </c>
      <c r="E1879">
        <v>43112</v>
      </c>
    </row>
    <row r="1880">
      <c r="A1880" t="str">
        <v>AutoTable</v>
      </c>
      <c r="C1880" t="str">
        <v>72712AB</v>
      </c>
      <c r="D1880">
        <v>28</v>
      </c>
      <c r="E1880">
        <v>43112</v>
      </c>
    </row>
    <row r="1881">
      <c r="A1881" t="str">
        <v>AutoTable</v>
      </c>
      <c r="C1881" t="str">
        <v>72712CA</v>
      </c>
      <c r="D1881">
        <v>0</v>
      </c>
      <c r="E1881">
        <v>43112</v>
      </c>
    </row>
    <row r="1882">
      <c r="A1882" t="str">
        <v>AutoTable</v>
      </c>
      <c r="C1882" t="str">
        <v>72712FO</v>
      </c>
      <c r="D1882">
        <v>58</v>
      </c>
      <c r="E1882">
        <v>43112</v>
      </c>
    </row>
    <row r="1883">
      <c r="A1883" t="str">
        <v>AutoTable</v>
      </c>
      <c r="C1883" t="str">
        <v>72712SOB</v>
      </c>
      <c r="D1883">
        <v>41</v>
      </c>
      <c r="E1883">
        <v>43112</v>
      </c>
    </row>
    <row r="1884">
      <c r="A1884" t="str">
        <v>AutoTable</v>
      </c>
      <c r="C1884" t="str">
        <v>72715A</v>
      </c>
      <c r="D1884">
        <v>0</v>
      </c>
      <c r="E1884">
        <v>43112</v>
      </c>
    </row>
    <row r="1885">
      <c r="A1885" t="str">
        <v>AutoTable</v>
      </c>
      <c r="C1885" t="str">
        <v>72715SOB</v>
      </c>
      <c r="D1885">
        <v>70</v>
      </c>
      <c r="E1885">
        <v>43112</v>
      </c>
    </row>
    <row r="1886">
      <c r="A1886" t="str">
        <v>AutoTable</v>
      </c>
      <c r="C1886" t="str">
        <v>73030B</v>
      </c>
      <c r="D1886">
        <v>71</v>
      </c>
      <c r="E1886">
        <v>43112</v>
      </c>
    </row>
    <row r="1887">
      <c r="A1887" t="str">
        <v>AutoTable</v>
      </c>
      <c r="C1887" t="str">
        <v>73030BC</v>
      </c>
      <c r="D1887">
        <v>97</v>
      </c>
      <c r="E1887">
        <v>43112</v>
      </c>
    </row>
    <row r="1888">
      <c r="A1888" t="str">
        <v>AutoTable</v>
      </c>
      <c r="C1888" t="str">
        <v>73030J</v>
      </c>
      <c r="D1888">
        <v>87</v>
      </c>
      <c r="E1888">
        <v>43112</v>
      </c>
    </row>
    <row r="1889">
      <c r="A1889" t="str">
        <v>AutoTable</v>
      </c>
      <c r="C1889" t="str">
        <v>73030KA</v>
      </c>
      <c r="D1889">
        <v>49</v>
      </c>
      <c r="E1889">
        <v>43112</v>
      </c>
    </row>
    <row r="1890">
      <c r="A1890" t="str">
        <v>AutoTable</v>
      </c>
      <c r="C1890" t="str">
        <v>73030O</v>
      </c>
      <c r="D1890">
        <v>60</v>
      </c>
      <c r="E1890">
        <v>43112</v>
      </c>
    </row>
    <row r="1891">
      <c r="A1891" t="str">
        <v>AutoTable</v>
      </c>
      <c r="C1891" t="str">
        <v>73030R</v>
      </c>
      <c r="D1891">
        <v>100</v>
      </c>
      <c r="E1891">
        <v>43112</v>
      </c>
    </row>
    <row r="1892">
      <c r="A1892" t="str">
        <v>AutoTable</v>
      </c>
      <c r="C1892" t="str">
        <v>73030V</v>
      </c>
      <c r="D1892">
        <v>112</v>
      </c>
      <c r="E1892">
        <v>43112</v>
      </c>
    </row>
    <row r="1893">
      <c r="A1893" t="str">
        <v>AutoTable</v>
      </c>
      <c r="C1893" t="str">
        <v>73030VI</v>
      </c>
      <c r="D1893">
        <v>166</v>
      </c>
      <c r="E1893">
        <v>43112</v>
      </c>
    </row>
    <row r="1894">
      <c r="A1894" t="str">
        <v>AutoTable</v>
      </c>
      <c r="C1894" t="str">
        <v>73033KA</v>
      </c>
      <c r="D1894">
        <v>13</v>
      </c>
      <c r="E1894">
        <v>43112</v>
      </c>
    </row>
    <row r="1895">
      <c r="A1895" t="str">
        <v>AutoTable</v>
      </c>
      <c r="C1895" t="str">
        <v>73033R</v>
      </c>
      <c r="D1895">
        <v>6</v>
      </c>
      <c r="E1895">
        <v>43112</v>
      </c>
    </row>
    <row r="1896">
      <c r="A1896" t="str">
        <v>AutoTable</v>
      </c>
      <c r="C1896" t="str">
        <v>73033RO</v>
      </c>
      <c r="D1896">
        <v>115</v>
      </c>
      <c r="E1896">
        <v>43112</v>
      </c>
    </row>
    <row r="1897">
      <c r="A1897" t="str">
        <v>AutoTable</v>
      </c>
      <c r="C1897" t="str">
        <v>73112CB</v>
      </c>
      <c r="D1897">
        <v>8</v>
      </c>
      <c r="E1897">
        <v>43112</v>
      </c>
    </row>
    <row r="1898">
      <c r="A1898" t="str">
        <v>AutoTable</v>
      </c>
      <c r="C1898" t="str">
        <v>73310BC</v>
      </c>
      <c r="D1898">
        <v>1</v>
      </c>
      <c r="E1898">
        <v>43112</v>
      </c>
    </row>
    <row r="1899">
      <c r="A1899" t="str">
        <v>AutoTable</v>
      </c>
      <c r="C1899" t="str">
        <v>73310J</v>
      </c>
      <c r="D1899">
        <v>3</v>
      </c>
      <c r="E1899">
        <v>43112</v>
      </c>
    </row>
    <row r="1900">
      <c r="A1900" t="str">
        <v>AutoTable</v>
      </c>
      <c r="C1900" t="str">
        <v>73310R</v>
      </c>
      <c r="D1900">
        <v>45</v>
      </c>
      <c r="E1900">
        <v>43112</v>
      </c>
    </row>
    <row r="1901">
      <c r="A1901" t="str">
        <v>AutoTable</v>
      </c>
      <c r="C1901" t="str">
        <v>73310V</v>
      </c>
      <c r="D1901">
        <v>30</v>
      </c>
      <c r="E1901">
        <v>43112</v>
      </c>
    </row>
    <row r="1902">
      <c r="A1902" t="str">
        <v>AutoTable</v>
      </c>
      <c r="C1902" t="str">
        <v>73410B</v>
      </c>
      <c r="D1902">
        <v>2</v>
      </c>
      <c r="E1902">
        <v>43112</v>
      </c>
    </row>
    <row r="1903">
      <c r="A1903" t="str">
        <v>AutoTable</v>
      </c>
      <c r="C1903" t="str">
        <v>73410BC</v>
      </c>
      <c r="D1903">
        <v>78</v>
      </c>
      <c r="E1903">
        <v>43112</v>
      </c>
    </row>
    <row r="1904">
      <c r="A1904" t="str">
        <v>AutoTable</v>
      </c>
      <c r="C1904" t="str">
        <v>73410CA</v>
      </c>
      <c r="D1904">
        <v>23</v>
      </c>
      <c r="E1904">
        <v>43112</v>
      </c>
    </row>
    <row r="1905">
      <c r="A1905" t="str">
        <v>AutoTable</v>
      </c>
      <c r="C1905" t="str">
        <v>73410J</v>
      </c>
      <c r="D1905">
        <v>54</v>
      </c>
      <c r="E1905">
        <v>43112</v>
      </c>
    </row>
    <row r="1906">
      <c r="A1906" t="str">
        <v>AutoTable</v>
      </c>
      <c r="C1906" t="str">
        <v>73410KA</v>
      </c>
      <c r="D1906">
        <v>14</v>
      </c>
      <c r="E1906">
        <v>43112</v>
      </c>
    </row>
    <row r="1907">
      <c r="A1907" t="str">
        <v>AutoTable</v>
      </c>
      <c r="C1907" t="str">
        <v>73410KAT</v>
      </c>
      <c r="D1907">
        <v>14</v>
      </c>
      <c r="E1907">
        <v>43112</v>
      </c>
    </row>
    <row r="1908">
      <c r="A1908" t="str">
        <v>AutoTable</v>
      </c>
      <c r="C1908" t="str">
        <v>73410PA</v>
      </c>
      <c r="D1908">
        <v>2</v>
      </c>
      <c r="E1908">
        <v>43112</v>
      </c>
    </row>
    <row r="1909">
      <c r="A1909" t="str">
        <v>AutoTable</v>
      </c>
      <c r="C1909" t="str">
        <v>73410R</v>
      </c>
      <c r="D1909">
        <v>21</v>
      </c>
      <c r="E1909">
        <v>43112</v>
      </c>
    </row>
    <row r="1910">
      <c r="A1910" t="str">
        <v>AutoTable</v>
      </c>
      <c r="C1910" t="str">
        <v>73410SO</v>
      </c>
      <c r="D1910">
        <v>130</v>
      </c>
      <c r="E1910">
        <v>43112</v>
      </c>
    </row>
    <row r="1911">
      <c r="A1911" t="str">
        <v>AutoTable</v>
      </c>
      <c r="C1911" t="str">
        <v>73410SOB</v>
      </c>
      <c r="D1911">
        <v>82</v>
      </c>
      <c r="E1911">
        <v>43112</v>
      </c>
    </row>
    <row r="1912">
      <c r="A1912" t="str">
        <v>AutoTable</v>
      </c>
      <c r="C1912" t="str">
        <v>73410V</v>
      </c>
      <c r="D1912">
        <v>34</v>
      </c>
      <c r="E1912">
        <v>43112</v>
      </c>
    </row>
    <row r="1913">
      <c r="A1913" t="str">
        <v>AutoTable</v>
      </c>
      <c r="C1913" t="str">
        <v>73410VI</v>
      </c>
      <c r="D1913">
        <v>56</v>
      </c>
      <c r="E1913">
        <v>43112</v>
      </c>
    </row>
    <row r="1914">
      <c r="A1914" t="str">
        <v>AutoTable</v>
      </c>
      <c r="C1914" t="str">
        <v>73412B</v>
      </c>
      <c r="D1914">
        <v>34</v>
      </c>
      <c r="E1914">
        <v>43112</v>
      </c>
    </row>
    <row r="1915">
      <c r="A1915" t="str">
        <v>AutoTable</v>
      </c>
      <c r="C1915" t="str">
        <v>73412BC</v>
      </c>
      <c r="D1915">
        <v>10</v>
      </c>
      <c r="E1915">
        <v>43112</v>
      </c>
    </row>
    <row r="1916">
      <c r="A1916" t="str">
        <v>AutoTable</v>
      </c>
      <c r="C1916" t="str">
        <v>73412O</v>
      </c>
      <c r="D1916">
        <v>50</v>
      </c>
      <c r="E1916">
        <v>43112</v>
      </c>
    </row>
    <row r="1917">
      <c r="A1917" t="str">
        <v>AutoTable</v>
      </c>
      <c r="C1917" t="str">
        <v>73412R</v>
      </c>
      <c r="D1917">
        <v>54</v>
      </c>
      <c r="E1917">
        <v>43112</v>
      </c>
    </row>
    <row r="1918">
      <c r="A1918" t="str">
        <v>AutoTable</v>
      </c>
      <c r="C1918" t="str">
        <v>73412SO</v>
      </c>
      <c r="D1918">
        <v>9</v>
      </c>
      <c r="E1918">
        <v>43112</v>
      </c>
    </row>
    <row r="1919">
      <c r="A1919" t="str">
        <v>AutoTable</v>
      </c>
      <c r="C1919" t="str">
        <v>73412SOB</v>
      </c>
      <c r="D1919">
        <v>93</v>
      </c>
      <c r="E1919">
        <v>43112</v>
      </c>
    </row>
    <row r="1920">
      <c r="A1920" t="str">
        <v>AutoTable</v>
      </c>
      <c r="C1920" t="str">
        <v>73415B</v>
      </c>
      <c r="D1920">
        <v>18</v>
      </c>
      <c r="E1920">
        <v>43112</v>
      </c>
    </row>
    <row r="1921">
      <c r="A1921" t="str">
        <v>AutoTable</v>
      </c>
      <c r="C1921" t="str">
        <v>73415BC</v>
      </c>
      <c r="D1921">
        <v>19</v>
      </c>
      <c r="E1921">
        <v>43112</v>
      </c>
    </row>
    <row r="1922">
      <c r="A1922" t="str">
        <v>AutoTable</v>
      </c>
      <c r="C1922" t="str">
        <v>73415PA</v>
      </c>
      <c r="D1922">
        <v>0</v>
      </c>
      <c r="E1922">
        <v>43112</v>
      </c>
    </row>
    <row r="1923">
      <c r="A1923" t="str">
        <v>AutoTable</v>
      </c>
      <c r="C1923" t="str">
        <v>73415R</v>
      </c>
      <c r="D1923">
        <v>8</v>
      </c>
      <c r="E1923">
        <v>43112</v>
      </c>
    </row>
    <row r="1924">
      <c r="A1924" t="str">
        <v>AutoTable</v>
      </c>
      <c r="C1924" t="str">
        <v>73415SO</v>
      </c>
      <c r="D1924">
        <v>8</v>
      </c>
      <c r="E1924">
        <v>43112</v>
      </c>
    </row>
    <row r="1925">
      <c r="A1925" t="str">
        <v>AutoTable</v>
      </c>
      <c r="C1925" t="str">
        <v>73415SOB</v>
      </c>
      <c r="D1925">
        <v>10</v>
      </c>
      <c r="E1925">
        <v>43112</v>
      </c>
    </row>
    <row r="1926">
      <c r="A1926" t="str">
        <v>AutoTable</v>
      </c>
      <c r="C1926" t="str">
        <v>73415V</v>
      </c>
      <c r="D1926">
        <v>8</v>
      </c>
      <c r="E1926">
        <v>43112</v>
      </c>
    </row>
    <row r="1927">
      <c r="A1927" t="str">
        <v>AutoTable</v>
      </c>
      <c r="C1927" t="str">
        <v>73420B</v>
      </c>
      <c r="D1927">
        <v>14</v>
      </c>
      <c r="E1927">
        <v>43112</v>
      </c>
    </row>
    <row r="1928">
      <c r="A1928" t="str">
        <v>AutoTable</v>
      </c>
      <c r="C1928" t="str">
        <v>73420BC</v>
      </c>
      <c r="D1928">
        <v>9</v>
      </c>
      <c r="E1928">
        <v>43112</v>
      </c>
    </row>
    <row r="1929">
      <c r="A1929" t="str">
        <v>AutoTable</v>
      </c>
      <c r="C1929" t="str">
        <v>73420M</v>
      </c>
      <c r="D1929">
        <v>1</v>
      </c>
      <c r="E1929">
        <v>43112</v>
      </c>
    </row>
    <row r="1930">
      <c r="A1930" t="str">
        <v>AutoTable</v>
      </c>
      <c r="C1930" t="str">
        <v>73420R</v>
      </c>
      <c r="D1930">
        <v>6</v>
      </c>
      <c r="E1930">
        <v>43112</v>
      </c>
    </row>
    <row r="1931">
      <c r="A1931" t="str">
        <v>AutoTable</v>
      </c>
      <c r="C1931" t="str">
        <v>73450B</v>
      </c>
      <c r="D1931">
        <v>97</v>
      </c>
      <c r="E1931">
        <v>43112</v>
      </c>
    </row>
    <row r="1932">
      <c r="A1932" t="str">
        <v>AutoTable</v>
      </c>
      <c r="C1932" t="str">
        <v>73450BC</v>
      </c>
      <c r="D1932">
        <v>445</v>
      </c>
      <c r="E1932">
        <v>43112</v>
      </c>
    </row>
    <row r="1933">
      <c r="A1933" t="str">
        <v>AutoTable</v>
      </c>
      <c r="C1933" t="str">
        <v>73450M</v>
      </c>
      <c r="D1933">
        <v>25</v>
      </c>
      <c r="E1933">
        <v>43112</v>
      </c>
    </row>
    <row r="1934">
      <c r="A1934" t="str">
        <v>AutoTable</v>
      </c>
      <c r="C1934" t="str">
        <v>73450R</v>
      </c>
      <c r="D1934">
        <v>45</v>
      </c>
      <c r="E1934">
        <v>43112</v>
      </c>
    </row>
    <row r="1935">
      <c r="A1935" t="str">
        <v>AutoTable</v>
      </c>
      <c r="C1935" t="str">
        <v>73450SO</v>
      </c>
      <c r="D1935">
        <v>520</v>
      </c>
      <c r="E1935">
        <v>43112</v>
      </c>
    </row>
    <row r="1936">
      <c r="A1936" t="str">
        <v>AutoTable</v>
      </c>
      <c r="C1936" t="str">
        <v>73475A</v>
      </c>
      <c r="D1936">
        <v>219</v>
      </c>
      <c r="E1936">
        <v>43112</v>
      </c>
    </row>
    <row r="1937">
      <c r="A1937" t="str">
        <v>AutoTable</v>
      </c>
      <c r="C1937" t="str">
        <v>73475B</v>
      </c>
      <c r="D1937">
        <v>19</v>
      </c>
      <c r="E1937">
        <v>43112</v>
      </c>
    </row>
    <row r="1938">
      <c r="A1938" t="str">
        <v>AutoTable</v>
      </c>
      <c r="C1938" t="str">
        <v>73475BC</v>
      </c>
      <c r="D1938">
        <v>73</v>
      </c>
      <c r="E1938">
        <v>43112</v>
      </c>
    </row>
    <row r="1939">
      <c r="A1939" t="str">
        <v>AutoTable</v>
      </c>
      <c r="C1939" t="str">
        <v>73475M</v>
      </c>
      <c r="D1939">
        <v>33</v>
      </c>
      <c r="E1939">
        <v>43112</v>
      </c>
    </row>
    <row r="1940">
      <c r="A1940" t="str">
        <v>AutoTable</v>
      </c>
      <c r="C1940" t="str">
        <v>73475PA</v>
      </c>
      <c r="D1940">
        <v>15</v>
      </c>
      <c r="E1940">
        <v>43112</v>
      </c>
    </row>
    <row r="1941">
      <c r="A1941" t="str">
        <v>AutoTable</v>
      </c>
      <c r="C1941" t="str">
        <v>73475R</v>
      </c>
      <c r="D1941">
        <v>117</v>
      </c>
      <c r="E1941">
        <v>43112</v>
      </c>
    </row>
    <row r="1942">
      <c r="A1942" t="str">
        <v>AutoTable</v>
      </c>
      <c r="C1942" t="str">
        <v>73475SO</v>
      </c>
      <c r="D1942">
        <v>344</v>
      </c>
      <c r="E1942">
        <v>43112</v>
      </c>
    </row>
    <row r="1943">
      <c r="A1943" t="str">
        <v>AutoTable</v>
      </c>
      <c r="C1943" t="str">
        <v>73475VI</v>
      </c>
      <c r="D1943">
        <v>53</v>
      </c>
      <c r="E1943">
        <v>43112</v>
      </c>
    </row>
    <row r="1944">
      <c r="A1944" t="str">
        <v>AutoTable</v>
      </c>
      <c r="C1944" t="str">
        <v>73575S</v>
      </c>
      <c r="D1944">
        <v>2</v>
      </c>
      <c r="E1944">
        <v>43112</v>
      </c>
    </row>
    <row r="1945">
      <c r="A1945" t="str">
        <v>AutoTable</v>
      </c>
      <c r="C1945" t="str">
        <v>73610B</v>
      </c>
      <c r="D1945">
        <v>14</v>
      </c>
      <c r="E1945">
        <v>43112</v>
      </c>
    </row>
    <row r="1946">
      <c r="A1946" t="str">
        <v>AutoTable</v>
      </c>
      <c r="C1946" t="str">
        <v>73610BC</v>
      </c>
      <c r="D1946">
        <v>16</v>
      </c>
      <c r="E1946">
        <v>43112</v>
      </c>
    </row>
    <row r="1947">
      <c r="A1947" t="str">
        <v>AutoTable</v>
      </c>
      <c r="C1947" t="str">
        <v>73610R</v>
      </c>
      <c r="D1947">
        <v>30</v>
      </c>
      <c r="E1947">
        <v>43112</v>
      </c>
    </row>
    <row r="1948">
      <c r="A1948" t="str">
        <v>AutoTable</v>
      </c>
      <c r="C1948" t="str">
        <v>73610SO</v>
      </c>
      <c r="D1948">
        <v>2</v>
      </c>
      <c r="E1948">
        <v>43112</v>
      </c>
    </row>
    <row r="1949">
      <c r="A1949" t="str">
        <v>AutoTable</v>
      </c>
      <c r="C1949" t="str">
        <v>73610V</v>
      </c>
      <c r="D1949">
        <v>2</v>
      </c>
      <c r="E1949">
        <v>43112</v>
      </c>
    </row>
    <row r="1950">
      <c r="A1950" t="str">
        <v>AutoTable</v>
      </c>
      <c r="C1950" t="str">
        <v>73612B</v>
      </c>
      <c r="D1950">
        <v>16</v>
      </c>
      <c r="E1950">
        <v>43112</v>
      </c>
    </row>
    <row r="1951">
      <c r="A1951" t="str">
        <v>AutoTable</v>
      </c>
      <c r="C1951" t="str">
        <v>73612R</v>
      </c>
      <c r="D1951">
        <v>29</v>
      </c>
      <c r="E1951">
        <v>43112</v>
      </c>
    </row>
    <row r="1952">
      <c r="A1952" t="str">
        <v>AutoTable</v>
      </c>
      <c r="C1952" t="str">
        <v>73612SO</v>
      </c>
      <c r="D1952">
        <v>24</v>
      </c>
      <c r="E1952">
        <v>43112</v>
      </c>
    </row>
    <row r="1953">
      <c r="A1953" t="str">
        <v>AutoTable</v>
      </c>
      <c r="C1953" t="str">
        <v>73612V</v>
      </c>
      <c r="D1953">
        <v>9</v>
      </c>
      <c r="E1953">
        <v>43112</v>
      </c>
    </row>
    <row r="1954">
      <c r="A1954" t="str">
        <v>AutoTable</v>
      </c>
      <c r="C1954" t="str">
        <v>73612VI</v>
      </c>
      <c r="D1954">
        <v>15</v>
      </c>
      <c r="E1954">
        <v>43112</v>
      </c>
    </row>
    <row r="1955">
      <c r="A1955" t="str">
        <v>AutoTable</v>
      </c>
      <c r="C1955" t="str">
        <v>73615B</v>
      </c>
      <c r="D1955">
        <v>20</v>
      </c>
      <c r="E1955">
        <v>43112</v>
      </c>
    </row>
    <row r="1956">
      <c r="A1956" t="str">
        <v>AutoTable</v>
      </c>
      <c r="C1956" t="str">
        <v>73615BC</v>
      </c>
      <c r="D1956">
        <v>20</v>
      </c>
      <c r="E1956">
        <v>43112</v>
      </c>
    </row>
    <row r="1957">
      <c r="A1957" t="str">
        <v>AutoTable</v>
      </c>
      <c r="C1957" t="str">
        <v>73615KAT</v>
      </c>
      <c r="D1957">
        <v>19</v>
      </c>
      <c r="E1957">
        <v>43112</v>
      </c>
    </row>
    <row r="1958">
      <c r="A1958" t="str">
        <v>AutoTable</v>
      </c>
      <c r="C1958" t="str">
        <v>73615R</v>
      </c>
      <c r="D1958">
        <v>20</v>
      </c>
      <c r="E1958">
        <v>43112</v>
      </c>
    </row>
    <row r="1959">
      <c r="A1959" t="str">
        <v>AutoTable</v>
      </c>
      <c r="C1959" t="str">
        <v>73675B</v>
      </c>
      <c r="D1959">
        <v>38</v>
      </c>
      <c r="E1959">
        <v>43112</v>
      </c>
    </row>
    <row r="1960">
      <c r="A1960" t="str">
        <v>AutoTable</v>
      </c>
      <c r="C1960" t="str">
        <v>73675J</v>
      </c>
      <c r="D1960">
        <v>105</v>
      </c>
      <c r="E1960">
        <v>43112</v>
      </c>
    </row>
    <row r="1961">
      <c r="A1961" t="str">
        <v>AutoTable</v>
      </c>
      <c r="C1961" t="str">
        <v>73675R</v>
      </c>
      <c r="D1961">
        <v>171</v>
      </c>
      <c r="E1961">
        <v>43112</v>
      </c>
    </row>
    <row r="1962">
      <c r="A1962" t="str">
        <v>AutoTable</v>
      </c>
      <c r="C1962" t="str">
        <v>73675SO</v>
      </c>
      <c r="D1962">
        <v>322</v>
      </c>
      <c r="E1962">
        <v>43112</v>
      </c>
    </row>
    <row r="1963">
      <c r="A1963" t="str">
        <v>AutoTable</v>
      </c>
      <c r="C1963" t="str">
        <v>73675V</v>
      </c>
      <c r="D1963">
        <v>179</v>
      </c>
      <c r="E1963">
        <v>43112</v>
      </c>
    </row>
    <row r="1964">
      <c r="A1964" t="str">
        <v>AutoTable</v>
      </c>
      <c r="C1964" t="str">
        <v>73710B</v>
      </c>
      <c r="D1964">
        <v>36</v>
      </c>
      <c r="E1964">
        <v>43112</v>
      </c>
    </row>
    <row r="1965">
      <c r="A1965" t="str">
        <v>AutoTable</v>
      </c>
      <c r="C1965" t="str">
        <v>73710BC</v>
      </c>
      <c r="D1965">
        <v>43</v>
      </c>
      <c r="E1965">
        <v>43112</v>
      </c>
    </row>
    <row r="1966">
      <c r="A1966" t="str">
        <v>AutoTable</v>
      </c>
      <c r="C1966" t="str">
        <v>73710PA</v>
      </c>
      <c r="D1966">
        <v>47</v>
      </c>
      <c r="E1966">
        <v>43112</v>
      </c>
    </row>
    <row r="1967">
      <c r="A1967" t="str">
        <v>AutoTable</v>
      </c>
      <c r="C1967" t="str">
        <v>73710R</v>
      </c>
      <c r="D1967">
        <v>13</v>
      </c>
      <c r="E1967">
        <v>43112</v>
      </c>
    </row>
    <row r="1968">
      <c r="A1968" t="str">
        <v>AutoTable</v>
      </c>
      <c r="C1968" t="str">
        <v>73710SO</v>
      </c>
      <c r="D1968">
        <v>98</v>
      </c>
      <c r="E1968">
        <v>43112</v>
      </c>
    </row>
    <row r="1969">
      <c r="A1969" t="str">
        <v>AutoTable</v>
      </c>
      <c r="C1969" t="str">
        <v>73775BC</v>
      </c>
      <c r="D1969">
        <v>58</v>
      </c>
      <c r="E1969">
        <v>43112</v>
      </c>
    </row>
    <row r="1970">
      <c r="A1970" t="str">
        <v>AutoTable</v>
      </c>
      <c r="C1970" t="str">
        <v>73775M</v>
      </c>
      <c r="D1970">
        <v>96</v>
      </c>
      <c r="E1970">
        <v>43112</v>
      </c>
    </row>
    <row r="1971">
      <c r="A1971" t="str">
        <v>AutoTable</v>
      </c>
      <c r="C1971" t="str">
        <v>73775R</v>
      </c>
      <c r="D1971">
        <v>39</v>
      </c>
      <c r="E1971">
        <v>43112</v>
      </c>
    </row>
    <row r="1972">
      <c r="A1972" t="str">
        <v>AutoTable</v>
      </c>
      <c r="C1972" t="str">
        <v>73775S</v>
      </c>
      <c r="D1972">
        <v>96</v>
      </c>
      <c r="E1972">
        <v>43112</v>
      </c>
    </row>
    <row r="1973">
      <c r="A1973" t="str">
        <v>AutoTable</v>
      </c>
      <c r="C1973" t="str">
        <v>440308</v>
      </c>
      <c r="D1973">
        <v>267</v>
      </c>
      <c r="E1973">
        <v>43112</v>
      </c>
    </row>
    <row r="1974">
      <c r="A1974" t="str">
        <v>AutoTable</v>
      </c>
      <c r="C1974" t="str">
        <v>74637BC-CE</v>
      </c>
      <c r="D1974">
        <v>3</v>
      </c>
      <c r="E1974">
        <v>43112</v>
      </c>
    </row>
    <row r="1975">
      <c r="A1975" t="str">
        <v>AutoTable</v>
      </c>
      <c r="C1975" t="str">
        <v>74637R-CE</v>
      </c>
      <c r="D1975">
        <v>135</v>
      </c>
      <c r="E1975">
        <v>43112</v>
      </c>
    </row>
    <row r="1976">
      <c r="A1976" t="str">
        <v>AutoTable</v>
      </c>
      <c r="C1976" t="str">
        <v>74650OR</v>
      </c>
      <c r="D1976">
        <v>160</v>
      </c>
      <c r="E1976">
        <v>43112</v>
      </c>
    </row>
    <row r="1977">
      <c r="A1977" t="str">
        <v>AutoTable</v>
      </c>
      <c r="C1977" t="str">
        <v>74650PA</v>
      </c>
      <c r="D1977">
        <v>160</v>
      </c>
      <c r="E1977">
        <v>43112</v>
      </c>
    </row>
    <row r="1978">
      <c r="A1978" t="str">
        <v>AutoTable</v>
      </c>
      <c r="C1978" t="str">
        <v>74752BCE</v>
      </c>
      <c r="D1978">
        <v>113</v>
      </c>
      <c r="E1978">
        <v>43112</v>
      </c>
    </row>
    <row r="1979">
      <c r="A1979" t="str">
        <v>AutoTable</v>
      </c>
      <c r="C1979" t="str">
        <v>74752VECE</v>
      </c>
      <c r="D1979">
        <v>116</v>
      </c>
      <c r="E1979">
        <v>43112</v>
      </c>
    </row>
    <row r="1980">
      <c r="A1980" t="str">
        <v>AutoTable</v>
      </c>
      <c r="C1980" t="str">
        <v>74752VICE</v>
      </c>
      <c r="D1980">
        <v>54</v>
      </c>
      <c r="E1980">
        <v>43112</v>
      </c>
    </row>
    <row r="1981">
      <c r="A1981" t="str">
        <v>AutoTable</v>
      </c>
      <c r="C1981" t="str">
        <v>74844A</v>
      </c>
      <c r="D1981">
        <v>173</v>
      </c>
      <c r="E1981">
        <v>43112</v>
      </c>
    </row>
    <row r="1982">
      <c r="A1982" t="str">
        <v>AutoTable</v>
      </c>
      <c r="C1982" t="str">
        <v>74844KA</v>
      </c>
      <c r="D1982">
        <v>184</v>
      </c>
      <c r="E1982">
        <v>43112</v>
      </c>
    </row>
    <row r="1983">
      <c r="A1983" t="str">
        <v>AutoTable</v>
      </c>
      <c r="C1983" t="str">
        <v>74845AB</v>
      </c>
      <c r="D1983">
        <v>123</v>
      </c>
      <c r="E1983">
        <v>43112</v>
      </c>
    </row>
    <row r="1984">
      <c r="A1984" t="str">
        <v>AutoTable</v>
      </c>
      <c r="C1984" t="str">
        <v>74845KVI</v>
      </c>
      <c r="D1984">
        <v>158</v>
      </c>
      <c r="E1984">
        <v>43112</v>
      </c>
    </row>
    <row r="1985">
      <c r="A1985" t="str">
        <v>AutoTable</v>
      </c>
      <c r="C1985" t="str">
        <v>74845PAR</v>
      </c>
      <c r="D1985">
        <v>3</v>
      </c>
      <c r="E1985">
        <v>43112</v>
      </c>
    </row>
    <row r="1986">
      <c r="A1986" t="str">
        <v>AutoTable</v>
      </c>
      <c r="C1986" t="str">
        <v>74845POVI</v>
      </c>
      <c r="D1986">
        <v>30</v>
      </c>
      <c r="E1986">
        <v>43112</v>
      </c>
    </row>
    <row r="1987">
      <c r="A1987" t="str">
        <v>AutoTable</v>
      </c>
      <c r="C1987" t="str">
        <v>74945FO</v>
      </c>
      <c r="D1987">
        <v>0</v>
      </c>
      <c r="E1987">
        <v>43112</v>
      </c>
    </row>
    <row r="1988">
      <c r="A1988" t="str">
        <v>AutoTable</v>
      </c>
      <c r="C1988" t="str">
        <v>75020CBKA</v>
      </c>
      <c r="D1988">
        <v>62</v>
      </c>
      <c r="E1988">
        <v>43112</v>
      </c>
    </row>
    <row r="1989">
      <c r="A1989" t="str">
        <v>AutoTable</v>
      </c>
      <c r="C1989" t="str">
        <v>75020PO</v>
      </c>
      <c r="D1989">
        <v>316</v>
      </c>
      <c r="E1989">
        <v>43112</v>
      </c>
    </row>
    <row r="1990">
      <c r="A1990" t="str">
        <v>AutoTable</v>
      </c>
      <c r="C1990" t="str">
        <v>75020TB</v>
      </c>
      <c r="D1990">
        <v>245</v>
      </c>
      <c r="E1990">
        <v>43112</v>
      </c>
    </row>
    <row r="1991">
      <c r="A1991" t="str">
        <v>AutoTable</v>
      </c>
      <c r="C1991" t="str">
        <v>75020VI</v>
      </c>
      <c r="D1991">
        <v>158</v>
      </c>
      <c r="E1991">
        <v>43112</v>
      </c>
    </row>
    <row r="1992">
      <c r="A1992" t="str">
        <v>AutoTable</v>
      </c>
      <c r="C1992" t="str">
        <v>75045AWR</v>
      </c>
      <c r="D1992">
        <v>95</v>
      </c>
      <c r="E1992">
        <v>43112</v>
      </c>
    </row>
    <row r="1993">
      <c r="A1993" t="str">
        <v>AutoTable</v>
      </c>
      <c r="C1993" t="str">
        <v>75045POWV</v>
      </c>
      <c r="D1993">
        <v>96</v>
      </c>
      <c r="E1993">
        <v>43112</v>
      </c>
    </row>
    <row r="1994">
      <c r="A1994" t="str">
        <v>AutoTable</v>
      </c>
      <c r="C1994" t="str">
        <v>75530-07</v>
      </c>
      <c r="D1994">
        <v>211</v>
      </c>
      <c r="E1994">
        <v>43112</v>
      </c>
    </row>
    <row r="1995">
      <c r="A1995" t="str">
        <v>AutoTable</v>
      </c>
      <c r="C1995" t="str">
        <v>75530-16</v>
      </c>
      <c r="D1995">
        <v>514</v>
      </c>
      <c r="E1995">
        <v>43112</v>
      </c>
    </row>
    <row r="1996">
      <c r="A1996" t="str">
        <v>AutoTable</v>
      </c>
      <c r="C1996" t="str">
        <v>75531-06</v>
      </c>
      <c r="D1996">
        <v>121</v>
      </c>
      <c r="E1996">
        <v>43112</v>
      </c>
    </row>
    <row r="1997">
      <c r="A1997" t="str">
        <v>AutoTable</v>
      </c>
      <c r="C1997" t="str">
        <v>75531-09</v>
      </c>
      <c r="D1997">
        <v>210</v>
      </c>
      <c r="E1997">
        <v>43112</v>
      </c>
    </row>
    <row r="1998">
      <c r="A1998" t="str">
        <v>AutoTable</v>
      </c>
      <c r="C1998" t="str">
        <v>75531-10</v>
      </c>
      <c r="D1998">
        <v>197</v>
      </c>
      <c r="E1998">
        <v>43112</v>
      </c>
    </row>
    <row r="1999">
      <c r="A1999" t="str">
        <v>AutoTable</v>
      </c>
      <c r="C1999" t="str">
        <v>75531-19</v>
      </c>
      <c r="D1999">
        <v>1</v>
      </c>
      <c r="E1999">
        <v>43112</v>
      </c>
    </row>
    <row r="2000">
      <c r="A2000" t="str">
        <v>AutoTable</v>
      </c>
      <c r="C2000" t="str">
        <v>75532-05</v>
      </c>
      <c r="D2000">
        <v>69</v>
      </c>
      <c r="E2000">
        <v>43112</v>
      </c>
    </row>
    <row r="2001">
      <c r="A2001" t="str">
        <v>AutoTable</v>
      </c>
      <c r="C2001" t="str">
        <v>75532-06</v>
      </c>
      <c r="D2001">
        <v>100</v>
      </c>
      <c r="E2001">
        <v>43112</v>
      </c>
    </row>
    <row r="2002">
      <c r="A2002" t="str">
        <v>AutoTable</v>
      </c>
      <c r="C2002" t="str">
        <v>75532-09</v>
      </c>
      <c r="D2002">
        <v>41</v>
      </c>
      <c r="E2002">
        <v>43112</v>
      </c>
    </row>
    <row r="2003">
      <c r="A2003" t="str">
        <v>AutoTable</v>
      </c>
      <c r="C2003" t="str">
        <v>75532-18</v>
      </c>
      <c r="D2003">
        <v>87</v>
      </c>
      <c r="E2003">
        <v>43112</v>
      </c>
    </row>
    <row r="2004">
      <c r="A2004" t="str">
        <v>AutoTable</v>
      </c>
      <c r="C2004" t="str">
        <v>75533-01</v>
      </c>
      <c r="D2004">
        <v>3</v>
      </c>
      <c r="E2004">
        <v>43112</v>
      </c>
    </row>
    <row r="2005">
      <c r="A2005" t="str">
        <v>AutoTable</v>
      </c>
      <c r="C2005" t="str">
        <v>75533-02</v>
      </c>
      <c r="D2005">
        <v>2</v>
      </c>
      <c r="E2005">
        <v>43112</v>
      </c>
    </row>
    <row r="2006">
      <c r="A2006" t="str">
        <v>AutoTable</v>
      </c>
      <c r="C2006" t="str">
        <v>75533-19</v>
      </c>
      <c r="D2006">
        <v>336</v>
      </c>
      <c r="E2006">
        <v>43112</v>
      </c>
    </row>
    <row r="2007">
      <c r="A2007" t="str">
        <v>AutoTable</v>
      </c>
      <c r="C2007" t="str">
        <v>75533-20</v>
      </c>
      <c r="D2007">
        <v>85</v>
      </c>
      <c r="E2007">
        <v>43112</v>
      </c>
    </row>
    <row r="2008">
      <c r="A2008" t="str">
        <v>AutoTable</v>
      </c>
      <c r="C2008" t="str">
        <v>75549-42</v>
      </c>
      <c r="D2008">
        <v>289</v>
      </c>
      <c r="E2008">
        <v>43112</v>
      </c>
    </row>
    <row r="2009">
      <c r="A2009" t="str">
        <v>AutoTable</v>
      </c>
      <c r="C2009" t="str">
        <v>75549-43</v>
      </c>
      <c r="D2009">
        <v>394</v>
      </c>
      <c r="E2009">
        <v>43112</v>
      </c>
    </row>
    <row r="2010">
      <c r="A2010" t="str">
        <v>AutoTable</v>
      </c>
      <c r="C2010" t="str">
        <v>75550-19</v>
      </c>
      <c r="D2010">
        <v>164</v>
      </c>
      <c r="E2010">
        <v>43112</v>
      </c>
    </row>
    <row r="2011">
      <c r="A2011" t="str">
        <v>AutoTable</v>
      </c>
      <c r="C2011" t="str">
        <v>75551-01</v>
      </c>
      <c r="D2011">
        <v>184</v>
      </c>
      <c r="E2011">
        <v>43112</v>
      </c>
    </row>
    <row r="2012">
      <c r="A2012" t="str">
        <v>AutoTable</v>
      </c>
      <c r="C2012" t="str">
        <v>75551-09</v>
      </c>
      <c r="D2012">
        <v>7</v>
      </c>
      <c r="E2012">
        <v>43112</v>
      </c>
    </row>
    <row r="2013">
      <c r="A2013" t="str">
        <v>AutoTable</v>
      </c>
      <c r="C2013" t="str">
        <v>75551-18</v>
      </c>
      <c r="D2013">
        <v>382</v>
      </c>
      <c r="E2013">
        <v>43112</v>
      </c>
    </row>
    <row r="2014">
      <c r="A2014" t="str">
        <v>AutoTable</v>
      </c>
      <c r="C2014" t="str">
        <v>75552-10</v>
      </c>
      <c r="D2014">
        <v>42</v>
      </c>
      <c r="E2014">
        <v>43112</v>
      </c>
    </row>
    <row r="2015">
      <c r="A2015" t="str">
        <v>AutoTable</v>
      </c>
      <c r="C2015" t="str">
        <v>75552-19</v>
      </c>
      <c r="D2015">
        <v>224</v>
      </c>
      <c r="E2015">
        <v>43112</v>
      </c>
    </row>
    <row r="2016">
      <c r="A2016" t="str">
        <v>AutoTable</v>
      </c>
      <c r="C2016" t="str">
        <v>75553-02</v>
      </c>
      <c r="D2016">
        <v>160</v>
      </c>
      <c r="E2016">
        <v>43112</v>
      </c>
    </row>
    <row r="2017">
      <c r="A2017" t="str">
        <v>AutoTable</v>
      </c>
      <c r="C2017" t="str">
        <v>76010-53CE</v>
      </c>
      <c r="D2017">
        <v>1</v>
      </c>
      <c r="E2017">
        <v>43112</v>
      </c>
    </row>
    <row r="2018">
      <c r="A2018" t="str">
        <v>AutoTable</v>
      </c>
      <c r="C2018" t="str">
        <v>76010-63CE</v>
      </c>
      <c r="D2018">
        <v>311</v>
      </c>
      <c r="E2018">
        <v>43112</v>
      </c>
    </row>
    <row r="2019">
      <c r="A2019" t="str">
        <v>AutoTable</v>
      </c>
      <c r="C2019" t="str">
        <v>76010-64CE</v>
      </c>
      <c r="D2019">
        <v>409</v>
      </c>
      <c r="E2019">
        <v>43112</v>
      </c>
    </row>
    <row r="2020">
      <c r="A2020" t="str">
        <v>AutoTable</v>
      </c>
      <c r="C2020" t="str">
        <v>76010-65CE</v>
      </c>
      <c r="D2020">
        <v>121</v>
      </c>
      <c r="E2020">
        <v>43112</v>
      </c>
    </row>
    <row r="2021">
      <c r="A2021" t="str">
        <v>AutoTable</v>
      </c>
      <c r="C2021" t="str">
        <v>76010-66CE</v>
      </c>
      <c r="D2021">
        <v>677</v>
      </c>
      <c r="E2021">
        <v>43112</v>
      </c>
    </row>
    <row r="2022">
      <c r="A2022" t="str">
        <v>AutoTable</v>
      </c>
      <c r="C2022" t="str">
        <v>76010-67CE</v>
      </c>
      <c r="D2022">
        <v>478</v>
      </c>
      <c r="E2022">
        <v>43112</v>
      </c>
    </row>
    <row r="2023">
      <c r="A2023" t="str">
        <v>AutoTable</v>
      </c>
      <c r="C2023" t="str">
        <v>76012-65CE</v>
      </c>
      <c r="D2023">
        <v>73</v>
      </c>
      <c r="E2023">
        <v>43112</v>
      </c>
    </row>
    <row r="2024">
      <c r="A2024" t="str">
        <v>AutoTable</v>
      </c>
      <c r="C2024" t="str">
        <v>76012-66CE</v>
      </c>
      <c r="D2024">
        <v>194</v>
      </c>
      <c r="E2024">
        <v>43112</v>
      </c>
    </row>
    <row r="2025">
      <c r="A2025" t="str">
        <v>AutoTable</v>
      </c>
      <c r="C2025" t="str">
        <v>76012-67CE</v>
      </c>
      <c r="D2025">
        <v>286</v>
      </c>
      <c r="E2025">
        <v>43112</v>
      </c>
    </row>
    <row r="2026">
      <c r="A2026" t="str">
        <v>AutoTable</v>
      </c>
      <c r="C2026" t="str">
        <v>76012-81CE</v>
      </c>
      <c r="D2026">
        <v>33</v>
      </c>
      <c r="E2026">
        <v>43112</v>
      </c>
    </row>
    <row r="2027">
      <c r="A2027" t="str">
        <v>AutoTable</v>
      </c>
      <c r="C2027" t="str">
        <v>76015-81CE</v>
      </c>
      <c r="D2027">
        <v>59</v>
      </c>
      <c r="E2027">
        <v>43112</v>
      </c>
    </row>
    <row r="2028">
      <c r="A2028" t="str">
        <v>AutoTable</v>
      </c>
      <c r="C2028" t="str">
        <v>76015-89CCE</v>
      </c>
      <c r="D2028">
        <v>27</v>
      </c>
      <c r="E2028">
        <v>43112</v>
      </c>
    </row>
    <row r="2029">
      <c r="A2029" t="str">
        <v>AutoTable</v>
      </c>
      <c r="C2029" t="str">
        <v>76015-89CE</v>
      </c>
      <c r="D2029">
        <v>88</v>
      </c>
      <c r="E2029">
        <v>43112</v>
      </c>
    </row>
    <row r="2030">
      <c r="A2030" t="str">
        <v>AutoTable</v>
      </c>
      <c r="C2030" t="str">
        <v>76020-34</v>
      </c>
      <c r="D2030">
        <v>30</v>
      </c>
      <c r="E2030">
        <v>43112</v>
      </c>
    </row>
    <row r="2031">
      <c r="A2031" t="str">
        <v>AutoTable</v>
      </c>
      <c r="C2031" t="str">
        <v>76020-81</v>
      </c>
      <c r="D2031">
        <v>12</v>
      </c>
      <c r="E2031">
        <v>43112</v>
      </c>
    </row>
    <row r="2032">
      <c r="A2032" t="str">
        <v>AutoTable</v>
      </c>
      <c r="C2032" t="str">
        <v>76025-89</v>
      </c>
      <c r="D2032">
        <v>4</v>
      </c>
      <c r="E2032">
        <v>43112</v>
      </c>
    </row>
    <row r="2033">
      <c r="A2033" t="str">
        <v>AutoTable</v>
      </c>
      <c r="C2033" t="str">
        <v>76030-81</v>
      </c>
      <c r="D2033">
        <v>5</v>
      </c>
      <c r="E2033">
        <v>43112</v>
      </c>
    </row>
    <row r="2034">
      <c r="A2034" t="str">
        <v>AutoTable</v>
      </c>
      <c r="C2034" t="str">
        <v>76030-89</v>
      </c>
      <c r="D2034">
        <v>4</v>
      </c>
      <c r="E2034">
        <v>43112</v>
      </c>
    </row>
    <row r="2035">
      <c r="A2035" t="str">
        <v>AutoTable</v>
      </c>
      <c r="C2035" t="str">
        <v>76075-63CE</v>
      </c>
      <c r="D2035">
        <v>1549</v>
      </c>
      <c r="E2035">
        <v>43112</v>
      </c>
    </row>
    <row r="2036">
      <c r="A2036" t="str">
        <v>AutoTable</v>
      </c>
      <c r="C2036" t="str">
        <v>76075-64CE</v>
      </c>
      <c r="D2036">
        <v>131</v>
      </c>
      <c r="E2036">
        <v>43112</v>
      </c>
    </row>
    <row r="2037">
      <c r="A2037" t="str">
        <v>AutoTable</v>
      </c>
      <c r="C2037" t="str">
        <v>76075-65CE</v>
      </c>
      <c r="D2037">
        <v>1</v>
      </c>
      <c r="E2037">
        <v>43112</v>
      </c>
    </row>
    <row r="2038">
      <c r="A2038" t="str">
        <v>AutoTable</v>
      </c>
      <c r="C2038" t="str">
        <v>76075-66CE</v>
      </c>
      <c r="D2038">
        <v>272</v>
      </c>
      <c r="E2038">
        <v>43112</v>
      </c>
    </row>
    <row r="2039">
      <c r="A2039" t="str">
        <v>AutoTable</v>
      </c>
      <c r="C2039" t="str">
        <v>76075-67CE</v>
      </c>
      <c r="D2039">
        <v>1435</v>
      </c>
      <c r="E2039">
        <v>43112</v>
      </c>
    </row>
    <row r="2040">
      <c r="A2040" t="str">
        <v>AutoTable</v>
      </c>
      <c r="C2040" t="str">
        <v>76110-43CE</v>
      </c>
      <c r="D2040">
        <v>1</v>
      </c>
      <c r="E2040">
        <v>43112</v>
      </c>
    </row>
    <row r="2041">
      <c r="A2041" t="str">
        <v>AutoTable</v>
      </c>
      <c r="C2041" t="str">
        <v>76110-75CE</v>
      </c>
      <c r="D2041">
        <v>160</v>
      </c>
      <c r="E2041">
        <v>43112</v>
      </c>
    </row>
    <row r="2042">
      <c r="A2042" t="str">
        <v>AutoTable</v>
      </c>
      <c r="C2042" t="str">
        <v>76110-79CE</v>
      </c>
      <c r="D2042">
        <v>188</v>
      </c>
      <c r="E2042">
        <v>43112</v>
      </c>
    </row>
    <row r="2043">
      <c r="A2043" t="str">
        <v>AutoTable</v>
      </c>
      <c r="C2043" t="str">
        <v>76112-31CE</v>
      </c>
      <c r="D2043">
        <v>117</v>
      </c>
      <c r="E2043">
        <v>43112</v>
      </c>
    </row>
    <row r="2044">
      <c r="A2044" t="str">
        <v>AutoTable</v>
      </c>
      <c r="C2044" t="str">
        <v>76112-35CE</v>
      </c>
      <c r="D2044">
        <v>18</v>
      </c>
      <c r="E2044">
        <v>43112</v>
      </c>
    </row>
    <row r="2045">
      <c r="A2045" t="str">
        <v>AutoTable</v>
      </c>
      <c r="C2045" t="str">
        <v>76112-71CE</v>
      </c>
      <c r="D2045">
        <v>75</v>
      </c>
      <c r="E2045">
        <v>43112</v>
      </c>
    </row>
    <row r="2046">
      <c r="A2046" t="str">
        <v>AutoTable</v>
      </c>
      <c r="C2046" t="str">
        <v>76112-79CE</v>
      </c>
      <c r="D2046">
        <v>150</v>
      </c>
      <c r="E2046">
        <v>43112</v>
      </c>
    </row>
    <row r="2047">
      <c r="A2047" t="str">
        <v>AutoTable</v>
      </c>
      <c r="C2047" t="str">
        <v>76115-72CE</v>
      </c>
      <c r="D2047">
        <v>5</v>
      </c>
      <c r="E2047">
        <v>43112</v>
      </c>
    </row>
    <row r="2048">
      <c r="A2048" t="str">
        <v>AutoTable</v>
      </c>
      <c r="C2048" t="str">
        <v>76115-74CE</v>
      </c>
      <c r="D2048">
        <v>23</v>
      </c>
      <c r="E2048">
        <v>43112</v>
      </c>
    </row>
    <row r="2049">
      <c r="A2049" t="str">
        <v>AutoTable</v>
      </c>
      <c r="C2049" t="str">
        <v>76115-78CE</v>
      </c>
      <c r="D2049">
        <v>2</v>
      </c>
      <c r="E2049">
        <v>43112</v>
      </c>
    </row>
    <row r="2050">
      <c r="A2050" t="str">
        <v>AutoTable</v>
      </c>
      <c r="C2050" t="str">
        <v>76210-02</v>
      </c>
      <c r="D2050">
        <v>108</v>
      </c>
      <c r="E2050">
        <v>43112</v>
      </c>
    </row>
    <row r="2051">
      <c r="A2051" t="str">
        <v>AutoTable</v>
      </c>
      <c r="C2051" t="str">
        <v>76210-21CE</v>
      </c>
      <c r="D2051">
        <v>226</v>
      </c>
      <c r="E2051">
        <v>43112</v>
      </c>
    </row>
    <row r="2052">
      <c r="A2052" t="str">
        <v>AutoTable</v>
      </c>
      <c r="C2052" t="str">
        <v>76210-23CE</v>
      </c>
      <c r="D2052">
        <v>869</v>
      </c>
      <c r="E2052">
        <v>43112</v>
      </c>
    </row>
    <row r="2053">
      <c r="A2053" t="str">
        <v>AutoTable</v>
      </c>
      <c r="C2053" t="str">
        <v>76210-25CE</v>
      </c>
      <c r="D2053">
        <v>202</v>
      </c>
      <c r="E2053">
        <v>43112</v>
      </c>
    </row>
    <row r="2054">
      <c r="A2054" t="str">
        <v>AutoTable</v>
      </c>
      <c r="C2054" t="str">
        <v>76210-26CE</v>
      </c>
      <c r="D2054">
        <v>110</v>
      </c>
      <c r="E2054">
        <v>43112</v>
      </c>
    </row>
    <row r="2055">
      <c r="A2055" t="str">
        <v>AutoTable</v>
      </c>
      <c r="C2055" t="str">
        <v>76212-02CE</v>
      </c>
      <c r="D2055">
        <v>89</v>
      </c>
      <c r="E2055">
        <v>43112</v>
      </c>
    </row>
    <row r="2056">
      <c r="A2056" t="str">
        <v>AutoTable</v>
      </c>
      <c r="C2056" t="str">
        <v>76212-21CE</v>
      </c>
      <c r="D2056">
        <v>58</v>
      </c>
      <c r="E2056">
        <v>43112</v>
      </c>
    </row>
    <row r="2057">
      <c r="A2057" t="str">
        <v>AutoTable</v>
      </c>
      <c r="C2057" t="str">
        <v>76275-02CE</v>
      </c>
      <c r="D2057">
        <v>440</v>
      </c>
      <c r="E2057">
        <v>43112</v>
      </c>
    </row>
    <row r="2058">
      <c r="A2058" t="str">
        <v>AutoTable</v>
      </c>
      <c r="C2058" t="str">
        <v>76275-21CE</v>
      </c>
      <c r="D2058">
        <v>868</v>
      </c>
      <c r="E2058">
        <v>43112</v>
      </c>
    </row>
    <row r="2059">
      <c r="A2059" t="str">
        <v>AutoTable</v>
      </c>
      <c r="C2059" t="str">
        <v>76275-26CE</v>
      </c>
      <c r="D2059">
        <v>330</v>
      </c>
      <c r="E2059">
        <v>43112</v>
      </c>
    </row>
    <row r="2060">
      <c r="A2060" t="str">
        <v>AutoTable</v>
      </c>
      <c r="C2060" t="str">
        <v>76310-09CE</v>
      </c>
      <c r="D2060">
        <v>162</v>
      </c>
      <c r="E2060">
        <v>43112</v>
      </c>
    </row>
    <row r="2061">
      <c r="A2061" t="str">
        <v>AutoTable</v>
      </c>
      <c r="C2061" t="str">
        <v>76310-59CE</v>
      </c>
      <c r="D2061">
        <v>286</v>
      </c>
      <c r="E2061">
        <v>43112</v>
      </c>
    </row>
    <row r="2062">
      <c r="A2062" t="str">
        <v>AutoTable</v>
      </c>
      <c r="C2062" t="str">
        <v>76410-01CE</v>
      </c>
      <c r="D2062">
        <v>90</v>
      </c>
      <c r="E2062">
        <v>43112</v>
      </c>
    </row>
    <row r="2063">
      <c r="A2063" t="str">
        <v>AutoTable</v>
      </c>
      <c r="C2063" t="str">
        <v>76410-17CE</v>
      </c>
      <c r="D2063">
        <v>18</v>
      </c>
      <c r="E2063">
        <v>43112</v>
      </c>
    </row>
    <row r="2064">
      <c r="A2064" t="str">
        <v>AutoTable</v>
      </c>
      <c r="C2064" t="str">
        <v>76410-19CE</v>
      </c>
      <c r="D2064">
        <v>7</v>
      </c>
      <c r="E2064">
        <v>43112</v>
      </c>
    </row>
    <row r="2065">
      <c r="A2065" t="str">
        <v>AutoTable</v>
      </c>
      <c r="C2065" t="str">
        <v>76410-20CE</v>
      </c>
      <c r="D2065">
        <v>51</v>
      </c>
      <c r="E2065">
        <v>43112</v>
      </c>
    </row>
    <row r="2066">
      <c r="A2066" t="str">
        <v>AutoTable</v>
      </c>
      <c r="C2066" t="str">
        <v>76512-02CE</v>
      </c>
      <c r="D2066">
        <v>176</v>
      </c>
      <c r="E2066">
        <v>43112</v>
      </c>
    </row>
    <row r="2067">
      <c r="A2067" t="str">
        <v>AutoTable</v>
      </c>
      <c r="C2067" t="str">
        <v>76910-08CE</v>
      </c>
      <c r="D2067">
        <v>1</v>
      </c>
      <c r="E2067">
        <v>43112</v>
      </c>
    </row>
    <row r="2068">
      <c r="A2068" t="str">
        <v>AutoTable</v>
      </c>
      <c r="C2068" t="str">
        <v>76910-09CE</v>
      </c>
      <c r="D2068">
        <v>1</v>
      </c>
      <c r="E2068">
        <v>43112</v>
      </c>
    </row>
    <row r="2069">
      <c r="A2069" t="str">
        <v>AutoTable</v>
      </c>
      <c r="C2069" t="str">
        <v>76910-17CE</v>
      </c>
      <c r="D2069">
        <v>3</v>
      </c>
      <c r="E2069">
        <v>43112</v>
      </c>
    </row>
    <row r="2070">
      <c r="A2070" t="str">
        <v>AutoTable</v>
      </c>
      <c r="C2070" t="str">
        <v>76910-20CE</v>
      </c>
      <c r="D2070">
        <v>350</v>
      </c>
      <c r="E2070">
        <v>43112</v>
      </c>
    </row>
    <row r="2071">
      <c r="A2071" t="str">
        <v>AutoTable</v>
      </c>
      <c r="C2071" t="str">
        <v>76913-01CE</v>
      </c>
      <c r="D2071">
        <v>2</v>
      </c>
      <c r="E2071">
        <v>43112</v>
      </c>
    </row>
    <row r="2072">
      <c r="A2072" t="str">
        <v>AutoTable</v>
      </c>
      <c r="C2072" t="str">
        <v>76913-18CE</v>
      </c>
      <c r="D2072">
        <v>141</v>
      </c>
      <c r="E2072">
        <v>43112</v>
      </c>
    </row>
    <row r="2073">
      <c r="A2073" t="str">
        <v>AutoTable</v>
      </c>
      <c r="C2073" t="str">
        <v>76913-26CE</v>
      </c>
      <c r="D2073">
        <v>72</v>
      </c>
      <c r="E2073">
        <v>43112</v>
      </c>
    </row>
    <row r="2074">
      <c r="A2074" t="str">
        <v>AutoTable</v>
      </c>
      <c r="C2074" t="str">
        <v>76915-14</v>
      </c>
      <c r="D2074">
        <v>45</v>
      </c>
      <c r="E2074">
        <v>43112</v>
      </c>
    </row>
    <row r="2075">
      <c r="A2075" t="str">
        <v>AutoTable</v>
      </c>
      <c r="C2075" t="str">
        <v>76915-17CE</v>
      </c>
      <c r="D2075">
        <v>90</v>
      </c>
      <c r="E2075">
        <v>43112</v>
      </c>
    </row>
    <row r="2076">
      <c r="A2076" t="str">
        <v>AutoTable</v>
      </c>
      <c r="C2076" t="str">
        <v>76915-19CE</v>
      </c>
      <c r="D2076">
        <v>44</v>
      </c>
      <c r="E2076">
        <v>43112</v>
      </c>
    </row>
    <row r="2077">
      <c r="A2077" t="str">
        <v>AutoTable</v>
      </c>
      <c r="C2077" t="str">
        <v>76975-06CE</v>
      </c>
      <c r="D2077">
        <v>462</v>
      </c>
      <c r="E2077">
        <v>43112</v>
      </c>
    </row>
    <row r="2078">
      <c r="A2078" t="str">
        <v>AutoTable</v>
      </c>
      <c r="C2078" t="str">
        <v>76975-08CE</v>
      </c>
      <c r="D2078">
        <v>25</v>
      </c>
      <c r="E2078">
        <v>43112</v>
      </c>
    </row>
    <row r="2079">
      <c r="A2079" t="str">
        <v>AutoTable</v>
      </c>
      <c r="C2079" t="str">
        <v>76975-17CE</v>
      </c>
      <c r="D2079">
        <v>54</v>
      </c>
      <c r="E2079">
        <v>43112</v>
      </c>
    </row>
    <row r="2080">
      <c r="A2080" t="str">
        <v>AutoTable</v>
      </c>
      <c r="C2080" t="str">
        <v>76975-19CE</v>
      </c>
      <c r="D2080">
        <v>27</v>
      </c>
      <c r="E2080">
        <v>43112</v>
      </c>
    </row>
    <row r="2081">
      <c r="A2081" t="str">
        <v>AutoTable</v>
      </c>
      <c r="C2081" t="str">
        <v>76975-28CE</v>
      </c>
      <c r="D2081">
        <v>222</v>
      </c>
      <c r="E2081">
        <v>43112</v>
      </c>
    </row>
    <row r="2082">
      <c r="A2082" t="str">
        <v>AutoTable</v>
      </c>
      <c r="C2082" t="str">
        <v>77010</v>
      </c>
      <c r="D2082">
        <v>21</v>
      </c>
      <c r="E2082">
        <v>43112</v>
      </c>
    </row>
    <row r="2083">
      <c r="A2083" t="str">
        <v>AutoTable</v>
      </c>
      <c r="C2083" t="str">
        <v>77010-20CE</v>
      </c>
      <c r="D2083">
        <v>55</v>
      </c>
      <c r="E2083">
        <v>43112</v>
      </c>
    </row>
    <row r="2084">
      <c r="A2084" t="str">
        <v>AutoTable</v>
      </c>
      <c r="C2084" t="str">
        <v>77010-21CE</v>
      </c>
      <c r="D2084">
        <v>302</v>
      </c>
      <c r="E2084">
        <v>43112</v>
      </c>
    </row>
    <row r="2085">
      <c r="A2085" t="str">
        <v>AutoTable</v>
      </c>
      <c r="C2085" t="str">
        <v>77010-22CE</v>
      </c>
      <c r="D2085">
        <v>130</v>
      </c>
      <c r="E2085">
        <v>43112</v>
      </c>
    </row>
    <row r="2086">
      <c r="A2086" t="str">
        <v>AutoTable</v>
      </c>
      <c r="C2086" t="str">
        <v>77010-26CE</v>
      </c>
      <c r="D2086">
        <v>219</v>
      </c>
      <c r="E2086">
        <v>43112</v>
      </c>
    </row>
    <row r="2087">
      <c r="A2087" t="str">
        <v>AutoTable</v>
      </c>
      <c r="C2087" t="str">
        <v>77010-42CE</v>
      </c>
      <c r="D2087">
        <v>165</v>
      </c>
      <c r="E2087">
        <v>43112</v>
      </c>
    </row>
    <row r="2088">
      <c r="A2088" t="str">
        <v>AutoTable</v>
      </c>
      <c r="C2088" t="str">
        <v>77010-43CE</v>
      </c>
      <c r="D2088">
        <v>238</v>
      </c>
      <c r="E2088">
        <v>43112</v>
      </c>
    </row>
    <row r="2089">
      <c r="A2089" t="str">
        <v>AutoTable</v>
      </c>
      <c r="C2089" t="str">
        <v>77010-44CE</v>
      </c>
      <c r="D2089">
        <v>179</v>
      </c>
      <c r="E2089">
        <v>43112</v>
      </c>
    </row>
    <row r="2090">
      <c r="A2090" t="str">
        <v>AutoTable</v>
      </c>
      <c r="C2090" t="str">
        <v>77010-45CE</v>
      </c>
      <c r="D2090">
        <v>331</v>
      </c>
      <c r="E2090">
        <v>43112</v>
      </c>
    </row>
    <row r="2091">
      <c r="A2091" t="str">
        <v>AutoTable</v>
      </c>
      <c r="C2091" t="str">
        <v>77010-47</v>
      </c>
      <c r="D2091">
        <v>540</v>
      </c>
      <c r="E2091">
        <v>43112</v>
      </c>
    </row>
    <row r="2092">
      <c r="A2092" t="str">
        <v>AutoTable</v>
      </c>
      <c r="C2092" t="str">
        <v>77010-49CE</v>
      </c>
      <c r="D2092">
        <v>1</v>
      </c>
      <c r="E2092">
        <v>43112</v>
      </c>
    </row>
    <row r="2093">
      <c r="A2093" t="str">
        <v>AutoTable</v>
      </c>
      <c r="C2093" t="str">
        <v>77010-59CE</v>
      </c>
      <c r="D2093">
        <v>484</v>
      </c>
      <c r="E2093">
        <v>43112</v>
      </c>
    </row>
    <row r="2094">
      <c r="A2094" t="str">
        <v>AutoTable</v>
      </c>
      <c r="C2094" t="str">
        <v>77010-72CE</v>
      </c>
      <c r="D2094">
        <v>65</v>
      </c>
      <c r="E2094">
        <v>43112</v>
      </c>
    </row>
    <row r="2095">
      <c r="A2095" t="str">
        <v>AutoTable</v>
      </c>
      <c r="C2095" t="str">
        <v>77010-74CE</v>
      </c>
      <c r="D2095">
        <v>9</v>
      </c>
      <c r="E2095">
        <v>43112</v>
      </c>
    </row>
    <row r="2096">
      <c r="A2096" t="str">
        <v>AutoTable</v>
      </c>
      <c r="C2096" t="str">
        <v>77010-75CE</v>
      </c>
      <c r="D2096">
        <v>63</v>
      </c>
      <c r="E2096">
        <v>43112</v>
      </c>
    </row>
    <row r="2097">
      <c r="A2097" t="str">
        <v>AutoTable</v>
      </c>
      <c r="C2097" t="str">
        <v>77010-76CE</v>
      </c>
      <c r="D2097">
        <v>37</v>
      </c>
      <c r="E2097">
        <v>43112</v>
      </c>
    </row>
    <row r="2098">
      <c r="A2098" t="str">
        <v>AutoTable</v>
      </c>
      <c r="C2098" t="str">
        <v>77010-78CE</v>
      </c>
      <c r="D2098">
        <v>206</v>
      </c>
      <c r="E2098">
        <v>43112</v>
      </c>
    </row>
    <row r="2099">
      <c r="A2099" t="str">
        <v>AutoTable</v>
      </c>
      <c r="C2099" t="str">
        <v>77010-81CE</v>
      </c>
      <c r="D2099">
        <v>25</v>
      </c>
      <c r="E2099">
        <v>43112</v>
      </c>
    </row>
    <row r="2100">
      <c r="A2100" t="str">
        <v>AutoTable</v>
      </c>
      <c r="C2100" t="str">
        <v>77010-82CE</v>
      </c>
      <c r="D2100">
        <v>6</v>
      </c>
      <c r="E2100">
        <v>43112</v>
      </c>
    </row>
    <row r="2101">
      <c r="A2101" t="str">
        <v>AutoTable</v>
      </c>
      <c r="C2101" t="str">
        <v>77075-07CE</v>
      </c>
      <c r="D2101">
        <v>55</v>
      </c>
      <c r="E2101">
        <v>43112</v>
      </c>
    </row>
    <row r="2102">
      <c r="A2102" t="str">
        <v>AutoTable</v>
      </c>
      <c r="C2102" t="str">
        <v>77075-26CE</v>
      </c>
      <c r="D2102">
        <v>1</v>
      </c>
      <c r="E2102">
        <v>43112</v>
      </c>
    </row>
    <row r="2103">
      <c r="A2103" t="str">
        <v>AutoTable</v>
      </c>
      <c r="C2103" t="str">
        <v>77075-29CE</v>
      </c>
      <c r="D2103">
        <v>66</v>
      </c>
      <c r="E2103">
        <v>43112</v>
      </c>
    </row>
    <row r="2104">
      <c r="A2104" t="str">
        <v>AutoTable</v>
      </c>
      <c r="C2104" t="str">
        <v>77075-43CE</v>
      </c>
      <c r="D2104">
        <v>117</v>
      </c>
      <c r="E2104">
        <v>43112</v>
      </c>
    </row>
    <row r="2105">
      <c r="A2105" t="str">
        <v>AutoTable</v>
      </c>
      <c r="C2105" t="str">
        <v>77075-44CE</v>
      </c>
      <c r="D2105">
        <v>1</v>
      </c>
      <c r="E2105">
        <v>43112</v>
      </c>
    </row>
    <row r="2106">
      <c r="A2106" t="str">
        <v>AutoTable</v>
      </c>
      <c r="C2106" t="str">
        <v>77075-47CE</v>
      </c>
      <c r="D2106">
        <v>23</v>
      </c>
      <c r="E2106">
        <v>43112</v>
      </c>
    </row>
    <row r="2107">
      <c r="A2107" t="str">
        <v>AutoTable</v>
      </c>
      <c r="C2107" t="str">
        <v>77075-59CE</v>
      </c>
      <c r="D2107">
        <v>3</v>
      </c>
      <c r="E2107">
        <v>43112</v>
      </c>
    </row>
    <row r="2108">
      <c r="A2108" t="str">
        <v>AutoTable</v>
      </c>
      <c r="C2108" t="str">
        <v>77075-72CE</v>
      </c>
      <c r="D2108">
        <v>2</v>
      </c>
      <c r="E2108">
        <v>43112</v>
      </c>
    </row>
    <row r="2109">
      <c r="A2109" t="str">
        <v>AutoTable</v>
      </c>
      <c r="C2109" t="str">
        <v>77075-76CE</v>
      </c>
      <c r="D2109">
        <v>2</v>
      </c>
      <c r="E2109">
        <v>43112</v>
      </c>
    </row>
    <row r="2110">
      <c r="A2110" t="str">
        <v>AutoTable</v>
      </c>
      <c r="C2110" t="str">
        <v>77075-81CE</v>
      </c>
      <c r="D2110">
        <v>50</v>
      </c>
      <c r="E2110">
        <v>43112</v>
      </c>
    </row>
    <row r="2111">
      <c r="A2111" t="str">
        <v>AutoTable</v>
      </c>
      <c r="C2111" t="str">
        <v>77075DC1</v>
      </c>
      <c r="D2111">
        <v>72</v>
      </c>
      <c r="E2111">
        <v>43112</v>
      </c>
    </row>
    <row r="2112">
      <c r="A2112" t="str">
        <v>AutoTable</v>
      </c>
      <c r="C2112" t="str">
        <v>77175-05CE</v>
      </c>
      <c r="D2112">
        <v>4</v>
      </c>
      <c r="E2112">
        <v>43112</v>
      </c>
    </row>
    <row r="2113">
      <c r="A2113" t="str">
        <v>AutoTable</v>
      </c>
      <c r="C2113" t="str">
        <v>77175-10CE</v>
      </c>
      <c r="D2113">
        <v>1</v>
      </c>
      <c r="E2113">
        <v>43112</v>
      </c>
    </row>
    <row r="2114">
      <c r="A2114" t="str">
        <v>AutoTable</v>
      </c>
      <c r="C2114" t="str">
        <v>77175-21</v>
      </c>
      <c r="D2114">
        <v>222</v>
      </c>
      <c r="E2114">
        <v>43112</v>
      </c>
    </row>
    <row r="2115">
      <c r="A2115" t="str">
        <v>AutoTable</v>
      </c>
      <c r="C2115" t="str">
        <v>77175-23</v>
      </c>
      <c r="D2115">
        <v>117</v>
      </c>
      <c r="E2115">
        <v>43112</v>
      </c>
    </row>
    <row r="2116">
      <c r="A2116" t="str">
        <v>AutoTable</v>
      </c>
      <c r="C2116" t="str">
        <v>77175-26</v>
      </c>
      <c r="D2116">
        <v>240</v>
      </c>
      <c r="E2116">
        <v>43112</v>
      </c>
    </row>
    <row r="2117">
      <c r="A2117" t="str">
        <v>AutoTable</v>
      </c>
      <c r="C2117" t="str">
        <v>77210-32</v>
      </c>
      <c r="D2117">
        <v>36</v>
      </c>
      <c r="E2117">
        <v>43112</v>
      </c>
    </row>
    <row r="2118">
      <c r="A2118" t="str">
        <v>AutoTable</v>
      </c>
      <c r="C2118" t="str">
        <v>77210-32CE</v>
      </c>
      <c r="D2118">
        <v>0</v>
      </c>
      <c r="E2118">
        <v>43112</v>
      </c>
    </row>
    <row r="2119">
      <c r="A2119" t="str">
        <v>AutoTable</v>
      </c>
      <c r="C2119" t="str">
        <v>77212-02CE</v>
      </c>
      <c r="D2119">
        <v>144</v>
      </c>
      <c r="E2119">
        <v>43112</v>
      </c>
    </row>
    <row r="2120">
      <c r="A2120" t="str">
        <v>AutoTable</v>
      </c>
      <c r="C2120" t="str">
        <v>77212-05CE</v>
      </c>
      <c r="D2120">
        <v>212</v>
      </c>
      <c r="E2120">
        <v>43112</v>
      </c>
    </row>
    <row r="2121">
      <c r="A2121" t="str">
        <v>AutoTable</v>
      </c>
      <c r="C2121" t="str">
        <v>77212-06CE</v>
      </c>
      <c r="D2121">
        <v>144</v>
      </c>
      <c r="E2121">
        <v>43112</v>
      </c>
    </row>
    <row r="2122">
      <c r="A2122" t="str">
        <v>AutoTable</v>
      </c>
      <c r="C2122" t="str">
        <v>77212-08CE</v>
      </c>
      <c r="D2122">
        <v>99</v>
      </c>
      <c r="E2122">
        <v>43112</v>
      </c>
    </row>
    <row r="2123">
      <c r="A2123" t="str">
        <v>AutoTable</v>
      </c>
      <c r="C2123" t="str">
        <v>77215-13CE</v>
      </c>
      <c r="D2123">
        <v>40</v>
      </c>
      <c r="E2123">
        <v>43112</v>
      </c>
    </row>
    <row r="2124">
      <c r="A2124" t="str">
        <v>AutoTable</v>
      </c>
      <c r="C2124" t="str">
        <v>77215-20CE</v>
      </c>
      <c r="D2124">
        <v>27</v>
      </c>
      <c r="E2124">
        <v>43112</v>
      </c>
    </row>
    <row r="2125">
      <c r="A2125" t="str">
        <v>AutoTable</v>
      </c>
      <c r="C2125" t="str">
        <v>77215-21CVI</v>
      </c>
      <c r="D2125">
        <v>9</v>
      </c>
      <c r="E2125">
        <v>43112</v>
      </c>
    </row>
    <row r="2126">
      <c r="A2126" t="str">
        <v>AutoTable</v>
      </c>
      <c r="C2126" t="str">
        <v>77215-28</v>
      </c>
      <c r="D2126">
        <v>3</v>
      </c>
      <c r="E2126">
        <v>43112</v>
      </c>
    </row>
    <row r="2127">
      <c r="A2127" t="str">
        <v>AutoTable</v>
      </c>
      <c r="C2127" t="str">
        <v>77275-17CE</v>
      </c>
      <c r="D2127">
        <v>60</v>
      </c>
      <c r="E2127">
        <v>43112</v>
      </c>
    </row>
    <row r="2128">
      <c r="A2128" t="str">
        <v>AutoTable</v>
      </c>
      <c r="C2128" t="str">
        <v>77275-24CE</v>
      </c>
      <c r="D2128">
        <v>2</v>
      </c>
      <c r="E2128">
        <v>43112</v>
      </c>
    </row>
    <row r="2129">
      <c r="A2129" t="str">
        <v>AutoTable</v>
      </c>
      <c r="C2129" t="str">
        <v>77415-02</v>
      </c>
      <c r="D2129">
        <v>120</v>
      </c>
      <c r="E2129">
        <v>43112</v>
      </c>
    </row>
    <row r="2130">
      <c r="A2130" t="str">
        <v>AutoTable</v>
      </c>
      <c r="C2130" t="str">
        <v>77415-04</v>
      </c>
      <c r="D2130">
        <v>124</v>
      </c>
      <c r="E2130">
        <v>43112</v>
      </c>
    </row>
    <row r="2131">
      <c r="A2131" t="str">
        <v>AutoTable</v>
      </c>
      <c r="C2131" t="str">
        <v>77415-05</v>
      </c>
      <c r="D2131">
        <v>5</v>
      </c>
      <c r="E2131">
        <v>43112</v>
      </c>
    </row>
    <row r="2132">
      <c r="A2132" t="str">
        <v>AutoTable</v>
      </c>
      <c r="C2132" t="str">
        <v>77415-06</v>
      </c>
      <c r="D2132">
        <v>282</v>
      </c>
      <c r="E2132">
        <v>43112</v>
      </c>
    </row>
    <row r="2133">
      <c r="A2133" t="str">
        <v>AutoTable</v>
      </c>
      <c r="C2133" t="str">
        <v>77415-07</v>
      </c>
      <c r="D2133">
        <v>148</v>
      </c>
      <c r="E2133">
        <v>43112</v>
      </c>
    </row>
    <row r="2134">
      <c r="A2134" t="str">
        <v>AutoTable</v>
      </c>
      <c r="C2134" t="str">
        <v>77415-10</v>
      </c>
      <c r="D2134">
        <v>135</v>
      </c>
      <c r="E2134">
        <v>43112</v>
      </c>
    </row>
    <row r="2135">
      <c r="A2135" t="str">
        <v>AutoTable</v>
      </c>
      <c r="C2135" t="str">
        <v>77415-13</v>
      </c>
      <c r="D2135">
        <v>3</v>
      </c>
      <c r="E2135">
        <v>43112</v>
      </c>
    </row>
    <row r="2136">
      <c r="A2136" t="str">
        <v>AutoTable</v>
      </c>
      <c r="C2136" t="str">
        <v>77415-22</v>
      </c>
      <c r="D2136">
        <v>22</v>
      </c>
      <c r="E2136">
        <v>43112</v>
      </c>
    </row>
    <row r="2137">
      <c r="A2137" t="str">
        <v>AutoTable</v>
      </c>
      <c r="C2137" t="str">
        <v>77510-33</v>
      </c>
      <c r="D2137">
        <v>4</v>
      </c>
      <c r="E2137">
        <v>43112</v>
      </c>
    </row>
    <row r="2138">
      <c r="A2138" t="str">
        <v>AutoTable</v>
      </c>
      <c r="C2138" t="str">
        <v>77510-35</v>
      </c>
      <c r="D2138">
        <v>34</v>
      </c>
      <c r="E2138">
        <v>43112</v>
      </c>
    </row>
    <row r="2139">
      <c r="A2139" t="str">
        <v>AutoTable</v>
      </c>
      <c r="C2139" t="str">
        <v>77510-53</v>
      </c>
      <c r="D2139">
        <v>72</v>
      </c>
      <c r="E2139">
        <v>43112</v>
      </c>
    </row>
    <row r="2140">
      <c r="A2140" t="str">
        <v>AutoTable</v>
      </c>
      <c r="C2140" t="str">
        <v>77510-55</v>
      </c>
      <c r="D2140">
        <v>108</v>
      </c>
      <c r="E2140">
        <v>43112</v>
      </c>
    </row>
    <row r="2141">
      <c r="A2141" t="str">
        <v>AutoTable</v>
      </c>
      <c r="C2141" t="str">
        <v>77510-57</v>
      </c>
      <c r="D2141">
        <v>63</v>
      </c>
      <c r="E2141">
        <v>43112</v>
      </c>
    </row>
    <row r="2142">
      <c r="A2142" t="str">
        <v>AutoTable</v>
      </c>
      <c r="C2142" t="str">
        <v>77512-32</v>
      </c>
      <c r="D2142">
        <v>13</v>
      </c>
      <c r="E2142">
        <v>43112</v>
      </c>
    </row>
    <row r="2143">
      <c r="A2143" t="str">
        <v>AutoTable</v>
      </c>
      <c r="C2143" t="str">
        <v>77512-33</v>
      </c>
      <c r="D2143">
        <v>6</v>
      </c>
      <c r="E2143">
        <v>43112</v>
      </c>
    </row>
    <row r="2144">
      <c r="A2144" t="str">
        <v>AutoTable</v>
      </c>
      <c r="C2144" t="str">
        <v>77512-35</v>
      </c>
      <c r="D2144">
        <v>72</v>
      </c>
      <c r="E2144">
        <v>43112</v>
      </c>
    </row>
    <row r="2145">
      <c r="A2145" t="str">
        <v>AutoTable</v>
      </c>
      <c r="C2145" t="str">
        <v>77512-40</v>
      </c>
      <c r="D2145">
        <v>99</v>
      </c>
      <c r="E2145">
        <v>43112</v>
      </c>
    </row>
    <row r="2146">
      <c r="A2146" t="str">
        <v>AutoTable</v>
      </c>
      <c r="C2146" t="str">
        <v>77512-55</v>
      </c>
      <c r="D2146">
        <v>25</v>
      </c>
      <c r="E2146">
        <v>43112</v>
      </c>
    </row>
    <row r="2147">
      <c r="A2147" t="str">
        <v>AutoTable</v>
      </c>
      <c r="C2147" t="str">
        <v>77512-57</v>
      </c>
      <c r="D2147">
        <v>27</v>
      </c>
      <c r="E2147">
        <v>43112</v>
      </c>
    </row>
    <row r="2148">
      <c r="A2148" t="str">
        <v>AutoTable</v>
      </c>
      <c r="C2148" t="str">
        <v>77515-33</v>
      </c>
      <c r="D2148">
        <v>6</v>
      </c>
      <c r="E2148">
        <v>43112</v>
      </c>
    </row>
    <row r="2149">
      <c r="A2149" t="str">
        <v>AutoTable</v>
      </c>
      <c r="C2149" t="str">
        <v>77515-35</v>
      </c>
      <c r="D2149">
        <v>96</v>
      </c>
      <c r="E2149">
        <v>43112</v>
      </c>
    </row>
    <row r="2150">
      <c r="A2150" t="str">
        <v>AutoTable</v>
      </c>
      <c r="C2150" t="str">
        <v>77515-36</v>
      </c>
      <c r="D2150">
        <v>4</v>
      </c>
      <c r="E2150">
        <v>43112</v>
      </c>
    </row>
    <row r="2151">
      <c r="A2151" t="str">
        <v>AutoTable</v>
      </c>
      <c r="C2151" t="str">
        <v>77515-40</v>
      </c>
      <c r="D2151">
        <v>7</v>
      </c>
      <c r="E2151">
        <v>43112</v>
      </c>
    </row>
    <row r="2152">
      <c r="A2152" t="str">
        <v>AutoTable</v>
      </c>
      <c r="C2152" t="str">
        <v>77515-55</v>
      </c>
      <c r="D2152">
        <v>12</v>
      </c>
      <c r="E2152">
        <v>43112</v>
      </c>
    </row>
    <row r="2153">
      <c r="A2153" t="str">
        <v>AutoTable</v>
      </c>
      <c r="C2153" t="str">
        <v>77515-57</v>
      </c>
      <c r="D2153">
        <v>59</v>
      </c>
      <c r="E2153">
        <v>43112</v>
      </c>
    </row>
    <row r="2154">
      <c r="A2154" t="str">
        <v>AutoTable</v>
      </c>
      <c r="C2154" t="str">
        <v>77615-33</v>
      </c>
      <c r="D2154">
        <v>81</v>
      </c>
      <c r="E2154">
        <v>43112</v>
      </c>
    </row>
    <row r="2155">
      <c r="A2155" t="str">
        <v>AutoTable</v>
      </c>
      <c r="C2155" t="str">
        <v>78010-00</v>
      </c>
      <c r="D2155">
        <v>600</v>
      </c>
      <c r="E2155">
        <v>43112</v>
      </c>
    </row>
    <row r="2156">
      <c r="A2156" t="str">
        <v>AutoTable</v>
      </c>
      <c r="C2156" t="str">
        <v>78110-81G5</v>
      </c>
      <c r="D2156">
        <v>500</v>
      </c>
      <c r="E2156">
        <v>43112</v>
      </c>
    </row>
    <row r="2157">
      <c r="A2157" t="str">
        <v>AutoTable</v>
      </c>
      <c r="C2157" t="str">
        <v>78110-89G5</v>
      </c>
      <c r="D2157">
        <v>286</v>
      </c>
      <c r="E2157">
        <v>43112</v>
      </c>
    </row>
    <row r="2158">
      <c r="A2158" t="str">
        <v>AutoTable</v>
      </c>
      <c r="C2158" t="str">
        <v>78175-81G5</v>
      </c>
      <c r="D2158">
        <v>504</v>
      </c>
      <c r="E2158">
        <v>43112</v>
      </c>
    </row>
    <row r="2159">
      <c r="A2159" t="str">
        <v>AutoTable</v>
      </c>
      <c r="C2159" t="str">
        <v>78175-89G5</v>
      </c>
      <c r="D2159">
        <v>297</v>
      </c>
      <c r="E2159">
        <v>43112</v>
      </c>
    </row>
    <row r="2160">
      <c r="A2160" t="str">
        <v>AutoTable</v>
      </c>
      <c r="C2160" t="str">
        <v>78175K</v>
      </c>
      <c r="D2160">
        <v>3024</v>
      </c>
      <c r="E2160">
        <v>43112</v>
      </c>
    </row>
    <row r="2161">
      <c r="A2161" t="str">
        <v>AutoTable</v>
      </c>
      <c r="C2161" t="str">
        <v>78175S3</v>
      </c>
      <c r="D2161">
        <v>1249</v>
      </c>
      <c r="E2161">
        <v>43112</v>
      </c>
    </row>
    <row r="2162">
      <c r="A2162" t="str">
        <v>AutoTable</v>
      </c>
      <c r="C2162" t="str">
        <v>78210-00</v>
      </c>
      <c r="D2162">
        <v>3106</v>
      </c>
      <c r="E2162">
        <v>43112</v>
      </c>
    </row>
    <row r="2163">
      <c r="A2163" t="str">
        <v>AutoTable</v>
      </c>
      <c r="C2163" t="str">
        <v>78210-M1</v>
      </c>
      <c r="D2163">
        <v>2370</v>
      </c>
      <c r="E2163">
        <v>43112</v>
      </c>
    </row>
    <row r="2164">
      <c r="A2164" t="str">
        <v>AutoTable</v>
      </c>
      <c r="C2164" t="str">
        <v>78210-R1</v>
      </c>
      <c r="D2164">
        <v>4650</v>
      </c>
      <c r="E2164">
        <v>43112</v>
      </c>
    </row>
    <row r="2165">
      <c r="A2165" t="str">
        <v>AutoTable</v>
      </c>
      <c r="C2165" t="str">
        <v>78210-R2</v>
      </c>
      <c r="D2165">
        <v>150</v>
      </c>
      <c r="E2165">
        <v>43112</v>
      </c>
    </row>
    <row r="2166">
      <c r="A2166" t="str">
        <v>AutoTable</v>
      </c>
      <c r="C2166" t="str">
        <v>78212-00</v>
      </c>
      <c r="D2166">
        <v>2289</v>
      </c>
      <c r="E2166">
        <v>43112</v>
      </c>
    </row>
    <row r="2167">
      <c r="A2167" t="str">
        <v>AutoTable</v>
      </c>
      <c r="C2167" t="str">
        <v>78212-M</v>
      </c>
      <c r="D2167">
        <v>522</v>
      </c>
      <c r="E2167">
        <v>43112</v>
      </c>
    </row>
    <row r="2168">
      <c r="A2168" t="str">
        <v>AutoTable</v>
      </c>
      <c r="C2168" t="str">
        <v>78212-R</v>
      </c>
      <c r="D2168">
        <v>232</v>
      </c>
      <c r="E2168">
        <v>43112</v>
      </c>
    </row>
    <row r="2169">
      <c r="A2169" t="str">
        <v>AutoTable</v>
      </c>
      <c r="C2169" t="str">
        <v>78215-00</v>
      </c>
      <c r="D2169">
        <v>204</v>
      </c>
      <c r="E2169">
        <v>43112</v>
      </c>
    </row>
    <row r="2170">
      <c r="A2170" t="str">
        <v>AutoTable</v>
      </c>
      <c r="C2170" t="str">
        <v>78215-M</v>
      </c>
      <c r="D2170">
        <v>934</v>
      </c>
      <c r="E2170">
        <v>43112</v>
      </c>
    </row>
    <row r="2171">
      <c r="A2171" t="str">
        <v>AutoTable</v>
      </c>
      <c r="C2171" t="str">
        <v>78215-R</v>
      </c>
      <c r="D2171">
        <v>410</v>
      </c>
      <c r="E2171">
        <v>43112</v>
      </c>
    </row>
    <row r="2172">
      <c r="A2172" t="str">
        <v>AutoTable</v>
      </c>
      <c r="C2172" t="str">
        <v>78275-00</v>
      </c>
      <c r="D2172">
        <v>3536</v>
      </c>
      <c r="E2172">
        <v>43112</v>
      </c>
    </row>
    <row r="2173">
      <c r="A2173" t="str">
        <v>AutoTable</v>
      </c>
      <c r="C2173" t="str">
        <v>78275-M</v>
      </c>
      <c r="D2173">
        <v>420</v>
      </c>
      <c r="E2173">
        <v>43112</v>
      </c>
    </row>
    <row r="2174">
      <c r="A2174" t="str">
        <v>AutoTable</v>
      </c>
      <c r="C2174" t="str">
        <v>78275-R</v>
      </c>
      <c r="D2174">
        <v>33420</v>
      </c>
      <c r="E2174">
        <v>43112</v>
      </c>
    </row>
    <row r="2175">
      <c r="A2175" t="str">
        <v>AutoTable</v>
      </c>
      <c r="C2175" t="str">
        <v>81010-19</v>
      </c>
      <c r="D2175">
        <v>6</v>
      </c>
      <c r="E2175">
        <v>43112</v>
      </c>
    </row>
    <row r="2176">
      <c r="A2176" t="str">
        <v>AutoTable</v>
      </c>
      <c r="C2176" t="str">
        <v>81010-35</v>
      </c>
      <c r="D2176">
        <v>139</v>
      </c>
      <c r="E2176">
        <v>43112</v>
      </c>
    </row>
    <row r="2177">
      <c r="A2177" t="str">
        <v>AutoTable</v>
      </c>
      <c r="C2177" t="str">
        <v>81010-39</v>
      </c>
      <c r="D2177">
        <v>87</v>
      </c>
      <c r="E2177">
        <v>43112</v>
      </c>
    </row>
    <row r="2178">
      <c r="A2178" t="str">
        <v>AutoTable</v>
      </c>
      <c r="C2178" t="str">
        <v>81075-01</v>
      </c>
      <c r="D2178">
        <v>796</v>
      </c>
      <c r="E2178">
        <v>43112</v>
      </c>
    </row>
    <row r="2179">
      <c r="A2179" t="str">
        <v>AutoTable</v>
      </c>
      <c r="C2179" t="str">
        <v>81075-14</v>
      </c>
      <c r="D2179">
        <v>3</v>
      </c>
      <c r="E2179">
        <v>43112</v>
      </c>
    </row>
    <row r="2180">
      <c r="A2180" t="str">
        <v>AutoTable</v>
      </c>
      <c r="C2180" t="str">
        <v>81210-12</v>
      </c>
      <c r="D2180">
        <v>538</v>
      </c>
      <c r="E2180">
        <v>43112</v>
      </c>
    </row>
    <row r="2181">
      <c r="A2181" t="str">
        <v>AutoTable</v>
      </c>
      <c r="C2181" t="str">
        <v>81210-18</v>
      </c>
      <c r="D2181">
        <v>807</v>
      </c>
      <c r="E2181">
        <v>43112</v>
      </c>
    </row>
    <row r="2182">
      <c r="A2182" t="str">
        <v>AutoTable</v>
      </c>
      <c r="C2182" t="str">
        <v>81210-20</v>
      </c>
      <c r="D2182">
        <v>387</v>
      </c>
      <c r="E2182">
        <v>43112</v>
      </c>
    </row>
    <row r="2183">
      <c r="A2183" t="str">
        <v>AutoTable</v>
      </c>
      <c r="C2183" t="str">
        <v>81210-21</v>
      </c>
      <c r="D2183">
        <v>317</v>
      </c>
      <c r="E2183">
        <v>43112</v>
      </c>
    </row>
    <row r="2184">
      <c r="A2184" t="str">
        <v>AutoTable</v>
      </c>
      <c r="C2184" t="str">
        <v>81210-82</v>
      </c>
      <c r="D2184">
        <v>346</v>
      </c>
      <c r="E2184">
        <v>43112</v>
      </c>
    </row>
    <row r="2185">
      <c r="A2185" t="str">
        <v>AutoTable</v>
      </c>
      <c r="C2185" t="str">
        <v>81275-18</v>
      </c>
      <c r="D2185">
        <v>2236</v>
      </c>
      <c r="E2185">
        <v>43112</v>
      </c>
    </row>
    <row r="2186">
      <c r="A2186" t="str">
        <v>AutoTable</v>
      </c>
      <c r="C2186" t="str">
        <v>83175-15</v>
      </c>
      <c r="D2186">
        <v>775</v>
      </c>
      <c r="E2186">
        <v>43112</v>
      </c>
    </row>
    <row r="2187">
      <c r="A2187" t="str">
        <v>AutoTable</v>
      </c>
      <c r="C2187" t="str">
        <v>83510-18</v>
      </c>
      <c r="D2187">
        <v>859</v>
      </c>
      <c r="E2187">
        <v>43112</v>
      </c>
    </row>
    <row r="2188">
      <c r="A2188" t="str">
        <v>AutoTable</v>
      </c>
      <c r="C2188" t="str">
        <v>84010-19</v>
      </c>
      <c r="D2188">
        <v>450</v>
      </c>
      <c r="E2188">
        <v>43112</v>
      </c>
    </row>
    <row r="2189">
      <c r="A2189" t="str">
        <v>AutoTable</v>
      </c>
      <c r="C2189" t="str">
        <v>88575-21</v>
      </c>
      <c r="D2189">
        <v>124</v>
      </c>
      <c r="E2189">
        <v>43112</v>
      </c>
    </row>
    <row r="2190">
      <c r="A2190" t="str">
        <v>AutoTable</v>
      </c>
      <c r="C2190" t="str">
        <v>89710-18</v>
      </c>
      <c r="D2190">
        <v>270</v>
      </c>
      <c r="E2190">
        <v>43112</v>
      </c>
    </row>
    <row r="2191">
      <c r="A2191" t="str">
        <v>AutoTable</v>
      </c>
      <c r="C2191" t="str">
        <v>89710-51</v>
      </c>
      <c r="D2191">
        <v>96</v>
      </c>
      <c r="E2191">
        <v>43112</v>
      </c>
    </row>
    <row r="2192">
      <c r="A2192" t="str">
        <v>AutoTable</v>
      </c>
      <c r="C2192" t="str">
        <v>89710-72</v>
      </c>
      <c r="D2192">
        <v>276</v>
      </c>
      <c r="E2192">
        <v>43112</v>
      </c>
    </row>
    <row r="2193">
      <c r="A2193" t="str">
        <v>AutoTable</v>
      </c>
      <c r="C2193" t="str">
        <v>91010-01</v>
      </c>
      <c r="D2193">
        <v>385</v>
      </c>
      <c r="E2193">
        <v>43112</v>
      </c>
    </row>
    <row r="2194">
      <c r="A2194" t="str">
        <v>AutoTable</v>
      </c>
      <c r="C2194" t="str">
        <v>91010-02</v>
      </c>
      <c r="D2194">
        <v>297</v>
      </c>
      <c r="E2194">
        <v>43112</v>
      </c>
    </row>
    <row r="2195">
      <c r="A2195" t="str">
        <v>AutoTable</v>
      </c>
      <c r="C2195" t="str">
        <v>91010-04</v>
      </c>
      <c r="D2195">
        <v>130</v>
      </c>
      <c r="E2195">
        <v>43112</v>
      </c>
    </row>
    <row r="2196">
      <c r="A2196" t="str">
        <v>AutoTable</v>
      </c>
      <c r="C2196" t="str">
        <v>91010-05</v>
      </c>
      <c r="D2196">
        <v>116</v>
      </c>
      <c r="E2196">
        <v>43112</v>
      </c>
    </row>
    <row r="2197">
      <c r="A2197" t="str">
        <v>AutoTable</v>
      </c>
      <c r="C2197" t="str">
        <v>91010-06</v>
      </c>
      <c r="D2197">
        <v>19</v>
      </c>
      <c r="E2197">
        <v>43112</v>
      </c>
    </row>
    <row r="2198">
      <c r="A2198" t="str">
        <v>AutoTable</v>
      </c>
      <c r="C2198" t="str">
        <v>91010-08</v>
      </c>
      <c r="D2198">
        <v>28</v>
      </c>
      <c r="E2198">
        <v>43112</v>
      </c>
    </row>
    <row r="2199">
      <c r="A2199" t="str">
        <v>AutoTable</v>
      </c>
      <c r="C2199" t="str">
        <v>91010-09</v>
      </c>
      <c r="D2199">
        <v>163</v>
      </c>
      <c r="E2199">
        <v>43112</v>
      </c>
    </row>
    <row r="2200">
      <c r="A2200" t="str">
        <v>AutoTable</v>
      </c>
      <c r="C2200" t="str">
        <v>91010-10</v>
      </c>
      <c r="D2200">
        <v>357</v>
      </c>
      <c r="E2200">
        <v>43112</v>
      </c>
    </row>
    <row r="2201">
      <c r="A2201" t="str">
        <v>AutoTable</v>
      </c>
      <c r="C2201" t="str">
        <v>91010-18</v>
      </c>
      <c r="D2201">
        <v>970</v>
      </c>
      <c r="E2201">
        <v>43112</v>
      </c>
    </row>
    <row r="2202">
      <c r="A2202" t="str">
        <v>AutoTable</v>
      </c>
      <c r="C2202" t="str">
        <v>91010-19</v>
      </c>
      <c r="D2202">
        <v>2532</v>
      </c>
      <c r="E2202">
        <v>43112</v>
      </c>
    </row>
    <row r="2203">
      <c r="A2203" t="str">
        <v>AutoTable</v>
      </c>
      <c r="C2203" t="str">
        <v>91010-33</v>
      </c>
      <c r="D2203">
        <v>526</v>
      </c>
      <c r="E2203">
        <v>43112</v>
      </c>
    </row>
    <row r="2204">
      <c r="A2204" t="str">
        <v>AutoTable</v>
      </c>
      <c r="C2204" t="str">
        <v>91010-36</v>
      </c>
      <c r="D2204">
        <v>240</v>
      </c>
      <c r="E2204">
        <v>43112</v>
      </c>
    </row>
    <row r="2205">
      <c r="A2205" t="str">
        <v>AutoTable</v>
      </c>
      <c r="C2205" t="str">
        <v>91010-37</v>
      </c>
      <c r="D2205">
        <v>536</v>
      </c>
      <c r="E2205">
        <v>43112</v>
      </c>
    </row>
    <row r="2206">
      <c r="A2206" t="str">
        <v>AutoTable</v>
      </c>
      <c r="C2206" t="str">
        <v>91012-12FR</v>
      </c>
      <c r="D2206">
        <v>117</v>
      </c>
      <c r="E2206">
        <v>43112</v>
      </c>
    </row>
    <row r="2207">
      <c r="A2207" t="str">
        <v>AutoTable</v>
      </c>
      <c r="C2207" t="str">
        <v>91050-06</v>
      </c>
      <c r="D2207">
        <v>720</v>
      </c>
      <c r="E2207">
        <v>43112</v>
      </c>
    </row>
    <row r="2208">
      <c r="A2208" t="str">
        <v>AutoTable</v>
      </c>
      <c r="C2208" t="str">
        <v>91050-20</v>
      </c>
      <c r="D2208">
        <v>720</v>
      </c>
      <c r="E2208">
        <v>43112</v>
      </c>
    </row>
    <row r="2209">
      <c r="A2209" t="str">
        <v>AutoTable</v>
      </c>
      <c r="C2209" t="str">
        <v>91050-39</v>
      </c>
      <c r="D2209">
        <v>720</v>
      </c>
      <c r="E2209">
        <v>43112</v>
      </c>
    </row>
    <row r="2210">
      <c r="A2210" t="str">
        <v>AutoTable</v>
      </c>
      <c r="C2210" t="str">
        <v>91075-01</v>
      </c>
      <c r="D2210">
        <v>47</v>
      </c>
      <c r="E2210">
        <v>43112</v>
      </c>
    </row>
    <row r="2211">
      <c r="A2211" t="str">
        <v>AutoTable</v>
      </c>
      <c r="C2211" t="str">
        <v>91075-02</v>
      </c>
      <c r="D2211">
        <v>4</v>
      </c>
      <c r="E2211">
        <v>43112</v>
      </c>
    </row>
    <row r="2212">
      <c r="A2212" t="str">
        <v>AutoTable</v>
      </c>
      <c r="C2212" t="str">
        <v>91075-03</v>
      </c>
      <c r="D2212">
        <v>248</v>
      </c>
      <c r="E2212">
        <v>43112</v>
      </c>
    </row>
    <row r="2213">
      <c r="A2213" t="str">
        <v>AutoTable</v>
      </c>
      <c r="C2213" t="str">
        <v>91075-05</v>
      </c>
      <c r="D2213">
        <v>39</v>
      </c>
      <c r="E2213">
        <v>43112</v>
      </c>
    </row>
    <row r="2214">
      <c r="A2214" t="str">
        <v>AutoTable</v>
      </c>
      <c r="C2214" t="str">
        <v>91075-07</v>
      </c>
      <c r="D2214">
        <v>969</v>
      </c>
      <c r="E2214">
        <v>43112</v>
      </c>
    </row>
    <row r="2215">
      <c r="A2215" t="str">
        <v>AutoTable</v>
      </c>
      <c r="C2215" t="str">
        <v>91075-08</v>
      </c>
      <c r="D2215">
        <v>6</v>
      </c>
      <c r="E2215">
        <v>43112</v>
      </c>
    </row>
    <row r="2216">
      <c r="A2216" t="str">
        <v>AutoTable</v>
      </c>
      <c r="C2216" t="str">
        <v>91075-09</v>
      </c>
      <c r="D2216">
        <v>590</v>
      </c>
      <c r="E2216">
        <v>43112</v>
      </c>
    </row>
    <row r="2217">
      <c r="A2217" t="str">
        <v>AutoTable</v>
      </c>
      <c r="C2217" t="str">
        <v>91075-10</v>
      </c>
      <c r="D2217">
        <v>69</v>
      </c>
      <c r="E2217">
        <v>43112</v>
      </c>
    </row>
    <row r="2218">
      <c r="A2218" t="str">
        <v>AutoTable</v>
      </c>
      <c r="C2218" t="str">
        <v>91075-18</v>
      </c>
      <c r="D2218">
        <v>3795</v>
      </c>
      <c r="E2218">
        <v>43112</v>
      </c>
    </row>
    <row r="2219">
      <c r="A2219" t="str">
        <v>AutoTable</v>
      </c>
      <c r="C2219" t="str">
        <v>91075-19</v>
      </c>
      <c r="D2219">
        <v>4200</v>
      </c>
      <c r="E2219">
        <v>43112</v>
      </c>
    </row>
    <row r="2220">
      <c r="A2220" t="str">
        <v>AutoTable</v>
      </c>
      <c r="C2220" t="str">
        <v>91075-20</v>
      </c>
      <c r="D2220">
        <v>184</v>
      </c>
      <c r="E2220">
        <v>43112</v>
      </c>
    </row>
    <row r="2221">
      <c r="A2221" t="str">
        <v>AutoTable</v>
      </c>
      <c r="C2221" t="str">
        <v>91075-23</v>
      </c>
      <c r="D2221">
        <v>189</v>
      </c>
      <c r="E2221">
        <v>43112</v>
      </c>
    </row>
    <row r="2222">
      <c r="A2222" t="str">
        <v>AutoTable</v>
      </c>
      <c r="C2222" t="str">
        <v>91075-37</v>
      </c>
      <c r="D2222">
        <v>311</v>
      </c>
      <c r="E2222">
        <v>43112</v>
      </c>
    </row>
    <row r="2223">
      <c r="A2223" t="str">
        <v>AutoTable</v>
      </c>
      <c r="C2223" t="str">
        <v>91075-39</v>
      </c>
      <c r="D2223">
        <v>76</v>
      </c>
      <c r="E2223">
        <v>43112</v>
      </c>
    </row>
    <row r="2224">
      <c r="A2224" t="str">
        <v>AutoTable</v>
      </c>
      <c r="C2224" t="str">
        <v>91150-48</v>
      </c>
      <c r="D2224">
        <v>1440</v>
      </c>
      <c r="E2224">
        <v>43112</v>
      </c>
    </row>
    <row r="2225">
      <c r="A2225" t="str">
        <v>AutoTable</v>
      </c>
      <c r="C2225" t="str">
        <v>91150-61</v>
      </c>
      <c r="D2225">
        <v>2160</v>
      </c>
      <c r="E2225">
        <v>43112</v>
      </c>
    </row>
    <row r="2226">
      <c r="A2226" t="str">
        <v>AutoTable</v>
      </c>
      <c r="C2226" t="str">
        <v>91210-18</v>
      </c>
      <c r="D2226">
        <v>1021</v>
      </c>
      <c r="E2226">
        <v>43112</v>
      </c>
    </row>
    <row r="2227">
      <c r="A2227" t="str">
        <v>AutoTable</v>
      </c>
      <c r="C2227" t="str">
        <v>91210-18/B</v>
      </c>
      <c r="D2227">
        <v>436</v>
      </c>
      <c r="E2227">
        <v>43112</v>
      </c>
    </row>
    <row r="2228">
      <c r="A2228" t="str">
        <v>AutoTable</v>
      </c>
      <c r="C2228" t="str">
        <v>91212-16</v>
      </c>
      <c r="D2228">
        <v>251</v>
      </c>
      <c r="E2228">
        <v>43112</v>
      </c>
    </row>
    <row r="2229">
      <c r="A2229" t="str">
        <v>AutoTable</v>
      </c>
      <c r="C2229" t="str">
        <v>91215-22</v>
      </c>
      <c r="D2229">
        <v>18</v>
      </c>
      <c r="E2229">
        <v>43112</v>
      </c>
    </row>
    <row r="2230">
      <c r="A2230" t="str">
        <v>AutoTable</v>
      </c>
      <c r="C2230" t="str">
        <v>91237-1</v>
      </c>
      <c r="D2230">
        <v>8</v>
      </c>
      <c r="E2230">
        <v>43112</v>
      </c>
    </row>
    <row r="2231">
      <c r="A2231" t="str">
        <v>AutoTable</v>
      </c>
      <c r="C2231" t="str">
        <v>91237-3</v>
      </c>
      <c r="D2231">
        <v>3</v>
      </c>
      <c r="E2231">
        <v>43112</v>
      </c>
    </row>
    <row r="2232">
      <c r="A2232" t="str">
        <v>AutoTable</v>
      </c>
      <c r="C2232" t="str">
        <v>91375-08</v>
      </c>
      <c r="D2232">
        <v>54</v>
      </c>
      <c r="E2232">
        <v>43112</v>
      </c>
    </row>
    <row r="2233">
      <c r="A2233" t="str">
        <v>AutoTable</v>
      </c>
      <c r="C2233" t="str">
        <v>91410-12</v>
      </c>
      <c r="D2233">
        <v>568</v>
      </c>
      <c r="E2233">
        <v>43112</v>
      </c>
    </row>
    <row r="2234">
      <c r="A2234" t="str">
        <v>AutoTable</v>
      </c>
      <c r="C2234" t="str">
        <v>91410-21</v>
      </c>
      <c r="D2234">
        <v>87</v>
      </c>
      <c r="E2234">
        <v>43112</v>
      </c>
    </row>
    <row r="2235">
      <c r="A2235" t="str">
        <v>AutoTable</v>
      </c>
      <c r="C2235" t="str">
        <v>91410-33</v>
      </c>
      <c r="D2235">
        <v>202</v>
      </c>
      <c r="E2235">
        <v>43112</v>
      </c>
    </row>
    <row r="2236">
      <c r="A2236" t="str">
        <v>AutoTable</v>
      </c>
      <c r="C2236" t="str">
        <v>91410-42</v>
      </c>
      <c r="D2236">
        <v>180</v>
      </c>
      <c r="E2236">
        <v>43112</v>
      </c>
    </row>
    <row r="2237">
      <c r="A2237" t="str">
        <v>AutoTable</v>
      </c>
      <c r="C2237" t="str">
        <v>91410-51</v>
      </c>
      <c r="D2237">
        <v>115</v>
      </c>
      <c r="E2237">
        <v>43112</v>
      </c>
    </row>
    <row r="2238">
      <c r="A2238" t="str">
        <v>AutoTable</v>
      </c>
      <c r="C2238" t="str">
        <v>91410-62</v>
      </c>
      <c r="D2238">
        <v>828</v>
      </c>
      <c r="E2238">
        <v>43112</v>
      </c>
    </row>
    <row r="2239">
      <c r="A2239" t="str">
        <v>AutoTable</v>
      </c>
      <c r="C2239" t="str">
        <v>91410-63</v>
      </c>
      <c r="D2239">
        <v>106</v>
      </c>
      <c r="E2239">
        <v>43112</v>
      </c>
    </row>
    <row r="2240">
      <c r="A2240" t="str">
        <v>AutoTable</v>
      </c>
      <c r="C2240" t="str">
        <v>91410-72</v>
      </c>
      <c r="D2240">
        <v>148</v>
      </c>
      <c r="E2240">
        <v>43112</v>
      </c>
    </row>
    <row r="2241">
      <c r="A2241" t="str">
        <v>AutoTable</v>
      </c>
      <c r="C2241" t="str">
        <v>91412-11</v>
      </c>
      <c r="D2241">
        <v>8</v>
      </c>
      <c r="E2241">
        <v>43112</v>
      </c>
    </row>
    <row r="2242">
      <c r="A2242" t="str">
        <v>AutoTable</v>
      </c>
      <c r="C2242" t="str">
        <v>91412-12</v>
      </c>
      <c r="D2242">
        <v>29</v>
      </c>
      <c r="E2242">
        <v>43112</v>
      </c>
    </row>
    <row r="2243">
      <c r="A2243" t="str">
        <v>AutoTable</v>
      </c>
      <c r="C2243" t="str">
        <v>91412-33</v>
      </c>
      <c r="D2243">
        <v>21</v>
      </c>
      <c r="E2243">
        <v>43112</v>
      </c>
    </row>
    <row r="2244">
      <c r="A2244" t="str">
        <v>AutoTable</v>
      </c>
      <c r="C2244" t="str">
        <v>91412-42</v>
      </c>
      <c r="D2244">
        <v>54</v>
      </c>
      <c r="E2244">
        <v>43112</v>
      </c>
    </row>
    <row r="2245">
      <c r="A2245" t="str">
        <v>AutoTable</v>
      </c>
      <c r="C2245" t="str">
        <v>91412-62</v>
      </c>
      <c r="D2245">
        <v>112</v>
      </c>
      <c r="E2245">
        <v>43112</v>
      </c>
    </row>
    <row r="2246">
      <c r="A2246" t="str">
        <v>AutoTable</v>
      </c>
      <c r="C2246" t="str">
        <v>91412-72</v>
      </c>
      <c r="D2246">
        <v>159</v>
      </c>
      <c r="E2246">
        <v>43112</v>
      </c>
    </row>
    <row r="2247">
      <c r="A2247" t="str">
        <v>AutoTable</v>
      </c>
      <c r="C2247" t="str">
        <v>91450-21</v>
      </c>
      <c r="D2247">
        <v>0</v>
      </c>
      <c r="E2247">
        <v>43112</v>
      </c>
    </row>
    <row r="2248">
      <c r="A2248" t="str">
        <v>AutoTable</v>
      </c>
      <c r="C2248" t="str">
        <v>91460-12</v>
      </c>
      <c r="D2248">
        <v>336</v>
      </c>
      <c r="E2248">
        <v>43112</v>
      </c>
    </row>
    <row r="2249">
      <c r="A2249" t="str">
        <v>AutoTable</v>
      </c>
      <c r="C2249" t="str">
        <v>91460-21</v>
      </c>
      <c r="D2249">
        <v>1</v>
      </c>
      <c r="E2249">
        <v>43112</v>
      </c>
    </row>
    <row r="2250">
      <c r="A2250" t="str">
        <v>AutoTable</v>
      </c>
      <c r="C2250" t="str">
        <v>91460-33</v>
      </c>
      <c r="D2250">
        <v>207</v>
      </c>
      <c r="E2250">
        <v>43112</v>
      </c>
    </row>
    <row r="2251">
      <c r="A2251" t="str">
        <v>AutoTable</v>
      </c>
      <c r="C2251" t="str">
        <v>91460-51</v>
      </c>
      <c r="D2251">
        <v>355</v>
      </c>
      <c r="E2251">
        <v>43112</v>
      </c>
    </row>
    <row r="2252">
      <c r="A2252" t="str">
        <v>AutoTable</v>
      </c>
      <c r="C2252" t="str">
        <v>91460-62</v>
      </c>
      <c r="D2252">
        <v>23</v>
      </c>
      <c r="E2252">
        <v>43112</v>
      </c>
    </row>
    <row r="2253">
      <c r="A2253" t="str">
        <v>AutoTable</v>
      </c>
      <c r="C2253" t="str">
        <v>91460-63</v>
      </c>
      <c r="D2253">
        <v>386</v>
      </c>
      <c r="E2253">
        <v>43112</v>
      </c>
    </row>
    <row r="2254">
      <c r="A2254" t="str">
        <v>AutoTable</v>
      </c>
      <c r="C2254" t="str">
        <v>91460-72</v>
      </c>
      <c r="D2254">
        <v>388</v>
      </c>
      <c r="E2254">
        <v>43112</v>
      </c>
    </row>
    <row r="2255">
      <c r="A2255" t="str">
        <v>AutoTable</v>
      </c>
      <c r="C2255" t="str">
        <v>91475-12</v>
      </c>
      <c r="D2255">
        <v>147</v>
      </c>
      <c r="E2255">
        <v>43112</v>
      </c>
    </row>
    <row r="2256">
      <c r="A2256" t="str">
        <v>AutoTable</v>
      </c>
      <c r="C2256" t="str">
        <v>91475-42</v>
      </c>
      <c r="D2256">
        <v>1</v>
      </c>
      <c r="E2256">
        <v>43112</v>
      </c>
    </row>
    <row r="2257">
      <c r="A2257" t="str">
        <v>AutoTable</v>
      </c>
      <c r="C2257" t="str">
        <v>91475-51</v>
      </c>
      <c r="D2257">
        <v>354</v>
      </c>
      <c r="E2257">
        <v>43112</v>
      </c>
    </row>
    <row r="2258">
      <c r="A2258" t="str">
        <v>AutoTable</v>
      </c>
      <c r="C2258" t="str">
        <v>91475-62</v>
      </c>
      <c r="D2258">
        <v>702</v>
      </c>
      <c r="E2258">
        <v>43112</v>
      </c>
    </row>
    <row r="2259">
      <c r="A2259" t="str">
        <v>AutoTable</v>
      </c>
      <c r="C2259" t="str">
        <v>91475-63</v>
      </c>
      <c r="D2259">
        <v>983</v>
      </c>
      <c r="E2259">
        <v>43112</v>
      </c>
    </row>
    <row r="2260">
      <c r="A2260" t="str">
        <v>AutoTable</v>
      </c>
      <c r="C2260" t="str">
        <v>91475-91</v>
      </c>
      <c r="D2260">
        <v>35</v>
      </c>
      <c r="E2260">
        <v>43112</v>
      </c>
    </row>
    <row r="2261">
      <c r="A2261" t="str">
        <v>AutoTable</v>
      </c>
      <c r="C2261" t="str">
        <v>91512-60</v>
      </c>
      <c r="D2261">
        <v>206</v>
      </c>
      <c r="E2261">
        <v>43112</v>
      </c>
    </row>
    <row r="2262">
      <c r="A2262" t="str">
        <v>AutoTable</v>
      </c>
      <c r="C2262" t="str">
        <v>91512-61</v>
      </c>
      <c r="D2262">
        <v>175</v>
      </c>
      <c r="E2262">
        <v>43112</v>
      </c>
    </row>
    <row r="2263">
      <c r="A2263" t="str">
        <v>AutoTable</v>
      </c>
      <c r="C2263" t="str">
        <v>91512-62</v>
      </c>
      <c r="D2263">
        <v>374</v>
      </c>
      <c r="E2263">
        <v>43112</v>
      </c>
    </row>
    <row r="2264">
      <c r="A2264" t="str">
        <v>AutoTable</v>
      </c>
      <c r="C2264" t="str">
        <v>91512-68</v>
      </c>
      <c r="D2264">
        <v>101</v>
      </c>
      <c r="E2264">
        <v>43112</v>
      </c>
    </row>
    <row r="2265">
      <c r="A2265" t="str">
        <v>AutoTable</v>
      </c>
      <c r="C2265" t="str">
        <v>91512-88</v>
      </c>
      <c r="D2265">
        <v>170</v>
      </c>
      <c r="E2265">
        <v>43112</v>
      </c>
    </row>
    <row r="2266">
      <c r="A2266" t="str">
        <v>AutoTable</v>
      </c>
      <c r="C2266" t="str">
        <v>91610-01</v>
      </c>
      <c r="D2266">
        <v>127</v>
      </c>
      <c r="E2266">
        <v>43112</v>
      </c>
    </row>
    <row r="2267">
      <c r="A2267" t="str">
        <v>AutoTable</v>
      </c>
      <c r="C2267" t="str">
        <v>91610-03</v>
      </c>
      <c r="D2267">
        <v>127</v>
      </c>
      <c r="E2267">
        <v>43112</v>
      </c>
    </row>
    <row r="2268">
      <c r="A2268" t="str">
        <v>AutoTable</v>
      </c>
      <c r="C2268" t="str">
        <v>91610-05</v>
      </c>
      <c r="D2268">
        <v>582</v>
      </c>
      <c r="E2268">
        <v>43112</v>
      </c>
    </row>
    <row r="2269">
      <c r="A2269" t="str">
        <v>AutoTable</v>
      </c>
      <c r="C2269" t="str">
        <v>91610-06</v>
      </c>
      <c r="D2269">
        <v>1555</v>
      </c>
      <c r="E2269">
        <v>43112</v>
      </c>
    </row>
    <row r="2270">
      <c r="A2270" t="str">
        <v>AutoTable</v>
      </c>
      <c r="C2270" t="str">
        <v>91612-03</v>
      </c>
      <c r="D2270">
        <v>129</v>
      </c>
      <c r="E2270">
        <v>43112</v>
      </c>
    </row>
    <row r="2271">
      <c r="A2271" t="str">
        <v>AutoTable</v>
      </c>
      <c r="C2271" t="str">
        <v>91612-05</v>
      </c>
      <c r="D2271">
        <v>210</v>
      </c>
      <c r="E2271">
        <v>43112</v>
      </c>
    </row>
    <row r="2272">
      <c r="A2272" t="str">
        <v>AutoTable</v>
      </c>
      <c r="C2272" t="str">
        <v>91612-06</v>
      </c>
      <c r="D2272">
        <v>230</v>
      </c>
      <c r="E2272">
        <v>43112</v>
      </c>
    </row>
    <row r="2273">
      <c r="A2273" t="str">
        <v>AutoTable</v>
      </c>
      <c r="C2273" t="str">
        <v>91615-01</v>
      </c>
      <c r="D2273">
        <v>84</v>
      </c>
      <c r="E2273">
        <v>43112</v>
      </c>
    </row>
    <row r="2274">
      <c r="A2274" t="str">
        <v>AutoTable</v>
      </c>
      <c r="C2274" t="str">
        <v>91615-03</v>
      </c>
      <c r="D2274">
        <v>68</v>
      </c>
      <c r="E2274">
        <v>43112</v>
      </c>
    </row>
    <row r="2275">
      <c r="A2275" t="str">
        <v>AutoTable</v>
      </c>
      <c r="C2275" t="str">
        <v>91615-05</v>
      </c>
      <c r="D2275">
        <v>52</v>
      </c>
      <c r="E2275">
        <v>43112</v>
      </c>
    </row>
    <row r="2276">
      <c r="A2276" t="str">
        <v>AutoTable</v>
      </c>
      <c r="C2276" t="str">
        <v>91615-06</v>
      </c>
      <c r="D2276">
        <v>47</v>
      </c>
      <c r="E2276">
        <v>43112</v>
      </c>
    </row>
    <row r="2277">
      <c r="A2277" t="str">
        <v>AutoTable</v>
      </c>
      <c r="C2277" t="str">
        <v>91675-01</v>
      </c>
      <c r="D2277">
        <v>2</v>
      </c>
      <c r="E2277">
        <v>43112</v>
      </c>
    </row>
    <row r="2278">
      <c r="A2278" t="str">
        <v>AutoTable</v>
      </c>
      <c r="C2278" t="str">
        <v>91675-03</v>
      </c>
      <c r="D2278">
        <v>986</v>
      </c>
      <c r="E2278">
        <v>43112</v>
      </c>
    </row>
    <row r="2279">
      <c r="A2279" t="str">
        <v>AutoTable</v>
      </c>
      <c r="C2279" t="str">
        <v>91675-05</v>
      </c>
      <c r="D2279">
        <v>269</v>
      </c>
      <c r="E2279">
        <v>43112</v>
      </c>
    </row>
    <row r="2280">
      <c r="A2280" t="str">
        <v>AutoTable</v>
      </c>
      <c r="C2280" t="str">
        <v>91675-06</v>
      </c>
      <c r="D2280">
        <v>390</v>
      </c>
      <c r="E2280">
        <v>43112</v>
      </c>
    </row>
    <row r="2281">
      <c r="A2281" t="str">
        <v>AutoTable</v>
      </c>
      <c r="C2281" t="str">
        <v>91675-42</v>
      </c>
      <c r="D2281">
        <v>15</v>
      </c>
      <c r="E2281">
        <v>43112</v>
      </c>
    </row>
    <row r="2282">
      <c r="A2282" t="str">
        <v>AutoTable</v>
      </c>
      <c r="C2282" t="str">
        <v>91710-02</v>
      </c>
      <c r="D2282">
        <v>835</v>
      </c>
      <c r="E2282">
        <v>43112</v>
      </c>
    </row>
    <row r="2283">
      <c r="A2283" t="str">
        <v>AutoTable</v>
      </c>
      <c r="C2283" t="str">
        <v>91710-43</v>
      </c>
      <c r="D2283">
        <v>143</v>
      </c>
      <c r="E2283">
        <v>43112</v>
      </c>
    </row>
    <row r="2284">
      <c r="A2284" t="str">
        <v>AutoTable</v>
      </c>
      <c r="C2284" t="str">
        <v>91710-51</v>
      </c>
      <c r="D2284">
        <v>136</v>
      </c>
      <c r="E2284">
        <v>43112</v>
      </c>
    </row>
    <row r="2285">
      <c r="A2285" t="str">
        <v>AutoTable</v>
      </c>
      <c r="C2285" t="str">
        <v>91712-02FR</v>
      </c>
      <c r="D2285">
        <v>213</v>
      </c>
      <c r="E2285">
        <v>43112</v>
      </c>
    </row>
    <row r="2286">
      <c r="A2286" t="str">
        <v>AutoTable</v>
      </c>
      <c r="C2286" t="str">
        <v>91715-02FR</v>
      </c>
      <c r="D2286">
        <v>77</v>
      </c>
      <c r="E2286">
        <v>43112</v>
      </c>
    </row>
    <row r="2287">
      <c r="A2287" t="str">
        <v>AutoTable</v>
      </c>
      <c r="C2287" t="str">
        <v>91775-02</v>
      </c>
      <c r="D2287">
        <v>75</v>
      </c>
      <c r="E2287">
        <v>43112</v>
      </c>
    </row>
    <row r="2288">
      <c r="A2288" t="str">
        <v>AutoTable</v>
      </c>
      <c r="C2288" t="str">
        <v>91775-21</v>
      </c>
      <c r="D2288">
        <v>1309</v>
      </c>
      <c r="E2288">
        <v>43112</v>
      </c>
    </row>
    <row r="2289">
      <c r="A2289" t="str">
        <v>AutoTable</v>
      </c>
      <c r="C2289" t="str">
        <v>91775-22</v>
      </c>
      <c r="D2289">
        <v>2526</v>
      </c>
      <c r="E2289">
        <v>43112</v>
      </c>
    </row>
    <row r="2290">
      <c r="A2290" t="str">
        <v>AutoTable</v>
      </c>
      <c r="C2290" t="str">
        <v>91775-51</v>
      </c>
      <c r="D2290">
        <v>1446</v>
      </c>
      <c r="E2290">
        <v>43112</v>
      </c>
    </row>
    <row r="2291">
      <c r="A2291" t="str">
        <v>AutoTable</v>
      </c>
      <c r="C2291" t="str">
        <v>91775-60</v>
      </c>
      <c r="D2291">
        <v>300</v>
      </c>
      <c r="E2291">
        <v>43112</v>
      </c>
    </row>
    <row r="2292">
      <c r="A2292" t="str">
        <v>AutoTable</v>
      </c>
      <c r="C2292" t="str">
        <v>91810-07</v>
      </c>
      <c r="D2292">
        <v>718</v>
      </c>
      <c r="E2292">
        <v>43112</v>
      </c>
    </row>
    <row r="2293">
      <c r="A2293" t="str">
        <v>AutoTable</v>
      </c>
      <c r="C2293" t="str">
        <v>91812-07</v>
      </c>
      <c r="D2293">
        <v>382</v>
      </c>
      <c r="E2293">
        <v>43112</v>
      </c>
    </row>
    <row r="2294">
      <c r="A2294" t="str">
        <v>AutoTable</v>
      </c>
      <c r="C2294" t="str">
        <v>91812-31</v>
      </c>
      <c r="D2294">
        <v>139</v>
      </c>
      <c r="E2294">
        <v>43112</v>
      </c>
    </row>
    <row r="2295">
      <c r="A2295" t="str">
        <v>AutoTable</v>
      </c>
      <c r="C2295" t="str">
        <v>91912-90</v>
      </c>
      <c r="D2295">
        <v>136</v>
      </c>
      <c r="E2295">
        <v>43112</v>
      </c>
    </row>
    <row r="2296">
      <c r="A2296" t="str">
        <v>AutoTable</v>
      </c>
      <c r="C2296" t="str">
        <v>92075-19</v>
      </c>
      <c r="D2296">
        <v>51</v>
      </c>
      <c r="E2296">
        <v>43112</v>
      </c>
    </row>
    <row r="2297">
      <c r="A2297" t="str">
        <v>AutoTable</v>
      </c>
      <c r="C2297" t="str">
        <v>92075-59</v>
      </c>
      <c r="D2297">
        <v>69</v>
      </c>
      <c r="E2297">
        <v>43112</v>
      </c>
    </row>
    <row r="2298">
      <c r="A2298" t="str">
        <v>AutoTable</v>
      </c>
      <c r="C2298" t="str">
        <v>92112-06</v>
      </c>
      <c r="D2298">
        <v>212</v>
      </c>
      <c r="E2298">
        <v>43112</v>
      </c>
    </row>
    <row r="2299">
      <c r="A2299" t="str">
        <v>AutoTable</v>
      </c>
      <c r="C2299" t="str">
        <v>92115-21</v>
      </c>
      <c r="D2299">
        <v>90</v>
      </c>
      <c r="E2299">
        <v>43112</v>
      </c>
    </row>
    <row r="2300">
      <c r="A2300" t="str">
        <v>AutoTable</v>
      </c>
      <c r="C2300" t="str">
        <v>92310-02</v>
      </c>
      <c r="D2300">
        <v>447</v>
      </c>
      <c r="E2300">
        <v>43112</v>
      </c>
    </row>
    <row r="2301">
      <c r="A2301" t="str">
        <v>AutoTable</v>
      </c>
      <c r="C2301" t="str">
        <v>92310-06</v>
      </c>
      <c r="D2301">
        <v>420</v>
      </c>
      <c r="E2301">
        <v>43112</v>
      </c>
    </row>
    <row r="2302">
      <c r="A2302" t="str">
        <v>AutoTable</v>
      </c>
      <c r="C2302" t="str">
        <v>92310-26</v>
      </c>
      <c r="D2302">
        <v>270</v>
      </c>
      <c r="E2302">
        <v>43112</v>
      </c>
    </row>
    <row r="2303">
      <c r="A2303" t="str">
        <v>AutoTable</v>
      </c>
      <c r="C2303" t="str">
        <v>92310-87</v>
      </c>
      <c r="D2303">
        <v>585</v>
      </c>
      <c r="E2303">
        <v>43112</v>
      </c>
    </row>
    <row r="2304">
      <c r="A2304" t="str">
        <v>AutoTable</v>
      </c>
      <c r="C2304" t="str">
        <v>92312-26</v>
      </c>
      <c r="D2304">
        <v>1</v>
      </c>
      <c r="E2304">
        <v>43112</v>
      </c>
    </row>
    <row r="2305">
      <c r="A2305" t="str">
        <v>AutoTable</v>
      </c>
      <c r="C2305" t="str">
        <v>93010-27</v>
      </c>
      <c r="D2305">
        <v>791</v>
      </c>
      <c r="E2305">
        <v>43112</v>
      </c>
    </row>
    <row r="2306">
      <c r="A2306" t="str">
        <v>AutoTable</v>
      </c>
      <c r="C2306" t="str">
        <v>93012-10</v>
      </c>
      <c r="D2306">
        <v>202</v>
      </c>
      <c r="E2306">
        <v>43112</v>
      </c>
    </row>
    <row r="2307">
      <c r="A2307" t="str">
        <v>AutoTable</v>
      </c>
      <c r="C2307" t="str">
        <v>93075-09</v>
      </c>
      <c r="D2307">
        <v>5</v>
      </c>
      <c r="E2307">
        <v>43112</v>
      </c>
    </row>
    <row r="2308">
      <c r="A2308" t="str">
        <v>AutoTable</v>
      </c>
      <c r="C2308" t="str">
        <v>93112-01</v>
      </c>
      <c r="D2308">
        <v>495</v>
      </c>
      <c r="E2308">
        <v>43112</v>
      </c>
    </row>
    <row r="2309">
      <c r="A2309" t="str">
        <v>AutoTable</v>
      </c>
      <c r="C2309" t="str">
        <v>93112-05</v>
      </c>
      <c r="D2309">
        <v>454</v>
      </c>
      <c r="E2309">
        <v>43112</v>
      </c>
    </row>
    <row r="2310">
      <c r="A2310" t="str">
        <v>AutoTable</v>
      </c>
      <c r="C2310" t="str">
        <v>93115-05</v>
      </c>
      <c r="D2310">
        <v>100</v>
      </c>
      <c r="E2310">
        <v>43112</v>
      </c>
    </row>
    <row r="2311">
      <c r="A2311" t="str">
        <v>AutoTable</v>
      </c>
      <c r="C2311" t="str">
        <v>93115-09</v>
      </c>
      <c r="D2311">
        <v>87</v>
      </c>
      <c r="E2311">
        <v>43112</v>
      </c>
    </row>
    <row r="2312">
      <c r="A2312" t="str">
        <v>AutoTable</v>
      </c>
      <c r="C2312" t="str">
        <v>93115-19</v>
      </c>
      <c r="D2312">
        <v>4</v>
      </c>
      <c r="E2312">
        <v>43112</v>
      </c>
    </row>
    <row r="2313">
      <c r="A2313" t="str">
        <v>AutoTable</v>
      </c>
      <c r="C2313" t="str">
        <v>93210-60</v>
      </c>
      <c r="D2313">
        <v>660</v>
      </c>
      <c r="E2313">
        <v>43112</v>
      </c>
    </row>
    <row r="2314">
      <c r="A2314" t="str">
        <v>AutoTable</v>
      </c>
      <c r="C2314" t="str">
        <v>93375-10</v>
      </c>
      <c r="D2314">
        <v>26</v>
      </c>
      <c r="E2314">
        <v>43112</v>
      </c>
    </row>
    <row r="2315">
      <c r="A2315" t="str">
        <v>AutoTable</v>
      </c>
      <c r="C2315" t="str">
        <v>93375-46</v>
      </c>
      <c r="D2315">
        <v>904</v>
      </c>
      <c r="E2315">
        <v>43112</v>
      </c>
    </row>
    <row r="2316">
      <c r="A2316" t="str">
        <v>AutoTable</v>
      </c>
      <c r="C2316" t="str">
        <v>93375-47</v>
      </c>
      <c r="D2316">
        <v>28</v>
      </c>
      <c r="E2316">
        <v>43112</v>
      </c>
    </row>
    <row r="2317">
      <c r="A2317" t="str">
        <v>AutoTable</v>
      </c>
      <c r="C2317" t="str">
        <v>93375-86</v>
      </c>
      <c r="D2317">
        <v>485</v>
      </c>
      <c r="E2317">
        <v>43112</v>
      </c>
    </row>
    <row r="2318">
      <c r="A2318" t="str">
        <v>AutoTable</v>
      </c>
      <c r="C2318" t="str">
        <v>93375-87</v>
      </c>
      <c r="D2318">
        <v>83</v>
      </c>
      <c r="E2318">
        <v>43112</v>
      </c>
    </row>
    <row r="2319">
      <c r="A2319" t="str">
        <v>AutoTable</v>
      </c>
      <c r="C2319" t="str">
        <v>93515-16</v>
      </c>
      <c r="D2319">
        <v>81</v>
      </c>
      <c r="E2319">
        <v>43112</v>
      </c>
    </row>
    <row r="2320">
      <c r="A2320" t="str">
        <v>AutoTable</v>
      </c>
      <c r="C2320" t="str">
        <v>93610-09</v>
      </c>
      <c r="D2320">
        <v>388</v>
      </c>
      <c r="E2320">
        <v>43112</v>
      </c>
    </row>
    <row r="2321">
      <c r="A2321" t="str">
        <v>AutoTable</v>
      </c>
      <c r="C2321" t="str">
        <v>93710-05</v>
      </c>
      <c r="D2321">
        <v>371</v>
      </c>
      <c r="E2321">
        <v>43112</v>
      </c>
    </row>
    <row r="2322">
      <c r="A2322" t="str">
        <v>AutoTable</v>
      </c>
      <c r="C2322" t="str">
        <v>93710-06</v>
      </c>
      <c r="D2322">
        <v>442</v>
      </c>
      <c r="E2322">
        <v>43112</v>
      </c>
    </row>
    <row r="2323">
      <c r="A2323" t="str">
        <v>AutoTable</v>
      </c>
      <c r="C2323" t="str">
        <v>94010-20</v>
      </c>
      <c r="D2323">
        <v>966</v>
      </c>
      <c r="E2323">
        <v>43112</v>
      </c>
    </row>
    <row r="2324">
      <c r="A2324" t="str">
        <v>AutoTable</v>
      </c>
      <c r="C2324" t="str">
        <v>94012-18</v>
      </c>
      <c r="D2324">
        <v>260</v>
      </c>
      <c r="E2324">
        <v>43112</v>
      </c>
    </row>
    <row r="2325">
      <c r="A2325" t="str">
        <v>AutoTable</v>
      </c>
      <c r="C2325" t="str">
        <v>94015-15</v>
      </c>
      <c r="D2325">
        <v>80</v>
      </c>
      <c r="E2325">
        <v>43112</v>
      </c>
    </row>
    <row r="2326">
      <c r="A2326" t="str">
        <v>AutoTable</v>
      </c>
      <c r="C2326" t="str">
        <v>94015-18</v>
      </c>
      <c r="D2326">
        <v>9</v>
      </c>
      <c r="E2326">
        <v>43112</v>
      </c>
    </row>
    <row r="2327">
      <c r="A2327" t="str">
        <v>AutoTable</v>
      </c>
      <c r="C2327" t="str">
        <v>94015-33</v>
      </c>
      <c r="D2327">
        <v>42</v>
      </c>
      <c r="E2327">
        <v>43112</v>
      </c>
    </row>
    <row r="2328">
      <c r="A2328" t="str">
        <v>AutoTable</v>
      </c>
      <c r="C2328" t="str">
        <v>94075-20</v>
      </c>
      <c r="D2328">
        <v>1007</v>
      </c>
      <c r="E2328">
        <v>43112</v>
      </c>
    </row>
    <row r="2329">
      <c r="A2329" t="str">
        <v>AutoTable</v>
      </c>
      <c r="C2329" t="str">
        <v>95010-02</v>
      </c>
      <c r="D2329">
        <v>300</v>
      </c>
      <c r="E2329">
        <v>43112</v>
      </c>
    </row>
    <row r="2330">
      <c r="A2330" t="str">
        <v>AutoTable</v>
      </c>
      <c r="C2330" t="str">
        <v>95010-05</v>
      </c>
      <c r="D2330">
        <v>300</v>
      </c>
      <c r="E2330">
        <v>43112</v>
      </c>
    </row>
    <row r="2331">
      <c r="A2331" t="str">
        <v>AutoTable</v>
      </c>
      <c r="C2331" t="str">
        <v>95010-09</v>
      </c>
      <c r="D2331">
        <v>300</v>
      </c>
      <c r="E2331">
        <v>43112</v>
      </c>
    </row>
    <row r="2332">
      <c r="A2332" t="str">
        <v>AutoTable</v>
      </c>
      <c r="C2332" t="str">
        <v>95010-10</v>
      </c>
      <c r="D2332">
        <v>300</v>
      </c>
      <c r="E2332">
        <v>43112</v>
      </c>
    </row>
    <row r="2333">
      <c r="A2333" t="str">
        <v>AutoTable</v>
      </c>
      <c r="C2333" t="str">
        <v>95075-02</v>
      </c>
      <c r="D2333">
        <v>278</v>
      </c>
      <c r="E2333">
        <v>43112</v>
      </c>
    </row>
    <row r="2334">
      <c r="A2334" t="str">
        <v>AutoTable</v>
      </c>
      <c r="C2334" t="str">
        <v>95075-09</v>
      </c>
      <c r="D2334">
        <v>390</v>
      </c>
      <c r="E2334">
        <v>43112</v>
      </c>
    </row>
    <row r="2335">
      <c r="A2335" t="str">
        <v>AutoTable</v>
      </c>
      <c r="C2335" t="str">
        <v>95075-10</v>
      </c>
      <c r="D2335">
        <v>489</v>
      </c>
      <c r="E2335">
        <v>43112</v>
      </c>
    </row>
    <row r="2336">
      <c r="A2336" t="str">
        <v>AutoTable</v>
      </c>
      <c r="C2336" t="str">
        <v>95275-52</v>
      </c>
      <c r="D2336">
        <v>1021</v>
      </c>
      <c r="E2336">
        <v>43112</v>
      </c>
    </row>
    <row r="2337">
      <c r="A2337" t="str">
        <v>AutoTable</v>
      </c>
      <c r="C2337" t="str">
        <v>95610-10</v>
      </c>
      <c r="D2337">
        <v>1482</v>
      </c>
      <c r="E2337">
        <v>43112</v>
      </c>
    </row>
    <row r="2338">
      <c r="A2338" t="str">
        <v>AutoTable</v>
      </c>
      <c r="C2338" t="str">
        <v>96075-86</v>
      </c>
      <c r="D2338">
        <v>212</v>
      </c>
      <c r="E2338">
        <v>43112</v>
      </c>
    </row>
    <row r="2339">
      <c r="A2339" t="str">
        <v>AutoTable</v>
      </c>
      <c r="C2339" t="str">
        <v>97004</v>
      </c>
      <c r="D2339">
        <v>14</v>
      </c>
      <c r="E2339">
        <v>43112</v>
      </c>
    </row>
    <row r="2340">
      <c r="A2340" t="str">
        <v>AutoTable</v>
      </c>
      <c r="C2340" t="str">
        <v>97175-55</v>
      </c>
      <c r="D2340">
        <v>540</v>
      </c>
      <c r="E2340">
        <v>43112</v>
      </c>
    </row>
    <row r="2341">
      <c r="A2341" t="str">
        <v>AutoTable</v>
      </c>
      <c r="C2341" t="str">
        <v>97175-64</v>
      </c>
      <c r="D2341">
        <v>767</v>
      </c>
      <c r="E2341">
        <v>43112</v>
      </c>
    </row>
    <row r="2342">
      <c r="A2342" t="str">
        <v>AutoTable</v>
      </c>
      <c r="C2342" t="str">
        <v>97175-68</v>
      </c>
      <c r="D2342">
        <v>0</v>
      </c>
      <c r="E2342">
        <v>43112</v>
      </c>
    </row>
    <row r="2343">
      <c r="A2343" t="str">
        <v>AutoTable</v>
      </c>
      <c r="C2343" t="str">
        <v>97175-70</v>
      </c>
      <c r="D2343">
        <v>195</v>
      </c>
      <c r="E2343">
        <v>43112</v>
      </c>
    </row>
    <row r="2344">
      <c r="A2344" t="str">
        <v>AutoTable</v>
      </c>
      <c r="C2344" t="str">
        <v>97175-75</v>
      </c>
      <c r="D2344">
        <v>430</v>
      </c>
      <c r="E2344">
        <v>43112</v>
      </c>
    </row>
    <row r="2345">
      <c r="A2345" t="str">
        <v>AutoTable</v>
      </c>
      <c r="C2345" t="str">
        <v>97175-76</v>
      </c>
      <c r="D2345">
        <v>389</v>
      </c>
      <c r="E2345">
        <v>43112</v>
      </c>
    </row>
    <row r="2346">
      <c r="A2346" t="str">
        <v>AutoTable</v>
      </c>
      <c r="C2346" t="str">
        <v>98010-10</v>
      </c>
      <c r="D2346">
        <v>21</v>
      </c>
      <c r="E2346">
        <v>43112</v>
      </c>
    </row>
    <row r="2347">
      <c r="A2347" t="str">
        <v>AutoTable</v>
      </c>
      <c r="C2347" t="str">
        <v>98012-05</v>
      </c>
      <c r="D2347">
        <v>17</v>
      </c>
      <c r="E2347">
        <v>43112</v>
      </c>
    </row>
    <row r="2348">
      <c r="A2348" t="str">
        <v>AutoTable</v>
      </c>
      <c r="C2348" t="str">
        <v>98012-10</v>
      </c>
      <c r="D2348">
        <v>133</v>
      </c>
      <c r="E2348">
        <v>43112</v>
      </c>
    </row>
    <row r="2349">
      <c r="A2349" t="str">
        <v>AutoTable</v>
      </c>
      <c r="C2349" t="str">
        <v>98275-09</v>
      </c>
      <c r="D2349">
        <v>297</v>
      </c>
      <c r="E2349">
        <v>43112</v>
      </c>
    </row>
    <row r="2350">
      <c r="A2350" t="str">
        <v>AutoTable</v>
      </c>
      <c r="C2350" t="str">
        <v>99010-05</v>
      </c>
      <c r="D2350">
        <v>3</v>
      </c>
      <c r="E2350">
        <v>43112</v>
      </c>
    </row>
    <row r="2351">
      <c r="A2351" t="str">
        <v>AutoTable</v>
      </c>
      <c r="C2351" t="str">
        <v>99010-07</v>
      </c>
      <c r="D2351">
        <v>99</v>
      </c>
      <c r="E2351">
        <v>43112</v>
      </c>
    </row>
    <row r="2352">
      <c r="A2352" t="str">
        <v>AutoTable</v>
      </c>
      <c r="C2352" t="str">
        <v>99010-09</v>
      </c>
      <c r="D2352">
        <v>2</v>
      </c>
      <c r="E2352">
        <v>43112</v>
      </c>
    </row>
    <row r="2353">
      <c r="A2353" t="str">
        <v>AutoTable</v>
      </c>
      <c r="C2353" t="str">
        <v>99010-23</v>
      </c>
      <c r="D2353">
        <v>31</v>
      </c>
      <c r="E2353">
        <v>43112</v>
      </c>
    </row>
    <row r="2354">
      <c r="A2354" t="str">
        <v>AutoTable</v>
      </c>
      <c r="C2354" t="str">
        <v>99210-05</v>
      </c>
      <c r="D2354">
        <v>80</v>
      </c>
      <c r="E2354">
        <v>43112</v>
      </c>
    </row>
    <row r="2355">
      <c r="A2355" t="str">
        <v>AutoTable</v>
      </c>
      <c r="C2355" t="str">
        <v>99210-06</v>
      </c>
      <c r="D2355">
        <v>480</v>
      </c>
      <c r="E2355">
        <v>43112</v>
      </c>
    </row>
    <row r="2356">
      <c r="A2356" t="str">
        <v>AutoTable</v>
      </c>
      <c r="C2356" t="str">
        <v>99210-08</v>
      </c>
      <c r="D2356">
        <v>6</v>
      </c>
      <c r="E2356">
        <v>43112</v>
      </c>
    </row>
    <row r="2357">
      <c r="A2357" t="str">
        <v>AutoTable</v>
      </c>
      <c r="C2357" t="str">
        <v>99210-09</v>
      </c>
      <c r="D2357">
        <v>242</v>
      </c>
      <c r="E2357">
        <v>43112</v>
      </c>
    </row>
    <row r="2358">
      <c r="A2358" t="str">
        <v>AutoTable</v>
      </c>
      <c r="C2358" t="str">
        <v>99212-06</v>
      </c>
      <c r="D2358">
        <v>343</v>
      </c>
      <c r="E2358">
        <v>43112</v>
      </c>
    </row>
    <row r="2359">
      <c r="A2359" t="str">
        <v>AutoTable</v>
      </c>
      <c r="C2359" t="str">
        <v>99212-08</v>
      </c>
      <c r="D2359">
        <v>168</v>
      </c>
      <c r="E2359">
        <v>43112</v>
      </c>
    </row>
    <row r="2360">
      <c r="A2360" t="str">
        <v>AutoTable</v>
      </c>
      <c r="C2360" t="str">
        <v>99212-09</v>
      </c>
      <c r="D2360">
        <v>290</v>
      </c>
      <c r="E2360">
        <v>43112</v>
      </c>
    </row>
    <row r="2361">
      <c r="A2361" t="str">
        <v>AutoTable</v>
      </c>
      <c r="C2361" t="str">
        <v>99275-04</v>
      </c>
      <c r="D2361">
        <v>149</v>
      </c>
      <c r="E2361">
        <v>43112</v>
      </c>
    </row>
    <row r="2362">
      <c r="A2362" t="str">
        <v>AutoTable</v>
      </c>
      <c r="C2362" t="str">
        <v>99275-05</v>
      </c>
      <c r="D2362">
        <v>215</v>
      </c>
      <c r="E2362">
        <v>43112</v>
      </c>
    </row>
    <row r="2363">
      <c r="A2363" t="str">
        <v>AutoTable</v>
      </c>
      <c r="C2363" t="str">
        <v>99275-08</v>
      </c>
      <c r="D2363">
        <v>11</v>
      </c>
      <c r="E2363">
        <v>43112</v>
      </c>
    </row>
    <row r="2364">
      <c r="A2364" t="str">
        <v>AutoTable</v>
      </c>
      <c r="C2364" t="str">
        <v>99310-06</v>
      </c>
      <c r="D2364">
        <v>570</v>
      </c>
      <c r="E2364">
        <v>43112</v>
      </c>
    </row>
    <row r="2365">
      <c r="A2365" t="str">
        <v>AutoTable</v>
      </c>
      <c r="C2365" t="str">
        <v>99475-08</v>
      </c>
      <c r="D2365">
        <v>1174</v>
      </c>
      <c r="E2365">
        <v>43112</v>
      </c>
    </row>
    <row r="2366">
      <c r="A2366" t="str">
        <v>AutoTable</v>
      </c>
      <c r="C2366" t="str">
        <v>99510-07</v>
      </c>
      <c r="D2366">
        <v>75</v>
      </c>
      <c r="E2366">
        <v>43112</v>
      </c>
    </row>
    <row r="2367">
      <c r="A2367" t="str">
        <v>AutoTable</v>
      </c>
      <c r="C2367" t="str">
        <v>99610-35</v>
      </c>
      <c r="D2367">
        <v>242</v>
      </c>
      <c r="E2367">
        <v>43112</v>
      </c>
    </row>
    <row r="2368">
      <c r="A2368" t="str">
        <v>AutoTable</v>
      </c>
      <c r="C2368" t="str">
        <v>99610-37</v>
      </c>
      <c r="D2368">
        <v>237</v>
      </c>
      <c r="E2368">
        <v>43112</v>
      </c>
    </row>
    <row r="2369">
      <c r="A2369" t="str">
        <v>AutoTable</v>
      </c>
      <c r="C2369" t="str">
        <v>99610-39</v>
      </c>
      <c r="D2369">
        <v>117</v>
      </c>
      <c r="E2369">
        <v>43112</v>
      </c>
    </row>
    <row r="2370">
      <c r="A2370" t="str">
        <v>AutoTable</v>
      </c>
      <c r="C2370" t="str">
        <v>99612-35</v>
      </c>
      <c r="D2370">
        <v>94</v>
      </c>
      <c r="E2370">
        <v>43112</v>
      </c>
    </row>
    <row r="2371">
      <c r="A2371" t="str">
        <v>AutoTable</v>
      </c>
      <c r="C2371" t="str">
        <v>99612-39</v>
      </c>
      <c r="D2371">
        <v>49</v>
      </c>
      <c r="E2371">
        <v>43112</v>
      </c>
    </row>
    <row r="2372">
      <c r="A2372" t="str">
        <v>AutoTable</v>
      </c>
      <c r="C2372" t="str">
        <v>99612-57</v>
      </c>
      <c r="D2372">
        <v>88</v>
      </c>
      <c r="E2372">
        <v>43112</v>
      </c>
    </row>
    <row r="2373">
      <c r="A2373" t="str">
        <v>AutoTable</v>
      </c>
      <c r="C2373" t="str">
        <v>99675-07</v>
      </c>
      <c r="D2373">
        <v>1473</v>
      </c>
      <c r="E2373">
        <v>43112</v>
      </c>
    </row>
    <row r="2374">
      <c r="A2374" t="str">
        <v>AutoTable</v>
      </c>
      <c r="C2374" t="str">
        <v>99675-07F</v>
      </c>
      <c r="D2374">
        <v>440</v>
      </c>
      <c r="E2374">
        <v>43112</v>
      </c>
    </row>
    <row r="2375">
      <c r="A2375" t="str">
        <v>AutoTable</v>
      </c>
      <c r="C2375" t="str">
        <v>99675-37</v>
      </c>
      <c r="D2375">
        <v>1</v>
      </c>
      <c r="E2375">
        <v>43112</v>
      </c>
    </row>
    <row r="2376">
      <c r="A2376" t="str">
        <v>AutoTable</v>
      </c>
      <c r="C2376" t="str">
        <v>99675-54</v>
      </c>
      <c r="D2376">
        <v>391</v>
      </c>
      <c r="E2376">
        <v>43112</v>
      </c>
    </row>
    <row r="2377">
      <c r="A2377" t="str">
        <v>AutoTable</v>
      </c>
      <c r="C2377" t="str">
        <v>99775-56</v>
      </c>
      <c r="D2377">
        <v>22</v>
      </c>
      <c r="E2377">
        <v>43112</v>
      </c>
    </row>
    <row r="2378">
      <c r="A2378" t="str">
        <v>AutoTable</v>
      </c>
      <c r="C2378" t="str">
        <v>99812-10</v>
      </c>
      <c r="D2378">
        <v>120</v>
      </c>
      <c r="E2378">
        <v>43112</v>
      </c>
    </row>
    <row r="2379">
      <c r="A2379" t="str">
        <v>AutoTable</v>
      </c>
      <c r="C2379" t="str">
        <v>99910-16</v>
      </c>
      <c r="D2379">
        <v>300</v>
      </c>
      <c r="E2379">
        <v>43112</v>
      </c>
    </row>
    <row r="2380">
      <c r="A2380" t="str">
        <v>AutoTable</v>
      </c>
      <c r="C2380" t="str">
        <v>99910-20</v>
      </c>
      <c r="D2380">
        <v>300</v>
      </c>
      <c r="E2380">
        <v>43112</v>
      </c>
    </row>
    <row r="2381">
      <c r="A2381" t="str">
        <v>AutoTable</v>
      </c>
      <c r="C2381" t="str">
        <v>99910-61</v>
      </c>
      <c r="D2381">
        <v>1260</v>
      </c>
      <c r="E2381">
        <v>43112</v>
      </c>
    </row>
    <row r="2382">
      <c r="A2382" t="str">
        <v>AutoTable</v>
      </c>
      <c r="C2382" t="str">
        <v>99912-03</v>
      </c>
      <c r="D2382">
        <v>52</v>
      </c>
      <c r="E2382">
        <v>43112</v>
      </c>
    </row>
    <row r="2383">
      <c r="A2383" t="str">
        <v>AutoTable</v>
      </c>
      <c r="C2383" t="str">
        <v>99912-10</v>
      </c>
      <c r="D2383">
        <v>44</v>
      </c>
      <c r="E2383">
        <v>43112</v>
      </c>
    </row>
    <row r="2384">
      <c r="A2384" t="str">
        <v>AutoTable</v>
      </c>
      <c r="C2384" t="str">
        <v>99915-61</v>
      </c>
      <c r="D2384">
        <v>40</v>
      </c>
      <c r="E2384">
        <v>43112</v>
      </c>
    </row>
    <row r="2385">
      <c r="A2385" t="str">
        <v>AutoTable</v>
      </c>
      <c r="C2385" t="str">
        <v>99975-16</v>
      </c>
      <c r="D2385">
        <v>364</v>
      </c>
      <c r="E2385">
        <v>43112</v>
      </c>
    </row>
    <row r="2386">
      <c r="A2386" t="str">
        <v>AutoTable</v>
      </c>
      <c r="C2386" t="str">
        <v>B14099</v>
      </c>
      <c r="D2386">
        <v>90</v>
      </c>
      <c r="E2386">
        <v>43112</v>
      </c>
    </row>
    <row r="2387">
      <c r="A2387" t="str">
        <v>AutoTable</v>
      </c>
      <c r="C2387" t="str">
        <v>B14100</v>
      </c>
      <c r="D2387">
        <v>26</v>
      </c>
      <c r="E2387">
        <v>43112</v>
      </c>
    </row>
    <row r="2388">
      <c r="A2388" t="str">
        <v>AutoTable</v>
      </c>
      <c r="C2388" t="str">
        <v>B14101</v>
      </c>
      <c r="D2388">
        <v>48</v>
      </c>
      <c r="E2388">
        <v>43112</v>
      </c>
    </row>
    <row r="2389">
      <c r="A2389" t="str">
        <v>AutoTable</v>
      </c>
      <c r="C2389" t="str">
        <v>B14102</v>
      </c>
      <c r="D2389">
        <v>29</v>
      </c>
      <c r="E2389">
        <v>43112</v>
      </c>
    </row>
    <row r="2390">
      <c r="A2390" t="str">
        <v>AutoTable</v>
      </c>
      <c r="C2390" t="str">
        <v>B14103</v>
      </c>
      <c r="D2390">
        <v>36</v>
      </c>
      <c r="E2390">
        <v>43112</v>
      </c>
    </row>
    <row r="2391">
      <c r="A2391" t="str">
        <v>AutoTable</v>
      </c>
      <c r="C2391" t="str">
        <v>B14104</v>
      </c>
      <c r="D2391">
        <v>36</v>
      </c>
      <c r="E2391">
        <v>43112</v>
      </c>
    </row>
    <row r="2392">
      <c r="A2392" t="str">
        <v>AutoTable</v>
      </c>
      <c r="C2392" t="str">
        <v>B14105</v>
      </c>
      <c r="D2392">
        <v>43</v>
      </c>
      <c r="E2392">
        <v>43112</v>
      </c>
    </row>
    <row r="2393">
      <c r="A2393" t="str">
        <v>AutoTable</v>
      </c>
      <c r="C2393" t="str">
        <v>B14107</v>
      </c>
      <c r="D2393">
        <v>40</v>
      </c>
      <c r="E2393">
        <v>43112</v>
      </c>
    </row>
    <row r="2394">
      <c r="A2394" t="str">
        <v>AutoTable</v>
      </c>
      <c r="C2394" t="str">
        <v>B14108</v>
      </c>
      <c r="D2394">
        <v>32</v>
      </c>
      <c r="E2394">
        <v>43112</v>
      </c>
    </row>
    <row r="2395">
      <c r="A2395" t="str">
        <v>AutoTable</v>
      </c>
      <c r="C2395" t="str">
        <v>B14150</v>
      </c>
      <c r="D2395">
        <v>5</v>
      </c>
      <c r="E2395">
        <v>43112</v>
      </c>
    </row>
    <row r="2396">
      <c r="A2396" t="str">
        <v>AutoTable</v>
      </c>
      <c r="C2396" t="str">
        <v>B14151</v>
      </c>
      <c r="D2396">
        <v>1</v>
      </c>
      <c r="E2396">
        <v>43112</v>
      </c>
    </row>
    <row r="2397">
      <c r="A2397" t="str">
        <v>AutoTable</v>
      </c>
      <c r="C2397" t="str">
        <v>B14152</v>
      </c>
      <c r="D2397">
        <v>4</v>
      </c>
      <c r="E2397">
        <v>43112</v>
      </c>
    </row>
    <row r="2398">
      <c r="A2398" t="str">
        <v>AutoTable</v>
      </c>
      <c r="C2398" t="str">
        <v>B14153</v>
      </c>
      <c r="D2398">
        <v>3</v>
      </c>
      <c r="E2398">
        <v>43112</v>
      </c>
    </row>
    <row r="2399">
      <c r="A2399" t="str">
        <v>AutoTable</v>
      </c>
      <c r="C2399" t="str">
        <v>B40101</v>
      </c>
      <c r="D2399">
        <v>111</v>
      </c>
      <c r="E2399">
        <v>43112</v>
      </c>
    </row>
    <row r="2400">
      <c r="A2400" t="str">
        <v>AutoTable</v>
      </c>
      <c r="C2400" t="str">
        <v>B40102</v>
      </c>
      <c r="D2400">
        <v>111</v>
      </c>
      <c r="E2400">
        <v>43112</v>
      </c>
    </row>
    <row r="2401">
      <c r="A2401" t="str">
        <v>AutoTable</v>
      </c>
      <c r="C2401" t="str">
        <v>B40106</v>
      </c>
      <c r="D2401">
        <v>111</v>
      </c>
      <c r="E2401">
        <v>43112</v>
      </c>
    </row>
    <row r="2402">
      <c r="A2402" t="str">
        <v>AutoTable</v>
      </c>
      <c r="C2402" t="str">
        <v>B40107</v>
      </c>
      <c r="D2402">
        <v>111</v>
      </c>
      <c r="E2402">
        <v>43112</v>
      </c>
    </row>
    <row r="2403">
      <c r="A2403" t="str">
        <v>AutoTable</v>
      </c>
      <c r="C2403" t="str">
        <v>B40230</v>
      </c>
      <c r="D2403">
        <v>66</v>
      </c>
      <c r="E2403">
        <v>43112</v>
      </c>
    </row>
    <row r="2404">
      <c r="A2404" t="str">
        <v>AutoTable</v>
      </c>
      <c r="C2404" t="str">
        <v>B40230T2</v>
      </c>
      <c r="D2404">
        <v>12</v>
      </c>
      <c r="E2404">
        <v>43112</v>
      </c>
    </row>
    <row r="2405">
      <c r="A2405" t="str">
        <v>AutoTable</v>
      </c>
      <c r="C2405" t="str">
        <v>B40231</v>
      </c>
      <c r="D2405">
        <v>8</v>
      </c>
      <c r="E2405">
        <v>43112</v>
      </c>
    </row>
    <row r="2406">
      <c r="A2406" t="str">
        <v>AutoTable</v>
      </c>
      <c r="C2406" t="str">
        <v>B40231T2</v>
      </c>
      <c r="D2406">
        <v>5</v>
      </c>
      <c r="E2406">
        <v>43112</v>
      </c>
    </row>
    <row r="2407">
      <c r="A2407" t="str">
        <v>AutoTable</v>
      </c>
      <c r="C2407" t="str">
        <v>B40232</v>
      </c>
      <c r="D2407">
        <v>32</v>
      </c>
      <c r="E2407">
        <v>43112</v>
      </c>
    </row>
    <row r="2408">
      <c r="A2408" t="str">
        <v>AutoTable</v>
      </c>
      <c r="C2408" t="str">
        <v>B40236</v>
      </c>
      <c r="D2408">
        <v>69</v>
      </c>
      <c r="E2408">
        <v>43112</v>
      </c>
    </row>
    <row r="2409">
      <c r="A2409" t="str">
        <v>AutoTable</v>
      </c>
      <c r="C2409" t="str">
        <v>B54019</v>
      </c>
      <c r="D2409">
        <v>147</v>
      </c>
      <c r="E2409">
        <v>43112</v>
      </c>
    </row>
    <row r="2410">
      <c r="A2410" t="str">
        <v>AutoTable</v>
      </c>
      <c r="C2410" t="str">
        <v>B54021</v>
      </c>
      <c r="D2410">
        <v>147</v>
      </c>
      <c r="E2410">
        <v>43112</v>
      </c>
    </row>
    <row r="2411">
      <c r="A2411" t="str">
        <v>AutoTable</v>
      </c>
      <c r="C2411" t="str">
        <v>B54022</v>
      </c>
      <c r="D2411">
        <v>310</v>
      </c>
      <c r="E2411">
        <v>43112</v>
      </c>
    </row>
    <row r="2412">
      <c r="A2412" t="str">
        <v>AutoTable</v>
      </c>
      <c r="C2412" t="str">
        <v>B54024</v>
      </c>
      <c r="D2412">
        <v>147</v>
      </c>
      <c r="E2412">
        <v>43112</v>
      </c>
    </row>
    <row r="2413">
      <c r="A2413" t="str">
        <v>AutoTable</v>
      </c>
      <c r="C2413" t="str">
        <v>B54025</v>
      </c>
      <c r="D2413">
        <v>189</v>
      </c>
      <c r="E2413">
        <v>43112</v>
      </c>
    </row>
    <row r="2414">
      <c r="A2414" t="str">
        <v>AutoTable</v>
      </c>
      <c r="C2414" t="str">
        <v>B54027</v>
      </c>
      <c r="D2414">
        <v>147</v>
      </c>
      <c r="E2414">
        <v>43112</v>
      </c>
    </row>
    <row r="2415">
      <c r="A2415" t="str">
        <v>AutoTable</v>
      </c>
      <c r="C2415" t="str">
        <v>B54028</v>
      </c>
      <c r="D2415">
        <v>310</v>
      </c>
      <c r="E2415">
        <v>43112</v>
      </c>
    </row>
    <row r="2416">
      <c r="A2416" t="str">
        <v>AutoTable</v>
      </c>
      <c r="C2416" t="str">
        <v>B54029</v>
      </c>
      <c r="D2416">
        <v>154</v>
      </c>
      <c r="E2416">
        <v>43112</v>
      </c>
    </row>
    <row r="2417">
      <c r="A2417" t="str">
        <v>AutoTable</v>
      </c>
      <c r="C2417" t="str">
        <v>B54030</v>
      </c>
      <c r="D2417">
        <v>344</v>
      </c>
      <c r="E2417">
        <v>43112</v>
      </c>
    </row>
    <row r="2418">
      <c r="A2418" t="str">
        <v>AutoTable</v>
      </c>
      <c r="C2418" t="str">
        <v>B54031</v>
      </c>
      <c r="D2418">
        <v>140</v>
      </c>
      <c r="E2418">
        <v>43112</v>
      </c>
    </row>
    <row r="2419">
      <c r="A2419" t="str">
        <v>AutoTable</v>
      </c>
      <c r="C2419" t="str">
        <v>B54040</v>
      </c>
      <c r="D2419">
        <v>82</v>
      </c>
      <c r="E2419">
        <v>43112</v>
      </c>
    </row>
    <row r="2420">
      <c r="A2420" t="str">
        <v>AutoTable</v>
      </c>
      <c r="C2420" t="str">
        <v>B54041</v>
      </c>
      <c r="D2420">
        <v>42</v>
      </c>
      <c r="E2420">
        <v>43112</v>
      </c>
    </row>
    <row r="2421">
      <c r="A2421" t="str">
        <v>AutoTable</v>
      </c>
      <c r="C2421" t="str">
        <v>B54042</v>
      </c>
      <c r="D2421">
        <v>242</v>
      </c>
      <c r="E2421">
        <v>43112</v>
      </c>
    </row>
    <row r="2422">
      <c r="A2422" t="str">
        <v>AutoTable</v>
      </c>
      <c r="C2422" t="str">
        <v>B54043</v>
      </c>
      <c r="D2422">
        <v>310</v>
      </c>
      <c r="E2422">
        <v>43112</v>
      </c>
    </row>
    <row r="2423">
      <c r="A2423" t="str">
        <v>AutoTable</v>
      </c>
      <c r="C2423" t="str">
        <v>B54044</v>
      </c>
      <c r="D2423">
        <v>0</v>
      </c>
      <c r="E2423">
        <v>43112</v>
      </c>
    </row>
    <row r="2424">
      <c r="A2424" t="str">
        <v>AutoTable</v>
      </c>
      <c r="C2424" t="str">
        <v>B54045</v>
      </c>
      <c r="D2424">
        <v>464</v>
      </c>
      <c r="E2424">
        <v>43112</v>
      </c>
    </row>
    <row r="2425">
      <c r="A2425" t="str">
        <v>AutoTable</v>
      </c>
      <c r="C2425" t="str">
        <v>B54047</v>
      </c>
      <c r="D2425">
        <v>113</v>
      </c>
      <c r="E2425">
        <v>43112</v>
      </c>
    </row>
    <row r="2426">
      <c r="A2426" t="str">
        <v>AutoTable</v>
      </c>
      <c r="C2426" t="str">
        <v>B54048</v>
      </c>
      <c r="D2426">
        <v>310</v>
      </c>
      <c r="E2426">
        <v>43112</v>
      </c>
    </row>
    <row r="2427">
      <c r="A2427" t="str">
        <v>AutoTable</v>
      </c>
      <c r="C2427" t="str">
        <v>B54049</v>
      </c>
      <c r="D2427">
        <v>19</v>
      </c>
      <c r="E2427">
        <v>43112</v>
      </c>
    </row>
    <row r="2428">
      <c r="A2428" t="str">
        <v>AutoTable</v>
      </c>
      <c r="C2428" t="str">
        <v>B54050</v>
      </c>
      <c r="D2428">
        <v>331</v>
      </c>
      <c r="E2428">
        <v>43112</v>
      </c>
    </row>
    <row r="2429">
      <c r="A2429" t="str">
        <v>AutoTable</v>
      </c>
      <c r="C2429" t="str">
        <v>B54051</v>
      </c>
      <c r="D2429">
        <v>2</v>
      </c>
      <c r="E2429">
        <v>43112</v>
      </c>
    </row>
    <row r="2430">
      <c r="A2430" t="str">
        <v>AutoTable</v>
      </c>
      <c r="C2430" t="str">
        <v>B54052</v>
      </c>
      <c r="D2430">
        <v>121</v>
      </c>
      <c r="E2430">
        <v>43112</v>
      </c>
    </row>
    <row r="2431">
      <c r="A2431" t="str">
        <v>AutoTable</v>
      </c>
      <c r="C2431" t="str">
        <v>B54059</v>
      </c>
      <c r="D2431">
        <v>336</v>
      </c>
      <c r="E2431">
        <v>43112</v>
      </c>
    </row>
    <row r="2432">
      <c r="A2432" t="str">
        <v>AutoTable</v>
      </c>
      <c r="C2432" t="str">
        <v>B54061</v>
      </c>
      <c r="D2432">
        <v>126</v>
      </c>
      <c r="E2432">
        <v>43112</v>
      </c>
    </row>
    <row r="2433">
      <c r="A2433" t="str">
        <v>AutoTable</v>
      </c>
      <c r="C2433" t="str">
        <v>B54062</v>
      </c>
      <c r="D2433">
        <v>127</v>
      </c>
      <c r="E2433">
        <v>43112</v>
      </c>
    </row>
    <row r="2434">
      <c r="A2434" t="str">
        <v>AutoTable</v>
      </c>
      <c r="C2434" t="str">
        <v>B54063</v>
      </c>
      <c r="D2434">
        <v>129</v>
      </c>
      <c r="E2434">
        <v>43112</v>
      </c>
    </row>
    <row r="2435">
      <c r="A2435" t="str">
        <v>AutoTable</v>
      </c>
      <c r="C2435" t="str">
        <v>B54064</v>
      </c>
      <c r="D2435">
        <v>120</v>
      </c>
      <c r="E2435">
        <v>43112</v>
      </c>
    </row>
    <row r="2436">
      <c r="A2436" t="str">
        <v>AutoTable</v>
      </c>
      <c r="C2436" t="str">
        <v>B54065</v>
      </c>
      <c r="D2436">
        <v>80</v>
      </c>
      <c r="E2436">
        <v>43112</v>
      </c>
    </row>
    <row r="2437">
      <c r="A2437" t="str">
        <v>AutoTable</v>
      </c>
      <c r="C2437" t="str">
        <v>B54065T2</v>
      </c>
      <c r="D2437">
        <v>75</v>
      </c>
      <c r="E2437">
        <v>43112</v>
      </c>
    </row>
    <row r="2438">
      <c r="A2438" t="str">
        <v>AutoTable</v>
      </c>
      <c r="C2438" t="str">
        <v>B54070</v>
      </c>
      <c r="D2438">
        <v>36</v>
      </c>
      <c r="E2438">
        <v>43112</v>
      </c>
    </row>
    <row r="2439">
      <c r="A2439" t="str">
        <v>AutoTable</v>
      </c>
      <c r="C2439" t="str">
        <v>B54071</v>
      </c>
      <c r="D2439">
        <v>212</v>
      </c>
      <c r="E2439">
        <v>43112</v>
      </c>
    </row>
    <row r="2440">
      <c r="A2440" t="str">
        <v>AutoTable</v>
      </c>
      <c r="C2440" t="str">
        <v>B54072</v>
      </c>
      <c r="D2440">
        <v>94</v>
      </c>
      <c r="E2440">
        <v>43112</v>
      </c>
    </row>
    <row r="2441">
      <c r="A2441" t="str">
        <v>AutoTable</v>
      </c>
      <c r="C2441" t="str">
        <v>B54073</v>
      </c>
      <c r="D2441">
        <v>93</v>
      </c>
      <c r="E2441">
        <v>43112</v>
      </c>
    </row>
    <row r="2442">
      <c r="A2442" t="str">
        <v>AutoTable</v>
      </c>
      <c r="C2442" t="str">
        <v>B54074</v>
      </c>
      <c r="D2442">
        <v>86</v>
      </c>
      <c r="E2442">
        <v>43112</v>
      </c>
    </row>
    <row r="2443">
      <c r="A2443" t="str">
        <v>AutoTable</v>
      </c>
      <c r="C2443" t="str">
        <v>B54075</v>
      </c>
      <c r="D2443">
        <v>1</v>
      </c>
      <c r="E2443">
        <v>43112</v>
      </c>
    </row>
    <row r="2444">
      <c r="A2444" t="str">
        <v>AutoTable</v>
      </c>
      <c r="C2444" t="str">
        <v>B54076</v>
      </c>
      <c r="D2444">
        <v>157</v>
      </c>
      <c r="E2444">
        <v>43112</v>
      </c>
    </row>
    <row r="2445">
      <c r="A2445" t="str">
        <v>AutoTable</v>
      </c>
      <c r="C2445" t="str">
        <v>B54077</v>
      </c>
      <c r="D2445">
        <v>84</v>
      </c>
      <c r="E2445">
        <v>43112</v>
      </c>
    </row>
    <row r="2446">
      <c r="A2446" t="str">
        <v>AutoTable</v>
      </c>
      <c r="C2446" t="str">
        <v>B54078</v>
      </c>
      <c r="D2446">
        <v>17</v>
      </c>
      <c r="E2446">
        <v>43112</v>
      </c>
    </row>
    <row r="2447">
      <c r="A2447" t="str">
        <v>AutoTable</v>
      </c>
      <c r="C2447" t="str">
        <v>B54079</v>
      </c>
      <c r="D2447">
        <v>80</v>
      </c>
      <c r="E2447">
        <v>43112</v>
      </c>
    </row>
    <row r="2448">
      <c r="A2448" t="str">
        <v>AutoTable</v>
      </c>
      <c r="C2448" t="str">
        <v>B54079T2</v>
      </c>
      <c r="D2448">
        <v>96</v>
      </c>
      <c r="E2448">
        <v>43112</v>
      </c>
    </row>
    <row r="2449">
      <c r="A2449" t="str">
        <v>AutoTable</v>
      </c>
      <c r="C2449" t="str">
        <v>B54079T3</v>
      </c>
      <c r="D2449">
        <v>63</v>
      </c>
      <c r="E2449">
        <v>43112</v>
      </c>
    </row>
    <row r="2450">
      <c r="A2450" t="str">
        <v>AutoTable</v>
      </c>
      <c r="C2450" t="str">
        <v>B54080</v>
      </c>
      <c r="D2450">
        <v>274</v>
      </c>
      <c r="E2450">
        <v>43112</v>
      </c>
    </row>
    <row r="2451">
      <c r="A2451" t="str">
        <v>AutoTable</v>
      </c>
      <c r="C2451" t="str">
        <v>B54080T1</v>
      </c>
      <c r="D2451">
        <v>13</v>
      </c>
      <c r="E2451">
        <v>43112</v>
      </c>
    </row>
    <row r="2452">
      <c r="A2452" t="str">
        <v>AutoTable</v>
      </c>
      <c r="C2452" t="str">
        <v>B54081</v>
      </c>
      <c r="D2452">
        <v>216</v>
      </c>
      <c r="E2452">
        <v>43112</v>
      </c>
    </row>
    <row r="2453">
      <c r="A2453" t="str">
        <v>AutoTable</v>
      </c>
      <c r="C2453" t="str">
        <v>B54090</v>
      </c>
      <c r="D2453">
        <v>15</v>
      </c>
      <c r="E2453">
        <v>43112</v>
      </c>
    </row>
    <row r="2454">
      <c r="A2454" t="str">
        <v>AutoTable</v>
      </c>
      <c r="C2454" t="str">
        <v>B54090T2</v>
      </c>
      <c r="D2454">
        <v>10</v>
      </c>
      <c r="E2454">
        <v>43112</v>
      </c>
    </row>
    <row r="2455">
      <c r="A2455" t="str">
        <v>AutoTable</v>
      </c>
      <c r="C2455" t="str">
        <v>B54090T3</v>
      </c>
      <c r="D2455">
        <v>6</v>
      </c>
      <c r="E2455">
        <v>43112</v>
      </c>
    </row>
    <row r="2456">
      <c r="A2456" t="str">
        <v>AutoTable</v>
      </c>
      <c r="C2456" t="str">
        <v>B54091</v>
      </c>
      <c r="D2456">
        <v>97</v>
      </c>
      <c r="E2456">
        <v>43112</v>
      </c>
    </row>
    <row r="2457">
      <c r="A2457" t="str">
        <v>AutoTable</v>
      </c>
      <c r="C2457" t="str">
        <v>B54091T1</v>
      </c>
      <c r="D2457">
        <v>14</v>
      </c>
      <c r="E2457">
        <v>43112</v>
      </c>
    </row>
    <row r="2458">
      <c r="A2458" t="str">
        <v>AutoTable</v>
      </c>
      <c r="C2458" t="str">
        <v>B54091T2</v>
      </c>
      <c r="D2458">
        <v>13</v>
      </c>
      <c r="E2458">
        <v>43112</v>
      </c>
    </row>
    <row r="2459">
      <c r="A2459" t="str">
        <v>AutoTable</v>
      </c>
      <c r="C2459" t="str">
        <v>B54093</v>
      </c>
      <c r="D2459">
        <v>22</v>
      </c>
      <c r="E2459">
        <v>43112</v>
      </c>
    </row>
    <row r="2460">
      <c r="A2460" t="str">
        <v>AutoTable</v>
      </c>
      <c r="C2460" t="str">
        <v>B54094</v>
      </c>
      <c r="D2460">
        <v>2</v>
      </c>
      <c r="E2460">
        <v>43112</v>
      </c>
    </row>
    <row r="2461">
      <c r="A2461" t="str">
        <v>AutoTable</v>
      </c>
      <c r="C2461" t="str">
        <v>B54095</v>
      </c>
      <c r="D2461">
        <v>39</v>
      </c>
      <c r="E2461">
        <v>43112</v>
      </c>
    </row>
    <row r="2462">
      <c r="A2462" t="str">
        <v>AutoTable</v>
      </c>
      <c r="C2462" t="str">
        <v>B54096</v>
      </c>
      <c r="D2462">
        <v>14</v>
      </c>
      <c r="E2462">
        <v>43112</v>
      </c>
    </row>
    <row r="2463">
      <c r="A2463" t="str">
        <v>AutoTable</v>
      </c>
      <c r="C2463" t="str">
        <v>B54096T2</v>
      </c>
      <c r="D2463">
        <v>14</v>
      </c>
      <c r="E2463">
        <v>43112</v>
      </c>
    </row>
    <row r="2464">
      <c r="A2464" t="str">
        <v>AutoTable</v>
      </c>
      <c r="C2464" t="str">
        <v>B54096T3</v>
      </c>
      <c r="D2464">
        <v>15</v>
      </c>
      <c r="E2464">
        <v>43112</v>
      </c>
    </row>
    <row r="2465">
      <c r="A2465" t="str">
        <v>AutoTable</v>
      </c>
      <c r="C2465" t="str">
        <v>B54097</v>
      </c>
      <c r="D2465">
        <v>41</v>
      </c>
      <c r="E2465">
        <v>43112</v>
      </c>
    </row>
    <row r="2466">
      <c r="A2466" t="str">
        <v>AutoTable</v>
      </c>
      <c r="C2466" t="str">
        <v>B54097T2</v>
      </c>
      <c r="D2466">
        <v>59</v>
      </c>
      <c r="E2466">
        <v>43112</v>
      </c>
    </row>
    <row r="2467">
      <c r="A2467" t="str">
        <v>AutoTable</v>
      </c>
      <c r="C2467" t="str">
        <v>B54097T3</v>
      </c>
      <c r="D2467">
        <v>43</v>
      </c>
      <c r="E2467">
        <v>43112</v>
      </c>
    </row>
    <row r="2468">
      <c r="A2468" t="str">
        <v>AutoTable</v>
      </c>
      <c r="C2468" t="str">
        <v>B54098</v>
      </c>
      <c r="D2468">
        <v>26</v>
      </c>
      <c r="E2468">
        <v>43112</v>
      </c>
    </row>
    <row r="2469">
      <c r="A2469" t="str">
        <v>AutoTable</v>
      </c>
      <c r="C2469" t="str">
        <v>B54098T2</v>
      </c>
      <c r="D2469">
        <v>28</v>
      </c>
      <c r="E2469">
        <v>43112</v>
      </c>
    </row>
    <row r="2470">
      <c r="A2470" t="str">
        <v>AutoTable</v>
      </c>
      <c r="C2470" t="str">
        <v>B54098T3</v>
      </c>
      <c r="D2470">
        <v>40</v>
      </c>
      <c r="E2470">
        <v>43112</v>
      </c>
    </row>
    <row r="2471">
      <c r="A2471" t="str">
        <v>AutoTable</v>
      </c>
      <c r="C2471" t="str">
        <v>B54099</v>
      </c>
      <c r="D2471">
        <v>3</v>
      </c>
      <c r="E2471">
        <v>43112</v>
      </c>
    </row>
    <row r="2472">
      <c r="A2472" t="str">
        <v>AutoTable</v>
      </c>
      <c r="C2472" t="str">
        <v>ECHANTILLON1</v>
      </c>
      <c r="D2472">
        <v>33</v>
      </c>
      <c r="E2472">
        <v>43112</v>
      </c>
    </row>
    <row r="2473">
      <c r="A2473" t="str">
        <v>AutoTable</v>
      </c>
      <c r="C2473" t="str">
        <v>EMB1/PP</v>
      </c>
      <c r="D2473">
        <v>270</v>
      </c>
      <c r="E2473">
        <v>43112</v>
      </c>
    </row>
    <row r="2474">
      <c r="A2474" t="str">
        <v>AutoTable</v>
      </c>
      <c r="C2474" t="str">
        <v>EMB2/PC</v>
      </c>
      <c r="D2474">
        <v>2020</v>
      </c>
      <c r="E2474">
        <v>43112</v>
      </c>
    </row>
    <row r="2475">
      <c r="A2475" t="str">
        <v>AutoTable</v>
      </c>
      <c r="C2475" t="str">
        <v>EMB3/GC</v>
      </c>
      <c r="D2475">
        <v>122</v>
      </c>
      <c r="E2475">
        <v>43112</v>
      </c>
    </row>
    <row r="2476">
      <c r="A2476" t="str">
        <v>AutoTable</v>
      </c>
      <c r="C2476" t="str">
        <v>EMB4/PCH</v>
      </c>
      <c r="D2476">
        <v>480</v>
      </c>
      <c r="E2476">
        <v>43112</v>
      </c>
    </row>
    <row r="2477">
      <c r="A2477" t="str">
        <v>AutoTable</v>
      </c>
      <c r="C2477" t="str">
        <v>EMB5/GCH</v>
      </c>
      <c r="D2477">
        <v>700</v>
      </c>
      <c r="E2477">
        <v>43112</v>
      </c>
    </row>
    <row r="2478">
      <c r="A2478" t="str">
        <v>AutoTable</v>
      </c>
      <c r="C2478" t="str">
        <v>EMB6/DECOR5</v>
      </c>
      <c r="D2478">
        <v>910</v>
      </c>
      <c r="E2478">
        <v>43112</v>
      </c>
    </row>
    <row r="2479">
      <c r="A2479" t="str">
        <v>AutoTable</v>
      </c>
      <c r="C2479" t="str">
        <v>EMB6-1</v>
      </c>
      <c r="D2479">
        <v>400</v>
      </c>
      <c r="E2479">
        <v>43112</v>
      </c>
    </row>
    <row r="2480">
      <c r="A2480" t="str">
        <v>AutoTable</v>
      </c>
      <c r="C2480" t="str">
        <v>EMB7/DECOR2</v>
      </c>
      <c r="D2480">
        <v>3110</v>
      </c>
      <c r="E2480">
        <v>43112</v>
      </c>
    </row>
    <row r="2481">
      <c r="A2481" t="str">
        <v>AutoTable</v>
      </c>
      <c r="C2481" t="str">
        <v>GR10B5</v>
      </c>
      <c r="D2481">
        <v>11</v>
      </c>
      <c r="E2481">
        <v>43112</v>
      </c>
    </row>
    <row r="2482">
      <c r="A2482" t="str">
        <v>AutoTable</v>
      </c>
      <c r="C2482" t="str">
        <v>GR10H4</v>
      </c>
      <c r="D2482">
        <v>72</v>
      </c>
      <c r="E2482">
        <v>43112</v>
      </c>
    </row>
    <row r="2483">
      <c r="A2483" t="str">
        <v>AutoTable</v>
      </c>
      <c r="C2483" t="str">
        <v>GR10MF5</v>
      </c>
      <c r="D2483">
        <v>4</v>
      </c>
      <c r="E2483">
        <v>43112</v>
      </c>
    </row>
    <row r="2484">
      <c r="A2484" t="str">
        <v>AutoTable</v>
      </c>
      <c r="C2484" t="str">
        <v>GR10OR5</v>
      </c>
      <c r="D2484">
        <v>26</v>
      </c>
      <c r="E2484">
        <v>43112</v>
      </c>
    </row>
    <row r="2485">
      <c r="A2485" t="str">
        <v>AutoTable</v>
      </c>
      <c r="C2485" t="str">
        <v>GR10Q2</v>
      </c>
      <c r="D2485">
        <v>17</v>
      </c>
      <c r="E2485">
        <v>43112</v>
      </c>
    </row>
    <row r="2486">
      <c r="A2486" t="str">
        <v>AutoTable</v>
      </c>
      <c r="C2486" t="str">
        <v>GR10R5</v>
      </c>
      <c r="D2486">
        <v>31</v>
      </c>
      <c r="E2486">
        <v>43112</v>
      </c>
    </row>
    <row r="2487">
      <c r="A2487" t="str">
        <v>AutoTable</v>
      </c>
      <c r="C2487" t="str">
        <v>GR10U5</v>
      </c>
      <c r="D2487">
        <v>330</v>
      </c>
      <c r="E2487">
        <v>43112</v>
      </c>
    </row>
    <row r="2488">
      <c r="A2488" t="str">
        <v>AutoTable</v>
      </c>
      <c r="C2488" t="str">
        <v>GR10VE5</v>
      </c>
      <c r="D2488">
        <v>54</v>
      </c>
      <c r="E2488">
        <v>43112</v>
      </c>
    </row>
    <row r="2489">
      <c r="A2489" t="str">
        <v>AutoTable</v>
      </c>
      <c r="C2489" t="str">
        <v>GR10VI5</v>
      </c>
      <c r="D2489">
        <v>31</v>
      </c>
      <c r="E2489">
        <v>43112</v>
      </c>
    </row>
    <row r="2490">
      <c r="A2490" t="str">
        <v>AutoTable</v>
      </c>
      <c r="C2490" t="str">
        <v>GR10X5</v>
      </c>
      <c r="D2490">
        <v>1</v>
      </c>
      <c r="E2490">
        <v>43112</v>
      </c>
    </row>
    <row r="2491">
      <c r="A2491" t="str">
        <v>AutoTable</v>
      </c>
      <c r="C2491" t="str">
        <v>GR10Z5</v>
      </c>
      <c r="D2491">
        <v>6</v>
      </c>
      <c r="E2491">
        <v>43112</v>
      </c>
    </row>
    <row r="2492">
      <c r="A2492" t="str">
        <v>AutoTable</v>
      </c>
      <c r="C2492" t="str">
        <v>GR75A5</v>
      </c>
      <c r="D2492">
        <v>490</v>
      </c>
      <c r="E2492">
        <v>43112</v>
      </c>
    </row>
    <row r="2493">
      <c r="A2493" t="str">
        <v>AutoTable</v>
      </c>
      <c r="C2493" t="str">
        <v>GR75B3</v>
      </c>
      <c r="D2493">
        <v>384</v>
      </c>
      <c r="E2493">
        <v>43112</v>
      </c>
    </row>
    <row r="2494">
      <c r="A2494" t="str">
        <v>AutoTable</v>
      </c>
      <c r="C2494" t="str">
        <v>GR75B5</v>
      </c>
      <c r="D2494">
        <v>215</v>
      </c>
      <c r="E2494">
        <v>43112</v>
      </c>
    </row>
    <row r="2495">
      <c r="A2495" t="str">
        <v>AutoTable</v>
      </c>
      <c r="C2495" t="str">
        <v>GR75FB5</v>
      </c>
      <c r="D2495">
        <v>756</v>
      </c>
      <c r="E2495">
        <v>43112</v>
      </c>
    </row>
    <row r="2496">
      <c r="A2496" t="str">
        <v>AutoTable</v>
      </c>
      <c r="C2496" t="str">
        <v>GR75JR5</v>
      </c>
      <c r="D2496">
        <v>146</v>
      </c>
      <c r="E2496">
        <v>43112</v>
      </c>
    </row>
    <row r="2497">
      <c r="A2497" t="str">
        <v>AutoTable</v>
      </c>
      <c r="C2497" t="str">
        <v>GR75MF3</v>
      </c>
      <c r="D2497">
        <v>1417</v>
      </c>
      <c r="E2497">
        <v>43112</v>
      </c>
    </row>
    <row r="2498">
      <c r="A2498" t="str">
        <v>AutoTable</v>
      </c>
      <c r="C2498" t="str">
        <v>GR75OR5</v>
      </c>
      <c r="D2498">
        <v>228</v>
      </c>
      <c r="E2498">
        <v>43112</v>
      </c>
    </row>
    <row r="2499">
      <c r="A2499" t="str">
        <v>AutoTable</v>
      </c>
      <c r="C2499" t="str">
        <v>GR75ORB5</v>
      </c>
      <c r="D2499">
        <v>780</v>
      </c>
      <c r="E2499">
        <v>43112</v>
      </c>
    </row>
    <row r="2500">
      <c r="A2500" t="str">
        <v>AutoTable</v>
      </c>
      <c r="C2500" t="str">
        <v>GR75Q2</v>
      </c>
      <c r="D2500">
        <v>103</v>
      </c>
      <c r="E2500">
        <v>43112</v>
      </c>
    </row>
    <row r="2501">
      <c r="A2501" t="str">
        <v>AutoTable</v>
      </c>
      <c r="C2501" t="str">
        <v>GR75R5</v>
      </c>
      <c r="D2501">
        <v>446</v>
      </c>
      <c r="E2501">
        <v>43112</v>
      </c>
    </row>
    <row r="2502">
      <c r="A2502" t="str">
        <v>AutoTable</v>
      </c>
      <c r="C2502" t="str">
        <v>GR75VE5</v>
      </c>
      <c r="D2502">
        <v>300</v>
      </c>
      <c r="E2502">
        <v>43112</v>
      </c>
    </row>
    <row r="2503">
      <c r="A2503" t="str">
        <v>AutoTable</v>
      </c>
      <c r="C2503" t="str">
        <v>GR75VI5</v>
      </c>
      <c r="D2503">
        <v>193</v>
      </c>
      <c r="E2503">
        <v>43112</v>
      </c>
    </row>
    <row r="2504">
      <c r="A2504" t="str">
        <v>AutoTable</v>
      </c>
      <c r="C2504" t="str">
        <v>GR75W5</v>
      </c>
      <c r="D2504">
        <v>4</v>
      </c>
      <c r="E2504">
        <v>43112</v>
      </c>
    </row>
    <row r="2505">
      <c r="A2505" t="str">
        <v>AutoTable</v>
      </c>
      <c r="C2505" t="str">
        <v>GR75X5</v>
      </c>
      <c r="D2505">
        <v>315</v>
      </c>
      <c r="E2505">
        <v>43112</v>
      </c>
    </row>
    <row r="2506">
      <c r="A2506" t="str">
        <v>AutoTable</v>
      </c>
      <c r="C2506" t="str">
        <v>GR75Y5</v>
      </c>
      <c r="D2506">
        <v>293</v>
      </c>
      <c r="E2506">
        <v>43112</v>
      </c>
    </row>
    <row r="2507">
      <c r="A2507" t="str">
        <v>AutoTable</v>
      </c>
      <c r="C2507" t="str">
        <v>GR75Z5</v>
      </c>
      <c r="D2507">
        <v>12</v>
      </c>
      <c r="E2507">
        <v>43112</v>
      </c>
    </row>
    <row r="2508">
      <c r="A2508" t="str">
        <v>AutoTable</v>
      </c>
      <c r="C2508" t="str">
        <v>M2707</v>
      </c>
      <c r="D2508">
        <v>3359</v>
      </c>
      <c r="E2508">
        <v>43112</v>
      </c>
    </row>
    <row r="2509">
      <c r="A2509" t="str">
        <v>AutoTable</v>
      </c>
      <c r="C2509" t="str">
        <v>P001502</v>
      </c>
      <c r="D2509">
        <v>1181</v>
      </c>
      <c r="E2509">
        <v>43112</v>
      </c>
    </row>
    <row r="2510">
      <c r="A2510" t="str">
        <v>AutoTable</v>
      </c>
      <c r="C2510" t="str">
        <v>P040022</v>
      </c>
      <c r="D2510">
        <v>3</v>
      </c>
      <c r="E2510">
        <v>43112</v>
      </c>
    </row>
    <row r="2511">
      <c r="A2511" t="str">
        <v>AutoTable</v>
      </c>
      <c r="C2511" t="str">
        <v>P044007</v>
      </c>
      <c r="D2511">
        <v>1</v>
      </c>
      <c r="E2511">
        <v>43112</v>
      </c>
    </row>
    <row r="2512">
      <c r="A2512" t="str">
        <v>AutoTable</v>
      </c>
      <c r="C2512" t="str">
        <v>P044504</v>
      </c>
      <c r="D2512">
        <v>6</v>
      </c>
      <c r="E2512">
        <v>43112</v>
      </c>
    </row>
    <row r="2513">
      <c r="A2513" t="str">
        <v>AutoTable</v>
      </c>
      <c r="C2513" t="str">
        <v>P050176</v>
      </c>
      <c r="D2513">
        <v>73</v>
      </c>
      <c r="E2513">
        <v>43112</v>
      </c>
    </row>
    <row r="2514">
      <c r="A2514" t="str">
        <v>AutoTable</v>
      </c>
      <c r="C2514" t="str">
        <v>P052132</v>
      </c>
      <c r="D2514">
        <v>0</v>
      </c>
      <c r="E2514">
        <v>43112</v>
      </c>
    </row>
    <row r="2515">
      <c r="A2515" t="str">
        <v>AutoTable</v>
      </c>
      <c r="C2515" t="str">
        <v>P052136</v>
      </c>
      <c r="D2515">
        <v>24</v>
      </c>
      <c r="E2515">
        <v>43112</v>
      </c>
    </row>
    <row r="2516">
      <c r="A2516" t="str">
        <v>AutoTable</v>
      </c>
      <c r="C2516" t="str">
        <v>P052681</v>
      </c>
      <c r="D2516">
        <v>30</v>
      </c>
      <c r="E2516">
        <v>43112</v>
      </c>
    </row>
    <row r="2517">
      <c r="A2517" t="str">
        <v>AutoTable</v>
      </c>
      <c r="C2517" t="str">
        <v>P151581</v>
      </c>
      <c r="D2517">
        <v>52</v>
      </c>
      <c r="E2517">
        <v>43112</v>
      </c>
    </row>
    <row r="2518">
      <c r="A2518" t="str">
        <v>AutoTable</v>
      </c>
      <c r="C2518" t="str">
        <v>P151589</v>
      </c>
      <c r="D2518">
        <v>26</v>
      </c>
      <c r="E2518">
        <v>43112</v>
      </c>
    </row>
    <row r="2519">
      <c r="A2519" t="str">
        <v>AutoTable</v>
      </c>
      <c r="C2519" t="str">
        <v>P152314</v>
      </c>
      <c r="D2519">
        <v>2</v>
      </c>
      <c r="E2519">
        <v>43112</v>
      </c>
    </row>
    <row r="2520">
      <c r="A2520" t="str">
        <v>AutoTable</v>
      </c>
      <c r="C2520" t="str">
        <v>P152344</v>
      </c>
      <c r="D2520">
        <v>9</v>
      </c>
      <c r="E2520">
        <v>43112</v>
      </c>
    </row>
    <row r="2521">
      <c r="A2521" t="str">
        <v>AutoTable</v>
      </c>
      <c r="C2521" t="str">
        <v>P152361</v>
      </c>
      <c r="D2521">
        <v>24</v>
      </c>
      <c r="E2521">
        <v>43112</v>
      </c>
    </row>
    <row r="2522">
      <c r="A2522" t="str">
        <v>AutoTable</v>
      </c>
      <c r="C2522" t="str">
        <v>P152362</v>
      </c>
      <c r="D2522">
        <v>3</v>
      </c>
      <c r="E2522">
        <v>43112</v>
      </c>
    </row>
    <row r="2523">
      <c r="A2523" t="str">
        <v>AutoTable</v>
      </c>
      <c r="C2523" t="str">
        <v>P152363</v>
      </c>
      <c r="D2523">
        <v>8</v>
      </c>
      <c r="E2523">
        <v>43112</v>
      </c>
    </row>
    <row r="2524">
      <c r="A2524" t="str">
        <v>AutoTable</v>
      </c>
      <c r="C2524" t="str">
        <v>P154036</v>
      </c>
      <c r="D2524">
        <v>6</v>
      </c>
      <c r="E2524">
        <v>43112</v>
      </c>
    </row>
    <row r="2525">
      <c r="A2525" t="str">
        <v>AutoTable</v>
      </c>
      <c r="C2525" t="str">
        <v>RENFORT21</v>
      </c>
      <c r="D2525">
        <v>17</v>
      </c>
      <c r="E2525">
        <v>43112</v>
      </c>
    </row>
    <row r="2526">
      <c r="A2526" t="str">
        <v>AutoTable</v>
      </c>
      <c r="C2526" t="str">
        <v>SDF76075-64R2</v>
      </c>
      <c r="D2526">
        <v>3</v>
      </c>
      <c r="E2526">
        <v>43112</v>
      </c>
    </row>
    <row r="2527">
      <c r="A2527" t="str">
        <v>AutoTable</v>
      </c>
      <c r="C2527" t="str">
        <v>SDF76310-42</v>
      </c>
      <c r="D2527">
        <v>1</v>
      </c>
      <c r="E2527">
        <v>43112</v>
      </c>
    </row>
    <row r="2528">
      <c r="A2528" t="str">
        <v>AutoTable</v>
      </c>
      <c r="C2528" t="str">
        <v>SDF76310-56</v>
      </c>
      <c r="D2528">
        <v>15</v>
      </c>
      <c r="E2528">
        <v>43112</v>
      </c>
    </row>
    <row r="2529">
      <c r="A2529" t="str">
        <v>AutoTable</v>
      </c>
      <c r="C2529" t="str">
        <v>SDF76310-56R3</v>
      </c>
      <c r="D2529">
        <v>1</v>
      </c>
      <c r="E2529">
        <v>43112</v>
      </c>
    </row>
    <row r="2530">
      <c r="A2530" t="str">
        <v>AutoTable</v>
      </c>
      <c r="C2530" t="str">
        <v>SDF76310-56R4</v>
      </c>
      <c r="D2530">
        <v>1</v>
      </c>
      <c r="E2530">
        <v>43112</v>
      </c>
    </row>
    <row r="2531">
      <c r="A2531" t="str">
        <v>AutoTable</v>
      </c>
      <c r="C2531" t="str">
        <v>SDF76910-17R3</v>
      </c>
      <c r="D2531">
        <v>3</v>
      </c>
      <c r="E2531">
        <v>43112</v>
      </c>
    </row>
    <row r="2532">
      <c r="A2532" t="str">
        <v>AutoTable</v>
      </c>
      <c r="C2532" t="str">
        <v>SDF76910-17R4</v>
      </c>
      <c r="D2532">
        <v>9</v>
      </c>
      <c r="E2532">
        <v>43112</v>
      </c>
    </row>
    <row r="2533">
      <c r="A2533" t="str">
        <v>AutoTable</v>
      </c>
      <c r="C2533" t="str">
        <v>SDF77275-17R3</v>
      </c>
      <c r="D2533">
        <v>31</v>
      </c>
      <c r="E2533">
        <v>43112</v>
      </c>
    </row>
    <row r="2534">
      <c r="A2534" t="str">
        <v>AutoTable</v>
      </c>
      <c r="C2534" t="str">
        <v>SDF77275-17R4</v>
      </c>
      <c r="D2534">
        <v>10</v>
      </c>
      <c r="E2534">
        <v>43112</v>
      </c>
    </row>
    <row r="2535">
      <c r="A2535" t="str">
        <v>AutoTable</v>
      </c>
      <c r="C2535" t="str">
        <v>SDF77010-20</v>
      </c>
      <c r="D2535">
        <v>15</v>
      </c>
      <c r="E2535">
        <v>43112</v>
      </c>
    </row>
    <row r="2536">
      <c r="A2536" t="str">
        <v>AutoTable</v>
      </c>
      <c r="C2536" t="str">
        <v>SDF77010-20R4</v>
      </c>
      <c r="D2536">
        <v>1</v>
      </c>
      <c r="E2536">
        <v>43112</v>
      </c>
    </row>
    <row r="2537">
      <c r="A2537" t="str">
        <v>AutoTable</v>
      </c>
      <c r="C2537" t="str">
        <v>SDF77010-74</v>
      </c>
      <c r="D2537">
        <v>6</v>
      </c>
      <c r="E2537">
        <v>43112</v>
      </c>
    </row>
    <row r="2538">
      <c r="A2538" t="str">
        <v>AutoTable</v>
      </c>
      <c r="C2538" t="str">
        <v>SDF77010-74R3</v>
      </c>
      <c r="D2538">
        <v>1</v>
      </c>
      <c r="E2538">
        <v>43112</v>
      </c>
    </row>
    <row r="2539">
      <c r="A2539" t="str">
        <v>AutoTable</v>
      </c>
      <c r="C2539" t="str">
        <v>SDF77010-76</v>
      </c>
      <c r="D2539">
        <v>18</v>
      </c>
      <c r="E2539">
        <v>43112</v>
      </c>
    </row>
    <row r="2540">
      <c r="A2540" t="str">
        <v>AutoTable</v>
      </c>
      <c r="C2540" t="str">
        <v>SDF77010-76R3</v>
      </c>
      <c r="D2540">
        <v>3</v>
      </c>
      <c r="E2540">
        <v>43112</v>
      </c>
    </row>
    <row r="2541">
      <c r="A2541" t="str">
        <v>AutoTable</v>
      </c>
      <c r="C2541" t="str">
        <v>SDF77010-76R4</v>
      </c>
      <c r="D2541">
        <v>2</v>
      </c>
      <c r="E2541">
        <v>43112</v>
      </c>
    </row>
    <row r="2542">
      <c r="A2542" t="str">
        <v>AutoTable</v>
      </c>
      <c r="C2542" t="str">
        <v>SDF77010-81</v>
      </c>
      <c r="D2542">
        <v>10</v>
      </c>
      <c r="E2542">
        <v>43112</v>
      </c>
    </row>
    <row r="2543">
      <c r="A2543" t="str">
        <v>AutoTable</v>
      </c>
      <c r="C2543" t="str">
        <v>SDF77010-81R4</v>
      </c>
      <c r="D2543">
        <v>29</v>
      </c>
      <c r="E2543">
        <v>43112</v>
      </c>
    </row>
    <row r="2544">
      <c r="A2544" t="str">
        <v>AutoTable</v>
      </c>
      <c r="C2544" t="str">
        <v>SDF77075-76R2</v>
      </c>
      <c r="D2544">
        <v>2</v>
      </c>
      <c r="E2544">
        <v>43112</v>
      </c>
    </row>
    <row r="2545">
      <c r="A2545" t="str">
        <v>AutoTable</v>
      </c>
      <c r="C2545" t="str">
        <v>SDF77075-76R4</v>
      </c>
      <c r="D2545">
        <v>1</v>
      </c>
      <c r="E2545">
        <v>43112</v>
      </c>
    </row>
    <row r="2546">
      <c r="A2546" t="str">
        <v>AutoTable</v>
      </c>
      <c r="C2546" t="str">
        <v>SDF77075-89</v>
      </c>
      <c r="D2546">
        <v>22</v>
      </c>
      <c r="E2546">
        <v>43112</v>
      </c>
    </row>
    <row r="2547">
      <c r="A2547" t="str">
        <v>AutoTable</v>
      </c>
      <c r="C2547" t="str">
        <v>SDF77075-89R4</v>
      </c>
      <c r="D2547">
        <v>5</v>
      </c>
      <c r="E2547">
        <v>43112</v>
      </c>
    </row>
    <row r="2548">
      <c r="A2548" t="str">
        <v>AutoTable</v>
      </c>
      <c r="C2548" t="str">
        <v>SDF91010-02</v>
      </c>
      <c r="D2548">
        <v>4</v>
      </c>
      <c r="E2548">
        <v>43112</v>
      </c>
    </row>
    <row r="2549">
      <c r="A2549" t="str">
        <v>AutoTable</v>
      </c>
      <c r="C2549" t="str">
        <v>SDF91075-18</v>
      </c>
      <c r="D2549">
        <v>1</v>
      </c>
      <c r="E2549">
        <v>43112</v>
      </c>
    </row>
    <row r="2550">
      <c r="A2550" t="str">
        <v>AutoTable</v>
      </c>
      <c r="C2550" t="str">
        <v>SDF91275-52R3</v>
      </c>
      <c r="D2550">
        <v>5</v>
      </c>
      <c r="E2550">
        <v>43112</v>
      </c>
    </row>
    <row r="2551">
      <c r="A2551" t="str">
        <v>AutoTable</v>
      </c>
      <c r="C2551" t="str">
        <v>SDF91275-52R4</v>
      </c>
      <c r="D2551">
        <v>4</v>
      </c>
      <c r="E2551">
        <v>43112</v>
      </c>
    </row>
    <row r="2552">
      <c r="A2552" t="str">
        <v>AutoTable</v>
      </c>
      <c r="C2552" t="str">
        <v>SDF91410-72</v>
      </c>
      <c r="D2552">
        <v>16</v>
      </c>
      <c r="E2552">
        <v>43112</v>
      </c>
    </row>
    <row r="2553">
      <c r="A2553" t="str">
        <v>AutoTable</v>
      </c>
      <c r="C2553" t="str">
        <v>SDF91410-72R3</v>
      </c>
      <c r="D2553">
        <v>6</v>
      </c>
      <c r="E2553">
        <v>43112</v>
      </c>
    </row>
    <row r="2554">
      <c r="A2554" t="str">
        <v>AutoTable</v>
      </c>
      <c r="C2554" t="str">
        <v>SDF91410-72R4</v>
      </c>
      <c r="D2554">
        <v>1</v>
      </c>
      <c r="E2554">
        <v>43112</v>
      </c>
    </row>
    <row r="2555">
      <c r="A2555" t="str">
        <v>AutoTable</v>
      </c>
      <c r="C2555" t="str">
        <v>SDF91610-01</v>
      </c>
      <c r="D2555">
        <v>13</v>
      </c>
      <c r="E2555">
        <v>43112</v>
      </c>
    </row>
    <row r="2556">
      <c r="A2556" t="str">
        <v>AutoTable</v>
      </c>
      <c r="C2556" t="str">
        <v>SDF91610-01R3</v>
      </c>
      <c r="D2556">
        <v>2</v>
      </c>
      <c r="E2556">
        <v>43112</v>
      </c>
    </row>
    <row r="2557">
      <c r="A2557" t="str">
        <v>AutoTable</v>
      </c>
      <c r="C2557" t="str">
        <v>SDF91610-01R4</v>
      </c>
      <c r="D2557">
        <v>2</v>
      </c>
      <c r="E2557">
        <v>43112</v>
      </c>
    </row>
    <row r="2558">
      <c r="A2558" t="str">
        <v>AutoTable</v>
      </c>
      <c r="C2558" t="str">
        <v>SDF91675</v>
      </c>
      <c r="D2558">
        <v>3</v>
      </c>
      <c r="E2558">
        <v>43112</v>
      </c>
    </row>
    <row r="2559">
      <c r="A2559" t="str">
        <v>AutoTable</v>
      </c>
      <c r="C2559" t="str">
        <v>SDF91710-02</v>
      </c>
      <c r="D2559">
        <v>14</v>
      </c>
      <c r="E2559">
        <v>43112</v>
      </c>
    </row>
    <row r="2560">
      <c r="A2560" t="str">
        <v>AutoTable</v>
      </c>
      <c r="C2560" t="str">
        <v>SDF91775-02R3</v>
      </c>
      <c r="D2560">
        <v>2</v>
      </c>
      <c r="E2560">
        <v>43112</v>
      </c>
    </row>
    <row r="2561">
      <c r="A2561" t="str">
        <v>AutoTable</v>
      </c>
      <c r="C2561" t="str">
        <v>SDF92310-26</v>
      </c>
      <c r="D2561">
        <v>7</v>
      </c>
      <c r="E2561">
        <v>43112</v>
      </c>
    </row>
    <row r="2562">
      <c r="A2562" t="str">
        <v>AutoTable</v>
      </c>
      <c r="C2562" t="str">
        <v>SDF92310-26R4</v>
      </c>
      <c r="D2562">
        <v>2</v>
      </c>
      <c r="E2562">
        <v>43112</v>
      </c>
    </row>
    <row r="2563">
      <c r="A2563" t="str">
        <v>AutoTable</v>
      </c>
      <c r="C2563" t="str">
        <v>SDF99610-37R3</v>
      </c>
      <c r="D2563">
        <v>1</v>
      </c>
      <c r="E2563">
        <v>43112</v>
      </c>
    </row>
    <row r="2564">
      <c r="A2564" t="str">
        <v>AutoTable</v>
      </c>
      <c r="C2564" t="str">
        <v>SDF99610-37R4</v>
      </c>
      <c r="D2564">
        <v>7</v>
      </c>
      <c r="E2564">
        <v>43112</v>
      </c>
    </row>
    <row r="2565">
      <c r="A2565" t="str">
        <v>AutoTable</v>
      </c>
      <c r="C2565" t="str">
        <v>SDF99610-39</v>
      </c>
      <c r="D2565">
        <v>8</v>
      </c>
      <c r="E2565">
        <v>43112</v>
      </c>
    </row>
    <row r="2566">
      <c r="A2566" t="str">
        <v>AutoTable</v>
      </c>
      <c r="C2566" t="str">
        <v>SDF99675-07FR3</v>
      </c>
      <c r="D2566">
        <v>2</v>
      </c>
      <c r="E2566">
        <v>43112</v>
      </c>
    </row>
    <row r="2567">
      <c r="A2567" t="str">
        <v>AutoTable</v>
      </c>
      <c r="C2567" t="str">
        <v>SDF99675-07FR4</v>
      </c>
      <c r="D2567">
        <v>1</v>
      </c>
      <c r="E2567">
        <v>43112</v>
      </c>
    </row>
    <row r="2568">
      <c r="A2568" t="str">
        <v>AutoTable</v>
      </c>
      <c r="C2568" t="str">
        <v>SONO</v>
      </c>
      <c r="D2568">
        <v>19</v>
      </c>
      <c r="E2568">
        <v>43112</v>
      </c>
    </row>
    <row r="2569">
      <c r="A2569" t="str">
        <v>AutoTable</v>
      </c>
      <c r="C2569" t="str">
        <v>V51005</v>
      </c>
      <c r="D2569">
        <v>21</v>
      </c>
      <c r="E2569">
        <v>43112</v>
      </c>
    </row>
    <row r="2570">
      <c r="A2570" t="str">
        <v>AutoTable</v>
      </c>
      <c r="C2570" t="str">
        <v>V51006</v>
      </c>
      <c r="D2570">
        <v>2</v>
      </c>
      <c r="E2570">
        <v>43112</v>
      </c>
    </row>
    <row r="2571">
      <c r="A2571" t="str">
        <v>AutoTable</v>
      </c>
      <c r="C2571" t="str">
        <v>V51007</v>
      </c>
      <c r="D2571">
        <v>1</v>
      </c>
      <c r="E2571">
        <v>43112</v>
      </c>
    </row>
    <row r="2572">
      <c r="A2572" t="str">
        <v>AutoTable</v>
      </c>
      <c r="C2572" t="str">
        <v>V51008</v>
      </c>
      <c r="D2572">
        <v>7</v>
      </c>
      <c r="E2572">
        <v>43112</v>
      </c>
    </row>
    <row r="2573">
      <c r="A2573" t="str">
        <v>AutoTable</v>
      </c>
      <c r="C2573" t="str">
        <v>V51021</v>
      </c>
      <c r="D2573">
        <v>5</v>
      </c>
      <c r="E2573">
        <v>43112</v>
      </c>
    </row>
    <row r="2574">
      <c r="A2574" t="str">
        <v>AutoTable</v>
      </c>
      <c r="C2574" t="str">
        <v>V53014</v>
      </c>
      <c r="D2574">
        <v>144</v>
      </c>
      <c r="E2574">
        <v>43112</v>
      </c>
    </row>
    <row r="2575">
      <c r="A2575" t="str">
        <v>AutoTable</v>
      </c>
      <c r="C2575" t="str">
        <v>Y14116</v>
      </c>
      <c r="D2575">
        <v>5</v>
      </c>
      <c r="E2575">
        <v>43112</v>
      </c>
    </row>
    <row r="2576">
      <c r="A2576" t="str">
        <v>AutoTable</v>
      </c>
      <c r="C2576" t="str">
        <v>Y14117</v>
      </c>
      <c r="D2576">
        <v>3</v>
      </c>
      <c r="E2576">
        <v>43112</v>
      </c>
    </row>
    <row r="2577">
      <c r="A2577" t="str">
        <v>AutoTable</v>
      </c>
      <c r="C2577" t="str">
        <v>Y14118</v>
      </c>
      <c r="D2577">
        <v>3</v>
      </c>
      <c r="E2577">
        <v>43112</v>
      </c>
    </row>
    <row r="2578">
      <c r="A2578" t="str">
        <v>AutoTable</v>
      </c>
      <c r="C2578" t="str">
        <v>Y14215</v>
      </c>
      <c r="D2578">
        <v>1</v>
      </c>
      <c r="E2578">
        <v>43112</v>
      </c>
    </row>
    <row r="2579">
      <c r="A2579" t="str">
        <v>AutoTable</v>
      </c>
      <c r="C2579" t="str">
        <v>Y14216</v>
      </c>
      <c r="D2579">
        <v>6</v>
      </c>
      <c r="E2579">
        <v>43112</v>
      </c>
    </row>
    <row r="2580">
      <c r="A2580" t="str">
        <v>AutoTable</v>
      </c>
      <c r="C2580" t="str">
        <v>Y14304</v>
      </c>
      <c r="D2580">
        <v>164</v>
      </c>
      <c r="E2580">
        <v>43112</v>
      </c>
    </row>
    <row r="2581">
      <c r="A2581" t="str">
        <v>AutoTable</v>
      </c>
      <c r="C2581" t="str">
        <v>Y14316</v>
      </c>
      <c r="D2581">
        <v>53</v>
      </c>
      <c r="E2581">
        <v>43112</v>
      </c>
    </row>
    <row r="2582">
      <c r="A2582" t="str">
        <v>AutoTable</v>
      </c>
      <c r="C2582" t="str">
        <v>Y14365</v>
      </c>
      <c r="D2582">
        <v>15</v>
      </c>
      <c r="E2582">
        <v>43112</v>
      </c>
    </row>
    <row r="2583">
      <c r="A2583" t="str">
        <v>AutoTable</v>
      </c>
      <c r="C2583" t="str">
        <v>Y29240</v>
      </c>
      <c r="D2583">
        <v>79</v>
      </c>
      <c r="E2583">
        <v>43112</v>
      </c>
    </row>
    <row r="2584">
      <c r="A2584" t="str">
        <v>AutoTable</v>
      </c>
      <c r="C2584" t="str">
        <v>Y51005</v>
      </c>
      <c r="D2584">
        <v>25</v>
      </c>
      <c r="E2584">
        <v>43112</v>
      </c>
    </row>
    <row r="2585">
      <c r="A2585" t="str">
        <v>AutoTable</v>
      </c>
      <c r="C2585" t="str">
        <v>Y51006</v>
      </c>
      <c r="D2585">
        <v>212</v>
      </c>
      <c r="E2585">
        <v>43112</v>
      </c>
    </row>
    <row r="2586">
      <c r="A2586" t="str">
        <v>AutoTable</v>
      </c>
      <c r="C2586" t="str">
        <v>Y51007</v>
      </c>
      <c r="D2586">
        <v>263</v>
      </c>
      <c r="E2586">
        <v>43112</v>
      </c>
    </row>
    <row r="2587">
      <c r="A2587" t="str">
        <v>AutoTable</v>
      </c>
      <c r="C2587" t="str">
        <v>Y51008</v>
      </c>
      <c r="D2587">
        <v>126</v>
      </c>
      <c r="E2587">
        <v>43112</v>
      </c>
    </row>
    <row r="2588">
      <c r="A2588" t="str">
        <v>AutoTable</v>
      </c>
      <c r="C2588" t="str">
        <v>Y51009</v>
      </c>
      <c r="D2588">
        <v>159</v>
      </c>
      <c r="E2588">
        <v>43112</v>
      </c>
    </row>
    <row r="2589">
      <c r="A2589" t="str">
        <v>AutoTable</v>
      </c>
      <c r="C2589" t="str">
        <v>Y51010</v>
      </c>
      <c r="D2589">
        <v>55</v>
      </c>
      <c r="E2589">
        <v>43112</v>
      </c>
    </row>
    <row r="2590">
      <c r="A2590" t="str">
        <v>AutoTable</v>
      </c>
      <c r="C2590" t="str">
        <v>Y51011</v>
      </c>
      <c r="D2590">
        <v>33</v>
      </c>
      <c r="E2590">
        <v>43112</v>
      </c>
    </row>
    <row r="2591">
      <c r="A2591" t="str">
        <v>AutoTable</v>
      </c>
      <c r="C2591" t="str">
        <v>Y51012</v>
      </c>
      <c r="D2591">
        <v>131</v>
      </c>
      <c r="E2591">
        <v>43112</v>
      </c>
    </row>
    <row r="2592">
      <c r="A2592" t="str">
        <v>AutoTable</v>
      </c>
      <c r="C2592" t="str">
        <v>Y51012-10</v>
      </c>
      <c r="D2592">
        <v>22</v>
      </c>
      <c r="E2592">
        <v>43112</v>
      </c>
    </row>
    <row r="2593">
      <c r="A2593" t="str">
        <v>AutoTable</v>
      </c>
      <c r="C2593" t="str">
        <v>Y51012-7</v>
      </c>
      <c r="D2593">
        <v>26</v>
      </c>
      <c r="E2593">
        <v>43112</v>
      </c>
    </row>
    <row r="2594">
      <c r="A2594" t="str">
        <v>AutoTable</v>
      </c>
      <c r="C2594" t="str">
        <v>Y51013</v>
      </c>
      <c r="D2594">
        <v>103</v>
      </c>
      <c r="E2594">
        <v>43112</v>
      </c>
    </row>
    <row r="2595">
      <c r="A2595" t="str">
        <v>AutoTable</v>
      </c>
      <c r="C2595" t="str">
        <v>Y51014</v>
      </c>
      <c r="D2595">
        <v>20</v>
      </c>
      <c r="E2595">
        <v>43112</v>
      </c>
    </row>
    <row r="2596">
      <c r="A2596" t="str">
        <v>AutoTable</v>
      </c>
      <c r="C2596" t="str">
        <v>Y51015</v>
      </c>
      <c r="D2596">
        <v>1253</v>
      </c>
      <c r="E2596">
        <v>43112</v>
      </c>
    </row>
    <row r="2597">
      <c r="A2597" t="str">
        <v>AutoTable</v>
      </c>
      <c r="C2597" t="str">
        <v>Y51015-10</v>
      </c>
      <c r="D2597">
        <v>32</v>
      </c>
      <c r="E2597">
        <v>43112</v>
      </c>
    </row>
    <row r="2598">
      <c r="A2598" t="str">
        <v>AutoTable</v>
      </c>
      <c r="C2598" t="str">
        <v>Y51015-3</v>
      </c>
      <c r="D2598">
        <v>76</v>
      </c>
      <c r="E2598">
        <v>43112</v>
      </c>
    </row>
    <row r="2599">
      <c r="A2599" t="str">
        <v>AutoTable</v>
      </c>
      <c r="C2599" t="str">
        <v>Y51016</v>
      </c>
      <c r="D2599">
        <v>934</v>
      </c>
      <c r="E2599">
        <v>43112</v>
      </c>
    </row>
    <row r="2600">
      <c r="A2600" t="str">
        <v>AutoTable</v>
      </c>
      <c r="C2600" t="str">
        <v>Y51016-3</v>
      </c>
      <c r="D2600">
        <v>113</v>
      </c>
      <c r="E2600">
        <v>43112</v>
      </c>
    </row>
    <row r="2601">
      <c r="A2601" t="str">
        <v>AutoTable</v>
      </c>
      <c r="C2601" t="str">
        <v>Y51016-3D</v>
      </c>
      <c r="D2601">
        <v>6</v>
      </c>
      <c r="E2601">
        <v>43112</v>
      </c>
    </row>
    <row r="2602">
      <c r="A2602" t="str">
        <v>AutoTable</v>
      </c>
      <c r="C2602" t="str">
        <v>Y51017</v>
      </c>
      <c r="D2602">
        <v>353</v>
      </c>
      <c r="E2602">
        <v>43112</v>
      </c>
    </row>
    <row r="2603">
      <c r="A2603" t="str">
        <v>AutoTable</v>
      </c>
      <c r="C2603" t="str">
        <v>Y51017-2</v>
      </c>
      <c r="D2603">
        <v>3</v>
      </c>
      <c r="E2603">
        <v>43112</v>
      </c>
    </row>
    <row r="2604">
      <c r="A2604" t="str">
        <v>AutoTable</v>
      </c>
      <c r="C2604" t="str">
        <v>Y51017-3</v>
      </c>
      <c r="D2604">
        <v>21</v>
      </c>
      <c r="E2604">
        <v>43112</v>
      </c>
    </row>
    <row r="2605">
      <c r="A2605" t="str">
        <v>AutoTable</v>
      </c>
      <c r="C2605" t="str">
        <v>Y51017-3D</v>
      </c>
      <c r="D2605">
        <v>5</v>
      </c>
      <c r="E2605">
        <v>43112</v>
      </c>
    </row>
    <row r="2606">
      <c r="A2606" t="str">
        <v>AutoTable</v>
      </c>
      <c r="C2606" t="str">
        <v>Y51018</v>
      </c>
      <c r="D2606">
        <v>217</v>
      </c>
      <c r="E2606">
        <v>43112</v>
      </c>
    </row>
    <row r="2607">
      <c r="A2607" t="str">
        <v>AutoTable</v>
      </c>
      <c r="C2607" t="str">
        <v>Y51018-2</v>
      </c>
      <c r="D2607">
        <v>8</v>
      </c>
      <c r="E2607">
        <v>43112</v>
      </c>
    </row>
    <row r="2608">
      <c r="A2608" t="str">
        <v>AutoTable</v>
      </c>
      <c r="C2608" t="str">
        <v>Y51018-3</v>
      </c>
      <c r="D2608">
        <v>8</v>
      </c>
      <c r="E2608">
        <v>43112</v>
      </c>
    </row>
    <row r="2609">
      <c r="A2609" t="str">
        <v>AutoTable</v>
      </c>
      <c r="C2609" t="str">
        <v>Y52007</v>
      </c>
      <c r="D2609">
        <v>67</v>
      </c>
      <c r="E2609">
        <v>43112</v>
      </c>
    </row>
    <row r="2610">
      <c r="A2610" t="str">
        <v>AutoTable</v>
      </c>
      <c r="C2610" t="str">
        <v>Y52007M</v>
      </c>
      <c r="D2610">
        <v>1</v>
      </c>
      <c r="E2610">
        <v>43112</v>
      </c>
    </row>
    <row r="2611">
      <c r="A2611" t="str">
        <v>AutoTable</v>
      </c>
      <c r="C2611" t="str">
        <v>Y52008</v>
      </c>
      <c r="D2611">
        <v>68</v>
      </c>
      <c r="E2611">
        <v>43112</v>
      </c>
    </row>
    <row r="2612">
      <c r="A2612" t="str">
        <v>AutoTable</v>
      </c>
      <c r="C2612" t="str">
        <v>Y52010</v>
      </c>
      <c r="D2612">
        <v>2</v>
      </c>
      <c r="E2612">
        <v>43112</v>
      </c>
    </row>
    <row r="2613">
      <c r="A2613" t="str">
        <v>AutoTable</v>
      </c>
      <c r="C2613" t="str">
        <v>Y52011</v>
      </c>
      <c r="D2613">
        <v>15</v>
      </c>
      <c r="E2613">
        <v>43112</v>
      </c>
    </row>
    <row r="2614">
      <c r="A2614" t="str">
        <v>AutoTable</v>
      </c>
      <c r="C2614" t="str">
        <v>Y52012</v>
      </c>
      <c r="D2614">
        <v>309</v>
      </c>
      <c r="E2614">
        <v>43112</v>
      </c>
    </row>
    <row r="2615">
      <c r="A2615" t="str">
        <v>AutoTable</v>
      </c>
      <c r="C2615" t="str">
        <v>Y52012-10</v>
      </c>
      <c r="D2615">
        <v>48</v>
      </c>
      <c r="E2615">
        <v>43112</v>
      </c>
    </row>
    <row r="2616">
      <c r="A2616" t="str">
        <v>AutoTable</v>
      </c>
      <c r="C2616" t="str">
        <v>Y52013</v>
      </c>
      <c r="D2616">
        <v>132</v>
      </c>
      <c r="E2616">
        <v>43112</v>
      </c>
    </row>
    <row r="2617">
      <c r="A2617" t="str">
        <v>AutoTable</v>
      </c>
      <c r="C2617" t="str">
        <v>Y52014</v>
      </c>
      <c r="D2617">
        <v>1855</v>
      </c>
      <c r="E2617">
        <v>43112</v>
      </c>
    </row>
    <row r="2618">
      <c r="A2618" t="str">
        <v>AutoTable</v>
      </c>
      <c r="C2618" t="str">
        <v>Y52014-10</v>
      </c>
      <c r="D2618">
        <v>87</v>
      </c>
      <c r="E2618">
        <v>43112</v>
      </c>
    </row>
    <row r="2619">
      <c r="A2619" t="str">
        <v>AutoTable</v>
      </c>
      <c r="C2619" t="str">
        <v>Y52014-3</v>
      </c>
      <c r="D2619">
        <v>209</v>
      </c>
      <c r="E2619">
        <v>43112</v>
      </c>
    </row>
    <row r="2620">
      <c r="A2620" t="str">
        <v>AutoTable</v>
      </c>
      <c r="C2620" t="str">
        <v>Y52014-3D</v>
      </c>
      <c r="D2620">
        <v>11</v>
      </c>
      <c r="E2620">
        <v>43112</v>
      </c>
    </row>
    <row r="2621">
      <c r="A2621" t="str">
        <v>AutoTable</v>
      </c>
      <c r="C2621" t="str">
        <v>Y52017</v>
      </c>
      <c r="D2621">
        <v>819</v>
      </c>
      <c r="E2621">
        <v>43112</v>
      </c>
    </row>
    <row r="2622">
      <c r="A2622" t="str">
        <v>AutoTable</v>
      </c>
      <c r="C2622" t="str">
        <v>Y52017-3</v>
      </c>
      <c r="D2622">
        <v>96</v>
      </c>
      <c r="E2622">
        <v>43112</v>
      </c>
    </row>
    <row r="2623">
      <c r="A2623" t="str">
        <v>AutoTable</v>
      </c>
      <c r="C2623" t="str">
        <v>Y52017-3D</v>
      </c>
      <c r="D2623">
        <v>103</v>
      </c>
      <c r="E2623">
        <v>43112</v>
      </c>
    </row>
    <row r="2624">
      <c r="A2624" t="str">
        <v>AutoTable</v>
      </c>
      <c r="C2624" t="str">
        <v>Y52020</v>
      </c>
      <c r="D2624">
        <v>38</v>
      </c>
      <c r="E2624">
        <v>43112</v>
      </c>
    </row>
    <row r="2625">
      <c r="A2625" t="str">
        <v>AutoTable</v>
      </c>
      <c r="C2625" t="str">
        <v>Y52020-3</v>
      </c>
      <c r="D2625">
        <v>41</v>
      </c>
      <c r="E2625">
        <v>43112</v>
      </c>
    </row>
    <row r="2626">
      <c r="A2626" t="str">
        <v>AutoTable</v>
      </c>
      <c r="C2626" t="str">
        <v>Y52022</v>
      </c>
      <c r="D2626">
        <v>20</v>
      </c>
      <c r="E2626">
        <v>43112</v>
      </c>
    </row>
    <row r="2627">
      <c r="A2627" t="str">
        <v>AutoTable</v>
      </c>
      <c r="C2627" t="str">
        <v>Y52025-3</v>
      </c>
      <c r="D2627">
        <v>3</v>
      </c>
      <c r="E2627">
        <v>43112</v>
      </c>
    </row>
    <row r="2628">
      <c r="A2628" t="str">
        <v>AutoTable</v>
      </c>
      <c r="C2628" t="str">
        <v>PF202</v>
      </c>
      <c r="D2628">
        <v>2</v>
      </c>
      <c r="E2628">
        <v>43130</v>
      </c>
    </row>
    <row r="2629">
      <c r="A2629" t="str">
        <v>AutoTable</v>
      </c>
      <c r="C2629" t="str">
        <v>PF207</v>
      </c>
      <c r="D2629">
        <v>9</v>
      </c>
      <c r="E2629">
        <v>43130</v>
      </c>
    </row>
    <row r="2630">
      <c r="A2630" t="str">
        <v>AutoTable</v>
      </c>
      <c r="C2630" t="str">
        <v>PF211</v>
      </c>
      <c r="D2630">
        <v>9</v>
      </c>
      <c r="E2630">
        <v>43130</v>
      </c>
    </row>
    <row r="2631">
      <c r="A2631" t="str">
        <v>AutoTable</v>
      </c>
      <c r="C2631" t="str">
        <v>PF212</v>
      </c>
      <c r="D2631">
        <v>4</v>
      </c>
      <c r="E2631">
        <v>43130</v>
      </c>
    </row>
    <row r="2632">
      <c r="A2632" t="str">
        <v>AutoTable</v>
      </c>
      <c r="C2632" t="str">
        <v>PF221</v>
      </c>
      <c r="D2632">
        <v>31</v>
      </c>
      <c r="E2632">
        <v>43130</v>
      </c>
    </row>
    <row r="2633">
      <c r="A2633" t="str">
        <v>AutoTable</v>
      </c>
      <c r="C2633" t="str">
        <v>PF230</v>
      </c>
      <c r="D2633">
        <v>0</v>
      </c>
      <c r="E2633">
        <v>43130</v>
      </c>
    </row>
    <row r="2634">
      <c r="A2634" t="str">
        <v>AutoTable</v>
      </c>
      <c r="C2634" t="str">
        <v>PL010B</v>
      </c>
      <c r="D2634">
        <v>8</v>
      </c>
      <c r="E2634">
        <v>43130</v>
      </c>
    </row>
    <row r="2635">
      <c r="A2635" t="str">
        <v>AutoTable</v>
      </c>
      <c r="C2635" t="str">
        <v>PL010W</v>
      </c>
      <c r="D2635">
        <v>5</v>
      </c>
      <c r="E2635">
        <v>43130</v>
      </c>
    </row>
    <row r="2636">
      <c r="A2636" t="str">
        <v>AutoTable</v>
      </c>
      <c r="C2636" t="str">
        <v>PL018</v>
      </c>
      <c r="D2636">
        <v>12</v>
      </c>
      <c r="E2636">
        <v>43130</v>
      </c>
    </row>
    <row r="2637">
      <c r="A2637" t="str">
        <v>AutoTable</v>
      </c>
      <c r="C2637" t="str">
        <v>PL021B</v>
      </c>
      <c r="D2637">
        <v>37</v>
      </c>
      <c r="E2637">
        <v>43130</v>
      </c>
    </row>
    <row r="2638">
      <c r="A2638" t="str">
        <v>AutoTable</v>
      </c>
      <c r="C2638" t="str">
        <v>PL022B</v>
      </c>
      <c r="D2638">
        <v>10</v>
      </c>
      <c r="E2638">
        <v>43130</v>
      </c>
    </row>
    <row r="2639">
      <c r="A2639" t="str">
        <v>AutoTable</v>
      </c>
      <c r="C2639" t="str">
        <v>PL022R</v>
      </c>
      <c r="D2639">
        <v>15</v>
      </c>
      <c r="E2639">
        <v>43130</v>
      </c>
    </row>
    <row r="2640">
      <c r="A2640" t="str">
        <v>AutoTable</v>
      </c>
      <c r="C2640" t="str">
        <v>PL023B</v>
      </c>
      <c r="D2640">
        <v>7</v>
      </c>
      <c r="E2640">
        <v>43130</v>
      </c>
    </row>
    <row r="2641">
      <c r="A2641" t="str">
        <v>AutoTable</v>
      </c>
      <c r="C2641" t="str">
        <v>PN021B</v>
      </c>
      <c r="D2641">
        <v>31</v>
      </c>
      <c r="E2641">
        <v>43130</v>
      </c>
    </row>
    <row r="2642">
      <c r="A2642" t="str">
        <v>AutoTable</v>
      </c>
      <c r="C2642" t="str">
        <v>PN032</v>
      </c>
      <c r="D2642">
        <v>5</v>
      </c>
      <c r="E2642">
        <v>43130</v>
      </c>
    </row>
    <row r="2643">
      <c r="A2643" t="str">
        <v>AutoTable</v>
      </c>
      <c r="C2643" t="str">
        <v>PN035</v>
      </c>
      <c r="D2643">
        <v>39</v>
      </c>
      <c r="E2643">
        <v>43130</v>
      </c>
    </row>
    <row r="2644">
      <c r="A2644" t="str">
        <v>AutoTable</v>
      </c>
      <c r="C2644" t="str">
        <v>PN037</v>
      </c>
      <c r="D2644">
        <v>3</v>
      </c>
      <c r="E2644">
        <v>43130</v>
      </c>
    </row>
    <row r="2645">
      <c r="A2645" t="str">
        <v>AutoTable</v>
      </c>
      <c r="C2645" t="str">
        <v>PN047</v>
      </c>
      <c r="D2645">
        <v>3</v>
      </c>
      <c r="E2645">
        <v>43130</v>
      </c>
    </row>
    <row r="2646">
      <c r="A2646" t="str">
        <v>AutoTable</v>
      </c>
      <c r="C2646" t="str">
        <v>PN066</v>
      </c>
      <c r="D2646">
        <v>13</v>
      </c>
      <c r="E2646">
        <v>43130</v>
      </c>
    </row>
    <row r="2647">
      <c r="A2647" t="str">
        <v>AutoTable</v>
      </c>
      <c r="C2647" t="str">
        <v>PN067</v>
      </c>
      <c r="D2647">
        <v>11</v>
      </c>
      <c r="E2647">
        <v>43130</v>
      </c>
    </row>
    <row r="2648">
      <c r="A2648" t="str">
        <v>AutoTable</v>
      </c>
      <c r="C2648" t="str">
        <v>PN091</v>
      </c>
      <c r="D2648">
        <v>35</v>
      </c>
      <c r="E2648">
        <v>43130</v>
      </c>
    </row>
    <row r="2649">
      <c r="A2649" t="str">
        <v>AutoTable</v>
      </c>
      <c r="C2649" t="str">
        <v>PN106</v>
      </c>
      <c r="D2649">
        <v>10</v>
      </c>
      <c r="E2649">
        <v>43130</v>
      </c>
    </row>
    <row r="2650">
      <c r="A2650" t="str">
        <v>AutoTable</v>
      </c>
      <c r="C2650" t="str">
        <v>PN128</v>
      </c>
      <c r="D2650">
        <v>1</v>
      </c>
      <c r="E2650">
        <v>43130</v>
      </c>
    </row>
    <row r="2651">
      <c r="A2651" t="str">
        <v>AutoTable</v>
      </c>
      <c r="C2651" t="str">
        <v>PN130</v>
      </c>
      <c r="D2651">
        <v>12</v>
      </c>
      <c r="E2651">
        <v>43130</v>
      </c>
    </row>
    <row r="2652">
      <c r="A2652" t="str">
        <v>AutoTable</v>
      </c>
      <c r="C2652" t="str">
        <v>PN131</v>
      </c>
      <c r="D2652">
        <v>14</v>
      </c>
      <c r="E2652">
        <v>43130</v>
      </c>
    </row>
    <row r="2653">
      <c r="A2653" t="str">
        <v>AutoTable</v>
      </c>
      <c r="C2653" t="str">
        <v>PN407</v>
      </c>
      <c r="D2653">
        <v>21</v>
      </c>
      <c r="E2653">
        <v>43130</v>
      </c>
    </row>
    <row r="2654">
      <c r="A2654" t="str">
        <v>AutoTable</v>
      </c>
      <c r="C2654" t="str">
        <v>SL003</v>
      </c>
      <c r="D2654">
        <v>1</v>
      </c>
      <c r="E2654">
        <v>43130</v>
      </c>
    </row>
    <row r="2655">
      <c r="A2655" t="str">
        <v>AutoTable</v>
      </c>
      <c r="C2655" t="str">
        <v>TC001B</v>
      </c>
      <c r="D2655">
        <v>2</v>
      </c>
      <c r="E2655">
        <v>43130</v>
      </c>
    </row>
    <row r="2656">
      <c r="A2656" t="str">
        <v>AutoTable</v>
      </c>
      <c r="C2656" t="str">
        <v>TND037B</v>
      </c>
      <c r="D2656">
        <v>4</v>
      </c>
      <c r="E2656">
        <v>43130</v>
      </c>
    </row>
    <row r="2657">
      <c r="A2657" t="str">
        <v>AutoTable</v>
      </c>
      <c r="C2657" t="str">
        <v>TND042W</v>
      </c>
      <c r="D2657">
        <v>21</v>
      </c>
      <c r="E2657">
        <v>43130</v>
      </c>
    </row>
    <row r="2658">
      <c r="A2658" t="str">
        <v>AutoTable</v>
      </c>
      <c r="C2658" t="str">
        <v>TL011W</v>
      </c>
      <c r="D2658">
        <v>12</v>
      </c>
      <c r="E2658">
        <v>43130</v>
      </c>
    </row>
    <row r="2659">
      <c r="A2659" t="str">
        <v>AutoTable</v>
      </c>
      <c r="C2659" t="str">
        <v>ALPL04P</v>
      </c>
      <c r="D2659">
        <v>4</v>
      </c>
      <c r="E2659">
        <v>43130</v>
      </c>
    </row>
    <row r="2660">
      <c r="A2660" t="str">
        <v>AutoTable</v>
      </c>
      <c r="C2660" t="str">
        <v>PN068</v>
      </c>
      <c r="D2660">
        <v>6</v>
      </c>
      <c r="E2660">
        <v>43130</v>
      </c>
    </row>
    <row r="2661">
      <c r="A2661" t="str">
        <v>AutoTable</v>
      </c>
      <c r="C2661" t="str">
        <v>PN322</v>
      </c>
      <c r="D2661">
        <v>10</v>
      </c>
      <c r="E2661">
        <v>43130</v>
      </c>
    </row>
    <row r="2662">
      <c r="A2662" t="str">
        <v>AutoTable</v>
      </c>
      <c r="C2662" t="str">
        <v>PND036</v>
      </c>
      <c r="D2662">
        <v>2</v>
      </c>
      <c r="E2662">
        <v>43130</v>
      </c>
    </row>
    <row r="2663">
      <c r="A2663" t="str">
        <v>AutoTable</v>
      </c>
      <c r="C2663" t="str">
        <v>PND300B</v>
      </c>
      <c r="D2663">
        <v>10</v>
      </c>
      <c r="E2663">
        <v>43130</v>
      </c>
    </row>
    <row r="2664">
      <c r="A2664" t="str">
        <v>AutoTable</v>
      </c>
      <c r="C2664" t="str">
        <v>PND300G</v>
      </c>
      <c r="D2664">
        <v>10</v>
      </c>
      <c r="E2664">
        <v>43130</v>
      </c>
    </row>
    <row r="2665">
      <c r="A2665" t="str">
        <v>AutoTable</v>
      </c>
      <c r="C2665" t="str">
        <v>TC006</v>
      </c>
      <c r="D2665">
        <v>2</v>
      </c>
      <c r="E2665">
        <v>43130</v>
      </c>
    </row>
    <row r="2666">
      <c r="A2666" t="str">
        <v>AutoTable</v>
      </c>
      <c r="C2666" t="str">
        <v>TF201</v>
      </c>
      <c r="D2666">
        <v>5</v>
      </c>
      <c r="E2666">
        <v>43130</v>
      </c>
    </row>
    <row r="2667">
      <c r="A2667" t="str">
        <v>AutoTable</v>
      </c>
      <c r="C2667" t="str">
        <v>TF202</v>
      </c>
      <c r="D2667">
        <v>5</v>
      </c>
      <c r="E2667">
        <v>43130</v>
      </c>
    </row>
    <row r="2668">
      <c r="A2668" t="str">
        <v>AutoTable</v>
      </c>
      <c r="C2668" t="str">
        <v>TF205</v>
      </c>
      <c r="D2668">
        <v>10</v>
      </c>
      <c r="E2668">
        <v>43130</v>
      </c>
    </row>
    <row r="2669">
      <c r="A2669" t="str">
        <v>AutoTable</v>
      </c>
      <c r="C2669" t="str">
        <v>TF212</v>
      </c>
      <c r="D2669">
        <v>4</v>
      </c>
      <c r="E2669">
        <v>43130</v>
      </c>
    </row>
    <row r="2670">
      <c r="A2670" t="str">
        <v>AutoTable</v>
      </c>
      <c r="C2670" t="str">
        <v>TGL40E</v>
      </c>
      <c r="D2670">
        <v>2</v>
      </c>
      <c r="E2670">
        <v>43130</v>
      </c>
    </row>
    <row r="2671">
      <c r="A2671" t="str">
        <v>AutoTable</v>
      </c>
      <c r="C2671" t="str">
        <v>TL016B</v>
      </c>
      <c r="D2671">
        <v>5</v>
      </c>
      <c r="E2671">
        <v>43130</v>
      </c>
    </row>
    <row r="2672">
      <c r="A2672" t="str">
        <v>AutoTable</v>
      </c>
      <c r="C2672" t="str">
        <v>TL017</v>
      </c>
      <c r="D2672">
        <v>1</v>
      </c>
      <c r="E2672">
        <v>43130</v>
      </c>
    </row>
    <row r="2673">
      <c r="A2673" t="str">
        <v>AutoTable</v>
      </c>
      <c r="C2673" t="str">
        <v>TL140</v>
      </c>
      <c r="D2673">
        <v>2</v>
      </c>
      <c r="E2673">
        <v>43130</v>
      </c>
    </row>
    <row r="2674">
      <c r="A2674" t="str">
        <v>AutoTable</v>
      </c>
      <c r="C2674" t="str">
        <v>TL172</v>
      </c>
      <c r="D2674">
        <v>2</v>
      </c>
      <c r="E2674">
        <v>43130</v>
      </c>
    </row>
    <row r="2675">
      <c r="A2675" t="str">
        <v>AutoTable</v>
      </c>
      <c r="C2675" t="str">
        <v>TL173</v>
      </c>
      <c r="D2675">
        <v>7</v>
      </c>
      <c r="E2675">
        <v>43130</v>
      </c>
    </row>
    <row r="2676">
      <c r="A2676" t="str">
        <v>AutoTable</v>
      </c>
      <c r="C2676" t="str">
        <v>TN039</v>
      </c>
      <c r="D2676">
        <v>10</v>
      </c>
      <c r="E2676">
        <v>43130</v>
      </c>
    </row>
    <row r="2677">
      <c r="A2677" t="str">
        <v>AutoTable</v>
      </c>
      <c r="C2677" t="str">
        <v>TN059</v>
      </c>
      <c r="D2677">
        <v>1</v>
      </c>
      <c r="E2677">
        <v>43130</v>
      </c>
    </row>
    <row r="2678">
      <c r="A2678" t="str">
        <v>AutoTable</v>
      </c>
      <c r="C2678" t="str">
        <v>TN316</v>
      </c>
      <c r="D2678">
        <v>0</v>
      </c>
      <c r="E2678">
        <v>43130</v>
      </c>
    </row>
    <row r="2679">
      <c r="A2679" t="str">
        <v>AutoTable</v>
      </c>
      <c r="C2679" t="str">
        <v>TND014</v>
      </c>
      <c r="D2679">
        <v>5</v>
      </c>
      <c r="E2679">
        <v>43130</v>
      </c>
    </row>
    <row r="2680">
      <c r="A2680" t="str">
        <v>AutoTable</v>
      </c>
      <c r="C2680" t="str">
        <v>TND039</v>
      </c>
      <c r="D2680">
        <v>2</v>
      </c>
      <c r="E2680">
        <v>43130</v>
      </c>
    </row>
    <row r="2681">
      <c r="A2681" t="str">
        <v>AutoTable</v>
      </c>
      <c r="C2681" t="str">
        <v>TND300B</v>
      </c>
      <c r="D2681">
        <v>4</v>
      </c>
      <c r="E2681">
        <v>43130</v>
      </c>
    </row>
    <row r="2682">
      <c r="A2682" t="str">
        <v>AutoTable</v>
      </c>
      <c r="C2682" t="str">
        <v>TND300G</v>
      </c>
      <c r="D2682">
        <v>10</v>
      </c>
      <c r="E2682">
        <v>43130</v>
      </c>
    </row>
    <row r="2683">
      <c r="A2683" t="str">
        <v>AutoTable</v>
      </c>
      <c r="C2683" t="str">
        <v>TND311</v>
      </c>
      <c r="D2683">
        <v>1</v>
      </c>
      <c r="E2683">
        <v>43130</v>
      </c>
    </row>
    <row r="2684">
      <c r="A2684" t="str">
        <v>AutoTable</v>
      </c>
      <c r="C2684" t="str">
        <v>PL168</v>
      </c>
      <c r="D2684">
        <v>10</v>
      </c>
      <c r="E2684">
        <v>43130</v>
      </c>
    </row>
    <row r="2685">
      <c r="A2685" t="str">
        <v>AutoTable</v>
      </c>
      <c r="C2685" t="str">
        <v>PL330W</v>
      </c>
      <c r="D2685">
        <v>20</v>
      </c>
      <c r="E2685">
        <v>43130</v>
      </c>
    </row>
    <row r="2686">
      <c r="A2686" t="str">
        <v>AutoTable</v>
      </c>
      <c r="C2686" t="str">
        <v>PND051B</v>
      </c>
      <c r="D2686">
        <v>15</v>
      </c>
      <c r="E2686">
        <v>43130</v>
      </c>
    </row>
    <row r="2687">
      <c r="A2687" t="str">
        <v>AutoTable</v>
      </c>
      <c r="C2687" t="str">
        <v>PND062</v>
      </c>
      <c r="D2687">
        <v>20</v>
      </c>
      <c r="E2687">
        <v>43130</v>
      </c>
    </row>
    <row r="2688">
      <c r="A2688" t="str">
        <v>AutoTable</v>
      </c>
      <c r="C2688" t="str">
        <v>PND063</v>
      </c>
      <c r="D2688">
        <v>9</v>
      </c>
      <c r="E2688">
        <v>43130</v>
      </c>
    </row>
    <row r="2689">
      <c r="A2689" t="str">
        <v>AutoTable</v>
      </c>
      <c r="C2689" t="str">
        <v>PND064</v>
      </c>
      <c r="D2689">
        <v>10</v>
      </c>
      <c r="E2689">
        <v>43130</v>
      </c>
    </row>
    <row r="2690">
      <c r="A2690" t="str">
        <v>AutoTable</v>
      </c>
      <c r="C2690" t="str">
        <v>FES43214LED-P9</v>
      </c>
      <c r="D2690">
        <v>2</v>
      </c>
      <c r="E2690">
        <v>43130</v>
      </c>
    </row>
    <row r="2691">
      <c r="A2691" t="str">
        <v>AutoTable</v>
      </c>
      <c r="C2691" t="str">
        <v>GX001-L</v>
      </c>
      <c r="D2691">
        <v>1</v>
      </c>
      <c r="E2691">
        <v>43130</v>
      </c>
    </row>
    <row r="2692">
      <c r="A2692" t="str">
        <v>AutoTable</v>
      </c>
      <c r="C2692" t="str">
        <v>GX008-L</v>
      </c>
      <c r="D2692">
        <v>1</v>
      </c>
      <c r="E2692">
        <v>43130</v>
      </c>
    </row>
    <row r="2693">
      <c r="A2693" t="str">
        <v>AutoTable</v>
      </c>
      <c r="C2693" t="str">
        <v>GX030L</v>
      </c>
      <c r="D2693">
        <v>2</v>
      </c>
      <c r="E2693">
        <v>43130</v>
      </c>
    </row>
    <row r="2694">
      <c r="A2694" t="str">
        <v>AutoTable</v>
      </c>
      <c r="C2694" t="str">
        <v>GX031L</v>
      </c>
      <c r="D2694">
        <v>1</v>
      </c>
      <c r="E2694">
        <v>43130</v>
      </c>
    </row>
    <row r="2695">
      <c r="A2695" t="str">
        <v>AutoTable</v>
      </c>
      <c r="C2695" t="str">
        <v>GX036L</v>
      </c>
      <c r="D2695">
        <v>2</v>
      </c>
      <c r="E2695">
        <v>43130</v>
      </c>
    </row>
    <row r="2696">
      <c r="A2696" t="str">
        <v>AutoTable</v>
      </c>
      <c r="C2696" t="str">
        <v>GX060L</v>
      </c>
      <c r="D2696">
        <v>1</v>
      </c>
      <c r="E2696">
        <v>43130</v>
      </c>
    </row>
    <row r="2697">
      <c r="A2697" t="str">
        <v>AutoTable</v>
      </c>
      <c r="C2697" t="str">
        <v>GX300L</v>
      </c>
      <c r="D2697">
        <v>3</v>
      </c>
      <c r="E2697">
        <v>43130</v>
      </c>
    </row>
    <row r="2698">
      <c r="A2698" t="str">
        <v>AutoTable</v>
      </c>
      <c r="C2698" t="str">
        <v>GX308L</v>
      </c>
      <c r="D2698">
        <v>4</v>
      </c>
      <c r="E2698">
        <v>43130</v>
      </c>
    </row>
    <row r="2699">
      <c r="A2699" t="str">
        <v>AutoTable</v>
      </c>
      <c r="C2699" t="str">
        <v>GX823L</v>
      </c>
      <c r="D2699">
        <v>1</v>
      </c>
      <c r="E2699">
        <v>43130</v>
      </c>
    </row>
    <row r="2700">
      <c r="A2700" t="str">
        <v>AutoTable</v>
      </c>
      <c r="C2700" t="str">
        <v>GX835RL</v>
      </c>
      <c r="D2700">
        <v>1</v>
      </c>
      <c r="E2700">
        <v>43130</v>
      </c>
    </row>
    <row r="2701">
      <c r="A2701" t="str">
        <v>AutoTable</v>
      </c>
      <c r="C2701" t="str">
        <v>OFES40298-T0</v>
      </c>
      <c r="D2701">
        <v>2</v>
      </c>
      <c r="E2701">
        <v>43130</v>
      </c>
    </row>
    <row r="2702">
      <c r="A2702" t="str">
        <v>AutoTable</v>
      </c>
      <c r="C2702" t="str">
        <v>OFES40299-T0</v>
      </c>
      <c r="D2702">
        <v>5</v>
      </c>
      <c r="E2702">
        <v>43130</v>
      </c>
    </row>
    <row r="2703">
      <c r="A2703" t="str">
        <v>AutoTable</v>
      </c>
      <c r="C2703" t="str">
        <v>OFES40300-T0</v>
      </c>
      <c r="D2703">
        <v>4</v>
      </c>
      <c r="E2703">
        <v>43130</v>
      </c>
    </row>
    <row r="2704">
      <c r="A2704" t="str">
        <v>AutoTable</v>
      </c>
      <c r="C2704" t="str">
        <v>PL101</v>
      </c>
      <c r="D2704">
        <v>10</v>
      </c>
      <c r="E2704">
        <v>43130</v>
      </c>
    </row>
    <row r="2705">
      <c r="A2705" t="str">
        <v>AutoTable</v>
      </c>
      <c r="C2705" t="str">
        <v>PL111B</v>
      </c>
      <c r="D2705">
        <v>67</v>
      </c>
      <c r="E2705">
        <v>43130</v>
      </c>
    </row>
    <row r="2706">
      <c r="A2706" t="str">
        <v>AutoTable</v>
      </c>
      <c r="C2706" t="str">
        <v>PL111R</v>
      </c>
      <c r="D2706">
        <v>4</v>
      </c>
      <c r="E2706">
        <v>43130</v>
      </c>
    </row>
    <row r="2707">
      <c r="A2707" t="str">
        <v>AutoTable</v>
      </c>
      <c r="C2707" t="str">
        <v>PL111W</v>
      </c>
      <c r="D2707">
        <v>15</v>
      </c>
      <c r="E2707">
        <v>43130</v>
      </c>
    </row>
    <row r="2708">
      <c r="A2708" t="str">
        <v>AutoTable</v>
      </c>
      <c r="C2708" t="str">
        <v>PL113</v>
      </c>
      <c r="D2708">
        <v>28</v>
      </c>
      <c r="E2708">
        <v>43130</v>
      </c>
    </row>
    <row r="2709">
      <c r="A2709" t="str">
        <v>AutoTable</v>
      </c>
      <c r="C2709" t="str">
        <v>PL125</v>
      </c>
      <c r="D2709">
        <v>10</v>
      </c>
      <c r="E2709">
        <v>43130</v>
      </c>
    </row>
    <row r="2710">
      <c r="A2710" t="str">
        <v>AutoTable</v>
      </c>
      <c r="C2710" t="str">
        <v>PL173</v>
      </c>
      <c r="D2710">
        <v>16</v>
      </c>
      <c r="E2710">
        <v>43130</v>
      </c>
    </row>
    <row r="2711">
      <c r="A2711" t="str">
        <v>AutoTable</v>
      </c>
      <c r="C2711" t="str">
        <v>PL303B</v>
      </c>
      <c r="D2711">
        <v>10</v>
      </c>
      <c r="E2711">
        <v>43130</v>
      </c>
    </row>
    <row r="2712">
      <c r="A2712" t="str">
        <v>AutoTable</v>
      </c>
      <c r="C2712" t="str">
        <v>PL303W</v>
      </c>
      <c r="D2712">
        <v>10</v>
      </c>
      <c r="E2712">
        <v>43130</v>
      </c>
    </row>
    <row r="2713">
      <c r="A2713" t="str">
        <v>AutoTable</v>
      </c>
      <c r="C2713" t="str">
        <v>PL314</v>
      </c>
      <c r="D2713">
        <v>0</v>
      </c>
      <c r="E2713">
        <v>43130</v>
      </c>
    </row>
    <row r="2714">
      <c r="A2714" t="str">
        <v>AutoTable</v>
      </c>
      <c r="C2714" t="str">
        <v>SL020</v>
      </c>
      <c r="D2714">
        <v>2</v>
      </c>
      <c r="E2714">
        <v>43130</v>
      </c>
    </row>
    <row r="2715">
      <c r="A2715" t="str">
        <v>AutoTable</v>
      </c>
      <c r="C2715" t="str">
        <v>SLD144</v>
      </c>
      <c r="D2715">
        <v>1</v>
      </c>
      <c r="E2715">
        <v>43130</v>
      </c>
    </row>
    <row r="2716">
      <c r="A2716" t="str">
        <v>AutoTable</v>
      </c>
      <c r="C2716" t="str">
        <v>SND02</v>
      </c>
      <c r="D2716">
        <v>1</v>
      </c>
      <c r="E2716">
        <v>43130</v>
      </c>
    </row>
    <row r="2717">
      <c r="A2717" t="str">
        <v>AutoTable</v>
      </c>
      <c r="C2717" t="str">
        <v>TB007</v>
      </c>
      <c r="D2717">
        <v>28</v>
      </c>
      <c r="E2717">
        <v>43130</v>
      </c>
    </row>
    <row r="2718">
      <c r="A2718" t="str">
        <v>AutoTable</v>
      </c>
      <c r="C2718" t="str">
        <v>TBL02</v>
      </c>
      <c r="D2718">
        <v>1</v>
      </c>
      <c r="E2718">
        <v>43130</v>
      </c>
    </row>
    <row r="2719">
      <c r="A2719" t="str">
        <v>AutoTable</v>
      </c>
      <c r="C2719" t="str">
        <v>TGL120</v>
      </c>
      <c r="D2719">
        <v>1</v>
      </c>
      <c r="E2719">
        <v>43130</v>
      </c>
    </row>
    <row r="2720">
      <c r="A2720" t="str">
        <v>AutoTable</v>
      </c>
      <c r="C2720" t="str">
        <v>TGL122</v>
      </c>
      <c r="D2720">
        <v>1</v>
      </c>
      <c r="E2720">
        <v>43130</v>
      </c>
    </row>
    <row r="2721">
      <c r="A2721" t="str">
        <v>AutoTable</v>
      </c>
      <c r="C2721" t="str">
        <v>TGL43E</v>
      </c>
      <c r="D2721">
        <v>3</v>
      </c>
      <c r="E2721">
        <v>43130</v>
      </c>
    </row>
    <row r="2722">
      <c r="A2722" t="str">
        <v>AutoTable</v>
      </c>
      <c r="C2722" t="str">
        <v>TGL45E-L</v>
      </c>
      <c r="D2722">
        <v>11</v>
      </c>
      <c r="E2722">
        <v>43130</v>
      </c>
    </row>
    <row r="2723">
      <c r="A2723" t="str">
        <v>AutoTable</v>
      </c>
      <c r="C2723" t="str">
        <v>TGLD45</v>
      </c>
      <c r="D2723">
        <v>26</v>
      </c>
      <c r="E2723">
        <v>43130</v>
      </c>
    </row>
    <row r="2724">
      <c r="A2724" t="str">
        <v>AutoTable</v>
      </c>
      <c r="C2724" t="str">
        <v>TL011B</v>
      </c>
      <c r="D2724">
        <v>15</v>
      </c>
      <c r="E2724">
        <v>43130</v>
      </c>
    </row>
    <row r="2725">
      <c r="A2725" t="str">
        <v>AutoTable</v>
      </c>
      <c r="C2725" t="str">
        <v>TL015B</v>
      </c>
      <c r="D2725">
        <v>0</v>
      </c>
      <c r="E2725">
        <v>43130</v>
      </c>
    </row>
    <row r="2726">
      <c r="A2726" t="str">
        <v>AutoTable</v>
      </c>
      <c r="C2726" t="str">
        <v>TL017</v>
      </c>
      <c r="D2726">
        <v>0</v>
      </c>
      <c r="E2726">
        <v>43130</v>
      </c>
    </row>
    <row r="2727">
      <c r="A2727" t="str">
        <v>AutoTable</v>
      </c>
      <c r="C2727" t="str">
        <v>TL050W</v>
      </c>
      <c r="D2727">
        <v>5</v>
      </c>
      <c r="E2727">
        <v>43130</v>
      </c>
    </row>
    <row r="2728">
      <c r="A2728" t="str">
        <v>AutoTable</v>
      </c>
      <c r="C2728" t="str">
        <v>TL125</v>
      </c>
      <c r="D2728">
        <v>5</v>
      </c>
      <c r="E2728">
        <v>43130</v>
      </c>
    </row>
    <row r="2729">
      <c r="A2729" t="str">
        <v>AutoTable</v>
      </c>
      <c r="C2729" t="str">
        <v>TL218</v>
      </c>
      <c r="D2729">
        <v>2</v>
      </c>
      <c r="E2729">
        <v>43130</v>
      </c>
    </row>
    <row r="2730">
      <c r="A2730" t="str">
        <v>AutoTable</v>
      </c>
      <c r="C2730" t="str">
        <v>TL303W</v>
      </c>
      <c r="D2730">
        <v>5</v>
      </c>
      <c r="E2730">
        <v>43130</v>
      </c>
    </row>
    <row r="2731">
      <c r="A2731" t="str">
        <v>AutoTable</v>
      </c>
      <c r="C2731" t="str">
        <v>TL314</v>
      </c>
      <c r="D2731">
        <v>12</v>
      </c>
      <c r="E2731">
        <v>43130</v>
      </c>
    </row>
    <row r="2732">
      <c r="A2732" t="str">
        <v>AutoTable</v>
      </c>
      <c r="C2732" t="str">
        <v>TND004</v>
      </c>
      <c r="D2732">
        <v>8</v>
      </c>
      <c r="E2732">
        <v>43130</v>
      </c>
    </row>
    <row r="2733">
      <c r="A2733" t="str">
        <v>AutoTable</v>
      </c>
      <c r="C2733" t="str">
        <v>TND034</v>
      </c>
      <c r="D2733">
        <v>7</v>
      </c>
      <c r="E2733">
        <v>43130</v>
      </c>
    </row>
    <row r="2734">
      <c r="A2734" t="str">
        <v>AutoTable</v>
      </c>
      <c r="C2734" t="str">
        <v>XLOG704</v>
      </c>
      <c r="D2734">
        <v>1</v>
      </c>
      <c r="E2734">
        <v>43130</v>
      </c>
    </row>
    <row r="2735">
      <c r="A2735" t="str">
        <v>AutoTable</v>
      </c>
      <c r="C2735" t="str">
        <v>XLOG711</v>
      </c>
      <c r="D2735">
        <v>1</v>
      </c>
      <c r="E2735">
        <v>43130</v>
      </c>
    </row>
    <row r="2736">
      <c r="A2736" t="str">
        <v>AutoTable</v>
      </c>
      <c r="C2736" t="str">
        <v>TL227RGB</v>
      </c>
      <c r="D2736">
        <v>2</v>
      </c>
      <c r="E2736">
        <v>43130</v>
      </c>
    </row>
    <row r="2737">
      <c r="A2737" t="str">
        <v>AutoTable</v>
      </c>
      <c r="C2737" t="str">
        <v>GX313L</v>
      </c>
      <c r="D2737">
        <v>1</v>
      </c>
      <c r="E2737">
        <v>43130</v>
      </c>
    </row>
    <row r="2738">
      <c r="A2738" t="str">
        <v>AutoTable</v>
      </c>
      <c r="C2738" t="str">
        <v>XLOG1423</v>
      </c>
      <c r="D2738">
        <v>1</v>
      </c>
      <c r="E2738">
        <v>43130</v>
      </c>
    </row>
    <row r="2739">
      <c r="A2739" t="str">
        <v>AutoTable</v>
      </c>
      <c r="C2739" t="str">
        <v>XLOG1424</v>
      </c>
      <c r="D2739">
        <v>1</v>
      </c>
      <c r="E2739">
        <v>43130</v>
      </c>
    </row>
    <row r="2740">
      <c r="A2740" t="str">
        <v>AutoTable</v>
      </c>
      <c r="C2740" t="str">
        <v>XLOG1433</v>
      </c>
      <c r="D2740">
        <v>1</v>
      </c>
      <c r="E2740">
        <v>43130</v>
      </c>
    </row>
    <row r="2741">
      <c r="A2741" t="str">
        <v>AutoTable</v>
      </c>
      <c r="C2741" t="str">
        <v>GX072-L</v>
      </c>
      <c r="D2741">
        <v>2</v>
      </c>
      <c r="E2741">
        <v>43130</v>
      </c>
    </row>
    <row r="2742">
      <c r="A2742" t="str">
        <v>AutoTable</v>
      </c>
      <c r="C2742" t="str">
        <v>PL024B</v>
      </c>
      <c r="D2742">
        <v>14</v>
      </c>
      <c r="E2742">
        <v>43130</v>
      </c>
    </row>
    <row r="2743">
      <c r="A2743" t="str">
        <v>AutoTable</v>
      </c>
      <c r="C2743" t="str">
        <v>PN105</v>
      </c>
      <c r="D2743">
        <v>2</v>
      </c>
      <c r="E2743">
        <v>43130</v>
      </c>
    </row>
    <row r="2744">
      <c r="A2744" t="str">
        <v>AutoTable</v>
      </c>
      <c r="C2744" t="str">
        <v>PN123</v>
      </c>
      <c r="D2744">
        <v>3</v>
      </c>
      <c r="E2744">
        <v>43130</v>
      </c>
    </row>
    <row r="2745">
      <c r="A2745" t="str">
        <v>AutoTable</v>
      </c>
      <c r="C2745" t="str">
        <v>PN132</v>
      </c>
      <c r="D2745">
        <v>29</v>
      </c>
      <c r="E2745">
        <v>43130</v>
      </c>
    </row>
    <row r="2746">
      <c r="A2746" t="str">
        <v>AutoTable</v>
      </c>
      <c r="C2746" t="str">
        <v>PN401</v>
      </c>
      <c r="D2746">
        <v>2</v>
      </c>
      <c r="E2746">
        <v>43130</v>
      </c>
    </row>
    <row r="2747">
      <c r="A2747" t="str">
        <v>AutoTable</v>
      </c>
      <c r="C2747" t="str">
        <v>TF200</v>
      </c>
      <c r="D2747">
        <v>0</v>
      </c>
      <c r="E2747">
        <v>43130</v>
      </c>
    </row>
    <row r="2748">
      <c r="A2748" t="str">
        <v>AutoTable</v>
      </c>
      <c r="C2748" t="str">
        <v>TF211</v>
      </c>
      <c r="D2748">
        <v>0</v>
      </c>
      <c r="E2748">
        <v>43130</v>
      </c>
    </row>
    <row r="2749">
      <c r="A2749" t="str">
        <v>AutoTable</v>
      </c>
      <c r="C2749" t="str">
        <v>TF214</v>
      </c>
      <c r="D2749">
        <v>8</v>
      </c>
      <c r="E2749">
        <v>43130</v>
      </c>
    </row>
    <row r="2750">
      <c r="A2750" t="str">
        <v>AutoTable</v>
      </c>
      <c r="C2750" t="str">
        <v>TGL119</v>
      </c>
      <c r="D2750">
        <v>1</v>
      </c>
      <c r="E2750">
        <v>43130</v>
      </c>
    </row>
    <row r="2751">
      <c r="A2751" t="str">
        <v>AutoTable</v>
      </c>
      <c r="C2751" t="str">
        <v>TL137</v>
      </c>
      <c r="D2751">
        <v>2</v>
      </c>
      <c r="E2751">
        <v>43130</v>
      </c>
    </row>
    <row r="2752">
      <c r="A2752" t="str">
        <v>AutoTable</v>
      </c>
      <c r="C2752" t="str">
        <v>TL139</v>
      </c>
      <c r="D2752">
        <v>1</v>
      </c>
      <c r="E2752">
        <v>43130</v>
      </c>
    </row>
    <row r="2753">
      <c r="A2753" t="str">
        <v>AutoTable</v>
      </c>
      <c r="C2753" t="str">
        <v>PN029V</v>
      </c>
      <c r="D2753">
        <v>18</v>
      </c>
      <c r="E2753">
        <v>43130</v>
      </c>
    </row>
    <row r="2754">
      <c r="A2754" t="str">
        <v>AutoTable</v>
      </c>
      <c r="C2754" t="str">
        <v>GTN280</v>
      </c>
      <c r="D2754">
        <v>2</v>
      </c>
      <c r="E2754">
        <v>43130</v>
      </c>
    </row>
    <row r="2755">
      <c r="A2755" t="str">
        <v>AutoTable</v>
      </c>
      <c r="C2755" t="str">
        <v>GTN070</v>
      </c>
      <c r="D2755">
        <v>1</v>
      </c>
      <c r="E2755">
        <v>43130</v>
      </c>
    </row>
    <row r="2756">
      <c r="A2756" t="str">
        <v>AutoTable</v>
      </c>
      <c r="C2756" t="str">
        <v>TPN069</v>
      </c>
      <c r="D2756">
        <v>1</v>
      </c>
      <c r="E2756">
        <v>43130</v>
      </c>
    </row>
    <row r="2757">
      <c r="A2757" t="str">
        <v>AutoTable</v>
      </c>
      <c r="C2757" t="str">
        <v>OFL29CWBFX</v>
      </c>
      <c r="D2757">
        <v>0</v>
      </c>
      <c r="E2757">
        <v>43130</v>
      </c>
    </row>
    <row r="2758">
      <c r="A2758" t="str">
        <v>AutoTable</v>
      </c>
      <c r="C2758" t="str">
        <v>PF208</v>
      </c>
      <c r="D2758">
        <v>2</v>
      </c>
      <c r="E2758">
        <v>43130</v>
      </c>
    </row>
    <row r="2759">
      <c r="A2759" t="str">
        <v>AutoTable</v>
      </c>
      <c r="C2759" t="str">
        <v>PF209</v>
      </c>
      <c r="D2759">
        <v>18</v>
      </c>
      <c r="E2759">
        <v>43130</v>
      </c>
    </row>
    <row r="2760">
      <c r="A2760" t="str">
        <v>AutoTable</v>
      </c>
      <c r="C2760" t="str">
        <v>PF210</v>
      </c>
      <c r="D2760">
        <v>29</v>
      </c>
      <c r="E2760">
        <v>43130</v>
      </c>
    </row>
    <row r="2761">
      <c r="A2761" t="str">
        <v>AutoTable</v>
      </c>
      <c r="C2761" t="str">
        <v>PN004</v>
      </c>
      <c r="D2761">
        <v>9</v>
      </c>
      <c r="E2761">
        <v>43130</v>
      </c>
    </row>
    <row r="2762">
      <c r="A2762" t="str">
        <v>AutoTable</v>
      </c>
      <c r="C2762" t="str">
        <v>PN012</v>
      </c>
      <c r="D2762">
        <v>11</v>
      </c>
      <c r="E2762">
        <v>43130</v>
      </c>
    </row>
    <row r="2763">
      <c r="A2763" t="str">
        <v>AutoTable</v>
      </c>
      <c r="C2763" t="str">
        <v>PN023</v>
      </c>
      <c r="D2763">
        <v>7</v>
      </c>
      <c r="E2763">
        <v>43130</v>
      </c>
    </row>
    <row r="2764">
      <c r="A2764" t="str">
        <v>AutoTable</v>
      </c>
      <c r="C2764" t="str">
        <v>PN048</v>
      </c>
      <c r="D2764">
        <v>2</v>
      </c>
      <c r="E2764">
        <v>43130</v>
      </c>
    </row>
    <row r="2765">
      <c r="A2765" t="str">
        <v>AutoTable</v>
      </c>
      <c r="C2765" t="str">
        <v>PN052</v>
      </c>
      <c r="D2765">
        <v>5</v>
      </c>
      <c r="E2765">
        <v>43130</v>
      </c>
    </row>
    <row r="2766">
      <c r="A2766" t="str">
        <v>AutoTable</v>
      </c>
      <c r="C2766" t="str">
        <v>PN079</v>
      </c>
      <c r="D2766">
        <v>27</v>
      </c>
      <c r="E2766">
        <v>43130</v>
      </c>
    </row>
    <row r="2767">
      <c r="A2767" t="str">
        <v>AutoTable</v>
      </c>
      <c r="C2767" t="str">
        <v>PN104V</v>
      </c>
      <c r="D2767">
        <v>24</v>
      </c>
      <c r="E2767">
        <v>43130</v>
      </c>
    </row>
    <row r="2768">
      <c r="A2768" t="str">
        <v>AutoTable</v>
      </c>
      <c r="C2768" t="str">
        <v>PN315</v>
      </c>
      <c r="D2768">
        <v>25</v>
      </c>
      <c r="E2768">
        <v>43130</v>
      </c>
    </row>
    <row r="2769">
      <c r="A2769" t="str">
        <v>AutoTable</v>
      </c>
      <c r="C2769" t="str">
        <v>PN316</v>
      </c>
      <c r="D2769">
        <v>42</v>
      </c>
      <c r="E2769">
        <v>43130</v>
      </c>
    </row>
    <row r="2770">
      <c r="A2770" t="str">
        <v>AutoTable</v>
      </c>
      <c r="C2770" t="str">
        <v>PN317</v>
      </c>
      <c r="D2770">
        <v>9</v>
      </c>
      <c r="E2770">
        <v>43130</v>
      </c>
    </row>
    <row r="2771">
      <c r="A2771" t="str">
        <v>AutoTable</v>
      </c>
      <c r="C2771" t="str">
        <v>PN318</v>
      </c>
      <c r="D2771">
        <v>8</v>
      </c>
      <c r="E2771">
        <v>43130</v>
      </c>
    </row>
    <row r="2772">
      <c r="A2772" t="str">
        <v>AutoTable</v>
      </c>
      <c r="C2772" t="str">
        <v>TN036</v>
      </c>
      <c r="D2772">
        <v>4</v>
      </c>
      <c r="E2772">
        <v>43130</v>
      </c>
    </row>
    <row r="2773">
      <c r="A2773" t="str">
        <v>AutoTable</v>
      </c>
      <c r="C2773" t="str">
        <v>TN036R</v>
      </c>
      <c r="D2773">
        <v>6</v>
      </c>
      <c r="E2773">
        <v>43130</v>
      </c>
    </row>
    <row r="2774">
      <c r="A2774" t="str">
        <v>AutoTable</v>
      </c>
      <c r="C2774" t="str">
        <v>TN036V</v>
      </c>
      <c r="D2774">
        <v>1</v>
      </c>
      <c r="E2774">
        <v>43130</v>
      </c>
    </row>
    <row r="2775">
      <c r="A2775" t="str">
        <v>AutoTable</v>
      </c>
      <c r="C2775" t="str">
        <v>TN070</v>
      </c>
      <c r="D2775">
        <v>12</v>
      </c>
      <c r="E2775">
        <v>43130</v>
      </c>
    </row>
    <row r="2776">
      <c r="A2776" t="str">
        <v>AutoTable</v>
      </c>
      <c r="C2776" t="str">
        <v>TN125</v>
      </c>
      <c r="D2776">
        <v>10</v>
      </c>
      <c r="E2776">
        <v>43130</v>
      </c>
    </row>
    <row r="2777">
      <c r="A2777" t="str">
        <v>AutoTable</v>
      </c>
      <c r="C2777" t="str">
        <v>TN127</v>
      </c>
      <c r="D2777">
        <v>10</v>
      </c>
      <c r="E2777">
        <v>43130</v>
      </c>
    </row>
    <row r="2778">
      <c r="A2778" t="str">
        <v>AutoTable</v>
      </c>
      <c r="C2778" t="str">
        <v>TSL070</v>
      </c>
      <c r="D2778">
        <v>4</v>
      </c>
      <c r="E2778">
        <v>43130</v>
      </c>
    </row>
    <row r="2779">
      <c r="A2779" t="str">
        <v>AutoTable</v>
      </c>
      <c r="C2779" t="str">
        <v>PN070</v>
      </c>
      <c r="D2779">
        <v>4</v>
      </c>
      <c r="E2779">
        <v>43130</v>
      </c>
    </row>
    <row r="2780">
      <c r="A2780" t="str">
        <v>AutoTable</v>
      </c>
      <c r="C2780" t="str">
        <v>FES40299-T0</v>
      </c>
      <c r="D2780">
        <v>10</v>
      </c>
      <c r="E2780">
        <v>43130</v>
      </c>
    </row>
    <row r="2781">
      <c r="A2781" t="str">
        <v>AutoTable</v>
      </c>
      <c r="C2781" t="str">
        <v>FES40300-T0</v>
      </c>
      <c r="D2781">
        <v>1</v>
      </c>
      <c r="E2781">
        <v>43130</v>
      </c>
    </row>
    <row r="2782">
      <c r="A2782" t="str">
        <v>AutoTable</v>
      </c>
      <c r="C2782" t="str">
        <v>PF209GM</v>
      </c>
      <c r="D2782">
        <v>14</v>
      </c>
      <c r="E2782">
        <v>43130</v>
      </c>
    </row>
    <row r="2783">
      <c r="A2783" t="str">
        <v>AutoTable</v>
      </c>
      <c r="C2783" t="str">
        <v>PL016B</v>
      </c>
      <c r="D2783">
        <v>27</v>
      </c>
      <c r="E2783">
        <v>43130</v>
      </c>
    </row>
    <row r="2784">
      <c r="A2784" t="str">
        <v>AutoTable</v>
      </c>
      <c r="C2784" t="str">
        <v>PL016R</v>
      </c>
      <c r="D2784">
        <v>4</v>
      </c>
      <c r="E2784">
        <v>43130</v>
      </c>
    </row>
    <row r="2785">
      <c r="A2785" t="str">
        <v>AutoTable</v>
      </c>
      <c r="C2785" t="str">
        <v>PL016W</v>
      </c>
      <c r="D2785">
        <v>25</v>
      </c>
      <c r="E2785">
        <v>43130</v>
      </c>
    </row>
    <row r="2786">
      <c r="A2786" t="str">
        <v>AutoTable</v>
      </c>
      <c r="C2786" t="str">
        <v>PL017B</v>
      </c>
      <c r="D2786">
        <v>5</v>
      </c>
      <c r="E2786">
        <v>43130</v>
      </c>
    </row>
    <row r="2787">
      <c r="A2787" t="str">
        <v>AutoTable</v>
      </c>
      <c r="C2787" t="str">
        <v>PL091</v>
      </c>
      <c r="D2787">
        <v>17</v>
      </c>
      <c r="E2787">
        <v>43130</v>
      </c>
    </row>
    <row r="2788">
      <c r="A2788" t="str">
        <v>AutoTable</v>
      </c>
      <c r="C2788" t="str">
        <v>PL094</v>
      </c>
      <c r="D2788">
        <v>2</v>
      </c>
      <c r="E2788">
        <v>43130</v>
      </c>
    </row>
    <row r="2789">
      <c r="A2789" t="str">
        <v>AutoTable</v>
      </c>
      <c r="C2789" t="str">
        <v>PL165</v>
      </c>
      <c r="D2789">
        <v>8</v>
      </c>
      <c r="E2789">
        <v>43130</v>
      </c>
    </row>
    <row r="2790">
      <c r="A2790" t="str">
        <v>AutoTable</v>
      </c>
      <c r="C2790" t="str">
        <v>PL314</v>
      </c>
      <c r="D2790">
        <v>44</v>
      </c>
      <c r="E2790">
        <v>43130</v>
      </c>
    </row>
    <row r="2791">
      <c r="A2791" t="str">
        <v>AutoTable</v>
      </c>
      <c r="C2791" t="str">
        <v>PN009BC</v>
      </c>
      <c r="D2791">
        <v>19</v>
      </c>
      <c r="E2791">
        <v>43130</v>
      </c>
    </row>
    <row r="2792">
      <c r="A2792" t="str">
        <v>AutoTable</v>
      </c>
      <c r="C2792" t="str">
        <v>PN009V</v>
      </c>
      <c r="D2792">
        <v>28</v>
      </c>
      <c r="E2792">
        <v>43130</v>
      </c>
    </row>
    <row r="2793">
      <c r="A2793" t="str">
        <v>AutoTable</v>
      </c>
      <c r="C2793" t="str">
        <v>PN026</v>
      </c>
      <c r="D2793">
        <v>26</v>
      </c>
      <c r="E2793">
        <v>43130</v>
      </c>
    </row>
    <row r="2794">
      <c r="A2794" t="str">
        <v>AutoTable</v>
      </c>
      <c r="C2794" t="str">
        <v>PN083</v>
      </c>
      <c r="D2794">
        <v>2</v>
      </c>
      <c r="E2794">
        <v>43130</v>
      </c>
    </row>
    <row r="2795">
      <c r="A2795" t="str">
        <v>AutoTable</v>
      </c>
      <c r="C2795" t="str">
        <v>PND014</v>
      </c>
      <c r="D2795">
        <v>29</v>
      </c>
      <c r="E2795">
        <v>43130</v>
      </c>
    </row>
    <row r="2796">
      <c r="A2796" t="str">
        <v>AutoTable</v>
      </c>
      <c r="C2796" t="str">
        <v>PNDA014</v>
      </c>
      <c r="D2796">
        <v>23</v>
      </c>
      <c r="E2796">
        <v>43130</v>
      </c>
    </row>
    <row r="2797">
      <c r="A2797" t="str">
        <v>AutoTable</v>
      </c>
      <c r="C2797" t="str">
        <v>VL007</v>
      </c>
      <c r="D2797">
        <v>5</v>
      </c>
      <c r="E2797">
        <v>43130</v>
      </c>
    </row>
    <row r="2798">
      <c r="A2798" t="str">
        <v>AutoTable</v>
      </c>
      <c r="C2798" t="str">
        <v>TC015</v>
      </c>
      <c r="D2798">
        <v>2</v>
      </c>
      <c r="E2798">
        <v>43130</v>
      </c>
    </row>
    <row r="2799">
      <c r="A2799" t="str">
        <v>AutoTable</v>
      </c>
      <c r="C2799" t="str">
        <v>TF209</v>
      </c>
      <c r="D2799">
        <v>26</v>
      </c>
      <c r="E2799">
        <v>43130</v>
      </c>
    </row>
    <row r="2800">
      <c r="A2800" t="str">
        <v>AutoTable</v>
      </c>
      <c r="C2800" t="str">
        <v>TL018</v>
      </c>
      <c r="D2800">
        <v>7</v>
      </c>
      <c r="E2800">
        <v>43130</v>
      </c>
    </row>
    <row r="2801">
      <c r="A2801" t="str">
        <v>AutoTable</v>
      </c>
      <c r="C2801" t="str">
        <v>TL091</v>
      </c>
      <c r="D2801">
        <v>1</v>
      </c>
      <c r="E2801">
        <v>43130</v>
      </c>
    </row>
    <row r="2802">
      <c r="A2802" t="str">
        <v>AutoTable</v>
      </c>
      <c r="C2802" t="str">
        <v>TL101</v>
      </c>
      <c r="D2802">
        <v>0</v>
      </c>
      <c r="E2802">
        <v>43130</v>
      </c>
    </row>
    <row r="2803">
      <c r="A2803" t="str">
        <v>AutoTable</v>
      </c>
      <c r="C2803" t="str">
        <v>TL102</v>
      </c>
      <c r="D2803">
        <v>3</v>
      </c>
      <c r="E2803">
        <v>43130</v>
      </c>
    </row>
    <row r="2804">
      <c r="A2804" t="str">
        <v>AutoTable</v>
      </c>
      <c r="C2804" t="str">
        <v>TL134</v>
      </c>
      <c r="D2804">
        <v>14</v>
      </c>
      <c r="E2804">
        <v>43130</v>
      </c>
    </row>
    <row r="2805">
      <c r="A2805" t="str">
        <v>AutoTable</v>
      </c>
      <c r="C2805" t="str">
        <v>TL149</v>
      </c>
      <c r="D2805">
        <v>8</v>
      </c>
      <c r="E2805">
        <v>43130</v>
      </c>
    </row>
    <row r="2806">
      <c r="A2806" t="str">
        <v>AutoTable</v>
      </c>
      <c r="C2806" t="str">
        <v>TN050</v>
      </c>
      <c r="D2806">
        <v>3</v>
      </c>
      <c r="E2806">
        <v>43130</v>
      </c>
    </row>
    <row r="2807">
      <c r="A2807" t="str">
        <v>AutoTable</v>
      </c>
      <c r="C2807" t="str">
        <v>TN053</v>
      </c>
      <c r="D2807">
        <v>1</v>
      </c>
      <c r="E2807">
        <v>43130</v>
      </c>
    </row>
    <row r="2808">
      <c r="A2808" t="str">
        <v>AutoTable</v>
      </c>
      <c r="C2808" t="str">
        <v>TN086</v>
      </c>
      <c r="D2808">
        <v>12</v>
      </c>
      <c r="E2808">
        <v>43130</v>
      </c>
    </row>
    <row r="2809">
      <c r="A2809" t="str">
        <v>AutoTable</v>
      </c>
      <c r="C2809" t="str">
        <v>TR001</v>
      </c>
      <c r="D2809">
        <v>8</v>
      </c>
      <c r="E2809">
        <v>43130</v>
      </c>
    </row>
    <row r="2810">
      <c r="A2810" t="str">
        <v>AutoTable</v>
      </c>
      <c r="C2810" t="str">
        <v>TR002</v>
      </c>
      <c r="D2810">
        <v>7</v>
      </c>
      <c r="E2810">
        <v>43130</v>
      </c>
    </row>
    <row r="2811">
      <c r="A2811" t="str">
        <v>AutoTable</v>
      </c>
      <c r="C2811" t="str">
        <v>TR001B</v>
      </c>
      <c r="D2811">
        <v>5</v>
      </c>
      <c r="E2811">
        <v>43130</v>
      </c>
    </row>
    <row r="2812">
      <c r="A2812" t="str">
        <v>AutoTable</v>
      </c>
      <c r="C2812" t="str">
        <v>PN124</v>
      </c>
      <c r="D2812">
        <v>6</v>
      </c>
      <c r="E2812">
        <v>43130</v>
      </c>
    </row>
    <row r="2813">
      <c r="A2813" t="str">
        <v>AutoTable</v>
      </c>
      <c r="C2813" t="str">
        <v>XLOG1299</v>
      </c>
      <c r="D2813">
        <v>1</v>
      </c>
      <c r="E2813">
        <v>43130</v>
      </c>
    </row>
    <row r="2814">
      <c r="A2814" t="str">
        <v>AutoTable</v>
      </c>
      <c r="C2814" t="str">
        <v>TL015B</v>
      </c>
      <c r="D2814">
        <v>5</v>
      </c>
      <c r="E2814">
        <v>43130</v>
      </c>
    </row>
    <row r="2815">
      <c r="A2815" t="str">
        <v>AutoTable</v>
      </c>
      <c r="C2815" t="str">
        <v>TL136</v>
      </c>
      <c r="D2815">
        <v>1</v>
      </c>
      <c r="E2815">
        <v>43130</v>
      </c>
    </row>
    <row r="2816">
      <c r="A2816" t="str">
        <v>AutoTable</v>
      </c>
      <c r="C2816" t="str">
        <v>TN317</v>
      </c>
      <c r="D2816">
        <v>4</v>
      </c>
      <c r="E2816">
        <v>43130</v>
      </c>
    </row>
    <row r="2817">
      <c r="A2817" t="str">
        <v>AutoTable</v>
      </c>
      <c r="C2817" t="str">
        <v>DKOD-03</v>
      </c>
      <c r="D2817">
        <v>26</v>
      </c>
      <c r="E2817">
        <v>43130</v>
      </c>
    </row>
    <row r="2818">
      <c r="A2818" t="str">
        <v>AutoTable</v>
      </c>
      <c r="C2818" t="str">
        <v>DKOD-06</v>
      </c>
      <c r="D2818">
        <v>26</v>
      </c>
      <c r="E2818">
        <v>43130</v>
      </c>
    </row>
    <row r="2819">
      <c r="A2819" t="str">
        <v>AutoTable</v>
      </c>
      <c r="C2819" t="str">
        <v>ECO20C-B</v>
      </c>
      <c r="D2819">
        <v>44</v>
      </c>
      <c r="E2819">
        <v>43130</v>
      </c>
    </row>
    <row r="2820">
      <c r="A2820" t="str">
        <v>AutoTable</v>
      </c>
      <c r="C2820" t="str">
        <v>FL390BF+</v>
      </c>
      <c r="D2820">
        <v>86</v>
      </c>
      <c r="E2820">
        <v>43130</v>
      </c>
    </row>
    <row r="2821">
      <c r="A2821" t="str">
        <v>AutoTable</v>
      </c>
      <c r="C2821" t="str">
        <v>FL390WBF+</v>
      </c>
      <c r="D2821">
        <v>68</v>
      </c>
      <c r="E2821">
        <v>43130</v>
      </c>
    </row>
    <row r="2822">
      <c r="A2822" t="str">
        <v>AutoTable</v>
      </c>
      <c r="C2822" t="str">
        <v>FL414W-FX</v>
      </c>
      <c r="D2822">
        <v>10</v>
      </c>
      <c r="E2822">
        <v>43130</v>
      </c>
    </row>
    <row r="2823">
      <c r="A2823" t="str">
        <v>AutoTable</v>
      </c>
      <c r="C2823" t="str">
        <v>FL590BF+</v>
      </c>
      <c r="D2823">
        <v>6</v>
      </c>
      <c r="E2823">
        <v>43130</v>
      </c>
    </row>
    <row r="2824">
      <c r="A2824" t="str">
        <v>AutoTable</v>
      </c>
      <c r="C2824" t="str">
        <v>FL590WBF+</v>
      </c>
      <c r="D2824">
        <v>38</v>
      </c>
      <c r="E2824">
        <v>43130</v>
      </c>
    </row>
    <row r="2825">
      <c r="A2825" t="str">
        <v>AutoTable</v>
      </c>
      <c r="C2825" t="str">
        <v>FL590WF+</v>
      </c>
      <c r="D2825">
        <v>60</v>
      </c>
      <c r="E2825">
        <v>43130</v>
      </c>
    </row>
    <row r="2826">
      <c r="A2826" t="str">
        <v>AutoTable</v>
      </c>
      <c r="C2826" t="str">
        <v>FL70BF+</v>
      </c>
      <c r="D2826">
        <v>50</v>
      </c>
      <c r="E2826">
        <v>43130</v>
      </c>
    </row>
    <row r="2827">
      <c r="A2827" t="str">
        <v>AutoTable</v>
      </c>
      <c r="C2827" t="str">
        <v>FL70WBF+</v>
      </c>
      <c r="D2827">
        <v>8</v>
      </c>
      <c r="E2827">
        <v>43130</v>
      </c>
    </row>
    <row r="2828">
      <c r="A2828" t="str">
        <v>AutoTable</v>
      </c>
      <c r="C2828" t="str">
        <v>FL72WBF+</v>
      </c>
      <c r="D2828">
        <v>14</v>
      </c>
      <c r="E2828">
        <v>43130</v>
      </c>
    </row>
    <row r="2829">
      <c r="A2829" t="str">
        <v>AutoTable</v>
      </c>
      <c r="C2829" t="str">
        <v>FL74WBF+</v>
      </c>
      <c r="D2829">
        <v>70</v>
      </c>
      <c r="E2829">
        <v>43130</v>
      </c>
    </row>
    <row r="2830">
      <c r="A2830" t="str">
        <v>AutoTable</v>
      </c>
      <c r="C2830" t="str">
        <v>GP155-L</v>
      </c>
      <c r="D2830">
        <v>3</v>
      </c>
      <c r="E2830">
        <v>43130</v>
      </c>
    </row>
    <row r="2831">
      <c r="A2831" t="str">
        <v>AutoTable</v>
      </c>
      <c r="C2831" t="str">
        <v>GPG150BL</v>
      </c>
      <c r="D2831">
        <v>5</v>
      </c>
      <c r="E2831">
        <v>43130</v>
      </c>
    </row>
    <row r="2832">
      <c r="A2832" t="str">
        <v>AutoTable</v>
      </c>
      <c r="C2832" t="str">
        <v>GPG175BL</v>
      </c>
      <c r="D2832">
        <v>0</v>
      </c>
      <c r="E2832">
        <v>43130</v>
      </c>
    </row>
    <row r="2833">
      <c r="A2833" t="str">
        <v>AutoTable</v>
      </c>
      <c r="C2833" t="str">
        <v>GPG175OR</v>
      </c>
      <c r="D2833">
        <v>0</v>
      </c>
      <c r="E2833">
        <v>43130</v>
      </c>
    </row>
    <row r="2834">
      <c r="A2834" t="str">
        <v>AutoTable</v>
      </c>
      <c r="C2834" t="str">
        <v>GPG200BL</v>
      </c>
      <c r="D2834">
        <v>0</v>
      </c>
      <c r="E2834">
        <v>43130</v>
      </c>
    </row>
    <row r="2835">
      <c r="A2835" t="str">
        <v>AutoTable</v>
      </c>
      <c r="C2835" t="str">
        <v>GX030L</v>
      </c>
      <c r="D2835">
        <v>0</v>
      </c>
      <c r="E2835">
        <v>43130</v>
      </c>
    </row>
    <row r="2836">
      <c r="A2836" t="str">
        <v>AutoTable</v>
      </c>
      <c r="C2836" t="str">
        <v>GX300L</v>
      </c>
      <c r="D2836">
        <v>0</v>
      </c>
      <c r="E2836">
        <v>43130</v>
      </c>
    </row>
    <row r="2837">
      <c r="A2837" t="str">
        <v>AutoTable</v>
      </c>
      <c r="C2837" t="str">
        <v>GX308L</v>
      </c>
      <c r="D2837">
        <v>0</v>
      </c>
      <c r="E2837">
        <v>43130</v>
      </c>
    </row>
    <row r="2838">
      <c r="A2838" t="str">
        <v>AutoTable</v>
      </c>
      <c r="C2838" t="str">
        <v>GX313L</v>
      </c>
      <c r="D2838">
        <v>0</v>
      </c>
      <c r="E2838">
        <v>43130</v>
      </c>
    </row>
    <row r="2839">
      <c r="A2839" t="str">
        <v>AutoTable</v>
      </c>
      <c r="C2839" t="str">
        <v>GX326LG</v>
      </c>
      <c r="D2839">
        <v>0</v>
      </c>
      <c r="E2839">
        <v>43130</v>
      </c>
    </row>
    <row r="2840">
      <c r="A2840" t="str">
        <v>AutoTable</v>
      </c>
      <c r="C2840" t="str">
        <v>GX327L</v>
      </c>
      <c r="D2840">
        <v>0</v>
      </c>
      <c r="E2840">
        <v>43130</v>
      </c>
    </row>
    <row r="2841">
      <c r="A2841" t="str">
        <v>AutoTable</v>
      </c>
      <c r="C2841" t="str">
        <v>GX835RL</v>
      </c>
      <c r="D2841">
        <v>0</v>
      </c>
      <c r="E2841">
        <v>43130</v>
      </c>
    </row>
    <row r="2842">
      <c r="A2842" t="str">
        <v>AutoTable</v>
      </c>
      <c r="C2842" t="str">
        <v>JDK50R</v>
      </c>
      <c r="D2842">
        <v>0</v>
      </c>
      <c r="E2842">
        <v>43130</v>
      </c>
    </row>
    <row r="2843">
      <c r="A2843" t="str">
        <v>AutoTable</v>
      </c>
      <c r="C2843" t="str">
        <v>KB08OB</v>
      </c>
      <c r="D2843">
        <v>0</v>
      </c>
      <c r="E2843">
        <v>43130</v>
      </c>
    </row>
    <row r="2844">
      <c r="A2844" t="str">
        <v>AutoTable</v>
      </c>
      <c r="C2844" t="str">
        <v>KB14OB</v>
      </c>
      <c r="D2844">
        <v>0</v>
      </c>
      <c r="E2844">
        <v>43130</v>
      </c>
    </row>
    <row r="2845">
      <c r="A2845" t="str">
        <v>AutoTable</v>
      </c>
      <c r="C2845" t="str">
        <v>KB14OS</v>
      </c>
      <c r="D2845">
        <v>0</v>
      </c>
      <c r="E2845">
        <v>43130</v>
      </c>
    </row>
    <row r="2846">
      <c r="A2846" t="str">
        <v>AutoTable</v>
      </c>
      <c r="C2846" t="str">
        <v>KB20-2</v>
      </c>
      <c r="D2846">
        <v>0</v>
      </c>
      <c r="E2846">
        <v>43130</v>
      </c>
    </row>
    <row r="2847">
      <c r="A2847" t="str">
        <v>AutoTable</v>
      </c>
      <c r="C2847" t="str">
        <v>LOGO1</v>
      </c>
      <c r="D2847">
        <v>0</v>
      </c>
      <c r="E2847">
        <v>43130</v>
      </c>
    </row>
    <row r="2848">
      <c r="A2848" t="str">
        <v>AutoTable</v>
      </c>
      <c r="C2848" t="str">
        <v>LOGO2</v>
      </c>
      <c r="D2848">
        <v>0</v>
      </c>
      <c r="E2848">
        <v>43130</v>
      </c>
    </row>
    <row r="2849">
      <c r="A2849" t="str">
        <v>AutoTable</v>
      </c>
      <c r="C2849" t="str">
        <v>LOGO3</v>
      </c>
      <c r="D2849">
        <v>1</v>
      </c>
      <c r="E2849">
        <v>43130</v>
      </c>
    </row>
    <row r="2850">
      <c r="A2850" t="str">
        <v>AutoTable</v>
      </c>
      <c r="C2850" t="str">
        <v>LOGO4</v>
      </c>
      <c r="D2850">
        <v>0</v>
      </c>
      <c r="E2850">
        <v>43130</v>
      </c>
    </row>
    <row r="2851">
      <c r="A2851" t="str">
        <v>AutoTable</v>
      </c>
      <c r="C2851" t="str">
        <v>PIX03</v>
      </c>
      <c r="D2851">
        <v>0</v>
      </c>
      <c r="E2851">
        <v>43130</v>
      </c>
    </row>
    <row r="2852">
      <c r="A2852" t="str">
        <v>AutoTable</v>
      </c>
      <c r="C2852" t="str">
        <v>PL113</v>
      </c>
      <c r="D2852">
        <v>0</v>
      </c>
      <c r="E2852">
        <v>43130</v>
      </c>
    </row>
    <row r="2853">
      <c r="A2853" t="str">
        <v>AutoTable</v>
      </c>
      <c r="C2853" t="str">
        <v>PL168</v>
      </c>
      <c r="D2853">
        <v>0</v>
      </c>
      <c r="E2853">
        <v>43130</v>
      </c>
    </row>
    <row r="2854">
      <c r="A2854" t="str">
        <v>AutoTable</v>
      </c>
      <c r="C2854" t="str">
        <v>PL330W</v>
      </c>
      <c r="D2854">
        <v>0</v>
      </c>
      <c r="E2854">
        <v>43130</v>
      </c>
    </row>
    <row r="2855">
      <c r="A2855" t="str">
        <v>AutoTable</v>
      </c>
      <c r="C2855" t="str">
        <v>PND020</v>
      </c>
      <c r="D2855">
        <v>0</v>
      </c>
      <c r="E2855">
        <v>43130</v>
      </c>
    </row>
    <row r="2856">
      <c r="A2856" t="str">
        <v>AutoTable</v>
      </c>
      <c r="C2856" t="str">
        <v>PND051B</v>
      </c>
      <c r="D2856">
        <v>0</v>
      </c>
      <c r="E2856">
        <v>43130</v>
      </c>
    </row>
    <row r="2857">
      <c r="A2857" t="str">
        <v>AutoTable</v>
      </c>
      <c r="C2857" t="str">
        <v>PND062</v>
      </c>
      <c r="D2857">
        <v>0</v>
      </c>
      <c r="E2857">
        <v>43130</v>
      </c>
    </row>
    <row r="2858">
      <c r="A2858" t="str">
        <v>AutoTable</v>
      </c>
      <c r="C2858" t="str">
        <v>PND063</v>
      </c>
      <c r="D2858">
        <v>0</v>
      </c>
      <c r="E2858">
        <v>43130</v>
      </c>
    </row>
    <row r="2859">
      <c r="A2859" t="str">
        <v>AutoTable</v>
      </c>
      <c r="C2859" t="str">
        <v>PND064</v>
      </c>
      <c r="D2859">
        <v>0</v>
      </c>
      <c r="E2859">
        <v>43130</v>
      </c>
    </row>
    <row r="2860">
      <c r="A2860" t="str">
        <v>AutoTable</v>
      </c>
      <c r="C2860" t="str">
        <v>TL011W</v>
      </c>
      <c r="D2860">
        <v>0</v>
      </c>
      <c r="E2860">
        <v>43130</v>
      </c>
    </row>
    <row r="2861">
      <c r="A2861" t="str">
        <v>AutoTable</v>
      </c>
      <c r="C2861" t="str">
        <v>TL136</v>
      </c>
      <c r="D2861">
        <v>0</v>
      </c>
      <c r="E2861">
        <v>43130</v>
      </c>
    </row>
    <row r="2862">
      <c r="A2862" t="str">
        <v>AutoTable</v>
      </c>
      <c r="C2862" t="str">
        <v>TL211</v>
      </c>
      <c r="D2862">
        <v>0</v>
      </c>
      <c r="E2862">
        <v>43130</v>
      </c>
    </row>
    <row r="2863">
      <c r="A2863" t="str">
        <v>AutoTable</v>
      </c>
      <c r="C2863" t="str">
        <v>TL227RGB</v>
      </c>
      <c r="D2863">
        <v>0</v>
      </c>
      <c r="E2863">
        <v>43130</v>
      </c>
    </row>
    <row r="2864">
      <c r="A2864" t="str">
        <v>AutoTable</v>
      </c>
      <c r="C2864" t="str">
        <v>TL233</v>
      </c>
      <c r="D2864">
        <v>0</v>
      </c>
      <c r="E2864">
        <v>43130</v>
      </c>
    </row>
    <row r="2865">
      <c r="A2865" t="str">
        <v>AutoTable</v>
      </c>
      <c r="C2865" t="str">
        <v>TL234</v>
      </c>
      <c r="D2865">
        <v>0</v>
      </c>
      <c r="E2865">
        <v>43130</v>
      </c>
    </row>
    <row r="2866">
      <c r="A2866" t="str">
        <v>AutoTable</v>
      </c>
      <c r="C2866" t="str">
        <v>TL235</v>
      </c>
      <c r="D2866">
        <v>0</v>
      </c>
      <c r="E2866">
        <v>43130</v>
      </c>
    </row>
    <row r="2867">
      <c r="A2867" t="str">
        <v>AutoTable</v>
      </c>
      <c r="C2867" t="str">
        <v>TSLED3WFX</v>
      </c>
      <c r="D2867">
        <v>0</v>
      </c>
      <c r="E2867">
        <v>43130</v>
      </c>
    </row>
    <row r="2868">
      <c r="A2868" t="str">
        <v>AutoTable</v>
      </c>
      <c r="C2868" t="str">
        <v>TSLEDWFX</v>
      </c>
      <c r="D2868">
        <v>0</v>
      </c>
      <c r="E2868">
        <v>43130</v>
      </c>
    </row>
    <row r="2869">
      <c r="A2869" t="str">
        <v>AutoTable</v>
      </c>
      <c r="C2869" t="str">
        <v>XLOG1299</v>
      </c>
      <c r="D2869">
        <v>0</v>
      </c>
      <c r="E2869">
        <v>43130</v>
      </c>
    </row>
    <row r="2870">
      <c r="A2870" t="str">
        <v>AutoTable</v>
      </c>
      <c r="C2870" t="str">
        <v>XLOG1423</v>
      </c>
      <c r="D2870">
        <v>0</v>
      </c>
      <c r="E2870">
        <v>43130</v>
      </c>
    </row>
    <row r="2871">
      <c r="A2871" t="str">
        <v>AutoTable</v>
      </c>
      <c r="C2871" t="str">
        <v>XLOG1424</v>
      </c>
      <c r="D2871">
        <v>0</v>
      </c>
      <c r="E2871">
        <v>43130</v>
      </c>
    </row>
    <row r="2872">
      <c r="A2872" t="str">
        <v>AutoTable</v>
      </c>
      <c r="C2872" t="str">
        <v>XLOG1433</v>
      </c>
      <c r="D2872">
        <v>0</v>
      </c>
      <c r="E2872">
        <v>43130</v>
      </c>
    </row>
    <row r="2873">
      <c r="A2873" t="str">
        <v>AutoTable</v>
      </c>
      <c r="C2873" t="str">
        <v>FESRUBBC</v>
      </c>
      <c r="D2873">
        <v>2</v>
      </c>
      <c r="E2873">
        <v>43130</v>
      </c>
    </row>
    <row r="2874">
      <c r="A2874" t="str">
        <v>AutoTable</v>
      </c>
      <c r="C2874" t="str">
        <v>GTN070</v>
      </c>
      <c r="D2874">
        <v>0</v>
      </c>
      <c r="E2874">
        <v>43130</v>
      </c>
    </row>
    <row r="2875">
      <c r="A2875" t="str">
        <v>AutoTable</v>
      </c>
      <c r="C2875" t="str">
        <v>GTN280</v>
      </c>
      <c r="D2875">
        <v>0</v>
      </c>
      <c r="E2875">
        <v>43130</v>
      </c>
    </row>
    <row r="2876">
      <c r="A2876" t="str">
        <v>AutoTable</v>
      </c>
      <c r="C2876" t="str">
        <v>PIX01</v>
      </c>
      <c r="D2876">
        <v>22</v>
      </c>
      <c r="E2876">
        <v>43130</v>
      </c>
    </row>
    <row r="2877">
      <c r="A2877" t="str">
        <v>AutoTable</v>
      </c>
      <c r="C2877" t="str">
        <v>PL011</v>
      </c>
      <c r="D2877">
        <v>38</v>
      </c>
      <c r="E2877">
        <v>43130</v>
      </c>
    </row>
    <row r="2878">
      <c r="A2878" t="str">
        <v>AutoTable</v>
      </c>
      <c r="C2878" t="str">
        <v>PL011EW</v>
      </c>
      <c r="D2878">
        <v>5</v>
      </c>
      <c r="E2878">
        <v>43130</v>
      </c>
    </row>
    <row r="2879">
      <c r="A2879" t="str">
        <v>AutoTable</v>
      </c>
      <c r="C2879" t="str">
        <v>PL011R</v>
      </c>
      <c r="D2879">
        <v>2</v>
      </c>
      <c r="E2879">
        <v>43130</v>
      </c>
    </row>
    <row r="2880">
      <c r="A2880" t="str">
        <v>AutoTable</v>
      </c>
      <c r="C2880" t="str">
        <v>PL011W</v>
      </c>
      <c r="D2880">
        <v>10</v>
      </c>
      <c r="E2880">
        <v>43130</v>
      </c>
    </row>
    <row r="2881">
      <c r="A2881" t="str">
        <v>AutoTable</v>
      </c>
      <c r="C2881" t="str">
        <v>PL022W</v>
      </c>
      <c r="D2881">
        <v>10</v>
      </c>
      <c r="E2881">
        <v>43130</v>
      </c>
    </row>
    <row r="2882">
      <c r="A2882" t="str">
        <v>AutoTable</v>
      </c>
      <c r="C2882" t="str">
        <v>PL024R</v>
      </c>
      <c r="D2882">
        <v>13</v>
      </c>
      <c r="E2882">
        <v>43130</v>
      </c>
    </row>
    <row r="2883">
      <c r="A2883" t="str">
        <v>AutoTable</v>
      </c>
      <c r="C2883" t="str">
        <v>PL025B</v>
      </c>
      <c r="D2883">
        <v>5</v>
      </c>
      <c r="E2883">
        <v>43130</v>
      </c>
    </row>
    <row r="2884">
      <c r="A2884" t="str">
        <v>AutoTable</v>
      </c>
      <c r="C2884" t="str">
        <v>PN002</v>
      </c>
      <c r="D2884">
        <v>7</v>
      </c>
      <c r="E2884">
        <v>43130</v>
      </c>
    </row>
    <row r="2885">
      <c r="A2885" t="str">
        <v>AutoTable</v>
      </c>
      <c r="C2885" t="str">
        <v>PN006</v>
      </c>
      <c r="D2885">
        <v>0</v>
      </c>
      <c r="E2885">
        <v>43130</v>
      </c>
    </row>
    <row r="2886">
      <c r="A2886" t="str">
        <v>AutoTable</v>
      </c>
      <c r="C2886" t="str">
        <v>PN015</v>
      </c>
      <c r="D2886">
        <v>6</v>
      </c>
      <c r="E2886">
        <v>43130</v>
      </c>
    </row>
    <row r="2887">
      <c r="A2887" t="str">
        <v>AutoTable</v>
      </c>
      <c r="C2887" t="str">
        <v>PN016B</v>
      </c>
      <c r="D2887">
        <v>35</v>
      </c>
      <c r="E2887">
        <v>43130</v>
      </c>
    </row>
    <row r="2888">
      <c r="A2888" t="str">
        <v>AutoTable</v>
      </c>
      <c r="C2888" t="str">
        <v>PN016O</v>
      </c>
      <c r="D2888">
        <v>13</v>
      </c>
      <c r="E2888">
        <v>43130</v>
      </c>
    </row>
    <row r="2889">
      <c r="A2889" t="str">
        <v>AutoTable</v>
      </c>
      <c r="C2889" t="str">
        <v>PN024</v>
      </c>
      <c r="D2889">
        <v>1</v>
      </c>
      <c r="E2889">
        <v>43130</v>
      </c>
    </row>
    <row r="2890">
      <c r="A2890" t="str">
        <v>AutoTable</v>
      </c>
      <c r="C2890" t="str">
        <v>PN029B</v>
      </c>
      <c r="D2890">
        <v>18</v>
      </c>
      <c r="E2890">
        <v>43130</v>
      </c>
    </row>
    <row r="2891">
      <c r="A2891" t="str">
        <v>AutoTable</v>
      </c>
      <c r="C2891" t="str">
        <v>PN029V</v>
      </c>
      <c r="D2891">
        <v>0</v>
      </c>
      <c r="E2891">
        <v>43130</v>
      </c>
    </row>
    <row r="2892">
      <c r="A2892" t="str">
        <v>AutoTable</v>
      </c>
      <c r="C2892" t="str">
        <v>PN036</v>
      </c>
      <c r="D2892">
        <v>2</v>
      </c>
      <c r="E2892">
        <v>43130</v>
      </c>
    </row>
    <row r="2893">
      <c r="A2893" t="str">
        <v>AutoTable</v>
      </c>
      <c r="C2893" t="str">
        <v>PN040</v>
      </c>
      <c r="D2893">
        <v>17</v>
      </c>
      <c r="E2893">
        <v>43130</v>
      </c>
    </row>
    <row r="2894">
      <c r="A2894" t="str">
        <v>AutoTable</v>
      </c>
      <c r="C2894" t="str">
        <v>PN041</v>
      </c>
      <c r="D2894">
        <v>18</v>
      </c>
      <c r="E2894">
        <v>43130</v>
      </c>
    </row>
    <row r="2895">
      <c r="A2895" t="str">
        <v>AutoTable</v>
      </c>
      <c r="C2895" t="str">
        <v>PN056</v>
      </c>
      <c r="D2895">
        <v>11</v>
      </c>
      <c r="E2895">
        <v>43130</v>
      </c>
    </row>
    <row r="2896">
      <c r="A2896" t="str">
        <v>AutoTable</v>
      </c>
      <c r="C2896" t="str">
        <v>PN057</v>
      </c>
      <c r="D2896">
        <v>11</v>
      </c>
      <c r="E2896">
        <v>43130</v>
      </c>
    </row>
    <row r="2897">
      <c r="A2897" t="str">
        <v>AutoTable</v>
      </c>
      <c r="C2897" t="str">
        <v>PN061</v>
      </c>
      <c r="D2897">
        <v>4</v>
      </c>
      <c r="E2897">
        <v>43130</v>
      </c>
    </row>
    <row r="2898">
      <c r="A2898" t="str">
        <v>AutoTable</v>
      </c>
      <c r="C2898" t="str">
        <v>PN063</v>
      </c>
      <c r="D2898">
        <v>17</v>
      </c>
      <c r="E2898">
        <v>43130</v>
      </c>
    </row>
    <row r="2899">
      <c r="A2899" t="str">
        <v>AutoTable</v>
      </c>
      <c r="C2899" t="str">
        <v>PN064</v>
      </c>
      <c r="D2899">
        <v>26</v>
      </c>
      <c r="E2899">
        <v>43130</v>
      </c>
    </row>
    <row r="2900">
      <c r="A2900" t="str">
        <v>AutoTable</v>
      </c>
      <c r="C2900" t="str">
        <v>PN065</v>
      </c>
      <c r="D2900">
        <v>24</v>
      </c>
      <c r="E2900">
        <v>43130</v>
      </c>
    </row>
    <row r="2901">
      <c r="A2901" t="str">
        <v>AutoTable</v>
      </c>
      <c r="C2901" t="str">
        <v>PN085</v>
      </c>
      <c r="D2901">
        <v>10</v>
      </c>
      <c r="E2901">
        <v>43130</v>
      </c>
    </row>
    <row r="2902">
      <c r="A2902" t="str">
        <v>AutoTable</v>
      </c>
      <c r="C2902" t="str">
        <v>PN087</v>
      </c>
      <c r="D2902">
        <v>10</v>
      </c>
      <c r="E2902">
        <v>43130</v>
      </c>
    </row>
    <row r="2903">
      <c r="A2903" t="str">
        <v>AutoTable</v>
      </c>
      <c r="C2903" t="str">
        <v>PN107</v>
      </c>
      <c r="D2903">
        <v>7</v>
      </c>
      <c r="E2903">
        <v>43130</v>
      </c>
    </row>
    <row r="2904">
      <c r="A2904" t="str">
        <v>AutoTable</v>
      </c>
      <c r="C2904" t="str">
        <v>PN108</v>
      </c>
      <c r="D2904">
        <v>8</v>
      </c>
      <c r="E2904">
        <v>43130</v>
      </c>
    </row>
    <row r="2905">
      <c r="A2905" t="str">
        <v>AutoTable</v>
      </c>
      <c r="C2905" t="str">
        <v>PN124</v>
      </c>
      <c r="D2905">
        <v>0</v>
      </c>
      <c r="E2905">
        <v>43130</v>
      </c>
    </row>
    <row r="2906">
      <c r="A2906" t="str">
        <v>AutoTable</v>
      </c>
      <c r="C2906" t="str">
        <v>PN125O</v>
      </c>
      <c r="D2906">
        <v>3</v>
      </c>
      <c r="E2906">
        <v>43130</v>
      </c>
    </row>
    <row r="2907">
      <c r="A2907" t="str">
        <v>AutoTable</v>
      </c>
      <c r="C2907" t="str">
        <v>PN133</v>
      </c>
      <c r="D2907">
        <v>2</v>
      </c>
      <c r="E2907">
        <v>43130</v>
      </c>
    </row>
    <row r="2908">
      <c r="A2908" t="str">
        <v>AutoTable</v>
      </c>
      <c r="C2908" t="str">
        <v>PN142</v>
      </c>
      <c r="D2908">
        <v>1</v>
      </c>
      <c r="E2908">
        <v>43130</v>
      </c>
    </row>
    <row r="2909">
      <c r="A2909" t="str">
        <v>AutoTable</v>
      </c>
      <c r="C2909" t="str">
        <v>PN143</v>
      </c>
      <c r="D2909">
        <v>11</v>
      </c>
      <c r="E2909">
        <v>43130</v>
      </c>
    </row>
    <row r="2910">
      <c r="A2910" t="str">
        <v>AutoTable</v>
      </c>
      <c r="C2910" t="str">
        <v>PN144</v>
      </c>
      <c r="D2910">
        <v>10</v>
      </c>
      <c r="E2910">
        <v>43130</v>
      </c>
    </row>
    <row r="2911">
      <c r="A2911" t="str">
        <v>AutoTable</v>
      </c>
      <c r="C2911" t="str">
        <v>PN149</v>
      </c>
      <c r="D2911">
        <v>6</v>
      </c>
      <c r="E2911">
        <v>43130</v>
      </c>
    </row>
    <row r="2912">
      <c r="A2912" t="str">
        <v>AutoTable</v>
      </c>
      <c r="C2912" t="str">
        <v>PN321</v>
      </c>
      <c r="D2912">
        <v>18</v>
      </c>
      <c r="E2912">
        <v>43130</v>
      </c>
    </row>
    <row r="2913">
      <c r="A2913" t="str">
        <v>AutoTable</v>
      </c>
      <c r="C2913" t="str">
        <v>PN323</v>
      </c>
      <c r="D2913">
        <v>14</v>
      </c>
      <c r="E2913">
        <v>43130</v>
      </c>
    </row>
    <row r="2914">
      <c r="A2914" t="str">
        <v>AutoTable</v>
      </c>
      <c r="C2914" t="str">
        <v>SN300</v>
      </c>
      <c r="D2914">
        <v>1</v>
      </c>
      <c r="E2914">
        <v>43130</v>
      </c>
    </row>
    <row r="2915">
      <c r="A2915" t="str">
        <v>AutoTable</v>
      </c>
      <c r="C2915" t="str">
        <v>TL050</v>
      </c>
      <c r="D2915">
        <v>0</v>
      </c>
      <c r="E2915">
        <v>43130</v>
      </c>
    </row>
    <row r="2916">
      <c r="A2916" t="str">
        <v>AutoTable</v>
      </c>
      <c r="C2916" t="str">
        <v>TN006</v>
      </c>
      <c r="D2916">
        <v>1</v>
      </c>
      <c r="E2916">
        <v>43130</v>
      </c>
    </row>
    <row r="2917">
      <c r="A2917" t="str">
        <v>AutoTable</v>
      </c>
      <c r="C2917" t="str">
        <v>TN016</v>
      </c>
      <c r="D2917">
        <v>19</v>
      </c>
      <c r="E2917">
        <v>43130</v>
      </c>
    </row>
    <row r="2918">
      <c r="A2918" t="str">
        <v>AutoTable</v>
      </c>
      <c r="C2918" t="str">
        <v>TN021</v>
      </c>
      <c r="D2918">
        <v>10</v>
      </c>
      <c r="E2918">
        <v>43130</v>
      </c>
    </row>
    <row r="2919">
      <c r="A2919" t="str">
        <v>AutoTable</v>
      </c>
      <c r="C2919" t="str">
        <v>TN032</v>
      </c>
      <c r="D2919">
        <v>4</v>
      </c>
      <c r="E2919">
        <v>43130</v>
      </c>
    </row>
    <row r="2920">
      <c r="A2920" t="str">
        <v>AutoTable</v>
      </c>
      <c r="C2920" t="str">
        <v>TN033</v>
      </c>
      <c r="D2920">
        <v>4</v>
      </c>
      <c r="E2920">
        <v>43130</v>
      </c>
    </row>
    <row r="2921">
      <c r="A2921" t="str">
        <v>AutoTable</v>
      </c>
      <c r="C2921" t="str">
        <v>TN035</v>
      </c>
      <c r="D2921">
        <v>12</v>
      </c>
      <c r="E2921">
        <v>43130</v>
      </c>
    </row>
    <row r="2922">
      <c r="A2922" t="str">
        <v>AutoTable</v>
      </c>
      <c r="C2922" t="str">
        <v>TN038</v>
      </c>
      <c r="D2922">
        <v>3</v>
      </c>
      <c r="E2922">
        <v>43130</v>
      </c>
    </row>
    <row r="2923">
      <c r="A2923" t="str">
        <v>AutoTable</v>
      </c>
      <c r="C2923" t="str">
        <v>TN066</v>
      </c>
      <c r="D2923">
        <v>1</v>
      </c>
      <c r="E2923">
        <v>43130</v>
      </c>
    </row>
    <row r="2924">
      <c r="A2924" t="str">
        <v>AutoTable</v>
      </c>
      <c r="C2924" t="str">
        <v>TN102</v>
      </c>
      <c r="D2924">
        <v>4</v>
      </c>
      <c r="E2924">
        <v>43130</v>
      </c>
    </row>
    <row r="2925">
      <c r="A2925" t="str">
        <v>AutoTable</v>
      </c>
      <c r="C2925" t="str">
        <v>TN108</v>
      </c>
      <c r="D2925">
        <v>3</v>
      </c>
      <c r="E2925">
        <v>43130</v>
      </c>
    </row>
    <row r="2926">
      <c r="A2926" t="str">
        <v>AutoTable</v>
      </c>
      <c r="C2926" t="str">
        <v>TN109</v>
      </c>
      <c r="D2926">
        <v>3</v>
      </c>
      <c r="E2926">
        <v>43130</v>
      </c>
    </row>
    <row r="2927">
      <c r="A2927" t="str">
        <v>AutoTable</v>
      </c>
      <c r="C2927" t="str">
        <v>TN111</v>
      </c>
      <c r="D2927">
        <v>1</v>
      </c>
      <c r="E2927">
        <v>43130</v>
      </c>
    </row>
    <row r="2928">
      <c r="A2928" t="str">
        <v>AutoTable</v>
      </c>
      <c r="C2928" t="str">
        <v>TN121</v>
      </c>
      <c r="D2928">
        <v>1</v>
      </c>
      <c r="E2928">
        <v>43130</v>
      </c>
    </row>
    <row r="2929">
      <c r="A2929" t="str">
        <v>AutoTable</v>
      </c>
      <c r="C2929" t="str">
        <v>TN201</v>
      </c>
      <c r="D2929">
        <v>2</v>
      </c>
      <c r="E2929">
        <v>43130</v>
      </c>
    </row>
    <row r="2930">
      <c r="A2930" t="str">
        <v>AutoTable</v>
      </c>
      <c r="C2930" t="str">
        <v>TN315</v>
      </c>
      <c r="D2930">
        <v>1</v>
      </c>
      <c r="E2930">
        <v>43130</v>
      </c>
    </row>
    <row r="2931">
      <c r="A2931" t="str">
        <v>AutoTable</v>
      </c>
      <c r="C2931" t="str">
        <v>TN320</v>
      </c>
      <c r="D2931">
        <v>3</v>
      </c>
      <c r="E2931">
        <v>43130</v>
      </c>
    </row>
    <row r="2932">
      <c r="A2932" t="str">
        <v>AutoTable</v>
      </c>
      <c r="C2932" t="str">
        <v>TN400</v>
      </c>
      <c r="D2932">
        <v>1</v>
      </c>
      <c r="E2932">
        <v>43130</v>
      </c>
    </row>
    <row r="2933">
      <c r="A2933" t="str">
        <v>AutoTable</v>
      </c>
      <c r="C2933" t="str">
        <v>TN403</v>
      </c>
      <c r="D2933">
        <v>3</v>
      </c>
      <c r="E2933">
        <v>43130</v>
      </c>
    </row>
    <row r="2934">
      <c r="A2934" t="str">
        <v>AutoTable</v>
      </c>
      <c r="C2934" t="str">
        <v>TN404</v>
      </c>
      <c r="D2934">
        <v>5</v>
      </c>
      <c r="E2934">
        <v>43130</v>
      </c>
    </row>
    <row r="2935">
      <c r="A2935" t="str">
        <v>AutoTable</v>
      </c>
      <c r="C2935" t="str">
        <v>TN601</v>
      </c>
      <c r="D2935">
        <v>1</v>
      </c>
      <c r="E2935">
        <v>43130</v>
      </c>
    </row>
    <row r="2936">
      <c r="A2936" t="str">
        <v>AutoTable</v>
      </c>
      <c r="C2936" t="str">
        <v>TN602</v>
      </c>
      <c r="D2936">
        <v>6</v>
      </c>
      <c r="E2936">
        <v>43130</v>
      </c>
    </row>
    <row r="2937">
      <c r="A2937" t="str">
        <v>AutoTable</v>
      </c>
      <c r="C2937" t="str">
        <v>TN604</v>
      </c>
      <c r="D2937">
        <v>1</v>
      </c>
      <c r="E2937">
        <v>43130</v>
      </c>
    </row>
    <row r="2938">
      <c r="A2938" t="str">
        <v>AutoTable</v>
      </c>
      <c r="C2938" t="str">
        <v>TN627</v>
      </c>
      <c r="D2938">
        <v>1</v>
      </c>
      <c r="E2938">
        <v>43130</v>
      </c>
    </row>
    <row r="2939">
      <c r="A2939" t="str">
        <v>AutoTable</v>
      </c>
      <c r="C2939" t="str">
        <v>TNX004</v>
      </c>
      <c r="D2939">
        <v>3</v>
      </c>
      <c r="E2939">
        <v>43130</v>
      </c>
    </row>
    <row r="2940">
      <c r="A2940" t="str">
        <v>AutoTable</v>
      </c>
      <c r="C2940" t="str">
        <v>TPN069</v>
      </c>
      <c r="D2940">
        <v>0</v>
      </c>
      <c r="E2940">
        <v>43130</v>
      </c>
    </row>
    <row r="2941">
      <c r="A2941" t="str">
        <v>AutoTable</v>
      </c>
      <c r="C2941" t="str">
        <v>VN408</v>
      </c>
      <c r="D2941">
        <v>1</v>
      </c>
      <c r="E2941">
        <v>43130</v>
      </c>
    </row>
    <row r="2942">
      <c r="A2942" t="str">
        <v>AutoTable</v>
      </c>
      <c r="C2942" t="str">
        <v>TN316</v>
      </c>
      <c r="D2942">
        <v>1</v>
      </c>
      <c r="E2942">
        <v>43130</v>
      </c>
    </row>
    <row r="2943">
      <c r="A2943" t="str">
        <v>AutoTable</v>
      </c>
      <c r="C2943" t="str">
        <v>PF230</v>
      </c>
      <c r="D2943">
        <v>10</v>
      </c>
      <c r="E2943">
        <v>43130</v>
      </c>
    </row>
    <row r="2944">
      <c r="A2944" t="str">
        <v>AutoTable</v>
      </c>
      <c r="C2944" t="str">
        <v>TF200</v>
      </c>
      <c r="D2944">
        <v>1</v>
      </c>
      <c r="E2944">
        <v>43130</v>
      </c>
    </row>
    <row r="2945">
      <c r="A2945" t="str">
        <v>AutoTable</v>
      </c>
      <c r="C2945" t="str">
        <v>TF211</v>
      </c>
      <c r="D2945">
        <v>2</v>
      </c>
      <c r="E2945">
        <v>43130</v>
      </c>
    </row>
    <row r="2946">
      <c r="A2946" t="str">
        <v>AutoTable</v>
      </c>
      <c r="C2946" t="str">
        <v>TN107</v>
      </c>
      <c r="D2946">
        <v>1</v>
      </c>
      <c r="E2946">
        <v>43130</v>
      </c>
    </row>
    <row r="2947">
      <c r="A2947" t="str">
        <v>AutoTable</v>
      </c>
      <c r="C2947" t="str">
        <v>PND020</v>
      </c>
      <c r="D2947">
        <v>8</v>
      </c>
      <c r="E2947">
        <v>43130</v>
      </c>
    </row>
    <row r="2948">
      <c r="A2948" t="str">
        <v>AutoTable</v>
      </c>
      <c r="C2948" t="str">
        <v>TN318</v>
      </c>
      <c r="D2948">
        <v>1</v>
      </c>
      <c r="E2948">
        <v>43130</v>
      </c>
    </row>
    <row r="2949">
      <c r="A2949" t="str">
        <v>AutoTable</v>
      </c>
      <c r="C2949" t="str">
        <v>TN127</v>
      </c>
      <c r="D2949">
        <v>0</v>
      </c>
      <c r="E2949">
        <v>43130</v>
      </c>
    </row>
    <row r="2950">
      <c r="A2950" t="str">
        <v>AutoTable</v>
      </c>
      <c r="C2950" t="str">
        <v>GX072-L</v>
      </c>
      <c r="D2950">
        <v>2</v>
      </c>
      <c r="E2950">
        <v>43130</v>
      </c>
    </row>
    <row r="2951">
      <c r="A2951" t="str">
        <v>AutoTable</v>
      </c>
      <c r="C2951" t="str">
        <v>PL024B</v>
      </c>
      <c r="D2951">
        <v>14</v>
      </c>
      <c r="E2951">
        <v>43130</v>
      </c>
    </row>
    <row r="2952">
      <c r="A2952" t="str">
        <v>AutoTable</v>
      </c>
      <c r="C2952" t="str">
        <v>PN105</v>
      </c>
      <c r="D2952">
        <v>2</v>
      </c>
      <c r="E2952">
        <v>43130</v>
      </c>
    </row>
    <row r="2953">
      <c r="A2953" t="str">
        <v>AutoTable</v>
      </c>
      <c r="C2953" t="str">
        <v>PN123</v>
      </c>
      <c r="D2953">
        <v>3</v>
      </c>
      <c r="E2953">
        <v>43130</v>
      </c>
    </row>
    <row r="2954">
      <c r="A2954" t="str">
        <v>AutoTable</v>
      </c>
      <c r="C2954" t="str">
        <v>PN132</v>
      </c>
      <c r="D2954">
        <v>29</v>
      </c>
      <c r="E2954">
        <v>43130</v>
      </c>
    </row>
    <row r="2955">
      <c r="A2955" t="str">
        <v>AutoTable</v>
      </c>
      <c r="C2955" t="str">
        <v>PN401</v>
      </c>
      <c r="D2955">
        <v>2</v>
      </c>
      <c r="E2955">
        <v>43130</v>
      </c>
    </row>
    <row r="2956">
      <c r="A2956" t="str">
        <v>AutoTable</v>
      </c>
      <c r="C2956" t="str">
        <v>TF200</v>
      </c>
      <c r="D2956">
        <v>0</v>
      </c>
      <c r="E2956">
        <v>43130</v>
      </c>
    </row>
    <row r="2957">
      <c r="A2957" t="str">
        <v>AutoTable</v>
      </c>
      <c r="C2957" t="str">
        <v>TF211</v>
      </c>
      <c r="D2957">
        <v>0</v>
      </c>
      <c r="E2957">
        <v>43130</v>
      </c>
    </row>
    <row r="2958">
      <c r="A2958" t="str">
        <v>AutoTable</v>
      </c>
      <c r="C2958" t="str">
        <v>TF214</v>
      </c>
      <c r="D2958">
        <v>8</v>
      </c>
      <c r="E2958">
        <v>43130</v>
      </c>
    </row>
    <row r="2959">
      <c r="A2959" t="str">
        <v>AutoTable</v>
      </c>
      <c r="C2959" t="str">
        <v>TGL119</v>
      </c>
      <c r="D2959">
        <v>1</v>
      </c>
      <c r="E2959">
        <v>43130</v>
      </c>
    </row>
    <row r="2960">
      <c r="A2960" t="str">
        <v>AutoTable</v>
      </c>
      <c r="C2960" t="str">
        <v>TL137</v>
      </c>
      <c r="D2960">
        <v>2</v>
      </c>
      <c r="E2960">
        <v>43130</v>
      </c>
    </row>
    <row r="2961">
      <c r="A2961" t="str">
        <v>AutoTable</v>
      </c>
      <c r="C2961" t="str">
        <v>TL139</v>
      </c>
      <c r="D2961">
        <v>1</v>
      </c>
      <c r="E2961">
        <v>43130</v>
      </c>
    </row>
    <row r="2962">
      <c r="A2962" t="str">
        <v>AutoTable</v>
      </c>
      <c r="C2962" t="str">
        <v>GTN070</v>
      </c>
      <c r="D2962">
        <v>1</v>
      </c>
      <c r="E2962">
        <v>43130</v>
      </c>
    </row>
    <row r="2963">
      <c r="A2963" t="str">
        <v>AutoTable</v>
      </c>
      <c r="C2963" t="str">
        <v>GTN280</v>
      </c>
      <c r="D2963">
        <v>2</v>
      </c>
      <c r="E2963">
        <v>43130</v>
      </c>
    </row>
    <row r="2964">
      <c r="A2964" t="str">
        <v>AutoTable</v>
      </c>
      <c r="C2964" t="str">
        <v>PN029V</v>
      </c>
      <c r="D2964">
        <v>18</v>
      </c>
      <c r="E2964">
        <v>43130</v>
      </c>
    </row>
    <row r="2965">
      <c r="A2965" t="str">
        <v>AutoTable</v>
      </c>
      <c r="C2965" t="str">
        <v>PN070</v>
      </c>
      <c r="D2965">
        <v>0</v>
      </c>
      <c r="E2965">
        <v>43130</v>
      </c>
    </row>
    <row r="2966">
      <c r="A2966" t="str">
        <v>AutoTable</v>
      </c>
      <c r="C2966" t="str">
        <v>TPN069</v>
      </c>
      <c r="D2966">
        <v>1</v>
      </c>
      <c r="E2966">
        <v>43130</v>
      </c>
    </row>
    <row r="2967">
      <c r="A2967" t="str">
        <v>AutoTable</v>
      </c>
      <c r="C2967" t="str">
        <v>BDERIV</v>
      </c>
      <c r="D2967">
        <v>0</v>
      </c>
      <c r="E2967">
        <v>43130</v>
      </c>
    </row>
    <row r="2968">
      <c r="A2968" t="str">
        <v>AutoTable</v>
      </c>
      <c r="C2968" t="str">
        <v>C001</v>
      </c>
      <c r="D2968">
        <v>17</v>
      </c>
      <c r="E2968">
        <v>43130</v>
      </c>
    </row>
    <row r="2969">
      <c r="A2969" t="str">
        <v>AutoTable</v>
      </c>
      <c r="C2969" t="str">
        <v>C003</v>
      </c>
      <c r="D2969">
        <v>1</v>
      </c>
      <c r="E2969">
        <v>43130</v>
      </c>
    </row>
    <row r="2970">
      <c r="A2970" t="str">
        <v>AutoTable</v>
      </c>
      <c r="C2970" t="str">
        <v>CN2</v>
      </c>
      <c r="D2970">
        <v>37</v>
      </c>
      <c r="E2970">
        <v>43130</v>
      </c>
    </row>
    <row r="2971">
      <c r="A2971" t="str">
        <v>AutoTable</v>
      </c>
      <c r="C2971" t="str">
        <v>D007</v>
      </c>
      <c r="D2971">
        <v>0</v>
      </c>
      <c r="E2971">
        <v>43130</v>
      </c>
    </row>
    <row r="2972">
      <c r="A2972" t="str">
        <v>AutoTable</v>
      </c>
      <c r="C2972" t="str">
        <v>D008</v>
      </c>
      <c r="D2972">
        <v>14</v>
      </c>
      <c r="E2972">
        <v>43130</v>
      </c>
    </row>
    <row r="2973">
      <c r="A2973" t="str">
        <v>AutoTable</v>
      </c>
      <c r="C2973" t="str">
        <v>D009</v>
      </c>
      <c r="D2973">
        <v>11</v>
      </c>
      <c r="E2973">
        <v>43130</v>
      </c>
    </row>
    <row r="2974">
      <c r="A2974" t="str">
        <v>AutoTable</v>
      </c>
      <c r="C2974" t="str">
        <v>D011</v>
      </c>
      <c r="D2974">
        <v>8</v>
      </c>
      <c r="E2974">
        <v>43130</v>
      </c>
    </row>
    <row r="2975">
      <c r="A2975" t="str">
        <v>AutoTable</v>
      </c>
      <c r="C2975" t="str">
        <v>D012</v>
      </c>
      <c r="D2975">
        <v>6</v>
      </c>
      <c r="E2975">
        <v>43130</v>
      </c>
    </row>
    <row r="2976">
      <c r="A2976" t="str">
        <v>AutoTable</v>
      </c>
      <c r="C2976" t="str">
        <v>DB01</v>
      </c>
      <c r="D2976">
        <v>30</v>
      </c>
      <c r="E2976">
        <v>43130</v>
      </c>
    </row>
    <row r="2977">
      <c r="A2977" t="str">
        <v>AutoTable</v>
      </c>
      <c r="C2977" t="str">
        <v>DIVCHAT</v>
      </c>
      <c r="D2977">
        <v>0</v>
      </c>
      <c r="E2977">
        <v>43130</v>
      </c>
    </row>
    <row r="2978">
      <c r="A2978" t="str">
        <v>AutoTable</v>
      </c>
      <c r="C2978" t="str">
        <v>DIVECU</v>
      </c>
      <c r="D2978">
        <v>0</v>
      </c>
      <c r="E2978">
        <v>43130</v>
      </c>
    </row>
    <row r="2979">
      <c r="A2979" t="str">
        <v>AutoTable</v>
      </c>
      <c r="C2979" t="str">
        <v>DIVLAP</v>
      </c>
      <c r="D2979">
        <v>0</v>
      </c>
      <c r="E2979">
        <v>43130</v>
      </c>
    </row>
    <row r="2980">
      <c r="A2980" t="str">
        <v>AutoTable</v>
      </c>
      <c r="C2980" t="str">
        <v>DIVSOU</v>
      </c>
      <c r="D2980">
        <v>0</v>
      </c>
      <c r="E2980">
        <v>43130</v>
      </c>
    </row>
    <row r="2981">
      <c r="A2981" t="str">
        <v>AutoTable</v>
      </c>
      <c r="C2981" t="str">
        <v>DIVSOUBC</v>
      </c>
      <c r="D2981">
        <v>0</v>
      </c>
      <c r="E2981">
        <v>43130</v>
      </c>
    </row>
    <row r="2982">
      <c r="A2982" t="str">
        <v>AutoTable</v>
      </c>
      <c r="C2982" t="str">
        <v>DIVTAB</v>
      </c>
      <c r="D2982">
        <v>0</v>
      </c>
      <c r="E2982">
        <v>43130</v>
      </c>
    </row>
    <row r="2983">
      <c r="A2983" t="str">
        <v>AutoTable</v>
      </c>
      <c r="C2983" t="str">
        <v>DOMINO</v>
      </c>
      <c r="D2983">
        <v>0</v>
      </c>
      <c r="E2983">
        <v>43130</v>
      </c>
    </row>
    <row r="2984">
      <c r="A2984" t="str">
        <v>AutoTable</v>
      </c>
      <c r="C2984" t="str">
        <v>ECO25C-B</v>
      </c>
      <c r="D2984">
        <v>8</v>
      </c>
      <c r="E2984">
        <v>43130</v>
      </c>
    </row>
    <row r="2985">
      <c r="A2985" t="str">
        <v>AutoTable</v>
      </c>
      <c r="C2985" t="str">
        <v>F732-L</v>
      </c>
      <c r="D2985">
        <v>2</v>
      </c>
      <c r="E2985">
        <v>43130</v>
      </c>
    </row>
    <row r="2986">
      <c r="A2986" t="str">
        <v>AutoTable</v>
      </c>
      <c r="C2986" t="str">
        <v>F951C</v>
      </c>
      <c r="D2986">
        <v>2</v>
      </c>
      <c r="E2986">
        <v>43130</v>
      </c>
    </row>
    <row r="2987">
      <c r="A2987" t="str">
        <v>AutoTable</v>
      </c>
      <c r="C2987" t="str">
        <v>FES39201-0</v>
      </c>
      <c r="D2987">
        <v>32</v>
      </c>
      <c r="E2987">
        <v>43130</v>
      </c>
    </row>
    <row r="2988">
      <c r="A2988" t="str">
        <v>AutoTable</v>
      </c>
      <c r="C2988" t="str">
        <v>FES39302-0</v>
      </c>
      <c r="D2988">
        <v>0</v>
      </c>
      <c r="E2988">
        <v>43130</v>
      </c>
    </row>
    <row r="2989">
      <c r="A2989" t="str">
        <v>AutoTable</v>
      </c>
      <c r="C2989" t="str">
        <v>FES39303-0</v>
      </c>
      <c r="D2989">
        <v>5</v>
      </c>
      <c r="E2989">
        <v>43130</v>
      </c>
    </row>
    <row r="2990">
      <c r="A2990" t="str">
        <v>AutoTable</v>
      </c>
      <c r="C2990" t="str">
        <v>FES40298-T0</v>
      </c>
      <c r="D2990">
        <v>0</v>
      </c>
      <c r="E2990">
        <v>43130</v>
      </c>
    </row>
    <row r="2991">
      <c r="A2991" t="str">
        <v>AutoTable</v>
      </c>
      <c r="C2991" t="str">
        <v>FES43214LED-P9</v>
      </c>
      <c r="D2991">
        <v>0</v>
      </c>
      <c r="E2991">
        <v>43130</v>
      </c>
    </row>
    <row r="2992">
      <c r="A2992" t="str">
        <v>AutoTable</v>
      </c>
      <c r="C2992" t="str">
        <v>FES50412-16-WO</v>
      </c>
      <c r="D2992">
        <v>9</v>
      </c>
      <c r="E2992">
        <v>43130</v>
      </c>
    </row>
    <row r="2993">
      <c r="A2993" t="str">
        <v>AutoTable</v>
      </c>
      <c r="C2993" t="str">
        <v>FES50421-16-W9</v>
      </c>
      <c r="D2993">
        <v>1</v>
      </c>
      <c r="E2993">
        <v>43130</v>
      </c>
    </row>
    <row r="2994">
      <c r="A2994" t="str">
        <v>AutoTable</v>
      </c>
      <c r="C2994" t="str">
        <v>FES50427-50-W0</v>
      </c>
      <c r="D2994">
        <v>0</v>
      </c>
      <c r="E2994">
        <v>43130</v>
      </c>
    </row>
    <row r="2995">
      <c r="A2995" t="str">
        <v>AutoTable</v>
      </c>
      <c r="C2995" t="str">
        <v>FES54380-2-B0</v>
      </c>
      <c r="D2995">
        <v>10</v>
      </c>
      <c r="E2995">
        <v>43130</v>
      </c>
    </row>
    <row r="2996">
      <c r="A2996" t="str">
        <v>AutoTable</v>
      </c>
      <c r="C2996" t="str">
        <v>FES54380-2-WO</v>
      </c>
      <c r="D2996">
        <v>12</v>
      </c>
      <c r="E2996">
        <v>43130</v>
      </c>
    </row>
    <row r="2997">
      <c r="A2997" t="str">
        <v>AutoTable</v>
      </c>
      <c r="C2997" t="str">
        <v>FES54413-12-WO</v>
      </c>
      <c r="D2997">
        <v>2</v>
      </c>
      <c r="E2997">
        <v>43130</v>
      </c>
    </row>
    <row r="2998">
      <c r="A2998" t="str">
        <v>AutoTable</v>
      </c>
      <c r="C2998" t="str">
        <v>FES54422-60-W0</v>
      </c>
      <c r="D2998">
        <v>4</v>
      </c>
      <c r="E2998">
        <v>43130</v>
      </c>
    </row>
    <row r="2999">
      <c r="A2999" t="str">
        <v>AutoTable</v>
      </c>
      <c r="C2999" t="str">
        <v>FES54500-8-WO</v>
      </c>
      <c r="D2999">
        <v>0</v>
      </c>
      <c r="E2999">
        <v>43130</v>
      </c>
    </row>
    <row r="3000">
      <c r="A3000" t="str">
        <v>AutoTable</v>
      </c>
      <c r="C3000" t="str">
        <v>FES54501-8-WO</v>
      </c>
      <c r="D3000">
        <v>1</v>
      </c>
      <c r="E3000">
        <v>43130</v>
      </c>
    </row>
    <row r="3001">
      <c r="A3001" t="str">
        <v>AutoTable</v>
      </c>
      <c r="C3001" t="str">
        <v>FES90102-B</v>
      </c>
      <c r="D3001">
        <v>50</v>
      </c>
      <c r="E3001">
        <v>43130</v>
      </c>
    </row>
    <row r="3002">
      <c r="A3002" t="str">
        <v>AutoTable</v>
      </c>
      <c r="C3002" t="str">
        <v>FES90225-B</v>
      </c>
      <c r="D3002">
        <v>30</v>
      </c>
      <c r="E3002">
        <v>43130</v>
      </c>
    </row>
    <row r="3003">
      <c r="A3003" t="str">
        <v>AutoTable</v>
      </c>
      <c r="C3003" t="str">
        <v>FES90306-W</v>
      </c>
      <c r="D3003">
        <v>18</v>
      </c>
      <c r="E3003">
        <v>43130</v>
      </c>
    </row>
    <row r="3004">
      <c r="A3004" t="str">
        <v>AutoTable</v>
      </c>
      <c r="C3004" t="str">
        <v>FES93289-0</v>
      </c>
      <c r="D3004">
        <v>3</v>
      </c>
      <c r="E3004">
        <v>43130</v>
      </c>
    </row>
    <row r="3005">
      <c r="A3005" t="str">
        <v>AutoTable</v>
      </c>
      <c r="C3005" t="str">
        <v>FIX01</v>
      </c>
      <c r="D3005">
        <v>1</v>
      </c>
      <c r="E3005">
        <v>43130</v>
      </c>
    </row>
    <row r="3006">
      <c r="A3006" t="str">
        <v>AutoTable</v>
      </c>
      <c r="C3006" t="str">
        <v>FIX01M</v>
      </c>
      <c r="D3006">
        <v>20</v>
      </c>
      <c r="E3006">
        <v>43130</v>
      </c>
    </row>
    <row r="3007">
      <c r="A3007" t="str">
        <v>AutoTable</v>
      </c>
      <c r="C3007" t="str">
        <v>FIX02</v>
      </c>
      <c r="D3007">
        <v>5</v>
      </c>
      <c r="E3007">
        <v>43130</v>
      </c>
    </row>
    <row r="3008">
      <c r="A3008" t="str">
        <v>AutoTable</v>
      </c>
      <c r="C3008" t="str">
        <v>FIXCOCHON</v>
      </c>
      <c r="D3008">
        <v>21</v>
      </c>
      <c r="E3008">
        <v>43130</v>
      </c>
    </row>
    <row r="3009">
      <c r="A3009" t="str">
        <v>AutoTable</v>
      </c>
      <c r="C3009" t="str">
        <v>FL201V-FX</v>
      </c>
      <c r="D3009">
        <v>0</v>
      </c>
      <c r="E3009">
        <v>43130</v>
      </c>
    </row>
    <row r="3010">
      <c r="A3010" t="str">
        <v>AutoTable</v>
      </c>
      <c r="C3010" t="str">
        <v>FL20C-B</v>
      </c>
      <c r="D3010">
        <v>5</v>
      </c>
      <c r="E3010">
        <v>43130</v>
      </c>
    </row>
    <row r="3011">
      <c r="A3011" t="str">
        <v>AutoTable</v>
      </c>
      <c r="C3011" t="str">
        <v>FL22CWBFX</v>
      </c>
      <c r="D3011">
        <v>3</v>
      </c>
      <c r="E3011">
        <v>43130</v>
      </c>
    </row>
    <row r="3012">
      <c r="A3012" t="str">
        <v>AutoTable</v>
      </c>
      <c r="C3012" t="str">
        <v>FL24C</v>
      </c>
      <c r="D3012">
        <v>2</v>
      </c>
      <c r="E3012">
        <v>43130</v>
      </c>
    </row>
    <row r="3013">
      <c r="A3013" t="str">
        <v>AutoTable</v>
      </c>
      <c r="C3013" t="str">
        <v>FL24CW-B</v>
      </c>
      <c r="D3013">
        <v>10</v>
      </c>
      <c r="E3013">
        <v>43130</v>
      </c>
    </row>
    <row r="3014">
      <c r="A3014" t="str">
        <v>AutoTable</v>
      </c>
      <c r="C3014" t="str">
        <v>FL25CBFX</v>
      </c>
      <c r="D3014">
        <v>0</v>
      </c>
      <c r="E3014">
        <v>43130</v>
      </c>
    </row>
    <row r="3015">
      <c r="A3015" t="str">
        <v>AutoTable</v>
      </c>
      <c r="C3015" t="str">
        <v>FL29C-B</v>
      </c>
      <c r="D3015">
        <v>0</v>
      </c>
      <c r="E3015">
        <v>43130</v>
      </c>
    </row>
    <row r="3016">
      <c r="A3016" t="str">
        <v>AutoTable</v>
      </c>
      <c r="C3016" t="str">
        <v>FL352</v>
      </c>
      <c r="D3016">
        <v>4</v>
      </c>
      <c r="E3016">
        <v>43130</v>
      </c>
    </row>
    <row r="3017">
      <c r="A3017" t="str">
        <v>AutoTable</v>
      </c>
      <c r="C3017" t="str">
        <v>352-FX</v>
      </c>
      <c r="D3017">
        <v>0</v>
      </c>
      <c r="E3017">
        <v>43130</v>
      </c>
    </row>
    <row r="3018">
      <c r="A3018" t="str">
        <v>AutoTable</v>
      </c>
      <c r="C3018" t="str">
        <v>352W-FX</v>
      </c>
      <c r="D3018">
        <v>11</v>
      </c>
      <c r="E3018">
        <v>43130</v>
      </c>
    </row>
    <row r="3019">
      <c r="A3019" t="str">
        <v>AutoTable</v>
      </c>
      <c r="C3019" t="str">
        <v>353C</v>
      </c>
      <c r="D3019">
        <v>1</v>
      </c>
      <c r="E3019">
        <v>43130</v>
      </c>
    </row>
    <row r="3020">
      <c r="A3020" t="str">
        <v>AutoTable</v>
      </c>
      <c r="C3020" t="str">
        <v>FL390-B+</v>
      </c>
      <c r="D3020">
        <v>0</v>
      </c>
      <c r="E3020">
        <v>43130</v>
      </c>
    </row>
    <row r="3021">
      <c r="A3021" t="str">
        <v>AutoTable</v>
      </c>
      <c r="C3021" t="str">
        <v>FL390W-B+</v>
      </c>
      <c r="D3021">
        <v>3</v>
      </c>
      <c r="E3021">
        <v>43130</v>
      </c>
    </row>
    <row r="3022">
      <c r="A3022" t="str">
        <v>AutoTable</v>
      </c>
      <c r="C3022" t="str">
        <v>FL501B</v>
      </c>
      <c r="D3022">
        <v>1</v>
      </c>
      <c r="E3022">
        <v>43130</v>
      </c>
    </row>
    <row r="3023">
      <c r="A3023" t="str">
        <v>AutoTable</v>
      </c>
      <c r="C3023" t="str">
        <v>FL501W</v>
      </c>
      <c r="D3023">
        <v>2</v>
      </c>
      <c r="E3023">
        <v>43130</v>
      </c>
    </row>
    <row r="3024">
      <c r="A3024" t="str">
        <v>AutoTable</v>
      </c>
      <c r="C3024" t="str">
        <v>FL506</v>
      </c>
      <c r="D3024">
        <v>4</v>
      </c>
      <c r="E3024">
        <v>43130</v>
      </c>
    </row>
    <row r="3025">
      <c r="A3025" t="str">
        <v>AutoTable</v>
      </c>
      <c r="C3025" t="str">
        <v>508</v>
      </c>
      <c r="D3025">
        <v>31</v>
      </c>
      <c r="E3025">
        <v>43130</v>
      </c>
    </row>
    <row r="3026">
      <c r="A3026" t="str">
        <v>AutoTable</v>
      </c>
      <c r="C3026" t="str">
        <v>FL508B</v>
      </c>
      <c r="D3026">
        <v>16</v>
      </c>
      <c r="E3026">
        <v>43130</v>
      </c>
    </row>
    <row r="3027">
      <c r="A3027" t="str">
        <v>AutoTable</v>
      </c>
      <c r="C3027" t="str">
        <v>508-B</v>
      </c>
      <c r="D3027">
        <v>2</v>
      </c>
      <c r="E3027">
        <v>43130</v>
      </c>
    </row>
    <row r="3028">
      <c r="A3028" t="str">
        <v>AutoTable</v>
      </c>
      <c r="C3028" t="str">
        <v>FL508W</v>
      </c>
      <c r="D3028">
        <v>5</v>
      </c>
      <c r="E3028">
        <v>43130</v>
      </c>
    </row>
    <row r="3029">
      <c r="A3029" t="str">
        <v>AutoTable</v>
      </c>
      <c r="C3029" t="str">
        <v>508W-B</v>
      </c>
      <c r="D3029">
        <v>2</v>
      </c>
      <c r="E3029">
        <v>43130</v>
      </c>
    </row>
    <row r="3030">
      <c r="A3030" t="str">
        <v>AutoTable</v>
      </c>
      <c r="C3030" t="str">
        <v>FL510B-FX</v>
      </c>
      <c r="D3030">
        <v>1</v>
      </c>
      <c r="E3030">
        <v>43130</v>
      </c>
    </row>
    <row r="3031">
      <c r="A3031" t="str">
        <v>AutoTable</v>
      </c>
      <c r="C3031" t="str">
        <v>FL511-FX</v>
      </c>
      <c r="D3031">
        <v>4</v>
      </c>
      <c r="E3031">
        <v>43130</v>
      </c>
    </row>
    <row r="3032">
      <c r="A3032" t="str">
        <v>AutoTable</v>
      </c>
      <c r="C3032" t="str">
        <v>FL512-FX</v>
      </c>
      <c r="D3032">
        <v>2</v>
      </c>
      <c r="E3032">
        <v>43130</v>
      </c>
    </row>
    <row r="3033">
      <c r="A3033" t="str">
        <v>AutoTable</v>
      </c>
      <c r="C3033" t="str">
        <v>FL520</v>
      </c>
      <c r="D3033">
        <v>1</v>
      </c>
      <c r="E3033">
        <v>43130</v>
      </c>
    </row>
    <row r="3034">
      <c r="A3034" t="str">
        <v>AutoTable</v>
      </c>
      <c r="C3034" t="str">
        <v>FL70BF+</v>
      </c>
      <c r="D3034">
        <v>4</v>
      </c>
      <c r="E3034">
        <v>43130</v>
      </c>
    </row>
    <row r="3035">
      <c r="A3035" t="str">
        <v>AutoTable</v>
      </c>
      <c r="C3035" t="str">
        <v>FL70WBF+</v>
      </c>
      <c r="D3035">
        <v>0</v>
      </c>
      <c r="E3035">
        <v>43130</v>
      </c>
    </row>
    <row r="3036">
      <c r="A3036" t="str">
        <v>AutoTable</v>
      </c>
      <c r="C3036" t="str">
        <v>FL72BF+</v>
      </c>
      <c r="D3036">
        <v>4</v>
      </c>
      <c r="E3036">
        <v>43130</v>
      </c>
    </row>
    <row r="3037">
      <c r="A3037" t="str">
        <v>AutoTable</v>
      </c>
      <c r="C3037" t="str">
        <v>FL72WF+</v>
      </c>
      <c r="D3037">
        <v>0</v>
      </c>
      <c r="E3037">
        <v>43130</v>
      </c>
    </row>
    <row r="3038">
      <c r="A3038" t="str">
        <v>AutoTable</v>
      </c>
      <c r="C3038" t="str">
        <v>FL74WF+</v>
      </c>
      <c r="D3038">
        <v>0</v>
      </c>
      <c r="E3038">
        <v>43130</v>
      </c>
    </row>
    <row r="3039">
      <c r="A3039" t="str">
        <v>AutoTable</v>
      </c>
      <c r="C3039" t="str">
        <v>FY043A-B+</v>
      </c>
      <c r="D3039">
        <v>20</v>
      </c>
      <c r="E3039">
        <v>43130</v>
      </c>
    </row>
    <row r="3040">
      <c r="A3040" t="str">
        <v>AutoTable</v>
      </c>
      <c r="C3040" t="str">
        <v>FY08-B+</v>
      </c>
      <c r="D3040">
        <v>6</v>
      </c>
      <c r="E3040">
        <v>43130</v>
      </c>
    </row>
    <row r="3041">
      <c r="A3041" t="str">
        <v>AutoTable</v>
      </c>
      <c r="C3041" t="str">
        <v>G100C</v>
      </c>
      <c r="D3041">
        <v>1</v>
      </c>
      <c r="E3041">
        <v>43130</v>
      </c>
    </row>
    <row r="3042">
      <c r="A3042" t="str">
        <v>AutoTable</v>
      </c>
      <c r="C3042" t="str">
        <v>G1C</v>
      </c>
      <c r="D3042">
        <v>8</v>
      </c>
      <c r="E3042">
        <v>43130</v>
      </c>
    </row>
    <row r="3043">
      <c r="A3043" t="str">
        <v>AutoTable</v>
      </c>
      <c r="C3043" t="str">
        <v>G2C</v>
      </c>
      <c r="D3043">
        <v>12</v>
      </c>
      <c r="E3043">
        <v>43130</v>
      </c>
    </row>
    <row r="3044">
      <c r="A3044" t="str">
        <v>AutoTable</v>
      </c>
      <c r="C3044" t="str">
        <v>K200CN</v>
      </c>
      <c r="D3044">
        <v>9</v>
      </c>
      <c r="E3044">
        <v>43130</v>
      </c>
    </row>
    <row r="3045">
      <c r="A3045" t="str">
        <v>AutoTable</v>
      </c>
      <c r="C3045" t="str">
        <v>KACC3-12</v>
      </c>
      <c r="D3045">
        <v>25</v>
      </c>
      <c r="E3045">
        <v>43130</v>
      </c>
    </row>
    <row r="3046">
      <c r="A3046" t="str">
        <v>AutoTable</v>
      </c>
      <c r="C3046" t="str">
        <v>KAL2-3</v>
      </c>
      <c r="D3046">
        <v>139</v>
      </c>
      <c r="E3046">
        <v>43130</v>
      </c>
    </row>
    <row r="3047">
      <c r="A3047" t="str">
        <v>AutoTable</v>
      </c>
      <c r="C3047" t="str">
        <v>KAL3-3</v>
      </c>
      <c r="D3047">
        <v>119</v>
      </c>
      <c r="E3047">
        <v>43130</v>
      </c>
    </row>
    <row r="3048">
      <c r="A3048" t="str">
        <v>AutoTable</v>
      </c>
      <c r="C3048" t="str">
        <v>KAL5-3</v>
      </c>
      <c r="D3048">
        <v>22</v>
      </c>
      <c r="E3048">
        <v>43130</v>
      </c>
    </row>
    <row r="3049">
      <c r="A3049" t="str">
        <v>AutoTable</v>
      </c>
      <c r="C3049" t="str">
        <v>KBDIFF</v>
      </c>
      <c r="D3049">
        <v>1</v>
      </c>
      <c r="E3049">
        <v>43130</v>
      </c>
    </row>
    <row r="3050">
      <c r="A3050" t="str">
        <v>AutoTable</v>
      </c>
      <c r="C3050" t="str">
        <v>KNML48</v>
      </c>
      <c r="D3050">
        <v>6</v>
      </c>
      <c r="E3050">
        <v>43130</v>
      </c>
    </row>
    <row r="3051">
      <c r="A3051" t="str">
        <v>AutoTable</v>
      </c>
      <c r="C3051" t="str">
        <v>KTRA15PW</v>
      </c>
      <c r="D3051">
        <v>0</v>
      </c>
      <c r="E3051">
        <v>43130</v>
      </c>
    </row>
    <row r="3052">
      <c r="A3052" t="str">
        <v>AutoTable</v>
      </c>
      <c r="C3052" t="str">
        <v>KTRAFX5</v>
      </c>
      <c r="D3052">
        <v>0</v>
      </c>
      <c r="E3052">
        <v>43130</v>
      </c>
    </row>
    <row r="3053">
      <c r="A3053" t="str">
        <v>AutoTable</v>
      </c>
      <c r="C3053" t="str">
        <v>KTT192C</v>
      </c>
      <c r="D3053">
        <v>0</v>
      </c>
      <c r="E3053">
        <v>43130</v>
      </c>
    </row>
    <row r="3054">
      <c r="A3054" t="str">
        <v>AutoTable</v>
      </c>
      <c r="C3054" t="str">
        <v>KY01W-PVC</v>
      </c>
      <c r="D3054">
        <v>0</v>
      </c>
      <c r="E3054">
        <v>43130</v>
      </c>
    </row>
    <row r="3055">
      <c r="A3055" t="str">
        <v>AutoTable</v>
      </c>
      <c r="C3055" t="str">
        <v>LDL0</v>
      </c>
      <c r="D3055">
        <v>4750</v>
      </c>
      <c r="E3055">
        <v>43130</v>
      </c>
    </row>
    <row r="3056">
      <c r="A3056" t="str">
        <v>AutoTable</v>
      </c>
      <c r="C3056" t="str">
        <v>LDL14-B22</v>
      </c>
      <c r="D3056">
        <v>90</v>
      </c>
      <c r="E3056">
        <v>43130</v>
      </c>
    </row>
    <row r="3057">
      <c r="A3057" t="str">
        <v>AutoTable</v>
      </c>
      <c r="C3057" t="str">
        <v>LDL3</v>
      </c>
      <c r="D3057">
        <v>244</v>
      </c>
      <c r="E3057">
        <v>43130</v>
      </c>
    </row>
    <row r="3058">
      <c r="A3058" t="str">
        <v>AutoTable</v>
      </c>
      <c r="C3058" t="str">
        <v>LDL4</v>
      </c>
      <c r="D3058">
        <v>11</v>
      </c>
      <c r="E3058">
        <v>43130</v>
      </c>
    </row>
    <row r="3059">
      <c r="A3059" t="str">
        <v>AutoTable</v>
      </c>
      <c r="C3059" t="str">
        <v>LDL6</v>
      </c>
      <c r="D3059">
        <v>344</v>
      </c>
      <c r="E3059">
        <v>43130</v>
      </c>
    </row>
    <row r="3060">
      <c r="A3060" t="str">
        <v>AutoTable</v>
      </c>
      <c r="C3060" t="str">
        <v>LDLC1-B22</v>
      </c>
      <c r="D3060">
        <v>139</v>
      </c>
      <c r="E3060">
        <v>43130</v>
      </c>
    </row>
    <row r="3061">
      <c r="A3061" t="str">
        <v>AutoTable</v>
      </c>
      <c r="C3061" t="str">
        <v>LDLH11</v>
      </c>
      <c r="D3061">
        <v>25</v>
      </c>
      <c r="E3061">
        <v>43130</v>
      </c>
    </row>
    <row r="3062">
      <c r="A3062" t="str">
        <v>AutoTable</v>
      </c>
      <c r="C3062" t="str">
        <v>LED90J</v>
      </c>
      <c r="D3062">
        <v>26</v>
      </c>
      <c r="E3062">
        <v>43130</v>
      </c>
    </row>
    <row r="3063">
      <c r="A3063" t="str">
        <v>AutoTable</v>
      </c>
      <c r="C3063" t="str">
        <v>LED90R</v>
      </c>
      <c r="D3063">
        <v>22</v>
      </c>
      <c r="E3063">
        <v>43130</v>
      </c>
    </row>
    <row r="3064">
      <c r="A3064" t="str">
        <v>AutoTable</v>
      </c>
      <c r="C3064" t="str">
        <v>LED90VE</v>
      </c>
      <c r="D3064">
        <v>12</v>
      </c>
      <c r="E3064">
        <v>43130</v>
      </c>
    </row>
    <row r="3065">
      <c r="A3065" t="str">
        <v>AutoTable</v>
      </c>
      <c r="C3065" t="str">
        <v>LED90VI</v>
      </c>
      <c r="D3065">
        <v>7</v>
      </c>
      <c r="E3065">
        <v>43130</v>
      </c>
    </row>
    <row r="3066">
      <c r="A3066" t="str">
        <v>AutoTable</v>
      </c>
      <c r="C3066" t="str">
        <v>MLEDVE</v>
      </c>
      <c r="D3066">
        <v>0</v>
      </c>
      <c r="E3066">
        <v>43130</v>
      </c>
    </row>
    <row r="3067">
      <c r="A3067" t="str">
        <v>AutoTable</v>
      </c>
      <c r="C3067" t="str">
        <v>NLC54-12</v>
      </c>
      <c r="D3067">
        <v>26</v>
      </c>
      <c r="E3067">
        <v>43130</v>
      </c>
    </row>
    <row r="3068">
      <c r="A3068" t="str">
        <v>AutoTable</v>
      </c>
      <c r="C3068" t="str">
        <v>NLC59</v>
      </c>
      <c r="D3068">
        <v>128</v>
      </c>
      <c r="E3068">
        <v>43130</v>
      </c>
    </row>
    <row r="3069">
      <c r="A3069" t="str">
        <v>AutoTable</v>
      </c>
      <c r="C3069" t="str">
        <v>NLC95-12</v>
      </c>
      <c r="D3069">
        <v>0</v>
      </c>
      <c r="E3069">
        <v>43130</v>
      </c>
    </row>
    <row r="3070">
      <c r="A3070" t="str">
        <v>AutoTable</v>
      </c>
      <c r="C3070" t="str">
        <v>NLEDU51</v>
      </c>
      <c r="D3070">
        <v>1</v>
      </c>
      <c r="E3070">
        <v>43130</v>
      </c>
    </row>
    <row r="3071">
      <c r="A3071" t="str">
        <v>AutoTable</v>
      </c>
      <c r="C3071" t="str">
        <v>NLEDU51W</v>
      </c>
      <c r="D3071">
        <v>0</v>
      </c>
      <c r="E3071">
        <v>43130</v>
      </c>
    </row>
    <row r="3072">
      <c r="A3072" t="str">
        <v>AutoTable</v>
      </c>
      <c r="C3072" t="str">
        <v>NLEDU52</v>
      </c>
      <c r="D3072">
        <v>5</v>
      </c>
      <c r="E3072">
        <v>43130</v>
      </c>
    </row>
    <row r="3073">
      <c r="A3073" t="str">
        <v>AutoTable</v>
      </c>
      <c r="C3073" t="str">
        <v>NLEDU54</v>
      </c>
      <c r="D3073">
        <v>1</v>
      </c>
      <c r="E3073">
        <v>43130</v>
      </c>
    </row>
    <row r="3074">
      <c r="A3074" t="str">
        <v>AutoTable</v>
      </c>
      <c r="C3074" t="str">
        <v>PND020</v>
      </c>
      <c r="D3074">
        <v>0</v>
      </c>
      <c r="E3074">
        <v>43130</v>
      </c>
    </row>
    <row r="3075">
      <c r="A3075" t="str">
        <v>AutoTable</v>
      </c>
      <c r="C3075" t="str">
        <v>PR03</v>
      </c>
      <c r="D3075">
        <v>0</v>
      </c>
      <c r="E3075">
        <v>43130</v>
      </c>
    </row>
    <row r="3076">
      <c r="A3076" t="str">
        <v>AutoTable</v>
      </c>
      <c r="C3076" t="str">
        <v>PR07</v>
      </c>
      <c r="D3076">
        <v>5</v>
      </c>
      <c r="E3076">
        <v>43130</v>
      </c>
    </row>
    <row r="3077">
      <c r="A3077" t="str">
        <v>AutoTable</v>
      </c>
      <c r="C3077" t="str">
        <v>PRISE-F</v>
      </c>
      <c r="D3077">
        <v>0</v>
      </c>
      <c r="E3077">
        <v>43130</v>
      </c>
    </row>
    <row r="3078">
      <c r="A3078" t="str">
        <v>AutoTable</v>
      </c>
      <c r="C3078" t="str">
        <v>PRISE-M</v>
      </c>
      <c r="D3078">
        <v>117</v>
      </c>
      <c r="E3078">
        <v>43130</v>
      </c>
    </row>
    <row r="3079">
      <c r="A3079" t="str">
        <v>AutoTable</v>
      </c>
      <c r="C3079" t="str">
        <v>PRJP-01W+</v>
      </c>
      <c r="D3079">
        <v>0</v>
      </c>
      <c r="E3079">
        <v>43130</v>
      </c>
    </row>
    <row r="3080">
      <c r="A3080" t="str">
        <v>AutoTable</v>
      </c>
      <c r="C3080" t="str">
        <v>SAP170180</v>
      </c>
      <c r="D3080">
        <v>0</v>
      </c>
      <c r="E3080">
        <v>43130</v>
      </c>
    </row>
    <row r="3081">
      <c r="A3081" t="str">
        <v>AutoTable</v>
      </c>
      <c r="C3081" t="str">
        <v>SAP5060</v>
      </c>
      <c r="D3081">
        <v>0</v>
      </c>
      <c r="E3081">
        <v>43130</v>
      </c>
    </row>
    <row r="3082">
      <c r="A3082" t="str">
        <v>AutoTable</v>
      </c>
      <c r="C3082" t="str">
        <v>SAP90100</v>
      </c>
      <c r="D3082">
        <v>0</v>
      </c>
      <c r="E3082">
        <v>43130</v>
      </c>
    </row>
    <row r="3083">
      <c r="A3083" t="str">
        <v>AutoTable</v>
      </c>
      <c r="C3083" t="str">
        <v>TRONE</v>
      </c>
      <c r="D3083">
        <v>0</v>
      </c>
      <c r="E3083">
        <v>43130</v>
      </c>
    </row>
    <row r="3084">
      <c r="A3084" t="str">
        <v>AutoTable</v>
      </c>
      <c r="C3084" t="str">
        <v>TSLED02W</v>
      </c>
      <c r="D3084">
        <v>1</v>
      </c>
      <c r="E3084">
        <v>43130</v>
      </c>
    </row>
    <row r="3085">
      <c r="A3085" t="str">
        <v>AutoTable</v>
      </c>
      <c r="C3085" t="str">
        <v>FES39211-0</v>
      </c>
      <c r="D3085">
        <v>6</v>
      </c>
      <c r="E3085">
        <v>43164</v>
      </c>
    </row>
    <row r="3086">
      <c r="A3086" t="str">
        <v>AutoTable</v>
      </c>
      <c r="C3086" t="str">
        <v>FL74WBF+</v>
      </c>
      <c r="D3086">
        <v>8</v>
      </c>
      <c r="E3086">
        <v>43164</v>
      </c>
    </row>
    <row r="3087">
      <c r="A3087" t="str">
        <v>AutoTable</v>
      </c>
      <c r="C3087" t="str">
        <v>FL390BF+</v>
      </c>
      <c r="D3087">
        <v>1</v>
      </c>
      <c r="E3087">
        <v>43164</v>
      </c>
    </row>
    <row r="3088">
      <c r="A3088" t="str">
        <v>AutoTable</v>
      </c>
      <c r="C3088" t="str">
        <v>FL590WBF+</v>
      </c>
      <c r="D3088">
        <v>14</v>
      </c>
      <c r="E3088">
        <v>43164</v>
      </c>
    </row>
    <row r="3089">
      <c r="A3089" t="str">
        <v>AutoTable</v>
      </c>
      <c r="C3089" t="str">
        <v>FL590WF+</v>
      </c>
      <c r="D3089">
        <v>10</v>
      </c>
      <c r="E3089">
        <v>43164</v>
      </c>
    </row>
    <row r="3090">
      <c r="A3090" t="str">
        <v>AutoTable</v>
      </c>
      <c r="C3090" t="str">
        <v>TSLED3WFX</v>
      </c>
      <c r="D3090">
        <v>4</v>
      </c>
      <c r="E3090">
        <v>43164</v>
      </c>
    </row>
    <row r="3091">
      <c r="A3091" t="str">
        <v>AutoTable</v>
      </c>
      <c r="C3091" t="str">
        <v>FES39200-3</v>
      </c>
      <c r="D3091">
        <v>1</v>
      </c>
      <c r="E3091">
        <v>43164</v>
      </c>
    </row>
    <row r="3092">
      <c r="A3092" t="str">
        <v>AutoTable</v>
      </c>
      <c r="C3092" t="str">
        <v>OFES39200-0</v>
      </c>
      <c r="D3092">
        <v>2</v>
      </c>
      <c r="E3092">
        <v>43130</v>
      </c>
    </row>
    <row r="3093">
      <c r="A3093" t="str">
        <v>AutoTable</v>
      </c>
      <c r="C3093" t="str">
        <v>LDL11W-B22</v>
      </c>
      <c r="D3093">
        <v>45</v>
      </c>
      <c r="E3093">
        <v>43130</v>
      </c>
    </row>
    <row r="3094">
      <c r="A3094" t="str">
        <v>AutoTable</v>
      </c>
      <c r="C3094" t="str">
        <v>D002</v>
      </c>
      <c r="D3094">
        <v>0</v>
      </c>
      <c r="E3094">
        <v>43130</v>
      </c>
    </row>
    <row r="3095">
      <c r="A3095" t="str">
        <v>AutoTable</v>
      </c>
      <c r="C3095" t="str">
        <v>FXL085BL</v>
      </c>
      <c r="D3095">
        <v>1</v>
      </c>
      <c r="E3095">
        <v>43130</v>
      </c>
    </row>
    <row r="3096">
      <c r="A3096" t="str">
        <v>AutoTable</v>
      </c>
      <c r="C3096" t="str">
        <v>3880-C</v>
      </c>
      <c r="D3096">
        <v>12</v>
      </c>
      <c r="E3096">
        <v>43130</v>
      </c>
    </row>
    <row r="3097">
      <c r="A3097" t="str">
        <v>AutoTable</v>
      </c>
      <c r="C3097" t="str">
        <v>FY01-3B+</v>
      </c>
      <c r="D3097">
        <v>30</v>
      </c>
      <c r="E3097">
        <v>43130</v>
      </c>
    </row>
    <row r="3098">
      <c r="A3098" t="str">
        <v>AutoTable</v>
      </c>
      <c r="C3098" t="str">
        <v>FY01-2B+</v>
      </c>
      <c r="D3098">
        <v>3</v>
      </c>
      <c r="E3098">
        <v>43130</v>
      </c>
    </row>
    <row r="3099">
      <c r="A3099" t="str">
        <v>AutoTable</v>
      </c>
      <c r="C3099" t="str">
        <v>FY01-3B</v>
      </c>
      <c r="D3099">
        <v>11</v>
      </c>
      <c r="E3099">
        <v>43130</v>
      </c>
    </row>
    <row r="3100">
      <c r="A3100" t="str">
        <v>AutoTable</v>
      </c>
      <c r="C3100" t="str">
        <v>FYT-B+</v>
      </c>
      <c r="D3100">
        <v>6</v>
      </c>
      <c r="E3100">
        <v>43130</v>
      </c>
    </row>
    <row r="3101">
      <c r="A3101" t="str">
        <v>AutoTable</v>
      </c>
      <c r="C3101" t="str">
        <v>PR17I</v>
      </c>
      <c r="D3101">
        <v>5</v>
      </c>
      <c r="E3101">
        <v>43130</v>
      </c>
    </row>
    <row r="3102">
      <c r="A3102" t="str">
        <v>AutoTable</v>
      </c>
      <c r="C3102" t="str">
        <v>PR15I</v>
      </c>
      <c r="D3102">
        <v>1</v>
      </c>
      <c r="E3102">
        <v>43130</v>
      </c>
    </row>
    <row r="3103">
      <c r="A3103" t="str">
        <v>AutoTable</v>
      </c>
      <c r="C3103" t="str">
        <v>00108</v>
      </c>
      <c r="D3103">
        <v>1</v>
      </c>
      <c r="E3103">
        <v>43179</v>
      </c>
    </row>
    <row r="3104">
      <c r="A3104" t="str">
        <v>AutoTable</v>
      </c>
      <c r="C3104" t="str">
        <v>00114</v>
      </c>
      <c r="D3104">
        <v>1</v>
      </c>
      <c r="E3104">
        <v>43179</v>
      </c>
    </row>
    <row r="3105">
      <c r="A3105" t="str">
        <v>AutoTable</v>
      </c>
      <c r="C3105" t="str">
        <v>00115</v>
      </c>
      <c r="D3105">
        <v>3</v>
      </c>
      <c r="E3105">
        <v>43179</v>
      </c>
    </row>
    <row r="3106">
      <c r="A3106" t="str">
        <v>AutoTable</v>
      </c>
      <c r="C3106" t="str">
        <v>00116</v>
      </c>
      <c r="D3106">
        <v>1</v>
      </c>
      <c r="E3106">
        <v>43179</v>
      </c>
    </row>
    <row r="3107">
      <c r="A3107" t="str">
        <v>AutoTable</v>
      </c>
      <c r="C3107" t="str">
        <v>00119</v>
      </c>
      <c r="D3107">
        <v>4</v>
      </c>
      <c r="E3107">
        <v>43179</v>
      </c>
    </row>
    <row r="3108">
      <c r="A3108" t="str">
        <v>AutoTable</v>
      </c>
      <c r="C3108" t="str">
        <v>00151</v>
      </c>
      <c r="D3108">
        <v>1</v>
      </c>
      <c r="E3108">
        <v>43179</v>
      </c>
    </row>
    <row r="3109">
      <c r="A3109" t="str">
        <v>AutoTable</v>
      </c>
      <c r="C3109" t="str">
        <v>01935G</v>
      </c>
      <c r="D3109">
        <v>2880</v>
      </c>
      <c r="E3109">
        <v>43179</v>
      </c>
    </row>
    <row r="3110">
      <c r="A3110" t="str">
        <v>AutoTable</v>
      </c>
      <c r="C3110" t="str">
        <v>04026-10</v>
      </c>
      <c r="D3110">
        <v>1600</v>
      </c>
      <c r="E3110">
        <v>43179</v>
      </c>
    </row>
    <row r="3111">
      <c r="A3111" t="str">
        <v>AutoTable</v>
      </c>
      <c r="C3111" t="str">
        <v>04026-11</v>
      </c>
      <c r="D3111">
        <v>660</v>
      </c>
      <c r="E3111">
        <v>43179</v>
      </c>
    </row>
    <row r="3112">
      <c r="A3112" t="str">
        <v>AutoTable</v>
      </c>
      <c r="C3112" t="str">
        <v>04026-12</v>
      </c>
      <c r="D3112">
        <v>480</v>
      </c>
      <c r="E3112">
        <v>43179</v>
      </c>
    </row>
    <row r="3113">
      <c r="A3113" t="str">
        <v>AutoTable</v>
      </c>
      <c r="C3113" t="str">
        <v>04026-7</v>
      </c>
      <c r="D3113">
        <v>72</v>
      </c>
      <c r="E3113">
        <v>43179</v>
      </c>
    </row>
    <row r="3114">
      <c r="A3114" t="str">
        <v>AutoTable</v>
      </c>
      <c r="C3114" t="str">
        <v>04026-8</v>
      </c>
      <c r="D3114">
        <v>44</v>
      </c>
      <c r="E3114">
        <v>43179</v>
      </c>
    </row>
    <row r="3115">
      <c r="A3115" t="str">
        <v>AutoTable</v>
      </c>
      <c r="C3115" t="str">
        <v>04026-9</v>
      </c>
      <c r="D3115">
        <v>22</v>
      </c>
      <c r="E3115">
        <v>43179</v>
      </c>
    </row>
    <row r="3116">
      <c r="A3116" t="str">
        <v>AutoTable</v>
      </c>
      <c r="C3116" t="str">
        <v>49002</v>
      </c>
      <c r="D3116">
        <v>1</v>
      </c>
      <c r="E3116">
        <v>43179</v>
      </c>
    </row>
    <row r="3117">
      <c r="A3117" t="str">
        <v>AutoTable</v>
      </c>
      <c r="C3117" t="str">
        <v>49004</v>
      </c>
      <c r="D3117">
        <v>1</v>
      </c>
      <c r="E3117">
        <v>43179</v>
      </c>
    </row>
    <row r="3118">
      <c r="A3118" t="str">
        <v>AutoTable</v>
      </c>
      <c r="C3118" t="str">
        <v>49880</v>
      </c>
      <c r="D3118">
        <v>34</v>
      </c>
      <c r="E3118">
        <v>43179</v>
      </c>
    </row>
    <row r="3119">
      <c r="A3119" t="str">
        <v>AutoTable</v>
      </c>
      <c r="C3119" t="str">
        <v>49881</v>
      </c>
      <c r="D3119">
        <v>6</v>
      </c>
      <c r="E3119">
        <v>43179</v>
      </c>
    </row>
    <row r="3120">
      <c r="A3120" t="str">
        <v>AutoTable</v>
      </c>
      <c r="C3120" t="str">
        <v>49884</v>
      </c>
      <c r="D3120">
        <v>0</v>
      </c>
      <c r="E3120">
        <v>43179</v>
      </c>
    </row>
    <row r="3121">
      <c r="A3121" t="str">
        <v>AutoTable</v>
      </c>
      <c r="C3121" t="str">
        <v>B14099</v>
      </c>
      <c r="D3121">
        <v>91</v>
      </c>
      <c r="E3121">
        <v>43179</v>
      </c>
    </row>
    <row r="3122">
      <c r="A3122" t="str">
        <v>AutoTable</v>
      </c>
      <c r="C3122" t="str">
        <v>B14100</v>
      </c>
      <c r="D3122">
        <v>62</v>
      </c>
      <c r="E3122">
        <v>43179</v>
      </c>
    </row>
    <row r="3123">
      <c r="A3123" t="str">
        <v>AutoTable</v>
      </c>
      <c r="C3123" t="str">
        <v>B14101</v>
      </c>
      <c r="D3123">
        <v>168</v>
      </c>
      <c r="E3123">
        <v>43179</v>
      </c>
    </row>
    <row r="3124">
      <c r="A3124" t="str">
        <v>AutoTable</v>
      </c>
      <c r="C3124" t="str">
        <v>B14102</v>
      </c>
      <c r="D3124">
        <v>185</v>
      </c>
      <c r="E3124">
        <v>43179</v>
      </c>
    </row>
    <row r="3125">
      <c r="A3125" t="str">
        <v>AutoTable</v>
      </c>
      <c r="C3125" t="str">
        <v>B14103</v>
      </c>
      <c r="D3125">
        <v>180</v>
      </c>
      <c r="E3125">
        <v>43179</v>
      </c>
    </row>
    <row r="3126">
      <c r="A3126" t="str">
        <v>AutoTable</v>
      </c>
      <c r="C3126" t="str">
        <v>B14104</v>
      </c>
      <c r="D3126">
        <v>168</v>
      </c>
      <c r="E3126">
        <v>43179</v>
      </c>
    </row>
    <row r="3127">
      <c r="A3127" t="str">
        <v>AutoTable</v>
      </c>
      <c r="C3127" t="str">
        <v>B14105</v>
      </c>
      <c r="D3127">
        <v>163</v>
      </c>
      <c r="E3127">
        <v>43179</v>
      </c>
    </row>
    <row r="3128">
      <c r="A3128" t="str">
        <v>AutoTable</v>
      </c>
      <c r="C3128" t="str">
        <v>B14107</v>
      </c>
      <c r="D3128">
        <v>172</v>
      </c>
      <c r="E3128">
        <v>43179</v>
      </c>
    </row>
    <row r="3129">
      <c r="A3129" t="str">
        <v>AutoTable</v>
      </c>
      <c r="C3129" t="str">
        <v>B14108</v>
      </c>
      <c r="D3129">
        <v>68</v>
      </c>
      <c r="E3129">
        <v>43179</v>
      </c>
    </row>
    <row r="3130">
      <c r="A3130" t="str">
        <v>AutoTable</v>
      </c>
      <c r="C3130" t="str">
        <v>B14150</v>
      </c>
      <c r="D3130">
        <v>5</v>
      </c>
      <c r="E3130">
        <v>43179</v>
      </c>
    </row>
    <row r="3131">
      <c r="A3131" t="str">
        <v>AutoTable</v>
      </c>
      <c r="C3131" t="str">
        <v>B14151</v>
      </c>
      <c r="D3131">
        <v>1</v>
      </c>
      <c r="E3131">
        <v>43179</v>
      </c>
    </row>
    <row r="3132">
      <c r="A3132" t="str">
        <v>AutoTable</v>
      </c>
      <c r="C3132" t="str">
        <v>B14152</v>
      </c>
      <c r="D3132">
        <v>4</v>
      </c>
      <c r="E3132">
        <v>43179</v>
      </c>
    </row>
    <row r="3133">
      <c r="A3133" t="str">
        <v>AutoTable</v>
      </c>
      <c r="C3133" t="str">
        <v>B14153</v>
      </c>
      <c r="D3133">
        <v>3</v>
      </c>
      <c r="E3133">
        <v>43179</v>
      </c>
    </row>
    <row r="3134">
      <c r="A3134" t="str">
        <v>AutoTable</v>
      </c>
      <c r="C3134" t="str">
        <v>B40101</v>
      </c>
      <c r="D3134">
        <v>303</v>
      </c>
      <c r="E3134">
        <v>43179</v>
      </c>
    </row>
    <row r="3135">
      <c r="A3135" t="str">
        <v>AutoTable</v>
      </c>
      <c r="C3135" t="str">
        <v>B40102</v>
      </c>
      <c r="D3135">
        <v>303</v>
      </c>
      <c r="E3135">
        <v>43179</v>
      </c>
    </row>
    <row r="3136">
      <c r="A3136" t="str">
        <v>AutoTable</v>
      </c>
      <c r="C3136" t="str">
        <v>B40106</v>
      </c>
      <c r="D3136">
        <v>302</v>
      </c>
      <c r="E3136">
        <v>43179</v>
      </c>
    </row>
    <row r="3137">
      <c r="A3137" t="str">
        <v>AutoTable</v>
      </c>
      <c r="C3137" t="str">
        <v>B40107</v>
      </c>
      <c r="D3137">
        <v>302</v>
      </c>
      <c r="E3137">
        <v>43179</v>
      </c>
    </row>
    <row r="3138">
      <c r="A3138" t="str">
        <v>AutoTable</v>
      </c>
      <c r="C3138" t="str">
        <v>B40230</v>
      </c>
      <c r="D3138">
        <v>166</v>
      </c>
      <c r="E3138">
        <v>43179</v>
      </c>
    </row>
    <row r="3139">
      <c r="A3139" t="str">
        <v>AutoTable</v>
      </c>
      <c r="C3139" t="str">
        <v>B40230T1</v>
      </c>
      <c r="D3139">
        <v>60</v>
      </c>
      <c r="E3139">
        <v>43179</v>
      </c>
    </row>
    <row r="3140">
      <c r="A3140" t="str">
        <v>AutoTable</v>
      </c>
      <c r="C3140" t="str">
        <v>B40230T2</v>
      </c>
      <c r="D3140">
        <v>12</v>
      </c>
      <c r="E3140">
        <v>43179</v>
      </c>
    </row>
    <row r="3141">
      <c r="A3141" t="str">
        <v>AutoTable</v>
      </c>
      <c r="C3141" t="str">
        <v>B40231</v>
      </c>
      <c r="D3141">
        <v>8</v>
      </c>
      <c r="E3141">
        <v>43179</v>
      </c>
    </row>
    <row r="3142">
      <c r="A3142" t="str">
        <v>AutoTable</v>
      </c>
      <c r="C3142" t="str">
        <v>B40231T2</v>
      </c>
      <c r="D3142">
        <v>5</v>
      </c>
      <c r="E3142">
        <v>43179</v>
      </c>
    </row>
    <row r="3143">
      <c r="A3143" t="str">
        <v>AutoTable</v>
      </c>
      <c r="C3143" t="str">
        <v>B40232</v>
      </c>
      <c r="D3143">
        <v>176</v>
      </c>
      <c r="E3143">
        <v>43179</v>
      </c>
    </row>
    <row r="3144">
      <c r="A3144" t="str">
        <v>AutoTable</v>
      </c>
      <c r="C3144" t="str">
        <v>B40236</v>
      </c>
      <c r="D3144">
        <v>166</v>
      </c>
      <c r="E3144">
        <v>43179</v>
      </c>
    </row>
    <row r="3145">
      <c r="A3145" t="str">
        <v>AutoTable</v>
      </c>
      <c r="C3145" t="str">
        <v>B40240</v>
      </c>
      <c r="D3145">
        <v>100</v>
      </c>
      <c r="E3145">
        <v>43179</v>
      </c>
    </row>
    <row r="3146">
      <c r="A3146" t="str">
        <v>AutoTable</v>
      </c>
      <c r="C3146" t="str">
        <v>B54019</v>
      </c>
      <c r="D3146">
        <v>522</v>
      </c>
      <c r="E3146">
        <v>43179</v>
      </c>
    </row>
    <row r="3147">
      <c r="A3147" t="str">
        <v>AutoTable</v>
      </c>
      <c r="C3147" t="str">
        <v>B54021</v>
      </c>
      <c r="D3147">
        <v>547</v>
      </c>
      <c r="E3147">
        <v>43179</v>
      </c>
    </row>
    <row r="3148">
      <c r="A3148" t="str">
        <v>AutoTable</v>
      </c>
      <c r="C3148" t="str">
        <v>B54022</v>
      </c>
      <c r="D3148">
        <v>586</v>
      </c>
      <c r="E3148">
        <v>43179</v>
      </c>
    </row>
    <row r="3149">
      <c r="A3149" t="str">
        <v>AutoTable</v>
      </c>
      <c r="C3149" t="str">
        <v>B54024</v>
      </c>
      <c r="D3149">
        <v>547</v>
      </c>
      <c r="E3149">
        <v>43179</v>
      </c>
    </row>
    <row r="3150">
      <c r="A3150" t="str">
        <v>AutoTable</v>
      </c>
      <c r="C3150" t="str">
        <v>B54025</v>
      </c>
      <c r="D3150">
        <v>889</v>
      </c>
      <c r="E3150">
        <v>43179</v>
      </c>
    </row>
    <row r="3151">
      <c r="A3151" t="str">
        <v>AutoTable</v>
      </c>
      <c r="C3151" t="str">
        <v>B54027</v>
      </c>
      <c r="D3151">
        <v>547</v>
      </c>
      <c r="E3151">
        <v>43179</v>
      </c>
    </row>
    <row r="3152">
      <c r="A3152" t="str">
        <v>AutoTable</v>
      </c>
      <c r="C3152" t="str">
        <v>B54028</v>
      </c>
      <c r="D3152">
        <v>586</v>
      </c>
      <c r="E3152">
        <v>43179</v>
      </c>
    </row>
    <row r="3153">
      <c r="A3153" t="str">
        <v>AutoTable</v>
      </c>
      <c r="C3153" t="str">
        <v>B54029</v>
      </c>
      <c r="D3153">
        <v>154</v>
      </c>
      <c r="E3153">
        <v>43179</v>
      </c>
    </row>
    <row r="3154">
      <c r="A3154" t="str">
        <v>AutoTable</v>
      </c>
      <c r="C3154" t="str">
        <v>B54030</v>
      </c>
      <c r="D3154">
        <v>344</v>
      </c>
      <c r="E3154">
        <v>43179</v>
      </c>
    </row>
    <row r="3155">
      <c r="A3155" t="str">
        <v>AutoTable</v>
      </c>
      <c r="C3155" t="str">
        <v>B54031</v>
      </c>
      <c r="D3155">
        <v>140</v>
      </c>
      <c r="E3155">
        <v>43179</v>
      </c>
    </row>
    <row r="3156">
      <c r="A3156" t="str">
        <v>AutoTable</v>
      </c>
      <c r="C3156" t="str">
        <v>B54040</v>
      </c>
      <c r="D3156">
        <v>82</v>
      </c>
      <c r="E3156">
        <v>43179</v>
      </c>
    </row>
    <row r="3157">
      <c r="A3157" t="str">
        <v>AutoTable</v>
      </c>
      <c r="C3157" t="str">
        <v>B54041</v>
      </c>
      <c r="D3157">
        <v>186</v>
      </c>
      <c r="E3157">
        <v>43179</v>
      </c>
    </row>
    <row r="3158">
      <c r="A3158" t="str">
        <v>AutoTable</v>
      </c>
      <c r="C3158" t="str">
        <v>B54042</v>
      </c>
      <c r="D3158">
        <v>242</v>
      </c>
      <c r="E3158">
        <v>43179</v>
      </c>
    </row>
    <row r="3159">
      <c r="A3159" t="str">
        <v>AutoTable</v>
      </c>
      <c r="C3159" t="str">
        <v>B54043</v>
      </c>
      <c r="D3159">
        <v>586</v>
      </c>
      <c r="E3159">
        <v>43179</v>
      </c>
    </row>
    <row r="3160">
      <c r="A3160" t="str">
        <v>AutoTable</v>
      </c>
      <c r="C3160" t="str">
        <v>B54044</v>
      </c>
      <c r="D3160">
        <v>0</v>
      </c>
      <c r="E3160">
        <v>43179</v>
      </c>
    </row>
    <row r="3161">
      <c r="A3161" t="str">
        <v>AutoTable</v>
      </c>
      <c r="C3161" t="str">
        <v>B54045</v>
      </c>
      <c r="D3161">
        <v>463</v>
      </c>
      <c r="E3161">
        <v>43179</v>
      </c>
    </row>
    <row r="3162">
      <c r="A3162" t="str">
        <v>AutoTable</v>
      </c>
      <c r="C3162" t="str">
        <v>B54045A</v>
      </c>
      <c r="D3162">
        <v>240</v>
      </c>
      <c r="E3162">
        <v>43179</v>
      </c>
    </row>
    <row r="3163">
      <c r="A3163" t="str">
        <v>AutoTable</v>
      </c>
      <c r="C3163" t="str">
        <v>B54047</v>
      </c>
      <c r="D3163">
        <v>113</v>
      </c>
      <c r="E3163">
        <v>43179</v>
      </c>
    </row>
    <row r="3164">
      <c r="A3164" t="str">
        <v>AutoTable</v>
      </c>
      <c r="C3164" t="str">
        <v>B54048</v>
      </c>
      <c r="D3164">
        <v>586</v>
      </c>
      <c r="E3164">
        <v>43179</v>
      </c>
    </row>
    <row r="3165">
      <c r="A3165" t="str">
        <v>AutoTable</v>
      </c>
      <c r="C3165" t="str">
        <v>B54049</v>
      </c>
      <c r="D3165">
        <v>211</v>
      </c>
      <c r="E3165">
        <v>43179</v>
      </c>
    </row>
    <row r="3166">
      <c r="A3166" t="str">
        <v>AutoTable</v>
      </c>
      <c r="C3166" t="str">
        <v>B54050</v>
      </c>
      <c r="D3166">
        <v>332</v>
      </c>
      <c r="E3166">
        <v>43179</v>
      </c>
    </row>
    <row r="3167">
      <c r="A3167" t="str">
        <v>AutoTable</v>
      </c>
      <c r="C3167" t="str">
        <v>B54051</v>
      </c>
      <c r="D3167">
        <v>2</v>
      </c>
      <c r="E3167">
        <v>43179</v>
      </c>
    </row>
    <row r="3168">
      <c r="A3168" t="str">
        <v>AutoTable</v>
      </c>
      <c r="C3168" t="str">
        <v>B54052</v>
      </c>
      <c r="D3168">
        <v>153</v>
      </c>
      <c r="E3168">
        <v>43179</v>
      </c>
    </row>
    <row r="3169">
      <c r="A3169" t="str">
        <v>AutoTable</v>
      </c>
      <c r="C3169" t="str">
        <v>B54059</v>
      </c>
      <c r="D3169">
        <v>885</v>
      </c>
      <c r="E3169">
        <v>43179</v>
      </c>
    </row>
    <row r="3170">
      <c r="A3170" t="str">
        <v>AutoTable</v>
      </c>
      <c r="C3170" t="str">
        <v>B54061</v>
      </c>
      <c r="D3170">
        <v>126</v>
      </c>
      <c r="E3170">
        <v>43179</v>
      </c>
    </row>
    <row r="3171">
      <c r="A3171" t="str">
        <v>AutoTable</v>
      </c>
      <c r="C3171" t="str">
        <v>B54062</v>
      </c>
      <c r="D3171">
        <v>159</v>
      </c>
      <c r="E3171">
        <v>43179</v>
      </c>
    </row>
    <row r="3172">
      <c r="A3172" t="str">
        <v>AutoTable</v>
      </c>
      <c r="C3172" t="str">
        <v>B54063</v>
      </c>
      <c r="D3172">
        <v>161</v>
      </c>
      <c r="E3172">
        <v>43179</v>
      </c>
    </row>
    <row r="3173">
      <c r="A3173" t="str">
        <v>AutoTable</v>
      </c>
      <c r="C3173" t="str">
        <v>B54064</v>
      </c>
      <c r="D3173">
        <v>152</v>
      </c>
      <c r="E3173">
        <v>43179</v>
      </c>
    </row>
    <row r="3174">
      <c r="A3174" t="str">
        <v>AutoTable</v>
      </c>
      <c r="C3174" t="str">
        <v>B54065</v>
      </c>
      <c r="D3174">
        <v>80</v>
      </c>
      <c r="E3174">
        <v>43179</v>
      </c>
    </row>
    <row r="3175">
      <c r="A3175" t="str">
        <v>AutoTable</v>
      </c>
      <c r="C3175" t="str">
        <v>B54065T2</v>
      </c>
      <c r="D3175">
        <v>75</v>
      </c>
      <c r="E3175">
        <v>43179</v>
      </c>
    </row>
    <row r="3176">
      <c r="A3176" t="str">
        <v>AutoTable</v>
      </c>
      <c r="C3176" t="str">
        <v>B54070</v>
      </c>
      <c r="D3176">
        <v>60</v>
      </c>
      <c r="E3176">
        <v>43179</v>
      </c>
    </row>
    <row r="3177">
      <c r="A3177" t="str">
        <v>AutoTable</v>
      </c>
      <c r="C3177" t="str">
        <v>B54071</v>
      </c>
      <c r="D3177">
        <v>226</v>
      </c>
      <c r="E3177">
        <v>43179</v>
      </c>
    </row>
    <row r="3178">
      <c r="A3178" t="str">
        <v>AutoTable</v>
      </c>
      <c r="C3178" t="str">
        <v>B54072</v>
      </c>
      <c r="D3178">
        <v>94</v>
      </c>
      <c r="E3178">
        <v>43179</v>
      </c>
    </row>
    <row r="3179">
      <c r="A3179" t="str">
        <v>AutoTable</v>
      </c>
      <c r="C3179" t="str">
        <v>B54073</v>
      </c>
      <c r="D3179">
        <v>693</v>
      </c>
      <c r="E3179">
        <v>43179</v>
      </c>
    </row>
    <row r="3180">
      <c r="A3180" t="str">
        <v>AutoTable</v>
      </c>
      <c r="C3180" t="str">
        <v>B54074</v>
      </c>
      <c r="D3180">
        <v>695</v>
      </c>
      <c r="E3180">
        <v>43179</v>
      </c>
    </row>
    <row r="3181">
      <c r="A3181" t="str">
        <v>AutoTable</v>
      </c>
      <c r="C3181" t="str">
        <v>B54075</v>
      </c>
      <c r="D3181">
        <v>1</v>
      </c>
      <c r="E3181">
        <v>43179</v>
      </c>
    </row>
    <row r="3182">
      <c r="A3182" t="str">
        <v>AutoTable</v>
      </c>
      <c r="C3182" t="str">
        <v>B54076</v>
      </c>
      <c r="D3182">
        <v>241</v>
      </c>
      <c r="E3182">
        <v>43179</v>
      </c>
    </row>
    <row r="3183">
      <c r="A3183" t="str">
        <v>AutoTable</v>
      </c>
      <c r="C3183" t="str">
        <v>B54077</v>
      </c>
      <c r="D3183">
        <v>708</v>
      </c>
      <c r="E3183">
        <v>43179</v>
      </c>
    </row>
    <row r="3184">
      <c r="A3184" t="str">
        <v>AutoTable</v>
      </c>
      <c r="C3184" t="str">
        <v>B54078</v>
      </c>
      <c r="D3184">
        <v>317</v>
      </c>
      <c r="E3184">
        <v>43179</v>
      </c>
    </row>
    <row r="3185">
      <c r="A3185" t="str">
        <v>AutoTable</v>
      </c>
      <c r="C3185" t="str">
        <v>B54079</v>
      </c>
      <c r="D3185">
        <v>80</v>
      </c>
      <c r="E3185">
        <v>43179</v>
      </c>
    </row>
    <row r="3186">
      <c r="A3186" t="str">
        <v>AutoTable</v>
      </c>
      <c r="C3186" t="str">
        <v>B54079T2</v>
      </c>
      <c r="D3186">
        <v>96</v>
      </c>
      <c r="E3186">
        <v>43179</v>
      </c>
    </row>
    <row r="3187">
      <c r="A3187" t="str">
        <v>AutoTable</v>
      </c>
      <c r="C3187" t="str">
        <v>B54079T3</v>
      </c>
      <c r="D3187">
        <v>63</v>
      </c>
      <c r="E3187">
        <v>43179</v>
      </c>
    </row>
    <row r="3188">
      <c r="A3188" t="str">
        <v>AutoTable</v>
      </c>
      <c r="C3188" t="str">
        <v>B54080</v>
      </c>
      <c r="D3188">
        <v>854</v>
      </c>
      <c r="E3188">
        <v>43179</v>
      </c>
    </row>
    <row r="3189">
      <c r="A3189" t="str">
        <v>AutoTable</v>
      </c>
      <c r="C3189" t="str">
        <v>B54080T1</v>
      </c>
      <c r="D3189">
        <v>213</v>
      </c>
      <c r="E3189">
        <v>43179</v>
      </c>
    </row>
    <row r="3190">
      <c r="A3190" t="str">
        <v>AutoTable</v>
      </c>
      <c r="C3190" t="str">
        <v>B54081</v>
      </c>
      <c r="D3190">
        <v>840</v>
      </c>
      <c r="E3190">
        <v>43179</v>
      </c>
    </row>
    <row r="3191">
      <c r="A3191" t="str">
        <v>AutoTable</v>
      </c>
      <c r="C3191" t="str">
        <v>B54090</v>
      </c>
      <c r="D3191">
        <v>38</v>
      </c>
      <c r="E3191">
        <v>43179</v>
      </c>
    </row>
    <row r="3192">
      <c r="A3192" t="str">
        <v>AutoTable</v>
      </c>
      <c r="C3192" t="str">
        <v>B54090T2</v>
      </c>
      <c r="D3192">
        <v>10</v>
      </c>
      <c r="E3192">
        <v>43179</v>
      </c>
    </row>
    <row r="3193">
      <c r="A3193" t="str">
        <v>AutoTable</v>
      </c>
      <c r="C3193" t="str">
        <v>B54090T3</v>
      </c>
      <c r="D3193">
        <v>6</v>
      </c>
      <c r="E3193">
        <v>43179</v>
      </c>
    </row>
    <row r="3194">
      <c r="A3194" t="str">
        <v>AutoTable</v>
      </c>
      <c r="C3194" t="str">
        <v>B54091</v>
      </c>
      <c r="D3194">
        <v>99</v>
      </c>
      <c r="E3194">
        <v>43179</v>
      </c>
    </row>
    <row r="3195">
      <c r="A3195" t="str">
        <v>AutoTable</v>
      </c>
      <c r="C3195" t="str">
        <v>B54091T1</v>
      </c>
      <c r="D3195">
        <v>14</v>
      </c>
      <c r="E3195">
        <v>43179</v>
      </c>
    </row>
    <row r="3196">
      <c r="A3196" t="str">
        <v>AutoTable</v>
      </c>
      <c r="C3196" t="str">
        <v>B54091T2</v>
      </c>
      <c r="D3196">
        <v>13</v>
      </c>
      <c r="E3196">
        <v>43179</v>
      </c>
    </row>
    <row r="3197">
      <c r="A3197" t="str">
        <v>AutoTable</v>
      </c>
      <c r="C3197" t="str">
        <v>B54093</v>
      </c>
      <c r="D3197">
        <v>22</v>
      </c>
      <c r="E3197">
        <v>43179</v>
      </c>
    </row>
    <row r="3198">
      <c r="A3198" t="str">
        <v>AutoTable</v>
      </c>
      <c r="C3198" t="str">
        <v>B54094</v>
      </c>
      <c r="D3198">
        <v>2</v>
      </c>
      <c r="E3198">
        <v>43179</v>
      </c>
    </row>
    <row r="3199">
      <c r="A3199" t="str">
        <v>AutoTable</v>
      </c>
      <c r="C3199" t="str">
        <v>B54095</v>
      </c>
      <c r="D3199">
        <v>63</v>
      </c>
      <c r="E3199">
        <v>43179</v>
      </c>
    </row>
    <row r="3200">
      <c r="A3200" t="str">
        <v>AutoTable</v>
      </c>
      <c r="C3200" t="str">
        <v>B54096</v>
      </c>
      <c r="D3200">
        <v>14</v>
      </c>
      <c r="E3200">
        <v>43179</v>
      </c>
    </row>
    <row r="3201">
      <c r="A3201" t="str">
        <v>AutoTable</v>
      </c>
      <c r="C3201" t="str">
        <v>B54096T2</v>
      </c>
      <c r="D3201">
        <v>14</v>
      </c>
      <c r="E3201">
        <v>43179</v>
      </c>
    </row>
    <row r="3202">
      <c r="A3202" t="str">
        <v>AutoTable</v>
      </c>
      <c r="C3202" t="str">
        <v>B54096T3</v>
      </c>
      <c r="D3202">
        <v>15</v>
      </c>
      <c r="E3202">
        <v>43179</v>
      </c>
    </row>
    <row r="3203">
      <c r="A3203" t="str">
        <v>AutoTable</v>
      </c>
      <c r="C3203" t="str">
        <v>B54097</v>
      </c>
      <c r="D3203">
        <v>41</v>
      </c>
      <c r="E3203">
        <v>43179</v>
      </c>
    </row>
    <row r="3204">
      <c r="A3204" t="str">
        <v>AutoTable</v>
      </c>
      <c r="C3204" t="str">
        <v>B54097T2</v>
      </c>
      <c r="D3204">
        <v>59</v>
      </c>
      <c r="E3204">
        <v>43179</v>
      </c>
    </row>
    <row r="3205">
      <c r="A3205" t="str">
        <v>AutoTable</v>
      </c>
      <c r="C3205" t="str">
        <v>B54097T3</v>
      </c>
      <c r="D3205">
        <v>43</v>
      </c>
      <c r="E3205">
        <v>43179</v>
      </c>
    </row>
    <row r="3206">
      <c r="A3206" t="str">
        <v>AutoTable</v>
      </c>
      <c r="C3206" t="str">
        <v>B54098</v>
      </c>
      <c r="D3206">
        <v>26</v>
      </c>
      <c r="E3206">
        <v>43179</v>
      </c>
    </row>
    <row r="3207">
      <c r="A3207" t="str">
        <v>AutoTable</v>
      </c>
      <c r="C3207" t="str">
        <v>B54098T2</v>
      </c>
      <c r="D3207">
        <v>28</v>
      </c>
      <c r="E3207">
        <v>43179</v>
      </c>
    </row>
    <row r="3208">
      <c r="A3208" t="str">
        <v>AutoTable</v>
      </c>
      <c r="C3208" t="str">
        <v>B54098T3</v>
      </c>
      <c r="D3208">
        <v>40</v>
      </c>
      <c r="E3208">
        <v>43179</v>
      </c>
    </row>
    <row r="3209">
      <c r="A3209" t="str">
        <v>AutoTable</v>
      </c>
      <c r="C3209" t="str">
        <v>B54099</v>
      </c>
      <c r="D3209">
        <v>3</v>
      </c>
      <c r="E3209">
        <v>43179</v>
      </c>
    </row>
    <row r="3210">
      <c r="A3210" t="str">
        <v>AutoTable</v>
      </c>
      <c r="C3210" t="str">
        <v>GR10MF5</v>
      </c>
      <c r="D3210">
        <v>4</v>
      </c>
      <c r="E3210">
        <v>43179</v>
      </c>
    </row>
    <row r="3211">
      <c r="A3211" t="str">
        <v>AutoTable</v>
      </c>
      <c r="C3211" t="str">
        <v>GR75CARS</v>
      </c>
      <c r="D3211">
        <v>161</v>
      </c>
      <c r="E3211">
        <v>43179</v>
      </c>
    </row>
    <row r="3212">
      <c r="A3212" t="str">
        <v>AutoTable</v>
      </c>
      <c r="C3212" t="str">
        <v>GR75FB5</v>
      </c>
      <c r="D3212">
        <v>672</v>
      </c>
      <c r="E3212">
        <v>43179</v>
      </c>
    </row>
    <row r="3213">
      <c r="A3213" t="str">
        <v>AutoTable</v>
      </c>
      <c r="C3213" t="str">
        <v>GR75JR5</v>
      </c>
      <c r="D3213">
        <v>288</v>
      </c>
      <c r="E3213">
        <v>43179</v>
      </c>
    </row>
    <row r="3214">
      <c r="A3214" t="str">
        <v>AutoTable</v>
      </c>
      <c r="C3214" t="str">
        <v>GR75ORB5</v>
      </c>
      <c r="D3214">
        <v>1380</v>
      </c>
      <c r="E3214">
        <v>43179</v>
      </c>
    </row>
    <row r="3215">
      <c r="A3215" t="str">
        <v>AutoTable</v>
      </c>
      <c r="C3215" t="str">
        <v>RENFORT21</v>
      </c>
      <c r="D3215">
        <v>23</v>
      </c>
      <c r="E3215">
        <v>43179</v>
      </c>
    </row>
    <row r="3216">
      <c r="A3216" t="str">
        <v>AutoTable</v>
      </c>
      <c r="C3216" t="str">
        <v>RENFORT22</v>
      </c>
      <c r="D3216">
        <v>12</v>
      </c>
      <c r="E3216">
        <v>43179</v>
      </c>
    </row>
    <row r="3217">
      <c r="A3217" t="str">
        <v>AutoTable</v>
      </c>
      <c r="C3217" t="str">
        <v>Y14116</v>
      </c>
      <c r="D3217">
        <v>5</v>
      </c>
      <c r="E3217">
        <v>43179</v>
      </c>
    </row>
    <row r="3218">
      <c r="A3218" t="str">
        <v>AutoTable</v>
      </c>
      <c r="C3218" t="str">
        <v>Y14117</v>
      </c>
      <c r="D3218">
        <v>3</v>
      </c>
      <c r="E3218">
        <v>43179</v>
      </c>
    </row>
    <row r="3219">
      <c r="A3219" t="str">
        <v>AutoTable</v>
      </c>
      <c r="C3219" t="str">
        <v>Y14118</v>
      </c>
      <c r="D3219">
        <v>3</v>
      </c>
      <c r="E3219">
        <v>43179</v>
      </c>
    </row>
    <row r="3220">
      <c r="A3220" t="str">
        <v>AutoTable</v>
      </c>
      <c r="C3220" t="str">
        <v>Y14215</v>
      </c>
      <c r="D3220">
        <v>1</v>
      </c>
      <c r="E3220">
        <v>43179</v>
      </c>
    </row>
    <row r="3221">
      <c r="A3221" t="str">
        <v>AutoTable</v>
      </c>
      <c r="C3221" t="str">
        <v>Y14216</v>
      </c>
      <c r="D3221">
        <v>6</v>
      </c>
      <c r="E3221">
        <v>43179</v>
      </c>
    </row>
    <row r="3222">
      <c r="A3222" t="str">
        <v>AutoTable</v>
      </c>
      <c r="C3222" t="str">
        <v>Y14304</v>
      </c>
      <c r="D3222">
        <v>164</v>
      </c>
      <c r="E3222">
        <v>43179</v>
      </c>
    </row>
    <row r="3223">
      <c r="A3223" t="str">
        <v>AutoTable</v>
      </c>
      <c r="C3223" t="str">
        <v>Y14316</v>
      </c>
      <c r="D3223">
        <v>53</v>
      </c>
      <c r="E3223">
        <v>43179</v>
      </c>
    </row>
    <row r="3224">
      <c r="A3224" t="str">
        <v>AutoTable</v>
      </c>
      <c r="C3224" t="str">
        <v>Y14365</v>
      </c>
      <c r="D3224">
        <v>15</v>
      </c>
      <c r="E3224">
        <v>43179</v>
      </c>
    </row>
    <row r="3225">
      <c r="A3225" t="str">
        <v>AutoTable</v>
      </c>
      <c r="C3225" t="str">
        <v>Y29240</v>
      </c>
      <c r="D3225">
        <v>79</v>
      </c>
      <c r="E3225">
        <v>43179</v>
      </c>
    </row>
    <row r="3226">
      <c r="A3226" t="str">
        <v>AutoTable</v>
      </c>
      <c r="C3226" t="str">
        <v>Y51005</v>
      </c>
      <c r="D3226">
        <v>25</v>
      </c>
      <c r="E3226">
        <v>43179</v>
      </c>
    </row>
    <row r="3227">
      <c r="A3227" t="str">
        <v>AutoTable</v>
      </c>
      <c r="C3227" t="str">
        <v>Y51006</v>
      </c>
      <c r="D3227">
        <v>212</v>
      </c>
      <c r="E3227">
        <v>43179</v>
      </c>
    </row>
    <row r="3228">
      <c r="A3228" t="str">
        <v>AutoTable</v>
      </c>
      <c r="C3228" t="str">
        <v>Y51007</v>
      </c>
      <c r="D3228">
        <v>263</v>
      </c>
      <c r="E3228">
        <v>43179</v>
      </c>
    </row>
    <row r="3229">
      <c r="A3229" t="str">
        <v>AutoTable</v>
      </c>
      <c r="C3229" t="str">
        <v>Y51008</v>
      </c>
      <c r="D3229">
        <v>126</v>
      </c>
      <c r="E3229">
        <v>43179</v>
      </c>
    </row>
    <row r="3230">
      <c r="A3230" t="str">
        <v>AutoTable</v>
      </c>
      <c r="C3230" t="str">
        <v>Y51009</v>
      </c>
      <c r="D3230">
        <v>159</v>
      </c>
      <c r="E3230">
        <v>43179</v>
      </c>
    </row>
    <row r="3231">
      <c r="A3231" t="str">
        <v>AutoTable</v>
      </c>
      <c r="C3231" t="str">
        <v>Y51010</v>
      </c>
      <c r="D3231">
        <v>55</v>
      </c>
      <c r="E3231">
        <v>43179</v>
      </c>
    </row>
    <row r="3232">
      <c r="A3232" t="str">
        <v>AutoTable</v>
      </c>
      <c r="C3232" t="str">
        <v>Y51011</v>
      </c>
      <c r="D3232">
        <v>33</v>
      </c>
      <c r="E3232">
        <v>43179</v>
      </c>
    </row>
    <row r="3233">
      <c r="A3233" t="str">
        <v>AutoTable</v>
      </c>
      <c r="C3233" t="str">
        <v>Y51012</v>
      </c>
      <c r="D3233">
        <v>131</v>
      </c>
      <c r="E3233">
        <v>43179</v>
      </c>
    </row>
    <row r="3234">
      <c r="A3234" t="str">
        <v>AutoTable</v>
      </c>
      <c r="C3234" t="str">
        <v>Y51012-10</v>
      </c>
      <c r="D3234">
        <v>22</v>
      </c>
      <c r="E3234">
        <v>43179</v>
      </c>
    </row>
    <row r="3235">
      <c r="A3235" t="str">
        <v>AutoTable</v>
      </c>
      <c r="C3235" t="str">
        <v>Y51012-7</v>
      </c>
      <c r="D3235">
        <v>26</v>
      </c>
      <c r="E3235">
        <v>43179</v>
      </c>
    </row>
    <row r="3236">
      <c r="A3236" t="str">
        <v>AutoTable</v>
      </c>
      <c r="C3236" t="str">
        <v>Y51013</v>
      </c>
      <c r="D3236">
        <v>103</v>
      </c>
      <c r="E3236">
        <v>43179</v>
      </c>
    </row>
    <row r="3237">
      <c r="A3237" t="str">
        <v>AutoTable</v>
      </c>
      <c r="C3237" t="str">
        <v>Y51014</v>
      </c>
      <c r="D3237">
        <v>20</v>
      </c>
      <c r="E3237">
        <v>43179</v>
      </c>
    </row>
    <row r="3238">
      <c r="A3238" t="str">
        <v>AutoTable</v>
      </c>
      <c r="C3238" t="str">
        <v>Y51015</v>
      </c>
      <c r="D3238">
        <v>1253</v>
      </c>
      <c r="E3238">
        <v>43179</v>
      </c>
    </row>
    <row r="3239">
      <c r="A3239" t="str">
        <v>AutoTable</v>
      </c>
      <c r="C3239" t="str">
        <v>Y51015-10</v>
      </c>
      <c r="D3239">
        <v>35</v>
      </c>
      <c r="E3239">
        <v>43179</v>
      </c>
    </row>
    <row r="3240">
      <c r="A3240" t="str">
        <v>AutoTable</v>
      </c>
      <c r="C3240" t="str">
        <v>Y51015-3</v>
      </c>
      <c r="D3240">
        <v>76</v>
      </c>
      <c r="E3240">
        <v>43179</v>
      </c>
    </row>
    <row r="3241">
      <c r="A3241" t="str">
        <v>AutoTable</v>
      </c>
      <c r="C3241" t="str">
        <v>Y51016</v>
      </c>
      <c r="D3241">
        <v>932</v>
      </c>
      <c r="E3241">
        <v>43179</v>
      </c>
    </row>
    <row r="3242">
      <c r="A3242" t="str">
        <v>AutoTable</v>
      </c>
      <c r="C3242" t="str">
        <v>Y51016-3</v>
      </c>
      <c r="D3242">
        <v>113</v>
      </c>
      <c r="E3242">
        <v>43179</v>
      </c>
    </row>
    <row r="3243">
      <c r="A3243" t="str">
        <v>AutoTable</v>
      </c>
      <c r="C3243" t="str">
        <v>Y51016-3D</v>
      </c>
      <c r="D3243">
        <v>6</v>
      </c>
      <c r="E3243">
        <v>43179</v>
      </c>
    </row>
    <row r="3244">
      <c r="A3244" t="str">
        <v>AutoTable</v>
      </c>
      <c r="C3244" t="str">
        <v>Y51017</v>
      </c>
      <c r="D3244">
        <v>350</v>
      </c>
      <c r="E3244">
        <v>43179</v>
      </c>
    </row>
    <row r="3245">
      <c r="A3245" t="str">
        <v>AutoTable</v>
      </c>
      <c r="C3245" t="str">
        <v>Y51017-2</v>
      </c>
      <c r="D3245">
        <v>3</v>
      </c>
      <c r="E3245">
        <v>43179</v>
      </c>
    </row>
    <row r="3246">
      <c r="A3246" t="str">
        <v>AutoTable</v>
      </c>
      <c r="C3246" t="str">
        <v>Y51017-3</v>
      </c>
      <c r="D3246">
        <v>21</v>
      </c>
      <c r="E3246">
        <v>43179</v>
      </c>
    </row>
    <row r="3247">
      <c r="A3247" t="str">
        <v>AutoTable</v>
      </c>
      <c r="C3247" t="str">
        <v>Y51017-3D</v>
      </c>
      <c r="D3247">
        <v>5</v>
      </c>
      <c r="E3247">
        <v>43179</v>
      </c>
    </row>
    <row r="3248">
      <c r="A3248" t="str">
        <v>AutoTable</v>
      </c>
      <c r="C3248" t="str">
        <v>Y51018</v>
      </c>
      <c r="D3248">
        <v>217</v>
      </c>
      <c r="E3248">
        <v>43179</v>
      </c>
    </row>
    <row r="3249">
      <c r="A3249" t="str">
        <v>AutoTable</v>
      </c>
      <c r="C3249" t="str">
        <v>Y51018-2</v>
      </c>
      <c r="D3249">
        <v>8</v>
      </c>
      <c r="E3249">
        <v>43179</v>
      </c>
    </row>
    <row r="3250">
      <c r="A3250" t="str">
        <v>AutoTable</v>
      </c>
      <c r="C3250" t="str">
        <v>Y51018-3</v>
      </c>
      <c r="D3250">
        <v>7</v>
      </c>
      <c r="E3250">
        <v>43179</v>
      </c>
    </row>
    <row r="3251">
      <c r="A3251" t="str">
        <v>AutoTable</v>
      </c>
      <c r="C3251" t="str">
        <v>Y52007</v>
      </c>
      <c r="D3251">
        <v>67</v>
      </c>
      <c r="E3251">
        <v>43179</v>
      </c>
    </row>
    <row r="3252">
      <c r="A3252" t="str">
        <v>AutoTable</v>
      </c>
      <c r="C3252" t="str">
        <v>Y52007M</v>
      </c>
      <c r="D3252">
        <v>1</v>
      </c>
      <c r="E3252">
        <v>43179</v>
      </c>
    </row>
    <row r="3253">
      <c r="A3253" t="str">
        <v>AutoTable</v>
      </c>
      <c r="C3253" t="str">
        <v>Y52008</v>
      </c>
      <c r="D3253">
        <v>68</v>
      </c>
      <c r="E3253">
        <v>43179</v>
      </c>
    </row>
    <row r="3254">
      <c r="A3254" t="str">
        <v>AutoTable</v>
      </c>
      <c r="C3254" t="str">
        <v>Y52010</v>
      </c>
      <c r="D3254">
        <v>2</v>
      </c>
      <c r="E3254">
        <v>43179</v>
      </c>
    </row>
    <row r="3255">
      <c r="A3255" t="str">
        <v>AutoTable</v>
      </c>
      <c r="C3255" t="str">
        <v>Y52011</v>
      </c>
      <c r="D3255">
        <v>15</v>
      </c>
      <c r="E3255">
        <v>43179</v>
      </c>
    </row>
    <row r="3256">
      <c r="A3256" t="str">
        <v>AutoTable</v>
      </c>
      <c r="C3256" t="str">
        <v>Y52012</v>
      </c>
      <c r="D3256">
        <v>309</v>
      </c>
      <c r="E3256">
        <v>43179</v>
      </c>
    </row>
    <row r="3257">
      <c r="A3257" t="str">
        <v>AutoTable</v>
      </c>
      <c r="C3257" t="str">
        <v>Y52012-10</v>
      </c>
      <c r="D3257">
        <v>48</v>
      </c>
      <c r="E3257">
        <v>43179</v>
      </c>
    </row>
    <row r="3258">
      <c r="A3258" t="str">
        <v>AutoTable</v>
      </c>
      <c r="C3258" t="str">
        <v>Y52013</v>
      </c>
      <c r="D3258">
        <v>132</v>
      </c>
      <c r="E3258">
        <v>43179</v>
      </c>
    </row>
    <row r="3259">
      <c r="A3259" t="str">
        <v>AutoTable</v>
      </c>
      <c r="C3259" t="str">
        <v>Y52014</v>
      </c>
      <c r="D3259">
        <v>1855</v>
      </c>
      <c r="E3259">
        <v>43179</v>
      </c>
    </row>
    <row r="3260">
      <c r="A3260" t="str">
        <v>AutoTable</v>
      </c>
      <c r="C3260" t="str">
        <v>Y52014-10</v>
      </c>
      <c r="D3260">
        <v>87</v>
      </c>
      <c r="E3260">
        <v>43179</v>
      </c>
    </row>
    <row r="3261">
      <c r="A3261" t="str">
        <v>AutoTable</v>
      </c>
      <c r="C3261" t="str">
        <v>Y52014-3</v>
      </c>
      <c r="D3261">
        <v>209</v>
      </c>
      <c r="E3261">
        <v>43179</v>
      </c>
    </row>
    <row r="3262">
      <c r="A3262" t="str">
        <v>AutoTable</v>
      </c>
      <c r="C3262" t="str">
        <v>Y52014-3D</v>
      </c>
      <c r="D3262">
        <v>11</v>
      </c>
      <c r="E3262">
        <v>43179</v>
      </c>
    </row>
    <row r="3263">
      <c r="A3263" t="str">
        <v>AutoTable</v>
      </c>
      <c r="C3263" t="str">
        <v>Y52017</v>
      </c>
      <c r="D3263">
        <v>819</v>
      </c>
      <c r="E3263">
        <v>43179</v>
      </c>
    </row>
    <row r="3264">
      <c r="A3264" t="str">
        <v>AutoTable</v>
      </c>
      <c r="C3264" t="str">
        <v>Y52017-3</v>
      </c>
      <c r="D3264">
        <v>96</v>
      </c>
      <c r="E3264">
        <v>43179</v>
      </c>
    </row>
    <row r="3265">
      <c r="A3265" t="str">
        <v>AutoTable</v>
      </c>
      <c r="C3265" t="str">
        <v>Y52017-3D</v>
      </c>
      <c r="D3265">
        <v>103</v>
      </c>
      <c r="E3265">
        <v>43179</v>
      </c>
    </row>
    <row r="3266">
      <c r="A3266" t="str">
        <v>AutoTable</v>
      </c>
      <c r="C3266" t="str">
        <v>Y52020</v>
      </c>
      <c r="D3266">
        <v>38</v>
      </c>
      <c r="E3266">
        <v>43179</v>
      </c>
    </row>
    <row r="3267">
      <c r="A3267" t="str">
        <v>AutoTable</v>
      </c>
      <c r="C3267" t="str">
        <v>Y52020-3</v>
      </c>
      <c r="D3267">
        <v>41</v>
      </c>
      <c r="E3267">
        <v>43179</v>
      </c>
    </row>
    <row r="3268">
      <c r="A3268" t="str">
        <v>AutoTable</v>
      </c>
      <c r="C3268" t="str">
        <v>Y52022</v>
      </c>
      <c r="D3268">
        <v>20</v>
      </c>
      <c r="E3268">
        <v>43179</v>
      </c>
    </row>
    <row r="3269">
      <c r="A3269" t="str">
        <v>AutoTable</v>
      </c>
      <c r="C3269" t="str">
        <v>Y52025-3</v>
      </c>
      <c r="D3269">
        <v>3</v>
      </c>
      <c r="E3269">
        <v>43179</v>
      </c>
    </row>
    <row r="3270">
      <c r="A3270" t="str">
        <v>AutoTable</v>
      </c>
      <c r="C3270" t="str">
        <v>B54045B</v>
      </c>
      <c r="D3270">
        <v>240</v>
      </c>
      <c r="E3270">
        <v>43179</v>
      </c>
    </row>
    <row r="3271">
      <c r="A3271" t="str">
        <v>AutoTable</v>
      </c>
      <c r="C3271" t="str">
        <v>B54045C</v>
      </c>
      <c r="D3271">
        <v>240</v>
      </c>
      <c r="E3271">
        <v>43179</v>
      </c>
    </row>
    <row r="3272">
      <c r="A3272" t="str">
        <v>AutoTable</v>
      </c>
      <c r="C3272" t="str">
        <v>B54045D</v>
      </c>
      <c r="D3272">
        <v>240</v>
      </c>
      <c r="E3272">
        <v>43179</v>
      </c>
    </row>
    <row r="3273">
      <c r="A3273" t="str">
        <v>AutoTable</v>
      </c>
      <c r="C3273" t="str">
        <v>00101</v>
      </c>
      <c r="D3273">
        <v>1</v>
      </c>
      <c r="E3273">
        <v>43179</v>
      </c>
    </row>
    <row r="3274">
      <c r="A3274" t="str">
        <v>AutoTable</v>
      </c>
      <c r="C3274" t="str">
        <v>00120</v>
      </c>
      <c r="D3274">
        <v>1</v>
      </c>
      <c r="E3274">
        <v>43179</v>
      </c>
    </row>
    <row r="3275">
      <c r="A3275" t="str">
        <v>AutoTable</v>
      </c>
      <c r="C3275" t="str">
        <v>00730-90S</v>
      </c>
      <c r="D3275">
        <v>1087</v>
      </c>
      <c r="E3275">
        <v>43179</v>
      </c>
    </row>
    <row r="3276">
      <c r="A3276" t="str">
        <v>AutoTable</v>
      </c>
      <c r="C3276" t="str">
        <v>01012-02CE</v>
      </c>
      <c r="D3276">
        <v>0</v>
      </c>
      <c r="E3276">
        <v>43179</v>
      </c>
    </row>
    <row r="3277">
      <c r="A3277" t="str">
        <v>AutoTable</v>
      </c>
      <c r="C3277" t="str">
        <v>01012-05CE</v>
      </c>
      <c r="D3277">
        <v>54</v>
      </c>
      <c r="E3277">
        <v>43179</v>
      </c>
    </row>
    <row r="3278">
      <c r="A3278" t="str">
        <v>AutoTable</v>
      </c>
      <c r="C3278" t="str">
        <v>01012-06CE</v>
      </c>
      <c r="D3278">
        <v>6</v>
      </c>
      <c r="E3278">
        <v>43179</v>
      </c>
    </row>
    <row r="3279">
      <c r="A3279" t="str">
        <v>AutoTable</v>
      </c>
      <c r="C3279" t="str">
        <v>01012-10CE</v>
      </c>
      <c r="D3279">
        <v>4</v>
      </c>
      <c r="E3279">
        <v>43179</v>
      </c>
    </row>
    <row r="3280">
      <c r="A3280" t="str">
        <v>AutoTable</v>
      </c>
      <c r="C3280" t="str">
        <v>01012-13CE</v>
      </c>
      <c r="D3280">
        <v>0</v>
      </c>
      <c r="E3280">
        <v>43179</v>
      </c>
    </row>
    <row r="3281">
      <c r="A3281" t="str">
        <v>AutoTable</v>
      </c>
      <c r="C3281" t="str">
        <v>01012-24CE</v>
      </c>
      <c r="D3281">
        <v>81</v>
      </c>
      <c r="E3281">
        <v>43179</v>
      </c>
    </row>
    <row r="3282">
      <c r="A3282" t="str">
        <v>AutoTable</v>
      </c>
      <c r="C3282" t="str">
        <v>01012-25CE</v>
      </c>
      <c r="D3282">
        <v>118</v>
      </c>
      <c r="E3282">
        <v>43179</v>
      </c>
    </row>
    <row r="3283">
      <c r="A3283" t="str">
        <v>AutoTable</v>
      </c>
      <c r="C3283" t="str">
        <v>01030-13</v>
      </c>
      <c r="D3283">
        <v>33</v>
      </c>
      <c r="E3283">
        <v>43179</v>
      </c>
    </row>
    <row r="3284">
      <c r="A3284" t="str">
        <v>AutoTable</v>
      </c>
      <c r="C3284" t="str">
        <v>01030-19</v>
      </c>
      <c r="D3284">
        <v>13</v>
      </c>
      <c r="E3284">
        <v>43179</v>
      </c>
    </row>
    <row r="3285">
      <c r="A3285" t="str">
        <v>AutoTable</v>
      </c>
      <c r="C3285" t="str">
        <v>01031-13</v>
      </c>
      <c r="D3285">
        <v>100</v>
      </c>
      <c r="E3285">
        <v>43179</v>
      </c>
    </row>
    <row r="3286">
      <c r="A3286" t="str">
        <v>AutoTable</v>
      </c>
      <c r="C3286" t="str">
        <v>01031POB</v>
      </c>
      <c r="D3286">
        <v>257</v>
      </c>
      <c r="E3286">
        <v>43179</v>
      </c>
    </row>
    <row r="3287">
      <c r="A3287" t="str">
        <v>AutoTable</v>
      </c>
      <c r="C3287" t="str">
        <v>01218-24</v>
      </c>
      <c r="D3287">
        <v>11</v>
      </c>
      <c r="E3287">
        <v>43179</v>
      </c>
    </row>
    <row r="3288">
      <c r="A3288" t="str">
        <v>AutoTable</v>
      </c>
      <c r="C3288" t="str">
        <v>01330-06</v>
      </c>
      <c r="D3288">
        <v>0</v>
      </c>
      <c r="E3288">
        <v>43179</v>
      </c>
    </row>
    <row r="3289">
      <c r="A3289" t="str">
        <v>AutoTable</v>
      </c>
      <c r="C3289" t="str">
        <v>01330-15</v>
      </c>
      <c r="D3289">
        <v>11</v>
      </c>
      <c r="E3289">
        <v>43179</v>
      </c>
    </row>
    <row r="3290">
      <c r="A3290" t="str">
        <v>AutoTable</v>
      </c>
      <c r="C3290" t="str">
        <v>01330-18</v>
      </c>
      <c r="D3290">
        <v>3</v>
      </c>
      <c r="E3290">
        <v>43179</v>
      </c>
    </row>
    <row r="3291">
      <c r="A3291" t="str">
        <v>AutoTable</v>
      </c>
      <c r="C3291" t="str">
        <v>01331-AS</v>
      </c>
      <c r="D3291">
        <v>50</v>
      </c>
      <c r="E3291">
        <v>43179</v>
      </c>
    </row>
    <row r="3292">
      <c r="A3292" t="str">
        <v>AutoTable</v>
      </c>
      <c r="C3292" t="str">
        <v>01331-CBS</v>
      </c>
      <c r="D3292">
        <v>65</v>
      </c>
      <c r="E3292">
        <v>43179</v>
      </c>
    </row>
    <row r="3293">
      <c r="A3293" t="str">
        <v>AutoTable</v>
      </c>
      <c r="C3293" t="str">
        <v>01331-FOBS</v>
      </c>
      <c r="D3293">
        <v>116</v>
      </c>
      <c r="E3293">
        <v>43179</v>
      </c>
    </row>
    <row r="3294">
      <c r="A3294" t="str">
        <v>AutoTable</v>
      </c>
      <c r="C3294" t="str">
        <v>01331-FOS</v>
      </c>
      <c r="D3294">
        <v>56</v>
      </c>
      <c r="E3294">
        <v>43179</v>
      </c>
    </row>
    <row r="3295">
      <c r="A3295" t="str">
        <v>AutoTable</v>
      </c>
      <c r="C3295" t="str">
        <v>01331-RS</v>
      </c>
      <c r="D3295">
        <v>22</v>
      </c>
      <c r="E3295">
        <v>43179</v>
      </c>
    </row>
    <row r="3296">
      <c r="A3296" t="str">
        <v>AutoTable</v>
      </c>
      <c r="C3296" t="str">
        <v>01513-09</v>
      </c>
      <c r="D3296">
        <v>12</v>
      </c>
      <c r="E3296">
        <v>43179</v>
      </c>
    </row>
    <row r="3297">
      <c r="A3297" t="str">
        <v>AutoTable</v>
      </c>
      <c r="C3297" t="str">
        <v>01513-19</v>
      </c>
      <c r="D3297">
        <v>12</v>
      </c>
      <c r="E3297">
        <v>43179</v>
      </c>
    </row>
    <row r="3298">
      <c r="A3298" t="str">
        <v>AutoTable</v>
      </c>
      <c r="C3298" t="str">
        <v>01513-26</v>
      </c>
      <c r="D3298">
        <v>6</v>
      </c>
      <c r="E3298">
        <v>43179</v>
      </c>
    </row>
    <row r="3299">
      <c r="A3299" t="str">
        <v>AutoTable</v>
      </c>
      <c r="C3299" t="str">
        <v>01519-06CE</v>
      </c>
      <c r="D3299">
        <v>1</v>
      </c>
      <c r="E3299">
        <v>43179</v>
      </c>
    </row>
    <row r="3300">
      <c r="A3300" t="str">
        <v>AutoTable</v>
      </c>
      <c r="C3300" t="str">
        <v>01622-23</v>
      </c>
      <c r="D3300">
        <v>28</v>
      </c>
      <c r="E3300">
        <v>43179</v>
      </c>
    </row>
    <row r="3301">
      <c r="A3301" t="str">
        <v>AutoTable</v>
      </c>
      <c r="C3301" t="str">
        <v>01622-42</v>
      </c>
      <c r="D3301">
        <v>652</v>
      </c>
      <c r="E3301">
        <v>43179</v>
      </c>
    </row>
    <row r="3302">
      <c r="A3302" t="str">
        <v>AutoTable</v>
      </c>
      <c r="C3302" t="str">
        <v>01630-30CE</v>
      </c>
      <c r="D3302">
        <v>322</v>
      </c>
      <c r="E3302">
        <v>43179</v>
      </c>
    </row>
    <row r="3303">
      <c r="A3303" t="str">
        <v>AutoTable</v>
      </c>
      <c r="C3303" t="str">
        <v>01632-08</v>
      </c>
      <c r="D3303">
        <v>14</v>
      </c>
      <c r="E3303">
        <v>43179</v>
      </c>
    </row>
    <row r="3304">
      <c r="A3304" t="str">
        <v>AutoTable</v>
      </c>
      <c r="C3304" t="str">
        <v>01632-16</v>
      </c>
      <c r="D3304">
        <v>539</v>
      </c>
      <c r="E3304">
        <v>43179</v>
      </c>
    </row>
    <row r="3305">
      <c r="A3305" t="str">
        <v>AutoTable</v>
      </c>
      <c r="C3305" t="str">
        <v>01632-19</v>
      </c>
      <c r="D3305">
        <v>757</v>
      </c>
      <c r="E3305">
        <v>43179</v>
      </c>
    </row>
    <row r="3306">
      <c r="A3306" t="str">
        <v>AutoTable</v>
      </c>
      <c r="C3306" t="str">
        <v>01632-20</v>
      </c>
      <c r="D3306">
        <v>800</v>
      </c>
      <c r="E3306">
        <v>43179</v>
      </c>
    </row>
    <row r="3307">
      <c r="A3307" t="str">
        <v>AutoTable</v>
      </c>
      <c r="C3307" t="str">
        <v>01644-09</v>
      </c>
      <c r="D3307">
        <v>2</v>
      </c>
      <c r="E3307">
        <v>43179</v>
      </c>
    </row>
    <row r="3308">
      <c r="A3308" t="str">
        <v>AutoTable</v>
      </c>
      <c r="C3308" t="str">
        <v>01644-13</v>
      </c>
      <c r="D3308">
        <v>21</v>
      </c>
      <c r="E3308">
        <v>43179</v>
      </c>
    </row>
    <row r="3309">
      <c r="A3309" t="str">
        <v>AutoTable</v>
      </c>
      <c r="C3309" t="str">
        <v>01644-17</v>
      </c>
      <c r="D3309">
        <v>13</v>
      </c>
      <c r="E3309">
        <v>43179</v>
      </c>
    </row>
    <row r="3310">
      <c r="A3310" t="str">
        <v>AutoTable</v>
      </c>
      <c r="C3310" t="str">
        <v>01644-19</v>
      </c>
      <c r="D3310">
        <v>1</v>
      </c>
      <c r="E3310">
        <v>43179</v>
      </c>
    </row>
    <row r="3311">
      <c r="A3311" t="str">
        <v>AutoTable</v>
      </c>
      <c r="C3311" t="str">
        <v>01644-27</v>
      </c>
      <c r="D3311">
        <v>16</v>
      </c>
      <c r="E3311">
        <v>43179</v>
      </c>
    </row>
    <row r="3312">
      <c r="A3312" t="str">
        <v>AutoTable</v>
      </c>
      <c r="C3312" t="str">
        <v>01644-30</v>
      </c>
      <c r="D3312">
        <v>10</v>
      </c>
      <c r="E3312">
        <v>43179</v>
      </c>
    </row>
    <row r="3313">
      <c r="A3313" t="str">
        <v>AutoTable</v>
      </c>
      <c r="C3313" t="str">
        <v>01930-27CE</v>
      </c>
      <c r="D3313">
        <v>71</v>
      </c>
      <c r="E3313">
        <v>43179</v>
      </c>
    </row>
    <row r="3314">
      <c r="A3314" t="str">
        <v>AutoTable</v>
      </c>
      <c r="C3314" t="str">
        <v>01930-63CE</v>
      </c>
      <c r="D3314">
        <v>3</v>
      </c>
      <c r="E3314">
        <v>43179</v>
      </c>
    </row>
    <row r="3315">
      <c r="A3315" t="str">
        <v>AutoTable</v>
      </c>
      <c r="C3315" t="str">
        <v>01930-66CE</v>
      </c>
      <c r="D3315">
        <v>13</v>
      </c>
      <c r="E3315">
        <v>43179</v>
      </c>
    </row>
    <row r="3316">
      <c r="A3316" t="str">
        <v>AutoTable</v>
      </c>
      <c r="C3316" t="str">
        <v>01930-67CE</v>
      </c>
      <c r="D3316">
        <v>132</v>
      </c>
      <c r="E3316">
        <v>43179</v>
      </c>
    </row>
    <row r="3317">
      <c r="A3317" t="str">
        <v>AutoTable</v>
      </c>
      <c r="C3317" t="str">
        <v>01935-13</v>
      </c>
      <c r="D3317">
        <v>738</v>
      </c>
      <c r="E3317">
        <v>43179</v>
      </c>
    </row>
    <row r="3318">
      <c r="A3318" t="str">
        <v>AutoTable</v>
      </c>
      <c r="C3318" t="str">
        <v>01935-16</v>
      </c>
      <c r="D3318">
        <v>1200</v>
      </c>
      <c r="E3318">
        <v>43179</v>
      </c>
    </row>
    <row r="3319">
      <c r="A3319" t="str">
        <v>AutoTable</v>
      </c>
      <c r="C3319" t="str">
        <v>02018A</v>
      </c>
      <c r="D3319">
        <v>6</v>
      </c>
      <c r="E3319">
        <v>43179</v>
      </c>
    </row>
    <row r="3320">
      <c r="A3320" t="str">
        <v>AutoTable</v>
      </c>
      <c r="C3320" t="str">
        <v>02018B</v>
      </c>
      <c r="D3320">
        <v>303</v>
      </c>
      <c r="E3320">
        <v>43179</v>
      </c>
    </row>
    <row r="3321">
      <c r="A3321" t="str">
        <v>AutoTable</v>
      </c>
      <c r="C3321" t="str">
        <v>02018C</v>
      </c>
      <c r="D3321">
        <v>382</v>
      </c>
      <c r="E3321">
        <v>43179</v>
      </c>
    </row>
    <row r="3322">
      <c r="A3322" t="str">
        <v>AutoTable</v>
      </c>
      <c r="C3322" t="str">
        <v>02022-31</v>
      </c>
      <c r="D3322">
        <v>1900</v>
      </c>
      <c r="E3322">
        <v>43179</v>
      </c>
    </row>
    <row r="3323">
      <c r="A3323" t="str">
        <v>AutoTable</v>
      </c>
      <c r="C3323" t="str">
        <v>02022-36</v>
      </c>
      <c r="D3323">
        <v>1231</v>
      </c>
      <c r="E3323">
        <v>43179</v>
      </c>
    </row>
    <row r="3324">
      <c r="A3324" t="str">
        <v>AutoTable</v>
      </c>
      <c r="C3324" t="str">
        <v>02022-37</v>
      </c>
      <c r="D3324">
        <v>149</v>
      </c>
      <c r="E3324">
        <v>43179</v>
      </c>
    </row>
    <row r="3325">
      <c r="A3325" t="str">
        <v>AutoTable</v>
      </c>
      <c r="C3325" t="str">
        <v>02030-01CE</v>
      </c>
      <c r="D3325">
        <v>78</v>
      </c>
      <c r="E3325">
        <v>43179</v>
      </c>
    </row>
    <row r="3326">
      <c r="A3326" t="str">
        <v>AutoTable</v>
      </c>
      <c r="C3326" t="str">
        <v>02030A</v>
      </c>
      <c r="D3326">
        <v>325</v>
      </c>
      <c r="E3326">
        <v>43179</v>
      </c>
    </row>
    <row r="3327">
      <c r="A3327" t="str">
        <v>AutoTable</v>
      </c>
      <c r="C3327" t="str">
        <v>02030AS1</v>
      </c>
      <c r="D3327">
        <v>587</v>
      </c>
      <c r="E3327">
        <v>43179</v>
      </c>
    </row>
    <row r="3328">
      <c r="A3328" t="str">
        <v>AutoTable</v>
      </c>
      <c r="C3328" t="str">
        <v>02030AS2</v>
      </c>
      <c r="D3328">
        <v>1245</v>
      </c>
      <c r="E3328">
        <v>43179</v>
      </c>
    </row>
    <row r="3329">
      <c r="A3329" t="str">
        <v>AutoTable</v>
      </c>
      <c r="C3329" t="str">
        <v>02030B</v>
      </c>
      <c r="D3329">
        <v>170</v>
      </c>
      <c r="E3329">
        <v>43179</v>
      </c>
    </row>
    <row r="3330">
      <c r="A3330" t="str">
        <v>AutoTable</v>
      </c>
      <c r="C3330" t="str">
        <v>02030CB</v>
      </c>
      <c r="D3330">
        <v>169</v>
      </c>
      <c r="E3330">
        <v>43179</v>
      </c>
    </row>
    <row r="3331">
      <c r="A3331" t="str">
        <v>AutoTable</v>
      </c>
      <c r="C3331" t="str">
        <v>02030CI</v>
      </c>
      <c r="D3331">
        <v>2</v>
      </c>
      <c r="E3331">
        <v>43179</v>
      </c>
    </row>
    <row r="3332">
      <c r="A3332" t="str">
        <v>AutoTable</v>
      </c>
      <c r="C3332" t="str">
        <v>02030FB</v>
      </c>
      <c r="D3332">
        <v>341</v>
      </c>
      <c r="E3332">
        <v>43179</v>
      </c>
    </row>
    <row r="3333">
      <c r="A3333" t="str">
        <v>AutoTable</v>
      </c>
      <c r="C3333" t="str">
        <v>02030FO</v>
      </c>
      <c r="D3333">
        <v>230</v>
      </c>
      <c r="E3333">
        <v>43179</v>
      </c>
    </row>
    <row r="3334">
      <c r="A3334" t="str">
        <v>AutoTable</v>
      </c>
      <c r="C3334" t="str">
        <v>02030FR</v>
      </c>
      <c r="D3334">
        <v>247</v>
      </c>
      <c r="E3334">
        <v>43179</v>
      </c>
    </row>
    <row r="3335">
      <c r="A3335" t="str">
        <v>AutoTable</v>
      </c>
      <c r="C3335" t="str">
        <v>02030M</v>
      </c>
      <c r="D3335">
        <v>333</v>
      </c>
      <c r="E3335">
        <v>43179</v>
      </c>
    </row>
    <row r="3336">
      <c r="A3336" t="str">
        <v>AutoTable</v>
      </c>
      <c r="C3336" t="str">
        <v>02030O</v>
      </c>
      <c r="D3336">
        <v>29</v>
      </c>
      <c r="E3336">
        <v>43179</v>
      </c>
    </row>
    <row r="3337">
      <c r="A3337" t="str">
        <v>AutoTable</v>
      </c>
      <c r="C3337" t="str">
        <v>02030R</v>
      </c>
      <c r="D3337">
        <v>382</v>
      </c>
      <c r="E3337">
        <v>43179</v>
      </c>
    </row>
    <row r="3338">
      <c r="A3338" t="str">
        <v>AutoTable</v>
      </c>
      <c r="C3338" t="str">
        <v>02030RO</v>
      </c>
      <c r="D3338">
        <v>269</v>
      </c>
      <c r="E3338">
        <v>43179</v>
      </c>
    </row>
    <row r="3339">
      <c r="A3339" t="str">
        <v>AutoTable</v>
      </c>
      <c r="C3339" t="str">
        <v>02030VE</v>
      </c>
      <c r="D3339">
        <v>168</v>
      </c>
      <c r="E3339">
        <v>43179</v>
      </c>
    </row>
    <row r="3340">
      <c r="A3340" t="str">
        <v>AutoTable</v>
      </c>
      <c r="C3340" t="str">
        <v>02210SR</v>
      </c>
      <c r="D3340">
        <v>69</v>
      </c>
      <c r="E3340">
        <v>43179</v>
      </c>
    </row>
    <row r="3341">
      <c r="A3341" t="str">
        <v>AutoTable</v>
      </c>
      <c r="C3341" t="str">
        <v>0230-CE</v>
      </c>
      <c r="D3341">
        <v>1728</v>
      </c>
      <c r="E3341">
        <v>43179</v>
      </c>
    </row>
    <row r="3342">
      <c r="A3342" t="str">
        <v>AutoTable</v>
      </c>
      <c r="C3342" t="str">
        <v>02525-42</v>
      </c>
      <c r="D3342">
        <v>701</v>
      </c>
      <c r="E3342">
        <v>43179</v>
      </c>
    </row>
    <row r="3343">
      <c r="A3343" t="str">
        <v>AutoTable</v>
      </c>
      <c r="C3343" t="str">
        <v>02525-43</v>
      </c>
      <c r="D3343">
        <v>73</v>
      </c>
      <c r="E3343">
        <v>43179</v>
      </c>
    </row>
    <row r="3344">
      <c r="A3344" t="str">
        <v>AutoTable</v>
      </c>
      <c r="C3344" t="str">
        <v>02525-59</v>
      </c>
      <c r="D3344">
        <v>318</v>
      </c>
      <c r="E3344">
        <v>43179</v>
      </c>
    </row>
    <row r="3345">
      <c r="A3345" t="str">
        <v>AutoTable</v>
      </c>
      <c r="C3345" t="str">
        <v>02530-13</v>
      </c>
      <c r="D3345">
        <v>189</v>
      </c>
      <c r="E3345">
        <v>43179</v>
      </c>
    </row>
    <row r="3346">
      <c r="A3346" t="str">
        <v>AutoTable</v>
      </c>
      <c r="C3346" t="str">
        <v>02531-05</v>
      </c>
      <c r="D3346">
        <v>174</v>
      </c>
      <c r="E3346">
        <v>43179</v>
      </c>
    </row>
    <row r="3347">
      <c r="A3347" t="str">
        <v>AutoTable</v>
      </c>
      <c r="C3347" t="str">
        <v>02531-06</v>
      </c>
      <c r="D3347">
        <v>1103</v>
      </c>
      <c r="E3347">
        <v>43179</v>
      </c>
    </row>
    <row r="3348">
      <c r="A3348" t="str">
        <v>AutoTable</v>
      </c>
      <c r="C3348" t="str">
        <v>02531-08</v>
      </c>
      <c r="D3348">
        <v>133</v>
      </c>
      <c r="E3348">
        <v>43179</v>
      </c>
    </row>
    <row r="3349">
      <c r="A3349" t="str">
        <v>AutoTable</v>
      </c>
      <c r="C3349" t="str">
        <v>02531-09</v>
      </c>
      <c r="D3349">
        <v>168</v>
      </c>
      <c r="E3349">
        <v>43179</v>
      </c>
    </row>
    <row r="3350">
      <c r="A3350" t="str">
        <v>AutoTable</v>
      </c>
      <c r="C3350" t="str">
        <v>02531-19</v>
      </c>
      <c r="D3350">
        <v>168</v>
      </c>
      <c r="E3350">
        <v>43179</v>
      </c>
    </row>
    <row r="3351">
      <c r="A3351" t="str">
        <v>AutoTable</v>
      </c>
      <c r="C3351" t="str">
        <v>02531-30</v>
      </c>
      <c r="D3351">
        <v>1</v>
      </c>
      <c r="E3351">
        <v>43179</v>
      </c>
    </row>
    <row r="3352">
      <c r="A3352" t="str">
        <v>AutoTable</v>
      </c>
      <c r="C3352" t="str">
        <v>03018-63</v>
      </c>
      <c r="D3352">
        <v>249</v>
      </c>
      <c r="E3352">
        <v>43179</v>
      </c>
    </row>
    <row r="3353">
      <c r="A3353" t="str">
        <v>AutoTable</v>
      </c>
      <c r="C3353" t="str">
        <v>03031FOR</v>
      </c>
      <c r="D3353">
        <v>120</v>
      </c>
      <c r="E3353">
        <v>43179</v>
      </c>
    </row>
    <row r="3354">
      <c r="A3354" t="str">
        <v>AutoTable</v>
      </c>
      <c r="C3354" t="str">
        <v>03031SPCB</v>
      </c>
      <c r="D3354">
        <v>14</v>
      </c>
      <c r="E3354">
        <v>43179</v>
      </c>
    </row>
    <row r="3355">
      <c r="A3355" t="str">
        <v>AutoTable</v>
      </c>
      <c r="C3355" t="str">
        <v>03130-45</v>
      </c>
      <c r="D3355">
        <v>78</v>
      </c>
      <c r="E3355">
        <v>43179</v>
      </c>
    </row>
    <row r="3356">
      <c r="A3356" t="str">
        <v>AutoTable</v>
      </c>
      <c r="C3356" t="str">
        <v>03130-46</v>
      </c>
      <c r="D3356">
        <v>4</v>
      </c>
      <c r="E3356">
        <v>43179</v>
      </c>
    </row>
    <row r="3357">
      <c r="A3357" t="str">
        <v>AutoTable</v>
      </c>
      <c r="C3357" t="str">
        <v>03220-A</v>
      </c>
      <c r="D3357">
        <v>332</v>
      </c>
      <c r="E3357">
        <v>43179</v>
      </c>
    </row>
    <row r="3358">
      <c r="A3358" t="str">
        <v>AutoTable</v>
      </c>
      <c r="C3358" t="str">
        <v>03520-25CE</v>
      </c>
      <c r="D3358">
        <v>1</v>
      </c>
      <c r="E3358">
        <v>43179</v>
      </c>
    </row>
    <row r="3359">
      <c r="A3359" t="str">
        <v>AutoTable</v>
      </c>
      <c r="C3359" t="str">
        <v>03520-26CE</v>
      </c>
      <c r="D3359">
        <v>96</v>
      </c>
      <c r="E3359">
        <v>43179</v>
      </c>
    </row>
    <row r="3360">
      <c r="A3360" t="str">
        <v>AutoTable</v>
      </c>
      <c r="C3360" t="str">
        <v>03520-31CE</v>
      </c>
      <c r="D3360">
        <v>117</v>
      </c>
      <c r="E3360">
        <v>43179</v>
      </c>
    </row>
    <row r="3361">
      <c r="A3361" t="str">
        <v>AutoTable</v>
      </c>
      <c r="C3361" t="str">
        <v>03535-30</v>
      </c>
      <c r="D3361">
        <v>55</v>
      </c>
      <c r="E3361">
        <v>43179</v>
      </c>
    </row>
    <row r="3362">
      <c r="A3362" t="str">
        <v>AutoTable</v>
      </c>
      <c r="C3362" t="str">
        <v>03619-44</v>
      </c>
      <c r="D3362">
        <v>1368</v>
      </c>
      <c r="E3362">
        <v>43179</v>
      </c>
    </row>
    <row r="3363">
      <c r="A3363" t="str">
        <v>AutoTable</v>
      </c>
      <c r="C3363" t="str">
        <v>03621-18</v>
      </c>
      <c r="D3363">
        <v>3</v>
      </c>
      <c r="E3363">
        <v>43179</v>
      </c>
    </row>
    <row r="3364">
      <c r="A3364" t="str">
        <v>AutoTable</v>
      </c>
      <c r="C3364" t="str">
        <v>03621-30</v>
      </c>
      <c r="D3364">
        <v>0</v>
      </c>
      <c r="E3364">
        <v>43179</v>
      </c>
    </row>
    <row r="3365">
      <c r="A3365" t="str">
        <v>AutoTable</v>
      </c>
      <c r="C3365" t="str">
        <v>03630-02CE</v>
      </c>
      <c r="D3365">
        <v>128</v>
      </c>
      <c r="E3365">
        <v>43179</v>
      </c>
    </row>
    <row r="3366">
      <c r="A3366" t="str">
        <v>AutoTable</v>
      </c>
      <c r="C3366" t="str">
        <v>03630-03CE</v>
      </c>
      <c r="D3366">
        <v>97</v>
      </c>
      <c r="E3366">
        <v>43179</v>
      </c>
    </row>
    <row r="3367">
      <c r="A3367" t="str">
        <v>AutoTable</v>
      </c>
      <c r="C3367" t="str">
        <v>03630-06CE</v>
      </c>
      <c r="D3367">
        <v>105</v>
      </c>
      <c r="E3367">
        <v>43179</v>
      </c>
    </row>
    <row r="3368">
      <c r="A3368" t="str">
        <v>AutoTable</v>
      </c>
      <c r="C3368" t="str">
        <v>03630-08CE</v>
      </c>
      <c r="D3368">
        <v>100</v>
      </c>
      <c r="E3368">
        <v>43179</v>
      </c>
    </row>
    <row r="3369">
      <c r="A3369" t="str">
        <v>AutoTable</v>
      </c>
      <c r="C3369" t="str">
        <v>04025A</v>
      </c>
      <c r="D3369">
        <v>0</v>
      </c>
      <c r="E3369">
        <v>43179</v>
      </c>
    </row>
    <row r="3370">
      <c r="A3370" t="str">
        <v>AutoTable</v>
      </c>
      <c r="C3370" t="str">
        <v>04025B</v>
      </c>
      <c r="D3370">
        <v>0</v>
      </c>
      <c r="E3370">
        <v>43179</v>
      </c>
    </row>
    <row r="3371">
      <c r="A3371" t="str">
        <v>AutoTable</v>
      </c>
      <c r="C3371" t="str">
        <v>04025FO</v>
      </c>
      <c r="D3371">
        <v>0</v>
      </c>
      <c r="E3371">
        <v>43179</v>
      </c>
    </row>
    <row r="3372">
      <c r="A3372" t="str">
        <v>AutoTable</v>
      </c>
      <c r="C3372" t="str">
        <v>04025O</v>
      </c>
      <c r="D3372">
        <v>31</v>
      </c>
      <c r="E3372">
        <v>43179</v>
      </c>
    </row>
    <row r="3373">
      <c r="A3373" t="str">
        <v>AutoTable</v>
      </c>
      <c r="C3373" t="str">
        <v>04025R</v>
      </c>
      <c r="D3373">
        <v>156</v>
      </c>
      <c r="E3373">
        <v>43179</v>
      </c>
    </row>
    <row r="3374">
      <c r="A3374" t="str">
        <v>AutoTable</v>
      </c>
      <c r="C3374" t="str">
        <v>04026R</v>
      </c>
      <c r="D3374">
        <v>0</v>
      </c>
      <c r="E3374">
        <v>43179</v>
      </c>
    </row>
    <row r="3375">
      <c r="A3375" t="str">
        <v>AutoTable</v>
      </c>
      <c r="C3375" t="str">
        <v>04026VE</v>
      </c>
      <c r="D3375">
        <v>0</v>
      </c>
      <c r="E3375">
        <v>43179</v>
      </c>
    </row>
    <row r="3376">
      <c r="A3376" t="str">
        <v>AutoTable</v>
      </c>
      <c r="C3376" t="str">
        <v>04028TB</v>
      </c>
      <c r="D3376">
        <v>0</v>
      </c>
      <c r="E3376">
        <v>43179</v>
      </c>
    </row>
    <row r="3377">
      <c r="A3377" t="str">
        <v>AutoTable</v>
      </c>
      <c r="C3377" t="str">
        <v>04030-41</v>
      </c>
      <c r="D3377">
        <v>20</v>
      </c>
      <c r="E3377">
        <v>43179</v>
      </c>
    </row>
    <row r="3378">
      <c r="A3378" t="str">
        <v>AutoTable</v>
      </c>
      <c r="C3378" t="str">
        <v>04030-63CE</v>
      </c>
      <c r="D3378">
        <v>26</v>
      </c>
      <c r="E3378">
        <v>43179</v>
      </c>
    </row>
    <row r="3379">
      <c r="A3379" t="str">
        <v>AutoTable</v>
      </c>
      <c r="C3379" t="str">
        <v>04030-64CE</v>
      </c>
      <c r="D3379">
        <v>6</v>
      </c>
      <c r="E3379">
        <v>43179</v>
      </c>
    </row>
    <row r="3380">
      <c r="A3380" t="str">
        <v>AutoTable</v>
      </c>
      <c r="C3380" t="str">
        <v>04030-66CE</v>
      </c>
      <c r="D3380">
        <v>18</v>
      </c>
      <c r="E3380">
        <v>43179</v>
      </c>
    </row>
    <row r="3381">
      <c r="A3381" t="str">
        <v>AutoTable</v>
      </c>
      <c r="C3381" t="str">
        <v>04030-67CE</v>
      </c>
      <c r="D3381">
        <v>1</v>
      </c>
      <c r="E3381">
        <v>43179</v>
      </c>
    </row>
    <row r="3382">
      <c r="A3382" t="str">
        <v>AutoTable</v>
      </c>
      <c r="C3382" t="str">
        <v>04830-02KCE</v>
      </c>
      <c r="D3382">
        <v>45</v>
      </c>
      <c r="E3382">
        <v>43179</v>
      </c>
    </row>
    <row r="3383">
      <c r="A3383" t="str">
        <v>AutoTable</v>
      </c>
      <c r="C3383" t="str">
        <v>04830-06KCE</v>
      </c>
      <c r="D3383">
        <v>140</v>
      </c>
      <c r="E3383">
        <v>43179</v>
      </c>
    </row>
    <row r="3384">
      <c r="A3384" t="str">
        <v>AutoTable</v>
      </c>
      <c r="C3384" t="str">
        <v>04830-08PCE</v>
      </c>
      <c r="D3384">
        <v>106</v>
      </c>
      <c r="E3384">
        <v>43179</v>
      </c>
    </row>
    <row r="3385">
      <c r="A3385" t="str">
        <v>AutoTable</v>
      </c>
      <c r="C3385" t="str">
        <v>04830-18KCE</v>
      </c>
      <c r="D3385">
        <v>59</v>
      </c>
      <c r="E3385">
        <v>43179</v>
      </c>
    </row>
    <row r="3386">
      <c r="A3386" t="str">
        <v>AutoTable</v>
      </c>
      <c r="C3386" t="str">
        <v>04830-18PCE</v>
      </c>
      <c r="D3386">
        <v>79</v>
      </c>
      <c r="E3386">
        <v>43179</v>
      </c>
    </row>
    <row r="3387">
      <c r="A3387" t="str">
        <v>AutoTable</v>
      </c>
      <c r="C3387" t="str">
        <v>04832-19CE</v>
      </c>
      <c r="D3387">
        <v>59</v>
      </c>
      <c r="E3387">
        <v>43179</v>
      </c>
    </row>
    <row r="3388">
      <c r="A3388" t="str">
        <v>AutoTable</v>
      </c>
      <c r="C3388" t="str">
        <v>04929A</v>
      </c>
      <c r="D3388">
        <v>158</v>
      </c>
      <c r="E3388">
        <v>43179</v>
      </c>
    </row>
    <row r="3389">
      <c r="A3389" t="str">
        <v>AutoTable</v>
      </c>
      <c r="C3389" t="str">
        <v>04931BFB</v>
      </c>
      <c r="D3389">
        <v>33</v>
      </c>
      <c r="E3389">
        <v>43179</v>
      </c>
    </row>
    <row r="3390">
      <c r="A3390" t="str">
        <v>AutoTable</v>
      </c>
      <c r="C3390" t="str">
        <v>04931DTO</v>
      </c>
      <c r="D3390">
        <v>200</v>
      </c>
      <c r="E3390">
        <v>43179</v>
      </c>
    </row>
    <row r="3391">
      <c r="A3391" t="str">
        <v>AutoTable</v>
      </c>
      <c r="C3391" t="str">
        <v>05010-13</v>
      </c>
      <c r="D3391">
        <v>28</v>
      </c>
      <c r="E3391">
        <v>43179</v>
      </c>
    </row>
    <row r="3392">
      <c r="A3392" t="str">
        <v>AutoTable</v>
      </c>
      <c r="C3392" t="str">
        <v>05030-13CE</v>
      </c>
      <c r="D3392">
        <v>0</v>
      </c>
      <c r="E3392">
        <v>43179</v>
      </c>
    </row>
    <row r="3393">
      <c r="A3393" t="str">
        <v>AutoTable</v>
      </c>
      <c r="C3393" t="str">
        <v>05035-30</v>
      </c>
      <c r="D3393">
        <v>101</v>
      </c>
      <c r="E3393">
        <v>43179</v>
      </c>
    </row>
    <row r="3394">
      <c r="A3394" t="str">
        <v>AutoTable</v>
      </c>
      <c r="C3394" t="str">
        <v>05529A</v>
      </c>
      <c r="D3394">
        <v>191</v>
      </c>
      <c r="E3394">
        <v>43179</v>
      </c>
    </row>
    <row r="3395">
      <c r="A3395" t="str">
        <v>AutoTable</v>
      </c>
      <c r="C3395" t="str">
        <v>05725-30</v>
      </c>
      <c r="D3395">
        <v>46</v>
      </c>
      <c r="E3395">
        <v>43179</v>
      </c>
    </row>
    <row r="3396">
      <c r="A3396" t="str">
        <v>AutoTable</v>
      </c>
      <c r="C3396" t="str">
        <v>06435-33</v>
      </c>
      <c r="D3396">
        <v>14</v>
      </c>
      <c r="E3396">
        <v>43179</v>
      </c>
    </row>
    <row r="3397">
      <c r="A3397" t="str">
        <v>AutoTable</v>
      </c>
      <c r="C3397" t="str">
        <v>07030-09</v>
      </c>
      <c r="D3397">
        <v>40</v>
      </c>
      <c r="E3397">
        <v>43179</v>
      </c>
    </row>
    <row r="3398">
      <c r="A3398" t="str">
        <v>AutoTable</v>
      </c>
      <c r="C3398" t="str">
        <v>07031-09</v>
      </c>
      <c r="D3398">
        <v>4</v>
      </c>
      <c r="E3398">
        <v>43179</v>
      </c>
    </row>
    <row r="3399">
      <c r="A3399" t="str">
        <v>AutoTable</v>
      </c>
      <c r="C3399" t="str">
        <v>1200</v>
      </c>
      <c r="D3399">
        <v>0</v>
      </c>
      <c r="E3399">
        <v>43179</v>
      </c>
    </row>
    <row r="3400">
      <c r="A3400" t="str">
        <v>AutoTable</v>
      </c>
      <c r="C3400" t="str">
        <v>1201B</v>
      </c>
      <c r="D3400">
        <v>3</v>
      </c>
      <c r="E3400">
        <v>43179</v>
      </c>
    </row>
    <row r="3401">
      <c r="A3401" t="str">
        <v>AutoTable</v>
      </c>
      <c r="C3401" t="str">
        <v>1222</v>
      </c>
      <c r="D3401">
        <v>0</v>
      </c>
      <c r="E3401">
        <v>43179</v>
      </c>
    </row>
    <row r="3402">
      <c r="A3402" t="str">
        <v>AutoTable</v>
      </c>
      <c r="C3402" t="str">
        <v>1224</v>
      </c>
      <c r="D3402">
        <v>10</v>
      </c>
      <c r="E3402">
        <v>43179</v>
      </c>
    </row>
    <row r="3403">
      <c r="A3403" t="str">
        <v>AutoTable</v>
      </c>
      <c r="C3403" t="str">
        <v>1228H</v>
      </c>
      <c r="D3403">
        <v>2</v>
      </c>
      <c r="E3403">
        <v>43179</v>
      </c>
    </row>
    <row r="3404">
      <c r="A3404" t="str">
        <v>AutoTable</v>
      </c>
      <c r="C3404" t="str">
        <v>1231PA</v>
      </c>
      <c r="D3404">
        <v>3</v>
      </c>
      <c r="E3404">
        <v>43179</v>
      </c>
    </row>
    <row r="3405">
      <c r="A3405" t="str">
        <v>AutoTable</v>
      </c>
      <c r="C3405" t="str">
        <v>14001</v>
      </c>
      <c r="D3405">
        <v>33</v>
      </c>
      <c r="E3405">
        <v>43179</v>
      </c>
    </row>
    <row r="3406">
      <c r="A3406" t="str">
        <v>AutoTable</v>
      </c>
      <c r="C3406" t="str">
        <v>14002</v>
      </c>
      <c r="D3406">
        <v>23845</v>
      </c>
      <c r="E3406">
        <v>43179</v>
      </c>
    </row>
    <row r="3407">
      <c r="A3407" t="str">
        <v>AutoTable</v>
      </c>
      <c r="C3407" t="str">
        <v>14004</v>
      </c>
      <c r="D3407">
        <v>515</v>
      </c>
      <c r="E3407">
        <v>43179</v>
      </c>
    </row>
    <row r="3408">
      <c r="A3408" t="str">
        <v>AutoTable</v>
      </c>
      <c r="C3408" t="str">
        <v>14004R</v>
      </c>
      <c r="D3408">
        <v>3</v>
      </c>
      <c r="E3408">
        <v>43179</v>
      </c>
    </row>
    <row r="3409">
      <c r="A3409" t="str">
        <v>AutoTable</v>
      </c>
      <c r="C3409" t="str">
        <v>14004V</v>
      </c>
      <c r="D3409">
        <v>11</v>
      </c>
      <c r="E3409">
        <v>43179</v>
      </c>
    </row>
    <row r="3410">
      <c r="A3410" t="str">
        <v>AutoTable</v>
      </c>
      <c r="C3410" t="str">
        <v>14006</v>
      </c>
      <c r="D3410">
        <v>7214</v>
      </c>
      <c r="E3410">
        <v>43179</v>
      </c>
    </row>
    <row r="3411">
      <c r="A3411" t="str">
        <v>AutoTable</v>
      </c>
      <c r="C3411" t="str">
        <v>14011</v>
      </c>
      <c r="D3411">
        <v>31</v>
      </c>
      <c r="E3411">
        <v>43179</v>
      </c>
    </row>
    <row r="3412">
      <c r="A3412" t="str">
        <v>AutoTable</v>
      </c>
      <c r="C3412" t="str">
        <v>14011-50</v>
      </c>
      <c r="D3412">
        <v>1085</v>
      </c>
      <c r="E3412">
        <v>43179</v>
      </c>
    </row>
    <row r="3413">
      <c r="A3413" t="str">
        <v>AutoTable</v>
      </c>
      <c r="C3413" t="str">
        <v>14012</v>
      </c>
      <c r="D3413">
        <v>190</v>
      </c>
      <c r="E3413">
        <v>43179</v>
      </c>
    </row>
    <row r="3414">
      <c r="A3414" t="str">
        <v>AutoTable</v>
      </c>
      <c r="C3414" t="str">
        <v>14015</v>
      </c>
      <c r="D3414">
        <v>7</v>
      </c>
      <c r="E3414">
        <v>43179</v>
      </c>
    </row>
    <row r="3415">
      <c r="A3415" t="str">
        <v>AutoTable</v>
      </c>
      <c r="C3415" t="str">
        <v>14021</v>
      </c>
      <c r="D3415">
        <v>149</v>
      </c>
      <c r="E3415">
        <v>43179</v>
      </c>
    </row>
    <row r="3416">
      <c r="A3416" t="str">
        <v>AutoTable</v>
      </c>
      <c r="C3416" t="str">
        <v>14022B</v>
      </c>
      <c r="D3416">
        <v>0</v>
      </c>
      <c r="E3416">
        <v>43179</v>
      </c>
    </row>
    <row r="3417">
      <c r="A3417" t="str">
        <v>AutoTable</v>
      </c>
      <c r="C3417" t="str">
        <v>14022V</v>
      </c>
      <c r="D3417">
        <v>7213</v>
      </c>
      <c r="E3417">
        <v>43179</v>
      </c>
    </row>
    <row r="3418">
      <c r="A3418" t="str">
        <v>AutoTable</v>
      </c>
      <c r="C3418" t="str">
        <v>14028</v>
      </c>
      <c r="D3418">
        <v>4500</v>
      </c>
      <c r="E3418">
        <v>43179</v>
      </c>
    </row>
    <row r="3419">
      <c r="A3419" t="str">
        <v>AutoTable</v>
      </c>
      <c r="C3419" t="str">
        <v>14029</v>
      </c>
      <c r="D3419">
        <v>4308</v>
      </c>
      <c r="E3419">
        <v>43179</v>
      </c>
    </row>
    <row r="3420">
      <c r="A3420" t="str">
        <v>AutoTable</v>
      </c>
      <c r="C3420" t="str">
        <v>14035-1</v>
      </c>
      <c r="D3420">
        <v>1866</v>
      </c>
      <c r="E3420">
        <v>43179</v>
      </c>
    </row>
    <row r="3421">
      <c r="A3421" t="str">
        <v>AutoTable</v>
      </c>
      <c r="C3421" t="str">
        <v>14035-2</v>
      </c>
      <c r="D3421">
        <v>37081</v>
      </c>
      <c r="E3421">
        <v>43179</v>
      </c>
    </row>
    <row r="3422">
      <c r="A3422" t="str">
        <v>AutoTable</v>
      </c>
      <c r="C3422" t="str">
        <v>14035-3</v>
      </c>
      <c r="D3422">
        <v>10081</v>
      </c>
      <c r="E3422">
        <v>43179</v>
      </c>
    </row>
    <row r="3423">
      <c r="A3423" t="str">
        <v>AutoTable</v>
      </c>
      <c r="C3423" t="str">
        <v>14035-5</v>
      </c>
      <c r="D3423">
        <v>10545</v>
      </c>
      <c r="E3423">
        <v>43179</v>
      </c>
    </row>
    <row r="3424">
      <c r="A3424" t="str">
        <v>AutoTable</v>
      </c>
      <c r="C3424" t="str">
        <v>14098</v>
      </c>
      <c r="D3424">
        <v>216</v>
      </c>
      <c r="E3424">
        <v>43179</v>
      </c>
    </row>
    <row r="3425">
      <c r="A3425" t="str">
        <v>AutoTable</v>
      </c>
      <c r="C3425" t="str">
        <v>14113</v>
      </c>
      <c r="D3425">
        <v>1</v>
      </c>
      <c r="E3425">
        <v>43179</v>
      </c>
    </row>
    <row r="3426">
      <c r="A3426" t="str">
        <v>AutoTable</v>
      </c>
      <c r="C3426" t="str">
        <v>14114-32</v>
      </c>
      <c r="D3426">
        <v>2</v>
      </c>
      <c r="E3426">
        <v>43179</v>
      </c>
    </row>
    <row r="3427">
      <c r="A3427" t="str">
        <v>AutoTable</v>
      </c>
      <c r="C3427" t="str">
        <v>14115-960</v>
      </c>
      <c r="D3427">
        <v>1</v>
      </c>
      <c r="E3427">
        <v>43179</v>
      </c>
    </row>
    <row r="3428">
      <c r="A3428" t="str">
        <v>AutoTable</v>
      </c>
      <c r="C3428" t="str">
        <v>14117</v>
      </c>
      <c r="D3428">
        <v>10</v>
      </c>
      <c r="E3428">
        <v>43179</v>
      </c>
    </row>
    <row r="3429">
      <c r="A3429" t="str">
        <v>AutoTable</v>
      </c>
      <c r="C3429" t="str">
        <v>14121</v>
      </c>
      <c r="D3429">
        <v>60</v>
      </c>
      <c r="E3429">
        <v>43179</v>
      </c>
    </row>
    <row r="3430">
      <c r="A3430" t="str">
        <v>AutoTable</v>
      </c>
      <c r="C3430" t="str">
        <v>14122</v>
      </c>
      <c r="D3430">
        <v>11</v>
      </c>
      <c r="E3430">
        <v>43179</v>
      </c>
    </row>
    <row r="3431">
      <c r="A3431" t="str">
        <v>AutoTable</v>
      </c>
      <c r="C3431" t="str">
        <v>14302</v>
      </c>
      <c r="D3431">
        <v>432</v>
      </c>
      <c r="E3431">
        <v>43179</v>
      </c>
    </row>
    <row r="3432">
      <c r="A3432" t="str">
        <v>AutoTable</v>
      </c>
      <c r="C3432" t="str">
        <v>14304</v>
      </c>
      <c r="D3432">
        <v>719</v>
      </c>
      <c r="E3432">
        <v>43179</v>
      </c>
    </row>
    <row r="3433">
      <c r="A3433" t="str">
        <v>AutoTable</v>
      </c>
      <c r="C3433" t="str">
        <v>14305O/B</v>
      </c>
      <c r="D3433">
        <v>268</v>
      </c>
      <c r="E3433">
        <v>43179</v>
      </c>
    </row>
    <row r="3434">
      <c r="A3434" t="str">
        <v>AutoTable</v>
      </c>
      <c r="C3434" t="str">
        <v>14309</v>
      </c>
      <c r="D3434">
        <v>1</v>
      </c>
      <c r="E3434">
        <v>43179</v>
      </c>
    </row>
    <row r="3435">
      <c r="A3435" t="str">
        <v>AutoTable</v>
      </c>
      <c r="C3435" t="str">
        <v>14316</v>
      </c>
      <c r="D3435">
        <v>62</v>
      </c>
      <c r="E3435">
        <v>43179</v>
      </c>
    </row>
    <row r="3436">
      <c r="A3436" t="str">
        <v>AutoTable</v>
      </c>
      <c r="C3436" t="str">
        <v>14317</v>
      </c>
      <c r="D3436">
        <v>330</v>
      </c>
      <c r="E3436">
        <v>43179</v>
      </c>
    </row>
    <row r="3437">
      <c r="A3437" t="str">
        <v>AutoTable</v>
      </c>
      <c r="C3437" t="str">
        <v>14364RX</v>
      </c>
      <c r="D3437">
        <v>32</v>
      </c>
      <c r="E3437">
        <v>43179</v>
      </c>
    </row>
    <row r="3438">
      <c r="A3438" t="str">
        <v>AutoTable</v>
      </c>
      <c r="C3438" t="str">
        <v>14364TX</v>
      </c>
      <c r="D3438">
        <v>28</v>
      </c>
      <c r="E3438">
        <v>43179</v>
      </c>
    </row>
    <row r="3439">
      <c r="A3439" t="str">
        <v>AutoTable</v>
      </c>
      <c r="C3439" t="str">
        <v>14410-2</v>
      </c>
      <c r="D3439">
        <v>317</v>
      </c>
      <c r="E3439">
        <v>43179</v>
      </c>
    </row>
    <row r="3440">
      <c r="A3440" t="str">
        <v>AutoTable</v>
      </c>
      <c r="C3440" t="str">
        <v>14410-3</v>
      </c>
      <c r="D3440">
        <v>490</v>
      </c>
      <c r="E3440">
        <v>43179</v>
      </c>
    </row>
    <row r="3441">
      <c r="A3441" t="str">
        <v>AutoTable</v>
      </c>
      <c r="C3441" t="str">
        <v>14410-4</v>
      </c>
      <c r="D3441">
        <v>462</v>
      </c>
      <c r="E3441">
        <v>43179</v>
      </c>
    </row>
    <row r="3442">
      <c r="A3442" t="str">
        <v>AutoTable</v>
      </c>
      <c r="C3442" t="str">
        <v>14410-5</v>
      </c>
      <c r="D3442">
        <v>47</v>
      </c>
      <c r="E3442">
        <v>43179</v>
      </c>
    </row>
    <row r="3443">
      <c r="A3443" t="str">
        <v>AutoTable</v>
      </c>
      <c r="C3443" t="str">
        <v>14410-7</v>
      </c>
      <c r="D3443">
        <v>935</v>
      </c>
      <c r="E3443">
        <v>43179</v>
      </c>
    </row>
    <row r="3444">
      <c r="A3444" t="str">
        <v>AutoTable</v>
      </c>
      <c r="C3444" t="str">
        <v>14420-01</v>
      </c>
      <c r="D3444">
        <v>893</v>
      </c>
      <c r="E3444">
        <v>43179</v>
      </c>
    </row>
    <row r="3445">
      <c r="A3445" t="str">
        <v>AutoTable</v>
      </c>
      <c r="C3445" t="str">
        <v>14420-02</v>
      </c>
      <c r="D3445">
        <v>0</v>
      </c>
      <c r="E3445">
        <v>43179</v>
      </c>
    </row>
    <row r="3446">
      <c r="A3446" t="str">
        <v>AutoTable</v>
      </c>
      <c r="C3446" t="str">
        <v>14420-03</v>
      </c>
      <c r="D3446">
        <v>2832</v>
      </c>
      <c r="E3446">
        <v>43179</v>
      </c>
    </row>
    <row r="3447">
      <c r="A3447" t="str">
        <v>AutoTable</v>
      </c>
      <c r="C3447" t="str">
        <v>14420-04</v>
      </c>
      <c r="D3447">
        <v>5657</v>
      </c>
      <c r="E3447">
        <v>43179</v>
      </c>
    </row>
    <row r="3448">
      <c r="A3448" t="str">
        <v>AutoTable</v>
      </c>
      <c r="C3448" t="str">
        <v>14420-05</v>
      </c>
      <c r="D3448">
        <v>4963</v>
      </c>
      <c r="E3448">
        <v>43179</v>
      </c>
    </row>
    <row r="3449">
      <c r="A3449" t="str">
        <v>AutoTable</v>
      </c>
      <c r="C3449" t="str">
        <v>14420-06</v>
      </c>
      <c r="D3449">
        <v>8482</v>
      </c>
      <c r="E3449">
        <v>43179</v>
      </c>
    </row>
    <row r="3450">
      <c r="A3450" t="str">
        <v>AutoTable</v>
      </c>
      <c r="C3450" t="str">
        <v>14420-07</v>
      </c>
      <c r="D3450">
        <v>830</v>
      </c>
      <c r="E3450">
        <v>43179</v>
      </c>
    </row>
    <row r="3451">
      <c r="A3451" t="str">
        <v>AutoTable</v>
      </c>
      <c r="C3451" t="str">
        <v>14420-08</v>
      </c>
      <c r="D3451">
        <v>2225</v>
      </c>
      <c r="E3451">
        <v>43179</v>
      </c>
    </row>
    <row r="3452">
      <c r="A3452" t="str">
        <v>AutoTable</v>
      </c>
      <c r="C3452" t="str">
        <v>14420-09</v>
      </c>
      <c r="D3452">
        <v>432</v>
      </c>
      <c r="E3452">
        <v>43179</v>
      </c>
    </row>
    <row r="3453">
      <c r="A3453" t="str">
        <v>AutoTable</v>
      </c>
      <c r="C3453" t="str">
        <v>14420-10</v>
      </c>
      <c r="D3453">
        <v>2026</v>
      </c>
      <c r="E3453">
        <v>43179</v>
      </c>
    </row>
    <row r="3454">
      <c r="A3454" t="str">
        <v>AutoTable</v>
      </c>
      <c r="C3454" t="str">
        <v>14420-15</v>
      </c>
      <c r="D3454">
        <v>222</v>
      </c>
      <c r="E3454">
        <v>43179</v>
      </c>
    </row>
    <row r="3455">
      <c r="A3455" t="str">
        <v>AutoTable</v>
      </c>
      <c r="C3455" t="str">
        <v>14420-18</v>
      </c>
      <c r="D3455">
        <v>2074</v>
      </c>
      <c r="E3455">
        <v>43179</v>
      </c>
    </row>
    <row r="3456">
      <c r="A3456" t="str">
        <v>AutoTable</v>
      </c>
      <c r="C3456" t="str">
        <v>14420-20</v>
      </c>
      <c r="D3456">
        <v>6201</v>
      </c>
      <c r="E3456">
        <v>43179</v>
      </c>
    </row>
    <row r="3457">
      <c r="A3457" t="str">
        <v>AutoTable</v>
      </c>
      <c r="C3457" t="str">
        <v>14420-25</v>
      </c>
      <c r="D3457">
        <v>3592</v>
      </c>
      <c r="E3457">
        <v>43179</v>
      </c>
    </row>
    <row r="3458">
      <c r="A3458" t="str">
        <v>AutoTable</v>
      </c>
      <c r="C3458" t="str">
        <v>14420-30</v>
      </c>
      <c r="D3458">
        <v>2778</v>
      </c>
      <c r="E3458">
        <v>43179</v>
      </c>
    </row>
    <row r="3459">
      <c r="A3459" t="str">
        <v>AutoTable</v>
      </c>
      <c r="C3459" t="str">
        <v>14420-35</v>
      </c>
      <c r="D3459">
        <v>506</v>
      </c>
      <c r="E3459">
        <v>43179</v>
      </c>
    </row>
    <row r="3460">
      <c r="A3460" t="str">
        <v>AutoTable</v>
      </c>
      <c r="C3460" t="str">
        <v>14510-02</v>
      </c>
      <c r="D3460">
        <v>4191</v>
      </c>
      <c r="E3460">
        <v>43179</v>
      </c>
    </row>
    <row r="3461">
      <c r="A3461" t="str">
        <v>AutoTable</v>
      </c>
      <c r="C3461" t="str">
        <v>14510-03</v>
      </c>
      <c r="D3461">
        <v>1967</v>
      </c>
      <c r="E3461">
        <v>43179</v>
      </c>
    </row>
    <row r="3462">
      <c r="A3462" t="str">
        <v>AutoTable</v>
      </c>
      <c r="C3462" t="str">
        <v>14510-04</v>
      </c>
      <c r="D3462">
        <v>1070</v>
      </c>
      <c r="E3462">
        <v>43179</v>
      </c>
    </row>
    <row r="3463">
      <c r="A3463" t="str">
        <v>AutoTable</v>
      </c>
      <c r="C3463" t="str">
        <v>14510-05</v>
      </c>
      <c r="D3463">
        <v>5218</v>
      </c>
      <c r="E3463">
        <v>43179</v>
      </c>
    </row>
    <row r="3464">
      <c r="A3464" t="str">
        <v>AutoTable</v>
      </c>
      <c r="C3464" t="str">
        <v>14510-06</v>
      </c>
      <c r="D3464">
        <v>59</v>
      </c>
      <c r="E3464">
        <v>43179</v>
      </c>
    </row>
    <row r="3465">
      <c r="A3465" t="str">
        <v>AutoTable</v>
      </c>
      <c r="C3465" t="str">
        <v>14710-01</v>
      </c>
      <c r="D3465">
        <v>171</v>
      </c>
      <c r="E3465">
        <v>43179</v>
      </c>
    </row>
    <row r="3466">
      <c r="A3466" t="str">
        <v>AutoTable</v>
      </c>
      <c r="C3466" t="str">
        <v>14710-02</v>
      </c>
      <c r="D3466">
        <v>15621</v>
      </c>
      <c r="E3466">
        <v>43179</v>
      </c>
    </row>
    <row r="3467">
      <c r="A3467" t="str">
        <v>AutoTable</v>
      </c>
      <c r="C3467" t="str">
        <v>14710-03</v>
      </c>
      <c r="D3467">
        <v>8962</v>
      </c>
      <c r="E3467">
        <v>43179</v>
      </c>
    </row>
    <row r="3468">
      <c r="A3468" t="str">
        <v>AutoTable</v>
      </c>
      <c r="C3468" t="str">
        <v>14710-04</v>
      </c>
      <c r="D3468">
        <v>1745</v>
      </c>
      <c r="E3468">
        <v>43179</v>
      </c>
    </row>
    <row r="3469">
      <c r="A3469" t="str">
        <v>AutoTable</v>
      </c>
      <c r="C3469" t="str">
        <v>14710-05</v>
      </c>
      <c r="D3469">
        <v>11815</v>
      </c>
      <c r="E3469">
        <v>43179</v>
      </c>
    </row>
    <row r="3470">
      <c r="A3470" t="str">
        <v>AutoTable</v>
      </c>
      <c r="C3470" t="str">
        <v>14710-06</v>
      </c>
      <c r="D3470">
        <v>440</v>
      </c>
      <c r="E3470">
        <v>43179</v>
      </c>
    </row>
    <row r="3471">
      <c r="A3471" t="str">
        <v>AutoTable</v>
      </c>
      <c r="C3471" t="str">
        <v>14810-03</v>
      </c>
      <c r="D3471">
        <v>1739</v>
      </c>
      <c r="E3471">
        <v>43179</v>
      </c>
    </row>
    <row r="3472">
      <c r="A3472" t="str">
        <v>AutoTable</v>
      </c>
      <c r="C3472" t="str">
        <v>14810-04</v>
      </c>
      <c r="D3472">
        <v>1050</v>
      </c>
      <c r="E3472">
        <v>43179</v>
      </c>
    </row>
    <row r="3473">
      <c r="A3473" t="str">
        <v>AutoTable</v>
      </c>
      <c r="C3473" t="str">
        <v>14810-05</v>
      </c>
      <c r="D3473">
        <v>1100</v>
      </c>
      <c r="E3473">
        <v>43179</v>
      </c>
    </row>
    <row r="3474">
      <c r="A3474" t="str">
        <v>AutoTable</v>
      </c>
      <c r="C3474" t="str">
        <v>14810-06</v>
      </c>
      <c r="D3474">
        <v>1000</v>
      </c>
      <c r="E3474">
        <v>43179</v>
      </c>
    </row>
    <row r="3475">
      <c r="A3475" t="str">
        <v>AutoTable</v>
      </c>
      <c r="C3475" t="str">
        <v>15001A</v>
      </c>
      <c r="D3475">
        <v>4240</v>
      </c>
      <c r="E3475">
        <v>43179</v>
      </c>
    </row>
    <row r="3476">
      <c r="A3476" t="str">
        <v>AutoTable</v>
      </c>
      <c r="C3476" t="str">
        <v>15001B</v>
      </c>
      <c r="D3476">
        <v>15688</v>
      </c>
      <c r="E3476">
        <v>43179</v>
      </c>
    </row>
    <row r="3477">
      <c r="A3477" t="str">
        <v>AutoTable</v>
      </c>
      <c r="C3477" t="str">
        <v>15001R</v>
      </c>
      <c r="D3477">
        <v>12638</v>
      </c>
      <c r="E3477">
        <v>43179</v>
      </c>
    </row>
    <row r="3478">
      <c r="A3478" t="str">
        <v>AutoTable</v>
      </c>
      <c r="C3478" t="str">
        <v>15002A</v>
      </c>
      <c r="D3478">
        <v>20180</v>
      </c>
      <c r="E3478">
        <v>43179</v>
      </c>
    </row>
    <row r="3479">
      <c r="A3479" t="str">
        <v>AutoTable</v>
      </c>
      <c r="C3479" t="str">
        <v>15002B</v>
      </c>
      <c r="D3479">
        <v>15271</v>
      </c>
      <c r="E3479">
        <v>43179</v>
      </c>
    </row>
    <row r="3480">
      <c r="A3480" t="str">
        <v>AutoTable</v>
      </c>
      <c r="C3480" t="str">
        <v>15002J</v>
      </c>
      <c r="D3480">
        <v>8200</v>
      </c>
      <c r="E3480">
        <v>43179</v>
      </c>
    </row>
    <row r="3481">
      <c r="A3481" t="str">
        <v>AutoTable</v>
      </c>
      <c r="C3481" t="str">
        <v>15002R</v>
      </c>
      <c r="D3481">
        <v>20619</v>
      </c>
      <c r="E3481">
        <v>43179</v>
      </c>
    </row>
    <row r="3482">
      <c r="A3482" t="str">
        <v>AutoTable</v>
      </c>
      <c r="C3482" t="str">
        <v>15002VE</v>
      </c>
      <c r="D3482">
        <v>23490</v>
      </c>
      <c r="E3482">
        <v>43179</v>
      </c>
    </row>
    <row r="3483">
      <c r="A3483" t="str">
        <v>AutoTable</v>
      </c>
      <c r="C3483" t="str">
        <v>15002VI</v>
      </c>
      <c r="D3483">
        <v>39325</v>
      </c>
      <c r="E3483">
        <v>43179</v>
      </c>
    </row>
    <row r="3484">
      <c r="A3484" t="str">
        <v>AutoTable</v>
      </c>
      <c r="C3484" t="str">
        <v>15031</v>
      </c>
      <c r="D3484">
        <v>320</v>
      </c>
      <c r="E3484">
        <v>43179</v>
      </c>
    </row>
    <row r="3485">
      <c r="A3485" t="str">
        <v>AutoTable</v>
      </c>
      <c r="C3485" t="str">
        <v>15035</v>
      </c>
      <c r="D3485">
        <v>494</v>
      </c>
      <c r="E3485">
        <v>43179</v>
      </c>
    </row>
    <row r="3486">
      <c r="A3486" t="str">
        <v>AutoTable</v>
      </c>
      <c r="C3486" t="str">
        <v>15050A</v>
      </c>
      <c r="D3486">
        <v>1241</v>
      </c>
      <c r="E3486">
        <v>43179</v>
      </c>
    </row>
    <row r="3487">
      <c r="A3487" t="str">
        <v>AutoTable</v>
      </c>
      <c r="C3487" t="str">
        <v>15050OR</v>
      </c>
      <c r="D3487">
        <v>1231</v>
      </c>
      <c r="E3487">
        <v>43179</v>
      </c>
    </row>
    <row r="3488">
      <c r="A3488" t="str">
        <v>AutoTable</v>
      </c>
      <c r="C3488" t="str">
        <v>15059A</v>
      </c>
      <c r="D3488">
        <v>1056</v>
      </c>
      <c r="E3488">
        <v>43179</v>
      </c>
    </row>
    <row r="3489">
      <c r="A3489" t="str">
        <v>AutoTable</v>
      </c>
      <c r="C3489" t="str">
        <v>15059OR</v>
      </c>
      <c r="D3489">
        <v>1528</v>
      </c>
      <c r="E3489">
        <v>43179</v>
      </c>
    </row>
    <row r="3490">
      <c r="A3490" t="str">
        <v>AutoTable</v>
      </c>
      <c r="C3490" t="str">
        <v>15060A</v>
      </c>
      <c r="D3490">
        <v>646</v>
      </c>
      <c r="E3490">
        <v>43179</v>
      </c>
    </row>
    <row r="3491">
      <c r="A3491" t="str">
        <v>AutoTable</v>
      </c>
      <c r="C3491" t="str">
        <v>15060OR</v>
      </c>
      <c r="D3491">
        <v>324</v>
      </c>
      <c r="E3491">
        <v>43179</v>
      </c>
    </row>
    <row r="3492">
      <c r="A3492" t="str">
        <v>AutoTable</v>
      </c>
      <c r="C3492" t="str">
        <v>15061A</v>
      </c>
      <c r="D3492">
        <v>144</v>
      </c>
      <c r="E3492">
        <v>43179</v>
      </c>
    </row>
    <row r="3493">
      <c r="A3493" t="str">
        <v>AutoTable</v>
      </c>
      <c r="C3493" t="str">
        <v>15061OR</v>
      </c>
      <c r="D3493">
        <v>168</v>
      </c>
      <c r="E3493">
        <v>43179</v>
      </c>
    </row>
    <row r="3494">
      <c r="A3494" t="str">
        <v>AutoTable</v>
      </c>
      <c r="C3494" t="str">
        <v>15070A</v>
      </c>
      <c r="D3494">
        <v>4081</v>
      </c>
      <c r="E3494">
        <v>43179</v>
      </c>
    </row>
    <row r="3495">
      <c r="A3495" t="str">
        <v>AutoTable</v>
      </c>
      <c r="C3495" t="str">
        <v>15070R</v>
      </c>
      <c r="D3495">
        <v>1994</v>
      </c>
      <c r="E3495">
        <v>43179</v>
      </c>
    </row>
    <row r="3496">
      <c r="A3496" t="str">
        <v>AutoTable</v>
      </c>
      <c r="C3496" t="str">
        <v>15070V</v>
      </c>
      <c r="D3496">
        <v>979</v>
      </c>
      <c r="E3496">
        <v>43179</v>
      </c>
    </row>
    <row r="3497">
      <c r="A3497" t="str">
        <v>AutoTable</v>
      </c>
      <c r="C3497" t="str">
        <v>15202B</v>
      </c>
      <c r="D3497">
        <v>1108</v>
      </c>
      <c r="E3497">
        <v>43179</v>
      </c>
    </row>
    <row r="3498">
      <c r="A3498" t="str">
        <v>AutoTable</v>
      </c>
      <c r="C3498" t="str">
        <v>15202BC</v>
      </c>
      <c r="D3498">
        <v>1527</v>
      </c>
      <c r="E3498">
        <v>43179</v>
      </c>
    </row>
    <row r="3499">
      <c r="A3499" t="str">
        <v>AutoTable</v>
      </c>
      <c r="C3499" t="str">
        <v>15202J</v>
      </c>
      <c r="D3499">
        <v>1051</v>
      </c>
      <c r="E3499">
        <v>43179</v>
      </c>
    </row>
    <row r="3500">
      <c r="A3500" t="str">
        <v>AutoTable</v>
      </c>
      <c r="C3500" t="str">
        <v>15202R</v>
      </c>
      <c r="D3500">
        <v>2076</v>
      </c>
      <c r="E3500">
        <v>43179</v>
      </c>
    </row>
    <row r="3501">
      <c r="A3501" t="str">
        <v>AutoTable</v>
      </c>
      <c r="C3501" t="str">
        <v>15202VE</v>
      </c>
      <c r="D3501">
        <v>884</v>
      </c>
      <c r="E3501">
        <v>43179</v>
      </c>
    </row>
    <row r="3502">
      <c r="A3502" t="str">
        <v>AutoTable</v>
      </c>
      <c r="C3502" t="str">
        <v>15202VI</v>
      </c>
      <c r="D3502">
        <v>795</v>
      </c>
      <c r="E3502">
        <v>43179</v>
      </c>
    </row>
    <row r="3503">
      <c r="A3503" t="str">
        <v>AutoTable</v>
      </c>
      <c r="C3503" t="str">
        <v>15233V</v>
      </c>
      <c r="D3503">
        <v>0</v>
      </c>
      <c r="E3503">
        <v>43179</v>
      </c>
    </row>
    <row r="3504">
      <c r="A3504" t="str">
        <v>AutoTable</v>
      </c>
      <c r="C3504" t="str">
        <v>15286-1</v>
      </c>
      <c r="D3504">
        <v>10</v>
      </c>
      <c r="E3504">
        <v>43179</v>
      </c>
    </row>
    <row r="3505">
      <c r="A3505" t="str">
        <v>AutoTable</v>
      </c>
      <c r="C3505" t="str">
        <v>15301A</v>
      </c>
      <c r="D3505">
        <v>3081</v>
      </c>
      <c r="E3505">
        <v>43179</v>
      </c>
    </row>
    <row r="3506">
      <c r="A3506" t="str">
        <v>AutoTable</v>
      </c>
      <c r="C3506" t="str">
        <v>15301OR</v>
      </c>
      <c r="D3506">
        <v>914</v>
      </c>
      <c r="E3506">
        <v>43179</v>
      </c>
    </row>
    <row r="3507">
      <c r="A3507" t="str">
        <v>AutoTable</v>
      </c>
      <c r="C3507" t="str">
        <v>15302A</v>
      </c>
      <c r="D3507">
        <v>688</v>
      </c>
      <c r="E3507">
        <v>43179</v>
      </c>
    </row>
    <row r="3508">
      <c r="A3508" t="str">
        <v>AutoTable</v>
      </c>
      <c r="C3508" t="str">
        <v>15310A</v>
      </c>
      <c r="D3508">
        <v>2961</v>
      </c>
      <c r="E3508">
        <v>43179</v>
      </c>
    </row>
    <row r="3509">
      <c r="A3509" t="str">
        <v>AutoTable</v>
      </c>
      <c r="C3509" t="str">
        <v>15310OR</v>
      </c>
      <c r="D3509">
        <v>1274</v>
      </c>
      <c r="E3509">
        <v>43179</v>
      </c>
    </row>
    <row r="3510">
      <c r="A3510" t="str">
        <v>AutoTable</v>
      </c>
      <c r="C3510" t="str">
        <v>15320A</v>
      </c>
      <c r="D3510">
        <v>8761</v>
      </c>
      <c r="E3510">
        <v>43179</v>
      </c>
    </row>
    <row r="3511">
      <c r="A3511" t="str">
        <v>AutoTable</v>
      </c>
      <c r="C3511" t="str">
        <v>15320OR</v>
      </c>
      <c r="D3511">
        <v>1924</v>
      </c>
      <c r="E3511">
        <v>43179</v>
      </c>
    </row>
    <row r="3512">
      <c r="A3512" t="str">
        <v>AutoTable</v>
      </c>
      <c r="C3512" t="str">
        <v>15347A</v>
      </c>
      <c r="D3512">
        <v>1005</v>
      </c>
      <c r="E3512">
        <v>43179</v>
      </c>
    </row>
    <row r="3513">
      <c r="A3513" t="str">
        <v>AutoTable</v>
      </c>
      <c r="C3513" t="str">
        <v>15347OR</v>
      </c>
      <c r="D3513">
        <v>698</v>
      </c>
      <c r="E3513">
        <v>43179</v>
      </c>
    </row>
    <row r="3514">
      <c r="A3514" t="str">
        <v>AutoTable</v>
      </c>
      <c r="C3514" t="str">
        <v>15405B</v>
      </c>
      <c r="D3514">
        <v>190</v>
      </c>
      <c r="E3514">
        <v>43179</v>
      </c>
    </row>
    <row r="3515">
      <c r="A3515" t="str">
        <v>AutoTable</v>
      </c>
      <c r="C3515" t="str">
        <v>15405BC</v>
      </c>
      <c r="D3515">
        <v>120</v>
      </c>
      <c r="E3515">
        <v>43179</v>
      </c>
    </row>
    <row r="3516">
      <c r="A3516" t="str">
        <v>AutoTable</v>
      </c>
      <c r="C3516" t="str">
        <v>15405M</v>
      </c>
      <c r="D3516">
        <v>195</v>
      </c>
      <c r="E3516">
        <v>43179</v>
      </c>
    </row>
    <row r="3517">
      <c r="A3517" t="str">
        <v>AutoTable</v>
      </c>
      <c r="C3517" t="str">
        <v>15405R</v>
      </c>
      <c r="D3517">
        <v>275</v>
      </c>
      <c r="E3517">
        <v>43179</v>
      </c>
    </row>
    <row r="3518">
      <c r="A3518" t="str">
        <v>AutoTable</v>
      </c>
      <c r="C3518" t="str">
        <v>15406</v>
      </c>
      <c r="D3518">
        <v>419</v>
      </c>
      <c r="E3518">
        <v>43179</v>
      </c>
    </row>
    <row r="3519">
      <c r="A3519" t="str">
        <v>AutoTable</v>
      </c>
      <c r="C3519" t="str">
        <v>15406B</v>
      </c>
      <c r="D3519">
        <v>749</v>
      </c>
      <c r="E3519">
        <v>43179</v>
      </c>
    </row>
    <row r="3520">
      <c r="A3520" t="str">
        <v>AutoTable</v>
      </c>
      <c r="C3520" t="str">
        <v>15406J</v>
      </c>
      <c r="D3520">
        <v>179</v>
      </c>
      <c r="E3520">
        <v>43179</v>
      </c>
    </row>
    <row r="3521">
      <c r="A3521" t="str">
        <v>AutoTable</v>
      </c>
      <c r="C3521" t="str">
        <v>15406VE</v>
      </c>
      <c r="D3521">
        <v>111</v>
      </c>
      <c r="E3521">
        <v>43179</v>
      </c>
    </row>
    <row r="3522">
      <c r="A3522" t="str">
        <v>AutoTable</v>
      </c>
      <c r="C3522" t="str">
        <v>15430AB</v>
      </c>
      <c r="D3522">
        <v>127</v>
      </c>
      <c r="E3522">
        <v>43179</v>
      </c>
    </row>
    <row r="3523">
      <c r="A3523" t="str">
        <v>AutoTable</v>
      </c>
      <c r="C3523" t="str">
        <v>15439B</v>
      </c>
      <c r="D3523">
        <v>321</v>
      </c>
      <c r="E3523">
        <v>43179</v>
      </c>
    </row>
    <row r="3524">
      <c r="A3524" t="str">
        <v>AutoTable</v>
      </c>
      <c r="C3524" t="str">
        <v>15439R</v>
      </c>
      <c r="D3524">
        <v>37</v>
      </c>
      <c r="E3524">
        <v>43179</v>
      </c>
    </row>
    <row r="3525">
      <c r="A3525" t="str">
        <v>AutoTable</v>
      </c>
      <c r="C3525" t="str">
        <v>15440B</v>
      </c>
      <c r="D3525">
        <v>48</v>
      </c>
      <c r="E3525">
        <v>43179</v>
      </c>
    </row>
    <row r="3526">
      <c r="A3526" t="str">
        <v>AutoTable</v>
      </c>
      <c r="C3526" t="str">
        <v>15440J</v>
      </c>
      <c r="D3526">
        <v>50</v>
      </c>
      <c r="E3526">
        <v>43179</v>
      </c>
    </row>
    <row r="3527">
      <c r="A3527" t="str">
        <v>AutoTable</v>
      </c>
      <c r="C3527" t="str">
        <v>15440R</v>
      </c>
      <c r="D3527">
        <v>192</v>
      </c>
      <c r="E3527">
        <v>43179</v>
      </c>
    </row>
    <row r="3528">
      <c r="A3528" t="str">
        <v>AutoTable</v>
      </c>
      <c r="C3528" t="str">
        <v>15440V</v>
      </c>
      <c r="D3528">
        <v>69</v>
      </c>
      <c r="E3528">
        <v>43179</v>
      </c>
    </row>
    <row r="3529">
      <c r="A3529" t="str">
        <v>AutoTable</v>
      </c>
      <c r="C3529" t="str">
        <v>15440VI</v>
      </c>
      <c r="D3529">
        <v>48</v>
      </c>
      <c r="E3529">
        <v>43179</v>
      </c>
    </row>
    <row r="3530">
      <c r="A3530" t="str">
        <v>AutoTable</v>
      </c>
      <c r="C3530" t="str">
        <v>15445A</v>
      </c>
      <c r="D3530">
        <v>21</v>
      </c>
      <c r="E3530">
        <v>43179</v>
      </c>
    </row>
    <row r="3531">
      <c r="A3531" t="str">
        <v>AutoTable</v>
      </c>
      <c r="C3531" t="str">
        <v>21714BC</v>
      </c>
      <c r="D3531">
        <v>10</v>
      </c>
      <c r="E3531">
        <v>43179</v>
      </c>
    </row>
    <row r="3532">
      <c r="A3532" t="str">
        <v>AutoTable</v>
      </c>
      <c r="C3532" t="str">
        <v>21714OR</v>
      </c>
      <c r="D3532">
        <v>40</v>
      </c>
      <c r="E3532">
        <v>43179</v>
      </c>
    </row>
    <row r="3533">
      <c r="A3533" t="str">
        <v>AutoTable</v>
      </c>
      <c r="C3533" t="str">
        <v>28019</v>
      </c>
      <c r="D3533">
        <v>279</v>
      </c>
      <c r="E3533">
        <v>43179</v>
      </c>
    </row>
    <row r="3534">
      <c r="A3534" t="str">
        <v>AutoTable</v>
      </c>
      <c r="C3534" t="str">
        <v>28023</v>
      </c>
      <c r="D3534">
        <v>323</v>
      </c>
      <c r="E3534">
        <v>43179</v>
      </c>
    </row>
    <row r="3535">
      <c r="A3535" t="str">
        <v>AutoTable</v>
      </c>
      <c r="C3535" t="str">
        <v>28024</v>
      </c>
      <c r="D3535">
        <v>348</v>
      </c>
      <c r="E3535">
        <v>43179</v>
      </c>
    </row>
    <row r="3536">
      <c r="A3536" t="str">
        <v>AutoTable</v>
      </c>
      <c r="C3536" t="str">
        <v>29040</v>
      </c>
      <c r="D3536">
        <v>430</v>
      </c>
      <c r="E3536">
        <v>43179</v>
      </c>
    </row>
    <row r="3537">
      <c r="A3537" t="str">
        <v>AutoTable</v>
      </c>
      <c r="C3537" t="str">
        <v>29041</v>
      </c>
      <c r="D3537">
        <v>0</v>
      </c>
      <c r="E3537">
        <v>43179</v>
      </c>
    </row>
    <row r="3538">
      <c r="A3538" t="str">
        <v>AutoTable</v>
      </c>
      <c r="C3538" t="str">
        <v>29042</v>
      </c>
      <c r="D3538">
        <v>103</v>
      </c>
      <c r="E3538">
        <v>43179</v>
      </c>
    </row>
    <row r="3539">
      <c r="A3539" t="str">
        <v>AutoTable</v>
      </c>
      <c r="C3539" t="str">
        <v>29043</v>
      </c>
      <c r="D3539">
        <v>2</v>
      </c>
      <c r="E3539">
        <v>43179</v>
      </c>
    </row>
    <row r="3540">
      <c r="A3540" t="str">
        <v>AutoTable</v>
      </c>
      <c r="C3540" t="str">
        <v>29044</v>
      </c>
      <c r="D3540">
        <v>139</v>
      </c>
      <c r="E3540">
        <v>43179</v>
      </c>
    </row>
    <row r="3541">
      <c r="A3541" t="str">
        <v>AutoTable</v>
      </c>
      <c r="C3541" t="str">
        <v>29049</v>
      </c>
      <c r="D3541">
        <v>72</v>
      </c>
      <c r="E3541">
        <v>43179</v>
      </c>
    </row>
    <row r="3542">
      <c r="A3542" t="str">
        <v>AutoTable</v>
      </c>
      <c r="C3542" t="str">
        <v>29060</v>
      </c>
      <c r="D3542">
        <v>14</v>
      </c>
      <c r="E3542">
        <v>43179</v>
      </c>
    </row>
    <row r="3543">
      <c r="A3543" t="str">
        <v>AutoTable</v>
      </c>
      <c r="C3543" t="str">
        <v>29070</v>
      </c>
      <c r="D3543">
        <v>261</v>
      </c>
      <c r="E3543">
        <v>43179</v>
      </c>
    </row>
    <row r="3544">
      <c r="A3544" t="str">
        <v>AutoTable</v>
      </c>
      <c r="C3544" t="str">
        <v>29080</v>
      </c>
      <c r="D3544">
        <v>783</v>
      </c>
      <c r="E3544">
        <v>43179</v>
      </c>
    </row>
    <row r="3545">
      <c r="A3545" t="str">
        <v>AutoTable</v>
      </c>
      <c r="C3545" t="str">
        <v>29080-1A</v>
      </c>
      <c r="D3545">
        <v>430</v>
      </c>
      <c r="E3545">
        <v>43179</v>
      </c>
    </row>
    <row r="3546">
      <c r="A3546" t="str">
        <v>AutoTable</v>
      </c>
      <c r="C3546" t="str">
        <v>29081</v>
      </c>
      <c r="D3546">
        <v>3</v>
      </c>
      <c r="E3546">
        <v>43179</v>
      </c>
    </row>
    <row r="3547">
      <c r="A3547" t="str">
        <v>AutoTable</v>
      </c>
      <c r="C3547" t="str">
        <v>29081-A</v>
      </c>
      <c r="D3547">
        <v>1</v>
      </c>
      <c r="E3547">
        <v>43179</v>
      </c>
    </row>
    <row r="3548">
      <c r="A3548" t="str">
        <v>AutoTable</v>
      </c>
      <c r="C3548" t="str">
        <v>29085</v>
      </c>
      <c r="D3548">
        <v>544</v>
      </c>
      <c r="E3548">
        <v>43179</v>
      </c>
    </row>
    <row r="3549">
      <c r="A3549" t="str">
        <v>AutoTable</v>
      </c>
      <c r="C3549" t="str">
        <v>29095</v>
      </c>
      <c r="D3549">
        <v>74</v>
      </c>
      <c r="E3549">
        <v>43179</v>
      </c>
    </row>
    <row r="3550">
      <c r="A3550" t="str">
        <v>AutoTable</v>
      </c>
      <c r="C3550" t="str">
        <v>29096</v>
      </c>
      <c r="D3550">
        <v>23</v>
      </c>
      <c r="E3550">
        <v>43179</v>
      </c>
    </row>
    <row r="3551">
      <c r="A3551" t="str">
        <v>AutoTable</v>
      </c>
      <c r="C3551" t="str">
        <v>29097</v>
      </c>
      <c r="D3551">
        <v>29</v>
      </c>
      <c r="E3551">
        <v>43179</v>
      </c>
    </row>
    <row r="3552">
      <c r="A3552" t="str">
        <v>AutoTable</v>
      </c>
      <c r="C3552" t="str">
        <v>29100</v>
      </c>
      <c r="D3552">
        <v>12</v>
      </c>
      <c r="E3552">
        <v>43179</v>
      </c>
    </row>
    <row r="3553">
      <c r="A3553" t="str">
        <v>AutoTable</v>
      </c>
      <c r="C3553" t="str">
        <v>29101</v>
      </c>
      <c r="D3553">
        <v>2</v>
      </c>
      <c r="E3553">
        <v>43179</v>
      </c>
    </row>
    <row r="3554">
      <c r="A3554" t="str">
        <v>AutoTable</v>
      </c>
      <c r="C3554" t="str">
        <v>29151</v>
      </c>
      <c r="D3554">
        <v>192</v>
      </c>
      <c r="E3554">
        <v>43179</v>
      </c>
    </row>
    <row r="3555">
      <c r="A3555" t="str">
        <v>AutoTable</v>
      </c>
      <c r="C3555" t="str">
        <v>29200</v>
      </c>
      <c r="D3555">
        <v>645</v>
      </c>
      <c r="E3555">
        <v>43179</v>
      </c>
    </row>
    <row r="3556">
      <c r="A3556" t="str">
        <v>AutoTable</v>
      </c>
      <c r="C3556" t="str">
        <v>29202</v>
      </c>
      <c r="D3556">
        <v>40</v>
      </c>
      <c r="E3556">
        <v>43179</v>
      </c>
    </row>
    <row r="3557">
      <c r="A3557" t="str">
        <v>AutoTable</v>
      </c>
      <c r="C3557" t="str">
        <v>29203</v>
      </c>
      <c r="D3557">
        <v>53</v>
      </c>
      <c r="E3557">
        <v>43179</v>
      </c>
    </row>
    <row r="3558">
      <c r="A3558" t="str">
        <v>AutoTable</v>
      </c>
      <c r="C3558" t="str">
        <v>29213</v>
      </c>
      <c r="D3558">
        <v>1114</v>
      </c>
      <c r="E3558">
        <v>43179</v>
      </c>
    </row>
    <row r="3559">
      <c r="A3559" t="str">
        <v>AutoTable</v>
      </c>
      <c r="C3559" t="str">
        <v>29219</v>
      </c>
      <c r="D3559">
        <v>325</v>
      </c>
      <c r="E3559">
        <v>43179</v>
      </c>
    </row>
    <row r="3560">
      <c r="A3560" t="str">
        <v>AutoTable</v>
      </c>
      <c r="C3560" t="str">
        <v>29224</v>
      </c>
      <c r="D3560">
        <v>208</v>
      </c>
      <c r="E3560">
        <v>43179</v>
      </c>
    </row>
    <row r="3561">
      <c r="A3561" t="str">
        <v>AutoTable</v>
      </c>
      <c r="C3561" t="str">
        <v>29225</v>
      </c>
      <c r="D3561">
        <v>75</v>
      </c>
      <c r="E3561">
        <v>43179</v>
      </c>
    </row>
    <row r="3562">
      <c r="A3562" t="str">
        <v>AutoTable</v>
      </c>
      <c r="C3562" t="str">
        <v>29226</v>
      </c>
      <c r="D3562">
        <v>15</v>
      </c>
      <c r="E3562">
        <v>43179</v>
      </c>
    </row>
    <row r="3563">
      <c r="A3563" t="str">
        <v>AutoTable</v>
      </c>
      <c r="C3563" t="str">
        <v>29227</v>
      </c>
      <c r="D3563">
        <v>186</v>
      </c>
      <c r="E3563">
        <v>43179</v>
      </c>
    </row>
    <row r="3564">
      <c r="A3564" t="str">
        <v>AutoTable</v>
      </c>
      <c r="C3564" t="str">
        <v>29228</v>
      </c>
      <c r="D3564">
        <v>1761</v>
      </c>
      <c r="E3564">
        <v>43179</v>
      </c>
    </row>
    <row r="3565">
      <c r="A3565" t="str">
        <v>AutoTable</v>
      </c>
      <c r="C3565" t="str">
        <v>29230</v>
      </c>
      <c r="D3565">
        <v>342</v>
      </c>
      <c r="E3565">
        <v>43179</v>
      </c>
    </row>
    <row r="3566">
      <c r="A3566" t="str">
        <v>AutoTable</v>
      </c>
      <c r="C3566" t="str">
        <v>29231</v>
      </c>
      <c r="D3566">
        <v>43</v>
      </c>
      <c r="E3566">
        <v>43179</v>
      </c>
    </row>
    <row r="3567">
      <c r="A3567" t="str">
        <v>AutoTable</v>
      </c>
      <c r="C3567" t="str">
        <v>29240</v>
      </c>
      <c r="D3567">
        <v>116</v>
      </c>
      <c r="E3567">
        <v>43179</v>
      </c>
    </row>
    <row r="3568">
      <c r="A3568" t="str">
        <v>AutoTable</v>
      </c>
      <c r="C3568" t="str">
        <v>29250</v>
      </c>
      <c r="D3568">
        <v>1</v>
      </c>
      <c r="E3568">
        <v>43179</v>
      </c>
    </row>
    <row r="3569">
      <c r="A3569" t="str">
        <v>AutoTable</v>
      </c>
      <c r="C3569" t="str">
        <v>30050-01CE</v>
      </c>
      <c r="D3569">
        <v>2</v>
      </c>
      <c r="E3569">
        <v>43179</v>
      </c>
    </row>
    <row r="3570">
      <c r="A3570" t="str">
        <v>AutoTable</v>
      </c>
      <c r="C3570" t="str">
        <v>30050-02CE</v>
      </c>
      <c r="D3570">
        <v>119</v>
      </c>
      <c r="E3570">
        <v>43179</v>
      </c>
    </row>
    <row r="3571">
      <c r="A3571" t="str">
        <v>AutoTable</v>
      </c>
      <c r="C3571" t="str">
        <v>30050-06CE</v>
      </c>
      <c r="D3571">
        <v>52</v>
      </c>
      <c r="E3571">
        <v>43179</v>
      </c>
    </row>
    <row r="3572">
      <c r="A3572" t="str">
        <v>AutoTable</v>
      </c>
      <c r="C3572" t="str">
        <v>30050-08CE</v>
      </c>
      <c r="D3572">
        <v>3</v>
      </c>
      <c r="E3572">
        <v>43179</v>
      </c>
    </row>
    <row r="3573">
      <c r="A3573" t="str">
        <v>AutoTable</v>
      </c>
      <c r="C3573" t="str">
        <v>30050-09CE</v>
      </c>
      <c r="D3573">
        <v>52</v>
      </c>
      <c r="E3573">
        <v>43179</v>
      </c>
    </row>
    <row r="3574">
      <c r="A3574" t="str">
        <v>AutoTable</v>
      </c>
      <c r="C3574" t="str">
        <v>30050-19CE</v>
      </c>
      <c r="D3574">
        <v>2</v>
      </c>
      <c r="E3574">
        <v>43179</v>
      </c>
    </row>
    <row r="3575">
      <c r="A3575" t="str">
        <v>AutoTable</v>
      </c>
      <c r="C3575" t="str">
        <v>30050-22CE</v>
      </c>
      <c r="D3575">
        <v>135</v>
      </c>
      <c r="E3575">
        <v>43179</v>
      </c>
    </row>
    <row r="3576">
      <c r="A3576" t="str">
        <v>AutoTable</v>
      </c>
      <c r="C3576" t="str">
        <v>30050-24CE</v>
      </c>
      <c r="D3576">
        <v>67</v>
      </c>
      <c r="E3576">
        <v>43179</v>
      </c>
    </row>
    <row r="3577">
      <c r="A3577" t="str">
        <v>AutoTable</v>
      </c>
      <c r="C3577" t="str">
        <v>30050-26CE</v>
      </c>
      <c r="D3577">
        <v>49</v>
      </c>
      <c r="E3577">
        <v>43179</v>
      </c>
    </row>
    <row r="3578">
      <c r="A3578" t="str">
        <v>AutoTable</v>
      </c>
      <c r="C3578" t="str">
        <v>30075-02CE</v>
      </c>
      <c r="D3578">
        <v>14</v>
      </c>
      <c r="E3578">
        <v>43179</v>
      </c>
    </row>
    <row r="3579">
      <c r="A3579" t="str">
        <v>AutoTable</v>
      </c>
      <c r="C3579" t="str">
        <v>30075-05CE</v>
      </c>
      <c r="D3579">
        <v>1</v>
      </c>
      <c r="E3579">
        <v>43179</v>
      </c>
    </row>
    <row r="3580">
      <c r="A3580" t="str">
        <v>AutoTable</v>
      </c>
      <c r="C3580" t="str">
        <v>30075-06CE</v>
      </c>
      <c r="D3580">
        <v>1</v>
      </c>
      <c r="E3580">
        <v>43179</v>
      </c>
    </row>
    <row r="3581">
      <c r="A3581" t="str">
        <v>AutoTable</v>
      </c>
      <c r="C3581" t="str">
        <v>30075-25</v>
      </c>
      <c r="D3581">
        <v>4</v>
      </c>
      <c r="E3581">
        <v>43179</v>
      </c>
    </row>
    <row r="3582">
      <c r="A3582" t="str">
        <v>AutoTable</v>
      </c>
      <c r="C3582" t="str">
        <v>30075-89</v>
      </c>
      <c r="D3582">
        <v>1</v>
      </c>
      <c r="E3582">
        <v>43179</v>
      </c>
    </row>
    <row r="3583">
      <c r="A3583" t="str">
        <v>AutoTable</v>
      </c>
      <c r="C3583" t="str">
        <v>30237CE</v>
      </c>
      <c r="D3583">
        <v>3</v>
      </c>
      <c r="E3583">
        <v>43179</v>
      </c>
    </row>
    <row r="3584">
      <c r="A3584" t="str">
        <v>AutoTable</v>
      </c>
      <c r="C3584" t="str">
        <v>30537CE</v>
      </c>
      <c r="D3584">
        <v>82</v>
      </c>
      <c r="E3584">
        <v>43179</v>
      </c>
    </row>
    <row r="3585">
      <c r="A3585" t="str">
        <v>AutoTable</v>
      </c>
      <c r="C3585" t="str">
        <v>30937CE</v>
      </c>
      <c r="D3585">
        <v>1</v>
      </c>
      <c r="E3585">
        <v>43179</v>
      </c>
    </row>
    <row r="3586">
      <c r="A3586" t="str">
        <v>AutoTable</v>
      </c>
      <c r="C3586" t="str">
        <v>31032-05CE</v>
      </c>
      <c r="D3586">
        <v>0</v>
      </c>
      <c r="E3586">
        <v>43179</v>
      </c>
    </row>
    <row r="3587">
      <c r="A3587" t="str">
        <v>AutoTable</v>
      </c>
      <c r="C3587" t="str">
        <v>31037-27CE</v>
      </c>
      <c r="D3587">
        <v>43</v>
      </c>
      <c r="E3587">
        <v>43179</v>
      </c>
    </row>
    <row r="3588">
      <c r="A3588" t="str">
        <v>AutoTable</v>
      </c>
      <c r="C3588" t="str">
        <v>31037-81CE</v>
      </c>
      <c r="D3588">
        <v>14</v>
      </c>
      <c r="E3588">
        <v>43179</v>
      </c>
    </row>
    <row r="3589">
      <c r="A3589" t="str">
        <v>AutoTable</v>
      </c>
      <c r="C3589" t="str">
        <v>31520</v>
      </c>
      <c r="D3589">
        <v>176</v>
      </c>
      <c r="E3589">
        <v>43179</v>
      </c>
    </row>
    <row r="3590">
      <c r="A3590" t="str">
        <v>AutoTable</v>
      </c>
      <c r="C3590" t="str">
        <v>32537CE</v>
      </c>
      <c r="D3590">
        <v>2</v>
      </c>
      <c r="E3590">
        <v>43179</v>
      </c>
    </row>
    <row r="3591">
      <c r="A3591" t="str">
        <v>AutoTable</v>
      </c>
      <c r="C3591" t="str">
        <v>32710X7</v>
      </c>
      <c r="D3591">
        <v>1</v>
      </c>
      <c r="E3591">
        <v>43179</v>
      </c>
    </row>
    <row r="3592">
      <c r="A3592" t="str">
        <v>AutoTable</v>
      </c>
      <c r="C3592" t="str">
        <v>33037-01CE</v>
      </c>
      <c r="D3592">
        <v>89</v>
      </c>
      <c r="E3592">
        <v>43179</v>
      </c>
    </row>
    <row r="3593">
      <c r="A3593" t="str">
        <v>AutoTable</v>
      </c>
      <c r="C3593" t="str">
        <v>33037-02CE</v>
      </c>
      <c r="D3593">
        <v>224</v>
      </c>
      <c r="E3593">
        <v>43179</v>
      </c>
    </row>
    <row r="3594">
      <c r="A3594" t="str">
        <v>AutoTable</v>
      </c>
      <c r="C3594" t="str">
        <v>33037-05CE</v>
      </c>
      <c r="D3594">
        <v>177</v>
      </c>
      <c r="E3594">
        <v>43179</v>
      </c>
    </row>
    <row r="3595">
      <c r="A3595" t="str">
        <v>AutoTable</v>
      </c>
      <c r="C3595" t="str">
        <v>33037-06CE</v>
      </c>
      <c r="D3595">
        <v>95</v>
      </c>
      <c r="E3595">
        <v>43179</v>
      </c>
    </row>
    <row r="3596">
      <c r="A3596" t="str">
        <v>AutoTable</v>
      </c>
      <c r="C3596" t="str">
        <v>33037-08CE</v>
      </c>
      <c r="D3596">
        <v>135</v>
      </c>
      <c r="E3596">
        <v>43179</v>
      </c>
    </row>
    <row r="3597">
      <c r="A3597" t="str">
        <v>AutoTable</v>
      </c>
      <c r="C3597" t="str">
        <v>33037-09CE</v>
      </c>
      <c r="D3597">
        <v>106</v>
      </c>
      <c r="E3597">
        <v>43179</v>
      </c>
    </row>
    <row r="3598">
      <c r="A3598" t="str">
        <v>AutoTable</v>
      </c>
      <c r="C3598" t="str">
        <v>33037-10CE</v>
      </c>
      <c r="D3598">
        <v>13</v>
      </c>
      <c r="E3598">
        <v>43179</v>
      </c>
    </row>
    <row r="3599">
      <c r="A3599" t="str">
        <v>AutoTable</v>
      </c>
      <c r="C3599" t="str">
        <v>33037-18CE</v>
      </c>
      <c r="D3599">
        <v>47</v>
      </c>
      <c r="E3599">
        <v>43179</v>
      </c>
    </row>
    <row r="3600">
      <c r="A3600" t="str">
        <v>AutoTable</v>
      </c>
      <c r="C3600" t="str">
        <v>33037-27CE</v>
      </c>
      <c r="D3600">
        <v>199</v>
      </c>
      <c r="E3600">
        <v>43179</v>
      </c>
    </row>
    <row r="3601">
      <c r="A3601" t="str">
        <v>AutoTable</v>
      </c>
      <c r="C3601" t="str">
        <v>33060-42</v>
      </c>
      <c r="D3601">
        <v>82</v>
      </c>
      <c r="E3601">
        <v>43179</v>
      </c>
    </row>
    <row r="3602">
      <c r="A3602" t="str">
        <v>AutoTable</v>
      </c>
      <c r="C3602" t="str">
        <v>33537CE</v>
      </c>
      <c r="D3602">
        <v>11</v>
      </c>
      <c r="E3602">
        <v>43179</v>
      </c>
    </row>
    <row r="3603">
      <c r="A3603" t="str">
        <v>AutoTable</v>
      </c>
      <c r="C3603" t="str">
        <v>34050-01CE</v>
      </c>
      <c r="D3603">
        <v>0</v>
      </c>
      <c r="E3603">
        <v>43179</v>
      </c>
    </row>
    <row r="3604">
      <c r="A3604" t="str">
        <v>AutoTable</v>
      </c>
      <c r="C3604" t="str">
        <v>34050-05CE</v>
      </c>
      <c r="D3604">
        <v>193</v>
      </c>
      <c r="E3604">
        <v>43179</v>
      </c>
    </row>
    <row r="3605">
      <c r="A3605" t="str">
        <v>AutoTable</v>
      </c>
      <c r="C3605" t="str">
        <v>34050-06CE</v>
      </c>
      <c r="D3605">
        <v>165</v>
      </c>
      <c r="E3605">
        <v>43179</v>
      </c>
    </row>
    <row r="3606">
      <c r="A3606" t="str">
        <v>AutoTable</v>
      </c>
      <c r="C3606" t="str">
        <v>34050-09CE</v>
      </c>
      <c r="D3606">
        <v>108</v>
      </c>
      <c r="E3606">
        <v>43179</v>
      </c>
    </row>
    <row r="3607">
      <c r="A3607" t="str">
        <v>AutoTable</v>
      </c>
      <c r="C3607" t="str">
        <v>34050-12ORROCE</v>
      </c>
      <c r="D3607">
        <v>182</v>
      </c>
      <c r="E3607">
        <v>43179</v>
      </c>
    </row>
    <row r="3608">
      <c r="A3608" t="str">
        <v>AutoTable</v>
      </c>
      <c r="C3608" t="str">
        <v>34050-12R/ACE</v>
      </c>
      <c r="D3608">
        <v>205</v>
      </c>
      <c r="E3608">
        <v>43179</v>
      </c>
    </row>
    <row r="3609">
      <c r="A3609" t="str">
        <v>AutoTable</v>
      </c>
      <c r="C3609" t="str">
        <v>34737CE</v>
      </c>
      <c r="D3609">
        <v>6</v>
      </c>
      <c r="E3609">
        <v>43179</v>
      </c>
    </row>
    <row r="3610">
      <c r="A3610" t="str">
        <v>AutoTable</v>
      </c>
      <c r="C3610" t="str">
        <v>36137CE</v>
      </c>
      <c r="D3610">
        <v>1</v>
      </c>
      <c r="E3610">
        <v>43179</v>
      </c>
    </row>
    <row r="3611">
      <c r="A3611" t="str">
        <v>AutoTable</v>
      </c>
      <c r="C3611" t="str">
        <v>36330CE</v>
      </c>
      <c r="D3611">
        <v>190</v>
      </c>
      <c r="E3611">
        <v>43179</v>
      </c>
    </row>
    <row r="3612">
      <c r="A3612" t="str">
        <v>AutoTable</v>
      </c>
      <c r="C3612" t="str">
        <v>36337CE</v>
      </c>
      <c r="D3612">
        <v>139</v>
      </c>
      <c r="E3612">
        <v>43179</v>
      </c>
    </row>
    <row r="3613">
      <c r="A3613" t="str">
        <v>AutoTable</v>
      </c>
      <c r="C3613" t="str">
        <v>36937CE</v>
      </c>
      <c r="D3613">
        <v>5</v>
      </c>
      <c r="E3613">
        <v>43179</v>
      </c>
    </row>
    <row r="3614">
      <c r="A3614" t="str">
        <v>AutoTable</v>
      </c>
      <c r="C3614" t="str">
        <v>38020-08</v>
      </c>
      <c r="D3614">
        <v>2</v>
      </c>
      <c r="E3614">
        <v>43179</v>
      </c>
    </row>
    <row r="3615">
      <c r="A3615" t="str">
        <v>AutoTable</v>
      </c>
      <c r="C3615" t="str">
        <v>38025-17</v>
      </c>
      <c r="D3615">
        <v>1774</v>
      </c>
      <c r="E3615">
        <v>43179</v>
      </c>
    </row>
    <row r="3616">
      <c r="A3616" t="str">
        <v>AutoTable</v>
      </c>
      <c r="C3616" t="str">
        <v>38026-05</v>
      </c>
      <c r="D3616">
        <v>540</v>
      </c>
      <c r="E3616">
        <v>43179</v>
      </c>
    </row>
    <row r="3617">
      <c r="A3617" t="str">
        <v>AutoTable</v>
      </c>
      <c r="C3617" t="str">
        <v>38030-08</v>
      </c>
      <c r="D3617">
        <v>0</v>
      </c>
      <c r="E3617">
        <v>43179</v>
      </c>
    </row>
    <row r="3618">
      <c r="A3618" t="str">
        <v>AutoTable</v>
      </c>
      <c r="C3618" t="str">
        <v>38031-04</v>
      </c>
      <c r="D3618">
        <v>683</v>
      </c>
      <c r="E3618">
        <v>43179</v>
      </c>
    </row>
    <row r="3619">
      <c r="A3619" t="str">
        <v>AutoTable</v>
      </c>
      <c r="C3619" t="str">
        <v>38031-05</v>
      </c>
      <c r="D3619">
        <v>37</v>
      </c>
      <c r="E3619">
        <v>43179</v>
      </c>
    </row>
    <row r="3620">
      <c r="A3620" t="str">
        <v>AutoTable</v>
      </c>
      <c r="C3620" t="str">
        <v>38031-17</v>
      </c>
      <c r="D3620">
        <v>1</v>
      </c>
      <c r="E3620">
        <v>43179</v>
      </c>
    </row>
    <row r="3621">
      <c r="A3621" t="str">
        <v>AutoTable</v>
      </c>
      <c r="C3621" t="str">
        <v>38031-19</v>
      </c>
      <c r="D3621">
        <v>465</v>
      </c>
      <c r="E3621">
        <v>43179</v>
      </c>
    </row>
    <row r="3622">
      <c r="A3622" t="str">
        <v>AutoTable</v>
      </c>
      <c r="C3622" t="str">
        <v>38032-05</v>
      </c>
      <c r="D3622">
        <v>13</v>
      </c>
      <c r="E3622">
        <v>43179</v>
      </c>
    </row>
    <row r="3623">
      <c r="A3623" t="str">
        <v>AutoTable</v>
      </c>
      <c r="C3623" t="str">
        <v>38049-09</v>
      </c>
      <c r="D3623">
        <v>3</v>
      </c>
      <c r="E3623">
        <v>43179</v>
      </c>
    </row>
    <row r="3624">
      <c r="A3624" t="str">
        <v>AutoTable</v>
      </c>
      <c r="C3624" t="str">
        <v>38049-10</v>
      </c>
      <c r="D3624">
        <v>81</v>
      </c>
      <c r="E3624">
        <v>43179</v>
      </c>
    </row>
    <row r="3625">
      <c r="A3625" t="str">
        <v>AutoTable</v>
      </c>
      <c r="C3625" t="str">
        <v>38049-42</v>
      </c>
      <c r="D3625">
        <v>0</v>
      </c>
      <c r="E3625">
        <v>43179</v>
      </c>
    </row>
    <row r="3626">
      <c r="A3626" t="str">
        <v>AutoTable</v>
      </c>
      <c r="C3626" t="str">
        <v>38049-52</v>
      </c>
      <c r="D3626">
        <v>12</v>
      </c>
      <c r="E3626">
        <v>43179</v>
      </c>
    </row>
    <row r="3627">
      <c r="A3627" t="str">
        <v>AutoTable</v>
      </c>
      <c r="C3627" t="str">
        <v>38049-56</v>
      </c>
      <c r="D3627">
        <v>2</v>
      </c>
      <c r="E3627">
        <v>43179</v>
      </c>
    </row>
    <row r="3628">
      <c r="A3628" t="str">
        <v>AutoTable</v>
      </c>
      <c r="C3628" t="str">
        <v>401066</v>
      </c>
      <c r="D3628">
        <v>1361</v>
      </c>
      <c r="E3628">
        <v>43179</v>
      </c>
    </row>
    <row r="3629">
      <c r="A3629" t="str">
        <v>AutoTable</v>
      </c>
      <c r="C3629" t="str">
        <v>401079</v>
      </c>
      <c r="D3629">
        <v>1240</v>
      </c>
      <c r="E3629">
        <v>43179</v>
      </c>
    </row>
    <row r="3630">
      <c r="A3630" t="str">
        <v>AutoTable</v>
      </c>
      <c r="C3630" t="str">
        <v>40120-15</v>
      </c>
      <c r="D3630">
        <v>722</v>
      </c>
      <c r="E3630">
        <v>43179</v>
      </c>
    </row>
    <row r="3631">
      <c r="A3631" t="str">
        <v>AutoTable</v>
      </c>
      <c r="C3631" t="str">
        <v>40120-30</v>
      </c>
      <c r="D3631">
        <v>9</v>
      </c>
      <c r="E3631">
        <v>43179</v>
      </c>
    </row>
    <row r="3632">
      <c r="A3632" t="str">
        <v>AutoTable</v>
      </c>
      <c r="C3632" t="str">
        <v>40130-30</v>
      </c>
      <c r="D3632">
        <v>162</v>
      </c>
      <c r="E3632">
        <v>43179</v>
      </c>
    </row>
    <row r="3633">
      <c r="A3633" t="str">
        <v>AutoTable</v>
      </c>
      <c r="C3633" t="str">
        <v>401927</v>
      </c>
      <c r="D3633">
        <v>1127</v>
      </c>
      <c r="E3633">
        <v>43179</v>
      </c>
    </row>
    <row r="3634">
      <c r="A3634" t="str">
        <v>AutoTable</v>
      </c>
      <c r="C3634" t="str">
        <v>401942</v>
      </c>
      <c r="D3634">
        <v>990</v>
      </c>
      <c r="E3634">
        <v>43179</v>
      </c>
    </row>
    <row r="3635">
      <c r="A3635" t="str">
        <v>AutoTable</v>
      </c>
      <c r="C3635" t="str">
        <v>401958</v>
      </c>
      <c r="D3635">
        <v>1016</v>
      </c>
      <c r="E3635">
        <v>43179</v>
      </c>
    </row>
    <row r="3636">
      <c r="A3636" t="str">
        <v>AutoTable</v>
      </c>
      <c r="C3636" t="str">
        <v>403043</v>
      </c>
      <c r="D3636">
        <v>365</v>
      </c>
      <c r="E3636">
        <v>43179</v>
      </c>
    </row>
    <row r="3637">
      <c r="A3637" t="str">
        <v>AutoTable</v>
      </c>
      <c r="C3637" t="str">
        <v>403048</v>
      </c>
      <c r="D3637">
        <v>358</v>
      </c>
      <c r="E3637">
        <v>43179</v>
      </c>
    </row>
    <row r="3638">
      <c r="A3638" t="str">
        <v>AutoTable</v>
      </c>
      <c r="C3638" t="str">
        <v>403608</v>
      </c>
      <c r="D3638">
        <v>375</v>
      </c>
      <c r="E3638">
        <v>43179</v>
      </c>
    </row>
    <row r="3639">
      <c r="A3639" t="str">
        <v>AutoTable</v>
      </c>
      <c r="C3639" t="str">
        <v>403624</v>
      </c>
      <c r="D3639">
        <v>177</v>
      </c>
      <c r="E3639">
        <v>43179</v>
      </c>
    </row>
    <row r="3640">
      <c r="A3640" t="str">
        <v>AutoTable</v>
      </c>
      <c r="C3640" t="str">
        <v>404979</v>
      </c>
      <c r="D3640">
        <v>2</v>
      </c>
      <c r="E3640">
        <v>43179</v>
      </c>
    </row>
    <row r="3641">
      <c r="A3641" t="str">
        <v>AutoTable</v>
      </c>
      <c r="C3641" t="str">
        <v>405008</v>
      </c>
      <c r="D3641">
        <v>194</v>
      </c>
      <c r="E3641">
        <v>43179</v>
      </c>
    </row>
    <row r="3642">
      <c r="A3642" t="str">
        <v>AutoTable</v>
      </c>
      <c r="C3642" t="str">
        <v>40530</v>
      </c>
      <c r="D3642">
        <v>35</v>
      </c>
      <c r="E3642">
        <v>43179</v>
      </c>
    </row>
    <row r="3643">
      <c r="A3643" t="str">
        <v>AutoTable</v>
      </c>
      <c r="C3643" t="str">
        <v>40605</v>
      </c>
      <c r="D3643">
        <v>3</v>
      </c>
      <c r="E3643">
        <v>43179</v>
      </c>
    </row>
    <row r="3644">
      <c r="A3644" t="str">
        <v>AutoTable</v>
      </c>
      <c r="C3644" t="str">
        <v>407208</v>
      </c>
      <c r="D3644">
        <v>538</v>
      </c>
      <c r="E3644">
        <v>43179</v>
      </c>
    </row>
    <row r="3645">
      <c r="A3645" t="str">
        <v>AutoTable</v>
      </c>
      <c r="C3645" t="str">
        <v>40830</v>
      </c>
      <c r="D3645">
        <v>1</v>
      </c>
      <c r="E3645">
        <v>43179</v>
      </c>
    </row>
    <row r="3646">
      <c r="A3646" t="str">
        <v>AutoTable</v>
      </c>
      <c r="C3646" t="str">
        <v>40916A</v>
      </c>
      <c r="D3646">
        <v>2553</v>
      </c>
      <c r="E3646">
        <v>43179</v>
      </c>
    </row>
    <row r="3647">
      <c r="A3647" t="str">
        <v>AutoTable</v>
      </c>
      <c r="C3647" t="str">
        <v>410019</v>
      </c>
      <c r="D3647">
        <v>100</v>
      </c>
      <c r="E3647">
        <v>43179</v>
      </c>
    </row>
    <row r="3648">
      <c r="A3648" t="str">
        <v>AutoTable</v>
      </c>
      <c r="C3648" t="str">
        <v>410036</v>
      </c>
      <c r="D3648">
        <v>81</v>
      </c>
      <c r="E3648">
        <v>43179</v>
      </c>
    </row>
    <row r="3649">
      <c r="A3649" t="str">
        <v>AutoTable</v>
      </c>
      <c r="C3649" t="str">
        <v>410038</v>
      </c>
      <c r="D3649">
        <v>239</v>
      </c>
      <c r="E3649">
        <v>43179</v>
      </c>
    </row>
    <row r="3650">
      <c r="A3650" t="str">
        <v>AutoTable</v>
      </c>
      <c r="C3650" t="str">
        <v>410055</v>
      </c>
      <c r="D3650">
        <v>82</v>
      </c>
      <c r="E3650">
        <v>43179</v>
      </c>
    </row>
    <row r="3651">
      <c r="A3651" t="str">
        <v>AutoTable</v>
      </c>
      <c r="C3651" t="str">
        <v>410071</v>
      </c>
      <c r="D3651">
        <v>150</v>
      </c>
      <c r="E3651">
        <v>43179</v>
      </c>
    </row>
    <row r="3652">
      <c r="A3652" t="str">
        <v>AutoTable</v>
      </c>
      <c r="C3652" t="str">
        <v>410080</v>
      </c>
      <c r="D3652">
        <v>147</v>
      </c>
      <c r="E3652">
        <v>43179</v>
      </c>
    </row>
    <row r="3653">
      <c r="A3653" t="str">
        <v>AutoTable</v>
      </c>
      <c r="C3653" t="str">
        <v>410081</v>
      </c>
      <c r="D3653">
        <v>238</v>
      </c>
      <c r="E3653">
        <v>43179</v>
      </c>
    </row>
    <row r="3654">
      <c r="A3654" t="str">
        <v>AutoTable</v>
      </c>
      <c r="C3654" t="str">
        <v>41350</v>
      </c>
      <c r="D3654">
        <v>31</v>
      </c>
      <c r="E3654">
        <v>43179</v>
      </c>
    </row>
    <row r="3655">
      <c r="A3655" t="str">
        <v>AutoTable</v>
      </c>
      <c r="C3655" t="str">
        <v>415008</v>
      </c>
      <c r="D3655">
        <v>98</v>
      </c>
      <c r="E3655">
        <v>43179</v>
      </c>
    </row>
    <row r="3656">
      <c r="A3656" t="str">
        <v>AutoTable</v>
      </c>
      <c r="C3656" t="str">
        <v>41930</v>
      </c>
      <c r="D3656">
        <v>134</v>
      </c>
      <c r="E3656">
        <v>43179</v>
      </c>
    </row>
    <row r="3657">
      <c r="A3657" t="str">
        <v>AutoTable</v>
      </c>
      <c r="C3657" t="str">
        <v>41950</v>
      </c>
      <c r="D3657">
        <v>141</v>
      </c>
      <c r="E3657">
        <v>43179</v>
      </c>
    </row>
    <row r="3658">
      <c r="A3658" t="str">
        <v>AutoTable</v>
      </c>
      <c r="C3658" t="str">
        <v>42705</v>
      </c>
      <c r="D3658">
        <v>1</v>
      </c>
      <c r="E3658">
        <v>43179</v>
      </c>
    </row>
    <row r="3659">
      <c r="A3659" t="str">
        <v>AutoTable</v>
      </c>
      <c r="C3659" t="str">
        <v>43350LRB</v>
      </c>
      <c r="D3659">
        <v>20</v>
      </c>
      <c r="E3659">
        <v>43179</v>
      </c>
    </row>
    <row r="3660">
      <c r="A3660" t="str">
        <v>AutoTable</v>
      </c>
      <c r="C3660" t="str">
        <v>43430B</v>
      </c>
      <c r="D3660">
        <v>7</v>
      </c>
      <c r="E3660">
        <v>43179</v>
      </c>
    </row>
    <row r="3661">
      <c r="A3661" t="str">
        <v>AutoTable</v>
      </c>
      <c r="C3661" t="str">
        <v>43430J</v>
      </c>
      <c r="D3661">
        <v>67</v>
      </c>
      <c r="E3661">
        <v>43179</v>
      </c>
    </row>
    <row r="3662">
      <c r="A3662" t="str">
        <v>AutoTable</v>
      </c>
      <c r="C3662" t="str">
        <v>43430M</v>
      </c>
      <c r="D3662">
        <v>5</v>
      </c>
      <c r="E3662">
        <v>43179</v>
      </c>
    </row>
    <row r="3663">
      <c r="A3663" t="str">
        <v>AutoTable</v>
      </c>
      <c r="C3663" t="str">
        <v>43430R</v>
      </c>
      <c r="D3663">
        <v>1</v>
      </c>
      <c r="E3663">
        <v>43179</v>
      </c>
    </row>
    <row r="3664">
      <c r="A3664" t="str">
        <v>AutoTable</v>
      </c>
      <c r="C3664" t="str">
        <v>43430SO</v>
      </c>
      <c r="D3664">
        <v>7</v>
      </c>
      <c r="E3664">
        <v>43179</v>
      </c>
    </row>
    <row r="3665">
      <c r="A3665" t="str">
        <v>AutoTable</v>
      </c>
      <c r="C3665" t="str">
        <v>43430VE</v>
      </c>
      <c r="D3665">
        <v>0</v>
      </c>
      <c r="E3665">
        <v>43179</v>
      </c>
    </row>
    <row r="3666">
      <c r="A3666" t="str">
        <v>AutoTable</v>
      </c>
      <c r="C3666" t="str">
        <v>43430VI</v>
      </c>
      <c r="D3666">
        <v>32</v>
      </c>
      <c r="E3666">
        <v>43179</v>
      </c>
    </row>
    <row r="3667">
      <c r="A3667" t="str">
        <v>AutoTable</v>
      </c>
      <c r="C3667" t="str">
        <v>43450SO</v>
      </c>
      <c r="D3667">
        <v>10</v>
      </c>
      <c r="E3667">
        <v>43179</v>
      </c>
    </row>
    <row r="3668">
      <c r="A3668" t="str">
        <v>AutoTable</v>
      </c>
      <c r="C3668" t="str">
        <v>43530B</v>
      </c>
      <c r="D3668">
        <v>16</v>
      </c>
      <c r="E3668">
        <v>43179</v>
      </c>
    </row>
    <row r="3669">
      <c r="A3669" t="str">
        <v>AutoTable</v>
      </c>
      <c r="C3669" t="str">
        <v>43530BC</v>
      </c>
      <c r="D3669">
        <v>12</v>
      </c>
      <c r="E3669">
        <v>43179</v>
      </c>
    </row>
    <row r="3670">
      <c r="A3670" t="str">
        <v>AutoTable</v>
      </c>
      <c r="C3670" t="str">
        <v>43530R</v>
      </c>
      <c r="D3670">
        <v>64</v>
      </c>
      <c r="E3670">
        <v>43179</v>
      </c>
    </row>
    <row r="3671">
      <c r="A3671" t="str">
        <v>AutoTable</v>
      </c>
      <c r="C3671" t="str">
        <v>43550PA</v>
      </c>
      <c r="D3671">
        <v>1</v>
      </c>
      <c r="E3671">
        <v>43179</v>
      </c>
    </row>
    <row r="3672">
      <c r="A3672" t="str">
        <v>AutoTable</v>
      </c>
      <c r="C3672" t="str">
        <v>43705</v>
      </c>
      <c r="D3672">
        <v>76</v>
      </c>
      <c r="E3672">
        <v>43179</v>
      </c>
    </row>
    <row r="3673">
      <c r="A3673" t="str">
        <v>AutoTable</v>
      </c>
      <c r="C3673" t="str">
        <v>43750BC</v>
      </c>
      <c r="D3673">
        <v>58</v>
      </c>
      <c r="E3673">
        <v>43179</v>
      </c>
    </row>
    <row r="3674">
      <c r="A3674" t="str">
        <v>AutoTable</v>
      </c>
      <c r="C3674" t="str">
        <v>43750S</v>
      </c>
      <c r="D3674">
        <v>16</v>
      </c>
      <c r="E3674">
        <v>43179</v>
      </c>
    </row>
    <row r="3675">
      <c r="A3675" t="str">
        <v>AutoTable</v>
      </c>
      <c r="C3675" t="str">
        <v>43750SO</v>
      </c>
      <c r="D3675">
        <v>87</v>
      </c>
      <c r="E3675">
        <v>43179</v>
      </c>
    </row>
    <row r="3676">
      <c r="A3676" t="str">
        <v>AutoTable</v>
      </c>
      <c r="C3676" t="str">
        <v>43750SR</v>
      </c>
      <c r="D3676">
        <v>46</v>
      </c>
      <c r="E3676">
        <v>43179</v>
      </c>
    </row>
    <row r="3677">
      <c r="A3677" t="str">
        <v>AutoTable</v>
      </c>
      <c r="C3677" t="str">
        <v>43750W</v>
      </c>
      <c r="D3677">
        <v>11</v>
      </c>
      <c r="E3677">
        <v>43179</v>
      </c>
    </row>
    <row r="3678">
      <c r="A3678" t="str">
        <v>AutoTable</v>
      </c>
      <c r="C3678" t="str">
        <v>44030B</v>
      </c>
      <c r="D3678">
        <v>94</v>
      </c>
      <c r="E3678">
        <v>43179</v>
      </c>
    </row>
    <row r="3679">
      <c r="A3679" t="str">
        <v>AutoTable</v>
      </c>
      <c r="C3679" t="str">
        <v>44030BC</v>
      </c>
      <c r="D3679">
        <v>68</v>
      </c>
      <c r="E3679">
        <v>43179</v>
      </c>
    </row>
    <row r="3680">
      <c r="A3680" t="str">
        <v>AutoTable</v>
      </c>
      <c r="C3680" t="str">
        <v>44030J</v>
      </c>
      <c r="D3680">
        <v>19</v>
      </c>
      <c r="E3680">
        <v>43179</v>
      </c>
    </row>
    <row r="3681">
      <c r="A3681" t="str">
        <v>AutoTable</v>
      </c>
      <c r="C3681" t="str">
        <v>44030M</v>
      </c>
      <c r="D3681">
        <v>1</v>
      </c>
      <c r="E3681">
        <v>43179</v>
      </c>
    </row>
    <row r="3682">
      <c r="A3682" t="str">
        <v>AutoTable</v>
      </c>
      <c r="C3682" t="str">
        <v>44030PA</v>
      </c>
      <c r="D3682">
        <v>70</v>
      </c>
      <c r="E3682">
        <v>43179</v>
      </c>
    </row>
    <row r="3683">
      <c r="A3683" t="str">
        <v>AutoTable</v>
      </c>
      <c r="C3683" t="str">
        <v>44030R</v>
      </c>
      <c r="D3683">
        <v>45</v>
      </c>
      <c r="E3683">
        <v>43179</v>
      </c>
    </row>
    <row r="3684">
      <c r="A3684" t="str">
        <v>AutoTable</v>
      </c>
      <c r="C3684" t="str">
        <v>44030SP</v>
      </c>
      <c r="D3684">
        <v>5</v>
      </c>
      <c r="E3684">
        <v>43179</v>
      </c>
    </row>
    <row r="3685">
      <c r="A3685" t="str">
        <v>AutoTable</v>
      </c>
      <c r="C3685" t="str">
        <v>44030VE</v>
      </c>
      <c r="D3685">
        <v>39</v>
      </c>
      <c r="E3685">
        <v>43179</v>
      </c>
    </row>
    <row r="3686">
      <c r="A3686" t="str">
        <v>AutoTable</v>
      </c>
      <c r="C3686" t="str">
        <v>440381</v>
      </c>
      <c r="D3686">
        <v>261</v>
      </c>
      <c r="E3686">
        <v>43179</v>
      </c>
    </row>
    <row r="3687">
      <c r="A3687" t="str">
        <v>AutoTable</v>
      </c>
      <c r="C3687" t="str">
        <v>440389</v>
      </c>
      <c r="D3687">
        <v>204</v>
      </c>
      <c r="E3687">
        <v>43179</v>
      </c>
    </row>
    <row r="3688">
      <c r="A3688" t="str">
        <v>AutoTable</v>
      </c>
      <c r="C3688" t="str">
        <v>44350</v>
      </c>
      <c r="D3688">
        <v>9</v>
      </c>
      <c r="E3688">
        <v>43179</v>
      </c>
    </row>
    <row r="3689">
      <c r="A3689" t="str">
        <v>AutoTable</v>
      </c>
      <c r="C3689" t="str">
        <v>44550</v>
      </c>
      <c r="D3689">
        <v>3</v>
      </c>
      <c r="E3689">
        <v>43179</v>
      </c>
    </row>
    <row r="3690">
      <c r="A3690" t="str">
        <v>AutoTable</v>
      </c>
      <c r="C3690" t="str">
        <v>44850</v>
      </c>
      <c r="D3690">
        <v>1</v>
      </c>
      <c r="E3690">
        <v>43179</v>
      </c>
    </row>
    <row r="3691">
      <c r="A3691" t="str">
        <v>AutoTable</v>
      </c>
      <c r="C3691" t="str">
        <v>44950</v>
      </c>
      <c r="D3691">
        <v>1</v>
      </c>
      <c r="E3691">
        <v>43179</v>
      </c>
    </row>
    <row r="3692">
      <c r="A3692" t="str">
        <v>AutoTable</v>
      </c>
      <c r="C3692" t="str">
        <v>48130</v>
      </c>
      <c r="D3692">
        <v>16</v>
      </c>
      <c r="E3692">
        <v>43179</v>
      </c>
    </row>
    <row r="3693">
      <c r="A3693" t="str">
        <v>AutoTable</v>
      </c>
      <c r="C3693" t="str">
        <v>48131</v>
      </c>
      <c r="D3693">
        <v>0</v>
      </c>
      <c r="E3693">
        <v>43179</v>
      </c>
    </row>
    <row r="3694">
      <c r="A3694" t="str">
        <v>AutoTable</v>
      </c>
      <c r="C3694" t="str">
        <v>51000</v>
      </c>
      <c r="D3694">
        <v>1</v>
      </c>
      <c r="E3694">
        <v>43179</v>
      </c>
    </row>
    <row r="3695">
      <c r="A3695" t="str">
        <v>AutoTable</v>
      </c>
      <c r="C3695" t="str">
        <v>51001</v>
      </c>
      <c r="D3695">
        <v>1150</v>
      </c>
      <c r="E3695">
        <v>43179</v>
      </c>
    </row>
    <row r="3696">
      <c r="A3696" t="str">
        <v>AutoTable</v>
      </c>
      <c r="C3696" t="str">
        <v>51003</v>
      </c>
      <c r="D3696">
        <v>2</v>
      </c>
      <c r="E3696">
        <v>43179</v>
      </c>
    </row>
    <row r="3697">
      <c r="A3697" t="str">
        <v>AutoTable</v>
      </c>
      <c r="C3697" t="str">
        <v>51005</v>
      </c>
      <c r="D3697">
        <v>4182</v>
      </c>
      <c r="E3697">
        <v>43179</v>
      </c>
    </row>
    <row r="3698">
      <c r="A3698" t="str">
        <v>AutoTable</v>
      </c>
      <c r="C3698" t="str">
        <v>51006</v>
      </c>
      <c r="D3698">
        <v>1838</v>
      </c>
      <c r="E3698">
        <v>43179</v>
      </c>
    </row>
    <row r="3699">
      <c r="A3699" t="str">
        <v>AutoTable</v>
      </c>
      <c r="C3699" t="str">
        <v>51007</v>
      </c>
      <c r="D3699">
        <v>1812</v>
      </c>
      <c r="E3699">
        <v>43179</v>
      </c>
    </row>
    <row r="3700">
      <c r="A3700" t="str">
        <v>AutoTable</v>
      </c>
      <c r="C3700" t="str">
        <v>51008</v>
      </c>
      <c r="D3700">
        <v>118</v>
      </c>
      <c r="E3700">
        <v>43179</v>
      </c>
    </row>
    <row r="3701">
      <c r="A3701" t="str">
        <v>AutoTable</v>
      </c>
      <c r="C3701" t="str">
        <v>51009</v>
      </c>
      <c r="D3701">
        <v>30</v>
      </c>
      <c r="E3701">
        <v>43179</v>
      </c>
    </row>
    <row r="3702">
      <c r="A3702" t="str">
        <v>AutoTable</v>
      </c>
      <c r="C3702" t="str">
        <v>51010</v>
      </c>
      <c r="D3702">
        <v>27</v>
      </c>
      <c r="E3702">
        <v>43179</v>
      </c>
    </row>
    <row r="3703">
      <c r="A3703" t="str">
        <v>AutoTable</v>
      </c>
      <c r="C3703" t="str">
        <v>51011</v>
      </c>
      <c r="D3703">
        <v>42</v>
      </c>
      <c r="E3703">
        <v>43179</v>
      </c>
    </row>
    <row r="3704">
      <c r="A3704" t="str">
        <v>AutoTable</v>
      </c>
      <c r="C3704" t="str">
        <v>51012</v>
      </c>
      <c r="D3704">
        <v>41</v>
      </c>
      <c r="E3704">
        <v>43179</v>
      </c>
    </row>
    <row r="3705">
      <c r="A3705" t="str">
        <v>AutoTable</v>
      </c>
      <c r="C3705" t="str">
        <v>51013</v>
      </c>
      <c r="D3705">
        <v>176</v>
      </c>
      <c r="E3705">
        <v>43179</v>
      </c>
    </row>
    <row r="3706">
      <c r="A3706" t="str">
        <v>AutoTable</v>
      </c>
      <c r="C3706" t="str">
        <v>51014</v>
      </c>
      <c r="D3706">
        <v>37</v>
      </c>
      <c r="E3706">
        <v>43179</v>
      </c>
    </row>
    <row r="3707">
      <c r="A3707" t="str">
        <v>AutoTable</v>
      </c>
      <c r="C3707" t="str">
        <v>51015</v>
      </c>
      <c r="D3707">
        <v>169</v>
      </c>
      <c r="E3707">
        <v>43179</v>
      </c>
    </row>
    <row r="3708">
      <c r="A3708" t="str">
        <v>AutoTable</v>
      </c>
      <c r="C3708" t="str">
        <v>51015-3</v>
      </c>
      <c r="D3708">
        <v>46</v>
      </c>
      <c r="E3708">
        <v>43179</v>
      </c>
    </row>
    <row r="3709">
      <c r="A3709" t="str">
        <v>AutoTable</v>
      </c>
      <c r="C3709" t="str">
        <v>51016</v>
      </c>
      <c r="D3709">
        <v>181</v>
      </c>
      <c r="E3709">
        <v>43179</v>
      </c>
    </row>
    <row r="3710">
      <c r="A3710" t="str">
        <v>AutoTable</v>
      </c>
      <c r="C3710" t="str">
        <v>51016-3</v>
      </c>
      <c r="D3710">
        <v>54</v>
      </c>
      <c r="E3710">
        <v>43179</v>
      </c>
    </row>
    <row r="3711">
      <c r="A3711" t="str">
        <v>AutoTable</v>
      </c>
      <c r="C3711" t="str">
        <v>51016V</v>
      </c>
      <c r="D3711">
        <v>3</v>
      </c>
      <c r="E3711">
        <v>43179</v>
      </c>
    </row>
    <row r="3712">
      <c r="A3712" t="str">
        <v>AutoTable</v>
      </c>
      <c r="C3712" t="str">
        <v>51017</v>
      </c>
      <c r="D3712">
        <v>41</v>
      </c>
      <c r="E3712">
        <v>43179</v>
      </c>
    </row>
    <row r="3713">
      <c r="A3713" t="str">
        <v>AutoTable</v>
      </c>
      <c r="C3713" t="str">
        <v>52010</v>
      </c>
      <c r="D3713">
        <v>1</v>
      </c>
      <c r="E3713">
        <v>43179</v>
      </c>
    </row>
    <row r="3714">
      <c r="A3714" t="str">
        <v>AutoTable</v>
      </c>
      <c r="C3714" t="str">
        <v>52011</v>
      </c>
      <c r="D3714">
        <v>25</v>
      </c>
      <c r="E3714">
        <v>43179</v>
      </c>
    </row>
    <row r="3715">
      <c r="A3715" t="str">
        <v>AutoTable</v>
      </c>
      <c r="C3715" t="str">
        <v>53101</v>
      </c>
      <c r="D3715">
        <v>3825</v>
      </c>
      <c r="E3715">
        <v>43179</v>
      </c>
    </row>
    <row r="3716">
      <c r="A3716" t="str">
        <v>AutoTable</v>
      </c>
      <c r="C3716" t="str">
        <v>53105</v>
      </c>
      <c r="D3716">
        <v>847</v>
      </c>
      <c r="E3716">
        <v>43179</v>
      </c>
    </row>
    <row r="3717">
      <c r="A3717" t="str">
        <v>AutoTable</v>
      </c>
      <c r="C3717" t="str">
        <v>53106</v>
      </c>
      <c r="D3717">
        <v>3864</v>
      </c>
      <c r="E3717">
        <v>43179</v>
      </c>
    </row>
    <row r="3718">
      <c r="A3718" t="str">
        <v>AutoTable</v>
      </c>
      <c r="C3718" t="str">
        <v>53111</v>
      </c>
      <c r="D3718">
        <v>188</v>
      </c>
      <c r="E3718">
        <v>43179</v>
      </c>
    </row>
    <row r="3719">
      <c r="A3719" t="str">
        <v>AutoTable</v>
      </c>
      <c r="C3719" t="str">
        <v>53113</v>
      </c>
      <c r="D3719">
        <v>5</v>
      </c>
      <c r="E3719">
        <v>43179</v>
      </c>
    </row>
    <row r="3720">
      <c r="A3720" t="str">
        <v>AutoTable</v>
      </c>
      <c r="C3720" t="str">
        <v>53114</v>
      </c>
      <c r="D3720">
        <v>60</v>
      </c>
      <c r="E3720">
        <v>43179</v>
      </c>
    </row>
    <row r="3721">
      <c r="A3721" t="str">
        <v>AutoTable</v>
      </c>
      <c r="C3721" t="str">
        <v>53115</v>
      </c>
      <c r="D3721">
        <v>184</v>
      </c>
      <c r="E3721">
        <v>43179</v>
      </c>
    </row>
    <row r="3722">
      <c r="A3722" t="str">
        <v>AutoTable</v>
      </c>
      <c r="C3722" t="str">
        <v>53116</v>
      </c>
      <c r="D3722">
        <v>262</v>
      </c>
      <c r="E3722">
        <v>43179</v>
      </c>
    </row>
    <row r="3723">
      <c r="A3723" t="str">
        <v>AutoTable</v>
      </c>
      <c r="C3723" t="str">
        <v>53117</v>
      </c>
      <c r="D3723">
        <v>17</v>
      </c>
      <c r="E3723">
        <v>43179</v>
      </c>
    </row>
    <row r="3724">
      <c r="A3724" t="str">
        <v>AutoTable</v>
      </c>
      <c r="C3724" t="str">
        <v>54001</v>
      </c>
      <c r="D3724">
        <v>18</v>
      </c>
      <c r="E3724">
        <v>43179</v>
      </c>
    </row>
    <row r="3725">
      <c r="A3725" t="str">
        <v>AutoTable</v>
      </c>
      <c r="C3725" t="str">
        <v>54002</v>
      </c>
      <c r="D3725">
        <v>6</v>
      </c>
      <c r="E3725">
        <v>43179</v>
      </c>
    </row>
    <row r="3726">
      <c r="A3726" t="str">
        <v>AutoTable</v>
      </c>
      <c r="C3726" t="str">
        <v>54003</v>
      </c>
      <c r="D3726">
        <v>8</v>
      </c>
      <c r="E3726">
        <v>43179</v>
      </c>
    </row>
    <row r="3727">
      <c r="A3727" t="str">
        <v>AutoTable</v>
      </c>
      <c r="C3727" t="str">
        <v>54004</v>
      </c>
      <c r="D3727">
        <v>8</v>
      </c>
      <c r="E3727">
        <v>43179</v>
      </c>
    </row>
    <row r="3728">
      <c r="A3728" t="str">
        <v>AutoTable</v>
      </c>
      <c r="C3728" t="str">
        <v>54005</v>
      </c>
      <c r="D3728">
        <v>23</v>
      </c>
      <c r="E3728">
        <v>43179</v>
      </c>
    </row>
    <row r="3729">
      <c r="A3729" t="str">
        <v>AutoTable</v>
      </c>
      <c r="C3729" t="str">
        <v>54006</v>
      </c>
      <c r="D3729">
        <v>8</v>
      </c>
      <c r="E3729">
        <v>43179</v>
      </c>
    </row>
    <row r="3730">
      <c r="A3730" t="str">
        <v>AutoTable</v>
      </c>
      <c r="C3730" t="str">
        <v>54007</v>
      </c>
      <c r="D3730">
        <v>19</v>
      </c>
      <c r="E3730">
        <v>43179</v>
      </c>
    </row>
    <row r="3731">
      <c r="A3731" t="str">
        <v>AutoTable</v>
      </c>
      <c r="C3731" t="str">
        <v>54008</v>
      </c>
      <c r="D3731">
        <v>51</v>
      </c>
      <c r="E3731">
        <v>43179</v>
      </c>
    </row>
    <row r="3732">
      <c r="A3732" t="str">
        <v>AutoTable</v>
      </c>
      <c r="C3732" t="str">
        <v>54009</v>
      </c>
      <c r="D3732">
        <v>439</v>
      </c>
      <c r="E3732">
        <v>43179</v>
      </c>
    </row>
    <row r="3733">
      <c r="A3733" t="str">
        <v>AutoTable</v>
      </c>
      <c r="C3733" t="str">
        <v>54010</v>
      </c>
      <c r="D3733">
        <v>98</v>
      </c>
      <c r="E3733">
        <v>43179</v>
      </c>
    </row>
    <row r="3734">
      <c r="A3734" t="str">
        <v>AutoTable</v>
      </c>
      <c r="C3734" t="str">
        <v>54011</v>
      </c>
      <c r="D3734">
        <v>185</v>
      </c>
      <c r="E3734">
        <v>43179</v>
      </c>
    </row>
    <row r="3735">
      <c r="A3735" t="str">
        <v>AutoTable</v>
      </c>
      <c r="C3735" t="str">
        <v>54012</v>
      </c>
      <c r="D3735">
        <v>22</v>
      </c>
      <c r="E3735">
        <v>43179</v>
      </c>
    </row>
    <row r="3736">
      <c r="A3736" t="str">
        <v>AutoTable</v>
      </c>
      <c r="C3736" t="str">
        <v>54013</v>
      </c>
      <c r="D3736">
        <v>22</v>
      </c>
      <c r="E3736">
        <v>43179</v>
      </c>
    </row>
    <row r="3737">
      <c r="A3737" t="str">
        <v>AutoTable</v>
      </c>
      <c r="C3737" t="str">
        <v>54014</v>
      </c>
      <c r="D3737">
        <v>19</v>
      </c>
      <c r="E3737">
        <v>43179</v>
      </c>
    </row>
    <row r="3738">
      <c r="A3738" t="str">
        <v>AutoTable</v>
      </c>
      <c r="C3738" t="str">
        <v>54015</v>
      </c>
      <c r="D3738">
        <v>80</v>
      </c>
      <c r="E3738">
        <v>43179</v>
      </c>
    </row>
    <row r="3739">
      <c r="A3739" t="str">
        <v>AutoTable</v>
      </c>
      <c r="C3739" t="str">
        <v>54016</v>
      </c>
      <c r="D3739">
        <v>8</v>
      </c>
      <c r="E3739">
        <v>43179</v>
      </c>
    </row>
    <row r="3740">
      <c r="A3740" t="str">
        <v>AutoTable</v>
      </c>
      <c r="C3740" t="str">
        <v>60176</v>
      </c>
      <c r="D3740">
        <v>180</v>
      </c>
      <c r="E3740">
        <v>43179</v>
      </c>
    </row>
    <row r="3741">
      <c r="A3741" t="str">
        <v>AutoTable</v>
      </c>
      <c r="C3741" t="str">
        <v>61110-CB</v>
      </c>
      <c r="D3741">
        <v>105</v>
      </c>
      <c r="E3741">
        <v>43179</v>
      </c>
    </row>
    <row r="3742">
      <c r="A3742" t="str">
        <v>AutoTable</v>
      </c>
      <c r="C3742" t="str">
        <v>61210</v>
      </c>
      <c r="D3742">
        <v>75</v>
      </c>
      <c r="E3742">
        <v>43179</v>
      </c>
    </row>
    <row r="3743">
      <c r="A3743" t="str">
        <v>AutoTable</v>
      </c>
      <c r="C3743" t="str">
        <v>61310J</v>
      </c>
      <c r="D3743">
        <v>50</v>
      </c>
      <c r="E3743">
        <v>43179</v>
      </c>
    </row>
    <row r="3744">
      <c r="A3744" t="str">
        <v>AutoTable</v>
      </c>
      <c r="C3744" t="str">
        <v>61310R</v>
      </c>
      <c r="D3744">
        <v>74</v>
      </c>
      <c r="E3744">
        <v>43179</v>
      </c>
    </row>
    <row r="3745">
      <c r="A3745" t="str">
        <v>AutoTable</v>
      </c>
      <c r="C3745" t="str">
        <v>61310VE</v>
      </c>
      <c r="D3745">
        <v>100</v>
      </c>
      <c r="E3745">
        <v>43179</v>
      </c>
    </row>
    <row r="3746">
      <c r="A3746" t="str">
        <v>AutoTable</v>
      </c>
      <c r="C3746" t="str">
        <v>62675PAV</v>
      </c>
      <c r="D3746">
        <v>5</v>
      </c>
      <c r="E3746">
        <v>43179</v>
      </c>
    </row>
    <row r="3747">
      <c r="A3747" t="str">
        <v>AutoTable</v>
      </c>
      <c r="C3747" t="str">
        <v>63110-02</v>
      </c>
      <c r="D3747">
        <v>63</v>
      </c>
      <c r="E3747">
        <v>43179</v>
      </c>
    </row>
    <row r="3748">
      <c r="A3748" t="str">
        <v>AutoTable</v>
      </c>
      <c r="C3748" t="str">
        <v>63110-05</v>
      </c>
      <c r="D3748">
        <v>19</v>
      </c>
      <c r="E3748">
        <v>43179</v>
      </c>
    </row>
    <row r="3749">
      <c r="A3749" t="str">
        <v>AutoTable</v>
      </c>
      <c r="C3749" t="str">
        <v>63110-08</v>
      </c>
      <c r="D3749">
        <v>1</v>
      </c>
      <c r="E3749">
        <v>43179</v>
      </c>
    </row>
    <row r="3750">
      <c r="A3750" t="str">
        <v>AutoTable</v>
      </c>
      <c r="C3750" t="str">
        <v>63110-26</v>
      </c>
      <c r="D3750">
        <v>32</v>
      </c>
      <c r="E3750">
        <v>43179</v>
      </c>
    </row>
    <row r="3751">
      <c r="A3751" t="str">
        <v>AutoTable</v>
      </c>
      <c r="C3751" t="str">
        <v>63175-05</v>
      </c>
      <c r="D3751">
        <v>34</v>
      </c>
      <c r="E3751">
        <v>43179</v>
      </c>
    </row>
    <row r="3752">
      <c r="A3752" t="str">
        <v>AutoTable</v>
      </c>
      <c r="C3752" t="str">
        <v>63175-06</v>
      </c>
      <c r="D3752">
        <v>35</v>
      </c>
      <c r="E3752">
        <v>43179</v>
      </c>
    </row>
    <row r="3753">
      <c r="A3753" t="str">
        <v>AutoTable</v>
      </c>
      <c r="C3753" t="str">
        <v>63175-08</v>
      </c>
      <c r="D3753">
        <v>29</v>
      </c>
      <c r="E3753">
        <v>43179</v>
      </c>
    </row>
    <row r="3754">
      <c r="A3754" t="str">
        <v>AutoTable</v>
      </c>
      <c r="C3754" t="str">
        <v>64710</v>
      </c>
      <c r="D3754">
        <v>13</v>
      </c>
      <c r="E3754">
        <v>43179</v>
      </c>
    </row>
    <row r="3755">
      <c r="A3755" t="str">
        <v>AutoTable</v>
      </c>
      <c r="C3755" t="str">
        <v>64712</v>
      </c>
      <c r="D3755">
        <v>8</v>
      </c>
      <c r="E3755">
        <v>43179</v>
      </c>
    </row>
    <row r="3756">
      <c r="A3756" t="str">
        <v>AutoTable</v>
      </c>
      <c r="C3756" t="str">
        <v>64715</v>
      </c>
      <c r="D3756">
        <v>16</v>
      </c>
      <c r="E3756">
        <v>43179</v>
      </c>
    </row>
    <row r="3757">
      <c r="A3757" t="str">
        <v>AutoTable</v>
      </c>
      <c r="C3757" t="str">
        <v>64750</v>
      </c>
      <c r="D3757">
        <v>50</v>
      </c>
      <c r="E3757">
        <v>43179</v>
      </c>
    </row>
    <row r="3758">
      <c r="A3758" t="str">
        <v>AutoTable</v>
      </c>
      <c r="C3758" t="str">
        <v>64910</v>
      </c>
      <c r="D3758">
        <v>0</v>
      </c>
      <c r="E3758">
        <v>43179</v>
      </c>
    </row>
    <row r="3759">
      <c r="A3759" t="str">
        <v>AutoTable</v>
      </c>
      <c r="C3759" t="str">
        <v>64912</v>
      </c>
      <c r="D3759">
        <v>50</v>
      </c>
      <c r="E3759">
        <v>43179</v>
      </c>
    </row>
    <row r="3760">
      <c r="A3760" t="str">
        <v>AutoTable</v>
      </c>
      <c r="C3760" t="str">
        <v>64912OR/B</v>
      </c>
      <c r="D3760">
        <v>19</v>
      </c>
      <c r="E3760">
        <v>43179</v>
      </c>
    </row>
    <row r="3761">
      <c r="A3761" t="str">
        <v>AutoTable</v>
      </c>
      <c r="C3761" t="str">
        <v>64915</v>
      </c>
      <c r="D3761">
        <v>19</v>
      </c>
      <c r="E3761">
        <v>43179</v>
      </c>
    </row>
    <row r="3762">
      <c r="A3762" t="str">
        <v>AutoTable</v>
      </c>
      <c r="C3762" t="str">
        <v>64915OR/B</v>
      </c>
      <c r="D3762">
        <v>28</v>
      </c>
      <c r="E3762">
        <v>43179</v>
      </c>
    </row>
    <row r="3763">
      <c r="A3763" t="str">
        <v>AutoTable</v>
      </c>
      <c r="C3763" t="str">
        <v>64950</v>
      </c>
      <c r="D3763">
        <v>206</v>
      </c>
      <c r="E3763">
        <v>43179</v>
      </c>
    </row>
    <row r="3764">
      <c r="A3764" t="str">
        <v>AutoTable</v>
      </c>
      <c r="C3764" t="str">
        <v>64975</v>
      </c>
      <c r="D3764">
        <v>4</v>
      </c>
      <c r="E3764">
        <v>43179</v>
      </c>
    </row>
    <row r="3765">
      <c r="A3765" t="str">
        <v>AutoTable</v>
      </c>
      <c r="C3765" t="str">
        <v>65110</v>
      </c>
      <c r="D3765">
        <v>150</v>
      </c>
      <c r="E3765">
        <v>43179</v>
      </c>
    </row>
    <row r="3766">
      <c r="A3766" t="str">
        <v>AutoTable</v>
      </c>
      <c r="C3766" t="str">
        <v>65112</v>
      </c>
      <c r="D3766">
        <v>73</v>
      </c>
      <c r="E3766">
        <v>43179</v>
      </c>
    </row>
    <row r="3767">
      <c r="A3767" t="str">
        <v>AutoTable</v>
      </c>
      <c r="C3767" t="str">
        <v>65112KA/VI</v>
      </c>
      <c r="D3767">
        <v>25</v>
      </c>
      <c r="E3767">
        <v>43179</v>
      </c>
    </row>
    <row r="3768">
      <c r="A3768" t="str">
        <v>AutoTable</v>
      </c>
      <c r="C3768" t="str">
        <v>65115</v>
      </c>
      <c r="D3768">
        <v>34</v>
      </c>
      <c r="E3768">
        <v>43179</v>
      </c>
    </row>
    <row r="3769">
      <c r="A3769" t="str">
        <v>AutoTable</v>
      </c>
      <c r="C3769" t="str">
        <v>65115KA/VI</v>
      </c>
      <c r="D3769">
        <v>23</v>
      </c>
      <c r="E3769">
        <v>43179</v>
      </c>
    </row>
    <row r="3770">
      <c r="A3770" t="str">
        <v>AutoTable</v>
      </c>
      <c r="C3770" t="str">
        <v>65150</v>
      </c>
      <c r="D3770">
        <v>123</v>
      </c>
      <c r="E3770">
        <v>43179</v>
      </c>
    </row>
    <row r="3771">
      <c r="A3771" t="str">
        <v>AutoTable</v>
      </c>
      <c r="C3771" t="str">
        <v>65175</v>
      </c>
      <c r="D3771">
        <v>1</v>
      </c>
      <c r="E3771">
        <v>43179</v>
      </c>
    </row>
    <row r="3772">
      <c r="A3772" t="str">
        <v>AutoTable</v>
      </c>
      <c r="C3772" t="str">
        <v>68110</v>
      </c>
      <c r="D3772">
        <v>112</v>
      </c>
      <c r="E3772">
        <v>43179</v>
      </c>
    </row>
    <row r="3773">
      <c r="A3773" t="str">
        <v>AutoTable</v>
      </c>
      <c r="C3773" t="str">
        <v>68151</v>
      </c>
      <c r="D3773">
        <v>24</v>
      </c>
      <c r="E3773">
        <v>43179</v>
      </c>
    </row>
    <row r="3774">
      <c r="A3774" t="str">
        <v>AutoTable</v>
      </c>
      <c r="C3774" t="str">
        <v>703300A</v>
      </c>
      <c r="D3774">
        <v>5528</v>
      </c>
      <c r="E3774">
        <v>43179</v>
      </c>
    </row>
    <row r="3775">
      <c r="A3775" t="str">
        <v>AutoTable</v>
      </c>
      <c r="C3775" t="str">
        <v>703300A-72</v>
      </c>
      <c r="D3775">
        <v>9504</v>
      </c>
      <c r="E3775">
        <v>43179</v>
      </c>
    </row>
    <row r="3776">
      <c r="A3776" t="str">
        <v>AutoTable</v>
      </c>
      <c r="C3776" t="str">
        <v>703301</v>
      </c>
      <c r="D3776">
        <v>0</v>
      </c>
      <c r="E3776">
        <v>43179</v>
      </c>
    </row>
    <row r="3777">
      <c r="A3777" t="str">
        <v>AutoTable</v>
      </c>
      <c r="C3777" t="str">
        <v>703311</v>
      </c>
      <c r="D3777">
        <v>0</v>
      </c>
      <c r="E3777">
        <v>43179</v>
      </c>
    </row>
    <row r="3778">
      <c r="A3778" t="str">
        <v>AutoTable</v>
      </c>
      <c r="C3778" t="str">
        <v>703400A</v>
      </c>
      <c r="D3778">
        <v>11370</v>
      </c>
      <c r="E3778">
        <v>43179</v>
      </c>
    </row>
    <row r="3779">
      <c r="A3779" t="str">
        <v>AutoTable</v>
      </c>
      <c r="C3779" t="str">
        <v>703401</v>
      </c>
      <c r="D3779">
        <v>0</v>
      </c>
      <c r="E3779">
        <v>43179</v>
      </c>
    </row>
    <row r="3780">
      <c r="A3780" t="str">
        <v>AutoTable</v>
      </c>
      <c r="C3780" t="str">
        <v>703402</v>
      </c>
      <c r="D3780">
        <v>0</v>
      </c>
      <c r="E3780">
        <v>43179</v>
      </c>
    </row>
    <row r="3781">
      <c r="A3781" t="str">
        <v>AutoTable</v>
      </c>
      <c r="C3781" t="str">
        <v>703405</v>
      </c>
      <c r="D3781">
        <v>0</v>
      </c>
      <c r="E3781">
        <v>43179</v>
      </c>
    </row>
    <row r="3782">
      <c r="A3782" t="str">
        <v>AutoTable</v>
      </c>
      <c r="C3782" t="str">
        <v>703406</v>
      </c>
      <c r="D3782">
        <v>0</v>
      </c>
      <c r="E3782">
        <v>43179</v>
      </c>
    </row>
    <row r="3783">
      <c r="A3783" t="str">
        <v>AutoTable</v>
      </c>
      <c r="C3783" t="str">
        <v>703407</v>
      </c>
      <c r="D3783">
        <v>337</v>
      </c>
      <c r="E3783">
        <v>43179</v>
      </c>
    </row>
    <row r="3784">
      <c r="A3784" t="str">
        <v>AutoTable</v>
      </c>
      <c r="C3784" t="str">
        <v>703408</v>
      </c>
      <c r="D3784">
        <v>0</v>
      </c>
      <c r="E3784">
        <v>43179</v>
      </c>
    </row>
    <row r="3785">
      <c r="A3785" t="str">
        <v>AutoTable</v>
      </c>
      <c r="C3785" t="str">
        <v>703409</v>
      </c>
      <c r="D3785">
        <v>0</v>
      </c>
      <c r="E3785">
        <v>43179</v>
      </c>
    </row>
    <row r="3786">
      <c r="A3786" t="str">
        <v>AutoTable</v>
      </c>
      <c r="C3786" t="str">
        <v>703410</v>
      </c>
      <c r="D3786">
        <v>0</v>
      </c>
      <c r="E3786">
        <v>43179</v>
      </c>
    </row>
    <row r="3787">
      <c r="A3787" t="str">
        <v>AutoTable</v>
      </c>
      <c r="C3787" t="str">
        <v>703411</v>
      </c>
      <c r="D3787">
        <v>417</v>
      </c>
      <c r="E3787">
        <v>43179</v>
      </c>
    </row>
    <row r="3788">
      <c r="A3788" t="str">
        <v>AutoTable</v>
      </c>
      <c r="C3788" t="str">
        <v>703419</v>
      </c>
      <c r="D3788">
        <v>0</v>
      </c>
      <c r="E3788">
        <v>43179</v>
      </c>
    </row>
    <row r="3789">
      <c r="A3789" t="str">
        <v>AutoTable</v>
      </c>
      <c r="C3789" t="str">
        <v>703420</v>
      </c>
      <c r="D3789">
        <v>0</v>
      </c>
      <c r="E3789">
        <v>43179</v>
      </c>
    </row>
    <row r="3790">
      <c r="A3790" t="str">
        <v>AutoTable</v>
      </c>
      <c r="C3790" t="str">
        <v>703427</v>
      </c>
      <c r="D3790">
        <v>0</v>
      </c>
      <c r="E3790">
        <v>43179</v>
      </c>
    </row>
    <row r="3791">
      <c r="A3791" t="str">
        <v>AutoTable</v>
      </c>
      <c r="C3791" t="str">
        <v>703446</v>
      </c>
      <c r="D3791">
        <v>0</v>
      </c>
      <c r="E3791">
        <v>43179</v>
      </c>
    </row>
    <row r="3792">
      <c r="A3792" t="str">
        <v>AutoTable</v>
      </c>
      <c r="C3792" t="str">
        <v>703462</v>
      </c>
      <c r="D3792">
        <v>0</v>
      </c>
      <c r="E3792">
        <v>43179</v>
      </c>
    </row>
    <row r="3793">
      <c r="A3793" t="str">
        <v>AutoTable</v>
      </c>
      <c r="C3793" t="str">
        <v>703463</v>
      </c>
      <c r="D3793">
        <v>0</v>
      </c>
      <c r="E3793">
        <v>43179</v>
      </c>
    </row>
    <row r="3794">
      <c r="A3794" t="str">
        <v>AutoTable</v>
      </c>
      <c r="C3794" t="str">
        <v>703470</v>
      </c>
      <c r="D3794">
        <v>0</v>
      </c>
      <c r="E3794">
        <v>43179</v>
      </c>
    </row>
    <row r="3795">
      <c r="A3795" t="str">
        <v>AutoTable</v>
      </c>
      <c r="C3795" t="str">
        <v>703475</v>
      </c>
      <c r="D3795">
        <v>168</v>
      </c>
      <c r="E3795">
        <v>43179</v>
      </c>
    </row>
    <row r="3796">
      <c r="A3796" t="str">
        <v>AutoTable</v>
      </c>
      <c r="C3796" t="str">
        <v>703476</v>
      </c>
      <c r="D3796">
        <v>0</v>
      </c>
      <c r="E3796">
        <v>43179</v>
      </c>
    </row>
    <row r="3797">
      <c r="A3797" t="str">
        <v>AutoTable</v>
      </c>
      <c r="C3797" t="str">
        <v>703477</v>
      </c>
      <c r="D3797">
        <v>0</v>
      </c>
      <c r="E3797">
        <v>43179</v>
      </c>
    </row>
    <row r="3798">
      <c r="A3798" t="str">
        <v>AutoTable</v>
      </c>
      <c r="C3798" t="str">
        <v>703481</v>
      </c>
      <c r="D3798">
        <v>600</v>
      </c>
      <c r="E3798">
        <v>43179</v>
      </c>
    </row>
    <row r="3799">
      <c r="A3799" t="str">
        <v>AutoTable</v>
      </c>
      <c r="C3799" t="str">
        <v>703492</v>
      </c>
      <c r="D3799">
        <v>0</v>
      </c>
      <c r="E3799">
        <v>43179</v>
      </c>
    </row>
    <row r="3800">
      <c r="A3800" t="str">
        <v>AutoTable</v>
      </c>
      <c r="C3800" t="str">
        <v>703496</v>
      </c>
      <c r="D3800">
        <v>372</v>
      </c>
      <c r="E3800">
        <v>43179</v>
      </c>
    </row>
    <row r="3801">
      <c r="A3801" t="str">
        <v>AutoTable</v>
      </c>
      <c r="C3801" t="str">
        <v>703500A</v>
      </c>
      <c r="D3801">
        <v>5</v>
      </c>
      <c r="E3801">
        <v>43179</v>
      </c>
    </row>
    <row r="3802">
      <c r="A3802" t="str">
        <v>AutoTable</v>
      </c>
      <c r="C3802" t="str">
        <v>703508</v>
      </c>
      <c r="D3802">
        <v>480</v>
      </c>
      <c r="E3802">
        <v>43179</v>
      </c>
    </row>
    <row r="3803">
      <c r="A3803" t="str">
        <v>AutoTable</v>
      </c>
      <c r="C3803" t="str">
        <v>703600A</v>
      </c>
      <c r="D3803">
        <v>60</v>
      </c>
      <c r="E3803">
        <v>43179</v>
      </c>
    </row>
    <row r="3804">
      <c r="A3804" t="str">
        <v>AutoTable</v>
      </c>
      <c r="C3804" t="str">
        <v>703608</v>
      </c>
      <c r="D3804">
        <v>112</v>
      </c>
      <c r="E3804">
        <v>43179</v>
      </c>
    </row>
    <row r="3805">
      <c r="A3805" t="str">
        <v>AutoTable</v>
      </c>
      <c r="C3805" t="str">
        <v>703609</v>
      </c>
      <c r="D3805">
        <v>193</v>
      </c>
      <c r="E3805">
        <v>43179</v>
      </c>
    </row>
    <row r="3806">
      <c r="A3806" t="str">
        <v>AutoTable</v>
      </c>
      <c r="C3806" t="str">
        <v>703619</v>
      </c>
      <c r="D3806">
        <v>188</v>
      </c>
      <c r="E3806">
        <v>43179</v>
      </c>
    </row>
    <row r="3807">
      <c r="A3807" t="str">
        <v>AutoTable</v>
      </c>
      <c r="C3807" t="str">
        <v>704324</v>
      </c>
      <c r="D3807">
        <v>0</v>
      </c>
      <c r="E3807">
        <v>43179</v>
      </c>
    </row>
    <row r="3808">
      <c r="A3808" t="str">
        <v>AutoTable</v>
      </c>
      <c r="C3808" t="str">
        <v>704326</v>
      </c>
      <c r="D3808">
        <v>0</v>
      </c>
      <c r="E3808">
        <v>43179</v>
      </c>
    </row>
    <row r="3809">
      <c r="A3809" t="str">
        <v>AutoTable</v>
      </c>
      <c r="C3809" t="str">
        <v>704402</v>
      </c>
      <c r="D3809">
        <v>0</v>
      </c>
      <c r="E3809">
        <v>43179</v>
      </c>
    </row>
    <row r="3810">
      <c r="A3810" t="str">
        <v>AutoTable</v>
      </c>
      <c r="C3810" t="str">
        <v>704405</v>
      </c>
      <c r="D3810">
        <v>0</v>
      </c>
      <c r="E3810">
        <v>43179</v>
      </c>
    </row>
    <row r="3811">
      <c r="A3811" t="str">
        <v>AutoTable</v>
      </c>
      <c r="C3811" t="str">
        <v>704406</v>
      </c>
      <c r="D3811">
        <v>0</v>
      </c>
      <c r="E3811">
        <v>43179</v>
      </c>
    </row>
    <row r="3812">
      <c r="A3812" t="str">
        <v>AutoTable</v>
      </c>
      <c r="C3812" t="str">
        <v>704422</v>
      </c>
      <c r="D3812">
        <v>0</v>
      </c>
      <c r="E3812">
        <v>43179</v>
      </c>
    </row>
    <row r="3813">
      <c r="A3813" t="str">
        <v>AutoTable</v>
      </c>
      <c r="C3813" t="str">
        <v>704426</v>
      </c>
      <c r="D3813">
        <v>0</v>
      </c>
      <c r="E3813">
        <v>43179</v>
      </c>
    </row>
    <row r="3814">
      <c r="A3814" t="str">
        <v>AutoTable</v>
      </c>
      <c r="C3814" t="str">
        <v>704435</v>
      </c>
      <c r="D3814">
        <v>0</v>
      </c>
      <c r="E3814">
        <v>43179</v>
      </c>
    </row>
    <row r="3815">
      <c r="A3815" t="str">
        <v>AutoTable</v>
      </c>
      <c r="C3815" t="str">
        <v>704436</v>
      </c>
      <c r="D3815">
        <v>0</v>
      </c>
      <c r="E3815">
        <v>43179</v>
      </c>
    </row>
    <row r="3816">
      <c r="A3816" t="str">
        <v>AutoTable</v>
      </c>
      <c r="C3816" t="str">
        <v>704437</v>
      </c>
      <c r="D3816">
        <v>0</v>
      </c>
      <c r="E3816">
        <v>43179</v>
      </c>
    </row>
    <row r="3817">
      <c r="A3817" t="str">
        <v>AutoTable</v>
      </c>
      <c r="C3817" t="str">
        <v>704469</v>
      </c>
      <c r="D3817">
        <v>0</v>
      </c>
      <c r="E3817">
        <v>43179</v>
      </c>
    </row>
    <row r="3818">
      <c r="A3818" t="str">
        <v>AutoTable</v>
      </c>
      <c r="C3818" t="str">
        <v>704490</v>
      </c>
      <c r="D3818">
        <v>0</v>
      </c>
      <c r="E3818">
        <v>43179</v>
      </c>
    </row>
    <row r="3819">
      <c r="A3819" t="str">
        <v>AutoTable</v>
      </c>
      <c r="C3819" t="str">
        <v>704504</v>
      </c>
      <c r="D3819">
        <v>261</v>
      </c>
      <c r="E3819">
        <v>43179</v>
      </c>
    </row>
    <row r="3820">
      <c r="A3820" t="str">
        <v>AutoTable</v>
      </c>
      <c r="C3820" t="str">
        <v>704505</v>
      </c>
      <c r="D3820">
        <v>194</v>
      </c>
      <c r="E3820">
        <v>43179</v>
      </c>
    </row>
    <row r="3821">
      <c r="A3821" t="str">
        <v>AutoTable</v>
      </c>
      <c r="C3821" t="str">
        <v>704508</v>
      </c>
      <c r="D3821">
        <v>0</v>
      </c>
      <c r="E3821">
        <v>43179</v>
      </c>
    </row>
    <row r="3822">
      <c r="A3822" t="str">
        <v>AutoTable</v>
      </c>
      <c r="C3822" t="str">
        <v>704526</v>
      </c>
      <c r="D3822">
        <v>263</v>
      </c>
      <c r="E3822">
        <v>43179</v>
      </c>
    </row>
    <row r="3823">
      <c r="A3823" t="str">
        <v>AutoTable</v>
      </c>
      <c r="C3823" t="str">
        <v>704549</v>
      </c>
      <c r="D3823">
        <v>0</v>
      </c>
      <c r="E3823">
        <v>43179</v>
      </c>
    </row>
    <row r="3824">
      <c r="A3824" t="str">
        <v>AutoTable</v>
      </c>
      <c r="C3824" t="str">
        <v>704550</v>
      </c>
      <c r="D3824">
        <v>147</v>
      </c>
      <c r="E3824">
        <v>43179</v>
      </c>
    </row>
    <row r="3825">
      <c r="A3825" t="str">
        <v>AutoTable</v>
      </c>
      <c r="C3825" t="str">
        <v>704569</v>
      </c>
      <c r="D3825">
        <v>0</v>
      </c>
      <c r="E3825">
        <v>43179</v>
      </c>
    </row>
    <row r="3826">
      <c r="A3826" t="str">
        <v>AutoTable</v>
      </c>
      <c r="C3826" t="str">
        <v>704586</v>
      </c>
      <c r="D3826">
        <v>191</v>
      </c>
      <c r="E3826">
        <v>43179</v>
      </c>
    </row>
    <row r="3827">
      <c r="A3827" t="str">
        <v>AutoTable</v>
      </c>
      <c r="C3827" t="str">
        <v>704602</v>
      </c>
      <c r="D3827">
        <v>103</v>
      </c>
      <c r="E3827">
        <v>43179</v>
      </c>
    </row>
    <row r="3828">
      <c r="A3828" t="str">
        <v>AutoTable</v>
      </c>
      <c r="C3828" t="str">
        <v>704606</v>
      </c>
      <c r="D3828">
        <v>92</v>
      </c>
      <c r="E3828">
        <v>43179</v>
      </c>
    </row>
    <row r="3829">
      <c r="A3829" t="str">
        <v>AutoTable</v>
      </c>
      <c r="C3829" t="str">
        <v>704609</v>
      </c>
      <c r="D3829">
        <v>92</v>
      </c>
      <c r="E3829">
        <v>43179</v>
      </c>
    </row>
    <row r="3830">
      <c r="A3830" t="str">
        <v>AutoTable</v>
      </c>
      <c r="C3830" t="str">
        <v>704622</v>
      </c>
      <c r="D3830">
        <v>103</v>
      </c>
      <c r="E3830">
        <v>43179</v>
      </c>
    </row>
    <row r="3831">
      <c r="A3831" t="str">
        <v>AutoTable</v>
      </c>
      <c r="C3831" t="str">
        <v>704668</v>
      </c>
      <c r="D3831">
        <v>0</v>
      </c>
      <c r="E3831">
        <v>43179</v>
      </c>
    </row>
    <row r="3832">
      <c r="A3832" t="str">
        <v>AutoTable</v>
      </c>
      <c r="C3832" t="str">
        <v>704676</v>
      </c>
      <c r="D3832">
        <v>113</v>
      </c>
      <c r="E3832">
        <v>43179</v>
      </c>
    </row>
    <row r="3833">
      <c r="A3833" t="str">
        <v>AutoTable</v>
      </c>
      <c r="C3833" t="str">
        <v>704690</v>
      </c>
      <c r="D3833">
        <v>0</v>
      </c>
      <c r="E3833">
        <v>43179</v>
      </c>
    </row>
    <row r="3834">
      <c r="A3834" t="str">
        <v>AutoTable</v>
      </c>
      <c r="C3834" t="str">
        <v>704696</v>
      </c>
      <c r="D3834">
        <v>65</v>
      </c>
      <c r="E3834">
        <v>43179</v>
      </c>
    </row>
    <row r="3835">
      <c r="A3835" t="str">
        <v>AutoTable</v>
      </c>
      <c r="C3835" t="str">
        <v>705401</v>
      </c>
      <c r="D3835">
        <v>0</v>
      </c>
      <c r="E3835">
        <v>43179</v>
      </c>
    </row>
    <row r="3836">
      <c r="A3836" t="str">
        <v>AutoTable</v>
      </c>
      <c r="C3836" t="str">
        <v>705402</v>
      </c>
      <c r="D3836">
        <v>0</v>
      </c>
      <c r="E3836">
        <v>43179</v>
      </c>
    </row>
    <row r="3837">
      <c r="A3837" t="str">
        <v>AutoTable</v>
      </c>
      <c r="C3837" t="str">
        <v>705405</v>
      </c>
      <c r="D3837">
        <v>0</v>
      </c>
      <c r="E3837">
        <v>43179</v>
      </c>
    </row>
    <row r="3838">
      <c r="A3838" t="str">
        <v>AutoTable</v>
      </c>
      <c r="C3838" t="str">
        <v>705406</v>
      </c>
      <c r="D3838">
        <v>0</v>
      </c>
      <c r="E3838">
        <v>43179</v>
      </c>
    </row>
    <row r="3839">
      <c r="A3839" t="str">
        <v>AutoTable</v>
      </c>
      <c r="C3839" t="str">
        <v>705407</v>
      </c>
      <c r="D3839">
        <v>0</v>
      </c>
      <c r="E3839">
        <v>43179</v>
      </c>
    </row>
    <row r="3840">
      <c r="A3840" t="str">
        <v>AutoTable</v>
      </c>
      <c r="C3840" t="str">
        <v>705408</v>
      </c>
      <c r="D3840">
        <v>299</v>
      </c>
      <c r="E3840">
        <v>43179</v>
      </c>
    </row>
    <row r="3841">
      <c r="A3841" t="str">
        <v>AutoTable</v>
      </c>
      <c r="C3841" t="str">
        <v>705409</v>
      </c>
      <c r="D3841">
        <v>0</v>
      </c>
      <c r="E3841">
        <v>43179</v>
      </c>
    </row>
    <row r="3842">
      <c r="A3842" t="str">
        <v>AutoTable</v>
      </c>
      <c r="C3842" t="str">
        <v>705432</v>
      </c>
      <c r="D3842">
        <v>739</v>
      </c>
      <c r="E3842">
        <v>43179</v>
      </c>
    </row>
    <row r="3843">
      <c r="A3843" t="str">
        <v>AutoTable</v>
      </c>
      <c r="C3843" t="str">
        <v>705481</v>
      </c>
      <c r="D3843">
        <v>0</v>
      </c>
      <c r="E3843">
        <v>43179</v>
      </c>
    </row>
    <row r="3844">
      <c r="A3844" t="str">
        <v>AutoTable</v>
      </c>
      <c r="C3844" t="str">
        <v>71150-02</v>
      </c>
      <c r="D3844">
        <v>1</v>
      </c>
      <c r="E3844">
        <v>43179</v>
      </c>
    </row>
    <row r="3845">
      <c r="A3845" t="str">
        <v>AutoTable</v>
      </c>
      <c r="C3845" t="str">
        <v>71160-01</v>
      </c>
      <c r="D3845">
        <v>386</v>
      </c>
      <c r="E3845">
        <v>43179</v>
      </c>
    </row>
    <row r="3846">
      <c r="A3846" t="str">
        <v>AutoTable</v>
      </c>
      <c r="C3846" t="str">
        <v>71175-01</v>
      </c>
      <c r="D3846">
        <v>2</v>
      </c>
      <c r="E3846">
        <v>43179</v>
      </c>
    </row>
    <row r="3847">
      <c r="A3847" t="str">
        <v>AutoTable</v>
      </c>
      <c r="C3847" t="str">
        <v>71510-18CE</v>
      </c>
      <c r="D3847">
        <v>27</v>
      </c>
      <c r="E3847">
        <v>43179</v>
      </c>
    </row>
    <row r="3848">
      <c r="A3848" t="str">
        <v>AutoTable</v>
      </c>
      <c r="C3848" t="str">
        <v>71510-20CE</v>
      </c>
      <c r="D3848">
        <v>164</v>
      </c>
      <c r="E3848">
        <v>43179</v>
      </c>
    </row>
    <row r="3849">
      <c r="A3849" t="str">
        <v>AutoTable</v>
      </c>
      <c r="C3849" t="str">
        <v>71510-26CE</v>
      </c>
      <c r="D3849">
        <v>172</v>
      </c>
      <c r="E3849">
        <v>43179</v>
      </c>
    </row>
    <row r="3850">
      <c r="A3850" t="str">
        <v>AutoTable</v>
      </c>
      <c r="C3850" t="str">
        <v>71510-28CE</v>
      </c>
      <c r="D3850">
        <v>314</v>
      </c>
      <c r="E3850">
        <v>43179</v>
      </c>
    </row>
    <row r="3851">
      <c r="A3851" t="str">
        <v>AutoTable</v>
      </c>
      <c r="C3851" t="str">
        <v>71512-09CE</v>
      </c>
      <c r="D3851">
        <v>112</v>
      </c>
      <c r="E3851">
        <v>43179</v>
      </c>
    </row>
    <row r="3852">
      <c r="A3852" t="str">
        <v>AutoTable</v>
      </c>
      <c r="C3852" t="str">
        <v>71575-18CE</v>
      </c>
      <c r="D3852">
        <v>232</v>
      </c>
      <c r="E3852">
        <v>43179</v>
      </c>
    </row>
    <row r="3853">
      <c r="A3853" t="str">
        <v>AutoTable</v>
      </c>
      <c r="C3853" t="str">
        <v>71575-20CE</v>
      </c>
      <c r="D3853">
        <v>166</v>
      </c>
      <c r="E3853">
        <v>43179</v>
      </c>
    </row>
    <row r="3854">
      <c r="A3854" t="str">
        <v>AutoTable</v>
      </c>
      <c r="C3854" t="str">
        <v>71575-26CE</v>
      </c>
      <c r="D3854">
        <v>252</v>
      </c>
      <c r="E3854">
        <v>43179</v>
      </c>
    </row>
    <row r="3855">
      <c r="A3855" t="str">
        <v>AutoTable</v>
      </c>
      <c r="C3855" t="str">
        <v>71575-28CE</v>
      </c>
      <c r="D3855">
        <v>156</v>
      </c>
      <c r="E3855">
        <v>43179</v>
      </c>
    </row>
    <row r="3856">
      <c r="A3856" t="str">
        <v>AutoTable</v>
      </c>
      <c r="C3856" t="str">
        <v>72575-17</v>
      </c>
      <c r="D3856">
        <v>0</v>
      </c>
      <c r="E3856">
        <v>43179</v>
      </c>
    </row>
    <row r="3857">
      <c r="A3857" t="str">
        <v>AutoTable</v>
      </c>
      <c r="C3857" t="str">
        <v>72575-27</v>
      </c>
      <c r="D3857">
        <v>0</v>
      </c>
      <c r="E3857">
        <v>43179</v>
      </c>
    </row>
    <row r="3858">
      <c r="A3858" t="str">
        <v>AutoTable</v>
      </c>
      <c r="C3858" t="str">
        <v>72611-34</v>
      </c>
      <c r="D3858">
        <v>0</v>
      </c>
      <c r="E3858">
        <v>43179</v>
      </c>
    </row>
    <row r="3859">
      <c r="A3859" t="str">
        <v>AutoTable</v>
      </c>
      <c r="C3859" t="str">
        <v>72676-35</v>
      </c>
      <c r="D3859">
        <v>3187</v>
      </c>
      <c r="E3859">
        <v>43179</v>
      </c>
    </row>
    <row r="3860">
      <c r="A3860" t="str">
        <v>AutoTable</v>
      </c>
      <c r="C3860" t="str">
        <v>72676-36</v>
      </c>
      <c r="D3860">
        <v>684</v>
      </c>
      <c r="E3860">
        <v>43179</v>
      </c>
    </row>
    <row r="3861">
      <c r="A3861" t="str">
        <v>AutoTable</v>
      </c>
      <c r="C3861" t="str">
        <v>72676-46</v>
      </c>
      <c r="D3861">
        <v>1292</v>
      </c>
      <c r="E3861">
        <v>43179</v>
      </c>
    </row>
    <row r="3862">
      <c r="A3862" t="str">
        <v>AutoTable</v>
      </c>
      <c r="C3862" t="str">
        <v>72710-06CE</v>
      </c>
      <c r="D3862">
        <v>903</v>
      </c>
      <c r="E3862">
        <v>43179</v>
      </c>
    </row>
    <row r="3863">
      <c r="A3863" t="str">
        <v>AutoTable</v>
      </c>
      <c r="C3863" t="str">
        <v>72710-08CE</v>
      </c>
      <c r="D3863">
        <v>169</v>
      </c>
      <c r="E3863">
        <v>43179</v>
      </c>
    </row>
    <row r="3864">
      <c r="A3864" t="str">
        <v>AutoTable</v>
      </c>
      <c r="C3864" t="str">
        <v>72710A</v>
      </c>
      <c r="D3864">
        <v>4</v>
      </c>
      <c r="E3864">
        <v>43179</v>
      </c>
    </row>
    <row r="3865">
      <c r="A3865" t="str">
        <v>AutoTable</v>
      </c>
      <c r="C3865" t="str">
        <v>72710VI</v>
      </c>
      <c r="D3865">
        <v>1</v>
      </c>
      <c r="E3865">
        <v>43179</v>
      </c>
    </row>
    <row r="3866">
      <c r="A3866" t="str">
        <v>AutoTable</v>
      </c>
      <c r="C3866" t="str">
        <v>72712AB</v>
      </c>
      <c r="D3866">
        <v>28</v>
      </c>
      <c r="E3866">
        <v>43179</v>
      </c>
    </row>
    <row r="3867">
      <c r="A3867" t="str">
        <v>AutoTable</v>
      </c>
      <c r="C3867" t="str">
        <v>72712CA</v>
      </c>
      <c r="D3867">
        <v>0</v>
      </c>
      <c r="E3867">
        <v>43179</v>
      </c>
    </row>
    <row r="3868">
      <c r="A3868" t="str">
        <v>AutoTable</v>
      </c>
      <c r="C3868" t="str">
        <v>72712FO</v>
      </c>
      <c r="D3868">
        <v>58</v>
      </c>
      <c r="E3868">
        <v>43179</v>
      </c>
    </row>
    <row r="3869">
      <c r="A3869" t="str">
        <v>AutoTable</v>
      </c>
      <c r="C3869" t="str">
        <v>72712SOB</v>
      </c>
      <c r="D3869">
        <v>41</v>
      </c>
      <c r="E3869">
        <v>43179</v>
      </c>
    </row>
    <row r="3870">
      <c r="A3870" t="str">
        <v>AutoTable</v>
      </c>
      <c r="C3870" t="str">
        <v>72715A</v>
      </c>
      <c r="D3870">
        <v>0</v>
      </c>
      <c r="E3870">
        <v>43179</v>
      </c>
    </row>
    <row r="3871">
      <c r="A3871" t="str">
        <v>AutoTable</v>
      </c>
      <c r="C3871" t="str">
        <v>72715SOB</v>
      </c>
      <c r="D3871">
        <v>70</v>
      </c>
      <c r="E3871">
        <v>43179</v>
      </c>
    </row>
    <row r="3872">
      <c r="A3872" t="str">
        <v>AutoTable</v>
      </c>
      <c r="C3872" t="str">
        <v>73030B</v>
      </c>
      <c r="D3872">
        <v>71</v>
      </c>
      <c r="E3872">
        <v>43179</v>
      </c>
    </row>
    <row r="3873">
      <c r="A3873" t="str">
        <v>AutoTable</v>
      </c>
      <c r="C3873" t="str">
        <v>73030BC</v>
      </c>
      <c r="D3873">
        <v>97</v>
      </c>
      <c r="E3873">
        <v>43179</v>
      </c>
    </row>
    <row r="3874">
      <c r="A3874" t="str">
        <v>AutoTable</v>
      </c>
      <c r="C3874" t="str">
        <v>73030J</v>
      </c>
      <c r="D3874">
        <v>82</v>
      </c>
      <c r="E3874">
        <v>43179</v>
      </c>
    </row>
    <row r="3875">
      <c r="A3875" t="str">
        <v>AutoTable</v>
      </c>
      <c r="C3875" t="str">
        <v>73030KA</v>
      </c>
      <c r="D3875">
        <v>49</v>
      </c>
      <c r="E3875">
        <v>43179</v>
      </c>
    </row>
    <row r="3876">
      <c r="A3876" t="str">
        <v>AutoTable</v>
      </c>
      <c r="C3876" t="str">
        <v>73030O</v>
      </c>
      <c r="D3876">
        <v>60</v>
      </c>
      <c r="E3876">
        <v>43179</v>
      </c>
    </row>
    <row r="3877">
      <c r="A3877" t="str">
        <v>AutoTable</v>
      </c>
      <c r="C3877" t="str">
        <v>73030R</v>
      </c>
      <c r="D3877">
        <v>95</v>
      </c>
      <c r="E3877">
        <v>43179</v>
      </c>
    </row>
    <row r="3878">
      <c r="A3878" t="str">
        <v>AutoTable</v>
      </c>
      <c r="C3878" t="str">
        <v>73030V</v>
      </c>
      <c r="D3878">
        <v>114</v>
      </c>
      <c r="E3878">
        <v>43179</v>
      </c>
    </row>
    <row r="3879">
      <c r="A3879" t="str">
        <v>AutoTable</v>
      </c>
      <c r="C3879" t="str">
        <v>73030VI</v>
      </c>
      <c r="D3879">
        <v>166</v>
      </c>
      <c r="E3879">
        <v>43179</v>
      </c>
    </row>
    <row r="3880">
      <c r="A3880" t="str">
        <v>AutoTable</v>
      </c>
      <c r="C3880" t="str">
        <v>73033KA</v>
      </c>
      <c r="D3880">
        <v>13</v>
      </c>
      <c r="E3880">
        <v>43179</v>
      </c>
    </row>
    <row r="3881">
      <c r="A3881" t="str">
        <v>AutoTable</v>
      </c>
      <c r="C3881" t="str">
        <v>73033R</v>
      </c>
      <c r="D3881">
        <v>6</v>
      </c>
      <c r="E3881">
        <v>43179</v>
      </c>
    </row>
    <row r="3882">
      <c r="A3882" t="str">
        <v>AutoTable</v>
      </c>
      <c r="C3882" t="str">
        <v>73033RO</v>
      </c>
      <c r="D3882">
        <v>115</v>
      </c>
      <c r="E3882">
        <v>43179</v>
      </c>
    </row>
    <row r="3883">
      <c r="A3883" t="str">
        <v>AutoTable</v>
      </c>
      <c r="C3883" t="str">
        <v>73112CB</v>
      </c>
      <c r="D3883">
        <v>8</v>
      </c>
      <c r="E3883">
        <v>43179</v>
      </c>
    </row>
    <row r="3884">
      <c r="A3884" t="str">
        <v>AutoTable</v>
      </c>
      <c r="C3884" t="str">
        <v>73310BC</v>
      </c>
      <c r="D3884">
        <v>1</v>
      </c>
      <c r="E3884">
        <v>43179</v>
      </c>
    </row>
    <row r="3885">
      <c r="A3885" t="str">
        <v>AutoTable</v>
      </c>
      <c r="C3885" t="str">
        <v>73310J</v>
      </c>
      <c r="D3885">
        <v>3</v>
      </c>
      <c r="E3885">
        <v>43179</v>
      </c>
    </row>
    <row r="3886">
      <c r="A3886" t="str">
        <v>AutoTable</v>
      </c>
      <c r="C3886" t="str">
        <v>73310R</v>
      </c>
      <c r="D3886">
        <v>45</v>
      </c>
      <c r="E3886">
        <v>43179</v>
      </c>
    </row>
    <row r="3887">
      <c r="A3887" t="str">
        <v>AutoTable</v>
      </c>
      <c r="C3887" t="str">
        <v>73310V</v>
      </c>
      <c r="D3887">
        <v>30</v>
      </c>
      <c r="E3887">
        <v>43179</v>
      </c>
    </row>
    <row r="3888">
      <c r="A3888" t="str">
        <v>AutoTable</v>
      </c>
      <c r="C3888" t="str">
        <v>73410B</v>
      </c>
      <c r="D3888">
        <v>2</v>
      </c>
      <c r="E3888">
        <v>43179</v>
      </c>
    </row>
    <row r="3889">
      <c r="A3889" t="str">
        <v>AutoTable</v>
      </c>
      <c r="C3889" t="str">
        <v>73410BC</v>
      </c>
      <c r="D3889">
        <v>78</v>
      </c>
      <c r="E3889">
        <v>43179</v>
      </c>
    </row>
    <row r="3890">
      <c r="A3890" t="str">
        <v>AutoTable</v>
      </c>
      <c r="C3890" t="str">
        <v>73410CA</v>
      </c>
      <c r="D3890">
        <v>23</v>
      </c>
      <c r="E3890">
        <v>43179</v>
      </c>
    </row>
    <row r="3891">
      <c r="A3891" t="str">
        <v>AutoTable</v>
      </c>
      <c r="C3891" t="str">
        <v>73410J</v>
      </c>
      <c r="D3891">
        <v>44</v>
      </c>
      <c r="E3891">
        <v>43179</v>
      </c>
    </row>
    <row r="3892">
      <c r="A3892" t="str">
        <v>AutoTable</v>
      </c>
      <c r="C3892" t="str">
        <v>73410KA</v>
      </c>
      <c r="D3892">
        <v>0</v>
      </c>
      <c r="E3892">
        <v>43179</v>
      </c>
    </row>
    <row r="3893">
      <c r="A3893" t="str">
        <v>AutoTable</v>
      </c>
      <c r="C3893" t="str">
        <v>73410KAT</v>
      </c>
      <c r="D3893">
        <v>0</v>
      </c>
      <c r="E3893">
        <v>43179</v>
      </c>
    </row>
    <row r="3894">
      <c r="A3894" t="str">
        <v>AutoTable</v>
      </c>
      <c r="C3894" t="str">
        <v>73410PA</v>
      </c>
      <c r="D3894">
        <v>2</v>
      </c>
      <c r="E3894">
        <v>43179</v>
      </c>
    </row>
    <row r="3895">
      <c r="A3895" t="str">
        <v>AutoTable</v>
      </c>
      <c r="C3895" t="str">
        <v>73410R</v>
      </c>
      <c r="D3895">
        <v>11</v>
      </c>
      <c r="E3895">
        <v>43179</v>
      </c>
    </row>
    <row r="3896">
      <c r="A3896" t="str">
        <v>AutoTable</v>
      </c>
      <c r="C3896" t="str">
        <v>73410SO</v>
      </c>
      <c r="D3896">
        <v>130</v>
      </c>
      <c r="E3896">
        <v>43179</v>
      </c>
    </row>
    <row r="3897">
      <c r="A3897" t="str">
        <v>AutoTable</v>
      </c>
      <c r="C3897" t="str">
        <v>73410SOB</v>
      </c>
      <c r="D3897">
        <v>82</v>
      </c>
      <c r="E3897">
        <v>43179</v>
      </c>
    </row>
    <row r="3898">
      <c r="A3898" t="str">
        <v>AutoTable</v>
      </c>
      <c r="C3898" t="str">
        <v>73410V</v>
      </c>
      <c r="D3898">
        <v>24</v>
      </c>
      <c r="E3898">
        <v>43179</v>
      </c>
    </row>
    <row r="3899">
      <c r="A3899" t="str">
        <v>AutoTable</v>
      </c>
      <c r="C3899" t="str">
        <v>73410VI</v>
      </c>
      <c r="D3899">
        <v>56</v>
      </c>
      <c r="E3899">
        <v>43179</v>
      </c>
    </row>
    <row r="3900">
      <c r="A3900" t="str">
        <v>AutoTable</v>
      </c>
      <c r="C3900" t="str">
        <v>73412B</v>
      </c>
      <c r="D3900">
        <v>34</v>
      </c>
      <c r="E3900">
        <v>43179</v>
      </c>
    </row>
    <row r="3901">
      <c r="A3901" t="str">
        <v>AutoTable</v>
      </c>
      <c r="C3901" t="str">
        <v>73412BC</v>
      </c>
      <c r="D3901">
        <v>10</v>
      </c>
      <c r="E3901">
        <v>43179</v>
      </c>
    </row>
    <row r="3902">
      <c r="A3902" t="str">
        <v>AutoTable</v>
      </c>
      <c r="C3902" t="str">
        <v>73412O</v>
      </c>
      <c r="D3902">
        <v>50</v>
      </c>
      <c r="E3902">
        <v>43179</v>
      </c>
    </row>
    <row r="3903">
      <c r="A3903" t="str">
        <v>AutoTable</v>
      </c>
      <c r="C3903" t="str">
        <v>73412R</v>
      </c>
      <c r="D3903">
        <v>54</v>
      </c>
      <c r="E3903">
        <v>43179</v>
      </c>
    </row>
    <row r="3904">
      <c r="A3904" t="str">
        <v>AutoTable</v>
      </c>
      <c r="C3904" t="str">
        <v>73412SO</v>
      </c>
      <c r="D3904">
        <v>9</v>
      </c>
      <c r="E3904">
        <v>43179</v>
      </c>
    </row>
    <row r="3905">
      <c r="A3905" t="str">
        <v>AutoTable</v>
      </c>
      <c r="C3905" t="str">
        <v>73412SOB</v>
      </c>
      <c r="D3905">
        <v>93</v>
      </c>
      <c r="E3905">
        <v>43179</v>
      </c>
    </row>
    <row r="3906">
      <c r="A3906" t="str">
        <v>AutoTable</v>
      </c>
      <c r="C3906" t="str">
        <v>73415B</v>
      </c>
      <c r="D3906">
        <v>18</v>
      </c>
      <c r="E3906">
        <v>43179</v>
      </c>
    </row>
    <row r="3907">
      <c r="A3907" t="str">
        <v>AutoTable</v>
      </c>
      <c r="C3907" t="str">
        <v>73415BC</v>
      </c>
      <c r="D3907">
        <v>19</v>
      </c>
      <c r="E3907">
        <v>43179</v>
      </c>
    </row>
    <row r="3908">
      <c r="A3908" t="str">
        <v>AutoTable</v>
      </c>
      <c r="C3908" t="str">
        <v>73415PA</v>
      </c>
      <c r="D3908">
        <v>0</v>
      </c>
      <c r="E3908">
        <v>43179</v>
      </c>
    </row>
    <row r="3909">
      <c r="A3909" t="str">
        <v>AutoTable</v>
      </c>
      <c r="C3909" t="str">
        <v>73415R</v>
      </c>
      <c r="D3909">
        <v>8</v>
      </c>
      <c r="E3909">
        <v>43179</v>
      </c>
    </row>
    <row r="3910">
      <c r="A3910" t="str">
        <v>AutoTable</v>
      </c>
      <c r="C3910" t="str">
        <v>73415SO</v>
      </c>
      <c r="D3910">
        <v>8</v>
      </c>
      <c r="E3910">
        <v>43179</v>
      </c>
    </row>
    <row r="3911">
      <c r="A3911" t="str">
        <v>AutoTable</v>
      </c>
      <c r="C3911" t="str">
        <v>73415SOB</v>
      </c>
      <c r="D3911">
        <v>10</v>
      </c>
      <c r="E3911">
        <v>43179</v>
      </c>
    </row>
    <row r="3912">
      <c r="A3912" t="str">
        <v>AutoTable</v>
      </c>
      <c r="C3912" t="str">
        <v>73415V</v>
      </c>
      <c r="D3912">
        <v>8</v>
      </c>
      <c r="E3912">
        <v>43179</v>
      </c>
    </row>
    <row r="3913">
      <c r="A3913" t="str">
        <v>AutoTable</v>
      </c>
      <c r="C3913" t="str">
        <v>73420B</v>
      </c>
      <c r="D3913">
        <v>14</v>
      </c>
      <c r="E3913">
        <v>43179</v>
      </c>
    </row>
    <row r="3914">
      <c r="A3914" t="str">
        <v>AutoTable</v>
      </c>
      <c r="C3914" t="str">
        <v>73420BC</v>
      </c>
      <c r="D3914">
        <v>9</v>
      </c>
      <c r="E3914">
        <v>43179</v>
      </c>
    </row>
    <row r="3915">
      <c r="A3915" t="str">
        <v>AutoTable</v>
      </c>
      <c r="C3915" t="str">
        <v>73420M</v>
      </c>
      <c r="D3915">
        <v>1</v>
      </c>
      <c r="E3915">
        <v>43179</v>
      </c>
    </row>
    <row r="3916">
      <c r="A3916" t="str">
        <v>AutoTable</v>
      </c>
      <c r="C3916" t="str">
        <v>73420R</v>
      </c>
      <c r="D3916">
        <v>6</v>
      </c>
      <c r="E3916">
        <v>43179</v>
      </c>
    </row>
    <row r="3917">
      <c r="A3917" t="str">
        <v>AutoTable</v>
      </c>
      <c r="C3917" t="str">
        <v>73450B</v>
      </c>
      <c r="D3917">
        <v>96</v>
      </c>
      <c r="E3917">
        <v>43179</v>
      </c>
    </row>
    <row r="3918">
      <c r="A3918" t="str">
        <v>AutoTable</v>
      </c>
      <c r="C3918" t="str">
        <v>73450BC</v>
      </c>
      <c r="D3918">
        <v>445</v>
      </c>
      <c r="E3918">
        <v>43179</v>
      </c>
    </row>
    <row r="3919">
      <c r="A3919" t="str">
        <v>AutoTable</v>
      </c>
      <c r="C3919" t="str">
        <v>73450M</v>
      </c>
      <c r="D3919">
        <v>0</v>
      </c>
      <c r="E3919">
        <v>43179</v>
      </c>
    </row>
    <row r="3920">
      <c r="A3920" t="str">
        <v>AutoTable</v>
      </c>
      <c r="C3920" t="str">
        <v>73450R</v>
      </c>
      <c r="D3920">
        <v>45</v>
      </c>
      <c r="E3920">
        <v>43179</v>
      </c>
    </row>
    <row r="3921">
      <c r="A3921" t="str">
        <v>AutoTable</v>
      </c>
      <c r="C3921" t="str">
        <v>73450SO</v>
      </c>
      <c r="D3921">
        <v>519</v>
      </c>
      <c r="E3921">
        <v>43179</v>
      </c>
    </row>
    <row r="3922">
      <c r="A3922" t="str">
        <v>AutoTable</v>
      </c>
      <c r="C3922" t="str">
        <v>73475A</v>
      </c>
      <c r="D3922">
        <v>219</v>
      </c>
      <c r="E3922">
        <v>43179</v>
      </c>
    </row>
    <row r="3923">
      <c r="A3923" t="str">
        <v>AutoTable</v>
      </c>
      <c r="C3923" t="str">
        <v>73475B</v>
      </c>
      <c r="D3923">
        <v>19</v>
      </c>
      <c r="E3923">
        <v>43179</v>
      </c>
    </row>
    <row r="3924">
      <c r="A3924" t="str">
        <v>AutoTable</v>
      </c>
      <c r="C3924" t="str">
        <v>73475BC</v>
      </c>
      <c r="D3924">
        <v>73</v>
      </c>
      <c r="E3924">
        <v>43179</v>
      </c>
    </row>
    <row r="3925">
      <c r="A3925" t="str">
        <v>AutoTable</v>
      </c>
      <c r="C3925" t="str">
        <v>73475M</v>
      </c>
      <c r="D3925">
        <v>30</v>
      </c>
      <c r="E3925">
        <v>43179</v>
      </c>
    </row>
    <row r="3926">
      <c r="A3926" t="str">
        <v>AutoTable</v>
      </c>
      <c r="C3926" t="str">
        <v>73475PA</v>
      </c>
      <c r="D3926">
        <v>15</v>
      </c>
      <c r="E3926">
        <v>43179</v>
      </c>
    </row>
    <row r="3927">
      <c r="A3927" t="str">
        <v>AutoTable</v>
      </c>
      <c r="C3927" t="str">
        <v>73475R</v>
      </c>
      <c r="D3927">
        <v>117</v>
      </c>
      <c r="E3927">
        <v>43179</v>
      </c>
    </row>
    <row r="3928">
      <c r="A3928" t="str">
        <v>AutoTable</v>
      </c>
      <c r="C3928" t="str">
        <v>73475SO</v>
      </c>
      <c r="D3928">
        <v>344</v>
      </c>
      <c r="E3928">
        <v>43179</v>
      </c>
    </row>
    <row r="3929">
      <c r="A3929" t="str">
        <v>AutoTable</v>
      </c>
      <c r="C3929" t="str">
        <v>73475VI</v>
      </c>
      <c r="D3929">
        <v>53</v>
      </c>
      <c r="E3929">
        <v>43179</v>
      </c>
    </row>
    <row r="3930">
      <c r="A3930" t="str">
        <v>AutoTable</v>
      </c>
      <c r="C3930" t="str">
        <v>73575S</v>
      </c>
      <c r="D3930">
        <v>2</v>
      </c>
      <c r="E3930">
        <v>43179</v>
      </c>
    </row>
    <row r="3931">
      <c r="A3931" t="str">
        <v>AutoTable</v>
      </c>
      <c r="C3931" t="str">
        <v>73610B</v>
      </c>
      <c r="D3931">
        <v>14</v>
      </c>
      <c r="E3931">
        <v>43179</v>
      </c>
    </row>
    <row r="3932">
      <c r="A3932" t="str">
        <v>AutoTable</v>
      </c>
      <c r="C3932" t="str">
        <v>73610BC</v>
      </c>
      <c r="D3932">
        <v>16</v>
      </c>
      <c r="E3932">
        <v>43179</v>
      </c>
    </row>
    <row r="3933">
      <c r="A3933" t="str">
        <v>AutoTable</v>
      </c>
      <c r="C3933" t="str">
        <v>73610R</v>
      </c>
      <c r="D3933">
        <v>30</v>
      </c>
      <c r="E3933">
        <v>43179</v>
      </c>
    </row>
    <row r="3934">
      <c r="A3934" t="str">
        <v>AutoTable</v>
      </c>
      <c r="C3934" t="str">
        <v>73610SO</v>
      </c>
      <c r="D3934">
        <v>2</v>
      </c>
      <c r="E3934">
        <v>43179</v>
      </c>
    </row>
    <row r="3935">
      <c r="A3935" t="str">
        <v>AutoTable</v>
      </c>
      <c r="C3935" t="str">
        <v>73610V</v>
      </c>
      <c r="D3935">
        <v>2</v>
      </c>
      <c r="E3935">
        <v>43179</v>
      </c>
    </row>
    <row r="3936">
      <c r="A3936" t="str">
        <v>AutoTable</v>
      </c>
      <c r="C3936" t="str">
        <v>73612B</v>
      </c>
      <c r="D3936">
        <v>16</v>
      </c>
      <c r="E3936">
        <v>43179</v>
      </c>
    </row>
    <row r="3937">
      <c r="A3937" t="str">
        <v>AutoTable</v>
      </c>
      <c r="C3937" t="str">
        <v>73612R</v>
      </c>
      <c r="D3937">
        <v>29</v>
      </c>
      <c r="E3937">
        <v>43179</v>
      </c>
    </row>
    <row r="3938">
      <c r="A3938" t="str">
        <v>AutoTable</v>
      </c>
      <c r="C3938" t="str">
        <v>73612SO</v>
      </c>
      <c r="D3938">
        <v>24</v>
      </c>
      <c r="E3938">
        <v>43179</v>
      </c>
    </row>
    <row r="3939">
      <c r="A3939" t="str">
        <v>AutoTable</v>
      </c>
      <c r="C3939" t="str">
        <v>73612V</v>
      </c>
      <c r="D3939">
        <v>9</v>
      </c>
      <c r="E3939">
        <v>43179</v>
      </c>
    </row>
    <row r="3940">
      <c r="A3940" t="str">
        <v>AutoTable</v>
      </c>
      <c r="C3940" t="str">
        <v>73612VI</v>
      </c>
      <c r="D3940">
        <v>15</v>
      </c>
      <c r="E3940">
        <v>43179</v>
      </c>
    </row>
    <row r="3941">
      <c r="A3941" t="str">
        <v>AutoTable</v>
      </c>
      <c r="C3941" t="str">
        <v>73615B</v>
      </c>
      <c r="D3941">
        <v>20</v>
      </c>
      <c r="E3941">
        <v>43179</v>
      </c>
    </row>
    <row r="3942">
      <c r="A3942" t="str">
        <v>AutoTable</v>
      </c>
      <c r="C3942" t="str">
        <v>73615BC</v>
      </c>
      <c r="D3942">
        <v>20</v>
      </c>
      <c r="E3942">
        <v>43179</v>
      </c>
    </row>
    <row r="3943">
      <c r="A3943" t="str">
        <v>AutoTable</v>
      </c>
      <c r="C3943" t="str">
        <v>73615KAT</v>
      </c>
      <c r="D3943">
        <v>19</v>
      </c>
      <c r="E3943">
        <v>43179</v>
      </c>
    </row>
    <row r="3944">
      <c r="A3944" t="str">
        <v>AutoTable</v>
      </c>
      <c r="C3944" t="str">
        <v>73615R</v>
      </c>
      <c r="D3944">
        <v>20</v>
      </c>
      <c r="E3944">
        <v>43179</v>
      </c>
    </row>
    <row r="3945">
      <c r="A3945" t="str">
        <v>AutoTable</v>
      </c>
      <c r="C3945" t="str">
        <v>73675B</v>
      </c>
      <c r="D3945">
        <v>38</v>
      </c>
      <c r="E3945">
        <v>43179</v>
      </c>
    </row>
    <row r="3946">
      <c r="A3946" t="str">
        <v>AutoTable</v>
      </c>
      <c r="C3946" t="str">
        <v>73675J</v>
      </c>
      <c r="D3946">
        <v>105</v>
      </c>
      <c r="E3946">
        <v>43179</v>
      </c>
    </row>
    <row r="3947">
      <c r="A3947" t="str">
        <v>AutoTable</v>
      </c>
      <c r="C3947" t="str">
        <v>73675R</v>
      </c>
      <c r="D3947">
        <v>171</v>
      </c>
      <c r="E3947">
        <v>43179</v>
      </c>
    </row>
    <row r="3948">
      <c r="A3948" t="str">
        <v>AutoTable</v>
      </c>
      <c r="C3948" t="str">
        <v>73675SO</v>
      </c>
      <c r="D3948">
        <v>322</v>
      </c>
      <c r="E3948">
        <v>43179</v>
      </c>
    </row>
    <row r="3949">
      <c r="A3949" t="str">
        <v>AutoTable</v>
      </c>
      <c r="C3949" t="str">
        <v>73675V</v>
      </c>
      <c r="D3949">
        <v>179</v>
      </c>
      <c r="E3949">
        <v>43179</v>
      </c>
    </row>
    <row r="3950">
      <c r="A3950" t="str">
        <v>AutoTable</v>
      </c>
      <c r="C3950" t="str">
        <v>73710B</v>
      </c>
      <c r="D3950">
        <v>26</v>
      </c>
      <c r="E3950">
        <v>43179</v>
      </c>
    </row>
    <row r="3951">
      <c r="A3951" t="str">
        <v>AutoTable</v>
      </c>
      <c r="C3951" t="str">
        <v>73710BC</v>
      </c>
      <c r="D3951">
        <v>42</v>
      </c>
      <c r="E3951">
        <v>43179</v>
      </c>
    </row>
    <row r="3952">
      <c r="A3952" t="str">
        <v>AutoTable</v>
      </c>
      <c r="C3952" t="str">
        <v>73710PA</v>
      </c>
      <c r="D3952">
        <v>46</v>
      </c>
      <c r="E3952">
        <v>43179</v>
      </c>
    </row>
    <row r="3953">
      <c r="A3953" t="str">
        <v>AutoTable</v>
      </c>
      <c r="C3953" t="str">
        <v>73710R</v>
      </c>
      <c r="D3953">
        <v>13</v>
      </c>
      <c r="E3953">
        <v>43179</v>
      </c>
    </row>
    <row r="3954">
      <c r="A3954" t="str">
        <v>AutoTable</v>
      </c>
      <c r="C3954" t="str">
        <v>73710SO</v>
      </c>
      <c r="D3954">
        <v>98</v>
      </c>
      <c r="E3954">
        <v>43179</v>
      </c>
    </row>
    <row r="3955">
      <c r="A3955" t="str">
        <v>AutoTable</v>
      </c>
      <c r="C3955" t="str">
        <v>73775BC</v>
      </c>
      <c r="D3955">
        <v>58</v>
      </c>
      <c r="E3955">
        <v>43179</v>
      </c>
    </row>
    <row r="3956">
      <c r="A3956" t="str">
        <v>AutoTable</v>
      </c>
      <c r="C3956" t="str">
        <v>73775M</v>
      </c>
      <c r="D3956">
        <v>87</v>
      </c>
      <c r="E3956">
        <v>43179</v>
      </c>
    </row>
    <row r="3957">
      <c r="A3957" t="str">
        <v>AutoTable</v>
      </c>
      <c r="C3957" t="str">
        <v>73775R</v>
      </c>
      <c r="D3957">
        <v>39</v>
      </c>
      <c r="E3957">
        <v>43179</v>
      </c>
    </row>
    <row r="3958">
      <c r="A3958" t="str">
        <v>AutoTable</v>
      </c>
      <c r="C3958" t="str">
        <v>73775S</v>
      </c>
      <c r="D3958">
        <v>96</v>
      </c>
      <c r="E3958">
        <v>43179</v>
      </c>
    </row>
    <row r="3959">
      <c r="A3959" t="str">
        <v>AutoTable</v>
      </c>
      <c r="C3959" t="str">
        <v>440308</v>
      </c>
      <c r="D3959">
        <v>267</v>
      </c>
      <c r="E3959">
        <v>43179</v>
      </c>
    </row>
    <row r="3960">
      <c r="A3960" t="str">
        <v>AutoTable</v>
      </c>
      <c r="C3960" t="str">
        <v>74637BC-CE</v>
      </c>
      <c r="D3960">
        <v>3</v>
      </c>
      <c r="E3960">
        <v>43179</v>
      </c>
    </row>
    <row r="3961">
      <c r="A3961" t="str">
        <v>AutoTable</v>
      </c>
      <c r="C3961" t="str">
        <v>74637R-CE</v>
      </c>
      <c r="D3961">
        <v>135</v>
      </c>
      <c r="E3961">
        <v>43179</v>
      </c>
    </row>
    <row r="3962">
      <c r="A3962" t="str">
        <v>AutoTable</v>
      </c>
      <c r="C3962" t="str">
        <v>74650OR</v>
      </c>
      <c r="D3962">
        <v>0</v>
      </c>
      <c r="E3962">
        <v>43179</v>
      </c>
    </row>
    <row r="3963">
      <c r="A3963" t="str">
        <v>AutoTable</v>
      </c>
      <c r="C3963" t="str">
        <v>74650PA</v>
      </c>
      <c r="D3963">
        <v>0</v>
      </c>
      <c r="E3963">
        <v>43179</v>
      </c>
    </row>
    <row r="3964">
      <c r="A3964" t="str">
        <v>AutoTable</v>
      </c>
      <c r="C3964" t="str">
        <v>74752BCE</v>
      </c>
      <c r="D3964">
        <v>113</v>
      </c>
      <c r="E3964">
        <v>43179</v>
      </c>
    </row>
    <row r="3965">
      <c r="A3965" t="str">
        <v>AutoTable</v>
      </c>
      <c r="C3965" t="str">
        <v>74752VECE</v>
      </c>
      <c r="D3965">
        <v>116</v>
      </c>
      <c r="E3965">
        <v>43179</v>
      </c>
    </row>
    <row r="3966">
      <c r="A3966" t="str">
        <v>AutoTable</v>
      </c>
      <c r="C3966" t="str">
        <v>74752VICE</v>
      </c>
      <c r="D3966">
        <v>54</v>
      </c>
      <c r="E3966">
        <v>43179</v>
      </c>
    </row>
    <row r="3967">
      <c r="A3967" t="str">
        <v>AutoTable</v>
      </c>
      <c r="C3967" t="str">
        <v>74844A</v>
      </c>
      <c r="D3967">
        <v>173</v>
      </c>
      <c r="E3967">
        <v>43179</v>
      </c>
    </row>
    <row r="3968">
      <c r="A3968" t="str">
        <v>AutoTable</v>
      </c>
      <c r="C3968" t="str">
        <v>74844KA</v>
      </c>
      <c r="D3968">
        <v>184</v>
      </c>
      <c r="E3968">
        <v>43179</v>
      </c>
    </row>
    <row r="3969">
      <c r="A3969" t="str">
        <v>AutoTable</v>
      </c>
      <c r="C3969" t="str">
        <v>74845AB</v>
      </c>
      <c r="D3969">
        <v>86</v>
      </c>
      <c r="E3969">
        <v>43179</v>
      </c>
    </row>
    <row r="3970">
      <c r="A3970" t="str">
        <v>AutoTable</v>
      </c>
      <c r="C3970" t="str">
        <v>74845KVI</v>
      </c>
      <c r="D3970">
        <v>123</v>
      </c>
      <c r="E3970">
        <v>43179</v>
      </c>
    </row>
    <row r="3971">
      <c r="A3971" t="str">
        <v>AutoTable</v>
      </c>
      <c r="C3971" t="str">
        <v>74845PAR</v>
      </c>
      <c r="D3971">
        <v>3</v>
      </c>
      <c r="E3971">
        <v>43179</v>
      </c>
    </row>
    <row r="3972">
      <c r="A3972" t="str">
        <v>AutoTable</v>
      </c>
      <c r="C3972" t="str">
        <v>74845POVI</v>
      </c>
      <c r="D3972">
        <v>30</v>
      </c>
      <c r="E3972">
        <v>43179</v>
      </c>
    </row>
    <row r="3973">
      <c r="A3973" t="str">
        <v>AutoTable</v>
      </c>
      <c r="C3973" t="str">
        <v>74945FO</v>
      </c>
      <c r="D3973">
        <v>0</v>
      </c>
      <c r="E3973">
        <v>43179</v>
      </c>
    </row>
    <row r="3974">
      <c r="A3974" t="str">
        <v>AutoTable</v>
      </c>
      <c r="C3974" t="str">
        <v>75020CBKA</v>
      </c>
      <c r="D3974">
        <v>62</v>
      </c>
      <c r="E3974">
        <v>43179</v>
      </c>
    </row>
    <row r="3975">
      <c r="A3975" t="str">
        <v>AutoTable</v>
      </c>
      <c r="C3975" t="str">
        <v>75020PO</v>
      </c>
      <c r="D3975">
        <v>316</v>
      </c>
      <c r="E3975">
        <v>43179</v>
      </c>
    </row>
    <row r="3976">
      <c r="A3976" t="str">
        <v>AutoTable</v>
      </c>
      <c r="C3976" t="str">
        <v>75020TB</v>
      </c>
      <c r="D3976">
        <v>213</v>
      </c>
      <c r="E3976">
        <v>43179</v>
      </c>
    </row>
    <row r="3977">
      <c r="A3977" t="str">
        <v>AutoTable</v>
      </c>
      <c r="C3977" t="str">
        <v>75020VI</v>
      </c>
      <c r="D3977">
        <v>158</v>
      </c>
      <c r="E3977">
        <v>43179</v>
      </c>
    </row>
    <row r="3978">
      <c r="A3978" t="str">
        <v>AutoTable</v>
      </c>
      <c r="C3978" t="str">
        <v>75045AWR</v>
      </c>
      <c r="D3978">
        <v>95</v>
      </c>
      <c r="E3978">
        <v>43179</v>
      </c>
    </row>
    <row r="3979">
      <c r="A3979" t="str">
        <v>AutoTable</v>
      </c>
      <c r="C3979" t="str">
        <v>75045POWV</v>
      </c>
      <c r="D3979">
        <v>96</v>
      </c>
      <c r="E3979">
        <v>43179</v>
      </c>
    </row>
    <row r="3980">
      <c r="A3980" t="str">
        <v>AutoTable</v>
      </c>
      <c r="C3980" t="str">
        <v>75530-07</v>
      </c>
      <c r="D3980">
        <v>211</v>
      </c>
      <c r="E3980">
        <v>43179</v>
      </c>
    </row>
    <row r="3981">
      <c r="A3981" t="str">
        <v>AutoTable</v>
      </c>
      <c r="C3981" t="str">
        <v>75530-16</v>
      </c>
      <c r="D3981">
        <v>509</v>
      </c>
      <c r="E3981">
        <v>43179</v>
      </c>
    </row>
    <row r="3982">
      <c r="A3982" t="str">
        <v>AutoTable</v>
      </c>
      <c r="C3982" t="str">
        <v>75531-06</v>
      </c>
      <c r="D3982">
        <v>110</v>
      </c>
      <c r="E3982">
        <v>43179</v>
      </c>
    </row>
    <row r="3983">
      <c r="A3983" t="str">
        <v>AutoTable</v>
      </c>
      <c r="C3983" t="str">
        <v>75531-09</v>
      </c>
      <c r="D3983">
        <v>140</v>
      </c>
      <c r="E3983">
        <v>43179</v>
      </c>
    </row>
    <row r="3984">
      <c r="A3984" t="str">
        <v>AutoTable</v>
      </c>
      <c r="C3984" t="str">
        <v>75531-10</v>
      </c>
      <c r="D3984">
        <v>196</v>
      </c>
      <c r="E3984">
        <v>43179</v>
      </c>
    </row>
    <row r="3985">
      <c r="A3985" t="str">
        <v>AutoTable</v>
      </c>
      <c r="C3985" t="str">
        <v>75531-19</v>
      </c>
      <c r="D3985">
        <v>1</v>
      </c>
      <c r="E3985">
        <v>43179</v>
      </c>
    </row>
    <row r="3986">
      <c r="A3986" t="str">
        <v>AutoTable</v>
      </c>
      <c r="C3986" t="str">
        <v>75532-05</v>
      </c>
      <c r="D3986">
        <v>69</v>
      </c>
      <c r="E3986">
        <v>43179</v>
      </c>
    </row>
    <row r="3987">
      <c r="A3987" t="str">
        <v>AutoTable</v>
      </c>
      <c r="C3987" t="str">
        <v>75532-06</v>
      </c>
      <c r="D3987">
        <v>100</v>
      </c>
      <c r="E3987">
        <v>43179</v>
      </c>
    </row>
    <row r="3988">
      <c r="A3988" t="str">
        <v>AutoTable</v>
      </c>
      <c r="C3988" t="str">
        <v>75532-09</v>
      </c>
      <c r="D3988">
        <v>41</v>
      </c>
      <c r="E3988">
        <v>43179</v>
      </c>
    </row>
    <row r="3989">
      <c r="A3989" t="str">
        <v>AutoTable</v>
      </c>
      <c r="C3989" t="str">
        <v>75532-18</v>
      </c>
      <c r="D3989">
        <v>87</v>
      </c>
      <c r="E3989">
        <v>43179</v>
      </c>
    </row>
    <row r="3990">
      <c r="A3990" t="str">
        <v>AutoTable</v>
      </c>
      <c r="C3990" t="str">
        <v>75533-01</v>
      </c>
      <c r="D3990">
        <v>3</v>
      </c>
      <c r="E3990">
        <v>43179</v>
      </c>
    </row>
    <row r="3991">
      <c r="A3991" t="str">
        <v>AutoTable</v>
      </c>
      <c r="C3991" t="str">
        <v>75533-02</v>
      </c>
      <c r="D3991">
        <v>2</v>
      </c>
      <c r="E3991">
        <v>43179</v>
      </c>
    </row>
    <row r="3992">
      <c r="A3992" t="str">
        <v>AutoTable</v>
      </c>
      <c r="C3992" t="str">
        <v>75533-19</v>
      </c>
      <c r="D3992">
        <v>322</v>
      </c>
      <c r="E3992">
        <v>43179</v>
      </c>
    </row>
    <row r="3993">
      <c r="A3993" t="str">
        <v>AutoTable</v>
      </c>
      <c r="C3993" t="str">
        <v>75533-20</v>
      </c>
      <c r="D3993">
        <v>83</v>
      </c>
      <c r="E3993">
        <v>43179</v>
      </c>
    </row>
    <row r="3994">
      <c r="A3994" t="str">
        <v>AutoTable</v>
      </c>
      <c r="C3994" t="str">
        <v>75549-42</v>
      </c>
      <c r="D3994">
        <v>289</v>
      </c>
      <c r="E3994">
        <v>43179</v>
      </c>
    </row>
    <row r="3995">
      <c r="A3995" t="str">
        <v>AutoTable</v>
      </c>
      <c r="C3995" t="str">
        <v>75549-43</v>
      </c>
      <c r="D3995">
        <v>344</v>
      </c>
      <c r="E3995">
        <v>43179</v>
      </c>
    </row>
    <row r="3996">
      <c r="A3996" t="str">
        <v>AutoTable</v>
      </c>
      <c r="C3996" t="str">
        <v>75550-19</v>
      </c>
      <c r="D3996">
        <v>164</v>
      </c>
      <c r="E3996">
        <v>43179</v>
      </c>
    </row>
    <row r="3997">
      <c r="A3997" t="str">
        <v>AutoTable</v>
      </c>
      <c r="C3997" t="str">
        <v>75551-01</v>
      </c>
      <c r="D3997">
        <v>231</v>
      </c>
      <c r="E3997">
        <v>43179</v>
      </c>
    </row>
    <row r="3998">
      <c r="A3998" t="str">
        <v>AutoTable</v>
      </c>
      <c r="C3998" t="str">
        <v>75551-09</v>
      </c>
      <c r="D3998">
        <v>7</v>
      </c>
      <c r="E3998">
        <v>43179</v>
      </c>
    </row>
    <row r="3999">
      <c r="A3999" t="str">
        <v>AutoTable</v>
      </c>
      <c r="C3999" t="str">
        <v>75551-18</v>
      </c>
      <c r="D3999">
        <v>382</v>
      </c>
      <c r="E3999">
        <v>43179</v>
      </c>
    </row>
    <row r="4000">
      <c r="A4000" t="str">
        <v>AutoTable</v>
      </c>
      <c r="C4000" t="str">
        <v>75552-10</v>
      </c>
      <c r="D4000">
        <v>27</v>
      </c>
      <c r="E4000">
        <v>43179</v>
      </c>
    </row>
    <row r="4001">
      <c r="A4001" t="str">
        <v>AutoTable</v>
      </c>
      <c r="C4001" t="str">
        <v>75552-19</v>
      </c>
      <c r="D4001">
        <v>193</v>
      </c>
      <c r="E4001">
        <v>43179</v>
      </c>
    </row>
    <row r="4002">
      <c r="A4002" t="str">
        <v>AutoTable</v>
      </c>
      <c r="C4002" t="str">
        <v>75553-02</v>
      </c>
      <c r="D4002">
        <v>110</v>
      </c>
      <c r="E4002">
        <v>43179</v>
      </c>
    </row>
    <row r="4003">
      <c r="A4003" t="str">
        <v>AutoTable</v>
      </c>
      <c r="C4003" t="str">
        <v>76010-53CE</v>
      </c>
      <c r="D4003">
        <v>1</v>
      </c>
      <c r="E4003">
        <v>43179</v>
      </c>
    </row>
    <row r="4004">
      <c r="A4004" t="str">
        <v>AutoTable</v>
      </c>
      <c r="C4004" t="str">
        <v>76010-63CE</v>
      </c>
      <c r="D4004">
        <v>308</v>
      </c>
      <c r="E4004">
        <v>43179</v>
      </c>
    </row>
    <row r="4005">
      <c r="A4005" t="str">
        <v>AutoTable</v>
      </c>
      <c r="C4005" t="str">
        <v>76010-64CE</v>
      </c>
      <c r="D4005">
        <v>407</v>
      </c>
      <c r="E4005">
        <v>43179</v>
      </c>
    </row>
    <row r="4006">
      <c r="A4006" t="str">
        <v>AutoTable</v>
      </c>
      <c r="C4006" t="str">
        <v>76010-65CE</v>
      </c>
      <c r="D4006">
        <v>121</v>
      </c>
      <c r="E4006">
        <v>43179</v>
      </c>
    </row>
    <row r="4007">
      <c r="A4007" t="str">
        <v>AutoTable</v>
      </c>
      <c r="C4007" t="str">
        <v>76010-66CE</v>
      </c>
      <c r="D4007">
        <v>677</v>
      </c>
      <c r="E4007">
        <v>43179</v>
      </c>
    </row>
    <row r="4008">
      <c r="A4008" t="str">
        <v>AutoTable</v>
      </c>
      <c r="C4008" t="str">
        <v>76010-67CE</v>
      </c>
      <c r="D4008">
        <v>478</v>
      </c>
      <c r="E4008">
        <v>43179</v>
      </c>
    </row>
    <row r="4009">
      <c r="A4009" t="str">
        <v>AutoTable</v>
      </c>
      <c r="C4009" t="str">
        <v>76012-65CE</v>
      </c>
      <c r="D4009">
        <v>73</v>
      </c>
      <c r="E4009">
        <v>43179</v>
      </c>
    </row>
    <row r="4010">
      <c r="A4010" t="str">
        <v>AutoTable</v>
      </c>
      <c r="C4010" t="str">
        <v>76012-66CE</v>
      </c>
      <c r="D4010">
        <v>194</v>
      </c>
      <c r="E4010">
        <v>43179</v>
      </c>
    </row>
    <row r="4011">
      <c r="A4011" t="str">
        <v>AutoTable</v>
      </c>
      <c r="C4011" t="str">
        <v>76012-67CE</v>
      </c>
      <c r="D4011">
        <v>285</v>
      </c>
      <c r="E4011">
        <v>43179</v>
      </c>
    </row>
    <row r="4012">
      <c r="A4012" t="str">
        <v>AutoTable</v>
      </c>
      <c r="C4012" t="str">
        <v>76012-81CE</v>
      </c>
      <c r="D4012">
        <v>33</v>
      </c>
      <c r="E4012">
        <v>43179</v>
      </c>
    </row>
    <row r="4013">
      <c r="A4013" t="str">
        <v>AutoTable</v>
      </c>
      <c r="C4013" t="str">
        <v>76015-49</v>
      </c>
      <c r="D4013">
        <v>36</v>
      </c>
      <c r="E4013">
        <v>43179</v>
      </c>
    </row>
    <row r="4014">
      <c r="A4014" t="str">
        <v>AutoTable</v>
      </c>
      <c r="C4014" t="str">
        <v>76015-81CE</v>
      </c>
      <c r="D4014">
        <v>59</v>
      </c>
      <c r="E4014">
        <v>43179</v>
      </c>
    </row>
    <row r="4015">
      <c r="A4015" t="str">
        <v>AutoTable</v>
      </c>
      <c r="C4015" t="str">
        <v>76015-89CCE</v>
      </c>
      <c r="D4015">
        <v>27</v>
      </c>
      <c r="E4015">
        <v>43179</v>
      </c>
    </row>
    <row r="4016">
      <c r="A4016" t="str">
        <v>AutoTable</v>
      </c>
      <c r="C4016" t="str">
        <v>76015-89CE</v>
      </c>
      <c r="D4016">
        <v>88</v>
      </c>
      <c r="E4016">
        <v>43179</v>
      </c>
    </row>
    <row r="4017">
      <c r="A4017" t="str">
        <v>AutoTable</v>
      </c>
      <c r="C4017" t="str">
        <v>76020-34</v>
      </c>
      <c r="D4017">
        <v>0</v>
      </c>
      <c r="E4017">
        <v>43179</v>
      </c>
    </row>
    <row r="4018">
      <c r="A4018" t="str">
        <v>AutoTable</v>
      </c>
      <c r="C4018" t="str">
        <v>76020-81</v>
      </c>
      <c r="D4018">
        <v>0</v>
      </c>
      <c r="E4018">
        <v>43179</v>
      </c>
    </row>
    <row r="4019">
      <c r="A4019" t="str">
        <v>AutoTable</v>
      </c>
      <c r="C4019" t="str">
        <v>76025-89</v>
      </c>
      <c r="D4019">
        <v>4</v>
      </c>
      <c r="E4019">
        <v>43179</v>
      </c>
    </row>
    <row r="4020">
      <c r="A4020" t="str">
        <v>AutoTable</v>
      </c>
      <c r="C4020" t="str">
        <v>76030-81</v>
      </c>
      <c r="D4020">
        <v>5</v>
      </c>
      <c r="E4020">
        <v>43179</v>
      </c>
    </row>
    <row r="4021">
      <c r="A4021" t="str">
        <v>AutoTable</v>
      </c>
      <c r="C4021" t="str">
        <v>76030-89</v>
      </c>
      <c r="D4021">
        <v>4</v>
      </c>
      <c r="E4021">
        <v>43179</v>
      </c>
    </row>
    <row r="4022">
      <c r="A4022" t="str">
        <v>AutoTable</v>
      </c>
      <c r="C4022" t="str">
        <v>76075-63CE</v>
      </c>
      <c r="D4022">
        <v>1538</v>
      </c>
      <c r="E4022">
        <v>43179</v>
      </c>
    </row>
    <row r="4023">
      <c r="A4023" t="str">
        <v>AutoTable</v>
      </c>
      <c r="C4023" t="str">
        <v>76075-64CE</v>
      </c>
      <c r="D4023">
        <v>131</v>
      </c>
      <c r="E4023">
        <v>43179</v>
      </c>
    </row>
    <row r="4024">
      <c r="A4024" t="str">
        <v>AutoTable</v>
      </c>
      <c r="C4024" t="str">
        <v>76075-65CE</v>
      </c>
      <c r="D4024">
        <v>1</v>
      </c>
      <c r="E4024">
        <v>43179</v>
      </c>
    </row>
    <row r="4025">
      <c r="A4025" t="str">
        <v>AutoTable</v>
      </c>
      <c r="C4025" t="str">
        <v>76075-66CE</v>
      </c>
      <c r="D4025">
        <v>267</v>
      </c>
      <c r="E4025">
        <v>43179</v>
      </c>
    </row>
    <row r="4026">
      <c r="A4026" t="str">
        <v>AutoTable</v>
      </c>
      <c r="C4026" t="str">
        <v>76075-67CE</v>
      </c>
      <c r="D4026">
        <v>1395</v>
      </c>
      <c r="E4026">
        <v>43179</v>
      </c>
    </row>
    <row r="4027">
      <c r="A4027" t="str">
        <v>AutoTable</v>
      </c>
      <c r="C4027" t="str">
        <v>76110-43CE</v>
      </c>
      <c r="D4027">
        <v>0</v>
      </c>
      <c r="E4027">
        <v>43179</v>
      </c>
    </row>
    <row r="4028">
      <c r="A4028" t="str">
        <v>AutoTable</v>
      </c>
      <c r="C4028" t="str">
        <v>76110-75CE</v>
      </c>
      <c r="D4028">
        <v>160</v>
      </c>
      <c r="E4028">
        <v>43179</v>
      </c>
    </row>
    <row r="4029">
      <c r="A4029" t="str">
        <v>AutoTable</v>
      </c>
      <c r="C4029" t="str">
        <v>76110-79CE</v>
      </c>
      <c r="D4029">
        <v>188</v>
      </c>
      <c r="E4029">
        <v>43179</v>
      </c>
    </row>
    <row r="4030">
      <c r="A4030" t="str">
        <v>AutoTable</v>
      </c>
      <c r="C4030" t="str">
        <v>76112-31CE</v>
      </c>
      <c r="D4030">
        <v>117</v>
      </c>
      <c r="E4030">
        <v>43179</v>
      </c>
    </row>
    <row r="4031">
      <c r="A4031" t="str">
        <v>AutoTable</v>
      </c>
      <c r="C4031" t="str">
        <v>76112-35CE</v>
      </c>
      <c r="D4031">
        <v>18</v>
      </c>
      <c r="E4031">
        <v>43179</v>
      </c>
    </row>
    <row r="4032">
      <c r="A4032" t="str">
        <v>AutoTable</v>
      </c>
      <c r="C4032" t="str">
        <v>76112-71CE</v>
      </c>
      <c r="D4032">
        <v>75</v>
      </c>
      <c r="E4032">
        <v>43179</v>
      </c>
    </row>
    <row r="4033">
      <c r="A4033" t="str">
        <v>AutoTable</v>
      </c>
      <c r="C4033" t="str">
        <v>76112-79CE</v>
      </c>
      <c r="D4033">
        <v>150</v>
      </c>
      <c r="E4033">
        <v>43179</v>
      </c>
    </row>
    <row r="4034">
      <c r="A4034" t="str">
        <v>AutoTable</v>
      </c>
      <c r="C4034" t="str">
        <v>76115-71CE</v>
      </c>
      <c r="D4034">
        <v>1</v>
      </c>
      <c r="E4034">
        <v>43179</v>
      </c>
    </row>
    <row r="4035">
      <c r="A4035" t="str">
        <v>AutoTable</v>
      </c>
      <c r="C4035" t="str">
        <v>76115-72CE</v>
      </c>
      <c r="D4035">
        <v>5</v>
      </c>
      <c r="E4035">
        <v>43179</v>
      </c>
    </row>
    <row r="4036">
      <c r="A4036" t="str">
        <v>AutoTable</v>
      </c>
      <c r="C4036" t="str">
        <v>76115-74CE</v>
      </c>
      <c r="D4036">
        <v>23</v>
      </c>
      <c r="E4036">
        <v>43179</v>
      </c>
    </row>
    <row r="4037">
      <c r="A4037" t="str">
        <v>AutoTable</v>
      </c>
      <c r="C4037" t="str">
        <v>76115-78CE</v>
      </c>
      <c r="D4037">
        <v>2</v>
      </c>
      <c r="E4037">
        <v>43179</v>
      </c>
    </row>
    <row r="4038">
      <c r="A4038" t="str">
        <v>AutoTable</v>
      </c>
      <c r="C4038" t="str">
        <v>76210-02</v>
      </c>
      <c r="D4038">
        <v>0</v>
      </c>
      <c r="E4038">
        <v>43179</v>
      </c>
    </row>
    <row r="4039">
      <c r="A4039" t="str">
        <v>AutoTable</v>
      </c>
      <c r="C4039" t="str">
        <v>76210-21CE</v>
      </c>
      <c r="D4039">
        <v>226</v>
      </c>
      <c r="E4039">
        <v>43179</v>
      </c>
    </row>
    <row r="4040">
      <c r="A4040" t="str">
        <v>AutoTable</v>
      </c>
      <c r="C4040" t="str">
        <v>76210-23CE</v>
      </c>
      <c r="D4040">
        <v>839</v>
      </c>
      <c r="E4040">
        <v>43179</v>
      </c>
    </row>
    <row r="4041">
      <c r="A4041" t="str">
        <v>AutoTable</v>
      </c>
      <c r="C4041" t="str">
        <v>76210-25CE</v>
      </c>
      <c r="D4041">
        <v>202</v>
      </c>
      <c r="E4041">
        <v>43179</v>
      </c>
    </row>
    <row r="4042">
      <c r="A4042" t="str">
        <v>AutoTable</v>
      </c>
      <c r="C4042" t="str">
        <v>76210-26CE</v>
      </c>
      <c r="D4042">
        <v>110</v>
      </c>
      <c r="E4042">
        <v>43179</v>
      </c>
    </row>
    <row r="4043">
      <c r="A4043" t="str">
        <v>AutoTable</v>
      </c>
      <c r="C4043" t="str">
        <v>76212-02CE</v>
      </c>
      <c r="D4043">
        <v>89</v>
      </c>
      <c r="E4043">
        <v>43179</v>
      </c>
    </row>
    <row r="4044">
      <c r="A4044" t="str">
        <v>AutoTable</v>
      </c>
      <c r="C4044" t="str">
        <v>76212-21CE</v>
      </c>
      <c r="D4044">
        <v>58</v>
      </c>
      <c r="E4044">
        <v>43179</v>
      </c>
    </row>
    <row r="4045">
      <c r="A4045" t="str">
        <v>AutoTable</v>
      </c>
      <c r="C4045" t="str">
        <v>76275-02CE</v>
      </c>
      <c r="D4045">
        <v>364</v>
      </c>
      <c r="E4045">
        <v>43179</v>
      </c>
    </row>
    <row r="4046">
      <c r="A4046" t="str">
        <v>AutoTable</v>
      </c>
      <c r="C4046" t="str">
        <v>76275-21CE</v>
      </c>
      <c r="D4046">
        <v>865</v>
      </c>
      <c r="E4046">
        <v>43179</v>
      </c>
    </row>
    <row r="4047">
      <c r="A4047" t="str">
        <v>AutoTable</v>
      </c>
      <c r="C4047" t="str">
        <v>76275-26CE</v>
      </c>
      <c r="D4047">
        <v>309</v>
      </c>
      <c r="E4047">
        <v>43179</v>
      </c>
    </row>
    <row r="4048">
      <c r="A4048" t="str">
        <v>AutoTable</v>
      </c>
      <c r="C4048" t="str">
        <v>76310-09CE</v>
      </c>
      <c r="D4048">
        <v>158</v>
      </c>
      <c r="E4048">
        <v>43179</v>
      </c>
    </row>
    <row r="4049">
      <c r="A4049" t="str">
        <v>AutoTable</v>
      </c>
      <c r="C4049" t="str">
        <v>76310-42CE</v>
      </c>
      <c r="D4049">
        <v>5</v>
      </c>
      <c r="E4049">
        <v>43179</v>
      </c>
    </row>
    <row r="4050">
      <c r="A4050" t="str">
        <v>AutoTable</v>
      </c>
      <c r="C4050" t="str">
        <v>76310-56CE</v>
      </c>
      <c r="D4050">
        <v>75</v>
      </c>
      <c r="E4050">
        <v>43179</v>
      </c>
    </row>
    <row r="4051">
      <c r="A4051" t="str">
        <v>AutoTable</v>
      </c>
      <c r="C4051" t="str">
        <v>76310-59CE</v>
      </c>
      <c r="D4051">
        <v>285</v>
      </c>
      <c r="E4051">
        <v>43179</v>
      </c>
    </row>
    <row r="4052">
      <c r="A4052" t="str">
        <v>AutoTable</v>
      </c>
      <c r="C4052" t="str">
        <v>76410-01CE</v>
      </c>
      <c r="D4052">
        <v>90</v>
      </c>
      <c r="E4052">
        <v>43179</v>
      </c>
    </row>
    <row r="4053">
      <c r="A4053" t="str">
        <v>AutoTable</v>
      </c>
      <c r="C4053" t="str">
        <v>76410-17CE</v>
      </c>
      <c r="D4053">
        <v>18</v>
      </c>
      <c r="E4053">
        <v>43179</v>
      </c>
    </row>
    <row r="4054">
      <c r="A4054" t="str">
        <v>AutoTable</v>
      </c>
      <c r="C4054" t="str">
        <v>76410-19CE</v>
      </c>
      <c r="D4054">
        <v>7</v>
      </c>
      <c r="E4054">
        <v>43179</v>
      </c>
    </row>
    <row r="4055">
      <c r="A4055" t="str">
        <v>AutoTable</v>
      </c>
      <c r="C4055" t="str">
        <v>76410-20CE</v>
      </c>
      <c r="D4055">
        <v>51</v>
      </c>
      <c r="E4055">
        <v>43179</v>
      </c>
    </row>
    <row r="4056">
      <c r="A4056" t="str">
        <v>AutoTable</v>
      </c>
      <c r="C4056" t="str">
        <v>76512-02CE</v>
      </c>
      <c r="D4056">
        <v>176</v>
      </c>
      <c r="E4056">
        <v>43179</v>
      </c>
    </row>
    <row r="4057">
      <c r="A4057" t="str">
        <v>AutoTable</v>
      </c>
      <c r="C4057" t="str">
        <v>76910-08CE</v>
      </c>
      <c r="D4057">
        <v>1</v>
      </c>
      <c r="E4057">
        <v>43179</v>
      </c>
    </row>
    <row r="4058">
      <c r="A4058" t="str">
        <v>AutoTable</v>
      </c>
      <c r="C4058" t="str">
        <v>76910-09CE</v>
      </c>
      <c r="D4058">
        <v>1</v>
      </c>
      <c r="E4058">
        <v>43179</v>
      </c>
    </row>
    <row r="4059">
      <c r="A4059" t="str">
        <v>AutoTable</v>
      </c>
      <c r="C4059" t="str">
        <v>76910-17CE</v>
      </c>
      <c r="D4059">
        <v>3</v>
      </c>
      <c r="E4059">
        <v>43179</v>
      </c>
    </row>
    <row r="4060">
      <c r="A4060" t="str">
        <v>AutoTable</v>
      </c>
      <c r="C4060" t="str">
        <v>76910-20CE</v>
      </c>
      <c r="D4060">
        <v>350</v>
      </c>
      <c r="E4060">
        <v>43179</v>
      </c>
    </row>
    <row r="4061">
      <c r="A4061" t="str">
        <v>AutoTable</v>
      </c>
      <c r="C4061" t="str">
        <v>76913-01CE</v>
      </c>
      <c r="D4061">
        <v>2</v>
      </c>
      <c r="E4061">
        <v>43179</v>
      </c>
    </row>
    <row r="4062">
      <c r="A4062" t="str">
        <v>AutoTable</v>
      </c>
      <c r="C4062" t="str">
        <v>76913-18CE</v>
      </c>
      <c r="D4062">
        <v>141</v>
      </c>
      <c r="E4062">
        <v>43179</v>
      </c>
    </row>
    <row r="4063">
      <c r="A4063" t="str">
        <v>AutoTable</v>
      </c>
      <c r="C4063" t="str">
        <v>76913-26CE</v>
      </c>
      <c r="D4063">
        <v>72</v>
      </c>
      <c r="E4063">
        <v>43179</v>
      </c>
    </row>
    <row r="4064">
      <c r="A4064" t="str">
        <v>AutoTable</v>
      </c>
      <c r="C4064" t="str">
        <v>76915-14</v>
      </c>
      <c r="D4064">
        <v>0</v>
      </c>
      <c r="E4064">
        <v>43179</v>
      </c>
    </row>
    <row r="4065">
      <c r="A4065" t="str">
        <v>AutoTable</v>
      </c>
      <c r="C4065" t="str">
        <v>76915-17CE</v>
      </c>
      <c r="D4065">
        <v>90</v>
      </c>
      <c r="E4065">
        <v>43179</v>
      </c>
    </row>
    <row r="4066">
      <c r="A4066" t="str">
        <v>AutoTable</v>
      </c>
      <c r="C4066" t="str">
        <v>76915-19CE</v>
      </c>
      <c r="D4066">
        <v>44</v>
      </c>
      <c r="E4066">
        <v>43179</v>
      </c>
    </row>
    <row r="4067">
      <c r="A4067" t="str">
        <v>AutoTable</v>
      </c>
      <c r="C4067" t="str">
        <v>76975-06CE</v>
      </c>
      <c r="D4067">
        <v>462</v>
      </c>
      <c r="E4067">
        <v>43179</v>
      </c>
    </row>
    <row r="4068">
      <c r="A4068" t="str">
        <v>AutoTable</v>
      </c>
      <c r="C4068" t="str">
        <v>76975-08CE</v>
      </c>
      <c r="D4068">
        <v>25</v>
      </c>
      <c r="E4068">
        <v>43179</v>
      </c>
    </row>
    <row r="4069">
      <c r="A4069" t="str">
        <v>AutoTable</v>
      </c>
      <c r="C4069" t="str">
        <v>76975-17CE</v>
      </c>
      <c r="D4069">
        <v>51</v>
      </c>
      <c r="E4069">
        <v>43179</v>
      </c>
    </row>
    <row r="4070">
      <c r="A4070" t="str">
        <v>AutoTable</v>
      </c>
      <c r="C4070" t="str">
        <v>76975-19CE</v>
      </c>
      <c r="D4070">
        <v>12</v>
      </c>
      <c r="E4070">
        <v>43179</v>
      </c>
    </row>
    <row r="4071">
      <c r="A4071" t="str">
        <v>AutoTable</v>
      </c>
      <c r="C4071" t="str">
        <v>76975-28CE</v>
      </c>
      <c r="D4071">
        <v>197</v>
      </c>
      <c r="E4071">
        <v>43179</v>
      </c>
    </row>
    <row r="4072">
      <c r="A4072" t="str">
        <v>AutoTable</v>
      </c>
      <c r="C4072" t="str">
        <v>77010</v>
      </c>
      <c r="D4072">
        <v>21</v>
      </c>
      <c r="E4072">
        <v>43179</v>
      </c>
    </row>
    <row r="4073">
      <c r="A4073" t="str">
        <v>AutoTable</v>
      </c>
      <c r="C4073" t="str">
        <v>77010-20CE</v>
      </c>
      <c r="D4073">
        <v>86</v>
      </c>
      <c r="E4073">
        <v>43179</v>
      </c>
    </row>
    <row r="4074">
      <c r="A4074" t="str">
        <v>AutoTable</v>
      </c>
      <c r="C4074" t="str">
        <v>77010-21CE</v>
      </c>
      <c r="D4074">
        <v>317</v>
      </c>
      <c r="E4074">
        <v>43179</v>
      </c>
    </row>
    <row r="4075">
      <c r="A4075" t="str">
        <v>AutoTable</v>
      </c>
      <c r="C4075" t="str">
        <v>77010-22CE</v>
      </c>
      <c r="D4075">
        <v>145</v>
      </c>
      <c r="E4075">
        <v>43179</v>
      </c>
    </row>
    <row r="4076">
      <c r="A4076" t="str">
        <v>AutoTable</v>
      </c>
      <c r="C4076" t="str">
        <v>77010-26CE</v>
      </c>
      <c r="D4076">
        <v>234</v>
      </c>
      <c r="E4076">
        <v>43179</v>
      </c>
    </row>
    <row r="4077">
      <c r="A4077" t="str">
        <v>AutoTable</v>
      </c>
      <c r="C4077" t="str">
        <v>77010-42CE</v>
      </c>
      <c r="D4077">
        <v>165</v>
      </c>
      <c r="E4077">
        <v>43179</v>
      </c>
    </row>
    <row r="4078">
      <c r="A4078" t="str">
        <v>AutoTable</v>
      </c>
      <c r="C4078" t="str">
        <v>77010-43CE</v>
      </c>
      <c r="D4078">
        <v>238</v>
      </c>
      <c r="E4078">
        <v>43179</v>
      </c>
    </row>
    <row r="4079">
      <c r="A4079" t="str">
        <v>AutoTable</v>
      </c>
      <c r="C4079" t="str">
        <v>77010-44CE</v>
      </c>
      <c r="D4079">
        <v>179</v>
      </c>
      <c r="E4079">
        <v>43179</v>
      </c>
    </row>
    <row r="4080">
      <c r="A4080" t="str">
        <v>AutoTable</v>
      </c>
      <c r="C4080" t="str">
        <v>77010-45CE</v>
      </c>
      <c r="D4080">
        <v>331</v>
      </c>
      <c r="E4080">
        <v>43179</v>
      </c>
    </row>
    <row r="4081">
      <c r="A4081" t="str">
        <v>AutoTable</v>
      </c>
      <c r="C4081" t="str">
        <v>77010-47</v>
      </c>
      <c r="D4081">
        <v>0</v>
      </c>
      <c r="E4081">
        <v>43179</v>
      </c>
    </row>
    <row r="4082">
      <c r="A4082" t="str">
        <v>AutoTable</v>
      </c>
      <c r="C4082" t="str">
        <v>77010-49CE</v>
      </c>
      <c r="D4082">
        <v>1</v>
      </c>
      <c r="E4082">
        <v>43179</v>
      </c>
    </row>
    <row r="4083">
      <c r="A4083" t="str">
        <v>AutoTable</v>
      </c>
      <c r="C4083" t="str">
        <v>77010-59CE</v>
      </c>
      <c r="D4083">
        <v>484</v>
      </c>
      <c r="E4083">
        <v>43179</v>
      </c>
    </row>
    <row r="4084">
      <c r="A4084" t="str">
        <v>AutoTable</v>
      </c>
      <c r="C4084" t="str">
        <v>77010-72CE</v>
      </c>
      <c r="D4084">
        <v>71</v>
      </c>
      <c r="E4084">
        <v>43179</v>
      </c>
    </row>
    <row r="4085">
      <c r="A4085" t="str">
        <v>AutoTable</v>
      </c>
      <c r="C4085" t="str">
        <v>77010-74CE</v>
      </c>
      <c r="D4085">
        <v>57</v>
      </c>
      <c r="E4085">
        <v>43179</v>
      </c>
    </row>
    <row r="4086">
      <c r="A4086" t="str">
        <v>AutoTable</v>
      </c>
      <c r="C4086" t="str">
        <v>77010-75CE</v>
      </c>
      <c r="D4086">
        <v>69</v>
      </c>
      <c r="E4086">
        <v>43179</v>
      </c>
    </row>
    <row r="4087">
      <c r="A4087" t="str">
        <v>AutoTable</v>
      </c>
      <c r="C4087" t="str">
        <v>77010-76CE</v>
      </c>
      <c r="D4087">
        <v>97</v>
      </c>
      <c r="E4087">
        <v>43179</v>
      </c>
    </row>
    <row r="4088">
      <c r="A4088" t="str">
        <v>AutoTable</v>
      </c>
      <c r="C4088" t="str">
        <v>77010-78CE</v>
      </c>
      <c r="D4088">
        <v>206</v>
      </c>
      <c r="E4088">
        <v>43179</v>
      </c>
    </row>
    <row r="4089">
      <c r="A4089" t="str">
        <v>AutoTable</v>
      </c>
      <c r="C4089" t="str">
        <v>77010-81CE</v>
      </c>
      <c r="D4089">
        <v>75</v>
      </c>
      <c r="E4089">
        <v>43179</v>
      </c>
    </row>
    <row r="4090">
      <c r="A4090" t="str">
        <v>AutoTable</v>
      </c>
      <c r="C4090" t="str">
        <v>77010-82CE</v>
      </c>
      <c r="D4090">
        <v>6</v>
      </c>
      <c r="E4090">
        <v>43179</v>
      </c>
    </row>
    <row r="4091">
      <c r="A4091" t="str">
        <v>AutoTable</v>
      </c>
      <c r="C4091" t="str">
        <v>77075-07CE</v>
      </c>
      <c r="D4091">
        <v>55</v>
      </c>
      <c r="E4091">
        <v>43179</v>
      </c>
    </row>
    <row r="4092">
      <c r="A4092" t="str">
        <v>AutoTable</v>
      </c>
      <c r="C4092" t="str">
        <v>77075-20CE</v>
      </c>
      <c r="D4092">
        <v>0</v>
      </c>
      <c r="E4092">
        <v>43179</v>
      </c>
    </row>
    <row r="4093">
      <c r="A4093" t="str">
        <v>AutoTable</v>
      </c>
      <c r="C4093" t="str">
        <v>77075-22CE</v>
      </c>
      <c r="D4093">
        <v>0</v>
      </c>
      <c r="E4093">
        <v>43179</v>
      </c>
    </row>
    <row r="4094">
      <c r="A4094" t="str">
        <v>AutoTable</v>
      </c>
      <c r="C4094" t="str">
        <v>77075-26CE</v>
      </c>
      <c r="D4094">
        <v>1</v>
      </c>
      <c r="E4094">
        <v>43179</v>
      </c>
    </row>
    <row r="4095">
      <c r="A4095" t="str">
        <v>AutoTable</v>
      </c>
      <c r="C4095" t="str">
        <v>77075-29CE</v>
      </c>
      <c r="D4095">
        <v>66</v>
      </c>
      <c r="E4095">
        <v>43179</v>
      </c>
    </row>
    <row r="4096">
      <c r="A4096" t="str">
        <v>AutoTable</v>
      </c>
      <c r="C4096" t="str">
        <v>77075-43CE</v>
      </c>
      <c r="D4096">
        <v>92</v>
      </c>
      <c r="E4096">
        <v>43179</v>
      </c>
    </row>
    <row r="4097">
      <c r="A4097" t="str">
        <v>AutoTable</v>
      </c>
      <c r="C4097" t="str">
        <v>77075-44CE</v>
      </c>
      <c r="D4097">
        <v>1</v>
      </c>
      <c r="E4097">
        <v>43179</v>
      </c>
    </row>
    <row r="4098">
      <c r="A4098" t="str">
        <v>AutoTable</v>
      </c>
      <c r="C4098" t="str">
        <v>77075-47CE</v>
      </c>
      <c r="D4098">
        <v>8</v>
      </c>
      <c r="E4098">
        <v>43179</v>
      </c>
    </row>
    <row r="4099">
      <c r="A4099" t="str">
        <v>AutoTable</v>
      </c>
      <c r="C4099" t="str">
        <v>77075-59CE</v>
      </c>
      <c r="D4099">
        <v>3</v>
      </c>
      <c r="E4099">
        <v>43179</v>
      </c>
    </row>
    <row r="4100">
      <c r="A4100" t="str">
        <v>AutoTable</v>
      </c>
      <c r="C4100" t="str">
        <v>77075-72CE</v>
      </c>
      <c r="D4100">
        <v>2</v>
      </c>
      <c r="E4100">
        <v>43179</v>
      </c>
    </row>
    <row r="4101">
      <c r="A4101" t="str">
        <v>AutoTable</v>
      </c>
      <c r="C4101" t="str">
        <v>77075-76CE</v>
      </c>
      <c r="D4101">
        <v>2</v>
      </c>
      <c r="E4101">
        <v>43179</v>
      </c>
    </row>
    <row r="4102">
      <c r="A4102" t="str">
        <v>AutoTable</v>
      </c>
      <c r="C4102" t="str">
        <v>77075-81CE</v>
      </c>
      <c r="D4102">
        <v>50</v>
      </c>
      <c r="E4102">
        <v>43179</v>
      </c>
    </row>
    <row r="4103">
      <c r="A4103" t="str">
        <v>AutoTable</v>
      </c>
      <c r="C4103" t="str">
        <v>77075-89CE</v>
      </c>
      <c r="D4103">
        <v>110</v>
      </c>
      <c r="E4103">
        <v>43179</v>
      </c>
    </row>
    <row r="4104">
      <c r="A4104" t="str">
        <v>AutoTable</v>
      </c>
      <c r="C4104" t="str">
        <v>77075DC1</v>
      </c>
      <c r="D4104">
        <v>72</v>
      </c>
      <c r="E4104">
        <v>43179</v>
      </c>
    </row>
    <row r="4105">
      <c r="A4105" t="str">
        <v>AutoTable</v>
      </c>
      <c r="C4105" t="str">
        <v>77175-05CE</v>
      </c>
      <c r="D4105">
        <v>4</v>
      </c>
      <c r="E4105">
        <v>43179</v>
      </c>
    </row>
    <row r="4106">
      <c r="A4106" t="str">
        <v>AutoTable</v>
      </c>
      <c r="C4106" t="str">
        <v>77175-10CE</v>
      </c>
      <c r="D4106">
        <v>1</v>
      </c>
      <c r="E4106">
        <v>43179</v>
      </c>
    </row>
    <row r="4107">
      <c r="A4107" t="str">
        <v>AutoTable</v>
      </c>
      <c r="C4107" t="str">
        <v>77175-21</v>
      </c>
      <c r="D4107">
        <v>150</v>
      </c>
      <c r="E4107">
        <v>43179</v>
      </c>
    </row>
    <row r="4108">
      <c r="A4108" t="str">
        <v>AutoTable</v>
      </c>
      <c r="C4108" t="str">
        <v>77175-23</v>
      </c>
      <c r="D4108">
        <v>90</v>
      </c>
      <c r="E4108">
        <v>43179</v>
      </c>
    </row>
    <row r="4109">
      <c r="A4109" t="str">
        <v>AutoTable</v>
      </c>
      <c r="C4109" t="str">
        <v>77175-26</v>
      </c>
      <c r="D4109">
        <v>0</v>
      </c>
      <c r="E4109">
        <v>43179</v>
      </c>
    </row>
    <row r="4110">
      <c r="A4110" t="str">
        <v>AutoTable</v>
      </c>
      <c r="C4110" t="str">
        <v>77210-32</v>
      </c>
      <c r="D4110">
        <v>0</v>
      </c>
      <c r="E4110">
        <v>43179</v>
      </c>
    </row>
    <row r="4111">
      <c r="A4111" t="str">
        <v>AutoTable</v>
      </c>
      <c r="C4111" t="str">
        <v>77210-32CE</v>
      </c>
      <c r="D4111">
        <v>0</v>
      </c>
      <c r="E4111">
        <v>43179</v>
      </c>
    </row>
    <row r="4112">
      <c r="A4112" t="str">
        <v>AutoTable</v>
      </c>
      <c r="C4112" t="str">
        <v>77212-02CE</v>
      </c>
      <c r="D4112">
        <v>144</v>
      </c>
      <c r="E4112">
        <v>43179</v>
      </c>
    </row>
    <row r="4113">
      <c r="A4113" t="str">
        <v>AutoTable</v>
      </c>
      <c r="C4113" t="str">
        <v>77212-05CE</v>
      </c>
      <c r="D4113">
        <v>260</v>
      </c>
      <c r="E4113">
        <v>43179</v>
      </c>
    </row>
    <row r="4114">
      <c r="A4114" t="str">
        <v>AutoTable</v>
      </c>
      <c r="C4114" t="str">
        <v>77212-06CE</v>
      </c>
      <c r="D4114">
        <v>144</v>
      </c>
      <c r="E4114">
        <v>43179</v>
      </c>
    </row>
    <row r="4115">
      <c r="A4115" t="str">
        <v>AutoTable</v>
      </c>
      <c r="C4115" t="str">
        <v>77212-08CE</v>
      </c>
      <c r="D4115">
        <v>99</v>
      </c>
      <c r="E4115">
        <v>43179</v>
      </c>
    </row>
    <row r="4116">
      <c r="A4116" t="str">
        <v>AutoTable</v>
      </c>
      <c r="C4116" t="str">
        <v>77215-13CE</v>
      </c>
      <c r="D4116">
        <v>40</v>
      </c>
      <c r="E4116">
        <v>43179</v>
      </c>
    </row>
    <row r="4117">
      <c r="A4117" t="str">
        <v>AutoTable</v>
      </c>
      <c r="C4117" t="str">
        <v>77215-20CE</v>
      </c>
      <c r="D4117">
        <v>27</v>
      </c>
      <c r="E4117">
        <v>43179</v>
      </c>
    </row>
    <row r="4118">
      <c r="A4118" t="str">
        <v>AutoTable</v>
      </c>
      <c r="C4118" t="str">
        <v>77215-21CVI</v>
      </c>
      <c r="D4118">
        <v>0</v>
      </c>
      <c r="E4118">
        <v>43179</v>
      </c>
    </row>
    <row r="4119">
      <c r="A4119" t="str">
        <v>AutoTable</v>
      </c>
      <c r="C4119" t="str">
        <v>77215-28</v>
      </c>
      <c r="D4119">
        <v>0</v>
      </c>
      <c r="E4119">
        <v>43179</v>
      </c>
    </row>
    <row r="4120">
      <c r="A4120" t="str">
        <v>AutoTable</v>
      </c>
      <c r="C4120" t="str">
        <v>77275-17CE</v>
      </c>
      <c r="D4120">
        <v>30</v>
      </c>
      <c r="E4120">
        <v>43179</v>
      </c>
    </row>
    <row r="4121">
      <c r="A4121" t="str">
        <v>AutoTable</v>
      </c>
      <c r="C4121" t="str">
        <v>77275-24CE</v>
      </c>
      <c r="D4121">
        <v>2</v>
      </c>
      <c r="E4121">
        <v>43179</v>
      </c>
    </row>
    <row r="4122">
      <c r="A4122" t="str">
        <v>AutoTable</v>
      </c>
      <c r="C4122" t="str">
        <v>77415-02</v>
      </c>
      <c r="D4122">
        <v>120</v>
      </c>
      <c r="E4122">
        <v>43179</v>
      </c>
    </row>
    <row r="4123">
      <c r="A4123" t="str">
        <v>AutoTable</v>
      </c>
      <c r="C4123" t="str">
        <v>77415-04</v>
      </c>
      <c r="D4123">
        <v>121</v>
      </c>
      <c r="E4123">
        <v>43179</v>
      </c>
    </row>
    <row r="4124">
      <c r="A4124" t="str">
        <v>AutoTable</v>
      </c>
      <c r="C4124" t="str">
        <v>77415-05</v>
      </c>
      <c r="D4124">
        <v>132</v>
      </c>
      <c r="E4124">
        <v>43179</v>
      </c>
    </row>
    <row r="4125">
      <c r="A4125" t="str">
        <v>AutoTable</v>
      </c>
      <c r="C4125" t="str">
        <v>77415-06</v>
      </c>
      <c r="D4125">
        <v>152</v>
      </c>
      <c r="E4125">
        <v>43179</v>
      </c>
    </row>
    <row r="4126">
      <c r="A4126" t="str">
        <v>AutoTable</v>
      </c>
      <c r="C4126" t="str">
        <v>77415-07</v>
      </c>
      <c r="D4126">
        <v>148</v>
      </c>
      <c r="E4126">
        <v>43179</v>
      </c>
    </row>
    <row r="4127">
      <c r="A4127" t="str">
        <v>AutoTable</v>
      </c>
      <c r="C4127" t="str">
        <v>77415-10</v>
      </c>
      <c r="D4127">
        <v>135</v>
      </c>
      <c r="E4127">
        <v>43179</v>
      </c>
    </row>
    <row r="4128">
      <c r="A4128" t="str">
        <v>AutoTable</v>
      </c>
      <c r="C4128" t="str">
        <v>77415-13</v>
      </c>
      <c r="D4128">
        <v>0</v>
      </c>
      <c r="E4128">
        <v>43179</v>
      </c>
    </row>
    <row r="4129">
      <c r="A4129" t="str">
        <v>AutoTable</v>
      </c>
      <c r="C4129" t="str">
        <v>77415-22</v>
      </c>
      <c r="D4129">
        <v>0</v>
      </c>
      <c r="E4129">
        <v>43179</v>
      </c>
    </row>
    <row r="4130">
      <c r="A4130" t="str">
        <v>AutoTable</v>
      </c>
      <c r="C4130" t="str">
        <v>77510-33</v>
      </c>
      <c r="D4130">
        <v>0</v>
      </c>
      <c r="E4130">
        <v>43179</v>
      </c>
    </row>
    <row r="4131">
      <c r="A4131" t="str">
        <v>AutoTable</v>
      </c>
      <c r="C4131" t="str">
        <v>77510-35</v>
      </c>
      <c r="D4131">
        <v>0</v>
      </c>
      <c r="E4131">
        <v>43179</v>
      </c>
    </row>
    <row r="4132">
      <c r="A4132" t="str">
        <v>AutoTable</v>
      </c>
      <c r="C4132" t="str">
        <v>77510-53</v>
      </c>
      <c r="D4132">
        <v>0</v>
      </c>
      <c r="E4132">
        <v>43179</v>
      </c>
    </row>
    <row r="4133">
      <c r="A4133" t="str">
        <v>AutoTable</v>
      </c>
      <c r="C4133" t="str">
        <v>77510-55</v>
      </c>
      <c r="D4133">
        <v>0</v>
      </c>
      <c r="E4133">
        <v>43179</v>
      </c>
    </row>
    <row r="4134">
      <c r="A4134" t="str">
        <v>AutoTable</v>
      </c>
      <c r="C4134" t="str">
        <v>77510-57</v>
      </c>
      <c r="D4134">
        <v>0</v>
      </c>
      <c r="E4134">
        <v>43179</v>
      </c>
    </row>
    <row r="4135">
      <c r="A4135" t="str">
        <v>AutoTable</v>
      </c>
      <c r="C4135" t="str">
        <v>77512-32</v>
      </c>
      <c r="D4135">
        <v>0</v>
      </c>
      <c r="E4135">
        <v>43179</v>
      </c>
    </row>
    <row r="4136">
      <c r="A4136" t="str">
        <v>AutoTable</v>
      </c>
      <c r="C4136" t="str">
        <v>77512-33</v>
      </c>
      <c r="D4136">
        <v>0</v>
      </c>
      <c r="E4136">
        <v>43179</v>
      </c>
    </row>
    <row r="4137">
      <c r="A4137" t="str">
        <v>AutoTable</v>
      </c>
      <c r="C4137" t="str">
        <v>77512-35</v>
      </c>
      <c r="D4137">
        <v>0</v>
      </c>
      <c r="E4137">
        <v>43179</v>
      </c>
    </row>
    <row r="4138">
      <c r="A4138" t="str">
        <v>AutoTable</v>
      </c>
      <c r="C4138" t="str">
        <v>77512-40</v>
      </c>
      <c r="D4138">
        <v>99</v>
      </c>
      <c r="E4138">
        <v>43179</v>
      </c>
    </row>
    <row r="4139">
      <c r="A4139" t="str">
        <v>AutoTable</v>
      </c>
      <c r="C4139" t="str">
        <v>77512-55</v>
      </c>
      <c r="D4139">
        <v>0</v>
      </c>
      <c r="E4139">
        <v>43179</v>
      </c>
    </row>
    <row r="4140">
      <c r="A4140" t="str">
        <v>AutoTable</v>
      </c>
      <c r="C4140" t="str">
        <v>77512-57</v>
      </c>
      <c r="D4140">
        <v>27</v>
      </c>
      <c r="E4140">
        <v>43179</v>
      </c>
    </row>
    <row r="4141">
      <c r="A4141" t="str">
        <v>AutoTable</v>
      </c>
      <c r="C4141" t="str">
        <v>77515-33</v>
      </c>
      <c r="D4141">
        <v>0</v>
      </c>
      <c r="E4141">
        <v>43179</v>
      </c>
    </row>
    <row r="4142">
      <c r="A4142" t="str">
        <v>AutoTable</v>
      </c>
      <c r="C4142" t="str">
        <v>77515-35</v>
      </c>
      <c r="D4142">
        <v>0</v>
      </c>
      <c r="E4142">
        <v>43179</v>
      </c>
    </row>
    <row r="4143">
      <c r="A4143" t="str">
        <v>AutoTable</v>
      </c>
      <c r="C4143" t="str">
        <v>77515-36</v>
      </c>
      <c r="D4143">
        <v>0</v>
      </c>
      <c r="E4143">
        <v>43179</v>
      </c>
    </row>
    <row r="4144">
      <c r="A4144" t="str">
        <v>AutoTable</v>
      </c>
      <c r="C4144" t="str">
        <v>77515-40</v>
      </c>
      <c r="D4144">
        <v>0</v>
      </c>
      <c r="E4144">
        <v>43179</v>
      </c>
    </row>
    <row r="4145">
      <c r="A4145" t="str">
        <v>AutoTable</v>
      </c>
      <c r="C4145" t="str">
        <v>77515-55</v>
      </c>
      <c r="D4145">
        <v>0</v>
      </c>
      <c r="E4145">
        <v>43179</v>
      </c>
    </row>
    <row r="4146">
      <c r="A4146" t="str">
        <v>AutoTable</v>
      </c>
      <c r="C4146" t="str">
        <v>77515-57</v>
      </c>
      <c r="D4146">
        <v>59</v>
      </c>
      <c r="E4146">
        <v>43179</v>
      </c>
    </row>
    <row r="4147">
      <c r="A4147" t="str">
        <v>AutoTable</v>
      </c>
      <c r="C4147" t="str">
        <v>77615-33</v>
      </c>
      <c r="D4147">
        <v>0</v>
      </c>
      <c r="E4147">
        <v>43179</v>
      </c>
    </row>
    <row r="4148">
      <c r="A4148" t="str">
        <v>AutoTable</v>
      </c>
      <c r="C4148" t="str">
        <v>78010-00</v>
      </c>
      <c r="D4148">
        <v>0</v>
      </c>
      <c r="E4148">
        <v>43179</v>
      </c>
    </row>
    <row r="4149">
      <c r="A4149" t="str">
        <v>AutoTable</v>
      </c>
      <c r="C4149" t="str">
        <v>78110-81G5</v>
      </c>
      <c r="D4149">
        <v>476</v>
      </c>
      <c r="E4149">
        <v>43179</v>
      </c>
    </row>
    <row r="4150">
      <c r="A4150" t="str">
        <v>AutoTable</v>
      </c>
      <c r="C4150" t="str">
        <v>78110-89G5</v>
      </c>
      <c r="D4150">
        <v>286</v>
      </c>
      <c r="E4150">
        <v>43179</v>
      </c>
    </row>
    <row r="4151">
      <c r="A4151" t="str">
        <v>AutoTable</v>
      </c>
      <c r="C4151" t="str">
        <v>78175-81G5</v>
      </c>
      <c r="D4151">
        <v>422</v>
      </c>
      <c r="E4151">
        <v>43179</v>
      </c>
    </row>
    <row r="4152">
      <c r="A4152" t="str">
        <v>AutoTable</v>
      </c>
      <c r="C4152" t="str">
        <v>78175-89G5</v>
      </c>
      <c r="D4152">
        <v>305</v>
      </c>
      <c r="E4152">
        <v>43179</v>
      </c>
    </row>
    <row r="4153">
      <c r="A4153" t="str">
        <v>AutoTable</v>
      </c>
      <c r="C4153" t="str">
        <v>78175K</v>
      </c>
      <c r="D4153">
        <v>0</v>
      </c>
      <c r="E4153">
        <v>43179</v>
      </c>
    </row>
    <row r="4154">
      <c r="A4154" t="str">
        <v>AutoTable</v>
      </c>
      <c r="C4154" t="str">
        <v>78175S3</v>
      </c>
      <c r="D4154">
        <v>477</v>
      </c>
      <c r="E4154">
        <v>43179</v>
      </c>
    </row>
    <row r="4155">
      <c r="A4155" t="str">
        <v>AutoTable</v>
      </c>
      <c r="C4155" t="str">
        <v>78210-00</v>
      </c>
      <c r="D4155">
        <v>2536</v>
      </c>
      <c r="E4155">
        <v>43179</v>
      </c>
    </row>
    <row r="4156">
      <c r="A4156" t="str">
        <v>AutoTable</v>
      </c>
      <c r="C4156" t="str">
        <v>78210-M1</v>
      </c>
      <c r="D4156">
        <v>2144</v>
      </c>
      <c r="E4156">
        <v>43179</v>
      </c>
    </row>
    <row r="4157">
      <c r="A4157" t="str">
        <v>AutoTable</v>
      </c>
      <c r="C4157" t="str">
        <v>78210-M2</v>
      </c>
      <c r="D4157">
        <v>20</v>
      </c>
      <c r="E4157">
        <v>43179</v>
      </c>
    </row>
    <row r="4158">
      <c r="A4158" t="str">
        <v>AutoTable</v>
      </c>
      <c r="C4158" t="str">
        <v>78210-R1</v>
      </c>
      <c r="D4158">
        <v>4702</v>
      </c>
      <c r="E4158">
        <v>43179</v>
      </c>
    </row>
    <row r="4159">
      <c r="A4159" t="str">
        <v>AutoTable</v>
      </c>
      <c r="C4159" t="str">
        <v>78210-R2</v>
      </c>
      <c r="D4159">
        <v>160</v>
      </c>
      <c r="E4159">
        <v>43179</v>
      </c>
    </row>
    <row r="4160">
      <c r="A4160" t="str">
        <v>AutoTable</v>
      </c>
      <c r="C4160" t="str">
        <v>78212-00</v>
      </c>
      <c r="D4160">
        <v>2121</v>
      </c>
      <c r="E4160">
        <v>43179</v>
      </c>
    </row>
    <row r="4161">
      <c r="A4161" t="str">
        <v>AutoTable</v>
      </c>
      <c r="C4161" t="str">
        <v>78212-M</v>
      </c>
      <c r="D4161">
        <v>498</v>
      </c>
      <c r="E4161">
        <v>43179</v>
      </c>
    </row>
    <row r="4162">
      <c r="A4162" t="str">
        <v>AutoTable</v>
      </c>
      <c r="C4162" t="str">
        <v>78212-R</v>
      </c>
      <c r="D4162">
        <v>232</v>
      </c>
      <c r="E4162">
        <v>43179</v>
      </c>
    </row>
    <row r="4163">
      <c r="A4163" t="str">
        <v>AutoTable</v>
      </c>
      <c r="C4163" t="str">
        <v>78215-00</v>
      </c>
      <c r="D4163">
        <v>144</v>
      </c>
      <c r="E4163">
        <v>43179</v>
      </c>
    </row>
    <row r="4164">
      <c r="A4164" t="str">
        <v>AutoTable</v>
      </c>
      <c r="C4164" t="str">
        <v>78215-M</v>
      </c>
      <c r="D4164">
        <v>914</v>
      </c>
      <c r="E4164">
        <v>43179</v>
      </c>
    </row>
    <row r="4165">
      <c r="A4165" t="str">
        <v>AutoTable</v>
      </c>
      <c r="C4165" t="str">
        <v>78215-R</v>
      </c>
      <c r="D4165">
        <v>390</v>
      </c>
      <c r="E4165">
        <v>43179</v>
      </c>
    </row>
    <row r="4166">
      <c r="A4166" t="str">
        <v>AutoTable</v>
      </c>
      <c r="C4166" t="str">
        <v>78275-00</v>
      </c>
      <c r="D4166">
        <v>2516</v>
      </c>
      <c r="E4166">
        <v>43179</v>
      </c>
    </row>
    <row r="4167">
      <c r="A4167" t="str">
        <v>AutoTable</v>
      </c>
      <c r="C4167" t="str">
        <v>78275-M</v>
      </c>
      <c r="D4167">
        <v>0</v>
      </c>
      <c r="E4167">
        <v>43179</v>
      </c>
    </row>
    <row r="4168">
      <c r="A4168" t="str">
        <v>AutoTable</v>
      </c>
      <c r="C4168" t="str">
        <v>78275-R</v>
      </c>
      <c r="D4168">
        <v>32340</v>
      </c>
      <c r="E4168">
        <v>43179</v>
      </c>
    </row>
    <row r="4169">
      <c r="A4169" t="str">
        <v>AutoTable</v>
      </c>
      <c r="C4169" t="str">
        <v>81010-19</v>
      </c>
      <c r="D4169">
        <v>6</v>
      </c>
      <c r="E4169">
        <v>43179</v>
      </c>
    </row>
    <row r="4170">
      <c r="A4170" t="str">
        <v>AutoTable</v>
      </c>
      <c r="C4170" t="str">
        <v>81010-35</v>
      </c>
      <c r="D4170">
        <v>139</v>
      </c>
      <c r="E4170">
        <v>43179</v>
      </c>
    </row>
    <row r="4171">
      <c r="A4171" t="str">
        <v>AutoTable</v>
      </c>
      <c r="C4171" t="str">
        <v>81010-39</v>
      </c>
      <c r="D4171">
        <v>87</v>
      </c>
      <c r="E4171">
        <v>43179</v>
      </c>
    </row>
    <row r="4172">
      <c r="A4172" t="str">
        <v>AutoTable</v>
      </c>
      <c r="C4172" t="str">
        <v>81075-01</v>
      </c>
      <c r="D4172">
        <v>736</v>
      </c>
      <c r="E4172">
        <v>43179</v>
      </c>
    </row>
    <row r="4173">
      <c r="A4173" t="str">
        <v>AutoTable</v>
      </c>
      <c r="C4173" t="str">
        <v>81075-14</v>
      </c>
      <c r="D4173">
        <v>3</v>
      </c>
      <c r="E4173">
        <v>43179</v>
      </c>
    </row>
    <row r="4174">
      <c r="A4174" t="str">
        <v>AutoTable</v>
      </c>
      <c r="C4174" t="str">
        <v>81210-12</v>
      </c>
      <c r="D4174">
        <v>538</v>
      </c>
      <c r="E4174">
        <v>43179</v>
      </c>
    </row>
    <row r="4175">
      <c r="A4175" t="str">
        <v>AutoTable</v>
      </c>
      <c r="C4175" t="str">
        <v>81210-18</v>
      </c>
      <c r="D4175">
        <v>731</v>
      </c>
      <c r="E4175">
        <v>43179</v>
      </c>
    </row>
    <row r="4176">
      <c r="A4176" t="str">
        <v>AutoTable</v>
      </c>
      <c r="C4176" t="str">
        <v>81210-20</v>
      </c>
      <c r="D4176">
        <v>387</v>
      </c>
      <c r="E4176">
        <v>43179</v>
      </c>
    </row>
    <row r="4177">
      <c r="A4177" t="str">
        <v>AutoTable</v>
      </c>
      <c r="C4177" t="str">
        <v>81210-21</v>
      </c>
      <c r="D4177">
        <v>320</v>
      </c>
      <c r="E4177">
        <v>43179</v>
      </c>
    </row>
    <row r="4178">
      <c r="A4178" t="str">
        <v>AutoTable</v>
      </c>
      <c r="C4178" t="str">
        <v>81210-82</v>
      </c>
      <c r="D4178">
        <v>389</v>
      </c>
      <c r="E4178">
        <v>43179</v>
      </c>
    </row>
    <row r="4179">
      <c r="A4179" t="str">
        <v>AutoTable</v>
      </c>
      <c r="C4179" t="str">
        <v>81275-18</v>
      </c>
      <c r="D4179">
        <v>1731</v>
      </c>
      <c r="E4179">
        <v>43179</v>
      </c>
    </row>
    <row r="4180">
      <c r="A4180" t="str">
        <v>AutoTable</v>
      </c>
      <c r="C4180" t="str">
        <v>83175-15</v>
      </c>
      <c r="D4180">
        <v>770</v>
      </c>
      <c r="E4180">
        <v>43179</v>
      </c>
    </row>
    <row r="4181">
      <c r="A4181" t="str">
        <v>AutoTable</v>
      </c>
      <c r="C4181" t="str">
        <v>83510-18</v>
      </c>
      <c r="D4181">
        <v>859</v>
      </c>
      <c r="E4181">
        <v>43179</v>
      </c>
    </row>
    <row r="4182">
      <c r="A4182" t="str">
        <v>AutoTable</v>
      </c>
      <c r="C4182" t="str">
        <v>84010-19</v>
      </c>
      <c r="D4182">
        <v>450</v>
      </c>
      <c r="E4182">
        <v>43179</v>
      </c>
    </row>
    <row r="4183">
      <c r="A4183" t="str">
        <v>AutoTable</v>
      </c>
      <c r="C4183" t="str">
        <v>88575-21</v>
      </c>
      <c r="D4183">
        <v>124</v>
      </c>
      <c r="E4183">
        <v>43179</v>
      </c>
    </row>
    <row r="4184">
      <c r="A4184" t="str">
        <v>AutoTable</v>
      </c>
      <c r="C4184" t="str">
        <v>89710-18</v>
      </c>
      <c r="D4184">
        <v>237</v>
      </c>
      <c r="E4184">
        <v>43179</v>
      </c>
    </row>
    <row r="4185">
      <c r="A4185" t="str">
        <v>AutoTable</v>
      </c>
      <c r="C4185" t="str">
        <v>89710-51</v>
      </c>
      <c r="D4185">
        <v>96</v>
      </c>
      <c r="E4185">
        <v>43179</v>
      </c>
    </row>
    <row r="4186">
      <c r="A4186" t="str">
        <v>AutoTable</v>
      </c>
      <c r="C4186" t="str">
        <v>89710-72</v>
      </c>
      <c r="D4186">
        <v>276</v>
      </c>
      <c r="E4186">
        <v>43179</v>
      </c>
    </row>
    <row r="4187">
      <c r="A4187" t="str">
        <v>AutoTable</v>
      </c>
      <c r="C4187" t="str">
        <v>91010-01</v>
      </c>
      <c r="D4187">
        <v>925</v>
      </c>
      <c r="E4187">
        <v>43179</v>
      </c>
    </row>
    <row r="4188">
      <c r="A4188" t="str">
        <v>AutoTable</v>
      </c>
      <c r="C4188" t="str">
        <v>91010-02</v>
      </c>
      <c r="D4188">
        <v>480</v>
      </c>
      <c r="E4188">
        <v>43179</v>
      </c>
    </row>
    <row r="4189">
      <c r="A4189" t="str">
        <v>AutoTable</v>
      </c>
      <c r="C4189" t="str">
        <v>91010-04</v>
      </c>
      <c r="D4189">
        <v>345</v>
      </c>
      <c r="E4189">
        <v>43179</v>
      </c>
    </row>
    <row r="4190">
      <c r="A4190" t="str">
        <v>AutoTable</v>
      </c>
      <c r="C4190" t="str">
        <v>91010-05</v>
      </c>
      <c r="D4190">
        <v>326</v>
      </c>
      <c r="E4190">
        <v>43179</v>
      </c>
    </row>
    <row r="4191">
      <c r="A4191" t="str">
        <v>AutoTable</v>
      </c>
      <c r="C4191" t="str">
        <v>91010-06</v>
      </c>
      <c r="D4191">
        <v>198</v>
      </c>
      <c r="E4191">
        <v>43179</v>
      </c>
    </row>
    <row r="4192">
      <c r="A4192" t="str">
        <v>AutoTable</v>
      </c>
      <c r="C4192" t="str">
        <v>91010-08</v>
      </c>
      <c r="D4192">
        <v>283</v>
      </c>
      <c r="E4192">
        <v>43179</v>
      </c>
    </row>
    <row r="4193">
      <c r="A4193" t="str">
        <v>AutoTable</v>
      </c>
      <c r="C4193" t="str">
        <v>91010-09</v>
      </c>
      <c r="D4193">
        <v>628</v>
      </c>
      <c r="E4193">
        <v>43179</v>
      </c>
    </row>
    <row r="4194">
      <c r="A4194" t="str">
        <v>AutoTable</v>
      </c>
      <c r="C4194" t="str">
        <v>91010-10</v>
      </c>
      <c r="D4194">
        <v>847</v>
      </c>
      <c r="E4194">
        <v>43179</v>
      </c>
    </row>
    <row r="4195">
      <c r="A4195" t="str">
        <v>AutoTable</v>
      </c>
      <c r="C4195" t="str">
        <v>91010-16</v>
      </c>
      <c r="D4195">
        <v>213</v>
      </c>
      <c r="E4195">
        <v>43179</v>
      </c>
    </row>
    <row r="4196">
      <c r="A4196" t="str">
        <v>AutoTable</v>
      </c>
      <c r="C4196" t="str">
        <v>91010-18</v>
      </c>
      <c r="D4196">
        <v>693</v>
      </c>
      <c r="E4196">
        <v>43179</v>
      </c>
    </row>
    <row r="4197">
      <c r="A4197" t="str">
        <v>AutoTable</v>
      </c>
      <c r="C4197" t="str">
        <v>91010-19</v>
      </c>
      <c r="D4197">
        <v>2472</v>
      </c>
      <c r="E4197">
        <v>43179</v>
      </c>
    </row>
    <row r="4198">
      <c r="A4198" t="str">
        <v>AutoTable</v>
      </c>
      <c r="C4198" t="str">
        <v>91010-20</v>
      </c>
      <c r="D4198">
        <v>308</v>
      </c>
      <c r="E4198">
        <v>43179</v>
      </c>
    </row>
    <row r="4199">
      <c r="A4199" t="str">
        <v>AutoTable</v>
      </c>
      <c r="C4199" t="str">
        <v>91010-33</v>
      </c>
      <c r="D4199">
        <v>556</v>
      </c>
      <c r="E4199">
        <v>43179</v>
      </c>
    </row>
    <row r="4200">
      <c r="A4200" t="str">
        <v>AutoTable</v>
      </c>
      <c r="C4200" t="str">
        <v>91010-36</v>
      </c>
      <c r="D4200">
        <v>546</v>
      </c>
      <c r="E4200">
        <v>43179</v>
      </c>
    </row>
    <row r="4201">
      <c r="A4201" t="str">
        <v>AutoTable</v>
      </c>
      <c r="C4201" t="str">
        <v>91010-37</v>
      </c>
      <c r="D4201">
        <v>536</v>
      </c>
      <c r="E4201">
        <v>43179</v>
      </c>
    </row>
    <row r="4202">
      <c r="A4202" t="str">
        <v>AutoTable</v>
      </c>
      <c r="C4202" t="str">
        <v>91010-41</v>
      </c>
      <c r="D4202">
        <v>450</v>
      </c>
      <c r="E4202">
        <v>43179</v>
      </c>
    </row>
    <row r="4203">
      <c r="A4203" t="str">
        <v>AutoTable</v>
      </c>
      <c r="C4203" t="str">
        <v>91010-43</v>
      </c>
      <c r="D4203">
        <v>515</v>
      </c>
      <c r="E4203">
        <v>43179</v>
      </c>
    </row>
    <row r="4204">
      <c r="A4204" t="str">
        <v>AutoTable</v>
      </c>
      <c r="C4204" t="str">
        <v>91012-12FR</v>
      </c>
      <c r="D4204">
        <v>117</v>
      </c>
      <c r="E4204">
        <v>43179</v>
      </c>
    </row>
    <row r="4205">
      <c r="A4205" t="str">
        <v>AutoTable</v>
      </c>
      <c r="C4205" t="str">
        <v>91050-01</v>
      </c>
      <c r="D4205">
        <v>2870</v>
      </c>
      <c r="E4205">
        <v>43179</v>
      </c>
    </row>
    <row r="4206">
      <c r="A4206" t="str">
        <v>AutoTable</v>
      </c>
      <c r="C4206" t="str">
        <v>91050-02</v>
      </c>
      <c r="D4206">
        <v>2877</v>
      </c>
      <c r="E4206">
        <v>43179</v>
      </c>
    </row>
    <row r="4207">
      <c r="A4207" t="str">
        <v>AutoTable</v>
      </c>
      <c r="C4207" t="str">
        <v>91050-05</v>
      </c>
      <c r="D4207">
        <v>2854</v>
      </c>
      <c r="E4207">
        <v>43179</v>
      </c>
    </row>
    <row r="4208">
      <c r="A4208" t="str">
        <v>AutoTable</v>
      </c>
      <c r="C4208" t="str">
        <v>91050-06</v>
      </c>
      <c r="D4208">
        <v>715</v>
      </c>
      <c r="E4208">
        <v>43179</v>
      </c>
    </row>
    <row r="4209">
      <c r="A4209" t="str">
        <v>AutoTable</v>
      </c>
      <c r="C4209" t="str">
        <v>91050-09</v>
      </c>
      <c r="D4209">
        <v>2877</v>
      </c>
      <c r="E4209">
        <v>43179</v>
      </c>
    </row>
    <row r="4210">
      <c r="A4210" t="str">
        <v>AutoTable</v>
      </c>
      <c r="C4210" t="str">
        <v>91050-18</v>
      </c>
      <c r="D4210">
        <v>2833</v>
      </c>
      <c r="E4210">
        <v>43179</v>
      </c>
    </row>
    <row r="4211">
      <c r="A4211" t="str">
        <v>AutoTable</v>
      </c>
      <c r="C4211" t="str">
        <v>91050-20</v>
      </c>
      <c r="D4211">
        <v>717</v>
      </c>
      <c r="E4211">
        <v>43179</v>
      </c>
    </row>
    <row r="4212">
      <c r="A4212" t="str">
        <v>AutoTable</v>
      </c>
      <c r="C4212" t="str">
        <v>91050-39</v>
      </c>
      <c r="D4212">
        <v>717</v>
      </c>
      <c r="E4212">
        <v>43179</v>
      </c>
    </row>
    <row r="4213">
      <c r="A4213" t="str">
        <v>AutoTable</v>
      </c>
      <c r="C4213" t="str">
        <v>91075-01</v>
      </c>
      <c r="D4213">
        <v>47</v>
      </c>
      <c r="E4213">
        <v>43179</v>
      </c>
    </row>
    <row r="4214">
      <c r="A4214" t="str">
        <v>AutoTable</v>
      </c>
      <c r="C4214" t="str">
        <v>91075-02</v>
      </c>
      <c r="D4214">
        <v>4</v>
      </c>
      <c r="E4214">
        <v>43179</v>
      </c>
    </row>
    <row r="4215">
      <c r="A4215" t="str">
        <v>AutoTable</v>
      </c>
      <c r="C4215" t="str">
        <v>91075-03</v>
      </c>
      <c r="D4215">
        <v>273</v>
      </c>
      <c r="E4215">
        <v>43179</v>
      </c>
    </row>
    <row r="4216">
      <c r="A4216" t="str">
        <v>AutoTable</v>
      </c>
      <c r="C4216" t="str">
        <v>91075-04</v>
      </c>
      <c r="D4216">
        <v>1</v>
      </c>
      <c r="E4216">
        <v>43179</v>
      </c>
    </row>
    <row r="4217">
      <c r="A4217" t="str">
        <v>AutoTable</v>
      </c>
      <c r="C4217" t="str">
        <v>91075-05</v>
      </c>
      <c r="D4217">
        <v>34</v>
      </c>
      <c r="E4217">
        <v>43179</v>
      </c>
    </row>
    <row r="4218">
      <c r="A4218" t="str">
        <v>AutoTable</v>
      </c>
      <c r="C4218" t="str">
        <v>91075-07</v>
      </c>
      <c r="D4218">
        <v>969</v>
      </c>
      <c r="E4218">
        <v>43179</v>
      </c>
    </row>
    <row r="4219">
      <c r="A4219" t="str">
        <v>AutoTable</v>
      </c>
      <c r="C4219" t="str">
        <v>91075-08</v>
      </c>
      <c r="D4219">
        <v>6</v>
      </c>
      <c r="E4219">
        <v>43179</v>
      </c>
    </row>
    <row r="4220">
      <c r="A4220" t="str">
        <v>AutoTable</v>
      </c>
      <c r="C4220" t="str">
        <v>91075-09</v>
      </c>
      <c r="D4220">
        <v>590</v>
      </c>
      <c r="E4220">
        <v>43179</v>
      </c>
    </row>
    <row r="4221">
      <c r="A4221" t="str">
        <v>AutoTable</v>
      </c>
      <c r="C4221" t="str">
        <v>91075-10</v>
      </c>
      <c r="D4221">
        <v>0</v>
      </c>
      <c r="E4221">
        <v>43179</v>
      </c>
    </row>
    <row r="4222">
      <c r="A4222" t="str">
        <v>AutoTable</v>
      </c>
      <c r="C4222" t="str">
        <v>91075-18</v>
      </c>
      <c r="D4222">
        <v>3590</v>
      </c>
      <c r="E4222">
        <v>43179</v>
      </c>
    </row>
    <row r="4223">
      <c r="A4223" t="str">
        <v>AutoTable</v>
      </c>
      <c r="C4223" t="str">
        <v>91075-19</v>
      </c>
      <c r="D4223">
        <v>4200</v>
      </c>
      <c r="E4223">
        <v>43179</v>
      </c>
    </row>
    <row r="4224">
      <c r="A4224" t="str">
        <v>AutoTable</v>
      </c>
      <c r="C4224" t="str">
        <v>91075-20</v>
      </c>
      <c r="D4224">
        <v>99</v>
      </c>
      <c r="E4224">
        <v>43179</v>
      </c>
    </row>
    <row r="4225">
      <c r="A4225" t="str">
        <v>AutoTable</v>
      </c>
      <c r="C4225" t="str">
        <v>91075-23</v>
      </c>
      <c r="D4225">
        <v>249</v>
      </c>
      <c r="E4225">
        <v>43179</v>
      </c>
    </row>
    <row r="4226">
      <c r="A4226" t="str">
        <v>AutoTable</v>
      </c>
      <c r="C4226" t="str">
        <v>91075-37</v>
      </c>
      <c r="D4226">
        <v>278</v>
      </c>
      <c r="E4226">
        <v>43179</v>
      </c>
    </row>
    <row r="4227">
      <c r="A4227" t="str">
        <v>AutoTable</v>
      </c>
      <c r="C4227" t="str">
        <v>91075-39</v>
      </c>
      <c r="D4227">
        <v>76</v>
      </c>
      <c r="E4227">
        <v>43179</v>
      </c>
    </row>
    <row r="4228">
      <c r="A4228" t="str">
        <v>AutoTable</v>
      </c>
      <c r="C4228" t="str">
        <v>91150-48</v>
      </c>
      <c r="D4228">
        <v>1440</v>
      </c>
      <c r="E4228">
        <v>43179</v>
      </c>
    </row>
    <row r="4229">
      <c r="A4229" t="str">
        <v>AutoTable</v>
      </c>
      <c r="C4229" t="str">
        <v>91150-61</v>
      </c>
      <c r="D4229">
        <v>2140</v>
      </c>
      <c r="E4229">
        <v>43179</v>
      </c>
    </row>
    <row r="4230">
      <c r="A4230" t="str">
        <v>AutoTable</v>
      </c>
      <c r="C4230" t="str">
        <v>91210-18</v>
      </c>
      <c r="D4230">
        <v>1805</v>
      </c>
      <c r="E4230">
        <v>43179</v>
      </c>
    </row>
    <row r="4231">
      <c r="A4231" t="str">
        <v>AutoTable</v>
      </c>
      <c r="C4231" t="str">
        <v>91210-18/B</v>
      </c>
      <c r="D4231">
        <v>1076</v>
      </c>
      <c r="E4231">
        <v>43179</v>
      </c>
    </row>
    <row r="4232">
      <c r="A4232" t="str">
        <v>AutoTable</v>
      </c>
      <c r="C4232" t="str">
        <v>91212-16</v>
      </c>
      <c r="D4232">
        <v>248</v>
      </c>
      <c r="E4232">
        <v>43179</v>
      </c>
    </row>
    <row r="4233">
      <c r="A4233" t="str">
        <v>AutoTable</v>
      </c>
      <c r="C4233" t="str">
        <v>91215-22</v>
      </c>
      <c r="D4233">
        <v>21</v>
      </c>
      <c r="E4233">
        <v>43179</v>
      </c>
    </row>
    <row r="4234">
      <c r="A4234" t="str">
        <v>AutoTable</v>
      </c>
      <c r="C4234" t="str">
        <v>91237-1</v>
      </c>
      <c r="D4234">
        <v>8</v>
      </c>
      <c r="E4234">
        <v>43179</v>
      </c>
    </row>
    <row r="4235">
      <c r="A4235" t="str">
        <v>AutoTable</v>
      </c>
      <c r="C4235" t="str">
        <v>91237-3</v>
      </c>
      <c r="D4235">
        <v>3</v>
      </c>
      <c r="E4235">
        <v>43179</v>
      </c>
    </row>
    <row r="4236">
      <c r="A4236" t="str">
        <v>AutoTable</v>
      </c>
      <c r="C4236" t="str">
        <v>91375-08</v>
      </c>
      <c r="D4236">
        <v>54</v>
      </c>
      <c r="E4236">
        <v>43179</v>
      </c>
    </row>
    <row r="4237">
      <c r="A4237" t="str">
        <v>AutoTable</v>
      </c>
      <c r="C4237" t="str">
        <v>91410-12</v>
      </c>
      <c r="D4237">
        <v>568</v>
      </c>
      <c r="E4237">
        <v>43179</v>
      </c>
    </row>
    <row r="4238">
      <c r="A4238" t="str">
        <v>AutoTable</v>
      </c>
      <c r="C4238" t="str">
        <v>91410-21</v>
      </c>
      <c r="D4238">
        <v>117</v>
      </c>
      <c r="E4238">
        <v>43179</v>
      </c>
    </row>
    <row r="4239">
      <c r="A4239" t="str">
        <v>AutoTable</v>
      </c>
      <c r="C4239" t="str">
        <v>91410-33</v>
      </c>
      <c r="D4239">
        <v>234</v>
      </c>
      <c r="E4239">
        <v>43179</v>
      </c>
    </row>
    <row r="4240">
      <c r="A4240" t="str">
        <v>AutoTable</v>
      </c>
      <c r="C4240" t="str">
        <v>91410-42</v>
      </c>
      <c r="D4240">
        <v>180</v>
      </c>
      <c r="E4240">
        <v>43179</v>
      </c>
    </row>
    <row r="4241">
      <c r="A4241" t="str">
        <v>AutoTable</v>
      </c>
      <c r="C4241" t="str">
        <v>91410-51</v>
      </c>
      <c r="D4241">
        <v>115</v>
      </c>
      <c r="E4241">
        <v>43179</v>
      </c>
    </row>
    <row r="4242">
      <c r="A4242" t="str">
        <v>AutoTable</v>
      </c>
      <c r="C4242" t="str">
        <v>91410-62</v>
      </c>
      <c r="D4242">
        <v>706</v>
      </c>
      <c r="E4242">
        <v>43179</v>
      </c>
    </row>
    <row r="4243">
      <c r="A4243" t="str">
        <v>AutoTable</v>
      </c>
      <c r="C4243" t="str">
        <v>91410-63</v>
      </c>
      <c r="D4243">
        <v>106</v>
      </c>
      <c r="E4243">
        <v>43179</v>
      </c>
    </row>
    <row r="4244">
      <c r="A4244" t="str">
        <v>AutoTable</v>
      </c>
      <c r="C4244" t="str">
        <v>91410-72</v>
      </c>
      <c r="D4244">
        <v>196</v>
      </c>
      <c r="E4244">
        <v>43179</v>
      </c>
    </row>
    <row r="4245">
      <c r="A4245" t="str">
        <v>AutoTable</v>
      </c>
      <c r="C4245" t="str">
        <v>91412-11</v>
      </c>
      <c r="D4245">
        <v>8</v>
      </c>
      <c r="E4245">
        <v>43179</v>
      </c>
    </row>
    <row r="4246">
      <c r="A4246" t="str">
        <v>AutoTable</v>
      </c>
      <c r="C4246" t="str">
        <v>91412-12</v>
      </c>
      <c r="D4246">
        <v>29</v>
      </c>
      <c r="E4246">
        <v>43179</v>
      </c>
    </row>
    <row r="4247">
      <c r="A4247" t="str">
        <v>AutoTable</v>
      </c>
      <c r="C4247" t="str">
        <v>91412-33</v>
      </c>
      <c r="D4247">
        <v>21</v>
      </c>
      <c r="E4247">
        <v>43179</v>
      </c>
    </row>
    <row r="4248">
      <c r="A4248" t="str">
        <v>AutoTable</v>
      </c>
      <c r="C4248" t="str">
        <v>91412-42</v>
      </c>
      <c r="D4248">
        <v>54</v>
      </c>
      <c r="E4248">
        <v>43179</v>
      </c>
    </row>
    <row r="4249">
      <c r="A4249" t="str">
        <v>AutoTable</v>
      </c>
      <c r="C4249" t="str">
        <v>91412-62</v>
      </c>
      <c r="D4249">
        <v>112</v>
      </c>
      <c r="E4249">
        <v>43179</v>
      </c>
    </row>
    <row r="4250">
      <c r="A4250" t="str">
        <v>AutoTable</v>
      </c>
      <c r="C4250" t="str">
        <v>91412-72</v>
      </c>
      <c r="D4250">
        <v>159</v>
      </c>
      <c r="E4250">
        <v>43179</v>
      </c>
    </row>
    <row r="4251">
      <c r="A4251" t="str">
        <v>AutoTable</v>
      </c>
      <c r="C4251" t="str">
        <v>91415-81</v>
      </c>
      <c r="D4251">
        <v>6</v>
      </c>
      <c r="E4251">
        <v>43179</v>
      </c>
    </row>
    <row r="4252">
      <c r="A4252" t="str">
        <v>AutoTable</v>
      </c>
      <c r="C4252" t="str">
        <v>91450-21</v>
      </c>
      <c r="D4252">
        <v>0</v>
      </c>
      <c r="E4252">
        <v>43179</v>
      </c>
    </row>
    <row r="4253">
      <c r="A4253" t="str">
        <v>AutoTable</v>
      </c>
      <c r="C4253" t="str">
        <v>91460-12</v>
      </c>
      <c r="D4253">
        <v>174</v>
      </c>
      <c r="E4253">
        <v>43179</v>
      </c>
    </row>
    <row r="4254">
      <c r="A4254" t="str">
        <v>AutoTable</v>
      </c>
      <c r="C4254" t="str">
        <v>91460-21</v>
      </c>
      <c r="D4254">
        <v>1</v>
      </c>
      <c r="E4254">
        <v>43179</v>
      </c>
    </row>
    <row r="4255">
      <c r="A4255" t="str">
        <v>AutoTable</v>
      </c>
      <c r="C4255" t="str">
        <v>91460-33</v>
      </c>
      <c r="D4255">
        <v>42</v>
      </c>
      <c r="E4255">
        <v>43179</v>
      </c>
    </row>
    <row r="4256">
      <c r="A4256" t="str">
        <v>AutoTable</v>
      </c>
      <c r="C4256" t="str">
        <v>91460-51</v>
      </c>
      <c r="D4256">
        <v>195</v>
      </c>
      <c r="E4256">
        <v>43179</v>
      </c>
    </row>
    <row r="4257">
      <c r="A4257" t="str">
        <v>AutoTable</v>
      </c>
      <c r="C4257" t="str">
        <v>91460-62</v>
      </c>
      <c r="D4257">
        <v>8</v>
      </c>
      <c r="E4257">
        <v>43179</v>
      </c>
    </row>
    <row r="4258">
      <c r="A4258" t="str">
        <v>AutoTable</v>
      </c>
      <c r="C4258" t="str">
        <v>91460-63</v>
      </c>
      <c r="D4258">
        <v>166</v>
      </c>
      <c r="E4258">
        <v>43179</v>
      </c>
    </row>
    <row r="4259">
      <c r="A4259" t="str">
        <v>AutoTable</v>
      </c>
      <c r="C4259" t="str">
        <v>91460-72</v>
      </c>
      <c r="D4259">
        <v>388</v>
      </c>
      <c r="E4259">
        <v>43179</v>
      </c>
    </row>
    <row r="4260">
      <c r="A4260" t="str">
        <v>AutoTable</v>
      </c>
      <c r="C4260" t="str">
        <v>91475-12</v>
      </c>
      <c r="D4260">
        <v>87</v>
      </c>
      <c r="E4260">
        <v>43179</v>
      </c>
    </row>
    <row r="4261">
      <c r="A4261" t="str">
        <v>AutoTable</v>
      </c>
      <c r="C4261" t="str">
        <v>91475-42</v>
      </c>
      <c r="D4261">
        <v>1</v>
      </c>
      <c r="E4261">
        <v>43179</v>
      </c>
    </row>
    <row r="4262">
      <c r="A4262" t="str">
        <v>AutoTable</v>
      </c>
      <c r="C4262" t="str">
        <v>91475-51</v>
      </c>
      <c r="D4262">
        <v>354</v>
      </c>
      <c r="E4262">
        <v>43179</v>
      </c>
    </row>
    <row r="4263">
      <c r="A4263" t="str">
        <v>AutoTable</v>
      </c>
      <c r="C4263" t="str">
        <v>91475-62</v>
      </c>
      <c r="D4263">
        <v>352</v>
      </c>
      <c r="E4263">
        <v>43179</v>
      </c>
    </row>
    <row r="4264">
      <c r="A4264" t="str">
        <v>AutoTable</v>
      </c>
      <c r="C4264" t="str">
        <v>91475-63</v>
      </c>
      <c r="D4264">
        <v>974</v>
      </c>
      <c r="E4264">
        <v>43179</v>
      </c>
    </row>
    <row r="4265">
      <c r="A4265" t="str">
        <v>AutoTable</v>
      </c>
      <c r="C4265" t="str">
        <v>91475-91</v>
      </c>
      <c r="D4265">
        <v>35</v>
      </c>
      <c r="E4265">
        <v>43179</v>
      </c>
    </row>
    <row r="4266">
      <c r="A4266" t="str">
        <v>AutoTable</v>
      </c>
      <c r="C4266" t="str">
        <v>91512-60</v>
      </c>
      <c r="D4266">
        <v>206</v>
      </c>
      <c r="E4266">
        <v>43179</v>
      </c>
    </row>
    <row r="4267">
      <c r="A4267" t="str">
        <v>AutoTable</v>
      </c>
      <c r="C4267" t="str">
        <v>91512-61</v>
      </c>
      <c r="D4267">
        <v>151</v>
      </c>
      <c r="E4267">
        <v>43179</v>
      </c>
    </row>
    <row r="4268">
      <c r="A4268" t="str">
        <v>AutoTable</v>
      </c>
      <c r="C4268" t="str">
        <v>91512-62</v>
      </c>
      <c r="D4268">
        <v>614</v>
      </c>
      <c r="E4268">
        <v>43179</v>
      </c>
    </row>
    <row r="4269">
      <c r="A4269" t="str">
        <v>AutoTable</v>
      </c>
      <c r="C4269" t="str">
        <v>91512-68</v>
      </c>
      <c r="D4269">
        <v>101</v>
      </c>
      <c r="E4269">
        <v>43179</v>
      </c>
    </row>
    <row r="4270">
      <c r="A4270" t="str">
        <v>AutoTable</v>
      </c>
      <c r="C4270" t="str">
        <v>91512-88</v>
      </c>
      <c r="D4270">
        <v>170</v>
      </c>
      <c r="E4270">
        <v>43179</v>
      </c>
    </row>
    <row r="4271">
      <c r="A4271" t="str">
        <v>AutoTable</v>
      </c>
      <c r="C4271" t="str">
        <v>91610-01</v>
      </c>
      <c r="D4271">
        <v>191</v>
      </c>
      <c r="E4271">
        <v>43179</v>
      </c>
    </row>
    <row r="4272">
      <c r="A4272" t="str">
        <v>AutoTable</v>
      </c>
      <c r="C4272" t="str">
        <v>91610-03</v>
      </c>
      <c r="D4272">
        <v>131</v>
      </c>
      <c r="E4272">
        <v>43179</v>
      </c>
    </row>
    <row r="4273">
      <c r="A4273" t="str">
        <v>AutoTable</v>
      </c>
      <c r="C4273" t="str">
        <v>91610-05</v>
      </c>
      <c r="D4273">
        <v>616</v>
      </c>
      <c r="E4273">
        <v>43179</v>
      </c>
    </row>
    <row r="4274">
      <c r="A4274" t="str">
        <v>AutoTable</v>
      </c>
      <c r="C4274" t="str">
        <v>91610-06</v>
      </c>
      <c r="D4274">
        <v>1523</v>
      </c>
      <c r="E4274">
        <v>43179</v>
      </c>
    </row>
    <row r="4275">
      <c r="A4275" t="str">
        <v>AutoTable</v>
      </c>
      <c r="C4275" t="str">
        <v>91612-03</v>
      </c>
      <c r="D4275">
        <v>342</v>
      </c>
      <c r="E4275">
        <v>43179</v>
      </c>
    </row>
    <row r="4276">
      <c r="A4276" t="str">
        <v>AutoTable</v>
      </c>
      <c r="C4276" t="str">
        <v>91612-05</v>
      </c>
      <c r="D4276">
        <v>325</v>
      </c>
      <c r="E4276">
        <v>43179</v>
      </c>
    </row>
    <row r="4277">
      <c r="A4277" t="str">
        <v>AutoTable</v>
      </c>
      <c r="C4277" t="str">
        <v>91612-06</v>
      </c>
      <c r="D4277">
        <v>206</v>
      </c>
      <c r="E4277">
        <v>43179</v>
      </c>
    </row>
    <row r="4278">
      <c r="A4278" t="str">
        <v>AutoTable</v>
      </c>
      <c r="C4278" t="str">
        <v>91615-01</v>
      </c>
      <c r="D4278">
        <v>101</v>
      </c>
      <c r="E4278">
        <v>43179</v>
      </c>
    </row>
    <row r="4279">
      <c r="A4279" t="str">
        <v>AutoTable</v>
      </c>
      <c r="C4279" t="str">
        <v>91615-03</v>
      </c>
      <c r="D4279">
        <v>74</v>
      </c>
      <c r="E4279">
        <v>43179</v>
      </c>
    </row>
    <row r="4280">
      <c r="A4280" t="str">
        <v>AutoTable</v>
      </c>
      <c r="C4280" t="str">
        <v>91615-05</v>
      </c>
      <c r="D4280">
        <v>148</v>
      </c>
      <c r="E4280">
        <v>43179</v>
      </c>
    </row>
    <row r="4281">
      <c r="A4281" t="str">
        <v>AutoTable</v>
      </c>
      <c r="C4281" t="str">
        <v>91615-06</v>
      </c>
      <c r="D4281">
        <v>51</v>
      </c>
      <c r="E4281">
        <v>43179</v>
      </c>
    </row>
    <row r="4282">
      <c r="A4282" t="str">
        <v>AutoTable</v>
      </c>
      <c r="C4282" t="str">
        <v>91675-01</v>
      </c>
      <c r="D4282">
        <v>8</v>
      </c>
      <c r="E4282">
        <v>43179</v>
      </c>
    </row>
    <row r="4283">
      <c r="A4283" t="str">
        <v>AutoTable</v>
      </c>
      <c r="C4283" t="str">
        <v>91675-03</v>
      </c>
      <c r="D4283">
        <v>1164</v>
      </c>
      <c r="E4283">
        <v>43179</v>
      </c>
    </row>
    <row r="4284">
      <c r="A4284" t="str">
        <v>AutoTable</v>
      </c>
      <c r="C4284" t="str">
        <v>91675-05</v>
      </c>
      <c r="D4284">
        <v>272</v>
      </c>
      <c r="E4284">
        <v>43179</v>
      </c>
    </row>
    <row r="4285">
      <c r="A4285" t="str">
        <v>AutoTable</v>
      </c>
      <c r="C4285" t="str">
        <v>91675-06</v>
      </c>
      <c r="D4285">
        <v>335</v>
      </c>
      <c r="E4285">
        <v>43179</v>
      </c>
    </row>
    <row r="4286">
      <c r="A4286" t="str">
        <v>AutoTable</v>
      </c>
      <c r="C4286" t="str">
        <v>91675-42</v>
      </c>
      <c r="D4286">
        <v>15</v>
      </c>
      <c r="E4286">
        <v>43179</v>
      </c>
    </row>
    <row r="4287">
      <c r="A4287" t="str">
        <v>AutoTable</v>
      </c>
      <c r="C4287" t="str">
        <v>91710-02</v>
      </c>
      <c r="D4287">
        <v>905</v>
      </c>
      <c r="E4287">
        <v>43179</v>
      </c>
    </row>
    <row r="4288">
      <c r="A4288" t="str">
        <v>AutoTable</v>
      </c>
      <c r="C4288" t="str">
        <v>91710-43</v>
      </c>
      <c r="D4288">
        <v>143</v>
      </c>
      <c r="E4288">
        <v>43179</v>
      </c>
    </row>
    <row r="4289">
      <c r="A4289" t="str">
        <v>AutoTable</v>
      </c>
      <c r="C4289" t="str">
        <v>91710-51</v>
      </c>
      <c r="D4289">
        <v>136</v>
      </c>
      <c r="E4289">
        <v>43179</v>
      </c>
    </row>
    <row r="4290">
      <c r="A4290" t="str">
        <v>AutoTable</v>
      </c>
      <c r="C4290" t="str">
        <v>91712-02FR</v>
      </c>
      <c r="D4290">
        <v>226</v>
      </c>
      <c r="E4290">
        <v>43179</v>
      </c>
    </row>
    <row r="4291">
      <c r="A4291" t="str">
        <v>AutoTable</v>
      </c>
      <c r="C4291" t="str">
        <v>91712-54</v>
      </c>
      <c r="D4291">
        <v>264</v>
      </c>
      <c r="E4291">
        <v>43179</v>
      </c>
    </row>
    <row r="4292">
      <c r="A4292" t="str">
        <v>AutoTable</v>
      </c>
      <c r="C4292" t="str">
        <v>91715-02FR</v>
      </c>
      <c r="D4292">
        <v>87</v>
      </c>
      <c r="E4292">
        <v>43179</v>
      </c>
    </row>
    <row r="4293">
      <c r="A4293" t="str">
        <v>AutoTable</v>
      </c>
      <c r="C4293" t="str">
        <v>91775-02</v>
      </c>
      <c r="D4293">
        <v>66</v>
      </c>
      <c r="E4293">
        <v>43179</v>
      </c>
    </row>
    <row r="4294">
      <c r="A4294" t="str">
        <v>AutoTable</v>
      </c>
      <c r="C4294" t="str">
        <v>91775-21</v>
      </c>
      <c r="D4294">
        <v>1309</v>
      </c>
      <c r="E4294">
        <v>43179</v>
      </c>
    </row>
    <row r="4295">
      <c r="A4295" t="str">
        <v>AutoTable</v>
      </c>
      <c r="C4295" t="str">
        <v>91775-22</v>
      </c>
      <c r="D4295">
        <v>2526</v>
      </c>
      <c r="E4295">
        <v>43179</v>
      </c>
    </row>
    <row r="4296">
      <c r="A4296" t="str">
        <v>AutoTable</v>
      </c>
      <c r="C4296" t="str">
        <v>91775-51</v>
      </c>
      <c r="D4296">
        <v>1384</v>
      </c>
      <c r="E4296">
        <v>43179</v>
      </c>
    </row>
    <row r="4297">
      <c r="A4297" t="str">
        <v>AutoTable</v>
      </c>
      <c r="C4297" t="str">
        <v>91775-60</v>
      </c>
      <c r="D4297">
        <v>300</v>
      </c>
      <c r="E4297">
        <v>43179</v>
      </c>
    </row>
    <row r="4298">
      <c r="A4298" t="str">
        <v>AutoTable</v>
      </c>
      <c r="C4298" t="str">
        <v>91810-07</v>
      </c>
      <c r="D4298">
        <v>718</v>
      </c>
      <c r="E4298">
        <v>43179</v>
      </c>
    </row>
    <row r="4299">
      <c r="A4299" t="str">
        <v>AutoTable</v>
      </c>
      <c r="C4299" t="str">
        <v>91812-07</v>
      </c>
      <c r="D4299">
        <v>382</v>
      </c>
      <c r="E4299">
        <v>43179</v>
      </c>
    </row>
    <row r="4300">
      <c r="A4300" t="str">
        <v>AutoTable</v>
      </c>
      <c r="C4300" t="str">
        <v>91812-31</v>
      </c>
      <c r="D4300">
        <v>139</v>
      </c>
      <c r="E4300">
        <v>43179</v>
      </c>
    </row>
    <row r="4301">
      <c r="A4301" t="str">
        <v>AutoTable</v>
      </c>
      <c r="C4301" t="str">
        <v>91912-90</v>
      </c>
      <c r="D4301">
        <v>136</v>
      </c>
      <c r="E4301">
        <v>43179</v>
      </c>
    </row>
    <row r="4302">
      <c r="A4302" t="str">
        <v>AutoTable</v>
      </c>
      <c r="C4302" t="str">
        <v>92075-19</v>
      </c>
      <c r="D4302">
        <v>51</v>
      </c>
      <c r="E4302">
        <v>43179</v>
      </c>
    </row>
    <row r="4303">
      <c r="A4303" t="str">
        <v>AutoTable</v>
      </c>
      <c r="C4303" t="str">
        <v>92075-59</v>
      </c>
      <c r="D4303">
        <v>69</v>
      </c>
      <c r="E4303">
        <v>43179</v>
      </c>
    </row>
    <row r="4304">
      <c r="A4304" t="str">
        <v>AutoTable</v>
      </c>
      <c r="C4304" t="str">
        <v>92112-06</v>
      </c>
      <c r="D4304">
        <v>212</v>
      </c>
      <c r="E4304">
        <v>43179</v>
      </c>
    </row>
    <row r="4305">
      <c r="A4305" t="str">
        <v>AutoTable</v>
      </c>
      <c r="C4305" t="str">
        <v>92115-21</v>
      </c>
      <c r="D4305">
        <v>92</v>
      </c>
      <c r="E4305">
        <v>43179</v>
      </c>
    </row>
    <row r="4306">
      <c r="A4306" t="str">
        <v>AutoTable</v>
      </c>
      <c r="C4306" t="str">
        <v>92310-02</v>
      </c>
      <c r="D4306">
        <v>599</v>
      </c>
      <c r="E4306">
        <v>43179</v>
      </c>
    </row>
    <row r="4307">
      <c r="A4307" t="str">
        <v>AutoTable</v>
      </c>
      <c r="C4307" t="str">
        <v>92310-06</v>
      </c>
      <c r="D4307">
        <v>529</v>
      </c>
      <c r="E4307">
        <v>43179</v>
      </c>
    </row>
    <row r="4308">
      <c r="A4308" t="str">
        <v>AutoTable</v>
      </c>
      <c r="C4308" t="str">
        <v>92310-26</v>
      </c>
      <c r="D4308">
        <v>357</v>
      </c>
      <c r="E4308">
        <v>43179</v>
      </c>
    </row>
    <row r="4309">
      <c r="A4309" t="str">
        <v>AutoTable</v>
      </c>
      <c r="C4309" t="str">
        <v>92310-87</v>
      </c>
      <c r="D4309">
        <v>465</v>
      </c>
      <c r="E4309">
        <v>43179</v>
      </c>
    </row>
    <row r="4310">
      <c r="A4310" t="str">
        <v>AutoTable</v>
      </c>
      <c r="C4310" t="str">
        <v>92312-26</v>
      </c>
      <c r="D4310">
        <v>136</v>
      </c>
      <c r="E4310">
        <v>43179</v>
      </c>
    </row>
    <row r="4311">
      <c r="A4311" t="str">
        <v>AutoTable</v>
      </c>
      <c r="C4311" t="str">
        <v>92315-87</v>
      </c>
      <c r="D4311">
        <v>67</v>
      </c>
      <c r="E4311">
        <v>43179</v>
      </c>
    </row>
    <row r="4312">
      <c r="A4312" t="str">
        <v>AutoTable</v>
      </c>
      <c r="C4312" t="str">
        <v>93010-27</v>
      </c>
      <c r="D4312">
        <v>0</v>
      </c>
      <c r="E4312">
        <v>43179</v>
      </c>
    </row>
    <row r="4313">
      <c r="A4313" t="str">
        <v>AutoTable</v>
      </c>
      <c r="C4313" t="str">
        <v>93012-10</v>
      </c>
      <c r="D4313">
        <v>202</v>
      </c>
      <c r="E4313">
        <v>43179</v>
      </c>
    </row>
    <row r="4314">
      <c r="A4314" t="str">
        <v>AutoTable</v>
      </c>
      <c r="C4314" t="str">
        <v>93075-09</v>
      </c>
      <c r="D4314">
        <v>5</v>
      </c>
      <c r="E4314">
        <v>43179</v>
      </c>
    </row>
    <row r="4315">
      <c r="A4315" t="str">
        <v>AutoTable</v>
      </c>
      <c r="C4315" t="str">
        <v>93112-01</v>
      </c>
      <c r="D4315">
        <v>495</v>
      </c>
      <c r="E4315">
        <v>43179</v>
      </c>
    </row>
    <row r="4316">
      <c r="A4316" t="str">
        <v>AutoTable</v>
      </c>
      <c r="C4316" t="str">
        <v>93112-05</v>
      </c>
      <c r="D4316">
        <v>454</v>
      </c>
      <c r="E4316">
        <v>43179</v>
      </c>
    </row>
    <row r="4317">
      <c r="A4317" t="str">
        <v>AutoTable</v>
      </c>
      <c r="C4317" t="str">
        <v>93115-05</v>
      </c>
      <c r="D4317">
        <v>100</v>
      </c>
      <c r="E4317">
        <v>43179</v>
      </c>
    </row>
    <row r="4318">
      <c r="A4318" t="str">
        <v>AutoTable</v>
      </c>
      <c r="C4318" t="str">
        <v>93115-09</v>
      </c>
      <c r="D4318">
        <v>87</v>
      </c>
      <c r="E4318">
        <v>43179</v>
      </c>
    </row>
    <row r="4319">
      <c r="A4319" t="str">
        <v>AutoTable</v>
      </c>
      <c r="C4319" t="str">
        <v>93115-19</v>
      </c>
      <c r="D4319">
        <v>4</v>
      </c>
      <c r="E4319">
        <v>43179</v>
      </c>
    </row>
    <row r="4320">
      <c r="A4320" t="str">
        <v>AutoTable</v>
      </c>
      <c r="C4320" t="str">
        <v>93210-60</v>
      </c>
      <c r="D4320">
        <v>0</v>
      </c>
      <c r="E4320">
        <v>43179</v>
      </c>
    </row>
    <row r="4321">
      <c r="A4321" t="str">
        <v>AutoTable</v>
      </c>
      <c r="C4321" t="str">
        <v>93375-10</v>
      </c>
      <c r="D4321">
        <v>26</v>
      </c>
      <c r="E4321">
        <v>43179</v>
      </c>
    </row>
    <row r="4322">
      <c r="A4322" t="str">
        <v>AutoTable</v>
      </c>
      <c r="C4322" t="str">
        <v>93375-46</v>
      </c>
      <c r="D4322">
        <v>904</v>
      </c>
      <c r="E4322">
        <v>43179</v>
      </c>
    </row>
    <row r="4323">
      <c r="A4323" t="str">
        <v>AutoTable</v>
      </c>
      <c r="C4323" t="str">
        <v>93375-47</v>
      </c>
      <c r="D4323">
        <v>28</v>
      </c>
      <c r="E4323">
        <v>43179</v>
      </c>
    </row>
    <row r="4324">
      <c r="A4324" t="str">
        <v>AutoTable</v>
      </c>
      <c r="C4324" t="str">
        <v>93375-86</v>
      </c>
      <c r="D4324">
        <v>469</v>
      </c>
      <c r="E4324">
        <v>43179</v>
      </c>
    </row>
    <row r="4325">
      <c r="A4325" t="str">
        <v>AutoTable</v>
      </c>
      <c r="C4325" t="str">
        <v>93375-87</v>
      </c>
      <c r="D4325">
        <v>83</v>
      </c>
      <c r="E4325">
        <v>43179</v>
      </c>
    </row>
    <row r="4326">
      <c r="A4326" t="str">
        <v>AutoTable</v>
      </c>
      <c r="C4326" t="str">
        <v>93515-16</v>
      </c>
      <c r="D4326">
        <v>81</v>
      </c>
      <c r="E4326">
        <v>43179</v>
      </c>
    </row>
    <row r="4327">
      <c r="A4327" t="str">
        <v>AutoTable</v>
      </c>
      <c r="C4327" t="str">
        <v>93610-09</v>
      </c>
      <c r="D4327">
        <v>388</v>
      </c>
      <c r="E4327">
        <v>43179</v>
      </c>
    </row>
    <row r="4328">
      <c r="A4328" t="str">
        <v>AutoTable</v>
      </c>
      <c r="C4328" t="str">
        <v>93710-05</v>
      </c>
      <c r="D4328">
        <v>371</v>
      </c>
      <c r="E4328">
        <v>43179</v>
      </c>
    </row>
    <row r="4329">
      <c r="A4329" t="str">
        <v>AutoTable</v>
      </c>
      <c r="C4329" t="str">
        <v>93710-06</v>
      </c>
      <c r="D4329">
        <v>442</v>
      </c>
      <c r="E4329">
        <v>43179</v>
      </c>
    </row>
    <row r="4330">
      <c r="A4330" t="str">
        <v>AutoTable</v>
      </c>
      <c r="C4330" t="str">
        <v>94010-20</v>
      </c>
      <c r="D4330">
        <v>876</v>
      </c>
      <c r="E4330">
        <v>43179</v>
      </c>
    </row>
    <row r="4331">
      <c r="A4331" t="str">
        <v>AutoTable</v>
      </c>
      <c r="C4331" t="str">
        <v>94012-18</v>
      </c>
      <c r="D4331">
        <v>498</v>
      </c>
      <c r="E4331">
        <v>43179</v>
      </c>
    </row>
    <row r="4332">
      <c r="A4332" t="str">
        <v>AutoTable</v>
      </c>
      <c r="C4332" t="str">
        <v>94015-15</v>
      </c>
      <c r="D4332">
        <v>102</v>
      </c>
      <c r="E4332">
        <v>43179</v>
      </c>
    </row>
    <row r="4333">
      <c r="A4333" t="str">
        <v>AutoTable</v>
      </c>
      <c r="C4333" t="str">
        <v>94015-18</v>
      </c>
      <c r="D4333">
        <v>9</v>
      </c>
      <c r="E4333">
        <v>43179</v>
      </c>
    </row>
    <row r="4334">
      <c r="A4334" t="str">
        <v>AutoTable</v>
      </c>
      <c r="C4334" t="str">
        <v>94015-33</v>
      </c>
      <c r="D4334">
        <v>43</v>
      </c>
      <c r="E4334">
        <v>43179</v>
      </c>
    </row>
    <row r="4335">
      <c r="A4335" t="str">
        <v>AutoTable</v>
      </c>
      <c r="C4335" t="str">
        <v>94075-20</v>
      </c>
      <c r="D4335">
        <v>267</v>
      </c>
      <c r="E4335">
        <v>43179</v>
      </c>
    </row>
    <row r="4336">
      <c r="A4336" t="str">
        <v>AutoTable</v>
      </c>
      <c r="C4336" t="str">
        <v>95010-02</v>
      </c>
      <c r="D4336">
        <v>543</v>
      </c>
      <c r="E4336">
        <v>43179</v>
      </c>
    </row>
    <row r="4337">
      <c r="A4337" t="str">
        <v>AutoTable</v>
      </c>
      <c r="C4337" t="str">
        <v>95010-05</v>
      </c>
      <c r="D4337">
        <v>285</v>
      </c>
      <c r="E4337">
        <v>43179</v>
      </c>
    </row>
    <row r="4338">
      <c r="A4338" t="str">
        <v>AutoTable</v>
      </c>
      <c r="C4338" t="str">
        <v>95010-09</v>
      </c>
      <c r="D4338">
        <v>575</v>
      </c>
      <c r="E4338">
        <v>43179</v>
      </c>
    </row>
    <row r="4339">
      <c r="A4339" t="str">
        <v>AutoTable</v>
      </c>
      <c r="C4339" t="str">
        <v>95010-10</v>
      </c>
      <c r="D4339">
        <v>478</v>
      </c>
      <c r="E4339">
        <v>43179</v>
      </c>
    </row>
    <row r="4340">
      <c r="A4340" t="str">
        <v>AutoTable</v>
      </c>
      <c r="C4340" t="str">
        <v>95075-02</v>
      </c>
      <c r="D4340">
        <v>38</v>
      </c>
      <c r="E4340">
        <v>43179</v>
      </c>
    </row>
    <row r="4341">
      <c r="A4341" t="str">
        <v>AutoTable</v>
      </c>
      <c r="C4341" t="str">
        <v>95075-09</v>
      </c>
      <c r="D4341">
        <v>370</v>
      </c>
      <c r="E4341">
        <v>43179</v>
      </c>
    </row>
    <row r="4342">
      <c r="A4342" t="str">
        <v>AutoTable</v>
      </c>
      <c r="C4342" t="str">
        <v>95075-10</v>
      </c>
      <c r="D4342">
        <v>489</v>
      </c>
      <c r="E4342">
        <v>43179</v>
      </c>
    </row>
    <row r="4343">
      <c r="A4343" t="str">
        <v>AutoTable</v>
      </c>
      <c r="C4343" t="str">
        <v>95275-52</v>
      </c>
      <c r="D4343">
        <v>1021</v>
      </c>
      <c r="E4343">
        <v>43179</v>
      </c>
    </row>
    <row r="4344">
      <c r="A4344" t="str">
        <v>AutoTable</v>
      </c>
      <c r="C4344" t="str">
        <v>95610-10</v>
      </c>
      <c r="D4344">
        <v>1572</v>
      </c>
      <c r="E4344">
        <v>43179</v>
      </c>
    </row>
    <row r="4345">
      <c r="A4345" t="str">
        <v>AutoTable</v>
      </c>
      <c r="C4345" t="str">
        <v>96012-86</v>
      </c>
      <c r="D4345">
        <v>216</v>
      </c>
      <c r="E4345">
        <v>43179</v>
      </c>
    </row>
    <row r="4346">
      <c r="A4346" t="str">
        <v>AutoTable</v>
      </c>
      <c r="C4346" t="str">
        <v>96075-86</v>
      </c>
      <c r="D4346">
        <v>203</v>
      </c>
      <c r="E4346">
        <v>43179</v>
      </c>
    </row>
    <row r="4347">
      <c r="A4347" t="str">
        <v>AutoTable</v>
      </c>
      <c r="C4347" t="str">
        <v>97004</v>
      </c>
      <c r="D4347">
        <v>14</v>
      </c>
      <c r="E4347">
        <v>43179</v>
      </c>
    </row>
    <row r="4348">
      <c r="A4348" t="str">
        <v>AutoTable</v>
      </c>
      <c r="C4348" t="str">
        <v>97175-55</v>
      </c>
      <c r="D4348">
        <v>480</v>
      </c>
      <c r="E4348">
        <v>43179</v>
      </c>
    </row>
    <row r="4349">
      <c r="A4349" t="str">
        <v>AutoTable</v>
      </c>
      <c r="C4349" t="str">
        <v>97175-64</v>
      </c>
      <c r="D4349">
        <v>767</v>
      </c>
      <c r="E4349">
        <v>43179</v>
      </c>
    </row>
    <row r="4350">
      <c r="A4350" t="str">
        <v>AutoTable</v>
      </c>
      <c r="C4350" t="str">
        <v>97175-68</v>
      </c>
      <c r="D4350">
        <v>0</v>
      </c>
      <c r="E4350">
        <v>43179</v>
      </c>
    </row>
    <row r="4351">
      <c r="A4351" t="str">
        <v>AutoTable</v>
      </c>
      <c r="C4351" t="str">
        <v>97175-70</v>
      </c>
      <c r="D4351">
        <v>14</v>
      </c>
      <c r="E4351">
        <v>43179</v>
      </c>
    </row>
    <row r="4352">
      <c r="A4352" t="str">
        <v>AutoTable</v>
      </c>
      <c r="C4352" t="str">
        <v>97175-75</v>
      </c>
      <c r="D4352">
        <v>434</v>
      </c>
      <c r="E4352">
        <v>43179</v>
      </c>
    </row>
    <row r="4353">
      <c r="A4353" t="str">
        <v>AutoTable</v>
      </c>
      <c r="C4353" t="str">
        <v>97175-76</v>
      </c>
      <c r="D4353">
        <v>445</v>
      </c>
      <c r="E4353">
        <v>43179</v>
      </c>
    </row>
    <row r="4354">
      <c r="A4354" t="str">
        <v>AutoTable</v>
      </c>
      <c r="C4354" t="str">
        <v>98010-10</v>
      </c>
      <c r="D4354">
        <v>19</v>
      </c>
      <c r="E4354">
        <v>43179</v>
      </c>
    </row>
    <row r="4355">
      <c r="A4355" t="str">
        <v>AutoTable</v>
      </c>
      <c r="C4355" t="str">
        <v>98012-05</v>
      </c>
      <c r="D4355">
        <v>257</v>
      </c>
      <c r="E4355">
        <v>43179</v>
      </c>
    </row>
    <row r="4356">
      <c r="A4356" t="str">
        <v>AutoTable</v>
      </c>
      <c r="C4356" t="str">
        <v>98012-10</v>
      </c>
      <c r="D4356">
        <v>133</v>
      </c>
      <c r="E4356">
        <v>43179</v>
      </c>
    </row>
    <row r="4357">
      <c r="A4357" t="str">
        <v>AutoTable</v>
      </c>
      <c r="C4357" t="str">
        <v>98275-09</v>
      </c>
      <c r="D4357">
        <v>297</v>
      </c>
      <c r="E4357">
        <v>43179</v>
      </c>
    </row>
    <row r="4358">
      <c r="A4358" t="str">
        <v>AutoTable</v>
      </c>
      <c r="C4358" t="str">
        <v>99010-02</v>
      </c>
      <c r="D4358">
        <v>123</v>
      </c>
      <c r="E4358">
        <v>43179</v>
      </c>
    </row>
    <row r="4359">
      <c r="A4359" t="str">
        <v>AutoTable</v>
      </c>
      <c r="C4359" t="str">
        <v>99010-04</v>
      </c>
      <c r="D4359">
        <v>133</v>
      </c>
      <c r="E4359">
        <v>43179</v>
      </c>
    </row>
    <row r="4360">
      <c r="A4360" t="str">
        <v>AutoTable</v>
      </c>
      <c r="C4360" t="str">
        <v>99010-05</v>
      </c>
      <c r="D4360">
        <v>140</v>
      </c>
      <c r="E4360">
        <v>43179</v>
      </c>
    </row>
    <row r="4361">
      <c r="A4361" t="str">
        <v>AutoTable</v>
      </c>
      <c r="C4361" t="str">
        <v>99010-06</v>
      </c>
      <c r="D4361">
        <v>1</v>
      </c>
      <c r="E4361">
        <v>43179</v>
      </c>
    </row>
    <row r="4362">
      <c r="A4362" t="str">
        <v>AutoTable</v>
      </c>
      <c r="C4362" t="str">
        <v>99010-07</v>
      </c>
      <c r="D4362">
        <v>377</v>
      </c>
      <c r="E4362">
        <v>43179</v>
      </c>
    </row>
    <row r="4363">
      <c r="A4363" t="str">
        <v>AutoTable</v>
      </c>
      <c r="C4363" t="str">
        <v>99010-09</v>
      </c>
      <c r="D4363">
        <v>182</v>
      </c>
      <c r="E4363">
        <v>43179</v>
      </c>
    </row>
    <row r="4364">
      <c r="A4364" t="str">
        <v>AutoTable</v>
      </c>
      <c r="C4364" t="str">
        <v>99010-23</v>
      </c>
      <c r="D4364">
        <v>224</v>
      </c>
      <c r="E4364">
        <v>43179</v>
      </c>
    </row>
    <row r="4365">
      <c r="A4365" t="str">
        <v>AutoTable</v>
      </c>
      <c r="C4365" t="str">
        <v>99210-02</v>
      </c>
      <c r="D4365">
        <v>321</v>
      </c>
      <c r="E4365">
        <v>43179</v>
      </c>
    </row>
    <row r="4366">
      <c r="A4366" t="str">
        <v>AutoTable</v>
      </c>
      <c r="C4366" t="str">
        <v>99210-05</v>
      </c>
      <c r="D4366">
        <v>140</v>
      </c>
      <c r="E4366">
        <v>43179</v>
      </c>
    </row>
    <row r="4367">
      <c r="A4367" t="str">
        <v>AutoTable</v>
      </c>
      <c r="C4367" t="str">
        <v>99210-06</v>
      </c>
      <c r="D4367">
        <v>909</v>
      </c>
      <c r="E4367">
        <v>43179</v>
      </c>
    </row>
    <row r="4368">
      <c r="A4368" t="str">
        <v>AutoTable</v>
      </c>
      <c r="C4368" t="str">
        <v>99210-08</v>
      </c>
      <c r="D4368">
        <v>0</v>
      </c>
      <c r="E4368">
        <v>43179</v>
      </c>
    </row>
    <row r="4369">
      <c r="A4369" t="str">
        <v>AutoTable</v>
      </c>
      <c r="C4369" t="str">
        <v>99210-09</v>
      </c>
      <c r="D4369">
        <v>296</v>
      </c>
      <c r="E4369">
        <v>43179</v>
      </c>
    </row>
    <row r="4370">
      <c r="A4370" t="str">
        <v>AutoTable</v>
      </c>
      <c r="C4370" t="str">
        <v>99212-06</v>
      </c>
      <c r="D4370">
        <v>343</v>
      </c>
      <c r="E4370">
        <v>43179</v>
      </c>
    </row>
    <row r="4371">
      <c r="A4371" t="str">
        <v>AutoTable</v>
      </c>
      <c r="C4371" t="str">
        <v>99212-08</v>
      </c>
      <c r="D4371">
        <v>186</v>
      </c>
      <c r="E4371">
        <v>43179</v>
      </c>
    </row>
    <row r="4372">
      <c r="A4372" t="str">
        <v>AutoTable</v>
      </c>
      <c r="C4372" t="str">
        <v>99212-09</v>
      </c>
      <c r="D4372">
        <v>290</v>
      </c>
      <c r="E4372">
        <v>43179</v>
      </c>
    </row>
    <row r="4373">
      <c r="A4373" t="str">
        <v>AutoTable</v>
      </c>
      <c r="C4373" t="str">
        <v>99275-04</v>
      </c>
      <c r="D4373">
        <v>69</v>
      </c>
      <c r="E4373">
        <v>43179</v>
      </c>
    </row>
    <row r="4374">
      <c r="A4374" t="str">
        <v>AutoTable</v>
      </c>
      <c r="C4374" t="str">
        <v>99275-05</v>
      </c>
      <c r="D4374">
        <v>195</v>
      </c>
      <c r="E4374">
        <v>43179</v>
      </c>
    </row>
    <row r="4375">
      <c r="A4375" t="str">
        <v>AutoTable</v>
      </c>
      <c r="C4375" t="str">
        <v>99275-08</v>
      </c>
      <c r="D4375">
        <v>11</v>
      </c>
      <c r="E4375">
        <v>43179</v>
      </c>
    </row>
    <row r="4376">
      <c r="A4376" t="str">
        <v>AutoTable</v>
      </c>
      <c r="C4376" t="str">
        <v>99310-06</v>
      </c>
      <c r="D4376">
        <v>839</v>
      </c>
      <c r="E4376">
        <v>43179</v>
      </c>
    </row>
    <row r="4377">
      <c r="A4377" t="str">
        <v>AutoTable</v>
      </c>
      <c r="C4377" t="str">
        <v>99475-08</v>
      </c>
      <c r="D4377">
        <v>793</v>
      </c>
      <c r="E4377">
        <v>43179</v>
      </c>
    </row>
    <row r="4378">
      <c r="A4378" t="str">
        <v>AutoTable</v>
      </c>
      <c r="C4378" t="str">
        <v>99510-07</v>
      </c>
      <c r="D4378">
        <v>75</v>
      </c>
      <c r="E4378">
        <v>43179</v>
      </c>
    </row>
    <row r="4379">
      <c r="A4379" t="str">
        <v>AutoTable</v>
      </c>
      <c r="C4379" t="str">
        <v>99610-02</v>
      </c>
      <c r="D4379">
        <v>85</v>
      </c>
      <c r="E4379">
        <v>43179</v>
      </c>
    </row>
    <row r="4380">
      <c r="A4380" t="str">
        <v>AutoTable</v>
      </c>
      <c r="C4380" t="str">
        <v>99610-35</v>
      </c>
      <c r="D4380">
        <v>352</v>
      </c>
      <c r="E4380">
        <v>43179</v>
      </c>
    </row>
    <row r="4381">
      <c r="A4381" t="str">
        <v>AutoTable</v>
      </c>
      <c r="C4381" t="str">
        <v>99610-37</v>
      </c>
      <c r="D4381">
        <v>296</v>
      </c>
      <c r="E4381">
        <v>43179</v>
      </c>
    </row>
    <row r="4382">
      <c r="A4382" t="str">
        <v>AutoTable</v>
      </c>
      <c r="C4382" t="str">
        <v>99610-39</v>
      </c>
      <c r="D4382">
        <v>241</v>
      </c>
      <c r="E4382">
        <v>43179</v>
      </c>
    </row>
    <row r="4383">
      <c r="A4383" t="str">
        <v>AutoTable</v>
      </c>
      <c r="C4383" t="str">
        <v>99612-35</v>
      </c>
      <c r="D4383">
        <v>119</v>
      </c>
      <c r="E4383">
        <v>43179</v>
      </c>
    </row>
    <row r="4384">
      <c r="A4384" t="str">
        <v>AutoTable</v>
      </c>
      <c r="C4384" t="str">
        <v>99612-39</v>
      </c>
      <c r="D4384">
        <v>49</v>
      </c>
      <c r="E4384">
        <v>43179</v>
      </c>
    </row>
    <row r="4385">
      <c r="A4385" t="str">
        <v>AutoTable</v>
      </c>
      <c r="C4385" t="str">
        <v>99612-57</v>
      </c>
      <c r="D4385">
        <v>88</v>
      </c>
      <c r="E4385">
        <v>43179</v>
      </c>
    </row>
    <row r="4386">
      <c r="A4386" t="str">
        <v>AutoTable</v>
      </c>
      <c r="C4386" t="str">
        <v>99615-35</v>
      </c>
      <c r="D4386">
        <v>0</v>
      </c>
      <c r="E4386">
        <v>43179</v>
      </c>
    </row>
    <row r="4387">
      <c r="A4387" t="str">
        <v>AutoTable</v>
      </c>
      <c r="C4387" t="str">
        <v>99650-02</v>
      </c>
      <c r="D4387">
        <v>1423</v>
      </c>
      <c r="E4387">
        <v>43179</v>
      </c>
    </row>
    <row r="4388">
      <c r="A4388" t="str">
        <v>AutoTable</v>
      </c>
      <c r="C4388" t="str">
        <v>99650-37</v>
      </c>
      <c r="D4388">
        <v>1429</v>
      </c>
      <c r="E4388">
        <v>43179</v>
      </c>
    </row>
    <row r="4389">
      <c r="A4389" t="str">
        <v>AutoTable</v>
      </c>
      <c r="C4389" t="str">
        <v>99675-07</v>
      </c>
      <c r="D4389">
        <v>1293</v>
      </c>
      <c r="E4389">
        <v>43179</v>
      </c>
    </row>
    <row r="4390">
      <c r="A4390" t="str">
        <v>AutoTable</v>
      </c>
      <c r="C4390" t="str">
        <v>99675-07F</v>
      </c>
      <c r="D4390">
        <v>380</v>
      </c>
      <c r="E4390">
        <v>43179</v>
      </c>
    </row>
    <row r="4391">
      <c r="A4391" t="str">
        <v>AutoTable</v>
      </c>
      <c r="C4391" t="str">
        <v>99675-37</v>
      </c>
      <c r="D4391">
        <v>1</v>
      </c>
      <c r="E4391">
        <v>43179</v>
      </c>
    </row>
    <row r="4392">
      <c r="A4392" t="str">
        <v>AutoTable</v>
      </c>
      <c r="C4392" t="str">
        <v>99675-54</v>
      </c>
      <c r="D4392">
        <v>391</v>
      </c>
      <c r="E4392">
        <v>43179</v>
      </c>
    </row>
    <row r="4393">
      <c r="A4393" t="str">
        <v>AutoTable</v>
      </c>
      <c r="C4393" t="str">
        <v>99775-56</v>
      </c>
      <c r="D4393">
        <v>10</v>
      </c>
      <c r="E4393">
        <v>43179</v>
      </c>
    </row>
    <row r="4394">
      <c r="A4394" t="str">
        <v>AutoTable</v>
      </c>
      <c r="C4394" t="str">
        <v>99812-10</v>
      </c>
      <c r="D4394">
        <v>88</v>
      </c>
      <c r="E4394">
        <v>43179</v>
      </c>
    </row>
    <row r="4395">
      <c r="A4395" t="str">
        <v>AutoTable</v>
      </c>
      <c r="C4395" t="str">
        <v>99910-16</v>
      </c>
      <c r="D4395">
        <v>463</v>
      </c>
      <c r="E4395">
        <v>43179</v>
      </c>
    </row>
    <row r="4396">
      <c r="A4396" t="str">
        <v>AutoTable</v>
      </c>
      <c r="C4396" t="str">
        <v>99910-20</v>
      </c>
      <c r="D4396">
        <v>556</v>
      </c>
      <c r="E4396">
        <v>43179</v>
      </c>
    </row>
    <row r="4397">
      <c r="A4397" t="str">
        <v>AutoTable</v>
      </c>
      <c r="C4397" t="str">
        <v>99910-61</v>
      </c>
      <c r="D4397">
        <v>1694</v>
      </c>
      <c r="E4397">
        <v>43179</v>
      </c>
    </row>
    <row r="4398">
      <c r="A4398" t="str">
        <v>AutoTable</v>
      </c>
      <c r="C4398" t="str">
        <v>99912-03</v>
      </c>
      <c r="D4398">
        <v>4</v>
      </c>
      <c r="E4398">
        <v>43179</v>
      </c>
    </row>
    <row r="4399">
      <c r="A4399" t="str">
        <v>AutoTable</v>
      </c>
      <c r="C4399" t="str">
        <v>99912-10</v>
      </c>
      <c r="D4399">
        <v>44</v>
      </c>
      <c r="E4399">
        <v>43179</v>
      </c>
    </row>
    <row r="4400">
      <c r="A4400" t="str">
        <v>AutoTable</v>
      </c>
      <c r="C4400" t="str">
        <v>99915-61</v>
      </c>
      <c r="D4400">
        <v>120</v>
      </c>
      <c r="E4400">
        <v>43179</v>
      </c>
    </row>
    <row r="4401">
      <c r="A4401" t="str">
        <v>AutoTable</v>
      </c>
      <c r="C4401" t="str">
        <v>99975-16</v>
      </c>
      <c r="D4401">
        <v>352</v>
      </c>
      <c r="E4401">
        <v>43179</v>
      </c>
    </row>
    <row r="4402">
      <c r="A4402" t="str">
        <v>AutoTable</v>
      </c>
      <c r="C4402" t="str">
        <v>ECHANTILLON1</v>
      </c>
      <c r="D4402">
        <v>29</v>
      </c>
      <c r="E4402">
        <v>43179</v>
      </c>
    </row>
    <row r="4403">
      <c r="A4403" t="str">
        <v>AutoTable</v>
      </c>
      <c r="C4403" t="str">
        <v>EMB1/PP</v>
      </c>
      <c r="D4403">
        <v>270</v>
      </c>
      <c r="E4403">
        <v>43179</v>
      </c>
    </row>
    <row r="4404">
      <c r="A4404" t="str">
        <v>AutoTable</v>
      </c>
      <c r="C4404" t="str">
        <v>EMB2/PC</v>
      </c>
      <c r="D4404">
        <v>1760</v>
      </c>
      <c r="E4404">
        <v>43179</v>
      </c>
    </row>
    <row r="4405">
      <c r="A4405" t="str">
        <v>AutoTable</v>
      </c>
      <c r="C4405" t="str">
        <v>EMB3/GC</v>
      </c>
      <c r="D4405">
        <v>122</v>
      </c>
      <c r="E4405">
        <v>43179</v>
      </c>
    </row>
    <row r="4406">
      <c r="A4406" t="str">
        <v>AutoTable</v>
      </c>
      <c r="C4406" t="str">
        <v>EMB4/PCH</v>
      </c>
      <c r="D4406">
        <v>4440</v>
      </c>
      <c r="E4406">
        <v>43179</v>
      </c>
    </row>
    <row r="4407">
      <c r="A4407" t="str">
        <v>AutoTable</v>
      </c>
      <c r="C4407" t="str">
        <v>EMB5/GCH</v>
      </c>
      <c r="D4407">
        <v>2498</v>
      </c>
      <c r="E4407">
        <v>43179</v>
      </c>
    </row>
    <row r="4408">
      <c r="A4408" t="str">
        <v>AutoTable</v>
      </c>
      <c r="C4408" t="str">
        <v>EMB6/DECOR5</v>
      </c>
      <c r="D4408">
        <v>4330</v>
      </c>
      <c r="E4408">
        <v>43179</v>
      </c>
    </row>
    <row r="4409">
      <c r="A4409" t="str">
        <v>AutoTable</v>
      </c>
      <c r="C4409" t="str">
        <v>EMB6-1</v>
      </c>
      <c r="D4409">
        <v>400</v>
      </c>
      <c r="E4409">
        <v>43179</v>
      </c>
    </row>
    <row r="4410">
      <c r="A4410" t="str">
        <v>AutoTable</v>
      </c>
      <c r="C4410" t="str">
        <v>EMB7/DECOR2</v>
      </c>
      <c r="D4410">
        <v>3110</v>
      </c>
      <c r="E4410">
        <v>43179</v>
      </c>
    </row>
    <row r="4411">
      <c r="A4411" t="str">
        <v>AutoTable</v>
      </c>
      <c r="C4411" t="str">
        <v>GR10B5</v>
      </c>
      <c r="D4411">
        <v>11</v>
      </c>
      <c r="E4411">
        <v>43179</v>
      </c>
    </row>
    <row r="4412">
      <c r="A4412" t="str">
        <v>AutoTable</v>
      </c>
      <c r="C4412" t="str">
        <v>GR10H4</v>
      </c>
      <c r="D4412">
        <v>72</v>
      </c>
      <c r="E4412">
        <v>43179</v>
      </c>
    </row>
    <row r="4413">
      <c r="A4413" t="str">
        <v>AutoTable</v>
      </c>
      <c r="C4413" t="str">
        <v>GR10OR5</v>
      </c>
      <c r="D4413">
        <v>26</v>
      </c>
      <c r="E4413">
        <v>43179</v>
      </c>
    </row>
    <row r="4414">
      <c r="A4414" t="str">
        <v>AutoTable</v>
      </c>
      <c r="C4414" t="str">
        <v>GR10Q2</v>
      </c>
      <c r="D4414">
        <v>15</v>
      </c>
      <c r="E4414">
        <v>43179</v>
      </c>
    </row>
    <row r="4415">
      <c r="A4415" t="str">
        <v>AutoTable</v>
      </c>
      <c r="C4415" t="str">
        <v>GR10R5</v>
      </c>
      <c r="D4415">
        <v>30</v>
      </c>
      <c r="E4415">
        <v>43179</v>
      </c>
    </row>
    <row r="4416">
      <c r="A4416" t="str">
        <v>AutoTable</v>
      </c>
      <c r="C4416" t="str">
        <v>GR10U5</v>
      </c>
      <c r="D4416">
        <v>329</v>
      </c>
      <c r="E4416">
        <v>43179</v>
      </c>
    </row>
    <row r="4417">
      <c r="A4417" t="str">
        <v>AutoTable</v>
      </c>
      <c r="C4417" t="str">
        <v>GR10VE5</v>
      </c>
      <c r="D4417">
        <v>54</v>
      </c>
      <c r="E4417">
        <v>43179</v>
      </c>
    </row>
    <row r="4418">
      <c r="A4418" t="str">
        <v>AutoTable</v>
      </c>
      <c r="C4418" t="str">
        <v>GR10VI5</v>
      </c>
      <c r="D4418">
        <v>30</v>
      </c>
      <c r="E4418">
        <v>43179</v>
      </c>
    </row>
    <row r="4419">
      <c r="A4419" t="str">
        <v>AutoTable</v>
      </c>
      <c r="C4419" t="str">
        <v>GR10X5</v>
      </c>
      <c r="D4419">
        <v>0</v>
      </c>
      <c r="E4419">
        <v>43179</v>
      </c>
    </row>
    <row r="4420">
      <c r="A4420" t="str">
        <v>AutoTable</v>
      </c>
      <c r="C4420" t="str">
        <v>GR10Z5</v>
      </c>
      <c r="D4420">
        <v>2</v>
      </c>
      <c r="E4420">
        <v>43179</v>
      </c>
    </row>
    <row r="4421">
      <c r="A4421" t="str">
        <v>AutoTable</v>
      </c>
      <c r="C4421" t="str">
        <v>GR75A5</v>
      </c>
      <c r="D4421">
        <v>346</v>
      </c>
      <c r="E4421">
        <v>43179</v>
      </c>
    </row>
    <row r="4422">
      <c r="A4422" t="str">
        <v>AutoTable</v>
      </c>
      <c r="C4422" t="str">
        <v>GR75B3</v>
      </c>
      <c r="D4422">
        <v>97</v>
      </c>
      <c r="E4422">
        <v>43179</v>
      </c>
    </row>
    <row r="4423">
      <c r="A4423" t="str">
        <v>AutoTable</v>
      </c>
      <c r="C4423" t="str">
        <v>GR75B5</v>
      </c>
      <c r="D4423">
        <v>1365</v>
      </c>
      <c r="E4423">
        <v>43179</v>
      </c>
    </row>
    <row r="4424">
      <c r="A4424" t="str">
        <v>AutoTable</v>
      </c>
      <c r="C4424" t="str">
        <v>GR75MF3</v>
      </c>
      <c r="D4424">
        <v>295</v>
      </c>
      <c r="E4424">
        <v>43179</v>
      </c>
    </row>
    <row r="4425">
      <c r="A4425" t="str">
        <v>AutoTable</v>
      </c>
      <c r="C4425" t="str">
        <v>GR75OR5</v>
      </c>
      <c r="D4425">
        <v>767</v>
      </c>
      <c r="E4425">
        <v>43179</v>
      </c>
    </row>
    <row r="4426">
      <c r="A4426" t="str">
        <v>AutoTable</v>
      </c>
      <c r="C4426" t="str">
        <v>GR75Q2</v>
      </c>
      <c r="D4426">
        <v>454</v>
      </c>
      <c r="E4426">
        <v>43179</v>
      </c>
    </row>
    <row r="4427">
      <c r="A4427" t="str">
        <v>AutoTable</v>
      </c>
      <c r="C4427" t="str">
        <v>GR75R5</v>
      </c>
      <c r="D4427">
        <v>1489</v>
      </c>
      <c r="E4427">
        <v>43179</v>
      </c>
    </row>
    <row r="4428">
      <c r="A4428" t="str">
        <v>AutoTable</v>
      </c>
      <c r="C4428" t="str">
        <v>GR75VE5</v>
      </c>
      <c r="D4428">
        <v>1242</v>
      </c>
      <c r="E4428">
        <v>43179</v>
      </c>
    </row>
    <row r="4429">
      <c r="A4429" t="str">
        <v>AutoTable</v>
      </c>
      <c r="C4429" t="str">
        <v>GR75VI5</v>
      </c>
      <c r="D4429">
        <v>1184</v>
      </c>
      <c r="E4429">
        <v>43179</v>
      </c>
    </row>
    <row r="4430">
      <c r="A4430" t="str">
        <v>AutoTable</v>
      </c>
      <c r="C4430" t="str">
        <v>GR75W5</v>
      </c>
      <c r="D4430">
        <v>714</v>
      </c>
      <c r="E4430">
        <v>43179</v>
      </c>
    </row>
    <row r="4431">
      <c r="A4431" t="str">
        <v>AutoTable</v>
      </c>
      <c r="C4431" t="str">
        <v>GR75X5</v>
      </c>
      <c r="D4431">
        <v>256</v>
      </c>
      <c r="E4431">
        <v>43179</v>
      </c>
    </row>
    <row r="4432">
      <c r="A4432" t="str">
        <v>AutoTable</v>
      </c>
      <c r="C4432" t="str">
        <v>GR75Y5</v>
      </c>
      <c r="D4432">
        <v>144</v>
      </c>
      <c r="E4432">
        <v>43179</v>
      </c>
    </row>
    <row r="4433">
      <c r="A4433" t="str">
        <v>AutoTable</v>
      </c>
      <c r="C4433" t="str">
        <v>GR75Z5</v>
      </c>
      <c r="D4433">
        <v>1466</v>
      </c>
      <c r="E4433">
        <v>43179</v>
      </c>
    </row>
    <row r="4434">
      <c r="A4434" t="str">
        <v>AutoTable</v>
      </c>
      <c r="C4434" t="str">
        <v>M2707</v>
      </c>
      <c r="D4434">
        <v>3359</v>
      </c>
      <c r="E4434">
        <v>43179</v>
      </c>
    </row>
    <row r="4435">
      <c r="A4435" t="str">
        <v>AutoTable</v>
      </c>
      <c r="C4435" t="str">
        <v>P001502</v>
      </c>
      <c r="D4435">
        <v>1181</v>
      </c>
      <c r="E4435">
        <v>43179</v>
      </c>
    </row>
    <row r="4436">
      <c r="A4436" t="str">
        <v>AutoTable</v>
      </c>
      <c r="C4436" t="str">
        <v>P040022</v>
      </c>
      <c r="D4436">
        <v>1</v>
      </c>
      <c r="E4436">
        <v>43179</v>
      </c>
    </row>
    <row r="4437">
      <c r="A4437" t="str">
        <v>AutoTable</v>
      </c>
      <c r="C4437" t="str">
        <v>P044007</v>
      </c>
      <c r="D4437">
        <v>1</v>
      </c>
      <c r="E4437">
        <v>43179</v>
      </c>
    </row>
    <row r="4438">
      <c r="A4438" t="str">
        <v>AutoTable</v>
      </c>
      <c r="C4438" t="str">
        <v>P044504</v>
      </c>
      <c r="D4438">
        <v>6</v>
      </c>
      <c r="E4438">
        <v>43179</v>
      </c>
    </row>
    <row r="4439">
      <c r="A4439" t="str">
        <v>AutoTable</v>
      </c>
      <c r="C4439" t="str">
        <v>P050176</v>
      </c>
      <c r="D4439">
        <v>72</v>
      </c>
      <c r="E4439">
        <v>43179</v>
      </c>
    </row>
    <row r="4440">
      <c r="A4440" t="str">
        <v>AutoTable</v>
      </c>
      <c r="C4440" t="str">
        <v>P052132</v>
      </c>
      <c r="D4440">
        <v>0</v>
      </c>
      <c r="E4440">
        <v>43179</v>
      </c>
    </row>
    <row r="4441">
      <c r="A4441" t="str">
        <v>AutoTable</v>
      </c>
      <c r="C4441" t="str">
        <v>P052136</v>
      </c>
      <c r="D4441">
        <v>24</v>
      </c>
      <c r="E4441">
        <v>43179</v>
      </c>
    </row>
    <row r="4442">
      <c r="A4442" t="str">
        <v>AutoTable</v>
      </c>
      <c r="C4442" t="str">
        <v>P052681</v>
      </c>
      <c r="D4442">
        <v>30</v>
      </c>
      <c r="E4442">
        <v>43179</v>
      </c>
    </row>
    <row r="4443">
      <c r="A4443" t="str">
        <v>AutoTable</v>
      </c>
      <c r="C4443" t="str">
        <v>P151581</v>
      </c>
      <c r="D4443">
        <v>52</v>
      </c>
      <c r="E4443">
        <v>43179</v>
      </c>
    </row>
    <row r="4444">
      <c r="A4444" t="str">
        <v>AutoTable</v>
      </c>
      <c r="C4444" t="str">
        <v>P151589</v>
      </c>
      <c r="D4444">
        <v>30</v>
      </c>
      <c r="E4444">
        <v>43179</v>
      </c>
    </row>
    <row r="4445">
      <c r="A4445" t="str">
        <v>AutoTable</v>
      </c>
      <c r="C4445" t="str">
        <v>P152314</v>
      </c>
      <c r="D4445">
        <v>2</v>
      </c>
      <c r="E4445">
        <v>43179</v>
      </c>
    </row>
    <row r="4446">
      <c r="A4446" t="str">
        <v>AutoTable</v>
      </c>
      <c r="C4446" t="str">
        <v>P152344</v>
      </c>
      <c r="D4446">
        <v>9</v>
      </c>
      <c r="E4446">
        <v>43179</v>
      </c>
    </row>
    <row r="4447">
      <c r="A4447" t="str">
        <v>AutoTable</v>
      </c>
      <c r="C4447" t="str">
        <v>P152361</v>
      </c>
      <c r="D4447">
        <v>24</v>
      </c>
      <c r="E4447">
        <v>43179</v>
      </c>
    </row>
    <row r="4448">
      <c r="A4448" t="str">
        <v>AutoTable</v>
      </c>
      <c r="C4448" t="str">
        <v>P152362</v>
      </c>
      <c r="D4448">
        <v>3</v>
      </c>
      <c r="E4448">
        <v>43179</v>
      </c>
    </row>
    <row r="4449">
      <c r="A4449" t="str">
        <v>AutoTable</v>
      </c>
      <c r="C4449" t="str">
        <v>P152363</v>
      </c>
      <c r="D4449">
        <v>8</v>
      </c>
      <c r="E4449">
        <v>43179</v>
      </c>
    </row>
    <row r="4450">
      <c r="A4450" t="str">
        <v>AutoTable</v>
      </c>
      <c r="C4450" t="str">
        <v>P154036</v>
      </c>
      <c r="D4450">
        <v>6</v>
      </c>
      <c r="E4450">
        <v>43179</v>
      </c>
    </row>
    <row r="4451">
      <c r="A4451" t="str">
        <v>AutoTable</v>
      </c>
      <c r="C4451" t="str">
        <v>SDF76075-64R2</v>
      </c>
      <c r="D4451">
        <v>3</v>
      </c>
      <c r="E4451">
        <v>43179</v>
      </c>
    </row>
    <row r="4452">
      <c r="A4452" t="str">
        <v>AutoTable</v>
      </c>
      <c r="C4452" t="str">
        <v>SDF76310-42</v>
      </c>
      <c r="D4452">
        <v>0</v>
      </c>
      <c r="E4452">
        <v>43179</v>
      </c>
    </row>
    <row r="4453">
      <c r="A4453" t="str">
        <v>AutoTable</v>
      </c>
      <c r="C4453" t="str">
        <v>SDF76310-56</v>
      </c>
      <c r="D4453">
        <v>0</v>
      </c>
      <c r="E4453">
        <v>43179</v>
      </c>
    </row>
    <row r="4454">
      <c r="A4454" t="str">
        <v>AutoTable</v>
      </c>
      <c r="C4454" t="str">
        <v>SDF76310-56R3</v>
      </c>
      <c r="D4454">
        <v>1</v>
      </c>
      <c r="E4454">
        <v>43179</v>
      </c>
    </row>
    <row r="4455">
      <c r="A4455" t="str">
        <v>AutoTable</v>
      </c>
      <c r="C4455" t="str">
        <v>SDF76310-56R4</v>
      </c>
      <c r="D4455">
        <v>1</v>
      </c>
      <c r="E4455">
        <v>43179</v>
      </c>
    </row>
    <row r="4456">
      <c r="A4456" t="str">
        <v>AutoTable</v>
      </c>
      <c r="C4456" t="str">
        <v>SDF76910-17R3</v>
      </c>
      <c r="D4456">
        <v>3</v>
      </c>
      <c r="E4456">
        <v>43179</v>
      </c>
    </row>
    <row r="4457">
      <c r="A4457" t="str">
        <v>AutoTable</v>
      </c>
      <c r="C4457" t="str">
        <v>SDF76910-17R4</v>
      </c>
      <c r="D4457">
        <v>9</v>
      </c>
      <c r="E4457">
        <v>43179</v>
      </c>
    </row>
    <row r="4458">
      <c r="A4458" t="str">
        <v>AutoTable</v>
      </c>
      <c r="C4458" t="str">
        <v>SDF77275-17R3</v>
      </c>
      <c r="D4458">
        <v>31</v>
      </c>
      <c r="E4458">
        <v>43179</v>
      </c>
    </row>
    <row r="4459">
      <c r="A4459" t="str">
        <v>AutoTable</v>
      </c>
      <c r="C4459" t="str">
        <v>SDF77275-17R4</v>
      </c>
      <c r="D4459">
        <v>10</v>
      </c>
      <c r="E4459">
        <v>43179</v>
      </c>
    </row>
    <row r="4460">
      <c r="A4460" t="str">
        <v>AutoTable</v>
      </c>
      <c r="C4460" t="str">
        <v>SDF77010-20</v>
      </c>
      <c r="D4460">
        <v>0</v>
      </c>
      <c r="E4460">
        <v>43179</v>
      </c>
    </row>
    <row r="4461">
      <c r="A4461" t="str">
        <v>AutoTable</v>
      </c>
      <c r="C4461" t="str">
        <v>SDF77010-20R4</v>
      </c>
      <c r="D4461">
        <v>1</v>
      </c>
      <c r="E4461">
        <v>43179</v>
      </c>
    </row>
    <row r="4462">
      <c r="A4462" t="str">
        <v>AutoTable</v>
      </c>
      <c r="C4462" t="str">
        <v>SDF77010-74</v>
      </c>
      <c r="D4462">
        <v>0</v>
      </c>
      <c r="E4462">
        <v>43179</v>
      </c>
    </row>
    <row r="4463">
      <c r="A4463" t="str">
        <v>AutoTable</v>
      </c>
      <c r="C4463" t="str">
        <v>SDF77010-74R3</v>
      </c>
      <c r="D4463">
        <v>1</v>
      </c>
      <c r="E4463">
        <v>43179</v>
      </c>
    </row>
    <row r="4464">
      <c r="A4464" t="str">
        <v>AutoTable</v>
      </c>
      <c r="C4464" t="str">
        <v>SDF77010-76</v>
      </c>
      <c r="D4464">
        <v>0</v>
      </c>
      <c r="E4464">
        <v>43179</v>
      </c>
    </row>
    <row r="4465">
      <c r="A4465" t="str">
        <v>AutoTable</v>
      </c>
      <c r="C4465" t="str">
        <v>SDF77010-76R3</v>
      </c>
      <c r="D4465">
        <v>3</v>
      </c>
      <c r="E4465">
        <v>43179</v>
      </c>
    </row>
    <row r="4466">
      <c r="A4466" t="str">
        <v>AutoTable</v>
      </c>
      <c r="C4466" t="str">
        <v>SDF77010-76R4</v>
      </c>
      <c r="D4466">
        <v>2</v>
      </c>
      <c r="E4466">
        <v>43179</v>
      </c>
    </row>
    <row r="4467">
      <c r="A4467" t="str">
        <v>AutoTable</v>
      </c>
      <c r="C4467" t="str">
        <v>SDF77010-81</v>
      </c>
      <c r="D4467">
        <v>0</v>
      </c>
      <c r="E4467">
        <v>43179</v>
      </c>
    </row>
    <row r="4468">
      <c r="A4468" t="str">
        <v>AutoTable</v>
      </c>
      <c r="C4468" t="str">
        <v>SDF77010-81R4</v>
      </c>
      <c r="D4468">
        <v>29</v>
      </c>
      <c r="E4468">
        <v>43179</v>
      </c>
    </row>
    <row r="4469">
      <c r="A4469" t="str">
        <v>AutoTable</v>
      </c>
      <c r="C4469" t="str">
        <v>SDF77075-76R2</v>
      </c>
      <c r="D4469">
        <v>2</v>
      </c>
      <c r="E4469">
        <v>43179</v>
      </c>
    </row>
    <row r="4470">
      <c r="A4470" t="str">
        <v>AutoTable</v>
      </c>
      <c r="C4470" t="str">
        <v>SDF77075-76R4</v>
      </c>
      <c r="D4470">
        <v>1</v>
      </c>
      <c r="E4470">
        <v>43179</v>
      </c>
    </row>
    <row r="4471">
      <c r="A4471" t="str">
        <v>AutoTable</v>
      </c>
      <c r="C4471" t="str">
        <v>SDF77075-89</v>
      </c>
      <c r="D4471">
        <v>0</v>
      </c>
      <c r="E4471">
        <v>43179</v>
      </c>
    </row>
    <row r="4472">
      <c r="A4472" t="str">
        <v>AutoTable</v>
      </c>
      <c r="C4472" t="str">
        <v>SDF77075-89R4</v>
      </c>
      <c r="D4472">
        <v>5</v>
      </c>
      <c r="E4472">
        <v>43179</v>
      </c>
    </row>
    <row r="4473">
      <c r="A4473" t="str">
        <v>AutoTable</v>
      </c>
      <c r="C4473" t="str">
        <v>SDF91010-02</v>
      </c>
      <c r="D4473">
        <v>0</v>
      </c>
      <c r="E4473">
        <v>43179</v>
      </c>
    </row>
    <row r="4474">
      <c r="A4474" t="str">
        <v>AutoTable</v>
      </c>
      <c r="C4474" t="str">
        <v>SDF91075-18</v>
      </c>
      <c r="D4474">
        <v>0</v>
      </c>
      <c r="E4474">
        <v>43179</v>
      </c>
    </row>
    <row r="4475">
      <c r="A4475" t="str">
        <v>AutoTable</v>
      </c>
      <c r="C4475" t="str">
        <v>SDF91275-52R3</v>
      </c>
      <c r="D4475">
        <v>5</v>
      </c>
      <c r="E4475">
        <v>43179</v>
      </c>
    </row>
    <row r="4476">
      <c r="A4476" t="str">
        <v>AutoTable</v>
      </c>
      <c r="C4476" t="str">
        <v>SDF91275-52R4</v>
      </c>
      <c r="D4476">
        <v>4</v>
      </c>
      <c r="E4476">
        <v>43179</v>
      </c>
    </row>
    <row r="4477">
      <c r="A4477" t="str">
        <v>AutoTable</v>
      </c>
      <c r="C4477" t="str">
        <v>SDF91410-72</v>
      </c>
      <c r="D4477">
        <v>0</v>
      </c>
      <c r="E4477">
        <v>43179</v>
      </c>
    </row>
    <row r="4478">
      <c r="A4478" t="str">
        <v>AutoTable</v>
      </c>
      <c r="C4478" t="str">
        <v>SDF91410-72R3</v>
      </c>
      <c r="D4478">
        <v>6</v>
      </c>
      <c r="E4478">
        <v>43179</v>
      </c>
    </row>
    <row r="4479">
      <c r="A4479" t="str">
        <v>AutoTable</v>
      </c>
      <c r="C4479" t="str">
        <v>SDF91410-72R4</v>
      </c>
      <c r="D4479">
        <v>1</v>
      </c>
      <c r="E4479">
        <v>43179</v>
      </c>
    </row>
    <row r="4480">
      <c r="A4480" t="str">
        <v>AutoTable</v>
      </c>
      <c r="C4480" t="str">
        <v>SDF91610-01</v>
      </c>
      <c r="D4480">
        <v>0</v>
      </c>
      <c r="E4480">
        <v>43179</v>
      </c>
    </row>
    <row r="4481">
      <c r="A4481" t="str">
        <v>AutoTable</v>
      </c>
      <c r="C4481" t="str">
        <v>SDF91610-01R3</v>
      </c>
      <c r="D4481">
        <v>2</v>
      </c>
      <c r="E4481">
        <v>43179</v>
      </c>
    </row>
    <row r="4482">
      <c r="A4482" t="str">
        <v>AutoTable</v>
      </c>
      <c r="C4482" t="str">
        <v>SDF91610-01R4</v>
      </c>
      <c r="D4482">
        <v>2</v>
      </c>
      <c r="E4482">
        <v>43179</v>
      </c>
    </row>
    <row r="4483">
      <c r="A4483" t="str">
        <v>AutoTable</v>
      </c>
      <c r="C4483" t="str">
        <v>SDF91675</v>
      </c>
      <c r="D4483">
        <v>0</v>
      </c>
      <c r="E4483">
        <v>43179</v>
      </c>
    </row>
    <row r="4484">
      <c r="A4484" t="str">
        <v>AutoTable</v>
      </c>
      <c r="C4484" t="str">
        <v>SDF91710-02</v>
      </c>
      <c r="D4484">
        <v>0</v>
      </c>
      <c r="E4484">
        <v>43179</v>
      </c>
    </row>
    <row r="4485">
      <c r="A4485" t="str">
        <v>AutoTable</v>
      </c>
      <c r="C4485" t="str">
        <v>SDF91775-02R3</v>
      </c>
      <c r="D4485">
        <v>2</v>
      </c>
      <c r="E4485">
        <v>43179</v>
      </c>
    </row>
    <row r="4486">
      <c r="A4486" t="str">
        <v>AutoTable</v>
      </c>
      <c r="C4486" t="str">
        <v>SDF92310-26</v>
      </c>
      <c r="D4486">
        <v>0</v>
      </c>
      <c r="E4486">
        <v>43179</v>
      </c>
    </row>
    <row r="4487">
      <c r="A4487" t="str">
        <v>AutoTable</v>
      </c>
      <c r="C4487" t="str">
        <v>SDF92310-26R4</v>
      </c>
      <c r="D4487">
        <v>2</v>
      </c>
      <c r="E4487">
        <v>43179</v>
      </c>
    </row>
    <row r="4488">
      <c r="A4488" t="str">
        <v>AutoTable</v>
      </c>
      <c r="C4488" t="str">
        <v>SDF99610-37R3</v>
      </c>
      <c r="D4488">
        <v>1</v>
      </c>
      <c r="E4488">
        <v>43179</v>
      </c>
    </row>
    <row r="4489">
      <c r="A4489" t="str">
        <v>AutoTable</v>
      </c>
      <c r="C4489" t="str">
        <v>SDF99610-37R4</v>
      </c>
      <c r="D4489">
        <v>7</v>
      </c>
      <c r="E4489">
        <v>43179</v>
      </c>
    </row>
    <row r="4490">
      <c r="A4490" t="str">
        <v>AutoTable</v>
      </c>
      <c r="C4490" t="str">
        <v>SDF99610-39</v>
      </c>
      <c r="D4490">
        <v>0</v>
      </c>
      <c r="E4490">
        <v>43179</v>
      </c>
    </row>
    <row r="4491">
      <c r="A4491" t="str">
        <v>AutoTable</v>
      </c>
      <c r="C4491" t="str">
        <v>SDF99675-07FR3</v>
      </c>
      <c r="D4491">
        <v>2</v>
      </c>
      <c r="E4491">
        <v>43179</v>
      </c>
    </row>
    <row r="4492">
      <c r="A4492" t="str">
        <v>AutoTable</v>
      </c>
      <c r="C4492" t="str">
        <v>SDF99675-07FR4</v>
      </c>
      <c r="D4492">
        <v>1</v>
      </c>
      <c r="E4492">
        <v>43179</v>
      </c>
    </row>
    <row r="4493">
      <c r="A4493" t="str">
        <v>AutoTable</v>
      </c>
      <c r="C4493" t="str">
        <v>SONO</v>
      </c>
      <c r="D4493">
        <v>19</v>
      </c>
      <c r="E4493">
        <v>43179</v>
      </c>
    </row>
    <row r="4494">
      <c r="A4494" t="str">
        <v>AutoTable</v>
      </c>
      <c r="C4494" t="str">
        <v>V51005</v>
      </c>
      <c r="D4494">
        <v>21</v>
      </c>
      <c r="E4494">
        <v>43179</v>
      </c>
    </row>
    <row r="4495">
      <c r="A4495" t="str">
        <v>AutoTable</v>
      </c>
      <c r="C4495" t="str">
        <v>V51006</v>
      </c>
      <c r="D4495">
        <v>2</v>
      </c>
      <c r="E4495">
        <v>43179</v>
      </c>
    </row>
    <row r="4496">
      <c r="A4496" t="str">
        <v>AutoTable</v>
      </c>
      <c r="C4496" t="str">
        <v>V51007</v>
      </c>
      <c r="D4496">
        <v>1</v>
      </c>
      <c r="E4496">
        <v>43179</v>
      </c>
    </row>
    <row r="4497">
      <c r="A4497" t="str">
        <v>AutoTable</v>
      </c>
      <c r="C4497" t="str">
        <v>V51008</v>
      </c>
      <c r="D4497">
        <v>7</v>
      </c>
      <c r="E4497">
        <v>43179</v>
      </c>
    </row>
    <row r="4498">
      <c r="A4498" t="str">
        <v>AutoTable</v>
      </c>
      <c r="C4498" t="str">
        <v>V51021</v>
      </c>
      <c r="D4498">
        <v>5</v>
      </c>
      <c r="E4498">
        <v>43179</v>
      </c>
    </row>
    <row r="4499">
      <c r="A4499" t="str">
        <v>AutoTable</v>
      </c>
      <c r="C4499" t="str">
        <v>V53014</v>
      </c>
      <c r="D4499">
        <v>144</v>
      </c>
      <c r="E4499">
        <v>43179</v>
      </c>
    </row>
    <row r="4500">
      <c r="A4500" t="str">
        <v>AutoTable</v>
      </c>
      <c r="C4500" t="str">
        <v>02030-13</v>
      </c>
      <c r="D4500">
        <v>7</v>
      </c>
      <c r="E4500">
        <v>43179</v>
      </c>
    </row>
    <row r="4501">
      <c r="A4501" t="str">
        <v>AutoTable</v>
      </c>
      <c r="C4501" t="str">
        <v>42745PO</v>
      </c>
      <c r="D4501">
        <v>10</v>
      </c>
      <c r="E4501">
        <v>43179</v>
      </c>
    </row>
    <row r="4502">
      <c r="A4502" t="str">
        <v>AutoTable</v>
      </c>
      <c r="C4502" t="str">
        <v>703622</v>
      </c>
      <c r="D4502">
        <v>4</v>
      </c>
      <c r="E4502">
        <v>43179</v>
      </c>
    </row>
    <row r="4503">
      <c r="A4503" t="str">
        <v>AutoTable</v>
      </c>
      <c r="C4503" t="str">
        <v>703627</v>
      </c>
      <c r="D4503">
        <v>2</v>
      </c>
      <c r="E4503">
        <v>43179</v>
      </c>
    </row>
    <row r="4504">
      <c r="A4504" t="str">
        <v>AutoTable</v>
      </c>
      <c r="C4504" t="str">
        <v>703642</v>
      </c>
      <c r="D4504">
        <v>2</v>
      </c>
      <c r="E4504">
        <v>43179</v>
      </c>
    </row>
    <row r="4505">
      <c r="A4505" t="str">
        <v>AutoTable</v>
      </c>
      <c r="C4505" t="str">
        <v>703676</v>
      </c>
      <c r="D4505">
        <v>2</v>
      </c>
      <c r="E4505">
        <v>43179</v>
      </c>
    </row>
    <row r="4506">
      <c r="A4506" t="str">
        <v>AutoTable</v>
      </c>
      <c r="C4506" t="str">
        <v>80002</v>
      </c>
      <c r="D4506">
        <v>0</v>
      </c>
      <c r="E4506">
        <v>43202</v>
      </c>
    </row>
    <row r="4507">
      <c r="A4507" t="str">
        <v>AutoTable</v>
      </c>
      <c r="C4507" t="str">
        <v>00101</v>
      </c>
      <c r="D4507">
        <v>1</v>
      </c>
      <c r="E4507">
        <v>43371</v>
      </c>
    </row>
    <row r="4508">
      <c r="A4508" t="str">
        <v>AutoTable</v>
      </c>
      <c r="C4508" t="str">
        <v>00108</v>
      </c>
      <c r="D4508">
        <v>1</v>
      </c>
      <c r="E4508">
        <v>43371</v>
      </c>
    </row>
    <row r="4509">
      <c r="A4509" t="str">
        <v>AutoTable</v>
      </c>
      <c r="C4509" t="str">
        <v>00114</v>
      </c>
      <c r="D4509">
        <v>1</v>
      </c>
      <c r="E4509">
        <v>43371</v>
      </c>
    </row>
    <row r="4510">
      <c r="A4510" t="str">
        <v>AutoTable</v>
      </c>
      <c r="C4510" t="str">
        <v>00115</v>
      </c>
      <c r="D4510">
        <v>3</v>
      </c>
      <c r="E4510">
        <v>43371</v>
      </c>
    </row>
    <row r="4511">
      <c r="A4511" t="str">
        <v>AutoTable</v>
      </c>
      <c r="C4511" t="str">
        <v>00116</v>
      </c>
      <c r="D4511">
        <v>1</v>
      </c>
      <c r="E4511">
        <v>43371</v>
      </c>
    </row>
    <row r="4512">
      <c r="A4512" t="str">
        <v>AutoTable</v>
      </c>
      <c r="C4512" t="str">
        <v>00119</v>
      </c>
      <c r="D4512">
        <v>4</v>
      </c>
      <c r="E4512">
        <v>43371</v>
      </c>
    </row>
    <row r="4513">
      <c r="A4513" t="str">
        <v>AutoTable</v>
      </c>
      <c r="C4513" t="str">
        <v>00120</v>
      </c>
      <c r="D4513">
        <v>0</v>
      </c>
      <c r="E4513">
        <v>43371</v>
      </c>
    </row>
    <row r="4514">
      <c r="A4514" t="str">
        <v>AutoTable</v>
      </c>
      <c r="C4514" t="str">
        <v>00151</v>
      </c>
      <c r="D4514">
        <v>0</v>
      </c>
      <c r="E4514">
        <v>43371</v>
      </c>
    </row>
    <row r="4515">
      <c r="A4515" t="str">
        <v>AutoTable</v>
      </c>
      <c r="C4515" t="str">
        <v>00730-90</v>
      </c>
      <c r="D4515">
        <v>1653</v>
      </c>
      <c r="E4515">
        <v>43371</v>
      </c>
    </row>
    <row r="4516">
      <c r="A4516" t="str">
        <v>AutoTable</v>
      </c>
      <c r="C4516" t="str">
        <v>00730-90S</v>
      </c>
      <c r="D4516">
        <v>1833</v>
      </c>
      <c r="E4516">
        <v>43371</v>
      </c>
    </row>
    <row r="4517">
      <c r="A4517" t="str">
        <v>AutoTable</v>
      </c>
      <c r="C4517" t="str">
        <v>01012-02CE</v>
      </c>
      <c r="D4517">
        <v>24</v>
      </c>
      <c r="E4517">
        <v>43371</v>
      </c>
    </row>
    <row r="4518">
      <c r="A4518" t="str">
        <v>AutoTable</v>
      </c>
      <c r="C4518" t="str">
        <v>01012-05CE</v>
      </c>
      <c r="D4518">
        <v>2</v>
      </c>
      <c r="E4518">
        <v>43371</v>
      </c>
    </row>
    <row r="4519">
      <c r="A4519" t="str">
        <v>AutoTable</v>
      </c>
      <c r="C4519" t="str">
        <v>01012-06CE</v>
      </c>
      <c r="D4519">
        <v>120</v>
      </c>
      <c r="E4519">
        <v>43371</v>
      </c>
    </row>
    <row r="4520">
      <c r="A4520" t="str">
        <v>AutoTable</v>
      </c>
      <c r="C4520" t="str">
        <v>01012-10CE</v>
      </c>
      <c r="D4520">
        <v>6</v>
      </c>
      <c r="E4520">
        <v>43371</v>
      </c>
    </row>
    <row r="4521">
      <c r="A4521" t="str">
        <v>AutoTable</v>
      </c>
      <c r="C4521" t="str">
        <v>01012-13CE</v>
      </c>
      <c r="D4521">
        <v>15</v>
      </c>
      <c r="E4521">
        <v>43371</v>
      </c>
    </row>
    <row r="4522">
      <c r="A4522" t="str">
        <v>AutoTable</v>
      </c>
      <c r="C4522" t="str">
        <v>01012-24CE</v>
      </c>
      <c r="D4522">
        <v>1</v>
      </c>
      <c r="E4522">
        <v>43371</v>
      </c>
    </row>
    <row r="4523">
      <c r="A4523" t="str">
        <v>AutoTable</v>
      </c>
      <c r="C4523" t="str">
        <v>01012-25CE</v>
      </c>
      <c r="D4523">
        <v>82</v>
      </c>
      <c r="E4523">
        <v>43371</v>
      </c>
    </row>
    <row r="4524">
      <c r="A4524" t="str">
        <v>AutoTable</v>
      </c>
      <c r="C4524" t="str">
        <v>01022-30</v>
      </c>
      <c r="D4524">
        <v>46</v>
      </c>
      <c r="E4524">
        <v>43371</v>
      </c>
    </row>
    <row r="4525">
      <c r="A4525" t="str">
        <v>AutoTable</v>
      </c>
      <c r="C4525" t="str">
        <v>01024-05CE</v>
      </c>
      <c r="D4525">
        <v>51</v>
      </c>
      <c r="E4525">
        <v>43371</v>
      </c>
    </row>
    <row r="4526">
      <c r="A4526" t="str">
        <v>AutoTable</v>
      </c>
      <c r="C4526" t="str">
        <v>01024-82CE</v>
      </c>
      <c r="D4526">
        <v>149</v>
      </c>
      <c r="E4526">
        <v>43371</v>
      </c>
    </row>
    <row r="4527">
      <c r="A4527" t="str">
        <v>AutoTable</v>
      </c>
      <c r="C4527" t="str">
        <v>01025-17CE</v>
      </c>
      <c r="D4527">
        <v>28</v>
      </c>
      <c r="E4527">
        <v>43371</v>
      </c>
    </row>
    <row r="4528">
      <c r="A4528" t="str">
        <v>AutoTable</v>
      </c>
      <c r="C4528" t="str">
        <v>01025-19CE</v>
      </c>
      <c r="D4528">
        <v>48</v>
      </c>
      <c r="E4528">
        <v>43371</v>
      </c>
    </row>
    <row r="4529">
      <c r="A4529" t="str">
        <v>AutoTable</v>
      </c>
      <c r="C4529" t="str">
        <v>01025-20CE</v>
      </c>
      <c r="D4529">
        <v>115</v>
      </c>
      <c r="E4529">
        <v>43371</v>
      </c>
    </row>
    <row r="4530">
      <c r="A4530" t="str">
        <v>AutoTable</v>
      </c>
      <c r="C4530" t="str">
        <v>01025-26CE</v>
      </c>
      <c r="D4530">
        <v>28</v>
      </c>
      <c r="E4530">
        <v>43371</v>
      </c>
    </row>
    <row r="4531">
      <c r="A4531" t="str">
        <v>AutoTable</v>
      </c>
      <c r="C4531" t="str">
        <v>01030-13</v>
      </c>
      <c r="D4531">
        <v>27</v>
      </c>
      <c r="E4531">
        <v>43371</v>
      </c>
    </row>
    <row r="4532">
      <c r="A4532" t="str">
        <v>AutoTable</v>
      </c>
      <c r="C4532" t="str">
        <v>01030-17CE</v>
      </c>
      <c r="D4532">
        <v>21</v>
      </c>
      <c r="E4532">
        <v>43371</v>
      </c>
    </row>
    <row r="4533">
      <c r="A4533" t="str">
        <v>AutoTable</v>
      </c>
      <c r="C4533" t="str">
        <v>01030-19</v>
      </c>
      <c r="D4533">
        <v>6</v>
      </c>
      <c r="E4533">
        <v>43371</v>
      </c>
    </row>
    <row r="4534">
      <c r="A4534" t="str">
        <v>AutoTable</v>
      </c>
      <c r="C4534" t="str">
        <v>01030-19CE</v>
      </c>
      <c r="D4534">
        <v>52</v>
      </c>
      <c r="E4534">
        <v>43371</v>
      </c>
    </row>
    <row r="4535">
      <c r="A4535" t="str">
        <v>AutoTable</v>
      </c>
      <c r="C4535" t="str">
        <v>01031-13</v>
      </c>
      <c r="D4535">
        <v>3</v>
      </c>
      <c r="E4535">
        <v>43371</v>
      </c>
    </row>
    <row r="4536">
      <c r="A4536" t="str">
        <v>AutoTable</v>
      </c>
      <c r="C4536" t="str">
        <v>01031POB</v>
      </c>
      <c r="D4536">
        <v>126</v>
      </c>
      <c r="E4536">
        <v>43371</v>
      </c>
    </row>
    <row r="4537">
      <c r="A4537" t="str">
        <v>AutoTable</v>
      </c>
      <c r="C4537" t="str">
        <v>01218-24</v>
      </c>
      <c r="D4537">
        <v>11</v>
      </c>
      <c r="E4537">
        <v>43371</v>
      </c>
    </row>
    <row r="4538">
      <c r="A4538" t="str">
        <v>AutoTable</v>
      </c>
      <c r="C4538" t="str">
        <v>01330-06</v>
      </c>
      <c r="D4538">
        <v>163</v>
      </c>
      <c r="E4538">
        <v>43371</v>
      </c>
    </row>
    <row r="4539">
      <c r="A4539" t="str">
        <v>AutoTable</v>
      </c>
      <c r="C4539" t="str">
        <v>01330-15</v>
      </c>
      <c r="D4539">
        <v>165</v>
      </c>
      <c r="E4539">
        <v>43371</v>
      </c>
    </row>
    <row r="4540">
      <c r="A4540" t="str">
        <v>AutoTable</v>
      </c>
      <c r="C4540" t="str">
        <v>01330-18</v>
      </c>
      <c r="D4540">
        <v>179</v>
      </c>
      <c r="E4540">
        <v>43371</v>
      </c>
    </row>
    <row r="4541">
      <c r="A4541" t="str">
        <v>AutoTable</v>
      </c>
      <c r="C4541" t="str">
        <v>01331-AS</v>
      </c>
      <c r="D4541">
        <v>91</v>
      </c>
      <c r="E4541">
        <v>43371</v>
      </c>
    </row>
    <row r="4542">
      <c r="A4542" t="str">
        <v>AutoTable</v>
      </c>
      <c r="C4542" t="str">
        <v>01331-CBS</v>
      </c>
      <c r="D4542">
        <v>123</v>
      </c>
      <c r="E4542">
        <v>43371</v>
      </c>
    </row>
    <row r="4543">
      <c r="A4543" t="str">
        <v>AutoTable</v>
      </c>
      <c r="C4543" t="str">
        <v>01331-FOBS</v>
      </c>
      <c r="D4543">
        <v>176</v>
      </c>
      <c r="E4543">
        <v>43371</v>
      </c>
    </row>
    <row r="4544">
      <c r="A4544" t="str">
        <v>AutoTable</v>
      </c>
      <c r="C4544" t="str">
        <v>01331-FOS</v>
      </c>
      <c r="D4544">
        <v>79</v>
      </c>
      <c r="E4544">
        <v>43371</v>
      </c>
    </row>
    <row r="4545">
      <c r="A4545" t="str">
        <v>AutoTable</v>
      </c>
      <c r="C4545" t="str">
        <v>01331-RS</v>
      </c>
      <c r="D4545">
        <v>137</v>
      </c>
      <c r="E4545">
        <v>43371</v>
      </c>
    </row>
    <row r="4546">
      <c r="A4546" t="str">
        <v>AutoTable</v>
      </c>
      <c r="C4546" t="str">
        <v>01412-60CE</v>
      </c>
      <c r="D4546">
        <v>363</v>
      </c>
      <c r="E4546">
        <v>43371</v>
      </c>
    </row>
    <row r="4547">
      <c r="A4547" t="str">
        <v>AutoTable</v>
      </c>
      <c r="C4547" t="str">
        <v>01424-81CE</v>
      </c>
      <c r="D4547">
        <v>73</v>
      </c>
      <c r="E4547">
        <v>43371</v>
      </c>
    </row>
    <row r="4548">
      <c r="A4548" t="str">
        <v>AutoTable</v>
      </c>
      <c r="C4548" t="str">
        <v>01424-89CE</v>
      </c>
      <c r="D4548">
        <v>51</v>
      </c>
      <c r="E4548">
        <v>43371</v>
      </c>
    </row>
    <row r="4549">
      <c r="A4549" t="str">
        <v>AutoTable</v>
      </c>
      <c r="C4549" t="str">
        <v>01513-09</v>
      </c>
      <c r="D4549">
        <v>12</v>
      </c>
      <c r="E4549">
        <v>43371</v>
      </c>
    </row>
    <row r="4550">
      <c r="A4550" t="str">
        <v>AutoTable</v>
      </c>
      <c r="C4550" t="str">
        <v>01513-19</v>
      </c>
      <c r="D4550">
        <v>12</v>
      </c>
      <c r="E4550">
        <v>43371</v>
      </c>
    </row>
    <row r="4551">
      <c r="A4551" t="str">
        <v>AutoTable</v>
      </c>
      <c r="C4551" t="str">
        <v>01513-26</v>
      </c>
      <c r="D4551">
        <v>6</v>
      </c>
      <c r="E4551">
        <v>43371</v>
      </c>
    </row>
    <row r="4552">
      <c r="A4552" t="str">
        <v>AutoTable</v>
      </c>
      <c r="C4552" t="str">
        <v>01519-05CE</v>
      </c>
      <c r="D4552">
        <v>102</v>
      </c>
      <c r="E4552">
        <v>43371</v>
      </c>
    </row>
    <row r="4553">
      <c r="A4553" t="str">
        <v>AutoTable</v>
      </c>
      <c r="C4553" t="str">
        <v>01519-06CE</v>
      </c>
      <c r="D4553">
        <v>66</v>
      </c>
      <c r="E4553">
        <v>43371</v>
      </c>
    </row>
    <row r="4554">
      <c r="A4554" t="str">
        <v>AutoTable</v>
      </c>
      <c r="C4554" t="str">
        <v>01519-09CE</v>
      </c>
      <c r="D4554">
        <v>74</v>
      </c>
      <c r="E4554">
        <v>43371</v>
      </c>
    </row>
    <row r="4555">
      <c r="A4555" t="str">
        <v>AutoTable</v>
      </c>
      <c r="C4555" t="str">
        <v>01519-11CE</v>
      </c>
      <c r="D4555">
        <v>66</v>
      </c>
      <c r="E4555">
        <v>43371</v>
      </c>
    </row>
    <row r="4556">
      <c r="A4556" t="str">
        <v>AutoTable</v>
      </c>
      <c r="C4556" t="str">
        <v>01622-23</v>
      </c>
      <c r="D4556">
        <v>10</v>
      </c>
      <c r="E4556">
        <v>43371</v>
      </c>
    </row>
    <row r="4557">
      <c r="A4557" t="str">
        <v>AutoTable</v>
      </c>
      <c r="C4557" t="str">
        <v>01622-42</v>
      </c>
      <c r="D4557">
        <v>1</v>
      </c>
      <c r="E4557">
        <v>43371</v>
      </c>
    </row>
    <row r="4558">
      <c r="A4558" t="str">
        <v>AutoTable</v>
      </c>
      <c r="C4558" t="str">
        <v>01630-30CE</v>
      </c>
      <c r="D4558">
        <v>204</v>
      </c>
      <c r="E4558">
        <v>43371</v>
      </c>
    </row>
    <row r="4559">
      <c r="A4559" t="str">
        <v>AutoTable</v>
      </c>
      <c r="C4559" t="str">
        <v>01632-08</v>
      </c>
      <c r="D4559">
        <v>123</v>
      </c>
      <c r="E4559">
        <v>43371</v>
      </c>
    </row>
    <row r="4560">
      <c r="A4560" t="str">
        <v>AutoTable</v>
      </c>
      <c r="C4560" t="str">
        <v>01632-16</v>
      </c>
      <c r="D4560">
        <v>259</v>
      </c>
      <c r="E4560">
        <v>43371</v>
      </c>
    </row>
    <row r="4561">
      <c r="A4561" t="str">
        <v>AutoTable</v>
      </c>
      <c r="C4561" t="str">
        <v>01632-17</v>
      </c>
      <c r="D4561">
        <v>394</v>
      </c>
      <c r="E4561">
        <v>43371</v>
      </c>
    </row>
    <row r="4562">
      <c r="A4562" t="str">
        <v>AutoTable</v>
      </c>
      <c r="C4562" t="str">
        <v>01632-19</v>
      </c>
      <c r="D4562">
        <v>501</v>
      </c>
      <c r="E4562">
        <v>43371</v>
      </c>
    </row>
    <row r="4563">
      <c r="A4563" t="str">
        <v>AutoTable</v>
      </c>
      <c r="C4563" t="str">
        <v>01632-20</v>
      </c>
      <c r="D4563">
        <v>1015</v>
      </c>
      <c r="E4563">
        <v>43371</v>
      </c>
    </row>
    <row r="4564">
      <c r="A4564" t="str">
        <v>AutoTable</v>
      </c>
      <c r="C4564" t="str">
        <v>01644-02</v>
      </c>
      <c r="D4564">
        <v>17</v>
      </c>
      <c r="E4564">
        <v>43371</v>
      </c>
    </row>
    <row r="4565">
      <c r="A4565" t="str">
        <v>AutoTable</v>
      </c>
      <c r="C4565" t="str">
        <v>01644-06</v>
      </c>
      <c r="D4565">
        <v>16</v>
      </c>
      <c r="E4565">
        <v>43371</v>
      </c>
    </row>
    <row r="4566">
      <c r="A4566" t="str">
        <v>AutoTable</v>
      </c>
      <c r="C4566" t="str">
        <v>01644-08</v>
      </c>
      <c r="D4566">
        <v>266</v>
      </c>
      <c r="E4566">
        <v>43371</v>
      </c>
    </row>
    <row r="4567">
      <c r="A4567" t="str">
        <v>AutoTable</v>
      </c>
      <c r="C4567" t="str">
        <v>01644-09</v>
      </c>
      <c r="D4567">
        <v>5</v>
      </c>
      <c r="E4567">
        <v>43371</v>
      </c>
    </row>
    <row r="4568">
      <c r="A4568" t="str">
        <v>AutoTable</v>
      </c>
      <c r="C4568" t="str">
        <v>01644-11</v>
      </c>
      <c r="D4568">
        <v>4</v>
      </c>
      <c r="E4568">
        <v>43371</v>
      </c>
    </row>
    <row r="4569">
      <c r="A4569" t="str">
        <v>AutoTable</v>
      </c>
      <c r="C4569" t="str">
        <v>01644-13</v>
      </c>
      <c r="D4569">
        <v>1</v>
      </c>
      <c r="E4569">
        <v>43371</v>
      </c>
    </row>
    <row r="4570">
      <c r="A4570" t="str">
        <v>AutoTable</v>
      </c>
      <c r="C4570" t="str">
        <v>01644-17</v>
      </c>
      <c r="D4570">
        <v>0</v>
      </c>
      <c r="E4570">
        <v>43371</v>
      </c>
    </row>
    <row r="4571">
      <c r="A4571" t="str">
        <v>AutoTable</v>
      </c>
      <c r="C4571" t="str">
        <v>01644-19</v>
      </c>
      <c r="D4571">
        <v>173</v>
      </c>
      <c r="E4571">
        <v>43371</v>
      </c>
    </row>
    <row r="4572">
      <c r="A4572" t="str">
        <v>AutoTable</v>
      </c>
      <c r="C4572" t="str">
        <v>01644-27</v>
      </c>
      <c r="D4572">
        <v>33</v>
      </c>
      <c r="E4572">
        <v>43371</v>
      </c>
    </row>
    <row r="4573">
      <c r="A4573" t="str">
        <v>AutoTable</v>
      </c>
      <c r="C4573" t="str">
        <v>01644-30</v>
      </c>
      <c r="D4573">
        <v>0</v>
      </c>
      <c r="E4573">
        <v>43371</v>
      </c>
    </row>
    <row r="4574">
      <c r="A4574" t="str">
        <v>AutoTable</v>
      </c>
      <c r="C4574" t="str">
        <v>01650-33</v>
      </c>
      <c r="D4574">
        <v>177</v>
      </c>
      <c r="E4574">
        <v>43371</v>
      </c>
    </row>
    <row r="4575">
      <c r="A4575" t="str">
        <v>AutoTable</v>
      </c>
      <c r="C4575" t="str">
        <v>01830-02</v>
      </c>
      <c r="D4575">
        <v>310</v>
      </c>
      <c r="E4575">
        <v>43371</v>
      </c>
    </row>
    <row r="4576">
      <c r="A4576" t="str">
        <v>AutoTable</v>
      </c>
      <c r="C4576" t="str">
        <v>01830-05</v>
      </c>
      <c r="D4576">
        <v>166</v>
      </c>
      <c r="E4576">
        <v>43371</v>
      </c>
    </row>
    <row r="4577">
      <c r="A4577" t="str">
        <v>AutoTable</v>
      </c>
      <c r="C4577" t="str">
        <v>01830-06</v>
      </c>
      <c r="D4577">
        <v>113</v>
      </c>
      <c r="E4577">
        <v>43371</v>
      </c>
    </row>
    <row r="4578">
      <c r="A4578" t="str">
        <v>AutoTable</v>
      </c>
      <c r="C4578" t="str">
        <v>01830-09</v>
      </c>
      <c r="D4578">
        <v>65</v>
      </c>
      <c r="E4578">
        <v>43371</v>
      </c>
    </row>
    <row r="4579">
      <c r="A4579" t="str">
        <v>AutoTable</v>
      </c>
      <c r="C4579" t="str">
        <v>01930-08S</v>
      </c>
      <c r="D4579">
        <v>133</v>
      </c>
      <c r="E4579">
        <v>43371</v>
      </c>
    </row>
    <row r="4580">
      <c r="A4580" t="str">
        <v>AutoTable</v>
      </c>
      <c r="C4580" t="str">
        <v>01930-27CE</v>
      </c>
      <c r="D4580">
        <v>0</v>
      </c>
      <c r="E4580">
        <v>43371</v>
      </c>
    </row>
    <row r="4581">
      <c r="A4581" t="str">
        <v>AutoTable</v>
      </c>
      <c r="C4581" t="str">
        <v>01930-63CE</v>
      </c>
      <c r="D4581">
        <v>0</v>
      </c>
      <c r="E4581">
        <v>43371</v>
      </c>
    </row>
    <row r="4582">
      <c r="A4582" t="str">
        <v>AutoTable</v>
      </c>
      <c r="C4582" t="str">
        <v>01930-66CE</v>
      </c>
      <c r="D4582">
        <v>0</v>
      </c>
      <c r="E4582">
        <v>43371</v>
      </c>
    </row>
    <row r="4583">
      <c r="A4583" t="str">
        <v>AutoTable</v>
      </c>
      <c r="C4583" t="str">
        <v>01930-67CE</v>
      </c>
      <c r="D4583">
        <v>0</v>
      </c>
      <c r="E4583">
        <v>43371</v>
      </c>
    </row>
    <row r="4584">
      <c r="A4584" t="str">
        <v>AutoTable</v>
      </c>
      <c r="C4584" t="str">
        <v>01932-08CE</v>
      </c>
      <c r="D4584">
        <v>83</v>
      </c>
      <c r="E4584">
        <v>43371</v>
      </c>
    </row>
    <row r="4585">
      <c r="A4585" t="str">
        <v>AutoTable</v>
      </c>
      <c r="C4585" t="str">
        <v>01932-10CE</v>
      </c>
      <c r="D4585">
        <v>84</v>
      </c>
      <c r="E4585">
        <v>43371</v>
      </c>
    </row>
    <row r="4586">
      <c r="A4586" t="str">
        <v>AutoTable</v>
      </c>
      <c r="C4586" t="str">
        <v>01932-12A/VCE</v>
      </c>
      <c r="D4586">
        <v>106</v>
      </c>
      <c r="E4586">
        <v>43371</v>
      </c>
    </row>
    <row r="4587">
      <c r="A4587" t="str">
        <v>AutoTable</v>
      </c>
      <c r="C4587" t="str">
        <v>01932-18CE</v>
      </c>
      <c r="D4587">
        <v>134</v>
      </c>
      <c r="E4587">
        <v>43371</v>
      </c>
    </row>
    <row r="4588">
      <c r="A4588" t="str">
        <v>AutoTable</v>
      </c>
      <c r="C4588" t="str">
        <v>01935-13</v>
      </c>
      <c r="D4588">
        <v>105</v>
      </c>
      <c r="E4588">
        <v>43371</v>
      </c>
    </row>
    <row r="4589">
      <c r="A4589" t="str">
        <v>AutoTable</v>
      </c>
      <c r="C4589" t="str">
        <v>01935-16</v>
      </c>
      <c r="D4589">
        <v>460</v>
      </c>
      <c r="E4589">
        <v>43371</v>
      </c>
    </row>
    <row r="4590">
      <c r="A4590" t="str">
        <v>AutoTable</v>
      </c>
      <c r="C4590" t="str">
        <v>01935-31</v>
      </c>
      <c r="D4590">
        <v>295</v>
      </c>
      <c r="E4590">
        <v>43371</v>
      </c>
    </row>
    <row r="4591">
      <c r="A4591" t="str">
        <v>AutoTable</v>
      </c>
      <c r="C4591" t="str">
        <v>01935-32</v>
      </c>
      <c r="D4591">
        <v>195</v>
      </c>
      <c r="E4591">
        <v>43371</v>
      </c>
    </row>
    <row r="4592">
      <c r="A4592" t="str">
        <v>AutoTable</v>
      </c>
      <c r="C4592" t="str">
        <v>01935-37</v>
      </c>
      <c r="D4592">
        <v>417</v>
      </c>
      <c r="E4592">
        <v>43371</v>
      </c>
    </row>
    <row r="4593">
      <c r="A4593" t="str">
        <v>AutoTable</v>
      </c>
      <c r="C4593" t="str">
        <v>01935G</v>
      </c>
      <c r="D4593">
        <v>1024</v>
      </c>
      <c r="E4593">
        <v>43371</v>
      </c>
    </row>
    <row r="4594">
      <c r="A4594" t="str">
        <v>AutoTable</v>
      </c>
      <c r="C4594" t="str">
        <v>02018A</v>
      </c>
      <c r="D4594">
        <v>212</v>
      </c>
      <c r="E4594">
        <v>43371</v>
      </c>
    </row>
    <row r="4595">
      <c r="A4595" t="str">
        <v>AutoTable</v>
      </c>
      <c r="C4595" t="str">
        <v>02018B</v>
      </c>
      <c r="D4595">
        <v>241</v>
      </c>
      <c r="E4595">
        <v>43371</v>
      </c>
    </row>
    <row r="4596">
      <c r="A4596" t="str">
        <v>AutoTable</v>
      </c>
      <c r="C4596" t="str">
        <v>02018C</v>
      </c>
      <c r="D4596">
        <v>288</v>
      </c>
      <c r="E4596">
        <v>43371</v>
      </c>
    </row>
    <row r="4597">
      <c r="A4597" t="str">
        <v>AutoTable</v>
      </c>
      <c r="C4597" t="str">
        <v>02022-01</v>
      </c>
      <c r="D4597">
        <v>336</v>
      </c>
      <c r="E4597">
        <v>43371</v>
      </c>
    </row>
    <row r="4598">
      <c r="A4598" t="str">
        <v>AutoTable</v>
      </c>
      <c r="C4598" t="str">
        <v>02022-31</v>
      </c>
      <c r="D4598">
        <v>0</v>
      </c>
      <c r="E4598">
        <v>43371</v>
      </c>
    </row>
    <row r="4599">
      <c r="A4599" t="str">
        <v>AutoTable</v>
      </c>
      <c r="C4599" t="str">
        <v>02022-33</v>
      </c>
      <c r="D4599">
        <v>96</v>
      </c>
      <c r="E4599">
        <v>43371</v>
      </c>
    </row>
    <row r="4600">
      <c r="A4600" t="str">
        <v>AutoTable</v>
      </c>
      <c r="C4600" t="str">
        <v>02022-36</v>
      </c>
      <c r="D4600">
        <v>490</v>
      </c>
      <c r="E4600">
        <v>43371</v>
      </c>
    </row>
    <row r="4601">
      <c r="A4601" t="str">
        <v>AutoTable</v>
      </c>
      <c r="C4601" t="str">
        <v>02022-37</v>
      </c>
      <c r="D4601">
        <v>363</v>
      </c>
      <c r="E4601">
        <v>43371</v>
      </c>
    </row>
    <row r="4602">
      <c r="A4602" t="str">
        <v>AutoTable</v>
      </c>
      <c r="C4602" t="str">
        <v>02025-72</v>
      </c>
      <c r="D4602">
        <v>49</v>
      </c>
      <c r="E4602">
        <v>43371</v>
      </c>
    </row>
    <row r="4603">
      <c r="A4603" t="str">
        <v>AutoTable</v>
      </c>
      <c r="C4603" t="str">
        <v>02030-01CE</v>
      </c>
      <c r="D4603">
        <v>0</v>
      </c>
      <c r="E4603">
        <v>43371</v>
      </c>
    </row>
    <row r="4604">
      <c r="A4604" t="str">
        <v>AutoTable</v>
      </c>
      <c r="C4604" t="str">
        <v>02030-02CE</v>
      </c>
      <c r="D4604">
        <v>2</v>
      </c>
      <c r="E4604">
        <v>43371</v>
      </c>
    </row>
    <row r="4605">
      <c r="A4605" t="str">
        <v>AutoTable</v>
      </c>
      <c r="C4605" t="str">
        <v>02030-10CE</v>
      </c>
      <c r="D4605">
        <v>2</v>
      </c>
      <c r="E4605">
        <v>43371</v>
      </c>
    </row>
    <row r="4606">
      <c r="A4606" t="str">
        <v>AutoTable</v>
      </c>
      <c r="C4606" t="str">
        <v>02030-13</v>
      </c>
      <c r="D4606">
        <v>7</v>
      </c>
      <c r="E4606">
        <v>43371</v>
      </c>
    </row>
    <row r="4607">
      <c r="A4607" t="str">
        <v>AutoTable</v>
      </c>
      <c r="C4607" t="str">
        <v>02030-19CE</v>
      </c>
      <c r="D4607">
        <v>0</v>
      </c>
      <c r="E4607">
        <v>43371</v>
      </c>
    </row>
    <row r="4608">
      <c r="A4608" t="str">
        <v>AutoTable</v>
      </c>
      <c r="C4608" t="str">
        <v>02030A</v>
      </c>
      <c r="D4608">
        <v>344</v>
      </c>
      <c r="E4608">
        <v>43371</v>
      </c>
    </row>
    <row r="4609">
      <c r="A4609" t="str">
        <v>AutoTable</v>
      </c>
      <c r="C4609" t="str">
        <v>02030AS1</v>
      </c>
      <c r="D4609">
        <v>148</v>
      </c>
      <c r="E4609">
        <v>43371</v>
      </c>
    </row>
    <row r="4610">
      <c r="A4610" t="str">
        <v>AutoTable</v>
      </c>
      <c r="C4610" t="str">
        <v>02030AS2</v>
      </c>
      <c r="D4610">
        <v>1291</v>
      </c>
      <c r="E4610">
        <v>43371</v>
      </c>
    </row>
    <row r="4611">
      <c r="A4611" t="str">
        <v>AutoTable</v>
      </c>
      <c r="C4611" t="str">
        <v>02030B</v>
      </c>
      <c r="D4611">
        <v>260</v>
      </c>
      <c r="E4611">
        <v>43371</v>
      </c>
    </row>
    <row r="4612">
      <c r="A4612" t="str">
        <v>AutoTable</v>
      </c>
      <c r="C4612" t="str">
        <v>02030CB</v>
      </c>
      <c r="D4612">
        <v>124</v>
      </c>
      <c r="E4612">
        <v>43371</v>
      </c>
    </row>
    <row r="4613">
      <c r="A4613" t="str">
        <v>AutoTable</v>
      </c>
      <c r="C4613" t="str">
        <v>02030CI</v>
      </c>
      <c r="D4613">
        <v>158</v>
      </c>
      <c r="E4613">
        <v>43371</v>
      </c>
    </row>
    <row r="4614">
      <c r="A4614" t="str">
        <v>AutoTable</v>
      </c>
      <c r="C4614" t="str">
        <v>02030FB</v>
      </c>
      <c r="D4614">
        <v>137</v>
      </c>
      <c r="E4614">
        <v>43371</v>
      </c>
    </row>
    <row r="4615">
      <c r="A4615" t="str">
        <v>AutoTable</v>
      </c>
      <c r="C4615" t="str">
        <v>02030FO</v>
      </c>
      <c r="D4615">
        <v>491</v>
      </c>
      <c r="E4615">
        <v>43371</v>
      </c>
    </row>
    <row r="4616">
      <c r="A4616" t="str">
        <v>AutoTable</v>
      </c>
      <c r="C4616" t="str">
        <v>02030FR</v>
      </c>
      <c r="D4616">
        <v>315</v>
      </c>
      <c r="E4616">
        <v>43371</v>
      </c>
    </row>
    <row r="4617">
      <c r="A4617" t="str">
        <v>AutoTable</v>
      </c>
      <c r="C4617" t="str">
        <v>02030M</v>
      </c>
      <c r="D4617">
        <v>736</v>
      </c>
      <c r="E4617">
        <v>43371</v>
      </c>
    </row>
    <row r="4618">
      <c r="A4618" t="str">
        <v>AutoTable</v>
      </c>
      <c r="C4618" t="str">
        <v>02030O</v>
      </c>
      <c r="D4618">
        <v>600</v>
      </c>
      <c r="E4618">
        <v>43371</v>
      </c>
    </row>
    <row r="4619">
      <c r="A4619" t="str">
        <v>AutoTable</v>
      </c>
      <c r="C4619" t="str">
        <v>02030R</v>
      </c>
      <c r="D4619">
        <v>724</v>
      </c>
      <c r="E4619">
        <v>43371</v>
      </c>
    </row>
    <row r="4620">
      <c r="A4620" t="str">
        <v>AutoTable</v>
      </c>
      <c r="C4620" t="str">
        <v>02030RO</v>
      </c>
      <c r="D4620">
        <v>247</v>
      </c>
      <c r="E4620">
        <v>43371</v>
      </c>
    </row>
    <row r="4621">
      <c r="A4621" t="str">
        <v>AutoTable</v>
      </c>
      <c r="C4621" t="str">
        <v>02030VE</v>
      </c>
      <c r="D4621">
        <v>21</v>
      </c>
      <c r="E4621">
        <v>43371</v>
      </c>
    </row>
    <row r="4622">
      <c r="A4622" t="str">
        <v>AutoTable</v>
      </c>
      <c r="C4622" t="str">
        <v>02030VI</v>
      </c>
      <c r="D4622">
        <v>295</v>
      </c>
      <c r="E4622">
        <v>43371</v>
      </c>
    </row>
    <row r="4623">
      <c r="A4623" t="str">
        <v>AutoTable</v>
      </c>
      <c r="C4623" t="str">
        <v>02210SR</v>
      </c>
      <c r="D4623">
        <v>102</v>
      </c>
      <c r="E4623">
        <v>43371</v>
      </c>
    </row>
    <row r="4624">
      <c r="A4624" t="str">
        <v>AutoTable</v>
      </c>
      <c r="C4624" t="str">
        <v>0230-CE</v>
      </c>
      <c r="D4624">
        <v>604</v>
      </c>
      <c r="E4624">
        <v>43371</v>
      </c>
    </row>
    <row r="4625">
      <c r="A4625" t="str">
        <v>AutoTable</v>
      </c>
      <c r="C4625" t="str">
        <v>02430-04CE</v>
      </c>
      <c r="D4625">
        <v>268</v>
      </c>
      <c r="E4625">
        <v>43371</v>
      </c>
    </row>
    <row r="4626">
      <c r="A4626" t="str">
        <v>AutoTable</v>
      </c>
      <c r="C4626" t="str">
        <v>02520-05CE</v>
      </c>
      <c r="D4626">
        <v>565</v>
      </c>
      <c r="E4626">
        <v>43371</v>
      </c>
    </row>
    <row r="4627">
      <c r="A4627" t="str">
        <v>AutoTable</v>
      </c>
      <c r="C4627" t="str">
        <v>02522-23</v>
      </c>
      <c r="D4627">
        <v>1263</v>
      </c>
      <c r="E4627">
        <v>43371</v>
      </c>
    </row>
    <row r="4628">
      <c r="A4628" t="str">
        <v>AutoTable</v>
      </c>
      <c r="C4628" t="str">
        <v>02525-05</v>
      </c>
      <c r="D4628">
        <v>77</v>
      </c>
      <c r="E4628">
        <v>43371</v>
      </c>
    </row>
    <row r="4629">
      <c r="A4629" t="str">
        <v>AutoTable</v>
      </c>
      <c r="C4629" t="str">
        <v>02525-42</v>
      </c>
      <c r="D4629">
        <v>184</v>
      </c>
      <c r="E4629">
        <v>43371</v>
      </c>
    </row>
    <row r="4630">
      <c r="A4630" t="str">
        <v>AutoTable</v>
      </c>
      <c r="C4630" t="str">
        <v>02525-43</v>
      </c>
      <c r="D4630">
        <v>45</v>
      </c>
      <c r="E4630">
        <v>43371</v>
      </c>
    </row>
    <row r="4631">
      <c r="A4631" t="str">
        <v>AutoTable</v>
      </c>
      <c r="C4631" t="str">
        <v>02525-59</v>
      </c>
      <c r="D4631">
        <v>205</v>
      </c>
      <c r="E4631">
        <v>43371</v>
      </c>
    </row>
    <row r="4632">
      <c r="A4632" t="str">
        <v>AutoTable</v>
      </c>
      <c r="C4632" t="str">
        <v>02530-13</v>
      </c>
      <c r="D4632">
        <v>7</v>
      </c>
      <c r="E4632">
        <v>43371</v>
      </c>
    </row>
    <row r="4633">
      <c r="A4633" t="str">
        <v>AutoTable</v>
      </c>
      <c r="C4633" t="str">
        <v>02531-05</v>
      </c>
      <c r="D4633">
        <v>1068</v>
      </c>
      <c r="E4633">
        <v>43371</v>
      </c>
    </row>
    <row r="4634">
      <c r="A4634" t="str">
        <v>AutoTable</v>
      </c>
      <c r="C4634" t="str">
        <v>02531-06</v>
      </c>
      <c r="D4634">
        <v>1051</v>
      </c>
      <c r="E4634">
        <v>43371</v>
      </c>
    </row>
    <row r="4635">
      <c r="A4635" t="str">
        <v>AutoTable</v>
      </c>
      <c r="C4635" t="str">
        <v>02531-08</v>
      </c>
      <c r="D4635">
        <v>33</v>
      </c>
      <c r="E4635">
        <v>43371</v>
      </c>
    </row>
    <row r="4636">
      <c r="A4636" t="str">
        <v>AutoTable</v>
      </c>
      <c r="C4636" t="str">
        <v>02531-09</v>
      </c>
      <c r="D4636">
        <v>95</v>
      </c>
      <c r="E4636">
        <v>43371</v>
      </c>
    </row>
    <row r="4637">
      <c r="A4637" t="str">
        <v>AutoTable</v>
      </c>
      <c r="C4637" t="str">
        <v>02531-19</v>
      </c>
      <c r="D4637">
        <v>571</v>
      </c>
      <c r="E4637">
        <v>43371</v>
      </c>
    </row>
    <row r="4638">
      <c r="A4638" t="str">
        <v>AutoTable</v>
      </c>
      <c r="C4638" t="str">
        <v>02531-30</v>
      </c>
      <c r="D4638">
        <v>2</v>
      </c>
      <c r="E4638">
        <v>43371</v>
      </c>
    </row>
    <row r="4639">
      <c r="A4639" t="str">
        <v>AutoTable</v>
      </c>
      <c r="C4639" t="str">
        <v>03018-63</v>
      </c>
      <c r="D4639">
        <v>111</v>
      </c>
      <c r="E4639">
        <v>43371</v>
      </c>
    </row>
    <row r="4640">
      <c r="A4640" t="str">
        <v>AutoTable</v>
      </c>
      <c r="C4640" t="str">
        <v>03020-62CE</v>
      </c>
      <c r="D4640">
        <v>84</v>
      </c>
      <c r="E4640">
        <v>43371</v>
      </c>
    </row>
    <row r="4641">
      <c r="A4641" t="str">
        <v>AutoTable</v>
      </c>
      <c r="C4641" t="str">
        <v>03031FOR</v>
      </c>
      <c r="D4641">
        <v>85</v>
      </c>
      <c r="E4641">
        <v>43371</v>
      </c>
    </row>
    <row r="4642">
      <c r="A4642" t="str">
        <v>AutoTable</v>
      </c>
      <c r="C4642" t="str">
        <v>03031SPCB</v>
      </c>
      <c r="D4642">
        <v>0</v>
      </c>
      <c r="E4642">
        <v>43371</v>
      </c>
    </row>
    <row r="4643">
      <c r="A4643" t="str">
        <v>AutoTable</v>
      </c>
      <c r="C4643" t="str">
        <v>03130-45</v>
      </c>
      <c r="D4643">
        <v>1</v>
      </c>
      <c r="E4643">
        <v>43371</v>
      </c>
    </row>
    <row r="4644">
      <c r="A4644" t="str">
        <v>AutoTable</v>
      </c>
      <c r="C4644" t="str">
        <v>03130-46</v>
      </c>
      <c r="D4644">
        <v>106</v>
      </c>
      <c r="E4644">
        <v>43371</v>
      </c>
    </row>
    <row r="4645">
      <c r="A4645" t="str">
        <v>AutoTable</v>
      </c>
      <c r="C4645" t="str">
        <v>03220-A</v>
      </c>
      <c r="D4645">
        <v>13</v>
      </c>
      <c r="E4645">
        <v>43371</v>
      </c>
    </row>
    <row r="4646">
      <c r="A4646" t="str">
        <v>AutoTable</v>
      </c>
      <c r="C4646" t="str">
        <v>03520-23CE</v>
      </c>
      <c r="D4646">
        <v>145</v>
      </c>
      <c r="E4646">
        <v>43371</v>
      </c>
    </row>
    <row r="4647">
      <c r="A4647" t="str">
        <v>AutoTable</v>
      </c>
      <c r="C4647" t="str">
        <v>03520-24CE</v>
      </c>
      <c r="D4647">
        <v>139</v>
      </c>
      <c r="E4647">
        <v>43371</v>
      </c>
    </row>
    <row r="4648">
      <c r="A4648" t="str">
        <v>AutoTable</v>
      </c>
      <c r="C4648" t="str">
        <v>03520-25CE</v>
      </c>
      <c r="D4648">
        <v>0</v>
      </c>
      <c r="E4648">
        <v>43371</v>
      </c>
    </row>
    <row r="4649">
      <c r="A4649" t="str">
        <v>AutoTable</v>
      </c>
      <c r="C4649" t="str">
        <v>03520-26CE</v>
      </c>
      <c r="D4649">
        <v>1</v>
      </c>
      <c r="E4649">
        <v>43371</v>
      </c>
    </row>
    <row r="4650">
      <c r="A4650" t="str">
        <v>AutoTable</v>
      </c>
      <c r="C4650" t="str">
        <v>03520-31CE</v>
      </c>
      <c r="D4650">
        <v>25</v>
      </c>
      <c r="E4650">
        <v>43371</v>
      </c>
    </row>
    <row r="4651">
      <c r="A4651" t="str">
        <v>AutoTable</v>
      </c>
      <c r="C4651" t="str">
        <v>03524-75CE</v>
      </c>
      <c r="D4651">
        <v>60</v>
      </c>
      <c r="E4651">
        <v>43371</v>
      </c>
    </row>
    <row r="4652">
      <c r="A4652" t="str">
        <v>AutoTable</v>
      </c>
      <c r="C4652" t="str">
        <v>03535-30</v>
      </c>
      <c r="D4652">
        <v>91</v>
      </c>
      <c r="E4652">
        <v>43371</v>
      </c>
    </row>
    <row r="4653">
      <c r="A4653" t="str">
        <v>AutoTable</v>
      </c>
      <c r="C4653" t="str">
        <v>03619-44</v>
      </c>
      <c r="D4653">
        <v>114</v>
      </c>
      <c r="E4653">
        <v>43371</v>
      </c>
    </row>
    <row r="4654">
      <c r="A4654" t="str">
        <v>AutoTable</v>
      </c>
      <c r="C4654" t="str">
        <v>03620-24</v>
      </c>
      <c r="D4654">
        <v>228</v>
      </c>
      <c r="E4654">
        <v>43371</v>
      </c>
    </row>
    <row r="4655">
      <c r="A4655" t="str">
        <v>AutoTable</v>
      </c>
      <c r="C4655" t="str">
        <v>03621-02</v>
      </c>
      <c r="D4655">
        <v>423</v>
      </c>
      <c r="E4655">
        <v>43371</v>
      </c>
    </row>
    <row r="4656">
      <c r="A4656" t="str">
        <v>AutoTable</v>
      </c>
      <c r="C4656" t="str">
        <v>03621-05</v>
      </c>
      <c r="D4656">
        <v>5</v>
      </c>
      <c r="E4656">
        <v>43371</v>
      </c>
    </row>
    <row r="4657">
      <c r="A4657" t="str">
        <v>AutoTable</v>
      </c>
      <c r="C4657" t="str">
        <v>03621-08</v>
      </c>
      <c r="D4657">
        <v>0</v>
      </c>
      <c r="E4657">
        <v>43371</v>
      </c>
    </row>
    <row r="4658">
      <c r="A4658" t="str">
        <v>AutoTable</v>
      </c>
      <c r="C4658" t="str">
        <v>03621-17</v>
      </c>
      <c r="D4658">
        <v>81</v>
      </c>
      <c r="E4658">
        <v>43371</v>
      </c>
    </row>
    <row r="4659">
      <c r="A4659" t="str">
        <v>AutoTable</v>
      </c>
      <c r="C4659" t="str">
        <v>03621-18</v>
      </c>
      <c r="D4659">
        <v>81</v>
      </c>
      <c r="E4659">
        <v>43371</v>
      </c>
    </row>
    <row r="4660">
      <c r="A4660" t="str">
        <v>AutoTable</v>
      </c>
      <c r="C4660" t="str">
        <v>03621-24</v>
      </c>
      <c r="D4660">
        <v>105</v>
      </c>
      <c r="E4660">
        <v>43371</v>
      </c>
    </row>
    <row r="4661">
      <c r="A4661" t="str">
        <v>AutoTable</v>
      </c>
      <c r="C4661" t="str">
        <v>03621-30</v>
      </c>
      <c r="D4661">
        <v>414</v>
      </c>
      <c r="E4661">
        <v>43371</v>
      </c>
    </row>
    <row r="4662">
      <c r="A4662" t="str">
        <v>AutoTable</v>
      </c>
      <c r="C4662" t="str">
        <v>03630-02CE</v>
      </c>
      <c r="D4662">
        <v>96</v>
      </c>
      <c r="E4662">
        <v>43371</v>
      </c>
    </row>
    <row r="4663">
      <c r="A4663" t="str">
        <v>AutoTable</v>
      </c>
      <c r="C4663" t="str">
        <v>03630-03CE</v>
      </c>
      <c r="D4663">
        <v>76</v>
      </c>
      <c r="E4663">
        <v>43371</v>
      </c>
    </row>
    <row r="4664">
      <c r="A4664" t="str">
        <v>AutoTable</v>
      </c>
      <c r="C4664" t="str">
        <v>03630-06CE</v>
      </c>
      <c r="D4664">
        <v>73</v>
      </c>
      <c r="E4664">
        <v>43371</v>
      </c>
    </row>
    <row r="4665">
      <c r="A4665" t="str">
        <v>AutoTable</v>
      </c>
      <c r="C4665" t="str">
        <v>03630-08CE</v>
      </c>
      <c r="D4665">
        <v>229</v>
      </c>
      <c r="E4665">
        <v>43371</v>
      </c>
    </row>
    <row r="4666">
      <c r="A4666" t="str">
        <v>AutoTable</v>
      </c>
      <c r="C4666" t="str">
        <v>04024-06SCE</v>
      </c>
      <c r="D4666">
        <v>4</v>
      </c>
      <c r="E4666">
        <v>43371</v>
      </c>
    </row>
    <row r="4667">
      <c r="A4667" t="str">
        <v>AutoTable</v>
      </c>
      <c r="C4667" t="str">
        <v>04025-81SCE</v>
      </c>
      <c r="D4667">
        <v>28</v>
      </c>
      <c r="E4667">
        <v>43371</v>
      </c>
    </row>
    <row r="4668">
      <c r="A4668" t="str">
        <v>AutoTable</v>
      </c>
      <c r="C4668" t="str">
        <v>04025A</v>
      </c>
      <c r="D4668">
        <v>1</v>
      </c>
      <c r="E4668">
        <v>43371</v>
      </c>
    </row>
    <row r="4669">
      <c r="A4669" t="str">
        <v>AutoTable</v>
      </c>
      <c r="C4669" t="str">
        <v>04025B</v>
      </c>
      <c r="D4669">
        <v>2</v>
      </c>
      <c r="E4669">
        <v>43371</v>
      </c>
    </row>
    <row r="4670">
      <c r="A4670" t="str">
        <v>AutoTable</v>
      </c>
      <c r="C4670" t="str">
        <v>04025CB</v>
      </c>
      <c r="D4670">
        <v>2</v>
      </c>
      <c r="E4670">
        <v>43371</v>
      </c>
    </row>
    <row r="4671">
      <c r="A4671" t="str">
        <v>AutoTable</v>
      </c>
      <c r="C4671" t="str">
        <v>04025FB</v>
      </c>
      <c r="D4671">
        <v>0</v>
      </c>
      <c r="E4671">
        <v>43371</v>
      </c>
    </row>
    <row r="4672">
      <c r="A4672" t="str">
        <v>AutoTable</v>
      </c>
      <c r="C4672" t="str">
        <v>04025FO</v>
      </c>
      <c r="D4672">
        <v>18</v>
      </c>
      <c r="E4672">
        <v>43371</v>
      </c>
    </row>
    <row r="4673">
      <c r="A4673" t="str">
        <v>AutoTable</v>
      </c>
      <c r="C4673" t="str">
        <v>04025J</v>
      </c>
      <c r="D4673">
        <v>4</v>
      </c>
      <c r="E4673">
        <v>43371</v>
      </c>
    </row>
    <row r="4674">
      <c r="A4674" t="str">
        <v>AutoTable</v>
      </c>
      <c r="C4674" t="str">
        <v>04025O</v>
      </c>
      <c r="D4674">
        <v>0</v>
      </c>
      <c r="E4674">
        <v>43371</v>
      </c>
    </row>
    <row r="4675">
      <c r="A4675" t="str">
        <v>AutoTable</v>
      </c>
      <c r="C4675" t="str">
        <v>04025PO</v>
      </c>
      <c r="D4675">
        <v>5</v>
      </c>
      <c r="E4675">
        <v>43371</v>
      </c>
    </row>
    <row r="4676">
      <c r="A4676" t="str">
        <v>AutoTable</v>
      </c>
      <c r="C4676" t="str">
        <v>04025R</v>
      </c>
      <c r="D4676">
        <v>8</v>
      </c>
      <c r="E4676">
        <v>43371</v>
      </c>
    </row>
    <row r="4677">
      <c r="A4677" t="str">
        <v>AutoTable</v>
      </c>
      <c r="C4677" t="str">
        <v>04025RO</v>
      </c>
      <c r="D4677">
        <v>3</v>
      </c>
      <c r="E4677">
        <v>43371</v>
      </c>
    </row>
    <row r="4678">
      <c r="A4678" t="str">
        <v>AutoTable</v>
      </c>
      <c r="C4678" t="str">
        <v>04025VI</v>
      </c>
      <c r="D4678">
        <v>5</v>
      </c>
      <c r="E4678">
        <v>43371</v>
      </c>
    </row>
    <row r="4679">
      <c r="A4679" t="str">
        <v>AutoTable</v>
      </c>
      <c r="C4679" t="str">
        <v>04026-10</v>
      </c>
      <c r="D4679">
        <v>192</v>
      </c>
      <c r="E4679">
        <v>43371</v>
      </c>
    </row>
    <row r="4680">
      <c r="A4680" t="str">
        <v>AutoTable</v>
      </c>
      <c r="C4680" t="str">
        <v>04026-11</v>
      </c>
      <c r="D4680">
        <v>0</v>
      </c>
      <c r="E4680">
        <v>43371</v>
      </c>
    </row>
    <row r="4681">
      <c r="A4681" t="str">
        <v>AutoTable</v>
      </c>
      <c r="C4681" t="str">
        <v>04026-12</v>
      </c>
      <c r="D4681">
        <v>0</v>
      </c>
      <c r="E4681">
        <v>43371</v>
      </c>
    </row>
    <row r="4682">
      <c r="A4682" t="str">
        <v>AutoTable</v>
      </c>
      <c r="C4682" t="str">
        <v>04026-7</v>
      </c>
      <c r="D4682">
        <v>72</v>
      </c>
      <c r="E4682">
        <v>43371</v>
      </c>
    </row>
    <row r="4683">
      <c r="A4683" t="str">
        <v>AutoTable</v>
      </c>
      <c r="C4683" t="str">
        <v>04026-8</v>
      </c>
      <c r="D4683">
        <v>44</v>
      </c>
      <c r="E4683">
        <v>43371</v>
      </c>
    </row>
    <row r="4684">
      <c r="A4684" t="str">
        <v>AutoTable</v>
      </c>
      <c r="C4684" t="str">
        <v>04026-9</v>
      </c>
      <c r="D4684">
        <v>0</v>
      </c>
      <c r="E4684">
        <v>43371</v>
      </c>
    </row>
    <row r="4685">
      <c r="A4685" t="str">
        <v>AutoTable</v>
      </c>
      <c r="C4685" t="str">
        <v>04026CB</v>
      </c>
      <c r="D4685">
        <v>2</v>
      </c>
      <c r="E4685">
        <v>43371</v>
      </c>
    </row>
    <row r="4686">
      <c r="A4686" t="str">
        <v>AutoTable</v>
      </c>
      <c r="C4686" t="str">
        <v>04026FB</v>
      </c>
      <c r="D4686">
        <v>0</v>
      </c>
      <c r="E4686">
        <v>43371</v>
      </c>
    </row>
    <row r="4687">
      <c r="A4687" t="str">
        <v>AutoTable</v>
      </c>
      <c r="C4687" t="str">
        <v>04026FO</v>
      </c>
      <c r="D4687">
        <v>0</v>
      </c>
      <c r="E4687">
        <v>43371</v>
      </c>
    </row>
    <row r="4688">
      <c r="A4688" t="str">
        <v>AutoTable</v>
      </c>
      <c r="C4688" t="str">
        <v>04026O</v>
      </c>
      <c r="D4688">
        <v>3</v>
      </c>
      <c r="E4688">
        <v>43371</v>
      </c>
    </row>
    <row r="4689">
      <c r="A4689" t="str">
        <v>AutoTable</v>
      </c>
      <c r="C4689" t="str">
        <v>04026R</v>
      </c>
      <c r="D4689">
        <v>1</v>
      </c>
      <c r="E4689">
        <v>43371</v>
      </c>
    </row>
    <row r="4690">
      <c r="A4690" t="str">
        <v>AutoTable</v>
      </c>
      <c r="C4690" t="str">
        <v>04026RO</v>
      </c>
      <c r="D4690">
        <v>0</v>
      </c>
      <c r="E4690">
        <v>43371</v>
      </c>
    </row>
    <row r="4691">
      <c r="A4691" t="str">
        <v>AutoTable</v>
      </c>
      <c r="C4691" t="str">
        <v>04026VE</v>
      </c>
      <c r="D4691">
        <v>2</v>
      </c>
      <c r="E4691">
        <v>43371</v>
      </c>
    </row>
    <row r="4692">
      <c r="A4692" t="str">
        <v>AutoTable</v>
      </c>
      <c r="C4692" t="str">
        <v>04028BTB</v>
      </c>
      <c r="D4692">
        <v>69</v>
      </c>
      <c r="E4692">
        <v>43371</v>
      </c>
    </row>
    <row r="4693">
      <c r="A4693" t="str">
        <v>AutoTable</v>
      </c>
      <c r="C4693" t="str">
        <v>04028CB</v>
      </c>
      <c r="D4693">
        <v>86</v>
      </c>
      <c r="E4693">
        <v>43371</v>
      </c>
    </row>
    <row r="4694">
      <c r="A4694" t="str">
        <v>AutoTable</v>
      </c>
      <c r="C4694" t="str">
        <v>04028J</v>
      </c>
      <c r="D4694">
        <v>10</v>
      </c>
      <c r="E4694">
        <v>43371</v>
      </c>
    </row>
    <row r="4695">
      <c r="A4695" t="str">
        <v>AutoTable</v>
      </c>
      <c r="C4695" t="str">
        <v>04028M</v>
      </c>
      <c r="D4695">
        <v>0</v>
      </c>
      <c r="E4695">
        <v>43371</v>
      </c>
    </row>
    <row r="4696">
      <c r="A4696" t="str">
        <v>AutoTable</v>
      </c>
      <c r="C4696" t="str">
        <v>04028TB</v>
      </c>
      <c r="D4696">
        <v>342</v>
      </c>
      <c r="E4696">
        <v>43371</v>
      </c>
    </row>
    <row r="4697">
      <c r="A4697" t="str">
        <v>AutoTable</v>
      </c>
      <c r="C4697" t="str">
        <v>04030-11SCE</v>
      </c>
      <c r="D4697">
        <v>2</v>
      </c>
      <c r="E4697">
        <v>43371</v>
      </c>
    </row>
    <row r="4698">
      <c r="A4698" t="str">
        <v>AutoTable</v>
      </c>
      <c r="C4698" t="str">
        <v>04030-13CE</v>
      </c>
      <c r="D4698">
        <v>7</v>
      </c>
      <c r="E4698">
        <v>43371</v>
      </c>
    </row>
    <row r="4699">
      <c r="A4699" t="str">
        <v>AutoTable</v>
      </c>
      <c r="C4699" t="str">
        <v>04030-19SCE</v>
      </c>
      <c r="D4699">
        <v>4</v>
      </c>
      <c r="E4699">
        <v>43371</v>
      </c>
    </row>
    <row r="4700">
      <c r="A4700" t="str">
        <v>AutoTable</v>
      </c>
      <c r="C4700" t="str">
        <v>04030-30CE</v>
      </c>
      <c r="D4700">
        <v>2</v>
      </c>
      <c r="E4700">
        <v>43371</v>
      </c>
    </row>
    <row r="4701">
      <c r="A4701" t="str">
        <v>AutoTable</v>
      </c>
      <c r="C4701" t="str">
        <v>04030-32CE</v>
      </c>
      <c r="D4701">
        <v>18</v>
      </c>
      <c r="E4701">
        <v>43371</v>
      </c>
    </row>
    <row r="4702">
      <c r="A4702" t="str">
        <v>AutoTable</v>
      </c>
      <c r="C4702" t="str">
        <v>04030-41</v>
      </c>
      <c r="D4702">
        <v>20</v>
      </c>
      <c r="E4702">
        <v>43371</v>
      </c>
    </row>
    <row r="4703">
      <c r="A4703" t="str">
        <v>AutoTable</v>
      </c>
      <c r="C4703" t="str">
        <v>04030-63CE</v>
      </c>
      <c r="D4703">
        <v>0</v>
      </c>
      <c r="E4703">
        <v>43371</v>
      </c>
    </row>
    <row r="4704">
      <c r="A4704" t="str">
        <v>AutoTable</v>
      </c>
      <c r="C4704" t="str">
        <v>04030-64CE</v>
      </c>
      <c r="D4704">
        <v>0</v>
      </c>
      <c r="E4704">
        <v>43371</v>
      </c>
    </row>
    <row r="4705">
      <c r="A4705" t="str">
        <v>AutoTable</v>
      </c>
      <c r="C4705" t="str">
        <v>04030-66CE</v>
      </c>
      <c r="D4705">
        <v>0</v>
      </c>
      <c r="E4705">
        <v>43371</v>
      </c>
    </row>
    <row r="4706">
      <c r="A4706" t="str">
        <v>AutoTable</v>
      </c>
      <c r="C4706" t="str">
        <v>04030-67CE</v>
      </c>
      <c r="D4706">
        <v>0</v>
      </c>
      <c r="E4706">
        <v>43371</v>
      </c>
    </row>
    <row r="4707">
      <c r="A4707" t="str">
        <v>AutoTable</v>
      </c>
      <c r="C4707" t="str">
        <v>04530-82</v>
      </c>
      <c r="D4707">
        <v>199</v>
      </c>
      <c r="E4707">
        <v>43371</v>
      </c>
    </row>
    <row r="4708">
      <c r="A4708" t="str">
        <v>AutoTable</v>
      </c>
      <c r="C4708" t="str">
        <v>04830-02KCE</v>
      </c>
      <c r="D4708">
        <v>34</v>
      </c>
      <c r="E4708">
        <v>43371</v>
      </c>
    </row>
    <row r="4709">
      <c r="A4709" t="str">
        <v>AutoTable</v>
      </c>
      <c r="C4709" t="str">
        <v>04830-06KCE</v>
      </c>
      <c r="D4709">
        <v>58</v>
      </c>
      <c r="E4709">
        <v>43371</v>
      </c>
    </row>
    <row r="4710">
      <c r="A4710" t="str">
        <v>AutoTable</v>
      </c>
      <c r="C4710" t="str">
        <v>04830-08PCE</v>
      </c>
      <c r="D4710">
        <v>18</v>
      </c>
      <c r="E4710">
        <v>43371</v>
      </c>
    </row>
    <row r="4711">
      <c r="A4711" t="str">
        <v>AutoTable</v>
      </c>
      <c r="C4711" t="str">
        <v>04830-18KCE</v>
      </c>
      <c r="D4711">
        <v>0</v>
      </c>
      <c r="E4711">
        <v>43371</v>
      </c>
    </row>
    <row r="4712">
      <c r="A4712" t="str">
        <v>AutoTable</v>
      </c>
      <c r="C4712" t="str">
        <v>04830-18PCE</v>
      </c>
      <c r="D4712">
        <v>2</v>
      </c>
      <c r="E4712">
        <v>43371</v>
      </c>
    </row>
    <row r="4713">
      <c r="A4713" t="str">
        <v>AutoTable</v>
      </c>
      <c r="C4713" t="str">
        <v>04832-19CE</v>
      </c>
      <c r="D4713">
        <v>2</v>
      </c>
      <c r="E4713">
        <v>43371</v>
      </c>
    </row>
    <row r="4714">
      <c r="A4714" t="str">
        <v>AutoTable</v>
      </c>
      <c r="C4714" t="str">
        <v>04929A</v>
      </c>
      <c r="D4714">
        <v>140</v>
      </c>
      <c r="E4714">
        <v>43371</v>
      </c>
    </row>
    <row r="4715">
      <c r="A4715" t="str">
        <v>AutoTable</v>
      </c>
      <c r="C4715" t="str">
        <v>04931BFB</v>
      </c>
      <c r="D4715">
        <v>20</v>
      </c>
      <c r="E4715">
        <v>43371</v>
      </c>
    </row>
    <row r="4716">
      <c r="A4716" t="str">
        <v>AutoTable</v>
      </c>
      <c r="C4716" t="str">
        <v>04931DTO</v>
      </c>
      <c r="D4716">
        <v>33</v>
      </c>
      <c r="E4716">
        <v>43371</v>
      </c>
    </row>
    <row r="4717">
      <c r="A4717" t="str">
        <v>AutoTable</v>
      </c>
      <c r="C4717" t="str">
        <v>04932-06CE</v>
      </c>
      <c r="D4717">
        <v>4</v>
      </c>
      <c r="E4717">
        <v>43371</v>
      </c>
    </row>
    <row r="4718">
      <c r="A4718" t="str">
        <v>AutoTable</v>
      </c>
      <c r="C4718" t="str">
        <v>04932-08CE</v>
      </c>
      <c r="D4718">
        <v>0</v>
      </c>
      <c r="E4718">
        <v>43371</v>
      </c>
    </row>
    <row r="4719">
      <c r="A4719" t="str">
        <v>AutoTable</v>
      </c>
      <c r="C4719" t="str">
        <v>04932-27CE</v>
      </c>
      <c r="D4719">
        <v>1</v>
      </c>
      <c r="E4719">
        <v>43371</v>
      </c>
    </row>
    <row r="4720">
      <c r="A4720" t="str">
        <v>AutoTable</v>
      </c>
      <c r="C4720" t="str">
        <v>05010-13</v>
      </c>
      <c r="D4720">
        <v>17</v>
      </c>
      <c r="E4720">
        <v>43371</v>
      </c>
    </row>
    <row r="4721">
      <c r="A4721" t="str">
        <v>AutoTable</v>
      </c>
      <c r="C4721" t="str">
        <v>05022-30</v>
      </c>
      <c r="D4721">
        <v>101</v>
      </c>
      <c r="E4721">
        <v>43371</v>
      </c>
    </row>
    <row r="4722">
      <c r="A4722" t="str">
        <v>AutoTable</v>
      </c>
      <c r="C4722" t="str">
        <v>05030-12CROCE</v>
      </c>
      <c r="D4722">
        <v>60</v>
      </c>
      <c r="E4722">
        <v>43371</v>
      </c>
    </row>
    <row r="4723">
      <c r="A4723" t="str">
        <v>AutoTable</v>
      </c>
      <c r="C4723" t="str">
        <v>05030-12MAAQCE</v>
      </c>
      <c r="D4723">
        <v>19</v>
      </c>
      <c r="E4723">
        <v>43371</v>
      </c>
    </row>
    <row r="4724">
      <c r="A4724" t="str">
        <v>AutoTable</v>
      </c>
      <c r="C4724" t="str">
        <v>05030-13CE</v>
      </c>
      <c r="D4724">
        <v>192</v>
      </c>
      <c r="E4724">
        <v>43371</v>
      </c>
    </row>
    <row r="4725">
      <c r="A4725" t="str">
        <v>AutoTable</v>
      </c>
      <c r="C4725" t="str">
        <v>05035-30</v>
      </c>
      <c r="D4725">
        <v>67</v>
      </c>
      <c r="E4725">
        <v>43371</v>
      </c>
    </row>
    <row r="4726">
      <c r="A4726" t="str">
        <v>AutoTable</v>
      </c>
      <c r="C4726" t="str">
        <v>05529A</v>
      </c>
      <c r="D4726">
        <v>181</v>
      </c>
      <c r="E4726">
        <v>43371</v>
      </c>
    </row>
    <row r="4727">
      <c r="A4727" t="str">
        <v>AutoTable</v>
      </c>
      <c r="C4727" t="str">
        <v>05725-30</v>
      </c>
      <c r="D4727">
        <v>117</v>
      </c>
      <c r="E4727">
        <v>43371</v>
      </c>
    </row>
    <row r="4728">
      <c r="A4728" t="str">
        <v>AutoTable</v>
      </c>
      <c r="C4728" t="str">
        <v>06435-33</v>
      </c>
      <c r="D4728">
        <v>14</v>
      </c>
      <c r="E4728">
        <v>43371</v>
      </c>
    </row>
    <row r="4729">
      <c r="A4729" t="str">
        <v>AutoTable</v>
      </c>
      <c r="C4729" t="str">
        <v>07030-09</v>
      </c>
      <c r="D4729">
        <v>113</v>
      </c>
      <c r="E4729">
        <v>43371</v>
      </c>
    </row>
    <row r="4730">
      <c r="A4730" t="str">
        <v>AutoTable</v>
      </c>
      <c r="C4730" t="str">
        <v>07030-38</v>
      </c>
      <c r="D4730">
        <v>4</v>
      </c>
      <c r="E4730">
        <v>43371</v>
      </c>
    </row>
    <row r="4731">
      <c r="A4731" t="str">
        <v>AutoTable</v>
      </c>
      <c r="C4731" t="str">
        <v>07031-09</v>
      </c>
      <c r="D4731">
        <v>226</v>
      </c>
      <c r="E4731">
        <v>43371</v>
      </c>
    </row>
    <row r="4732">
      <c r="A4732" t="str">
        <v>AutoTable</v>
      </c>
      <c r="C4732" t="str">
        <v>07031-99</v>
      </c>
      <c r="D4732">
        <v>35</v>
      </c>
      <c r="E4732">
        <v>43371</v>
      </c>
    </row>
    <row r="4733">
      <c r="A4733" t="str">
        <v>AutoTable</v>
      </c>
      <c r="C4733" t="str">
        <v>07033-90S</v>
      </c>
      <c r="D4733">
        <v>112</v>
      </c>
      <c r="E4733">
        <v>43371</v>
      </c>
    </row>
    <row r="4734">
      <c r="A4734" t="str">
        <v>AutoTable</v>
      </c>
      <c r="C4734" t="str">
        <v>07224-30CE</v>
      </c>
      <c r="D4734">
        <v>11</v>
      </c>
      <c r="E4734">
        <v>43371</v>
      </c>
    </row>
    <row r="4735">
      <c r="A4735" t="str">
        <v>AutoTable</v>
      </c>
      <c r="C4735" t="str">
        <v>07625-13</v>
      </c>
      <c r="D4735">
        <v>187</v>
      </c>
      <c r="E4735">
        <v>43371</v>
      </c>
    </row>
    <row r="4736">
      <c r="A4736" t="str">
        <v>AutoTable</v>
      </c>
      <c r="C4736" t="str">
        <v>08024-02CE</v>
      </c>
      <c r="D4736">
        <v>62</v>
      </c>
      <c r="E4736">
        <v>43371</v>
      </c>
    </row>
    <row r="4737">
      <c r="A4737" t="str">
        <v>AutoTable</v>
      </c>
      <c r="C4737" t="str">
        <v>08024-06CE</v>
      </c>
      <c r="D4737">
        <v>39</v>
      </c>
      <c r="E4737">
        <v>43371</v>
      </c>
    </row>
    <row r="4738">
      <c r="A4738" t="str">
        <v>AutoTable</v>
      </c>
      <c r="C4738" t="str">
        <v>08024-26CE</v>
      </c>
      <c r="D4738">
        <v>1</v>
      </c>
      <c r="E4738">
        <v>43371</v>
      </c>
    </row>
    <row r="4739">
      <c r="A4739" t="str">
        <v>AutoTable</v>
      </c>
      <c r="C4739" t="str">
        <v>08024-28CE</v>
      </c>
      <c r="D4739">
        <v>24</v>
      </c>
      <c r="E4739">
        <v>43371</v>
      </c>
    </row>
    <row r="4740">
      <c r="A4740" t="str">
        <v>AutoTable</v>
      </c>
      <c r="C4740" t="str">
        <v>09925-17CE</v>
      </c>
      <c r="D4740">
        <v>0</v>
      </c>
      <c r="E4740">
        <v>43371</v>
      </c>
    </row>
    <row r="4741">
      <c r="A4741" t="str">
        <v>AutoTable</v>
      </c>
      <c r="C4741" t="str">
        <v>10811</v>
      </c>
      <c r="D4741">
        <v>1</v>
      </c>
      <c r="E4741">
        <v>43371</v>
      </c>
    </row>
    <row r="4742">
      <c r="A4742" t="str">
        <v>AutoTable</v>
      </c>
      <c r="C4742" t="str">
        <v>10911</v>
      </c>
      <c r="D4742">
        <v>0</v>
      </c>
      <c r="E4742">
        <v>43371</v>
      </c>
    </row>
    <row r="4743">
      <c r="A4743" t="str">
        <v>AutoTable</v>
      </c>
      <c r="C4743" t="str">
        <v>1200</v>
      </c>
      <c r="D4743">
        <v>6</v>
      </c>
      <c r="E4743">
        <v>43371</v>
      </c>
    </row>
    <row r="4744">
      <c r="A4744" t="str">
        <v>AutoTable</v>
      </c>
      <c r="C4744" t="str">
        <v>1200B</v>
      </c>
      <c r="D4744">
        <v>0</v>
      </c>
      <c r="E4744">
        <v>43371</v>
      </c>
    </row>
    <row r="4745">
      <c r="A4745" t="str">
        <v>AutoTable</v>
      </c>
      <c r="C4745" t="str">
        <v>1201</v>
      </c>
      <c r="D4745">
        <v>6</v>
      </c>
      <c r="E4745">
        <v>43371</v>
      </c>
    </row>
    <row r="4746">
      <c r="A4746" t="str">
        <v>AutoTable</v>
      </c>
      <c r="C4746" t="str">
        <v>1201B</v>
      </c>
      <c r="D4746">
        <v>13</v>
      </c>
      <c r="E4746">
        <v>43371</v>
      </c>
    </row>
    <row r="4747">
      <c r="A4747" t="str">
        <v>AutoTable</v>
      </c>
      <c r="C4747" t="str">
        <v>1202</v>
      </c>
      <c r="D4747">
        <v>5</v>
      </c>
      <c r="E4747">
        <v>43371</v>
      </c>
    </row>
    <row r="4748">
      <c r="A4748" t="str">
        <v>AutoTable</v>
      </c>
      <c r="C4748" t="str">
        <v>1222</v>
      </c>
      <c r="D4748">
        <v>12</v>
      </c>
      <c r="E4748">
        <v>43371</v>
      </c>
    </row>
    <row r="4749">
      <c r="A4749" t="str">
        <v>AutoTable</v>
      </c>
      <c r="C4749" t="str">
        <v>1224</v>
      </c>
      <c r="D4749">
        <v>29</v>
      </c>
      <c r="E4749">
        <v>43371</v>
      </c>
    </row>
    <row r="4750">
      <c r="A4750" t="str">
        <v>AutoTable</v>
      </c>
      <c r="C4750" t="str">
        <v>1228H</v>
      </c>
      <c r="D4750">
        <v>0</v>
      </c>
      <c r="E4750">
        <v>43371</v>
      </c>
    </row>
    <row r="4751">
      <c r="A4751" t="str">
        <v>AutoTable</v>
      </c>
      <c r="C4751" t="str">
        <v>1231L</v>
      </c>
      <c r="D4751">
        <v>6</v>
      </c>
      <c r="E4751">
        <v>43371</v>
      </c>
    </row>
    <row r="4752">
      <c r="A4752" t="str">
        <v>AutoTable</v>
      </c>
      <c r="C4752" t="str">
        <v>1231PA</v>
      </c>
      <c r="D4752">
        <v>3</v>
      </c>
      <c r="E4752">
        <v>43371</v>
      </c>
    </row>
    <row r="4753">
      <c r="A4753" t="str">
        <v>AutoTable</v>
      </c>
      <c r="C4753" t="str">
        <v>14001</v>
      </c>
      <c r="D4753">
        <v>74</v>
      </c>
      <c r="E4753">
        <v>43371</v>
      </c>
    </row>
    <row r="4754">
      <c r="A4754" t="str">
        <v>AutoTable</v>
      </c>
      <c r="C4754" t="str">
        <v>14002</v>
      </c>
      <c r="D4754">
        <v>22406</v>
      </c>
      <c r="E4754">
        <v>43371</v>
      </c>
    </row>
    <row r="4755">
      <c r="A4755" t="str">
        <v>AutoTable</v>
      </c>
      <c r="C4755" t="str">
        <v>14004</v>
      </c>
      <c r="D4755">
        <v>256</v>
      </c>
      <c r="E4755">
        <v>43371</v>
      </c>
    </row>
    <row r="4756">
      <c r="A4756" t="str">
        <v>AutoTable</v>
      </c>
      <c r="C4756" t="str">
        <v>14004R</v>
      </c>
      <c r="D4756">
        <v>3</v>
      </c>
      <c r="E4756">
        <v>43371</v>
      </c>
    </row>
    <row r="4757">
      <c r="A4757" t="str">
        <v>AutoTable</v>
      </c>
      <c r="C4757" t="str">
        <v>14004V</v>
      </c>
      <c r="D4757">
        <v>11</v>
      </c>
      <c r="E4757">
        <v>43371</v>
      </c>
    </row>
    <row r="4758">
      <c r="A4758" t="str">
        <v>AutoTable</v>
      </c>
      <c r="C4758" t="str">
        <v>14006</v>
      </c>
      <c r="D4758">
        <v>5731</v>
      </c>
      <c r="E4758">
        <v>43371</v>
      </c>
    </row>
    <row r="4759">
      <c r="A4759" t="str">
        <v>AutoTable</v>
      </c>
      <c r="C4759" t="str">
        <v>14011</v>
      </c>
      <c r="D4759">
        <v>0</v>
      </c>
      <c r="E4759">
        <v>43371</v>
      </c>
    </row>
    <row r="4760">
      <c r="A4760" t="str">
        <v>AutoTable</v>
      </c>
      <c r="C4760" t="str">
        <v>14011-50</v>
      </c>
      <c r="D4760">
        <v>1873</v>
      </c>
      <c r="E4760">
        <v>43371</v>
      </c>
    </row>
    <row r="4761">
      <c r="A4761" t="str">
        <v>AutoTable</v>
      </c>
      <c r="C4761" t="str">
        <v>14012</v>
      </c>
      <c r="D4761">
        <v>199</v>
      </c>
      <c r="E4761">
        <v>43371</v>
      </c>
    </row>
    <row r="4762">
      <c r="A4762" t="str">
        <v>AutoTable</v>
      </c>
      <c r="C4762" t="str">
        <v>14015</v>
      </c>
      <c r="D4762">
        <v>0</v>
      </c>
      <c r="E4762">
        <v>43371</v>
      </c>
    </row>
    <row r="4763">
      <c r="A4763" t="str">
        <v>AutoTable</v>
      </c>
      <c r="C4763" t="str">
        <v>14021</v>
      </c>
      <c r="D4763">
        <v>150</v>
      </c>
      <c r="E4763">
        <v>43371</v>
      </c>
    </row>
    <row r="4764">
      <c r="A4764" t="str">
        <v>AutoTable</v>
      </c>
      <c r="C4764" t="str">
        <v>14022B</v>
      </c>
      <c r="D4764">
        <v>0</v>
      </c>
      <c r="E4764">
        <v>43371</v>
      </c>
    </row>
    <row r="4765">
      <c r="A4765" t="str">
        <v>AutoTable</v>
      </c>
      <c r="C4765" t="str">
        <v>14022V</v>
      </c>
      <c r="D4765">
        <v>12000</v>
      </c>
      <c r="E4765">
        <v>43371</v>
      </c>
    </row>
    <row r="4766">
      <c r="A4766" t="str">
        <v>AutoTable</v>
      </c>
      <c r="C4766" t="str">
        <v>14028</v>
      </c>
      <c r="D4766">
        <v>680</v>
      </c>
      <c r="E4766">
        <v>43371</v>
      </c>
    </row>
    <row r="4767">
      <c r="A4767" t="str">
        <v>AutoTable</v>
      </c>
      <c r="C4767" t="str">
        <v>14029</v>
      </c>
      <c r="D4767">
        <v>4375</v>
      </c>
      <c r="E4767">
        <v>43371</v>
      </c>
    </row>
    <row r="4768">
      <c r="A4768" t="str">
        <v>AutoTable</v>
      </c>
      <c r="C4768" t="str">
        <v>14035-1</v>
      </c>
      <c r="D4768">
        <v>1520</v>
      </c>
      <c r="E4768">
        <v>43371</v>
      </c>
    </row>
    <row r="4769">
      <c r="A4769" t="str">
        <v>AutoTable</v>
      </c>
      <c r="C4769" t="str">
        <v>14035-2</v>
      </c>
      <c r="D4769">
        <v>1305</v>
      </c>
      <c r="E4769">
        <v>43371</v>
      </c>
    </row>
    <row r="4770">
      <c r="A4770" t="str">
        <v>AutoTable</v>
      </c>
      <c r="C4770" t="str">
        <v>14035-3</v>
      </c>
      <c r="D4770">
        <v>8000</v>
      </c>
      <c r="E4770">
        <v>43371</v>
      </c>
    </row>
    <row r="4771">
      <c r="A4771" t="str">
        <v>AutoTable</v>
      </c>
      <c r="C4771" t="str">
        <v>14035-5</v>
      </c>
      <c r="D4771">
        <v>16250</v>
      </c>
      <c r="E4771">
        <v>43371</v>
      </c>
    </row>
    <row r="4772">
      <c r="A4772" t="str">
        <v>AutoTable</v>
      </c>
      <c r="C4772" t="str">
        <v>14098</v>
      </c>
      <c r="D4772">
        <v>216</v>
      </c>
      <c r="E4772">
        <v>43371</v>
      </c>
    </row>
    <row r="4773">
      <c r="A4773" t="str">
        <v>AutoTable</v>
      </c>
      <c r="C4773" t="str">
        <v>14113</v>
      </c>
      <c r="D4773">
        <v>1</v>
      </c>
      <c r="E4773">
        <v>43371</v>
      </c>
    </row>
    <row r="4774">
      <c r="A4774" t="str">
        <v>AutoTable</v>
      </c>
      <c r="C4774" t="str">
        <v>14114-32</v>
      </c>
      <c r="D4774">
        <v>2</v>
      </c>
      <c r="E4774">
        <v>43371</v>
      </c>
    </row>
    <row r="4775">
      <c r="A4775" t="str">
        <v>AutoTable</v>
      </c>
      <c r="C4775" t="str">
        <v>14115-960</v>
      </c>
      <c r="D4775">
        <v>1</v>
      </c>
      <c r="E4775">
        <v>43371</v>
      </c>
    </row>
    <row r="4776">
      <c r="A4776" t="str">
        <v>AutoTable</v>
      </c>
      <c r="C4776" t="str">
        <v>14117</v>
      </c>
      <c r="D4776">
        <v>10</v>
      </c>
      <c r="E4776">
        <v>43371</v>
      </c>
    </row>
    <row r="4777">
      <c r="A4777" t="str">
        <v>AutoTable</v>
      </c>
      <c r="C4777" t="str">
        <v>14121</v>
      </c>
      <c r="D4777">
        <v>102</v>
      </c>
      <c r="E4777">
        <v>43371</v>
      </c>
    </row>
    <row r="4778">
      <c r="A4778" t="str">
        <v>AutoTable</v>
      </c>
      <c r="C4778" t="str">
        <v>14121BRZ</v>
      </c>
      <c r="D4778">
        <v>1</v>
      </c>
      <c r="E4778">
        <v>43371</v>
      </c>
    </row>
    <row r="4779">
      <c r="A4779" t="str">
        <v>AutoTable</v>
      </c>
      <c r="C4779" t="str">
        <v>14122</v>
      </c>
      <c r="D4779">
        <v>11</v>
      </c>
      <c r="E4779">
        <v>43371</v>
      </c>
    </row>
    <row r="4780">
      <c r="A4780" t="str">
        <v>AutoTable</v>
      </c>
      <c r="C4780" t="str">
        <v>14302</v>
      </c>
      <c r="D4780">
        <v>300</v>
      </c>
      <c r="E4780">
        <v>43371</v>
      </c>
    </row>
    <row r="4781">
      <c r="A4781" t="str">
        <v>AutoTable</v>
      </c>
      <c r="C4781" t="str">
        <v>14304</v>
      </c>
      <c r="D4781">
        <v>350</v>
      </c>
      <c r="E4781">
        <v>43371</v>
      </c>
    </row>
    <row r="4782">
      <c r="A4782" t="str">
        <v>AutoTable</v>
      </c>
      <c r="C4782" t="str">
        <v>14305O/B</v>
      </c>
      <c r="D4782">
        <v>179</v>
      </c>
      <c r="E4782">
        <v>43371</v>
      </c>
    </row>
    <row r="4783">
      <c r="A4783" t="str">
        <v>AutoTable</v>
      </c>
      <c r="C4783" t="str">
        <v>14309</v>
      </c>
      <c r="D4783">
        <v>1</v>
      </c>
      <c r="E4783">
        <v>43371</v>
      </c>
    </row>
    <row r="4784">
      <c r="A4784" t="str">
        <v>AutoTable</v>
      </c>
      <c r="C4784" t="str">
        <v>14316</v>
      </c>
      <c r="D4784">
        <v>51</v>
      </c>
      <c r="E4784">
        <v>43371</v>
      </c>
    </row>
    <row r="4785">
      <c r="A4785" t="str">
        <v>AutoTable</v>
      </c>
      <c r="C4785" t="str">
        <v>14317</v>
      </c>
      <c r="D4785">
        <v>330</v>
      </c>
      <c r="E4785">
        <v>43371</v>
      </c>
    </row>
    <row r="4786">
      <c r="A4786" t="str">
        <v>AutoTable</v>
      </c>
      <c r="C4786" t="str">
        <v>14364RX</v>
      </c>
      <c r="D4786">
        <v>14</v>
      </c>
      <c r="E4786">
        <v>43371</v>
      </c>
    </row>
    <row r="4787">
      <c r="A4787" t="str">
        <v>AutoTable</v>
      </c>
      <c r="C4787" t="str">
        <v>14364TX</v>
      </c>
      <c r="D4787">
        <v>21</v>
      </c>
      <c r="E4787">
        <v>43371</v>
      </c>
    </row>
    <row r="4788">
      <c r="A4788" t="str">
        <v>AutoTable</v>
      </c>
      <c r="C4788" t="str">
        <v>14410-2</v>
      </c>
      <c r="D4788">
        <v>29</v>
      </c>
      <c r="E4788">
        <v>43371</v>
      </c>
    </row>
    <row r="4789">
      <c r="A4789" t="str">
        <v>AutoTable</v>
      </c>
      <c r="C4789" t="str">
        <v>14410-3</v>
      </c>
      <c r="D4789">
        <v>1520</v>
      </c>
      <c r="E4789">
        <v>43371</v>
      </c>
    </row>
    <row r="4790">
      <c r="A4790" t="str">
        <v>AutoTable</v>
      </c>
      <c r="C4790" t="str">
        <v>14410-4</v>
      </c>
      <c r="D4790">
        <v>401</v>
      </c>
      <c r="E4790">
        <v>43371</v>
      </c>
    </row>
    <row r="4791">
      <c r="A4791" t="str">
        <v>AutoTable</v>
      </c>
      <c r="C4791" t="str">
        <v>14410-5</v>
      </c>
      <c r="D4791">
        <v>5</v>
      </c>
      <c r="E4791">
        <v>43371</v>
      </c>
    </row>
    <row r="4792">
      <c r="A4792" t="str">
        <v>AutoTable</v>
      </c>
      <c r="C4792" t="str">
        <v>14410-7</v>
      </c>
      <c r="D4792">
        <v>844</v>
      </c>
      <c r="E4792">
        <v>43371</v>
      </c>
    </row>
    <row r="4793">
      <c r="A4793" t="str">
        <v>AutoTable</v>
      </c>
      <c r="C4793" t="str">
        <v>14420-01</v>
      </c>
      <c r="D4793">
        <v>7960</v>
      </c>
      <c r="E4793">
        <v>43371</v>
      </c>
    </row>
    <row r="4794">
      <c r="A4794" t="str">
        <v>AutoTable</v>
      </c>
      <c r="C4794" t="str">
        <v>14420-02</v>
      </c>
      <c r="D4794">
        <v>6734</v>
      </c>
      <c r="E4794">
        <v>43371</v>
      </c>
    </row>
    <row r="4795">
      <c r="A4795" t="str">
        <v>AutoTable</v>
      </c>
      <c r="C4795" t="str">
        <v>14420-03</v>
      </c>
      <c r="D4795">
        <v>6153</v>
      </c>
      <c r="E4795">
        <v>43371</v>
      </c>
    </row>
    <row r="4796">
      <c r="A4796" t="str">
        <v>AutoTable</v>
      </c>
      <c r="C4796" t="str">
        <v>14420-04</v>
      </c>
      <c r="D4796">
        <v>7671</v>
      </c>
      <c r="E4796">
        <v>43371</v>
      </c>
    </row>
    <row r="4797">
      <c r="A4797" t="str">
        <v>AutoTable</v>
      </c>
      <c r="C4797" t="str">
        <v>14420-05</v>
      </c>
      <c r="D4797">
        <v>8500</v>
      </c>
      <c r="E4797">
        <v>43371</v>
      </c>
    </row>
    <row r="4798">
      <c r="A4798" t="str">
        <v>AutoTable</v>
      </c>
      <c r="C4798" t="str">
        <v>14420-06</v>
      </c>
      <c r="D4798">
        <v>8741</v>
      </c>
      <c r="E4798">
        <v>43371</v>
      </c>
    </row>
    <row r="4799">
      <c r="A4799" t="str">
        <v>AutoTable</v>
      </c>
      <c r="C4799" t="str">
        <v>14420-07</v>
      </c>
      <c r="D4799">
        <v>4418</v>
      </c>
      <c r="E4799">
        <v>43371</v>
      </c>
    </row>
    <row r="4800">
      <c r="A4800" t="str">
        <v>AutoTable</v>
      </c>
      <c r="C4800" t="str">
        <v>14420-08</v>
      </c>
      <c r="D4800">
        <v>5390</v>
      </c>
      <c r="E4800">
        <v>43371</v>
      </c>
    </row>
    <row r="4801">
      <c r="A4801" t="str">
        <v>AutoTable</v>
      </c>
      <c r="C4801" t="str">
        <v>14420-09</v>
      </c>
      <c r="D4801">
        <v>3232</v>
      </c>
      <c r="E4801">
        <v>43371</v>
      </c>
    </row>
    <row r="4802">
      <c r="A4802" t="str">
        <v>AutoTable</v>
      </c>
      <c r="C4802" t="str">
        <v>14420-10</v>
      </c>
      <c r="D4802">
        <v>6740</v>
      </c>
      <c r="E4802">
        <v>43371</v>
      </c>
    </row>
    <row r="4803">
      <c r="A4803" t="str">
        <v>AutoTable</v>
      </c>
      <c r="C4803" t="str">
        <v>14420-15</v>
      </c>
      <c r="D4803">
        <v>3231</v>
      </c>
      <c r="E4803">
        <v>43371</v>
      </c>
    </row>
    <row r="4804">
      <c r="A4804" t="str">
        <v>AutoTable</v>
      </c>
      <c r="C4804" t="str">
        <v>14420-18</v>
      </c>
      <c r="D4804">
        <v>2037</v>
      </c>
      <c r="E4804">
        <v>43371</v>
      </c>
    </row>
    <row r="4805">
      <c r="A4805" t="str">
        <v>AutoTable</v>
      </c>
      <c r="C4805" t="str">
        <v>14420-20</v>
      </c>
      <c r="D4805">
        <v>11011</v>
      </c>
      <c r="E4805">
        <v>43371</v>
      </c>
    </row>
    <row r="4806">
      <c r="A4806" t="str">
        <v>AutoTable</v>
      </c>
      <c r="C4806" t="str">
        <v>14420-25</v>
      </c>
      <c r="D4806">
        <v>3632</v>
      </c>
      <c r="E4806">
        <v>43371</v>
      </c>
    </row>
    <row r="4807">
      <c r="A4807" t="str">
        <v>AutoTable</v>
      </c>
      <c r="C4807" t="str">
        <v>14420-30</v>
      </c>
      <c r="D4807">
        <v>2696</v>
      </c>
      <c r="E4807">
        <v>43371</v>
      </c>
    </row>
    <row r="4808">
      <c r="A4808" t="str">
        <v>AutoTable</v>
      </c>
      <c r="C4808" t="str">
        <v>14420-35</v>
      </c>
      <c r="D4808">
        <v>507</v>
      </c>
      <c r="E4808">
        <v>43371</v>
      </c>
    </row>
    <row r="4809">
      <c r="A4809" t="str">
        <v>AutoTable</v>
      </c>
      <c r="C4809" t="str">
        <v>14510-02</v>
      </c>
      <c r="D4809">
        <v>4278</v>
      </c>
      <c r="E4809">
        <v>43371</v>
      </c>
    </row>
    <row r="4810">
      <c r="A4810" t="str">
        <v>AutoTable</v>
      </c>
      <c r="C4810" t="str">
        <v>14510-03</v>
      </c>
      <c r="D4810">
        <v>2063</v>
      </c>
      <c r="E4810">
        <v>43371</v>
      </c>
    </row>
    <row r="4811">
      <c r="A4811" t="str">
        <v>AutoTable</v>
      </c>
      <c r="C4811" t="str">
        <v>14510-04</v>
      </c>
      <c r="D4811">
        <v>469</v>
      </c>
      <c r="E4811">
        <v>43371</v>
      </c>
    </row>
    <row r="4812">
      <c r="A4812" t="str">
        <v>AutoTable</v>
      </c>
      <c r="C4812" t="str">
        <v>14510-05</v>
      </c>
      <c r="D4812">
        <v>12367</v>
      </c>
      <c r="E4812">
        <v>43371</v>
      </c>
    </row>
    <row r="4813">
      <c r="A4813" t="str">
        <v>AutoTable</v>
      </c>
      <c r="C4813" t="str">
        <v>14510-06</v>
      </c>
      <c r="D4813">
        <v>767</v>
      </c>
      <c r="E4813">
        <v>43371</v>
      </c>
    </row>
    <row r="4814">
      <c r="A4814" t="str">
        <v>AutoTable</v>
      </c>
      <c r="C4814" t="str">
        <v>14710-00</v>
      </c>
      <c r="D4814">
        <v>2980</v>
      </c>
      <c r="E4814">
        <v>43371</v>
      </c>
    </row>
    <row r="4815">
      <c r="A4815" t="str">
        <v>AutoTable</v>
      </c>
      <c r="C4815" t="str">
        <v>14710-01</v>
      </c>
      <c r="D4815">
        <v>109</v>
      </c>
      <c r="E4815">
        <v>43371</v>
      </c>
    </row>
    <row r="4816">
      <c r="A4816" t="str">
        <v>AutoTable</v>
      </c>
      <c r="C4816" t="str">
        <v>14710-02</v>
      </c>
      <c r="D4816">
        <v>16854</v>
      </c>
      <c r="E4816">
        <v>43371</v>
      </c>
    </row>
    <row r="4817">
      <c r="A4817" t="str">
        <v>AutoTable</v>
      </c>
      <c r="C4817" t="str">
        <v>14710-03</v>
      </c>
      <c r="D4817">
        <v>20478</v>
      </c>
      <c r="E4817">
        <v>43371</v>
      </c>
    </row>
    <row r="4818">
      <c r="A4818" t="str">
        <v>AutoTable</v>
      </c>
      <c r="C4818" t="str">
        <v>14710-04</v>
      </c>
      <c r="D4818">
        <v>4633</v>
      </c>
      <c r="E4818">
        <v>43371</v>
      </c>
    </row>
    <row r="4819">
      <c r="A4819" t="str">
        <v>AutoTable</v>
      </c>
      <c r="C4819" t="str">
        <v>14710-05</v>
      </c>
      <c r="D4819">
        <v>15647</v>
      </c>
      <c r="E4819">
        <v>43371</v>
      </c>
    </row>
    <row r="4820">
      <c r="A4820" t="str">
        <v>AutoTable</v>
      </c>
      <c r="C4820" t="str">
        <v>14710-06</v>
      </c>
      <c r="D4820">
        <v>3931</v>
      </c>
      <c r="E4820">
        <v>43371</v>
      </c>
    </row>
    <row r="4821">
      <c r="A4821" t="str">
        <v>AutoTable</v>
      </c>
      <c r="C4821" t="str">
        <v>14810-03</v>
      </c>
      <c r="D4821">
        <v>0</v>
      </c>
      <c r="E4821">
        <v>43371</v>
      </c>
    </row>
    <row r="4822">
      <c r="A4822" t="str">
        <v>AutoTable</v>
      </c>
      <c r="C4822" t="str">
        <v>14810-04</v>
      </c>
      <c r="D4822">
        <v>0</v>
      </c>
      <c r="E4822">
        <v>43371</v>
      </c>
    </row>
    <row r="4823">
      <c r="A4823" t="str">
        <v>AutoTable</v>
      </c>
      <c r="C4823" t="str">
        <v>14810-05</v>
      </c>
      <c r="D4823">
        <v>0</v>
      </c>
      <c r="E4823">
        <v>43371</v>
      </c>
    </row>
    <row r="4824">
      <c r="A4824" t="str">
        <v>AutoTable</v>
      </c>
      <c r="C4824" t="str">
        <v>14810-06</v>
      </c>
      <c r="D4824">
        <v>0</v>
      </c>
      <c r="E4824">
        <v>43371</v>
      </c>
    </row>
    <row r="4825">
      <c r="A4825" t="str">
        <v>AutoTable</v>
      </c>
      <c r="C4825" t="str">
        <v>15001A</v>
      </c>
      <c r="D4825">
        <v>4141</v>
      </c>
      <c r="E4825">
        <v>43371</v>
      </c>
    </row>
    <row r="4826">
      <c r="A4826" t="str">
        <v>AutoTable</v>
      </c>
      <c r="C4826" t="str">
        <v>15001B</v>
      </c>
      <c r="D4826">
        <v>15481</v>
      </c>
      <c r="E4826">
        <v>43371</v>
      </c>
    </row>
    <row r="4827">
      <c r="A4827" t="str">
        <v>AutoTable</v>
      </c>
      <c r="C4827" t="str">
        <v>15001R</v>
      </c>
      <c r="D4827">
        <v>12487</v>
      </c>
      <c r="E4827">
        <v>43371</v>
      </c>
    </row>
    <row r="4828">
      <c r="A4828" t="str">
        <v>AutoTable</v>
      </c>
      <c r="C4828" t="str">
        <v>15002A</v>
      </c>
      <c r="D4828">
        <v>13737</v>
      </c>
      <c r="E4828">
        <v>43371</v>
      </c>
    </row>
    <row r="4829">
      <c r="A4829" t="str">
        <v>AutoTable</v>
      </c>
      <c r="C4829" t="str">
        <v>15002B</v>
      </c>
      <c r="D4829">
        <v>11455</v>
      </c>
      <c r="E4829">
        <v>43371</v>
      </c>
    </row>
    <row r="4830">
      <c r="A4830" t="str">
        <v>AutoTable</v>
      </c>
      <c r="C4830" t="str">
        <v>15002J</v>
      </c>
      <c r="D4830">
        <v>4269</v>
      </c>
      <c r="E4830">
        <v>43371</v>
      </c>
    </row>
    <row r="4831">
      <c r="A4831" t="str">
        <v>AutoTable</v>
      </c>
      <c r="C4831" t="str">
        <v>15002R</v>
      </c>
      <c r="D4831">
        <v>10256</v>
      </c>
      <c r="E4831">
        <v>43371</v>
      </c>
    </row>
    <row r="4832">
      <c r="A4832" t="str">
        <v>AutoTable</v>
      </c>
      <c r="C4832" t="str">
        <v>15002VE</v>
      </c>
      <c r="D4832">
        <v>20172</v>
      </c>
      <c r="E4832">
        <v>43371</v>
      </c>
    </row>
    <row r="4833">
      <c r="A4833" t="str">
        <v>AutoTable</v>
      </c>
      <c r="C4833" t="str">
        <v>15002VI</v>
      </c>
      <c r="D4833">
        <v>36675</v>
      </c>
      <c r="E4833">
        <v>43371</v>
      </c>
    </row>
    <row r="4834">
      <c r="A4834" t="str">
        <v>AutoTable</v>
      </c>
      <c r="C4834" t="str">
        <v>15031</v>
      </c>
      <c r="D4834">
        <v>250</v>
      </c>
      <c r="E4834">
        <v>43371</v>
      </c>
    </row>
    <row r="4835">
      <c r="A4835" t="str">
        <v>AutoTable</v>
      </c>
      <c r="C4835" t="str">
        <v>15035</v>
      </c>
      <c r="D4835">
        <v>62</v>
      </c>
      <c r="E4835">
        <v>43371</v>
      </c>
    </row>
    <row r="4836">
      <c r="A4836" t="str">
        <v>AutoTable</v>
      </c>
      <c r="C4836" t="str">
        <v>15050A</v>
      </c>
      <c r="D4836">
        <v>26</v>
      </c>
      <c r="E4836">
        <v>43371</v>
      </c>
    </row>
    <row r="4837">
      <c r="A4837" t="str">
        <v>AutoTable</v>
      </c>
      <c r="C4837" t="str">
        <v>15050OR</v>
      </c>
      <c r="D4837">
        <v>22</v>
      </c>
      <c r="E4837">
        <v>43371</v>
      </c>
    </row>
    <row r="4838">
      <c r="A4838" t="str">
        <v>AutoTable</v>
      </c>
      <c r="C4838" t="str">
        <v>15059A</v>
      </c>
      <c r="D4838">
        <v>931</v>
      </c>
      <c r="E4838">
        <v>43371</v>
      </c>
    </row>
    <row r="4839">
      <c r="A4839" t="str">
        <v>AutoTable</v>
      </c>
      <c r="C4839" t="str">
        <v>15059OR</v>
      </c>
      <c r="D4839">
        <v>1142</v>
      </c>
      <c r="E4839">
        <v>43371</v>
      </c>
    </row>
    <row r="4840">
      <c r="A4840" t="str">
        <v>AutoTable</v>
      </c>
      <c r="C4840" t="str">
        <v>15060A</v>
      </c>
      <c r="D4840">
        <v>6</v>
      </c>
      <c r="E4840">
        <v>43371</v>
      </c>
    </row>
    <row r="4841">
      <c r="A4841" t="str">
        <v>AutoTable</v>
      </c>
      <c r="C4841" t="str">
        <v>15060OR</v>
      </c>
      <c r="D4841">
        <v>3</v>
      </c>
      <c r="E4841">
        <v>43371</v>
      </c>
    </row>
    <row r="4842">
      <c r="A4842" t="str">
        <v>AutoTable</v>
      </c>
      <c r="C4842" t="str">
        <v>15061A</v>
      </c>
      <c r="D4842">
        <v>116</v>
      </c>
      <c r="E4842">
        <v>43371</v>
      </c>
    </row>
    <row r="4843">
      <c r="A4843" t="str">
        <v>AutoTable</v>
      </c>
      <c r="C4843" t="str">
        <v>15061OR</v>
      </c>
      <c r="D4843">
        <v>114</v>
      </c>
      <c r="E4843">
        <v>43371</v>
      </c>
    </row>
    <row r="4844">
      <c r="A4844" t="str">
        <v>AutoTable</v>
      </c>
      <c r="C4844" t="str">
        <v>15068</v>
      </c>
      <c r="D4844">
        <v>15</v>
      </c>
      <c r="E4844">
        <v>43371</v>
      </c>
    </row>
    <row r="4845">
      <c r="A4845" t="str">
        <v>AutoTable</v>
      </c>
      <c r="C4845" t="str">
        <v>15070A</v>
      </c>
      <c r="D4845">
        <v>1255</v>
      </c>
      <c r="E4845">
        <v>43371</v>
      </c>
    </row>
    <row r="4846">
      <c r="A4846" t="str">
        <v>AutoTable</v>
      </c>
      <c r="C4846" t="str">
        <v>15070R</v>
      </c>
      <c r="D4846">
        <v>513</v>
      </c>
      <c r="E4846">
        <v>43371</v>
      </c>
    </row>
    <row r="4847">
      <c r="A4847" t="str">
        <v>AutoTable</v>
      </c>
      <c r="C4847" t="str">
        <v>15070V</v>
      </c>
      <c r="D4847">
        <v>605</v>
      </c>
      <c r="E4847">
        <v>43371</v>
      </c>
    </row>
    <row r="4848">
      <c r="A4848" t="str">
        <v>AutoTable</v>
      </c>
      <c r="C4848" t="str">
        <v>15202B</v>
      </c>
      <c r="D4848">
        <v>1334</v>
      </c>
      <c r="E4848">
        <v>43371</v>
      </c>
    </row>
    <row r="4849">
      <c r="A4849" t="str">
        <v>AutoTable</v>
      </c>
      <c r="C4849" t="str">
        <v>15202BC</v>
      </c>
      <c r="D4849">
        <v>1774</v>
      </c>
      <c r="E4849">
        <v>43371</v>
      </c>
    </row>
    <row r="4850">
      <c r="A4850" t="str">
        <v>AutoTable</v>
      </c>
      <c r="C4850" t="str">
        <v>15202J</v>
      </c>
      <c r="D4850">
        <v>613</v>
      </c>
      <c r="E4850">
        <v>43371</v>
      </c>
    </row>
    <row r="4851">
      <c r="A4851" t="str">
        <v>AutoTable</v>
      </c>
      <c r="C4851" t="str">
        <v>15202R</v>
      </c>
      <c r="D4851">
        <v>1447</v>
      </c>
      <c r="E4851">
        <v>43371</v>
      </c>
    </row>
    <row r="4852">
      <c r="A4852" t="str">
        <v>AutoTable</v>
      </c>
      <c r="C4852" t="str">
        <v>15202VE</v>
      </c>
      <c r="D4852">
        <v>232</v>
      </c>
      <c r="E4852">
        <v>43371</v>
      </c>
    </row>
    <row r="4853">
      <c r="A4853" t="str">
        <v>AutoTable</v>
      </c>
      <c r="C4853" t="str">
        <v>15202VI</v>
      </c>
      <c r="D4853">
        <v>317</v>
      </c>
      <c r="E4853">
        <v>43371</v>
      </c>
    </row>
    <row r="4854">
      <c r="A4854" t="str">
        <v>AutoTable</v>
      </c>
      <c r="C4854" t="str">
        <v>15233R</v>
      </c>
      <c r="D4854">
        <v>1441</v>
      </c>
      <c r="E4854">
        <v>43371</v>
      </c>
    </row>
    <row r="4855">
      <c r="A4855" t="str">
        <v>AutoTable</v>
      </c>
      <c r="C4855" t="str">
        <v>15233V</v>
      </c>
      <c r="D4855">
        <v>0</v>
      </c>
      <c r="E4855">
        <v>43371</v>
      </c>
    </row>
    <row r="4856">
      <c r="A4856" t="str">
        <v>AutoTable</v>
      </c>
      <c r="C4856" t="str">
        <v>15286-1</v>
      </c>
      <c r="D4856">
        <v>0</v>
      </c>
      <c r="E4856">
        <v>43371</v>
      </c>
    </row>
    <row r="4857">
      <c r="A4857" t="str">
        <v>AutoTable</v>
      </c>
      <c r="C4857" t="str">
        <v>15301A</v>
      </c>
      <c r="D4857">
        <v>1440</v>
      </c>
      <c r="E4857">
        <v>43371</v>
      </c>
    </row>
    <row r="4858">
      <c r="A4858" t="str">
        <v>AutoTable</v>
      </c>
      <c r="C4858" t="str">
        <v>15301OR</v>
      </c>
      <c r="D4858">
        <v>583</v>
      </c>
      <c r="E4858">
        <v>43371</v>
      </c>
    </row>
    <row r="4859">
      <c r="A4859" t="str">
        <v>AutoTable</v>
      </c>
      <c r="C4859" t="str">
        <v>15302A</v>
      </c>
      <c r="D4859">
        <v>50</v>
      </c>
      <c r="E4859">
        <v>43371</v>
      </c>
    </row>
    <row r="4860">
      <c r="A4860" t="str">
        <v>AutoTable</v>
      </c>
      <c r="C4860" t="str">
        <v>15310A</v>
      </c>
      <c r="D4860">
        <v>2668</v>
      </c>
      <c r="E4860">
        <v>43371</v>
      </c>
    </row>
    <row r="4861">
      <c r="A4861" t="str">
        <v>AutoTable</v>
      </c>
      <c r="C4861" t="str">
        <v>15310OR</v>
      </c>
      <c r="D4861">
        <v>1108</v>
      </c>
      <c r="E4861">
        <v>43371</v>
      </c>
    </row>
    <row r="4862">
      <c r="A4862" t="str">
        <v>AutoTable</v>
      </c>
      <c r="C4862" t="str">
        <v>15320A</v>
      </c>
      <c r="D4862">
        <v>7260</v>
      </c>
      <c r="E4862">
        <v>43371</v>
      </c>
    </row>
    <row r="4863">
      <c r="A4863" t="str">
        <v>AutoTable</v>
      </c>
      <c r="C4863" t="str">
        <v>15320OR</v>
      </c>
      <c r="D4863">
        <v>1185</v>
      </c>
      <c r="E4863">
        <v>43371</v>
      </c>
    </row>
    <row r="4864">
      <c r="A4864" t="str">
        <v>AutoTable</v>
      </c>
      <c r="C4864" t="str">
        <v>15347A</v>
      </c>
      <c r="D4864">
        <v>647</v>
      </c>
      <c r="E4864">
        <v>43371</v>
      </c>
    </row>
    <row r="4865">
      <c r="A4865" t="str">
        <v>AutoTable</v>
      </c>
      <c r="C4865" t="str">
        <v>15347OR</v>
      </c>
      <c r="D4865">
        <v>621</v>
      </c>
      <c r="E4865">
        <v>43371</v>
      </c>
    </row>
    <row r="4866">
      <c r="A4866" t="str">
        <v>AutoTable</v>
      </c>
      <c r="C4866" t="str">
        <v>15405B</v>
      </c>
      <c r="D4866">
        <v>96</v>
      </c>
      <c r="E4866">
        <v>43371</v>
      </c>
    </row>
    <row r="4867">
      <c r="A4867" t="str">
        <v>AutoTable</v>
      </c>
      <c r="C4867" t="str">
        <v>15405BC</v>
      </c>
      <c r="D4867">
        <v>31</v>
      </c>
      <c r="E4867">
        <v>43371</v>
      </c>
    </row>
    <row r="4868">
      <c r="A4868" t="str">
        <v>AutoTable</v>
      </c>
      <c r="C4868" t="str">
        <v>15405M</v>
      </c>
      <c r="D4868">
        <v>96</v>
      </c>
      <c r="E4868">
        <v>43371</v>
      </c>
    </row>
    <row r="4869">
      <c r="A4869" t="str">
        <v>AutoTable</v>
      </c>
      <c r="C4869" t="str">
        <v>15405R</v>
      </c>
      <c r="D4869">
        <v>95</v>
      </c>
      <c r="E4869">
        <v>43371</v>
      </c>
    </row>
    <row r="4870">
      <c r="A4870" t="str">
        <v>AutoTable</v>
      </c>
      <c r="C4870" t="str">
        <v>15406</v>
      </c>
      <c r="D4870">
        <v>279</v>
      </c>
      <c r="E4870">
        <v>43371</v>
      </c>
    </row>
    <row r="4871">
      <c r="A4871" t="str">
        <v>AutoTable</v>
      </c>
      <c r="C4871" t="str">
        <v>15406B</v>
      </c>
      <c r="D4871">
        <v>211</v>
      </c>
      <c r="E4871">
        <v>43371</v>
      </c>
    </row>
    <row r="4872">
      <c r="A4872" t="str">
        <v>AutoTable</v>
      </c>
      <c r="C4872" t="str">
        <v>15406J</v>
      </c>
      <c r="D4872">
        <v>57</v>
      </c>
      <c r="E4872">
        <v>43371</v>
      </c>
    </row>
    <row r="4873">
      <c r="A4873" t="str">
        <v>AutoTable</v>
      </c>
      <c r="C4873" t="str">
        <v>15406VE</v>
      </c>
      <c r="D4873">
        <v>73</v>
      </c>
      <c r="E4873">
        <v>43371</v>
      </c>
    </row>
    <row r="4874">
      <c r="A4874" t="str">
        <v>AutoTable</v>
      </c>
      <c r="C4874" t="str">
        <v>15430AB</v>
      </c>
      <c r="D4874">
        <v>36</v>
      </c>
      <c r="E4874">
        <v>43371</v>
      </c>
    </row>
    <row r="4875">
      <c r="A4875" t="str">
        <v>AutoTable</v>
      </c>
      <c r="C4875" t="str">
        <v>15439B</v>
      </c>
      <c r="D4875">
        <v>347</v>
      </c>
      <c r="E4875">
        <v>43371</v>
      </c>
    </row>
    <row r="4876">
      <c r="A4876" t="str">
        <v>AutoTable</v>
      </c>
      <c r="C4876" t="str">
        <v>15439R</v>
      </c>
      <c r="D4876">
        <v>295</v>
      </c>
      <c r="E4876">
        <v>43371</v>
      </c>
    </row>
    <row r="4877">
      <c r="A4877" t="str">
        <v>AutoTable</v>
      </c>
      <c r="C4877" t="str">
        <v>15440B</v>
      </c>
      <c r="D4877">
        <v>34</v>
      </c>
      <c r="E4877">
        <v>43371</v>
      </c>
    </row>
    <row r="4878">
      <c r="A4878" t="str">
        <v>AutoTable</v>
      </c>
      <c r="C4878" t="str">
        <v>15440J</v>
      </c>
      <c r="D4878">
        <v>45</v>
      </c>
      <c r="E4878">
        <v>43371</v>
      </c>
    </row>
    <row r="4879">
      <c r="A4879" t="str">
        <v>AutoTable</v>
      </c>
      <c r="C4879" t="str">
        <v>15440R</v>
      </c>
      <c r="D4879">
        <v>124</v>
      </c>
      <c r="E4879">
        <v>43371</v>
      </c>
    </row>
    <row r="4880">
      <c r="A4880" t="str">
        <v>AutoTable</v>
      </c>
      <c r="C4880" t="str">
        <v>15440V</v>
      </c>
      <c r="D4880">
        <v>56</v>
      </c>
      <c r="E4880">
        <v>43371</v>
      </c>
    </row>
    <row r="4881">
      <c r="A4881" t="str">
        <v>AutoTable</v>
      </c>
      <c r="C4881" t="str">
        <v>15440VI</v>
      </c>
      <c r="D4881">
        <v>36</v>
      </c>
      <c r="E4881">
        <v>43371</v>
      </c>
    </row>
    <row r="4882">
      <c r="A4882" t="str">
        <v>AutoTable</v>
      </c>
      <c r="C4882" t="str">
        <v>15445A</v>
      </c>
      <c r="D4882">
        <v>5</v>
      </c>
      <c r="E4882">
        <v>43371</v>
      </c>
    </row>
    <row r="4883">
      <c r="A4883" t="str">
        <v>AutoTable</v>
      </c>
      <c r="C4883" t="str">
        <v>21714BC</v>
      </c>
      <c r="D4883">
        <v>210</v>
      </c>
      <c r="E4883">
        <v>43371</v>
      </c>
    </row>
    <row r="4884">
      <c r="A4884" t="str">
        <v>AutoTable</v>
      </c>
      <c r="C4884" t="str">
        <v>21714OR</v>
      </c>
      <c r="D4884">
        <v>78</v>
      </c>
      <c r="E4884">
        <v>43371</v>
      </c>
    </row>
    <row r="4885">
      <c r="A4885" t="str">
        <v>AutoTable</v>
      </c>
      <c r="C4885" t="str">
        <v>28019</v>
      </c>
      <c r="D4885">
        <v>185</v>
      </c>
      <c r="E4885">
        <v>43371</v>
      </c>
    </row>
    <row r="4886">
      <c r="A4886" t="str">
        <v>AutoTable</v>
      </c>
      <c r="C4886" t="str">
        <v>28023</v>
      </c>
      <c r="D4886">
        <v>304</v>
      </c>
      <c r="E4886">
        <v>43371</v>
      </c>
    </row>
    <row r="4887">
      <c r="A4887" t="str">
        <v>AutoTable</v>
      </c>
      <c r="C4887" t="str">
        <v>28024</v>
      </c>
      <c r="D4887">
        <v>322</v>
      </c>
      <c r="E4887">
        <v>43371</v>
      </c>
    </row>
    <row r="4888">
      <c r="A4888" t="str">
        <v>AutoTable</v>
      </c>
      <c r="C4888" t="str">
        <v>29040</v>
      </c>
      <c r="D4888">
        <v>400</v>
      </c>
      <c r="E4888">
        <v>43371</v>
      </c>
    </row>
    <row r="4889">
      <c r="A4889" t="str">
        <v>AutoTable</v>
      </c>
      <c r="C4889" t="str">
        <v>29041</v>
      </c>
      <c r="D4889">
        <v>513</v>
      </c>
      <c r="E4889">
        <v>43371</v>
      </c>
    </row>
    <row r="4890">
      <c r="A4890" t="str">
        <v>AutoTable</v>
      </c>
      <c r="C4890" t="str">
        <v>29042</v>
      </c>
      <c r="D4890">
        <v>340</v>
      </c>
      <c r="E4890">
        <v>43371</v>
      </c>
    </row>
    <row r="4891">
      <c r="A4891" t="str">
        <v>AutoTable</v>
      </c>
      <c r="C4891" t="str">
        <v>29043</v>
      </c>
      <c r="D4891">
        <v>0</v>
      </c>
      <c r="E4891">
        <v>43371</v>
      </c>
    </row>
    <row r="4892">
      <c r="A4892" t="str">
        <v>AutoTable</v>
      </c>
      <c r="C4892" t="str">
        <v>29044</v>
      </c>
      <c r="D4892">
        <v>356</v>
      </c>
      <c r="E4892">
        <v>43371</v>
      </c>
    </row>
    <row r="4893">
      <c r="A4893" t="str">
        <v>AutoTable</v>
      </c>
      <c r="C4893" t="str">
        <v>29049</v>
      </c>
      <c r="D4893">
        <v>36</v>
      </c>
      <c r="E4893">
        <v>43371</v>
      </c>
    </row>
    <row r="4894">
      <c r="A4894" t="str">
        <v>AutoTable</v>
      </c>
      <c r="C4894" t="str">
        <v>29060</v>
      </c>
      <c r="D4894">
        <v>38</v>
      </c>
      <c r="E4894">
        <v>43371</v>
      </c>
    </row>
    <row r="4895">
      <c r="A4895" t="str">
        <v>AutoTable</v>
      </c>
      <c r="C4895" t="str">
        <v>29070</v>
      </c>
      <c r="D4895">
        <v>340</v>
      </c>
      <c r="E4895">
        <v>43371</v>
      </c>
    </row>
    <row r="4896">
      <c r="A4896" t="str">
        <v>AutoTable</v>
      </c>
      <c r="C4896" t="str">
        <v>29080</v>
      </c>
      <c r="D4896">
        <v>297</v>
      </c>
      <c r="E4896">
        <v>43371</v>
      </c>
    </row>
    <row r="4897">
      <c r="A4897" t="str">
        <v>AutoTable</v>
      </c>
      <c r="C4897" t="str">
        <v>29080-1A</v>
      </c>
      <c r="D4897">
        <v>425</v>
      </c>
      <c r="E4897">
        <v>43371</v>
      </c>
    </row>
    <row r="4898">
      <c r="A4898" t="str">
        <v>AutoTable</v>
      </c>
      <c r="C4898" t="str">
        <v>29080BRZ</v>
      </c>
      <c r="D4898">
        <v>19</v>
      </c>
      <c r="E4898">
        <v>43371</v>
      </c>
    </row>
    <row r="4899">
      <c r="A4899" t="str">
        <v>AutoTable</v>
      </c>
      <c r="C4899" t="str">
        <v>29081</v>
      </c>
      <c r="D4899">
        <v>33</v>
      </c>
      <c r="E4899">
        <v>43371</v>
      </c>
    </row>
    <row r="4900">
      <c r="A4900" t="str">
        <v>AutoTable</v>
      </c>
      <c r="C4900" t="str">
        <v>29081-A</v>
      </c>
      <c r="D4900">
        <v>1</v>
      </c>
      <c r="E4900">
        <v>43371</v>
      </c>
    </row>
    <row r="4901">
      <c r="A4901" t="str">
        <v>AutoTable</v>
      </c>
      <c r="C4901" t="str">
        <v>29085</v>
      </c>
      <c r="D4901">
        <v>501</v>
      </c>
      <c r="E4901">
        <v>43371</v>
      </c>
    </row>
    <row r="4902">
      <c r="A4902" t="str">
        <v>AutoTable</v>
      </c>
      <c r="C4902" t="str">
        <v>29095</v>
      </c>
      <c r="D4902">
        <v>72</v>
      </c>
      <c r="E4902">
        <v>43371</v>
      </c>
    </row>
    <row r="4903">
      <c r="A4903" t="str">
        <v>AutoTable</v>
      </c>
      <c r="C4903" t="str">
        <v>29096</v>
      </c>
      <c r="D4903">
        <v>8932</v>
      </c>
      <c r="E4903">
        <v>43371</v>
      </c>
    </row>
    <row r="4904">
      <c r="A4904" t="str">
        <v>AutoTable</v>
      </c>
      <c r="C4904" t="str">
        <v>29097</v>
      </c>
      <c r="D4904">
        <v>1</v>
      </c>
      <c r="E4904">
        <v>43371</v>
      </c>
    </row>
    <row r="4905">
      <c r="A4905" t="str">
        <v>AutoTable</v>
      </c>
      <c r="C4905" t="str">
        <v>29100</v>
      </c>
      <c r="D4905">
        <v>14262</v>
      </c>
      <c r="E4905">
        <v>43371</v>
      </c>
    </row>
    <row r="4906">
      <c r="A4906" t="str">
        <v>AutoTable</v>
      </c>
      <c r="C4906" t="str">
        <v>29101</v>
      </c>
      <c r="D4906">
        <v>5937</v>
      </c>
      <c r="E4906">
        <v>43371</v>
      </c>
    </row>
    <row r="4907">
      <c r="A4907" t="str">
        <v>AutoTable</v>
      </c>
      <c r="C4907" t="str">
        <v>29151</v>
      </c>
      <c r="D4907">
        <v>192</v>
      </c>
      <c r="E4907">
        <v>43371</v>
      </c>
    </row>
    <row r="4908">
      <c r="A4908" t="str">
        <v>AutoTable</v>
      </c>
      <c r="C4908" t="str">
        <v>29200</v>
      </c>
      <c r="D4908">
        <v>634</v>
      </c>
      <c r="E4908">
        <v>43371</v>
      </c>
    </row>
    <row r="4909">
      <c r="A4909" t="str">
        <v>AutoTable</v>
      </c>
      <c r="C4909" t="str">
        <v>29202</v>
      </c>
      <c r="D4909">
        <v>21</v>
      </c>
      <c r="E4909">
        <v>43371</v>
      </c>
    </row>
    <row r="4910">
      <c r="A4910" t="str">
        <v>AutoTable</v>
      </c>
      <c r="C4910" t="str">
        <v>29203</v>
      </c>
      <c r="D4910">
        <v>21</v>
      </c>
      <c r="E4910">
        <v>43371</v>
      </c>
    </row>
    <row r="4911">
      <c r="A4911" t="str">
        <v>AutoTable</v>
      </c>
      <c r="C4911" t="str">
        <v>29213</v>
      </c>
      <c r="D4911">
        <v>1114</v>
      </c>
      <c r="E4911">
        <v>43371</v>
      </c>
    </row>
    <row r="4912">
      <c r="A4912" t="str">
        <v>AutoTable</v>
      </c>
      <c r="C4912" t="str">
        <v>29219</v>
      </c>
      <c r="D4912">
        <v>323</v>
      </c>
      <c r="E4912">
        <v>43371</v>
      </c>
    </row>
    <row r="4913">
      <c r="A4913" t="str">
        <v>AutoTable</v>
      </c>
      <c r="C4913" t="str">
        <v>29220</v>
      </c>
      <c r="D4913">
        <v>0</v>
      </c>
      <c r="E4913">
        <v>43371</v>
      </c>
    </row>
    <row r="4914">
      <c r="A4914" t="str">
        <v>AutoTable</v>
      </c>
      <c r="C4914" t="str">
        <v>29224</v>
      </c>
      <c r="D4914">
        <v>197</v>
      </c>
      <c r="E4914">
        <v>43371</v>
      </c>
    </row>
    <row r="4915">
      <c r="A4915" t="str">
        <v>AutoTable</v>
      </c>
      <c r="C4915" t="str">
        <v>29225</v>
      </c>
      <c r="D4915">
        <v>65</v>
      </c>
      <c r="E4915">
        <v>43371</v>
      </c>
    </row>
    <row r="4916">
      <c r="A4916" t="str">
        <v>AutoTable</v>
      </c>
      <c r="C4916" t="str">
        <v>29226</v>
      </c>
      <c r="D4916">
        <v>0</v>
      </c>
      <c r="E4916">
        <v>43371</v>
      </c>
    </row>
    <row r="4917">
      <c r="A4917" t="str">
        <v>AutoTable</v>
      </c>
      <c r="C4917" t="str">
        <v>29227</v>
      </c>
      <c r="D4917">
        <v>98</v>
      </c>
      <c r="E4917">
        <v>43371</v>
      </c>
    </row>
    <row r="4918">
      <c r="A4918" t="str">
        <v>AutoTable</v>
      </c>
      <c r="C4918" t="str">
        <v>29228</v>
      </c>
      <c r="D4918">
        <v>3318</v>
      </c>
      <c r="E4918">
        <v>43371</v>
      </c>
    </row>
    <row r="4919">
      <c r="A4919" t="str">
        <v>AutoTable</v>
      </c>
      <c r="C4919" t="str">
        <v>29230</v>
      </c>
      <c r="D4919">
        <v>237</v>
      </c>
      <c r="E4919">
        <v>43371</v>
      </c>
    </row>
    <row r="4920">
      <c r="A4920" t="str">
        <v>AutoTable</v>
      </c>
      <c r="C4920" t="str">
        <v>29231</v>
      </c>
      <c r="D4920">
        <v>14</v>
      </c>
      <c r="E4920">
        <v>43371</v>
      </c>
    </row>
    <row r="4921">
      <c r="A4921" t="str">
        <v>AutoTable</v>
      </c>
      <c r="C4921" t="str">
        <v>29232</v>
      </c>
      <c r="D4921">
        <v>604</v>
      </c>
      <c r="E4921">
        <v>43371</v>
      </c>
    </row>
    <row r="4922">
      <c r="A4922" t="str">
        <v>AutoTable</v>
      </c>
      <c r="C4922" t="str">
        <v>29240</v>
      </c>
      <c r="D4922">
        <v>72</v>
      </c>
      <c r="E4922">
        <v>43371</v>
      </c>
    </row>
    <row r="4923">
      <c r="A4923" t="str">
        <v>AutoTable</v>
      </c>
      <c r="C4923" t="str">
        <v>29250</v>
      </c>
      <c r="D4923">
        <v>1</v>
      </c>
      <c r="E4923">
        <v>43371</v>
      </c>
    </row>
    <row r="4924">
      <c r="A4924" t="str">
        <v>AutoTable</v>
      </c>
      <c r="C4924" t="str">
        <v>30050-01CE</v>
      </c>
      <c r="D4924">
        <v>75</v>
      </c>
      <c r="E4924">
        <v>43371</v>
      </c>
    </row>
    <row r="4925">
      <c r="A4925" t="str">
        <v>AutoTable</v>
      </c>
      <c r="C4925" t="str">
        <v>30050-02CE</v>
      </c>
      <c r="D4925">
        <v>169</v>
      </c>
      <c r="E4925">
        <v>43371</v>
      </c>
    </row>
    <row r="4926">
      <c r="A4926" t="str">
        <v>AutoTable</v>
      </c>
      <c r="C4926" t="str">
        <v>30050-06CE</v>
      </c>
      <c r="D4926">
        <v>158</v>
      </c>
      <c r="E4926">
        <v>43371</v>
      </c>
    </row>
    <row r="4927">
      <c r="A4927" t="str">
        <v>AutoTable</v>
      </c>
      <c r="C4927" t="str">
        <v>30050-08CE</v>
      </c>
      <c r="D4927">
        <v>0</v>
      </c>
      <c r="E4927">
        <v>43371</v>
      </c>
    </row>
    <row r="4928">
      <c r="A4928" t="str">
        <v>AutoTable</v>
      </c>
      <c r="C4928" t="str">
        <v>30050-09CE</v>
      </c>
      <c r="D4928">
        <v>159</v>
      </c>
      <c r="E4928">
        <v>43371</v>
      </c>
    </row>
    <row r="4929">
      <c r="A4929" t="str">
        <v>AutoTable</v>
      </c>
      <c r="C4929" t="str">
        <v>30050-19CE</v>
      </c>
      <c r="D4929">
        <v>64</v>
      </c>
      <c r="E4929">
        <v>43371</v>
      </c>
    </row>
    <row r="4930">
      <c r="A4930" t="str">
        <v>AutoTable</v>
      </c>
      <c r="C4930" t="str">
        <v>30050-22CE</v>
      </c>
      <c r="D4930">
        <v>51</v>
      </c>
      <c r="E4930">
        <v>43371</v>
      </c>
    </row>
    <row r="4931">
      <c r="A4931" t="str">
        <v>AutoTable</v>
      </c>
      <c r="C4931" t="str">
        <v>30050-24CE</v>
      </c>
      <c r="D4931">
        <v>105</v>
      </c>
      <c r="E4931">
        <v>43371</v>
      </c>
    </row>
    <row r="4932">
      <c r="A4932" t="str">
        <v>AutoTable</v>
      </c>
      <c r="C4932" t="str">
        <v>30050-26CE</v>
      </c>
      <c r="D4932">
        <v>85</v>
      </c>
      <c r="E4932">
        <v>43371</v>
      </c>
    </row>
    <row r="4933">
      <c r="A4933" t="str">
        <v>AutoTable</v>
      </c>
      <c r="C4933" t="str">
        <v>30065-56CE</v>
      </c>
      <c r="D4933">
        <v>46</v>
      </c>
      <c r="E4933">
        <v>43371</v>
      </c>
    </row>
    <row r="4934">
      <c r="A4934" t="str">
        <v>AutoTable</v>
      </c>
      <c r="C4934" t="str">
        <v>30075-02CE</v>
      </c>
      <c r="D4934">
        <v>91</v>
      </c>
      <c r="E4934">
        <v>43371</v>
      </c>
    </row>
    <row r="4935">
      <c r="A4935" t="str">
        <v>AutoTable</v>
      </c>
      <c r="C4935" t="str">
        <v>30075-05CE</v>
      </c>
      <c r="D4935">
        <v>87</v>
      </c>
      <c r="E4935">
        <v>43371</v>
      </c>
    </row>
    <row r="4936">
      <c r="A4936" t="str">
        <v>AutoTable</v>
      </c>
      <c r="C4936" t="str">
        <v>30075-06CE</v>
      </c>
      <c r="D4936">
        <v>65</v>
      </c>
      <c r="E4936">
        <v>43371</v>
      </c>
    </row>
    <row r="4937">
      <c r="A4937" t="str">
        <v>AutoTable</v>
      </c>
      <c r="C4937" t="str">
        <v>30075-25</v>
      </c>
      <c r="D4937">
        <v>4</v>
      </c>
      <c r="E4937">
        <v>43371</v>
      </c>
    </row>
    <row r="4938">
      <c r="A4938" t="str">
        <v>AutoTable</v>
      </c>
      <c r="C4938" t="str">
        <v>30075-42CE</v>
      </c>
      <c r="D4938">
        <v>12</v>
      </c>
      <c r="E4938">
        <v>43371</v>
      </c>
    </row>
    <row r="4939">
      <c r="A4939" t="str">
        <v>AutoTable</v>
      </c>
      <c r="C4939" t="str">
        <v>30075-68CE</v>
      </c>
      <c r="D4939">
        <v>5</v>
      </c>
      <c r="E4939">
        <v>43371</v>
      </c>
    </row>
    <row r="4940">
      <c r="A4940" t="str">
        <v>AutoTable</v>
      </c>
      <c r="C4940" t="str">
        <v>30075-69CE</v>
      </c>
      <c r="D4940">
        <v>4</v>
      </c>
      <c r="E4940">
        <v>43371</v>
      </c>
    </row>
    <row r="4941">
      <c r="A4941" t="str">
        <v>AutoTable</v>
      </c>
      <c r="C4941" t="str">
        <v>30075-70CE</v>
      </c>
      <c r="D4941">
        <v>37</v>
      </c>
      <c r="E4941">
        <v>43371</v>
      </c>
    </row>
    <row r="4942">
      <c r="A4942" t="str">
        <v>AutoTable</v>
      </c>
      <c r="C4942" t="str">
        <v>30075-81CE</v>
      </c>
      <c r="D4942">
        <v>22</v>
      </c>
      <c r="E4942">
        <v>43371</v>
      </c>
    </row>
    <row r="4943">
      <c r="A4943" t="str">
        <v>AutoTable</v>
      </c>
      <c r="C4943" t="str">
        <v>30075-89</v>
      </c>
      <c r="D4943">
        <v>1</v>
      </c>
      <c r="E4943">
        <v>43371</v>
      </c>
    </row>
    <row r="4944">
      <c r="A4944" t="str">
        <v>AutoTable</v>
      </c>
      <c r="C4944" t="str">
        <v>30075-89CE</v>
      </c>
      <c r="D4944">
        <v>43</v>
      </c>
      <c r="E4944">
        <v>43371</v>
      </c>
    </row>
    <row r="4945">
      <c r="A4945" t="str">
        <v>AutoTable</v>
      </c>
      <c r="C4945" t="str">
        <v>30210X3</v>
      </c>
      <c r="D4945">
        <v>0</v>
      </c>
      <c r="E4945">
        <v>43371</v>
      </c>
    </row>
    <row r="4946">
      <c r="A4946" t="str">
        <v>AutoTable</v>
      </c>
      <c r="C4946" t="str">
        <v>30237CE</v>
      </c>
      <c r="D4946">
        <v>94</v>
      </c>
      <c r="E4946">
        <v>43371</v>
      </c>
    </row>
    <row r="4947">
      <c r="A4947" t="str">
        <v>AutoTable</v>
      </c>
      <c r="C4947" t="str">
        <v>30310X3</v>
      </c>
      <c r="D4947">
        <v>1</v>
      </c>
      <c r="E4947">
        <v>43371</v>
      </c>
    </row>
    <row r="4948">
      <c r="A4948" t="str">
        <v>AutoTable</v>
      </c>
      <c r="C4948" t="str">
        <v>30537CE</v>
      </c>
      <c r="D4948">
        <v>0</v>
      </c>
      <c r="E4948">
        <v>43371</v>
      </c>
    </row>
    <row r="4949">
      <c r="A4949" t="str">
        <v>AutoTable</v>
      </c>
      <c r="C4949" t="str">
        <v>30610X3</v>
      </c>
      <c r="D4949">
        <v>0</v>
      </c>
      <c r="E4949">
        <v>43371</v>
      </c>
    </row>
    <row r="4950">
      <c r="A4950" t="str">
        <v>AutoTable</v>
      </c>
      <c r="C4950" t="str">
        <v>30637CE</v>
      </c>
      <c r="D4950">
        <v>195</v>
      </c>
      <c r="E4950">
        <v>43371</v>
      </c>
    </row>
    <row r="4951">
      <c r="A4951" t="str">
        <v>AutoTable</v>
      </c>
      <c r="C4951" t="str">
        <v>30810X3</v>
      </c>
      <c r="D4951">
        <v>0</v>
      </c>
      <c r="E4951">
        <v>43371</v>
      </c>
    </row>
    <row r="4952">
      <c r="A4952" t="str">
        <v>AutoTable</v>
      </c>
      <c r="C4952" t="str">
        <v>30937CE</v>
      </c>
      <c r="D4952">
        <v>17</v>
      </c>
      <c r="E4952">
        <v>43371</v>
      </c>
    </row>
    <row r="4953">
      <c r="A4953" t="str">
        <v>AutoTable</v>
      </c>
      <c r="C4953" t="str">
        <v>31032-02CE</v>
      </c>
      <c r="D4953">
        <v>161</v>
      </c>
      <c r="E4953">
        <v>43371</v>
      </c>
    </row>
    <row r="4954">
      <c r="A4954" t="str">
        <v>AutoTable</v>
      </c>
      <c r="C4954" t="str">
        <v>31032-05CE</v>
      </c>
      <c r="D4954">
        <v>16</v>
      </c>
      <c r="E4954">
        <v>43371</v>
      </c>
    </row>
    <row r="4955">
      <c r="A4955" t="str">
        <v>AutoTable</v>
      </c>
      <c r="C4955" t="str">
        <v>31032-06CE</v>
      </c>
      <c r="D4955">
        <v>18</v>
      </c>
      <c r="E4955">
        <v>43371</v>
      </c>
    </row>
    <row r="4956">
      <c r="A4956" t="str">
        <v>AutoTable</v>
      </c>
      <c r="C4956" t="str">
        <v>31032-08CE</v>
      </c>
      <c r="D4956">
        <v>0</v>
      </c>
      <c r="E4956">
        <v>43371</v>
      </c>
    </row>
    <row r="4957">
      <c r="A4957" t="str">
        <v>AutoTable</v>
      </c>
      <c r="C4957" t="str">
        <v>31032-09CE</v>
      </c>
      <c r="D4957">
        <v>154</v>
      </c>
      <c r="E4957">
        <v>43371</v>
      </c>
    </row>
    <row r="4958">
      <c r="A4958" t="str">
        <v>AutoTable</v>
      </c>
      <c r="C4958" t="str">
        <v>31032-10CE</v>
      </c>
      <c r="D4958">
        <v>1</v>
      </c>
      <c r="E4958">
        <v>43371</v>
      </c>
    </row>
    <row r="4959">
      <c r="A4959" t="str">
        <v>AutoTable</v>
      </c>
      <c r="C4959" t="str">
        <v>31032-17CE</v>
      </c>
      <c r="D4959">
        <v>0</v>
      </c>
      <c r="E4959">
        <v>43371</v>
      </c>
    </row>
    <row r="4960">
      <c r="A4960" t="str">
        <v>AutoTable</v>
      </c>
      <c r="C4960" t="str">
        <v>31032-18CE</v>
      </c>
      <c r="D4960">
        <v>0</v>
      </c>
      <c r="E4960">
        <v>43371</v>
      </c>
    </row>
    <row r="4961">
      <c r="A4961" t="str">
        <v>AutoTable</v>
      </c>
      <c r="C4961" t="str">
        <v>31032-20CE</v>
      </c>
      <c r="D4961">
        <v>0</v>
      </c>
      <c r="E4961">
        <v>43371</v>
      </c>
    </row>
    <row r="4962">
      <c r="A4962" t="str">
        <v>AutoTable</v>
      </c>
      <c r="C4962" t="str">
        <v>31032-24CE</v>
      </c>
      <c r="D4962">
        <v>22</v>
      </c>
      <c r="E4962">
        <v>43371</v>
      </c>
    </row>
    <row r="4963">
      <c r="A4963" t="str">
        <v>AutoTable</v>
      </c>
      <c r="C4963" t="str">
        <v>31032-27CE</v>
      </c>
      <c r="D4963">
        <v>1</v>
      </c>
      <c r="E4963">
        <v>43371</v>
      </c>
    </row>
    <row r="4964">
      <c r="A4964" t="str">
        <v>AutoTable</v>
      </c>
      <c r="C4964" t="str">
        <v>31032-28CE</v>
      </c>
      <c r="D4964">
        <v>186</v>
      </c>
      <c r="E4964">
        <v>43371</v>
      </c>
    </row>
    <row r="4965">
      <c r="A4965" t="str">
        <v>AutoTable</v>
      </c>
      <c r="C4965" t="str">
        <v>31037-27CE</v>
      </c>
      <c r="D4965">
        <v>0</v>
      </c>
      <c r="E4965">
        <v>43371</v>
      </c>
    </row>
    <row r="4966">
      <c r="A4966" t="str">
        <v>AutoTable</v>
      </c>
      <c r="C4966" t="str">
        <v>31037-81CE</v>
      </c>
      <c r="D4966">
        <v>42</v>
      </c>
      <c r="E4966">
        <v>43371</v>
      </c>
    </row>
    <row r="4967">
      <c r="A4967" t="str">
        <v>AutoTable</v>
      </c>
      <c r="C4967" t="str">
        <v>31520</v>
      </c>
      <c r="D4967">
        <v>0</v>
      </c>
      <c r="E4967">
        <v>43371</v>
      </c>
    </row>
    <row r="4968">
      <c r="A4968" t="str">
        <v>AutoTable</v>
      </c>
      <c r="C4968" t="str">
        <v>31710X7</v>
      </c>
      <c r="D4968">
        <v>0</v>
      </c>
      <c r="E4968">
        <v>43371</v>
      </c>
    </row>
    <row r="4969">
      <c r="A4969" t="str">
        <v>AutoTable</v>
      </c>
      <c r="C4969" t="str">
        <v>32510X7</v>
      </c>
      <c r="D4969">
        <v>0</v>
      </c>
      <c r="E4969">
        <v>43371</v>
      </c>
    </row>
    <row r="4970">
      <c r="A4970" t="str">
        <v>AutoTable</v>
      </c>
      <c r="C4970" t="str">
        <v>32537CE</v>
      </c>
      <c r="D4970">
        <v>173</v>
      </c>
      <c r="E4970">
        <v>43371</v>
      </c>
    </row>
    <row r="4971">
      <c r="A4971" t="str">
        <v>AutoTable</v>
      </c>
      <c r="C4971" t="str">
        <v>32610X7</v>
      </c>
      <c r="D4971">
        <v>0</v>
      </c>
      <c r="E4971">
        <v>43371</v>
      </c>
    </row>
    <row r="4972">
      <c r="A4972" t="str">
        <v>AutoTable</v>
      </c>
      <c r="C4972" t="str">
        <v>32710X7</v>
      </c>
      <c r="D4972">
        <v>0</v>
      </c>
      <c r="E4972">
        <v>43371</v>
      </c>
    </row>
    <row r="4973">
      <c r="A4973" t="str">
        <v>AutoTable</v>
      </c>
      <c r="C4973" t="str">
        <v>33037-01CE</v>
      </c>
      <c r="D4973">
        <v>182</v>
      </c>
      <c r="E4973">
        <v>43371</v>
      </c>
    </row>
    <row r="4974">
      <c r="A4974" t="str">
        <v>AutoTable</v>
      </c>
      <c r="C4974" t="str">
        <v>33037-02CE</v>
      </c>
      <c r="D4974">
        <v>221</v>
      </c>
      <c r="E4974">
        <v>43371</v>
      </c>
    </row>
    <row r="4975">
      <c r="A4975" t="str">
        <v>AutoTable</v>
      </c>
      <c r="C4975" t="str">
        <v>33037-05CE</v>
      </c>
      <c r="D4975">
        <v>266</v>
      </c>
      <c r="E4975">
        <v>43371</v>
      </c>
    </row>
    <row r="4976">
      <c r="A4976" t="str">
        <v>AutoTable</v>
      </c>
      <c r="C4976" t="str">
        <v>33037-06CE</v>
      </c>
      <c r="D4976">
        <v>214</v>
      </c>
      <c r="E4976">
        <v>43371</v>
      </c>
    </row>
    <row r="4977">
      <c r="A4977" t="str">
        <v>AutoTable</v>
      </c>
      <c r="C4977" t="str">
        <v>33037-08CE</v>
      </c>
      <c r="D4977">
        <v>243</v>
      </c>
      <c r="E4977">
        <v>43371</v>
      </c>
    </row>
    <row r="4978">
      <c r="A4978" t="str">
        <v>AutoTable</v>
      </c>
      <c r="C4978" t="str">
        <v>33037-09CE</v>
      </c>
      <c r="D4978">
        <v>256</v>
      </c>
      <c r="E4978">
        <v>43371</v>
      </c>
    </row>
    <row r="4979">
      <c r="A4979" t="str">
        <v>AutoTable</v>
      </c>
      <c r="C4979" t="str">
        <v>33037-10CE</v>
      </c>
      <c r="D4979">
        <v>251</v>
      </c>
      <c r="E4979">
        <v>43371</v>
      </c>
    </row>
    <row r="4980">
      <c r="A4980" t="str">
        <v>AutoTable</v>
      </c>
      <c r="C4980" t="str">
        <v>33037-18CE</v>
      </c>
      <c r="D4980">
        <v>244</v>
      </c>
      <c r="E4980">
        <v>43371</v>
      </c>
    </row>
    <row r="4981">
      <c r="A4981" t="str">
        <v>AutoTable</v>
      </c>
      <c r="C4981" t="str">
        <v>33037-27CE</v>
      </c>
      <c r="D4981">
        <v>276</v>
      </c>
      <c r="E4981">
        <v>43371</v>
      </c>
    </row>
    <row r="4982">
      <c r="A4982" t="str">
        <v>AutoTable</v>
      </c>
      <c r="C4982" t="str">
        <v>33060-42</v>
      </c>
      <c r="D4982">
        <v>1</v>
      </c>
      <c r="E4982">
        <v>43371</v>
      </c>
    </row>
    <row r="4983">
      <c r="A4983" t="str">
        <v>AutoTable</v>
      </c>
      <c r="C4983" t="str">
        <v>33537CE</v>
      </c>
      <c r="D4983">
        <v>146</v>
      </c>
      <c r="E4983">
        <v>43371</v>
      </c>
    </row>
    <row r="4984">
      <c r="A4984" t="str">
        <v>AutoTable</v>
      </c>
      <c r="C4984" t="str">
        <v>34050-01CE</v>
      </c>
      <c r="D4984">
        <v>517</v>
      </c>
      <c r="E4984">
        <v>43371</v>
      </c>
    </row>
    <row r="4985">
      <c r="A4985" t="str">
        <v>AutoTable</v>
      </c>
      <c r="C4985" t="str">
        <v>34050-05CE</v>
      </c>
      <c r="D4985">
        <v>178</v>
      </c>
      <c r="E4985">
        <v>43371</v>
      </c>
    </row>
    <row r="4986">
      <c r="A4986" t="str">
        <v>AutoTable</v>
      </c>
      <c r="C4986" t="str">
        <v>34050-06CE</v>
      </c>
      <c r="D4986">
        <v>254</v>
      </c>
      <c r="E4986">
        <v>43371</v>
      </c>
    </row>
    <row r="4987">
      <c r="A4987" t="str">
        <v>AutoTable</v>
      </c>
      <c r="C4987" t="str">
        <v>34050-09CE</v>
      </c>
      <c r="D4987">
        <v>176</v>
      </c>
      <c r="E4987">
        <v>43371</v>
      </c>
    </row>
    <row r="4988">
      <c r="A4988" t="str">
        <v>AutoTable</v>
      </c>
      <c r="C4988" t="str">
        <v>34050-12ORROCE</v>
      </c>
      <c r="D4988">
        <v>55</v>
      </c>
      <c r="E4988">
        <v>43371</v>
      </c>
    </row>
    <row r="4989">
      <c r="A4989" t="str">
        <v>AutoTable</v>
      </c>
      <c r="C4989" t="str">
        <v>34050-12R/ACE</v>
      </c>
      <c r="D4989">
        <v>151</v>
      </c>
      <c r="E4989">
        <v>43371</v>
      </c>
    </row>
    <row r="4990">
      <c r="A4990" t="str">
        <v>AutoTable</v>
      </c>
      <c r="C4990" t="str">
        <v>34237CE</v>
      </c>
      <c r="D4990">
        <v>68</v>
      </c>
      <c r="E4990">
        <v>43371</v>
      </c>
    </row>
    <row r="4991">
      <c r="A4991" t="str">
        <v>AutoTable</v>
      </c>
      <c r="C4991" t="str">
        <v>34637CE</v>
      </c>
      <c r="D4991">
        <v>216</v>
      </c>
      <c r="E4991">
        <v>43371</v>
      </c>
    </row>
    <row r="4992">
      <c r="A4992" t="str">
        <v>AutoTable</v>
      </c>
      <c r="C4992" t="str">
        <v>34737CE</v>
      </c>
      <c r="D4992">
        <v>23</v>
      </c>
      <c r="E4992">
        <v>43371</v>
      </c>
    </row>
    <row r="4993">
      <c r="A4993" t="str">
        <v>AutoTable</v>
      </c>
      <c r="C4993" t="str">
        <v>36137CE</v>
      </c>
      <c r="D4993">
        <v>156</v>
      </c>
      <c r="E4993">
        <v>43371</v>
      </c>
    </row>
    <row r="4994">
      <c r="A4994" t="str">
        <v>AutoTable</v>
      </c>
      <c r="C4994" t="str">
        <v>36330CE</v>
      </c>
      <c r="D4994">
        <v>550</v>
      </c>
      <c r="E4994">
        <v>43371</v>
      </c>
    </row>
    <row r="4995">
      <c r="A4995" t="str">
        <v>AutoTable</v>
      </c>
      <c r="C4995" t="str">
        <v>36337CE</v>
      </c>
      <c r="D4995">
        <v>513</v>
      </c>
      <c r="E4995">
        <v>43371</v>
      </c>
    </row>
    <row r="4996">
      <c r="A4996" t="str">
        <v>AutoTable</v>
      </c>
      <c r="C4996" t="str">
        <v>36837CE</v>
      </c>
      <c r="D4996">
        <v>24</v>
      </c>
      <c r="E4996">
        <v>43371</v>
      </c>
    </row>
    <row r="4997">
      <c r="A4997" t="str">
        <v>AutoTable</v>
      </c>
      <c r="C4997" t="str">
        <v>36937CE</v>
      </c>
      <c r="D4997">
        <v>194</v>
      </c>
      <c r="E4997">
        <v>43371</v>
      </c>
    </row>
    <row r="4998">
      <c r="A4998" t="str">
        <v>AutoTable</v>
      </c>
      <c r="C4998" t="str">
        <v>38020-01</v>
      </c>
      <c r="D4998">
        <v>681</v>
      </c>
      <c r="E4998">
        <v>43371</v>
      </c>
    </row>
    <row r="4999">
      <c r="A4999" t="str">
        <v>AutoTable</v>
      </c>
      <c r="C4999" t="str">
        <v>38020-02</v>
      </c>
      <c r="D4999">
        <v>432</v>
      </c>
      <c r="E4999">
        <v>43371</v>
      </c>
    </row>
    <row r="5000">
      <c r="A5000" t="str">
        <v>AutoTable</v>
      </c>
      <c r="C5000" t="str">
        <v>38020-06</v>
      </c>
      <c r="D5000">
        <v>539</v>
      </c>
      <c r="E5000">
        <v>43371</v>
      </c>
    </row>
    <row r="5001">
      <c r="A5001" t="str">
        <v>AutoTable</v>
      </c>
      <c r="C5001" t="str">
        <v>38020-08</v>
      </c>
      <c r="D5001">
        <v>362</v>
      </c>
      <c r="E5001">
        <v>43371</v>
      </c>
    </row>
    <row r="5002">
      <c r="A5002" t="str">
        <v>AutoTable</v>
      </c>
      <c r="C5002" t="str">
        <v>38020-09</v>
      </c>
      <c r="D5002">
        <v>38</v>
      </c>
      <c r="E5002">
        <v>43371</v>
      </c>
    </row>
    <row r="5003">
      <c r="A5003" t="str">
        <v>AutoTable</v>
      </c>
      <c r="C5003" t="str">
        <v>38020-19</v>
      </c>
      <c r="D5003">
        <v>266</v>
      </c>
      <c r="E5003">
        <v>43371</v>
      </c>
    </row>
    <row r="5004">
      <c r="A5004" t="str">
        <v>AutoTable</v>
      </c>
      <c r="C5004" t="str">
        <v>38021-01</v>
      </c>
      <c r="D5004">
        <v>395</v>
      </c>
      <c r="E5004">
        <v>43371</v>
      </c>
    </row>
    <row r="5005">
      <c r="A5005" t="str">
        <v>AutoTable</v>
      </c>
      <c r="C5005" t="str">
        <v>38021-02</v>
      </c>
      <c r="D5005">
        <v>406</v>
      </c>
      <c r="E5005">
        <v>43371</v>
      </c>
    </row>
    <row r="5006">
      <c r="A5006" t="str">
        <v>AutoTable</v>
      </c>
      <c r="C5006" t="str">
        <v>38021-06</v>
      </c>
      <c r="D5006">
        <v>118</v>
      </c>
      <c r="E5006">
        <v>43371</v>
      </c>
    </row>
    <row r="5007">
      <c r="A5007" t="str">
        <v>AutoTable</v>
      </c>
      <c r="C5007" t="str">
        <v>38021-08</v>
      </c>
      <c r="D5007">
        <v>531</v>
      </c>
      <c r="E5007">
        <v>43371</v>
      </c>
    </row>
    <row r="5008">
      <c r="A5008" t="str">
        <v>AutoTable</v>
      </c>
      <c r="C5008" t="str">
        <v>38021-13</v>
      </c>
      <c r="D5008">
        <v>91</v>
      </c>
      <c r="E5008">
        <v>43371</v>
      </c>
    </row>
    <row r="5009">
      <c r="A5009" t="str">
        <v>AutoTable</v>
      </c>
      <c r="C5009" t="str">
        <v>38021-20</v>
      </c>
      <c r="D5009">
        <v>377</v>
      </c>
      <c r="E5009">
        <v>43371</v>
      </c>
    </row>
    <row r="5010">
      <c r="A5010" t="str">
        <v>AutoTable</v>
      </c>
      <c r="C5010" t="str">
        <v>38025-08</v>
      </c>
      <c r="D5010">
        <v>324</v>
      </c>
      <c r="E5010">
        <v>43371</v>
      </c>
    </row>
    <row r="5011">
      <c r="A5011" t="str">
        <v>AutoTable</v>
      </c>
      <c r="C5011" t="str">
        <v>38025-17</v>
      </c>
      <c r="D5011">
        <v>1271</v>
      </c>
      <c r="E5011">
        <v>43371</v>
      </c>
    </row>
    <row r="5012">
      <c r="A5012" t="str">
        <v>AutoTable</v>
      </c>
      <c r="C5012" t="str">
        <v>38025-18</v>
      </c>
      <c r="D5012">
        <v>1552</v>
      </c>
      <c r="E5012">
        <v>43371</v>
      </c>
    </row>
    <row r="5013">
      <c r="A5013" t="str">
        <v>AutoTable</v>
      </c>
      <c r="C5013" t="str">
        <v>38026-05</v>
      </c>
      <c r="D5013">
        <v>3</v>
      </c>
      <c r="E5013">
        <v>43371</v>
      </c>
    </row>
    <row r="5014">
      <c r="A5014" t="str">
        <v>AutoTable</v>
      </c>
      <c r="C5014" t="str">
        <v>38026-08</v>
      </c>
      <c r="D5014">
        <v>278</v>
      </c>
      <c r="E5014">
        <v>43371</v>
      </c>
    </row>
    <row r="5015">
      <c r="A5015" t="str">
        <v>AutoTable</v>
      </c>
      <c r="C5015" t="str">
        <v>38030-01</v>
      </c>
      <c r="D5015">
        <v>716</v>
      </c>
      <c r="E5015">
        <v>43371</v>
      </c>
    </row>
    <row r="5016">
      <c r="A5016" t="str">
        <v>AutoTable</v>
      </c>
      <c r="C5016" t="str">
        <v>38030-02</v>
      </c>
      <c r="D5016">
        <v>440</v>
      </c>
      <c r="E5016">
        <v>43371</v>
      </c>
    </row>
    <row r="5017">
      <c r="A5017" t="str">
        <v>AutoTable</v>
      </c>
      <c r="C5017" t="str">
        <v>38030-05</v>
      </c>
      <c r="D5017">
        <v>506</v>
      </c>
      <c r="E5017">
        <v>43371</v>
      </c>
    </row>
    <row r="5018">
      <c r="A5018" t="str">
        <v>AutoTable</v>
      </c>
      <c r="C5018" t="str">
        <v>38030-06</v>
      </c>
      <c r="D5018">
        <v>536</v>
      </c>
      <c r="E5018">
        <v>43371</v>
      </c>
    </row>
    <row r="5019">
      <c r="A5019" t="str">
        <v>AutoTable</v>
      </c>
      <c r="C5019" t="str">
        <v>38030-07</v>
      </c>
      <c r="D5019">
        <v>578</v>
      </c>
      <c r="E5019">
        <v>43371</v>
      </c>
    </row>
    <row r="5020">
      <c r="A5020" t="str">
        <v>AutoTable</v>
      </c>
      <c r="C5020" t="str">
        <v>38030-08</v>
      </c>
      <c r="D5020">
        <v>717</v>
      </c>
      <c r="E5020">
        <v>43371</v>
      </c>
    </row>
    <row r="5021">
      <c r="A5021" t="str">
        <v>AutoTable</v>
      </c>
      <c r="C5021" t="str">
        <v>38030-09</v>
      </c>
      <c r="D5021">
        <v>483</v>
      </c>
      <c r="E5021">
        <v>43371</v>
      </c>
    </row>
    <row r="5022">
      <c r="A5022" t="str">
        <v>AutoTable</v>
      </c>
      <c r="C5022" t="str">
        <v>38030-10</v>
      </c>
      <c r="D5022">
        <v>395</v>
      </c>
      <c r="E5022">
        <v>43371</v>
      </c>
    </row>
    <row r="5023">
      <c r="A5023" t="str">
        <v>AutoTable</v>
      </c>
      <c r="C5023" t="str">
        <v>38030-16</v>
      </c>
      <c r="D5023">
        <v>319</v>
      </c>
      <c r="E5023">
        <v>43371</v>
      </c>
    </row>
    <row r="5024">
      <c r="A5024" t="str">
        <v>AutoTable</v>
      </c>
      <c r="C5024" t="str">
        <v>38030-17</v>
      </c>
      <c r="D5024">
        <v>603</v>
      </c>
      <c r="E5024">
        <v>43371</v>
      </c>
    </row>
    <row r="5025">
      <c r="A5025" t="str">
        <v>AutoTable</v>
      </c>
      <c r="C5025" t="str">
        <v>38030-19</v>
      </c>
      <c r="D5025">
        <v>250</v>
      </c>
      <c r="E5025">
        <v>43371</v>
      </c>
    </row>
    <row r="5026">
      <c r="A5026" t="str">
        <v>AutoTable</v>
      </c>
      <c r="C5026" t="str">
        <v>38030-20</v>
      </c>
      <c r="D5026">
        <v>548</v>
      </c>
      <c r="E5026">
        <v>43371</v>
      </c>
    </row>
    <row r="5027">
      <c r="A5027" t="str">
        <v>AutoTable</v>
      </c>
      <c r="C5027" t="str">
        <v>38031-04</v>
      </c>
      <c r="D5027">
        <v>295</v>
      </c>
      <c r="E5027">
        <v>43371</v>
      </c>
    </row>
    <row r="5028">
      <c r="A5028" t="str">
        <v>AutoTable</v>
      </c>
      <c r="C5028" t="str">
        <v>38031-05</v>
      </c>
      <c r="D5028">
        <v>0</v>
      </c>
      <c r="E5028">
        <v>43371</v>
      </c>
    </row>
    <row r="5029">
      <c r="A5029" t="str">
        <v>AutoTable</v>
      </c>
      <c r="C5029" t="str">
        <v>38031-13</v>
      </c>
      <c r="D5029">
        <v>0</v>
      </c>
      <c r="E5029">
        <v>43371</v>
      </c>
    </row>
    <row r="5030">
      <c r="A5030" t="str">
        <v>AutoTable</v>
      </c>
      <c r="C5030" t="str">
        <v>38031-17</v>
      </c>
      <c r="D5030">
        <v>49</v>
      </c>
      <c r="E5030">
        <v>43371</v>
      </c>
    </row>
    <row r="5031">
      <c r="A5031" t="str">
        <v>AutoTable</v>
      </c>
      <c r="C5031" t="str">
        <v>38031-18</v>
      </c>
      <c r="D5031">
        <v>286</v>
      </c>
      <c r="E5031">
        <v>43371</v>
      </c>
    </row>
    <row r="5032">
      <c r="A5032" t="str">
        <v>AutoTable</v>
      </c>
      <c r="C5032" t="str">
        <v>38031-19</v>
      </c>
      <c r="D5032">
        <v>1</v>
      </c>
      <c r="E5032">
        <v>43371</v>
      </c>
    </row>
    <row r="5033">
      <c r="A5033" t="str">
        <v>AutoTable</v>
      </c>
      <c r="C5033" t="str">
        <v>38032-05</v>
      </c>
      <c r="D5033">
        <v>2</v>
      </c>
      <c r="E5033">
        <v>43371</v>
      </c>
    </row>
    <row r="5034">
      <c r="A5034" t="str">
        <v>AutoTable</v>
      </c>
      <c r="C5034" t="str">
        <v>38049-07</v>
      </c>
      <c r="D5034">
        <v>298</v>
      </c>
      <c r="E5034">
        <v>43371</v>
      </c>
    </row>
    <row r="5035">
      <c r="A5035" t="str">
        <v>AutoTable</v>
      </c>
      <c r="C5035" t="str">
        <v>38049-09</v>
      </c>
      <c r="D5035">
        <v>306</v>
      </c>
      <c r="E5035">
        <v>43371</v>
      </c>
    </row>
    <row r="5036">
      <c r="A5036" t="str">
        <v>AutoTable</v>
      </c>
      <c r="C5036" t="str">
        <v>38049-10</v>
      </c>
      <c r="D5036">
        <v>335</v>
      </c>
      <c r="E5036">
        <v>43371</v>
      </c>
    </row>
    <row r="5037">
      <c r="A5037" t="str">
        <v>AutoTable</v>
      </c>
      <c r="C5037" t="str">
        <v>38049-42</v>
      </c>
      <c r="D5037">
        <v>221</v>
      </c>
      <c r="E5037">
        <v>43371</v>
      </c>
    </row>
    <row r="5038">
      <c r="A5038" t="str">
        <v>AutoTable</v>
      </c>
      <c r="C5038" t="str">
        <v>38049-51</v>
      </c>
      <c r="D5038">
        <v>0</v>
      </c>
      <c r="E5038">
        <v>43371</v>
      </c>
    </row>
    <row r="5039">
      <c r="A5039" t="str">
        <v>AutoTable</v>
      </c>
      <c r="C5039" t="str">
        <v>38049-52</v>
      </c>
      <c r="D5039">
        <v>186</v>
      </c>
      <c r="E5039">
        <v>43371</v>
      </c>
    </row>
    <row r="5040">
      <c r="A5040" t="str">
        <v>AutoTable</v>
      </c>
      <c r="C5040" t="str">
        <v>38049-56</v>
      </c>
      <c r="D5040">
        <v>267</v>
      </c>
      <c r="E5040">
        <v>43371</v>
      </c>
    </row>
    <row r="5041">
      <c r="A5041" t="str">
        <v>AutoTable</v>
      </c>
      <c r="C5041" t="str">
        <v>38049-59</v>
      </c>
      <c r="D5041">
        <v>199</v>
      </c>
      <c r="E5041">
        <v>43371</v>
      </c>
    </row>
    <row r="5042">
      <c r="A5042" t="str">
        <v>AutoTable</v>
      </c>
      <c r="C5042" t="str">
        <v>400-9M</v>
      </c>
      <c r="D5042">
        <v>3651</v>
      </c>
      <c r="E5042">
        <v>43371</v>
      </c>
    </row>
    <row r="5043">
      <c r="A5043" t="str">
        <v>AutoTable</v>
      </c>
      <c r="C5043" t="str">
        <v>401066</v>
      </c>
      <c r="D5043">
        <v>747</v>
      </c>
      <c r="E5043">
        <v>43371</v>
      </c>
    </row>
    <row r="5044">
      <c r="A5044" t="str">
        <v>AutoTable</v>
      </c>
      <c r="C5044" t="str">
        <v>401079</v>
      </c>
      <c r="D5044">
        <v>737</v>
      </c>
      <c r="E5044">
        <v>43371</v>
      </c>
    </row>
    <row r="5045">
      <c r="A5045" t="str">
        <v>AutoTable</v>
      </c>
      <c r="C5045" t="str">
        <v>40120-15</v>
      </c>
      <c r="D5045">
        <v>1035</v>
      </c>
      <c r="E5045">
        <v>43371</v>
      </c>
    </row>
    <row r="5046">
      <c r="A5046" t="str">
        <v>AutoTable</v>
      </c>
      <c r="C5046" t="str">
        <v>40120-30</v>
      </c>
      <c r="D5046">
        <v>565</v>
      </c>
      <c r="E5046">
        <v>43371</v>
      </c>
    </row>
    <row r="5047">
      <c r="A5047" t="str">
        <v>AutoTable</v>
      </c>
      <c r="C5047" t="str">
        <v>40130-30</v>
      </c>
      <c r="D5047">
        <v>157</v>
      </c>
      <c r="E5047">
        <v>43371</v>
      </c>
    </row>
    <row r="5048">
      <c r="A5048" t="str">
        <v>AutoTable</v>
      </c>
      <c r="C5048" t="str">
        <v>401927</v>
      </c>
      <c r="D5048">
        <v>346</v>
      </c>
      <c r="E5048">
        <v>43371</v>
      </c>
    </row>
    <row r="5049">
      <c r="A5049" t="str">
        <v>AutoTable</v>
      </c>
      <c r="C5049" t="str">
        <v>401942</v>
      </c>
      <c r="D5049">
        <v>419</v>
      </c>
      <c r="E5049">
        <v>43371</v>
      </c>
    </row>
    <row r="5050">
      <c r="A5050" t="str">
        <v>AutoTable</v>
      </c>
      <c r="C5050" t="str">
        <v>401958</v>
      </c>
      <c r="D5050">
        <v>377</v>
      </c>
      <c r="E5050">
        <v>43371</v>
      </c>
    </row>
    <row r="5051">
      <c r="A5051" t="str">
        <v>AutoTable</v>
      </c>
      <c r="C5051" t="str">
        <v>403043</v>
      </c>
      <c r="D5051">
        <v>67</v>
      </c>
      <c r="E5051">
        <v>43371</v>
      </c>
    </row>
    <row r="5052">
      <c r="A5052" t="str">
        <v>AutoTable</v>
      </c>
      <c r="C5052" t="str">
        <v>403048</v>
      </c>
      <c r="D5052">
        <v>59</v>
      </c>
      <c r="E5052">
        <v>43371</v>
      </c>
    </row>
    <row r="5053">
      <c r="A5053" t="str">
        <v>AutoTable</v>
      </c>
      <c r="C5053" t="str">
        <v>403608</v>
      </c>
      <c r="D5053">
        <v>34</v>
      </c>
      <c r="E5053">
        <v>43371</v>
      </c>
    </row>
    <row r="5054">
      <c r="A5054" t="str">
        <v>AutoTable</v>
      </c>
      <c r="C5054" t="str">
        <v>403624</v>
      </c>
      <c r="D5054">
        <v>0</v>
      </c>
      <c r="E5054">
        <v>43371</v>
      </c>
    </row>
    <row r="5055">
      <c r="A5055" t="str">
        <v>AutoTable</v>
      </c>
      <c r="C5055" t="str">
        <v>404932</v>
      </c>
      <c r="D5055">
        <v>1</v>
      </c>
      <c r="E5055">
        <v>43371</v>
      </c>
    </row>
    <row r="5056">
      <c r="A5056" t="str">
        <v>AutoTable</v>
      </c>
      <c r="C5056" t="str">
        <v>404979</v>
      </c>
      <c r="D5056">
        <v>1</v>
      </c>
      <c r="E5056">
        <v>43371</v>
      </c>
    </row>
    <row r="5057">
      <c r="A5057" t="str">
        <v>AutoTable</v>
      </c>
      <c r="C5057" t="str">
        <v>405008</v>
      </c>
      <c r="D5057">
        <v>0</v>
      </c>
      <c r="E5057">
        <v>43371</v>
      </c>
    </row>
    <row r="5058">
      <c r="A5058" t="str">
        <v>AutoTable</v>
      </c>
      <c r="C5058" t="str">
        <v>405072</v>
      </c>
      <c r="D5058">
        <v>2</v>
      </c>
      <c r="E5058">
        <v>43371</v>
      </c>
    </row>
    <row r="5059">
      <c r="A5059" t="str">
        <v>AutoTable</v>
      </c>
      <c r="C5059" t="str">
        <v>40530</v>
      </c>
      <c r="D5059">
        <v>32</v>
      </c>
      <c r="E5059">
        <v>43371</v>
      </c>
    </row>
    <row r="5060">
      <c r="A5060" t="str">
        <v>AutoTable</v>
      </c>
      <c r="C5060" t="str">
        <v>40605</v>
      </c>
      <c r="D5060">
        <v>0</v>
      </c>
      <c r="E5060">
        <v>43371</v>
      </c>
    </row>
    <row r="5061">
      <c r="A5061" t="str">
        <v>AutoTable</v>
      </c>
      <c r="C5061" t="str">
        <v>407208</v>
      </c>
      <c r="D5061">
        <v>371</v>
      </c>
      <c r="E5061">
        <v>43371</v>
      </c>
    </row>
    <row r="5062">
      <c r="A5062" t="str">
        <v>AutoTable</v>
      </c>
      <c r="C5062" t="str">
        <v>40830</v>
      </c>
      <c r="D5062">
        <v>1</v>
      </c>
      <c r="E5062">
        <v>43371</v>
      </c>
    </row>
    <row r="5063">
      <c r="A5063" t="str">
        <v>AutoTable</v>
      </c>
      <c r="C5063" t="str">
        <v>40916A</v>
      </c>
      <c r="D5063">
        <v>998</v>
      </c>
      <c r="E5063">
        <v>43371</v>
      </c>
    </row>
    <row r="5064">
      <c r="A5064" t="str">
        <v>AutoTable</v>
      </c>
      <c r="C5064" t="str">
        <v>410019</v>
      </c>
      <c r="D5064">
        <v>121</v>
      </c>
      <c r="E5064">
        <v>43371</v>
      </c>
    </row>
    <row r="5065">
      <c r="A5065" t="str">
        <v>AutoTable</v>
      </c>
      <c r="C5065" t="str">
        <v>410036</v>
      </c>
      <c r="D5065">
        <v>12</v>
      </c>
      <c r="E5065">
        <v>43371</v>
      </c>
    </row>
    <row r="5066">
      <c r="A5066" t="str">
        <v>AutoTable</v>
      </c>
      <c r="C5066" t="str">
        <v>410038</v>
      </c>
      <c r="D5066">
        <v>315</v>
      </c>
      <c r="E5066">
        <v>43371</v>
      </c>
    </row>
    <row r="5067">
      <c r="A5067" t="str">
        <v>AutoTable</v>
      </c>
      <c r="C5067" t="str">
        <v>410055</v>
      </c>
      <c r="D5067">
        <v>0</v>
      </c>
      <c r="E5067">
        <v>43371</v>
      </c>
    </row>
    <row r="5068">
      <c r="A5068" t="str">
        <v>AutoTable</v>
      </c>
      <c r="C5068" t="str">
        <v>410071</v>
      </c>
      <c r="D5068">
        <v>58</v>
      </c>
      <c r="E5068">
        <v>43371</v>
      </c>
    </row>
    <row r="5069">
      <c r="A5069" t="str">
        <v>AutoTable</v>
      </c>
      <c r="C5069" t="str">
        <v>410080</v>
      </c>
      <c r="D5069">
        <v>69</v>
      </c>
      <c r="E5069">
        <v>43371</v>
      </c>
    </row>
    <row r="5070">
      <c r="A5070" t="str">
        <v>AutoTable</v>
      </c>
      <c r="C5070" t="str">
        <v>410081</v>
      </c>
      <c r="D5070">
        <v>304</v>
      </c>
      <c r="E5070">
        <v>43371</v>
      </c>
    </row>
    <row r="5071">
      <c r="A5071" t="str">
        <v>AutoTable</v>
      </c>
      <c r="C5071" t="str">
        <v>41350</v>
      </c>
      <c r="D5071">
        <v>6</v>
      </c>
      <c r="E5071">
        <v>43371</v>
      </c>
    </row>
    <row r="5072">
      <c r="A5072" t="str">
        <v>AutoTable</v>
      </c>
      <c r="C5072" t="str">
        <v>415008</v>
      </c>
      <c r="D5072">
        <v>0</v>
      </c>
      <c r="E5072">
        <v>43371</v>
      </c>
    </row>
    <row r="5073">
      <c r="A5073" t="str">
        <v>AutoTable</v>
      </c>
      <c r="C5073" t="str">
        <v>41930</v>
      </c>
      <c r="D5073">
        <v>97</v>
      </c>
      <c r="E5073">
        <v>43371</v>
      </c>
    </row>
    <row r="5074">
      <c r="A5074" t="str">
        <v>AutoTable</v>
      </c>
      <c r="C5074" t="str">
        <v>41950</v>
      </c>
      <c r="D5074">
        <v>80</v>
      </c>
      <c r="E5074">
        <v>43371</v>
      </c>
    </row>
    <row r="5075">
      <c r="A5075" t="str">
        <v>AutoTable</v>
      </c>
      <c r="C5075" t="str">
        <v>42705</v>
      </c>
      <c r="D5075">
        <v>177</v>
      </c>
      <c r="E5075">
        <v>43371</v>
      </c>
    </row>
    <row r="5076">
      <c r="A5076" t="str">
        <v>AutoTable</v>
      </c>
      <c r="C5076" t="str">
        <v>42745PO</v>
      </c>
      <c r="D5076">
        <v>0</v>
      </c>
      <c r="E5076">
        <v>43371</v>
      </c>
    </row>
    <row r="5077">
      <c r="A5077" t="str">
        <v>AutoTable</v>
      </c>
      <c r="C5077" t="str">
        <v>43350LRB</v>
      </c>
      <c r="D5077">
        <v>48</v>
      </c>
      <c r="E5077">
        <v>43371</v>
      </c>
    </row>
    <row r="5078">
      <c r="A5078" t="str">
        <v>AutoTable</v>
      </c>
      <c r="C5078" t="str">
        <v>43430B</v>
      </c>
      <c r="D5078">
        <v>60</v>
      </c>
      <c r="E5078">
        <v>43371</v>
      </c>
    </row>
    <row r="5079">
      <c r="A5079" t="str">
        <v>AutoTable</v>
      </c>
      <c r="C5079" t="str">
        <v>43430J</v>
      </c>
      <c r="D5079">
        <v>59</v>
      </c>
      <c r="E5079">
        <v>43371</v>
      </c>
    </row>
    <row r="5080">
      <c r="A5080" t="str">
        <v>AutoTable</v>
      </c>
      <c r="C5080" t="str">
        <v>43430M</v>
      </c>
      <c r="D5080">
        <v>4</v>
      </c>
      <c r="E5080">
        <v>43371</v>
      </c>
    </row>
    <row r="5081">
      <c r="A5081" t="str">
        <v>AutoTable</v>
      </c>
      <c r="C5081" t="str">
        <v>43430R</v>
      </c>
      <c r="D5081">
        <v>18</v>
      </c>
      <c r="E5081">
        <v>43371</v>
      </c>
    </row>
    <row r="5082">
      <c r="A5082" t="str">
        <v>AutoTable</v>
      </c>
      <c r="C5082" t="str">
        <v>43430SO</v>
      </c>
      <c r="D5082">
        <v>5</v>
      </c>
      <c r="E5082">
        <v>43371</v>
      </c>
    </row>
    <row r="5083">
      <c r="A5083" t="str">
        <v>AutoTable</v>
      </c>
      <c r="C5083" t="str">
        <v>43430VE</v>
      </c>
      <c r="D5083">
        <v>0</v>
      </c>
      <c r="E5083">
        <v>43371</v>
      </c>
    </row>
    <row r="5084">
      <c r="A5084" t="str">
        <v>AutoTable</v>
      </c>
      <c r="C5084" t="str">
        <v>43430VI</v>
      </c>
      <c r="D5084">
        <v>0</v>
      </c>
      <c r="E5084">
        <v>43371</v>
      </c>
    </row>
    <row r="5085">
      <c r="A5085" t="str">
        <v>AutoTable</v>
      </c>
      <c r="C5085" t="str">
        <v>43450SO</v>
      </c>
      <c r="D5085">
        <v>1</v>
      </c>
      <c r="E5085">
        <v>43371</v>
      </c>
    </row>
    <row r="5086">
      <c r="A5086" t="str">
        <v>AutoTable</v>
      </c>
      <c r="C5086" t="str">
        <v>43530B</v>
      </c>
      <c r="D5086">
        <v>1</v>
      </c>
      <c r="E5086">
        <v>43371</v>
      </c>
    </row>
    <row r="5087">
      <c r="A5087" t="str">
        <v>AutoTable</v>
      </c>
      <c r="C5087" t="str">
        <v>43530BC</v>
      </c>
      <c r="D5087">
        <v>4</v>
      </c>
      <c r="E5087">
        <v>43371</v>
      </c>
    </row>
    <row r="5088">
      <c r="A5088" t="str">
        <v>AutoTable</v>
      </c>
      <c r="C5088" t="str">
        <v>43530M</v>
      </c>
      <c r="D5088">
        <v>1</v>
      </c>
      <c r="E5088">
        <v>43371</v>
      </c>
    </row>
    <row r="5089">
      <c r="A5089" t="str">
        <v>AutoTable</v>
      </c>
      <c r="C5089" t="str">
        <v>43530R</v>
      </c>
      <c r="D5089">
        <v>20</v>
      </c>
      <c r="E5089">
        <v>43371</v>
      </c>
    </row>
    <row r="5090">
      <c r="A5090" t="str">
        <v>AutoTable</v>
      </c>
      <c r="C5090" t="str">
        <v>43550BK</v>
      </c>
      <c r="D5090">
        <v>106</v>
      </c>
      <c r="E5090">
        <v>43371</v>
      </c>
    </row>
    <row r="5091">
      <c r="A5091" t="str">
        <v>AutoTable</v>
      </c>
      <c r="C5091" t="str">
        <v>43550FR</v>
      </c>
      <c r="D5091">
        <v>39</v>
      </c>
      <c r="E5091">
        <v>43371</v>
      </c>
    </row>
    <row r="5092">
      <c r="A5092" t="str">
        <v>AutoTable</v>
      </c>
      <c r="C5092" t="str">
        <v>43550M</v>
      </c>
      <c r="D5092">
        <v>5</v>
      </c>
      <c r="E5092">
        <v>43371</v>
      </c>
    </row>
    <row r="5093">
      <c r="A5093" t="str">
        <v>AutoTable</v>
      </c>
      <c r="C5093" t="str">
        <v>43550PA</v>
      </c>
      <c r="D5093">
        <v>25</v>
      </c>
      <c r="E5093">
        <v>43371</v>
      </c>
    </row>
    <row r="5094">
      <c r="A5094" t="str">
        <v>AutoTable</v>
      </c>
      <c r="C5094" t="str">
        <v>43550R</v>
      </c>
      <c r="D5094">
        <v>3</v>
      </c>
      <c r="E5094">
        <v>43371</v>
      </c>
    </row>
    <row r="5095">
      <c r="A5095" t="str">
        <v>AutoTable</v>
      </c>
      <c r="C5095" t="str">
        <v>43705</v>
      </c>
      <c r="D5095">
        <v>0</v>
      </c>
      <c r="E5095">
        <v>43371</v>
      </c>
    </row>
    <row r="5096">
      <c r="A5096" t="str">
        <v>AutoTable</v>
      </c>
      <c r="C5096" t="str">
        <v>43750BC</v>
      </c>
      <c r="D5096">
        <v>46</v>
      </c>
      <c r="E5096">
        <v>43371</v>
      </c>
    </row>
    <row r="5097">
      <c r="A5097" t="str">
        <v>AutoTable</v>
      </c>
      <c r="C5097" t="str">
        <v>43750S</v>
      </c>
      <c r="D5097">
        <v>1</v>
      </c>
      <c r="E5097">
        <v>43371</v>
      </c>
    </row>
    <row r="5098">
      <c r="A5098" t="str">
        <v>AutoTable</v>
      </c>
      <c r="C5098" t="str">
        <v>43750SO</v>
      </c>
      <c r="D5098">
        <v>56</v>
      </c>
      <c r="E5098">
        <v>43371</v>
      </c>
    </row>
    <row r="5099">
      <c r="A5099" t="str">
        <v>AutoTable</v>
      </c>
      <c r="C5099" t="str">
        <v>43750SR</v>
      </c>
      <c r="D5099">
        <v>34</v>
      </c>
      <c r="E5099">
        <v>43371</v>
      </c>
    </row>
    <row r="5100">
      <c r="A5100" t="str">
        <v>AutoTable</v>
      </c>
      <c r="C5100" t="str">
        <v>43750W</v>
      </c>
      <c r="D5100">
        <v>54</v>
      </c>
      <c r="E5100">
        <v>43371</v>
      </c>
    </row>
    <row r="5101">
      <c r="A5101" t="str">
        <v>AutoTable</v>
      </c>
      <c r="C5101" t="str">
        <v>44030B</v>
      </c>
      <c r="D5101">
        <v>46</v>
      </c>
      <c r="E5101">
        <v>43371</v>
      </c>
    </row>
    <row r="5102">
      <c r="A5102" t="str">
        <v>AutoTable</v>
      </c>
      <c r="C5102" t="str">
        <v>44030BC</v>
      </c>
      <c r="D5102">
        <v>29</v>
      </c>
      <c r="E5102">
        <v>43371</v>
      </c>
    </row>
    <row r="5103">
      <c r="A5103" t="str">
        <v>AutoTable</v>
      </c>
      <c r="C5103" t="str">
        <v>44030FO</v>
      </c>
      <c r="D5103">
        <v>6</v>
      </c>
      <c r="E5103">
        <v>43371</v>
      </c>
    </row>
    <row r="5104">
      <c r="A5104" t="str">
        <v>AutoTable</v>
      </c>
      <c r="C5104" t="str">
        <v>44030J</v>
      </c>
      <c r="D5104">
        <v>44</v>
      </c>
      <c r="E5104">
        <v>43371</v>
      </c>
    </row>
    <row r="5105">
      <c r="A5105" t="str">
        <v>AutoTable</v>
      </c>
      <c r="C5105" t="str">
        <v>44030M</v>
      </c>
      <c r="D5105">
        <v>1</v>
      </c>
      <c r="E5105">
        <v>43371</v>
      </c>
    </row>
    <row r="5106">
      <c r="A5106" t="str">
        <v>AutoTable</v>
      </c>
      <c r="C5106" t="str">
        <v>44030PA</v>
      </c>
      <c r="D5106">
        <v>24</v>
      </c>
      <c r="E5106">
        <v>43371</v>
      </c>
    </row>
    <row r="5107">
      <c r="A5107" t="str">
        <v>AutoTable</v>
      </c>
      <c r="C5107" t="str">
        <v>44030R</v>
      </c>
      <c r="D5107">
        <v>0</v>
      </c>
      <c r="E5107">
        <v>43371</v>
      </c>
    </row>
    <row r="5108">
      <c r="A5108" t="str">
        <v>AutoTable</v>
      </c>
      <c r="C5108" t="str">
        <v>44030SP</v>
      </c>
      <c r="D5108">
        <v>2</v>
      </c>
      <c r="E5108">
        <v>43371</v>
      </c>
    </row>
    <row r="5109">
      <c r="A5109" t="str">
        <v>AutoTable</v>
      </c>
      <c r="C5109" t="str">
        <v>44030VE</v>
      </c>
      <c r="D5109">
        <v>0</v>
      </c>
      <c r="E5109">
        <v>43371</v>
      </c>
    </row>
    <row r="5110">
      <c r="A5110" t="str">
        <v>AutoTable</v>
      </c>
      <c r="C5110" t="str">
        <v>440381</v>
      </c>
      <c r="D5110">
        <v>190</v>
      </c>
      <c r="E5110">
        <v>43371</v>
      </c>
    </row>
    <row r="5111">
      <c r="A5111" t="str">
        <v>AutoTable</v>
      </c>
      <c r="C5111" t="str">
        <v>440389</v>
      </c>
      <c r="D5111">
        <v>58</v>
      </c>
      <c r="E5111">
        <v>43371</v>
      </c>
    </row>
    <row r="5112">
      <c r="A5112" t="str">
        <v>AutoTable</v>
      </c>
      <c r="C5112" t="str">
        <v>44350</v>
      </c>
      <c r="D5112">
        <v>3</v>
      </c>
      <c r="E5112">
        <v>43371</v>
      </c>
    </row>
    <row r="5113">
      <c r="A5113" t="str">
        <v>AutoTable</v>
      </c>
      <c r="C5113" t="str">
        <v>44550</v>
      </c>
      <c r="D5113">
        <v>100</v>
      </c>
      <c r="E5113">
        <v>43371</v>
      </c>
    </row>
    <row r="5114">
      <c r="A5114" t="str">
        <v>AutoTable</v>
      </c>
      <c r="C5114" t="str">
        <v>44750</v>
      </c>
      <c r="D5114">
        <v>41</v>
      </c>
      <c r="E5114">
        <v>43371</v>
      </c>
    </row>
    <row r="5115">
      <c r="A5115" t="str">
        <v>AutoTable</v>
      </c>
      <c r="C5115" t="str">
        <v>44850</v>
      </c>
      <c r="D5115">
        <v>8</v>
      </c>
      <c r="E5115">
        <v>43371</v>
      </c>
    </row>
    <row r="5116">
      <c r="A5116" t="str">
        <v>AutoTable</v>
      </c>
      <c r="C5116" t="str">
        <v>44950</v>
      </c>
      <c r="D5116">
        <v>6</v>
      </c>
      <c r="E5116">
        <v>43371</v>
      </c>
    </row>
    <row r="5117">
      <c r="A5117" t="str">
        <v>AutoTable</v>
      </c>
      <c r="C5117" t="str">
        <v>48130</v>
      </c>
      <c r="D5117">
        <v>156</v>
      </c>
      <c r="E5117">
        <v>43371</v>
      </c>
    </row>
    <row r="5118">
      <c r="A5118" t="str">
        <v>AutoTable</v>
      </c>
      <c r="C5118" t="str">
        <v>48131</v>
      </c>
      <c r="D5118">
        <v>27</v>
      </c>
      <c r="E5118">
        <v>43371</v>
      </c>
    </row>
    <row r="5119">
      <c r="A5119" t="str">
        <v>AutoTable</v>
      </c>
      <c r="C5119" t="str">
        <v>49001</v>
      </c>
      <c r="D5119">
        <v>0</v>
      </c>
      <c r="E5119">
        <v>43371</v>
      </c>
    </row>
    <row r="5120">
      <c r="A5120" t="str">
        <v>AutoTable</v>
      </c>
      <c r="C5120" t="str">
        <v>49002</v>
      </c>
      <c r="D5120">
        <v>1</v>
      </c>
      <c r="E5120">
        <v>43371</v>
      </c>
    </row>
    <row r="5121">
      <c r="A5121" t="str">
        <v>AutoTable</v>
      </c>
      <c r="C5121" t="str">
        <v>49003</v>
      </c>
      <c r="D5121">
        <v>0</v>
      </c>
      <c r="E5121">
        <v>43371</v>
      </c>
    </row>
    <row r="5122">
      <c r="A5122" t="str">
        <v>AutoTable</v>
      </c>
      <c r="C5122" t="str">
        <v>49004</v>
      </c>
      <c r="D5122">
        <v>1</v>
      </c>
      <c r="E5122">
        <v>43371</v>
      </c>
    </row>
    <row r="5123">
      <c r="A5123" t="str">
        <v>AutoTable</v>
      </c>
      <c r="C5123" t="str">
        <v>49005</v>
      </c>
      <c r="D5123">
        <v>0</v>
      </c>
      <c r="E5123">
        <v>43371</v>
      </c>
    </row>
    <row r="5124">
      <c r="A5124" t="str">
        <v>AutoTable</v>
      </c>
      <c r="C5124" t="str">
        <v>49006</v>
      </c>
      <c r="D5124">
        <v>0</v>
      </c>
      <c r="E5124">
        <v>43371</v>
      </c>
    </row>
    <row r="5125">
      <c r="A5125" t="str">
        <v>AutoTable</v>
      </c>
      <c r="C5125" t="str">
        <v>49007</v>
      </c>
      <c r="D5125">
        <v>0</v>
      </c>
      <c r="E5125">
        <v>43371</v>
      </c>
    </row>
    <row r="5126">
      <c r="A5126" t="str">
        <v>AutoTable</v>
      </c>
      <c r="C5126" t="str">
        <v>49008</v>
      </c>
      <c r="D5126">
        <v>0</v>
      </c>
      <c r="E5126">
        <v>43371</v>
      </c>
    </row>
    <row r="5127">
      <c r="A5127" t="str">
        <v>AutoTable</v>
      </c>
      <c r="C5127" t="str">
        <v>49009</v>
      </c>
      <c r="D5127">
        <v>0</v>
      </c>
      <c r="E5127">
        <v>43371</v>
      </c>
    </row>
    <row r="5128">
      <c r="A5128" t="str">
        <v>AutoTable</v>
      </c>
      <c r="C5128" t="str">
        <v>49010</v>
      </c>
      <c r="D5128">
        <v>0</v>
      </c>
      <c r="E5128">
        <v>43371</v>
      </c>
    </row>
    <row r="5129">
      <c r="A5129" t="str">
        <v>AutoTable</v>
      </c>
      <c r="C5129" t="str">
        <v>49011</v>
      </c>
      <c r="D5129">
        <v>0</v>
      </c>
      <c r="E5129">
        <v>43371</v>
      </c>
    </row>
    <row r="5130">
      <c r="A5130" t="str">
        <v>AutoTable</v>
      </c>
      <c r="C5130" t="str">
        <v>49012</v>
      </c>
      <c r="D5130">
        <v>0</v>
      </c>
      <c r="E5130">
        <v>43371</v>
      </c>
    </row>
    <row r="5131">
      <c r="A5131" t="str">
        <v>AutoTable</v>
      </c>
      <c r="C5131" t="str">
        <v>49013</v>
      </c>
      <c r="D5131">
        <v>0</v>
      </c>
      <c r="E5131">
        <v>43371</v>
      </c>
    </row>
    <row r="5132">
      <c r="A5132" t="str">
        <v>AutoTable</v>
      </c>
      <c r="C5132" t="str">
        <v>49014</v>
      </c>
      <c r="D5132">
        <v>0</v>
      </c>
      <c r="E5132">
        <v>43371</v>
      </c>
    </row>
    <row r="5133">
      <c r="A5133" t="str">
        <v>AutoTable</v>
      </c>
      <c r="C5133" t="str">
        <v>49015</v>
      </c>
      <c r="D5133">
        <v>0</v>
      </c>
      <c r="E5133">
        <v>43371</v>
      </c>
    </row>
    <row r="5134">
      <c r="A5134" t="str">
        <v>AutoTable</v>
      </c>
      <c r="C5134" t="str">
        <v>49880</v>
      </c>
      <c r="D5134">
        <v>0</v>
      </c>
      <c r="E5134">
        <v>43371</v>
      </c>
    </row>
    <row r="5135">
      <c r="A5135" t="str">
        <v>AutoTable</v>
      </c>
      <c r="C5135" t="str">
        <v>49881</v>
      </c>
      <c r="D5135">
        <v>1</v>
      </c>
      <c r="E5135">
        <v>43371</v>
      </c>
    </row>
    <row r="5136">
      <c r="A5136" t="str">
        <v>AutoTable</v>
      </c>
      <c r="C5136" t="str">
        <v>49882</v>
      </c>
      <c r="D5136">
        <v>0</v>
      </c>
      <c r="E5136">
        <v>43371</v>
      </c>
    </row>
    <row r="5137">
      <c r="A5137" t="str">
        <v>AutoTable</v>
      </c>
      <c r="C5137" t="str">
        <v>49883</v>
      </c>
      <c r="D5137">
        <v>0</v>
      </c>
      <c r="E5137">
        <v>43371</v>
      </c>
    </row>
    <row r="5138">
      <c r="A5138" t="str">
        <v>AutoTable</v>
      </c>
      <c r="C5138" t="str">
        <v>49884</v>
      </c>
      <c r="D5138">
        <v>0</v>
      </c>
      <c r="E5138">
        <v>43371</v>
      </c>
    </row>
    <row r="5139">
      <c r="A5139" t="str">
        <v>AutoTable</v>
      </c>
      <c r="C5139" t="str">
        <v>49885</v>
      </c>
      <c r="D5139">
        <v>0</v>
      </c>
      <c r="E5139">
        <v>43371</v>
      </c>
    </row>
    <row r="5140">
      <c r="A5140" t="str">
        <v>AutoTable</v>
      </c>
      <c r="C5140" t="str">
        <v>49886</v>
      </c>
      <c r="D5140">
        <v>0</v>
      </c>
      <c r="E5140">
        <v>43371</v>
      </c>
    </row>
    <row r="5141">
      <c r="A5141" t="str">
        <v>AutoTable</v>
      </c>
      <c r="C5141" t="str">
        <v>49887</v>
      </c>
      <c r="D5141">
        <v>0</v>
      </c>
      <c r="E5141">
        <v>43371</v>
      </c>
    </row>
    <row r="5142">
      <c r="A5142" t="str">
        <v>AutoTable</v>
      </c>
      <c r="C5142" t="str">
        <v>49888</v>
      </c>
      <c r="D5142">
        <v>14</v>
      </c>
      <c r="E5142">
        <v>43371</v>
      </c>
    </row>
    <row r="5143">
      <c r="A5143" t="str">
        <v>AutoTable</v>
      </c>
      <c r="C5143" t="str">
        <v>49889</v>
      </c>
      <c r="D5143">
        <v>0</v>
      </c>
      <c r="E5143">
        <v>43371</v>
      </c>
    </row>
    <row r="5144">
      <c r="A5144" t="str">
        <v>AutoTable</v>
      </c>
      <c r="C5144" t="str">
        <v>49890</v>
      </c>
      <c r="D5144">
        <v>0</v>
      </c>
      <c r="E5144">
        <v>43371</v>
      </c>
    </row>
    <row r="5145">
      <c r="A5145" t="str">
        <v>AutoTable</v>
      </c>
      <c r="C5145" t="str">
        <v>49891</v>
      </c>
      <c r="D5145">
        <v>0</v>
      </c>
      <c r="E5145">
        <v>43371</v>
      </c>
    </row>
    <row r="5146">
      <c r="A5146" t="str">
        <v>AutoTable</v>
      </c>
      <c r="C5146" t="str">
        <v>49892</v>
      </c>
      <c r="D5146">
        <v>0</v>
      </c>
      <c r="E5146">
        <v>43371</v>
      </c>
    </row>
    <row r="5147">
      <c r="A5147" t="str">
        <v>AutoTable</v>
      </c>
      <c r="C5147" t="str">
        <v>51000</v>
      </c>
      <c r="D5147">
        <v>1</v>
      </c>
      <c r="E5147">
        <v>43371</v>
      </c>
    </row>
    <row r="5148">
      <c r="A5148" t="str">
        <v>AutoTable</v>
      </c>
      <c r="C5148" t="str">
        <v>51001</v>
      </c>
      <c r="D5148">
        <v>673</v>
      </c>
      <c r="E5148">
        <v>43371</v>
      </c>
    </row>
    <row r="5149">
      <c r="A5149" t="str">
        <v>AutoTable</v>
      </c>
      <c r="C5149" t="str">
        <v>51003</v>
      </c>
      <c r="D5149">
        <v>118</v>
      </c>
      <c r="E5149">
        <v>43371</v>
      </c>
    </row>
    <row r="5150">
      <c r="A5150" t="str">
        <v>AutoTable</v>
      </c>
      <c r="C5150" t="str">
        <v>51005</v>
      </c>
      <c r="D5150">
        <v>6470</v>
      </c>
      <c r="E5150">
        <v>43371</v>
      </c>
    </row>
    <row r="5151">
      <c r="A5151" t="str">
        <v>AutoTable</v>
      </c>
      <c r="C5151" t="str">
        <v>51006</v>
      </c>
      <c r="D5151">
        <v>2237</v>
      </c>
      <c r="E5151">
        <v>43371</v>
      </c>
    </row>
    <row r="5152">
      <c r="A5152" t="str">
        <v>AutoTable</v>
      </c>
      <c r="C5152" t="str">
        <v>51007</v>
      </c>
      <c r="D5152">
        <v>1751</v>
      </c>
      <c r="E5152">
        <v>43371</v>
      </c>
    </row>
    <row r="5153">
      <c r="A5153" t="str">
        <v>AutoTable</v>
      </c>
      <c r="C5153" t="str">
        <v>51008</v>
      </c>
      <c r="D5153">
        <v>181</v>
      </c>
      <c r="E5153">
        <v>43371</v>
      </c>
    </row>
    <row r="5154">
      <c r="A5154" t="str">
        <v>AutoTable</v>
      </c>
      <c r="C5154" t="str">
        <v>51009</v>
      </c>
      <c r="D5154">
        <v>29</v>
      </c>
      <c r="E5154">
        <v>43371</v>
      </c>
    </row>
    <row r="5155">
      <c r="A5155" t="str">
        <v>AutoTable</v>
      </c>
      <c r="C5155" t="str">
        <v>51010</v>
      </c>
      <c r="D5155">
        <v>27</v>
      </c>
      <c r="E5155">
        <v>43371</v>
      </c>
    </row>
    <row r="5156">
      <c r="A5156" t="str">
        <v>AutoTable</v>
      </c>
      <c r="C5156" t="str">
        <v>51011</v>
      </c>
      <c r="D5156">
        <v>42</v>
      </c>
      <c r="E5156">
        <v>43371</v>
      </c>
    </row>
    <row r="5157">
      <c r="A5157" t="str">
        <v>AutoTable</v>
      </c>
      <c r="C5157" t="str">
        <v>51012</v>
      </c>
      <c r="D5157">
        <v>136</v>
      </c>
      <c r="E5157">
        <v>43371</v>
      </c>
    </row>
    <row r="5158">
      <c r="A5158" t="str">
        <v>AutoTable</v>
      </c>
      <c r="C5158" t="str">
        <v>51013</v>
      </c>
      <c r="D5158">
        <v>162</v>
      </c>
      <c r="E5158">
        <v>43371</v>
      </c>
    </row>
    <row r="5159">
      <c r="A5159" t="str">
        <v>AutoTable</v>
      </c>
      <c r="C5159" t="str">
        <v>51014</v>
      </c>
      <c r="D5159">
        <v>36</v>
      </c>
      <c r="E5159">
        <v>43371</v>
      </c>
    </row>
    <row r="5160">
      <c r="A5160" t="str">
        <v>AutoTable</v>
      </c>
      <c r="C5160" t="str">
        <v>51015</v>
      </c>
      <c r="D5160">
        <v>287</v>
      </c>
      <c r="E5160">
        <v>43371</v>
      </c>
    </row>
    <row r="5161">
      <c r="A5161" t="str">
        <v>AutoTable</v>
      </c>
      <c r="C5161" t="str">
        <v>51015-3</v>
      </c>
      <c r="D5161">
        <v>46</v>
      </c>
      <c r="E5161">
        <v>43371</v>
      </c>
    </row>
    <row r="5162">
      <c r="A5162" t="str">
        <v>AutoTable</v>
      </c>
      <c r="C5162" t="str">
        <v>51016</v>
      </c>
      <c r="D5162">
        <v>81</v>
      </c>
      <c r="E5162">
        <v>43371</v>
      </c>
    </row>
    <row r="5163">
      <c r="A5163" t="str">
        <v>AutoTable</v>
      </c>
      <c r="C5163" t="str">
        <v>51016-3</v>
      </c>
      <c r="D5163">
        <v>54</v>
      </c>
      <c r="E5163">
        <v>43371</v>
      </c>
    </row>
    <row r="5164">
      <c r="A5164" t="str">
        <v>AutoTable</v>
      </c>
      <c r="C5164" t="str">
        <v>51016V</v>
      </c>
      <c r="D5164">
        <v>3</v>
      </c>
      <c r="E5164">
        <v>43371</v>
      </c>
    </row>
    <row r="5165">
      <c r="A5165" t="str">
        <v>AutoTable</v>
      </c>
      <c r="C5165" t="str">
        <v>51017</v>
      </c>
      <c r="D5165">
        <v>34</v>
      </c>
      <c r="E5165">
        <v>43371</v>
      </c>
    </row>
    <row r="5166">
      <c r="A5166" t="str">
        <v>AutoTable</v>
      </c>
      <c r="C5166" t="str">
        <v>51018</v>
      </c>
      <c r="D5166">
        <v>7</v>
      </c>
      <c r="E5166">
        <v>43371</v>
      </c>
    </row>
    <row r="5167">
      <c r="A5167" t="str">
        <v>AutoTable</v>
      </c>
      <c r="C5167" t="str">
        <v>51020</v>
      </c>
      <c r="D5167">
        <v>0</v>
      </c>
      <c r="E5167">
        <v>43371</v>
      </c>
    </row>
    <row r="5168">
      <c r="A5168" t="str">
        <v>AutoTable</v>
      </c>
      <c r="C5168" t="str">
        <v>52010</v>
      </c>
      <c r="D5168">
        <v>1</v>
      </c>
      <c r="E5168">
        <v>43371</v>
      </c>
    </row>
    <row r="5169">
      <c r="A5169" t="str">
        <v>AutoTable</v>
      </c>
      <c r="C5169" t="str">
        <v>52011</v>
      </c>
      <c r="D5169">
        <v>25</v>
      </c>
      <c r="E5169">
        <v>43371</v>
      </c>
    </row>
    <row r="5170">
      <c r="A5170" t="str">
        <v>AutoTable</v>
      </c>
      <c r="C5170" t="str">
        <v>53101</v>
      </c>
      <c r="D5170">
        <v>3820</v>
      </c>
      <c r="E5170">
        <v>43371</v>
      </c>
    </row>
    <row r="5171">
      <c r="A5171" t="str">
        <v>AutoTable</v>
      </c>
      <c r="C5171" t="str">
        <v>53103</v>
      </c>
      <c r="D5171">
        <v>1402</v>
      </c>
      <c r="E5171">
        <v>43371</v>
      </c>
    </row>
    <row r="5172">
      <c r="A5172" t="str">
        <v>AutoTable</v>
      </c>
      <c r="C5172" t="str">
        <v>53105</v>
      </c>
      <c r="D5172">
        <v>2618</v>
      </c>
      <c r="E5172">
        <v>43371</v>
      </c>
    </row>
    <row r="5173">
      <c r="A5173" t="str">
        <v>AutoTable</v>
      </c>
      <c r="C5173" t="str">
        <v>53106</v>
      </c>
      <c r="D5173">
        <v>3743</v>
      </c>
      <c r="E5173">
        <v>43371</v>
      </c>
    </row>
    <row r="5174">
      <c r="A5174" t="str">
        <v>AutoTable</v>
      </c>
      <c r="C5174" t="str">
        <v>53111</v>
      </c>
      <c r="D5174">
        <v>188</v>
      </c>
      <c r="E5174">
        <v>43371</v>
      </c>
    </row>
    <row r="5175">
      <c r="A5175" t="str">
        <v>AutoTable</v>
      </c>
      <c r="C5175" t="str">
        <v>53113</v>
      </c>
      <c r="D5175">
        <v>205</v>
      </c>
      <c r="E5175">
        <v>43371</v>
      </c>
    </row>
    <row r="5176">
      <c r="A5176" t="str">
        <v>AutoTable</v>
      </c>
      <c r="C5176" t="str">
        <v>53114</v>
      </c>
      <c r="D5176">
        <v>137</v>
      </c>
      <c r="E5176">
        <v>43371</v>
      </c>
    </row>
    <row r="5177">
      <c r="A5177" t="str">
        <v>AutoTable</v>
      </c>
      <c r="C5177" t="str">
        <v>53115</v>
      </c>
      <c r="D5177">
        <v>698</v>
      </c>
      <c r="E5177">
        <v>43371</v>
      </c>
    </row>
    <row r="5178">
      <c r="A5178" t="str">
        <v>AutoTable</v>
      </c>
      <c r="C5178" t="str">
        <v>53116</v>
      </c>
      <c r="D5178">
        <v>260</v>
      </c>
      <c r="E5178">
        <v>43371</v>
      </c>
    </row>
    <row r="5179">
      <c r="A5179" t="str">
        <v>AutoTable</v>
      </c>
      <c r="C5179" t="str">
        <v>53117</v>
      </c>
      <c r="D5179">
        <v>17</v>
      </c>
      <c r="E5179">
        <v>43371</v>
      </c>
    </row>
    <row r="5180">
      <c r="A5180" t="str">
        <v>AutoTable</v>
      </c>
      <c r="C5180" t="str">
        <v>54000</v>
      </c>
      <c r="D5180">
        <v>368</v>
      </c>
      <c r="E5180">
        <v>43371</v>
      </c>
    </row>
    <row r="5181">
      <c r="A5181" t="str">
        <v>AutoTable</v>
      </c>
      <c r="C5181" t="str">
        <v>54001</v>
      </c>
      <c r="D5181">
        <v>7</v>
      </c>
      <c r="E5181">
        <v>43371</v>
      </c>
    </row>
    <row r="5182">
      <c r="A5182" t="str">
        <v>AutoTable</v>
      </c>
      <c r="C5182" t="str">
        <v>54002</v>
      </c>
      <c r="D5182">
        <v>96</v>
      </c>
      <c r="E5182">
        <v>43371</v>
      </c>
    </row>
    <row r="5183">
      <c r="A5183" t="str">
        <v>AutoTable</v>
      </c>
      <c r="C5183" t="str">
        <v>54003</v>
      </c>
      <c r="D5183">
        <v>101</v>
      </c>
      <c r="E5183">
        <v>43371</v>
      </c>
    </row>
    <row r="5184">
      <c r="A5184" t="str">
        <v>AutoTable</v>
      </c>
      <c r="C5184" t="str">
        <v>54004</v>
      </c>
      <c r="D5184">
        <v>101</v>
      </c>
      <c r="E5184">
        <v>43371</v>
      </c>
    </row>
    <row r="5185">
      <c r="A5185" t="str">
        <v>AutoTable</v>
      </c>
      <c r="C5185" t="str">
        <v>54005</v>
      </c>
      <c r="D5185">
        <v>196</v>
      </c>
      <c r="E5185">
        <v>43371</v>
      </c>
    </row>
    <row r="5186">
      <c r="A5186" t="str">
        <v>AutoTable</v>
      </c>
      <c r="C5186" t="str">
        <v>54006</v>
      </c>
      <c r="D5186">
        <v>101</v>
      </c>
      <c r="E5186">
        <v>43371</v>
      </c>
    </row>
    <row r="5187">
      <c r="A5187" t="str">
        <v>AutoTable</v>
      </c>
      <c r="C5187" t="str">
        <v>54007</v>
      </c>
      <c r="D5187">
        <v>192</v>
      </c>
      <c r="E5187">
        <v>43371</v>
      </c>
    </row>
    <row r="5188">
      <c r="A5188" t="str">
        <v>AutoTable</v>
      </c>
      <c r="C5188" t="str">
        <v>54008</v>
      </c>
      <c r="D5188">
        <v>382</v>
      </c>
      <c r="E5188">
        <v>43371</v>
      </c>
    </row>
    <row r="5189">
      <c r="A5189" t="str">
        <v>AutoTable</v>
      </c>
      <c r="C5189" t="str">
        <v>54009</v>
      </c>
      <c r="D5189">
        <v>96</v>
      </c>
      <c r="E5189">
        <v>43371</v>
      </c>
    </row>
    <row r="5190">
      <c r="A5190" t="str">
        <v>AutoTable</v>
      </c>
      <c r="C5190" t="str">
        <v>54010</v>
      </c>
      <c r="D5190">
        <v>119</v>
      </c>
      <c r="E5190">
        <v>43371</v>
      </c>
    </row>
    <row r="5191">
      <c r="A5191" t="str">
        <v>AutoTable</v>
      </c>
      <c r="C5191" t="str">
        <v>54011</v>
      </c>
      <c r="D5191">
        <v>128</v>
      </c>
      <c r="E5191">
        <v>43371</v>
      </c>
    </row>
    <row r="5192">
      <c r="A5192" t="str">
        <v>AutoTable</v>
      </c>
      <c r="C5192" t="str">
        <v>54012</v>
      </c>
      <c r="D5192">
        <v>218</v>
      </c>
      <c r="E5192">
        <v>43371</v>
      </c>
    </row>
    <row r="5193">
      <c r="A5193" t="str">
        <v>AutoTable</v>
      </c>
      <c r="C5193" t="str">
        <v>54013</v>
      </c>
      <c r="D5193">
        <v>228</v>
      </c>
      <c r="E5193">
        <v>43371</v>
      </c>
    </row>
    <row r="5194">
      <c r="A5194" t="str">
        <v>AutoTable</v>
      </c>
      <c r="C5194" t="str">
        <v>54014</v>
      </c>
      <c r="D5194">
        <v>97</v>
      </c>
      <c r="E5194">
        <v>43371</v>
      </c>
    </row>
    <row r="5195">
      <c r="A5195" t="str">
        <v>AutoTable</v>
      </c>
      <c r="C5195" t="str">
        <v>54015</v>
      </c>
      <c r="D5195">
        <v>28</v>
      </c>
      <c r="E5195">
        <v>43371</v>
      </c>
    </row>
    <row r="5196">
      <c r="A5196" t="str">
        <v>AutoTable</v>
      </c>
      <c r="C5196" t="str">
        <v>54016</v>
      </c>
      <c r="D5196">
        <v>101</v>
      </c>
      <c r="E5196">
        <v>43371</v>
      </c>
    </row>
    <row r="5197">
      <c r="A5197" t="str">
        <v>AutoTable</v>
      </c>
      <c r="C5197" t="str">
        <v>570</v>
      </c>
      <c r="D5197">
        <v>3195</v>
      </c>
      <c r="E5197">
        <v>43371</v>
      </c>
    </row>
    <row r="5198">
      <c r="A5198" t="str">
        <v>AutoTable</v>
      </c>
      <c r="C5198" t="str">
        <v>57010</v>
      </c>
      <c r="D5198">
        <v>0</v>
      </c>
      <c r="E5198">
        <v>43371</v>
      </c>
    </row>
    <row r="5199">
      <c r="A5199" t="str">
        <v>AutoTable</v>
      </c>
      <c r="C5199" t="str">
        <v>57011</v>
      </c>
      <c r="D5199">
        <v>0</v>
      </c>
      <c r="E5199">
        <v>43371</v>
      </c>
    </row>
    <row r="5200">
      <c r="A5200" t="str">
        <v>AutoTable</v>
      </c>
      <c r="C5200" t="str">
        <v>57012</v>
      </c>
      <c r="D5200">
        <v>0</v>
      </c>
      <c r="E5200">
        <v>43371</v>
      </c>
    </row>
    <row r="5201">
      <c r="A5201" t="str">
        <v>AutoTable</v>
      </c>
      <c r="C5201" t="str">
        <v>57014</v>
      </c>
      <c r="D5201">
        <v>0</v>
      </c>
      <c r="E5201">
        <v>43371</v>
      </c>
    </row>
    <row r="5202">
      <c r="A5202" t="str">
        <v>AutoTable</v>
      </c>
      <c r="C5202" t="str">
        <v>57015</v>
      </c>
      <c r="D5202">
        <v>0</v>
      </c>
      <c r="E5202">
        <v>43371</v>
      </c>
    </row>
    <row r="5203">
      <c r="A5203" t="str">
        <v>AutoTable</v>
      </c>
      <c r="C5203" t="str">
        <v>57016</v>
      </c>
      <c r="D5203">
        <v>0</v>
      </c>
      <c r="E5203">
        <v>43371</v>
      </c>
    </row>
    <row r="5204">
      <c r="A5204" t="str">
        <v>AutoTable</v>
      </c>
      <c r="C5204" t="str">
        <v>57018</v>
      </c>
      <c r="D5204">
        <v>0</v>
      </c>
      <c r="E5204">
        <v>43371</v>
      </c>
    </row>
    <row r="5205">
      <c r="A5205" t="str">
        <v>AutoTable</v>
      </c>
      <c r="C5205" t="str">
        <v>57019</v>
      </c>
      <c r="D5205">
        <v>0</v>
      </c>
      <c r="E5205">
        <v>43371</v>
      </c>
    </row>
    <row r="5206">
      <c r="A5206" t="str">
        <v>AutoTable</v>
      </c>
      <c r="C5206" t="str">
        <v>57020</v>
      </c>
      <c r="D5206">
        <v>0</v>
      </c>
      <c r="E5206">
        <v>43371</v>
      </c>
    </row>
    <row r="5207">
      <c r="A5207" t="str">
        <v>AutoTable</v>
      </c>
      <c r="C5207" t="str">
        <v>57021</v>
      </c>
      <c r="D5207">
        <v>0</v>
      </c>
      <c r="E5207">
        <v>43371</v>
      </c>
    </row>
    <row r="5208">
      <c r="A5208" t="str">
        <v>AutoTable</v>
      </c>
      <c r="C5208" t="str">
        <v>60176</v>
      </c>
      <c r="D5208">
        <v>180</v>
      </c>
      <c r="E5208">
        <v>43371</v>
      </c>
    </row>
    <row r="5209">
      <c r="A5209" t="str">
        <v>AutoTable</v>
      </c>
      <c r="C5209" t="str">
        <v>61110-CB</v>
      </c>
      <c r="D5209">
        <v>105</v>
      </c>
      <c r="E5209">
        <v>43371</v>
      </c>
    </row>
    <row r="5210">
      <c r="A5210" t="str">
        <v>AutoTable</v>
      </c>
      <c r="C5210" t="str">
        <v>61210</v>
      </c>
      <c r="D5210">
        <v>50</v>
      </c>
      <c r="E5210">
        <v>43371</v>
      </c>
    </row>
    <row r="5211">
      <c r="A5211" t="str">
        <v>AutoTable</v>
      </c>
      <c r="C5211" t="str">
        <v>61310J</v>
      </c>
      <c r="D5211">
        <v>0</v>
      </c>
      <c r="E5211">
        <v>43371</v>
      </c>
    </row>
    <row r="5212">
      <c r="A5212" t="str">
        <v>AutoTable</v>
      </c>
      <c r="C5212" t="str">
        <v>61310R</v>
      </c>
      <c r="D5212">
        <v>16</v>
      </c>
      <c r="E5212">
        <v>43371</v>
      </c>
    </row>
    <row r="5213">
      <c r="A5213" t="str">
        <v>AutoTable</v>
      </c>
      <c r="C5213" t="str">
        <v>61310VE</v>
      </c>
      <c r="D5213">
        <v>86</v>
      </c>
      <c r="E5213">
        <v>43371</v>
      </c>
    </row>
    <row r="5214">
      <c r="A5214" t="str">
        <v>AutoTable</v>
      </c>
      <c r="C5214" t="str">
        <v>62675PAV</v>
      </c>
      <c r="D5214">
        <v>5</v>
      </c>
      <c r="E5214">
        <v>43371</v>
      </c>
    </row>
    <row r="5215">
      <c r="A5215" t="str">
        <v>AutoTable</v>
      </c>
      <c r="C5215" t="str">
        <v>63110-02</v>
      </c>
      <c r="D5215">
        <v>63</v>
      </c>
      <c r="E5215">
        <v>43371</v>
      </c>
    </row>
    <row r="5216">
      <c r="A5216" t="str">
        <v>AutoTable</v>
      </c>
      <c r="C5216" t="str">
        <v>63110-05</v>
      </c>
      <c r="D5216">
        <v>19</v>
      </c>
      <c r="E5216">
        <v>43371</v>
      </c>
    </row>
    <row r="5217">
      <c r="A5217" t="str">
        <v>AutoTable</v>
      </c>
      <c r="C5217" t="str">
        <v>63110-08</v>
      </c>
      <c r="D5217">
        <v>1</v>
      </c>
      <c r="E5217">
        <v>43371</v>
      </c>
    </row>
    <row r="5218">
      <c r="A5218" t="str">
        <v>AutoTable</v>
      </c>
      <c r="C5218" t="str">
        <v>63110-26</v>
      </c>
      <c r="D5218">
        <v>32</v>
      </c>
      <c r="E5218">
        <v>43371</v>
      </c>
    </row>
    <row r="5219">
      <c r="A5219" t="str">
        <v>AutoTable</v>
      </c>
      <c r="C5219" t="str">
        <v>63175-05</v>
      </c>
      <c r="D5219">
        <v>34</v>
      </c>
      <c r="E5219">
        <v>43371</v>
      </c>
    </row>
    <row r="5220">
      <c r="A5220" t="str">
        <v>AutoTable</v>
      </c>
      <c r="C5220" t="str">
        <v>63175-06</v>
      </c>
      <c r="D5220">
        <v>35</v>
      </c>
      <c r="E5220">
        <v>43371</v>
      </c>
    </row>
    <row r="5221">
      <c r="A5221" t="str">
        <v>AutoTable</v>
      </c>
      <c r="C5221" t="str">
        <v>63175-08</v>
      </c>
      <c r="D5221">
        <v>29</v>
      </c>
      <c r="E5221">
        <v>43371</v>
      </c>
    </row>
    <row r="5222">
      <c r="A5222" t="str">
        <v>AutoTable</v>
      </c>
      <c r="C5222" t="str">
        <v>64710</v>
      </c>
      <c r="D5222">
        <v>5</v>
      </c>
      <c r="E5222">
        <v>43371</v>
      </c>
    </row>
    <row r="5223">
      <c r="A5223" t="str">
        <v>AutoTable</v>
      </c>
      <c r="C5223" t="str">
        <v>64712</v>
      </c>
      <c r="D5223">
        <v>2</v>
      </c>
      <c r="E5223">
        <v>43371</v>
      </c>
    </row>
    <row r="5224">
      <c r="A5224" t="str">
        <v>AutoTable</v>
      </c>
      <c r="C5224" t="str">
        <v>64715</v>
      </c>
      <c r="D5224">
        <v>2</v>
      </c>
      <c r="E5224">
        <v>43371</v>
      </c>
    </row>
    <row r="5225">
      <c r="A5225" t="str">
        <v>AutoTable</v>
      </c>
      <c r="C5225" t="str">
        <v>64750</v>
      </c>
      <c r="D5225">
        <v>38</v>
      </c>
      <c r="E5225">
        <v>43371</v>
      </c>
    </row>
    <row r="5226">
      <c r="A5226" t="str">
        <v>AutoTable</v>
      </c>
      <c r="C5226" t="str">
        <v>64775</v>
      </c>
      <c r="D5226">
        <v>67</v>
      </c>
      <c r="E5226">
        <v>43371</v>
      </c>
    </row>
    <row r="5227">
      <c r="A5227" t="str">
        <v>AutoTable</v>
      </c>
      <c r="C5227" t="str">
        <v>64910</v>
      </c>
      <c r="D5227">
        <v>60</v>
      </c>
      <c r="E5227">
        <v>43371</v>
      </c>
    </row>
    <row r="5228">
      <c r="A5228" t="str">
        <v>AutoTable</v>
      </c>
      <c r="C5228" t="str">
        <v>64912</v>
      </c>
      <c r="D5228">
        <v>0</v>
      </c>
      <c r="E5228">
        <v>43371</v>
      </c>
    </row>
    <row r="5229">
      <c r="A5229" t="str">
        <v>AutoTable</v>
      </c>
      <c r="C5229" t="str">
        <v>64912OR/B</v>
      </c>
      <c r="D5229">
        <v>0</v>
      </c>
      <c r="E5229">
        <v>43371</v>
      </c>
    </row>
    <row r="5230">
      <c r="A5230" t="str">
        <v>AutoTable</v>
      </c>
      <c r="C5230" t="str">
        <v>64915</v>
      </c>
      <c r="D5230">
        <v>12</v>
      </c>
      <c r="E5230">
        <v>43371</v>
      </c>
    </row>
    <row r="5231">
      <c r="A5231" t="str">
        <v>AutoTable</v>
      </c>
      <c r="C5231" t="str">
        <v>64915OR/B</v>
      </c>
      <c r="D5231">
        <v>8</v>
      </c>
      <c r="E5231">
        <v>43371</v>
      </c>
    </row>
    <row r="5232">
      <c r="A5232" t="str">
        <v>AutoTable</v>
      </c>
      <c r="C5232" t="str">
        <v>64950</v>
      </c>
      <c r="D5232">
        <v>0</v>
      </c>
      <c r="E5232">
        <v>43371</v>
      </c>
    </row>
    <row r="5233">
      <c r="A5233" t="str">
        <v>AutoTable</v>
      </c>
      <c r="C5233" t="str">
        <v>64975</v>
      </c>
      <c r="D5233">
        <v>19</v>
      </c>
      <c r="E5233">
        <v>43371</v>
      </c>
    </row>
    <row r="5234">
      <c r="A5234" t="str">
        <v>AutoTable</v>
      </c>
      <c r="C5234" t="str">
        <v>65110</v>
      </c>
      <c r="D5234">
        <v>141</v>
      </c>
      <c r="E5234">
        <v>43371</v>
      </c>
    </row>
    <row r="5235">
      <c r="A5235" t="str">
        <v>AutoTable</v>
      </c>
      <c r="C5235" t="str">
        <v>65112</v>
      </c>
      <c r="D5235">
        <v>50</v>
      </c>
      <c r="E5235">
        <v>43371</v>
      </c>
    </row>
    <row r="5236">
      <c r="A5236" t="str">
        <v>AutoTable</v>
      </c>
      <c r="C5236" t="str">
        <v>65112KA/VI</v>
      </c>
      <c r="D5236">
        <v>18</v>
      </c>
      <c r="E5236">
        <v>43371</v>
      </c>
    </row>
    <row r="5237">
      <c r="A5237" t="str">
        <v>AutoTable</v>
      </c>
      <c r="C5237" t="str">
        <v>65115</v>
      </c>
      <c r="D5237">
        <v>19</v>
      </c>
      <c r="E5237">
        <v>43371</v>
      </c>
    </row>
    <row r="5238">
      <c r="A5238" t="str">
        <v>AutoTable</v>
      </c>
      <c r="C5238" t="str">
        <v>65115KA/VI</v>
      </c>
      <c r="D5238">
        <v>3</v>
      </c>
      <c r="E5238">
        <v>43371</v>
      </c>
    </row>
    <row r="5239">
      <c r="A5239" t="str">
        <v>AutoTable</v>
      </c>
      <c r="C5239" t="str">
        <v>65150</v>
      </c>
      <c r="D5239">
        <v>0</v>
      </c>
      <c r="E5239">
        <v>43371</v>
      </c>
    </row>
    <row r="5240">
      <c r="A5240" t="str">
        <v>AutoTable</v>
      </c>
      <c r="C5240" t="str">
        <v>65175</v>
      </c>
      <c r="D5240">
        <v>322</v>
      </c>
      <c r="E5240">
        <v>43371</v>
      </c>
    </row>
    <row r="5241">
      <c r="A5241" t="str">
        <v>AutoTable</v>
      </c>
      <c r="C5241" t="str">
        <v>68110</v>
      </c>
      <c r="D5241">
        <v>145</v>
      </c>
      <c r="E5241">
        <v>43371</v>
      </c>
    </row>
    <row r="5242">
      <c r="A5242" t="str">
        <v>AutoTable</v>
      </c>
      <c r="C5242" t="str">
        <v>68151</v>
      </c>
      <c r="D5242">
        <v>145</v>
      </c>
      <c r="E5242">
        <v>43371</v>
      </c>
    </row>
    <row r="5243">
      <c r="A5243" t="str">
        <v>AutoTable</v>
      </c>
      <c r="C5243" t="str">
        <v>68175</v>
      </c>
      <c r="D5243">
        <v>210</v>
      </c>
      <c r="E5243">
        <v>43371</v>
      </c>
    </row>
    <row r="5244">
      <c r="A5244" t="str">
        <v>AutoTable</v>
      </c>
      <c r="C5244" t="str">
        <v>703300A</v>
      </c>
      <c r="D5244">
        <v>189</v>
      </c>
      <c r="E5244">
        <v>43371</v>
      </c>
    </row>
    <row r="5245">
      <c r="A5245" t="str">
        <v>AutoTable</v>
      </c>
      <c r="C5245" t="str">
        <v>703300A-72</v>
      </c>
      <c r="D5245">
        <v>2470</v>
      </c>
      <c r="E5245">
        <v>43371</v>
      </c>
    </row>
    <row r="5246">
      <c r="A5246" t="str">
        <v>AutoTable</v>
      </c>
      <c r="C5246" t="str">
        <v>703301</v>
      </c>
      <c r="D5246">
        <v>0</v>
      </c>
      <c r="E5246">
        <v>43371</v>
      </c>
    </row>
    <row r="5247">
      <c r="A5247" t="str">
        <v>AutoTable</v>
      </c>
      <c r="C5247" t="str">
        <v>703311</v>
      </c>
      <c r="D5247">
        <v>0</v>
      </c>
      <c r="E5247">
        <v>43371</v>
      </c>
    </row>
    <row r="5248">
      <c r="A5248" t="str">
        <v>AutoTable</v>
      </c>
      <c r="C5248" t="str">
        <v>703400A</v>
      </c>
      <c r="D5248">
        <v>2140</v>
      </c>
      <c r="E5248">
        <v>43371</v>
      </c>
    </row>
    <row r="5249">
      <c r="A5249" t="str">
        <v>AutoTable</v>
      </c>
      <c r="C5249" t="str">
        <v>703401</v>
      </c>
      <c r="D5249">
        <v>0</v>
      </c>
      <c r="E5249">
        <v>43371</v>
      </c>
    </row>
    <row r="5250">
      <c r="A5250" t="str">
        <v>AutoTable</v>
      </c>
      <c r="C5250" t="str">
        <v>703402</v>
      </c>
      <c r="D5250">
        <v>0</v>
      </c>
      <c r="E5250">
        <v>43371</v>
      </c>
    </row>
    <row r="5251">
      <c r="A5251" t="str">
        <v>AutoTable</v>
      </c>
      <c r="C5251" t="str">
        <v>703405</v>
      </c>
      <c r="D5251">
        <v>0</v>
      </c>
      <c r="E5251">
        <v>43371</v>
      </c>
    </row>
    <row r="5252">
      <c r="A5252" t="str">
        <v>AutoTable</v>
      </c>
      <c r="C5252" t="str">
        <v>703406</v>
      </c>
      <c r="D5252">
        <v>0</v>
      </c>
      <c r="E5252">
        <v>43371</v>
      </c>
    </row>
    <row r="5253">
      <c r="A5253" t="str">
        <v>AutoTable</v>
      </c>
      <c r="C5253" t="str">
        <v>703407</v>
      </c>
      <c r="D5253">
        <v>165</v>
      </c>
      <c r="E5253">
        <v>43371</v>
      </c>
    </row>
    <row r="5254">
      <c r="A5254" t="str">
        <v>AutoTable</v>
      </c>
      <c r="C5254" t="str">
        <v>703408</v>
      </c>
      <c r="D5254">
        <v>0</v>
      </c>
      <c r="E5254">
        <v>43371</v>
      </c>
    </row>
    <row r="5255">
      <c r="A5255" t="str">
        <v>AutoTable</v>
      </c>
      <c r="C5255" t="str">
        <v>703409</v>
      </c>
      <c r="D5255">
        <v>0</v>
      </c>
      <c r="E5255">
        <v>43371</v>
      </c>
    </row>
    <row r="5256">
      <c r="A5256" t="str">
        <v>AutoTable</v>
      </c>
      <c r="C5256" t="str">
        <v>703410</v>
      </c>
      <c r="D5256">
        <v>0</v>
      </c>
      <c r="E5256">
        <v>43371</v>
      </c>
    </row>
    <row r="5257">
      <c r="A5257" t="str">
        <v>AutoTable</v>
      </c>
      <c r="C5257" t="str">
        <v>703411</v>
      </c>
      <c r="D5257">
        <v>380</v>
      </c>
      <c r="E5257">
        <v>43371</v>
      </c>
    </row>
    <row r="5258">
      <c r="A5258" t="str">
        <v>AutoTable</v>
      </c>
      <c r="C5258" t="str">
        <v>703419</v>
      </c>
      <c r="D5258">
        <v>0</v>
      </c>
      <c r="E5258">
        <v>43371</v>
      </c>
    </row>
    <row r="5259">
      <c r="A5259" t="str">
        <v>AutoTable</v>
      </c>
      <c r="C5259" t="str">
        <v>703420</v>
      </c>
      <c r="D5259">
        <v>0</v>
      </c>
      <c r="E5259">
        <v>43371</v>
      </c>
    </row>
    <row r="5260">
      <c r="A5260" t="str">
        <v>AutoTable</v>
      </c>
      <c r="C5260" t="str">
        <v>703427</v>
      </c>
      <c r="D5260">
        <v>0</v>
      </c>
      <c r="E5260">
        <v>43371</v>
      </c>
    </row>
    <row r="5261">
      <c r="A5261" t="str">
        <v>AutoTable</v>
      </c>
      <c r="C5261" t="str">
        <v>703446</v>
      </c>
      <c r="D5261">
        <v>0</v>
      </c>
      <c r="E5261">
        <v>43371</v>
      </c>
    </row>
    <row r="5262">
      <c r="A5262" t="str">
        <v>AutoTable</v>
      </c>
      <c r="C5262" t="str">
        <v>703462</v>
      </c>
      <c r="D5262">
        <v>0</v>
      </c>
      <c r="E5262">
        <v>43371</v>
      </c>
    </row>
    <row r="5263">
      <c r="A5263" t="str">
        <v>AutoTable</v>
      </c>
      <c r="C5263" t="str">
        <v>703463</v>
      </c>
      <c r="D5263">
        <v>0</v>
      </c>
      <c r="E5263">
        <v>43371</v>
      </c>
    </row>
    <row r="5264">
      <c r="A5264" t="str">
        <v>AutoTable</v>
      </c>
      <c r="C5264" t="str">
        <v>703470</v>
      </c>
      <c r="D5264">
        <v>0</v>
      </c>
      <c r="E5264">
        <v>43371</v>
      </c>
    </row>
    <row r="5265">
      <c r="A5265" t="str">
        <v>AutoTable</v>
      </c>
      <c r="C5265" t="str">
        <v>703475</v>
      </c>
      <c r="D5265">
        <v>168</v>
      </c>
      <c r="E5265">
        <v>43371</v>
      </c>
    </row>
    <row r="5266">
      <c r="A5266" t="str">
        <v>AutoTable</v>
      </c>
      <c r="C5266" t="str">
        <v>703476</v>
      </c>
      <c r="D5266">
        <v>0</v>
      </c>
      <c r="E5266">
        <v>43371</v>
      </c>
    </row>
    <row r="5267">
      <c r="A5267" t="str">
        <v>AutoTable</v>
      </c>
      <c r="C5267" t="str">
        <v>703477</v>
      </c>
      <c r="D5267">
        <v>0</v>
      </c>
      <c r="E5267">
        <v>43371</v>
      </c>
    </row>
    <row r="5268">
      <c r="A5268" t="str">
        <v>AutoTable</v>
      </c>
      <c r="C5268" t="str">
        <v>703481</v>
      </c>
      <c r="D5268">
        <v>387</v>
      </c>
      <c r="E5268">
        <v>43371</v>
      </c>
    </row>
    <row r="5269">
      <c r="A5269" t="str">
        <v>AutoTable</v>
      </c>
      <c r="C5269" t="str">
        <v>703492</v>
      </c>
      <c r="D5269">
        <v>0</v>
      </c>
      <c r="E5269">
        <v>43371</v>
      </c>
    </row>
    <row r="5270">
      <c r="A5270" t="str">
        <v>AutoTable</v>
      </c>
      <c r="C5270" t="str">
        <v>703496</v>
      </c>
      <c r="D5270">
        <v>13</v>
      </c>
      <c r="E5270">
        <v>43371</v>
      </c>
    </row>
    <row r="5271">
      <c r="A5271" t="str">
        <v>AutoTable</v>
      </c>
      <c r="C5271" t="str">
        <v>703500A</v>
      </c>
      <c r="D5271">
        <v>268</v>
      </c>
      <c r="E5271">
        <v>43371</v>
      </c>
    </row>
    <row r="5272">
      <c r="A5272" t="str">
        <v>AutoTable</v>
      </c>
      <c r="C5272" t="str">
        <v>703508</v>
      </c>
      <c r="D5272">
        <v>278</v>
      </c>
      <c r="E5272">
        <v>43371</v>
      </c>
    </row>
    <row r="5273">
      <c r="A5273" t="str">
        <v>AutoTable</v>
      </c>
      <c r="C5273" t="str">
        <v>703600A</v>
      </c>
      <c r="D5273">
        <v>0</v>
      </c>
      <c r="E5273">
        <v>43371</v>
      </c>
    </row>
    <row r="5274">
      <c r="A5274" t="str">
        <v>AutoTable</v>
      </c>
      <c r="C5274" t="str">
        <v>703608</v>
      </c>
      <c r="D5274">
        <v>37</v>
      </c>
      <c r="E5274">
        <v>43371</v>
      </c>
    </row>
    <row r="5275">
      <c r="A5275" t="str">
        <v>AutoTable</v>
      </c>
      <c r="C5275" t="str">
        <v>703609</v>
      </c>
      <c r="D5275">
        <v>181</v>
      </c>
      <c r="E5275">
        <v>43371</v>
      </c>
    </row>
    <row r="5276">
      <c r="A5276" t="str">
        <v>AutoTable</v>
      </c>
      <c r="C5276" t="str">
        <v>703619</v>
      </c>
      <c r="D5276">
        <v>180</v>
      </c>
      <c r="E5276">
        <v>43371</v>
      </c>
    </row>
    <row r="5277">
      <c r="A5277" t="str">
        <v>AutoTable</v>
      </c>
      <c r="C5277" t="str">
        <v>703622</v>
      </c>
      <c r="D5277">
        <v>4</v>
      </c>
      <c r="E5277">
        <v>43371</v>
      </c>
    </row>
    <row r="5278">
      <c r="A5278" t="str">
        <v>AutoTable</v>
      </c>
      <c r="C5278" t="str">
        <v>703627</v>
      </c>
      <c r="D5278">
        <v>2</v>
      </c>
      <c r="E5278">
        <v>43371</v>
      </c>
    </row>
    <row r="5279">
      <c r="A5279" t="str">
        <v>AutoTable</v>
      </c>
      <c r="C5279" t="str">
        <v>703642</v>
      </c>
      <c r="D5279">
        <v>2</v>
      </c>
      <c r="E5279">
        <v>43371</v>
      </c>
    </row>
    <row r="5280">
      <c r="A5280" t="str">
        <v>AutoTable</v>
      </c>
      <c r="C5280" t="str">
        <v>703676</v>
      </c>
      <c r="D5280">
        <v>2</v>
      </c>
      <c r="E5280">
        <v>43371</v>
      </c>
    </row>
    <row r="5281">
      <c r="A5281" t="str">
        <v>AutoTable</v>
      </c>
      <c r="C5281" t="str">
        <v>704324</v>
      </c>
      <c r="D5281">
        <v>0</v>
      </c>
      <c r="E5281">
        <v>43371</v>
      </c>
    </row>
    <row r="5282">
      <c r="A5282" t="str">
        <v>AutoTable</v>
      </c>
      <c r="C5282" t="str">
        <v>704326</v>
      </c>
      <c r="D5282">
        <v>0</v>
      </c>
      <c r="E5282">
        <v>43371</v>
      </c>
    </row>
    <row r="5283">
      <c r="A5283" t="str">
        <v>AutoTable</v>
      </c>
      <c r="C5283" t="str">
        <v>704402</v>
      </c>
      <c r="D5283">
        <v>0</v>
      </c>
      <c r="E5283">
        <v>43371</v>
      </c>
    </row>
    <row r="5284">
      <c r="A5284" t="str">
        <v>AutoTable</v>
      </c>
      <c r="C5284" t="str">
        <v>704405</v>
      </c>
      <c r="D5284">
        <v>0</v>
      </c>
      <c r="E5284">
        <v>43371</v>
      </c>
    </row>
    <row r="5285">
      <c r="A5285" t="str">
        <v>AutoTable</v>
      </c>
      <c r="C5285" t="str">
        <v>704406</v>
      </c>
      <c r="D5285">
        <v>0</v>
      </c>
      <c r="E5285">
        <v>43371</v>
      </c>
    </row>
    <row r="5286">
      <c r="A5286" t="str">
        <v>AutoTable</v>
      </c>
      <c r="C5286" t="str">
        <v>704422</v>
      </c>
      <c r="D5286">
        <v>0</v>
      </c>
      <c r="E5286">
        <v>43371</v>
      </c>
    </row>
    <row r="5287">
      <c r="A5287" t="str">
        <v>AutoTable</v>
      </c>
      <c r="C5287" t="str">
        <v>704426</v>
      </c>
      <c r="D5287">
        <v>0</v>
      </c>
      <c r="E5287">
        <v>43371</v>
      </c>
    </row>
    <row r="5288">
      <c r="A5288" t="str">
        <v>AutoTable</v>
      </c>
      <c r="C5288" t="str">
        <v>704435</v>
      </c>
      <c r="D5288">
        <v>0</v>
      </c>
      <c r="E5288">
        <v>43371</v>
      </c>
    </row>
    <row r="5289">
      <c r="A5289" t="str">
        <v>AutoTable</v>
      </c>
      <c r="C5289" t="str">
        <v>704436</v>
      </c>
      <c r="D5289">
        <v>0</v>
      </c>
      <c r="E5289">
        <v>43371</v>
      </c>
    </row>
    <row r="5290">
      <c r="A5290" t="str">
        <v>AutoTable</v>
      </c>
      <c r="C5290" t="str">
        <v>704437</v>
      </c>
      <c r="D5290">
        <v>0</v>
      </c>
      <c r="E5290">
        <v>43371</v>
      </c>
    </row>
    <row r="5291">
      <c r="A5291" t="str">
        <v>AutoTable</v>
      </c>
      <c r="C5291" t="str">
        <v>704469</v>
      </c>
      <c r="D5291">
        <v>0</v>
      </c>
      <c r="E5291">
        <v>43371</v>
      </c>
    </row>
    <row r="5292">
      <c r="A5292" t="str">
        <v>AutoTable</v>
      </c>
      <c r="C5292" t="str">
        <v>704490</v>
      </c>
      <c r="D5292">
        <v>0</v>
      </c>
      <c r="E5292">
        <v>43371</v>
      </c>
    </row>
    <row r="5293">
      <c r="A5293" t="str">
        <v>AutoTable</v>
      </c>
      <c r="C5293" t="str">
        <v>704504</v>
      </c>
      <c r="D5293">
        <v>236</v>
      </c>
      <c r="E5293">
        <v>43371</v>
      </c>
    </row>
    <row r="5294">
      <c r="A5294" t="str">
        <v>AutoTable</v>
      </c>
      <c r="C5294" t="str">
        <v>704505</v>
      </c>
      <c r="D5294">
        <v>159</v>
      </c>
      <c r="E5294">
        <v>43371</v>
      </c>
    </row>
    <row r="5295">
      <c r="A5295" t="str">
        <v>AutoTable</v>
      </c>
      <c r="C5295" t="str">
        <v>704508</v>
      </c>
      <c r="D5295">
        <v>0</v>
      </c>
      <c r="E5295">
        <v>43371</v>
      </c>
    </row>
    <row r="5296">
      <c r="A5296" t="str">
        <v>AutoTable</v>
      </c>
      <c r="C5296" t="str">
        <v>704526</v>
      </c>
      <c r="D5296">
        <v>218</v>
      </c>
      <c r="E5296">
        <v>43371</v>
      </c>
    </row>
    <row r="5297">
      <c r="A5297" t="str">
        <v>AutoTable</v>
      </c>
      <c r="C5297" t="str">
        <v>704549</v>
      </c>
      <c r="D5297">
        <v>0</v>
      </c>
      <c r="E5297">
        <v>43371</v>
      </c>
    </row>
    <row r="5298">
      <c r="A5298" t="str">
        <v>AutoTable</v>
      </c>
      <c r="C5298" t="str">
        <v>704550</v>
      </c>
      <c r="D5298">
        <v>105</v>
      </c>
      <c r="E5298">
        <v>43371</v>
      </c>
    </row>
    <row r="5299">
      <c r="A5299" t="str">
        <v>AutoTable</v>
      </c>
      <c r="C5299" t="str">
        <v>704569</v>
      </c>
      <c r="D5299">
        <v>0</v>
      </c>
      <c r="E5299">
        <v>43371</v>
      </c>
    </row>
    <row r="5300">
      <c r="A5300" t="str">
        <v>AutoTable</v>
      </c>
      <c r="C5300" t="str">
        <v>704586</v>
      </c>
      <c r="D5300">
        <v>115</v>
      </c>
      <c r="E5300">
        <v>43371</v>
      </c>
    </row>
    <row r="5301">
      <c r="A5301" t="str">
        <v>AutoTable</v>
      </c>
      <c r="C5301" t="str">
        <v>704602</v>
      </c>
      <c r="D5301">
        <v>103</v>
      </c>
      <c r="E5301">
        <v>43371</v>
      </c>
    </row>
    <row r="5302">
      <c r="A5302" t="str">
        <v>AutoTable</v>
      </c>
      <c r="C5302" t="str">
        <v>704606</v>
      </c>
      <c r="D5302">
        <v>80</v>
      </c>
      <c r="E5302">
        <v>43371</v>
      </c>
    </row>
    <row r="5303">
      <c r="A5303" t="str">
        <v>AutoTable</v>
      </c>
      <c r="C5303" t="str">
        <v>704609</v>
      </c>
      <c r="D5303">
        <v>92</v>
      </c>
      <c r="E5303">
        <v>43371</v>
      </c>
    </row>
    <row r="5304">
      <c r="A5304" t="str">
        <v>AutoTable</v>
      </c>
      <c r="C5304" t="str">
        <v>704622</v>
      </c>
      <c r="D5304">
        <v>91</v>
      </c>
      <c r="E5304">
        <v>43371</v>
      </c>
    </row>
    <row r="5305">
      <c r="A5305" t="str">
        <v>AutoTable</v>
      </c>
      <c r="C5305" t="str">
        <v>704668</v>
      </c>
      <c r="D5305">
        <v>0</v>
      </c>
      <c r="E5305">
        <v>43371</v>
      </c>
    </row>
    <row r="5306">
      <c r="A5306" t="str">
        <v>AutoTable</v>
      </c>
      <c r="C5306" t="str">
        <v>704676</v>
      </c>
      <c r="D5306">
        <v>80</v>
      </c>
      <c r="E5306">
        <v>43371</v>
      </c>
    </row>
    <row r="5307">
      <c r="A5307" t="str">
        <v>AutoTable</v>
      </c>
      <c r="C5307" t="str">
        <v>704690</v>
      </c>
      <c r="D5307">
        <v>0</v>
      </c>
      <c r="E5307">
        <v>43371</v>
      </c>
    </row>
    <row r="5308">
      <c r="A5308" t="str">
        <v>AutoTable</v>
      </c>
      <c r="C5308" t="str">
        <v>704696</v>
      </c>
      <c r="D5308">
        <v>44</v>
      </c>
      <c r="E5308">
        <v>43371</v>
      </c>
    </row>
    <row r="5309">
      <c r="A5309" t="str">
        <v>AutoTable</v>
      </c>
      <c r="C5309" t="str">
        <v>705401</v>
      </c>
      <c r="D5309">
        <v>0</v>
      </c>
      <c r="E5309">
        <v>43371</v>
      </c>
    </row>
    <row r="5310">
      <c r="A5310" t="str">
        <v>AutoTable</v>
      </c>
      <c r="C5310" t="str">
        <v>705402</v>
      </c>
      <c r="D5310">
        <v>0</v>
      </c>
      <c r="E5310">
        <v>43371</v>
      </c>
    </row>
    <row r="5311">
      <c r="A5311" t="str">
        <v>AutoTable</v>
      </c>
      <c r="C5311" t="str">
        <v>705405</v>
      </c>
      <c r="D5311">
        <v>0</v>
      </c>
      <c r="E5311">
        <v>43371</v>
      </c>
    </row>
    <row r="5312">
      <c r="A5312" t="str">
        <v>AutoTable</v>
      </c>
      <c r="C5312" t="str">
        <v>705406</v>
      </c>
      <c r="D5312">
        <v>0</v>
      </c>
      <c r="E5312">
        <v>43371</v>
      </c>
    </row>
    <row r="5313">
      <c r="A5313" t="str">
        <v>AutoTable</v>
      </c>
      <c r="C5313" t="str">
        <v>705407</v>
      </c>
      <c r="D5313">
        <v>0</v>
      </c>
      <c r="E5313">
        <v>43371</v>
      </c>
    </row>
    <row r="5314">
      <c r="A5314" t="str">
        <v>AutoTable</v>
      </c>
      <c r="C5314" t="str">
        <v>705408</v>
      </c>
      <c r="D5314">
        <v>97</v>
      </c>
      <c r="E5314">
        <v>43371</v>
      </c>
    </row>
    <row r="5315">
      <c r="A5315" t="str">
        <v>AutoTable</v>
      </c>
      <c r="C5315" t="str">
        <v>705409</v>
      </c>
      <c r="D5315">
        <v>0</v>
      </c>
      <c r="E5315">
        <v>43371</v>
      </c>
    </row>
    <row r="5316">
      <c r="A5316" t="str">
        <v>AutoTable</v>
      </c>
      <c r="C5316" t="str">
        <v>705432</v>
      </c>
      <c r="D5316">
        <v>732</v>
      </c>
      <c r="E5316">
        <v>43371</v>
      </c>
    </row>
    <row r="5317">
      <c r="A5317" t="str">
        <v>AutoTable</v>
      </c>
      <c r="C5317" t="str">
        <v>705481</v>
      </c>
      <c r="D5317">
        <v>0</v>
      </c>
      <c r="E5317">
        <v>43371</v>
      </c>
    </row>
    <row r="5318">
      <c r="A5318" t="str">
        <v>AutoTable</v>
      </c>
      <c r="C5318" t="str">
        <v>71150-02</v>
      </c>
      <c r="D5318">
        <v>1</v>
      </c>
      <c r="E5318">
        <v>43371</v>
      </c>
    </row>
    <row r="5319">
      <c r="A5319" t="str">
        <v>AutoTable</v>
      </c>
      <c r="C5319" t="str">
        <v>71160-01</v>
      </c>
      <c r="D5319">
        <v>386</v>
      </c>
      <c r="E5319">
        <v>43371</v>
      </c>
    </row>
    <row r="5320">
      <c r="A5320" t="str">
        <v>AutoTable</v>
      </c>
      <c r="C5320" t="str">
        <v>71175-01</v>
      </c>
      <c r="D5320">
        <v>0</v>
      </c>
      <c r="E5320">
        <v>43371</v>
      </c>
    </row>
    <row r="5321">
      <c r="A5321" t="str">
        <v>AutoTable</v>
      </c>
      <c r="C5321" t="str">
        <v>71510-18CE</v>
      </c>
      <c r="D5321">
        <v>123</v>
      </c>
      <c r="E5321">
        <v>43371</v>
      </c>
    </row>
    <row r="5322">
      <c r="A5322" t="str">
        <v>AutoTable</v>
      </c>
      <c r="C5322" t="str">
        <v>71510-20CE</v>
      </c>
      <c r="D5322">
        <v>160</v>
      </c>
      <c r="E5322">
        <v>43371</v>
      </c>
    </row>
    <row r="5323">
      <c r="A5323" t="str">
        <v>AutoTable</v>
      </c>
      <c r="C5323" t="str">
        <v>71510-26CE</v>
      </c>
      <c r="D5323">
        <v>145</v>
      </c>
      <c r="E5323">
        <v>43371</v>
      </c>
    </row>
    <row r="5324">
      <c r="A5324" t="str">
        <v>AutoTable</v>
      </c>
      <c r="C5324" t="str">
        <v>71510-28CE</v>
      </c>
      <c r="D5324">
        <v>311</v>
      </c>
      <c r="E5324">
        <v>43371</v>
      </c>
    </row>
    <row r="5325">
      <c r="A5325" t="str">
        <v>AutoTable</v>
      </c>
      <c r="C5325" t="str">
        <v>71512-09CE</v>
      </c>
      <c r="D5325">
        <v>90</v>
      </c>
      <c r="E5325">
        <v>43371</v>
      </c>
    </row>
    <row r="5326">
      <c r="A5326" t="str">
        <v>AutoTable</v>
      </c>
      <c r="C5326" t="str">
        <v>71575-18CE</v>
      </c>
      <c r="D5326">
        <v>618</v>
      </c>
      <c r="E5326">
        <v>43371</v>
      </c>
    </row>
    <row r="5327">
      <c r="A5327" t="str">
        <v>AutoTable</v>
      </c>
      <c r="C5327" t="str">
        <v>71575-20CE</v>
      </c>
      <c r="D5327">
        <v>276</v>
      </c>
      <c r="E5327">
        <v>43371</v>
      </c>
    </row>
    <row r="5328">
      <c r="A5328" t="str">
        <v>AutoTable</v>
      </c>
      <c r="C5328" t="str">
        <v>71575-26CE</v>
      </c>
      <c r="D5328">
        <v>146</v>
      </c>
      <c r="E5328">
        <v>43371</v>
      </c>
    </row>
    <row r="5329">
      <c r="A5329" t="str">
        <v>AutoTable</v>
      </c>
      <c r="C5329" t="str">
        <v>71575-28CE</v>
      </c>
      <c r="D5329">
        <v>0</v>
      </c>
      <c r="E5329">
        <v>43371</v>
      </c>
    </row>
    <row r="5330">
      <c r="A5330" t="str">
        <v>AutoTable</v>
      </c>
      <c r="C5330" t="str">
        <v>72575-17</v>
      </c>
      <c r="D5330">
        <v>0</v>
      </c>
      <c r="E5330">
        <v>43371</v>
      </c>
    </row>
    <row r="5331">
      <c r="A5331" t="str">
        <v>AutoTable</v>
      </c>
      <c r="C5331" t="str">
        <v>72575-27</v>
      </c>
      <c r="D5331">
        <v>0</v>
      </c>
      <c r="E5331">
        <v>43371</v>
      </c>
    </row>
    <row r="5332">
      <c r="A5332" t="str">
        <v>AutoTable</v>
      </c>
      <c r="C5332" t="str">
        <v>72611-34</v>
      </c>
      <c r="D5332">
        <v>0</v>
      </c>
      <c r="E5332">
        <v>43371</v>
      </c>
    </row>
    <row r="5333">
      <c r="A5333" t="str">
        <v>AutoTable</v>
      </c>
      <c r="C5333" t="str">
        <v>72676-35</v>
      </c>
      <c r="D5333">
        <v>3189</v>
      </c>
      <c r="E5333">
        <v>43371</v>
      </c>
    </row>
    <row r="5334">
      <c r="A5334" t="str">
        <v>AutoTable</v>
      </c>
      <c r="C5334" t="str">
        <v>72676-36</v>
      </c>
      <c r="D5334">
        <v>684</v>
      </c>
      <c r="E5334">
        <v>43371</v>
      </c>
    </row>
    <row r="5335">
      <c r="A5335" t="str">
        <v>AutoTable</v>
      </c>
      <c r="C5335" t="str">
        <v>72676-46</v>
      </c>
      <c r="D5335">
        <v>1292</v>
      </c>
      <c r="E5335">
        <v>43371</v>
      </c>
    </row>
    <row r="5336">
      <c r="A5336" t="str">
        <v>AutoTable</v>
      </c>
      <c r="C5336" t="str">
        <v>72710-06CE</v>
      </c>
      <c r="D5336">
        <v>857</v>
      </c>
      <c r="E5336">
        <v>43371</v>
      </c>
    </row>
    <row r="5337">
      <c r="A5337" t="str">
        <v>AutoTable</v>
      </c>
      <c r="C5337" t="str">
        <v>72710-08CE</v>
      </c>
      <c r="D5337">
        <v>138</v>
      </c>
      <c r="E5337">
        <v>43371</v>
      </c>
    </row>
    <row r="5338">
      <c r="A5338" t="str">
        <v>AutoTable</v>
      </c>
      <c r="C5338" t="str">
        <v>72710A</v>
      </c>
      <c r="D5338">
        <v>34</v>
      </c>
      <c r="E5338">
        <v>43371</v>
      </c>
    </row>
    <row r="5339">
      <c r="A5339" t="str">
        <v>AutoTable</v>
      </c>
      <c r="C5339" t="str">
        <v>72710VI</v>
      </c>
      <c r="D5339">
        <v>61</v>
      </c>
      <c r="E5339">
        <v>43371</v>
      </c>
    </row>
    <row r="5340">
      <c r="A5340" t="str">
        <v>AutoTable</v>
      </c>
      <c r="C5340" t="str">
        <v>72712A</v>
      </c>
      <c r="D5340">
        <v>64</v>
      </c>
      <c r="E5340">
        <v>43371</v>
      </c>
    </row>
    <row r="5341">
      <c r="A5341" t="str">
        <v>AutoTable</v>
      </c>
      <c r="C5341" t="str">
        <v>72712AB</v>
      </c>
      <c r="D5341">
        <v>63</v>
      </c>
      <c r="E5341">
        <v>43371</v>
      </c>
    </row>
    <row r="5342">
      <c r="A5342" t="str">
        <v>AutoTable</v>
      </c>
      <c r="C5342" t="str">
        <v>72712CA</v>
      </c>
      <c r="D5342">
        <v>1</v>
      </c>
      <c r="E5342">
        <v>43371</v>
      </c>
    </row>
    <row r="5343">
      <c r="A5343" t="str">
        <v>AutoTable</v>
      </c>
      <c r="C5343" t="str">
        <v>72712FO</v>
      </c>
      <c r="D5343">
        <v>56</v>
      </c>
      <c r="E5343">
        <v>43371</v>
      </c>
    </row>
    <row r="5344">
      <c r="A5344" t="str">
        <v>AutoTable</v>
      </c>
      <c r="C5344" t="str">
        <v>72712SOB</v>
      </c>
      <c r="D5344">
        <v>54</v>
      </c>
      <c r="E5344">
        <v>43371</v>
      </c>
    </row>
    <row r="5345">
      <c r="A5345" t="str">
        <v>AutoTable</v>
      </c>
      <c r="C5345" t="str">
        <v>72715A</v>
      </c>
      <c r="D5345">
        <v>3</v>
      </c>
      <c r="E5345">
        <v>43371</v>
      </c>
    </row>
    <row r="5346">
      <c r="A5346" t="str">
        <v>AutoTable</v>
      </c>
      <c r="C5346" t="str">
        <v>72715CA</v>
      </c>
      <c r="D5346">
        <v>0</v>
      </c>
      <c r="E5346">
        <v>43371</v>
      </c>
    </row>
    <row r="5347">
      <c r="A5347" t="str">
        <v>AutoTable</v>
      </c>
      <c r="C5347" t="str">
        <v>72715SOB</v>
      </c>
      <c r="D5347">
        <v>63</v>
      </c>
      <c r="E5347">
        <v>43371</v>
      </c>
    </row>
    <row r="5348">
      <c r="A5348" t="str">
        <v>AutoTable</v>
      </c>
      <c r="C5348" t="str">
        <v>72720KA</v>
      </c>
      <c r="D5348">
        <v>27</v>
      </c>
      <c r="E5348">
        <v>43371</v>
      </c>
    </row>
    <row r="5349">
      <c r="A5349" t="str">
        <v>AutoTable</v>
      </c>
      <c r="C5349" t="str">
        <v>73030B</v>
      </c>
      <c r="D5349">
        <v>192</v>
      </c>
      <c r="E5349">
        <v>43371</v>
      </c>
    </row>
    <row r="5350">
      <c r="A5350" t="str">
        <v>AutoTable</v>
      </c>
      <c r="C5350" t="str">
        <v>73030BC</v>
      </c>
      <c r="D5350">
        <v>73</v>
      </c>
      <c r="E5350">
        <v>43371</v>
      </c>
    </row>
    <row r="5351">
      <c r="A5351" t="str">
        <v>AutoTable</v>
      </c>
      <c r="C5351" t="str">
        <v>73030J</v>
      </c>
      <c r="D5351">
        <v>57</v>
      </c>
      <c r="E5351">
        <v>43371</v>
      </c>
    </row>
    <row r="5352">
      <c r="A5352" t="str">
        <v>AutoTable</v>
      </c>
      <c r="C5352" t="str">
        <v>73030KA</v>
      </c>
      <c r="D5352">
        <v>185</v>
      </c>
      <c r="E5352">
        <v>43371</v>
      </c>
    </row>
    <row r="5353">
      <c r="A5353" t="str">
        <v>AutoTable</v>
      </c>
      <c r="C5353" t="str">
        <v>73030O</v>
      </c>
      <c r="D5353">
        <v>6</v>
      </c>
      <c r="E5353">
        <v>43371</v>
      </c>
    </row>
    <row r="5354">
      <c r="A5354" t="str">
        <v>AutoTable</v>
      </c>
      <c r="C5354" t="str">
        <v>73030R</v>
      </c>
      <c r="D5354">
        <v>79</v>
      </c>
      <c r="E5354">
        <v>43371</v>
      </c>
    </row>
    <row r="5355">
      <c r="A5355" t="str">
        <v>AutoTable</v>
      </c>
      <c r="C5355" t="str">
        <v>73030V</v>
      </c>
      <c r="D5355">
        <v>1</v>
      </c>
      <c r="E5355">
        <v>43371</v>
      </c>
    </row>
    <row r="5356">
      <c r="A5356" t="str">
        <v>AutoTable</v>
      </c>
      <c r="C5356" t="str">
        <v>73030VI</v>
      </c>
      <c r="D5356">
        <v>12</v>
      </c>
      <c r="E5356">
        <v>43371</v>
      </c>
    </row>
    <row r="5357">
      <c r="A5357" t="str">
        <v>AutoTable</v>
      </c>
      <c r="C5357" t="str">
        <v>73033KA</v>
      </c>
      <c r="D5357">
        <v>311</v>
      </c>
      <c r="E5357">
        <v>43371</v>
      </c>
    </row>
    <row r="5358">
      <c r="A5358" t="str">
        <v>AutoTable</v>
      </c>
      <c r="C5358" t="str">
        <v>73033R</v>
      </c>
      <c r="D5358">
        <v>137</v>
      </c>
      <c r="E5358">
        <v>43371</v>
      </c>
    </row>
    <row r="5359">
      <c r="A5359" t="str">
        <v>AutoTable</v>
      </c>
      <c r="C5359" t="str">
        <v>73033RO</v>
      </c>
      <c r="D5359">
        <v>111</v>
      </c>
      <c r="E5359">
        <v>43371</v>
      </c>
    </row>
    <row r="5360">
      <c r="A5360" t="str">
        <v>AutoTable</v>
      </c>
      <c r="C5360" t="str">
        <v>73112CB</v>
      </c>
      <c r="D5360">
        <v>22</v>
      </c>
      <c r="E5360">
        <v>43371</v>
      </c>
    </row>
    <row r="5361">
      <c r="A5361" t="str">
        <v>AutoTable</v>
      </c>
      <c r="C5361" t="str">
        <v>73310BC</v>
      </c>
      <c r="D5361">
        <v>91</v>
      </c>
      <c r="E5361">
        <v>43371</v>
      </c>
    </row>
    <row r="5362">
      <c r="A5362" t="str">
        <v>AutoTable</v>
      </c>
      <c r="C5362" t="str">
        <v>73310J</v>
      </c>
      <c r="D5362">
        <v>74</v>
      </c>
      <c r="E5362">
        <v>43371</v>
      </c>
    </row>
    <row r="5363">
      <c r="A5363" t="str">
        <v>AutoTable</v>
      </c>
      <c r="C5363" t="str">
        <v>73310R</v>
      </c>
      <c r="D5363">
        <v>50</v>
      </c>
      <c r="E5363">
        <v>43371</v>
      </c>
    </row>
    <row r="5364">
      <c r="A5364" t="str">
        <v>AutoTable</v>
      </c>
      <c r="C5364" t="str">
        <v>73310V</v>
      </c>
      <c r="D5364">
        <v>15</v>
      </c>
      <c r="E5364">
        <v>43371</v>
      </c>
    </row>
    <row r="5365">
      <c r="A5365" t="str">
        <v>AutoTable</v>
      </c>
      <c r="C5365" t="str">
        <v>73410B</v>
      </c>
      <c r="D5365">
        <v>67</v>
      </c>
      <c r="E5365">
        <v>43371</v>
      </c>
    </row>
    <row r="5366">
      <c r="A5366" t="str">
        <v>AutoTable</v>
      </c>
      <c r="C5366" t="str">
        <v>73410BC</v>
      </c>
      <c r="D5366">
        <v>50</v>
      </c>
      <c r="E5366">
        <v>43371</v>
      </c>
    </row>
    <row r="5367">
      <c r="A5367" t="str">
        <v>AutoTable</v>
      </c>
      <c r="C5367" t="str">
        <v>73410CA</v>
      </c>
      <c r="D5367">
        <v>101</v>
      </c>
      <c r="E5367">
        <v>43371</v>
      </c>
    </row>
    <row r="5368">
      <c r="A5368" t="str">
        <v>AutoTable</v>
      </c>
      <c r="C5368" t="str">
        <v>73410J</v>
      </c>
      <c r="D5368">
        <v>32</v>
      </c>
      <c r="E5368">
        <v>43371</v>
      </c>
    </row>
    <row r="5369">
      <c r="A5369" t="str">
        <v>AutoTable</v>
      </c>
      <c r="C5369" t="str">
        <v>73410KA</v>
      </c>
      <c r="D5369">
        <v>22</v>
      </c>
      <c r="E5369">
        <v>43371</v>
      </c>
    </row>
    <row r="5370">
      <c r="A5370" t="str">
        <v>AutoTable</v>
      </c>
      <c r="C5370" t="str">
        <v>73410KAT</v>
      </c>
      <c r="D5370">
        <v>47</v>
      </c>
      <c r="E5370">
        <v>43371</v>
      </c>
    </row>
    <row r="5371">
      <c r="A5371" t="str">
        <v>AutoTable</v>
      </c>
      <c r="C5371" t="str">
        <v>73410M</v>
      </c>
      <c r="D5371">
        <v>70</v>
      </c>
      <c r="E5371">
        <v>43371</v>
      </c>
    </row>
    <row r="5372">
      <c r="A5372" t="str">
        <v>AutoTable</v>
      </c>
      <c r="C5372" t="str">
        <v>73410PA</v>
      </c>
      <c r="D5372">
        <v>43</v>
      </c>
      <c r="E5372">
        <v>43371</v>
      </c>
    </row>
    <row r="5373">
      <c r="A5373" t="str">
        <v>AutoTable</v>
      </c>
      <c r="C5373" t="str">
        <v>73410R</v>
      </c>
      <c r="D5373">
        <v>73</v>
      </c>
      <c r="E5373">
        <v>43371</v>
      </c>
    </row>
    <row r="5374">
      <c r="A5374" t="str">
        <v>AutoTable</v>
      </c>
      <c r="C5374" t="str">
        <v>73410SO</v>
      </c>
      <c r="D5374">
        <v>108</v>
      </c>
      <c r="E5374">
        <v>43371</v>
      </c>
    </row>
    <row r="5375">
      <c r="A5375" t="str">
        <v>AutoTable</v>
      </c>
      <c r="C5375" t="str">
        <v>73410SOB</v>
      </c>
      <c r="D5375">
        <v>92</v>
      </c>
      <c r="E5375">
        <v>43371</v>
      </c>
    </row>
    <row r="5376">
      <c r="A5376" t="str">
        <v>AutoTable</v>
      </c>
      <c r="C5376" t="str">
        <v>73410V</v>
      </c>
      <c r="D5376">
        <v>57</v>
      </c>
      <c r="E5376">
        <v>43371</v>
      </c>
    </row>
    <row r="5377">
      <c r="A5377" t="str">
        <v>AutoTable</v>
      </c>
      <c r="C5377" t="str">
        <v>73410VI</v>
      </c>
      <c r="D5377">
        <v>19</v>
      </c>
      <c r="E5377">
        <v>43371</v>
      </c>
    </row>
    <row r="5378">
      <c r="A5378" t="str">
        <v>AutoTable</v>
      </c>
      <c r="C5378" t="str">
        <v>73412B</v>
      </c>
      <c r="D5378">
        <v>30</v>
      </c>
      <c r="E5378">
        <v>43371</v>
      </c>
    </row>
    <row r="5379">
      <c r="A5379" t="str">
        <v>AutoTable</v>
      </c>
      <c r="C5379" t="str">
        <v>73412BC</v>
      </c>
      <c r="D5379">
        <v>25</v>
      </c>
      <c r="E5379">
        <v>43371</v>
      </c>
    </row>
    <row r="5380">
      <c r="A5380" t="str">
        <v>AutoTable</v>
      </c>
      <c r="C5380" t="str">
        <v>73412KAT</v>
      </c>
      <c r="D5380">
        <v>25</v>
      </c>
      <c r="E5380">
        <v>43371</v>
      </c>
    </row>
    <row r="5381">
      <c r="A5381" t="str">
        <v>AutoTable</v>
      </c>
      <c r="C5381" t="str">
        <v>73412O</v>
      </c>
      <c r="D5381">
        <v>49</v>
      </c>
      <c r="E5381">
        <v>43371</v>
      </c>
    </row>
    <row r="5382">
      <c r="A5382" t="str">
        <v>AutoTable</v>
      </c>
      <c r="C5382" t="str">
        <v>73412PA</v>
      </c>
      <c r="D5382">
        <v>25</v>
      </c>
      <c r="E5382">
        <v>43371</v>
      </c>
    </row>
    <row r="5383">
      <c r="A5383" t="str">
        <v>AutoTable</v>
      </c>
      <c r="C5383" t="str">
        <v>73412R</v>
      </c>
      <c r="D5383">
        <v>48</v>
      </c>
      <c r="E5383">
        <v>43371</v>
      </c>
    </row>
    <row r="5384">
      <c r="A5384" t="str">
        <v>AutoTable</v>
      </c>
      <c r="C5384" t="str">
        <v>73412SO</v>
      </c>
      <c r="D5384">
        <v>4</v>
      </c>
      <c r="E5384">
        <v>43371</v>
      </c>
    </row>
    <row r="5385">
      <c r="A5385" t="str">
        <v>AutoTable</v>
      </c>
      <c r="C5385" t="str">
        <v>73412SOB</v>
      </c>
      <c r="D5385">
        <v>82</v>
      </c>
      <c r="E5385">
        <v>43371</v>
      </c>
    </row>
    <row r="5386">
      <c r="A5386" t="str">
        <v>AutoTable</v>
      </c>
      <c r="C5386" t="str">
        <v>73415B</v>
      </c>
      <c r="D5386">
        <v>12</v>
      </c>
      <c r="E5386">
        <v>43371</v>
      </c>
    </row>
    <row r="5387">
      <c r="A5387" t="str">
        <v>AutoTable</v>
      </c>
      <c r="C5387" t="str">
        <v>73415BC</v>
      </c>
      <c r="D5387">
        <v>17</v>
      </c>
      <c r="E5387">
        <v>43371</v>
      </c>
    </row>
    <row r="5388">
      <c r="A5388" t="str">
        <v>AutoTable</v>
      </c>
      <c r="C5388" t="str">
        <v>73415KAT</v>
      </c>
      <c r="D5388">
        <v>13</v>
      </c>
      <c r="E5388">
        <v>43371</v>
      </c>
    </row>
    <row r="5389">
      <c r="A5389" t="str">
        <v>AutoTable</v>
      </c>
      <c r="C5389" t="str">
        <v>73415M</v>
      </c>
      <c r="D5389">
        <v>16</v>
      </c>
      <c r="E5389">
        <v>43371</v>
      </c>
    </row>
    <row r="5390">
      <c r="A5390" t="str">
        <v>AutoTable</v>
      </c>
      <c r="C5390" t="str">
        <v>73415PA</v>
      </c>
      <c r="D5390">
        <v>26</v>
      </c>
      <c r="E5390">
        <v>43371</v>
      </c>
    </row>
    <row r="5391">
      <c r="A5391" t="str">
        <v>AutoTable</v>
      </c>
      <c r="C5391" t="str">
        <v>73415R</v>
      </c>
      <c r="D5391">
        <v>16</v>
      </c>
      <c r="E5391">
        <v>43371</v>
      </c>
    </row>
    <row r="5392">
      <c r="A5392" t="str">
        <v>AutoTable</v>
      </c>
      <c r="C5392" t="str">
        <v>73415SO</v>
      </c>
      <c r="D5392">
        <v>26</v>
      </c>
      <c r="E5392">
        <v>43371</v>
      </c>
    </row>
    <row r="5393">
      <c r="A5393" t="str">
        <v>AutoTable</v>
      </c>
      <c r="C5393" t="str">
        <v>73415SOB</v>
      </c>
      <c r="D5393">
        <v>16</v>
      </c>
      <c r="E5393">
        <v>43371</v>
      </c>
    </row>
    <row r="5394">
      <c r="A5394" t="str">
        <v>AutoTable</v>
      </c>
      <c r="C5394" t="str">
        <v>73415V</v>
      </c>
      <c r="D5394">
        <v>6</v>
      </c>
      <c r="E5394">
        <v>43371</v>
      </c>
    </row>
    <row r="5395">
      <c r="A5395" t="str">
        <v>AutoTable</v>
      </c>
      <c r="C5395" t="str">
        <v>73420B</v>
      </c>
      <c r="D5395">
        <v>8</v>
      </c>
      <c r="E5395">
        <v>43371</v>
      </c>
    </row>
    <row r="5396">
      <c r="A5396" t="str">
        <v>AutoTable</v>
      </c>
      <c r="C5396" t="str">
        <v>73420BC</v>
      </c>
      <c r="D5396">
        <v>0</v>
      </c>
      <c r="E5396">
        <v>43371</v>
      </c>
    </row>
    <row r="5397">
      <c r="A5397" t="str">
        <v>AutoTable</v>
      </c>
      <c r="C5397" t="str">
        <v>73420M</v>
      </c>
      <c r="D5397">
        <v>0</v>
      </c>
      <c r="E5397">
        <v>43371</v>
      </c>
    </row>
    <row r="5398">
      <c r="A5398" t="str">
        <v>AutoTable</v>
      </c>
      <c r="C5398" t="str">
        <v>73420R</v>
      </c>
      <c r="D5398">
        <v>8</v>
      </c>
      <c r="E5398">
        <v>43371</v>
      </c>
    </row>
    <row r="5399">
      <c r="A5399" t="str">
        <v>AutoTable</v>
      </c>
      <c r="C5399" t="str">
        <v>73420SO</v>
      </c>
      <c r="D5399">
        <v>13</v>
      </c>
      <c r="E5399">
        <v>43371</v>
      </c>
    </row>
    <row r="5400">
      <c r="A5400" t="str">
        <v>AutoTable</v>
      </c>
      <c r="C5400" t="str">
        <v>73450B</v>
      </c>
      <c r="D5400">
        <v>157</v>
      </c>
      <c r="E5400">
        <v>43371</v>
      </c>
    </row>
    <row r="5401">
      <c r="A5401" t="str">
        <v>AutoTable</v>
      </c>
      <c r="C5401" t="str">
        <v>73450BC</v>
      </c>
      <c r="D5401">
        <v>216</v>
      </c>
      <c r="E5401">
        <v>43371</v>
      </c>
    </row>
    <row r="5402">
      <c r="A5402" t="str">
        <v>AutoTable</v>
      </c>
      <c r="C5402" t="str">
        <v>73450M</v>
      </c>
      <c r="D5402">
        <v>49</v>
      </c>
      <c r="E5402">
        <v>43371</v>
      </c>
    </row>
    <row r="5403">
      <c r="A5403" t="str">
        <v>AutoTable</v>
      </c>
      <c r="C5403" t="str">
        <v>73450R</v>
      </c>
      <c r="D5403">
        <v>70</v>
      </c>
      <c r="E5403">
        <v>43371</v>
      </c>
    </row>
    <row r="5404">
      <c r="A5404" t="str">
        <v>AutoTable</v>
      </c>
      <c r="C5404" t="str">
        <v>73450SO</v>
      </c>
      <c r="D5404">
        <v>539</v>
      </c>
      <c r="E5404">
        <v>43371</v>
      </c>
    </row>
    <row r="5405">
      <c r="A5405" t="str">
        <v>AutoTable</v>
      </c>
      <c r="C5405" t="str">
        <v>73475A</v>
      </c>
      <c r="D5405">
        <v>133</v>
      </c>
      <c r="E5405">
        <v>43371</v>
      </c>
    </row>
    <row r="5406">
      <c r="A5406" t="str">
        <v>AutoTable</v>
      </c>
      <c r="C5406" t="str">
        <v>73475B</v>
      </c>
      <c r="D5406">
        <v>90</v>
      </c>
      <c r="E5406">
        <v>43371</v>
      </c>
    </row>
    <row r="5407">
      <c r="A5407" t="str">
        <v>AutoTable</v>
      </c>
      <c r="C5407" t="str">
        <v>73475BC</v>
      </c>
      <c r="D5407">
        <v>121</v>
      </c>
      <c r="E5407">
        <v>43371</v>
      </c>
    </row>
    <row r="5408">
      <c r="A5408" t="str">
        <v>AutoTable</v>
      </c>
      <c r="C5408" t="str">
        <v>73475CA</v>
      </c>
      <c r="D5408">
        <v>146</v>
      </c>
      <c r="E5408">
        <v>43371</v>
      </c>
    </row>
    <row r="5409">
      <c r="A5409" t="str">
        <v>AutoTable</v>
      </c>
      <c r="C5409" t="str">
        <v>73475M</v>
      </c>
      <c r="D5409">
        <v>105</v>
      </c>
      <c r="E5409">
        <v>43371</v>
      </c>
    </row>
    <row r="5410">
      <c r="A5410" t="str">
        <v>AutoTable</v>
      </c>
      <c r="C5410" t="str">
        <v>73475PA</v>
      </c>
      <c r="D5410">
        <v>1</v>
      </c>
      <c r="E5410">
        <v>43371</v>
      </c>
    </row>
    <row r="5411">
      <c r="A5411" t="str">
        <v>AutoTable</v>
      </c>
      <c r="C5411" t="str">
        <v>73475R</v>
      </c>
      <c r="D5411">
        <v>91</v>
      </c>
      <c r="E5411">
        <v>43371</v>
      </c>
    </row>
    <row r="5412">
      <c r="A5412" t="str">
        <v>AutoTable</v>
      </c>
      <c r="C5412" t="str">
        <v>73475SO</v>
      </c>
      <c r="D5412">
        <v>293</v>
      </c>
      <c r="E5412">
        <v>43371</v>
      </c>
    </row>
    <row r="5413">
      <c r="A5413" t="str">
        <v>AutoTable</v>
      </c>
      <c r="C5413" t="str">
        <v>73475SOB</v>
      </c>
      <c r="D5413">
        <v>21</v>
      </c>
      <c r="E5413">
        <v>43371</v>
      </c>
    </row>
    <row r="5414">
      <c r="A5414" t="str">
        <v>AutoTable</v>
      </c>
      <c r="C5414" t="str">
        <v>73475VI</v>
      </c>
      <c r="D5414">
        <v>91</v>
      </c>
      <c r="E5414">
        <v>43371</v>
      </c>
    </row>
    <row r="5415">
      <c r="A5415" t="str">
        <v>AutoTable</v>
      </c>
      <c r="C5415" t="str">
        <v>73575S</v>
      </c>
      <c r="D5415">
        <v>0</v>
      </c>
      <c r="E5415">
        <v>43371</v>
      </c>
    </row>
    <row r="5416">
      <c r="A5416" t="str">
        <v>AutoTable</v>
      </c>
      <c r="C5416" t="str">
        <v>73575SCB</v>
      </c>
      <c r="D5416">
        <v>24</v>
      </c>
      <c r="E5416">
        <v>43371</v>
      </c>
    </row>
    <row r="5417">
      <c r="A5417" t="str">
        <v>AutoTable</v>
      </c>
      <c r="C5417" t="str">
        <v>73575SD</v>
      </c>
      <c r="D5417">
        <v>0</v>
      </c>
      <c r="E5417">
        <v>43371</v>
      </c>
    </row>
    <row r="5418">
      <c r="A5418" t="str">
        <v>AutoTable</v>
      </c>
      <c r="C5418" t="str">
        <v>73610B</v>
      </c>
      <c r="D5418">
        <v>9</v>
      </c>
      <c r="E5418">
        <v>43371</v>
      </c>
    </row>
    <row r="5419">
      <c r="A5419" t="str">
        <v>AutoTable</v>
      </c>
      <c r="C5419" t="str">
        <v>73610BC</v>
      </c>
      <c r="D5419">
        <v>27</v>
      </c>
      <c r="E5419">
        <v>43371</v>
      </c>
    </row>
    <row r="5420">
      <c r="A5420" t="str">
        <v>AutoTable</v>
      </c>
      <c r="C5420" t="str">
        <v>73610R</v>
      </c>
      <c r="D5420">
        <v>41</v>
      </c>
      <c r="E5420">
        <v>43371</v>
      </c>
    </row>
    <row r="5421">
      <c r="A5421" t="str">
        <v>AutoTable</v>
      </c>
      <c r="C5421" t="str">
        <v>73610SO</v>
      </c>
      <c r="D5421">
        <v>61</v>
      </c>
      <c r="E5421">
        <v>43371</v>
      </c>
    </row>
    <row r="5422">
      <c r="A5422" t="str">
        <v>AutoTable</v>
      </c>
      <c r="C5422" t="str">
        <v>73610V</v>
      </c>
      <c r="D5422">
        <v>47</v>
      </c>
      <c r="E5422">
        <v>43371</v>
      </c>
    </row>
    <row r="5423">
      <c r="A5423" t="str">
        <v>AutoTable</v>
      </c>
      <c r="C5423" t="str">
        <v>73612B</v>
      </c>
      <c r="D5423">
        <v>11</v>
      </c>
      <c r="E5423">
        <v>43371</v>
      </c>
    </row>
    <row r="5424">
      <c r="A5424" t="str">
        <v>AutoTable</v>
      </c>
      <c r="C5424" t="str">
        <v>73612M</v>
      </c>
      <c r="D5424">
        <v>44</v>
      </c>
      <c r="E5424">
        <v>43371</v>
      </c>
    </row>
    <row r="5425">
      <c r="A5425" t="str">
        <v>AutoTable</v>
      </c>
      <c r="C5425" t="str">
        <v>73612R</v>
      </c>
      <c r="D5425">
        <v>22</v>
      </c>
      <c r="E5425">
        <v>43371</v>
      </c>
    </row>
    <row r="5426">
      <c r="A5426" t="str">
        <v>AutoTable</v>
      </c>
      <c r="C5426" t="str">
        <v>73612SO</v>
      </c>
      <c r="D5426">
        <v>23</v>
      </c>
      <c r="E5426">
        <v>43371</v>
      </c>
    </row>
    <row r="5427">
      <c r="A5427" t="str">
        <v>AutoTable</v>
      </c>
      <c r="C5427" t="str">
        <v>73612V</v>
      </c>
      <c r="D5427">
        <v>8</v>
      </c>
      <c r="E5427">
        <v>43371</v>
      </c>
    </row>
    <row r="5428">
      <c r="A5428" t="str">
        <v>AutoTable</v>
      </c>
      <c r="C5428" t="str">
        <v>73612VI</v>
      </c>
      <c r="D5428">
        <v>3</v>
      </c>
      <c r="E5428">
        <v>43371</v>
      </c>
    </row>
    <row r="5429">
      <c r="A5429" t="str">
        <v>AutoTable</v>
      </c>
      <c r="C5429" t="str">
        <v>73615B</v>
      </c>
      <c r="D5429">
        <v>19</v>
      </c>
      <c r="E5429">
        <v>43371</v>
      </c>
    </row>
    <row r="5430">
      <c r="A5430" t="str">
        <v>AutoTable</v>
      </c>
      <c r="C5430" t="str">
        <v>73615BC</v>
      </c>
      <c r="D5430">
        <v>20</v>
      </c>
      <c r="E5430">
        <v>43371</v>
      </c>
    </row>
    <row r="5431">
      <c r="A5431" t="str">
        <v>AutoTable</v>
      </c>
      <c r="C5431" t="str">
        <v>73615KAT</v>
      </c>
      <c r="D5431">
        <v>17</v>
      </c>
      <c r="E5431">
        <v>43371</v>
      </c>
    </row>
    <row r="5432">
      <c r="A5432" t="str">
        <v>AutoTable</v>
      </c>
      <c r="C5432" t="str">
        <v>73615R</v>
      </c>
      <c r="D5432">
        <v>11</v>
      </c>
      <c r="E5432">
        <v>43371</v>
      </c>
    </row>
    <row r="5433">
      <c r="A5433" t="str">
        <v>AutoTable</v>
      </c>
      <c r="C5433" t="str">
        <v>73620M</v>
      </c>
      <c r="D5433">
        <v>0</v>
      </c>
      <c r="E5433">
        <v>43371</v>
      </c>
    </row>
    <row r="5434">
      <c r="A5434" t="str">
        <v>AutoTable</v>
      </c>
      <c r="C5434" t="str">
        <v>73675B</v>
      </c>
      <c r="D5434">
        <v>4</v>
      </c>
      <c r="E5434">
        <v>43371</v>
      </c>
    </row>
    <row r="5435">
      <c r="A5435" t="str">
        <v>AutoTable</v>
      </c>
      <c r="C5435" t="str">
        <v>73675BC</v>
      </c>
      <c r="D5435">
        <v>2</v>
      </c>
      <c r="E5435">
        <v>43371</v>
      </c>
    </row>
    <row r="5436">
      <c r="A5436" t="str">
        <v>AutoTable</v>
      </c>
      <c r="C5436" t="str">
        <v>73675J</v>
      </c>
      <c r="D5436">
        <v>95</v>
      </c>
      <c r="E5436">
        <v>43371</v>
      </c>
    </row>
    <row r="5437">
      <c r="A5437" t="str">
        <v>AutoTable</v>
      </c>
      <c r="C5437" t="str">
        <v>73675R</v>
      </c>
      <c r="D5437">
        <v>106</v>
      </c>
      <c r="E5437">
        <v>43371</v>
      </c>
    </row>
    <row r="5438">
      <c r="A5438" t="str">
        <v>AutoTable</v>
      </c>
      <c r="C5438" t="str">
        <v>73675SO</v>
      </c>
      <c r="D5438">
        <v>235</v>
      </c>
      <c r="E5438">
        <v>43371</v>
      </c>
    </row>
    <row r="5439">
      <c r="A5439" t="str">
        <v>AutoTable</v>
      </c>
      <c r="C5439" t="str">
        <v>73675V</v>
      </c>
      <c r="D5439">
        <v>129</v>
      </c>
      <c r="E5439">
        <v>43371</v>
      </c>
    </row>
    <row r="5440">
      <c r="A5440" t="str">
        <v>AutoTable</v>
      </c>
      <c r="C5440" t="str">
        <v>73710B</v>
      </c>
      <c r="D5440">
        <v>6</v>
      </c>
      <c r="E5440">
        <v>43371</v>
      </c>
    </row>
    <row r="5441">
      <c r="A5441" t="str">
        <v>AutoTable</v>
      </c>
      <c r="C5441" t="str">
        <v>73710BC</v>
      </c>
      <c r="D5441">
        <v>75</v>
      </c>
      <c r="E5441">
        <v>43371</v>
      </c>
    </row>
    <row r="5442">
      <c r="A5442" t="str">
        <v>AutoTable</v>
      </c>
      <c r="C5442" t="str">
        <v>73710PA</v>
      </c>
      <c r="D5442">
        <v>27</v>
      </c>
      <c r="E5442">
        <v>43371</v>
      </c>
    </row>
    <row r="5443">
      <c r="A5443" t="str">
        <v>AutoTable</v>
      </c>
      <c r="C5443" t="str">
        <v>73710R</v>
      </c>
      <c r="D5443">
        <v>46</v>
      </c>
      <c r="E5443">
        <v>43371</v>
      </c>
    </row>
    <row r="5444">
      <c r="A5444" t="str">
        <v>AutoTable</v>
      </c>
      <c r="C5444" t="str">
        <v>73710SO</v>
      </c>
      <c r="D5444">
        <v>25</v>
      </c>
      <c r="E5444">
        <v>43371</v>
      </c>
    </row>
    <row r="5445">
      <c r="A5445" t="str">
        <v>AutoTable</v>
      </c>
      <c r="C5445" t="str">
        <v>73775BC</v>
      </c>
      <c r="D5445">
        <v>42</v>
      </c>
      <c r="E5445">
        <v>43371</v>
      </c>
    </row>
    <row r="5446">
      <c r="A5446" t="str">
        <v>AutoTable</v>
      </c>
      <c r="C5446" t="str">
        <v>73775M</v>
      </c>
      <c r="D5446">
        <v>0</v>
      </c>
      <c r="E5446">
        <v>43371</v>
      </c>
    </row>
    <row r="5447">
      <c r="A5447" t="str">
        <v>AutoTable</v>
      </c>
      <c r="C5447" t="str">
        <v>73775R</v>
      </c>
      <c r="D5447">
        <v>24</v>
      </c>
      <c r="E5447">
        <v>43371</v>
      </c>
    </row>
    <row r="5448">
      <c r="A5448" t="str">
        <v>AutoTable</v>
      </c>
      <c r="C5448" t="str">
        <v>73775S</v>
      </c>
      <c r="D5448">
        <v>112</v>
      </c>
      <c r="E5448">
        <v>43371</v>
      </c>
    </row>
    <row r="5449">
      <c r="A5449" t="str">
        <v>AutoTable</v>
      </c>
      <c r="C5449" t="str">
        <v>73775SO</v>
      </c>
      <c r="D5449">
        <v>91</v>
      </c>
      <c r="E5449">
        <v>43371</v>
      </c>
    </row>
    <row r="5450">
      <c r="A5450" t="str">
        <v>AutoTable</v>
      </c>
      <c r="C5450" t="str">
        <v>440308</v>
      </c>
      <c r="D5450">
        <v>121</v>
      </c>
      <c r="E5450">
        <v>43371</v>
      </c>
    </row>
    <row r="5451">
      <c r="A5451" t="str">
        <v>AutoTable</v>
      </c>
      <c r="C5451" t="str">
        <v>74637BC-CE</v>
      </c>
      <c r="D5451">
        <v>5</v>
      </c>
      <c r="E5451">
        <v>43371</v>
      </c>
    </row>
    <row r="5452">
      <c r="A5452" t="str">
        <v>AutoTable</v>
      </c>
      <c r="C5452" t="str">
        <v>74637FR-CE</v>
      </c>
      <c r="D5452">
        <v>221</v>
      </c>
      <c r="E5452">
        <v>43371</v>
      </c>
    </row>
    <row r="5453">
      <c r="A5453" t="str">
        <v>AutoTable</v>
      </c>
      <c r="C5453" t="str">
        <v>74637R-CE</v>
      </c>
      <c r="D5453">
        <v>25</v>
      </c>
      <c r="E5453">
        <v>43371</v>
      </c>
    </row>
    <row r="5454">
      <c r="A5454" t="str">
        <v>AutoTable</v>
      </c>
      <c r="C5454" t="str">
        <v>74650OR</v>
      </c>
      <c r="D5454">
        <v>0</v>
      </c>
      <c r="E5454">
        <v>43371</v>
      </c>
    </row>
    <row r="5455">
      <c r="A5455" t="str">
        <v>AutoTable</v>
      </c>
      <c r="C5455" t="str">
        <v>74650PA</v>
      </c>
      <c r="D5455">
        <v>0</v>
      </c>
      <c r="E5455">
        <v>43371</v>
      </c>
    </row>
    <row r="5456">
      <c r="A5456" t="str">
        <v>AutoTable</v>
      </c>
      <c r="C5456" t="str">
        <v>74752BCE</v>
      </c>
      <c r="D5456">
        <v>99</v>
      </c>
      <c r="E5456">
        <v>43371</v>
      </c>
    </row>
    <row r="5457">
      <c r="A5457" t="str">
        <v>AutoTable</v>
      </c>
      <c r="C5457" t="str">
        <v>74752VECE</v>
      </c>
      <c r="D5457">
        <v>66</v>
      </c>
      <c r="E5457">
        <v>43371</v>
      </c>
    </row>
    <row r="5458">
      <c r="A5458" t="str">
        <v>AutoTable</v>
      </c>
      <c r="C5458" t="str">
        <v>74752VICE</v>
      </c>
      <c r="D5458">
        <v>1</v>
      </c>
      <c r="E5458">
        <v>43371</v>
      </c>
    </row>
    <row r="5459">
      <c r="A5459" t="str">
        <v>AutoTable</v>
      </c>
      <c r="C5459" t="str">
        <v>74844A</v>
      </c>
      <c r="D5459">
        <v>235</v>
      </c>
      <c r="E5459">
        <v>43371</v>
      </c>
    </row>
    <row r="5460">
      <c r="A5460" t="str">
        <v>AutoTable</v>
      </c>
      <c r="C5460" t="str">
        <v>74844KA</v>
      </c>
      <c r="D5460">
        <v>159</v>
      </c>
      <c r="E5460">
        <v>43371</v>
      </c>
    </row>
    <row r="5461">
      <c r="A5461" t="str">
        <v>AutoTable</v>
      </c>
      <c r="C5461" t="str">
        <v>74845AB</v>
      </c>
      <c r="D5461">
        <v>44</v>
      </c>
      <c r="E5461">
        <v>43371</v>
      </c>
    </row>
    <row r="5462">
      <c r="A5462" t="str">
        <v>AutoTable</v>
      </c>
      <c r="C5462" t="str">
        <v>74845KVI</v>
      </c>
      <c r="D5462">
        <v>210</v>
      </c>
      <c r="E5462">
        <v>43371</v>
      </c>
    </row>
    <row r="5463">
      <c r="A5463" t="str">
        <v>AutoTable</v>
      </c>
      <c r="C5463" t="str">
        <v>74845PAR</v>
      </c>
      <c r="D5463">
        <v>3</v>
      </c>
      <c r="E5463">
        <v>43371</v>
      </c>
    </row>
    <row r="5464">
      <c r="A5464" t="str">
        <v>AutoTable</v>
      </c>
      <c r="C5464" t="str">
        <v>74845POVI</v>
      </c>
      <c r="D5464">
        <v>21</v>
      </c>
      <c r="E5464">
        <v>43371</v>
      </c>
    </row>
    <row r="5465">
      <c r="A5465" t="str">
        <v>AutoTable</v>
      </c>
      <c r="C5465" t="str">
        <v>74945FO</v>
      </c>
      <c r="D5465">
        <v>0</v>
      </c>
      <c r="E5465">
        <v>43371</v>
      </c>
    </row>
    <row r="5466">
      <c r="A5466" t="str">
        <v>AutoTable</v>
      </c>
      <c r="C5466" t="str">
        <v>75020CBKA</v>
      </c>
      <c r="D5466">
        <v>787</v>
      </c>
      <c r="E5466">
        <v>43371</v>
      </c>
    </row>
    <row r="5467">
      <c r="A5467" t="str">
        <v>AutoTable</v>
      </c>
      <c r="C5467" t="str">
        <v>75020PO</v>
      </c>
      <c r="D5467">
        <v>437</v>
      </c>
      <c r="E5467">
        <v>43371</v>
      </c>
    </row>
    <row r="5468">
      <c r="A5468" t="str">
        <v>AutoTable</v>
      </c>
      <c r="C5468" t="str">
        <v>75020TB</v>
      </c>
      <c r="D5468">
        <v>298</v>
      </c>
      <c r="E5468">
        <v>43371</v>
      </c>
    </row>
    <row r="5469">
      <c r="A5469" t="str">
        <v>AutoTable</v>
      </c>
      <c r="C5469" t="str">
        <v>75020VI</v>
      </c>
      <c r="D5469">
        <v>207</v>
      </c>
      <c r="E5469">
        <v>43371</v>
      </c>
    </row>
    <row r="5470">
      <c r="A5470" t="str">
        <v>AutoTable</v>
      </c>
      <c r="C5470" t="str">
        <v>75030GFA</v>
      </c>
      <c r="D5470">
        <v>401</v>
      </c>
      <c r="E5470">
        <v>43371</v>
      </c>
    </row>
    <row r="5471">
      <c r="A5471" t="str">
        <v>AutoTable</v>
      </c>
      <c r="C5471" t="str">
        <v>75045AWR</v>
      </c>
      <c r="D5471">
        <v>0</v>
      </c>
      <c r="E5471">
        <v>43371</v>
      </c>
    </row>
    <row r="5472">
      <c r="A5472" t="str">
        <v>AutoTable</v>
      </c>
      <c r="C5472" t="str">
        <v>75045POWV</v>
      </c>
      <c r="D5472">
        <v>0</v>
      </c>
      <c r="E5472">
        <v>43371</v>
      </c>
    </row>
    <row r="5473">
      <c r="A5473" t="str">
        <v>AutoTable</v>
      </c>
      <c r="C5473" t="str">
        <v>75530-07</v>
      </c>
      <c r="D5473">
        <v>461</v>
      </c>
      <c r="E5473">
        <v>43371</v>
      </c>
    </row>
    <row r="5474">
      <c r="A5474" t="str">
        <v>AutoTable</v>
      </c>
      <c r="C5474" t="str">
        <v>75530-16</v>
      </c>
      <c r="D5474">
        <v>990</v>
      </c>
      <c r="E5474">
        <v>43371</v>
      </c>
    </row>
    <row r="5475">
      <c r="A5475" t="str">
        <v>AutoTable</v>
      </c>
      <c r="C5475" t="str">
        <v>75531-02</v>
      </c>
      <c r="D5475">
        <v>214</v>
      </c>
      <c r="E5475">
        <v>43371</v>
      </c>
    </row>
    <row r="5476">
      <c r="A5476" t="str">
        <v>AutoTable</v>
      </c>
      <c r="C5476" t="str">
        <v>75531-06</v>
      </c>
      <c r="D5476">
        <v>160</v>
      </c>
      <c r="E5476">
        <v>43371</v>
      </c>
    </row>
    <row r="5477">
      <c r="A5477" t="str">
        <v>AutoTable</v>
      </c>
      <c r="C5477" t="str">
        <v>75531-09</v>
      </c>
      <c r="D5477">
        <v>30</v>
      </c>
      <c r="E5477">
        <v>43371</v>
      </c>
    </row>
    <row r="5478">
      <c r="A5478" t="str">
        <v>AutoTable</v>
      </c>
      <c r="C5478" t="str">
        <v>75531-10</v>
      </c>
      <c r="D5478">
        <v>398</v>
      </c>
      <c r="E5478">
        <v>43371</v>
      </c>
    </row>
    <row r="5479">
      <c r="A5479" t="str">
        <v>AutoTable</v>
      </c>
      <c r="C5479" t="str">
        <v>75531-17</v>
      </c>
      <c r="D5479">
        <v>409</v>
      </c>
      <c r="E5479">
        <v>43371</v>
      </c>
    </row>
    <row r="5480">
      <c r="A5480" t="str">
        <v>AutoTable</v>
      </c>
      <c r="C5480" t="str">
        <v>75531-19</v>
      </c>
      <c r="D5480">
        <v>2</v>
      </c>
      <c r="E5480">
        <v>43371</v>
      </c>
    </row>
    <row r="5481">
      <c r="A5481" t="str">
        <v>AutoTable</v>
      </c>
      <c r="C5481" t="str">
        <v>75532-05</v>
      </c>
      <c r="D5481">
        <v>274</v>
      </c>
      <c r="E5481">
        <v>43371</v>
      </c>
    </row>
    <row r="5482">
      <c r="A5482" t="str">
        <v>AutoTable</v>
      </c>
      <c r="C5482" t="str">
        <v>75532-06</v>
      </c>
      <c r="D5482">
        <v>70</v>
      </c>
      <c r="E5482">
        <v>43371</v>
      </c>
    </row>
    <row r="5483">
      <c r="A5483" t="str">
        <v>AutoTable</v>
      </c>
      <c r="C5483" t="str">
        <v>75532-09</v>
      </c>
      <c r="D5483">
        <v>13</v>
      </c>
      <c r="E5483">
        <v>43371</v>
      </c>
    </row>
    <row r="5484">
      <c r="A5484" t="str">
        <v>AutoTable</v>
      </c>
      <c r="C5484" t="str">
        <v>75532-18</v>
      </c>
      <c r="D5484">
        <v>160</v>
      </c>
      <c r="E5484">
        <v>43371</v>
      </c>
    </row>
    <row r="5485">
      <c r="A5485" t="str">
        <v>AutoTable</v>
      </c>
      <c r="C5485" t="str">
        <v>75533-01</v>
      </c>
      <c r="D5485">
        <v>75</v>
      </c>
      <c r="E5485">
        <v>43371</v>
      </c>
    </row>
    <row r="5486">
      <c r="A5486" t="str">
        <v>AutoTable</v>
      </c>
      <c r="C5486" t="str">
        <v>75533-02</v>
      </c>
      <c r="D5486">
        <v>384</v>
      </c>
      <c r="E5486">
        <v>43371</v>
      </c>
    </row>
    <row r="5487">
      <c r="A5487" t="str">
        <v>AutoTable</v>
      </c>
      <c r="C5487" t="str">
        <v>75533-06</v>
      </c>
      <c r="D5487">
        <v>327</v>
      </c>
      <c r="E5487">
        <v>43371</v>
      </c>
    </row>
    <row r="5488">
      <c r="A5488" t="str">
        <v>AutoTable</v>
      </c>
      <c r="C5488" t="str">
        <v>75533-09</v>
      </c>
      <c r="D5488">
        <v>515</v>
      </c>
      <c r="E5488">
        <v>43371</v>
      </c>
    </row>
    <row r="5489">
      <c r="A5489" t="str">
        <v>AutoTable</v>
      </c>
      <c r="C5489" t="str">
        <v>75533-10</v>
      </c>
      <c r="D5489">
        <v>723</v>
      </c>
      <c r="E5489">
        <v>43371</v>
      </c>
    </row>
    <row r="5490">
      <c r="A5490" t="str">
        <v>AutoTable</v>
      </c>
      <c r="C5490" t="str">
        <v>75533-19</v>
      </c>
      <c r="D5490">
        <v>31</v>
      </c>
      <c r="E5490">
        <v>43371</v>
      </c>
    </row>
    <row r="5491">
      <c r="A5491" t="str">
        <v>AutoTable</v>
      </c>
      <c r="C5491" t="str">
        <v>75533-20</v>
      </c>
      <c r="D5491">
        <v>260</v>
      </c>
      <c r="E5491">
        <v>43371</v>
      </c>
    </row>
    <row r="5492">
      <c r="A5492" t="str">
        <v>AutoTable</v>
      </c>
      <c r="C5492" t="str">
        <v>75549-42</v>
      </c>
      <c r="D5492">
        <v>272</v>
      </c>
      <c r="E5492">
        <v>43371</v>
      </c>
    </row>
    <row r="5493">
      <c r="A5493" t="str">
        <v>AutoTable</v>
      </c>
      <c r="C5493" t="str">
        <v>75549-43</v>
      </c>
      <c r="D5493">
        <v>131</v>
      </c>
      <c r="E5493">
        <v>43371</v>
      </c>
    </row>
    <row r="5494">
      <c r="A5494" t="str">
        <v>AutoTable</v>
      </c>
      <c r="C5494" t="str">
        <v>75550-19</v>
      </c>
      <c r="D5494">
        <v>318</v>
      </c>
      <c r="E5494">
        <v>43371</v>
      </c>
    </row>
    <row r="5495">
      <c r="A5495" t="str">
        <v>AutoTable</v>
      </c>
      <c r="C5495" t="str">
        <v>75551-01</v>
      </c>
      <c r="D5495">
        <v>478</v>
      </c>
      <c r="E5495">
        <v>43371</v>
      </c>
    </row>
    <row r="5496">
      <c r="A5496" t="str">
        <v>AutoTable</v>
      </c>
      <c r="C5496" t="str">
        <v>75551-09</v>
      </c>
      <c r="D5496">
        <v>216</v>
      </c>
      <c r="E5496">
        <v>43371</v>
      </c>
    </row>
    <row r="5497">
      <c r="A5497" t="str">
        <v>AutoTable</v>
      </c>
      <c r="C5497" t="str">
        <v>75551-13</v>
      </c>
      <c r="D5497">
        <v>185</v>
      </c>
      <c r="E5497">
        <v>43371</v>
      </c>
    </row>
    <row r="5498">
      <c r="A5498" t="str">
        <v>AutoTable</v>
      </c>
      <c r="C5498" t="str">
        <v>75551-18</v>
      </c>
      <c r="D5498">
        <v>447</v>
      </c>
      <c r="E5498">
        <v>43371</v>
      </c>
    </row>
    <row r="5499">
      <c r="A5499" t="str">
        <v>AutoTable</v>
      </c>
      <c r="C5499" t="str">
        <v>75552-01</v>
      </c>
      <c r="D5499">
        <v>48</v>
      </c>
      <c r="E5499">
        <v>43371</v>
      </c>
    </row>
    <row r="5500">
      <c r="A5500" t="str">
        <v>AutoTable</v>
      </c>
      <c r="C5500" t="str">
        <v>75552-10</v>
      </c>
      <c r="D5500">
        <v>200</v>
      </c>
      <c r="E5500">
        <v>43371</v>
      </c>
    </row>
    <row r="5501">
      <c r="A5501" t="str">
        <v>AutoTable</v>
      </c>
      <c r="C5501" t="str">
        <v>75552-19</v>
      </c>
      <c r="D5501">
        <v>341</v>
      </c>
      <c r="E5501">
        <v>43371</v>
      </c>
    </row>
    <row r="5502">
      <c r="A5502" t="str">
        <v>AutoTable</v>
      </c>
      <c r="C5502" t="str">
        <v>75553-02</v>
      </c>
      <c r="D5502">
        <v>293</v>
      </c>
      <c r="E5502">
        <v>43371</v>
      </c>
    </row>
    <row r="5503">
      <c r="A5503" t="str">
        <v>AutoTable</v>
      </c>
      <c r="C5503" t="str">
        <v>75553-09</v>
      </c>
      <c r="D5503">
        <v>7</v>
      </c>
      <c r="E5503">
        <v>43371</v>
      </c>
    </row>
    <row r="5504">
      <c r="A5504" t="str">
        <v>AutoTable</v>
      </c>
      <c r="C5504" t="str">
        <v>75553-18</v>
      </c>
      <c r="D5504">
        <v>215</v>
      </c>
      <c r="E5504">
        <v>43371</v>
      </c>
    </row>
    <row r="5505">
      <c r="A5505" t="str">
        <v>AutoTable</v>
      </c>
      <c r="C5505" t="str">
        <v>76010-53CE</v>
      </c>
      <c r="D5505">
        <v>291</v>
      </c>
      <c r="E5505">
        <v>43371</v>
      </c>
    </row>
    <row r="5506">
      <c r="A5506" t="str">
        <v>AutoTable</v>
      </c>
      <c r="C5506" t="str">
        <v>76010-63CE</v>
      </c>
      <c r="D5506">
        <v>511</v>
      </c>
      <c r="E5506">
        <v>43371</v>
      </c>
    </row>
    <row r="5507">
      <c r="A5507" t="str">
        <v>AutoTable</v>
      </c>
      <c r="C5507" t="str">
        <v>76010-64CE</v>
      </c>
      <c r="D5507">
        <v>505</v>
      </c>
      <c r="E5507">
        <v>43371</v>
      </c>
    </row>
    <row r="5508">
      <c r="A5508" t="str">
        <v>AutoTable</v>
      </c>
      <c r="C5508" t="str">
        <v>76010-65CE</v>
      </c>
      <c r="D5508">
        <v>363</v>
      </c>
      <c r="E5508">
        <v>43371</v>
      </c>
    </row>
    <row r="5509">
      <c r="A5509" t="str">
        <v>AutoTable</v>
      </c>
      <c r="C5509" t="str">
        <v>76010-66CE</v>
      </c>
      <c r="D5509">
        <v>213</v>
      </c>
      <c r="E5509">
        <v>43371</v>
      </c>
    </row>
    <row r="5510">
      <c r="A5510" t="str">
        <v>AutoTable</v>
      </c>
      <c r="C5510" t="str">
        <v>76010-67CE</v>
      </c>
      <c r="D5510">
        <v>304</v>
      </c>
      <c r="E5510">
        <v>43371</v>
      </c>
    </row>
    <row r="5511">
      <c r="A5511" t="str">
        <v>AutoTable</v>
      </c>
      <c r="C5511" t="str">
        <v>76012-63CE</v>
      </c>
      <c r="D5511">
        <v>44</v>
      </c>
      <c r="E5511">
        <v>43371</v>
      </c>
    </row>
    <row r="5512">
      <c r="A5512" t="str">
        <v>AutoTable</v>
      </c>
      <c r="C5512" t="str">
        <v>76012-65CE</v>
      </c>
      <c r="D5512">
        <v>51</v>
      </c>
      <c r="E5512">
        <v>43371</v>
      </c>
    </row>
    <row r="5513">
      <c r="A5513" t="str">
        <v>AutoTable</v>
      </c>
      <c r="C5513" t="str">
        <v>76012-66CE</v>
      </c>
      <c r="D5513">
        <v>144</v>
      </c>
      <c r="E5513">
        <v>43371</v>
      </c>
    </row>
    <row r="5514">
      <c r="A5514" t="str">
        <v>AutoTable</v>
      </c>
      <c r="C5514" t="str">
        <v>76012-67CE</v>
      </c>
      <c r="D5514">
        <v>115</v>
      </c>
      <c r="E5514">
        <v>43371</v>
      </c>
    </row>
    <row r="5515">
      <c r="A5515" t="str">
        <v>AutoTable</v>
      </c>
      <c r="C5515" t="str">
        <v>76012-81CE</v>
      </c>
      <c r="D5515">
        <v>338</v>
      </c>
      <c r="E5515">
        <v>43371</v>
      </c>
    </row>
    <row r="5516">
      <c r="A5516" t="str">
        <v>AutoTable</v>
      </c>
      <c r="C5516" t="str">
        <v>76015-49</v>
      </c>
      <c r="D5516">
        <v>36</v>
      </c>
      <c r="E5516">
        <v>43371</v>
      </c>
    </row>
    <row r="5517">
      <c r="A5517" t="str">
        <v>AutoTable</v>
      </c>
      <c r="C5517" t="str">
        <v>76015-81CE</v>
      </c>
      <c r="D5517">
        <v>185</v>
      </c>
      <c r="E5517">
        <v>43371</v>
      </c>
    </row>
    <row r="5518">
      <c r="A5518" t="str">
        <v>AutoTable</v>
      </c>
      <c r="C5518" t="str">
        <v>76015-89CCE</v>
      </c>
      <c r="D5518">
        <v>56</v>
      </c>
      <c r="E5518">
        <v>43371</v>
      </c>
    </row>
    <row r="5519">
      <c r="A5519" t="str">
        <v>AutoTable</v>
      </c>
      <c r="C5519" t="str">
        <v>76015-89CE</v>
      </c>
      <c r="D5519">
        <v>210</v>
      </c>
      <c r="E5519">
        <v>43371</v>
      </c>
    </row>
    <row r="5520">
      <c r="A5520" t="str">
        <v>AutoTable</v>
      </c>
      <c r="C5520" t="str">
        <v>76020-34</v>
      </c>
      <c r="D5520">
        <v>0</v>
      </c>
      <c r="E5520">
        <v>43371</v>
      </c>
    </row>
    <row r="5521">
      <c r="A5521" t="str">
        <v>AutoTable</v>
      </c>
      <c r="C5521" t="str">
        <v>76020-81</v>
      </c>
      <c r="D5521">
        <v>0</v>
      </c>
      <c r="E5521">
        <v>43371</v>
      </c>
    </row>
    <row r="5522">
      <c r="A5522" t="str">
        <v>AutoTable</v>
      </c>
      <c r="C5522" t="str">
        <v>76025-89</v>
      </c>
      <c r="D5522">
        <v>4</v>
      </c>
      <c r="E5522">
        <v>43371</v>
      </c>
    </row>
    <row r="5523">
      <c r="A5523" t="str">
        <v>AutoTable</v>
      </c>
      <c r="C5523" t="str">
        <v>76030-81</v>
      </c>
      <c r="D5523">
        <v>5</v>
      </c>
      <c r="E5523">
        <v>43371</v>
      </c>
    </row>
    <row r="5524">
      <c r="A5524" t="str">
        <v>AutoTable</v>
      </c>
      <c r="C5524" t="str">
        <v>76030-89</v>
      </c>
      <c r="D5524">
        <v>4</v>
      </c>
      <c r="E5524">
        <v>43371</v>
      </c>
    </row>
    <row r="5525">
      <c r="A5525" t="str">
        <v>AutoTable</v>
      </c>
      <c r="C5525" t="str">
        <v>76075-63CE</v>
      </c>
      <c r="D5525">
        <v>1423</v>
      </c>
      <c r="E5525">
        <v>43371</v>
      </c>
    </row>
    <row r="5526">
      <c r="A5526" t="str">
        <v>AutoTable</v>
      </c>
      <c r="C5526" t="str">
        <v>76075-64CE</v>
      </c>
      <c r="D5526">
        <v>1089</v>
      </c>
      <c r="E5526">
        <v>43371</v>
      </c>
    </row>
    <row r="5527">
      <c r="A5527" t="str">
        <v>AutoTable</v>
      </c>
      <c r="C5527" t="str">
        <v>76075-65CE</v>
      </c>
      <c r="D5527">
        <v>1228</v>
      </c>
      <c r="E5527">
        <v>43371</v>
      </c>
    </row>
    <row r="5528">
      <c r="A5528" t="str">
        <v>AutoTable</v>
      </c>
      <c r="C5528" t="str">
        <v>76075-66CE</v>
      </c>
      <c r="D5528">
        <v>747</v>
      </c>
      <c r="E5528">
        <v>43371</v>
      </c>
    </row>
    <row r="5529">
      <c r="A5529" t="str">
        <v>AutoTable</v>
      </c>
      <c r="C5529" t="str">
        <v>76075-67CE</v>
      </c>
      <c r="D5529">
        <v>1064</v>
      </c>
      <c r="E5529">
        <v>43371</v>
      </c>
    </row>
    <row r="5530">
      <c r="A5530" t="str">
        <v>AutoTable</v>
      </c>
      <c r="C5530" t="str">
        <v>76110-43CE</v>
      </c>
      <c r="D5530">
        <v>96</v>
      </c>
      <c r="E5530">
        <v>43371</v>
      </c>
    </row>
    <row r="5531">
      <c r="A5531" t="str">
        <v>AutoTable</v>
      </c>
      <c r="C5531" t="str">
        <v>76110-75CE</v>
      </c>
      <c r="D5531">
        <v>95</v>
      </c>
      <c r="E5531">
        <v>43371</v>
      </c>
    </row>
    <row r="5532">
      <c r="A5532" t="str">
        <v>AutoTable</v>
      </c>
      <c r="C5532" t="str">
        <v>76110-79CE</v>
      </c>
      <c r="D5532">
        <v>1</v>
      </c>
      <c r="E5532">
        <v>43371</v>
      </c>
    </row>
    <row r="5533">
      <c r="A5533" t="str">
        <v>AutoTable</v>
      </c>
      <c r="C5533" t="str">
        <v>76112-31CE</v>
      </c>
      <c r="D5533">
        <v>182</v>
      </c>
      <c r="E5533">
        <v>43371</v>
      </c>
    </row>
    <row r="5534">
      <c r="A5534" t="str">
        <v>AutoTable</v>
      </c>
      <c r="C5534" t="str">
        <v>76112-35CE</v>
      </c>
      <c r="D5534">
        <v>63</v>
      </c>
      <c r="E5534">
        <v>43371</v>
      </c>
    </row>
    <row r="5535">
      <c r="A5535" t="str">
        <v>AutoTable</v>
      </c>
      <c r="C5535" t="str">
        <v>76112-71CE</v>
      </c>
      <c r="D5535">
        <v>102</v>
      </c>
      <c r="E5535">
        <v>43371</v>
      </c>
    </row>
    <row r="5536">
      <c r="A5536" t="str">
        <v>AutoTable</v>
      </c>
      <c r="C5536" t="str">
        <v>76112-79CE</v>
      </c>
      <c r="D5536">
        <v>164</v>
      </c>
      <c r="E5536">
        <v>43371</v>
      </c>
    </row>
    <row r="5537">
      <c r="A5537" t="str">
        <v>AutoTable</v>
      </c>
      <c r="C5537" t="str">
        <v>76115-71CE</v>
      </c>
      <c r="D5537">
        <v>17</v>
      </c>
      <c r="E5537">
        <v>43371</v>
      </c>
    </row>
    <row r="5538">
      <c r="A5538" t="str">
        <v>AutoTable</v>
      </c>
      <c r="C5538" t="str">
        <v>76115-72CE</v>
      </c>
      <c r="D5538">
        <v>14</v>
      </c>
      <c r="E5538">
        <v>43371</v>
      </c>
    </row>
    <row r="5539">
      <c r="A5539" t="str">
        <v>AutoTable</v>
      </c>
      <c r="C5539" t="str">
        <v>76115-74CE</v>
      </c>
      <c r="D5539">
        <v>35</v>
      </c>
      <c r="E5539">
        <v>43371</v>
      </c>
    </row>
    <row r="5540">
      <c r="A5540" t="str">
        <v>AutoTable</v>
      </c>
      <c r="C5540" t="str">
        <v>76115-78CE</v>
      </c>
      <c r="D5540">
        <v>1</v>
      </c>
      <c r="E5540">
        <v>43371</v>
      </c>
    </row>
    <row r="5541">
      <c r="A5541" t="str">
        <v>AutoTable</v>
      </c>
      <c r="C5541" t="str">
        <v>76210-02</v>
      </c>
      <c r="D5541">
        <v>0</v>
      </c>
      <c r="E5541">
        <v>43371</v>
      </c>
    </row>
    <row r="5542">
      <c r="A5542" t="str">
        <v>AutoTable</v>
      </c>
      <c r="C5542" t="str">
        <v>76210-21CE</v>
      </c>
      <c r="D5542">
        <v>155</v>
      </c>
      <c r="E5542">
        <v>43371</v>
      </c>
    </row>
    <row r="5543">
      <c r="A5543" t="str">
        <v>AutoTable</v>
      </c>
      <c r="C5543" t="str">
        <v>76210-23CE</v>
      </c>
      <c r="D5543">
        <v>0</v>
      </c>
      <c r="E5543">
        <v>43371</v>
      </c>
    </row>
    <row r="5544">
      <c r="A5544" t="str">
        <v>AutoTable</v>
      </c>
      <c r="C5544" t="str">
        <v>76210-25CE</v>
      </c>
      <c r="D5544">
        <v>56</v>
      </c>
      <c r="E5544">
        <v>43371</v>
      </c>
    </row>
    <row r="5545">
      <c r="A5545" t="str">
        <v>AutoTable</v>
      </c>
      <c r="C5545" t="str">
        <v>76210-26CE</v>
      </c>
      <c r="D5545">
        <v>159</v>
      </c>
      <c r="E5545">
        <v>43371</v>
      </c>
    </row>
    <row r="5546">
      <c r="A5546" t="str">
        <v>AutoTable</v>
      </c>
      <c r="C5546" t="str">
        <v>76212-02CE</v>
      </c>
      <c r="D5546">
        <v>174</v>
      </c>
      <c r="E5546">
        <v>43371</v>
      </c>
    </row>
    <row r="5547">
      <c r="A5547" t="str">
        <v>AutoTable</v>
      </c>
      <c r="C5547" t="str">
        <v>76212-21CE</v>
      </c>
      <c r="D5547">
        <v>44</v>
      </c>
      <c r="E5547">
        <v>43371</v>
      </c>
    </row>
    <row r="5548">
      <c r="A5548" t="str">
        <v>AutoTable</v>
      </c>
      <c r="C5548" t="str">
        <v>76212-23CE</v>
      </c>
      <c r="D5548">
        <v>1</v>
      </c>
      <c r="E5548">
        <v>43371</v>
      </c>
    </row>
    <row r="5549">
      <c r="A5549" t="str">
        <v>AutoTable</v>
      </c>
      <c r="C5549" t="str">
        <v>76275-02CE</v>
      </c>
      <c r="D5549">
        <v>401</v>
      </c>
      <c r="E5549">
        <v>43371</v>
      </c>
    </row>
    <row r="5550">
      <c r="A5550" t="str">
        <v>AutoTable</v>
      </c>
      <c r="C5550" t="str">
        <v>76275-21CE</v>
      </c>
      <c r="D5550">
        <v>1033</v>
      </c>
      <c r="E5550">
        <v>43371</v>
      </c>
    </row>
    <row r="5551">
      <c r="A5551" t="str">
        <v>AutoTable</v>
      </c>
      <c r="C5551" t="str">
        <v>76275-23CE</v>
      </c>
      <c r="D5551">
        <v>1119</v>
      </c>
      <c r="E5551">
        <v>43371</v>
      </c>
    </row>
    <row r="5552">
      <c r="A5552" t="str">
        <v>AutoTable</v>
      </c>
      <c r="C5552" t="str">
        <v>76275-25CE</v>
      </c>
      <c r="D5552">
        <v>211</v>
      </c>
      <c r="E5552">
        <v>43371</v>
      </c>
    </row>
    <row r="5553">
      <c r="A5553" t="str">
        <v>AutoTable</v>
      </c>
      <c r="C5553" t="str">
        <v>76275-26CE</v>
      </c>
      <c r="D5553">
        <v>557</v>
      </c>
      <c r="E5553">
        <v>43371</v>
      </c>
    </row>
    <row r="5554">
      <c r="A5554" t="str">
        <v>AutoTable</v>
      </c>
      <c r="C5554" t="str">
        <v>76310-09CE</v>
      </c>
      <c r="D5554">
        <v>54</v>
      </c>
      <c r="E5554">
        <v>43371</v>
      </c>
    </row>
    <row r="5555">
      <c r="A5555" t="str">
        <v>AutoTable</v>
      </c>
      <c r="C5555" t="str">
        <v>76310-39CE</v>
      </c>
      <c r="D5555">
        <v>7</v>
      </c>
      <c r="E5555">
        <v>43371</v>
      </c>
    </row>
    <row r="5556">
      <c r="A5556" t="str">
        <v>AutoTable</v>
      </c>
      <c r="C5556" t="str">
        <v>76310-42CE</v>
      </c>
      <c r="D5556">
        <v>659</v>
      </c>
      <c r="E5556">
        <v>43371</v>
      </c>
    </row>
    <row r="5557">
      <c r="A5557" t="str">
        <v>AutoTable</v>
      </c>
      <c r="C5557" t="str">
        <v>76310-56CE</v>
      </c>
      <c r="D5557">
        <v>249</v>
      </c>
      <c r="E5557">
        <v>43371</v>
      </c>
    </row>
    <row r="5558">
      <c r="A5558" t="str">
        <v>AutoTable</v>
      </c>
      <c r="C5558" t="str">
        <v>76310-59CE</v>
      </c>
      <c r="D5558">
        <v>542</v>
      </c>
      <c r="E5558">
        <v>43371</v>
      </c>
    </row>
    <row r="5559">
      <c r="A5559" t="str">
        <v>AutoTable</v>
      </c>
      <c r="C5559" t="str">
        <v>76410-01CE</v>
      </c>
      <c r="D5559">
        <v>130</v>
      </c>
      <c r="E5559">
        <v>43371</v>
      </c>
    </row>
    <row r="5560">
      <c r="A5560" t="str">
        <v>AutoTable</v>
      </c>
      <c r="C5560" t="str">
        <v>76410-17CE</v>
      </c>
      <c r="D5560">
        <v>74</v>
      </c>
      <c r="E5560">
        <v>43371</v>
      </c>
    </row>
    <row r="5561">
      <c r="A5561" t="str">
        <v>AutoTable</v>
      </c>
      <c r="C5561" t="str">
        <v>76410-19CE</v>
      </c>
      <c r="D5561">
        <v>190</v>
      </c>
      <c r="E5561">
        <v>43371</v>
      </c>
    </row>
    <row r="5562">
      <c r="A5562" t="str">
        <v>AutoTable</v>
      </c>
      <c r="C5562" t="str">
        <v>76410-20CE</v>
      </c>
      <c r="D5562">
        <v>284</v>
      </c>
      <c r="E5562">
        <v>43371</v>
      </c>
    </row>
    <row r="5563">
      <c r="A5563" t="str">
        <v>AutoTable</v>
      </c>
      <c r="C5563" t="str">
        <v>76415-13CE</v>
      </c>
      <c r="D5563">
        <v>115</v>
      </c>
      <c r="E5563">
        <v>43371</v>
      </c>
    </row>
    <row r="5564">
      <c r="A5564" t="str">
        <v>AutoTable</v>
      </c>
      <c r="C5564" t="str">
        <v>76512-02CE</v>
      </c>
      <c r="D5564">
        <v>134</v>
      </c>
      <c r="E5564">
        <v>43371</v>
      </c>
    </row>
    <row r="5565">
      <c r="A5565" t="str">
        <v>AutoTable</v>
      </c>
      <c r="C5565" t="str">
        <v>76512-06CE</v>
      </c>
      <c r="D5565">
        <v>118</v>
      </c>
      <c r="E5565">
        <v>43371</v>
      </c>
    </row>
    <row r="5566">
      <c r="A5566" t="str">
        <v>AutoTable</v>
      </c>
      <c r="C5566" t="str">
        <v>76910-08CE</v>
      </c>
      <c r="D5566">
        <v>605</v>
      </c>
      <c r="E5566">
        <v>43371</v>
      </c>
    </row>
    <row r="5567">
      <c r="A5567" t="str">
        <v>AutoTable</v>
      </c>
      <c r="C5567" t="str">
        <v>76910-09CE</v>
      </c>
      <c r="D5567">
        <v>334</v>
      </c>
      <c r="E5567">
        <v>43371</v>
      </c>
    </row>
    <row r="5568">
      <c r="A5568" t="str">
        <v>AutoTable</v>
      </c>
      <c r="C5568" t="str">
        <v>76910-17CE</v>
      </c>
      <c r="D5568">
        <v>191</v>
      </c>
      <c r="E5568">
        <v>43371</v>
      </c>
    </row>
    <row r="5569">
      <c r="A5569" t="str">
        <v>AutoTable</v>
      </c>
      <c r="C5569" t="str">
        <v>76910-18CE</v>
      </c>
      <c r="D5569">
        <v>80</v>
      </c>
      <c r="E5569">
        <v>43371</v>
      </c>
    </row>
    <row r="5570">
      <c r="A5570" t="str">
        <v>AutoTable</v>
      </c>
      <c r="C5570" t="str">
        <v>76910-19CE</v>
      </c>
      <c r="D5570">
        <v>7</v>
      </c>
      <c r="E5570">
        <v>43371</v>
      </c>
    </row>
    <row r="5571">
      <c r="A5571" t="str">
        <v>AutoTable</v>
      </c>
      <c r="C5571" t="str">
        <v>76910-20CE</v>
      </c>
      <c r="D5571">
        <v>458</v>
      </c>
      <c r="E5571">
        <v>43371</v>
      </c>
    </row>
    <row r="5572">
      <c r="A5572" t="str">
        <v>AutoTable</v>
      </c>
      <c r="C5572" t="str">
        <v>76913-01CE</v>
      </c>
      <c r="D5572">
        <v>74</v>
      </c>
      <c r="E5572">
        <v>43371</v>
      </c>
    </row>
    <row r="5573">
      <c r="A5573" t="str">
        <v>AutoTable</v>
      </c>
      <c r="C5573" t="str">
        <v>76913-08CE</v>
      </c>
      <c r="D5573">
        <v>150</v>
      </c>
      <c r="E5573">
        <v>43371</v>
      </c>
    </row>
    <row r="5574">
      <c r="A5574" t="str">
        <v>AutoTable</v>
      </c>
      <c r="C5574" t="str">
        <v>76913-18CE</v>
      </c>
      <c r="D5574">
        <v>479</v>
      </c>
      <c r="E5574">
        <v>43371</v>
      </c>
    </row>
    <row r="5575">
      <c r="A5575" t="str">
        <v>AutoTable</v>
      </c>
      <c r="C5575" t="str">
        <v>76913-26CE</v>
      </c>
      <c r="D5575">
        <v>106</v>
      </c>
      <c r="E5575">
        <v>43371</v>
      </c>
    </row>
    <row r="5576">
      <c r="A5576" t="str">
        <v>AutoTable</v>
      </c>
      <c r="C5576" t="str">
        <v>76915-14</v>
      </c>
      <c r="D5576">
        <v>0</v>
      </c>
      <c r="E5576">
        <v>43371</v>
      </c>
    </row>
    <row r="5577">
      <c r="A5577" t="str">
        <v>AutoTable</v>
      </c>
      <c r="C5577" t="str">
        <v>76915-17CE</v>
      </c>
      <c r="D5577">
        <v>83</v>
      </c>
      <c r="E5577">
        <v>43371</v>
      </c>
    </row>
    <row r="5578">
      <c r="A5578" t="str">
        <v>AutoTable</v>
      </c>
      <c r="C5578" t="str">
        <v>76915-19CE</v>
      </c>
      <c r="D5578">
        <v>41</v>
      </c>
      <c r="E5578">
        <v>43371</v>
      </c>
    </row>
    <row r="5579">
      <c r="A5579" t="str">
        <v>AutoTable</v>
      </c>
      <c r="C5579" t="str">
        <v>76975-06CE</v>
      </c>
      <c r="D5579">
        <v>592</v>
      </c>
      <c r="E5579">
        <v>43371</v>
      </c>
    </row>
    <row r="5580">
      <c r="A5580" t="str">
        <v>AutoTable</v>
      </c>
      <c r="C5580" t="str">
        <v>76975-08CE</v>
      </c>
      <c r="D5580">
        <v>2100</v>
      </c>
      <c r="E5580">
        <v>43371</v>
      </c>
    </row>
    <row r="5581">
      <c r="A5581" t="str">
        <v>AutoTable</v>
      </c>
      <c r="C5581" t="str">
        <v>76975-17CE</v>
      </c>
      <c r="D5581">
        <v>1744</v>
      </c>
      <c r="E5581">
        <v>43371</v>
      </c>
    </row>
    <row r="5582">
      <c r="A5582" t="str">
        <v>AutoTable</v>
      </c>
      <c r="C5582" t="str">
        <v>76975-18CE</v>
      </c>
      <c r="D5582">
        <v>165</v>
      </c>
      <c r="E5582">
        <v>43371</v>
      </c>
    </row>
    <row r="5583">
      <c r="A5583" t="str">
        <v>AutoTable</v>
      </c>
      <c r="C5583" t="str">
        <v>76975-19CE</v>
      </c>
      <c r="D5583">
        <v>543</v>
      </c>
      <c r="E5583">
        <v>43371</v>
      </c>
    </row>
    <row r="5584">
      <c r="A5584" t="str">
        <v>AutoTable</v>
      </c>
      <c r="C5584" t="str">
        <v>76975-28CE</v>
      </c>
      <c r="D5584">
        <v>2</v>
      </c>
      <c r="E5584">
        <v>43371</v>
      </c>
    </row>
    <row r="5585">
      <c r="A5585" t="str">
        <v>AutoTable</v>
      </c>
      <c r="C5585" t="str">
        <v>77010</v>
      </c>
      <c r="D5585">
        <v>21</v>
      </c>
      <c r="E5585">
        <v>43371</v>
      </c>
    </row>
    <row r="5586">
      <c r="A5586" t="str">
        <v>AutoTable</v>
      </c>
      <c r="C5586" t="str">
        <v>77010-20CE</v>
      </c>
      <c r="D5586">
        <v>146</v>
      </c>
      <c r="E5586">
        <v>43371</v>
      </c>
    </row>
    <row r="5587">
      <c r="A5587" t="str">
        <v>AutoTable</v>
      </c>
      <c r="C5587" t="str">
        <v>77010-21CE</v>
      </c>
      <c r="D5587">
        <v>263</v>
      </c>
      <c r="E5587">
        <v>43371</v>
      </c>
    </row>
    <row r="5588">
      <c r="A5588" t="str">
        <v>AutoTable</v>
      </c>
      <c r="C5588" t="str">
        <v>77010-22CE</v>
      </c>
      <c r="D5588">
        <v>42</v>
      </c>
      <c r="E5588">
        <v>43371</v>
      </c>
    </row>
    <row r="5589">
      <c r="A5589" t="str">
        <v>AutoTable</v>
      </c>
      <c r="C5589" t="str">
        <v>77010-26CE</v>
      </c>
      <c r="D5589">
        <v>29</v>
      </c>
      <c r="E5589">
        <v>43371</v>
      </c>
    </row>
    <row r="5590">
      <c r="A5590" t="str">
        <v>AutoTable</v>
      </c>
      <c r="C5590" t="str">
        <v>77010-42CE</v>
      </c>
      <c r="D5590">
        <v>0</v>
      </c>
      <c r="E5590">
        <v>43371</v>
      </c>
    </row>
    <row r="5591">
      <c r="A5591" t="str">
        <v>AutoTable</v>
      </c>
      <c r="C5591" t="str">
        <v>77010-43CE</v>
      </c>
      <c r="D5591">
        <v>54</v>
      </c>
      <c r="E5591">
        <v>43371</v>
      </c>
    </row>
    <row r="5592">
      <c r="A5592" t="str">
        <v>AutoTable</v>
      </c>
      <c r="C5592" t="str">
        <v>77010-44CE</v>
      </c>
      <c r="D5592">
        <v>299</v>
      </c>
      <c r="E5592">
        <v>43371</v>
      </c>
    </row>
    <row r="5593">
      <c r="A5593" t="str">
        <v>AutoTable</v>
      </c>
      <c r="C5593" t="str">
        <v>77010-45CE</v>
      </c>
      <c r="D5593">
        <v>87</v>
      </c>
      <c r="E5593">
        <v>43371</v>
      </c>
    </row>
    <row r="5594">
      <c r="A5594" t="str">
        <v>AutoTable</v>
      </c>
      <c r="C5594" t="str">
        <v>77010-47</v>
      </c>
      <c r="D5594">
        <v>0</v>
      </c>
      <c r="E5594">
        <v>43371</v>
      </c>
    </row>
    <row r="5595">
      <c r="A5595" t="str">
        <v>AutoTable</v>
      </c>
      <c r="C5595" t="str">
        <v>77010-49CE</v>
      </c>
      <c r="D5595">
        <v>241</v>
      </c>
      <c r="E5595">
        <v>43371</v>
      </c>
    </row>
    <row r="5596">
      <c r="A5596" t="str">
        <v>AutoTable</v>
      </c>
      <c r="C5596" t="str">
        <v>77010-50CE</v>
      </c>
      <c r="D5596">
        <v>0</v>
      </c>
      <c r="E5596">
        <v>43371</v>
      </c>
    </row>
    <row r="5597">
      <c r="A5597" t="str">
        <v>AutoTable</v>
      </c>
      <c r="C5597" t="str">
        <v>77010-59CE</v>
      </c>
      <c r="D5597">
        <v>38</v>
      </c>
      <c r="E5597">
        <v>43371</v>
      </c>
    </row>
    <row r="5598">
      <c r="A5598" t="str">
        <v>AutoTable</v>
      </c>
      <c r="C5598" t="str">
        <v>77010-72CE</v>
      </c>
      <c r="D5598">
        <v>10</v>
      </c>
      <c r="E5598">
        <v>43371</v>
      </c>
    </row>
    <row r="5599">
      <c r="A5599" t="str">
        <v>AutoTable</v>
      </c>
      <c r="C5599" t="str">
        <v>77010-74CE</v>
      </c>
      <c r="D5599">
        <v>135</v>
      </c>
      <c r="E5599">
        <v>43371</v>
      </c>
    </row>
    <row r="5600">
      <c r="A5600" t="str">
        <v>AutoTable</v>
      </c>
      <c r="C5600" t="str">
        <v>77010-75CE</v>
      </c>
      <c r="D5600">
        <v>271</v>
      </c>
      <c r="E5600">
        <v>43371</v>
      </c>
    </row>
    <row r="5601">
      <c r="A5601" t="str">
        <v>AutoTable</v>
      </c>
      <c r="C5601" t="str">
        <v>77010-76CE</v>
      </c>
      <c r="D5601">
        <v>345</v>
      </c>
      <c r="E5601">
        <v>43371</v>
      </c>
    </row>
    <row r="5602">
      <c r="A5602" t="str">
        <v>AutoTable</v>
      </c>
      <c r="C5602" t="str">
        <v>77010-78CE</v>
      </c>
      <c r="D5602">
        <v>3</v>
      </c>
      <c r="E5602">
        <v>43371</v>
      </c>
    </row>
    <row r="5603">
      <c r="A5603" t="str">
        <v>AutoTable</v>
      </c>
      <c r="C5603" t="str">
        <v>77010-81CE</v>
      </c>
      <c r="D5603">
        <v>424</v>
      </c>
      <c r="E5603">
        <v>43371</v>
      </c>
    </row>
    <row r="5604">
      <c r="A5604" t="str">
        <v>AutoTable</v>
      </c>
      <c r="C5604" t="str">
        <v>77010-82CE</v>
      </c>
      <c r="D5604">
        <v>85</v>
      </c>
      <c r="E5604">
        <v>43371</v>
      </c>
    </row>
    <row r="5605">
      <c r="A5605" t="str">
        <v>AutoTable</v>
      </c>
      <c r="C5605" t="str">
        <v>77075-07CE</v>
      </c>
      <c r="D5605">
        <v>127</v>
      </c>
      <c r="E5605">
        <v>43371</v>
      </c>
    </row>
    <row r="5606">
      <c r="A5606" t="str">
        <v>AutoTable</v>
      </c>
      <c r="C5606" t="str">
        <v>77075-20CE</v>
      </c>
      <c r="D5606">
        <v>0</v>
      </c>
      <c r="E5606">
        <v>43371</v>
      </c>
    </row>
    <row r="5607">
      <c r="A5607" t="str">
        <v>AutoTable</v>
      </c>
      <c r="C5607" t="str">
        <v>77075-22CE</v>
      </c>
      <c r="D5607">
        <v>0</v>
      </c>
      <c r="E5607">
        <v>43371</v>
      </c>
    </row>
    <row r="5608">
      <c r="A5608" t="str">
        <v>AutoTable</v>
      </c>
      <c r="C5608" t="str">
        <v>77075-25CE</v>
      </c>
      <c r="D5608">
        <v>0</v>
      </c>
      <c r="E5608">
        <v>43371</v>
      </c>
    </row>
    <row r="5609">
      <c r="A5609" t="str">
        <v>AutoTable</v>
      </c>
      <c r="C5609" t="str">
        <v>77075-26CE</v>
      </c>
      <c r="D5609">
        <v>34</v>
      </c>
      <c r="E5609">
        <v>43371</v>
      </c>
    </row>
    <row r="5610">
      <c r="A5610" t="str">
        <v>AutoTable</v>
      </c>
      <c r="C5610" t="str">
        <v>77075-29CE</v>
      </c>
      <c r="D5610">
        <v>44</v>
      </c>
      <c r="E5610">
        <v>43371</v>
      </c>
    </row>
    <row r="5611">
      <c r="A5611" t="str">
        <v>AutoTable</v>
      </c>
      <c r="C5611" t="str">
        <v>77075-43CE</v>
      </c>
      <c r="D5611">
        <v>1</v>
      </c>
      <c r="E5611">
        <v>43371</v>
      </c>
    </row>
    <row r="5612">
      <c r="A5612" t="str">
        <v>AutoTable</v>
      </c>
      <c r="C5612" t="str">
        <v>77075-44CE</v>
      </c>
      <c r="D5612">
        <v>229</v>
      </c>
      <c r="E5612">
        <v>43371</v>
      </c>
    </row>
    <row r="5613">
      <c r="A5613" t="str">
        <v>AutoTable</v>
      </c>
      <c r="C5613" t="str">
        <v>77075-45CE</v>
      </c>
      <c r="D5613">
        <v>35</v>
      </c>
      <c r="E5613">
        <v>43371</v>
      </c>
    </row>
    <row r="5614">
      <c r="A5614" t="str">
        <v>AutoTable</v>
      </c>
      <c r="C5614" t="str">
        <v>77075-47CE</v>
      </c>
      <c r="D5614">
        <v>913</v>
      </c>
      <c r="E5614">
        <v>43371</v>
      </c>
    </row>
    <row r="5615">
      <c r="A5615" t="str">
        <v>AutoTable</v>
      </c>
      <c r="C5615" t="str">
        <v>77075-49CE</v>
      </c>
      <c r="D5615">
        <v>8</v>
      </c>
      <c r="E5615">
        <v>43371</v>
      </c>
    </row>
    <row r="5616">
      <c r="A5616" t="str">
        <v>AutoTable</v>
      </c>
      <c r="C5616" t="str">
        <v>77075-50CE</v>
      </c>
      <c r="D5616">
        <v>9</v>
      </c>
      <c r="E5616">
        <v>43371</v>
      </c>
    </row>
    <row r="5617">
      <c r="A5617" t="str">
        <v>AutoTable</v>
      </c>
      <c r="C5617" t="str">
        <v>77075-59CE</v>
      </c>
      <c r="D5617">
        <v>6</v>
      </c>
      <c r="E5617">
        <v>43371</v>
      </c>
    </row>
    <row r="5618">
      <c r="A5618" t="str">
        <v>AutoTable</v>
      </c>
      <c r="C5618" t="str">
        <v>77075-61CE</v>
      </c>
      <c r="D5618">
        <v>0</v>
      </c>
      <c r="E5618">
        <v>43371</v>
      </c>
    </row>
    <row r="5619">
      <c r="A5619" t="str">
        <v>AutoTable</v>
      </c>
      <c r="C5619" t="str">
        <v>77075-72CE</v>
      </c>
      <c r="D5619">
        <v>3</v>
      </c>
      <c r="E5619">
        <v>43371</v>
      </c>
    </row>
    <row r="5620">
      <c r="A5620" t="str">
        <v>AutoTable</v>
      </c>
      <c r="C5620" t="str">
        <v>77075-74CE</v>
      </c>
      <c r="D5620">
        <v>102</v>
      </c>
      <c r="E5620">
        <v>43371</v>
      </c>
    </row>
    <row r="5621">
      <c r="A5621" t="str">
        <v>AutoTable</v>
      </c>
      <c r="C5621" t="str">
        <v>77075-75CE</v>
      </c>
      <c r="D5621">
        <v>811</v>
      </c>
      <c r="E5621">
        <v>43371</v>
      </c>
    </row>
    <row r="5622">
      <c r="A5622" t="str">
        <v>AutoTable</v>
      </c>
      <c r="C5622" t="str">
        <v>77075-76CE</v>
      </c>
      <c r="D5622">
        <v>727</v>
      </c>
      <c r="E5622">
        <v>43371</v>
      </c>
    </row>
    <row r="5623">
      <c r="A5623" t="str">
        <v>AutoTable</v>
      </c>
      <c r="C5623" t="str">
        <v>77075-81CE</v>
      </c>
      <c r="D5623">
        <v>458</v>
      </c>
      <c r="E5623">
        <v>43371</v>
      </c>
    </row>
    <row r="5624">
      <c r="A5624" t="str">
        <v>AutoTable</v>
      </c>
      <c r="C5624" t="str">
        <v>77075-89CE</v>
      </c>
      <c r="D5624">
        <v>1290</v>
      </c>
      <c r="E5624">
        <v>43371</v>
      </c>
    </row>
    <row r="5625">
      <c r="A5625" t="str">
        <v>AutoTable</v>
      </c>
      <c r="C5625" t="str">
        <v>77075DC1</v>
      </c>
      <c r="D5625">
        <v>72</v>
      </c>
      <c r="E5625">
        <v>43371</v>
      </c>
    </row>
    <row r="5626">
      <c r="A5626" t="str">
        <v>AutoTable</v>
      </c>
      <c r="C5626" t="str">
        <v>77175-02CE</v>
      </c>
      <c r="D5626">
        <v>571</v>
      </c>
      <c r="E5626">
        <v>43371</v>
      </c>
    </row>
    <row r="5627">
      <c r="A5627" t="str">
        <v>AutoTable</v>
      </c>
      <c r="C5627" t="str">
        <v>77175-03CE</v>
      </c>
      <c r="D5627">
        <v>512</v>
      </c>
      <c r="E5627">
        <v>43371</v>
      </c>
    </row>
    <row r="5628">
      <c r="A5628" t="str">
        <v>AutoTable</v>
      </c>
      <c r="C5628" t="str">
        <v>77175-05CE</v>
      </c>
      <c r="D5628">
        <v>0</v>
      </c>
      <c r="E5628">
        <v>43371</v>
      </c>
    </row>
    <row r="5629">
      <c r="A5629" t="str">
        <v>AutoTable</v>
      </c>
      <c r="C5629" t="str">
        <v>77175-06CE</v>
      </c>
      <c r="D5629">
        <v>688</v>
      </c>
      <c r="E5629">
        <v>43371</v>
      </c>
    </row>
    <row r="5630">
      <c r="A5630" t="str">
        <v>AutoTable</v>
      </c>
      <c r="C5630" t="str">
        <v>77175-08CE</v>
      </c>
      <c r="D5630">
        <v>414</v>
      </c>
      <c r="E5630">
        <v>43371</v>
      </c>
    </row>
    <row r="5631">
      <c r="A5631" t="str">
        <v>AutoTable</v>
      </c>
      <c r="C5631" t="str">
        <v>77175-10CE</v>
      </c>
      <c r="D5631">
        <v>222</v>
      </c>
      <c r="E5631">
        <v>43371</v>
      </c>
    </row>
    <row r="5632">
      <c r="A5632" t="str">
        <v>AutoTable</v>
      </c>
      <c r="C5632" t="str">
        <v>77175-21</v>
      </c>
      <c r="D5632">
        <v>0</v>
      </c>
      <c r="E5632">
        <v>43371</v>
      </c>
    </row>
    <row r="5633">
      <c r="A5633" t="str">
        <v>AutoTable</v>
      </c>
      <c r="C5633" t="str">
        <v>77175-23</v>
      </c>
      <c r="D5633">
        <v>240</v>
      </c>
      <c r="E5633">
        <v>43371</v>
      </c>
    </row>
    <row r="5634">
      <c r="A5634" t="str">
        <v>AutoTable</v>
      </c>
      <c r="C5634" t="str">
        <v>77175-26</v>
      </c>
      <c r="D5634">
        <v>0</v>
      </c>
      <c r="E5634">
        <v>43371</v>
      </c>
    </row>
    <row r="5635">
      <c r="A5635" t="str">
        <v>AutoTable</v>
      </c>
      <c r="C5635" t="str">
        <v>77210-32</v>
      </c>
      <c r="D5635">
        <v>0</v>
      </c>
      <c r="E5635">
        <v>43371</v>
      </c>
    </row>
    <row r="5636">
      <c r="A5636" t="str">
        <v>AutoTable</v>
      </c>
      <c r="C5636" t="str">
        <v>77210-32CE</v>
      </c>
      <c r="D5636">
        <v>0</v>
      </c>
      <c r="E5636">
        <v>43371</v>
      </c>
    </row>
    <row r="5637">
      <c r="A5637" t="str">
        <v>AutoTable</v>
      </c>
      <c r="C5637" t="str">
        <v>77212-02CE</v>
      </c>
      <c r="D5637">
        <v>232</v>
      </c>
      <c r="E5637">
        <v>43371</v>
      </c>
    </row>
    <row r="5638">
      <c r="A5638" t="str">
        <v>AutoTable</v>
      </c>
      <c r="C5638" t="str">
        <v>77212-05CE</v>
      </c>
      <c r="D5638">
        <v>250</v>
      </c>
      <c r="E5638">
        <v>43371</v>
      </c>
    </row>
    <row r="5639">
      <c r="A5639" t="str">
        <v>AutoTable</v>
      </c>
      <c r="C5639" t="str">
        <v>77212-06CE</v>
      </c>
      <c r="D5639">
        <v>194</v>
      </c>
      <c r="E5639">
        <v>43371</v>
      </c>
    </row>
    <row r="5640">
      <c r="A5640" t="str">
        <v>AutoTable</v>
      </c>
      <c r="C5640" t="str">
        <v>77212-08CE</v>
      </c>
      <c r="D5640">
        <v>46</v>
      </c>
      <c r="E5640">
        <v>43371</v>
      </c>
    </row>
    <row r="5641">
      <c r="A5641" t="str">
        <v>AutoTable</v>
      </c>
      <c r="C5641" t="str">
        <v>77215-13CE</v>
      </c>
      <c r="D5641">
        <v>72</v>
      </c>
      <c r="E5641">
        <v>43371</v>
      </c>
    </row>
    <row r="5642">
      <c r="A5642" t="str">
        <v>AutoTable</v>
      </c>
      <c r="C5642" t="str">
        <v>77215-20CE</v>
      </c>
      <c r="D5642">
        <v>21</v>
      </c>
      <c r="E5642">
        <v>43371</v>
      </c>
    </row>
    <row r="5643">
      <c r="A5643" t="str">
        <v>AutoTable</v>
      </c>
      <c r="C5643" t="str">
        <v>77215-21CVI</v>
      </c>
      <c r="D5643">
        <v>0</v>
      </c>
      <c r="E5643">
        <v>43371</v>
      </c>
    </row>
    <row r="5644">
      <c r="A5644" t="str">
        <v>AutoTable</v>
      </c>
      <c r="C5644" t="str">
        <v>77215-28</v>
      </c>
      <c r="D5644">
        <v>0</v>
      </c>
      <c r="E5644">
        <v>43371</v>
      </c>
    </row>
    <row r="5645">
      <c r="A5645" t="str">
        <v>AutoTable</v>
      </c>
      <c r="C5645" t="str">
        <v>77275-17CE</v>
      </c>
      <c r="D5645">
        <v>4</v>
      </c>
      <c r="E5645">
        <v>43371</v>
      </c>
    </row>
    <row r="5646">
      <c r="A5646" t="str">
        <v>AutoTable</v>
      </c>
      <c r="C5646" t="str">
        <v>77275-20CE</v>
      </c>
      <c r="D5646">
        <v>3</v>
      </c>
      <c r="E5646">
        <v>43371</v>
      </c>
    </row>
    <row r="5647">
      <c r="A5647" t="str">
        <v>AutoTable</v>
      </c>
      <c r="C5647" t="str">
        <v>77275-24CE</v>
      </c>
      <c r="D5647">
        <v>66</v>
      </c>
      <c r="E5647">
        <v>43371</v>
      </c>
    </row>
    <row r="5648">
      <c r="A5648" t="str">
        <v>AutoTable</v>
      </c>
      <c r="C5648" t="str">
        <v>77275-32CE</v>
      </c>
      <c r="D5648">
        <v>382</v>
      </c>
      <c r="E5648">
        <v>43371</v>
      </c>
    </row>
    <row r="5649">
      <c r="A5649" t="str">
        <v>AutoTable</v>
      </c>
      <c r="C5649" t="str">
        <v>77415-02</v>
      </c>
      <c r="D5649">
        <v>98</v>
      </c>
      <c r="E5649">
        <v>43371</v>
      </c>
    </row>
    <row r="5650">
      <c r="A5650" t="str">
        <v>AutoTable</v>
      </c>
      <c r="C5650" t="str">
        <v>77415-04</v>
      </c>
      <c r="D5650">
        <v>108</v>
      </c>
      <c r="E5650">
        <v>43371</v>
      </c>
    </row>
    <row r="5651">
      <c r="A5651" t="str">
        <v>AutoTable</v>
      </c>
      <c r="C5651" t="str">
        <v>77415-05</v>
      </c>
      <c r="D5651">
        <v>112</v>
      </c>
      <c r="E5651">
        <v>43371</v>
      </c>
    </row>
    <row r="5652">
      <c r="A5652" t="str">
        <v>AutoTable</v>
      </c>
      <c r="C5652" t="str">
        <v>77415-06</v>
      </c>
      <c r="D5652">
        <v>146</v>
      </c>
      <c r="E5652">
        <v>43371</v>
      </c>
    </row>
    <row r="5653">
      <c r="A5653" t="str">
        <v>AutoTable</v>
      </c>
      <c r="C5653" t="str">
        <v>77415-07</v>
      </c>
      <c r="D5653">
        <v>140</v>
      </c>
      <c r="E5653">
        <v>43371</v>
      </c>
    </row>
    <row r="5654">
      <c r="A5654" t="str">
        <v>AutoTable</v>
      </c>
      <c r="C5654" t="str">
        <v>77415-10</v>
      </c>
      <c r="D5654">
        <v>108</v>
      </c>
      <c r="E5654">
        <v>43371</v>
      </c>
    </row>
    <row r="5655">
      <c r="A5655" t="str">
        <v>AutoTable</v>
      </c>
      <c r="C5655" t="str">
        <v>77415-13</v>
      </c>
      <c r="D5655">
        <v>0</v>
      </c>
      <c r="E5655">
        <v>43371</v>
      </c>
    </row>
    <row r="5656">
      <c r="A5656" t="str">
        <v>AutoTable</v>
      </c>
      <c r="C5656" t="str">
        <v>77415-22</v>
      </c>
      <c r="D5656">
        <v>0</v>
      </c>
      <c r="E5656">
        <v>43371</v>
      </c>
    </row>
    <row r="5657">
      <c r="A5657" t="str">
        <v>AutoTable</v>
      </c>
      <c r="C5657" t="str">
        <v>77510-33</v>
      </c>
      <c r="D5657">
        <v>0</v>
      </c>
      <c r="E5657">
        <v>43371</v>
      </c>
    </row>
    <row r="5658">
      <c r="A5658" t="str">
        <v>AutoTable</v>
      </c>
      <c r="C5658" t="str">
        <v>77510-35</v>
      </c>
      <c r="D5658">
        <v>0</v>
      </c>
      <c r="E5658">
        <v>43371</v>
      </c>
    </row>
    <row r="5659">
      <c r="A5659" t="str">
        <v>AutoTable</v>
      </c>
      <c r="C5659" t="str">
        <v>77510-53</v>
      </c>
      <c r="D5659">
        <v>0</v>
      </c>
      <c r="E5659">
        <v>43371</v>
      </c>
    </row>
    <row r="5660">
      <c r="A5660" t="str">
        <v>AutoTable</v>
      </c>
      <c r="C5660" t="str">
        <v>77510-55</v>
      </c>
      <c r="D5660">
        <v>0</v>
      </c>
      <c r="E5660">
        <v>43371</v>
      </c>
    </row>
    <row r="5661">
      <c r="A5661" t="str">
        <v>AutoTable</v>
      </c>
      <c r="C5661" t="str">
        <v>77510-57</v>
      </c>
      <c r="D5661">
        <v>0</v>
      </c>
      <c r="E5661">
        <v>43371</v>
      </c>
    </row>
    <row r="5662">
      <c r="A5662" t="str">
        <v>AutoTable</v>
      </c>
      <c r="C5662" t="str">
        <v>77512-32</v>
      </c>
      <c r="D5662">
        <v>0</v>
      </c>
      <c r="E5662">
        <v>43371</v>
      </c>
    </row>
    <row r="5663">
      <c r="A5663" t="str">
        <v>AutoTable</v>
      </c>
      <c r="C5663" t="str">
        <v>77512-33</v>
      </c>
      <c r="D5663">
        <v>0</v>
      </c>
      <c r="E5663">
        <v>43371</v>
      </c>
    </row>
    <row r="5664">
      <c r="A5664" t="str">
        <v>AutoTable</v>
      </c>
      <c r="C5664" t="str">
        <v>77512-35</v>
      </c>
      <c r="D5664">
        <v>0</v>
      </c>
      <c r="E5664">
        <v>43371</v>
      </c>
    </row>
    <row r="5665">
      <c r="A5665" t="str">
        <v>AutoTable</v>
      </c>
      <c r="C5665" t="str">
        <v>77512-40</v>
      </c>
      <c r="D5665">
        <v>55</v>
      </c>
      <c r="E5665">
        <v>43371</v>
      </c>
    </row>
    <row r="5666">
      <c r="A5666" t="str">
        <v>AutoTable</v>
      </c>
      <c r="C5666" t="str">
        <v>77512-55</v>
      </c>
      <c r="D5666">
        <v>0</v>
      </c>
      <c r="E5666">
        <v>43371</v>
      </c>
    </row>
    <row r="5667">
      <c r="A5667" t="str">
        <v>AutoTable</v>
      </c>
      <c r="C5667" t="str">
        <v>77512-57</v>
      </c>
      <c r="D5667">
        <v>0</v>
      </c>
      <c r="E5667">
        <v>43371</v>
      </c>
    </row>
    <row r="5668">
      <c r="A5668" t="str">
        <v>AutoTable</v>
      </c>
      <c r="C5668" t="str">
        <v>77515-33</v>
      </c>
      <c r="D5668">
        <v>0</v>
      </c>
      <c r="E5668">
        <v>43371</v>
      </c>
    </row>
    <row r="5669">
      <c r="A5669" t="str">
        <v>AutoTable</v>
      </c>
      <c r="C5669" t="str">
        <v>77515-35</v>
      </c>
      <c r="D5669">
        <v>0</v>
      </c>
      <c r="E5669">
        <v>43371</v>
      </c>
    </row>
    <row r="5670">
      <c r="A5670" t="str">
        <v>AutoTable</v>
      </c>
      <c r="C5670" t="str">
        <v>77515-36</v>
      </c>
      <c r="D5670">
        <v>0</v>
      </c>
      <c r="E5670">
        <v>43371</v>
      </c>
    </row>
    <row r="5671">
      <c r="A5671" t="str">
        <v>AutoTable</v>
      </c>
      <c r="C5671" t="str">
        <v>77515-40</v>
      </c>
      <c r="D5671">
        <v>0</v>
      </c>
      <c r="E5671">
        <v>43371</v>
      </c>
    </row>
    <row r="5672">
      <c r="A5672" t="str">
        <v>AutoTable</v>
      </c>
      <c r="C5672" t="str">
        <v>77515-55</v>
      </c>
      <c r="D5672">
        <v>0</v>
      </c>
      <c r="E5672">
        <v>43371</v>
      </c>
    </row>
    <row r="5673">
      <c r="A5673" t="str">
        <v>AutoTable</v>
      </c>
      <c r="C5673" t="str">
        <v>77515-57</v>
      </c>
      <c r="D5673">
        <v>25</v>
      </c>
      <c r="E5673">
        <v>43371</v>
      </c>
    </row>
    <row r="5674">
      <c r="A5674" t="str">
        <v>AutoTable</v>
      </c>
      <c r="C5674" t="str">
        <v>77615-33</v>
      </c>
      <c r="D5674">
        <v>0</v>
      </c>
      <c r="E5674">
        <v>43371</v>
      </c>
    </row>
    <row r="5675">
      <c r="A5675" t="str">
        <v>AutoTable</v>
      </c>
      <c r="C5675" t="str">
        <v>78010-00</v>
      </c>
      <c r="D5675">
        <v>0</v>
      </c>
      <c r="E5675">
        <v>43371</v>
      </c>
    </row>
    <row r="5676">
      <c r="A5676" t="str">
        <v>AutoTable</v>
      </c>
      <c r="C5676" t="str">
        <v>78110-81G5</v>
      </c>
      <c r="D5676">
        <v>263</v>
      </c>
      <c r="E5676">
        <v>43371</v>
      </c>
    </row>
    <row r="5677">
      <c r="A5677" t="str">
        <v>AutoTable</v>
      </c>
      <c r="C5677" t="str">
        <v>78110-89G5</v>
      </c>
      <c r="D5677">
        <v>78</v>
      </c>
      <c r="E5677">
        <v>43371</v>
      </c>
    </row>
    <row r="5678">
      <c r="A5678" t="str">
        <v>AutoTable</v>
      </c>
      <c r="C5678" t="str">
        <v>78175-81G5</v>
      </c>
      <c r="D5678">
        <v>172</v>
      </c>
      <c r="E5678">
        <v>43371</v>
      </c>
    </row>
    <row r="5679">
      <c r="A5679" t="str">
        <v>AutoTable</v>
      </c>
      <c r="C5679" t="str">
        <v>78175-89G5</v>
      </c>
      <c r="D5679">
        <v>270</v>
      </c>
      <c r="E5679">
        <v>43371</v>
      </c>
    </row>
    <row r="5680">
      <c r="A5680" t="str">
        <v>AutoTable</v>
      </c>
      <c r="C5680" t="str">
        <v>78175K</v>
      </c>
      <c r="D5680">
        <v>0</v>
      </c>
      <c r="E5680">
        <v>43371</v>
      </c>
    </row>
    <row r="5681">
      <c r="A5681" t="str">
        <v>AutoTable</v>
      </c>
      <c r="C5681" t="str">
        <v>78175S3</v>
      </c>
      <c r="D5681">
        <v>209</v>
      </c>
      <c r="E5681">
        <v>43371</v>
      </c>
    </row>
    <row r="5682">
      <c r="A5682" t="str">
        <v>AutoTable</v>
      </c>
      <c r="C5682" t="str">
        <v>78210-00</v>
      </c>
      <c r="D5682">
        <v>23</v>
      </c>
      <c r="E5682">
        <v>43371</v>
      </c>
    </row>
    <row r="5683">
      <c r="A5683" t="str">
        <v>AutoTable</v>
      </c>
      <c r="C5683" t="str">
        <v>78210-M1</v>
      </c>
      <c r="D5683">
        <v>14</v>
      </c>
      <c r="E5683">
        <v>43371</v>
      </c>
    </row>
    <row r="5684">
      <c r="A5684" t="str">
        <v>AutoTable</v>
      </c>
      <c r="C5684" t="str">
        <v>78210-M2</v>
      </c>
      <c r="D5684">
        <v>0</v>
      </c>
      <c r="E5684">
        <v>43371</v>
      </c>
    </row>
    <row r="5685">
      <c r="A5685" t="str">
        <v>AutoTable</v>
      </c>
      <c r="C5685" t="str">
        <v>78210-R1</v>
      </c>
      <c r="D5685">
        <v>1232</v>
      </c>
      <c r="E5685">
        <v>43371</v>
      </c>
    </row>
    <row r="5686">
      <c r="A5686" t="str">
        <v>AutoTable</v>
      </c>
      <c r="C5686" t="str">
        <v>78210-R2</v>
      </c>
      <c r="D5686">
        <v>10</v>
      </c>
      <c r="E5686">
        <v>43371</v>
      </c>
    </row>
    <row r="5687">
      <c r="A5687" t="str">
        <v>AutoTable</v>
      </c>
      <c r="C5687" t="str">
        <v>78212-00</v>
      </c>
      <c r="D5687">
        <v>1120</v>
      </c>
      <c r="E5687">
        <v>43371</v>
      </c>
    </row>
    <row r="5688">
      <c r="A5688" t="str">
        <v>AutoTable</v>
      </c>
      <c r="C5688" t="str">
        <v>78212-M</v>
      </c>
      <c r="D5688">
        <v>479</v>
      </c>
      <c r="E5688">
        <v>43371</v>
      </c>
    </row>
    <row r="5689">
      <c r="A5689" t="str">
        <v>AutoTable</v>
      </c>
      <c r="C5689" t="str">
        <v>78212-R</v>
      </c>
      <c r="D5689">
        <v>16</v>
      </c>
      <c r="E5689">
        <v>43371</v>
      </c>
    </row>
    <row r="5690">
      <c r="A5690" t="str">
        <v>AutoTable</v>
      </c>
      <c r="C5690" t="str">
        <v>78215-00</v>
      </c>
      <c r="D5690">
        <v>0</v>
      </c>
      <c r="E5690">
        <v>43371</v>
      </c>
    </row>
    <row r="5691">
      <c r="A5691" t="str">
        <v>AutoTable</v>
      </c>
      <c r="C5691" t="str">
        <v>78215-M</v>
      </c>
      <c r="D5691">
        <v>794</v>
      </c>
      <c r="E5691">
        <v>43371</v>
      </c>
    </row>
    <row r="5692">
      <c r="A5692" t="str">
        <v>AutoTable</v>
      </c>
      <c r="C5692" t="str">
        <v>78215-R</v>
      </c>
      <c r="D5692">
        <v>140</v>
      </c>
      <c r="E5692">
        <v>43371</v>
      </c>
    </row>
    <row r="5693">
      <c r="A5693" t="str">
        <v>AutoTable</v>
      </c>
      <c r="C5693" t="str">
        <v>78275-00</v>
      </c>
      <c r="D5693">
        <v>35</v>
      </c>
      <c r="E5693">
        <v>43371</v>
      </c>
    </row>
    <row r="5694">
      <c r="A5694" t="str">
        <v>AutoTable</v>
      </c>
      <c r="C5694" t="str">
        <v>78275-M</v>
      </c>
      <c r="D5694">
        <v>3120</v>
      </c>
      <c r="E5694">
        <v>43371</v>
      </c>
    </row>
    <row r="5695">
      <c r="A5695" t="str">
        <v>AutoTable</v>
      </c>
      <c r="C5695" t="str">
        <v>78275-R</v>
      </c>
      <c r="D5695">
        <v>17220</v>
      </c>
      <c r="E5695">
        <v>43371</v>
      </c>
    </row>
    <row r="5696">
      <c r="A5696" t="str">
        <v>AutoTable</v>
      </c>
      <c r="C5696" t="str">
        <v>81010-19</v>
      </c>
      <c r="D5696">
        <v>3</v>
      </c>
      <c r="E5696">
        <v>43371</v>
      </c>
    </row>
    <row r="5697">
      <c r="A5697" t="str">
        <v>AutoTable</v>
      </c>
      <c r="C5697" t="str">
        <v>81010-35</v>
      </c>
      <c r="D5697">
        <v>352</v>
      </c>
      <c r="E5697">
        <v>43371</v>
      </c>
    </row>
    <row r="5698">
      <c r="A5698" t="str">
        <v>AutoTable</v>
      </c>
      <c r="C5698" t="str">
        <v>81010-39</v>
      </c>
      <c r="D5698">
        <v>94</v>
      </c>
      <c r="E5698">
        <v>43371</v>
      </c>
    </row>
    <row r="5699">
      <c r="A5699" t="str">
        <v>AutoTable</v>
      </c>
      <c r="C5699" t="str">
        <v>81075-01</v>
      </c>
      <c r="D5699">
        <v>133</v>
      </c>
      <c r="E5699">
        <v>43371</v>
      </c>
    </row>
    <row r="5700">
      <c r="A5700" t="str">
        <v>AutoTable</v>
      </c>
      <c r="C5700" t="str">
        <v>81075-14</v>
      </c>
      <c r="D5700">
        <v>24</v>
      </c>
      <c r="E5700">
        <v>43371</v>
      </c>
    </row>
    <row r="5701">
      <c r="A5701" t="str">
        <v>AutoTable</v>
      </c>
      <c r="C5701" t="str">
        <v>81210-12</v>
      </c>
      <c r="D5701">
        <v>770</v>
      </c>
      <c r="E5701">
        <v>43371</v>
      </c>
    </row>
    <row r="5702">
      <c r="A5702" t="str">
        <v>AutoTable</v>
      </c>
      <c r="C5702" t="str">
        <v>81210-18</v>
      </c>
      <c r="D5702">
        <v>319</v>
      </c>
      <c r="E5702">
        <v>43371</v>
      </c>
    </row>
    <row r="5703">
      <c r="A5703" t="str">
        <v>AutoTable</v>
      </c>
      <c r="C5703" t="str">
        <v>81210-20</v>
      </c>
      <c r="D5703">
        <v>283</v>
      </c>
      <c r="E5703">
        <v>43371</v>
      </c>
    </row>
    <row r="5704">
      <c r="A5704" t="str">
        <v>AutoTable</v>
      </c>
      <c r="C5704" t="str">
        <v>81210-21</v>
      </c>
      <c r="D5704">
        <v>314</v>
      </c>
      <c r="E5704">
        <v>43371</v>
      </c>
    </row>
    <row r="5705">
      <c r="A5705" t="str">
        <v>AutoTable</v>
      </c>
      <c r="C5705" t="str">
        <v>81210-82</v>
      </c>
      <c r="D5705">
        <v>316</v>
      </c>
      <c r="E5705">
        <v>43371</v>
      </c>
    </row>
    <row r="5706">
      <c r="A5706" t="str">
        <v>AutoTable</v>
      </c>
      <c r="C5706" t="str">
        <v>81275-18</v>
      </c>
      <c r="D5706">
        <v>0</v>
      </c>
      <c r="E5706">
        <v>43371</v>
      </c>
    </row>
    <row r="5707">
      <c r="A5707" t="str">
        <v>AutoTable</v>
      </c>
      <c r="C5707" t="str">
        <v>83175-15</v>
      </c>
      <c r="D5707">
        <v>389</v>
      </c>
      <c r="E5707">
        <v>43371</v>
      </c>
    </row>
    <row r="5708">
      <c r="A5708" t="str">
        <v>AutoTable</v>
      </c>
      <c r="C5708" t="str">
        <v>83510-18</v>
      </c>
      <c r="D5708">
        <v>817</v>
      </c>
      <c r="E5708">
        <v>43371</v>
      </c>
    </row>
    <row r="5709">
      <c r="A5709" t="str">
        <v>AutoTable</v>
      </c>
      <c r="C5709" t="str">
        <v>84010-19</v>
      </c>
      <c r="D5709">
        <v>190</v>
      </c>
      <c r="E5709">
        <v>43371</v>
      </c>
    </row>
    <row r="5710">
      <c r="A5710" t="str">
        <v>AutoTable</v>
      </c>
      <c r="C5710" t="str">
        <v>88575-21</v>
      </c>
      <c r="D5710">
        <v>0</v>
      </c>
      <c r="E5710">
        <v>43371</v>
      </c>
    </row>
    <row r="5711">
      <c r="A5711" t="str">
        <v>AutoTable</v>
      </c>
      <c r="C5711" t="str">
        <v>88610-08</v>
      </c>
      <c r="D5711">
        <v>143</v>
      </c>
      <c r="E5711">
        <v>43371</v>
      </c>
    </row>
    <row r="5712">
      <c r="A5712" t="str">
        <v>AutoTable</v>
      </c>
      <c r="C5712" t="str">
        <v>89710-18</v>
      </c>
      <c r="D5712">
        <v>264</v>
      </c>
      <c r="E5712">
        <v>43371</v>
      </c>
    </row>
    <row r="5713">
      <c r="A5713" t="str">
        <v>AutoTable</v>
      </c>
      <c r="C5713" t="str">
        <v>89710-51</v>
      </c>
      <c r="D5713">
        <v>226</v>
      </c>
      <c r="E5713">
        <v>43371</v>
      </c>
    </row>
    <row r="5714">
      <c r="A5714" t="str">
        <v>AutoTable</v>
      </c>
      <c r="C5714" t="str">
        <v>89710-72</v>
      </c>
      <c r="D5714">
        <v>423</v>
      </c>
      <c r="E5714">
        <v>43371</v>
      </c>
    </row>
    <row r="5715">
      <c r="A5715" t="str">
        <v>AutoTable</v>
      </c>
      <c r="C5715" t="str">
        <v>91010-01</v>
      </c>
      <c r="D5715">
        <v>494</v>
      </c>
      <c r="E5715">
        <v>43371</v>
      </c>
    </row>
    <row r="5716">
      <c r="A5716" t="str">
        <v>AutoTable</v>
      </c>
      <c r="C5716" t="str">
        <v>91010-02</v>
      </c>
      <c r="D5716">
        <v>1448</v>
      </c>
      <c r="E5716">
        <v>43371</v>
      </c>
    </row>
    <row r="5717">
      <c r="A5717" t="str">
        <v>AutoTable</v>
      </c>
      <c r="C5717" t="str">
        <v>91010-04</v>
      </c>
      <c r="D5717">
        <v>1000</v>
      </c>
      <c r="E5717">
        <v>43371</v>
      </c>
    </row>
    <row r="5718">
      <c r="A5718" t="str">
        <v>AutoTable</v>
      </c>
      <c r="C5718" t="str">
        <v>91010-05</v>
      </c>
      <c r="D5718">
        <v>389</v>
      </c>
      <c r="E5718">
        <v>43371</v>
      </c>
    </row>
    <row r="5719">
      <c r="A5719" t="str">
        <v>AutoTable</v>
      </c>
      <c r="C5719" t="str">
        <v>91010-06</v>
      </c>
      <c r="D5719">
        <v>692</v>
      </c>
      <c r="E5719">
        <v>43371</v>
      </c>
    </row>
    <row r="5720">
      <c r="A5720" t="str">
        <v>AutoTable</v>
      </c>
      <c r="C5720" t="str">
        <v>91010-08</v>
      </c>
      <c r="D5720">
        <v>387</v>
      </c>
      <c r="E5720">
        <v>43371</v>
      </c>
    </row>
    <row r="5721">
      <c r="A5721" t="str">
        <v>AutoTable</v>
      </c>
      <c r="C5721" t="str">
        <v>91010-09</v>
      </c>
      <c r="D5721">
        <v>1077</v>
      </c>
      <c r="E5721">
        <v>43371</v>
      </c>
    </row>
    <row r="5722">
      <c r="A5722" t="str">
        <v>AutoTable</v>
      </c>
      <c r="C5722" t="str">
        <v>91010-10</v>
      </c>
      <c r="D5722">
        <v>384</v>
      </c>
      <c r="E5722">
        <v>43371</v>
      </c>
    </row>
    <row r="5723">
      <c r="A5723" t="str">
        <v>AutoTable</v>
      </c>
      <c r="C5723" t="str">
        <v>91010-16</v>
      </c>
      <c r="D5723">
        <v>845</v>
      </c>
      <c r="E5723">
        <v>43371</v>
      </c>
    </row>
    <row r="5724">
      <c r="A5724" t="str">
        <v>AutoTable</v>
      </c>
      <c r="C5724" t="str">
        <v>91010-18</v>
      </c>
      <c r="D5724">
        <v>542</v>
      </c>
      <c r="E5724">
        <v>43371</v>
      </c>
    </row>
    <row r="5725">
      <c r="A5725" t="str">
        <v>AutoTable</v>
      </c>
      <c r="C5725" t="str">
        <v>91010-19</v>
      </c>
      <c r="D5725">
        <v>714</v>
      </c>
      <c r="E5725">
        <v>43371</v>
      </c>
    </row>
    <row r="5726">
      <c r="A5726" t="str">
        <v>AutoTable</v>
      </c>
      <c r="C5726" t="str">
        <v>91010-20</v>
      </c>
      <c r="D5726">
        <v>635</v>
      </c>
      <c r="E5726">
        <v>43371</v>
      </c>
    </row>
    <row r="5727">
      <c r="A5727" t="str">
        <v>AutoTable</v>
      </c>
      <c r="C5727" t="str">
        <v>91010-33</v>
      </c>
      <c r="D5727">
        <v>624</v>
      </c>
      <c r="E5727">
        <v>43371</v>
      </c>
    </row>
    <row r="5728">
      <c r="A5728" t="str">
        <v>AutoTable</v>
      </c>
      <c r="C5728" t="str">
        <v>91010-35</v>
      </c>
      <c r="D5728">
        <v>135</v>
      </c>
      <c r="E5728">
        <v>43371</v>
      </c>
    </row>
    <row r="5729">
      <c r="A5729" t="str">
        <v>AutoTable</v>
      </c>
      <c r="C5729" t="str">
        <v>91010-36</v>
      </c>
      <c r="D5729">
        <v>30</v>
      </c>
      <c r="E5729">
        <v>43371</v>
      </c>
    </row>
    <row r="5730">
      <c r="A5730" t="str">
        <v>AutoTable</v>
      </c>
      <c r="C5730" t="str">
        <v>91010-37</v>
      </c>
      <c r="D5730">
        <v>268</v>
      </c>
      <c r="E5730">
        <v>43371</v>
      </c>
    </row>
    <row r="5731">
      <c r="A5731" t="str">
        <v>AutoTable</v>
      </c>
      <c r="C5731" t="str">
        <v>91010-41</v>
      </c>
      <c r="D5731">
        <v>225</v>
      </c>
      <c r="E5731">
        <v>43371</v>
      </c>
    </row>
    <row r="5732">
      <c r="A5732" t="str">
        <v>AutoTable</v>
      </c>
      <c r="C5732" t="str">
        <v>91010-43</v>
      </c>
      <c r="D5732">
        <v>354</v>
      </c>
      <c r="E5732">
        <v>43371</v>
      </c>
    </row>
    <row r="5733">
      <c r="A5733" t="str">
        <v>AutoTable</v>
      </c>
      <c r="C5733" t="str">
        <v>91012-12FR</v>
      </c>
      <c r="D5733">
        <v>29</v>
      </c>
      <c r="E5733">
        <v>43371</v>
      </c>
    </row>
    <row r="5734">
      <c r="A5734" t="str">
        <v>AutoTable</v>
      </c>
      <c r="C5734" t="str">
        <v>91012-19</v>
      </c>
      <c r="D5734">
        <v>0</v>
      </c>
      <c r="E5734">
        <v>43371</v>
      </c>
    </row>
    <row r="5735">
      <c r="A5735" t="str">
        <v>AutoTable</v>
      </c>
      <c r="C5735" t="str">
        <v>91050-01</v>
      </c>
      <c r="D5735">
        <v>1154</v>
      </c>
      <c r="E5735">
        <v>43371</v>
      </c>
    </row>
    <row r="5736">
      <c r="A5736" t="str">
        <v>AutoTable</v>
      </c>
      <c r="C5736" t="str">
        <v>91050-02</v>
      </c>
      <c r="D5736">
        <v>1402</v>
      </c>
      <c r="E5736">
        <v>43371</v>
      </c>
    </row>
    <row r="5737">
      <c r="A5737" t="str">
        <v>AutoTable</v>
      </c>
      <c r="C5737" t="str">
        <v>91050-05</v>
      </c>
      <c r="D5737">
        <v>1131</v>
      </c>
      <c r="E5737">
        <v>43371</v>
      </c>
    </row>
    <row r="5738">
      <c r="A5738" t="str">
        <v>AutoTable</v>
      </c>
      <c r="C5738" t="str">
        <v>91050-06</v>
      </c>
      <c r="D5738">
        <v>1209</v>
      </c>
      <c r="E5738">
        <v>43371</v>
      </c>
    </row>
    <row r="5739">
      <c r="A5739" t="str">
        <v>AutoTable</v>
      </c>
      <c r="C5739" t="str">
        <v>91050-09</v>
      </c>
      <c r="D5739">
        <v>1475</v>
      </c>
      <c r="E5739">
        <v>43371</v>
      </c>
    </row>
    <row r="5740">
      <c r="A5740" t="str">
        <v>AutoTable</v>
      </c>
      <c r="C5740" t="str">
        <v>91050-18</v>
      </c>
      <c r="D5740">
        <v>0</v>
      </c>
      <c r="E5740">
        <v>43371</v>
      </c>
    </row>
    <row r="5741">
      <c r="A5741" t="str">
        <v>AutoTable</v>
      </c>
      <c r="C5741" t="str">
        <v>91050-20</v>
      </c>
      <c r="D5741">
        <v>3</v>
      </c>
      <c r="E5741">
        <v>43371</v>
      </c>
    </row>
    <row r="5742">
      <c r="A5742" t="str">
        <v>AutoTable</v>
      </c>
      <c r="C5742" t="str">
        <v>91050-39</v>
      </c>
      <c r="D5742">
        <v>4</v>
      </c>
      <c r="E5742">
        <v>43371</v>
      </c>
    </row>
    <row r="5743">
      <c r="A5743" t="str">
        <v>AutoTable</v>
      </c>
      <c r="C5743" t="str">
        <v>91075-01</v>
      </c>
      <c r="D5743">
        <v>1067</v>
      </c>
      <c r="E5743">
        <v>43371</v>
      </c>
    </row>
    <row r="5744">
      <c r="A5744" t="str">
        <v>AutoTable</v>
      </c>
      <c r="C5744" t="str">
        <v>91075-02</v>
      </c>
      <c r="D5744">
        <v>3</v>
      </c>
      <c r="E5744">
        <v>43371</v>
      </c>
    </row>
    <row r="5745">
      <c r="A5745" t="str">
        <v>AutoTable</v>
      </c>
      <c r="C5745" t="str">
        <v>91075-03</v>
      </c>
      <c r="D5745">
        <v>2</v>
      </c>
      <c r="E5745">
        <v>43371</v>
      </c>
    </row>
    <row r="5746">
      <c r="A5746" t="str">
        <v>AutoTable</v>
      </c>
      <c r="C5746" t="str">
        <v>91075-04</v>
      </c>
      <c r="D5746">
        <v>415</v>
      </c>
      <c r="E5746">
        <v>43371</v>
      </c>
    </row>
    <row r="5747">
      <c r="A5747" t="str">
        <v>AutoTable</v>
      </c>
      <c r="C5747" t="str">
        <v>91075-05</v>
      </c>
      <c r="D5747">
        <v>318</v>
      </c>
      <c r="E5747">
        <v>43371</v>
      </c>
    </row>
    <row r="5748">
      <c r="A5748" t="str">
        <v>AutoTable</v>
      </c>
      <c r="C5748" t="str">
        <v>91075-06</v>
      </c>
      <c r="D5748">
        <v>973</v>
      </c>
      <c r="E5748">
        <v>43371</v>
      </c>
    </row>
    <row r="5749">
      <c r="A5749" t="str">
        <v>AutoTable</v>
      </c>
      <c r="C5749" t="str">
        <v>91075-07</v>
      </c>
      <c r="D5749">
        <v>6</v>
      </c>
      <c r="E5749">
        <v>43371</v>
      </c>
    </row>
    <row r="5750">
      <c r="A5750" t="str">
        <v>AutoTable</v>
      </c>
      <c r="C5750" t="str">
        <v>91075-08</v>
      </c>
      <c r="D5750">
        <v>822</v>
      </c>
      <c r="E5750">
        <v>43371</v>
      </c>
    </row>
    <row r="5751">
      <c r="A5751" t="str">
        <v>AutoTable</v>
      </c>
      <c r="C5751" t="str">
        <v>91075-09</v>
      </c>
      <c r="D5751">
        <v>2137</v>
      </c>
      <c r="E5751">
        <v>43371</v>
      </c>
    </row>
    <row r="5752">
      <c r="A5752" t="str">
        <v>AutoTable</v>
      </c>
      <c r="C5752" t="str">
        <v>91075-10</v>
      </c>
      <c r="D5752">
        <v>1187</v>
      </c>
      <c r="E5752">
        <v>43371</v>
      </c>
    </row>
    <row r="5753">
      <c r="A5753" t="str">
        <v>AutoTable</v>
      </c>
      <c r="C5753" t="str">
        <v>91075-18</v>
      </c>
      <c r="D5753">
        <v>88</v>
      </c>
      <c r="E5753">
        <v>43371</v>
      </c>
    </row>
    <row r="5754">
      <c r="A5754" t="str">
        <v>AutoTable</v>
      </c>
      <c r="C5754" t="str">
        <v>91075-19</v>
      </c>
      <c r="D5754">
        <v>39</v>
      </c>
      <c r="E5754">
        <v>43371</v>
      </c>
    </row>
    <row r="5755">
      <c r="A5755" t="str">
        <v>AutoTable</v>
      </c>
      <c r="C5755" t="str">
        <v>91075-20</v>
      </c>
      <c r="D5755">
        <v>2250</v>
      </c>
      <c r="E5755">
        <v>43371</v>
      </c>
    </row>
    <row r="5756">
      <c r="A5756" t="str">
        <v>AutoTable</v>
      </c>
      <c r="C5756" t="str">
        <v>91075-23</v>
      </c>
      <c r="D5756">
        <v>0</v>
      </c>
      <c r="E5756">
        <v>43371</v>
      </c>
    </row>
    <row r="5757">
      <c r="A5757" t="str">
        <v>AutoTable</v>
      </c>
      <c r="C5757" t="str">
        <v>91075-37</v>
      </c>
      <c r="D5757">
        <v>782</v>
      </c>
      <c r="E5757">
        <v>43371</v>
      </c>
    </row>
    <row r="5758">
      <c r="A5758" t="str">
        <v>AutoTable</v>
      </c>
      <c r="C5758" t="str">
        <v>91075-39</v>
      </c>
      <c r="D5758">
        <v>1</v>
      </c>
      <c r="E5758">
        <v>43371</v>
      </c>
    </row>
    <row r="5759">
      <c r="A5759" t="str">
        <v>AutoTable</v>
      </c>
      <c r="C5759" t="str">
        <v>91150-48</v>
      </c>
      <c r="D5759">
        <v>1394</v>
      </c>
      <c r="E5759">
        <v>43371</v>
      </c>
    </row>
    <row r="5760">
      <c r="A5760" t="str">
        <v>AutoTable</v>
      </c>
      <c r="C5760" t="str">
        <v>91150-61</v>
      </c>
      <c r="D5760">
        <v>4</v>
      </c>
      <c r="E5760">
        <v>43371</v>
      </c>
    </row>
    <row r="5761">
      <c r="A5761" t="str">
        <v>AutoTable</v>
      </c>
      <c r="C5761" t="str">
        <v>91210-18</v>
      </c>
      <c r="D5761">
        <v>1539</v>
      </c>
      <c r="E5761">
        <v>43371</v>
      </c>
    </row>
    <row r="5762">
      <c r="A5762" t="str">
        <v>AutoTable</v>
      </c>
      <c r="C5762" t="str">
        <v>91210-18/B</v>
      </c>
      <c r="D5762">
        <v>746</v>
      </c>
      <c r="E5762">
        <v>43371</v>
      </c>
    </row>
    <row r="5763">
      <c r="A5763" t="str">
        <v>AutoTable</v>
      </c>
      <c r="C5763" t="str">
        <v>91212-16</v>
      </c>
      <c r="D5763">
        <v>0</v>
      </c>
      <c r="E5763">
        <v>43371</v>
      </c>
    </row>
    <row r="5764">
      <c r="A5764" t="str">
        <v>AutoTable</v>
      </c>
      <c r="C5764" t="str">
        <v>91212-19</v>
      </c>
      <c r="D5764">
        <v>350</v>
      </c>
      <c r="E5764">
        <v>43371</v>
      </c>
    </row>
    <row r="5765">
      <c r="A5765" t="str">
        <v>AutoTable</v>
      </c>
      <c r="C5765" t="str">
        <v>91215-22</v>
      </c>
      <c r="D5765">
        <v>16</v>
      </c>
      <c r="E5765">
        <v>43371</v>
      </c>
    </row>
    <row r="5766">
      <c r="A5766" t="str">
        <v>AutoTable</v>
      </c>
      <c r="C5766" t="str">
        <v>91237-1</v>
      </c>
      <c r="D5766">
        <v>8</v>
      </c>
      <c r="E5766">
        <v>43371</v>
      </c>
    </row>
    <row r="5767">
      <c r="A5767" t="str">
        <v>AutoTable</v>
      </c>
      <c r="C5767" t="str">
        <v>91237-3</v>
      </c>
      <c r="D5767">
        <v>3</v>
      </c>
      <c r="E5767">
        <v>43371</v>
      </c>
    </row>
    <row r="5768">
      <c r="A5768" t="str">
        <v>AutoTable</v>
      </c>
      <c r="C5768" t="str">
        <v>91375-08</v>
      </c>
      <c r="D5768">
        <v>2</v>
      </c>
      <c r="E5768">
        <v>43371</v>
      </c>
    </row>
    <row r="5769">
      <c r="A5769" t="str">
        <v>AutoTable</v>
      </c>
      <c r="C5769" t="str">
        <v>91410-12</v>
      </c>
      <c r="D5769">
        <v>472</v>
      </c>
      <c r="E5769">
        <v>43371</v>
      </c>
    </row>
    <row r="5770">
      <c r="A5770" t="str">
        <v>AutoTable</v>
      </c>
      <c r="C5770" t="str">
        <v>91410-21</v>
      </c>
      <c r="D5770">
        <v>185</v>
      </c>
      <c r="E5770">
        <v>43371</v>
      </c>
    </row>
    <row r="5771">
      <c r="A5771" t="str">
        <v>AutoTable</v>
      </c>
      <c r="C5771" t="str">
        <v>91410-33</v>
      </c>
      <c r="D5771">
        <v>115</v>
      </c>
      <c r="E5771">
        <v>43371</v>
      </c>
    </row>
    <row r="5772">
      <c r="A5772" t="str">
        <v>AutoTable</v>
      </c>
      <c r="C5772" t="str">
        <v>91410-42</v>
      </c>
      <c r="D5772">
        <v>210</v>
      </c>
      <c r="E5772">
        <v>43371</v>
      </c>
    </row>
    <row r="5773">
      <c r="A5773" t="str">
        <v>AutoTable</v>
      </c>
      <c r="C5773" t="str">
        <v>91410-51</v>
      </c>
      <c r="D5773">
        <v>243</v>
      </c>
      <c r="E5773">
        <v>43371</v>
      </c>
    </row>
    <row r="5774">
      <c r="A5774" t="str">
        <v>AutoTable</v>
      </c>
      <c r="C5774" t="str">
        <v>91410-62</v>
      </c>
      <c r="D5774">
        <v>582</v>
      </c>
      <c r="E5774">
        <v>43371</v>
      </c>
    </row>
    <row r="5775">
      <c r="A5775" t="str">
        <v>AutoTable</v>
      </c>
      <c r="C5775" t="str">
        <v>91410-63</v>
      </c>
      <c r="D5775">
        <v>308</v>
      </c>
      <c r="E5775">
        <v>43371</v>
      </c>
    </row>
    <row r="5776">
      <c r="A5776" t="str">
        <v>AutoTable</v>
      </c>
      <c r="C5776" t="str">
        <v>91410-72</v>
      </c>
      <c r="D5776">
        <v>174</v>
      </c>
      <c r="E5776">
        <v>43371</v>
      </c>
    </row>
    <row r="5777">
      <c r="A5777" t="str">
        <v>AutoTable</v>
      </c>
      <c r="C5777" t="str">
        <v>91412-11</v>
      </c>
      <c r="D5777">
        <v>0</v>
      </c>
      <c r="E5777">
        <v>43371</v>
      </c>
    </row>
    <row r="5778">
      <c r="A5778" t="str">
        <v>AutoTable</v>
      </c>
      <c r="C5778" t="str">
        <v>91412-12</v>
      </c>
      <c r="D5778">
        <v>220</v>
      </c>
      <c r="E5778">
        <v>43371</v>
      </c>
    </row>
    <row r="5779">
      <c r="A5779" t="str">
        <v>AutoTable</v>
      </c>
      <c r="C5779" t="str">
        <v>91412-33</v>
      </c>
      <c r="D5779">
        <v>235</v>
      </c>
      <c r="E5779">
        <v>43371</v>
      </c>
    </row>
    <row r="5780">
      <c r="A5780" t="str">
        <v>AutoTable</v>
      </c>
      <c r="C5780" t="str">
        <v>91412-42</v>
      </c>
      <c r="D5780">
        <v>232</v>
      </c>
      <c r="E5780">
        <v>43371</v>
      </c>
    </row>
    <row r="5781">
      <c r="A5781" t="str">
        <v>AutoTable</v>
      </c>
      <c r="C5781" t="str">
        <v>91412-62</v>
      </c>
      <c r="D5781">
        <v>72</v>
      </c>
      <c r="E5781">
        <v>43371</v>
      </c>
    </row>
    <row r="5782">
      <c r="A5782" t="str">
        <v>AutoTable</v>
      </c>
      <c r="C5782" t="str">
        <v>91412-72</v>
      </c>
      <c r="D5782">
        <v>152</v>
      </c>
      <c r="E5782">
        <v>43371</v>
      </c>
    </row>
    <row r="5783">
      <c r="A5783" t="str">
        <v>AutoTable</v>
      </c>
      <c r="C5783" t="str">
        <v>91415-81</v>
      </c>
      <c r="D5783">
        <v>97</v>
      </c>
      <c r="E5783">
        <v>43371</v>
      </c>
    </row>
    <row r="5784">
      <c r="A5784" t="str">
        <v>AutoTable</v>
      </c>
      <c r="C5784" t="str">
        <v>91450-12</v>
      </c>
      <c r="D5784">
        <v>2643</v>
      </c>
      <c r="E5784">
        <v>43371</v>
      </c>
    </row>
    <row r="5785">
      <c r="A5785" t="str">
        <v>AutoTable</v>
      </c>
      <c r="C5785" t="str">
        <v>91450-21</v>
      </c>
      <c r="D5785">
        <v>2676</v>
      </c>
      <c r="E5785">
        <v>43371</v>
      </c>
    </row>
    <row r="5786">
      <c r="A5786" t="str">
        <v>AutoTable</v>
      </c>
      <c r="C5786" t="str">
        <v>91450-33</v>
      </c>
      <c r="D5786">
        <v>2594</v>
      </c>
      <c r="E5786">
        <v>43371</v>
      </c>
    </row>
    <row r="5787">
      <c r="A5787" t="str">
        <v>AutoTable</v>
      </c>
      <c r="C5787" t="str">
        <v>91450-42</v>
      </c>
      <c r="D5787">
        <v>2646</v>
      </c>
      <c r="E5787">
        <v>43371</v>
      </c>
    </row>
    <row r="5788">
      <c r="A5788" t="str">
        <v>AutoTable</v>
      </c>
      <c r="C5788" t="str">
        <v>91450-51</v>
      </c>
      <c r="D5788">
        <v>2793</v>
      </c>
      <c r="E5788">
        <v>43371</v>
      </c>
    </row>
    <row r="5789">
      <c r="A5789" t="str">
        <v>AutoTable</v>
      </c>
      <c r="C5789" t="str">
        <v>91450-62</v>
      </c>
      <c r="D5789">
        <v>1127</v>
      </c>
      <c r="E5789">
        <v>43371</v>
      </c>
    </row>
    <row r="5790">
      <c r="A5790" t="str">
        <v>AutoTable</v>
      </c>
      <c r="C5790" t="str">
        <v>91450-63</v>
      </c>
      <c r="D5790">
        <v>2751</v>
      </c>
      <c r="E5790">
        <v>43371</v>
      </c>
    </row>
    <row r="5791">
      <c r="A5791" t="str">
        <v>AutoTable</v>
      </c>
      <c r="C5791" t="str">
        <v>91450-72</v>
      </c>
      <c r="D5791">
        <v>2631</v>
      </c>
      <c r="E5791">
        <v>43371</v>
      </c>
    </row>
    <row r="5792">
      <c r="A5792" t="str">
        <v>AutoTable</v>
      </c>
      <c r="C5792" t="str">
        <v>91460-12</v>
      </c>
      <c r="D5792">
        <v>529</v>
      </c>
      <c r="E5792">
        <v>43371</v>
      </c>
    </row>
    <row r="5793">
      <c r="A5793" t="str">
        <v>AutoTable</v>
      </c>
      <c r="C5793" t="str">
        <v>91460-21</v>
      </c>
      <c r="D5793">
        <v>655</v>
      </c>
      <c r="E5793">
        <v>43371</v>
      </c>
    </row>
    <row r="5794">
      <c r="A5794" t="str">
        <v>AutoTable</v>
      </c>
      <c r="C5794" t="str">
        <v>91460-33</v>
      </c>
      <c r="D5794">
        <v>550</v>
      </c>
      <c r="E5794">
        <v>43371</v>
      </c>
    </row>
    <row r="5795">
      <c r="A5795" t="str">
        <v>AutoTable</v>
      </c>
      <c r="C5795" t="str">
        <v>91460-42</v>
      </c>
      <c r="D5795">
        <v>550</v>
      </c>
      <c r="E5795">
        <v>43371</v>
      </c>
    </row>
    <row r="5796">
      <c r="A5796" t="str">
        <v>AutoTable</v>
      </c>
      <c r="C5796" t="str">
        <v>91460-51</v>
      </c>
      <c r="D5796">
        <v>528</v>
      </c>
      <c r="E5796">
        <v>43371</v>
      </c>
    </row>
    <row r="5797">
      <c r="A5797" t="str">
        <v>AutoTable</v>
      </c>
      <c r="C5797" t="str">
        <v>91460-62</v>
      </c>
      <c r="D5797">
        <v>12</v>
      </c>
      <c r="E5797">
        <v>43371</v>
      </c>
    </row>
    <row r="5798">
      <c r="A5798" t="str">
        <v>AutoTable</v>
      </c>
      <c r="C5798" t="str">
        <v>91460-63</v>
      </c>
      <c r="D5798">
        <v>517</v>
      </c>
      <c r="E5798">
        <v>43371</v>
      </c>
    </row>
    <row r="5799">
      <c r="A5799" t="str">
        <v>AutoTable</v>
      </c>
      <c r="C5799" t="str">
        <v>91460-72</v>
      </c>
      <c r="D5799">
        <v>701</v>
      </c>
      <c r="E5799">
        <v>43371</v>
      </c>
    </row>
    <row r="5800">
      <c r="A5800" t="str">
        <v>AutoTable</v>
      </c>
      <c r="C5800" t="str">
        <v>91475-12</v>
      </c>
      <c r="D5800">
        <v>302</v>
      </c>
      <c r="E5800">
        <v>43371</v>
      </c>
    </row>
    <row r="5801">
      <c r="A5801" t="str">
        <v>AutoTable</v>
      </c>
      <c r="C5801" t="str">
        <v>91475-33</v>
      </c>
      <c r="D5801">
        <v>200</v>
      </c>
      <c r="E5801">
        <v>43371</v>
      </c>
    </row>
    <row r="5802">
      <c r="A5802" t="str">
        <v>AutoTable</v>
      </c>
      <c r="C5802" t="str">
        <v>91475-42</v>
      </c>
      <c r="D5802">
        <v>577</v>
      </c>
      <c r="E5802">
        <v>43371</v>
      </c>
    </row>
    <row r="5803">
      <c r="A5803" t="str">
        <v>AutoTable</v>
      </c>
      <c r="C5803" t="str">
        <v>91475-51</v>
      </c>
      <c r="D5803">
        <v>916</v>
      </c>
      <c r="E5803">
        <v>43371</v>
      </c>
    </row>
    <row r="5804">
      <c r="A5804" t="str">
        <v>AutoTable</v>
      </c>
      <c r="C5804" t="str">
        <v>91475-62</v>
      </c>
      <c r="D5804">
        <v>375</v>
      </c>
      <c r="E5804">
        <v>43371</v>
      </c>
    </row>
    <row r="5805">
      <c r="A5805" t="str">
        <v>AutoTable</v>
      </c>
      <c r="C5805" t="str">
        <v>91475-63</v>
      </c>
      <c r="D5805">
        <v>2076</v>
      </c>
      <c r="E5805">
        <v>43371</v>
      </c>
    </row>
    <row r="5806">
      <c r="A5806" t="str">
        <v>AutoTable</v>
      </c>
      <c r="C5806" t="str">
        <v>91475-72</v>
      </c>
      <c r="D5806">
        <v>12</v>
      </c>
      <c r="E5806">
        <v>43371</v>
      </c>
    </row>
    <row r="5807">
      <c r="A5807" t="str">
        <v>AutoTable</v>
      </c>
      <c r="C5807" t="str">
        <v>91475-91</v>
      </c>
      <c r="D5807">
        <v>1156</v>
      </c>
      <c r="E5807">
        <v>43371</v>
      </c>
    </row>
    <row r="5808">
      <c r="A5808" t="str">
        <v>AutoTable</v>
      </c>
      <c r="C5808" t="str">
        <v>91510-72</v>
      </c>
      <c r="D5808">
        <v>281</v>
      </c>
      <c r="E5808">
        <v>43371</v>
      </c>
    </row>
    <row r="5809">
      <c r="A5809" t="str">
        <v>AutoTable</v>
      </c>
      <c r="C5809" t="str">
        <v>91512-60</v>
      </c>
      <c r="D5809">
        <v>5</v>
      </c>
      <c r="E5809">
        <v>43371</v>
      </c>
    </row>
    <row r="5810">
      <c r="A5810" t="str">
        <v>AutoTable</v>
      </c>
      <c r="C5810" t="str">
        <v>91512-61</v>
      </c>
      <c r="D5810">
        <v>64</v>
      </c>
      <c r="E5810">
        <v>43371</v>
      </c>
    </row>
    <row r="5811">
      <c r="A5811" t="str">
        <v>AutoTable</v>
      </c>
      <c r="C5811" t="str">
        <v>91512-62</v>
      </c>
      <c r="D5811">
        <v>293</v>
      </c>
      <c r="E5811">
        <v>43371</v>
      </c>
    </row>
    <row r="5812">
      <c r="A5812" t="str">
        <v>AutoTable</v>
      </c>
      <c r="C5812" t="str">
        <v>91512-68</v>
      </c>
      <c r="D5812">
        <v>0</v>
      </c>
      <c r="E5812">
        <v>43371</v>
      </c>
    </row>
    <row r="5813">
      <c r="A5813" t="str">
        <v>AutoTable</v>
      </c>
      <c r="C5813" t="str">
        <v>91512-88</v>
      </c>
      <c r="D5813">
        <v>67</v>
      </c>
      <c r="E5813">
        <v>43371</v>
      </c>
    </row>
    <row r="5814">
      <c r="A5814" t="str">
        <v>AutoTable</v>
      </c>
      <c r="C5814" t="str">
        <v>91575-72</v>
      </c>
      <c r="D5814">
        <v>2919</v>
      </c>
      <c r="E5814">
        <v>43371</v>
      </c>
    </row>
    <row r="5815">
      <c r="A5815" t="str">
        <v>AutoTable</v>
      </c>
      <c r="C5815" t="str">
        <v>91610-01</v>
      </c>
      <c r="D5815">
        <v>413</v>
      </c>
      <c r="E5815">
        <v>43371</v>
      </c>
    </row>
    <row r="5816">
      <c r="A5816" t="str">
        <v>AutoTable</v>
      </c>
      <c r="C5816" t="str">
        <v>91610-03</v>
      </c>
      <c r="D5816">
        <v>318</v>
      </c>
      <c r="E5816">
        <v>43371</v>
      </c>
    </row>
    <row r="5817">
      <c r="A5817" t="str">
        <v>AutoTable</v>
      </c>
      <c r="C5817" t="str">
        <v>91610-05</v>
      </c>
      <c r="D5817">
        <v>520</v>
      </c>
      <c r="E5817">
        <v>43371</v>
      </c>
    </row>
    <row r="5818">
      <c r="A5818" t="str">
        <v>AutoTable</v>
      </c>
      <c r="C5818" t="str">
        <v>91610-06</v>
      </c>
      <c r="D5818">
        <v>1057</v>
      </c>
      <c r="E5818">
        <v>43371</v>
      </c>
    </row>
    <row r="5819">
      <c r="A5819" t="str">
        <v>AutoTable</v>
      </c>
      <c r="C5819" t="str">
        <v>91610-62</v>
      </c>
      <c r="D5819">
        <v>198</v>
      </c>
      <c r="E5819">
        <v>43371</v>
      </c>
    </row>
    <row r="5820">
      <c r="A5820" t="str">
        <v>AutoTable</v>
      </c>
      <c r="C5820" t="str">
        <v>91612-01</v>
      </c>
      <c r="D5820">
        <v>240</v>
      </c>
      <c r="E5820">
        <v>43371</v>
      </c>
    </row>
    <row r="5821">
      <c r="A5821" t="str">
        <v>AutoTable</v>
      </c>
      <c r="C5821" t="str">
        <v>91612-03</v>
      </c>
      <c r="D5821">
        <v>193</v>
      </c>
      <c r="E5821">
        <v>43371</v>
      </c>
    </row>
    <row r="5822">
      <c r="A5822" t="str">
        <v>AutoTable</v>
      </c>
      <c r="C5822" t="str">
        <v>91612-05</v>
      </c>
      <c r="D5822">
        <v>182</v>
      </c>
      <c r="E5822">
        <v>43371</v>
      </c>
    </row>
    <row r="5823">
      <c r="A5823" t="str">
        <v>AutoTable</v>
      </c>
      <c r="C5823" t="str">
        <v>91612-06</v>
      </c>
      <c r="D5823">
        <v>56</v>
      </c>
      <c r="E5823">
        <v>43371</v>
      </c>
    </row>
    <row r="5824">
      <c r="A5824" t="str">
        <v>AutoTable</v>
      </c>
      <c r="C5824" t="str">
        <v>91615-01</v>
      </c>
      <c r="D5824">
        <v>60</v>
      </c>
      <c r="E5824">
        <v>43371</v>
      </c>
    </row>
    <row r="5825">
      <c r="A5825" t="str">
        <v>AutoTable</v>
      </c>
      <c r="C5825" t="str">
        <v>91615-03</v>
      </c>
      <c r="D5825">
        <v>36</v>
      </c>
      <c r="E5825">
        <v>43371</v>
      </c>
    </row>
    <row r="5826">
      <c r="A5826" t="str">
        <v>AutoTable</v>
      </c>
      <c r="C5826" t="str">
        <v>91615-05</v>
      </c>
      <c r="D5826">
        <v>65</v>
      </c>
      <c r="E5826">
        <v>43371</v>
      </c>
    </row>
    <row r="5827">
      <c r="A5827" t="str">
        <v>AutoTable</v>
      </c>
      <c r="C5827" t="str">
        <v>91615-06</v>
      </c>
      <c r="D5827">
        <v>7</v>
      </c>
      <c r="E5827">
        <v>43371</v>
      </c>
    </row>
    <row r="5828">
      <c r="A5828" t="str">
        <v>AutoTable</v>
      </c>
      <c r="C5828" t="str">
        <v>91675-01</v>
      </c>
      <c r="D5828">
        <v>0</v>
      </c>
      <c r="E5828">
        <v>43371</v>
      </c>
    </row>
    <row r="5829">
      <c r="A5829" t="str">
        <v>AutoTable</v>
      </c>
      <c r="C5829" t="str">
        <v>91675-03</v>
      </c>
      <c r="D5829">
        <v>1232</v>
      </c>
      <c r="E5829">
        <v>43371</v>
      </c>
    </row>
    <row r="5830">
      <c r="A5830" t="str">
        <v>AutoTable</v>
      </c>
      <c r="C5830" t="str">
        <v>91675-05</v>
      </c>
      <c r="D5830">
        <v>380</v>
      </c>
      <c r="E5830">
        <v>43371</v>
      </c>
    </row>
    <row r="5831">
      <c r="A5831" t="str">
        <v>AutoTable</v>
      </c>
      <c r="C5831" t="str">
        <v>91675-06</v>
      </c>
      <c r="D5831">
        <v>806</v>
      </c>
      <c r="E5831">
        <v>43371</v>
      </c>
    </row>
    <row r="5832">
      <c r="A5832" t="str">
        <v>AutoTable</v>
      </c>
      <c r="C5832" t="str">
        <v>91675-42</v>
      </c>
      <c r="D5832">
        <v>0</v>
      </c>
      <c r="E5832">
        <v>43371</v>
      </c>
    </row>
    <row r="5833">
      <c r="A5833" t="str">
        <v>AutoTable</v>
      </c>
      <c r="C5833" t="str">
        <v>91675-62</v>
      </c>
      <c r="D5833">
        <v>2931</v>
      </c>
      <c r="E5833">
        <v>43371</v>
      </c>
    </row>
    <row r="5834">
      <c r="A5834" t="str">
        <v>AutoTable</v>
      </c>
      <c r="C5834" t="str">
        <v>91710-02</v>
      </c>
      <c r="D5834">
        <v>578</v>
      </c>
      <c r="E5834">
        <v>43371</v>
      </c>
    </row>
    <row r="5835">
      <c r="A5835" t="str">
        <v>AutoTable</v>
      </c>
      <c r="C5835" t="str">
        <v>91710-43</v>
      </c>
      <c r="D5835">
        <v>179</v>
      </c>
      <c r="E5835">
        <v>43371</v>
      </c>
    </row>
    <row r="5836">
      <c r="A5836" t="str">
        <v>AutoTable</v>
      </c>
      <c r="C5836" t="str">
        <v>91710-51</v>
      </c>
      <c r="D5836">
        <v>55</v>
      </c>
      <c r="E5836">
        <v>43371</v>
      </c>
    </row>
    <row r="5837">
      <c r="A5837" t="str">
        <v>AutoTable</v>
      </c>
      <c r="C5837" t="str">
        <v>91712-02FR</v>
      </c>
      <c r="D5837">
        <v>320</v>
      </c>
      <c r="E5837">
        <v>43371</v>
      </c>
    </row>
    <row r="5838">
      <c r="A5838" t="str">
        <v>AutoTable</v>
      </c>
      <c r="C5838" t="str">
        <v>91712-54</v>
      </c>
      <c r="D5838">
        <v>264</v>
      </c>
      <c r="E5838">
        <v>43371</v>
      </c>
    </row>
    <row r="5839">
      <c r="A5839" t="str">
        <v>AutoTable</v>
      </c>
      <c r="C5839" t="str">
        <v>91715-02FR</v>
      </c>
      <c r="D5839">
        <v>12</v>
      </c>
      <c r="E5839">
        <v>43371</v>
      </c>
    </row>
    <row r="5840">
      <c r="A5840" t="str">
        <v>AutoTable</v>
      </c>
      <c r="C5840" t="str">
        <v>91775-02</v>
      </c>
      <c r="D5840">
        <v>327</v>
      </c>
      <c r="E5840">
        <v>43371</v>
      </c>
    </row>
    <row r="5841">
      <c r="A5841" t="str">
        <v>AutoTable</v>
      </c>
      <c r="C5841" t="str">
        <v>91775-21</v>
      </c>
      <c r="D5841">
        <v>985</v>
      </c>
      <c r="E5841">
        <v>43371</v>
      </c>
    </row>
    <row r="5842">
      <c r="A5842" t="str">
        <v>AutoTable</v>
      </c>
      <c r="C5842" t="str">
        <v>91775-22</v>
      </c>
      <c r="D5842">
        <v>3036</v>
      </c>
      <c r="E5842">
        <v>43371</v>
      </c>
    </row>
    <row r="5843">
      <c r="A5843" t="str">
        <v>AutoTable</v>
      </c>
      <c r="C5843" t="str">
        <v>91775-51</v>
      </c>
      <c r="D5843">
        <v>1576</v>
      </c>
      <c r="E5843">
        <v>43371</v>
      </c>
    </row>
    <row r="5844">
      <c r="A5844" t="str">
        <v>AutoTable</v>
      </c>
      <c r="C5844" t="str">
        <v>91775-60</v>
      </c>
      <c r="D5844">
        <v>0</v>
      </c>
      <c r="E5844">
        <v>43371</v>
      </c>
    </row>
    <row r="5845">
      <c r="A5845" t="str">
        <v>AutoTable</v>
      </c>
      <c r="C5845" t="str">
        <v>91810-07</v>
      </c>
      <c r="D5845">
        <v>3</v>
      </c>
      <c r="E5845">
        <v>43371</v>
      </c>
    </row>
    <row r="5846">
      <c r="A5846" t="str">
        <v>AutoTable</v>
      </c>
      <c r="C5846" t="str">
        <v>91812-07</v>
      </c>
      <c r="D5846">
        <v>353</v>
      </c>
      <c r="E5846">
        <v>43371</v>
      </c>
    </row>
    <row r="5847">
      <c r="A5847" t="str">
        <v>AutoTable</v>
      </c>
      <c r="C5847" t="str">
        <v>91812-31</v>
      </c>
      <c r="D5847">
        <v>47</v>
      </c>
      <c r="E5847">
        <v>43371</v>
      </c>
    </row>
    <row r="5848">
      <c r="A5848" t="str">
        <v>AutoTable</v>
      </c>
      <c r="C5848" t="str">
        <v>91912-90</v>
      </c>
      <c r="D5848">
        <v>124</v>
      </c>
      <c r="E5848">
        <v>43371</v>
      </c>
    </row>
    <row r="5849">
      <c r="A5849" t="str">
        <v>AutoTable</v>
      </c>
      <c r="C5849" t="str">
        <v>91975-22</v>
      </c>
      <c r="D5849">
        <v>2362</v>
      </c>
      <c r="E5849">
        <v>43371</v>
      </c>
    </row>
    <row r="5850">
      <c r="A5850" t="str">
        <v>AutoTable</v>
      </c>
      <c r="C5850" t="str">
        <v>92075-02</v>
      </c>
      <c r="D5850">
        <v>3000</v>
      </c>
      <c r="E5850">
        <v>43371</v>
      </c>
    </row>
    <row r="5851">
      <c r="A5851" t="str">
        <v>AutoTable</v>
      </c>
      <c r="C5851" t="str">
        <v>92075-19</v>
      </c>
      <c r="D5851">
        <v>0</v>
      </c>
      <c r="E5851">
        <v>43371</v>
      </c>
    </row>
    <row r="5852">
      <c r="A5852" t="str">
        <v>AutoTable</v>
      </c>
      <c r="C5852" t="str">
        <v>92075-59</v>
      </c>
      <c r="D5852">
        <v>0</v>
      </c>
      <c r="E5852">
        <v>43371</v>
      </c>
    </row>
    <row r="5853">
      <c r="A5853" t="str">
        <v>AutoTable</v>
      </c>
      <c r="C5853" t="str">
        <v>92110-06</v>
      </c>
      <c r="D5853">
        <v>221</v>
      </c>
      <c r="E5853">
        <v>43371</v>
      </c>
    </row>
    <row r="5854">
      <c r="A5854" t="str">
        <v>AutoTable</v>
      </c>
      <c r="C5854" t="str">
        <v>92112-06</v>
      </c>
      <c r="D5854">
        <v>167</v>
      </c>
      <c r="E5854">
        <v>43371</v>
      </c>
    </row>
    <row r="5855">
      <c r="A5855" t="str">
        <v>AutoTable</v>
      </c>
      <c r="C5855" t="str">
        <v>92115-21</v>
      </c>
      <c r="D5855">
        <v>77</v>
      </c>
      <c r="E5855">
        <v>43371</v>
      </c>
    </row>
    <row r="5856">
      <c r="A5856" t="str">
        <v>AutoTable</v>
      </c>
      <c r="C5856" t="str">
        <v>92175-06</v>
      </c>
      <c r="D5856">
        <v>2085</v>
      </c>
      <c r="E5856">
        <v>43371</v>
      </c>
    </row>
    <row r="5857">
      <c r="A5857" t="str">
        <v>AutoTable</v>
      </c>
      <c r="C5857" t="str">
        <v>92310-02</v>
      </c>
      <c r="D5857">
        <v>573</v>
      </c>
      <c r="E5857">
        <v>43371</v>
      </c>
    </row>
    <row r="5858">
      <c r="A5858" t="str">
        <v>AutoTable</v>
      </c>
      <c r="C5858" t="str">
        <v>92310-06</v>
      </c>
      <c r="D5858">
        <v>492</v>
      </c>
      <c r="E5858">
        <v>43371</v>
      </c>
    </row>
    <row r="5859">
      <c r="A5859" t="str">
        <v>AutoTable</v>
      </c>
      <c r="C5859" t="str">
        <v>92310-26</v>
      </c>
      <c r="D5859">
        <v>10</v>
      </c>
      <c r="E5859">
        <v>43371</v>
      </c>
    </row>
    <row r="5860">
      <c r="A5860" t="str">
        <v>AutoTable</v>
      </c>
      <c r="C5860" t="str">
        <v>92310-87</v>
      </c>
      <c r="D5860">
        <v>0</v>
      </c>
      <c r="E5860">
        <v>43371</v>
      </c>
    </row>
    <row r="5861">
      <c r="A5861" t="str">
        <v>AutoTable</v>
      </c>
      <c r="C5861" t="str">
        <v>92312-26</v>
      </c>
      <c r="D5861">
        <v>115</v>
      </c>
      <c r="E5861">
        <v>43371</v>
      </c>
    </row>
    <row r="5862">
      <c r="A5862" t="str">
        <v>AutoTable</v>
      </c>
      <c r="C5862" t="str">
        <v>92312-84</v>
      </c>
      <c r="D5862">
        <v>205</v>
      </c>
      <c r="E5862">
        <v>43371</v>
      </c>
    </row>
    <row r="5863">
      <c r="A5863" t="str">
        <v>AutoTable</v>
      </c>
      <c r="C5863" t="str">
        <v>92315-87</v>
      </c>
      <c r="D5863">
        <v>44</v>
      </c>
      <c r="E5863">
        <v>43371</v>
      </c>
    </row>
    <row r="5864">
      <c r="A5864" t="str">
        <v>AutoTable</v>
      </c>
      <c r="C5864" t="str">
        <v>93010-27</v>
      </c>
      <c r="D5864">
        <v>0</v>
      </c>
      <c r="E5864">
        <v>43371</v>
      </c>
    </row>
    <row r="5865">
      <c r="A5865" t="str">
        <v>AutoTable</v>
      </c>
      <c r="C5865" t="str">
        <v>93012-10</v>
      </c>
      <c r="D5865">
        <v>168</v>
      </c>
      <c r="E5865">
        <v>43371</v>
      </c>
    </row>
    <row r="5866">
      <c r="A5866" t="str">
        <v>AutoTable</v>
      </c>
      <c r="C5866" t="str">
        <v>93075-09</v>
      </c>
      <c r="D5866">
        <v>0</v>
      </c>
      <c r="E5866">
        <v>43371</v>
      </c>
    </row>
    <row r="5867">
      <c r="A5867" t="str">
        <v>AutoTable</v>
      </c>
      <c r="C5867" t="str">
        <v>93112-01</v>
      </c>
      <c r="D5867">
        <v>427</v>
      </c>
      <c r="E5867">
        <v>43371</v>
      </c>
    </row>
    <row r="5868">
      <c r="A5868" t="str">
        <v>AutoTable</v>
      </c>
      <c r="C5868" t="str">
        <v>93112-05</v>
      </c>
      <c r="D5868">
        <v>417</v>
      </c>
      <c r="E5868">
        <v>43371</v>
      </c>
    </row>
    <row r="5869">
      <c r="A5869" t="str">
        <v>AutoTable</v>
      </c>
      <c r="C5869" t="str">
        <v>93115-05</v>
      </c>
      <c r="D5869">
        <v>81</v>
      </c>
      <c r="E5869">
        <v>43371</v>
      </c>
    </row>
    <row r="5870">
      <c r="A5870" t="str">
        <v>AutoTable</v>
      </c>
      <c r="C5870" t="str">
        <v>93115-09</v>
      </c>
      <c r="D5870">
        <v>47</v>
      </c>
      <c r="E5870">
        <v>43371</v>
      </c>
    </row>
    <row r="5871">
      <c r="A5871" t="str">
        <v>AutoTable</v>
      </c>
      <c r="C5871" t="str">
        <v>93115-19</v>
      </c>
      <c r="D5871">
        <v>0</v>
      </c>
      <c r="E5871">
        <v>43371</v>
      </c>
    </row>
    <row r="5872">
      <c r="A5872" t="str">
        <v>AutoTable</v>
      </c>
      <c r="C5872" t="str">
        <v>93210-60</v>
      </c>
      <c r="D5872">
        <v>0</v>
      </c>
      <c r="E5872">
        <v>43371</v>
      </c>
    </row>
    <row r="5873">
      <c r="A5873" t="str">
        <v>AutoTable</v>
      </c>
      <c r="C5873" t="str">
        <v>93375-10</v>
      </c>
      <c r="D5873">
        <v>1</v>
      </c>
      <c r="E5873">
        <v>43371</v>
      </c>
    </row>
    <row r="5874">
      <c r="A5874" t="str">
        <v>AutoTable</v>
      </c>
      <c r="C5874" t="str">
        <v>93375-46</v>
      </c>
      <c r="D5874">
        <v>95</v>
      </c>
      <c r="E5874">
        <v>43371</v>
      </c>
    </row>
    <row r="5875">
      <c r="A5875" t="str">
        <v>AutoTable</v>
      </c>
      <c r="C5875" t="str">
        <v>93375-47</v>
      </c>
      <c r="D5875">
        <v>0</v>
      </c>
      <c r="E5875">
        <v>43371</v>
      </c>
    </row>
    <row r="5876">
      <c r="A5876" t="str">
        <v>AutoTable</v>
      </c>
      <c r="C5876" t="str">
        <v>93375-86</v>
      </c>
      <c r="D5876">
        <v>6</v>
      </c>
      <c r="E5876">
        <v>43371</v>
      </c>
    </row>
    <row r="5877">
      <c r="A5877" t="str">
        <v>AutoTable</v>
      </c>
      <c r="C5877" t="str">
        <v>93375-87</v>
      </c>
      <c r="D5877">
        <v>302</v>
      </c>
      <c r="E5877">
        <v>43371</v>
      </c>
    </row>
    <row r="5878">
      <c r="A5878" t="str">
        <v>AutoTable</v>
      </c>
      <c r="C5878" t="str">
        <v>93512-18</v>
      </c>
      <c r="D5878">
        <v>215</v>
      </c>
      <c r="E5878">
        <v>43371</v>
      </c>
    </row>
    <row r="5879">
      <c r="A5879" t="str">
        <v>AutoTable</v>
      </c>
      <c r="C5879" t="str">
        <v>93515-16</v>
      </c>
      <c r="D5879">
        <v>3</v>
      </c>
      <c r="E5879">
        <v>43371</v>
      </c>
    </row>
    <row r="5880">
      <c r="A5880" t="str">
        <v>AutoTable</v>
      </c>
      <c r="C5880" t="str">
        <v>93515-18</v>
      </c>
      <c r="D5880">
        <v>88</v>
      </c>
      <c r="E5880">
        <v>43371</v>
      </c>
    </row>
    <row r="5881">
      <c r="A5881" t="str">
        <v>AutoTable</v>
      </c>
      <c r="C5881" t="str">
        <v>93610-09</v>
      </c>
      <c r="D5881">
        <v>653</v>
      </c>
      <c r="E5881">
        <v>43371</v>
      </c>
    </row>
    <row r="5882">
      <c r="A5882" t="str">
        <v>AutoTable</v>
      </c>
      <c r="C5882" t="str">
        <v>93675-09</v>
      </c>
      <c r="D5882">
        <v>767</v>
      </c>
      <c r="E5882">
        <v>43371</v>
      </c>
    </row>
    <row r="5883">
      <c r="A5883" t="str">
        <v>AutoTable</v>
      </c>
      <c r="C5883" t="str">
        <v>93710-02</v>
      </c>
      <c r="D5883">
        <v>123</v>
      </c>
      <c r="E5883">
        <v>43371</v>
      </c>
    </row>
    <row r="5884">
      <c r="A5884" t="str">
        <v>AutoTable</v>
      </c>
      <c r="C5884" t="str">
        <v>93710-05</v>
      </c>
      <c r="D5884">
        <v>293</v>
      </c>
      <c r="E5884">
        <v>43371</v>
      </c>
    </row>
    <row r="5885">
      <c r="A5885" t="str">
        <v>AutoTable</v>
      </c>
      <c r="C5885" t="str">
        <v>93710-06</v>
      </c>
      <c r="D5885">
        <v>442</v>
      </c>
      <c r="E5885">
        <v>43371</v>
      </c>
    </row>
    <row r="5886">
      <c r="A5886" t="str">
        <v>AutoTable</v>
      </c>
      <c r="C5886" t="str">
        <v>93710-10</v>
      </c>
      <c r="D5886">
        <v>2</v>
      </c>
      <c r="E5886">
        <v>43371</v>
      </c>
    </row>
    <row r="5887">
      <c r="A5887" t="str">
        <v>AutoTable</v>
      </c>
      <c r="C5887" t="str">
        <v>94010-20</v>
      </c>
      <c r="D5887">
        <v>1384</v>
      </c>
      <c r="E5887">
        <v>43371</v>
      </c>
    </row>
    <row r="5888">
      <c r="A5888" t="str">
        <v>AutoTable</v>
      </c>
      <c r="C5888" t="str">
        <v>94012-18</v>
      </c>
      <c r="D5888">
        <v>938</v>
      </c>
      <c r="E5888">
        <v>43371</v>
      </c>
    </row>
    <row r="5889">
      <c r="A5889" t="str">
        <v>AutoTable</v>
      </c>
      <c r="C5889" t="str">
        <v>94015-15</v>
      </c>
      <c r="D5889">
        <v>93</v>
      </c>
      <c r="E5889">
        <v>43371</v>
      </c>
    </row>
    <row r="5890">
      <c r="A5890" t="str">
        <v>AutoTable</v>
      </c>
      <c r="C5890" t="str">
        <v>94015-18</v>
      </c>
      <c r="D5890">
        <v>65</v>
      </c>
      <c r="E5890">
        <v>43371</v>
      </c>
    </row>
    <row r="5891">
      <c r="A5891" t="str">
        <v>AutoTable</v>
      </c>
      <c r="C5891" t="str">
        <v>94015-33</v>
      </c>
      <c r="D5891">
        <v>131</v>
      </c>
      <c r="E5891">
        <v>43371</v>
      </c>
    </row>
    <row r="5892">
      <c r="A5892" t="str">
        <v>AutoTable</v>
      </c>
      <c r="C5892" t="str">
        <v>94075-20</v>
      </c>
      <c r="D5892">
        <v>545</v>
      </c>
      <c r="E5892">
        <v>43371</v>
      </c>
    </row>
    <row r="5893">
      <c r="A5893" t="str">
        <v>AutoTable</v>
      </c>
      <c r="C5893" t="str">
        <v>95010-02</v>
      </c>
      <c r="D5893">
        <v>505</v>
      </c>
      <c r="E5893">
        <v>43371</v>
      </c>
    </row>
    <row r="5894">
      <c r="A5894" t="str">
        <v>AutoTable</v>
      </c>
      <c r="C5894" t="str">
        <v>95010-05</v>
      </c>
      <c r="D5894">
        <v>264</v>
      </c>
      <c r="E5894">
        <v>43371</v>
      </c>
    </row>
    <row r="5895">
      <c r="A5895" t="str">
        <v>AutoTable</v>
      </c>
      <c r="C5895" t="str">
        <v>95010-09</v>
      </c>
      <c r="D5895">
        <v>564</v>
      </c>
      <c r="E5895">
        <v>43371</v>
      </c>
    </row>
    <row r="5896">
      <c r="A5896" t="str">
        <v>AutoTable</v>
      </c>
      <c r="C5896" t="str">
        <v>95010-10</v>
      </c>
      <c r="D5896">
        <v>413</v>
      </c>
      <c r="E5896">
        <v>43371</v>
      </c>
    </row>
    <row r="5897">
      <c r="A5897" t="str">
        <v>AutoTable</v>
      </c>
      <c r="C5897" t="str">
        <v>95075-02</v>
      </c>
      <c r="D5897">
        <v>240</v>
      </c>
      <c r="E5897">
        <v>43371</v>
      </c>
    </row>
    <row r="5898">
      <c r="A5898" t="str">
        <v>AutoTable</v>
      </c>
      <c r="C5898" t="str">
        <v>95075-09</v>
      </c>
      <c r="D5898">
        <v>0</v>
      </c>
      <c r="E5898">
        <v>43371</v>
      </c>
    </row>
    <row r="5899">
      <c r="A5899" t="str">
        <v>AutoTable</v>
      </c>
      <c r="C5899" t="str">
        <v>95075-10</v>
      </c>
      <c r="D5899">
        <v>312</v>
      </c>
      <c r="E5899">
        <v>43371</v>
      </c>
    </row>
    <row r="5900">
      <c r="A5900" t="str">
        <v>AutoTable</v>
      </c>
      <c r="C5900" t="str">
        <v>95275-52</v>
      </c>
      <c r="D5900">
        <v>710</v>
      </c>
      <c r="E5900">
        <v>43371</v>
      </c>
    </row>
    <row r="5901">
      <c r="A5901" t="str">
        <v>AutoTable</v>
      </c>
      <c r="C5901" t="str">
        <v>95610-10</v>
      </c>
      <c r="D5901">
        <v>0</v>
      </c>
      <c r="E5901">
        <v>43371</v>
      </c>
    </row>
    <row r="5902">
      <c r="A5902" t="str">
        <v>AutoTable</v>
      </c>
      <c r="C5902" t="str">
        <v>96012-86</v>
      </c>
      <c r="D5902">
        <v>216</v>
      </c>
      <c r="E5902">
        <v>43371</v>
      </c>
    </row>
    <row r="5903">
      <c r="A5903" t="str">
        <v>AutoTable</v>
      </c>
      <c r="C5903" t="str">
        <v>96075-86</v>
      </c>
      <c r="D5903">
        <v>2</v>
      </c>
      <c r="E5903">
        <v>43371</v>
      </c>
    </row>
    <row r="5904">
      <c r="A5904" t="str">
        <v>AutoTable</v>
      </c>
      <c r="C5904" t="str">
        <v>97004</v>
      </c>
      <c r="D5904">
        <v>14</v>
      </c>
      <c r="E5904">
        <v>43371</v>
      </c>
    </row>
    <row r="5905">
      <c r="A5905" t="str">
        <v>AutoTable</v>
      </c>
      <c r="C5905" t="str">
        <v>97175-55</v>
      </c>
      <c r="D5905">
        <v>14</v>
      </c>
      <c r="E5905">
        <v>43371</v>
      </c>
    </row>
    <row r="5906">
      <c r="A5906" t="str">
        <v>AutoTable</v>
      </c>
      <c r="C5906" t="str">
        <v>97175-64</v>
      </c>
      <c r="D5906">
        <v>422</v>
      </c>
      <c r="E5906">
        <v>43371</v>
      </c>
    </row>
    <row r="5907">
      <c r="A5907" t="str">
        <v>AutoTable</v>
      </c>
      <c r="C5907" t="str">
        <v>97175-68</v>
      </c>
      <c r="D5907">
        <v>0</v>
      </c>
      <c r="E5907">
        <v>43371</v>
      </c>
    </row>
    <row r="5908">
      <c r="A5908" t="str">
        <v>AutoTable</v>
      </c>
      <c r="C5908" t="str">
        <v>97175-70</v>
      </c>
      <c r="D5908">
        <v>505</v>
      </c>
      <c r="E5908">
        <v>43371</v>
      </c>
    </row>
    <row r="5909">
      <c r="A5909" t="str">
        <v>AutoTable</v>
      </c>
      <c r="C5909" t="str">
        <v>97175-75</v>
      </c>
      <c r="D5909">
        <v>2</v>
      </c>
      <c r="E5909">
        <v>43371</v>
      </c>
    </row>
    <row r="5910">
      <c r="A5910" t="str">
        <v>AutoTable</v>
      </c>
      <c r="C5910" t="str">
        <v>97175-76</v>
      </c>
      <c r="D5910">
        <v>0</v>
      </c>
      <c r="E5910">
        <v>43371</v>
      </c>
    </row>
    <row r="5911">
      <c r="A5911" t="str">
        <v>AutoTable</v>
      </c>
      <c r="C5911" t="str">
        <v>97515-09</v>
      </c>
      <c r="D5911">
        <v>57</v>
      </c>
      <c r="E5911">
        <v>43371</v>
      </c>
    </row>
    <row r="5912">
      <c r="A5912" t="str">
        <v>AutoTable</v>
      </c>
      <c r="C5912" t="str">
        <v>98010-10</v>
      </c>
      <c r="D5912">
        <v>308</v>
      </c>
      <c r="E5912">
        <v>43371</v>
      </c>
    </row>
    <row r="5913">
      <c r="A5913" t="str">
        <v>AutoTable</v>
      </c>
      <c r="C5913" t="str">
        <v>98012-05</v>
      </c>
      <c r="D5913">
        <v>245</v>
      </c>
      <c r="E5913">
        <v>43371</v>
      </c>
    </row>
    <row r="5914">
      <c r="A5914" t="str">
        <v>AutoTable</v>
      </c>
      <c r="C5914" t="str">
        <v>98012-06</v>
      </c>
      <c r="D5914">
        <v>226</v>
      </c>
      <c r="E5914">
        <v>43371</v>
      </c>
    </row>
    <row r="5915">
      <c r="A5915" t="str">
        <v>AutoTable</v>
      </c>
      <c r="C5915" t="str">
        <v>98012-10</v>
      </c>
      <c r="D5915">
        <v>123</v>
      </c>
      <c r="E5915">
        <v>43371</v>
      </c>
    </row>
    <row r="5916">
      <c r="A5916" t="str">
        <v>AutoTable</v>
      </c>
      <c r="C5916" t="str">
        <v>98275-06</v>
      </c>
      <c r="D5916">
        <v>2372</v>
      </c>
      <c r="E5916">
        <v>43371</v>
      </c>
    </row>
    <row r="5917">
      <c r="A5917" t="str">
        <v>AutoTable</v>
      </c>
      <c r="C5917" t="str">
        <v>98275-09</v>
      </c>
      <c r="D5917">
        <v>1</v>
      </c>
      <c r="E5917">
        <v>43371</v>
      </c>
    </row>
    <row r="5918">
      <c r="A5918" t="str">
        <v>AutoTable</v>
      </c>
      <c r="C5918" t="str">
        <v>98275-46</v>
      </c>
      <c r="D5918">
        <v>2313</v>
      </c>
      <c r="E5918">
        <v>43371</v>
      </c>
    </row>
    <row r="5919">
      <c r="A5919" t="str">
        <v>AutoTable</v>
      </c>
      <c r="C5919" t="str">
        <v>98275-86</v>
      </c>
      <c r="D5919">
        <v>2525</v>
      </c>
      <c r="E5919">
        <v>43371</v>
      </c>
    </row>
    <row r="5920">
      <c r="A5920" t="str">
        <v>AutoTable</v>
      </c>
      <c r="C5920" t="str">
        <v>99010-02</v>
      </c>
      <c r="D5920">
        <v>273</v>
      </c>
      <c r="E5920">
        <v>43371</v>
      </c>
    </row>
    <row r="5921">
      <c r="A5921" t="str">
        <v>AutoTable</v>
      </c>
      <c r="C5921" t="str">
        <v>99010-04</v>
      </c>
      <c r="D5921">
        <v>111</v>
      </c>
      <c r="E5921">
        <v>43371</v>
      </c>
    </row>
    <row r="5922">
      <c r="A5922" t="str">
        <v>AutoTable</v>
      </c>
      <c r="C5922" t="str">
        <v>99010-05</v>
      </c>
      <c r="D5922">
        <v>3</v>
      </c>
      <c r="E5922">
        <v>43371</v>
      </c>
    </row>
    <row r="5923">
      <c r="A5923" t="str">
        <v>AutoTable</v>
      </c>
      <c r="C5923" t="str">
        <v>99010-06</v>
      </c>
      <c r="D5923">
        <v>207</v>
      </c>
      <c r="E5923">
        <v>43371</v>
      </c>
    </row>
    <row r="5924">
      <c r="A5924" t="str">
        <v>AutoTable</v>
      </c>
      <c r="C5924" t="str">
        <v>99010-07</v>
      </c>
      <c r="D5924">
        <v>302</v>
      </c>
      <c r="E5924">
        <v>43371</v>
      </c>
    </row>
    <row r="5925">
      <c r="A5925" t="str">
        <v>AutoTable</v>
      </c>
      <c r="C5925" t="str">
        <v>99010-09</v>
      </c>
      <c r="D5925">
        <v>72</v>
      </c>
      <c r="E5925">
        <v>43371</v>
      </c>
    </row>
    <row r="5926">
      <c r="A5926" t="str">
        <v>AutoTable</v>
      </c>
      <c r="C5926" t="str">
        <v>99010-23</v>
      </c>
      <c r="D5926">
        <v>79</v>
      </c>
      <c r="E5926">
        <v>43371</v>
      </c>
    </row>
    <row r="5927">
      <c r="A5927" t="str">
        <v>AutoTable</v>
      </c>
      <c r="C5927" t="str">
        <v>99210-02</v>
      </c>
      <c r="D5927">
        <v>299</v>
      </c>
      <c r="E5927">
        <v>43371</v>
      </c>
    </row>
    <row r="5928">
      <c r="A5928" t="str">
        <v>AutoTable</v>
      </c>
      <c r="C5928" t="str">
        <v>99210-05</v>
      </c>
      <c r="D5928">
        <v>26</v>
      </c>
      <c r="E5928">
        <v>43371</v>
      </c>
    </row>
    <row r="5929">
      <c r="A5929" t="str">
        <v>AutoTable</v>
      </c>
      <c r="C5929" t="str">
        <v>99210-06</v>
      </c>
      <c r="D5929">
        <v>484</v>
      </c>
      <c r="E5929">
        <v>43371</v>
      </c>
    </row>
    <row r="5930">
      <c r="A5930" t="str">
        <v>AutoTable</v>
      </c>
      <c r="C5930" t="str">
        <v>99210-08</v>
      </c>
      <c r="D5930">
        <v>289</v>
      </c>
      <c r="E5930">
        <v>43371</v>
      </c>
    </row>
    <row r="5931">
      <c r="A5931" t="str">
        <v>AutoTable</v>
      </c>
      <c r="C5931" t="str">
        <v>99210-09</v>
      </c>
      <c r="D5931">
        <v>301</v>
      </c>
      <c r="E5931">
        <v>43371</v>
      </c>
    </row>
    <row r="5932">
      <c r="A5932" t="str">
        <v>AutoTable</v>
      </c>
      <c r="C5932" t="str">
        <v>99210-39</v>
      </c>
      <c r="D5932">
        <v>246</v>
      </c>
      <c r="E5932">
        <v>43371</v>
      </c>
    </row>
    <row r="5933">
      <c r="A5933" t="str">
        <v>AutoTable</v>
      </c>
      <c r="C5933" t="str">
        <v>99212-02</v>
      </c>
      <c r="D5933">
        <v>209</v>
      </c>
      <c r="E5933">
        <v>43371</v>
      </c>
    </row>
    <row r="5934">
      <c r="A5934" t="str">
        <v>AutoTable</v>
      </c>
      <c r="C5934" t="str">
        <v>99212-06</v>
      </c>
      <c r="D5934">
        <v>307</v>
      </c>
      <c r="E5934">
        <v>43371</v>
      </c>
    </row>
    <row r="5935">
      <c r="A5935" t="str">
        <v>AutoTable</v>
      </c>
      <c r="C5935" t="str">
        <v>99212-08</v>
      </c>
      <c r="D5935">
        <v>124</v>
      </c>
      <c r="E5935">
        <v>43371</v>
      </c>
    </row>
    <row r="5936">
      <c r="A5936" t="str">
        <v>AutoTable</v>
      </c>
      <c r="C5936" t="str">
        <v>99212-09</v>
      </c>
      <c r="D5936">
        <v>265</v>
      </c>
      <c r="E5936">
        <v>43371</v>
      </c>
    </row>
    <row r="5937">
      <c r="A5937" t="str">
        <v>AutoTable</v>
      </c>
      <c r="C5937" t="str">
        <v>99212-12</v>
      </c>
      <c r="D5937">
        <v>219</v>
      </c>
      <c r="E5937">
        <v>43371</v>
      </c>
    </row>
    <row r="5938">
      <c r="A5938" t="str">
        <v>AutoTable</v>
      </c>
      <c r="C5938" t="str">
        <v>99275-04</v>
      </c>
      <c r="D5938">
        <v>657</v>
      </c>
      <c r="E5938">
        <v>43371</v>
      </c>
    </row>
    <row r="5939">
      <c r="A5939" t="str">
        <v>AutoTable</v>
      </c>
      <c r="C5939" t="str">
        <v>99275-05</v>
      </c>
      <c r="D5939">
        <v>718</v>
      </c>
      <c r="E5939">
        <v>43371</v>
      </c>
    </row>
    <row r="5940">
      <c r="A5940" t="str">
        <v>AutoTable</v>
      </c>
      <c r="C5940" t="str">
        <v>99275-08</v>
      </c>
      <c r="D5940">
        <v>2890</v>
      </c>
      <c r="E5940">
        <v>43371</v>
      </c>
    </row>
    <row r="5941">
      <c r="A5941" t="str">
        <v>AutoTable</v>
      </c>
      <c r="C5941" t="str">
        <v>99310-06</v>
      </c>
      <c r="D5941">
        <v>632</v>
      </c>
      <c r="E5941">
        <v>43371</v>
      </c>
    </row>
    <row r="5942">
      <c r="A5942" t="str">
        <v>AutoTable</v>
      </c>
      <c r="C5942" t="str">
        <v>99475-08</v>
      </c>
      <c r="D5942">
        <v>1219</v>
      </c>
      <c r="E5942">
        <v>43371</v>
      </c>
    </row>
    <row r="5943">
      <c r="A5943" t="str">
        <v>AutoTable</v>
      </c>
      <c r="C5943" t="str">
        <v>99510-07</v>
      </c>
      <c r="D5943">
        <v>0</v>
      </c>
      <c r="E5943">
        <v>43371</v>
      </c>
    </row>
    <row r="5944">
      <c r="A5944" t="str">
        <v>AutoTable</v>
      </c>
      <c r="C5944" t="str">
        <v>99610-02</v>
      </c>
      <c r="D5944">
        <v>198</v>
      </c>
      <c r="E5944">
        <v>43371</v>
      </c>
    </row>
    <row r="5945">
      <c r="A5945" t="str">
        <v>AutoTable</v>
      </c>
      <c r="C5945" t="str">
        <v>99610-07</v>
      </c>
      <c r="D5945">
        <v>462</v>
      </c>
      <c r="E5945">
        <v>43371</v>
      </c>
    </row>
    <row r="5946">
      <c r="A5946" t="str">
        <v>AutoTable</v>
      </c>
      <c r="C5946" t="str">
        <v>99610-35</v>
      </c>
      <c r="D5946">
        <v>303</v>
      </c>
      <c r="E5946">
        <v>43371</v>
      </c>
    </row>
    <row r="5947">
      <c r="A5947" t="str">
        <v>AutoTable</v>
      </c>
      <c r="C5947" t="str">
        <v>99610-37</v>
      </c>
      <c r="D5947">
        <v>524</v>
      </c>
      <c r="E5947">
        <v>43371</v>
      </c>
    </row>
    <row r="5948">
      <c r="A5948" t="str">
        <v>AutoTable</v>
      </c>
      <c r="C5948" t="str">
        <v>99610-39</v>
      </c>
      <c r="D5948">
        <v>573</v>
      </c>
      <c r="E5948">
        <v>43371</v>
      </c>
    </row>
    <row r="5949">
      <c r="A5949" t="str">
        <v>AutoTable</v>
      </c>
      <c r="C5949" t="str">
        <v>99612-35</v>
      </c>
      <c r="D5949">
        <v>298</v>
      </c>
      <c r="E5949">
        <v>43371</v>
      </c>
    </row>
    <row r="5950">
      <c r="A5950" t="str">
        <v>AutoTable</v>
      </c>
      <c r="C5950" t="str">
        <v>99612-39</v>
      </c>
      <c r="D5950">
        <v>212</v>
      </c>
      <c r="E5950">
        <v>43371</v>
      </c>
    </row>
    <row r="5951">
      <c r="A5951" t="str">
        <v>AutoTable</v>
      </c>
      <c r="C5951" t="str">
        <v>99612-57</v>
      </c>
      <c r="D5951">
        <v>58</v>
      </c>
      <c r="E5951">
        <v>43371</v>
      </c>
    </row>
    <row r="5952">
      <c r="A5952" t="str">
        <v>AutoTable</v>
      </c>
      <c r="C5952" t="str">
        <v>99615-35</v>
      </c>
      <c r="D5952">
        <v>88</v>
      </c>
      <c r="E5952">
        <v>43371</v>
      </c>
    </row>
    <row r="5953">
      <c r="A5953" t="str">
        <v>AutoTable</v>
      </c>
      <c r="C5953" t="str">
        <v>99615-37</v>
      </c>
      <c r="D5953">
        <v>90</v>
      </c>
      <c r="E5953">
        <v>43371</v>
      </c>
    </row>
    <row r="5954">
      <c r="A5954" t="str">
        <v>AutoTable</v>
      </c>
      <c r="C5954" t="str">
        <v>99615-39</v>
      </c>
      <c r="D5954">
        <v>100</v>
      </c>
      <c r="E5954">
        <v>43371</v>
      </c>
    </row>
    <row r="5955">
      <c r="A5955" t="str">
        <v>AutoTable</v>
      </c>
      <c r="C5955" t="str">
        <v>99650-02</v>
      </c>
      <c r="D5955">
        <v>216</v>
      </c>
      <c r="E5955">
        <v>43371</v>
      </c>
    </row>
    <row r="5956">
      <c r="A5956" t="str">
        <v>AutoTable</v>
      </c>
      <c r="C5956" t="str">
        <v>99650-37</v>
      </c>
      <c r="D5956">
        <v>76</v>
      </c>
      <c r="E5956">
        <v>43371</v>
      </c>
    </row>
    <row r="5957">
      <c r="A5957" t="str">
        <v>AutoTable</v>
      </c>
      <c r="C5957" t="str">
        <v>99675-07</v>
      </c>
      <c r="D5957">
        <v>143</v>
      </c>
      <c r="E5957">
        <v>43371</v>
      </c>
    </row>
    <row r="5958">
      <c r="A5958" t="str">
        <v>AutoTable</v>
      </c>
      <c r="C5958" t="str">
        <v>99675-07F</v>
      </c>
      <c r="D5958">
        <v>5</v>
      </c>
      <c r="E5958">
        <v>43371</v>
      </c>
    </row>
    <row r="5959">
      <c r="A5959" t="str">
        <v>AutoTable</v>
      </c>
      <c r="C5959" t="str">
        <v>99675-35</v>
      </c>
      <c r="D5959">
        <v>288</v>
      </c>
      <c r="E5959">
        <v>43371</v>
      </c>
    </row>
    <row r="5960">
      <c r="A5960" t="str">
        <v>AutoTable</v>
      </c>
      <c r="C5960" t="str">
        <v>99675-37</v>
      </c>
      <c r="D5960">
        <v>15</v>
      </c>
      <c r="E5960">
        <v>43371</v>
      </c>
    </row>
    <row r="5961">
      <c r="A5961" t="str">
        <v>AutoTable</v>
      </c>
      <c r="C5961" t="str">
        <v>99675-39</v>
      </c>
      <c r="D5961">
        <v>200</v>
      </c>
      <c r="E5961">
        <v>43371</v>
      </c>
    </row>
    <row r="5962">
      <c r="A5962" t="str">
        <v>AutoTable</v>
      </c>
      <c r="C5962" t="str">
        <v>99675-54</v>
      </c>
      <c r="D5962">
        <v>2</v>
      </c>
      <c r="E5962">
        <v>43371</v>
      </c>
    </row>
    <row r="5963">
      <c r="A5963" t="str">
        <v>AutoTable</v>
      </c>
      <c r="C5963" t="str">
        <v>99775-56</v>
      </c>
      <c r="D5963">
        <v>0</v>
      </c>
      <c r="E5963">
        <v>43371</v>
      </c>
    </row>
    <row r="5964">
      <c r="A5964" t="str">
        <v>AutoTable</v>
      </c>
      <c r="C5964" t="str">
        <v>99812-10</v>
      </c>
      <c r="D5964">
        <v>64</v>
      </c>
      <c r="E5964">
        <v>43371</v>
      </c>
    </row>
    <row r="5965">
      <c r="A5965" t="str">
        <v>AutoTable</v>
      </c>
      <c r="C5965" t="str">
        <v>99910-16</v>
      </c>
      <c r="D5965">
        <v>322</v>
      </c>
      <c r="E5965">
        <v>43371</v>
      </c>
    </row>
    <row r="5966">
      <c r="A5966" t="str">
        <v>AutoTable</v>
      </c>
      <c r="C5966" t="str">
        <v>99910-20</v>
      </c>
      <c r="D5966">
        <v>532</v>
      </c>
      <c r="E5966">
        <v>43371</v>
      </c>
    </row>
    <row r="5967">
      <c r="A5967" t="str">
        <v>AutoTable</v>
      </c>
      <c r="C5967" t="str">
        <v>99910-61</v>
      </c>
      <c r="D5967">
        <v>1532</v>
      </c>
      <c r="E5967">
        <v>43371</v>
      </c>
    </row>
    <row r="5968">
      <c r="A5968" t="str">
        <v>AutoTable</v>
      </c>
      <c r="C5968" t="str">
        <v>99912-03</v>
      </c>
      <c r="D5968">
        <v>177</v>
      </c>
      <c r="E5968">
        <v>43371</v>
      </c>
    </row>
    <row r="5969">
      <c r="A5969" t="str">
        <v>AutoTable</v>
      </c>
      <c r="C5969" t="str">
        <v>99912-10</v>
      </c>
      <c r="D5969">
        <v>213</v>
      </c>
      <c r="E5969">
        <v>43371</v>
      </c>
    </row>
    <row r="5970">
      <c r="A5970" t="str">
        <v>AutoTable</v>
      </c>
      <c r="C5970" t="str">
        <v>99912-16DTO</v>
      </c>
      <c r="D5970">
        <v>197</v>
      </c>
      <c r="E5970">
        <v>43371</v>
      </c>
    </row>
    <row r="5971">
      <c r="A5971" t="str">
        <v>AutoTable</v>
      </c>
      <c r="C5971" t="str">
        <v>99912-19BR</v>
      </c>
      <c r="D5971">
        <v>290</v>
      </c>
      <c r="E5971">
        <v>43371</v>
      </c>
    </row>
    <row r="5972">
      <c r="A5972" t="str">
        <v>AutoTable</v>
      </c>
      <c r="C5972" t="str">
        <v>99915-61</v>
      </c>
      <c r="D5972">
        <v>85</v>
      </c>
      <c r="E5972">
        <v>43371</v>
      </c>
    </row>
    <row r="5973">
      <c r="A5973" t="str">
        <v>AutoTable</v>
      </c>
      <c r="C5973" t="str">
        <v>99975-16</v>
      </c>
      <c r="D5973">
        <v>422</v>
      </c>
      <c r="E5973">
        <v>43371</v>
      </c>
    </row>
    <row r="5974">
      <c r="A5974" t="str">
        <v>AutoTable</v>
      </c>
      <c r="C5974" t="str">
        <v>B14099</v>
      </c>
      <c r="D5974">
        <v>28</v>
      </c>
      <c r="E5974">
        <v>43371</v>
      </c>
    </row>
    <row r="5975">
      <c r="A5975" t="str">
        <v>AutoTable</v>
      </c>
      <c r="C5975" t="str">
        <v>B14100</v>
      </c>
      <c r="D5975">
        <v>0</v>
      </c>
      <c r="E5975">
        <v>43371</v>
      </c>
    </row>
    <row r="5976">
      <c r="A5976" t="str">
        <v>AutoTable</v>
      </c>
      <c r="C5976" t="str">
        <v>B14101</v>
      </c>
      <c r="D5976">
        <v>45</v>
      </c>
      <c r="E5976">
        <v>43371</v>
      </c>
    </row>
    <row r="5977">
      <c r="A5977" t="str">
        <v>AutoTable</v>
      </c>
      <c r="C5977" t="str">
        <v>B14102</v>
      </c>
      <c r="D5977">
        <v>94</v>
      </c>
      <c r="E5977">
        <v>43371</v>
      </c>
    </row>
    <row r="5978">
      <c r="A5978" t="str">
        <v>AutoTable</v>
      </c>
      <c r="C5978" t="str">
        <v>B14103</v>
      </c>
      <c r="D5978">
        <v>57</v>
      </c>
      <c r="E5978">
        <v>43371</v>
      </c>
    </row>
    <row r="5979">
      <c r="A5979" t="str">
        <v>AutoTable</v>
      </c>
      <c r="C5979" t="str">
        <v>B14104</v>
      </c>
      <c r="D5979">
        <v>45</v>
      </c>
      <c r="E5979">
        <v>43371</v>
      </c>
    </row>
    <row r="5980">
      <c r="A5980" t="str">
        <v>AutoTable</v>
      </c>
      <c r="C5980" t="str">
        <v>B14105</v>
      </c>
      <c r="D5980">
        <v>40</v>
      </c>
      <c r="E5980">
        <v>43371</v>
      </c>
    </row>
    <row r="5981">
      <c r="A5981" t="str">
        <v>AutoTable</v>
      </c>
      <c r="C5981" t="str">
        <v>B14107</v>
      </c>
      <c r="D5981">
        <v>49</v>
      </c>
      <c r="E5981">
        <v>43371</v>
      </c>
    </row>
    <row r="5982">
      <c r="A5982" t="str">
        <v>AutoTable</v>
      </c>
      <c r="C5982" t="str">
        <v>B14108</v>
      </c>
      <c r="D5982">
        <v>16</v>
      </c>
      <c r="E5982">
        <v>43371</v>
      </c>
    </row>
    <row r="5983">
      <c r="A5983" t="str">
        <v>AutoTable</v>
      </c>
      <c r="C5983" t="str">
        <v>B14150</v>
      </c>
      <c r="D5983">
        <v>0</v>
      </c>
      <c r="E5983">
        <v>43371</v>
      </c>
    </row>
    <row r="5984">
      <c r="A5984" t="str">
        <v>AutoTable</v>
      </c>
      <c r="C5984" t="str">
        <v>B14151</v>
      </c>
      <c r="D5984">
        <v>24</v>
      </c>
      <c r="E5984">
        <v>43371</v>
      </c>
    </row>
    <row r="5985">
      <c r="A5985" t="str">
        <v>AutoTable</v>
      </c>
      <c r="C5985" t="str">
        <v>B14152</v>
      </c>
      <c r="D5985">
        <v>21</v>
      </c>
      <c r="E5985">
        <v>43371</v>
      </c>
    </row>
    <row r="5986">
      <c r="A5986" t="str">
        <v>AutoTable</v>
      </c>
      <c r="C5986" t="str">
        <v>B14153</v>
      </c>
      <c r="D5986">
        <v>6</v>
      </c>
      <c r="E5986">
        <v>43371</v>
      </c>
    </row>
    <row r="5987">
      <c r="A5987" t="str">
        <v>AutoTable</v>
      </c>
      <c r="C5987" t="str">
        <v>B14154</v>
      </c>
      <c r="D5987">
        <v>18</v>
      </c>
      <c r="E5987">
        <v>43371</v>
      </c>
    </row>
    <row r="5988">
      <c r="A5988" t="str">
        <v>AutoTable</v>
      </c>
      <c r="C5988" t="str">
        <v>B14155</v>
      </c>
      <c r="D5988">
        <v>4</v>
      </c>
      <c r="E5988">
        <v>43371</v>
      </c>
    </row>
    <row r="5989">
      <c r="A5989" t="str">
        <v>AutoTable</v>
      </c>
      <c r="C5989" t="str">
        <v>B40101</v>
      </c>
      <c r="D5989">
        <v>128</v>
      </c>
      <c r="E5989">
        <v>43371</v>
      </c>
    </row>
    <row r="5990">
      <c r="A5990" t="str">
        <v>AutoTable</v>
      </c>
      <c r="C5990" t="str">
        <v>B40102</v>
      </c>
      <c r="D5990">
        <v>97</v>
      </c>
      <c r="E5990">
        <v>43371</v>
      </c>
    </row>
    <row r="5991">
      <c r="A5991" t="str">
        <v>AutoTable</v>
      </c>
      <c r="C5991" t="str">
        <v>B40106</v>
      </c>
      <c r="D5991">
        <v>128</v>
      </c>
      <c r="E5991">
        <v>43371</v>
      </c>
    </row>
    <row r="5992">
      <c r="A5992" t="str">
        <v>AutoTable</v>
      </c>
      <c r="C5992" t="str">
        <v>B40107</v>
      </c>
      <c r="D5992">
        <v>128</v>
      </c>
      <c r="E5992">
        <v>43371</v>
      </c>
    </row>
    <row r="5993">
      <c r="A5993" t="str">
        <v>AutoTable</v>
      </c>
      <c r="C5993" t="str">
        <v>B40230</v>
      </c>
      <c r="D5993">
        <v>24</v>
      </c>
      <c r="E5993">
        <v>43371</v>
      </c>
    </row>
    <row r="5994">
      <c r="A5994" t="str">
        <v>AutoTable</v>
      </c>
      <c r="C5994" t="str">
        <v>B40230T1</v>
      </c>
      <c r="D5994">
        <v>11</v>
      </c>
      <c r="E5994">
        <v>43371</v>
      </c>
    </row>
    <row r="5995">
      <c r="A5995" t="str">
        <v>AutoTable</v>
      </c>
      <c r="C5995" t="str">
        <v>B40230T2</v>
      </c>
      <c r="D5995">
        <v>59</v>
      </c>
      <c r="E5995">
        <v>43371</v>
      </c>
    </row>
    <row r="5996">
      <c r="A5996" t="str">
        <v>AutoTable</v>
      </c>
      <c r="C5996" t="str">
        <v>B40231</v>
      </c>
      <c r="D5996">
        <v>0</v>
      </c>
      <c r="E5996">
        <v>43371</v>
      </c>
    </row>
    <row r="5997">
      <c r="A5997" t="str">
        <v>AutoTable</v>
      </c>
      <c r="C5997" t="str">
        <v>B40231T2</v>
      </c>
      <c r="D5997">
        <v>2</v>
      </c>
      <c r="E5997">
        <v>43371</v>
      </c>
    </row>
    <row r="5998">
      <c r="A5998" t="str">
        <v>AutoTable</v>
      </c>
      <c r="C5998" t="str">
        <v>B40232</v>
      </c>
      <c r="D5998">
        <v>61</v>
      </c>
      <c r="E5998">
        <v>43371</v>
      </c>
    </row>
    <row r="5999">
      <c r="A5999" t="str">
        <v>AutoTable</v>
      </c>
      <c r="C5999" t="str">
        <v>B40236</v>
      </c>
      <c r="D5999">
        <v>43</v>
      </c>
      <c r="E5999">
        <v>43371</v>
      </c>
    </row>
    <row r="6000">
      <c r="A6000" t="str">
        <v>AutoTable</v>
      </c>
      <c r="C6000" t="str">
        <v>B40240</v>
      </c>
      <c r="D6000">
        <v>90</v>
      </c>
      <c r="E6000">
        <v>43371</v>
      </c>
    </row>
    <row r="6001">
      <c r="A6001" t="str">
        <v>AutoTable</v>
      </c>
      <c r="C6001" t="str">
        <v>B54019</v>
      </c>
      <c r="D6001">
        <v>0</v>
      </c>
      <c r="E6001">
        <v>43371</v>
      </c>
    </row>
    <row r="6002">
      <c r="A6002" t="str">
        <v>AutoTable</v>
      </c>
      <c r="C6002" t="str">
        <v>B54020</v>
      </c>
      <c r="D6002">
        <v>10</v>
      </c>
      <c r="E6002">
        <v>43371</v>
      </c>
    </row>
    <row r="6003">
      <c r="A6003" t="str">
        <v>AutoTable</v>
      </c>
      <c r="C6003" t="str">
        <v>B54021</v>
      </c>
      <c r="D6003">
        <v>0</v>
      </c>
      <c r="E6003">
        <v>43371</v>
      </c>
    </row>
    <row r="6004">
      <c r="A6004" t="str">
        <v>AutoTable</v>
      </c>
      <c r="C6004" t="str">
        <v>B54022</v>
      </c>
      <c r="D6004">
        <v>14</v>
      </c>
      <c r="E6004">
        <v>43371</v>
      </c>
    </row>
    <row r="6005">
      <c r="A6005" t="str">
        <v>AutoTable</v>
      </c>
      <c r="C6005" t="str">
        <v>B54024</v>
      </c>
      <c r="D6005">
        <v>0</v>
      </c>
      <c r="E6005">
        <v>43371</v>
      </c>
    </row>
    <row r="6006">
      <c r="A6006" t="str">
        <v>AutoTable</v>
      </c>
      <c r="C6006" t="str">
        <v>B54025</v>
      </c>
      <c r="D6006">
        <v>32</v>
      </c>
      <c r="E6006">
        <v>43371</v>
      </c>
    </row>
    <row r="6007">
      <c r="A6007" t="str">
        <v>AutoTable</v>
      </c>
      <c r="C6007" t="str">
        <v>B54027</v>
      </c>
      <c r="D6007">
        <v>0</v>
      </c>
      <c r="E6007">
        <v>43371</v>
      </c>
    </row>
    <row r="6008">
      <c r="A6008" t="str">
        <v>AutoTable</v>
      </c>
      <c r="C6008" t="str">
        <v>B54028</v>
      </c>
      <c r="D6008">
        <v>15</v>
      </c>
      <c r="E6008">
        <v>43371</v>
      </c>
    </row>
    <row r="6009">
      <c r="A6009" t="str">
        <v>AutoTable</v>
      </c>
      <c r="C6009" t="str">
        <v>B54029</v>
      </c>
      <c r="D6009">
        <v>30</v>
      </c>
      <c r="E6009">
        <v>43371</v>
      </c>
    </row>
    <row r="6010">
      <c r="A6010" t="str">
        <v>AutoTable</v>
      </c>
      <c r="C6010" t="str">
        <v>B54030</v>
      </c>
      <c r="D6010">
        <v>495</v>
      </c>
      <c r="E6010">
        <v>43371</v>
      </c>
    </row>
    <row r="6011">
      <c r="A6011" t="str">
        <v>AutoTable</v>
      </c>
      <c r="C6011" t="str">
        <v>B54031</v>
      </c>
      <c r="D6011">
        <v>99</v>
      </c>
      <c r="E6011">
        <v>43371</v>
      </c>
    </row>
    <row r="6012">
      <c r="A6012" t="str">
        <v>AutoTable</v>
      </c>
      <c r="C6012" t="str">
        <v>B54040</v>
      </c>
      <c r="D6012">
        <v>43</v>
      </c>
      <c r="E6012">
        <v>43371</v>
      </c>
    </row>
    <row r="6013">
      <c r="A6013" t="str">
        <v>AutoTable</v>
      </c>
      <c r="C6013" t="str">
        <v>B54041</v>
      </c>
      <c r="D6013">
        <v>34</v>
      </c>
      <c r="E6013">
        <v>43371</v>
      </c>
    </row>
    <row r="6014">
      <c r="A6014" t="str">
        <v>AutoTable</v>
      </c>
      <c r="C6014" t="str">
        <v>B54042</v>
      </c>
      <c r="D6014">
        <v>0</v>
      </c>
      <c r="E6014">
        <v>43371</v>
      </c>
    </row>
    <row r="6015">
      <c r="A6015" t="str">
        <v>AutoTable</v>
      </c>
      <c r="C6015" t="str">
        <v>B54043</v>
      </c>
      <c r="D6015">
        <v>15</v>
      </c>
      <c r="E6015">
        <v>43371</v>
      </c>
    </row>
    <row r="6016">
      <c r="A6016" t="str">
        <v>AutoTable</v>
      </c>
      <c r="C6016" t="str">
        <v>B54044</v>
      </c>
      <c r="D6016">
        <v>4</v>
      </c>
      <c r="E6016">
        <v>43371</v>
      </c>
    </row>
    <row r="6017">
      <c r="A6017" t="str">
        <v>AutoTable</v>
      </c>
      <c r="C6017" t="str">
        <v>B54045</v>
      </c>
      <c r="D6017">
        <v>0</v>
      </c>
      <c r="E6017">
        <v>43371</v>
      </c>
    </row>
    <row r="6018">
      <c r="A6018" t="str">
        <v>AutoTable</v>
      </c>
      <c r="C6018" t="str">
        <v>B54045A</v>
      </c>
      <c r="D6018">
        <v>374</v>
      </c>
      <c r="E6018">
        <v>43371</v>
      </c>
    </row>
    <row r="6019">
      <c r="A6019" t="str">
        <v>AutoTable</v>
      </c>
      <c r="C6019" t="str">
        <v>B54045B</v>
      </c>
      <c r="D6019">
        <v>0</v>
      </c>
      <c r="E6019">
        <v>43371</v>
      </c>
    </row>
    <row r="6020">
      <c r="A6020" t="str">
        <v>AutoTable</v>
      </c>
      <c r="C6020" t="str">
        <v>B54045C</v>
      </c>
      <c r="D6020">
        <v>0</v>
      </c>
      <c r="E6020">
        <v>43371</v>
      </c>
    </row>
    <row r="6021">
      <c r="A6021" t="str">
        <v>AutoTable</v>
      </c>
      <c r="C6021" t="str">
        <v>B54045D</v>
      </c>
      <c r="D6021">
        <v>0</v>
      </c>
      <c r="E6021">
        <v>43371</v>
      </c>
    </row>
    <row r="6022">
      <c r="A6022" t="str">
        <v>AutoTable</v>
      </c>
      <c r="C6022" t="str">
        <v>B54047</v>
      </c>
      <c r="D6022">
        <v>339</v>
      </c>
      <c r="E6022">
        <v>43371</v>
      </c>
    </row>
    <row r="6023">
      <c r="A6023" t="str">
        <v>AutoTable</v>
      </c>
      <c r="C6023" t="str">
        <v>B54048</v>
      </c>
      <c r="D6023">
        <v>23</v>
      </c>
      <c r="E6023">
        <v>43371</v>
      </c>
    </row>
    <row r="6024">
      <c r="A6024" t="str">
        <v>AutoTable</v>
      </c>
      <c r="C6024" t="str">
        <v>B54049</v>
      </c>
      <c r="D6024">
        <v>47</v>
      </c>
      <c r="E6024">
        <v>43371</v>
      </c>
    </row>
    <row r="6025">
      <c r="A6025" t="str">
        <v>AutoTable</v>
      </c>
      <c r="C6025" t="str">
        <v>B54050</v>
      </c>
      <c r="D6025">
        <v>103</v>
      </c>
      <c r="E6025">
        <v>43371</v>
      </c>
    </row>
    <row r="6026">
      <c r="A6026" t="str">
        <v>AutoTable</v>
      </c>
      <c r="C6026" t="str">
        <v>B54051</v>
      </c>
      <c r="D6026">
        <v>0</v>
      </c>
      <c r="E6026">
        <v>43371</v>
      </c>
    </row>
    <row r="6027">
      <c r="A6027" t="str">
        <v>AutoTable</v>
      </c>
      <c r="C6027" t="str">
        <v>B54052</v>
      </c>
      <c r="D6027">
        <v>25</v>
      </c>
      <c r="E6027">
        <v>43371</v>
      </c>
    </row>
    <row r="6028">
      <c r="A6028" t="str">
        <v>AutoTable</v>
      </c>
      <c r="C6028" t="str">
        <v>B54059</v>
      </c>
      <c r="D6028">
        <v>90</v>
      </c>
      <c r="E6028">
        <v>43371</v>
      </c>
    </row>
    <row r="6029">
      <c r="A6029" t="str">
        <v>AutoTable</v>
      </c>
      <c r="C6029" t="str">
        <v>B54061</v>
      </c>
      <c r="D6029">
        <v>17</v>
      </c>
      <c r="E6029">
        <v>43371</v>
      </c>
    </row>
    <row r="6030">
      <c r="A6030" t="str">
        <v>AutoTable</v>
      </c>
      <c r="C6030" t="str">
        <v>B54062</v>
      </c>
      <c r="D6030">
        <v>31</v>
      </c>
      <c r="E6030">
        <v>43371</v>
      </c>
    </row>
    <row r="6031">
      <c r="A6031" t="str">
        <v>AutoTable</v>
      </c>
      <c r="C6031" t="str">
        <v>B54063</v>
      </c>
      <c r="D6031">
        <v>32</v>
      </c>
      <c r="E6031">
        <v>43371</v>
      </c>
    </row>
    <row r="6032">
      <c r="A6032" t="str">
        <v>AutoTable</v>
      </c>
      <c r="C6032" t="str">
        <v>B54064</v>
      </c>
      <c r="D6032">
        <v>23</v>
      </c>
      <c r="E6032">
        <v>43371</v>
      </c>
    </row>
    <row r="6033">
      <c r="A6033" t="str">
        <v>AutoTable</v>
      </c>
      <c r="C6033" t="str">
        <v>B54065</v>
      </c>
      <c r="D6033">
        <v>19</v>
      </c>
      <c r="E6033">
        <v>43371</v>
      </c>
    </row>
    <row r="6034">
      <c r="A6034" t="str">
        <v>AutoTable</v>
      </c>
      <c r="C6034" t="str">
        <v>B54065T2</v>
      </c>
      <c r="D6034">
        <v>11</v>
      </c>
      <c r="E6034">
        <v>43371</v>
      </c>
    </row>
    <row r="6035">
      <c r="A6035" t="str">
        <v>AutoTable</v>
      </c>
      <c r="C6035" t="str">
        <v>B54070</v>
      </c>
      <c r="D6035">
        <v>13</v>
      </c>
      <c r="E6035">
        <v>43371</v>
      </c>
    </row>
    <row r="6036">
      <c r="A6036" t="str">
        <v>AutoTable</v>
      </c>
      <c r="C6036" t="str">
        <v>B54071</v>
      </c>
      <c r="D6036">
        <v>38</v>
      </c>
      <c r="E6036">
        <v>43371</v>
      </c>
    </row>
    <row r="6037">
      <c r="A6037" t="str">
        <v>AutoTable</v>
      </c>
      <c r="C6037" t="str">
        <v>B54072</v>
      </c>
      <c r="D6037">
        <v>37</v>
      </c>
      <c r="E6037">
        <v>43371</v>
      </c>
    </row>
    <row r="6038">
      <c r="A6038" t="str">
        <v>AutoTable</v>
      </c>
      <c r="C6038" t="str">
        <v>B54073</v>
      </c>
      <c r="D6038">
        <v>24</v>
      </c>
      <c r="E6038">
        <v>43371</v>
      </c>
    </row>
    <row r="6039">
      <c r="A6039" t="str">
        <v>AutoTable</v>
      </c>
      <c r="C6039" t="str">
        <v>B54074</v>
      </c>
      <c r="D6039">
        <v>27</v>
      </c>
      <c r="E6039">
        <v>43371</v>
      </c>
    </row>
    <row r="6040">
      <c r="A6040" t="str">
        <v>AutoTable</v>
      </c>
      <c r="C6040" t="str">
        <v>B54075</v>
      </c>
      <c r="D6040">
        <v>14</v>
      </c>
      <c r="E6040">
        <v>43371</v>
      </c>
    </row>
    <row r="6041">
      <c r="A6041" t="str">
        <v>AutoTable</v>
      </c>
      <c r="C6041" t="str">
        <v>B54076</v>
      </c>
      <c r="D6041">
        <v>12</v>
      </c>
      <c r="E6041">
        <v>43371</v>
      </c>
    </row>
    <row r="6042">
      <c r="A6042" t="str">
        <v>AutoTable</v>
      </c>
      <c r="C6042" t="str">
        <v>B54077</v>
      </c>
      <c r="D6042">
        <v>41</v>
      </c>
      <c r="E6042">
        <v>43371</v>
      </c>
    </row>
    <row r="6043">
      <c r="A6043" t="str">
        <v>AutoTable</v>
      </c>
      <c r="C6043" t="str">
        <v>B54078</v>
      </c>
      <c r="D6043">
        <v>4</v>
      </c>
      <c r="E6043">
        <v>43371</v>
      </c>
    </row>
    <row r="6044">
      <c r="A6044" t="str">
        <v>AutoTable</v>
      </c>
      <c r="C6044" t="str">
        <v>B54079</v>
      </c>
      <c r="D6044">
        <v>9</v>
      </c>
      <c r="E6044">
        <v>43371</v>
      </c>
    </row>
    <row r="6045">
      <c r="A6045" t="str">
        <v>AutoTable</v>
      </c>
      <c r="C6045" t="str">
        <v>B54079T2</v>
      </c>
      <c r="D6045">
        <v>12</v>
      </c>
      <c r="E6045">
        <v>43371</v>
      </c>
    </row>
    <row r="6046">
      <c r="A6046" t="str">
        <v>AutoTable</v>
      </c>
      <c r="C6046" t="str">
        <v>B54079T3</v>
      </c>
      <c r="D6046">
        <v>10</v>
      </c>
      <c r="E6046">
        <v>43371</v>
      </c>
    </row>
    <row r="6047">
      <c r="A6047" t="str">
        <v>AutoTable</v>
      </c>
      <c r="C6047" t="str">
        <v>B54080</v>
      </c>
      <c r="D6047">
        <v>65</v>
      </c>
      <c r="E6047">
        <v>43371</v>
      </c>
    </row>
    <row r="6048">
      <c r="A6048" t="str">
        <v>AutoTable</v>
      </c>
      <c r="C6048" t="str">
        <v>B54080T1</v>
      </c>
      <c r="D6048">
        <v>25</v>
      </c>
      <c r="E6048">
        <v>43371</v>
      </c>
    </row>
    <row r="6049">
      <c r="A6049" t="str">
        <v>AutoTable</v>
      </c>
      <c r="C6049" t="str">
        <v>B54080T2</v>
      </c>
      <c r="D6049">
        <v>30</v>
      </c>
      <c r="E6049">
        <v>43371</v>
      </c>
    </row>
    <row r="6050">
      <c r="A6050" t="str">
        <v>AutoTable</v>
      </c>
      <c r="C6050" t="str">
        <v>B54081</v>
      </c>
      <c r="D6050">
        <v>46</v>
      </c>
      <c r="E6050">
        <v>43371</v>
      </c>
    </row>
    <row r="6051">
      <c r="A6051" t="str">
        <v>AutoTable</v>
      </c>
      <c r="C6051" t="str">
        <v>B54090</v>
      </c>
      <c r="D6051">
        <v>3</v>
      </c>
      <c r="E6051">
        <v>43371</v>
      </c>
    </row>
    <row r="6052">
      <c r="A6052" t="str">
        <v>AutoTable</v>
      </c>
      <c r="C6052" t="str">
        <v>B54090T2</v>
      </c>
      <c r="D6052">
        <v>4</v>
      </c>
      <c r="E6052">
        <v>43371</v>
      </c>
    </row>
    <row r="6053">
      <c r="A6053" t="str">
        <v>AutoTable</v>
      </c>
      <c r="C6053" t="str">
        <v>B54090T3</v>
      </c>
      <c r="D6053">
        <v>4</v>
      </c>
      <c r="E6053">
        <v>43371</v>
      </c>
    </row>
    <row r="6054">
      <c r="A6054" t="str">
        <v>AutoTable</v>
      </c>
      <c r="C6054" t="str">
        <v>B54091</v>
      </c>
      <c r="D6054">
        <v>6</v>
      </c>
      <c r="E6054">
        <v>43371</v>
      </c>
    </row>
    <row r="6055">
      <c r="A6055" t="str">
        <v>AutoTable</v>
      </c>
      <c r="C6055" t="str">
        <v>B54091T1</v>
      </c>
      <c r="D6055">
        <v>5</v>
      </c>
      <c r="E6055">
        <v>43371</v>
      </c>
    </row>
    <row r="6056">
      <c r="A6056" t="str">
        <v>AutoTable</v>
      </c>
      <c r="C6056" t="str">
        <v>B54091T2</v>
      </c>
      <c r="D6056">
        <v>5</v>
      </c>
      <c r="E6056">
        <v>43371</v>
      </c>
    </row>
    <row r="6057">
      <c r="A6057" t="str">
        <v>AutoTable</v>
      </c>
      <c r="C6057" t="str">
        <v>B54092</v>
      </c>
      <c r="D6057">
        <v>34</v>
      </c>
      <c r="E6057">
        <v>43371</v>
      </c>
    </row>
    <row r="6058">
      <c r="A6058" t="str">
        <v>AutoTable</v>
      </c>
      <c r="C6058" t="str">
        <v>B54093</v>
      </c>
      <c r="D6058">
        <v>1</v>
      </c>
      <c r="E6058">
        <v>43371</v>
      </c>
    </row>
    <row r="6059">
      <c r="A6059" t="str">
        <v>AutoTable</v>
      </c>
      <c r="C6059" t="str">
        <v>B54094</v>
      </c>
      <c r="D6059">
        <v>3</v>
      </c>
      <c r="E6059">
        <v>43371</v>
      </c>
    </row>
    <row r="6060">
      <c r="A6060" t="str">
        <v>AutoTable</v>
      </c>
      <c r="C6060" t="str">
        <v>B54095</v>
      </c>
      <c r="D6060">
        <v>2</v>
      </c>
      <c r="E6060">
        <v>43371</v>
      </c>
    </row>
    <row r="6061">
      <c r="A6061" t="str">
        <v>AutoTable</v>
      </c>
      <c r="C6061" t="str">
        <v>B54096</v>
      </c>
      <c r="D6061">
        <v>8</v>
      </c>
      <c r="E6061">
        <v>43371</v>
      </c>
    </row>
    <row r="6062">
      <c r="A6062" t="str">
        <v>AutoTable</v>
      </c>
      <c r="C6062" t="str">
        <v>B54096T2</v>
      </c>
      <c r="D6062">
        <v>9</v>
      </c>
      <c r="E6062">
        <v>43371</v>
      </c>
    </row>
    <row r="6063">
      <c r="A6063" t="str">
        <v>AutoTable</v>
      </c>
      <c r="C6063" t="str">
        <v>B54096T3</v>
      </c>
      <c r="D6063">
        <v>3</v>
      </c>
      <c r="E6063">
        <v>43371</v>
      </c>
    </row>
    <row r="6064">
      <c r="A6064" t="str">
        <v>AutoTable</v>
      </c>
      <c r="C6064" t="str">
        <v>B54097</v>
      </c>
      <c r="D6064">
        <v>19</v>
      </c>
      <c r="E6064">
        <v>43371</v>
      </c>
    </row>
    <row r="6065">
      <c r="A6065" t="str">
        <v>AutoTable</v>
      </c>
      <c r="C6065" t="str">
        <v>B54097T2</v>
      </c>
      <c r="D6065">
        <v>17</v>
      </c>
      <c r="E6065">
        <v>43371</v>
      </c>
    </row>
    <row r="6066">
      <c r="A6066" t="str">
        <v>AutoTable</v>
      </c>
      <c r="C6066" t="str">
        <v>B54097T3</v>
      </c>
      <c r="D6066">
        <v>2</v>
      </c>
      <c r="E6066">
        <v>43371</v>
      </c>
    </row>
    <row r="6067">
      <c r="A6067" t="str">
        <v>AutoTable</v>
      </c>
      <c r="C6067" t="str">
        <v>B54098</v>
      </c>
      <c r="D6067">
        <v>12</v>
      </c>
      <c r="E6067">
        <v>43371</v>
      </c>
    </row>
    <row r="6068">
      <c r="A6068" t="str">
        <v>AutoTable</v>
      </c>
      <c r="C6068" t="str">
        <v>B54098T2</v>
      </c>
      <c r="D6068">
        <v>14</v>
      </c>
      <c r="E6068">
        <v>43371</v>
      </c>
    </row>
    <row r="6069">
      <c r="A6069" t="str">
        <v>AutoTable</v>
      </c>
      <c r="C6069" t="str">
        <v>B54098T3</v>
      </c>
      <c r="D6069">
        <v>14</v>
      </c>
      <c r="E6069">
        <v>43371</v>
      </c>
    </row>
    <row r="6070">
      <c r="A6070" t="str">
        <v>AutoTable</v>
      </c>
      <c r="C6070" t="str">
        <v>B54099</v>
      </c>
      <c r="D6070">
        <v>3</v>
      </c>
      <c r="E6070">
        <v>43371</v>
      </c>
    </row>
    <row r="6071">
      <c r="A6071" t="str">
        <v>AutoTable</v>
      </c>
      <c r="C6071" t="str">
        <v>ECH 1</v>
      </c>
      <c r="D6071">
        <v>13</v>
      </c>
      <c r="E6071">
        <v>43371</v>
      </c>
    </row>
    <row r="6072">
      <c r="A6072" t="str">
        <v>AutoTable</v>
      </c>
      <c r="C6072" t="str">
        <v>ECH 2</v>
      </c>
      <c r="D6072">
        <v>0</v>
      </c>
      <c r="E6072">
        <v>43371</v>
      </c>
    </row>
    <row r="6073">
      <c r="A6073" t="str">
        <v>AutoTable</v>
      </c>
      <c r="C6073" t="str">
        <v>ECH 3</v>
      </c>
      <c r="D6073">
        <v>0</v>
      </c>
      <c r="E6073">
        <v>43371</v>
      </c>
    </row>
    <row r="6074">
      <c r="A6074" t="str">
        <v>AutoTable</v>
      </c>
      <c r="C6074" t="str">
        <v>ECHANTILLON1</v>
      </c>
      <c r="D6074">
        <v>12</v>
      </c>
      <c r="E6074">
        <v>43371</v>
      </c>
    </row>
    <row r="6075">
      <c r="A6075" t="str">
        <v>AutoTable</v>
      </c>
      <c r="C6075" t="str">
        <v>EMB1/PP</v>
      </c>
      <c r="D6075">
        <v>270</v>
      </c>
      <c r="E6075">
        <v>43371</v>
      </c>
    </row>
    <row r="6076">
      <c r="A6076" t="str">
        <v>AutoTable</v>
      </c>
      <c r="C6076" t="str">
        <v>EMB2/PC</v>
      </c>
      <c r="D6076">
        <v>2080</v>
      </c>
      <c r="E6076">
        <v>43371</v>
      </c>
    </row>
    <row r="6077">
      <c r="A6077" t="str">
        <v>AutoTable</v>
      </c>
      <c r="C6077" t="str">
        <v>EMB3/GC</v>
      </c>
      <c r="D6077">
        <v>122</v>
      </c>
      <c r="E6077">
        <v>43371</v>
      </c>
    </row>
    <row r="6078">
      <c r="A6078" t="str">
        <v>AutoTable</v>
      </c>
      <c r="C6078" t="str">
        <v>EMB4/PCH</v>
      </c>
      <c r="D6078">
        <v>1635</v>
      </c>
      <c r="E6078">
        <v>43371</v>
      </c>
    </row>
    <row r="6079">
      <c r="A6079" t="str">
        <v>AutoTable</v>
      </c>
      <c r="C6079" t="str">
        <v>EMB5/GCH</v>
      </c>
      <c r="D6079">
        <v>1280</v>
      </c>
      <c r="E6079">
        <v>43371</v>
      </c>
    </row>
    <row r="6080">
      <c r="A6080" t="str">
        <v>AutoTable</v>
      </c>
      <c r="C6080" t="str">
        <v>EMB6/DECOR5</v>
      </c>
      <c r="D6080">
        <v>2020</v>
      </c>
      <c r="E6080">
        <v>43371</v>
      </c>
    </row>
    <row r="6081">
      <c r="A6081" t="str">
        <v>AutoTable</v>
      </c>
      <c r="C6081" t="str">
        <v>EMB6-1</v>
      </c>
      <c r="D6081">
        <v>400</v>
      </c>
      <c r="E6081">
        <v>43371</v>
      </c>
    </row>
    <row r="6082">
      <c r="A6082" t="str">
        <v>AutoTable</v>
      </c>
      <c r="C6082" t="str">
        <v>EMB7/DECOR2</v>
      </c>
      <c r="D6082">
        <v>2790</v>
      </c>
      <c r="E6082">
        <v>43371</v>
      </c>
    </row>
    <row r="6083">
      <c r="A6083" t="str">
        <v>AutoTable</v>
      </c>
      <c r="C6083" t="str">
        <v>FFX78210-00R5</v>
      </c>
      <c r="D6083">
        <v>0</v>
      </c>
      <c r="E6083">
        <v>43371</v>
      </c>
    </row>
    <row r="6084">
      <c r="A6084" t="str">
        <v>AutoTable</v>
      </c>
      <c r="C6084" t="str">
        <v>FFX78275-00R4</v>
      </c>
      <c r="D6084">
        <v>0</v>
      </c>
      <c r="E6084">
        <v>43371</v>
      </c>
    </row>
    <row r="6085">
      <c r="A6085" t="str">
        <v>AutoTable</v>
      </c>
      <c r="C6085" t="str">
        <v>FFX78275-00R5</v>
      </c>
      <c r="D6085">
        <v>0</v>
      </c>
      <c r="E6085">
        <v>43371</v>
      </c>
    </row>
    <row r="6086">
      <c r="A6086" t="str">
        <v>AutoTable</v>
      </c>
      <c r="C6086" t="str">
        <v>FFX81275-18R5</v>
      </c>
      <c r="D6086">
        <v>9</v>
      </c>
      <c r="E6086">
        <v>43371</v>
      </c>
    </row>
    <row r="6087">
      <c r="A6087" t="str">
        <v>AutoTable</v>
      </c>
      <c r="C6087" t="str">
        <v>FFX91010-18R5</v>
      </c>
      <c r="D6087">
        <v>23</v>
      </c>
      <c r="E6087">
        <v>43371</v>
      </c>
    </row>
    <row r="6088">
      <c r="A6088" t="str">
        <v>AutoTable</v>
      </c>
      <c r="C6088" t="str">
        <v>FFX91050-18R5</v>
      </c>
      <c r="D6088">
        <v>69</v>
      </c>
      <c r="E6088">
        <v>43371</v>
      </c>
    </row>
    <row r="6089">
      <c r="A6089" t="str">
        <v>AutoTable</v>
      </c>
      <c r="C6089" t="str">
        <v>FFX91075-18R5</v>
      </c>
      <c r="D6089">
        <v>0</v>
      </c>
      <c r="E6089">
        <v>43371</v>
      </c>
    </row>
    <row r="6090">
      <c r="A6090" t="str">
        <v>AutoTable</v>
      </c>
      <c r="C6090" t="str">
        <v>FFX91075-18R6</v>
      </c>
      <c r="D6090">
        <v>73</v>
      </c>
      <c r="E6090">
        <v>43371</v>
      </c>
    </row>
    <row r="6091">
      <c r="A6091" t="str">
        <v>AutoTable</v>
      </c>
      <c r="C6091" t="str">
        <v>FFX91075-19R5</v>
      </c>
      <c r="D6091">
        <v>82</v>
      </c>
      <c r="E6091">
        <v>43371</v>
      </c>
    </row>
    <row r="6092">
      <c r="A6092" t="str">
        <v>AutoTable</v>
      </c>
      <c r="C6092" t="str">
        <v>FFX91075-19R6</v>
      </c>
      <c r="D6092">
        <v>86</v>
      </c>
      <c r="E6092">
        <v>43371</v>
      </c>
    </row>
    <row r="6093">
      <c r="A6093" t="str">
        <v>AutoTable</v>
      </c>
      <c r="C6093" t="str">
        <v>FFX94075-20R6</v>
      </c>
      <c r="D6093">
        <v>38</v>
      </c>
      <c r="E6093">
        <v>43371</v>
      </c>
    </row>
    <row r="6094">
      <c r="A6094" t="str">
        <v>AutoTable</v>
      </c>
      <c r="C6094" t="str">
        <v>FFX99675-07FR5</v>
      </c>
      <c r="D6094">
        <v>0</v>
      </c>
      <c r="E6094">
        <v>43371</v>
      </c>
    </row>
    <row r="6095">
      <c r="A6095" t="str">
        <v>AutoTable</v>
      </c>
      <c r="C6095" t="str">
        <v>GR10A5</v>
      </c>
      <c r="D6095">
        <v>123</v>
      </c>
      <c r="E6095">
        <v>43371</v>
      </c>
    </row>
    <row r="6096">
      <c r="A6096" t="str">
        <v>AutoTable</v>
      </c>
      <c r="C6096" t="str">
        <v>GR10B3</v>
      </c>
      <c r="D6096">
        <v>0</v>
      </c>
      <c r="E6096">
        <v>43371</v>
      </c>
    </row>
    <row r="6097">
      <c r="A6097" t="str">
        <v>AutoTable</v>
      </c>
      <c r="C6097" t="str">
        <v>GR10B5</v>
      </c>
      <c r="D6097">
        <v>33</v>
      </c>
      <c r="E6097">
        <v>43371</v>
      </c>
    </row>
    <row r="6098">
      <c r="A6098" t="str">
        <v>AutoTable</v>
      </c>
      <c r="C6098" t="str">
        <v>GR10H4</v>
      </c>
      <c r="D6098">
        <v>72</v>
      </c>
      <c r="E6098">
        <v>43371</v>
      </c>
    </row>
    <row r="6099">
      <c r="A6099" t="str">
        <v>AutoTable</v>
      </c>
      <c r="C6099" t="str">
        <v>GR10MF3</v>
      </c>
      <c r="D6099">
        <v>1</v>
      </c>
      <c r="E6099">
        <v>43371</v>
      </c>
    </row>
    <row r="6100">
      <c r="A6100" t="str">
        <v>AutoTable</v>
      </c>
      <c r="C6100" t="str">
        <v>GR10MF5</v>
      </c>
      <c r="D6100">
        <v>3</v>
      </c>
      <c r="E6100">
        <v>43371</v>
      </c>
    </row>
    <row r="6101">
      <c r="A6101" t="str">
        <v>AutoTable</v>
      </c>
      <c r="C6101" t="str">
        <v>GR10OR5</v>
      </c>
      <c r="D6101">
        <v>7</v>
      </c>
      <c r="E6101">
        <v>43371</v>
      </c>
    </row>
    <row r="6102">
      <c r="A6102" t="str">
        <v>AutoTable</v>
      </c>
      <c r="C6102" t="str">
        <v>GR10Q2</v>
      </c>
      <c r="D6102">
        <v>0</v>
      </c>
      <c r="E6102">
        <v>43371</v>
      </c>
    </row>
    <row r="6103">
      <c r="A6103" t="str">
        <v>AutoTable</v>
      </c>
      <c r="C6103" t="str">
        <v>GR10R5</v>
      </c>
      <c r="D6103">
        <v>147</v>
      </c>
      <c r="E6103">
        <v>43371</v>
      </c>
    </row>
    <row r="6104">
      <c r="A6104" t="str">
        <v>AutoTable</v>
      </c>
      <c r="C6104" t="str">
        <v>GR10U5</v>
      </c>
      <c r="D6104">
        <v>0</v>
      </c>
      <c r="E6104">
        <v>43371</v>
      </c>
    </row>
    <row r="6105">
      <c r="A6105" t="str">
        <v>AutoTable</v>
      </c>
      <c r="C6105" t="str">
        <v>GR10VE5</v>
      </c>
      <c r="D6105">
        <v>157</v>
      </c>
      <c r="E6105">
        <v>43371</v>
      </c>
    </row>
    <row r="6106">
      <c r="A6106" t="str">
        <v>AutoTable</v>
      </c>
      <c r="C6106" t="str">
        <v>GR10VI5</v>
      </c>
      <c r="D6106">
        <v>126</v>
      </c>
      <c r="E6106">
        <v>43371</v>
      </c>
    </row>
    <row r="6107">
      <c r="A6107" t="str">
        <v>AutoTable</v>
      </c>
      <c r="C6107" t="str">
        <v>GR10X5</v>
      </c>
      <c r="D6107">
        <v>0</v>
      </c>
      <c r="E6107">
        <v>43371</v>
      </c>
    </row>
    <row r="6108">
      <c r="A6108" t="str">
        <v>AutoTable</v>
      </c>
      <c r="C6108" t="str">
        <v>GR10Y5</v>
      </c>
      <c r="D6108">
        <v>2</v>
      </c>
      <c r="E6108">
        <v>43371</v>
      </c>
    </row>
    <row r="6109">
      <c r="A6109" t="str">
        <v>AutoTable</v>
      </c>
      <c r="C6109" t="str">
        <v>GR10YS5</v>
      </c>
      <c r="D6109">
        <v>0</v>
      </c>
      <c r="E6109">
        <v>43371</v>
      </c>
    </row>
    <row r="6110">
      <c r="A6110" t="str">
        <v>AutoTable</v>
      </c>
      <c r="C6110" t="str">
        <v>GR10Z5</v>
      </c>
      <c r="D6110">
        <v>0</v>
      </c>
      <c r="E6110">
        <v>43371</v>
      </c>
    </row>
    <row r="6111">
      <c r="A6111" t="str">
        <v>AutoTable</v>
      </c>
      <c r="C6111" t="str">
        <v>GR10ZS5</v>
      </c>
      <c r="D6111">
        <v>0</v>
      </c>
      <c r="E6111">
        <v>43371</v>
      </c>
    </row>
    <row r="6112">
      <c r="A6112" t="str">
        <v>AutoTable</v>
      </c>
      <c r="C6112" t="str">
        <v>GR60MF5</v>
      </c>
      <c r="D6112">
        <v>82</v>
      </c>
      <c r="E6112">
        <v>43371</v>
      </c>
    </row>
    <row r="6113">
      <c r="A6113" t="str">
        <v>AutoTable</v>
      </c>
      <c r="C6113" t="str">
        <v>GR75A5</v>
      </c>
      <c r="D6113">
        <v>641</v>
      </c>
      <c r="E6113">
        <v>43371</v>
      </c>
    </row>
    <row r="6114">
      <c r="A6114" t="str">
        <v>AutoTable</v>
      </c>
      <c r="C6114" t="str">
        <v>GR75B3</v>
      </c>
      <c r="D6114">
        <v>3</v>
      </c>
      <c r="E6114">
        <v>43371</v>
      </c>
    </row>
    <row r="6115">
      <c r="A6115" t="str">
        <v>AutoTable</v>
      </c>
      <c r="C6115" t="str">
        <v>GR75B5</v>
      </c>
      <c r="D6115">
        <v>935</v>
      </c>
      <c r="E6115">
        <v>43371</v>
      </c>
    </row>
    <row r="6116">
      <c r="A6116" t="str">
        <v>AutoTable</v>
      </c>
      <c r="C6116" t="str">
        <v>GR75CARS</v>
      </c>
      <c r="D6116">
        <v>0</v>
      </c>
      <c r="E6116">
        <v>43371</v>
      </c>
    </row>
    <row r="6117">
      <c r="A6117" t="str">
        <v>AutoTable</v>
      </c>
      <c r="C6117" t="str">
        <v>GR75FB5</v>
      </c>
      <c r="D6117">
        <v>328</v>
      </c>
      <c r="E6117">
        <v>43371</v>
      </c>
    </row>
    <row r="6118">
      <c r="A6118" t="str">
        <v>AutoTable</v>
      </c>
      <c r="C6118" t="str">
        <v>GR75JR5</v>
      </c>
      <c r="D6118">
        <v>0</v>
      </c>
      <c r="E6118">
        <v>43371</v>
      </c>
    </row>
    <row r="6119">
      <c r="A6119" t="str">
        <v>AutoTable</v>
      </c>
      <c r="C6119" t="str">
        <v>GR75M5</v>
      </c>
      <c r="D6119">
        <v>261</v>
      </c>
      <c r="E6119">
        <v>43371</v>
      </c>
    </row>
    <row r="6120">
      <c r="A6120" t="str">
        <v>AutoTable</v>
      </c>
      <c r="C6120" t="str">
        <v>GR75MF3</v>
      </c>
      <c r="D6120">
        <v>0</v>
      </c>
      <c r="E6120">
        <v>43371</v>
      </c>
    </row>
    <row r="6121">
      <c r="A6121" t="str">
        <v>AutoTable</v>
      </c>
      <c r="C6121" t="str">
        <v>GR75MF5</v>
      </c>
      <c r="D6121">
        <v>2</v>
      </c>
      <c r="E6121">
        <v>43371</v>
      </c>
    </row>
    <row r="6122">
      <c r="A6122" t="str">
        <v>AutoTable</v>
      </c>
      <c r="C6122" t="str">
        <v>GR75OR5</v>
      </c>
      <c r="D6122">
        <v>806</v>
      </c>
      <c r="E6122">
        <v>43371</v>
      </c>
    </row>
    <row r="6123">
      <c r="A6123" t="str">
        <v>AutoTable</v>
      </c>
      <c r="C6123" t="str">
        <v>GR75ORB5</v>
      </c>
      <c r="D6123">
        <v>1246</v>
      </c>
      <c r="E6123">
        <v>43371</v>
      </c>
    </row>
    <row r="6124">
      <c r="A6124" t="str">
        <v>AutoTable</v>
      </c>
      <c r="C6124" t="str">
        <v>GR75Q2</v>
      </c>
      <c r="D6124">
        <v>17</v>
      </c>
      <c r="E6124">
        <v>43371</v>
      </c>
    </row>
    <row r="6125">
      <c r="A6125" t="str">
        <v>AutoTable</v>
      </c>
      <c r="C6125" t="str">
        <v>GR75R5</v>
      </c>
      <c r="D6125">
        <v>1289</v>
      </c>
      <c r="E6125">
        <v>43371</v>
      </c>
    </row>
    <row r="6126">
      <c r="A6126" t="str">
        <v>AutoTable</v>
      </c>
      <c r="C6126" t="str">
        <v>GR75T5</v>
      </c>
      <c r="D6126">
        <v>11</v>
      </c>
      <c r="E6126">
        <v>43371</v>
      </c>
    </row>
    <row r="6127">
      <c r="A6127" t="str">
        <v>AutoTable</v>
      </c>
      <c r="C6127" t="str">
        <v>GR75VE5</v>
      </c>
      <c r="D6127">
        <v>804</v>
      </c>
      <c r="E6127">
        <v>43371</v>
      </c>
    </row>
    <row r="6128">
      <c r="A6128" t="str">
        <v>AutoTable</v>
      </c>
      <c r="C6128" t="str">
        <v>GR75VI5</v>
      </c>
      <c r="D6128">
        <v>758</v>
      </c>
      <c r="E6128">
        <v>43371</v>
      </c>
    </row>
    <row r="6129">
      <c r="A6129" t="str">
        <v>AutoTable</v>
      </c>
      <c r="C6129" t="str">
        <v>GR75W5</v>
      </c>
      <c r="D6129">
        <v>77</v>
      </c>
      <c r="E6129">
        <v>43371</v>
      </c>
    </row>
    <row r="6130">
      <c r="A6130" t="str">
        <v>AutoTable</v>
      </c>
      <c r="C6130" t="str">
        <v>GR75X5</v>
      </c>
      <c r="D6130">
        <v>0</v>
      </c>
      <c r="E6130">
        <v>43371</v>
      </c>
    </row>
    <row r="6131">
      <c r="A6131" t="str">
        <v>AutoTable</v>
      </c>
      <c r="C6131" t="str">
        <v>GR75Y5</v>
      </c>
      <c r="D6131">
        <v>10</v>
      </c>
      <c r="E6131">
        <v>43371</v>
      </c>
    </row>
    <row r="6132">
      <c r="A6132" t="str">
        <v>AutoTable</v>
      </c>
      <c r="C6132" t="str">
        <v>GR75Z5</v>
      </c>
      <c r="D6132">
        <v>542</v>
      </c>
      <c r="E6132">
        <v>43371</v>
      </c>
    </row>
    <row r="6133">
      <c r="A6133" t="str">
        <v>AutoTable</v>
      </c>
      <c r="C6133" t="str">
        <v>M2707</v>
      </c>
      <c r="D6133">
        <v>3353</v>
      </c>
      <c r="E6133">
        <v>43371</v>
      </c>
    </row>
    <row r="6134">
      <c r="A6134" t="str">
        <v>AutoTable</v>
      </c>
      <c r="C6134" t="str">
        <v>P001502</v>
      </c>
      <c r="D6134">
        <v>141</v>
      </c>
      <c r="E6134">
        <v>43371</v>
      </c>
    </row>
    <row r="6135">
      <c r="A6135" t="str">
        <v>AutoTable</v>
      </c>
      <c r="C6135" t="str">
        <v>P040022</v>
      </c>
      <c r="D6135">
        <v>1</v>
      </c>
      <c r="E6135">
        <v>43371</v>
      </c>
    </row>
    <row r="6136">
      <c r="A6136" t="str">
        <v>AutoTable</v>
      </c>
      <c r="C6136" t="str">
        <v>P044007</v>
      </c>
      <c r="D6136">
        <v>1</v>
      </c>
      <c r="E6136">
        <v>43371</v>
      </c>
    </row>
    <row r="6137">
      <c r="A6137" t="str">
        <v>AutoTable</v>
      </c>
      <c r="C6137" t="str">
        <v>P044504</v>
      </c>
      <c r="D6137">
        <v>0</v>
      </c>
      <c r="E6137">
        <v>43371</v>
      </c>
    </row>
    <row r="6138">
      <c r="A6138" t="str">
        <v>AutoTable</v>
      </c>
      <c r="C6138" t="str">
        <v>P050176</v>
      </c>
      <c r="D6138">
        <v>0</v>
      </c>
      <c r="E6138">
        <v>43371</v>
      </c>
    </row>
    <row r="6139">
      <c r="A6139" t="str">
        <v>AutoTable</v>
      </c>
      <c r="C6139" t="str">
        <v>P052132</v>
      </c>
      <c r="D6139">
        <v>0</v>
      </c>
      <c r="E6139">
        <v>43371</v>
      </c>
    </row>
    <row r="6140">
      <c r="A6140" t="str">
        <v>AutoTable</v>
      </c>
      <c r="C6140" t="str">
        <v>P052136</v>
      </c>
      <c r="D6140">
        <v>0</v>
      </c>
      <c r="E6140">
        <v>43371</v>
      </c>
    </row>
    <row r="6141">
      <c r="A6141" t="str">
        <v>AutoTable</v>
      </c>
      <c r="C6141" t="str">
        <v>P052681</v>
      </c>
      <c r="D6141">
        <v>24</v>
      </c>
      <c r="E6141">
        <v>43371</v>
      </c>
    </row>
    <row r="6142">
      <c r="A6142" t="str">
        <v>AutoTable</v>
      </c>
      <c r="C6142" t="str">
        <v>P151581</v>
      </c>
      <c r="D6142">
        <v>49</v>
      </c>
      <c r="E6142">
        <v>43371</v>
      </c>
    </row>
    <row r="6143">
      <c r="A6143" t="str">
        <v>AutoTable</v>
      </c>
      <c r="C6143" t="str">
        <v>P151589</v>
      </c>
      <c r="D6143">
        <v>8</v>
      </c>
      <c r="E6143">
        <v>43371</v>
      </c>
    </row>
    <row r="6144">
      <c r="A6144" t="str">
        <v>AutoTable</v>
      </c>
      <c r="C6144" t="str">
        <v>P152314</v>
      </c>
      <c r="D6144">
        <v>0</v>
      </c>
      <c r="E6144">
        <v>43371</v>
      </c>
    </row>
    <row r="6145">
      <c r="A6145" t="str">
        <v>AutoTable</v>
      </c>
      <c r="C6145" t="str">
        <v>P152344</v>
      </c>
      <c r="D6145">
        <v>3</v>
      </c>
      <c r="E6145">
        <v>43371</v>
      </c>
    </row>
    <row r="6146">
      <c r="A6146" t="str">
        <v>AutoTable</v>
      </c>
      <c r="C6146" t="str">
        <v>P152361</v>
      </c>
      <c r="D6146">
        <v>24</v>
      </c>
      <c r="E6146">
        <v>43371</v>
      </c>
    </row>
    <row r="6147">
      <c r="A6147" t="str">
        <v>AutoTable</v>
      </c>
      <c r="C6147" t="str">
        <v>P152362</v>
      </c>
      <c r="D6147">
        <v>3</v>
      </c>
      <c r="E6147">
        <v>43371</v>
      </c>
    </row>
    <row r="6148">
      <c r="A6148" t="str">
        <v>AutoTable</v>
      </c>
      <c r="C6148" t="str">
        <v>P152363</v>
      </c>
      <c r="D6148">
        <v>8</v>
      </c>
      <c r="E6148">
        <v>43371</v>
      </c>
    </row>
    <row r="6149">
      <c r="A6149" t="str">
        <v>AutoTable</v>
      </c>
      <c r="C6149" t="str">
        <v>P154036</v>
      </c>
      <c r="D6149">
        <v>0</v>
      </c>
      <c r="E6149">
        <v>43371</v>
      </c>
    </row>
    <row r="6150">
      <c r="A6150" t="str">
        <v>AutoTable</v>
      </c>
      <c r="C6150" t="str">
        <v>RENFORT21</v>
      </c>
      <c r="D6150">
        <v>23</v>
      </c>
      <c r="E6150">
        <v>43371</v>
      </c>
    </row>
    <row r="6151">
      <c r="A6151" t="str">
        <v>AutoTable</v>
      </c>
      <c r="C6151" t="str">
        <v>RENFORT22</v>
      </c>
      <c r="D6151">
        <v>12</v>
      </c>
      <c r="E6151">
        <v>43371</v>
      </c>
    </row>
    <row r="6152">
      <c r="A6152" t="str">
        <v>AutoTable</v>
      </c>
      <c r="C6152" t="str">
        <v>SDF703496R3</v>
      </c>
      <c r="D6152">
        <v>7</v>
      </c>
      <c r="E6152">
        <v>43371</v>
      </c>
    </row>
    <row r="6153">
      <c r="A6153" t="str">
        <v>AutoTable</v>
      </c>
      <c r="C6153" t="str">
        <v>SDF703496R4</v>
      </c>
      <c r="D6153">
        <v>11</v>
      </c>
      <c r="E6153">
        <v>43371</v>
      </c>
    </row>
    <row r="6154">
      <c r="A6154" t="str">
        <v>AutoTable</v>
      </c>
      <c r="C6154" t="str">
        <v>SDF76075-63R2</v>
      </c>
      <c r="D6154">
        <v>3</v>
      </c>
      <c r="E6154">
        <v>43371</v>
      </c>
    </row>
    <row r="6155">
      <c r="A6155" t="str">
        <v>AutoTable</v>
      </c>
      <c r="C6155" t="str">
        <v>SDF76075-63R3</v>
      </c>
      <c r="D6155">
        <v>0</v>
      </c>
      <c r="E6155">
        <v>43371</v>
      </c>
    </row>
    <row r="6156">
      <c r="A6156" t="str">
        <v>AutoTable</v>
      </c>
      <c r="C6156" t="str">
        <v>SDF76075-63R4</v>
      </c>
      <c r="D6156">
        <v>1</v>
      </c>
      <c r="E6156">
        <v>43371</v>
      </c>
    </row>
    <row r="6157">
      <c r="A6157" t="str">
        <v>AutoTable</v>
      </c>
      <c r="C6157" t="str">
        <v>SDF76075-64R2</v>
      </c>
      <c r="D6157">
        <v>0</v>
      </c>
      <c r="E6157">
        <v>43371</v>
      </c>
    </row>
    <row r="6158">
      <c r="A6158" t="str">
        <v>AutoTable</v>
      </c>
      <c r="C6158" t="str">
        <v>SDF76210-23R3</v>
      </c>
      <c r="D6158">
        <v>7</v>
      </c>
      <c r="E6158">
        <v>43371</v>
      </c>
    </row>
    <row r="6159">
      <c r="A6159" t="str">
        <v>AutoTable</v>
      </c>
      <c r="C6159" t="str">
        <v>SDF76210-23R4</v>
      </c>
      <c r="D6159">
        <v>0</v>
      </c>
      <c r="E6159">
        <v>43371</v>
      </c>
    </row>
    <row r="6160">
      <c r="A6160" t="str">
        <v>AutoTable</v>
      </c>
      <c r="C6160" t="str">
        <v>SDF76275-23R2</v>
      </c>
      <c r="D6160">
        <v>0</v>
      </c>
      <c r="E6160">
        <v>43371</v>
      </c>
    </row>
    <row r="6161">
      <c r="A6161" t="str">
        <v>AutoTable</v>
      </c>
      <c r="C6161" t="str">
        <v>SDF76275-23R3</v>
      </c>
      <c r="D6161">
        <v>1</v>
      </c>
      <c r="E6161">
        <v>43371</v>
      </c>
    </row>
    <row r="6162">
      <c r="A6162" t="str">
        <v>AutoTable</v>
      </c>
      <c r="C6162" t="str">
        <v>SDF76275-23R4</v>
      </c>
      <c r="D6162">
        <v>0</v>
      </c>
      <c r="E6162">
        <v>43371</v>
      </c>
    </row>
    <row r="6163">
      <c r="A6163" t="str">
        <v>AutoTable</v>
      </c>
      <c r="C6163" t="str">
        <v>SDF76310-42</v>
      </c>
      <c r="D6163">
        <v>0</v>
      </c>
      <c r="E6163">
        <v>43371</v>
      </c>
    </row>
    <row r="6164">
      <c r="A6164" t="str">
        <v>AutoTable</v>
      </c>
      <c r="C6164" t="str">
        <v>SDF76310-56</v>
      </c>
      <c r="D6164">
        <v>0</v>
      </c>
      <c r="E6164">
        <v>43371</v>
      </c>
    </row>
    <row r="6165">
      <c r="A6165" t="str">
        <v>AutoTable</v>
      </c>
      <c r="C6165" t="str">
        <v>SDF76310-56R3</v>
      </c>
      <c r="D6165">
        <v>0</v>
      </c>
      <c r="E6165">
        <v>43371</v>
      </c>
    </row>
    <row r="6166">
      <c r="A6166" t="str">
        <v>AutoTable</v>
      </c>
      <c r="C6166" t="str">
        <v>SDF76310-56R4</v>
      </c>
      <c r="D6166">
        <v>0</v>
      </c>
      <c r="E6166">
        <v>43371</v>
      </c>
    </row>
    <row r="6167">
      <c r="A6167" t="str">
        <v>AutoTable</v>
      </c>
      <c r="C6167" t="str">
        <v>SDF76910-17R3</v>
      </c>
      <c r="D6167">
        <v>0</v>
      </c>
      <c r="E6167">
        <v>43371</v>
      </c>
    </row>
    <row r="6168">
      <c r="A6168" t="str">
        <v>AutoTable</v>
      </c>
      <c r="C6168" t="str">
        <v>SDF76910-17R4</v>
      </c>
      <c r="D6168">
        <v>0</v>
      </c>
      <c r="E6168">
        <v>43371</v>
      </c>
    </row>
    <row r="6169">
      <c r="A6169" t="str">
        <v>AutoTable</v>
      </c>
      <c r="C6169" t="str">
        <v>SDF77010-20</v>
      </c>
      <c r="D6169">
        <v>0</v>
      </c>
      <c r="E6169">
        <v>43371</v>
      </c>
    </row>
    <row r="6170">
      <c r="A6170" t="str">
        <v>AutoTable</v>
      </c>
      <c r="C6170" t="str">
        <v>SDF77010-20R4</v>
      </c>
      <c r="D6170">
        <v>0</v>
      </c>
      <c r="E6170">
        <v>43371</v>
      </c>
    </row>
    <row r="6171">
      <c r="A6171" t="str">
        <v>AutoTable</v>
      </c>
      <c r="C6171" t="str">
        <v>SDF77010-74</v>
      </c>
      <c r="D6171">
        <v>0</v>
      </c>
      <c r="E6171">
        <v>43371</v>
      </c>
    </row>
    <row r="6172">
      <c r="A6172" t="str">
        <v>AutoTable</v>
      </c>
      <c r="C6172" t="str">
        <v>SDF77010-74R3</v>
      </c>
      <c r="D6172">
        <v>1</v>
      </c>
      <c r="E6172">
        <v>43371</v>
      </c>
    </row>
    <row r="6173">
      <c r="A6173" t="str">
        <v>AutoTable</v>
      </c>
      <c r="C6173" t="str">
        <v>SDF77010-76</v>
      </c>
      <c r="D6173">
        <v>0</v>
      </c>
      <c r="E6173">
        <v>43371</v>
      </c>
    </row>
    <row r="6174">
      <c r="A6174" t="str">
        <v>AutoTable</v>
      </c>
      <c r="C6174" t="str">
        <v>SDF77010-76R3</v>
      </c>
      <c r="D6174">
        <v>3</v>
      </c>
      <c r="E6174">
        <v>43371</v>
      </c>
    </row>
    <row r="6175">
      <c r="A6175" t="str">
        <v>AutoTable</v>
      </c>
      <c r="C6175" t="str">
        <v>SDF77010-76R4</v>
      </c>
      <c r="D6175">
        <v>2</v>
      </c>
      <c r="E6175">
        <v>43371</v>
      </c>
    </row>
    <row r="6176">
      <c r="A6176" t="str">
        <v>AutoTable</v>
      </c>
      <c r="C6176" t="str">
        <v>SDF77010-81</v>
      </c>
      <c r="D6176">
        <v>0</v>
      </c>
      <c r="E6176">
        <v>43371</v>
      </c>
    </row>
    <row r="6177">
      <c r="A6177" t="str">
        <v>AutoTable</v>
      </c>
      <c r="C6177" t="str">
        <v>SDF77010-81R4</v>
      </c>
      <c r="D6177">
        <v>24</v>
      </c>
      <c r="E6177">
        <v>43371</v>
      </c>
    </row>
    <row r="6178">
      <c r="A6178" t="str">
        <v>AutoTable</v>
      </c>
      <c r="C6178" t="str">
        <v>SDF77075-20R2</v>
      </c>
      <c r="D6178">
        <v>0</v>
      </c>
      <c r="E6178">
        <v>43371</v>
      </c>
    </row>
    <row r="6179">
      <c r="A6179" t="str">
        <v>AutoTable</v>
      </c>
      <c r="C6179" t="str">
        <v>SDF77075-20R3</v>
      </c>
      <c r="D6179">
        <v>1</v>
      </c>
      <c r="E6179">
        <v>43371</v>
      </c>
    </row>
    <row r="6180">
      <c r="A6180" t="str">
        <v>AutoTable</v>
      </c>
      <c r="C6180" t="str">
        <v>SDF77075-20R4</v>
      </c>
      <c r="D6180">
        <v>0</v>
      </c>
      <c r="E6180">
        <v>43371</v>
      </c>
    </row>
    <row r="6181">
      <c r="A6181" t="str">
        <v>AutoTable</v>
      </c>
      <c r="C6181" t="str">
        <v>SDF91475ASSR3</v>
      </c>
      <c r="D6181">
        <v>8</v>
      </c>
      <c r="E6181">
        <v>43371</v>
      </c>
    </row>
    <row r="6182">
      <c r="A6182" t="str">
        <v>AutoTable</v>
      </c>
      <c r="C6182" t="str">
        <v>SDF91475ASSR4</v>
      </c>
      <c r="D6182">
        <v>12</v>
      </c>
      <c r="E6182">
        <v>43371</v>
      </c>
    </row>
    <row r="6183">
      <c r="A6183" t="str">
        <v>AutoTable</v>
      </c>
      <c r="C6183" t="str">
        <v>SDF77075-74R2</v>
      </c>
      <c r="D6183">
        <v>0</v>
      </c>
      <c r="E6183">
        <v>43371</v>
      </c>
    </row>
    <row r="6184">
      <c r="A6184" t="str">
        <v>AutoTable</v>
      </c>
      <c r="C6184" t="str">
        <v>SDF77075-74R3</v>
      </c>
      <c r="D6184">
        <v>3</v>
      </c>
      <c r="E6184">
        <v>43371</v>
      </c>
    </row>
    <row r="6185">
      <c r="A6185" t="str">
        <v>AutoTable</v>
      </c>
      <c r="C6185" t="str">
        <v>SDF77075-74R4</v>
      </c>
      <c r="D6185">
        <v>14</v>
      </c>
      <c r="E6185">
        <v>43371</v>
      </c>
    </row>
    <row r="6186">
      <c r="A6186" t="str">
        <v>AutoTable</v>
      </c>
      <c r="C6186" t="str">
        <v>SDF77075-76R2</v>
      </c>
      <c r="D6186">
        <v>0</v>
      </c>
      <c r="E6186">
        <v>43371</v>
      </c>
    </row>
    <row r="6187">
      <c r="A6187" t="str">
        <v>AutoTable</v>
      </c>
      <c r="C6187" t="str">
        <v>SDF77075-76R4</v>
      </c>
      <c r="D6187">
        <v>0</v>
      </c>
      <c r="E6187">
        <v>43371</v>
      </c>
    </row>
    <row r="6188">
      <c r="A6188" t="str">
        <v>AutoTable</v>
      </c>
      <c r="C6188" t="str">
        <v>SDF77075-81R2</v>
      </c>
      <c r="D6188">
        <v>5</v>
      </c>
      <c r="E6188">
        <v>43371</v>
      </c>
    </row>
    <row r="6189">
      <c r="A6189" t="str">
        <v>AutoTable</v>
      </c>
      <c r="C6189" t="str">
        <v>SDF77075-81R3</v>
      </c>
      <c r="D6189">
        <v>4</v>
      </c>
      <c r="E6189">
        <v>43371</v>
      </c>
    </row>
    <row r="6190">
      <c r="A6190" t="str">
        <v>AutoTable</v>
      </c>
      <c r="C6190" t="str">
        <v>SDF77075-81R4</v>
      </c>
      <c r="D6190">
        <v>2</v>
      </c>
      <c r="E6190">
        <v>43371</v>
      </c>
    </row>
    <row r="6191">
      <c r="A6191" t="str">
        <v>AutoTable</v>
      </c>
      <c r="C6191" t="str">
        <v>SDF77075-89</v>
      </c>
      <c r="D6191">
        <v>0</v>
      </c>
      <c r="E6191">
        <v>43371</v>
      </c>
    </row>
    <row r="6192">
      <c r="A6192" t="str">
        <v>AutoTable</v>
      </c>
      <c r="C6192" t="str">
        <v>SDF77075-89R4</v>
      </c>
      <c r="D6192">
        <v>1</v>
      </c>
      <c r="E6192">
        <v>43371</v>
      </c>
    </row>
    <row r="6193">
      <c r="A6193" t="str">
        <v>AutoTable</v>
      </c>
      <c r="C6193" t="str">
        <v>SDF77275-17R3</v>
      </c>
      <c r="D6193">
        <v>0</v>
      </c>
      <c r="E6193">
        <v>43371</v>
      </c>
    </row>
    <row r="6194">
      <c r="A6194" t="str">
        <v>AutoTable</v>
      </c>
      <c r="C6194" t="str">
        <v>SDF77275-17R4</v>
      </c>
      <c r="D6194">
        <v>6</v>
      </c>
      <c r="E6194">
        <v>43371</v>
      </c>
    </row>
    <row r="6195">
      <c r="A6195" t="str">
        <v>AutoTable</v>
      </c>
      <c r="C6195" t="str">
        <v>SDF91010-02</v>
      </c>
      <c r="D6195">
        <v>0</v>
      </c>
      <c r="E6195">
        <v>43371</v>
      </c>
    </row>
    <row r="6196">
      <c r="A6196" t="str">
        <v>AutoTable</v>
      </c>
      <c r="C6196" t="str">
        <v>SDF91010-04R3</v>
      </c>
      <c r="D6196">
        <v>10</v>
      </c>
      <c r="E6196">
        <v>43371</v>
      </c>
    </row>
    <row r="6197">
      <c r="A6197" t="str">
        <v>AutoTable</v>
      </c>
      <c r="C6197" t="str">
        <v>SDF91010-04R4</v>
      </c>
      <c r="D6197">
        <v>9</v>
      </c>
      <c r="E6197">
        <v>43371</v>
      </c>
    </row>
    <row r="6198">
      <c r="A6198" t="str">
        <v>AutoTable</v>
      </c>
      <c r="C6198" t="str">
        <v>SDF91010-05R3</v>
      </c>
      <c r="D6198">
        <v>11</v>
      </c>
      <c r="E6198">
        <v>43371</v>
      </c>
    </row>
    <row r="6199">
      <c r="A6199" t="str">
        <v>AutoTable</v>
      </c>
      <c r="C6199" t="str">
        <v>SDF91010-05R4</v>
      </c>
      <c r="D6199">
        <v>2</v>
      </c>
      <c r="E6199">
        <v>43371</v>
      </c>
    </row>
    <row r="6200">
      <c r="A6200" t="str">
        <v>AutoTable</v>
      </c>
      <c r="C6200" t="str">
        <v>SDF91075-04R2</v>
      </c>
      <c r="D6200">
        <v>1</v>
      </c>
      <c r="E6200">
        <v>43371</v>
      </c>
    </row>
    <row r="6201">
      <c r="A6201" t="str">
        <v>AutoTable</v>
      </c>
      <c r="C6201" t="str">
        <v>SDF91075-04R3</v>
      </c>
      <c r="D6201">
        <v>1</v>
      </c>
      <c r="E6201">
        <v>43371</v>
      </c>
    </row>
    <row r="6202">
      <c r="A6202" t="str">
        <v>AutoTable</v>
      </c>
      <c r="C6202" t="str">
        <v>SDF91075-04R4</v>
      </c>
      <c r="D6202">
        <v>0</v>
      </c>
      <c r="E6202">
        <v>43371</v>
      </c>
    </row>
    <row r="6203">
      <c r="A6203" t="str">
        <v>AutoTable</v>
      </c>
      <c r="C6203" t="str">
        <v>SDF91075-18</v>
      </c>
      <c r="D6203">
        <v>0</v>
      </c>
      <c r="E6203">
        <v>43371</v>
      </c>
    </row>
    <row r="6204">
      <c r="A6204" t="str">
        <v>AutoTable</v>
      </c>
      <c r="C6204" t="str">
        <v>SDF91275-52R2</v>
      </c>
      <c r="D6204">
        <v>2</v>
      </c>
      <c r="E6204">
        <v>43371</v>
      </c>
    </row>
    <row r="6205">
      <c r="A6205" t="str">
        <v>AutoTable</v>
      </c>
      <c r="C6205" t="str">
        <v>SDF91275-52R3</v>
      </c>
      <c r="D6205">
        <v>5</v>
      </c>
      <c r="E6205">
        <v>43371</v>
      </c>
    </row>
    <row r="6206">
      <c r="A6206" t="str">
        <v>AutoTable</v>
      </c>
      <c r="C6206" t="str">
        <v>SDF91275-52R4</v>
      </c>
      <c r="D6206">
        <v>17</v>
      </c>
      <c r="E6206">
        <v>43371</v>
      </c>
    </row>
    <row r="6207">
      <c r="A6207" t="str">
        <v>AutoTable</v>
      </c>
      <c r="C6207" t="str">
        <v>SDF91410-12R2</v>
      </c>
      <c r="D6207">
        <v>0</v>
      </c>
      <c r="E6207">
        <v>43371</v>
      </c>
    </row>
    <row r="6208">
      <c r="A6208" t="str">
        <v>AutoTable</v>
      </c>
      <c r="C6208" t="str">
        <v>SDF91410-72</v>
      </c>
      <c r="D6208">
        <v>0</v>
      </c>
      <c r="E6208">
        <v>43371</v>
      </c>
    </row>
    <row r="6209">
      <c r="A6209" t="str">
        <v>AutoTable</v>
      </c>
      <c r="C6209" t="str">
        <v>SDF91410-72R3</v>
      </c>
      <c r="D6209">
        <v>4</v>
      </c>
      <c r="E6209">
        <v>43371</v>
      </c>
    </row>
    <row r="6210">
      <c r="A6210" t="str">
        <v>AutoTable</v>
      </c>
      <c r="C6210" t="str">
        <v>SDF91410-72R4</v>
      </c>
      <c r="D6210">
        <v>1</v>
      </c>
      <c r="E6210">
        <v>43371</v>
      </c>
    </row>
    <row r="6211">
      <c r="A6211" t="str">
        <v>AutoTable</v>
      </c>
      <c r="C6211" t="str">
        <v>SDF91475-12R2</v>
      </c>
      <c r="D6211">
        <v>0</v>
      </c>
      <c r="E6211">
        <v>43371</v>
      </c>
    </row>
    <row r="6212">
      <c r="A6212" t="str">
        <v>AutoTable</v>
      </c>
      <c r="C6212" t="str">
        <v>SDF91575-72R2</v>
      </c>
      <c r="D6212">
        <v>2</v>
      </c>
      <c r="E6212">
        <v>43371</v>
      </c>
    </row>
    <row r="6213">
      <c r="A6213" t="str">
        <v>AutoTable</v>
      </c>
      <c r="C6213" t="str">
        <v>SDF91575-72R3</v>
      </c>
      <c r="D6213">
        <v>0</v>
      </c>
      <c r="E6213">
        <v>43371</v>
      </c>
    </row>
    <row r="6214">
      <c r="A6214" t="str">
        <v>AutoTable</v>
      </c>
      <c r="C6214" t="str">
        <v>SDF91575-72R4</v>
      </c>
      <c r="D6214">
        <v>17</v>
      </c>
      <c r="E6214">
        <v>43371</v>
      </c>
    </row>
    <row r="6215">
      <c r="A6215" t="str">
        <v>AutoTable</v>
      </c>
      <c r="C6215" t="str">
        <v>SDF91610-01</v>
      </c>
      <c r="D6215">
        <v>0</v>
      </c>
      <c r="E6215">
        <v>43371</v>
      </c>
    </row>
    <row r="6216">
      <c r="A6216" t="str">
        <v>AutoTable</v>
      </c>
      <c r="C6216" t="str">
        <v>SDF91610-01R3</v>
      </c>
      <c r="D6216">
        <v>0</v>
      </c>
      <c r="E6216">
        <v>43371</v>
      </c>
    </row>
    <row r="6217">
      <c r="A6217" t="str">
        <v>AutoTable</v>
      </c>
      <c r="C6217" t="str">
        <v>SDF91610-01R4</v>
      </c>
      <c r="D6217">
        <v>2</v>
      </c>
      <c r="E6217">
        <v>43371</v>
      </c>
    </row>
    <row r="6218">
      <c r="A6218" t="str">
        <v>AutoTable</v>
      </c>
      <c r="C6218" t="str">
        <v>SDF91675</v>
      </c>
      <c r="D6218">
        <v>0</v>
      </c>
      <c r="E6218">
        <v>43371</v>
      </c>
    </row>
    <row r="6219">
      <c r="A6219" t="str">
        <v>AutoTable</v>
      </c>
      <c r="C6219" t="str">
        <v>SDF91675-01R2</v>
      </c>
      <c r="D6219">
        <v>0</v>
      </c>
      <c r="E6219">
        <v>43371</v>
      </c>
    </row>
    <row r="6220">
      <c r="A6220" t="str">
        <v>AutoTable</v>
      </c>
      <c r="C6220" t="str">
        <v>SDF91675-01R3</v>
      </c>
      <c r="D6220">
        <v>1</v>
      </c>
      <c r="E6220">
        <v>43371</v>
      </c>
    </row>
    <row r="6221">
      <c r="A6221" t="str">
        <v>AutoTable</v>
      </c>
      <c r="C6221" t="str">
        <v>SDF91675-01R4</v>
      </c>
      <c r="D6221">
        <v>0</v>
      </c>
      <c r="E6221">
        <v>43371</v>
      </c>
    </row>
    <row r="6222">
      <c r="A6222" t="str">
        <v>AutoTable</v>
      </c>
      <c r="C6222" t="str">
        <v>SDF91710-02</v>
      </c>
      <c r="D6222">
        <v>0</v>
      </c>
      <c r="E6222">
        <v>43371</v>
      </c>
    </row>
    <row r="6223">
      <c r="A6223" t="str">
        <v>AutoTable</v>
      </c>
      <c r="C6223" t="str">
        <v>SDF91775-02R3</v>
      </c>
      <c r="D6223">
        <v>0</v>
      </c>
      <c r="E6223">
        <v>43371</v>
      </c>
    </row>
    <row r="6224">
      <c r="A6224" t="str">
        <v>AutoTable</v>
      </c>
      <c r="C6224" t="str">
        <v>SDF92310-26</v>
      </c>
      <c r="D6224">
        <v>0</v>
      </c>
      <c r="E6224">
        <v>43371</v>
      </c>
    </row>
    <row r="6225">
      <c r="A6225" t="str">
        <v>AutoTable</v>
      </c>
      <c r="C6225" t="str">
        <v>SDF92310-26R4</v>
      </c>
      <c r="D6225">
        <v>0</v>
      </c>
      <c r="E6225">
        <v>43371</v>
      </c>
    </row>
    <row r="6226">
      <c r="A6226" t="str">
        <v>AutoTable</v>
      </c>
      <c r="C6226" t="str">
        <v>SDF95610-10R3</v>
      </c>
      <c r="D6226">
        <v>0</v>
      </c>
      <c r="E6226">
        <v>43371</v>
      </c>
    </row>
    <row r="6227">
      <c r="A6227" t="str">
        <v>AutoTable</v>
      </c>
      <c r="C6227" t="str">
        <v>SDF95610-10R4</v>
      </c>
      <c r="D6227">
        <v>8</v>
      </c>
      <c r="E6227">
        <v>43371</v>
      </c>
    </row>
    <row r="6228">
      <c r="A6228" t="str">
        <v>AutoTable</v>
      </c>
      <c r="C6228" t="str">
        <v>SDF99475-08R2</v>
      </c>
      <c r="D6228">
        <v>1</v>
      </c>
      <c r="E6228">
        <v>43371</v>
      </c>
    </row>
    <row r="6229">
      <c r="A6229" t="str">
        <v>AutoTable</v>
      </c>
      <c r="C6229" t="str">
        <v>SDF99475-08R3</v>
      </c>
      <c r="D6229">
        <v>0</v>
      </c>
      <c r="E6229">
        <v>43371</v>
      </c>
    </row>
    <row r="6230">
      <c r="A6230" t="str">
        <v>AutoTable</v>
      </c>
      <c r="C6230" t="str">
        <v>SDF99475-08R4</v>
      </c>
      <c r="D6230">
        <v>10</v>
      </c>
      <c r="E6230">
        <v>43371</v>
      </c>
    </row>
    <row r="6231">
      <c r="A6231" t="str">
        <v>AutoTable</v>
      </c>
      <c r="C6231" t="str">
        <v>SDF99610-37R3</v>
      </c>
      <c r="D6231">
        <v>0</v>
      </c>
      <c r="E6231">
        <v>43371</v>
      </c>
    </row>
    <row r="6232">
      <c r="A6232" t="str">
        <v>AutoTable</v>
      </c>
      <c r="C6232" t="str">
        <v>SDF99610-37R4</v>
      </c>
      <c r="D6232">
        <v>1</v>
      </c>
      <c r="E6232">
        <v>43371</v>
      </c>
    </row>
    <row r="6233">
      <c r="A6233" t="str">
        <v>AutoTable</v>
      </c>
      <c r="C6233" t="str">
        <v>SDF99610-39</v>
      </c>
      <c r="D6233">
        <v>0</v>
      </c>
      <c r="E6233">
        <v>43371</v>
      </c>
    </row>
    <row r="6234">
      <c r="A6234" t="str">
        <v>AutoTable</v>
      </c>
      <c r="C6234" t="str">
        <v>SDF99675-07FR3</v>
      </c>
      <c r="D6234">
        <v>0</v>
      </c>
      <c r="E6234">
        <v>43371</v>
      </c>
    </row>
    <row r="6235">
      <c r="A6235" t="str">
        <v>AutoTable</v>
      </c>
      <c r="C6235" t="str">
        <v>SDF99675-07FR4</v>
      </c>
      <c r="D6235">
        <v>0</v>
      </c>
      <c r="E6235">
        <v>43371</v>
      </c>
    </row>
    <row r="6236">
      <c r="A6236" t="str">
        <v>AutoTable</v>
      </c>
      <c r="C6236" t="str">
        <v>SDF99675-37R2</v>
      </c>
      <c r="D6236">
        <v>6</v>
      </c>
      <c r="E6236">
        <v>43371</v>
      </c>
    </row>
    <row r="6237">
      <c r="A6237" t="str">
        <v>AutoTable</v>
      </c>
      <c r="C6237" t="str">
        <v>SDF99675-37R3</v>
      </c>
      <c r="D6237">
        <v>17</v>
      </c>
      <c r="E6237">
        <v>43371</v>
      </c>
    </row>
    <row r="6238">
      <c r="A6238" t="str">
        <v>AutoTable</v>
      </c>
      <c r="C6238" t="str">
        <v>SDF99675-37R4</v>
      </c>
      <c r="D6238">
        <v>24</v>
      </c>
      <c r="E6238">
        <v>43371</v>
      </c>
    </row>
    <row r="6239">
      <c r="A6239" t="str">
        <v>AutoTable</v>
      </c>
      <c r="C6239" t="str">
        <v>SDFGR10B3</v>
      </c>
      <c r="D6239">
        <v>1</v>
      </c>
      <c r="E6239">
        <v>43371</v>
      </c>
    </row>
    <row r="6240">
      <c r="A6240" t="str">
        <v>AutoTable</v>
      </c>
      <c r="C6240" t="str">
        <v>SDFGR10B4</v>
      </c>
      <c r="D6240">
        <v>16</v>
      </c>
      <c r="E6240">
        <v>43371</v>
      </c>
    </row>
    <row r="6241">
      <c r="A6241" t="str">
        <v>AutoTable</v>
      </c>
      <c r="C6241" t="str">
        <v>SDFGR10VE3</v>
      </c>
      <c r="D6241">
        <v>3</v>
      </c>
      <c r="E6241">
        <v>43371</v>
      </c>
    </row>
    <row r="6242">
      <c r="A6242" t="str">
        <v>AutoTable</v>
      </c>
      <c r="C6242" t="str">
        <v>SDFGR10VE4</v>
      </c>
      <c r="D6242">
        <v>13</v>
      </c>
      <c r="E6242">
        <v>43371</v>
      </c>
    </row>
    <row r="6243">
      <c r="A6243" t="str">
        <v>AutoTable</v>
      </c>
      <c r="C6243" t="str">
        <v>SDFGR10VI3</v>
      </c>
      <c r="D6243">
        <v>9</v>
      </c>
      <c r="E6243">
        <v>43371</v>
      </c>
    </row>
    <row r="6244">
      <c r="A6244" t="str">
        <v>AutoTable</v>
      </c>
      <c r="C6244" t="str">
        <v>SDFGR10VI4</v>
      </c>
      <c r="D6244">
        <v>15</v>
      </c>
      <c r="E6244">
        <v>43371</v>
      </c>
    </row>
    <row r="6245">
      <c r="A6245" t="str">
        <v>AutoTable</v>
      </c>
      <c r="C6245" t="str">
        <v>SDFGR75B2</v>
      </c>
      <c r="D6245">
        <v>1</v>
      </c>
      <c r="E6245">
        <v>43371</v>
      </c>
    </row>
    <row r="6246">
      <c r="A6246" t="str">
        <v>AutoTable</v>
      </c>
      <c r="C6246" t="str">
        <v>SDFGR75B3</v>
      </c>
      <c r="D6246">
        <v>1</v>
      </c>
      <c r="E6246">
        <v>43371</v>
      </c>
    </row>
    <row r="6247">
      <c r="A6247" t="str">
        <v>AutoTable</v>
      </c>
      <c r="C6247" t="str">
        <v>SDFGR75B4</v>
      </c>
      <c r="D6247">
        <v>0</v>
      </c>
      <c r="E6247">
        <v>43371</v>
      </c>
    </row>
    <row r="6248">
      <c r="A6248" t="str">
        <v>AutoTable</v>
      </c>
      <c r="C6248" t="str">
        <v>SDFGR75CAR2</v>
      </c>
      <c r="D6248">
        <v>0</v>
      </c>
      <c r="E6248">
        <v>43371</v>
      </c>
    </row>
    <row r="6249">
      <c r="A6249" t="str">
        <v>AutoTable</v>
      </c>
      <c r="C6249" t="str">
        <v>SDFGR75CAR3</v>
      </c>
      <c r="D6249">
        <v>0</v>
      </c>
      <c r="E6249">
        <v>43371</v>
      </c>
    </row>
    <row r="6250">
      <c r="A6250" t="str">
        <v>AutoTable</v>
      </c>
      <c r="C6250" t="str">
        <v>SDFGR75CAR4</v>
      </c>
      <c r="D6250">
        <v>2</v>
      </c>
      <c r="E6250">
        <v>43371</v>
      </c>
    </row>
    <row r="6251">
      <c r="A6251" t="str">
        <v>AutoTable</v>
      </c>
      <c r="C6251" t="str">
        <v>SDFGR75MF2</v>
      </c>
      <c r="D6251">
        <v>0</v>
      </c>
      <c r="E6251">
        <v>43371</v>
      </c>
    </row>
    <row r="6252">
      <c r="A6252" t="str">
        <v>AutoTable</v>
      </c>
      <c r="C6252" t="str">
        <v>SDFGR75MF3</v>
      </c>
      <c r="D6252">
        <v>7</v>
      </c>
      <c r="E6252">
        <v>43371</v>
      </c>
    </row>
    <row r="6253">
      <c r="A6253" t="str">
        <v>AutoTable</v>
      </c>
      <c r="C6253" t="str">
        <v>SDFGR75MF4</v>
      </c>
      <c r="D6253">
        <v>3</v>
      </c>
      <c r="E6253">
        <v>43371</v>
      </c>
    </row>
    <row r="6254">
      <c r="A6254" t="str">
        <v>AutoTable</v>
      </c>
      <c r="C6254" t="str">
        <v>SDFGR75VE2</v>
      </c>
      <c r="D6254">
        <v>1</v>
      </c>
      <c r="E6254">
        <v>43371</v>
      </c>
    </row>
    <row r="6255">
      <c r="A6255" t="str">
        <v>AutoTable</v>
      </c>
      <c r="C6255" t="str">
        <v>SDFGR75VE3</v>
      </c>
      <c r="D6255">
        <v>5</v>
      </c>
      <c r="E6255">
        <v>43371</v>
      </c>
    </row>
    <row r="6256">
      <c r="A6256" t="str">
        <v>AutoTable</v>
      </c>
      <c r="C6256" t="str">
        <v>SDFGR75VE4</v>
      </c>
      <c r="D6256">
        <v>9</v>
      </c>
      <c r="E6256">
        <v>43371</v>
      </c>
    </row>
    <row r="6257">
      <c r="A6257" t="str">
        <v>AutoTable</v>
      </c>
      <c r="C6257" t="str">
        <v>SDFGR75VI2</v>
      </c>
      <c r="D6257">
        <v>6</v>
      </c>
      <c r="E6257">
        <v>43371</v>
      </c>
    </row>
    <row r="6258">
      <c r="A6258" t="str">
        <v>AutoTable</v>
      </c>
      <c r="C6258" t="str">
        <v>SDFGR75VI3</v>
      </c>
      <c r="D6258">
        <v>1</v>
      </c>
      <c r="E6258">
        <v>43371</v>
      </c>
    </row>
    <row r="6259">
      <c r="A6259" t="str">
        <v>AutoTable</v>
      </c>
      <c r="C6259" t="str">
        <v>SDFGR75VI4</v>
      </c>
      <c r="D6259">
        <v>14</v>
      </c>
      <c r="E6259">
        <v>43371</v>
      </c>
    </row>
    <row r="6260">
      <c r="A6260" t="str">
        <v>AutoTable</v>
      </c>
      <c r="C6260" t="str">
        <v>SONO</v>
      </c>
      <c r="D6260">
        <v>23</v>
      </c>
      <c r="E6260">
        <v>43371</v>
      </c>
    </row>
    <row r="6261">
      <c r="A6261" t="str">
        <v>AutoTable</v>
      </c>
      <c r="C6261" t="str">
        <v>V51001</v>
      </c>
      <c r="D6261">
        <v>4</v>
      </c>
      <c r="E6261">
        <v>43371</v>
      </c>
    </row>
    <row r="6262">
      <c r="A6262" t="str">
        <v>AutoTable</v>
      </c>
      <c r="C6262" t="str">
        <v>V51005</v>
      </c>
      <c r="D6262">
        <v>0</v>
      </c>
      <c r="E6262">
        <v>43371</v>
      </c>
    </row>
    <row r="6263">
      <c r="A6263" t="str">
        <v>AutoTable</v>
      </c>
      <c r="C6263" t="str">
        <v>V51006</v>
      </c>
      <c r="D6263">
        <v>50</v>
      </c>
      <c r="E6263">
        <v>43371</v>
      </c>
    </row>
    <row r="6264">
      <c r="A6264" t="str">
        <v>AutoTable</v>
      </c>
      <c r="C6264" t="str">
        <v>V51007</v>
      </c>
      <c r="D6264">
        <v>1</v>
      </c>
      <c r="E6264">
        <v>43371</v>
      </c>
    </row>
    <row r="6265">
      <c r="A6265" t="str">
        <v>AutoTable</v>
      </c>
      <c r="C6265" t="str">
        <v>V51008</v>
      </c>
      <c r="D6265">
        <v>0</v>
      </c>
      <c r="E6265">
        <v>43371</v>
      </c>
    </row>
    <row r="6266">
      <c r="A6266" t="str">
        <v>AutoTable</v>
      </c>
      <c r="C6266" t="str">
        <v>V51015-10</v>
      </c>
      <c r="D6266">
        <v>30</v>
      </c>
      <c r="E6266">
        <v>43371</v>
      </c>
    </row>
    <row r="6267">
      <c r="A6267" t="str">
        <v>AutoTable</v>
      </c>
      <c r="C6267" t="str">
        <v>V51021</v>
      </c>
      <c r="D6267">
        <v>5</v>
      </c>
      <c r="E6267">
        <v>43371</v>
      </c>
    </row>
    <row r="6268">
      <c r="A6268" t="str">
        <v>AutoTable</v>
      </c>
      <c r="C6268" t="str">
        <v>V53014</v>
      </c>
      <c r="D6268">
        <v>66</v>
      </c>
      <c r="E6268">
        <v>43371</v>
      </c>
    </row>
    <row r="6269">
      <c r="A6269" t="str">
        <v>AutoTable</v>
      </c>
      <c r="C6269" t="str">
        <v>V53015</v>
      </c>
      <c r="D6269">
        <v>77</v>
      </c>
      <c r="E6269">
        <v>43371</v>
      </c>
    </row>
    <row r="6270">
      <c r="A6270" t="str">
        <v>AutoTable</v>
      </c>
      <c r="C6270" t="str">
        <v>Y14116</v>
      </c>
      <c r="D6270">
        <v>5</v>
      </c>
      <c r="E6270">
        <v>43371</v>
      </c>
    </row>
    <row r="6271">
      <c r="A6271" t="str">
        <v>AutoTable</v>
      </c>
      <c r="C6271" t="str">
        <v>Y14117</v>
      </c>
      <c r="D6271">
        <v>3</v>
      </c>
      <c r="E6271">
        <v>43371</v>
      </c>
    </row>
    <row r="6272">
      <c r="A6272" t="str">
        <v>AutoTable</v>
      </c>
      <c r="C6272" t="str">
        <v>Y14118</v>
      </c>
      <c r="D6272">
        <v>3</v>
      </c>
      <c r="E6272">
        <v>43371</v>
      </c>
    </row>
    <row r="6273">
      <c r="A6273" t="str">
        <v>AutoTable</v>
      </c>
      <c r="C6273" t="str">
        <v>Y14215</v>
      </c>
      <c r="D6273">
        <v>1</v>
      </c>
      <c r="E6273">
        <v>43371</v>
      </c>
    </row>
    <row r="6274">
      <c r="A6274" t="str">
        <v>AutoTable</v>
      </c>
      <c r="C6274" t="str">
        <v>Y14216</v>
      </c>
      <c r="D6274">
        <v>6</v>
      </c>
      <c r="E6274">
        <v>43371</v>
      </c>
    </row>
    <row r="6275">
      <c r="A6275" t="str">
        <v>AutoTable</v>
      </c>
      <c r="C6275" t="str">
        <v>Y14304</v>
      </c>
      <c r="D6275">
        <v>164</v>
      </c>
      <c r="E6275">
        <v>43371</v>
      </c>
    </row>
    <row r="6276">
      <c r="A6276" t="str">
        <v>AutoTable</v>
      </c>
      <c r="C6276" t="str">
        <v>Y14316</v>
      </c>
      <c r="D6276">
        <v>53</v>
      </c>
      <c r="E6276">
        <v>43371</v>
      </c>
    </row>
    <row r="6277">
      <c r="A6277" t="str">
        <v>AutoTable</v>
      </c>
      <c r="C6277" t="str">
        <v>Y14365</v>
      </c>
      <c r="D6277">
        <v>15</v>
      </c>
      <c r="E6277">
        <v>43371</v>
      </c>
    </row>
    <row r="6278">
      <c r="A6278" t="str">
        <v>AutoTable</v>
      </c>
      <c r="C6278" t="str">
        <v>Y29240</v>
      </c>
      <c r="D6278">
        <v>114</v>
      </c>
      <c r="E6278">
        <v>43371</v>
      </c>
    </row>
    <row r="6279">
      <c r="A6279" t="str">
        <v>AutoTable</v>
      </c>
      <c r="C6279" t="str">
        <v>Y51005</v>
      </c>
      <c r="D6279">
        <v>25</v>
      </c>
      <c r="E6279">
        <v>43371</v>
      </c>
    </row>
    <row r="6280">
      <c r="A6280" t="str">
        <v>AutoTable</v>
      </c>
      <c r="C6280" t="str">
        <v>Y51006</v>
      </c>
      <c r="D6280">
        <v>212</v>
      </c>
      <c r="E6280">
        <v>43371</v>
      </c>
    </row>
    <row r="6281">
      <c r="A6281" t="str">
        <v>AutoTable</v>
      </c>
      <c r="C6281" t="str">
        <v>Y51007</v>
      </c>
      <c r="D6281">
        <v>261</v>
      </c>
      <c r="E6281">
        <v>43371</v>
      </c>
    </row>
    <row r="6282">
      <c r="A6282" t="str">
        <v>AutoTable</v>
      </c>
      <c r="C6282" t="str">
        <v>Y51008</v>
      </c>
      <c r="D6282">
        <v>122</v>
      </c>
      <c r="E6282">
        <v>43371</v>
      </c>
    </row>
    <row r="6283">
      <c r="A6283" t="str">
        <v>AutoTable</v>
      </c>
      <c r="C6283" t="str">
        <v>Y51009</v>
      </c>
      <c r="D6283">
        <v>159</v>
      </c>
      <c r="E6283">
        <v>43371</v>
      </c>
    </row>
    <row r="6284">
      <c r="A6284" t="str">
        <v>AutoTable</v>
      </c>
      <c r="C6284" t="str">
        <v>Y51010</v>
      </c>
      <c r="D6284">
        <v>55</v>
      </c>
      <c r="E6284">
        <v>43371</v>
      </c>
    </row>
    <row r="6285">
      <c r="A6285" t="str">
        <v>AutoTable</v>
      </c>
      <c r="C6285" t="str">
        <v>Y51011</v>
      </c>
      <c r="D6285">
        <v>33</v>
      </c>
      <c r="E6285">
        <v>43371</v>
      </c>
    </row>
    <row r="6286">
      <c r="A6286" t="str">
        <v>AutoTable</v>
      </c>
      <c r="C6286" t="str">
        <v>Y51012</v>
      </c>
      <c r="D6286">
        <v>131</v>
      </c>
      <c r="E6286">
        <v>43371</v>
      </c>
    </row>
    <row r="6287">
      <c r="A6287" t="str">
        <v>AutoTable</v>
      </c>
      <c r="C6287" t="str">
        <v>Y51012-10</v>
      </c>
      <c r="D6287">
        <v>22</v>
      </c>
      <c r="E6287">
        <v>43371</v>
      </c>
    </row>
    <row r="6288">
      <c r="A6288" t="str">
        <v>AutoTable</v>
      </c>
      <c r="C6288" t="str">
        <v>Y51012-7</v>
      </c>
      <c r="D6288">
        <v>26</v>
      </c>
      <c r="E6288">
        <v>43371</v>
      </c>
    </row>
    <row r="6289">
      <c r="A6289" t="str">
        <v>AutoTable</v>
      </c>
      <c r="C6289" t="str">
        <v>Y51013</v>
      </c>
      <c r="D6289">
        <v>97</v>
      </c>
      <c r="E6289">
        <v>43371</v>
      </c>
    </row>
    <row r="6290">
      <c r="A6290" t="str">
        <v>AutoTable</v>
      </c>
      <c r="C6290" t="str">
        <v>Y51014</v>
      </c>
      <c r="D6290">
        <v>20</v>
      </c>
      <c r="E6290">
        <v>43371</v>
      </c>
    </row>
    <row r="6291">
      <c r="A6291" t="str">
        <v>AutoTable</v>
      </c>
      <c r="C6291" t="str">
        <v>Y51015</v>
      </c>
      <c r="D6291">
        <v>1321</v>
      </c>
      <c r="E6291">
        <v>43371</v>
      </c>
    </row>
    <row r="6292">
      <c r="A6292" t="str">
        <v>AutoTable</v>
      </c>
      <c r="C6292" t="str">
        <v>Y51015-10</v>
      </c>
      <c r="D6292">
        <v>35</v>
      </c>
      <c r="E6292">
        <v>43371</v>
      </c>
    </row>
    <row r="6293">
      <c r="A6293" t="str">
        <v>AutoTable</v>
      </c>
      <c r="C6293" t="str">
        <v>Y51015-3</v>
      </c>
      <c r="D6293">
        <v>74</v>
      </c>
      <c r="E6293">
        <v>43371</v>
      </c>
    </row>
    <row r="6294">
      <c r="A6294" t="str">
        <v>AutoTable</v>
      </c>
      <c r="C6294" t="str">
        <v>Y51016</v>
      </c>
      <c r="D6294">
        <v>932</v>
      </c>
      <c r="E6294">
        <v>43371</v>
      </c>
    </row>
    <row r="6295">
      <c r="A6295" t="str">
        <v>AutoTable</v>
      </c>
      <c r="C6295" t="str">
        <v>Y51016-3</v>
      </c>
      <c r="D6295">
        <v>113</v>
      </c>
      <c r="E6295">
        <v>43371</v>
      </c>
    </row>
    <row r="6296">
      <c r="A6296" t="str">
        <v>AutoTable</v>
      </c>
      <c r="C6296" t="str">
        <v>Y51016-3D</v>
      </c>
      <c r="D6296">
        <v>6</v>
      </c>
      <c r="E6296">
        <v>43371</v>
      </c>
    </row>
    <row r="6297">
      <c r="A6297" t="str">
        <v>AutoTable</v>
      </c>
      <c r="C6297" t="str">
        <v>Y51017</v>
      </c>
      <c r="D6297">
        <v>344</v>
      </c>
      <c r="E6297">
        <v>43371</v>
      </c>
    </row>
    <row r="6298">
      <c r="A6298" t="str">
        <v>AutoTable</v>
      </c>
      <c r="C6298" t="str">
        <v>Y51017-2</v>
      </c>
      <c r="D6298">
        <v>3</v>
      </c>
      <c r="E6298">
        <v>43371</v>
      </c>
    </row>
    <row r="6299">
      <c r="A6299" t="str">
        <v>AutoTable</v>
      </c>
      <c r="C6299" t="str">
        <v>Y51017-3</v>
      </c>
      <c r="D6299">
        <v>11</v>
      </c>
      <c r="E6299">
        <v>43371</v>
      </c>
    </row>
    <row r="6300">
      <c r="A6300" t="str">
        <v>AutoTable</v>
      </c>
      <c r="C6300" t="str">
        <v>Y51017-3D</v>
      </c>
      <c r="D6300">
        <v>5</v>
      </c>
      <c r="E6300">
        <v>43371</v>
      </c>
    </row>
    <row r="6301">
      <c r="A6301" t="str">
        <v>AutoTable</v>
      </c>
      <c r="C6301" t="str">
        <v>Y51018</v>
      </c>
      <c r="D6301">
        <v>216</v>
      </c>
      <c r="E6301">
        <v>43371</v>
      </c>
    </row>
    <row r="6302">
      <c r="A6302" t="str">
        <v>AutoTable</v>
      </c>
      <c r="C6302" t="str">
        <v>Y51018-2</v>
      </c>
      <c r="D6302">
        <v>8</v>
      </c>
      <c r="E6302">
        <v>43371</v>
      </c>
    </row>
    <row r="6303">
      <c r="A6303" t="str">
        <v>AutoTable</v>
      </c>
      <c r="C6303" t="str">
        <v>Y51018-3</v>
      </c>
      <c r="D6303">
        <v>7</v>
      </c>
      <c r="E6303">
        <v>43371</v>
      </c>
    </row>
    <row r="6304">
      <c r="A6304" t="str">
        <v>AutoTable</v>
      </c>
      <c r="C6304" t="str">
        <v>Y52007</v>
      </c>
      <c r="D6304">
        <v>67</v>
      </c>
      <c r="E6304">
        <v>43371</v>
      </c>
    </row>
    <row r="6305">
      <c r="A6305" t="str">
        <v>AutoTable</v>
      </c>
      <c r="C6305" t="str">
        <v>Y52007M</v>
      </c>
      <c r="D6305">
        <v>1</v>
      </c>
      <c r="E6305">
        <v>43371</v>
      </c>
    </row>
    <row r="6306">
      <c r="A6306" t="str">
        <v>AutoTable</v>
      </c>
      <c r="C6306" t="str">
        <v>Y52008</v>
      </c>
      <c r="D6306">
        <v>68</v>
      </c>
      <c r="E6306">
        <v>43371</v>
      </c>
    </row>
    <row r="6307">
      <c r="A6307" t="str">
        <v>AutoTable</v>
      </c>
      <c r="C6307" t="str">
        <v>Y52010</v>
      </c>
      <c r="D6307">
        <v>2</v>
      </c>
      <c r="E6307">
        <v>43371</v>
      </c>
    </row>
    <row r="6308">
      <c r="A6308" t="str">
        <v>AutoTable</v>
      </c>
      <c r="C6308" t="str">
        <v>Y52011</v>
      </c>
      <c r="D6308">
        <v>15</v>
      </c>
      <c r="E6308">
        <v>43371</v>
      </c>
    </row>
    <row r="6309">
      <c r="A6309" t="str">
        <v>AutoTable</v>
      </c>
      <c r="C6309" t="str">
        <v>Y52012</v>
      </c>
      <c r="D6309">
        <v>309</v>
      </c>
      <c r="E6309">
        <v>43371</v>
      </c>
    </row>
    <row r="6310">
      <c r="A6310" t="str">
        <v>AutoTable</v>
      </c>
      <c r="C6310" t="str">
        <v>Y52012-10</v>
      </c>
      <c r="D6310">
        <v>48</v>
      </c>
      <c r="E6310">
        <v>43371</v>
      </c>
    </row>
    <row r="6311">
      <c r="A6311" t="str">
        <v>AutoTable</v>
      </c>
      <c r="C6311" t="str">
        <v>Y52013</v>
      </c>
      <c r="D6311">
        <v>127</v>
      </c>
      <c r="E6311">
        <v>43371</v>
      </c>
    </row>
    <row r="6312">
      <c r="A6312" t="str">
        <v>AutoTable</v>
      </c>
      <c r="C6312" t="str">
        <v>Y52014</v>
      </c>
      <c r="D6312">
        <v>1801</v>
      </c>
      <c r="E6312">
        <v>43371</v>
      </c>
    </row>
    <row r="6313">
      <c r="A6313" t="str">
        <v>AutoTable</v>
      </c>
      <c r="C6313" t="str">
        <v>Y52014-10</v>
      </c>
      <c r="D6313">
        <v>87</v>
      </c>
      <c r="E6313">
        <v>43371</v>
      </c>
    </row>
    <row r="6314">
      <c r="A6314" t="str">
        <v>AutoTable</v>
      </c>
      <c r="C6314" t="str">
        <v>Y52014-3</v>
      </c>
      <c r="D6314">
        <v>194</v>
      </c>
      <c r="E6314">
        <v>43371</v>
      </c>
    </row>
    <row r="6315">
      <c r="A6315" t="str">
        <v>AutoTable</v>
      </c>
      <c r="C6315" t="str">
        <v>Y52014-3D</v>
      </c>
      <c r="D6315">
        <v>11</v>
      </c>
      <c r="E6315">
        <v>43371</v>
      </c>
    </row>
    <row r="6316">
      <c r="A6316" t="str">
        <v>AutoTable</v>
      </c>
      <c r="C6316" t="str">
        <v>Y52017</v>
      </c>
      <c r="D6316">
        <v>802</v>
      </c>
      <c r="E6316">
        <v>43371</v>
      </c>
    </row>
    <row r="6317">
      <c r="A6317" t="str">
        <v>AutoTable</v>
      </c>
      <c r="C6317" t="str">
        <v>Y52017-3</v>
      </c>
      <c r="D6317">
        <v>96</v>
      </c>
      <c r="E6317">
        <v>43371</v>
      </c>
    </row>
    <row r="6318">
      <c r="A6318" t="str">
        <v>AutoTable</v>
      </c>
      <c r="C6318" t="str">
        <v>Y52017-3D</v>
      </c>
      <c r="D6318">
        <v>103</v>
      </c>
      <c r="E6318">
        <v>43371</v>
      </c>
    </row>
    <row r="6319">
      <c r="A6319" t="str">
        <v>AutoTable</v>
      </c>
      <c r="C6319" t="str">
        <v>Y52020</v>
      </c>
      <c r="D6319">
        <v>38</v>
      </c>
      <c r="E6319">
        <v>43371</v>
      </c>
    </row>
    <row r="6320">
      <c r="A6320" t="str">
        <v>AutoTable</v>
      </c>
      <c r="C6320" t="str">
        <v>Y52020-3</v>
      </c>
      <c r="D6320">
        <v>41</v>
      </c>
      <c r="E6320">
        <v>43371</v>
      </c>
    </row>
    <row r="6321">
      <c r="A6321" t="str">
        <v>AutoTable</v>
      </c>
      <c r="C6321" t="str">
        <v>Y52022</v>
      </c>
      <c r="D6321">
        <v>20</v>
      </c>
      <c r="E6321">
        <v>43371</v>
      </c>
    </row>
    <row r="6322">
      <c r="A6322" t="str">
        <v>AutoTable</v>
      </c>
      <c r="C6322" t="str">
        <v>Y52025-3</v>
      </c>
      <c r="D6322">
        <v>3</v>
      </c>
      <c r="E6322">
        <v>43371</v>
      </c>
    </row>
    <row r="6323">
      <c r="A6323" t="str">
        <v>AutoTable</v>
      </c>
      <c r="C6323" t="str">
        <v>SDF76975-17R3</v>
      </c>
      <c r="D6323">
        <v>30</v>
      </c>
      <c r="E6323">
        <v>43371</v>
      </c>
    </row>
    <row r="6324">
      <c r="A6324" t="str">
        <v>AutoTable</v>
      </c>
      <c r="C6324" t="str">
        <v>SDF76975-17R4</v>
      </c>
      <c r="D6324">
        <v>9</v>
      </c>
      <c r="E6324">
        <v>43371</v>
      </c>
    </row>
    <row r="6325">
      <c r="A6325" t="str">
        <v>AutoTable</v>
      </c>
      <c r="C6325" t="str">
        <v>0230-CE</v>
      </c>
      <c r="D6325">
        <v>0</v>
      </c>
      <c r="E6325">
        <v>43371</v>
      </c>
    </row>
    <row r="6326">
      <c r="A6326" t="str">
        <v>AutoTable</v>
      </c>
      <c r="C6326" t="str">
        <v>04026-12</v>
      </c>
      <c r="D6326">
        <v>0</v>
      </c>
      <c r="E6326">
        <v>43371</v>
      </c>
    </row>
    <row r="6327">
      <c r="A6327" t="str">
        <v>AutoTable</v>
      </c>
      <c r="C6327" t="str">
        <v>14002</v>
      </c>
      <c r="D6327">
        <v>0</v>
      </c>
      <c r="E6327">
        <v>43371</v>
      </c>
    </row>
    <row r="6328">
      <c r="A6328" t="str">
        <v>AutoTable</v>
      </c>
      <c r="C6328" t="str">
        <v>14420-02</v>
      </c>
      <c r="D6328">
        <v>0</v>
      </c>
      <c r="E6328">
        <v>43371</v>
      </c>
    </row>
    <row r="6329">
      <c r="A6329" t="str">
        <v>AutoTable</v>
      </c>
      <c r="C6329" t="str">
        <v>14710-03</v>
      </c>
      <c r="D6329">
        <v>0</v>
      </c>
      <c r="E6329">
        <v>43371</v>
      </c>
    </row>
    <row r="6330">
      <c r="A6330" t="str">
        <v>AutoTable</v>
      </c>
      <c r="C6330" t="str">
        <v>14710-04</v>
      </c>
      <c r="D6330">
        <v>0</v>
      </c>
      <c r="E6330">
        <v>43371</v>
      </c>
    </row>
    <row r="6331">
      <c r="A6331" t="str">
        <v>AutoTable</v>
      </c>
      <c r="C6331" t="str">
        <v>703400A</v>
      </c>
      <c r="D6331">
        <v>0</v>
      </c>
      <c r="E6331">
        <v>43371</v>
      </c>
    </row>
    <row r="6332">
      <c r="A6332" t="str">
        <v>AutoTable</v>
      </c>
      <c r="C6332" t="str">
        <v>77075-20CE</v>
      </c>
      <c r="D6332">
        <v>0</v>
      </c>
      <c r="E6332">
        <v>43371</v>
      </c>
    </row>
    <row r="6333">
      <c r="A6333" t="str">
        <v>AutoTable</v>
      </c>
      <c r="C6333" t="str">
        <v>B54019</v>
      </c>
      <c r="D6333">
        <v>0</v>
      </c>
      <c r="E6333">
        <v>43371</v>
      </c>
    </row>
    <row r="6334">
      <c r="A6334" t="str">
        <v>AutoTable</v>
      </c>
      <c r="C6334" t="str">
        <v>B54021</v>
      </c>
      <c r="D6334">
        <v>0</v>
      </c>
      <c r="E6334">
        <v>43371</v>
      </c>
    </row>
    <row r="6335">
      <c r="A6335" t="str">
        <v>AutoTable</v>
      </c>
      <c r="C6335" t="str">
        <v>B54024</v>
      </c>
      <c r="D6335">
        <v>0</v>
      </c>
      <c r="E6335">
        <v>43371</v>
      </c>
    </row>
    <row r="6336">
      <c r="A6336" t="str">
        <v>AutoTable</v>
      </c>
      <c r="C6336" t="str">
        <v>B54027</v>
      </c>
      <c r="D6336">
        <v>0</v>
      </c>
      <c r="E6336">
        <v>43371</v>
      </c>
    </row>
    <row r="6337">
      <c r="A6337" t="str">
        <v>AutoTable</v>
      </c>
      <c r="C6337" t="str">
        <v>B54044</v>
      </c>
      <c r="D6337">
        <v>0</v>
      </c>
      <c r="E6337">
        <v>43371</v>
      </c>
    </row>
    <row r="6338">
      <c r="A6338" t="str">
        <v>AutoTable</v>
      </c>
      <c r="C6338" t="str">
        <v>GR60MF5</v>
      </c>
      <c r="D6338">
        <v>0</v>
      </c>
      <c r="E6338">
        <v>43371</v>
      </c>
    </row>
    <row r="6339">
      <c r="A6339" t="str">
        <v>AutoTable</v>
      </c>
      <c r="C6339" t="str">
        <v>GR75MF3</v>
      </c>
      <c r="D6339">
        <v>0</v>
      </c>
      <c r="E6339">
        <v>43371</v>
      </c>
    </row>
    <row r="6340">
      <c r="A6340" t="str">
        <v>AutoTable</v>
      </c>
      <c r="C6340" t="str">
        <v>OFL29CWBFX</v>
      </c>
      <c r="D6340">
        <v>0</v>
      </c>
      <c r="E6340">
        <v>43503</v>
      </c>
    </row>
    <row r="6341">
      <c r="A6341" t="str">
        <v>AutoTable</v>
      </c>
      <c r="C6341" t="str">
        <v>PF208</v>
      </c>
      <c r="D6341">
        <v>2</v>
      </c>
      <c r="E6341">
        <v>43503</v>
      </c>
    </row>
    <row r="6342">
      <c r="A6342" t="str">
        <v>AutoTable</v>
      </c>
      <c r="C6342" t="str">
        <v>PF209</v>
      </c>
      <c r="D6342">
        <v>15</v>
      </c>
      <c r="E6342">
        <v>43503</v>
      </c>
    </row>
    <row r="6343">
      <c r="A6343" t="str">
        <v>AutoTable</v>
      </c>
      <c r="C6343" t="str">
        <v>PF210</v>
      </c>
      <c r="D6343">
        <v>29</v>
      </c>
      <c r="E6343">
        <v>43503</v>
      </c>
    </row>
    <row r="6344">
      <c r="A6344" t="str">
        <v>AutoTable</v>
      </c>
      <c r="C6344" t="str">
        <v>PN004</v>
      </c>
      <c r="D6344">
        <v>7</v>
      </c>
      <c r="E6344">
        <v>43503</v>
      </c>
    </row>
    <row r="6345">
      <c r="A6345" t="str">
        <v>AutoTable</v>
      </c>
      <c r="C6345" t="str">
        <v>PN012</v>
      </c>
      <c r="D6345">
        <v>11</v>
      </c>
      <c r="E6345">
        <v>43503</v>
      </c>
    </row>
    <row r="6346">
      <c r="A6346" t="str">
        <v>AutoTable</v>
      </c>
      <c r="C6346" t="str">
        <v>PN023</v>
      </c>
      <c r="D6346">
        <v>5</v>
      </c>
      <c r="E6346">
        <v>43503</v>
      </c>
    </row>
    <row r="6347">
      <c r="A6347" t="str">
        <v>AutoTable</v>
      </c>
      <c r="C6347" t="str">
        <v>PN029V</v>
      </c>
      <c r="D6347">
        <v>0</v>
      </c>
      <c r="E6347">
        <v>43503</v>
      </c>
    </row>
    <row r="6348">
      <c r="A6348" t="str">
        <v>AutoTable</v>
      </c>
      <c r="C6348" t="str">
        <v>PN048</v>
      </c>
      <c r="D6348">
        <v>2</v>
      </c>
      <c r="E6348">
        <v>43503</v>
      </c>
    </row>
    <row r="6349">
      <c r="A6349" t="str">
        <v>AutoTable</v>
      </c>
      <c r="C6349" t="str">
        <v>PN052</v>
      </c>
      <c r="D6349">
        <v>5</v>
      </c>
      <c r="E6349">
        <v>43503</v>
      </c>
    </row>
    <row r="6350">
      <c r="A6350" t="str">
        <v>AutoTable</v>
      </c>
      <c r="C6350" t="str">
        <v>PN079</v>
      </c>
      <c r="D6350">
        <v>24</v>
      </c>
      <c r="E6350">
        <v>43503</v>
      </c>
    </row>
    <row r="6351">
      <c r="A6351" t="str">
        <v>AutoTable</v>
      </c>
      <c r="C6351" t="str">
        <v>PN104V</v>
      </c>
      <c r="D6351">
        <v>23</v>
      </c>
      <c r="E6351">
        <v>43503</v>
      </c>
    </row>
    <row r="6352">
      <c r="A6352" t="str">
        <v>AutoTable</v>
      </c>
      <c r="C6352" t="str">
        <v>PN315</v>
      </c>
      <c r="D6352">
        <v>27</v>
      </c>
      <c r="E6352">
        <v>43503</v>
      </c>
    </row>
    <row r="6353">
      <c r="A6353" t="str">
        <v>AutoTable</v>
      </c>
      <c r="C6353" t="str">
        <v>PN316</v>
      </c>
      <c r="D6353">
        <v>43</v>
      </c>
      <c r="E6353">
        <v>43503</v>
      </c>
    </row>
    <row r="6354">
      <c r="A6354" t="str">
        <v>AutoTable</v>
      </c>
      <c r="C6354" t="str">
        <v>PN317</v>
      </c>
      <c r="D6354">
        <v>10</v>
      </c>
      <c r="E6354">
        <v>43503</v>
      </c>
    </row>
    <row r="6355">
      <c r="A6355" t="str">
        <v>AutoTable</v>
      </c>
      <c r="C6355" t="str">
        <v>PN318</v>
      </c>
      <c r="D6355">
        <v>8</v>
      </c>
      <c r="E6355">
        <v>43503</v>
      </c>
    </row>
    <row r="6356">
      <c r="A6356" t="str">
        <v>AutoTable</v>
      </c>
      <c r="C6356" t="str">
        <v>TN036</v>
      </c>
      <c r="D6356">
        <v>5</v>
      </c>
      <c r="E6356">
        <v>43503</v>
      </c>
    </row>
    <row r="6357">
      <c r="A6357" t="str">
        <v>AutoTable</v>
      </c>
      <c r="C6357" t="str">
        <v>TN036R</v>
      </c>
      <c r="D6357">
        <v>5</v>
      </c>
      <c r="E6357">
        <v>43503</v>
      </c>
    </row>
    <row r="6358">
      <c r="A6358" t="str">
        <v>AutoTable</v>
      </c>
      <c r="C6358" t="str">
        <v>TN036V</v>
      </c>
      <c r="D6358">
        <v>1</v>
      </c>
      <c r="E6358">
        <v>43503</v>
      </c>
    </row>
    <row r="6359">
      <c r="A6359" t="str">
        <v>AutoTable</v>
      </c>
      <c r="C6359" t="str">
        <v>TN070</v>
      </c>
      <c r="D6359">
        <v>12</v>
      </c>
      <c r="E6359">
        <v>43503</v>
      </c>
    </row>
    <row r="6360">
      <c r="A6360" t="str">
        <v>AutoTable</v>
      </c>
      <c r="C6360" t="str">
        <v>TN125</v>
      </c>
      <c r="D6360">
        <v>10</v>
      </c>
      <c r="E6360">
        <v>43503</v>
      </c>
    </row>
    <row r="6361">
      <c r="A6361" t="str">
        <v>AutoTable</v>
      </c>
      <c r="C6361" t="str">
        <v>TN127</v>
      </c>
      <c r="D6361">
        <v>10</v>
      </c>
      <c r="E6361">
        <v>43503</v>
      </c>
    </row>
    <row r="6362">
      <c r="A6362" t="str">
        <v>AutoTable</v>
      </c>
      <c r="C6362" t="str">
        <v>TSL070</v>
      </c>
      <c r="D6362">
        <v>0</v>
      </c>
      <c r="E6362">
        <v>43503</v>
      </c>
    </row>
    <row r="6363">
      <c r="A6363" t="str">
        <v>AutoTable</v>
      </c>
      <c r="C6363" t="str">
        <v>PF202</v>
      </c>
      <c r="D6363">
        <v>2</v>
      </c>
      <c r="E6363">
        <v>43503</v>
      </c>
    </row>
    <row r="6364">
      <c r="A6364" t="str">
        <v>AutoTable</v>
      </c>
      <c r="C6364" t="str">
        <v>PF207</v>
      </c>
      <c r="D6364">
        <v>9</v>
      </c>
      <c r="E6364">
        <v>43503</v>
      </c>
    </row>
    <row r="6365">
      <c r="A6365" t="str">
        <v>AutoTable</v>
      </c>
      <c r="C6365" t="str">
        <v>PF211</v>
      </c>
      <c r="D6365">
        <v>9</v>
      </c>
      <c r="E6365">
        <v>43503</v>
      </c>
    </row>
    <row r="6366">
      <c r="A6366" t="str">
        <v>AutoTable</v>
      </c>
      <c r="C6366" t="str">
        <v>PF212</v>
      </c>
      <c r="D6366">
        <v>4</v>
      </c>
      <c r="E6366">
        <v>43503</v>
      </c>
    </row>
    <row r="6367">
      <c r="A6367" t="str">
        <v>AutoTable</v>
      </c>
      <c r="C6367" t="str">
        <v>PF221</v>
      </c>
      <c r="D6367">
        <v>31</v>
      </c>
      <c r="E6367">
        <v>43503</v>
      </c>
    </row>
    <row r="6368">
      <c r="A6368" t="str">
        <v>AutoTable</v>
      </c>
      <c r="C6368" t="str">
        <v>PF230</v>
      </c>
      <c r="D6368">
        <v>0</v>
      </c>
      <c r="E6368">
        <v>43503</v>
      </c>
    </row>
    <row r="6369">
      <c r="A6369" t="str">
        <v>AutoTable</v>
      </c>
      <c r="C6369" t="str">
        <v>PL010B</v>
      </c>
      <c r="D6369">
        <v>8</v>
      </c>
      <c r="E6369">
        <v>43503</v>
      </c>
    </row>
    <row r="6370">
      <c r="A6370" t="str">
        <v>AutoTable</v>
      </c>
      <c r="C6370" t="str">
        <v>PL010W</v>
      </c>
      <c r="D6370">
        <v>5</v>
      </c>
      <c r="E6370">
        <v>43503</v>
      </c>
    </row>
    <row r="6371">
      <c r="A6371" t="str">
        <v>AutoTable</v>
      </c>
      <c r="C6371" t="str">
        <v>PL018</v>
      </c>
      <c r="D6371">
        <v>12</v>
      </c>
      <c r="E6371">
        <v>43503</v>
      </c>
    </row>
    <row r="6372">
      <c r="A6372" t="str">
        <v>AutoTable</v>
      </c>
      <c r="C6372" t="str">
        <v>PL021B</v>
      </c>
      <c r="D6372">
        <v>37</v>
      </c>
      <c r="E6372">
        <v>43503</v>
      </c>
    </row>
    <row r="6373">
      <c r="A6373" t="str">
        <v>AutoTable</v>
      </c>
      <c r="C6373" t="str">
        <v>PL022B</v>
      </c>
      <c r="D6373">
        <v>10</v>
      </c>
      <c r="E6373">
        <v>43503</v>
      </c>
    </row>
    <row r="6374">
      <c r="A6374" t="str">
        <v>AutoTable</v>
      </c>
      <c r="C6374" t="str">
        <v>PL022R</v>
      </c>
      <c r="D6374">
        <v>15</v>
      </c>
      <c r="E6374">
        <v>43503</v>
      </c>
    </row>
    <row r="6375">
      <c r="A6375" t="str">
        <v>AutoTable</v>
      </c>
      <c r="C6375" t="str">
        <v>PL023B</v>
      </c>
      <c r="D6375">
        <v>7</v>
      </c>
      <c r="E6375">
        <v>43503</v>
      </c>
    </row>
    <row r="6376">
      <c r="A6376" t="str">
        <v>AutoTable</v>
      </c>
      <c r="C6376" t="str">
        <v>PL024B</v>
      </c>
      <c r="D6376">
        <v>0</v>
      </c>
      <c r="E6376">
        <v>43503</v>
      </c>
    </row>
    <row r="6377">
      <c r="A6377" t="str">
        <v>AutoTable</v>
      </c>
      <c r="C6377" t="str">
        <v>PL024R</v>
      </c>
      <c r="D6377">
        <v>0</v>
      </c>
      <c r="E6377">
        <v>43503</v>
      </c>
    </row>
    <row r="6378">
      <c r="A6378" t="str">
        <v>AutoTable</v>
      </c>
      <c r="C6378" t="str">
        <v>PN021B</v>
      </c>
      <c r="D6378">
        <v>31</v>
      </c>
      <c r="E6378">
        <v>43503</v>
      </c>
    </row>
    <row r="6379">
      <c r="A6379" t="str">
        <v>AutoTable</v>
      </c>
      <c r="C6379" t="str">
        <v>PN032</v>
      </c>
      <c r="D6379">
        <v>5</v>
      </c>
      <c r="E6379">
        <v>43503</v>
      </c>
    </row>
    <row r="6380">
      <c r="A6380" t="str">
        <v>AutoTable</v>
      </c>
      <c r="C6380" t="str">
        <v>PN035</v>
      </c>
      <c r="D6380">
        <v>39</v>
      </c>
      <c r="E6380">
        <v>43503</v>
      </c>
    </row>
    <row r="6381">
      <c r="A6381" t="str">
        <v>AutoTable</v>
      </c>
      <c r="C6381" t="str">
        <v>PN037</v>
      </c>
      <c r="D6381">
        <v>3</v>
      </c>
      <c r="E6381">
        <v>43503</v>
      </c>
    </row>
    <row r="6382">
      <c r="A6382" t="str">
        <v>AutoTable</v>
      </c>
      <c r="C6382" t="str">
        <v>PN047</v>
      </c>
      <c r="D6382">
        <v>3</v>
      </c>
      <c r="E6382">
        <v>43503</v>
      </c>
    </row>
    <row r="6383">
      <c r="A6383" t="str">
        <v>AutoTable</v>
      </c>
      <c r="C6383" t="str">
        <v>PN066</v>
      </c>
      <c r="D6383">
        <v>13</v>
      </c>
      <c r="E6383">
        <v>43503</v>
      </c>
    </row>
    <row r="6384">
      <c r="A6384" t="str">
        <v>AutoTable</v>
      </c>
      <c r="C6384" t="str">
        <v>PN067</v>
      </c>
      <c r="D6384">
        <v>11</v>
      </c>
      <c r="E6384">
        <v>43503</v>
      </c>
    </row>
    <row r="6385">
      <c r="A6385" t="str">
        <v>AutoTable</v>
      </c>
      <c r="C6385" t="str">
        <v>PN091</v>
      </c>
      <c r="D6385">
        <v>34</v>
      </c>
      <c r="E6385">
        <v>43503</v>
      </c>
    </row>
    <row r="6386">
      <c r="A6386" t="str">
        <v>AutoTable</v>
      </c>
      <c r="C6386" t="str">
        <v>PN106</v>
      </c>
      <c r="D6386">
        <v>9</v>
      </c>
      <c r="E6386">
        <v>43503</v>
      </c>
    </row>
    <row r="6387">
      <c r="A6387" t="str">
        <v>AutoTable</v>
      </c>
      <c r="C6387" t="str">
        <v>PN128</v>
      </c>
      <c r="D6387">
        <v>1</v>
      </c>
      <c r="E6387">
        <v>43503</v>
      </c>
    </row>
    <row r="6388">
      <c r="A6388" t="str">
        <v>AutoTable</v>
      </c>
      <c r="C6388" t="str">
        <v>PN130</v>
      </c>
      <c r="D6388">
        <v>12</v>
      </c>
      <c r="E6388">
        <v>43503</v>
      </c>
    </row>
    <row r="6389">
      <c r="A6389" t="str">
        <v>AutoTable</v>
      </c>
      <c r="C6389" t="str">
        <v>PN131</v>
      </c>
      <c r="D6389">
        <v>14</v>
      </c>
      <c r="E6389">
        <v>43503</v>
      </c>
    </row>
    <row r="6390">
      <c r="A6390" t="str">
        <v>AutoTable</v>
      </c>
      <c r="C6390" t="str">
        <v>PN407</v>
      </c>
      <c r="D6390">
        <v>21</v>
      </c>
      <c r="E6390">
        <v>43503</v>
      </c>
    </row>
    <row r="6391">
      <c r="A6391" t="str">
        <v>AutoTable</v>
      </c>
      <c r="C6391" t="str">
        <v>SL003</v>
      </c>
      <c r="D6391">
        <v>1</v>
      </c>
      <c r="E6391">
        <v>43503</v>
      </c>
    </row>
    <row r="6392">
      <c r="A6392" t="str">
        <v>AutoTable</v>
      </c>
      <c r="C6392" t="str">
        <v>TC001B</v>
      </c>
      <c r="D6392">
        <v>2</v>
      </c>
      <c r="E6392">
        <v>43503</v>
      </c>
    </row>
    <row r="6393">
      <c r="A6393" t="str">
        <v>AutoTable</v>
      </c>
      <c r="C6393" t="str">
        <v>TL011W</v>
      </c>
      <c r="D6393">
        <v>12</v>
      </c>
      <c r="E6393">
        <v>43503</v>
      </c>
    </row>
    <row r="6394">
      <c r="A6394" t="str">
        <v>AutoTable</v>
      </c>
      <c r="C6394" t="str">
        <v>TND037B</v>
      </c>
      <c r="D6394">
        <v>4</v>
      </c>
      <c r="E6394">
        <v>43503</v>
      </c>
    </row>
    <row r="6395">
      <c r="A6395" t="str">
        <v>AutoTable</v>
      </c>
      <c r="C6395" t="str">
        <v>TND042W</v>
      </c>
      <c r="D6395">
        <v>21</v>
      </c>
      <c r="E6395">
        <v>43503</v>
      </c>
    </row>
    <row r="6396">
      <c r="A6396" t="str">
        <v>AutoTable</v>
      </c>
      <c r="C6396" t="str">
        <v>FESRUBBC</v>
      </c>
      <c r="D6396">
        <v>2</v>
      </c>
      <c r="E6396">
        <v>43503</v>
      </c>
    </row>
    <row r="6397">
      <c r="A6397" t="str">
        <v>AutoTable</v>
      </c>
      <c r="C6397" t="str">
        <v>GTN070</v>
      </c>
      <c r="D6397">
        <v>0</v>
      </c>
      <c r="E6397">
        <v>43503</v>
      </c>
    </row>
    <row r="6398">
      <c r="A6398" t="str">
        <v>AutoTable</v>
      </c>
      <c r="C6398" t="str">
        <v>GTN280</v>
      </c>
      <c r="D6398">
        <v>0</v>
      </c>
      <c r="E6398">
        <v>43503</v>
      </c>
    </row>
    <row r="6399">
      <c r="A6399" t="str">
        <v>AutoTable</v>
      </c>
      <c r="C6399" t="str">
        <v>PF209</v>
      </c>
      <c r="D6399">
        <v>0</v>
      </c>
      <c r="E6399">
        <v>43503</v>
      </c>
    </row>
    <row r="6400">
      <c r="A6400" t="str">
        <v>AutoTable</v>
      </c>
      <c r="C6400" t="str">
        <v>PF230</v>
      </c>
      <c r="D6400">
        <v>10</v>
      </c>
      <c r="E6400">
        <v>43503</v>
      </c>
    </row>
    <row r="6401">
      <c r="A6401" t="str">
        <v>AutoTable</v>
      </c>
      <c r="C6401" t="str">
        <v>PIX01</v>
      </c>
      <c r="D6401">
        <v>21</v>
      </c>
      <c r="E6401">
        <v>43503</v>
      </c>
    </row>
    <row r="6402">
      <c r="A6402" t="str">
        <v>AutoTable</v>
      </c>
      <c r="C6402" t="str">
        <v>PL011</v>
      </c>
      <c r="D6402">
        <v>38</v>
      </c>
      <c r="E6402">
        <v>43503</v>
      </c>
    </row>
    <row r="6403">
      <c r="A6403" t="str">
        <v>AutoTable</v>
      </c>
      <c r="C6403" t="str">
        <v>PL011EW</v>
      </c>
      <c r="D6403">
        <v>5</v>
      </c>
      <c r="E6403">
        <v>43503</v>
      </c>
    </row>
    <row r="6404">
      <c r="A6404" t="str">
        <v>AutoTable</v>
      </c>
      <c r="C6404" t="str">
        <v>PL011R</v>
      </c>
      <c r="D6404">
        <v>2</v>
      </c>
      <c r="E6404">
        <v>43503</v>
      </c>
    </row>
    <row r="6405">
      <c r="A6405" t="str">
        <v>AutoTable</v>
      </c>
      <c r="C6405" t="str">
        <v>PL011W</v>
      </c>
      <c r="D6405">
        <v>10</v>
      </c>
      <c r="E6405">
        <v>43503</v>
      </c>
    </row>
    <row r="6406">
      <c r="A6406" t="str">
        <v>AutoTable</v>
      </c>
      <c r="C6406" t="str">
        <v>PL022W</v>
      </c>
      <c r="D6406">
        <v>10</v>
      </c>
      <c r="E6406">
        <v>43503</v>
      </c>
    </row>
    <row r="6407">
      <c r="A6407" t="str">
        <v>AutoTable</v>
      </c>
      <c r="C6407" t="str">
        <v>PL024R</v>
      </c>
      <c r="D6407">
        <v>13</v>
      </c>
      <c r="E6407">
        <v>43503</v>
      </c>
    </row>
    <row r="6408">
      <c r="A6408" t="str">
        <v>AutoTable</v>
      </c>
      <c r="C6408" t="str">
        <v>PL025B</v>
      </c>
      <c r="D6408">
        <v>5</v>
      </c>
      <c r="E6408">
        <v>43503</v>
      </c>
    </row>
    <row r="6409">
      <c r="A6409" t="str">
        <v>AutoTable</v>
      </c>
      <c r="C6409" t="str">
        <v>PN002</v>
      </c>
      <c r="D6409">
        <v>7</v>
      </c>
      <c r="E6409">
        <v>43503</v>
      </c>
    </row>
    <row r="6410">
      <c r="A6410" t="str">
        <v>AutoTable</v>
      </c>
      <c r="C6410" t="str">
        <v>PN006</v>
      </c>
      <c r="D6410">
        <v>0</v>
      </c>
      <c r="E6410">
        <v>43503</v>
      </c>
    </row>
    <row r="6411">
      <c r="A6411" t="str">
        <v>AutoTable</v>
      </c>
      <c r="C6411" t="str">
        <v>PN015</v>
      </c>
      <c r="D6411">
        <v>6</v>
      </c>
      <c r="E6411">
        <v>43503</v>
      </c>
    </row>
    <row r="6412">
      <c r="A6412" t="str">
        <v>AutoTable</v>
      </c>
      <c r="C6412" t="str">
        <v>PN016B</v>
      </c>
      <c r="D6412">
        <v>38</v>
      </c>
      <c r="E6412">
        <v>43503</v>
      </c>
    </row>
    <row r="6413">
      <c r="A6413" t="str">
        <v>AutoTable</v>
      </c>
      <c r="C6413" t="str">
        <v>PN016O</v>
      </c>
      <c r="D6413">
        <v>10</v>
      </c>
      <c r="E6413">
        <v>43503</v>
      </c>
    </row>
    <row r="6414">
      <c r="A6414" t="str">
        <v>AutoTable</v>
      </c>
      <c r="C6414" t="str">
        <v>PN024</v>
      </c>
      <c r="D6414">
        <v>0</v>
      </c>
      <c r="E6414">
        <v>43503</v>
      </c>
    </row>
    <row r="6415">
      <c r="A6415" t="str">
        <v>AutoTable</v>
      </c>
      <c r="C6415" t="str">
        <v>PN029B</v>
      </c>
      <c r="D6415">
        <v>18</v>
      </c>
      <c r="E6415">
        <v>43503</v>
      </c>
    </row>
    <row r="6416">
      <c r="A6416" t="str">
        <v>AutoTable</v>
      </c>
      <c r="C6416" t="str">
        <v>PN029V</v>
      </c>
      <c r="D6416">
        <v>0</v>
      </c>
      <c r="E6416">
        <v>43503</v>
      </c>
    </row>
    <row r="6417">
      <c r="A6417" t="str">
        <v>AutoTable</v>
      </c>
      <c r="C6417" t="str">
        <v>PN036</v>
      </c>
      <c r="D6417">
        <v>3</v>
      </c>
      <c r="E6417">
        <v>43503</v>
      </c>
    </row>
    <row r="6418">
      <c r="A6418" t="str">
        <v>AutoTable</v>
      </c>
      <c r="C6418" t="str">
        <v>PN040</v>
      </c>
      <c r="D6418">
        <v>18</v>
      </c>
      <c r="E6418">
        <v>43503</v>
      </c>
    </row>
    <row r="6419">
      <c r="A6419" t="str">
        <v>AutoTable</v>
      </c>
      <c r="C6419" t="str">
        <v>PN041</v>
      </c>
      <c r="D6419">
        <v>18</v>
      </c>
      <c r="E6419">
        <v>43503</v>
      </c>
    </row>
    <row r="6420">
      <c r="A6420" t="str">
        <v>AutoTable</v>
      </c>
      <c r="C6420" t="str">
        <v>PN056</v>
      </c>
      <c r="D6420">
        <v>11</v>
      </c>
      <c r="E6420">
        <v>43503</v>
      </c>
    </row>
    <row r="6421">
      <c r="A6421" t="str">
        <v>AutoTable</v>
      </c>
      <c r="C6421" t="str">
        <v>PN057</v>
      </c>
      <c r="D6421">
        <v>11</v>
      </c>
      <c r="E6421">
        <v>43503</v>
      </c>
    </row>
    <row r="6422">
      <c r="A6422" t="str">
        <v>AutoTable</v>
      </c>
      <c r="C6422" t="str">
        <v>PN061</v>
      </c>
      <c r="D6422">
        <v>4</v>
      </c>
      <c r="E6422">
        <v>43503</v>
      </c>
    </row>
    <row r="6423">
      <c r="A6423" t="str">
        <v>AutoTable</v>
      </c>
      <c r="C6423" t="str">
        <v>PN063</v>
      </c>
      <c r="D6423">
        <v>17</v>
      </c>
      <c r="E6423">
        <v>43503</v>
      </c>
    </row>
    <row r="6424">
      <c r="A6424" t="str">
        <v>AutoTable</v>
      </c>
      <c r="C6424" t="str">
        <v>PN064</v>
      </c>
      <c r="D6424">
        <v>26</v>
      </c>
      <c r="E6424">
        <v>43503</v>
      </c>
    </row>
    <row r="6425">
      <c r="A6425" t="str">
        <v>AutoTable</v>
      </c>
      <c r="C6425" t="str">
        <v>PN065</v>
      </c>
      <c r="D6425">
        <v>23</v>
      </c>
      <c r="E6425">
        <v>43503</v>
      </c>
    </row>
    <row r="6426">
      <c r="A6426" t="str">
        <v>AutoTable</v>
      </c>
      <c r="C6426" t="str">
        <v>PN066</v>
      </c>
      <c r="D6426">
        <v>0</v>
      </c>
      <c r="E6426">
        <v>43503</v>
      </c>
    </row>
    <row r="6427">
      <c r="A6427" t="str">
        <v>AutoTable</v>
      </c>
      <c r="C6427" t="str">
        <v>PN085</v>
      </c>
      <c r="D6427">
        <v>10</v>
      </c>
      <c r="E6427">
        <v>43503</v>
      </c>
    </row>
    <row r="6428">
      <c r="A6428" t="str">
        <v>AutoTable</v>
      </c>
      <c r="C6428" t="str">
        <v>PN087</v>
      </c>
      <c r="D6428">
        <v>10</v>
      </c>
      <c r="E6428">
        <v>43503</v>
      </c>
    </row>
    <row r="6429">
      <c r="A6429" t="str">
        <v>AutoTable</v>
      </c>
      <c r="C6429" t="str">
        <v>PN107</v>
      </c>
      <c r="D6429">
        <v>7</v>
      </c>
      <c r="E6429">
        <v>43503</v>
      </c>
    </row>
    <row r="6430">
      <c r="A6430" t="str">
        <v>AutoTable</v>
      </c>
      <c r="C6430" t="str">
        <v>PN108</v>
      </c>
      <c r="D6430">
        <v>8</v>
      </c>
      <c r="E6430">
        <v>43503</v>
      </c>
    </row>
    <row r="6431">
      <c r="A6431" t="str">
        <v>AutoTable</v>
      </c>
      <c r="C6431" t="str">
        <v>PN124</v>
      </c>
      <c r="D6431">
        <v>6</v>
      </c>
      <c r="E6431">
        <v>43503</v>
      </c>
    </row>
    <row r="6432">
      <c r="A6432" t="str">
        <v>AutoTable</v>
      </c>
      <c r="C6432" t="str">
        <v>PN125O</v>
      </c>
      <c r="D6432">
        <v>3</v>
      </c>
      <c r="E6432">
        <v>43503</v>
      </c>
    </row>
    <row r="6433">
      <c r="A6433" t="str">
        <v>AutoTable</v>
      </c>
      <c r="C6433" t="str">
        <v>PN133</v>
      </c>
      <c r="D6433">
        <v>2</v>
      </c>
      <c r="E6433">
        <v>43503</v>
      </c>
    </row>
    <row r="6434">
      <c r="A6434" t="str">
        <v>AutoTable</v>
      </c>
      <c r="C6434" t="str">
        <v>PN142</v>
      </c>
      <c r="D6434">
        <v>1</v>
      </c>
      <c r="E6434">
        <v>43503</v>
      </c>
    </row>
    <row r="6435">
      <c r="A6435" t="str">
        <v>AutoTable</v>
      </c>
      <c r="C6435" t="str">
        <v>PN143</v>
      </c>
      <c r="D6435">
        <v>10</v>
      </c>
      <c r="E6435">
        <v>43503</v>
      </c>
    </row>
    <row r="6436">
      <c r="A6436" t="str">
        <v>AutoTable</v>
      </c>
      <c r="C6436" t="str">
        <v>PN144</v>
      </c>
      <c r="D6436">
        <v>10</v>
      </c>
      <c r="E6436">
        <v>43503</v>
      </c>
    </row>
    <row r="6437">
      <c r="A6437" t="str">
        <v>AutoTable</v>
      </c>
      <c r="C6437" t="str">
        <v>PN149</v>
      </c>
      <c r="D6437">
        <v>6</v>
      </c>
      <c r="E6437">
        <v>43503</v>
      </c>
    </row>
    <row r="6438">
      <c r="A6438" t="str">
        <v>AutoTable</v>
      </c>
      <c r="C6438" t="str">
        <v>PN321</v>
      </c>
      <c r="D6438">
        <v>18</v>
      </c>
      <c r="E6438">
        <v>43503</v>
      </c>
    </row>
    <row r="6439">
      <c r="A6439" t="str">
        <v>AutoTable</v>
      </c>
      <c r="C6439" t="str">
        <v>PN323</v>
      </c>
      <c r="D6439">
        <v>14</v>
      </c>
      <c r="E6439">
        <v>43503</v>
      </c>
    </row>
    <row r="6440">
      <c r="A6440" t="str">
        <v>AutoTable</v>
      </c>
      <c r="C6440" t="str">
        <v>PND020</v>
      </c>
      <c r="D6440">
        <v>2</v>
      </c>
      <c r="E6440">
        <v>43503</v>
      </c>
    </row>
    <row r="6441">
      <c r="A6441" t="str">
        <v>AutoTable</v>
      </c>
      <c r="C6441" t="str">
        <v>SN300</v>
      </c>
      <c r="D6441">
        <v>1</v>
      </c>
      <c r="E6441">
        <v>43503</v>
      </c>
    </row>
    <row r="6442">
      <c r="A6442" t="str">
        <v>AutoTable</v>
      </c>
      <c r="C6442" t="str">
        <v>TF200</v>
      </c>
      <c r="D6442">
        <v>1</v>
      </c>
      <c r="E6442">
        <v>43503</v>
      </c>
    </row>
    <row r="6443">
      <c r="A6443" t="str">
        <v>AutoTable</v>
      </c>
      <c r="C6443" t="str">
        <v>TF211</v>
      </c>
      <c r="D6443">
        <v>2</v>
      </c>
      <c r="E6443">
        <v>43503</v>
      </c>
    </row>
    <row r="6444">
      <c r="A6444" t="str">
        <v>AutoTable</v>
      </c>
      <c r="C6444" t="str">
        <v>TL050</v>
      </c>
      <c r="D6444">
        <v>0</v>
      </c>
      <c r="E6444">
        <v>43503</v>
      </c>
    </row>
    <row r="6445">
      <c r="A6445" t="str">
        <v>AutoTable</v>
      </c>
      <c r="C6445" t="str">
        <v>TN006</v>
      </c>
      <c r="D6445">
        <v>1</v>
      </c>
      <c r="E6445">
        <v>43503</v>
      </c>
    </row>
    <row r="6446">
      <c r="A6446" t="str">
        <v>AutoTable</v>
      </c>
      <c r="C6446" t="str">
        <v>TN016</v>
      </c>
      <c r="D6446">
        <v>19</v>
      </c>
      <c r="E6446">
        <v>43503</v>
      </c>
    </row>
    <row r="6447">
      <c r="A6447" t="str">
        <v>AutoTable</v>
      </c>
      <c r="C6447" t="str">
        <v>TN021</v>
      </c>
      <c r="D6447">
        <v>8</v>
      </c>
      <c r="E6447">
        <v>43503</v>
      </c>
    </row>
    <row r="6448">
      <c r="A6448" t="str">
        <v>AutoTable</v>
      </c>
      <c r="C6448" t="str">
        <v>TN032</v>
      </c>
      <c r="D6448">
        <v>4</v>
      </c>
      <c r="E6448">
        <v>43503</v>
      </c>
    </row>
    <row r="6449">
      <c r="A6449" t="str">
        <v>AutoTable</v>
      </c>
      <c r="C6449" t="str">
        <v>TN033</v>
      </c>
      <c r="D6449">
        <v>4</v>
      </c>
      <c r="E6449">
        <v>43503</v>
      </c>
    </row>
    <row r="6450">
      <c r="A6450" t="str">
        <v>AutoTable</v>
      </c>
      <c r="C6450" t="str">
        <v>TN035</v>
      </c>
      <c r="D6450">
        <v>12</v>
      </c>
      <c r="E6450">
        <v>43503</v>
      </c>
    </row>
    <row r="6451">
      <c r="A6451" t="str">
        <v>AutoTable</v>
      </c>
      <c r="C6451" t="str">
        <v>TN038</v>
      </c>
      <c r="D6451">
        <v>3</v>
      </c>
      <c r="E6451">
        <v>43503</v>
      </c>
    </row>
    <row r="6452">
      <c r="A6452" t="str">
        <v>AutoTable</v>
      </c>
      <c r="C6452" t="str">
        <v>TN066</v>
      </c>
      <c r="D6452">
        <v>1</v>
      </c>
      <c r="E6452">
        <v>43503</v>
      </c>
    </row>
    <row r="6453">
      <c r="A6453" t="str">
        <v>AutoTable</v>
      </c>
      <c r="C6453" t="str">
        <v>TN102</v>
      </c>
      <c r="D6453">
        <v>4</v>
      </c>
      <c r="E6453">
        <v>43503</v>
      </c>
    </row>
    <row r="6454">
      <c r="A6454" t="str">
        <v>AutoTable</v>
      </c>
      <c r="C6454" t="str">
        <v>TN107</v>
      </c>
      <c r="D6454">
        <v>1</v>
      </c>
      <c r="E6454">
        <v>43503</v>
      </c>
    </row>
    <row r="6455">
      <c r="A6455" t="str">
        <v>AutoTable</v>
      </c>
      <c r="C6455" t="str">
        <v>TN108</v>
      </c>
      <c r="D6455">
        <v>3</v>
      </c>
      <c r="E6455">
        <v>43503</v>
      </c>
    </row>
    <row r="6456">
      <c r="A6456" t="str">
        <v>AutoTable</v>
      </c>
      <c r="C6456" t="str">
        <v>TN109</v>
      </c>
      <c r="D6456">
        <v>3</v>
      </c>
      <c r="E6456">
        <v>43503</v>
      </c>
    </row>
    <row r="6457">
      <c r="A6457" t="str">
        <v>AutoTable</v>
      </c>
      <c r="C6457" t="str">
        <v>TN111</v>
      </c>
      <c r="D6457">
        <v>1</v>
      </c>
      <c r="E6457">
        <v>43503</v>
      </c>
    </row>
    <row r="6458">
      <c r="A6458" t="str">
        <v>AutoTable</v>
      </c>
      <c r="C6458" t="str">
        <v>TN121</v>
      </c>
      <c r="D6458">
        <v>1</v>
      </c>
      <c r="E6458">
        <v>43503</v>
      </c>
    </row>
    <row r="6459">
      <c r="A6459" t="str">
        <v>AutoTable</v>
      </c>
      <c r="C6459" t="str">
        <v>TN201</v>
      </c>
      <c r="D6459">
        <v>2</v>
      </c>
      <c r="E6459">
        <v>43503</v>
      </c>
    </row>
    <row r="6460">
      <c r="A6460" t="str">
        <v>AutoTable</v>
      </c>
      <c r="C6460" t="str">
        <v>TN315</v>
      </c>
      <c r="D6460">
        <v>1</v>
      </c>
      <c r="E6460">
        <v>43503</v>
      </c>
    </row>
    <row r="6461">
      <c r="A6461" t="str">
        <v>AutoTable</v>
      </c>
      <c r="C6461" t="str">
        <v>TN316</v>
      </c>
      <c r="D6461">
        <v>1</v>
      </c>
      <c r="E6461">
        <v>43503</v>
      </c>
    </row>
    <row r="6462">
      <c r="A6462" t="str">
        <v>AutoTable</v>
      </c>
      <c r="C6462" t="str">
        <v>TN318</v>
      </c>
      <c r="D6462">
        <v>1</v>
      </c>
      <c r="E6462">
        <v>43503</v>
      </c>
    </row>
    <row r="6463">
      <c r="A6463" t="str">
        <v>AutoTable</v>
      </c>
      <c r="C6463" t="str">
        <v>TN320</v>
      </c>
      <c r="D6463">
        <v>3</v>
      </c>
      <c r="E6463">
        <v>43503</v>
      </c>
    </row>
    <row r="6464">
      <c r="A6464" t="str">
        <v>AutoTable</v>
      </c>
      <c r="C6464" t="str">
        <v>TN400</v>
      </c>
      <c r="D6464">
        <v>1</v>
      </c>
      <c r="E6464">
        <v>43503</v>
      </c>
    </row>
    <row r="6465">
      <c r="A6465" t="str">
        <v>AutoTable</v>
      </c>
      <c r="C6465" t="str">
        <v>TN403</v>
      </c>
      <c r="D6465">
        <v>3</v>
      </c>
      <c r="E6465">
        <v>43503</v>
      </c>
    </row>
    <row r="6466">
      <c r="A6466" t="str">
        <v>AutoTable</v>
      </c>
      <c r="C6466" t="str">
        <v>TN404</v>
      </c>
      <c r="D6466">
        <v>5</v>
      </c>
      <c r="E6466">
        <v>43503</v>
      </c>
    </row>
    <row r="6467">
      <c r="A6467" t="str">
        <v>AutoTable</v>
      </c>
      <c r="C6467" t="str">
        <v>TN601</v>
      </c>
      <c r="D6467">
        <v>1</v>
      </c>
      <c r="E6467">
        <v>43503</v>
      </c>
    </row>
    <row r="6468">
      <c r="A6468" t="str">
        <v>AutoTable</v>
      </c>
      <c r="C6468" t="str">
        <v>TN602</v>
      </c>
      <c r="D6468">
        <v>5</v>
      </c>
      <c r="E6468">
        <v>43503</v>
      </c>
    </row>
    <row r="6469">
      <c r="A6469" t="str">
        <v>AutoTable</v>
      </c>
      <c r="C6469" t="str">
        <v>TN604</v>
      </c>
      <c r="D6469">
        <v>1</v>
      </c>
      <c r="E6469">
        <v>43503</v>
      </c>
    </row>
    <row r="6470">
      <c r="A6470" t="str">
        <v>AutoTable</v>
      </c>
      <c r="C6470" t="str">
        <v>TN627</v>
      </c>
      <c r="D6470">
        <v>1</v>
      </c>
      <c r="E6470">
        <v>43503</v>
      </c>
    </row>
    <row r="6471">
      <c r="A6471" t="str">
        <v>AutoTable</v>
      </c>
      <c r="C6471" t="str">
        <v>TNX004</v>
      </c>
      <c r="D6471">
        <v>3</v>
      </c>
      <c r="E6471">
        <v>43503</v>
      </c>
    </row>
    <row r="6472">
      <c r="A6472" t="str">
        <v>AutoTable</v>
      </c>
      <c r="C6472" t="str">
        <v>TPN069</v>
      </c>
      <c r="D6472">
        <v>0</v>
      </c>
      <c r="E6472">
        <v>43503</v>
      </c>
    </row>
    <row r="6473">
      <c r="A6473" t="str">
        <v>AutoTable</v>
      </c>
      <c r="C6473" t="str">
        <v>VN408</v>
      </c>
      <c r="D6473">
        <v>1</v>
      </c>
      <c r="E6473">
        <v>43503</v>
      </c>
    </row>
    <row r="6474">
      <c r="A6474" t="str">
        <v>AutoTable</v>
      </c>
      <c r="C6474" t="str">
        <v>GX001-L</v>
      </c>
      <c r="D6474">
        <v>1</v>
      </c>
      <c r="E6474">
        <v>43503</v>
      </c>
    </row>
    <row r="6475">
      <c r="A6475" t="str">
        <v>AutoTable</v>
      </c>
      <c r="C6475" t="str">
        <v>GX008-L</v>
      </c>
      <c r="D6475">
        <v>1</v>
      </c>
      <c r="E6475">
        <v>43503</v>
      </c>
    </row>
    <row r="6476">
      <c r="A6476" t="str">
        <v>AutoTable</v>
      </c>
      <c r="C6476" t="str">
        <v>GX030L</v>
      </c>
      <c r="D6476">
        <v>2</v>
      </c>
      <c r="E6476">
        <v>43503</v>
      </c>
    </row>
    <row r="6477">
      <c r="A6477" t="str">
        <v>AutoTable</v>
      </c>
      <c r="C6477" t="str">
        <v>GX031L</v>
      </c>
      <c r="D6477">
        <v>1</v>
      </c>
      <c r="E6477">
        <v>43503</v>
      </c>
    </row>
    <row r="6478">
      <c r="A6478" t="str">
        <v>AutoTable</v>
      </c>
      <c r="C6478" t="str">
        <v>GX036L</v>
      </c>
      <c r="D6478">
        <v>2</v>
      </c>
      <c r="E6478">
        <v>43503</v>
      </c>
    </row>
    <row r="6479">
      <c r="A6479" t="str">
        <v>AutoTable</v>
      </c>
      <c r="C6479" t="str">
        <v>GX060L</v>
      </c>
      <c r="D6479">
        <v>1</v>
      </c>
      <c r="E6479">
        <v>43503</v>
      </c>
    </row>
    <row r="6480">
      <c r="A6480" t="str">
        <v>AutoTable</v>
      </c>
      <c r="C6480" t="str">
        <v>GX300L</v>
      </c>
      <c r="D6480">
        <v>3</v>
      </c>
      <c r="E6480">
        <v>43503</v>
      </c>
    </row>
    <row r="6481">
      <c r="A6481" t="str">
        <v>AutoTable</v>
      </c>
      <c r="C6481" t="str">
        <v>GX308L</v>
      </c>
      <c r="D6481">
        <v>4</v>
      </c>
      <c r="E6481">
        <v>43503</v>
      </c>
    </row>
    <row r="6482">
      <c r="A6482" t="str">
        <v>AutoTable</v>
      </c>
      <c r="C6482" t="str">
        <v>GX313L</v>
      </c>
      <c r="D6482">
        <v>1</v>
      </c>
      <c r="E6482">
        <v>43503</v>
      </c>
    </row>
    <row r="6483">
      <c r="A6483" t="str">
        <v>AutoTable</v>
      </c>
      <c r="C6483" t="str">
        <v>GX823L</v>
      </c>
      <c r="D6483">
        <v>1</v>
      </c>
      <c r="E6483">
        <v>43503</v>
      </c>
    </row>
    <row r="6484">
      <c r="A6484" t="str">
        <v>AutoTable</v>
      </c>
      <c r="C6484" t="str">
        <v>GX835RL</v>
      </c>
      <c r="D6484">
        <v>0</v>
      </c>
      <c r="E6484">
        <v>43503</v>
      </c>
    </row>
    <row r="6485">
      <c r="A6485" t="str">
        <v>AutoTable</v>
      </c>
      <c r="C6485" t="str">
        <v>OFES40298-T0</v>
      </c>
      <c r="D6485">
        <v>1</v>
      </c>
      <c r="E6485">
        <v>43503</v>
      </c>
    </row>
    <row r="6486">
      <c r="A6486" t="str">
        <v>AutoTable</v>
      </c>
      <c r="C6486" t="str">
        <v>OFES40299-T0</v>
      </c>
      <c r="D6486">
        <v>7</v>
      </c>
      <c r="E6486">
        <v>43503</v>
      </c>
    </row>
    <row r="6487">
      <c r="A6487" t="str">
        <v>AutoTable</v>
      </c>
      <c r="C6487" t="str">
        <v>OFES40300-T0</v>
      </c>
      <c r="D6487">
        <v>4</v>
      </c>
      <c r="E6487">
        <v>43503</v>
      </c>
    </row>
    <row r="6488">
      <c r="A6488" t="str">
        <v>AutoTable</v>
      </c>
      <c r="C6488" t="str">
        <v>PL016W</v>
      </c>
      <c r="D6488">
        <v>0</v>
      </c>
      <c r="E6488">
        <v>43503</v>
      </c>
    </row>
    <row r="6489">
      <c r="A6489" t="str">
        <v>AutoTable</v>
      </c>
      <c r="C6489" t="str">
        <v>PL101</v>
      </c>
      <c r="D6489">
        <v>10</v>
      </c>
      <c r="E6489">
        <v>43503</v>
      </c>
    </row>
    <row r="6490">
      <c r="A6490" t="str">
        <v>AutoTable</v>
      </c>
      <c r="C6490" t="str">
        <v>PL111B</v>
      </c>
      <c r="D6490">
        <v>67</v>
      </c>
      <c r="E6490">
        <v>43503</v>
      </c>
    </row>
    <row r="6491">
      <c r="A6491" t="str">
        <v>AutoTable</v>
      </c>
      <c r="C6491" t="str">
        <v>PL111R</v>
      </c>
      <c r="D6491">
        <v>4</v>
      </c>
      <c r="E6491">
        <v>43503</v>
      </c>
    </row>
    <row r="6492">
      <c r="A6492" t="str">
        <v>AutoTable</v>
      </c>
      <c r="C6492" t="str">
        <v>PL111W</v>
      </c>
      <c r="D6492">
        <v>15</v>
      </c>
      <c r="E6492">
        <v>43503</v>
      </c>
    </row>
    <row r="6493">
      <c r="A6493" t="str">
        <v>AutoTable</v>
      </c>
      <c r="C6493" t="str">
        <v>PL113</v>
      </c>
      <c r="D6493">
        <v>28</v>
      </c>
      <c r="E6493">
        <v>43503</v>
      </c>
    </row>
    <row r="6494">
      <c r="A6494" t="str">
        <v>AutoTable</v>
      </c>
      <c r="C6494" t="str">
        <v>PL125</v>
      </c>
      <c r="D6494">
        <v>10</v>
      </c>
      <c r="E6494">
        <v>43503</v>
      </c>
    </row>
    <row r="6495">
      <c r="A6495" t="str">
        <v>AutoTable</v>
      </c>
      <c r="C6495" t="str">
        <v>PL173</v>
      </c>
      <c r="D6495">
        <v>16</v>
      </c>
      <c r="E6495">
        <v>43503</v>
      </c>
    </row>
    <row r="6496">
      <c r="A6496" t="str">
        <v>AutoTable</v>
      </c>
      <c r="C6496" t="str">
        <v>PL303B</v>
      </c>
      <c r="D6496">
        <v>10</v>
      </c>
      <c r="E6496">
        <v>43503</v>
      </c>
    </row>
    <row r="6497">
      <c r="A6497" t="str">
        <v>AutoTable</v>
      </c>
      <c r="C6497" t="str">
        <v>PL303W</v>
      </c>
      <c r="D6497">
        <v>10</v>
      </c>
      <c r="E6497">
        <v>43503</v>
      </c>
    </row>
    <row r="6498">
      <c r="A6498" t="str">
        <v>AutoTable</v>
      </c>
      <c r="C6498" t="str">
        <v>PL314</v>
      </c>
      <c r="D6498">
        <v>0</v>
      </c>
      <c r="E6498">
        <v>43503</v>
      </c>
    </row>
    <row r="6499">
      <c r="A6499" t="str">
        <v>AutoTable</v>
      </c>
      <c r="C6499" t="str">
        <v>SL020</v>
      </c>
      <c r="D6499">
        <v>2</v>
      </c>
      <c r="E6499">
        <v>43503</v>
      </c>
    </row>
    <row r="6500">
      <c r="A6500" t="str">
        <v>AutoTable</v>
      </c>
      <c r="C6500" t="str">
        <v>SLD144</v>
      </c>
      <c r="D6500">
        <v>1</v>
      </c>
      <c r="E6500">
        <v>43503</v>
      </c>
    </row>
    <row r="6501">
      <c r="A6501" t="str">
        <v>AutoTable</v>
      </c>
      <c r="C6501" t="str">
        <v>SND02</v>
      </c>
      <c r="D6501">
        <v>1</v>
      </c>
      <c r="E6501">
        <v>43503</v>
      </c>
    </row>
    <row r="6502">
      <c r="A6502" t="str">
        <v>AutoTable</v>
      </c>
      <c r="C6502" t="str">
        <v>TB007</v>
      </c>
      <c r="D6502">
        <v>28</v>
      </c>
      <c r="E6502">
        <v>43503</v>
      </c>
    </row>
    <row r="6503">
      <c r="A6503" t="str">
        <v>AutoTable</v>
      </c>
      <c r="C6503" t="str">
        <v>TBL02</v>
      </c>
      <c r="D6503">
        <v>1</v>
      </c>
      <c r="E6503">
        <v>43503</v>
      </c>
    </row>
    <row r="6504">
      <c r="A6504" t="str">
        <v>AutoTable</v>
      </c>
      <c r="C6504" t="str">
        <v>TGL120</v>
      </c>
      <c r="D6504">
        <v>1</v>
      </c>
      <c r="E6504">
        <v>43503</v>
      </c>
    </row>
    <row r="6505">
      <c r="A6505" t="str">
        <v>AutoTable</v>
      </c>
      <c r="C6505" t="str">
        <v>TGL122</v>
      </c>
      <c r="D6505">
        <v>1</v>
      </c>
      <c r="E6505">
        <v>43503</v>
      </c>
    </row>
    <row r="6506">
      <c r="A6506" t="str">
        <v>AutoTable</v>
      </c>
      <c r="C6506" t="str">
        <v>TGL43E</v>
      </c>
      <c r="D6506">
        <v>3</v>
      </c>
      <c r="E6506">
        <v>43503</v>
      </c>
    </row>
    <row r="6507">
      <c r="A6507" t="str">
        <v>AutoTable</v>
      </c>
      <c r="C6507" t="str">
        <v>TGL45E-L</v>
      </c>
      <c r="D6507">
        <v>5</v>
      </c>
      <c r="E6507">
        <v>43503</v>
      </c>
    </row>
    <row r="6508">
      <c r="A6508" t="str">
        <v>AutoTable</v>
      </c>
      <c r="C6508" t="str">
        <v>TGLD45</v>
      </c>
      <c r="D6508">
        <v>15</v>
      </c>
      <c r="E6508">
        <v>43503</v>
      </c>
    </row>
    <row r="6509">
      <c r="A6509" t="str">
        <v>AutoTable</v>
      </c>
      <c r="C6509" t="str">
        <v>TL011B</v>
      </c>
      <c r="D6509">
        <v>15</v>
      </c>
      <c r="E6509">
        <v>43503</v>
      </c>
    </row>
    <row r="6510">
      <c r="A6510" t="str">
        <v>AutoTable</v>
      </c>
      <c r="C6510" t="str">
        <v>TL015B</v>
      </c>
      <c r="D6510">
        <v>0</v>
      </c>
      <c r="E6510">
        <v>43503</v>
      </c>
    </row>
    <row r="6511">
      <c r="A6511" t="str">
        <v>AutoTable</v>
      </c>
      <c r="C6511" t="str">
        <v>TL017</v>
      </c>
      <c r="D6511">
        <v>0</v>
      </c>
      <c r="E6511">
        <v>43503</v>
      </c>
    </row>
    <row r="6512">
      <c r="A6512" t="str">
        <v>AutoTable</v>
      </c>
      <c r="C6512" t="str">
        <v>TL050W</v>
      </c>
      <c r="D6512">
        <v>4</v>
      </c>
      <c r="E6512">
        <v>43503</v>
      </c>
    </row>
    <row r="6513">
      <c r="A6513" t="str">
        <v>AutoTable</v>
      </c>
      <c r="C6513" t="str">
        <v>TL125</v>
      </c>
      <c r="D6513">
        <v>5</v>
      </c>
      <c r="E6513">
        <v>43503</v>
      </c>
    </row>
    <row r="6514">
      <c r="A6514" t="str">
        <v>AutoTable</v>
      </c>
      <c r="C6514" t="str">
        <v>TL218</v>
      </c>
      <c r="D6514">
        <v>2</v>
      </c>
      <c r="E6514">
        <v>43503</v>
      </c>
    </row>
    <row r="6515">
      <c r="A6515" t="str">
        <v>AutoTable</v>
      </c>
      <c r="C6515" t="str">
        <v>TL227RGB</v>
      </c>
      <c r="D6515">
        <v>2</v>
      </c>
      <c r="E6515">
        <v>43503</v>
      </c>
    </row>
    <row r="6516">
      <c r="A6516" t="str">
        <v>AutoTable</v>
      </c>
      <c r="C6516" t="str">
        <v>TL303W</v>
      </c>
      <c r="D6516">
        <v>5</v>
      </c>
      <c r="E6516">
        <v>43503</v>
      </c>
    </row>
    <row r="6517">
      <c r="A6517" t="str">
        <v>AutoTable</v>
      </c>
      <c r="C6517" t="str">
        <v>TL314</v>
      </c>
      <c r="D6517">
        <v>12</v>
      </c>
      <c r="E6517">
        <v>43503</v>
      </c>
    </row>
    <row r="6518">
      <c r="A6518" t="str">
        <v>AutoTable</v>
      </c>
      <c r="C6518" t="str">
        <v>TND004</v>
      </c>
      <c r="D6518">
        <v>5</v>
      </c>
      <c r="E6518">
        <v>43503</v>
      </c>
    </row>
    <row r="6519">
      <c r="A6519" t="str">
        <v>AutoTable</v>
      </c>
      <c r="C6519" t="str">
        <v>TND034</v>
      </c>
      <c r="D6519">
        <v>7</v>
      </c>
      <c r="E6519">
        <v>43503</v>
      </c>
    </row>
    <row r="6520">
      <c r="A6520" t="str">
        <v>AutoTable</v>
      </c>
      <c r="C6520" t="str">
        <v>XLOG1423</v>
      </c>
      <c r="D6520">
        <v>1</v>
      </c>
      <c r="E6520">
        <v>43503</v>
      </c>
    </row>
    <row r="6521">
      <c r="A6521" t="str">
        <v>AutoTable</v>
      </c>
      <c r="C6521" t="str">
        <v>XLOG1424</v>
      </c>
      <c r="D6521">
        <v>1</v>
      </c>
      <c r="E6521">
        <v>43503</v>
      </c>
    </row>
    <row r="6522">
      <c r="A6522" t="str">
        <v>AutoTable</v>
      </c>
      <c r="C6522" t="str">
        <v>XLOG1433</v>
      </c>
      <c r="D6522">
        <v>1</v>
      </c>
      <c r="E6522">
        <v>43503</v>
      </c>
    </row>
    <row r="6523">
      <c r="A6523" t="str">
        <v>AutoTable</v>
      </c>
      <c r="C6523" t="str">
        <v>XLOG704</v>
      </c>
      <c r="D6523">
        <v>1</v>
      </c>
      <c r="E6523">
        <v>43503</v>
      </c>
    </row>
    <row r="6524">
      <c r="A6524" t="str">
        <v>AutoTable</v>
      </c>
      <c r="C6524" t="str">
        <v>XLOG711</v>
      </c>
      <c r="D6524">
        <v>1</v>
      </c>
      <c r="E6524">
        <v>43503</v>
      </c>
    </row>
    <row r="6525">
      <c r="A6525" t="str">
        <v>AutoTable</v>
      </c>
      <c r="C6525" t="str">
        <v>ALPL04P</v>
      </c>
      <c r="D6525">
        <v>4</v>
      </c>
      <c r="E6525">
        <v>43503</v>
      </c>
    </row>
    <row r="6526">
      <c r="A6526" t="str">
        <v>AutoTable</v>
      </c>
      <c r="C6526" t="str">
        <v>FES43214LED-P9</v>
      </c>
      <c r="D6526">
        <v>2</v>
      </c>
      <c r="E6526">
        <v>43503</v>
      </c>
    </row>
    <row r="6527">
      <c r="A6527" t="str">
        <v>AutoTable</v>
      </c>
      <c r="C6527" t="str">
        <v>PL168</v>
      </c>
      <c r="D6527">
        <v>0</v>
      </c>
      <c r="E6527">
        <v>43503</v>
      </c>
    </row>
    <row r="6528">
      <c r="A6528" t="str">
        <v>AutoTable</v>
      </c>
      <c r="C6528" t="str">
        <v>PL330W</v>
      </c>
      <c r="D6528">
        <v>20</v>
      </c>
      <c r="E6528">
        <v>43503</v>
      </c>
    </row>
    <row r="6529">
      <c r="A6529" t="str">
        <v>AutoTable</v>
      </c>
      <c r="C6529" t="str">
        <v>PN068</v>
      </c>
      <c r="D6529">
        <v>6</v>
      </c>
      <c r="E6529">
        <v>43503</v>
      </c>
    </row>
    <row r="6530">
      <c r="A6530" t="str">
        <v>AutoTable</v>
      </c>
      <c r="C6530" t="str">
        <v>PN322</v>
      </c>
      <c r="D6530">
        <v>10</v>
      </c>
      <c r="E6530">
        <v>43503</v>
      </c>
    </row>
    <row r="6531">
      <c r="A6531" t="str">
        <v>AutoTable</v>
      </c>
      <c r="C6531" t="str">
        <v>PND036</v>
      </c>
      <c r="D6531">
        <v>0</v>
      </c>
      <c r="E6531">
        <v>43503</v>
      </c>
    </row>
    <row r="6532">
      <c r="A6532" t="str">
        <v>AutoTable</v>
      </c>
      <c r="C6532" t="str">
        <v>PND051B</v>
      </c>
      <c r="D6532">
        <v>15</v>
      </c>
      <c r="E6532">
        <v>43503</v>
      </c>
    </row>
    <row r="6533">
      <c r="A6533" t="str">
        <v>AutoTable</v>
      </c>
      <c r="C6533" t="str">
        <v>PND062</v>
      </c>
      <c r="D6533">
        <v>20</v>
      </c>
      <c r="E6533">
        <v>43503</v>
      </c>
    </row>
    <row r="6534">
      <c r="A6534" t="str">
        <v>AutoTable</v>
      </c>
      <c r="C6534" t="str">
        <v>PND063</v>
      </c>
      <c r="D6534">
        <v>0</v>
      </c>
      <c r="E6534">
        <v>43503</v>
      </c>
    </row>
    <row r="6535">
      <c r="A6535" t="str">
        <v>AutoTable</v>
      </c>
      <c r="C6535" t="str">
        <v>PND064</v>
      </c>
      <c r="D6535">
        <v>0</v>
      </c>
      <c r="E6535">
        <v>43503</v>
      </c>
    </row>
    <row r="6536">
      <c r="A6536" t="str">
        <v>AutoTable</v>
      </c>
      <c r="C6536" t="str">
        <v>PND300B</v>
      </c>
      <c r="D6536">
        <v>10</v>
      </c>
      <c r="E6536">
        <v>43503</v>
      </c>
    </row>
    <row r="6537">
      <c r="A6537" t="str">
        <v>AutoTable</v>
      </c>
      <c r="C6537" t="str">
        <v>PND300G</v>
      </c>
      <c r="D6537">
        <v>10</v>
      </c>
      <c r="E6537">
        <v>43503</v>
      </c>
    </row>
    <row r="6538">
      <c r="A6538" t="str">
        <v>AutoTable</v>
      </c>
      <c r="C6538" t="str">
        <v>TC006</v>
      </c>
      <c r="D6538">
        <v>2</v>
      </c>
      <c r="E6538">
        <v>43503</v>
      </c>
    </row>
    <row r="6539">
      <c r="A6539" t="str">
        <v>AutoTable</v>
      </c>
      <c r="C6539" t="str">
        <v>TF201</v>
      </c>
      <c r="D6539">
        <v>5</v>
      </c>
      <c r="E6539">
        <v>43503</v>
      </c>
    </row>
    <row r="6540">
      <c r="A6540" t="str">
        <v>AutoTable</v>
      </c>
      <c r="C6540" t="str">
        <v>TF202</v>
      </c>
      <c r="D6540">
        <v>5</v>
      </c>
      <c r="E6540">
        <v>43503</v>
      </c>
    </row>
    <row r="6541">
      <c r="A6541" t="str">
        <v>AutoTable</v>
      </c>
      <c r="C6541" t="str">
        <v>TF205</v>
      </c>
      <c r="D6541">
        <v>10</v>
      </c>
      <c r="E6541">
        <v>43503</v>
      </c>
    </row>
    <row r="6542">
      <c r="A6542" t="str">
        <v>AutoTable</v>
      </c>
      <c r="C6542" t="str">
        <v>TF212</v>
      </c>
      <c r="D6542">
        <v>4</v>
      </c>
      <c r="E6542">
        <v>43503</v>
      </c>
    </row>
    <row r="6543">
      <c r="A6543" t="str">
        <v>AutoTable</v>
      </c>
      <c r="C6543" t="str">
        <v>TGL40E</v>
      </c>
      <c r="D6543">
        <v>1</v>
      </c>
      <c r="E6543">
        <v>43503</v>
      </c>
    </row>
    <row r="6544">
      <c r="A6544" t="str">
        <v>AutoTable</v>
      </c>
      <c r="C6544" t="str">
        <v>TL016B</v>
      </c>
      <c r="D6544">
        <v>5</v>
      </c>
      <c r="E6544">
        <v>43503</v>
      </c>
    </row>
    <row r="6545">
      <c r="A6545" t="str">
        <v>AutoTable</v>
      </c>
      <c r="C6545" t="str">
        <v>TL017</v>
      </c>
      <c r="D6545">
        <v>1</v>
      </c>
      <c r="E6545">
        <v>43503</v>
      </c>
    </row>
    <row r="6546">
      <c r="A6546" t="str">
        <v>AutoTable</v>
      </c>
      <c r="C6546" t="str">
        <v>TL140</v>
      </c>
      <c r="D6546">
        <v>0</v>
      </c>
      <c r="E6546">
        <v>43503</v>
      </c>
    </row>
    <row r="6547">
      <c r="A6547" t="str">
        <v>AutoTable</v>
      </c>
      <c r="C6547" t="str">
        <v>TL172</v>
      </c>
      <c r="D6547">
        <v>2</v>
      </c>
      <c r="E6547">
        <v>43503</v>
      </c>
    </row>
    <row r="6548">
      <c r="A6548" t="str">
        <v>AutoTable</v>
      </c>
      <c r="C6548" t="str">
        <v>TL173</v>
      </c>
      <c r="D6548">
        <v>7</v>
      </c>
      <c r="E6548">
        <v>43503</v>
      </c>
    </row>
    <row r="6549">
      <c r="A6549" t="str">
        <v>AutoTable</v>
      </c>
      <c r="C6549" t="str">
        <v>TN039</v>
      </c>
      <c r="D6549">
        <v>10</v>
      </c>
      <c r="E6549">
        <v>43503</v>
      </c>
    </row>
    <row r="6550">
      <c r="A6550" t="str">
        <v>AutoTable</v>
      </c>
      <c r="C6550" t="str">
        <v>TN059</v>
      </c>
      <c r="D6550">
        <v>1</v>
      </c>
      <c r="E6550">
        <v>43503</v>
      </c>
    </row>
    <row r="6551">
      <c r="A6551" t="str">
        <v>AutoTable</v>
      </c>
      <c r="C6551" t="str">
        <v>TN316</v>
      </c>
      <c r="D6551">
        <v>0</v>
      </c>
      <c r="E6551">
        <v>43503</v>
      </c>
    </row>
    <row r="6552">
      <c r="A6552" t="str">
        <v>AutoTable</v>
      </c>
      <c r="C6552" t="str">
        <v>TND004</v>
      </c>
      <c r="D6552">
        <v>2</v>
      </c>
      <c r="E6552">
        <v>43503</v>
      </c>
    </row>
    <row r="6553">
      <c r="A6553" t="str">
        <v>AutoTable</v>
      </c>
      <c r="C6553" t="str">
        <v>TND014</v>
      </c>
      <c r="D6553">
        <v>5</v>
      </c>
      <c r="E6553">
        <v>43503</v>
      </c>
    </row>
    <row r="6554">
      <c r="A6554" t="str">
        <v>AutoTable</v>
      </c>
      <c r="C6554" t="str">
        <v>TND039</v>
      </c>
      <c r="D6554">
        <v>2</v>
      </c>
      <c r="E6554">
        <v>43503</v>
      </c>
    </row>
    <row r="6555">
      <c r="A6555" t="str">
        <v>AutoTable</v>
      </c>
      <c r="C6555" t="str">
        <v>TND300B</v>
      </c>
      <c r="D6555">
        <v>4</v>
      </c>
      <c r="E6555">
        <v>43503</v>
      </c>
    </row>
    <row r="6556">
      <c r="A6556" t="str">
        <v>AutoTable</v>
      </c>
      <c r="C6556" t="str">
        <v>TND300G</v>
      </c>
      <c r="D6556">
        <v>10</v>
      </c>
      <c r="E6556">
        <v>43503</v>
      </c>
    </row>
    <row r="6557">
      <c r="A6557" t="str">
        <v>AutoTable</v>
      </c>
      <c r="C6557" t="str">
        <v>TND311</v>
      </c>
      <c r="D6557">
        <v>1</v>
      </c>
      <c r="E6557">
        <v>43503</v>
      </c>
    </row>
    <row r="6558">
      <c r="A6558" t="str">
        <v>AutoTable</v>
      </c>
      <c r="C6558" t="str">
        <v>FES40299-T0</v>
      </c>
      <c r="D6558">
        <v>6</v>
      </c>
      <c r="E6558">
        <v>43503</v>
      </c>
    </row>
    <row r="6559">
      <c r="A6559" t="str">
        <v>AutoTable</v>
      </c>
      <c r="C6559" t="str">
        <v>FES40300-T0</v>
      </c>
      <c r="D6559">
        <v>1</v>
      </c>
      <c r="E6559">
        <v>43503</v>
      </c>
    </row>
    <row r="6560">
      <c r="A6560" t="str">
        <v>AutoTable</v>
      </c>
      <c r="C6560" t="str">
        <v>OFES40299-T0</v>
      </c>
      <c r="D6560">
        <v>0</v>
      </c>
      <c r="E6560">
        <v>43503</v>
      </c>
    </row>
    <row r="6561">
      <c r="A6561" t="str">
        <v>AutoTable</v>
      </c>
      <c r="C6561" t="str">
        <v>PF209GM</v>
      </c>
      <c r="D6561">
        <v>14</v>
      </c>
      <c r="E6561">
        <v>43503</v>
      </c>
    </row>
    <row r="6562">
      <c r="A6562" t="str">
        <v>AutoTable</v>
      </c>
      <c r="C6562" t="str">
        <v>PL016B</v>
      </c>
      <c r="D6562">
        <v>27</v>
      </c>
      <c r="E6562">
        <v>43503</v>
      </c>
    </row>
    <row r="6563">
      <c r="A6563" t="str">
        <v>AutoTable</v>
      </c>
      <c r="C6563" t="str">
        <v>PL016R</v>
      </c>
      <c r="D6563">
        <v>4</v>
      </c>
      <c r="E6563">
        <v>43503</v>
      </c>
    </row>
    <row r="6564">
      <c r="A6564" t="str">
        <v>AutoTable</v>
      </c>
      <c r="C6564" t="str">
        <v>PL016W</v>
      </c>
      <c r="D6564">
        <v>25</v>
      </c>
      <c r="E6564">
        <v>43503</v>
      </c>
    </row>
    <row r="6565">
      <c r="A6565" t="str">
        <v>AutoTable</v>
      </c>
      <c r="C6565" t="str">
        <v>PL017B</v>
      </c>
      <c r="D6565">
        <v>5</v>
      </c>
      <c r="E6565">
        <v>43503</v>
      </c>
    </row>
    <row r="6566">
      <c r="A6566" t="str">
        <v>AutoTable</v>
      </c>
      <c r="C6566" t="str">
        <v>PL091</v>
      </c>
      <c r="D6566">
        <v>21</v>
      </c>
      <c r="E6566">
        <v>43503</v>
      </c>
    </row>
    <row r="6567">
      <c r="A6567" t="str">
        <v>AutoTable</v>
      </c>
      <c r="C6567" t="str">
        <v>PL094</v>
      </c>
      <c r="D6567">
        <v>2</v>
      </c>
      <c r="E6567">
        <v>43503</v>
      </c>
    </row>
    <row r="6568">
      <c r="A6568" t="str">
        <v>AutoTable</v>
      </c>
      <c r="C6568" t="str">
        <v>PL165</v>
      </c>
      <c r="D6568">
        <v>8</v>
      </c>
      <c r="E6568">
        <v>43503</v>
      </c>
    </row>
    <row r="6569">
      <c r="A6569" t="str">
        <v>AutoTable</v>
      </c>
      <c r="C6569" t="str">
        <v>PL314</v>
      </c>
      <c r="D6569">
        <v>43</v>
      </c>
      <c r="E6569">
        <v>43503</v>
      </c>
    </row>
    <row r="6570">
      <c r="A6570" t="str">
        <v>AutoTable</v>
      </c>
      <c r="C6570" t="str">
        <v>PN009BC</v>
      </c>
      <c r="D6570">
        <v>13</v>
      </c>
      <c r="E6570">
        <v>43503</v>
      </c>
    </row>
    <row r="6571">
      <c r="A6571" t="str">
        <v>AutoTable</v>
      </c>
      <c r="C6571" t="str">
        <v>PN009V</v>
      </c>
      <c r="D6571">
        <v>34</v>
      </c>
      <c r="E6571">
        <v>43503</v>
      </c>
    </row>
    <row r="6572">
      <c r="A6572" t="str">
        <v>AutoTable</v>
      </c>
      <c r="C6572" t="str">
        <v>PN026</v>
      </c>
      <c r="D6572">
        <v>25</v>
      </c>
      <c r="E6572">
        <v>43503</v>
      </c>
    </row>
    <row r="6573">
      <c r="A6573" t="str">
        <v>AutoTable</v>
      </c>
      <c r="C6573" t="str">
        <v>PN083</v>
      </c>
      <c r="D6573">
        <v>0</v>
      </c>
      <c r="E6573">
        <v>43503</v>
      </c>
    </row>
    <row r="6574">
      <c r="A6574" t="str">
        <v>AutoTable</v>
      </c>
      <c r="C6574" t="str">
        <v>PN124</v>
      </c>
      <c r="D6574">
        <v>0</v>
      </c>
      <c r="E6574">
        <v>43503</v>
      </c>
    </row>
    <row r="6575">
      <c r="A6575" t="str">
        <v>AutoTable</v>
      </c>
      <c r="C6575" t="str">
        <v>PND014</v>
      </c>
      <c r="D6575">
        <v>29</v>
      </c>
      <c r="E6575">
        <v>43503</v>
      </c>
    </row>
    <row r="6576">
      <c r="A6576" t="str">
        <v>AutoTable</v>
      </c>
      <c r="C6576" t="str">
        <v>PNDA014</v>
      </c>
      <c r="D6576">
        <v>23</v>
      </c>
      <c r="E6576">
        <v>43503</v>
      </c>
    </row>
    <row r="6577">
      <c r="A6577" t="str">
        <v>AutoTable</v>
      </c>
      <c r="C6577" t="str">
        <v>VL007</v>
      </c>
      <c r="D6577">
        <v>4</v>
      </c>
      <c r="E6577">
        <v>43503</v>
      </c>
    </row>
    <row r="6578">
      <c r="A6578" t="str">
        <v>AutoTable</v>
      </c>
      <c r="C6578" t="str">
        <v>TC015</v>
      </c>
      <c r="D6578">
        <v>2</v>
      </c>
      <c r="E6578">
        <v>43503</v>
      </c>
    </row>
    <row r="6579">
      <c r="A6579" t="str">
        <v>AutoTable</v>
      </c>
      <c r="C6579" t="str">
        <v>TF209</v>
      </c>
      <c r="D6579">
        <v>26</v>
      </c>
      <c r="E6579">
        <v>43503</v>
      </c>
    </row>
    <row r="6580">
      <c r="A6580" t="str">
        <v>AutoTable</v>
      </c>
      <c r="C6580" t="str">
        <v>TF212</v>
      </c>
      <c r="D6580">
        <v>0</v>
      </c>
      <c r="E6580">
        <v>43503</v>
      </c>
    </row>
    <row r="6581">
      <c r="A6581" t="str">
        <v>AutoTable</v>
      </c>
      <c r="C6581" t="str">
        <v>TL015B</v>
      </c>
      <c r="D6581">
        <v>5</v>
      </c>
      <c r="E6581">
        <v>43503</v>
      </c>
    </row>
    <row r="6582">
      <c r="A6582" t="str">
        <v>AutoTable</v>
      </c>
      <c r="C6582" t="str">
        <v>TL018</v>
      </c>
      <c r="D6582">
        <v>7</v>
      </c>
      <c r="E6582">
        <v>43503</v>
      </c>
    </row>
    <row r="6583">
      <c r="A6583" t="str">
        <v>AutoTable</v>
      </c>
      <c r="C6583" t="str">
        <v>TL091</v>
      </c>
      <c r="D6583">
        <v>1</v>
      </c>
      <c r="E6583">
        <v>43503</v>
      </c>
    </row>
    <row r="6584">
      <c r="A6584" t="str">
        <v>AutoTable</v>
      </c>
      <c r="C6584" t="str">
        <v>TL101</v>
      </c>
      <c r="D6584">
        <v>0</v>
      </c>
      <c r="E6584">
        <v>43503</v>
      </c>
    </row>
    <row r="6585">
      <c r="A6585" t="str">
        <v>AutoTable</v>
      </c>
      <c r="C6585" t="str">
        <v>TL102</v>
      </c>
      <c r="D6585">
        <v>3</v>
      </c>
      <c r="E6585">
        <v>43503</v>
      </c>
    </row>
    <row r="6586">
      <c r="A6586" t="str">
        <v>AutoTable</v>
      </c>
      <c r="C6586" t="str">
        <v>TL134</v>
      </c>
      <c r="D6586">
        <v>14</v>
      </c>
      <c r="E6586">
        <v>43503</v>
      </c>
    </row>
    <row r="6587">
      <c r="A6587" t="str">
        <v>AutoTable</v>
      </c>
      <c r="C6587" t="str">
        <v>TL136</v>
      </c>
      <c r="D6587">
        <v>1</v>
      </c>
      <c r="E6587">
        <v>43503</v>
      </c>
    </row>
    <row r="6588">
      <c r="A6588" t="str">
        <v>AutoTable</v>
      </c>
      <c r="C6588" t="str">
        <v>TL149</v>
      </c>
      <c r="D6588">
        <v>8</v>
      </c>
      <c r="E6588">
        <v>43503</v>
      </c>
    </row>
    <row r="6589">
      <c r="A6589" t="str">
        <v>AutoTable</v>
      </c>
      <c r="C6589" t="str">
        <v>TN050</v>
      </c>
      <c r="D6589">
        <v>3</v>
      </c>
      <c r="E6589">
        <v>43503</v>
      </c>
    </row>
    <row r="6590">
      <c r="A6590" t="str">
        <v>AutoTable</v>
      </c>
      <c r="C6590" t="str">
        <v>TN053</v>
      </c>
      <c r="D6590">
        <v>1</v>
      </c>
      <c r="E6590">
        <v>43503</v>
      </c>
    </row>
    <row r="6591">
      <c r="A6591" t="str">
        <v>AutoTable</v>
      </c>
      <c r="C6591" t="str">
        <v>TN086</v>
      </c>
      <c r="D6591">
        <v>12</v>
      </c>
      <c r="E6591">
        <v>43503</v>
      </c>
    </row>
    <row r="6592">
      <c r="A6592" t="str">
        <v>AutoTable</v>
      </c>
      <c r="C6592" t="str">
        <v>TN317</v>
      </c>
      <c r="D6592">
        <v>4</v>
      </c>
      <c r="E6592">
        <v>43503</v>
      </c>
    </row>
    <row r="6593">
      <c r="A6593" t="str">
        <v>AutoTable</v>
      </c>
      <c r="C6593" t="str">
        <v>TR001</v>
      </c>
      <c r="D6593">
        <v>8</v>
      </c>
      <c r="E6593">
        <v>43503</v>
      </c>
    </row>
    <row r="6594">
      <c r="A6594" t="str">
        <v>AutoTable</v>
      </c>
      <c r="C6594" t="str">
        <v>TR001B</v>
      </c>
      <c r="D6594">
        <v>5</v>
      </c>
      <c r="E6594">
        <v>43503</v>
      </c>
    </row>
    <row r="6595">
      <c r="A6595" t="str">
        <v>AutoTable</v>
      </c>
      <c r="C6595" t="str">
        <v>TR002</v>
      </c>
      <c r="D6595">
        <v>5</v>
      </c>
      <c r="E6595">
        <v>43503</v>
      </c>
    </row>
    <row r="6596">
      <c r="A6596" t="str">
        <v>AutoTable</v>
      </c>
      <c r="C6596" t="str">
        <v>XLOG1299</v>
      </c>
      <c r="D6596">
        <v>0</v>
      </c>
      <c r="E6596">
        <v>43503</v>
      </c>
    </row>
    <row r="6597">
      <c r="A6597" t="str">
        <v>AutoTable</v>
      </c>
      <c r="C6597" t="str">
        <v>ECO25C-B</v>
      </c>
      <c r="D6597">
        <v>0</v>
      </c>
      <c r="E6597">
        <v>43503</v>
      </c>
    </row>
    <row r="6598">
      <c r="A6598" t="str">
        <v>AutoTable</v>
      </c>
      <c r="C6598" t="str">
        <v>FL25CB</v>
      </c>
      <c r="D6598">
        <v>0</v>
      </c>
      <c r="E6598">
        <v>43503</v>
      </c>
    </row>
    <row r="6599">
      <c r="A6599" t="str">
        <v>AutoTable</v>
      </c>
      <c r="C6599" t="str">
        <v>FL508W</v>
      </c>
      <c r="D6599">
        <v>0</v>
      </c>
      <c r="E6599">
        <v>43503</v>
      </c>
    </row>
    <row r="6600">
      <c r="A6600" t="str">
        <v>AutoTable</v>
      </c>
      <c r="C6600" t="str">
        <v>GTN070</v>
      </c>
      <c r="D6600">
        <v>0</v>
      </c>
      <c r="E6600">
        <v>43503</v>
      </c>
    </row>
    <row r="6601">
      <c r="A6601" t="str">
        <v>AutoTable</v>
      </c>
      <c r="C6601" t="str">
        <v>GTN280</v>
      </c>
      <c r="D6601">
        <v>0</v>
      </c>
      <c r="E6601">
        <v>43503</v>
      </c>
    </row>
    <row r="6602">
      <c r="A6602" t="str">
        <v>AutoTable</v>
      </c>
      <c r="C6602" t="str">
        <v>GX072-L</v>
      </c>
      <c r="D6602">
        <v>0</v>
      </c>
      <c r="E6602">
        <v>43503</v>
      </c>
    </row>
    <row r="6603">
      <c r="A6603" t="str">
        <v>AutoTable</v>
      </c>
      <c r="C6603" t="str">
        <v>OBRIN3</v>
      </c>
      <c r="D6603">
        <v>0</v>
      </c>
      <c r="E6603">
        <v>43503</v>
      </c>
    </row>
    <row r="6604">
      <c r="A6604" t="str">
        <v>AutoTable</v>
      </c>
      <c r="C6604" t="str">
        <v>OCHROMEX</v>
      </c>
      <c r="D6604">
        <v>0</v>
      </c>
      <c r="E6604">
        <v>43503</v>
      </c>
    </row>
    <row r="6605">
      <c r="A6605" t="str">
        <v>AutoTable</v>
      </c>
      <c r="C6605" t="str">
        <v>OECO25CB</v>
      </c>
      <c r="D6605">
        <v>0</v>
      </c>
      <c r="E6605">
        <v>43503</v>
      </c>
    </row>
    <row r="6606">
      <c r="A6606" t="str">
        <v>AutoTable</v>
      </c>
      <c r="C6606" t="str">
        <v>OECO512</v>
      </c>
      <c r="D6606">
        <v>0</v>
      </c>
      <c r="E6606">
        <v>43503</v>
      </c>
    </row>
    <row r="6607">
      <c r="A6607" t="str">
        <v>AutoTable</v>
      </c>
      <c r="C6607" t="str">
        <v>OFES39200-0</v>
      </c>
      <c r="D6607">
        <v>0</v>
      </c>
      <c r="E6607">
        <v>43503</v>
      </c>
    </row>
    <row r="6608">
      <c r="A6608" t="str">
        <v>AutoTable</v>
      </c>
      <c r="C6608" t="str">
        <v>OFES39201-0</v>
      </c>
      <c r="D6608">
        <v>0</v>
      </c>
      <c r="E6608">
        <v>43503</v>
      </c>
    </row>
    <row r="6609">
      <c r="A6609" t="str">
        <v>AutoTable</v>
      </c>
      <c r="C6609" t="str">
        <v>OFES39210-0</v>
      </c>
      <c r="D6609">
        <v>0</v>
      </c>
      <c r="E6609">
        <v>43503</v>
      </c>
    </row>
    <row r="6610">
      <c r="A6610" t="str">
        <v>AutoTable</v>
      </c>
      <c r="C6610" t="str">
        <v>OFES39302-0</v>
      </c>
      <c r="D6610">
        <v>0</v>
      </c>
      <c r="E6610">
        <v>43503</v>
      </c>
    </row>
    <row r="6611">
      <c r="A6611" t="str">
        <v>AutoTable</v>
      </c>
      <c r="C6611" t="str">
        <v>OFES39303-0</v>
      </c>
      <c r="D6611">
        <v>0</v>
      </c>
      <c r="E6611">
        <v>43503</v>
      </c>
    </row>
    <row r="6612">
      <c r="A6612" t="str">
        <v>AutoTable</v>
      </c>
      <c r="C6612" t="str">
        <v>OFES40298-T0</v>
      </c>
      <c r="D6612">
        <v>0</v>
      </c>
      <c r="E6612">
        <v>43503</v>
      </c>
    </row>
    <row r="6613">
      <c r="A6613" t="str">
        <v>AutoTable</v>
      </c>
      <c r="C6613" t="str">
        <v>OFES40299-T0</v>
      </c>
      <c r="D6613">
        <v>0</v>
      </c>
      <c r="E6613">
        <v>43503</v>
      </c>
    </row>
    <row r="6614">
      <c r="A6614" t="str">
        <v>AutoTable</v>
      </c>
      <c r="C6614" t="str">
        <v>OFES40300-T0</v>
      </c>
      <c r="D6614">
        <v>0</v>
      </c>
      <c r="E6614">
        <v>43503</v>
      </c>
    </row>
    <row r="6615">
      <c r="A6615" t="str">
        <v>AutoTable</v>
      </c>
      <c r="C6615" t="str">
        <v>OFES50427-50-WO</v>
      </c>
      <c r="D6615">
        <v>0</v>
      </c>
      <c r="E6615">
        <v>43503</v>
      </c>
    </row>
    <row r="6616">
      <c r="A6616" t="str">
        <v>AutoTable</v>
      </c>
      <c r="C6616" t="str">
        <v>OFES50443-12-WO</v>
      </c>
      <c r="D6616">
        <v>0</v>
      </c>
      <c r="E6616">
        <v>43503</v>
      </c>
    </row>
    <row r="6617">
      <c r="A6617" t="str">
        <v>AutoTable</v>
      </c>
      <c r="C6617" t="str">
        <v>OFES54380-2-BO</v>
      </c>
      <c r="D6617">
        <v>0</v>
      </c>
      <c r="E6617">
        <v>43503</v>
      </c>
    </row>
    <row r="6618">
      <c r="A6618" t="str">
        <v>AutoTable</v>
      </c>
      <c r="C6618" t="str">
        <v>OFES54380-2-WO</v>
      </c>
      <c r="D6618">
        <v>0</v>
      </c>
      <c r="E6618">
        <v>43503</v>
      </c>
    </row>
    <row r="6619">
      <c r="A6619" t="str">
        <v>AutoTable</v>
      </c>
      <c r="C6619" t="str">
        <v>OFES54422-60-WO</v>
      </c>
      <c r="D6619">
        <v>0</v>
      </c>
      <c r="E6619">
        <v>43503</v>
      </c>
    </row>
    <row r="6620">
      <c r="A6620" t="str">
        <v>AutoTable</v>
      </c>
      <c r="C6620" t="str">
        <v>OFES54500-8-WO</v>
      </c>
      <c r="D6620">
        <v>0</v>
      </c>
      <c r="E6620">
        <v>43503</v>
      </c>
    </row>
    <row r="6621">
      <c r="A6621" t="str">
        <v>AutoTable</v>
      </c>
      <c r="C6621" t="str">
        <v>OFES54501-08-WO</v>
      </c>
      <c r="D6621">
        <v>0</v>
      </c>
      <c r="E6621">
        <v>43503</v>
      </c>
    </row>
    <row r="6622">
      <c r="A6622" t="str">
        <v>AutoTable</v>
      </c>
      <c r="C6622" t="str">
        <v>OFES90225-B</v>
      </c>
      <c r="D6622">
        <v>0</v>
      </c>
      <c r="E6622">
        <v>43503</v>
      </c>
    </row>
    <row r="6623">
      <c r="A6623" t="str">
        <v>AutoTable</v>
      </c>
      <c r="C6623" t="str">
        <v>OFES93289-0</v>
      </c>
      <c r="D6623">
        <v>0</v>
      </c>
      <c r="E6623">
        <v>43503</v>
      </c>
    </row>
    <row r="6624">
      <c r="A6624" t="str">
        <v>AutoTable</v>
      </c>
      <c r="C6624" t="str">
        <v>OFL201V-FX</v>
      </c>
      <c r="D6624">
        <v>0</v>
      </c>
      <c r="E6624">
        <v>43503</v>
      </c>
    </row>
    <row r="6625">
      <c r="A6625" t="str">
        <v>AutoTable</v>
      </c>
      <c r="C6625" t="str">
        <v>OFL20C</v>
      </c>
      <c r="D6625">
        <v>0</v>
      </c>
      <c r="E6625">
        <v>43503</v>
      </c>
    </row>
    <row r="6626">
      <c r="A6626" t="str">
        <v>AutoTable</v>
      </c>
      <c r="C6626" t="str">
        <v>OFL20C-B</v>
      </c>
      <c r="D6626">
        <v>0</v>
      </c>
      <c r="E6626">
        <v>43503</v>
      </c>
    </row>
    <row r="6627">
      <c r="A6627" t="str">
        <v>AutoTable</v>
      </c>
      <c r="C6627" t="str">
        <v>OFL20CBLFX</v>
      </c>
      <c r="D6627">
        <v>0</v>
      </c>
      <c r="E6627">
        <v>43503</v>
      </c>
    </row>
    <row r="6628">
      <c r="A6628" t="str">
        <v>AutoTable</v>
      </c>
      <c r="C6628" t="str">
        <v>OFL22CB</v>
      </c>
      <c r="D6628">
        <v>0</v>
      </c>
      <c r="E6628">
        <v>43503</v>
      </c>
    </row>
    <row r="6629">
      <c r="A6629" t="str">
        <v>AutoTable</v>
      </c>
      <c r="C6629" t="str">
        <v>OFL22SG</v>
      </c>
      <c r="D6629">
        <v>0</v>
      </c>
      <c r="E6629">
        <v>43503</v>
      </c>
    </row>
    <row r="6630">
      <c r="A6630" t="str">
        <v>AutoTable</v>
      </c>
      <c r="C6630" t="str">
        <v>OFL25C</v>
      </c>
      <c r="D6630">
        <v>0</v>
      </c>
      <c r="E6630">
        <v>43503</v>
      </c>
    </row>
    <row r="6631">
      <c r="A6631" t="str">
        <v>AutoTable</v>
      </c>
      <c r="C6631" t="str">
        <v>OFL25CB</v>
      </c>
      <c r="D6631">
        <v>0</v>
      </c>
      <c r="E6631">
        <v>43503</v>
      </c>
    </row>
    <row r="6632">
      <c r="A6632" t="str">
        <v>AutoTable</v>
      </c>
      <c r="C6632" t="str">
        <v>OFL25C-B</v>
      </c>
      <c r="D6632">
        <v>0</v>
      </c>
      <c r="E6632">
        <v>43503</v>
      </c>
    </row>
    <row r="6633">
      <c r="A6633" t="str">
        <v>AutoTable</v>
      </c>
      <c r="C6633" t="str">
        <v>OFL25CBFX</v>
      </c>
      <c r="D6633">
        <v>0</v>
      </c>
      <c r="E6633">
        <v>43503</v>
      </c>
    </row>
    <row r="6634">
      <c r="A6634" t="str">
        <v>AutoTable</v>
      </c>
      <c r="C6634" t="str">
        <v>OFL29CWBFX</v>
      </c>
      <c r="D6634">
        <v>0</v>
      </c>
      <c r="E6634">
        <v>43503</v>
      </c>
    </row>
    <row r="6635">
      <c r="A6635" t="str">
        <v>AutoTable</v>
      </c>
      <c r="C6635" t="str">
        <v>OFL35</v>
      </c>
      <c r="D6635">
        <v>0</v>
      </c>
      <c r="E6635">
        <v>43503</v>
      </c>
    </row>
    <row r="6636">
      <c r="A6636" t="str">
        <v>AutoTable</v>
      </c>
      <c r="C6636" t="str">
        <v>OFL352</v>
      </c>
      <c r="D6636">
        <v>0</v>
      </c>
      <c r="E6636">
        <v>43503</v>
      </c>
    </row>
    <row r="6637">
      <c r="A6637" t="str">
        <v>AutoTable</v>
      </c>
      <c r="C6637" t="str">
        <v>OFL352B</v>
      </c>
      <c r="D6637">
        <v>0</v>
      </c>
      <c r="E6637">
        <v>43503</v>
      </c>
    </row>
    <row r="6638">
      <c r="A6638" t="str">
        <v>AutoTable</v>
      </c>
      <c r="C6638" t="str">
        <v>OFL352B-FX</v>
      </c>
      <c r="D6638">
        <v>0</v>
      </c>
      <c r="E6638">
        <v>43503</v>
      </c>
    </row>
    <row r="6639">
      <c r="A6639" t="str">
        <v>AutoTable</v>
      </c>
      <c r="C6639" t="str">
        <v>OFL352-FX</v>
      </c>
      <c r="D6639">
        <v>0</v>
      </c>
      <c r="E6639">
        <v>43503</v>
      </c>
    </row>
    <row r="6640">
      <c r="A6640" t="str">
        <v>AutoTable</v>
      </c>
      <c r="C6640" t="str">
        <v>OFL352W-FX</v>
      </c>
      <c r="D6640">
        <v>0</v>
      </c>
      <c r="E6640">
        <v>43503</v>
      </c>
    </row>
    <row r="6641">
      <c r="A6641" t="str">
        <v>AutoTable</v>
      </c>
      <c r="C6641" t="str">
        <v>OFL353</v>
      </c>
      <c r="D6641">
        <v>0</v>
      </c>
      <c r="E6641">
        <v>43503</v>
      </c>
    </row>
    <row r="6642">
      <c r="A6642" t="str">
        <v>AutoTable</v>
      </c>
      <c r="C6642" t="str">
        <v>OFL390BF+</v>
      </c>
      <c r="D6642">
        <v>0</v>
      </c>
      <c r="E6642">
        <v>43503</v>
      </c>
    </row>
    <row r="6643">
      <c r="A6643" t="str">
        <v>AutoTable</v>
      </c>
      <c r="C6643" t="str">
        <v>OFL501</v>
      </c>
      <c r="D6643">
        <v>0</v>
      </c>
      <c r="E6643">
        <v>43503</v>
      </c>
    </row>
    <row r="6644">
      <c r="A6644" t="str">
        <v>AutoTable</v>
      </c>
      <c r="C6644" t="str">
        <v>OFL501B</v>
      </c>
      <c r="D6644">
        <v>0</v>
      </c>
      <c r="E6644">
        <v>43503</v>
      </c>
    </row>
    <row r="6645">
      <c r="A6645" t="str">
        <v>AutoTable</v>
      </c>
      <c r="C6645" t="str">
        <v>OFL506</v>
      </c>
      <c r="D6645">
        <v>0</v>
      </c>
      <c r="E6645">
        <v>43503</v>
      </c>
    </row>
    <row r="6646">
      <c r="A6646" t="str">
        <v>AutoTable</v>
      </c>
      <c r="C6646" t="str">
        <v>OFL508</v>
      </c>
      <c r="D6646">
        <v>0</v>
      </c>
      <c r="E6646">
        <v>43503</v>
      </c>
    </row>
    <row r="6647">
      <c r="A6647" t="str">
        <v>AutoTable</v>
      </c>
      <c r="C6647" t="str">
        <v>OFL508B</v>
      </c>
      <c r="D6647">
        <v>0</v>
      </c>
      <c r="E6647">
        <v>43503</v>
      </c>
    </row>
    <row r="6648">
      <c r="A6648" t="str">
        <v>AutoTable</v>
      </c>
      <c r="C6648" t="str">
        <v>OFL508W</v>
      </c>
      <c r="D6648">
        <v>0</v>
      </c>
      <c r="E6648">
        <v>43503</v>
      </c>
    </row>
    <row r="6649">
      <c r="A6649" t="str">
        <v>AutoTable</v>
      </c>
      <c r="C6649" t="str">
        <v>OFL510B-FX</v>
      </c>
      <c r="D6649">
        <v>0</v>
      </c>
      <c r="E6649">
        <v>43503</v>
      </c>
    </row>
    <row r="6650">
      <c r="A6650" t="str">
        <v>AutoTable</v>
      </c>
      <c r="C6650" t="str">
        <v>OFL511-FX</v>
      </c>
      <c r="D6650">
        <v>0</v>
      </c>
      <c r="E6650">
        <v>43503</v>
      </c>
    </row>
    <row r="6651">
      <c r="A6651" t="str">
        <v>AutoTable</v>
      </c>
      <c r="C6651" t="str">
        <v>OFL512-FX</v>
      </c>
      <c r="D6651">
        <v>0</v>
      </c>
      <c r="E6651">
        <v>43503</v>
      </c>
    </row>
    <row r="6652">
      <c r="A6652" t="str">
        <v>AutoTable</v>
      </c>
      <c r="C6652" t="str">
        <v>OFL557L</v>
      </c>
      <c r="D6652">
        <v>0</v>
      </c>
      <c r="E6652">
        <v>43503</v>
      </c>
    </row>
    <row r="6653">
      <c r="A6653" t="str">
        <v>AutoTable</v>
      </c>
      <c r="C6653" t="str">
        <v>OFL590BF+</v>
      </c>
      <c r="D6653">
        <v>0</v>
      </c>
      <c r="E6653">
        <v>43503</v>
      </c>
    </row>
    <row r="6654">
      <c r="A6654" t="str">
        <v>AutoTable</v>
      </c>
      <c r="C6654" t="str">
        <v>OFL70BF+</v>
      </c>
      <c r="D6654">
        <v>0</v>
      </c>
      <c r="E6654">
        <v>43503</v>
      </c>
    </row>
    <row r="6655">
      <c r="A6655" t="str">
        <v>AutoTable</v>
      </c>
      <c r="C6655" t="str">
        <v>OFL72BF+</v>
      </c>
      <c r="D6655">
        <v>0</v>
      </c>
      <c r="E6655">
        <v>43503</v>
      </c>
    </row>
    <row r="6656">
      <c r="A6656" t="str">
        <v>AutoTable</v>
      </c>
      <c r="C6656" t="str">
        <v>OFL72WBF+</v>
      </c>
      <c r="D6656">
        <v>0</v>
      </c>
      <c r="E6656">
        <v>43503</v>
      </c>
    </row>
    <row r="6657">
      <c r="A6657" t="str">
        <v>AutoTable</v>
      </c>
      <c r="C6657" t="str">
        <v>OFL900E</v>
      </c>
      <c r="D6657">
        <v>0</v>
      </c>
      <c r="E6657">
        <v>43503</v>
      </c>
    </row>
    <row r="6658">
      <c r="A6658" t="str">
        <v>AutoTable</v>
      </c>
      <c r="C6658" t="str">
        <v>OFL910CAD</v>
      </c>
      <c r="D6658">
        <v>0</v>
      </c>
      <c r="E6658">
        <v>43503</v>
      </c>
    </row>
    <row r="6659">
      <c r="A6659" t="str">
        <v>AutoTable</v>
      </c>
      <c r="C6659" t="str">
        <v>OFL910NO</v>
      </c>
      <c r="D6659">
        <v>0</v>
      </c>
      <c r="E6659">
        <v>43503</v>
      </c>
    </row>
    <row r="6660">
      <c r="A6660" t="str">
        <v>AutoTable</v>
      </c>
      <c r="C6660" t="str">
        <v>OFXL085V</v>
      </c>
      <c r="D6660">
        <v>0</v>
      </c>
      <c r="E6660">
        <v>43503</v>
      </c>
    </row>
    <row r="6661">
      <c r="A6661" t="str">
        <v>AutoTable</v>
      </c>
      <c r="C6661" t="str">
        <v>OG1C</v>
      </c>
      <c r="D6661">
        <v>0</v>
      </c>
      <c r="E6661">
        <v>43503</v>
      </c>
    </row>
    <row r="6662">
      <c r="A6662" t="str">
        <v>AutoTable</v>
      </c>
      <c r="C6662" t="str">
        <v>OG2C</v>
      </c>
      <c r="D6662">
        <v>0</v>
      </c>
      <c r="E6662">
        <v>43503</v>
      </c>
    </row>
    <row r="6663">
      <c r="A6663" t="str">
        <v>AutoTable</v>
      </c>
      <c r="C6663" t="str">
        <v>OG3C</v>
      </c>
      <c r="D6663">
        <v>0</v>
      </c>
      <c r="E6663">
        <v>43503</v>
      </c>
    </row>
    <row r="6664">
      <c r="A6664" t="str">
        <v>AutoTable</v>
      </c>
      <c r="C6664" t="str">
        <v>OG4C</v>
      </c>
      <c r="D6664">
        <v>0</v>
      </c>
      <c r="E6664">
        <v>43503</v>
      </c>
    </row>
    <row r="6665">
      <c r="A6665" t="str">
        <v>AutoTable</v>
      </c>
      <c r="C6665" t="str">
        <v>OPIX03</v>
      </c>
      <c r="D6665">
        <v>0</v>
      </c>
      <c r="E6665">
        <v>43503</v>
      </c>
    </row>
    <row r="6666">
      <c r="A6666" t="str">
        <v>AutoTable</v>
      </c>
      <c r="C6666" t="str">
        <v>OPIX04</v>
      </c>
      <c r="D6666">
        <v>0</v>
      </c>
      <c r="E6666">
        <v>43503</v>
      </c>
    </row>
    <row r="6667">
      <c r="A6667" t="str">
        <v>AutoTable</v>
      </c>
      <c r="C6667" t="str">
        <v>OPND020</v>
      </c>
      <c r="D6667">
        <v>0</v>
      </c>
      <c r="E6667">
        <v>43503</v>
      </c>
    </row>
    <row r="6668">
      <c r="A6668" t="str">
        <v>AutoTable</v>
      </c>
      <c r="C6668" t="str">
        <v>OPRJ-03</v>
      </c>
      <c r="D6668">
        <v>0</v>
      </c>
      <c r="E6668">
        <v>43503</v>
      </c>
    </row>
    <row r="6669">
      <c r="A6669" t="str">
        <v>AutoTable</v>
      </c>
      <c r="C6669" t="str">
        <v>OTSLED03W</v>
      </c>
      <c r="D6669">
        <v>0</v>
      </c>
      <c r="E6669">
        <v>43503</v>
      </c>
    </row>
    <row r="6670">
      <c r="A6670" t="str">
        <v>AutoTable</v>
      </c>
      <c r="C6670" t="str">
        <v>PL024B</v>
      </c>
      <c r="D6670">
        <v>14</v>
      </c>
      <c r="E6670">
        <v>43503</v>
      </c>
    </row>
    <row r="6671">
      <c r="A6671" t="str">
        <v>AutoTable</v>
      </c>
      <c r="C6671" t="str">
        <v>PN029V</v>
      </c>
      <c r="D6671">
        <v>18</v>
      </c>
      <c r="E6671">
        <v>43503</v>
      </c>
    </row>
    <row r="6672">
      <c r="A6672" t="str">
        <v>AutoTable</v>
      </c>
      <c r="C6672" t="str">
        <v>PN104V</v>
      </c>
      <c r="D6672">
        <v>0</v>
      </c>
      <c r="E6672">
        <v>43503</v>
      </c>
    </row>
    <row r="6673">
      <c r="A6673" t="str">
        <v>AutoTable</v>
      </c>
      <c r="C6673" t="str">
        <v>PN105</v>
      </c>
      <c r="D6673">
        <v>2</v>
      </c>
      <c r="E6673">
        <v>43503</v>
      </c>
    </row>
    <row r="6674">
      <c r="A6674" t="str">
        <v>AutoTable</v>
      </c>
      <c r="C6674" t="str">
        <v>PN123</v>
      </c>
      <c r="D6674">
        <v>3</v>
      </c>
      <c r="E6674">
        <v>43503</v>
      </c>
    </row>
    <row r="6675">
      <c r="A6675" t="str">
        <v>AutoTable</v>
      </c>
      <c r="C6675" t="str">
        <v>PN132</v>
      </c>
      <c r="D6675">
        <v>29</v>
      </c>
      <c r="E6675">
        <v>43503</v>
      </c>
    </row>
    <row r="6676">
      <c r="A6676" t="str">
        <v>AutoTable</v>
      </c>
      <c r="C6676" t="str">
        <v>PN401</v>
      </c>
      <c r="D6676">
        <v>2</v>
      </c>
      <c r="E6676">
        <v>43503</v>
      </c>
    </row>
    <row r="6677">
      <c r="A6677" t="str">
        <v>AutoTable</v>
      </c>
      <c r="C6677" t="str">
        <v>TF200</v>
      </c>
      <c r="D6677">
        <v>0</v>
      </c>
      <c r="E6677">
        <v>43503</v>
      </c>
    </row>
    <row r="6678">
      <c r="A6678" t="str">
        <v>AutoTable</v>
      </c>
      <c r="C6678" t="str">
        <v>TF211</v>
      </c>
      <c r="D6678">
        <v>0</v>
      </c>
      <c r="E6678">
        <v>43503</v>
      </c>
    </row>
    <row r="6679">
      <c r="A6679" t="str">
        <v>AutoTable</v>
      </c>
      <c r="C6679" t="str">
        <v>TF214</v>
      </c>
      <c r="D6679">
        <v>8</v>
      </c>
      <c r="E6679">
        <v>43503</v>
      </c>
    </row>
    <row r="6680">
      <c r="A6680" t="str">
        <v>AutoTable</v>
      </c>
      <c r="C6680" t="str">
        <v>TGL119</v>
      </c>
      <c r="D6680">
        <v>1</v>
      </c>
      <c r="E6680">
        <v>43503</v>
      </c>
    </row>
    <row r="6681">
      <c r="A6681" t="str">
        <v>AutoTable</v>
      </c>
      <c r="C6681" t="str">
        <v>TL137</v>
      </c>
      <c r="D6681">
        <v>2</v>
      </c>
      <c r="E6681">
        <v>43503</v>
      </c>
    </row>
    <row r="6682">
      <c r="A6682" t="str">
        <v>AutoTable</v>
      </c>
      <c r="C6682" t="str">
        <v>TL139</v>
      </c>
      <c r="D6682">
        <v>1</v>
      </c>
      <c r="E6682">
        <v>43503</v>
      </c>
    </row>
    <row r="6683">
      <c r="A6683" t="str">
        <v>AutoTable</v>
      </c>
      <c r="C6683" t="str">
        <v>TPN069</v>
      </c>
      <c r="D6683">
        <v>1</v>
      </c>
      <c r="E6683">
        <v>43503</v>
      </c>
    </row>
    <row r="6684">
      <c r="A6684" t="str">
        <v>AutoTable</v>
      </c>
      <c r="C6684" t="str">
        <v>3880-C</v>
      </c>
      <c r="D6684">
        <v>12</v>
      </c>
      <c r="E6684">
        <v>43503</v>
      </c>
    </row>
    <row r="6685">
      <c r="A6685" t="str">
        <v>AutoTable</v>
      </c>
      <c r="C6685" t="str">
        <v>510W-FX</v>
      </c>
      <c r="D6685">
        <v>0</v>
      </c>
      <c r="E6685">
        <v>43503</v>
      </c>
    </row>
    <row r="6686">
      <c r="A6686" t="str">
        <v>AutoTable</v>
      </c>
      <c r="C6686" t="str">
        <v>BDERIV</v>
      </c>
      <c r="D6686">
        <v>20</v>
      </c>
      <c r="E6686">
        <v>43503</v>
      </c>
    </row>
    <row r="6687">
      <c r="A6687" t="str">
        <v>AutoTable</v>
      </c>
      <c r="C6687" t="str">
        <v>BRIN3</v>
      </c>
      <c r="D6687">
        <v>0</v>
      </c>
      <c r="E6687">
        <v>43503</v>
      </c>
    </row>
    <row r="6688">
      <c r="A6688" t="str">
        <v>AutoTable</v>
      </c>
      <c r="C6688" t="str">
        <v>C001</v>
      </c>
      <c r="D6688">
        <v>15</v>
      </c>
      <c r="E6688">
        <v>43503</v>
      </c>
    </row>
    <row r="6689">
      <c r="A6689" t="str">
        <v>AutoTable</v>
      </c>
      <c r="C6689" t="str">
        <v>C003</v>
      </c>
      <c r="D6689">
        <v>1</v>
      </c>
      <c r="E6689">
        <v>43503</v>
      </c>
    </row>
    <row r="6690">
      <c r="A6690" t="str">
        <v>AutoTable</v>
      </c>
      <c r="C6690" t="str">
        <v>CN2</v>
      </c>
      <c r="D6690">
        <v>18000</v>
      </c>
      <c r="E6690">
        <v>43503</v>
      </c>
    </row>
    <row r="6691">
      <c r="A6691" t="str">
        <v>AutoTable</v>
      </c>
      <c r="C6691" t="str">
        <v>D007</v>
      </c>
      <c r="D6691">
        <v>0</v>
      </c>
      <c r="E6691">
        <v>43503</v>
      </c>
    </row>
    <row r="6692">
      <c r="A6692" t="str">
        <v>AutoTable</v>
      </c>
      <c r="C6692" t="str">
        <v>D008</v>
      </c>
      <c r="D6692">
        <v>16</v>
      </c>
      <c r="E6692">
        <v>43503</v>
      </c>
    </row>
    <row r="6693">
      <c r="A6693" t="str">
        <v>AutoTable</v>
      </c>
      <c r="C6693" t="str">
        <v>D009</v>
      </c>
      <c r="D6693">
        <v>8</v>
      </c>
      <c r="E6693">
        <v>43503</v>
      </c>
    </row>
    <row r="6694">
      <c r="A6694" t="str">
        <v>AutoTable</v>
      </c>
      <c r="C6694" t="str">
        <v>D011</v>
      </c>
      <c r="D6694">
        <v>48</v>
      </c>
      <c r="E6694">
        <v>43503</v>
      </c>
    </row>
    <row r="6695">
      <c r="A6695" t="str">
        <v>AutoTable</v>
      </c>
      <c r="C6695" t="str">
        <v>D012</v>
      </c>
      <c r="D6695">
        <v>2</v>
      </c>
      <c r="E6695">
        <v>43503</v>
      </c>
    </row>
    <row r="6696">
      <c r="A6696" t="str">
        <v>AutoTable</v>
      </c>
      <c r="C6696" t="str">
        <v>DB01</v>
      </c>
      <c r="D6696">
        <v>4300</v>
      </c>
      <c r="E6696">
        <v>43503</v>
      </c>
    </row>
    <row r="6697">
      <c r="A6697" t="str">
        <v>AutoTable</v>
      </c>
      <c r="C6697" t="str">
        <v>DIVCHAT</v>
      </c>
      <c r="D6697">
        <v>0</v>
      </c>
      <c r="E6697">
        <v>43503</v>
      </c>
    </row>
    <row r="6698">
      <c r="A6698" t="str">
        <v>AutoTable</v>
      </c>
      <c r="C6698" t="str">
        <v>DIVECU</v>
      </c>
      <c r="D6698">
        <v>0</v>
      </c>
      <c r="E6698">
        <v>43503</v>
      </c>
    </row>
    <row r="6699">
      <c r="A6699" t="str">
        <v>AutoTable</v>
      </c>
      <c r="C6699" t="str">
        <v>DIVLAP</v>
      </c>
      <c r="D6699">
        <v>0</v>
      </c>
      <c r="E6699">
        <v>43503</v>
      </c>
    </row>
    <row r="6700">
      <c r="A6700" t="str">
        <v>AutoTable</v>
      </c>
      <c r="C6700" t="str">
        <v>DIVSOU</v>
      </c>
      <c r="D6700">
        <v>0</v>
      </c>
      <c r="E6700">
        <v>43503</v>
      </c>
    </row>
    <row r="6701">
      <c r="A6701" t="str">
        <v>AutoTable</v>
      </c>
      <c r="C6701" t="str">
        <v>DIVSOUBC</v>
      </c>
      <c r="D6701">
        <v>0</v>
      </c>
      <c r="E6701">
        <v>43503</v>
      </c>
    </row>
    <row r="6702">
      <c r="A6702" t="str">
        <v>AutoTable</v>
      </c>
      <c r="C6702" t="str">
        <v>DIVTAB</v>
      </c>
      <c r="D6702">
        <v>0</v>
      </c>
      <c r="E6702">
        <v>43503</v>
      </c>
    </row>
    <row r="6703">
      <c r="A6703" t="str">
        <v>AutoTable</v>
      </c>
      <c r="C6703" t="str">
        <v>DOMINO</v>
      </c>
      <c r="D6703">
        <v>7</v>
      </c>
      <c r="E6703">
        <v>43503</v>
      </c>
    </row>
    <row r="6704">
      <c r="A6704" t="str">
        <v>AutoTable</v>
      </c>
      <c r="C6704" t="str">
        <v>ECO25C-B</v>
      </c>
      <c r="D6704">
        <v>2</v>
      </c>
      <c r="E6704">
        <v>43503</v>
      </c>
    </row>
    <row r="6705">
      <c r="A6705" t="str">
        <v>AutoTable</v>
      </c>
      <c r="C6705" t="str">
        <v>F722-L</v>
      </c>
      <c r="D6705">
        <v>0</v>
      </c>
      <c r="E6705">
        <v>43503</v>
      </c>
    </row>
    <row r="6706">
      <c r="A6706" t="str">
        <v>AutoTable</v>
      </c>
      <c r="C6706" t="str">
        <v>F732-L</v>
      </c>
      <c r="D6706">
        <v>2</v>
      </c>
      <c r="E6706">
        <v>43503</v>
      </c>
    </row>
    <row r="6707">
      <c r="A6707" t="str">
        <v>AutoTable</v>
      </c>
      <c r="C6707" t="str">
        <v>F951C</v>
      </c>
      <c r="D6707">
        <v>2</v>
      </c>
      <c r="E6707">
        <v>43503</v>
      </c>
    </row>
    <row r="6708">
      <c r="A6708" t="str">
        <v>AutoTable</v>
      </c>
      <c r="C6708" t="str">
        <v>FES39200-3</v>
      </c>
      <c r="D6708">
        <v>0</v>
      </c>
      <c r="E6708">
        <v>43503</v>
      </c>
    </row>
    <row r="6709">
      <c r="A6709" t="str">
        <v>AutoTable</v>
      </c>
      <c r="C6709" t="str">
        <v>FES39201-0</v>
      </c>
      <c r="D6709">
        <v>32</v>
      </c>
      <c r="E6709">
        <v>43503</v>
      </c>
    </row>
    <row r="6710">
      <c r="A6710" t="str">
        <v>AutoTable</v>
      </c>
      <c r="C6710" t="str">
        <v>FES39211-0</v>
      </c>
      <c r="D6710">
        <v>6</v>
      </c>
      <c r="E6710">
        <v>43503</v>
      </c>
    </row>
    <row r="6711">
      <c r="A6711" t="str">
        <v>AutoTable</v>
      </c>
      <c r="C6711" t="str">
        <v>FES39302-0</v>
      </c>
      <c r="D6711">
        <v>3</v>
      </c>
      <c r="E6711">
        <v>43503</v>
      </c>
    </row>
    <row r="6712">
      <c r="A6712" t="str">
        <v>AutoTable</v>
      </c>
      <c r="C6712" t="str">
        <v>FES39303-0</v>
      </c>
      <c r="D6712">
        <v>15</v>
      </c>
      <c r="E6712">
        <v>43503</v>
      </c>
    </row>
    <row r="6713">
      <c r="A6713" t="str">
        <v>AutoTable</v>
      </c>
      <c r="C6713" t="str">
        <v>FES40298-T0</v>
      </c>
      <c r="D6713">
        <v>0</v>
      </c>
      <c r="E6713">
        <v>43503</v>
      </c>
    </row>
    <row r="6714">
      <c r="A6714" t="str">
        <v>AutoTable</v>
      </c>
      <c r="C6714" t="str">
        <v>FES43214LED-P9</v>
      </c>
      <c r="D6714">
        <v>0</v>
      </c>
      <c r="E6714">
        <v>43503</v>
      </c>
    </row>
    <row r="6715">
      <c r="A6715" t="str">
        <v>AutoTable</v>
      </c>
      <c r="C6715" t="str">
        <v>FES50412-16-WO</v>
      </c>
      <c r="D6715">
        <v>1</v>
      </c>
      <c r="E6715">
        <v>43503</v>
      </c>
    </row>
    <row r="6716">
      <c r="A6716" t="str">
        <v>AutoTable</v>
      </c>
      <c r="C6716" t="str">
        <v>FES50421-16-W9</v>
      </c>
      <c r="D6716">
        <v>1</v>
      </c>
      <c r="E6716">
        <v>43503</v>
      </c>
    </row>
    <row r="6717">
      <c r="A6717" t="str">
        <v>AutoTable</v>
      </c>
      <c r="C6717" t="str">
        <v>FES50427-50-W0</v>
      </c>
      <c r="D6717">
        <v>0</v>
      </c>
      <c r="E6717">
        <v>43503</v>
      </c>
    </row>
    <row r="6718">
      <c r="A6718" t="str">
        <v>AutoTable</v>
      </c>
      <c r="C6718" t="str">
        <v>FES54380-2-B0</v>
      </c>
      <c r="D6718">
        <v>10</v>
      </c>
      <c r="E6718">
        <v>43503</v>
      </c>
    </row>
    <row r="6719">
      <c r="A6719" t="str">
        <v>AutoTable</v>
      </c>
      <c r="C6719" t="str">
        <v>FES54380-2-WO</v>
      </c>
      <c r="D6719">
        <v>10</v>
      </c>
      <c r="E6719">
        <v>43503</v>
      </c>
    </row>
    <row r="6720">
      <c r="A6720" t="str">
        <v>AutoTable</v>
      </c>
      <c r="C6720" t="str">
        <v>FES54413-12-WO</v>
      </c>
      <c r="D6720">
        <v>2</v>
      </c>
      <c r="E6720">
        <v>43503</v>
      </c>
    </row>
    <row r="6721">
      <c r="A6721" t="str">
        <v>AutoTable</v>
      </c>
      <c r="C6721" t="str">
        <v>FES54422-60-W0</v>
      </c>
      <c r="D6721">
        <v>4</v>
      </c>
      <c r="E6721">
        <v>43503</v>
      </c>
    </row>
    <row r="6722">
      <c r="A6722" t="str">
        <v>AutoTable</v>
      </c>
      <c r="C6722" t="str">
        <v>FES54500-8-WO</v>
      </c>
      <c r="D6722">
        <v>0</v>
      </c>
      <c r="E6722">
        <v>43503</v>
      </c>
    </row>
    <row r="6723">
      <c r="A6723" t="str">
        <v>AutoTable</v>
      </c>
      <c r="C6723" t="str">
        <v>FES54501-8-WO</v>
      </c>
      <c r="D6723">
        <v>1</v>
      </c>
      <c r="E6723">
        <v>43503</v>
      </c>
    </row>
    <row r="6724">
      <c r="A6724" t="str">
        <v>AutoTable</v>
      </c>
      <c r="C6724" t="str">
        <v>FES90102-B</v>
      </c>
      <c r="D6724">
        <v>20</v>
      </c>
      <c r="E6724">
        <v>43503</v>
      </c>
    </row>
    <row r="6725">
      <c r="A6725" t="str">
        <v>AutoTable</v>
      </c>
      <c r="C6725" t="str">
        <v>FES90225-B</v>
      </c>
      <c r="D6725">
        <v>30</v>
      </c>
      <c r="E6725">
        <v>43503</v>
      </c>
    </row>
    <row r="6726">
      <c r="A6726" t="str">
        <v>AutoTable</v>
      </c>
      <c r="C6726" t="str">
        <v>FES90306-W</v>
      </c>
      <c r="D6726">
        <v>0</v>
      </c>
      <c r="E6726">
        <v>43503</v>
      </c>
    </row>
    <row r="6727">
      <c r="A6727" t="str">
        <v>AutoTable</v>
      </c>
      <c r="C6727" t="str">
        <v>FES93289-0</v>
      </c>
      <c r="D6727">
        <v>3</v>
      </c>
      <c r="E6727">
        <v>43503</v>
      </c>
    </row>
    <row r="6728">
      <c r="A6728" t="str">
        <v>AutoTable</v>
      </c>
      <c r="C6728" t="str">
        <v>FIX01</v>
      </c>
      <c r="D6728">
        <v>5</v>
      </c>
      <c r="E6728">
        <v>43503</v>
      </c>
    </row>
    <row r="6729">
      <c r="A6729" t="str">
        <v>AutoTable</v>
      </c>
      <c r="C6729" t="str">
        <v>FIX01M</v>
      </c>
      <c r="D6729">
        <v>12</v>
      </c>
      <c r="E6729">
        <v>43503</v>
      </c>
    </row>
    <row r="6730">
      <c r="A6730" t="str">
        <v>AutoTable</v>
      </c>
      <c r="C6730" t="str">
        <v>FIX02</v>
      </c>
      <c r="D6730">
        <v>3</v>
      </c>
      <c r="E6730">
        <v>43503</v>
      </c>
    </row>
    <row r="6731">
      <c r="A6731" t="str">
        <v>AutoTable</v>
      </c>
      <c r="C6731" t="str">
        <v>FIXCOCHON</v>
      </c>
      <c r="D6731">
        <v>21</v>
      </c>
      <c r="E6731">
        <v>43503</v>
      </c>
    </row>
    <row r="6732">
      <c r="A6732" t="str">
        <v>AutoTable</v>
      </c>
      <c r="C6732" t="str">
        <v>FL201V-FX</v>
      </c>
      <c r="D6732">
        <v>0</v>
      </c>
      <c r="E6732">
        <v>43503</v>
      </c>
    </row>
    <row r="6733">
      <c r="A6733" t="str">
        <v>AutoTable</v>
      </c>
      <c r="C6733" t="str">
        <v>FL20C-B</v>
      </c>
      <c r="D6733">
        <v>5</v>
      </c>
      <c r="E6733">
        <v>43503</v>
      </c>
    </row>
    <row r="6734">
      <c r="A6734" t="str">
        <v>AutoTable</v>
      </c>
      <c r="C6734" t="str">
        <v>FL20CBFX</v>
      </c>
      <c r="D6734">
        <v>0</v>
      </c>
      <c r="E6734">
        <v>43503</v>
      </c>
    </row>
    <row r="6735">
      <c r="A6735" t="str">
        <v>AutoTable</v>
      </c>
      <c r="C6735" t="str">
        <v>FL20CBLFX</v>
      </c>
      <c r="D6735">
        <v>0</v>
      </c>
      <c r="E6735">
        <v>43503</v>
      </c>
    </row>
    <row r="6736">
      <c r="A6736" t="str">
        <v>AutoTable</v>
      </c>
      <c r="C6736" t="str">
        <v>FL22CWBFX</v>
      </c>
      <c r="D6736">
        <v>2</v>
      </c>
      <c r="E6736">
        <v>43503</v>
      </c>
    </row>
    <row r="6737">
      <c r="A6737" t="str">
        <v>AutoTable</v>
      </c>
      <c r="C6737" t="str">
        <v>FL24C</v>
      </c>
      <c r="D6737">
        <v>1</v>
      </c>
      <c r="E6737">
        <v>43503</v>
      </c>
    </row>
    <row r="6738">
      <c r="A6738" t="str">
        <v>AutoTable</v>
      </c>
      <c r="C6738" t="str">
        <v>FL24C-B</v>
      </c>
      <c r="D6738">
        <v>0</v>
      </c>
      <c r="E6738">
        <v>43503</v>
      </c>
    </row>
    <row r="6739">
      <c r="A6739" t="str">
        <v>AutoTable</v>
      </c>
      <c r="C6739" t="str">
        <v>FL24CW-B</v>
      </c>
      <c r="D6739">
        <v>0</v>
      </c>
      <c r="E6739">
        <v>43503</v>
      </c>
    </row>
    <row r="6740">
      <c r="A6740" t="str">
        <v>AutoTable</v>
      </c>
      <c r="C6740" t="str">
        <v>FL25CBFX</v>
      </c>
      <c r="D6740">
        <v>0</v>
      </c>
      <c r="E6740">
        <v>43503</v>
      </c>
    </row>
    <row r="6741">
      <c r="A6741" t="str">
        <v>AutoTable</v>
      </c>
      <c r="C6741" t="str">
        <v>FL29C-B</v>
      </c>
      <c r="D6741">
        <v>1</v>
      </c>
      <c r="E6741">
        <v>43503</v>
      </c>
    </row>
    <row r="6742">
      <c r="A6742" t="str">
        <v>AutoTable</v>
      </c>
      <c r="C6742" t="str">
        <v>FL352</v>
      </c>
      <c r="D6742">
        <v>6</v>
      </c>
      <c r="E6742">
        <v>43503</v>
      </c>
    </row>
    <row r="6743">
      <c r="A6743" t="str">
        <v>AutoTable</v>
      </c>
      <c r="C6743" t="str">
        <v>352B-FX</v>
      </c>
      <c r="D6743">
        <v>0</v>
      </c>
      <c r="E6743">
        <v>43503</v>
      </c>
    </row>
    <row r="6744">
      <c r="A6744" t="str">
        <v>AutoTable</v>
      </c>
      <c r="C6744" t="str">
        <v>352-FX</v>
      </c>
      <c r="D6744">
        <v>1</v>
      </c>
      <c r="E6744">
        <v>43503</v>
      </c>
    </row>
    <row r="6745">
      <c r="A6745" t="str">
        <v>AutoTable</v>
      </c>
      <c r="C6745" t="str">
        <v>352W-FX</v>
      </c>
      <c r="D6745">
        <v>1</v>
      </c>
      <c r="E6745">
        <v>43503</v>
      </c>
    </row>
    <row r="6746">
      <c r="A6746" t="str">
        <v>AutoTable</v>
      </c>
      <c r="C6746" t="str">
        <v>353C</v>
      </c>
      <c r="D6746">
        <v>1</v>
      </c>
      <c r="E6746">
        <v>43503</v>
      </c>
    </row>
    <row r="6747">
      <c r="A6747" t="str">
        <v>AutoTable</v>
      </c>
      <c r="C6747" t="str">
        <v>FL390-B+</v>
      </c>
      <c r="D6747">
        <v>1</v>
      </c>
      <c r="E6747">
        <v>43503</v>
      </c>
    </row>
    <row r="6748">
      <c r="A6748" t="str">
        <v>AutoTable</v>
      </c>
      <c r="C6748" t="str">
        <v>FL390BF+</v>
      </c>
      <c r="D6748">
        <v>0</v>
      </c>
      <c r="E6748">
        <v>43503</v>
      </c>
    </row>
    <row r="6749">
      <c r="A6749" t="str">
        <v>AutoTable</v>
      </c>
      <c r="C6749" t="str">
        <v>FL390W-B+</v>
      </c>
      <c r="D6749">
        <v>2</v>
      </c>
      <c r="E6749">
        <v>43503</v>
      </c>
    </row>
    <row r="6750">
      <c r="A6750" t="str">
        <v>AutoTable</v>
      </c>
      <c r="C6750" t="str">
        <v>FL390WBF+</v>
      </c>
      <c r="D6750">
        <v>0</v>
      </c>
      <c r="E6750">
        <v>43503</v>
      </c>
    </row>
    <row r="6751">
      <c r="A6751" t="str">
        <v>AutoTable</v>
      </c>
      <c r="C6751" t="str">
        <v>FL414-FX</v>
      </c>
      <c r="D6751">
        <v>0</v>
      </c>
      <c r="E6751">
        <v>43503</v>
      </c>
    </row>
    <row r="6752">
      <c r="A6752" t="str">
        <v>AutoTable</v>
      </c>
      <c r="C6752" t="str">
        <v>FL414W-FX</v>
      </c>
      <c r="D6752">
        <v>0</v>
      </c>
      <c r="E6752">
        <v>43503</v>
      </c>
    </row>
    <row r="6753">
      <c r="A6753" t="str">
        <v>AutoTable</v>
      </c>
      <c r="C6753" t="str">
        <v>FL501B</v>
      </c>
      <c r="D6753">
        <v>0</v>
      </c>
      <c r="E6753">
        <v>43503</v>
      </c>
    </row>
    <row r="6754">
      <c r="A6754" t="str">
        <v>AutoTable</v>
      </c>
      <c r="C6754" t="str">
        <v>FL501W</v>
      </c>
      <c r="D6754">
        <v>2</v>
      </c>
      <c r="E6754">
        <v>43503</v>
      </c>
    </row>
    <row r="6755">
      <c r="A6755" t="str">
        <v>AutoTable</v>
      </c>
      <c r="C6755" t="str">
        <v>FL506</v>
      </c>
      <c r="D6755">
        <v>0</v>
      </c>
      <c r="E6755">
        <v>43503</v>
      </c>
    </row>
    <row r="6756">
      <c r="A6756" t="str">
        <v>AutoTable</v>
      </c>
      <c r="C6756" t="str">
        <v>508</v>
      </c>
      <c r="D6756">
        <v>1</v>
      </c>
      <c r="E6756">
        <v>43503</v>
      </c>
    </row>
    <row r="6757">
      <c r="A6757" t="str">
        <v>AutoTable</v>
      </c>
      <c r="C6757" t="str">
        <v>FL508B</v>
      </c>
      <c r="D6757">
        <v>8</v>
      </c>
      <c r="E6757">
        <v>43503</v>
      </c>
    </row>
    <row r="6758">
      <c r="A6758" t="str">
        <v>AutoTable</v>
      </c>
      <c r="C6758" t="str">
        <v>508-B</v>
      </c>
      <c r="D6758">
        <v>8</v>
      </c>
      <c r="E6758">
        <v>43503</v>
      </c>
    </row>
    <row r="6759">
      <c r="A6759" t="str">
        <v>AutoTable</v>
      </c>
      <c r="C6759" t="str">
        <v>FL508W</v>
      </c>
      <c r="D6759">
        <v>5</v>
      </c>
      <c r="E6759">
        <v>43503</v>
      </c>
    </row>
    <row r="6760">
      <c r="A6760" t="str">
        <v>AutoTable</v>
      </c>
      <c r="C6760" t="str">
        <v>508W-B</v>
      </c>
      <c r="D6760">
        <v>0</v>
      </c>
      <c r="E6760">
        <v>43503</v>
      </c>
    </row>
    <row r="6761">
      <c r="A6761" t="str">
        <v>AutoTable</v>
      </c>
      <c r="C6761" t="str">
        <v>FL510B-FX</v>
      </c>
      <c r="D6761">
        <v>1</v>
      </c>
      <c r="E6761">
        <v>43503</v>
      </c>
    </row>
    <row r="6762">
      <c r="A6762" t="str">
        <v>AutoTable</v>
      </c>
      <c r="C6762" t="str">
        <v>FL511-FX</v>
      </c>
      <c r="D6762">
        <v>0</v>
      </c>
      <c r="E6762">
        <v>43503</v>
      </c>
    </row>
    <row r="6763">
      <c r="A6763" t="str">
        <v>AutoTable</v>
      </c>
      <c r="C6763" t="str">
        <v>FL512-FX</v>
      </c>
      <c r="D6763">
        <v>2</v>
      </c>
      <c r="E6763">
        <v>43503</v>
      </c>
    </row>
    <row r="6764">
      <c r="A6764" t="str">
        <v>AutoTable</v>
      </c>
      <c r="C6764" t="str">
        <v>FL520</v>
      </c>
      <c r="D6764">
        <v>1</v>
      </c>
      <c r="E6764">
        <v>43503</v>
      </c>
    </row>
    <row r="6765">
      <c r="A6765" t="str">
        <v>AutoTable</v>
      </c>
      <c r="C6765" t="str">
        <v>FL590BF+</v>
      </c>
      <c r="D6765">
        <v>0</v>
      </c>
      <c r="E6765">
        <v>43503</v>
      </c>
    </row>
    <row r="6766">
      <c r="A6766" t="str">
        <v>AutoTable</v>
      </c>
      <c r="C6766" t="str">
        <v>FL590WBF+</v>
      </c>
      <c r="D6766">
        <v>4</v>
      </c>
      <c r="E6766">
        <v>43503</v>
      </c>
    </row>
    <row r="6767">
      <c r="A6767" t="str">
        <v>AutoTable</v>
      </c>
      <c r="C6767" t="str">
        <v>FL590WF+</v>
      </c>
      <c r="D6767">
        <v>11</v>
      </c>
      <c r="E6767">
        <v>43503</v>
      </c>
    </row>
    <row r="6768">
      <c r="A6768" t="str">
        <v>AutoTable</v>
      </c>
      <c r="C6768" t="str">
        <v>FL70BF+</v>
      </c>
      <c r="D6768">
        <v>1</v>
      </c>
      <c r="E6768">
        <v>43503</v>
      </c>
    </row>
    <row r="6769">
      <c r="A6769" t="str">
        <v>AutoTable</v>
      </c>
      <c r="C6769" t="str">
        <v>FL70WBF+</v>
      </c>
      <c r="D6769">
        <v>0</v>
      </c>
      <c r="E6769">
        <v>43503</v>
      </c>
    </row>
    <row r="6770">
      <c r="A6770" t="str">
        <v>AutoTable</v>
      </c>
      <c r="C6770" t="str">
        <v>FL72BF+</v>
      </c>
      <c r="D6770">
        <v>0</v>
      </c>
      <c r="E6770">
        <v>43503</v>
      </c>
    </row>
    <row r="6771">
      <c r="A6771" t="str">
        <v>AutoTable</v>
      </c>
      <c r="C6771" t="str">
        <v>FL72WBF+</v>
      </c>
      <c r="D6771">
        <v>1</v>
      </c>
      <c r="E6771">
        <v>43503</v>
      </c>
    </row>
    <row r="6772">
      <c r="A6772" t="str">
        <v>AutoTable</v>
      </c>
      <c r="C6772" t="str">
        <v>FL72WF+</v>
      </c>
      <c r="D6772">
        <v>1</v>
      </c>
      <c r="E6772">
        <v>43503</v>
      </c>
    </row>
    <row r="6773">
      <c r="A6773" t="str">
        <v>AutoTable</v>
      </c>
      <c r="C6773" t="str">
        <v>FL74WBF+</v>
      </c>
      <c r="D6773">
        <v>7</v>
      </c>
      <c r="E6773">
        <v>43503</v>
      </c>
    </row>
    <row r="6774">
      <c r="A6774" t="str">
        <v>AutoTable</v>
      </c>
      <c r="C6774" t="str">
        <v>FL74WF+</v>
      </c>
      <c r="D6774">
        <v>0</v>
      </c>
      <c r="E6774">
        <v>43503</v>
      </c>
    </row>
    <row r="6775">
      <c r="A6775" t="str">
        <v>AutoTable</v>
      </c>
      <c r="C6775" t="str">
        <v>FL900E</v>
      </c>
      <c r="D6775">
        <v>0</v>
      </c>
      <c r="E6775">
        <v>43503</v>
      </c>
    </row>
    <row r="6776">
      <c r="A6776" t="str">
        <v>AutoTable</v>
      </c>
      <c r="C6776" t="str">
        <v>FXL085BL</v>
      </c>
      <c r="D6776">
        <v>1</v>
      </c>
      <c r="E6776">
        <v>43503</v>
      </c>
    </row>
    <row r="6777">
      <c r="A6777" t="str">
        <v>AutoTable</v>
      </c>
      <c r="C6777" t="str">
        <v>FY01-2B+</v>
      </c>
      <c r="D6777">
        <v>0</v>
      </c>
      <c r="E6777">
        <v>43503</v>
      </c>
    </row>
    <row r="6778">
      <c r="A6778" t="str">
        <v>AutoTable</v>
      </c>
      <c r="C6778" t="str">
        <v>FY01-3B</v>
      </c>
      <c r="D6778">
        <v>0</v>
      </c>
      <c r="E6778">
        <v>43503</v>
      </c>
    </row>
    <row r="6779">
      <c r="A6779" t="str">
        <v>AutoTable</v>
      </c>
      <c r="C6779" t="str">
        <v>FY01-3B+</v>
      </c>
      <c r="D6779">
        <v>0</v>
      </c>
      <c r="E6779">
        <v>43503</v>
      </c>
    </row>
    <row r="6780">
      <c r="A6780" t="str">
        <v>AutoTable</v>
      </c>
      <c r="C6780" t="str">
        <v>FY043A-B+</v>
      </c>
      <c r="D6780">
        <v>0</v>
      </c>
      <c r="E6780">
        <v>43503</v>
      </c>
    </row>
    <row r="6781">
      <c r="A6781" t="str">
        <v>AutoTable</v>
      </c>
      <c r="C6781" t="str">
        <v>FY08-B+</v>
      </c>
      <c r="D6781">
        <v>0</v>
      </c>
      <c r="E6781">
        <v>43503</v>
      </c>
    </row>
    <row r="6782">
      <c r="A6782" t="str">
        <v>AutoTable</v>
      </c>
      <c r="C6782" t="str">
        <v>FYT-B+</v>
      </c>
      <c r="D6782">
        <v>0</v>
      </c>
      <c r="E6782">
        <v>43503</v>
      </c>
    </row>
    <row r="6783">
      <c r="A6783" t="str">
        <v>AutoTable</v>
      </c>
      <c r="C6783" t="str">
        <v>G100C</v>
      </c>
      <c r="D6783">
        <v>0</v>
      </c>
      <c r="E6783">
        <v>43503</v>
      </c>
    </row>
    <row r="6784">
      <c r="A6784" t="str">
        <v>AutoTable</v>
      </c>
      <c r="C6784" t="str">
        <v>G1C</v>
      </c>
      <c r="D6784">
        <v>9</v>
      </c>
      <c r="E6784">
        <v>43503</v>
      </c>
    </row>
    <row r="6785">
      <c r="A6785" t="str">
        <v>AutoTable</v>
      </c>
      <c r="C6785" t="str">
        <v>G2C</v>
      </c>
      <c r="D6785">
        <v>8</v>
      </c>
      <c r="E6785">
        <v>43503</v>
      </c>
    </row>
    <row r="6786">
      <c r="A6786" t="str">
        <v>AutoTable</v>
      </c>
      <c r="C6786" t="str">
        <v>K200CN</v>
      </c>
      <c r="D6786">
        <v>9</v>
      </c>
      <c r="E6786">
        <v>43503</v>
      </c>
    </row>
    <row r="6787">
      <c r="A6787" t="str">
        <v>AutoTable</v>
      </c>
      <c r="C6787" t="str">
        <v>KACC3-12</v>
      </c>
      <c r="D6787">
        <v>100</v>
      </c>
      <c r="E6787">
        <v>43503</v>
      </c>
    </row>
    <row r="6788">
      <c r="A6788" t="str">
        <v>AutoTable</v>
      </c>
      <c r="C6788" t="str">
        <v>KAL2-3</v>
      </c>
      <c r="D6788">
        <v>49</v>
      </c>
      <c r="E6788">
        <v>43503</v>
      </c>
    </row>
    <row r="6789">
      <c r="A6789" t="str">
        <v>AutoTable</v>
      </c>
      <c r="C6789" t="str">
        <v>KAL3-3</v>
      </c>
      <c r="D6789">
        <v>72</v>
      </c>
      <c r="E6789">
        <v>43503</v>
      </c>
    </row>
    <row r="6790">
      <c r="A6790" t="str">
        <v>AutoTable</v>
      </c>
      <c r="C6790" t="str">
        <v>KAL5-3</v>
      </c>
      <c r="D6790">
        <v>26</v>
      </c>
      <c r="E6790">
        <v>43503</v>
      </c>
    </row>
    <row r="6791">
      <c r="A6791" t="str">
        <v>AutoTable</v>
      </c>
      <c r="C6791" t="str">
        <v>KBDIFF</v>
      </c>
      <c r="D6791">
        <v>1</v>
      </c>
      <c r="E6791">
        <v>43503</v>
      </c>
    </row>
    <row r="6792">
      <c r="A6792" t="str">
        <v>AutoTable</v>
      </c>
      <c r="C6792" t="str">
        <v>KNML48</v>
      </c>
      <c r="D6792">
        <v>5</v>
      </c>
      <c r="E6792">
        <v>43503</v>
      </c>
    </row>
    <row r="6793">
      <c r="A6793" t="str">
        <v>AutoTable</v>
      </c>
      <c r="C6793" t="str">
        <v>KTRA15PW</v>
      </c>
      <c r="D6793">
        <v>0</v>
      </c>
      <c r="E6793">
        <v>43503</v>
      </c>
    </row>
    <row r="6794">
      <c r="A6794" t="str">
        <v>AutoTable</v>
      </c>
      <c r="C6794" t="str">
        <v>KTRAFX5</v>
      </c>
      <c r="D6794">
        <v>10</v>
      </c>
      <c r="E6794">
        <v>43503</v>
      </c>
    </row>
    <row r="6795">
      <c r="A6795" t="str">
        <v>AutoTable</v>
      </c>
      <c r="C6795" t="str">
        <v>KTT192C</v>
      </c>
      <c r="D6795">
        <v>0</v>
      </c>
      <c r="E6795">
        <v>43503</v>
      </c>
    </row>
    <row r="6796">
      <c r="A6796" t="str">
        <v>AutoTable</v>
      </c>
      <c r="C6796" t="str">
        <v>KY01W-PVC</v>
      </c>
      <c r="D6796">
        <v>2</v>
      </c>
      <c r="E6796">
        <v>43503</v>
      </c>
    </row>
    <row r="6797">
      <c r="A6797" t="str">
        <v>AutoTable</v>
      </c>
      <c r="C6797" t="str">
        <v>LDL0</v>
      </c>
      <c r="D6797">
        <v>30</v>
      </c>
      <c r="E6797">
        <v>43503</v>
      </c>
    </row>
    <row r="6798">
      <c r="A6798" t="str">
        <v>AutoTable</v>
      </c>
      <c r="C6798" t="str">
        <v>LDL11-B22</v>
      </c>
      <c r="D6798">
        <v>65</v>
      </c>
      <c r="E6798">
        <v>43503</v>
      </c>
    </row>
    <row r="6799">
      <c r="A6799" t="str">
        <v>AutoTable</v>
      </c>
      <c r="C6799" t="str">
        <v>LDL11W-B22</v>
      </c>
      <c r="D6799">
        <v>45</v>
      </c>
      <c r="E6799">
        <v>43503</v>
      </c>
    </row>
    <row r="6800">
      <c r="A6800" t="str">
        <v>AutoTable</v>
      </c>
      <c r="C6800" t="str">
        <v>LDL14-B22</v>
      </c>
      <c r="D6800">
        <v>114</v>
      </c>
      <c r="E6800">
        <v>43503</v>
      </c>
    </row>
    <row r="6801">
      <c r="A6801" t="str">
        <v>AutoTable</v>
      </c>
      <c r="C6801" t="str">
        <v>LDL3</v>
      </c>
      <c r="D6801">
        <v>234</v>
      </c>
      <c r="E6801">
        <v>43503</v>
      </c>
    </row>
    <row r="6802">
      <c r="A6802" t="str">
        <v>AutoTable</v>
      </c>
      <c r="C6802" t="str">
        <v>LDL4</v>
      </c>
      <c r="D6802">
        <v>11</v>
      </c>
      <c r="E6802">
        <v>43503</v>
      </c>
    </row>
    <row r="6803">
      <c r="A6803" t="str">
        <v>AutoTable</v>
      </c>
      <c r="C6803" t="str">
        <v>LDL6</v>
      </c>
      <c r="D6803">
        <v>333</v>
      </c>
      <c r="E6803">
        <v>43503</v>
      </c>
    </row>
    <row r="6804">
      <c r="A6804" t="str">
        <v>AutoTable</v>
      </c>
      <c r="C6804" t="str">
        <v>LDLC1-B22</v>
      </c>
      <c r="D6804">
        <v>138</v>
      </c>
      <c r="E6804">
        <v>43503</v>
      </c>
    </row>
    <row r="6805">
      <c r="A6805" t="str">
        <v>AutoTable</v>
      </c>
      <c r="C6805" t="str">
        <v>LDLH11</v>
      </c>
      <c r="D6805">
        <v>25</v>
      </c>
      <c r="E6805">
        <v>43503</v>
      </c>
    </row>
    <row r="6806">
      <c r="A6806" t="str">
        <v>AutoTable</v>
      </c>
      <c r="C6806" t="str">
        <v>LED90J</v>
      </c>
      <c r="D6806">
        <v>25</v>
      </c>
      <c r="E6806">
        <v>43503</v>
      </c>
    </row>
    <row r="6807">
      <c r="A6807" t="str">
        <v>AutoTable</v>
      </c>
      <c r="C6807" t="str">
        <v>LED90R</v>
      </c>
      <c r="D6807">
        <v>22</v>
      </c>
      <c r="E6807">
        <v>43503</v>
      </c>
    </row>
    <row r="6808">
      <c r="A6808" t="str">
        <v>AutoTable</v>
      </c>
      <c r="C6808" t="str">
        <v>LED90VE</v>
      </c>
      <c r="D6808">
        <v>12</v>
      </c>
      <c r="E6808">
        <v>43503</v>
      </c>
    </row>
    <row r="6809">
      <c r="A6809" t="str">
        <v>AutoTable</v>
      </c>
      <c r="C6809" t="str">
        <v>LED90VI</v>
      </c>
      <c r="D6809">
        <v>7</v>
      </c>
      <c r="E6809">
        <v>43503</v>
      </c>
    </row>
    <row r="6810">
      <c r="A6810" t="str">
        <v>AutoTable</v>
      </c>
      <c r="C6810" t="str">
        <v>MLEDVE</v>
      </c>
      <c r="D6810">
        <v>0</v>
      </c>
      <c r="E6810">
        <v>43503</v>
      </c>
    </row>
    <row r="6811">
      <c r="A6811" t="str">
        <v>AutoTable</v>
      </c>
      <c r="C6811" t="str">
        <v>NLC54-12</v>
      </c>
      <c r="D6811">
        <v>0</v>
      </c>
      <c r="E6811">
        <v>43503</v>
      </c>
    </row>
    <row r="6812">
      <c r="A6812" t="str">
        <v>AutoTable</v>
      </c>
      <c r="C6812" t="str">
        <v>NLC57</v>
      </c>
      <c r="D6812">
        <v>0</v>
      </c>
      <c r="E6812">
        <v>43503</v>
      </c>
    </row>
    <row r="6813">
      <c r="A6813" t="str">
        <v>AutoTable</v>
      </c>
      <c r="C6813" t="str">
        <v>NLC59</v>
      </c>
      <c r="D6813">
        <v>85</v>
      </c>
      <c r="E6813">
        <v>43503</v>
      </c>
    </row>
    <row r="6814">
      <c r="A6814" t="str">
        <v>AutoTable</v>
      </c>
      <c r="C6814" t="str">
        <v>NLC95-12</v>
      </c>
      <c r="D6814">
        <v>0</v>
      </c>
      <c r="E6814">
        <v>43503</v>
      </c>
    </row>
    <row r="6815">
      <c r="A6815" t="str">
        <v>AutoTable</v>
      </c>
      <c r="C6815" t="str">
        <v>NLEDU51</v>
      </c>
      <c r="D6815">
        <v>4</v>
      </c>
      <c r="E6815">
        <v>43503</v>
      </c>
    </row>
    <row r="6816">
      <c r="A6816" t="str">
        <v>AutoTable</v>
      </c>
      <c r="C6816" t="str">
        <v>NLEDU51W</v>
      </c>
      <c r="D6816">
        <v>3</v>
      </c>
      <c r="E6816">
        <v>43503</v>
      </c>
    </row>
    <row r="6817">
      <c r="A6817" t="str">
        <v>AutoTable</v>
      </c>
      <c r="C6817" t="str">
        <v>NLEDU52</v>
      </c>
      <c r="D6817">
        <v>2</v>
      </c>
      <c r="E6817">
        <v>43503</v>
      </c>
    </row>
    <row r="6818">
      <c r="A6818" t="str">
        <v>AutoTable</v>
      </c>
      <c r="C6818" t="str">
        <v>NLEDU53</v>
      </c>
      <c r="D6818">
        <v>0</v>
      </c>
      <c r="E6818">
        <v>43503</v>
      </c>
    </row>
    <row r="6819">
      <c r="A6819" t="str">
        <v>AutoTable</v>
      </c>
      <c r="C6819" t="str">
        <v>NLEDU54</v>
      </c>
      <c r="D6819">
        <v>0</v>
      </c>
      <c r="E6819">
        <v>43503</v>
      </c>
    </row>
    <row r="6820">
      <c r="A6820" t="str">
        <v>AutoTable</v>
      </c>
      <c r="C6820" t="str">
        <v>NLEDU56</v>
      </c>
      <c r="D6820">
        <v>0</v>
      </c>
      <c r="E6820">
        <v>43503</v>
      </c>
    </row>
    <row r="6821">
      <c r="A6821" t="str">
        <v>AutoTable</v>
      </c>
      <c r="C6821" t="str">
        <v>OFES39200-0</v>
      </c>
      <c r="D6821">
        <v>0</v>
      </c>
      <c r="E6821">
        <v>43503</v>
      </c>
    </row>
    <row r="6822">
      <c r="A6822" t="str">
        <v>AutoTable</v>
      </c>
      <c r="C6822" t="str">
        <v>OFES40298-T0</v>
      </c>
      <c r="D6822">
        <v>0</v>
      </c>
      <c r="E6822">
        <v>43503</v>
      </c>
    </row>
    <row r="6823">
      <c r="A6823" t="str">
        <v>AutoTable</v>
      </c>
      <c r="C6823" t="str">
        <v>OFES40299-T0</v>
      </c>
      <c r="D6823">
        <v>0</v>
      </c>
      <c r="E6823">
        <v>43503</v>
      </c>
    </row>
    <row r="6824">
      <c r="A6824" t="str">
        <v>AutoTable</v>
      </c>
      <c r="C6824" t="str">
        <v>PIX03</v>
      </c>
      <c r="D6824">
        <v>0</v>
      </c>
      <c r="E6824">
        <v>43503</v>
      </c>
    </row>
    <row r="6825">
      <c r="A6825" t="str">
        <v>AutoTable</v>
      </c>
      <c r="C6825" t="str">
        <v>PIX04</v>
      </c>
      <c r="D6825">
        <v>0</v>
      </c>
      <c r="E6825">
        <v>43503</v>
      </c>
    </row>
    <row r="6826">
      <c r="A6826" t="str">
        <v>AutoTable</v>
      </c>
      <c r="C6826" t="str">
        <v>PL303W</v>
      </c>
      <c r="D6826">
        <v>0</v>
      </c>
      <c r="E6826">
        <v>43503</v>
      </c>
    </row>
    <row r="6827">
      <c r="A6827" t="str">
        <v>AutoTable</v>
      </c>
      <c r="C6827" t="str">
        <v>PND020</v>
      </c>
      <c r="D6827">
        <v>0</v>
      </c>
      <c r="E6827">
        <v>43503</v>
      </c>
    </row>
    <row r="6828">
      <c r="A6828" t="str">
        <v>AutoTable</v>
      </c>
      <c r="C6828" t="str">
        <v>PR03</v>
      </c>
      <c r="D6828">
        <v>3</v>
      </c>
      <c r="E6828">
        <v>43503</v>
      </c>
    </row>
    <row r="6829">
      <c r="A6829" t="str">
        <v>AutoTable</v>
      </c>
      <c r="C6829" t="str">
        <v>PR07</v>
      </c>
      <c r="D6829">
        <v>0</v>
      </c>
      <c r="E6829">
        <v>43503</v>
      </c>
    </row>
    <row r="6830">
      <c r="A6830" t="str">
        <v>AutoTable</v>
      </c>
      <c r="C6830" t="str">
        <v>PR15I</v>
      </c>
      <c r="D6830">
        <v>3</v>
      </c>
      <c r="E6830">
        <v>43503</v>
      </c>
    </row>
    <row r="6831">
      <c r="A6831" t="str">
        <v>AutoTable</v>
      </c>
      <c r="C6831" t="str">
        <v>PR17I</v>
      </c>
      <c r="D6831">
        <v>2</v>
      </c>
      <c r="E6831">
        <v>43503</v>
      </c>
    </row>
    <row r="6832">
      <c r="A6832" t="str">
        <v>AutoTable</v>
      </c>
      <c r="C6832" t="str">
        <v>PRISE-F</v>
      </c>
      <c r="D6832">
        <v>0</v>
      </c>
      <c r="E6832">
        <v>43503</v>
      </c>
    </row>
    <row r="6833">
      <c r="A6833" t="str">
        <v>AutoTable</v>
      </c>
      <c r="C6833" t="str">
        <v>PRISE-M</v>
      </c>
      <c r="D6833">
        <v>7</v>
      </c>
      <c r="E6833">
        <v>43503</v>
      </c>
    </row>
    <row r="6834">
      <c r="A6834" t="str">
        <v>AutoTable</v>
      </c>
      <c r="C6834" t="str">
        <v>PRJP-01W+</v>
      </c>
      <c r="D6834">
        <v>0</v>
      </c>
      <c r="E6834">
        <v>43503</v>
      </c>
    </row>
    <row r="6835">
      <c r="A6835" t="str">
        <v>AutoTable</v>
      </c>
      <c r="C6835" t="str">
        <v>PRJR1-DMX</v>
      </c>
      <c r="D6835">
        <v>0</v>
      </c>
      <c r="E6835">
        <v>43503</v>
      </c>
    </row>
    <row r="6836">
      <c r="A6836" t="str">
        <v>AutoTable</v>
      </c>
      <c r="C6836" t="str">
        <v>SAP170180</v>
      </c>
      <c r="D6836">
        <v>0</v>
      </c>
      <c r="E6836">
        <v>43503</v>
      </c>
    </row>
    <row r="6837">
      <c r="A6837" t="str">
        <v>AutoTable</v>
      </c>
      <c r="C6837" t="str">
        <v>SAP5060</v>
      </c>
      <c r="D6837">
        <v>0</v>
      </c>
      <c r="E6837">
        <v>43503</v>
      </c>
    </row>
    <row r="6838">
      <c r="A6838" t="str">
        <v>AutoTable</v>
      </c>
      <c r="C6838" t="str">
        <v>SAP90100</v>
      </c>
      <c r="D6838">
        <v>0</v>
      </c>
      <c r="E6838">
        <v>43503</v>
      </c>
    </row>
    <row r="6839">
      <c r="A6839" t="str">
        <v>AutoTable</v>
      </c>
      <c r="C6839" t="str">
        <v>TRONE</v>
      </c>
      <c r="D6839">
        <v>0</v>
      </c>
      <c r="E6839">
        <v>43503</v>
      </c>
    </row>
    <row r="6840">
      <c r="A6840" t="str">
        <v>AutoTable</v>
      </c>
      <c r="C6840" t="str">
        <v>TSLED02W</v>
      </c>
      <c r="D6840">
        <v>1</v>
      </c>
      <c r="E6840">
        <v>43503</v>
      </c>
    </row>
    <row r="6841">
      <c r="A6841" t="str">
        <v>AutoTable</v>
      </c>
      <c r="C6841" t="str">
        <v>TSLED3WFX</v>
      </c>
      <c r="D6841">
        <v>3</v>
      </c>
      <c r="E6841">
        <v>43503</v>
      </c>
    </row>
    <row r="6842">
      <c r="A6842" t="str">
        <v>AutoTable</v>
      </c>
      <c r="C6842" t="str">
        <v>00101</v>
      </c>
      <c r="D6842">
        <v>1</v>
      </c>
      <c r="E6842">
        <v>43552</v>
      </c>
    </row>
    <row r="6843">
      <c r="A6843" t="str">
        <v>AutoTable</v>
      </c>
      <c r="C6843" t="str">
        <v>00102</v>
      </c>
      <c r="D6843">
        <v>0</v>
      </c>
      <c r="E6843">
        <v>43552</v>
      </c>
    </row>
    <row r="6844">
      <c r="A6844" t="str">
        <v>AutoTable</v>
      </c>
      <c r="C6844" t="str">
        <v>00103</v>
      </c>
      <c r="D6844">
        <v>0</v>
      </c>
      <c r="E6844">
        <v>43552</v>
      </c>
    </row>
    <row r="6845">
      <c r="A6845" t="str">
        <v>AutoTable</v>
      </c>
      <c r="C6845" t="str">
        <v>00108</v>
      </c>
      <c r="D6845">
        <v>1</v>
      </c>
      <c r="E6845">
        <v>43552</v>
      </c>
    </row>
    <row r="6846">
      <c r="A6846" t="str">
        <v>AutoTable</v>
      </c>
      <c r="C6846" t="str">
        <v>00114</v>
      </c>
      <c r="D6846">
        <v>0</v>
      </c>
      <c r="E6846">
        <v>43552</v>
      </c>
    </row>
    <row r="6847">
      <c r="A6847" t="str">
        <v>AutoTable</v>
      </c>
      <c r="C6847" t="str">
        <v>00115</v>
      </c>
      <c r="D6847">
        <v>2</v>
      </c>
      <c r="E6847">
        <v>43552</v>
      </c>
    </row>
    <row r="6848">
      <c r="A6848" t="str">
        <v>AutoTable</v>
      </c>
      <c r="C6848" t="str">
        <v>00116</v>
      </c>
      <c r="D6848">
        <v>0</v>
      </c>
      <c r="E6848">
        <v>43552</v>
      </c>
    </row>
    <row r="6849">
      <c r="A6849" t="str">
        <v>AutoTable</v>
      </c>
      <c r="C6849" t="str">
        <v>00117</v>
      </c>
      <c r="D6849">
        <v>1</v>
      </c>
      <c r="E6849">
        <v>43552</v>
      </c>
    </row>
    <row r="6850">
      <c r="A6850" t="str">
        <v>AutoTable</v>
      </c>
      <c r="C6850" t="str">
        <v>00118</v>
      </c>
      <c r="D6850">
        <v>1</v>
      </c>
      <c r="E6850">
        <v>43552</v>
      </c>
    </row>
    <row r="6851">
      <c r="A6851" t="str">
        <v>AutoTable</v>
      </c>
      <c r="C6851" t="str">
        <v>00119</v>
      </c>
      <c r="D6851">
        <v>0</v>
      </c>
      <c r="E6851">
        <v>43552</v>
      </c>
    </row>
    <row r="6852">
      <c r="A6852" t="str">
        <v>AutoTable</v>
      </c>
      <c r="C6852" t="str">
        <v>00120</v>
      </c>
      <c r="D6852">
        <v>0</v>
      </c>
      <c r="E6852">
        <v>43552</v>
      </c>
    </row>
    <row r="6853">
      <c r="A6853" t="str">
        <v>AutoTable</v>
      </c>
      <c r="C6853" t="str">
        <v>00151</v>
      </c>
      <c r="D6853">
        <v>0</v>
      </c>
      <c r="E6853">
        <v>43552</v>
      </c>
    </row>
    <row r="6854">
      <c r="A6854" t="str">
        <v>AutoTable</v>
      </c>
      <c r="C6854" t="str">
        <v>00730-90</v>
      </c>
      <c r="D6854">
        <v>924</v>
      </c>
      <c r="E6854">
        <v>43552</v>
      </c>
    </row>
    <row r="6855">
      <c r="A6855" t="str">
        <v>AutoTable</v>
      </c>
      <c r="C6855" t="str">
        <v>00730-90S</v>
      </c>
      <c r="D6855">
        <v>887</v>
      </c>
      <c r="E6855">
        <v>43552</v>
      </c>
    </row>
    <row r="6856">
      <c r="A6856" t="str">
        <v>AutoTable</v>
      </c>
      <c r="C6856" t="str">
        <v>01012-02CE</v>
      </c>
      <c r="D6856">
        <v>158</v>
      </c>
      <c r="E6856">
        <v>43552</v>
      </c>
    </row>
    <row r="6857">
      <c r="A6857" t="str">
        <v>AutoTable</v>
      </c>
      <c r="C6857" t="str">
        <v>01012-05CE</v>
      </c>
      <c r="D6857">
        <v>0</v>
      </c>
      <c r="E6857">
        <v>43552</v>
      </c>
    </row>
    <row r="6858">
      <c r="A6858" t="str">
        <v>AutoTable</v>
      </c>
      <c r="C6858" t="str">
        <v>01012-06CE</v>
      </c>
      <c r="D6858">
        <v>24</v>
      </c>
      <c r="E6858">
        <v>43552</v>
      </c>
    </row>
    <row r="6859">
      <c r="A6859" t="str">
        <v>AutoTable</v>
      </c>
      <c r="C6859" t="str">
        <v>01012-10CE</v>
      </c>
      <c r="D6859">
        <v>0</v>
      </c>
      <c r="E6859">
        <v>43552</v>
      </c>
    </row>
    <row r="6860">
      <c r="A6860" t="str">
        <v>AutoTable</v>
      </c>
      <c r="C6860" t="str">
        <v>01012-13CE</v>
      </c>
      <c r="D6860">
        <v>150</v>
      </c>
      <c r="E6860">
        <v>43552</v>
      </c>
    </row>
    <row r="6861">
      <c r="A6861" t="str">
        <v>AutoTable</v>
      </c>
      <c r="C6861" t="str">
        <v>01012-24CE</v>
      </c>
      <c r="D6861">
        <v>0</v>
      </c>
      <c r="E6861">
        <v>43552</v>
      </c>
    </row>
    <row r="6862">
      <c r="A6862" t="str">
        <v>AutoTable</v>
      </c>
      <c r="C6862" t="str">
        <v>01012-25CE</v>
      </c>
      <c r="D6862">
        <v>222</v>
      </c>
      <c r="E6862">
        <v>43552</v>
      </c>
    </row>
    <row r="6863">
      <c r="A6863" t="str">
        <v>AutoTable</v>
      </c>
      <c r="C6863" t="str">
        <v>01022-30</v>
      </c>
      <c r="D6863">
        <v>35</v>
      </c>
      <c r="E6863">
        <v>43552</v>
      </c>
    </row>
    <row r="6864">
      <c r="A6864" t="str">
        <v>AutoTable</v>
      </c>
      <c r="C6864" t="str">
        <v>01024-05CE</v>
      </c>
      <c r="D6864">
        <v>50</v>
      </c>
      <c r="E6864">
        <v>43552</v>
      </c>
    </row>
    <row r="6865">
      <c r="A6865" t="str">
        <v>AutoTable</v>
      </c>
      <c r="C6865" t="str">
        <v>01024-82CE</v>
      </c>
      <c r="D6865">
        <v>123</v>
      </c>
      <c r="E6865">
        <v>43552</v>
      </c>
    </row>
    <row r="6866">
      <c r="A6866" t="str">
        <v>AutoTable</v>
      </c>
      <c r="C6866" t="str">
        <v>01025-17CE</v>
      </c>
      <c r="D6866">
        <v>101</v>
      </c>
      <c r="E6866">
        <v>43552</v>
      </c>
    </row>
    <row r="6867">
      <c r="A6867" t="str">
        <v>AutoTable</v>
      </c>
      <c r="C6867" t="str">
        <v>01025-19CE</v>
      </c>
      <c r="D6867">
        <v>124</v>
      </c>
      <c r="E6867">
        <v>43552</v>
      </c>
    </row>
    <row r="6868">
      <c r="A6868" t="str">
        <v>AutoTable</v>
      </c>
      <c r="C6868" t="str">
        <v>01025-20CE</v>
      </c>
      <c r="D6868">
        <v>190</v>
      </c>
      <c r="E6868">
        <v>43552</v>
      </c>
    </row>
    <row r="6869">
      <c r="A6869" t="str">
        <v>AutoTable</v>
      </c>
      <c r="C6869" t="str">
        <v>01025-26CE</v>
      </c>
      <c r="D6869">
        <v>86</v>
      </c>
      <c r="E6869">
        <v>43552</v>
      </c>
    </row>
    <row r="6870">
      <c r="A6870" t="str">
        <v>AutoTable</v>
      </c>
      <c r="C6870" t="str">
        <v>01030-13</v>
      </c>
      <c r="D6870">
        <v>26</v>
      </c>
      <c r="E6870">
        <v>43552</v>
      </c>
    </row>
    <row r="6871">
      <c r="A6871" t="str">
        <v>AutoTable</v>
      </c>
      <c r="C6871" t="str">
        <v>01030-17CE</v>
      </c>
      <c r="D6871">
        <v>36</v>
      </c>
      <c r="E6871">
        <v>43552</v>
      </c>
    </row>
    <row r="6872">
      <c r="A6872" t="str">
        <v>AutoTable</v>
      </c>
      <c r="C6872" t="str">
        <v>01030-19</v>
      </c>
      <c r="D6872">
        <v>5</v>
      </c>
      <c r="E6872">
        <v>43552</v>
      </c>
    </row>
    <row r="6873">
      <c r="A6873" t="str">
        <v>AutoTable</v>
      </c>
      <c r="C6873" t="str">
        <v>01030-19CE</v>
      </c>
      <c r="D6873">
        <v>118</v>
      </c>
      <c r="E6873">
        <v>43552</v>
      </c>
    </row>
    <row r="6874">
      <c r="A6874" t="str">
        <v>AutoTable</v>
      </c>
      <c r="C6874" t="str">
        <v>01031-13</v>
      </c>
      <c r="D6874">
        <v>0</v>
      </c>
      <c r="E6874">
        <v>43552</v>
      </c>
    </row>
    <row r="6875">
      <c r="A6875" t="str">
        <v>AutoTable</v>
      </c>
      <c r="C6875" t="str">
        <v>01031POB</v>
      </c>
      <c r="D6875">
        <v>123</v>
      </c>
      <c r="E6875">
        <v>43552</v>
      </c>
    </row>
    <row r="6876">
      <c r="A6876" t="str">
        <v>AutoTable</v>
      </c>
      <c r="C6876" t="str">
        <v>01218-24</v>
      </c>
      <c r="D6876">
        <v>9</v>
      </c>
      <c r="E6876">
        <v>43552</v>
      </c>
    </row>
    <row r="6877">
      <c r="A6877" t="str">
        <v>AutoTable</v>
      </c>
      <c r="C6877" t="str">
        <v>01330-06</v>
      </c>
      <c r="D6877">
        <v>159</v>
      </c>
      <c r="E6877">
        <v>43552</v>
      </c>
    </row>
    <row r="6878">
      <c r="A6878" t="str">
        <v>AutoTable</v>
      </c>
      <c r="C6878" t="str">
        <v>01330-15</v>
      </c>
      <c r="D6878">
        <v>0</v>
      </c>
      <c r="E6878">
        <v>43552</v>
      </c>
    </row>
    <row r="6879">
      <c r="A6879" t="str">
        <v>AutoTable</v>
      </c>
      <c r="C6879" t="str">
        <v>01330-18</v>
      </c>
      <c r="D6879">
        <v>153</v>
      </c>
      <c r="E6879">
        <v>43552</v>
      </c>
    </row>
    <row r="6880">
      <c r="A6880" t="str">
        <v>AutoTable</v>
      </c>
      <c r="C6880" t="str">
        <v>01331-AS</v>
      </c>
      <c r="D6880">
        <v>318</v>
      </c>
      <c r="E6880">
        <v>43552</v>
      </c>
    </row>
    <row r="6881">
      <c r="A6881" t="str">
        <v>AutoTable</v>
      </c>
      <c r="C6881" t="str">
        <v>01331-CBS</v>
      </c>
      <c r="D6881">
        <v>99</v>
      </c>
      <c r="E6881">
        <v>43552</v>
      </c>
    </row>
    <row r="6882">
      <c r="A6882" t="str">
        <v>AutoTable</v>
      </c>
      <c r="C6882" t="str">
        <v>01331-FOBS</v>
      </c>
      <c r="D6882">
        <v>163</v>
      </c>
      <c r="E6882">
        <v>43552</v>
      </c>
    </row>
    <row r="6883">
      <c r="A6883" t="str">
        <v>AutoTable</v>
      </c>
      <c r="C6883" t="str">
        <v>01331-FOS</v>
      </c>
      <c r="D6883">
        <v>27</v>
      </c>
      <c r="E6883">
        <v>43552</v>
      </c>
    </row>
    <row r="6884">
      <c r="A6884" t="str">
        <v>AutoTable</v>
      </c>
      <c r="C6884" t="str">
        <v>01331-RS</v>
      </c>
      <c r="D6884">
        <v>116</v>
      </c>
      <c r="E6884">
        <v>43552</v>
      </c>
    </row>
    <row r="6885">
      <c r="A6885" t="str">
        <v>AutoTable</v>
      </c>
      <c r="C6885" t="str">
        <v>01412-60CE</v>
      </c>
      <c r="D6885">
        <v>290</v>
      </c>
      <c r="E6885">
        <v>43552</v>
      </c>
    </row>
    <row r="6886">
      <c r="A6886" t="str">
        <v>AutoTable</v>
      </c>
      <c r="C6886" t="str">
        <v>01424-81CE</v>
      </c>
      <c r="D6886">
        <v>69</v>
      </c>
      <c r="E6886">
        <v>43552</v>
      </c>
    </row>
    <row r="6887">
      <c r="A6887" t="str">
        <v>AutoTable</v>
      </c>
      <c r="C6887" t="str">
        <v>01424-89CE</v>
      </c>
      <c r="D6887">
        <v>49</v>
      </c>
      <c r="E6887">
        <v>43552</v>
      </c>
    </row>
    <row r="6888">
      <c r="A6888" t="str">
        <v>AutoTable</v>
      </c>
      <c r="C6888" t="str">
        <v>01513-09</v>
      </c>
      <c r="D6888">
        <v>10</v>
      </c>
      <c r="E6888">
        <v>43552</v>
      </c>
    </row>
    <row r="6889">
      <c r="A6889" t="str">
        <v>AutoTable</v>
      </c>
      <c r="C6889" t="str">
        <v>01513-19</v>
      </c>
      <c r="D6889">
        <v>12</v>
      </c>
      <c r="E6889">
        <v>43552</v>
      </c>
    </row>
    <row r="6890">
      <c r="A6890" t="str">
        <v>AutoTable</v>
      </c>
      <c r="C6890" t="str">
        <v>01513-26</v>
      </c>
      <c r="D6890">
        <v>4</v>
      </c>
      <c r="E6890">
        <v>43552</v>
      </c>
    </row>
    <row r="6891">
      <c r="A6891" t="str">
        <v>AutoTable</v>
      </c>
      <c r="C6891" t="str">
        <v>01519-05CE</v>
      </c>
      <c r="D6891">
        <v>100</v>
      </c>
      <c r="E6891">
        <v>43552</v>
      </c>
    </row>
    <row r="6892">
      <c r="A6892" t="str">
        <v>AutoTable</v>
      </c>
      <c r="C6892" t="str">
        <v>01519-06CE</v>
      </c>
      <c r="D6892">
        <v>51</v>
      </c>
      <c r="E6892">
        <v>43552</v>
      </c>
    </row>
    <row r="6893">
      <c r="A6893" t="str">
        <v>AutoTable</v>
      </c>
      <c r="C6893" t="str">
        <v>01519-09CE</v>
      </c>
      <c r="D6893">
        <v>33</v>
      </c>
      <c r="E6893">
        <v>43552</v>
      </c>
    </row>
    <row r="6894">
      <c r="A6894" t="str">
        <v>AutoTable</v>
      </c>
      <c r="C6894" t="str">
        <v>01519-11CE</v>
      </c>
      <c r="D6894">
        <v>26</v>
      </c>
      <c r="E6894">
        <v>43552</v>
      </c>
    </row>
    <row r="6895">
      <c r="A6895" t="str">
        <v>AutoTable</v>
      </c>
      <c r="C6895" t="str">
        <v>01622-23</v>
      </c>
      <c r="D6895">
        <v>0</v>
      </c>
      <c r="E6895">
        <v>43552</v>
      </c>
    </row>
    <row r="6896">
      <c r="A6896" t="str">
        <v>AutoTable</v>
      </c>
      <c r="C6896" t="str">
        <v>01622-42</v>
      </c>
      <c r="D6896">
        <v>328</v>
      </c>
      <c r="E6896">
        <v>43552</v>
      </c>
    </row>
    <row r="6897">
      <c r="A6897" t="str">
        <v>AutoTable</v>
      </c>
      <c r="C6897" t="str">
        <v>01630-30CE</v>
      </c>
      <c r="D6897">
        <v>275</v>
      </c>
      <c r="E6897">
        <v>43552</v>
      </c>
    </row>
    <row r="6898">
      <c r="A6898" t="str">
        <v>AutoTable</v>
      </c>
      <c r="C6898" t="str">
        <v>01632-08</v>
      </c>
      <c r="D6898">
        <v>14</v>
      </c>
      <c r="E6898">
        <v>43552</v>
      </c>
    </row>
    <row r="6899">
      <c r="A6899" t="str">
        <v>AutoTable</v>
      </c>
      <c r="C6899" t="str">
        <v>01632-16</v>
      </c>
      <c r="D6899">
        <v>136</v>
      </c>
      <c r="E6899">
        <v>43552</v>
      </c>
    </row>
    <row r="6900">
      <c r="A6900" t="str">
        <v>AutoTable</v>
      </c>
      <c r="C6900" t="str">
        <v>01632-17</v>
      </c>
      <c r="D6900">
        <v>107</v>
      </c>
      <c r="E6900">
        <v>43552</v>
      </c>
    </row>
    <row r="6901">
      <c r="A6901" t="str">
        <v>AutoTable</v>
      </c>
      <c r="C6901" t="str">
        <v>01632-19</v>
      </c>
      <c r="D6901">
        <v>369</v>
      </c>
      <c r="E6901">
        <v>43552</v>
      </c>
    </row>
    <row r="6902">
      <c r="A6902" t="str">
        <v>AutoTable</v>
      </c>
      <c r="C6902" t="str">
        <v>01632-20</v>
      </c>
      <c r="D6902">
        <v>608</v>
      </c>
      <c r="E6902">
        <v>43552</v>
      </c>
    </row>
    <row r="6903">
      <c r="A6903" t="str">
        <v>AutoTable</v>
      </c>
      <c r="C6903" t="str">
        <v>01644-02</v>
      </c>
      <c r="D6903">
        <v>11</v>
      </c>
      <c r="E6903">
        <v>43552</v>
      </c>
    </row>
    <row r="6904">
      <c r="A6904" t="str">
        <v>AutoTable</v>
      </c>
      <c r="C6904" t="str">
        <v>01644-06</v>
      </c>
      <c r="D6904">
        <v>12</v>
      </c>
      <c r="E6904">
        <v>43552</v>
      </c>
    </row>
    <row r="6905">
      <c r="A6905" t="str">
        <v>AutoTable</v>
      </c>
      <c r="C6905" t="str">
        <v>01644-08</v>
      </c>
      <c r="D6905">
        <v>264</v>
      </c>
      <c r="E6905">
        <v>43552</v>
      </c>
    </row>
    <row r="6906">
      <c r="A6906" t="str">
        <v>AutoTable</v>
      </c>
      <c r="C6906" t="str">
        <v>01644-09</v>
      </c>
      <c r="D6906">
        <v>5</v>
      </c>
      <c r="E6906">
        <v>43552</v>
      </c>
    </row>
    <row r="6907">
      <c r="A6907" t="str">
        <v>AutoTable</v>
      </c>
      <c r="C6907" t="str">
        <v>01644-11</v>
      </c>
      <c r="D6907">
        <v>0</v>
      </c>
      <c r="E6907">
        <v>43552</v>
      </c>
    </row>
    <row r="6908">
      <c r="A6908" t="str">
        <v>AutoTable</v>
      </c>
      <c r="C6908" t="str">
        <v>01644-13</v>
      </c>
      <c r="D6908">
        <v>0</v>
      </c>
      <c r="E6908">
        <v>43552</v>
      </c>
    </row>
    <row r="6909">
      <c r="A6909" t="str">
        <v>AutoTable</v>
      </c>
      <c r="C6909" t="str">
        <v>01644-17</v>
      </c>
      <c r="D6909">
        <v>0</v>
      </c>
      <c r="E6909">
        <v>43552</v>
      </c>
    </row>
    <row r="6910">
      <c r="A6910" t="str">
        <v>AutoTable</v>
      </c>
      <c r="C6910" t="str">
        <v>01644-19</v>
      </c>
      <c r="D6910">
        <v>165</v>
      </c>
      <c r="E6910">
        <v>43552</v>
      </c>
    </row>
    <row r="6911">
      <c r="A6911" t="str">
        <v>AutoTable</v>
      </c>
      <c r="C6911" t="str">
        <v>01644-27</v>
      </c>
      <c r="D6911">
        <v>24</v>
      </c>
      <c r="E6911">
        <v>43552</v>
      </c>
    </row>
    <row r="6912">
      <c r="A6912" t="str">
        <v>AutoTable</v>
      </c>
      <c r="C6912" t="str">
        <v>01644-30</v>
      </c>
      <c r="D6912">
        <v>0</v>
      </c>
      <c r="E6912">
        <v>43552</v>
      </c>
    </row>
    <row r="6913">
      <c r="A6913" t="str">
        <v>AutoTable</v>
      </c>
      <c r="C6913" t="str">
        <v>01650-33</v>
      </c>
      <c r="D6913">
        <v>96</v>
      </c>
      <c r="E6913">
        <v>43552</v>
      </c>
    </row>
    <row r="6914">
      <c r="A6914" t="str">
        <v>AutoTable</v>
      </c>
      <c r="C6914" t="str">
        <v>01830-02</v>
      </c>
      <c r="D6914">
        <v>240</v>
      </c>
      <c r="E6914">
        <v>43552</v>
      </c>
    </row>
    <row r="6915">
      <c r="A6915" t="str">
        <v>AutoTable</v>
      </c>
      <c r="C6915" t="str">
        <v>01830-05</v>
      </c>
      <c r="D6915">
        <v>100</v>
      </c>
      <c r="E6915">
        <v>43552</v>
      </c>
    </row>
    <row r="6916">
      <c r="A6916" t="str">
        <v>AutoTable</v>
      </c>
      <c r="C6916" t="str">
        <v>01830-06</v>
      </c>
      <c r="D6916">
        <v>492</v>
      </c>
      <c r="E6916">
        <v>43552</v>
      </c>
    </row>
    <row r="6917">
      <c r="A6917" t="str">
        <v>AutoTable</v>
      </c>
      <c r="C6917" t="str">
        <v>01830-09</v>
      </c>
      <c r="D6917">
        <v>455</v>
      </c>
      <c r="E6917">
        <v>43552</v>
      </c>
    </row>
    <row r="6918">
      <c r="A6918" t="str">
        <v>AutoTable</v>
      </c>
      <c r="C6918" t="str">
        <v>01930-08S</v>
      </c>
      <c r="D6918">
        <v>99</v>
      </c>
      <c r="E6918">
        <v>43552</v>
      </c>
    </row>
    <row r="6919">
      <c r="A6919" t="str">
        <v>AutoTable</v>
      </c>
      <c r="C6919" t="str">
        <v>01930-27CE</v>
      </c>
      <c r="D6919">
        <v>0</v>
      </c>
      <c r="E6919">
        <v>43552</v>
      </c>
    </row>
    <row r="6920">
      <c r="A6920" t="str">
        <v>AutoTable</v>
      </c>
      <c r="C6920" t="str">
        <v>01930-63CE</v>
      </c>
      <c r="D6920">
        <v>0</v>
      </c>
      <c r="E6920">
        <v>43552</v>
      </c>
    </row>
    <row r="6921">
      <c r="A6921" t="str">
        <v>AutoTable</v>
      </c>
      <c r="C6921" t="str">
        <v>01930-66CE</v>
      </c>
      <c r="D6921">
        <v>0</v>
      </c>
      <c r="E6921">
        <v>43552</v>
      </c>
    </row>
    <row r="6922">
      <c r="A6922" t="str">
        <v>AutoTable</v>
      </c>
      <c r="C6922" t="str">
        <v>01930-67CE</v>
      </c>
      <c r="D6922">
        <v>0</v>
      </c>
      <c r="E6922">
        <v>43552</v>
      </c>
    </row>
    <row r="6923">
      <c r="A6923" t="str">
        <v>AutoTable</v>
      </c>
      <c r="C6923" t="str">
        <v>01932-08CE</v>
      </c>
      <c r="D6923">
        <v>71</v>
      </c>
      <c r="E6923">
        <v>43552</v>
      </c>
    </row>
    <row r="6924">
      <c r="A6924" t="str">
        <v>AutoTable</v>
      </c>
      <c r="C6924" t="str">
        <v>01932-10CE</v>
      </c>
      <c r="D6924">
        <v>69</v>
      </c>
      <c r="E6924">
        <v>43552</v>
      </c>
    </row>
    <row r="6925">
      <c r="A6925" t="str">
        <v>AutoTable</v>
      </c>
      <c r="C6925" t="str">
        <v>01932-12A/VCE</v>
      </c>
      <c r="D6925">
        <v>85</v>
      </c>
      <c r="E6925">
        <v>43552</v>
      </c>
    </row>
    <row r="6926">
      <c r="A6926" t="str">
        <v>AutoTable</v>
      </c>
      <c r="C6926" t="str">
        <v>01932-18CE</v>
      </c>
      <c r="D6926">
        <v>1</v>
      </c>
      <c r="E6926">
        <v>43552</v>
      </c>
    </row>
    <row r="6927">
      <c r="A6927" t="str">
        <v>AutoTable</v>
      </c>
      <c r="C6927" t="str">
        <v>01935-13</v>
      </c>
      <c r="D6927">
        <v>3</v>
      </c>
      <c r="E6927">
        <v>43552</v>
      </c>
    </row>
    <row r="6928">
      <c r="A6928" t="str">
        <v>AutoTable</v>
      </c>
      <c r="C6928" t="str">
        <v>01935-16</v>
      </c>
      <c r="D6928">
        <v>157</v>
      </c>
      <c r="E6928">
        <v>43552</v>
      </c>
    </row>
    <row r="6929">
      <c r="A6929" t="str">
        <v>AutoTable</v>
      </c>
      <c r="C6929" t="str">
        <v>01935-31</v>
      </c>
      <c r="D6929">
        <v>535</v>
      </c>
      <c r="E6929">
        <v>43552</v>
      </c>
    </row>
    <row r="6930">
      <c r="A6930" t="str">
        <v>AutoTable</v>
      </c>
      <c r="C6930" t="str">
        <v>01935-32</v>
      </c>
      <c r="D6930">
        <v>116</v>
      </c>
      <c r="E6930">
        <v>43552</v>
      </c>
    </row>
    <row r="6931">
      <c r="A6931" t="str">
        <v>AutoTable</v>
      </c>
      <c r="C6931" t="str">
        <v>01935-37</v>
      </c>
      <c r="D6931">
        <v>378</v>
      </c>
      <c r="E6931">
        <v>43552</v>
      </c>
    </row>
    <row r="6932">
      <c r="A6932" t="str">
        <v>AutoTable</v>
      </c>
      <c r="C6932" t="str">
        <v>01935G</v>
      </c>
      <c r="D6932">
        <v>0</v>
      </c>
      <c r="E6932">
        <v>43552</v>
      </c>
    </row>
    <row r="6933">
      <c r="A6933" t="str">
        <v>AutoTable</v>
      </c>
      <c r="C6933" t="str">
        <v>01935H</v>
      </c>
      <c r="D6933">
        <v>1480</v>
      </c>
      <c r="E6933">
        <v>43552</v>
      </c>
    </row>
    <row r="6934">
      <c r="A6934" t="str">
        <v>AutoTable</v>
      </c>
      <c r="C6934" t="str">
        <v>02018A</v>
      </c>
      <c r="D6934">
        <v>151</v>
      </c>
      <c r="E6934">
        <v>43552</v>
      </c>
    </row>
    <row r="6935">
      <c r="A6935" t="str">
        <v>AutoTable</v>
      </c>
      <c r="C6935" t="str">
        <v>02018B</v>
      </c>
      <c r="D6935">
        <v>482</v>
      </c>
      <c r="E6935">
        <v>43552</v>
      </c>
    </row>
    <row r="6936">
      <c r="A6936" t="str">
        <v>AutoTable</v>
      </c>
      <c r="C6936" t="str">
        <v>02018C</v>
      </c>
      <c r="D6936">
        <v>511</v>
      </c>
      <c r="E6936">
        <v>43552</v>
      </c>
    </row>
    <row r="6937">
      <c r="A6937" t="str">
        <v>AutoTable</v>
      </c>
      <c r="C6937" t="str">
        <v>02022-01</v>
      </c>
      <c r="D6937">
        <v>6</v>
      </c>
      <c r="E6937">
        <v>43552</v>
      </c>
    </row>
    <row r="6938">
      <c r="A6938" t="str">
        <v>AutoTable</v>
      </c>
      <c r="C6938" t="str">
        <v>02022-31</v>
      </c>
      <c r="D6938">
        <v>721</v>
      </c>
      <c r="E6938">
        <v>43552</v>
      </c>
    </row>
    <row r="6939">
      <c r="A6939" t="str">
        <v>AutoTable</v>
      </c>
      <c r="C6939" t="str">
        <v>02022-33</v>
      </c>
      <c r="D6939">
        <v>188</v>
      </c>
      <c r="E6939">
        <v>43552</v>
      </c>
    </row>
    <row r="6940">
      <c r="A6940" t="str">
        <v>AutoTable</v>
      </c>
      <c r="C6940" t="str">
        <v>02022-36</v>
      </c>
      <c r="D6940">
        <v>0</v>
      </c>
      <c r="E6940">
        <v>43552</v>
      </c>
    </row>
    <row r="6941">
      <c r="A6941" t="str">
        <v>AutoTable</v>
      </c>
      <c r="C6941" t="str">
        <v>02022-37</v>
      </c>
      <c r="D6941">
        <v>285</v>
      </c>
      <c r="E6941">
        <v>43552</v>
      </c>
    </row>
    <row r="6942">
      <c r="A6942" t="str">
        <v>AutoTable</v>
      </c>
      <c r="C6942" t="str">
        <v>02025-72</v>
      </c>
      <c r="D6942">
        <v>45</v>
      </c>
      <c r="E6942">
        <v>43552</v>
      </c>
    </row>
    <row r="6943">
      <c r="A6943" t="str">
        <v>AutoTable</v>
      </c>
      <c r="C6943" t="str">
        <v>02030-01CE</v>
      </c>
      <c r="D6943">
        <v>0</v>
      </c>
      <c r="E6943">
        <v>43552</v>
      </c>
    </row>
    <row r="6944">
      <c r="A6944" t="str">
        <v>AutoTable</v>
      </c>
      <c r="C6944" t="str">
        <v>02030-02CE</v>
      </c>
      <c r="D6944">
        <v>120</v>
      </c>
      <c r="E6944">
        <v>43552</v>
      </c>
    </row>
    <row r="6945">
      <c r="A6945" t="str">
        <v>AutoTable</v>
      </c>
      <c r="C6945" t="str">
        <v>02030-10CE</v>
      </c>
      <c r="D6945">
        <v>72</v>
      </c>
      <c r="E6945">
        <v>43552</v>
      </c>
    </row>
    <row r="6946">
      <c r="A6946" t="str">
        <v>AutoTable</v>
      </c>
      <c r="C6946" t="str">
        <v>02030-13</v>
      </c>
      <c r="D6946">
        <v>7</v>
      </c>
      <c r="E6946">
        <v>43552</v>
      </c>
    </row>
    <row r="6947">
      <c r="A6947" t="str">
        <v>AutoTable</v>
      </c>
      <c r="C6947" t="str">
        <v>02030-19CE</v>
      </c>
      <c r="D6947">
        <v>60</v>
      </c>
      <c r="E6947">
        <v>43552</v>
      </c>
    </row>
    <row r="6948">
      <c r="A6948" t="str">
        <v>AutoTable</v>
      </c>
      <c r="C6948" t="str">
        <v>02030A</v>
      </c>
      <c r="D6948">
        <v>241</v>
      </c>
      <c r="E6948">
        <v>43552</v>
      </c>
    </row>
    <row r="6949">
      <c r="A6949" t="str">
        <v>AutoTable</v>
      </c>
      <c r="C6949" t="str">
        <v>02030AS1</v>
      </c>
      <c r="D6949">
        <v>3</v>
      </c>
      <c r="E6949">
        <v>43552</v>
      </c>
    </row>
    <row r="6950">
      <c r="A6950" t="str">
        <v>AutoTable</v>
      </c>
      <c r="C6950" t="str">
        <v>02030AS2</v>
      </c>
      <c r="D6950">
        <v>917</v>
      </c>
      <c r="E6950">
        <v>43552</v>
      </c>
    </row>
    <row r="6951">
      <c r="A6951" t="str">
        <v>AutoTable</v>
      </c>
      <c r="C6951" t="str">
        <v>02030B</v>
      </c>
      <c r="D6951">
        <v>146</v>
      </c>
      <c r="E6951">
        <v>43552</v>
      </c>
    </row>
    <row r="6952">
      <c r="A6952" t="str">
        <v>AutoTable</v>
      </c>
      <c r="C6952" t="str">
        <v>02030CB</v>
      </c>
      <c r="D6952">
        <v>1</v>
      </c>
      <c r="E6952">
        <v>43552</v>
      </c>
    </row>
    <row r="6953">
      <c r="A6953" t="str">
        <v>AutoTable</v>
      </c>
      <c r="C6953" t="str">
        <v>02030CI</v>
      </c>
      <c r="D6953">
        <v>367</v>
      </c>
      <c r="E6953">
        <v>43552</v>
      </c>
    </row>
    <row r="6954">
      <c r="A6954" t="str">
        <v>AutoTable</v>
      </c>
      <c r="C6954" t="str">
        <v>02030FB</v>
      </c>
      <c r="D6954">
        <v>15</v>
      </c>
      <c r="E6954">
        <v>43552</v>
      </c>
    </row>
    <row r="6955">
      <c r="A6955" t="str">
        <v>AutoTable</v>
      </c>
      <c r="C6955" t="str">
        <v>02030FO</v>
      </c>
      <c r="D6955">
        <v>201</v>
      </c>
      <c r="E6955">
        <v>43552</v>
      </c>
    </row>
    <row r="6956">
      <c r="A6956" t="str">
        <v>AutoTable</v>
      </c>
      <c r="C6956" t="str">
        <v>02030FR</v>
      </c>
      <c r="D6956">
        <v>245</v>
      </c>
      <c r="E6956">
        <v>43552</v>
      </c>
    </row>
    <row r="6957">
      <c r="A6957" t="str">
        <v>AutoTable</v>
      </c>
      <c r="C6957" t="str">
        <v>02030M</v>
      </c>
      <c r="D6957">
        <v>863</v>
      </c>
      <c r="E6957">
        <v>43552</v>
      </c>
    </row>
    <row r="6958">
      <c r="A6958" t="str">
        <v>AutoTable</v>
      </c>
      <c r="C6958" t="str">
        <v>02030O</v>
      </c>
      <c r="D6958">
        <v>865</v>
      </c>
      <c r="E6958">
        <v>43552</v>
      </c>
    </row>
    <row r="6959">
      <c r="A6959" t="str">
        <v>AutoTable</v>
      </c>
      <c r="C6959" t="str">
        <v>02030R</v>
      </c>
      <c r="D6959">
        <v>511</v>
      </c>
      <c r="E6959">
        <v>43552</v>
      </c>
    </row>
    <row r="6960">
      <c r="A6960" t="str">
        <v>AutoTable</v>
      </c>
      <c r="C6960" t="str">
        <v>02030RO</v>
      </c>
      <c r="D6960">
        <v>199</v>
      </c>
      <c r="E6960">
        <v>43552</v>
      </c>
    </row>
    <row r="6961">
      <c r="A6961" t="str">
        <v>AutoTable</v>
      </c>
      <c r="C6961" t="str">
        <v>02030VE</v>
      </c>
      <c r="D6961">
        <v>589</v>
      </c>
      <c r="E6961">
        <v>43552</v>
      </c>
    </row>
    <row r="6962">
      <c r="A6962" t="str">
        <v>AutoTable</v>
      </c>
      <c r="C6962" t="str">
        <v>02030VI</v>
      </c>
      <c r="D6962">
        <v>510</v>
      </c>
      <c r="E6962">
        <v>43552</v>
      </c>
    </row>
    <row r="6963">
      <c r="A6963" t="str">
        <v>AutoTable</v>
      </c>
      <c r="C6963" t="str">
        <v>02050-33</v>
      </c>
      <c r="D6963">
        <v>711</v>
      </c>
      <c r="E6963">
        <v>43552</v>
      </c>
    </row>
    <row r="6964">
      <c r="A6964" t="str">
        <v>AutoTable</v>
      </c>
      <c r="C6964" t="str">
        <v>02210SR</v>
      </c>
      <c r="D6964">
        <v>99</v>
      </c>
      <c r="E6964">
        <v>43552</v>
      </c>
    </row>
    <row r="6965">
      <c r="A6965" t="str">
        <v>AutoTable</v>
      </c>
      <c r="C6965" t="str">
        <v>0230-CE</v>
      </c>
      <c r="D6965">
        <v>1532</v>
      </c>
      <c r="E6965">
        <v>43552</v>
      </c>
    </row>
    <row r="6966">
      <c r="A6966" t="str">
        <v>AutoTable</v>
      </c>
      <c r="C6966" t="str">
        <v>02430-04CE</v>
      </c>
      <c r="D6966">
        <v>182</v>
      </c>
      <c r="E6966">
        <v>43552</v>
      </c>
    </row>
    <row r="6967">
      <c r="A6967" t="str">
        <v>AutoTable</v>
      </c>
      <c r="C6967" t="str">
        <v>02520-05CE</v>
      </c>
      <c r="D6967">
        <v>426</v>
      </c>
      <c r="E6967">
        <v>43552</v>
      </c>
    </row>
    <row r="6968">
      <c r="A6968" t="str">
        <v>AutoTable</v>
      </c>
      <c r="C6968" t="str">
        <v>02522-23</v>
      </c>
      <c r="D6968">
        <v>1068</v>
      </c>
      <c r="E6968">
        <v>43552</v>
      </c>
    </row>
    <row r="6969">
      <c r="A6969" t="str">
        <v>AutoTable</v>
      </c>
      <c r="C6969" t="str">
        <v>02525-05</v>
      </c>
      <c r="D6969">
        <v>4</v>
      </c>
      <c r="E6969">
        <v>43552</v>
      </c>
    </row>
    <row r="6970">
      <c r="A6970" t="str">
        <v>AutoTable</v>
      </c>
      <c r="C6970" t="str">
        <v>02525-42</v>
      </c>
      <c r="D6970">
        <v>156</v>
      </c>
      <c r="E6970">
        <v>43552</v>
      </c>
    </row>
    <row r="6971">
      <c r="A6971" t="str">
        <v>AutoTable</v>
      </c>
      <c r="C6971" t="str">
        <v>02525-43</v>
      </c>
      <c r="D6971">
        <v>429</v>
      </c>
      <c r="E6971">
        <v>43552</v>
      </c>
    </row>
    <row r="6972">
      <c r="A6972" t="str">
        <v>AutoTable</v>
      </c>
      <c r="C6972" t="str">
        <v>02525-59</v>
      </c>
      <c r="D6972">
        <v>160</v>
      </c>
      <c r="E6972">
        <v>43552</v>
      </c>
    </row>
    <row r="6973">
      <c r="A6973" t="str">
        <v>AutoTable</v>
      </c>
      <c r="C6973" t="str">
        <v>02530-13</v>
      </c>
      <c r="D6973">
        <v>178</v>
      </c>
      <c r="E6973">
        <v>43552</v>
      </c>
    </row>
    <row r="6974">
      <c r="A6974" t="str">
        <v>AutoTable</v>
      </c>
      <c r="C6974" t="str">
        <v>02531-05</v>
      </c>
      <c r="D6974">
        <v>912</v>
      </c>
      <c r="E6974">
        <v>43552</v>
      </c>
    </row>
    <row r="6975">
      <c r="A6975" t="str">
        <v>AutoTable</v>
      </c>
      <c r="C6975" t="str">
        <v>02531-06</v>
      </c>
      <c r="D6975">
        <v>1003</v>
      </c>
      <c r="E6975">
        <v>43552</v>
      </c>
    </row>
    <row r="6976">
      <c r="A6976" t="str">
        <v>AutoTable</v>
      </c>
      <c r="C6976" t="str">
        <v>02531-08</v>
      </c>
      <c r="D6976">
        <v>293</v>
      </c>
      <c r="E6976">
        <v>43552</v>
      </c>
    </row>
    <row r="6977">
      <c r="A6977" t="str">
        <v>AutoTable</v>
      </c>
      <c r="C6977" t="str">
        <v>02531-09</v>
      </c>
      <c r="D6977">
        <v>81</v>
      </c>
      <c r="E6977">
        <v>43552</v>
      </c>
    </row>
    <row r="6978">
      <c r="A6978" t="str">
        <v>AutoTable</v>
      </c>
      <c r="C6978" t="str">
        <v>02531-19</v>
      </c>
      <c r="D6978">
        <v>552</v>
      </c>
      <c r="E6978">
        <v>43552</v>
      </c>
    </row>
    <row r="6979">
      <c r="A6979" t="str">
        <v>AutoTable</v>
      </c>
      <c r="C6979" t="str">
        <v>02531-30</v>
      </c>
      <c r="D6979">
        <v>98</v>
      </c>
      <c r="E6979">
        <v>43552</v>
      </c>
    </row>
    <row r="6980">
      <c r="A6980" t="str">
        <v>AutoTable</v>
      </c>
      <c r="C6980" t="str">
        <v>03018-63</v>
      </c>
      <c r="D6980">
        <v>61</v>
      </c>
      <c r="E6980">
        <v>43552</v>
      </c>
    </row>
    <row r="6981">
      <c r="A6981" t="str">
        <v>AutoTable</v>
      </c>
      <c r="C6981" t="str">
        <v>03020-62CE</v>
      </c>
      <c r="D6981">
        <v>81</v>
      </c>
      <c r="E6981">
        <v>43552</v>
      </c>
    </row>
    <row r="6982">
      <c r="A6982" t="str">
        <v>AutoTable</v>
      </c>
      <c r="C6982" t="str">
        <v>03031FOR</v>
      </c>
      <c r="D6982">
        <v>42</v>
      </c>
      <c r="E6982">
        <v>43552</v>
      </c>
    </row>
    <row r="6983">
      <c r="A6983" t="str">
        <v>AutoTable</v>
      </c>
      <c r="C6983" t="str">
        <v>03031SPCB</v>
      </c>
      <c r="D6983">
        <v>0</v>
      </c>
      <c r="E6983">
        <v>43552</v>
      </c>
    </row>
    <row r="6984">
      <c r="A6984" t="str">
        <v>AutoTable</v>
      </c>
      <c r="C6984" t="str">
        <v>03130-45</v>
      </c>
      <c r="D6984">
        <v>0</v>
      </c>
      <c r="E6984">
        <v>43552</v>
      </c>
    </row>
    <row r="6985">
      <c r="A6985" t="str">
        <v>AutoTable</v>
      </c>
      <c r="C6985" t="str">
        <v>03130-46</v>
      </c>
      <c r="D6985">
        <v>0</v>
      </c>
      <c r="E6985">
        <v>43552</v>
      </c>
    </row>
    <row r="6986">
      <c r="A6986" t="str">
        <v>AutoTable</v>
      </c>
      <c r="C6986" t="str">
        <v>03220-A</v>
      </c>
      <c r="D6986">
        <v>259</v>
      </c>
      <c r="E6986">
        <v>43552</v>
      </c>
    </row>
    <row r="6987">
      <c r="A6987" t="str">
        <v>AutoTable</v>
      </c>
      <c r="C6987" t="str">
        <v>03220-B</v>
      </c>
      <c r="D6987">
        <v>596</v>
      </c>
      <c r="E6987">
        <v>43552</v>
      </c>
    </row>
    <row r="6988">
      <c r="A6988" t="str">
        <v>AutoTable</v>
      </c>
      <c r="C6988" t="str">
        <v>03520-23CE</v>
      </c>
      <c r="D6988">
        <v>71</v>
      </c>
      <c r="E6988">
        <v>43552</v>
      </c>
    </row>
    <row r="6989">
      <c r="A6989" t="str">
        <v>AutoTable</v>
      </c>
      <c r="C6989" t="str">
        <v>03520-24CE</v>
      </c>
      <c r="D6989">
        <v>32</v>
      </c>
      <c r="E6989">
        <v>43552</v>
      </c>
    </row>
    <row r="6990">
      <c r="A6990" t="str">
        <v>AutoTable</v>
      </c>
      <c r="C6990" t="str">
        <v>03520-25CE</v>
      </c>
      <c r="D6990">
        <v>0</v>
      </c>
      <c r="E6990">
        <v>43552</v>
      </c>
    </row>
    <row r="6991">
      <c r="A6991" t="str">
        <v>AutoTable</v>
      </c>
      <c r="C6991" t="str">
        <v>03520-26CE</v>
      </c>
      <c r="D6991">
        <v>120</v>
      </c>
      <c r="E6991">
        <v>43552</v>
      </c>
    </row>
    <row r="6992">
      <c r="A6992" t="str">
        <v>AutoTable</v>
      </c>
      <c r="C6992" t="str">
        <v>03520-31CE</v>
      </c>
      <c r="D6992">
        <v>200</v>
      </c>
      <c r="E6992">
        <v>43552</v>
      </c>
    </row>
    <row r="6993">
      <c r="A6993" t="str">
        <v>AutoTable</v>
      </c>
      <c r="C6993" t="str">
        <v>03524-75CE</v>
      </c>
      <c r="D6993">
        <v>13</v>
      </c>
      <c r="E6993">
        <v>43552</v>
      </c>
    </row>
    <row r="6994">
      <c r="A6994" t="str">
        <v>AutoTable</v>
      </c>
      <c r="C6994" t="str">
        <v>03535-30</v>
      </c>
      <c r="D6994">
        <v>9</v>
      </c>
      <c r="E6994">
        <v>43552</v>
      </c>
    </row>
    <row r="6995">
      <c r="A6995" t="str">
        <v>AutoTable</v>
      </c>
      <c r="C6995" t="str">
        <v>03619-44</v>
      </c>
      <c r="D6995">
        <v>86</v>
      </c>
      <c r="E6995">
        <v>43552</v>
      </c>
    </row>
    <row r="6996">
      <c r="A6996" t="str">
        <v>AutoTable</v>
      </c>
      <c r="C6996" t="str">
        <v>03620-24</v>
      </c>
      <c r="D6996">
        <v>107</v>
      </c>
      <c r="E6996">
        <v>43552</v>
      </c>
    </row>
    <row r="6997">
      <c r="A6997" t="str">
        <v>AutoTable</v>
      </c>
      <c r="C6997" t="str">
        <v>03621-02</v>
      </c>
      <c r="D6997">
        <v>340</v>
      </c>
      <c r="E6997">
        <v>43552</v>
      </c>
    </row>
    <row r="6998">
      <c r="A6998" t="str">
        <v>AutoTable</v>
      </c>
      <c r="C6998" t="str">
        <v>03621-05</v>
      </c>
      <c r="D6998">
        <v>480</v>
      </c>
      <c r="E6998">
        <v>43552</v>
      </c>
    </row>
    <row r="6999">
      <c r="A6999" t="str">
        <v>AutoTable</v>
      </c>
      <c r="C6999" t="str">
        <v>03621-08</v>
      </c>
      <c r="D6999">
        <v>477</v>
      </c>
      <c r="E6999">
        <v>43552</v>
      </c>
    </row>
    <row r="7000">
      <c r="A7000" t="str">
        <v>AutoTable</v>
      </c>
      <c r="C7000" t="str">
        <v>03621-17</v>
      </c>
      <c r="D7000">
        <v>1</v>
      </c>
      <c r="E7000">
        <v>43552</v>
      </c>
    </row>
    <row r="7001">
      <c r="A7001" t="str">
        <v>AutoTable</v>
      </c>
      <c r="C7001" t="str">
        <v>03621-18</v>
      </c>
      <c r="D7001">
        <v>283</v>
      </c>
      <c r="E7001">
        <v>43552</v>
      </c>
    </row>
    <row r="7002">
      <c r="A7002" t="str">
        <v>AutoTable</v>
      </c>
      <c r="C7002" t="str">
        <v>03621-24</v>
      </c>
      <c r="D7002">
        <v>9</v>
      </c>
      <c r="E7002">
        <v>43552</v>
      </c>
    </row>
    <row r="7003">
      <c r="A7003" t="str">
        <v>AutoTable</v>
      </c>
      <c r="C7003" t="str">
        <v>03621-30</v>
      </c>
      <c r="D7003">
        <v>305</v>
      </c>
      <c r="E7003">
        <v>43552</v>
      </c>
    </row>
    <row r="7004">
      <c r="A7004" t="str">
        <v>AutoTable</v>
      </c>
      <c r="C7004" t="str">
        <v>03630-02CE</v>
      </c>
      <c r="D7004">
        <v>98</v>
      </c>
      <c r="E7004">
        <v>43552</v>
      </c>
    </row>
    <row r="7005">
      <c r="A7005" t="str">
        <v>AutoTable</v>
      </c>
      <c r="C7005" t="str">
        <v>03630-03CE</v>
      </c>
      <c r="D7005">
        <v>70</v>
      </c>
      <c r="E7005">
        <v>43552</v>
      </c>
    </row>
    <row r="7006">
      <c r="A7006" t="str">
        <v>AutoTable</v>
      </c>
      <c r="C7006" t="str">
        <v>03630-06CE</v>
      </c>
      <c r="D7006">
        <v>58</v>
      </c>
      <c r="E7006">
        <v>43552</v>
      </c>
    </row>
    <row r="7007">
      <c r="A7007" t="str">
        <v>AutoTable</v>
      </c>
      <c r="C7007" t="str">
        <v>03630-08CE</v>
      </c>
      <c r="D7007">
        <v>250</v>
      </c>
      <c r="E7007">
        <v>43552</v>
      </c>
    </row>
    <row r="7008">
      <c r="A7008" t="str">
        <v>AutoTable</v>
      </c>
      <c r="C7008" t="str">
        <v>04024-06SCE</v>
      </c>
      <c r="D7008">
        <v>0</v>
      </c>
      <c r="E7008">
        <v>43552</v>
      </c>
    </row>
    <row r="7009">
      <c r="A7009" t="str">
        <v>AutoTable</v>
      </c>
      <c r="C7009" t="str">
        <v>04025-81SCE</v>
      </c>
      <c r="D7009">
        <v>0</v>
      </c>
      <c r="E7009">
        <v>43552</v>
      </c>
    </row>
    <row r="7010">
      <c r="A7010" t="str">
        <v>AutoTable</v>
      </c>
      <c r="C7010" t="str">
        <v>04025A</v>
      </c>
      <c r="D7010">
        <v>0</v>
      </c>
      <c r="E7010">
        <v>43552</v>
      </c>
    </row>
    <row r="7011">
      <c r="A7011" t="str">
        <v>AutoTable</v>
      </c>
      <c r="C7011" t="str">
        <v>04025B</v>
      </c>
      <c r="D7011">
        <v>3</v>
      </c>
      <c r="E7011">
        <v>43552</v>
      </c>
    </row>
    <row r="7012">
      <c r="A7012" t="str">
        <v>AutoTable</v>
      </c>
      <c r="C7012" t="str">
        <v>04025CB</v>
      </c>
      <c r="D7012">
        <v>199</v>
      </c>
      <c r="E7012">
        <v>43552</v>
      </c>
    </row>
    <row r="7013">
      <c r="A7013" t="str">
        <v>AutoTable</v>
      </c>
      <c r="C7013" t="str">
        <v>04025FB</v>
      </c>
      <c r="D7013">
        <v>277</v>
      </c>
      <c r="E7013">
        <v>43552</v>
      </c>
    </row>
    <row r="7014">
      <c r="A7014" t="str">
        <v>AutoTable</v>
      </c>
      <c r="C7014" t="str">
        <v>04025FO</v>
      </c>
      <c r="D7014">
        <v>324</v>
      </c>
      <c r="E7014">
        <v>43552</v>
      </c>
    </row>
    <row r="7015">
      <c r="A7015" t="str">
        <v>AutoTable</v>
      </c>
      <c r="C7015" t="str">
        <v>04025J</v>
      </c>
      <c r="D7015">
        <v>125</v>
      </c>
      <c r="E7015">
        <v>43552</v>
      </c>
    </row>
    <row r="7016">
      <c r="A7016" t="str">
        <v>AutoTable</v>
      </c>
      <c r="C7016" t="str">
        <v>04025O</v>
      </c>
      <c r="D7016">
        <v>160</v>
      </c>
      <c r="E7016">
        <v>43552</v>
      </c>
    </row>
    <row r="7017">
      <c r="A7017" t="str">
        <v>AutoTable</v>
      </c>
      <c r="C7017" t="str">
        <v>04025PO</v>
      </c>
      <c r="D7017">
        <v>1</v>
      </c>
      <c r="E7017">
        <v>43552</v>
      </c>
    </row>
    <row r="7018">
      <c r="A7018" t="str">
        <v>AutoTable</v>
      </c>
      <c r="C7018" t="str">
        <v>04025R</v>
      </c>
      <c r="D7018">
        <v>206</v>
      </c>
      <c r="E7018">
        <v>43552</v>
      </c>
    </row>
    <row r="7019">
      <c r="A7019" t="str">
        <v>AutoTable</v>
      </c>
      <c r="C7019" t="str">
        <v>04025RO</v>
      </c>
      <c r="D7019">
        <v>162</v>
      </c>
      <c r="E7019">
        <v>43552</v>
      </c>
    </row>
    <row r="7020">
      <c r="A7020" t="str">
        <v>AutoTable</v>
      </c>
      <c r="C7020" t="str">
        <v>04025VI</v>
      </c>
      <c r="D7020">
        <v>303</v>
      </c>
      <c r="E7020">
        <v>43552</v>
      </c>
    </row>
    <row r="7021">
      <c r="A7021" t="str">
        <v>AutoTable</v>
      </c>
      <c r="C7021" t="str">
        <v>04026-10</v>
      </c>
      <c r="D7021">
        <v>1044</v>
      </c>
      <c r="E7021">
        <v>43552</v>
      </c>
    </row>
    <row r="7022">
      <c r="A7022" t="str">
        <v>AutoTable</v>
      </c>
      <c r="C7022" t="str">
        <v>04026-11</v>
      </c>
      <c r="D7022">
        <v>0</v>
      </c>
      <c r="E7022">
        <v>43552</v>
      </c>
    </row>
    <row r="7023">
      <c r="A7023" t="str">
        <v>AutoTable</v>
      </c>
      <c r="C7023" t="str">
        <v>04026-12</v>
      </c>
      <c r="D7023">
        <v>0</v>
      </c>
      <c r="E7023">
        <v>43552</v>
      </c>
    </row>
    <row r="7024">
      <c r="A7024" t="str">
        <v>AutoTable</v>
      </c>
      <c r="C7024" t="str">
        <v>04026-13</v>
      </c>
      <c r="D7024">
        <v>56</v>
      </c>
      <c r="E7024">
        <v>43552</v>
      </c>
    </row>
    <row r="7025">
      <c r="A7025" t="str">
        <v>AutoTable</v>
      </c>
      <c r="C7025" t="str">
        <v>04026-7</v>
      </c>
      <c r="D7025">
        <v>0</v>
      </c>
      <c r="E7025">
        <v>43552</v>
      </c>
    </row>
    <row r="7026">
      <c r="A7026" t="str">
        <v>AutoTable</v>
      </c>
      <c r="C7026" t="str">
        <v>04026-8</v>
      </c>
      <c r="D7026">
        <v>44</v>
      </c>
      <c r="E7026">
        <v>43552</v>
      </c>
    </row>
    <row r="7027">
      <c r="A7027" t="str">
        <v>AutoTable</v>
      </c>
      <c r="C7027" t="str">
        <v>04026-9</v>
      </c>
      <c r="D7027">
        <v>0</v>
      </c>
      <c r="E7027">
        <v>43552</v>
      </c>
    </row>
    <row r="7028">
      <c r="A7028" t="str">
        <v>AutoTable</v>
      </c>
      <c r="C7028" t="str">
        <v>04026CB</v>
      </c>
      <c r="D7028">
        <v>243</v>
      </c>
      <c r="E7028">
        <v>43552</v>
      </c>
    </row>
    <row r="7029">
      <c r="A7029" t="str">
        <v>AutoTable</v>
      </c>
      <c r="C7029" t="str">
        <v>04026FB</v>
      </c>
      <c r="D7029">
        <v>528</v>
      </c>
      <c r="E7029">
        <v>43552</v>
      </c>
    </row>
    <row r="7030">
      <c r="A7030" t="str">
        <v>AutoTable</v>
      </c>
      <c r="C7030" t="str">
        <v>04026FO</v>
      </c>
      <c r="D7030">
        <v>455</v>
      </c>
      <c r="E7030">
        <v>43552</v>
      </c>
    </row>
    <row r="7031">
      <c r="A7031" t="str">
        <v>AutoTable</v>
      </c>
      <c r="C7031" t="str">
        <v>04026O</v>
      </c>
      <c r="D7031">
        <v>260</v>
      </c>
      <c r="E7031">
        <v>43552</v>
      </c>
    </row>
    <row r="7032">
      <c r="A7032" t="str">
        <v>AutoTable</v>
      </c>
      <c r="C7032" t="str">
        <v>04026R</v>
      </c>
      <c r="D7032">
        <v>511</v>
      </c>
      <c r="E7032">
        <v>43552</v>
      </c>
    </row>
    <row r="7033">
      <c r="A7033" t="str">
        <v>AutoTable</v>
      </c>
      <c r="C7033" t="str">
        <v>04026RO</v>
      </c>
      <c r="D7033">
        <v>414</v>
      </c>
      <c r="E7033">
        <v>43552</v>
      </c>
    </row>
    <row r="7034">
      <c r="A7034" t="str">
        <v>AutoTable</v>
      </c>
      <c r="C7034" t="str">
        <v>04026VE</v>
      </c>
      <c r="D7034">
        <v>325</v>
      </c>
      <c r="E7034">
        <v>43552</v>
      </c>
    </row>
    <row r="7035">
      <c r="A7035" t="str">
        <v>AutoTable</v>
      </c>
      <c r="C7035" t="str">
        <v>04027A</v>
      </c>
      <c r="D7035">
        <v>228</v>
      </c>
      <c r="E7035">
        <v>43552</v>
      </c>
    </row>
    <row r="7036">
      <c r="A7036" t="str">
        <v>AutoTable</v>
      </c>
      <c r="C7036" t="str">
        <v>04027B</v>
      </c>
      <c r="D7036">
        <v>204</v>
      </c>
      <c r="E7036">
        <v>43552</v>
      </c>
    </row>
    <row r="7037">
      <c r="A7037" t="str">
        <v>AutoTable</v>
      </c>
      <c r="C7037" t="str">
        <v>04027CB</v>
      </c>
      <c r="D7037">
        <v>287</v>
      </c>
      <c r="E7037">
        <v>43552</v>
      </c>
    </row>
    <row r="7038">
      <c r="A7038" t="str">
        <v>AutoTable</v>
      </c>
      <c r="C7038" t="str">
        <v>04027FO</v>
      </c>
      <c r="D7038">
        <v>256</v>
      </c>
      <c r="E7038">
        <v>43552</v>
      </c>
    </row>
    <row r="7039">
      <c r="A7039" t="str">
        <v>AutoTable</v>
      </c>
      <c r="C7039" t="str">
        <v>04027FR</v>
      </c>
      <c r="D7039">
        <v>398</v>
      </c>
      <c r="E7039">
        <v>43552</v>
      </c>
    </row>
    <row r="7040">
      <c r="A7040" t="str">
        <v>AutoTable</v>
      </c>
      <c r="C7040" t="str">
        <v>04027M</v>
      </c>
      <c r="D7040">
        <v>283</v>
      </c>
      <c r="E7040">
        <v>43552</v>
      </c>
    </row>
    <row r="7041">
      <c r="A7041" t="str">
        <v>AutoTable</v>
      </c>
      <c r="C7041" t="str">
        <v>04027O</v>
      </c>
      <c r="D7041">
        <v>187</v>
      </c>
      <c r="E7041">
        <v>43552</v>
      </c>
    </row>
    <row r="7042">
      <c r="A7042" t="str">
        <v>AutoTable</v>
      </c>
      <c r="C7042" t="str">
        <v>04027R</v>
      </c>
      <c r="D7042">
        <v>228</v>
      </c>
      <c r="E7042">
        <v>43552</v>
      </c>
    </row>
    <row r="7043">
      <c r="A7043" t="str">
        <v>AutoTable</v>
      </c>
      <c r="C7043" t="str">
        <v>04027RO</v>
      </c>
      <c r="D7043">
        <v>228</v>
      </c>
      <c r="E7043">
        <v>43552</v>
      </c>
    </row>
    <row r="7044">
      <c r="A7044" t="str">
        <v>AutoTable</v>
      </c>
      <c r="C7044" t="str">
        <v>04027TRI</v>
      </c>
      <c r="D7044">
        <v>328</v>
      </c>
      <c r="E7044">
        <v>43552</v>
      </c>
    </row>
    <row r="7045">
      <c r="A7045" t="str">
        <v>AutoTable</v>
      </c>
      <c r="C7045" t="str">
        <v>04027VE</v>
      </c>
      <c r="D7045">
        <v>392</v>
      </c>
      <c r="E7045">
        <v>43552</v>
      </c>
    </row>
    <row r="7046">
      <c r="A7046" t="str">
        <v>AutoTable</v>
      </c>
      <c r="C7046" t="str">
        <v>04027VI</v>
      </c>
      <c r="D7046">
        <v>396</v>
      </c>
      <c r="E7046">
        <v>43552</v>
      </c>
    </row>
    <row r="7047">
      <c r="A7047" t="str">
        <v>AutoTable</v>
      </c>
      <c r="C7047" t="str">
        <v>04028BTB</v>
      </c>
      <c r="D7047">
        <v>197</v>
      </c>
      <c r="E7047">
        <v>43552</v>
      </c>
    </row>
    <row r="7048">
      <c r="A7048" t="str">
        <v>AutoTable</v>
      </c>
      <c r="C7048" t="str">
        <v>04028CB</v>
      </c>
      <c r="D7048">
        <v>0</v>
      </c>
      <c r="E7048">
        <v>43552</v>
      </c>
    </row>
    <row r="7049">
      <c r="A7049" t="str">
        <v>AutoTable</v>
      </c>
      <c r="C7049" t="str">
        <v>04028J</v>
      </c>
      <c r="D7049">
        <v>160</v>
      </c>
      <c r="E7049">
        <v>43552</v>
      </c>
    </row>
    <row r="7050">
      <c r="A7050" t="str">
        <v>AutoTable</v>
      </c>
      <c r="C7050" t="str">
        <v>04028M</v>
      </c>
      <c r="D7050">
        <v>118</v>
      </c>
      <c r="E7050">
        <v>43552</v>
      </c>
    </row>
    <row r="7051">
      <c r="A7051" t="str">
        <v>AutoTable</v>
      </c>
      <c r="C7051" t="str">
        <v>04028TB</v>
      </c>
      <c r="D7051">
        <v>195</v>
      </c>
      <c r="E7051">
        <v>43552</v>
      </c>
    </row>
    <row r="7052">
      <c r="A7052" t="str">
        <v>AutoTable</v>
      </c>
      <c r="C7052" t="str">
        <v>04030-11SCE</v>
      </c>
      <c r="D7052">
        <v>20</v>
      </c>
      <c r="E7052">
        <v>43552</v>
      </c>
    </row>
    <row r="7053">
      <c r="A7053" t="str">
        <v>AutoTable</v>
      </c>
      <c r="C7053" t="str">
        <v>04030-13CE</v>
      </c>
      <c r="D7053">
        <v>102</v>
      </c>
      <c r="E7053">
        <v>43552</v>
      </c>
    </row>
    <row r="7054">
      <c r="A7054" t="str">
        <v>AutoTable</v>
      </c>
      <c r="C7054" t="str">
        <v>04030-19SCE</v>
      </c>
      <c r="D7054">
        <v>0</v>
      </c>
      <c r="E7054">
        <v>43552</v>
      </c>
    </row>
    <row r="7055">
      <c r="A7055" t="str">
        <v>AutoTable</v>
      </c>
      <c r="C7055" t="str">
        <v>04030-30CE</v>
      </c>
      <c r="D7055">
        <v>80</v>
      </c>
      <c r="E7055">
        <v>43552</v>
      </c>
    </row>
    <row r="7056">
      <c r="A7056" t="str">
        <v>AutoTable</v>
      </c>
      <c r="C7056" t="str">
        <v>04030-32CE</v>
      </c>
      <c r="D7056">
        <v>6</v>
      </c>
      <c r="E7056">
        <v>43552</v>
      </c>
    </row>
    <row r="7057">
      <c r="A7057" t="str">
        <v>AutoTable</v>
      </c>
      <c r="C7057" t="str">
        <v>04030-41</v>
      </c>
      <c r="D7057">
        <v>20</v>
      </c>
      <c r="E7057">
        <v>43552</v>
      </c>
    </row>
    <row r="7058">
      <c r="A7058" t="str">
        <v>AutoTable</v>
      </c>
      <c r="C7058" t="str">
        <v>04030-63CE</v>
      </c>
      <c r="D7058">
        <v>0</v>
      </c>
      <c r="E7058">
        <v>43552</v>
      </c>
    </row>
    <row r="7059">
      <c r="A7059" t="str">
        <v>AutoTable</v>
      </c>
      <c r="C7059" t="str">
        <v>04030-64CE</v>
      </c>
      <c r="D7059">
        <v>0</v>
      </c>
      <c r="E7059">
        <v>43552</v>
      </c>
    </row>
    <row r="7060">
      <c r="A7060" t="str">
        <v>AutoTable</v>
      </c>
      <c r="C7060" t="str">
        <v>04030-66CE</v>
      </c>
      <c r="D7060">
        <v>0</v>
      </c>
      <c r="E7060">
        <v>43552</v>
      </c>
    </row>
    <row r="7061">
      <c r="A7061" t="str">
        <v>AutoTable</v>
      </c>
      <c r="C7061" t="str">
        <v>04030-67CE</v>
      </c>
      <c r="D7061">
        <v>0</v>
      </c>
      <c r="E7061">
        <v>43552</v>
      </c>
    </row>
    <row r="7062">
      <c r="A7062" t="str">
        <v>AutoTable</v>
      </c>
      <c r="C7062" t="str">
        <v>04530-82</v>
      </c>
      <c r="D7062">
        <v>185</v>
      </c>
      <c r="E7062">
        <v>43552</v>
      </c>
    </row>
    <row r="7063">
      <c r="A7063" t="str">
        <v>AutoTable</v>
      </c>
      <c r="C7063" t="str">
        <v>04830-02KCE</v>
      </c>
      <c r="D7063">
        <v>36</v>
      </c>
      <c r="E7063">
        <v>43552</v>
      </c>
    </row>
    <row r="7064">
      <c r="A7064" t="str">
        <v>AutoTable</v>
      </c>
      <c r="C7064" t="str">
        <v>04830-06KCE</v>
      </c>
      <c r="D7064">
        <v>56</v>
      </c>
      <c r="E7064">
        <v>43552</v>
      </c>
    </row>
    <row r="7065">
      <c r="A7065" t="str">
        <v>AutoTable</v>
      </c>
      <c r="C7065" t="str">
        <v>04830-08PCE</v>
      </c>
      <c r="D7065">
        <v>68</v>
      </c>
      <c r="E7065">
        <v>43552</v>
      </c>
    </row>
    <row r="7066">
      <c r="A7066" t="str">
        <v>AutoTable</v>
      </c>
      <c r="C7066" t="str">
        <v>04830-18KCE</v>
      </c>
      <c r="D7066">
        <v>40</v>
      </c>
      <c r="E7066">
        <v>43552</v>
      </c>
    </row>
    <row r="7067">
      <c r="A7067" t="str">
        <v>AutoTable</v>
      </c>
      <c r="C7067" t="str">
        <v>04830-18PCE</v>
      </c>
      <c r="D7067">
        <v>60</v>
      </c>
      <c r="E7067">
        <v>43552</v>
      </c>
    </row>
    <row r="7068">
      <c r="A7068" t="str">
        <v>AutoTable</v>
      </c>
      <c r="C7068" t="str">
        <v>04832-19CE</v>
      </c>
      <c r="D7068">
        <v>0</v>
      </c>
      <c r="E7068">
        <v>43552</v>
      </c>
    </row>
    <row r="7069">
      <c r="A7069" t="str">
        <v>AutoTable</v>
      </c>
      <c r="C7069" t="str">
        <v>04929A</v>
      </c>
      <c r="D7069">
        <v>57</v>
      </c>
      <c r="E7069">
        <v>43552</v>
      </c>
    </row>
    <row r="7070">
      <c r="A7070" t="str">
        <v>AutoTable</v>
      </c>
      <c r="C7070" t="str">
        <v>04931BFB</v>
      </c>
      <c r="D7070">
        <v>0</v>
      </c>
      <c r="E7070">
        <v>43552</v>
      </c>
    </row>
    <row r="7071">
      <c r="A7071" t="str">
        <v>AutoTable</v>
      </c>
      <c r="C7071" t="str">
        <v>04931DTO</v>
      </c>
      <c r="D7071">
        <v>19</v>
      </c>
      <c r="E7071">
        <v>43552</v>
      </c>
    </row>
    <row r="7072">
      <c r="A7072" t="str">
        <v>AutoTable</v>
      </c>
      <c r="C7072" t="str">
        <v>04932-06CE</v>
      </c>
      <c r="D7072">
        <v>0</v>
      </c>
      <c r="E7072">
        <v>43552</v>
      </c>
    </row>
    <row r="7073">
      <c r="A7073" t="str">
        <v>AutoTable</v>
      </c>
      <c r="C7073" t="str">
        <v>04932-08CE</v>
      </c>
      <c r="D7073">
        <v>0</v>
      </c>
      <c r="E7073">
        <v>43552</v>
      </c>
    </row>
    <row r="7074">
      <c r="A7074" t="str">
        <v>AutoTable</v>
      </c>
      <c r="C7074" t="str">
        <v>04932-27CE</v>
      </c>
      <c r="D7074">
        <v>0</v>
      </c>
      <c r="E7074">
        <v>43552</v>
      </c>
    </row>
    <row r="7075">
      <c r="A7075" t="str">
        <v>AutoTable</v>
      </c>
      <c r="C7075" t="str">
        <v>05010-13</v>
      </c>
      <c r="D7075">
        <v>16</v>
      </c>
      <c r="E7075">
        <v>43552</v>
      </c>
    </row>
    <row r="7076">
      <c r="A7076" t="str">
        <v>AutoTable</v>
      </c>
      <c r="C7076" t="str">
        <v>05022-30</v>
      </c>
      <c r="D7076">
        <v>37</v>
      </c>
      <c r="E7076">
        <v>43552</v>
      </c>
    </row>
    <row r="7077">
      <c r="A7077" t="str">
        <v>AutoTable</v>
      </c>
      <c r="C7077" t="str">
        <v>05030-12CROCE</v>
      </c>
      <c r="D7077">
        <v>177</v>
      </c>
      <c r="E7077">
        <v>43552</v>
      </c>
    </row>
    <row r="7078">
      <c r="A7078" t="str">
        <v>AutoTable</v>
      </c>
      <c r="C7078" t="str">
        <v>05030-12MAAQCE</v>
      </c>
      <c r="D7078">
        <v>15</v>
      </c>
      <c r="E7078">
        <v>43552</v>
      </c>
    </row>
    <row r="7079">
      <c r="A7079" t="str">
        <v>AutoTable</v>
      </c>
      <c r="C7079" t="str">
        <v>05030-13CE</v>
      </c>
      <c r="D7079">
        <v>230</v>
      </c>
      <c r="E7079">
        <v>43552</v>
      </c>
    </row>
    <row r="7080">
      <c r="A7080" t="str">
        <v>AutoTable</v>
      </c>
      <c r="C7080" t="str">
        <v>05035-30</v>
      </c>
      <c r="D7080">
        <v>61</v>
      </c>
      <c r="E7080">
        <v>43552</v>
      </c>
    </row>
    <row r="7081">
      <c r="A7081" t="str">
        <v>AutoTable</v>
      </c>
      <c r="C7081" t="str">
        <v>05529A</v>
      </c>
      <c r="D7081">
        <v>28</v>
      </c>
      <c r="E7081">
        <v>43552</v>
      </c>
    </row>
    <row r="7082">
      <c r="A7082" t="str">
        <v>AutoTable</v>
      </c>
      <c r="C7082" t="str">
        <v>05725-30</v>
      </c>
      <c r="D7082">
        <v>0</v>
      </c>
      <c r="E7082">
        <v>43552</v>
      </c>
    </row>
    <row r="7083">
      <c r="A7083" t="str">
        <v>AutoTable</v>
      </c>
      <c r="C7083" t="str">
        <v>06435-33</v>
      </c>
      <c r="D7083">
        <v>9</v>
      </c>
      <c r="E7083">
        <v>43552</v>
      </c>
    </row>
    <row r="7084">
      <c r="A7084" t="str">
        <v>AutoTable</v>
      </c>
      <c r="C7084" t="str">
        <v>07030-09</v>
      </c>
      <c r="D7084">
        <v>105</v>
      </c>
      <c r="E7084">
        <v>43552</v>
      </c>
    </row>
    <row r="7085">
      <c r="A7085" t="str">
        <v>AutoTable</v>
      </c>
      <c r="C7085" t="str">
        <v>07030-38</v>
      </c>
      <c r="D7085">
        <v>0</v>
      </c>
      <c r="E7085">
        <v>43552</v>
      </c>
    </row>
    <row r="7086">
      <c r="A7086" t="str">
        <v>AutoTable</v>
      </c>
      <c r="C7086" t="str">
        <v>07031-09</v>
      </c>
      <c r="D7086">
        <v>192</v>
      </c>
      <c r="E7086">
        <v>43552</v>
      </c>
    </row>
    <row r="7087">
      <c r="A7087" t="str">
        <v>AutoTable</v>
      </c>
      <c r="C7087" t="str">
        <v>07031-99</v>
      </c>
      <c r="D7087">
        <v>30</v>
      </c>
      <c r="E7087">
        <v>43552</v>
      </c>
    </row>
    <row r="7088">
      <c r="A7088" t="str">
        <v>AutoTable</v>
      </c>
      <c r="C7088" t="str">
        <v>07033-90S</v>
      </c>
      <c r="D7088">
        <v>101</v>
      </c>
      <c r="E7088">
        <v>43552</v>
      </c>
    </row>
    <row r="7089">
      <c r="A7089" t="str">
        <v>AutoTable</v>
      </c>
      <c r="C7089" t="str">
        <v>07224-30CE</v>
      </c>
      <c r="D7089">
        <v>125</v>
      </c>
      <c r="E7089">
        <v>43552</v>
      </c>
    </row>
    <row r="7090">
      <c r="A7090" t="str">
        <v>AutoTable</v>
      </c>
      <c r="C7090" t="str">
        <v>07625-13</v>
      </c>
      <c r="D7090">
        <v>12</v>
      </c>
      <c r="E7090">
        <v>43552</v>
      </c>
    </row>
    <row r="7091">
      <c r="A7091" t="str">
        <v>AutoTable</v>
      </c>
      <c r="C7091" t="str">
        <v>08024-02CE</v>
      </c>
      <c r="D7091">
        <v>76</v>
      </c>
      <c r="E7091">
        <v>43552</v>
      </c>
    </row>
    <row r="7092">
      <c r="A7092" t="str">
        <v>AutoTable</v>
      </c>
      <c r="C7092" t="str">
        <v>08024-06CE</v>
      </c>
      <c r="D7092">
        <v>77</v>
      </c>
      <c r="E7092">
        <v>43552</v>
      </c>
    </row>
    <row r="7093">
      <c r="A7093" t="str">
        <v>AutoTable</v>
      </c>
      <c r="C7093" t="str">
        <v>08024-26CE</v>
      </c>
      <c r="D7093">
        <v>38</v>
      </c>
      <c r="E7093">
        <v>43552</v>
      </c>
    </row>
    <row r="7094">
      <c r="A7094" t="str">
        <v>AutoTable</v>
      </c>
      <c r="C7094" t="str">
        <v>08024-28CE</v>
      </c>
      <c r="D7094">
        <v>44</v>
      </c>
      <c r="E7094">
        <v>43552</v>
      </c>
    </row>
    <row r="7095">
      <c r="A7095" t="str">
        <v>AutoTable</v>
      </c>
      <c r="C7095" t="str">
        <v>09925-17CE</v>
      </c>
      <c r="D7095">
        <v>82</v>
      </c>
      <c r="E7095">
        <v>43552</v>
      </c>
    </row>
    <row r="7096">
      <c r="A7096" t="str">
        <v>AutoTable</v>
      </c>
      <c r="C7096" t="str">
        <v>10811</v>
      </c>
      <c r="D7096">
        <v>1</v>
      </c>
      <c r="E7096">
        <v>43552</v>
      </c>
    </row>
    <row r="7097">
      <c r="A7097" t="str">
        <v>AutoTable</v>
      </c>
      <c r="C7097" t="str">
        <v>10911</v>
      </c>
      <c r="D7097">
        <v>0</v>
      </c>
      <c r="E7097">
        <v>43552</v>
      </c>
    </row>
    <row r="7098">
      <c r="A7098" t="str">
        <v>AutoTable</v>
      </c>
      <c r="C7098" t="str">
        <v>1200</v>
      </c>
      <c r="D7098">
        <v>13</v>
      </c>
      <c r="E7098">
        <v>43552</v>
      </c>
    </row>
    <row r="7099">
      <c r="A7099" t="str">
        <v>AutoTable</v>
      </c>
      <c r="C7099" t="str">
        <v>1200B</v>
      </c>
      <c r="D7099">
        <v>3</v>
      </c>
      <c r="E7099">
        <v>43552</v>
      </c>
    </row>
    <row r="7100">
      <c r="A7100" t="str">
        <v>AutoTable</v>
      </c>
      <c r="C7100" t="str">
        <v>1201</v>
      </c>
      <c r="D7100">
        <v>0</v>
      </c>
      <c r="E7100">
        <v>43552</v>
      </c>
    </row>
    <row r="7101">
      <c r="A7101" t="str">
        <v>AutoTable</v>
      </c>
      <c r="C7101" t="str">
        <v>1201B</v>
      </c>
      <c r="D7101">
        <v>0</v>
      </c>
      <c r="E7101">
        <v>43552</v>
      </c>
    </row>
    <row r="7102">
      <c r="A7102" t="str">
        <v>AutoTable</v>
      </c>
      <c r="C7102" t="str">
        <v>1202</v>
      </c>
      <c r="D7102">
        <v>1</v>
      </c>
      <c r="E7102">
        <v>43552</v>
      </c>
    </row>
    <row r="7103">
      <c r="A7103" t="str">
        <v>AutoTable</v>
      </c>
      <c r="C7103" t="str">
        <v>1222</v>
      </c>
      <c r="D7103">
        <v>56</v>
      </c>
      <c r="E7103">
        <v>43552</v>
      </c>
    </row>
    <row r="7104">
      <c r="A7104" t="str">
        <v>AutoTable</v>
      </c>
      <c r="C7104" t="str">
        <v>1224</v>
      </c>
      <c r="D7104">
        <v>7</v>
      </c>
      <c r="E7104">
        <v>43552</v>
      </c>
    </row>
    <row r="7105">
      <c r="A7105" t="str">
        <v>AutoTable</v>
      </c>
      <c r="C7105" t="str">
        <v>1228H</v>
      </c>
      <c r="D7105">
        <v>0</v>
      </c>
      <c r="E7105">
        <v>43552</v>
      </c>
    </row>
    <row r="7106">
      <c r="A7106" t="str">
        <v>AutoTable</v>
      </c>
      <c r="C7106" t="str">
        <v>1231L</v>
      </c>
      <c r="D7106">
        <v>3</v>
      </c>
      <c r="E7106">
        <v>43552</v>
      </c>
    </row>
    <row r="7107">
      <c r="A7107" t="str">
        <v>AutoTable</v>
      </c>
      <c r="C7107" t="str">
        <v>1231PA</v>
      </c>
      <c r="D7107">
        <v>2</v>
      </c>
      <c r="E7107">
        <v>43552</v>
      </c>
    </row>
    <row r="7108">
      <c r="A7108" t="str">
        <v>AutoTable</v>
      </c>
      <c r="C7108" t="str">
        <v>14001</v>
      </c>
      <c r="D7108">
        <v>58</v>
      </c>
      <c r="E7108">
        <v>43552</v>
      </c>
    </row>
    <row r="7109">
      <c r="A7109" t="str">
        <v>AutoTable</v>
      </c>
      <c r="C7109" t="str">
        <v>14002</v>
      </c>
      <c r="D7109">
        <v>88200</v>
      </c>
      <c r="E7109">
        <v>43552</v>
      </c>
    </row>
    <row r="7110">
      <c r="A7110" t="str">
        <v>AutoTable</v>
      </c>
      <c r="C7110" t="str">
        <v>14004</v>
      </c>
      <c r="D7110">
        <v>246</v>
      </c>
      <c r="E7110">
        <v>43552</v>
      </c>
    </row>
    <row r="7111">
      <c r="A7111" t="str">
        <v>AutoTable</v>
      </c>
      <c r="C7111" t="str">
        <v>14004R</v>
      </c>
      <c r="D7111">
        <v>3</v>
      </c>
      <c r="E7111">
        <v>43552</v>
      </c>
    </row>
    <row r="7112">
      <c r="A7112" t="str">
        <v>AutoTable</v>
      </c>
      <c r="C7112" t="str">
        <v>14004V</v>
      </c>
      <c r="D7112">
        <v>11</v>
      </c>
      <c r="E7112">
        <v>43552</v>
      </c>
    </row>
    <row r="7113">
      <c r="A7113" t="str">
        <v>AutoTable</v>
      </c>
      <c r="C7113" t="str">
        <v>14006</v>
      </c>
      <c r="D7113">
        <v>6721</v>
      </c>
      <c r="E7113">
        <v>43552</v>
      </c>
    </row>
    <row r="7114">
      <c r="A7114" t="str">
        <v>AutoTable</v>
      </c>
      <c r="C7114" t="str">
        <v>14011</v>
      </c>
      <c r="D7114">
        <v>0</v>
      </c>
      <c r="E7114">
        <v>43552</v>
      </c>
    </row>
    <row r="7115">
      <c r="A7115" t="str">
        <v>AutoTable</v>
      </c>
      <c r="C7115" t="str">
        <v>14011-50</v>
      </c>
      <c r="D7115">
        <v>1817</v>
      </c>
      <c r="E7115">
        <v>43552</v>
      </c>
    </row>
    <row r="7116">
      <c r="A7116" t="str">
        <v>AutoTable</v>
      </c>
      <c r="C7116" t="str">
        <v>14012</v>
      </c>
      <c r="D7116">
        <v>158</v>
      </c>
      <c r="E7116">
        <v>43552</v>
      </c>
    </row>
    <row r="7117">
      <c r="A7117" t="str">
        <v>AutoTable</v>
      </c>
      <c r="C7117" t="str">
        <v>14015</v>
      </c>
      <c r="D7117">
        <v>0</v>
      </c>
      <c r="E7117">
        <v>43552</v>
      </c>
    </row>
    <row r="7118">
      <c r="A7118" t="str">
        <v>AutoTable</v>
      </c>
      <c r="C7118" t="str">
        <v>14021</v>
      </c>
      <c r="D7118">
        <v>40</v>
      </c>
      <c r="E7118">
        <v>43552</v>
      </c>
    </row>
    <row r="7119">
      <c r="A7119" t="str">
        <v>AutoTable</v>
      </c>
      <c r="C7119" t="str">
        <v>14022B</v>
      </c>
      <c r="D7119">
        <v>0</v>
      </c>
      <c r="E7119">
        <v>43552</v>
      </c>
    </row>
    <row r="7120">
      <c r="A7120" t="str">
        <v>AutoTable</v>
      </c>
      <c r="C7120" t="str">
        <v>14022V</v>
      </c>
      <c r="D7120">
        <v>12000</v>
      </c>
      <c r="E7120">
        <v>43552</v>
      </c>
    </row>
    <row r="7121">
      <c r="A7121" t="str">
        <v>AutoTable</v>
      </c>
      <c r="C7121" t="str">
        <v>14028</v>
      </c>
      <c r="D7121">
        <v>6053</v>
      </c>
      <c r="E7121">
        <v>43552</v>
      </c>
    </row>
    <row r="7122">
      <c r="A7122" t="str">
        <v>AutoTable</v>
      </c>
      <c r="C7122" t="str">
        <v>14029</v>
      </c>
      <c r="D7122">
        <v>3675</v>
      </c>
      <c r="E7122">
        <v>43552</v>
      </c>
    </row>
    <row r="7123">
      <c r="A7123" t="str">
        <v>AutoTable</v>
      </c>
      <c r="C7123" t="str">
        <v>14035-1</v>
      </c>
      <c r="D7123">
        <v>1520</v>
      </c>
      <c r="E7123">
        <v>43552</v>
      </c>
    </row>
    <row r="7124">
      <c r="A7124" t="str">
        <v>AutoTable</v>
      </c>
      <c r="C7124" t="str">
        <v>14035-2</v>
      </c>
      <c r="D7124">
        <v>47584</v>
      </c>
      <c r="E7124">
        <v>43552</v>
      </c>
    </row>
    <row r="7125">
      <c r="A7125" t="str">
        <v>AutoTable</v>
      </c>
      <c r="C7125" t="str">
        <v>14035-3</v>
      </c>
      <c r="D7125">
        <v>193</v>
      </c>
      <c r="E7125">
        <v>43552</v>
      </c>
    </row>
    <row r="7126">
      <c r="A7126" t="str">
        <v>AutoTable</v>
      </c>
      <c r="C7126" t="str">
        <v>14035-5</v>
      </c>
      <c r="D7126">
        <v>35650</v>
      </c>
      <c r="E7126">
        <v>43552</v>
      </c>
    </row>
    <row r="7127">
      <c r="A7127" t="str">
        <v>AutoTable</v>
      </c>
      <c r="C7127" t="str">
        <v>14098</v>
      </c>
      <c r="D7127">
        <v>186</v>
      </c>
      <c r="E7127">
        <v>43552</v>
      </c>
    </row>
    <row r="7128">
      <c r="A7128" t="str">
        <v>AutoTable</v>
      </c>
      <c r="C7128" t="str">
        <v>14113</v>
      </c>
      <c r="D7128">
        <v>1</v>
      </c>
      <c r="E7128">
        <v>43552</v>
      </c>
    </row>
    <row r="7129">
      <c r="A7129" t="str">
        <v>AutoTable</v>
      </c>
      <c r="C7129" t="str">
        <v>14114-32</v>
      </c>
      <c r="D7129">
        <v>2</v>
      </c>
      <c r="E7129">
        <v>43552</v>
      </c>
    </row>
    <row r="7130">
      <c r="A7130" t="str">
        <v>AutoTable</v>
      </c>
      <c r="C7130" t="str">
        <v>14115-960</v>
      </c>
      <c r="D7130">
        <v>1</v>
      </c>
      <c r="E7130">
        <v>43552</v>
      </c>
    </row>
    <row r="7131">
      <c r="A7131" t="str">
        <v>AutoTable</v>
      </c>
      <c r="C7131" t="str">
        <v>14117</v>
      </c>
      <c r="D7131">
        <v>0</v>
      </c>
      <c r="E7131">
        <v>43552</v>
      </c>
    </row>
    <row r="7132">
      <c r="A7132" t="str">
        <v>AutoTable</v>
      </c>
      <c r="C7132" t="str">
        <v>14121</v>
      </c>
      <c r="D7132">
        <v>85</v>
      </c>
      <c r="E7132">
        <v>43552</v>
      </c>
    </row>
    <row r="7133">
      <c r="A7133" t="str">
        <v>AutoTable</v>
      </c>
      <c r="C7133" t="str">
        <v>14121BRZ</v>
      </c>
      <c r="D7133">
        <v>22</v>
      </c>
      <c r="E7133">
        <v>43552</v>
      </c>
    </row>
    <row r="7134">
      <c r="A7134" t="str">
        <v>AutoTable</v>
      </c>
      <c r="C7134" t="str">
        <v>14122</v>
      </c>
      <c r="D7134">
        <v>11</v>
      </c>
      <c r="E7134">
        <v>43552</v>
      </c>
    </row>
    <row r="7135">
      <c r="A7135" t="str">
        <v>AutoTable</v>
      </c>
      <c r="C7135" t="str">
        <v>14302</v>
      </c>
      <c r="D7135">
        <v>457</v>
      </c>
      <c r="E7135">
        <v>43552</v>
      </c>
    </row>
    <row r="7136">
      <c r="A7136" t="str">
        <v>AutoTable</v>
      </c>
      <c r="C7136" t="str">
        <v>14304</v>
      </c>
      <c r="D7136">
        <v>3964</v>
      </c>
      <c r="E7136">
        <v>43552</v>
      </c>
    </row>
    <row r="7137">
      <c r="A7137" t="str">
        <v>AutoTable</v>
      </c>
      <c r="C7137" t="str">
        <v>14305O/B</v>
      </c>
      <c r="D7137">
        <v>388</v>
      </c>
      <c r="E7137">
        <v>43552</v>
      </c>
    </row>
    <row r="7138">
      <c r="A7138" t="str">
        <v>AutoTable</v>
      </c>
      <c r="C7138" t="str">
        <v>14309</v>
      </c>
      <c r="D7138">
        <v>12</v>
      </c>
      <c r="E7138">
        <v>43552</v>
      </c>
    </row>
    <row r="7139">
      <c r="A7139" t="str">
        <v>AutoTable</v>
      </c>
      <c r="C7139" t="str">
        <v>14316</v>
      </c>
      <c r="D7139">
        <v>63</v>
      </c>
      <c r="E7139">
        <v>43552</v>
      </c>
    </row>
    <row r="7140">
      <c r="A7140" t="str">
        <v>AutoTable</v>
      </c>
      <c r="C7140" t="str">
        <v>14317</v>
      </c>
      <c r="D7140">
        <v>324</v>
      </c>
      <c r="E7140">
        <v>43552</v>
      </c>
    </row>
    <row r="7141">
      <c r="A7141" t="str">
        <v>AutoTable</v>
      </c>
      <c r="C7141" t="str">
        <v>14364RX</v>
      </c>
      <c r="D7141">
        <v>16</v>
      </c>
      <c r="E7141">
        <v>43552</v>
      </c>
    </row>
    <row r="7142">
      <c r="A7142" t="str">
        <v>AutoTable</v>
      </c>
      <c r="C7142" t="str">
        <v>14364TX</v>
      </c>
      <c r="D7142">
        <v>22</v>
      </c>
      <c r="E7142">
        <v>43552</v>
      </c>
    </row>
    <row r="7143">
      <c r="A7143" t="str">
        <v>AutoTable</v>
      </c>
      <c r="C7143" t="str">
        <v>14410-2</v>
      </c>
      <c r="D7143">
        <v>221</v>
      </c>
      <c r="E7143">
        <v>43552</v>
      </c>
    </row>
    <row r="7144">
      <c r="A7144" t="str">
        <v>AutoTable</v>
      </c>
      <c r="C7144" t="str">
        <v>14410-3</v>
      </c>
      <c r="D7144">
        <v>1678</v>
      </c>
      <c r="E7144">
        <v>43552</v>
      </c>
    </row>
    <row r="7145">
      <c r="A7145" t="str">
        <v>AutoTable</v>
      </c>
      <c r="C7145" t="str">
        <v>14410-4</v>
      </c>
      <c r="D7145">
        <v>401</v>
      </c>
      <c r="E7145">
        <v>43552</v>
      </c>
    </row>
    <row r="7146">
      <c r="A7146" t="str">
        <v>AutoTable</v>
      </c>
      <c r="C7146" t="str">
        <v>14410-5</v>
      </c>
      <c r="D7146">
        <v>5</v>
      </c>
      <c r="E7146">
        <v>43552</v>
      </c>
    </row>
    <row r="7147">
      <c r="A7147" t="str">
        <v>AutoTable</v>
      </c>
      <c r="C7147" t="str">
        <v>14410-7</v>
      </c>
      <c r="D7147">
        <v>844</v>
      </c>
      <c r="E7147">
        <v>43552</v>
      </c>
    </row>
    <row r="7148">
      <c r="A7148" t="str">
        <v>AutoTable</v>
      </c>
      <c r="C7148" t="str">
        <v>14420-01</v>
      </c>
      <c r="D7148">
        <v>23306</v>
      </c>
      <c r="E7148">
        <v>43552</v>
      </c>
    </row>
    <row r="7149">
      <c r="A7149" t="str">
        <v>AutoTable</v>
      </c>
      <c r="C7149" t="str">
        <v>14420-02</v>
      </c>
      <c r="D7149">
        <v>17286</v>
      </c>
      <c r="E7149">
        <v>43552</v>
      </c>
    </row>
    <row r="7150">
      <c r="A7150" t="str">
        <v>AutoTable</v>
      </c>
      <c r="C7150" t="str">
        <v>14420-03</v>
      </c>
      <c r="D7150">
        <v>13763</v>
      </c>
      <c r="E7150">
        <v>43552</v>
      </c>
    </row>
    <row r="7151">
      <c r="A7151" t="str">
        <v>AutoTable</v>
      </c>
      <c r="C7151" t="str">
        <v>14420-04</v>
      </c>
      <c r="D7151">
        <v>7755</v>
      </c>
      <c r="E7151">
        <v>43552</v>
      </c>
    </row>
    <row r="7152">
      <c r="A7152" t="str">
        <v>AutoTable</v>
      </c>
      <c r="C7152" t="str">
        <v>14420-05</v>
      </c>
      <c r="D7152">
        <v>8498</v>
      </c>
      <c r="E7152">
        <v>43552</v>
      </c>
    </row>
    <row r="7153">
      <c r="A7153" t="str">
        <v>AutoTable</v>
      </c>
      <c r="C7153" t="str">
        <v>14420-06</v>
      </c>
      <c r="D7153">
        <v>8885</v>
      </c>
      <c r="E7153">
        <v>43552</v>
      </c>
    </row>
    <row r="7154">
      <c r="A7154" t="str">
        <v>AutoTable</v>
      </c>
      <c r="C7154" t="str">
        <v>14420-07</v>
      </c>
      <c r="D7154">
        <v>4461</v>
      </c>
      <c r="E7154">
        <v>43552</v>
      </c>
    </row>
    <row r="7155">
      <c r="A7155" t="str">
        <v>AutoTable</v>
      </c>
      <c r="C7155" t="str">
        <v>14420-08</v>
      </c>
      <c r="D7155">
        <v>5370</v>
      </c>
      <c r="E7155">
        <v>43552</v>
      </c>
    </row>
    <row r="7156">
      <c r="A7156" t="str">
        <v>AutoTable</v>
      </c>
      <c r="C7156" t="str">
        <v>14420-09</v>
      </c>
      <c r="D7156">
        <v>3231</v>
      </c>
      <c r="E7156">
        <v>43552</v>
      </c>
    </row>
    <row r="7157">
      <c r="A7157" t="str">
        <v>AutoTable</v>
      </c>
      <c r="C7157" t="str">
        <v>14420-10</v>
      </c>
      <c r="D7157">
        <v>6998</v>
      </c>
      <c r="E7157">
        <v>43552</v>
      </c>
    </row>
    <row r="7158">
      <c r="A7158" t="str">
        <v>AutoTable</v>
      </c>
      <c r="C7158" t="str">
        <v>14420-15</v>
      </c>
      <c r="D7158">
        <v>4256</v>
      </c>
      <c r="E7158">
        <v>43552</v>
      </c>
    </row>
    <row r="7159">
      <c r="A7159" t="str">
        <v>AutoTable</v>
      </c>
      <c r="C7159" t="str">
        <v>14420-18</v>
      </c>
      <c r="D7159">
        <v>2016</v>
      </c>
      <c r="E7159">
        <v>43552</v>
      </c>
    </row>
    <row r="7160">
      <c r="A7160" t="str">
        <v>AutoTable</v>
      </c>
      <c r="C7160" t="str">
        <v>14420-20</v>
      </c>
      <c r="D7160">
        <v>11010</v>
      </c>
      <c r="E7160">
        <v>43552</v>
      </c>
    </row>
    <row r="7161">
      <c r="A7161" t="str">
        <v>AutoTable</v>
      </c>
      <c r="C7161" t="str">
        <v>14420-25</v>
      </c>
      <c r="D7161">
        <v>2858</v>
      </c>
      <c r="E7161">
        <v>43552</v>
      </c>
    </row>
    <row r="7162">
      <c r="A7162" t="str">
        <v>AutoTable</v>
      </c>
      <c r="C7162" t="str">
        <v>14420-30</v>
      </c>
      <c r="D7162">
        <v>2901</v>
      </c>
      <c r="E7162">
        <v>43552</v>
      </c>
    </row>
    <row r="7163">
      <c r="A7163" t="str">
        <v>AutoTable</v>
      </c>
      <c r="C7163" t="str">
        <v>14420-35</v>
      </c>
      <c r="D7163">
        <v>507</v>
      </c>
      <c r="E7163">
        <v>43552</v>
      </c>
    </row>
    <row r="7164">
      <c r="A7164" t="str">
        <v>AutoTable</v>
      </c>
      <c r="C7164" t="str">
        <v>14510-02</v>
      </c>
      <c r="D7164">
        <v>4247</v>
      </c>
      <c r="E7164">
        <v>43552</v>
      </c>
    </row>
    <row r="7165">
      <c r="A7165" t="str">
        <v>AutoTable</v>
      </c>
      <c r="C7165" t="str">
        <v>14510-03</v>
      </c>
      <c r="D7165">
        <v>4530</v>
      </c>
      <c r="E7165">
        <v>43552</v>
      </c>
    </row>
    <row r="7166">
      <c r="A7166" t="str">
        <v>AutoTable</v>
      </c>
      <c r="C7166" t="str">
        <v>14510-04</v>
      </c>
      <c r="D7166">
        <v>5034</v>
      </c>
      <c r="E7166">
        <v>43552</v>
      </c>
    </row>
    <row r="7167">
      <c r="A7167" t="str">
        <v>AutoTable</v>
      </c>
      <c r="C7167" t="str">
        <v>14510-05</v>
      </c>
      <c r="D7167">
        <v>14576</v>
      </c>
      <c r="E7167">
        <v>43552</v>
      </c>
    </row>
    <row r="7168">
      <c r="A7168" t="str">
        <v>AutoTable</v>
      </c>
      <c r="C7168" t="str">
        <v>14510-06</v>
      </c>
      <c r="D7168">
        <v>2001</v>
      </c>
      <c r="E7168">
        <v>43552</v>
      </c>
    </row>
    <row r="7169">
      <c r="A7169" t="str">
        <v>AutoTable</v>
      </c>
      <c r="C7169" t="str">
        <v>14710-00</v>
      </c>
      <c r="D7169">
        <v>2783</v>
      </c>
      <c r="E7169">
        <v>43552</v>
      </c>
    </row>
    <row r="7170">
      <c r="A7170" t="str">
        <v>AutoTable</v>
      </c>
      <c r="C7170" t="str">
        <v>14710-01</v>
      </c>
      <c r="D7170">
        <v>309</v>
      </c>
      <c r="E7170">
        <v>43552</v>
      </c>
    </row>
    <row r="7171">
      <c r="A7171" t="str">
        <v>AutoTable</v>
      </c>
      <c r="C7171" t="str">
        <v>14710-02</v>
      </c>
      <c r="D7171">
        <v>16170</v>
      </c>
      <c r="E7171">
        <v>43552</v>
      </c>
    </row>
    <row r="7172">
      <c r="A7172" t="str">
        <v>AutoTable</v>
      </c>
      <c r="C7172" t="str">
        <v>14710-03</v>
      </c>
      <c r="D7172">
        <v>26943</v>
      </c>
      <c r="E7172">
        <v>43552</v>
      </c>
    </row>
    <row r="7173">
      <c r="A7173" t="str">
        <v>AutoTable</v>
      </c>
      <c r="C7173" t="str">
        <v>14710-04</v>
      </c>
      <c r="D7173">
        <v>13451</v>
      </c>
      <c r="E7173">
        <v>43552</v>
      </c>
    </row>
    <row r="7174">
      <c r="A7174" t="str">
        <v>AutoTable</v>
      </c>
      <c r="C7174" t="str">
        <v>14710-05</v>
      </c>
      <c r="D7174">
        <v>21994</v>
      </c>
      <c r="E7174">
        <v>43552</v>
      </c>
    </row>
    <row r="7175">
      <c r="A7175" t="str">
        <v>AutoTable</v>
      </c>
      <c r="C7175" t="str">
        <v>14710-06</v>
      </c>
      <c r="D7175">
        <v>3550</v>
      </c>
      <c r="E7175">
        <v>43552</v>
      </c>
    </row>
    <row r="7176">
      <c r="A7176" t="str">
        <v>AutoTable</v>
      </c>
      <c r="C7176" t="str">
        <v>14810-03</v>
      </c>
      <c r="D7176">
        <v>0</v>
      </c>
      <c r="E7176">
        <v>43552</v>
      </c>
    </row>
    <row r="7177">
      <c r="A7177" t="str">
        <v>AutoTable</v>
      </c>
      <c r="C7177" t="str">
        <v>14810-04</v>
      </c>
      <c r="D7177">
        <v>0</v>
      </c>
      <c r="E7177">
        <v>43552</v>
      </c>
    </row>
    <row r="7178">
      <c r="A7178" t="str">
        <v>AutoTable</v>
      </c>
      <c r="C7178" t="str">
        <v>14810-05</v>
      </c>
      <c r="D7178">
        <v>0</v>
      </c>
      <c r="E7178">
        <v>43552</v>
      </c>
    </row>
    <row r="7179">
      <c r="A7179" t="str">
        <v>AutoTable</v>
      </c>
      <c r="C7179" t="str">
        <v>14810-06</v>
      </c>
      <c r="D7179">
        <v>0</v>
      </c>
      <c r="E7179">
        <v>43552</v>
      </c>
    </row>
    <row r="7180">
      <c r="A7180" t="str">
        <v>AutoTable</v>
      </c>
      <c r="C7180" t="str">
        <v>14910-02</v>
      </c>
      <c r="D7180">
        <v>11000</v>
      </c>
      <c r="E7180">
        <v>43552</v>
      </c>
    </row>
    <row r="7181">
      <c r="A7181" t="str">
        <v>AutoTable</v>
      </c>
      <c r="C7181" t="str">
        <v>14910-03</v>
      </c>
      <c r="D7181">
        <v>15000</v>
      </c>
      <c r="E7181">
        <v>43552</v>
      </c>
    </row>
    <row r="7182">
      <c r="A7182" t="str">
        <v>AutoTable</v>
      </c>
      <c r="C7182" t="str">
        <v>14910-04</v>
      </c>
      <c r="D7182">
        <v>15000</v>
      </c>
      <c r="E7182">
        <v>43552</v>
      </c>
    </row>
    <row r="7183">
      <c r="A7183" t="str">
        <v>AutoTable</v>
      </c>
      <c r="C7183" t="str">
        <v>14910-05</v>
      </c>
      <c r="D7183">
        <v>9000</v>
      </c>
      <c r="E7183">
        <v>43552</v>
      </c>
    </row>
    <row r="7184">
      <c r="A7184" t="str">
        <v>AutoTable</v>
      </c>
      <c r="C7184" t="str">
        <v>15001A</v>
      </c>
      <c r="D7184">
        <v>4141</v>
      </c>
      <c r="E7184">
        <v>43552</v>
      </c>
    </row>
    <row r="7185">
      <c r="A7185" t="str">
        <v>AutoTable</v>
      </c>
      <c r="C7185" t="str">
        <v>15001B</v>
      </c>
      <c r="D7185">
        <v>15480</v>
      </c>
      <c r="E7185">
        <v>43552</v>
      </c>
    </row>
    <row r="7186">
      <c r="A7186" t="str">
        <v>AutoTable</v>
      </c>
      <c r="C7186" t="str">
        <v>15001R</v>
      </c>
      <c r="D7186">
        <v>12487</v>
      </c>
      <c r="E7186">
        <v>43552</v>
      </c>
    </row>
    <row r="7187">
      <c r="A7187" t="str">
        <v>AutoTable</v>
      </c>
      <c r="C7187" t="str">
        <v>15002A</v>
      </c>
      <c r="D7187">
        <v>13395</v>
      </c>
      <c r="E7187">
        <v>43552</v>
      </c>
    </row>
    <row r="7188">
      <c r="A7188" t="str">
        <v>AutoTable</v>
      </c>
      <c r="C7188" t="str">
        <v>15002B</v>
      </c>
      <c r="D7188">
        <v>9965</v>
      </c>
      <c r="E7188">
        <v>43552</v>
      </c>
    </row>
    <row r="7189">
      <c r="A7189" t="str">
        <v>AutoTable</v>
      </c>
      <c r="C7189" t="str">
        <v>15002J</v>
      </c>
      <c r="D7189">
        <v>2969</v>
      </c>
      <c r="E7189">
        <v>43552</v>
      </c>
    </row>
    <row r="7190">
      <c r="A7190" t="str">
        <v>AutoTable</v>
      </c>
      <c r="C7190" t="str">
        <v>15002R</v>
      </c>
      <c r="D7190">
        <v>14715</v>
      </c>
      <c r="E7190">
        <v>43552</v>
      </c>
    </row>
    <row r="7191">
      <c r="A7191" t="str">
        <v>AutoTable</v>
      </c>
      <c r="C7191" t="str">
        <v>15002VE</v>
      </c>
      <c r="D7191">
        <v>20812</v>
      </c>
      <c r="E7191">
        <v>43552</v>
      </c>
    </row>
    <row r="7192">
      <c r="A7192" t="str">
        <v>AutoTable</v>
      </c>
      <c r="C7192" t="str">
        <v>15002VI</v>
      </c>
      <c r="D7192">
        <v>37375</v>
      </c>
      <c r="E7192">
        <v>43552</v>
      </c>
    </row>
    <row r="7193">
      <c r="A7193" t="str">
        <v>AutoTable</v>
      </c>
      <c r="C7193" t="str">
        <v>15031</v>
      </c>
      <c r="D7193">
        <v>228</v>
      </c>
      <c r="E7193">
        <v>43552</v>
      </c>
    </row>
    <row r="7194">
      <c r="A7194" t="str">
        <v>AutoTable</v>
      </c>
      <c r="C7194" t="str">
        <v>15035</v>
      </c>
      <c r="D7194">
        <v>739</v>
      </c>
      <c r="E7194">
        <v>43552</v>
      </c>
    </row>
    <row r="7195">
      <c r="A7195" t="str">
        <v>AutoTable</v>
      </c>
      <c r="C7195" t="str">
        <v>15050A</v>
      </c>
      <c r="D7195">
        <v>1337</v>
      </c>
      <c r="E7195">
        <v>43552</v>
      </c>
    </row>
    <row r="7196">
      <c r="A7196" t="str">
        <v>AutoTable</v>
      </c>
      <c r="C7196" t="str">
        <v>15050OR</v>
      </c>
      <c r="D7196">
        <v>1314</v>
      </c>
      <c r="E7196">
        <v>43552</v>
      </c>
    </row>
    <row r="7197">
      <c r="A7197" t="str">
        <v>AutoTable</v>
      </c>
      <c r="C7197" t="str">
        <v>15059A</v>
      </c>
      <c r="D7197">
        <v>1021</v>
      </c>
      <c r="E7197">
        <v>43552</v>
      </c>
    </row>
    <row r="7198">
      <c r="A7198" t="str">
        <v>AutoTable</v>
      </c>
      <c r="C7198" t="str">
        <v>15059OR</v>
      </c>
      <c r="D7198">
        <v>1812</v>
      </c>
      <c r="E7198">
        <v>43552</v>
      </c>
    </row>
    <row r="7199">
      <c r="A7199" t="str">
        <v>AutoTable</v>
      </c>
      <c r="C7199" t="str">
        <v>15060A</v>
      </c>
      <c r="D7199">
        <v>536</v>
      </c>
      <c r="E7199">
        <v>43552</v>
      </c>
    </row>
    <row r="7200">
      <c r="A7200" t="str">
        <v>AutoTable</v>
      </c>
      <c r="C7200" t="str">
        <v>15060OR</v>
      </c>
      <c r="D7200">
        <v>594</v>
      </c>
      <c r="E7200">
        <v>43552</v>
      </c>
    </row>
    <row r="7201">
      <c r="A7201" t="str">
        <v>AutoTable</v>
      </c>
      <c r="C7201" t="str">
        <v>15061A</v>
      </c>
      <c r="D7201">
        <v>71</v>
      </c>
      <c r="E7201">
        <v>43552</v>
      </c>
    </row>
    <row r="7202">
      <c r="A7202" t="str">
        <v>AutoTable</v>
      </c>
      <c r="C7202" t="str">
        <v>15061OR</v>
      </c>
      <c r="D7202">
        <v>69</v>
      </c>
      <c r="E7202">
        <v>43552</v>
      </c>
    </row>
    <row r="7203">
      <c r="A7203" t="str">
        <v>AutoTable</v>
      </c>
      <c r="C7203" t="str">
        <v>15068</v>
      </c>
      <c r="D7203">
        <v>14</v>
      </c>
      <c r="E7203">
        <v>43552</v>
      </c>
    </row>
    <row r="7204">
      <c r="A7204" t="str">
        <v>AutoTable</v>
      </c>
      <c r="C7204" t="str">
        <v>15070A</v>
      </c>
      <c r="D7204">
        <v>3903</v>
      </c>
      <c r="E7204">
        <v>43552</v>
      </c>
    </row>
    <row r="7205">
      <c r="A7205" t="str">
        <v>AutoTable</v>
      </c>
      <c r="C7205" t="str">
        <v>15070R</v>
      </c>
      <c r="D7205">
        <v>2052</v>
      </c>
      <c r="E7205">
        <v>43552</v>
      </c>
    </row>
    <row r="7206">
      <c r="A7206" t="str">
        <v>AutoTable</v>
      </c>
      <c r="C7206" t="str">
        <v>15070V</v>
      </c>
      <c r="D7206">
        <v>1393</v>
      </c>
      <c r="E7206">
        <v>43552</v>
      </c>
    </row>
    <row r="7207">
      <c r="A7207" t="str">
        <v>AutoTable</v>
      </c>
      <c r="C7207" t="str">
        <v>15202B</v>
      </c>
      <c r="D7207">
        <v>1139</v>
      </c>
      <c r="E7207">
        <v>43552</v>
      </c>
    </row>
    <row r="7208">
      <c r="A7208" t="str">
        <v>AutoTable</v>
      </c>
      <c r="C7208" t="str">
        <v>15202BC</v>
      </c>
      <c r="D7208">
        <v>1721</v>
      </c>
      <c r="E7208">
        <v>43552</v>
      </c>
    </row>
    <row r="7209">
      <c r="A7209" t="str">
        <v>AutoTable</v>
      </c>
      <c r="C7209" t="str">
        <v>15202J</v>
      </c>
      <c r="D7209">
        <v>519</v>
      </c>
      <c r="E7209">
        <v>43552</v>
      </c>
    </row>
    <row r="7210">
      <c r="A7210" t="str">
        <v>AutoTable</v>
      </c>
      <c r="C7210" t="str">
        <v>15202R</v>
      </c>
      <c r="D7210">
        <v>2200</v>
      </c>
      <c r="E7210">
        <v>43552</v>
      </c>
    </row>
    <row r="7211">
      <c r="A7211" t="str">
        <v>AutoTable</v>
      </c>
      <c r="C7211" t="str">
        <v>15202VE</v>
      </c>
      <c r="D7211">
        <v>742</v>
      </c>
      <c r="E7211">
        <v>43552</v>
      </c>
    </row>
    <row r="7212">
      <c r="A7212" t="str">
        <v>AutoTable</v>
      </c>
      <c r="C7212" t="str">
        <v>15202VI</v>
      </c>
      <c r="D7212">
        <v>677</v>
      </c>
      <c r="E7212">
        <v>43552</v>
      </c>
    </row>
    <row r="7213">
      <c r="A7213" t="str">
        <v>AutoTable</v>
      </c>
      <c r="C7213" t="str">
        <v>15233R</v>
      </c>
      <c r="D7213">
        <v>2830</v>
      </c>
      <c r="E7213">
        <v>43552</v>
      </c>
    </row>
    <row r="7214">
      <c r="A7214" t="str">
        <v>AutoTable</v>
      </c>
      <c r="C7214" t="str">
        <v>15233V</v>
      </c>
      <c r="D7214">
        <v>1199</v>
      </c>
      <c r="E7214">
        <v>43552</v>
      </c>
    </row>
    <row r="7215">
      <c r="A7215" t="str">
        <v>AutoTable</v>
      </c>
      <c r="C7215" t="str">
        <v>15286-1</v>
      </c>
      <c r="D7215">
        <v>0</v>
      </c>
      <c r="E7215">
        <v>43552</v>
      </c>
    </row>
    <row r="7216">
      <c r="A7216" t="str">
        <v>AutoTable</v>
      </c>
      <c r="C7216" t="str">
        <v>15301A</v>
      </c>
      <c r="D7216">
        <v>2695</v>
      </c>
      <c r="E7216">
        <v>43552</v>
      </c>
    </row>
    <row r="7217">
      <c r="A7217" t="str">
        <v>AutoTable</v>
      </c>
      <c r="C7217" t="str">
        <v>15301OR</v>
      </c>
      <c r="D7217">
        <v>1269</v>
      </c>
      <c r="E7217">
        <v>43552</v>
      </c>
    </row>
    <row r="7218">
      <c r="A7218" t="str">
        <v>AutoTable</v>
      </c>
      <c r="C7218" t="str">
        <v>15302A</v>
      </c>
      <c r="D7218">
        <v>6152</v>
      </c>
      <c r="E7218">
        <v>43552</v>
      </c>
    </row>
    <row r="7219">
      <c r="A7219" t="str">
        <v>AutoTable</v>
      </c>
      <c r="C7219" t="str">
        <v>15310A</v>
      </c>
      <c r="D7219">
        <v>2309</v>
      </c>
      <c r="E7219">
        <v>43552</v>
      </c>
    </row>
    <row r="7220">
      <c r="A7220" t="str">
        <v>AutoTable</v>
      </c>
      <c r="C7220" t="str">
        <v>15310OR</v>
      </c>
      <c r="D7220">
        <v>968</v>
      </c>
      <c r="E7220">
        <v>43552</v>
      </c>
    </row>
    <row r="7221">
      <c r="A7221" t="str">
        <v>AutoTable</v>
      </c>
      <c r="C7221" t="str">
        <v>15320A</v>
      </c>
      <c r="D7221">
        <v>6800</v>
      </c>
      <c r="E7221">
        <v>43552</v>
      </c>
    </row>
    <row r="7222">
      <c r="A7222" t="str">
        <v>AutoTable</v>
      </c>
      <c r="C7222" t="str">
        <v>15320OR</v>
      </c>
      <c r="D7222">
        <v>986</v>
      </c>
      <c r="E7222">
        <v>43552</v>
      </c>
    </row>
    <row r="7223">
      <c r="A7223" t="str">
        <v>AutoTable</v>
      </c>
      <c r="C7223" t="str">
        <v>15347A</v>
      </c>
      <c r="D7223">
        <v>1460</v>
      </c>
      <c r="E7223">
        <v>43552</v>
      </c>
    </row>
    <row r="7224">
      <c r="A7224" t="str">
        <v>AutoTable</v>
      </c>
      <c r="C7224" t="str">
        <v>15347OR</v>
      </c>
      <c r="D7224">
        <v>567</v>
      </c>
      <c r="E7224">
        <v>43552</v>
      </c>
    </row>
    <row r="7225">
      <c r="A7225" t="str">
        <v>AutoTable</v>
      </c>
      <c r="C7225" t="str">
        <v>15405B</v>
      </c>
      <c r="D7225">
        <v>123</v>
      </c>
      <c r="E7225">
        <v>43552</v>
      </c>
    </row>
    <row r="7226">
      <c r="A7226" t="str">
        <v>AutoTable</v>
      </c>
      <c r="C7226" t="str">
        <v>15405BC</v>
      </c>
      <c r="D7226">
        <v>119</v>
      </c>
      <c r="E7226">
        <v>43552</v>
      </c>
    </row>
    <row r="7227">
      <c r="A7227" t="str">
        <v>AutoTable</v>
      </c>
      <c r="C7227" t="str">
        <v>15405M</v>
      </c>
      <c r="D7227">
        <v>88</v>
      </c>
      <c r="E7227">
        <v>43552</v>
      </c>
    </row>
    <row r="7228">
      <c r="A7228" t="str">
        <v>AutoTable</v>
      </c>
      <c r="C7228" t="str">
        <v>15405R</v>
      </c>
      <c r="D7228">
        <v>224</v>
      </c>
      <c r="E7228">
        <v>43552</v>
      </c>
    </row>
    <row r="7229">
      <c r="A7229" t="str">
        <v>AutoTable</v>
      </c>
      <c r="C7229" t="str">
        <v>15406</v>
      </c>
      <c r="D7229">
        <v>235</v>
      </c>
      <c r="E7229">
        <v>43552</v>
      </c>
    </row>
    <row r="7230">
      <c r="A7230" t="str">
        <v>AutoTable</v>
      </c>
      <c r="C7230" t="str">
        <v>15406B</v>
      </c>
      <c r="D7230">
        <v>862</v>
      </c>
      <c r="E7230">
        <v>43552</v>
      </c>
    </row>
    <row r="7231">
      <c r="A7231" t="str">
        <v>AutoTable</v>
      </c>
      <c r="C7231" t="str">
        <v>15406J</v>
      </c>
      <c r="D7231">
        <v>111</v>
      </c>
      <c r="E7231">
        <v>43552</v>
      </c>
    </row>
    <row r="7232">
      <c r="A7232" t="str">
        <v>AutoTable</v>
      </c>
      <c r="C7232" t="str">
        <v>15406VE</v>
      </c>
      <c r="D7232">
        <v>97</v>
      </c>
      <c r="E7232">
        <v>43552</v>
      </c>
    </row>
    <row r="7233">
      <c r="A7233" t="str">
        <v>AutoTable</v>
      </c>
      <c r="C7233" t="str">
        <v>15430AB</v>
      </c>
      <c r="D7233">
        <v>16</v>
      </c>
      <c r="E7233">
        <v>43552</v>
      </c>
    </row>
    <row r="7234">
      <c r="A7234" t="str">
        <v>AutoTable</v>
      </c>
      <c r="C7234" t="str">
        <v>15439B</v>
      </c>
      <c r="D7234">
        <v>313</v>
      </c>
      <c r="E7234">
        <v>43552</v>
      </c>
    </row>
    <row r="7235">
      <c r="A7235" t="str">
        <v>AutoTable</v>
      </c>
      <c r="C7235" t="str">
        <v>15439R</v>
      </c>
      <c r="D7235">
        <v>479</v>
      </c>
      <c r="E7235">
        <v>43552</v>
      </c>
    </row>
    <row r="7236">
      <c r="A7236" t="str">
        <v>AutoTable</v>
      </c>
      <c r="C7236" t="str">
        <v>15440B</v>
      </c>
      <c r="D7236">
        <v>82</v>
      </c>
      <c r="E7236">
        <v>43552</v>
      </c>
    </row>
    <row r="7237">
      <c r="A7237" t="str">
        <v>AutoTable</v>
      </c>
      <c r="C7237" t="str">
        <v>15440J</v>
      </c>
      <c r="D7237">
        <v>38</v>
      </c>
      <c r="E7237">
        <v>43552</v>
      </c>
    </row>
    <row r="7238">
      <c r="A7238" t="str">
        <v>AutoTable</v>
      </c>
      <c r="C7238" t="str">
        <v>15440R</v>
      </c>
      <c r="D7238">
        <v>184</v>
      </c>
      <c r="E7238">
        <v>43552</v>
      </c>
    </row>
    <row r="7239">
      <c r="A7239" t="str">
        <v>AutoTable</v>
      </c>
      <c r="C7239" t="str">
        <v>15440V</v>
      </c>
      <c r="D7239">
        <v>47</v>
      </c>
      <c r="E7239">
        <v>43552</v>
      </c>
    </row>
    <row r="7240">
      <c r="A7240" t="str">
        <v>AutoTable</v>
      </c>
      <c r="C7240" t="str">
        <v>15440VI</v>
      </c>
      <c r="D7240">
        <v>84</v>
      </c>
      <c r="E7240">
        <v>43552</v>
      </c>
    </row>
    <row r="7241">
      <c r="A7241" t="str">
        <v>AutoTable</v>
      </c>
      <c r="C7241" t="str">
        <v>15445A</v>
      </c>
      <c r="D7241">
        <v>22</v>
      </c>
      <c r="E7241">
        <v>43552</v>
      </c>
    </row>
    <row r="7242">
      <c r="A7242" t="str">
        <v>AutoTable</v>
      </c>
      <c r="C7242" t="str">
        <v>21714BC</v>
      </c>
      <c r="D7242">
        <v>195</v>
      </c>
      <c r="E7242">
        <v>43552</v>
      </c>
    </row>
    <row r="7243">
      <c r="A7243" t="str">
        <v>AutoTable</v>
      </c>
      <c r="C7243" t="str">
        <v>21714OR</v>
      </c>
      <c r="D7243">
        <v>75</v>
      </c>
      <c r="E7243">
        <v>43552</v>
      </c>
    </row>
    <row r="7244">
      <c r="A7244" t="str">
        <v>AutoTable</v>
      </c>
      <c r="C7244" t="str">
        <v>28019</v>
      </c>
      <c r="D7244">
        <v>180</v>
      </c>
      <c r="E7244">
        <v>43552</v>
      </c>
    </row>
    <row r="7245">
      <c r="A7245" t="str">
        <v>AutoTable</v>
      </c>
      <c r="C7245" t="str">
        <v>28023</v>
      </c>
      <c r="D7245">
        <v>294</v>
      </c>
      <c r="E7245">
        <v>43552</v>
      </c>
    </row>
    <row r="7246">
      <c r="A7246" t="str">
        <v>AutoTable</v>
      </c>
      <c r="C7246" t="str">
        <v>28024</v>
      </c>
      <c r="D7246">
        <v>315</v>
      </c>
      <c r="E7246">
        <v>43552</v>
      </c>
    </row>
    <row r="7247">
      <c r="A7247" t="str">
        <v>AutoTable</v>
      </c>
      <c r="C7247" t="str">
        <v>29040</v>
      </c>
      <c r="D7247">
        <v>402</v>
      </c>
      <c r="E7247">
        <v>43552</v>
      </c>
    </row>
    <row r="7248">
      <c r="A7248" t="str">
        <v>AutoTable</v>
      </c>
      <c r="C7248" t="str">
        <v>29041</v>
      </c>
      <c r="D7248">
        <v>1776</v>
      </c>
      <c r="E7248">
        <v>43552</v>
      </c>
    </row>
    <row r="7249">
      <c r="A7249" t="str">
        <v>AutoTable</v>
      </c>
      <c r="C7249" t="str">
        <v>29042</v>
      </c>
      <c r="D7249">
        <v>1146</v>
      </c>
      <c r="E7249">
        <v>43552</v>
      </c>
    </row>
    <row r="7250">
      <c r="A7250" t="str">
        <v>AutoTable</v>
      </c>
      <c r="C7250" t="str">
        <v>29043</v>
      </c>
      <c r="D7250">
        <v>0</v>
      </c>
      <c r="E7250">
        <v>43552</v>
      </c>
    </row>
    <row r="7251">
      <c r="A7251" t="str">
        <v>AutoTable</v>
      </c>
      <c r="C7251" t="str">
        <v>29044</v>
      </c>
      <c r="D7251">
        <v>253</v>
      </c>
      <c r="E7251">
        <v>43552</v>
      </c>
    </row>
    <row r="7252">
      <c r="A7252" t="str">
        <v>AutoTable</v>
      </c>
      <c r="C7252" t="str">
        <v>29049</v>
      </c>
      <c r="D7252">
        <v>129</v>
      </c>
      <c r="E7252">
        <v>43552</v>
      </c>
    </row>
    <row r="7253">
      <c r="A7253" t="str">
        <v>AutoTable</v>
      </c>
      <c r="C7253" t="str">
        <v>29060</v>
      </c>
      <c r="D7253">
        <v>28</v>
      </c>
      <c r="E7253">
        <v>43552</v>
      </c>
    </row>
    <row r="7254">
      <c r="A7254" t="str">
        <v>AutoTable</v>
      </c>
      <c r="C7254" t="str">
        <v>29070</v>
      </c>
      <c r="D7254">
        <v>444</v>
      </c>
      <c r="E7254">
        <v>43552</v>
      </c>
    </row>
    <row r="7255">
      <c r="A7255" t="str">
        <v>AutoTable</v>
      </c>
      <c r="C7255" t="str">
        <v>29080</v>
      </c>
      <c r="D7255">
        <v>250</v>
      </c>
      <c r="E7255">
        <v>43552</v>
      </c>
    </row>
    <row r="7256">
      <c r="A7256" t="str">
        <v>AutoTable</v>
      </c>
      <c r="C7256" t="str">
        <v>29080-1A</v>
      </c>
      <c r="D7256">
        <v>0</v>
      </c>
      <c r="E7256">
        <v>43552</v>
      </c>
    </row>
    <row r="7257">
      <c r="A7257" t="str">
        <v>AutoTable</v>
      </c>
      <c r="C7257" t="str">
        <v>29080BRZ</v>
      </c>
      <c r="D7257">
        <v>40</v>
      </c>
      <c r="E7257">
        <v>43552</v>
      </c>
    </row>
    <row r="7258">
      <c r="A7258" t="str">
        <v>AutoTable</v>
      </c>
      <c r="C7258" t="str">
        <v>29081</v>
      </c>
      <c r="D7258">
        <v>16</v>
      </c>
      <c r="E7258">
        <v>43552</v>
      </c>
    </row>
    <row r="7259">
      <c r="A7259" t="str">
        <v>AutoTable</v>
      </c>
      <c r="C7259" t="str">
        <v>29081-A</v>
      </c>
      <c r="D7259">
        <v>0</v>
      </c>
      <c r="E7259">
        <v>43552</v>
      </c>
    </row>
    <row r="7260">
      <c r="A7260" t="str">
        <v>AutoTable</v>
      </c>
      <c r="C7260" t="str">
        <v>29085</v>
      </c>
      <c r="D7260">
        <v>494</v>
      </c>
      <c r="E7260">
        <v>43552</v>
      </c>
    </row>
    <row r="7261">
      <c r="A7261" t="str">
        <v>AutoTable</v>
      </c>
      <c r="C7261" t="str">
        <v>29095</v>
      </c>
      <c r="D7261">
        <v>73</v>
      </c>
      <c r="E7261">
        <v>43552</v>
      </c>
    </row>
    <row r="7262">
      <c r="A7262" t="str">
        <v>AutoTable</v>
      </c>
      <c r="C7262" t="str">
        <v>29096</v>
      </c>
      <c r="D7262">
        <v>129</v>
      </c>
      <c r="E7262">
        <v>43552</v>
      </c>
    </row>
    <row r="7263">
      <c r="A7263" t="str">
        <v>AutoTable</v>
      </c>
      <c r="C7263" t="str">
        <v>29097</v>
      </c>
      <c r="D7263">
        <v>58</v>
      </c>
      <c r="E7263">
        <v>43552</v>
      </c>
    </row>
    <row r="7264">
      <c r="A7264" t="str">
        <v>AutoTable</v>
      </c>
      <c r="C7264" t="str">
        <v>29100</v>
      </c>
      <c r="D7264">
        <v>195</v>
      </c>
      <c r="E7264">
        <v>43552</v>
      </c>
    </row>
    <row r="7265">
      <c r="A7265" t="str">
        <v>AutoTable</v>
      </c>
      <c r="C7265" t="str">
        <v>29101</v>
      </c>
      <c r="D7265">
        <v>67</v>
      </c>
      <c r="E7265">
        <v>43552</v>
      </c>
    </row>
    <row r="7266">
      <c r="A7266" t="str">
        <v>AutoTable</v>
      </c>
      <c r="C7266" t="str">
        <v>29151</v>
      </c>
      <c r="D7266">
        <v>192</v>
      </c>
      <c r="E7266">
        <v>43552</v>
      </c>
    </row>
    <row r="7267">
      <c r="A7267" t="str">
        <v>AutoTable</v>
      </c>
      <c r="C7267" t="str">
        <v>29200</v>
      </c>
      <c r="D7267">
        <v>665</v>
      </c>
      <c r="E7267">
        <v>43552</v>
      </c>
    </row>
    <row r="7268">
      <c r="A7268" t="str">
        <v>AutoTable</v>
      </c>
      <c r="C7268" t="str">
        <v>29202</v>
      </c>
      <c r="D7268">
        <v>38</v>
      </c>
      <c r="E7268">
        <v>43552</v>
      </c>
    </row>
    <row r="7269">
      <c r="A7269" t="str">
        <v>AutoTable</v>
      </c>
      <c r="C7269" t="str">
        <v>29203</v>
      </c>
      <c r="D7269">
        <v>42</v>
      </c>
      <c r="E7269">
        <v>43552</v>
      </c>
    </row>
    <row r="7270">
      <c r="A7270" t="str">
        <v>AutoTable</v>
      </c>
      <c r="C7270" t="str">
        <v>29213</v>
      </c>
      <c r="D7270">
        <v>1105</v>
      </c>
      <c r="E7270">
        <v>43552</v>
      </c>
    </row>
    <row r="7271">
      <c r="A7271" t="str">
        <v>AutoTable</v>
      </c>
      <c r="C7271" t="str">
        <v>29219</v>
      </c>
      <c r="D7271">
        <v>316</v>
      </c>
      <c r="E7271">
        <v>43552</v>
      </c>
    </row>
    <row r="7272">
      <c r="A7272" t="str">
        <v>AutoTable</v>
      </c>
      <c r="C7272" t="str">
        <v>29220</v>
      </c>
      <c r="D7272">
        <v>0</v>
      </c>
      <c r="E7272">
        <v>43552</v>
      </c>
    </row>
    <row r="7273">
      <c r="A7273" t="str">
        <v>AutoTable</v>
      </c>
      <c r="C7273" t="str">
        <v>29224</v>
      </c>
      <c r="D7273">
        <v>193</v>
      </c>
      <c r="E7273">
        <v>43552</v>
      </c>
    </row>
    <row r="7274">
      <c r="A7274" t="str">
        <v>AutoTable</v>
      </c>
      <c r="C7274" t="str">
        <v>29225</v>
      </c>
      <c r="D7274">
        <v>57</v>
      </c>
      <c r="E7274">
        <v>43552</v>
      </c>
    </row>
    <row r="7275">
      <c r="A7275" t="str">
        <v>AutoTable</v>
      </c>
      <c r="C7275" t="str">
        <v>29226</v>
      </c>
      <c r="D7275">
        <v>0</v>
      </c>
      <c r="E7275">
        <v>43552</v>
      </c>
    </row>
    <row r="7276">
      <c r="A7276" t="str">
        <v>AutoTable</v>
      </c>
      <c r="C7276" t="str">
        <v>29227</v>
      </c>
      <c r="D7276">
        <v>997</v>
      </c>
      <c r="E7276">
        <v>43552</v>
      </c>
    </row>
    <row r="7277">
      <c r="A7277" t="str">
        <v>AutoTable</v>
      </c>
      <c r="C7277" t="str">
        <v>29228</v>
      </c>
      <c r="D7277">
        <v>4592</v>
      </c>
      <c r="E7277">
        <v>43552</v>
      </c>
    </row>
    <row r="7278">
      <c r="A7278" t="str">
        <v>AutoTable</v>
      </c>
      <c r="C7278" t="str">
        <v>29230</v>
      </c>
      <c r="D7278">
        <v>444</v>
      </c>
      <c r="E7278">
        <v>43552</v>
      </c>
    </row>
    <row r="7279">
      <c r="A7279" t="str">
        <v>AutoTable</v>
      </c>
      <c r="C7279" t="str">
        <v>29231</v>
      </c>
      <c r="D7279">
        <v>211</v>
      </c>
      <c r="E7279">
        <v>43552</v>
      </c>
    </row>
    <row r="7280">
      <c r="A7280" t="str">
        <v>AutoTable</v>
      </c>
      <c r="C7280" t="str">
        <v>29232</v>
      </c>
      <c r="D7280">
        <v>816</v>
      </c>
      <c r="E7280">
        <v>43552</v>
      </c>
    </row>
    <row r="7281">
      <c r="A7281" t="str">
        <v>AutoTable</v>
      </c>
      <c r="C7281" t="str">
        <v>29235R/F</v>
      </c>
      <c r="D7281">
        <v>30</v>
      </c>
      <c r="E7281">
        <v>43552</v>
      </c>
    </row>
    <row r="7282">
      <c r="A7282" t="str">
        <v>AutoTable</v>
      </c>
      <c r="C7282" t="str">
        <v>29240</v>
      </c>
      <c r="D7282">
        <v>80</v>
      </c>
      <c r="E7282">
        <v>43552</v>
      </c>
    </row>
    <row r="7283">
      <c r="A7283" t="str">
        <v>AutoTable</v>
      </c>
      <c r="C7283" t="str">
        <v>29250</v>
      </c>
      <c r="D7283">
        <v>1</v>
      </c>
      <c r="E7283">
        <v>43552</v>
      </c>
    </row>
    <row r="7284">
      <c r="A7284" t="str">
        <v>AutoTable</v>
      </c>
      <c r="C7284" t="str">
        <v>30050-01CE</v>
      </c>
      <c r="D7284">
        <v>72</v>
      </c>
      <c r="E7284">
        <v>43552</v>
      </c>
    </row>
    <row r="7285">
      <c r="A7285" t="str">
        <v>AutoTable</v>
      </c>
      <c r="C7285" t="str">
        <v>30050-02CE</v>
      </c>
      <c r="D7285">
        <v>158</v>
      </c>
      <c r="E7285">
        <v>43552</v>
      </c>
    </row>
    <row r="7286">
      <c r="A7286" t="str">
        <v>AutoTable</v>
      </c>
      <c r="C7286" t="str">
        <v>30050-06CE</v>
      </c>
      <c r="D7286">
        <v>131</v>
      </c>
      <c r="E7286">
        <v>43552</v>
      </c>
    </row>
    <row r="7287">
      <c r="A7287" t="str">
        <v>AutoTable</v>
      </c>
      <c r="C7287" t="str">
        <v>30050-08CE</v>
      </c>
      <c r="D7287">
        <v>120</v>
      </c>
      <c r="E7287">
        <v>43552</v>
      </c>
    </row>
    <row r="7288">
      <c r="A7288" t="str">
        <v>AutoTable</v>
      </c>
      <c r="C7288" t="str">
        <v>30050-09CE</v>
      </c>
      <c r="D7288">
        <v>156</v>
      </c>
      <c r="E7288">
        <v>43552</v>
      </c>
    </row>
    <row r="7289">
      <c r="A7289" t="str">
        <v>AutoTable</v>
      </c>
      <c r="C7289" t="str">
        <v>30050-19CE</v>
      </c>
      <c r="D7289">
        <v>48</v>
      </c>
      <c r="E7289">
        <v>43552</v>
      </c>
    </row>
    <row r="7290">
      <c r="A7290" t="str">
        <v>AutoTable</v>
      </c>
      <c r="C7290" t="str">
        <v>30050-22CE</v>
      </c>
      <c r="D7290">
        <v>6</v>
      </c>
      <c r="E7290">
        <v>43552</v>
      </c>
    </row>
    <row r="7291">
      <c r="A7291" t="str">
        <v>AutoTable</v>
      </c>
      <c r="C7291" t="str">
        <v>30050-24CE</v>
      </c>
      <c r="D7291">
        <v>83</v>
      </c>
      <c r="E7291">
        <v>43552</v>
      </c>
    </row>
    <row r="7292">
      <c r="A7292" t="str">
        <v>AutoTable</v>
      </c>
      <c r="C7292" t="str">
        <v>30050-26CE</v>
      </c>
      <c r="D7292">
        <v>61</v>
      </c>
      <c r="E7292">
        <v>43552</v>
      </c>
    </row>
    <row r="7293">
      <c r="A7293" t="str">
        <v>AutoTable</v>
      </c>
      <c r="C7293" t="str">
        <v>30065-56CE</v>
      </c>
      <c r="D7293">
        <v>46</v>
      </c>
      <c r="E7293">
        <v>43552</v>
      </c>
    </row>
    <row r="7294">
      <c r="A7294" t="str">
        <v>AutoTable</v>
      </c>
      <c r="C7294" t="str">
        <v>30075-02CE</v>
      </c>
      <c r="D7294">
        <v>91</v>
      </c>
      <c r="E7294">
        <v>43552</v>
      </c>
    </row>
    <row r="7295">
      <c r="A7295" t="str">
        <v>AutoTable</v>
      </c>
      <c r="C7295" t="str">
        <v>30075-05CE</v>
      </c>
      <c r="D7295">
        <v>87</v>
      </c>
      <c r="E7295">
        <v>43552</v>
      </c>
    </row>
    <row r="7296">
      <c r="A7296" t="str">
        <v>AutoTable</v>
      </c>
      <c r="C7296" t="str">
        <v>30075-06CE</v>
      </c>
      <c r="D7296">
        <v>65</v>
      </c>
      <c r="E7296">
        <v>43552</v>
      </c>
    </row>
    <row r="7297">
      <c r="A7297" t="str">
        <v>AutoTable</v>
      </c>
      <c r="C7297" t="str">
        <v>30075-25</v>
      </c>
      <c r="D7297">
        <v>4</v>
      </c>
      <c r="E7297">
        <v>43552</v>
      </c>
    </row>
    <row r="7298">
      <c r="A7298" t="str">
        <v>AutoTable</v>
      </c>
      <c r="C7298" t="str">
        <v>30075-42CE</v>
      </c>
      <c r="D7298">
        <v>12</v>
      </c>
      <c r="E7298">
        <v>43552</v>
      </c>
    </row>
    <row r="7299">
      <c r="A7299" t="str">
        <v>AutoTable</v>
      </c>
      <c r="C7299" t="str">
        <v>30075-68CE</v>
      </c>
      <c r="D7299">
        <v>5</v>
      </c>
      <c r="E7299">
        <v>43552</v>
      </c>
    </row>
    <row r="7300">
      <c r="A7300" t="str">
        <v>AutoTable</v>
      </c>
      <c r="C7300" t="str">
        <v>30075-69CE</v>
      </c>
      <c r="D7300">
        <v>4</v>
      </c>
      <c r="E7300">
        <v>43552</v>
      </c>
    </row>
    <row r="7301">
      <c r="A7301" t="str">
        <v>AutoTable</v>
      </c>
      <c r="C7301" t="str">
        <v>30075-70CE</v>
      </c>
      <c r="D7301">
        <v>37</v>
      </c>
      <c r="E7301">
        <v>43552</v>
      </c>
    </row>
    <row r="7302">
      <c r="A7302" t="str">
        <v>AutoTable</v>
      </c>
      <c r="C7302" t="str">
        <v>30075-81CE</v>
      </c>
      <c r="D7302">
        <v>22</v>
      </c>
      <c r="E7302">
        <v>43552</v>
      </c>
    </row>
    <row r="7303">
      <c r="A7303" t="str">
        <v>AutoTable</v>
      </c>
      <c r="C7303" t="str">
        <v>30075-89</v>
      </c>
      <c r="D7303">
        <v>0</v>
      </c>
      <c r="E7303">
        <v>43552</v>
      </c>
    </row>
    <row r="7304">
      <c r="A7304" t="str">
        <v>AutoTable</v>
      </c>
      <c r="C7304" t="str">
        <v>30075-89CE</v>
      </c>
      <c r="D7304">
        <v>43</v>
      </c>
      <c r="E7304">
        <v>43552</v>
      </c>
    </row>
    <row r="7305">
      <c r="A7305" t="str">
        <v>AutoTable</v>
      </c>
      <c r="C7305" t="str">
        <v>30210X3</v>
      </c>
      <c r="D7305">
        <v>0</v>
      </c>
      <c r="E7305">
        <v>43552</v>
      </c>
    </row>
    <row r="7306">
      <c r="A7306" t="str">
        <v>AutoTable</v>
      </c>
      <c r="C7306" t="str">
        <v>30237CE</v>
      </c>
      <c r="D7306">
        <v>19</v>
      </c>
      <c r="E7306">
        <v>43552</v>
      </c>
    </row>
    <row r="7307">
      <c r="A7307" t="str">
        <v>AutoTable</v>
      </c>
      <c r="C7307" t="str">
        <v>30310X3</v>
      </c>
      <c r="D7307">
        <v>99</v>
      </c>
      <c r="E7307">
        <v>43552</v>
      </c>
    </row>
    <row r="7308">
      <c r="A7308" t="str">
        <v>AutoTable</v>
      </c>
      <c r="C7308" t="str">
        <v>30537CE</v>
      </c>
      <c r="D7308">
        <v>0</v>
      </c>
      <c r="E7308">
        <v>43552</v>
      </c>
    </row>
    <row r="7309">
      <c r="A7309" t="str">
        <v>AutoTable</v>
      </c>
      <c r="C7309" t="str">
        <v>30610X3</v>
      </c>
      <c r="D7309">
        <v>19</v>
      </c>
      <c r="E7309">
        <v>43552</v>
      </c>
    </row>
    <row r="7310">
      <c r="A7310" t="str">
        <v>AutoTable</v>
      </c>
      <c r="C7310" t="str">
        <v>30637CE</v>
      </c>
      <c r="D7310">
        <v>88</v>
      </c>
      <c r="E7310">
        <v>43552</v>
      </c>
    </row>
    <row r="7311">
      <c r="A7311" t="str">
        <v>AutoTable</v>
      </c>
      <c r="C7311" t="str">
        <v>30810X3</v>
      </c>
      <c r="D7311">
        <v>9</v>
      </c>
      <c r="E7311">
        <v>43552</v>
      </c>
    </row>
    <row r="7312">
      <c r="A7312" t="str">
        <v>AutoTable</v>
      </c>
      <c r="C7312" t="str">
        <v>30937CE</v>
      </c>
      <c r="D7312">
        <v>0</v>
      </c>
      <c r="E7312">
        <v>43552</v>
      </c>
    </row>
    <row r="7313">
      <c r="A7313" t="str">
        <v>AutoTable</v>
      </c>
      <c r="C7313" t="str">
        <v>31032-02CE</v>
      </c>
      <c r="D7313">
        <v>444</v>
      </c>
      <c r="E7313">
        <v>43552</v>
      </c>
    </row>
    <row r="7314">
      <c r="A7314" t="str">
        <v>AutoTable</v>
      </c>
      <c r="C7314" t="str">
        <v>31032-05CE</v>
      </c>
      <c r="D7314">
        <v>377</v>
      </c>
      <c r="E7314">
        <v>43552</v>
      </c>
    </row>
    <row r="7315">
      <c r="A7315" t="str">
        <v>AutoTable</v>
      </c>
      <c r="C7315" t="str">
        <v>31032-06CE</v>
      </c>
      <c r="D7315">
        <v>325</v>
      </c>
      <c r="E7315">
        <v>43552</v>
      </c>
    </row>
    <row r="7316">
      <c r="A7316" t="str">
        <v>AutoTable</v>
      </c>
      <c r="C7316" t="str">
        <v>31032-08CE</v>
      </c>
      <c r="D7316">
        <v>319</v>
      </c>
      <c r="E7316">
        <v>43552</v>
      </c>
    </row>
    <row r="7317">
      <c r="A7317" t="str">
        <v>AutoTable</v>
      </c>
      <c r="C7317" t="str">
        <v>31032-09CE</v>
      </c>
      <c r="D7317">
        <v>436</v>
      </c>
      <c r="E7317">
        <v>43552</v>
      </c>
    </row>
    <row r="7318">
      <c r="A7318" t="str">
        <v>AutoTable</v>
      </c>
      <c r="C7318" t="str">
        <v>31032-10CE</v>
      </c>
      <c r="D7318">
        <v>251</v>
      </c>
      <c r="E7318">
        <v>43552</v>
      </c>
    </row>
    <row r="7319">
      <c r="A7319" t="str">
        <v>AutoTable</v>
      </c>
      <c r="C7319" t="str">
        <v>31032-17CE</v>
      </c>
      <c r="D7319">
        <v>0</v>
      </c>
      <c r="E7319">
        <v>43552</v>
      </c>
    </row>
    <row r="7320">
      <c r="A7320" t="str">
        <v>AutoTable</v>
      </c>
      <c r="C7320" t="str">
        <v>31032-18CE</v>
      </c>
      <c r="D7320">
        <v>0</v>
      </c>
      <c r="E7320">
        <v>43552</v>
      </c>
    </row>
    <row r="7321">
      <c r="A7321" t="str">
        <v>AutoTable</v>
      </c>
      <c r="C7321" t="str">
        <v>31032-20CE</v>
      </c>
      <c r="D7321">
        <v>375</v>
      </c>
      <c r="E7321">
        <v>43552</v>
      </c>
    </row>
    <row r="7322">
      <c r="A7322" t="str">
        <v>AutoTable</v>
      </c>
      <c r="C7322" t="str">
        <v>31032-24CE</v>
      </c>
      <c r="D7322">
        <v>380</v>
      </c>
      <c r="E7322">
        <v>43552</v>
      </c>
    </row>
    <row r="7323">
      <c r="A7323" t="str">
        <v>AutoTable</v>
      </c>
      <c r="C7323" t="str">
        <v>31032-27CE</v>
      </c>
      <c r="D7323">
        <v>0</v>
      </c>
      <c r="E7323">
        <v>43552</v>
      </c>
    </row>
    <row r="7324">
      <c r="A7324" t="str">
        <v>AutoTable</v>
      </c>
      <c r="C7324" t="str">
        <v>31032-28CE</v>
      </c>
      <c r="D7324">
        <v>95</v>
      </c>
      <c r="E7324">
        <v>43552</v>
      </c>
    </row>
    <row r="7325">
      <c r="A7325" t="str">
        <v>AutoTable</v>
      </c>
      <c r="C7325" t="str">
        <v>31037-27CE</v>
      </c>
      <c r="D7325">
        <v>0</v>
      </c>
      <c r="E7325">
        <v>43552</v>
      </c>
    </row>
    <row r="7326">
      <c r="A7326" t="str">
        <v>AutoTable</v>
      </c>
      <c r="C7326" t="str">
        <v>31037-81CE</v>
      </c>
      <c r="D7326">
        <v>38</v>
      </c>
      <c r="E7326">
        <v>43552</v>
      </c>
    </row>
    <row r="7327">
      <c r="A7327" t="str">
        <v>AutoTable</v>
      </c>
      <c r="C7327" t="str">
        <v>31520</v>
      </c>
      <c r="D7327">
        <v>0</v>
      </c>
      <c r="E7327">
        <v>43552</v>
      </c>
    </row>
    <row r="7328">
      <c r="A7328" t="str">
        <v>AutoTable</v>
      </c>
      <c r="C7328" t="str">
        <v>31710X7</v>
      </c>
      <c r="D7328">
        <v>0</v>
      </c>
      <c r="E7328">
        <v>43552</v>
      </c>
    </row>
    <row r="7329">
      <c r="A7329" t="str">
        <v>AutoTable</v>
      </c>
      <c r="C7329" t="str">
        <v>32510X7</v>
      </c>
      <c r="D7329">
        <v>0</v>
      </c>
      <c r="E7329">
        <v>43552</v>
      </c>
    </row>
    <row r="7330">
      <c r="A7330" t="str">
        <v>AutoTable</v>
      </c>
      <c r="C7330" t="str">
        <v>32537CE</v>
      </c>
      <c r="D7330">
        <v>118</v>
      </c>
      <c r="E7330">
        <v>43552</v>
      </c>
    </row>
    <row r="7331">
      <c r="A7331" t="str">
        <v>AutoTable</v>
      </c>
      <c r="C7331" t="str">
        <v>32610X7</v>
      </c>
      <c r="D7331">
        <v>18</v>
      </c>
      <c r="E7331">
        <v>43552</v>
      </c>
    </row>
    <row r="7332">
      <c r="A7332" t="str">
        <v>AutoTable</v>
      </c>
      <c r="C7332" t="str">
        <v>32710X7</v>
      </c>
      <c r="D7332">
        <v>18</v>
      </c>
      <c r="E7332">
        <v>43552</v>
      </c>
    </row>
    <row r="7333">
      <c r="A7333" t="str">
        <v>AutoTable</v>
      </c>
      <c r="C7333" t="str">
        <v>33037-01CE</v>
      </c>
      <c r="D7333">
        <v>180</v>
      </c>
      <c r="E7333">
        <v>43552</v>
      </c>
    </row>
    <row r="7334">
      <c r="A7334" t="str">
        <v>AutoTable</v>
      </c>
      <c r="C7334" t="str">
        <v>33037-02CE</v>
      </c>
      <c r="D7334">
        <v>146</v>
      </c>
      <c r="E7334">
        <v>43552</v>
      </c>
    </row>
    <row r="7335">
      <c r="A7335" t="str">
        <v>AutoTable</v>
      </c>
      <c r="C7335" t="str">
        <v>33037-05CE</v>
      </c>
      <c r="D7335">
        <v>258</v>
      </c>
      <c r="E7335">
        <v>43552</v>
      </c>
    </row>
    <row r="7336">
      <c r="A7336" t="str">
        <v>AutoTable</v>
      </c>
      <c r="C7336" t="str">
        <v>33037-06CE</v>
      </c>
      <c r="D7336">
        <v>212</v>
      </c>
      <c r="E7336">
        <v>43552</v>
      </c>
    </row>
    <row r="7337">
      <c r="A7337" t="str">
        <v>AutoTable</v>
      </c>
      <c r="C7337" t="str">
        <v>33037-08CE</v>
      </c>
      <c r="D7337">
        <v>238</v>
      </c>
      <c r="E7337">
        <v>43552</v>
      </c>
    </row>
    <row r="7338">
      <c r="A7338" t="str">
        <v>AutoTable</v>
      </c>
      <c r="C7338" t="str">
        <v>33037-09CE</v>
      </c>
      <c r="D7338">
        <v>222</v>
      </c>
      <c r="E7338">
        <v>43552</v>
      </c>
    </row>
    <row r="7339">
      <c r="A7339" t="str">
        <v>AutoTable</v>
      </c>
      <c r="C7339" t="str">
        <v>33037-10CE</v>
      </c>
      <c r="D7339">
        <v>251</v>
      </c>
      <c r="E7339">
        <v>43552</v>
      </c>
    </row>
    <row r="7340">
      <c r="A7340" t="str">
        <v>AutoTable</v>
      </c>
      <c r="C7340" t="str">
        <v>33037-18CE</v>
      </c>
      <c r="D7340">
        <v>232</v>
      </c>
      <c r="E7340">
        <v>43552</v>
      </c>
    </row>
    <row r="7341">
      <c r="A7341" t="str">
        <v>AutoTable</v>
      </c>
      <c r="C7341" t="str">
        <v>33037-27CE</v>
      </c>
      <c r="D7341">
        <v>274</v>
      </c>
      <c r="E7341">
        <v>43552</v>
      </c>
    </row>
    <row r="7342">
      <c r="A7342" t="str">
        <v>AutoTable</v>
      </c>
      <c r="C7342" t="str">
        <v>33060-42</v>
      </c>
      <c r="D7342">
        <v>154</v>
      </c>
      <c r="E7342">
        <v>43552</v>
      </c>
    </row>
    <row r="7343">
      <c r="A7343" t="str">
        <v>AutoTable</v>
      </c>
      <c r="C7343" t="str">
        <v>33537CE</v>
      </c>
      <c r="D7343">
        <v>41</v>
      </c>
      <c r="E7343">
        <v>43552</v>
      </c>
    </row>
    <row r="7344">
      <c r="A7344" t="str">
        <v>AutoTable</v>
      </c>
      <c r="C7344" t="str">
        <v>34050-01CE</v>
      </c>
      <c r="D7344">
        <v>532</v>
      </c>
      <c r="E7344">
        <v>43552</v>
      </c>
    </row>
    <row r="7345">
      <c r="A7345" t="str">
        <v>AutoTable</v>
      </c>
      <c r="C7345" t="str">
        <v>34050-05CE</v>
      </c>
      <c r="D7345">
        <v>150</v>
      </c>
      <c r="E7345">
        <v>43552</v>
      </c>
    </row>
    <row r="7346">
      <c r="A7346" t="str">
        <v>AutoTable</v>
      </c>
      <c r="C7346" t="str">
        <v>34050-06CE</v>
      </c>
      <c r="D7346">
        <v>0</v>
      </c>
      <c r="E7346">
        <v>43552</v>
      </c>
    </row>
    <row r="7347">
      <c r="A7347" t="str">
        <v>AutoTable</v>
      </c>
      <c r="C7347" t="str">
        <v>34050-09CE</v>
      </c>
      <c r="D7347">
        <v>4</v>
      </c>
      <c r="E7347">
        <v>43552</v>
      </c>
    </row>
    <row r="7348">
      <c r="A7348" t="str">
        <v>AutoTable</v>
      </c>
      <c r="C7348" t="str">
        <v>34050-12ORROCE</v>
      </c>
      <c r="D7348">
        <v>34</v>
      </c>
      <c r="E7348">
        <v>43552</v>
      </c>
    </row>
    <row r="7349">
      <c r="A7349" t="str">
        <v>AutoTable</v>
      </c>
      <c r="C7349" t="str">
        <v>34050-12R/ACE</v>
      </c>
      <c r="D7349">
        <v>79</v>
      </c>
      <c r="E7349">
        <v>43552</v>
      </c>
    </row>
    <row r="7350">
      <c r="A7350" t="str">
        <v>AutoTable</v>
      </c>
      <c r="C7350" t="str">
        <v>34237CE</v>
      </c>
      <c r="D7350">
        <v>53</v>
      </c>
      <c r="E7350">
        <v>43552</v>
      </c>
    </row>
    <row r="7351">
      <c r="A7351" t="str">
        <v>AutoTable</v>
      </c>
      <c r="C7351" t="str">
        <v>34637CE</v>
      </c>
      <c r="D7351">
        <v>201</v>
      </c>
      <c r="E7351">
        <v>43552</v>
      </c>
    </row>
    <row r="7352">
      <c r="A7352" t="str">
        <v>AutoTable</v>
      </c>
      <c r="C7352" t="str">
        <v>34737CE</v>
      </c>
      <c r="D7352">
        <v>0</v>
      </c>
      <c r="E7352">
        <v>43552</v>
      </c>
    </row>
    <row r="7353">
      <c r="A7353" t="str">
        <v>AutoTable</v>
      </c>
      <c r="C7353" t="str">
        <v>36137CE</v>
      </c>
      <c r="D7353">
        <v>150</v>
      </c>
      <c r="E7353">
        <v>43552</v>
      </c>
    </row>
    <row r="7354">
      <c r="A7354" t="str">
        <v>AutoTable</v>
      </c>
      <c r="C7354" t="str">
        <v>36330CE</v>
      </c>
      <c r="D7354">
        <v>7</v>
      </c>
      <c r="E7354">
        <v>43552</v>
      </c>
    </row>
    <row r="7355">
      <c r="A7355" t="str">
        <v>AutoTable</v>
      </c>
      <c r="C7355" t="str">
        <v>36337CE</v>
      </c>
      <c r="D7355">
        <v>509</v>
      </c>
      <c r="E7355">
        <v>43552</v>
      </c>
    </row>
    <row r="7356">
      <c r="A7356" t="str">
        <v>AutoTable</v>
      </c>
      <c r="C7356" t="str">
        <v>36837CE</v>
      </c>
      <c r="D7356">
        <v>54</v>
      </c>
      <c r="E7356">
        <v>43552</v>
      </c>
    </row>
    <row r="7357">
      <c r="A7357" t="str">
        <v>AutoTable</v>
      </c>
      <c r="C7357" t="str">
        <v>36937CE</v>
      </c>
      <c r="D7357">
        <v>188</v>
      </c>
      <c r="E7357">
        <v>43552</v>
      </c>
    </row>
    <row r="7358">
      <c r="A7358" t="str">
        <v>AutoTable</v>
      </c>
      <c r="C7358" t="str">
        <v>38020-01</v>
      </c>
      <c r="D7358">
        <v>168</v>
      </c>
      <c r="E7358">
        <v>43552</v>
      </c>
    </row>
    <row r="7359">
      <c r="A7359" t="str">
        <v>AutoTable</v>
      </c>
      <c r="C7359" t="str">
        <v>38020-02</v>
      </c>
      <c r="D7359">
        <v>0</v>
      </c>
      <c r="E7359">
        <v>43552</v>
      </c>
    </row>
    <row r="7360">
      <c r="A7360" t="str">
        <v>AutoTable</v>
      </c>
      <c r="C7360" t="str">
        <v>38020-06</v>
      </c>
      <c r="D7360">
        <v>0</v>
      </c>
      <c r="E7360">
        <v>43552</v>
      </c>
    </row>
    <row r="7361">
      <c r="A7361" t="str">
        <v>AutoTable</v>
      </c>
      <c r="C7361" t="str">
        <v>38020-08</v>
      </c>
      <c r="D7361">
        <v>79</v>
      </c>
      <c r="E7361">
        <v>43552</v>
      </c>
    </row>
    <row r="7362">
      <c r="A7362" t="str">
        <v>AutoTable</v>
      </c>
      <c r="C7362" t="str">
        <v>38020-09</v>
      </c>
      <c r="D7362">
        <v>36</v>
      </c>
      <c r="E7362">
        <v>43552</v>
      </c>
    </row>
    <row r="7363">
      <c r="A7363" t="str">
        <v>AutoTable</v>
      </c>
      <c r="C7363" t="str">
        <v>38020-19</v>
      </c>
      <c r="D7363">
        <v>85</v>
      </c>
      <c r="E7363">
        <v>43552</v>
      </c>
    </row>
    <row r="7364">
      <c r="A7364" t="str">
        <v>AutoTable</v>
      </c>
      <c r="C7364" t="str">
        <v>38021-01</v>
      </c>
      <c r="D7364">
        <v>2</v>
      </c>
      <c r="E7364">
        <v>43552</v>
      </c>
    </row>
    <row r="7365">
      <c r="A7365" t="str">
        <v>AutoTable</v>
      </c>
      <c r="C7365" t="str">
        <v>38021-02</v>
      </c>
      <c r="D7365">
        <v>60</v>
      </c>
      <c r="E7365">
        <v>43552</v>
      </c>
    </row>
    <row r="7366">
      <c r="A7366" t="str">
        <v>AutoTable</v>
      </c>
      <c r="C7366" t="str">
        <v>38021-06</v>
      </c>
      <c r="D7366">
        <v>23</v>
      </c>
      <c r="E7366">
        <v>43552</v>
      </c>
    </row>
    <row r="7367">
      <c r="A7367" t="str">
        <v>AutoTable</v>
      </c>
      <c r="C7367" t="str">
        <v>38021-08</v>
      </c>
      <c r="D7367">
        <v>185</v>
      </c>
      <c r="E7367">
        <v>43552</v>
      </c>
    </row>
    <row r="7368">
      <c r="A7368" t="str">
        <v>AutoTable</v>
      </c>
      <c r="C7368" t="str">
        <v>38021-13</v>
      </c>
      <c r="D7368">
        <v>0</v>
      </c>
      <c r="E7368">
        <v>43552</v>
      </c>
    </row>
    <row r="7369">
      <c r="A7369" t="str">
        <v>AutoTable</v>
      </c>
      <c r="C7369" t="str">
        <v>38021-20</v>
      </c>
      <c r="D7369">
        <v>82</v>
      </c>
      <c r="E7369">
        <v>43552</v>
      </c>
    </row>
    <row r="7370">
      <c r="A7370" t="str">
        <v>AutoTable</v>
      </c>
      <c r="C7370" t="str">
        <v>38025-08</v>
      </c>
      <c r="D7370">
        <v>324</v>
      </c>
      <c r="E7370">
        <v>43552</v>
      </c>
    </row>
    <row r="7371">
      <c r="A7371" t="str">
        <v>AutoTable</v>
      </c>
      <c r="C7371" t="str">
        <v>38025-17</v>
      </c>
      <c r="D7371">
        <v>220</v>
      </c>
      <c r="E7371">
        <v>43552</v>
      </c>
    </row>
    <row r="7372">
      <c r="A7372" t="str">
        <v>AutoTable</v>
      </c>
      <c r="C7372" t="str">
        <v>38025-18</v>
      </c>
      <c r="D7372">
        <v>1461</v>
      </c>
      <c r="E7372">
        <v>43552</v>
      </c>
    </row>
    <row r="7373">
      <c r="A7373" t="str">
        <v>AutoTable</v>
      </c>
      <c r="C7373" t="str">
        <v>38026-05</v>
      </c>
      <c r="D7373">
        <v>0</v>
      </c>
      <c r="E7373">
        <v>43552</v>
      </c>
    </row>
    <row r="7374">
      <c r="A7374" t="str">
        <v>AutoTable</v>
      </c>
      <c r="C7374" t="str">
        <v>38026-08</v>
      </c>
      <c r="D7374">
        <v>92</v>
      </c>
      <c r="E7374">
        <v>43552</v>
      </c>
    </row>
    <row r="7375">
      <c r="A7375" t="str">
        <v>AutoTable</v>
      </c>
      <c r="C7375" t="str">
        <v>38030-01</v>
      </c>
      <c r="D7375">
        <v>711</v>
      </c>
      <c r="E7375">
        <v>43552</v>
      </c>
    </row>
    <row r="7376">
      <c r="A7376" t="str">
        <v>AutoTable</v>
      </c>
      <c r="C7376" t="str">
        <v>38030-02</v>
      </c>
      <c r="D7376">
        <v>418</v>
      </c>
      <c r="E7376">
        <v>43552</v>
      </c>
    </row>
    <row r="7377">
      <c r="A7377" t="str">
        <v>AutoTable</v>
      </c>
      <c r="C7377" t="str">
        <v>38030-05</v>
      </c>
      <c r="D7377">
        <v>495</v>
      </c>
      <c r="E7377">
        <v>43552</v>
      </c>
    </row>
    <row r="7378">
      <c r="A7378" t="str">
        <v>AutoTable</v>
      </c>
      <c r="C7378" t="str">
        <v>38030-06</v>
      </c>
      <c r="D7378">
        <v>526</v>
      </c>
      <c r="E7378">
        <v>43552</v>
      </c>
    </row>
    <row r="7379">
      <c r="A7379" t="str">
        <v>AutoTable</v>
      </c>
      <c r="C7379" t="str">
        <v>38030-07</v>
      </c>
      <c r="D7379">
        <v>567</v>
      </c>
      <c r="E7379">
        <v>43552</v>
      </c>
    </row>
    <row r="7380">
      <c r="A7380" t="str">
        <v>AutoTable</v>
      </c>
      <c r="C7380" t="str">
        <v>38030-08</v>
      </c>
      <c r="D7380">
        <v>385</v>
      </c>
      <c r="E7380">
        <v>43552</v>
      </c>
    </row>
    <row r="7381">
      <c r="A7381" t="str">
        <v>AutoTable</v>
      </c>
      <c r="C7381" t="str">
        <v>38030-09</v>
      </c>
      <c r="D7381">
        <v>470</v>
      </c>
      <c r="E7381">
        <v>43552</v>
      </c>
    </row>
    <row r="7382">
      <c r="A7382" t="str">
        <v>AutoTable</v>
      </c>
      <c r="C7382" t="str">
        <v>38030-10</v>
      </c>
      <c r="D7382">
        <v>405</v>
      </c>
      <c r="E7382">
        <v>43552</v>
      </c>
    </row>
    <row r="7383">
      <c r="A7383" t="str">
        <v>AutoTable</v>
      </c>
      <c r="C7383" t="str">
        <v>38030-16</v>
      </c>
      <c r="D7383">
        <v>306</v>
      </c>
      <c r="E7383">
        <v>43552</v>
      </c>
    </row>
    <row r="7384">
      <c r="A7384" t="str">
        <v>AutoTable</v>
      </c>
      <c r="C7384" t="str">
        <v>38030-17</v>
      </c>
      <c r="D7384">
        <v>533</v>
      </c>
      <c r="E7384">
        <v>43552</v>
      </c>
    </row>
    <row r="7385">
      <c r="A7385" t="str">
        <v>AutoTable</v>
      </c>
      <c r="C7385" t="str">
        <v>38030-19</v>
      </c>
      <c r="D7385">
        <v>14</v>
      </c>
      <c r="E7385">
        <v>43552</v>
      </c>
    </row>
    <row r="7386">
      <c r="A7386" t="str">
        <v>AutoTable</v>
      </c>
      <c r="C7386" t="str">
        <v>38030-20</v>
      </c>
      <c r="D7386">
        <v>435</v>
      </c>
      <c r="E7386">
        <v>43552</v>
      </c>
    </row>
    <row r="7387">
      <c r="A7387" t="str">
        <v>AutoTable</v>
      </c>
      <c r="C7387" t="str">
        <v>38031-04</v>
      </c>
      <c r="D7387">
        <v>270</v>
      </c>
      <c r="E7387">
        <v>43552</v>
      </c>
    </row>
    <row r="7388">
      <c r="A7388" t="str">
        <v>AutoTable</v>
      </c>
      <c r="C7388" t="str">
        <v>38031-05</v>
      </c>
      <c r="D7388">
        <v>0</v>
      </c>
      <c r="E7388">
        <v>43552</v>
      </c>
    </row>
    <row r="7389">
      <c r="A7389" t="str">
        <v>AutoTable</v>
      </c>
      <c r="C7389" t="str">
        <v>38031-13</v>
      </c>
      <c r="D7389">
        <v>0</v>
      </c>
      <c r="E7389">
        <v>43552</v>
      </c>
    </row>
    <row r="7390">
      <c r="A7390" t="str">
        <v>AutoTable</v>
      </c>
      <c r="C7390" t="str">
        <v>38031-17</v>
      </c>
      <c r="D7390">
        <v>16</v>
      </c>
      <c r="E7390">
        <v>43552</v>
      </c>
    </row>
    <row r="7391">
      <c r="A7391" t="str">
        <v>AutoTable</v>
      </c>
      <c r="C7391" t="str">
        <v>38031-18</v>
      </c>
      <c r="D7391">
        <v>264</v>
      </c>
      <c r="E7391">
        <v>43552</v>
      </c>
    </row>
    <row r="7392">
      <c r="A7392" t="str">
        <v>AutoTable</v>
      </c>
      <c r="C7392" t="str">
        <v>38031-19</v>
      </c>
      <c r="D7392">
        <v>0</v>
      </c>
      <c r="E7392">
        <v>43552</v>
      </c>
    </row>
    <row r="7393">
      <c r="A7393" t="str">
        <v>AutoTable</v>
      </c>
      <c r="C7393" t="str">
        <v>38032-05</v>
      </c>
      <c r="D7393">
        <v>0</v>
      </c>
      <c r="E7393">
        <v>43552</v>
      </c>
    </row>
    <row r="7394">
      <c r="A7394" t="str">
        <v>AutoTable</v>
      </c>
      <c r="C7394" t="str">
        <v>38049-07</v>
      </c>
      <c r="D7394">
        <v>94</v>
      </c>
      <c r="E7394">
        <v>43552</v>
      </c>
    </row>
    <row r="7395">
      <c r="A7395" t="str">
        <v>AutoTable</v>
      </c>
      <c r="C7395" t="str">
        <v>38049-09</v>
      </c>
      <c r="D7395">
        <v>304</v>
      </c>
      <c r="E7395">
        <v>43552</v>
      </c>
    </row>
    <row r="7396">
      <c r="A7396" t="str">
        <v>AutoTable</v>
      </c>
      <c r="C7396" t="str">
        <v>38049-10</v>
      </c>
      <c r="D7396">
        <v>302</v>
      </c>
      <c r="E7396">
        <v>43552</v>
      </c>
    </row>
    <row r="7397">
      <c r="A7397" t="str">
        <v>AutoTable</v>
      </c>
      <c r="C7397" t="str">
        <v>38049-42</v>
      </c>
      <c r="D7397">
        <v>218</v>
      </c>
      <c r="E7397">
        <v>43552</v>
      </c>
    </row>
    <row r="7398">
      <c r="A7398" t="str">
        <v>AutoTable</v>
      </c>
      <c r="C7398" t="str">
        <v>38049-51</v>
      </c>
      <c r="D7398">
        <v>1248</v>
      </c>
      <c r="E7398">
        <v>43552</v>
      </c>
    </row>
    <row r="7399">
      <c r="A7399" t="str">
        <v>AutoTable</v>
      </c>
      <c r="C7399" t="str">
        <v>38049-52</v>
      </c>
      <c r="D7399">
        <v>222</v>
      </c>
      <c r="E7399">
        <v>43552</v>
      </c>
    </row>
    <row r="7400">
      <c r="A7400" t="str">
        <v>AutoTable</v>
      </c>
      <c r="C7400" t="str">
        <v>38049-56</v>
      </c>
      <c r="D7400">
        <v>266</v>
      </c>
      <c r="E7400">
        <v>43552</v>
      </c>
    </row>
    <row r="7401">
      <c r="A7401" t="str">
        <v>AutoTable</v>
      </c>
      <c r="C7401" t="str">
        <v>38049-59</v>
      </c>
      <c r="D7401">
        <v>376</v>
      </c>
      <c r="E7401">
        <v>43552</v>
      </c>
    </row>
    <row r="7402">
      <c r="A7402" t="str">
        <v>AutoTable</v>
      </c>
      <c r="C7402" t="str">
        <v>400-9M</v>
      </c>
      <c r="D7402">
        <v>2654</v>
      </c>
      <c r="E7402">
        <v>43552</v>
      </c>
    </row>
    <row r="7403">
      <c r="A7403" t="str">
        <v>AutoTable</v>
      </c>
      <c r="C7403" t="str">
        <v>401066</v>
      </c>
      <c r="D7403">
        <v>615</v>
      </c>
      <c r="E7403">
        <v>43552</v>
      </c>
    </row>
    <row r="7404">
      <c r="A7404" t="str">
        <v>AutoTable</v>
      </c>
      <c r="C7404" t="str">
        <v>401079</v>
      </c>
      <c r="D7404">
        <v>444</v>
      </c>
      <c r="E7404">
        <v>43552</v>
      </c>
    </row>
    <row r="7405">
      <c r="A7405" t="str">
        <v>AutoTable</v>
      </c>
      <c r="C7405" t="str">
        <v>40120-15</v>
      </c>
      <c r="D7405">
        <v>909</v>
      </c>
      <c r="E7405">
        <v>43552</v>
      </c>
    </row>
    <row r="7406">
      <c r="A7406" t="str">
        <v>AutoTable</v>
      </c>
      <c r="C7406" t="str">
        <v>40120-30</v>
      </c>
      <c r="D7406">
        <v>21</v>
      </c>
      <c r="E7406">
        <v>43552</v>
      </c>
    </row>
    <row r="7407">
      <c r="A7407" t="str">
        <v>AutoTable</v>
      </c>
      <c r="C7407" t="str">
        <v>40130-30</v>
      </c>
      <c r="D7407">
        <v>133</v>
      </c>
      <c r="E7407">
        <v>43552</v>
      </c>
    </row>
    <row r="7408">
      <c r="A7408" t="str">
        <v>AutoTable</v>
      </c>
      <c r="C7408" t="str">
        <v>401927</v>
      </c>
      <c r="D7408">
        <v>1246</v>
      </c>
      <c r="E7408">
        <v>43552</v>
      </c>
    </row>
    <row r="7409">
      <c r="A7409" t="str">
        <v>AutoTable</v>
      </c>
      <c r="C7409" t="str">
        <v>401942</v>
      </c>
      <c r="D7409">
        <v>328</v>
      </c>
      <c r="E7409">
        <v>43552</v>
      </c>
    </row>
    <row r="7410">
      <c r="A7410" t="str">
        <v>AutoTable</v>
      </c>
      <c r="C7410" t="str">
        <v>401958</v>
      </c>
      <c r="D7410">
        <v>174</v>
      </c>
      <c r="E7410">
        <v>43552</v>
      </c>
    </row>
    <row r="7411">
      <c r="A7411" t="str">
        <v>AutoTable</v>
      </c>
      <c r="C7411" t="str">
        <v>402549</v>
      </c>
      <c r="D7411">
        <v>353</v>
      </c>
      <c r="E7411">
        <v>43552</v>
      </c>
    </row>
    <row r="7412">
      <c r="A7412" t="str">
        <v>AutoTable</v>
      </c>
      <c r="C7412" t="str">
        <v>403043</v>
      </c>
      <c r="D7412">
        <v>163</v>
      </c>
      <c r="E7412">
        <v>43552</v>
      </c>
    </row>
    <row r="7413">
      <c r="A7413" t="str">
        <v>AutoTable</v>
      </c>
      <c r="C7413" t="str">
        <v>403048</v>
      </c>
      <c r="D7413">
        <v>172</v>
      </c>
      <c r="E7413">
        <v>43552</v>
      </c>
    </row>
    <row r="7414">
      <c r="A7414" t="str">
        <v>AutoTable</v>
      </c>
      <c r="C7414" t="str">
        <v>403608</v>
      </c>
      <c r="D7414">
        <v>2</v>
      </c>
      <c r="E7414">
        <v>43552</v>
      </c>
    </row>
    <row r="7415">
      <c r="A7415" t="str">
        <v>AutoTable</v>
      </c>
      <c r="C7415" t="str">
        <v>403624</v>
      </c>
      <c r="D7415">
        <v>0</v>
      </c>
      <c r="E7415">
        <v>43552</v>
      </c>
    </row>
    <row r="7416">
      <c r="A7416" t="str">
        <v>AutoTable</v>
      </c>
      <c r="C7416" t="str">
        <v>404932</v>
      </c>
      <c r="D7416">
        <v>0</v>
      </c>
      <c r="E7416">
        <v>43552</v>
      </c>
    </row>
    <row r="7417">
      <c r="A7417" t="str">
        <v>AutoTable</v>
      </c>
      <c r="C7417" t="str">
        <v>404979</v>
      </c>
      <c r="D7417">
        <v>37</v>
      </c>
      <c r="E7417">
        <v>43552</v>
      </c>
    </row>
    <row r="7418">
      <c r="A7418" t="str">
        <v>AutoTable</v>
      </c>
      <c r="C7418" t="str">
        <v>405008</v>
      </c>
      <c r="D7418">
        <v>0</v>
      </c>
      <c r="E7418">
        <v>43552</v>
      </c>
    </row>
    <row r="7419">
      <c r="A7419" t="str">
        <v>AutoTable</v>
      </c>
      <c r="C7419" t="str">
        <v>405072</v>
      </c>
      <c r="D7419">
        <v>0</v>
      </c>
      <c r="E7419">
        <v>43552</v>
      </c>
    </row>
    <row r="7420">
      <c r="A7420" t="str">
        <v>AutoTable</v>
      </c>
      <c r="C7420" t="str">
        <v>40530</v>
      </c>
      <c r="D7420">
        <v>32</v>
      </c>
      <c r="E7420">
        <v>43552</v>
      </c>
    </row>
    <row r="7421">
      <c r="A7421" t="str">
        <v>AutoTable</v>
      </c>
      <c r="C7421" t="str">
        <v>40605</v>
      </c>
      <c r="D7421">
        <v>0</v>
      </c>
      <c r="E7421">
        <v>43552</v>
      </c>
    </row>
    <row r="7422">
      <c r="A7422" t="str">
        <v>AutoTable</v>
      </c>
      <c r="C7422" t="str">
        <v>407208</v>
      </c>
      <c r="D7422">
        <v>0</v>
      </c>
      <c r="E7422">
        <v>43552</v>
      </c>
    </row>
    <row r="7423">
      <c r="A7423" t="str">
        <v>AutoTable</v>
      </c>
      <c r="C7423" t="str">
        <v>40830</v>
      </c>
      <c r="D7423">
        <v>1</v>
      </c>
      <c r="E7423">
        <v>43552</v>
      </c>
    </row>
    <row r="7424">
      <c r="A7424" t="str">
        <v>AutoTable</v>
      </c>
      <c r="C7424" t="str">
        <v>40916A</v>
      </c>
      <c r="D7424">
        <v>2039</v>
      </c>
      <c r="E7424">
        <v>43552</v>
      </c>
    </row>
    <row r="7425">
      <c r="A7425" t="str">
        <v>AutoTable</v>
      </c>
      <c r="C7425" t="str">
        <v>410019</v>
      </c>
      <c r="D7425">
        <v>114</v>
      </c>
      <c r="E7425">
        <v>43552</v>
      </c>
    </row>
    <row r="7426">
      <c r="A7426" t="str">
        <v>AutoTable</v>
      </c>
      <c r="C7426" t="str">
        <v>410036</v>
      </c>
      <c r="D7426">
        <v>1</v>
      </c>
      <c r="E7426">
        <v>43552</v>
      </c>
    </row>
    <row r="7427">
      <c r="A7427" t="str">
        <v>AutoTable</v>
      </c>
      <c r="C7427" t="str">
        <v>410038</v>
      </c>
      <c r="D7427">
        <v>283</v>
      </c>
      <c r="E7427">
        <v>43552</v>
      </c>
    </row>
    <row r="7428">
      <c r="A7428" t="str">
        <v>AutoTable</v>
      </c>
      <c r="C7428" t="str">
        <v>410055</v>
      </c>
      <c r="D7428">
        <v>0</v>
      </c>
      <c r="E7428">
        <v>43552</v>
      </c>
    </row>
    <row r="7429">
      <c r="A7429" t="str">
        <v>AutoTable</v>
      </c>
      <c r="C7429" t="str">
        <v>410071</v>
      </c>
      <c r="D7429">
        <v>28</v>
      </c>
      <c r="E7429">
        <v>43552</v>
      </c>
    </row>
    <row r="7430">
      <c r="A7430" t="str">
        <v>AutoTable</v>
      </c>
      <c r="C7430" t="str">
        <v>410080</v>
      </c>
      <c r="D7430">
        <v>56</v>
      </c>
      <c r="E7430">
        <v>43552</v>
      </c>
    </row>
    <row r="7431">
      <c r="A7431" t="str">
        <v>AutoTable</v>
      </c>
      <c r="C7431" t="str">
        <v>410081</v>
      </c>
      <c r="D7431">
        <v>236</v>
      </c>
      <c r="E7431">
        <v>43552</v>
      </c>
    </row>
    <row r="7432">
      <c r="A7432" t="str">
        <v>AutoTable</v>
      </c>
      <c r="C7432" t="str">
        <v>41350</v>
      </c>
      <c r="D7432">
        <v>0</v>
      </c>
      <c r="E7432">
        <v>43552</v>
      </c>
    </row>
    <row r="7433">
      <c r="A7433" t="str">
        <v>AutoTable</v>
      </c>
      <c r="C7433" t="str">
        <v>415008</v>
      </c>
      <c r="D7433">
        <v>0</v>
      </c>
      <c r="E7433">
        <v>43552</v>
      </c>
    </row>
    <row r="7434">
      <c r="A7434" t="str">
        <v>AutoTable</v>
      </c>
      <c r="C7434" t="str">
        <v>41930</v>
      </c>
      <c r="D7434">
        <v>48</v>
      </c>
      <c r="E7434">
        <v>43552</v>
      </c>
    </row>
    <row r="7435">
      <c r="A7435" t="str">
        <v>AutoTable</v>
      </c>
      <c r="C7435" t="str">
        <v>41950</v>
      </c>
      <c r="D7435">
        <v>95</v>
      </c>
      <c r="E7435">
        <v>43552</v>
      </c>
    </row>
    <row r="7436">
      <c r="A7436" t="str">
        <v>AutoTable</v>
      </c>
      <c r="C7436" t="str">
        <v>42705</v>
      </c>
      <c r="D7436">
        <v>64</v>
      </c>
      <c r="E7436">
        <v>43552</v>
      </c>
    </row>
    <row r="7437">
      <c r="A7437" t="str">
        <v>AutoTable</v>
      </c>
      <c r="C7437" t="str">
        <v>42745PO</v>
      </c>
      <c r="D7437">
        <v>0</v>
      </c>
      <c r="E7437">
        <v>43552</v>
      </c>
    </row>
    <row r="7438">
      <c r="A7438" t="str">
        <v>AutoTable</v>
      </c>
      <c r="C7438" t="str">
        <v>43350LRB</v>
      </c>
      <c r="D7438">
        <v>17</v>
      </c>
      <c r="E7438">
        <v>43552</v>
      </c>
    </row>
    <row r="7439">
      <c r="A7439" t="str">
        <v>AutoTable</v>
      </c>
      <c r="C7439" t="str">
        <v>43430B</v>
      </c>
      <c r="D7439">
        <v>58</v>
      </c>
      <c r="E7439">
        <v>43552</v>
      </c>
    </row>
    <row r="7440">
      <c r="A7440" t="str">
        <v>AutoTable</v>
      </c>
      <c r="C7440" t="str">
        <v>43430J</v>
      </c>
      <c r="D7440">
        <v>57</v>
      </c>
      <c r="E7440">
        <v>43552</v>
      </c>
    </row>
    <row r="7441">
      <c r="A7441" t="str">
        <v>AutoTable</v>
      </c>
      <c r="C7441" t="str">
        <v>43430M</v>
      </c>
      <c r="D7441">
        <v>0</v>
      </c>
      <c r="E7441">
        <v>43552</v>
      </c>
    </row>
    <row r="7442">
      <c r="A7442" t="str">
        <v>AutoTable</v>
      </c>
      <c r="C7442" t="str">
        <v>43430R</v>
      </c>
      <c r="D7442">
        <v>15</v>
      </c>
      <c r="E7442">
        <v>43552</v>
      </c>
    </row>
    <row r="7443">
      <c r="A7443" t="str">
        <v>AutoTable</v>
      </c>
      <c r="C7443" t="str">
        <v>43430SO</v>
      </c>
      <c r="D7443">
        <v>1</v>
      </c>
      <c r="E7443">
        <v>43552</v>
      </c>
    </row>
    <row r="7444">
      <c r="A7444" t="str">
        <v>AutoTable</v>
      </c>
      <c r="C7444" t="str">
        <v>43430VE</v>
      </c>
      <c r="D7444">
        <v>0</v>
      </c>
      <c r="E7444">
        <v>43552</v>
      </c>
    </row>
    <row r="7445">
      <c r="A7445" t="str">
        <v>AutoTable</v>
      </c>
      <c r="C7445" t="str">
        <v>43430VI</v>
      </c>
      <c r="D7445">
        <v>0</v>
      </c>
      <c r="E7445">
        <v>43552</v>
      </c>
    </row>
    <row r="7446">
      <c r="A7446" t="str">
        <v>AutoTable</v>
      </c>
      <c r="C7446" t="str">
        <v>43450SO</v>
      </c>
      <c r="D7446">
        <v>0</v>
      </c>
      <c r="E7446">
        <v>43552</v>
      </c>
    </row>
    <row r="7447">
      <c r="A7447" t="str">
        <v>AutoTable</v>
      </c>
      <c r="C7447" t="str">
        <v>43530B</v>
      </c>
      <c r="D7447">
        <v>30</v>
      </c>
      <c r="E7447">
        <v>43552</v>
      </c>
    </row>
    <row r="7448">
      <c r="A7448" t="str">
        <v>AutoTable</v>
      </c>
      <c r="C7448" t="str">
        <v>43530BC</v>
      </c>
      <c r="D7448">
        <v>30</v>
      </c>
      <c r="E7448">
        <v>43552</v>
      </c>
    </row>
    <row r="7449">
      <c r="A7449" t="str">
        <v>AutoTable</v>
      </c>
      <c r="C7449" t="str">
        <v>43530M</v>
      </c>
      <c r="D7449">
        <v>26</v>
      </c>
      <c r="E7449">
        <v>43552</v>
      </c>
    </row>
    <row r="7450">
      <c r="A7450" t="str">
        <v>AutoTable</v>
      </c>
      <c r="C7450" t="str">
        <v>43530R</v>
      </c>
      <c r="D7450">
        <v>48</v>
      </c>
      <c r="E7450">
        <v>43552</v>
      </c>
    </row>
    <row r="7451">
      <c r="A7451" t="str">
        <v>AutoTable</v>
      </c>
      <c r="C7451" t="str">
        <v>43550BK</v>
      </c>
      <c r="D7451">
        <v>89</v>
      </c>
      <c r="E7451">
        <v>43552</v>
      </c>
    </row>
    <row r="7452">
      <c r="A7452" t="str">
        <v>AutoTable</v>
      </c>
      <c r="C7452" t="str">
        <v>43550FR</v>
      </c>
      <c r="D7452">
        <v>0</v>
      </c>
      <c r="E7452">
        <v>43552</v>
      </c>
    </row>
    <row r="7453">
      <c r="A7453" t="str">
        <v>AutoTable</v>
      </c>
      <c r="C7453" t="str">
        <v>43550M</v>
      </c>
      <c r="D7453">
        <v>4</v>
      </c>
      <c r="E7453">
        <v>43552</v>
      </c>
    </row>
    <row r="7454">
      <c r="A7454" t="str">
        <v>AutoTable</v>
      </c>
      <c r="C7454" t="str">
        <v>43550PA</v>
      </c>
      <c r="D7454">
        <v>8</v>
      </c>
      <c r="E7454">
        <v>43552</v>
      </c>
    </row>
    <row r="7455">
      <c r="A7455" t="str">
        <v>AutoTable</v>
      </c>
      <c r="C7455" t="str">
        <v>43550R</v>
      </c>
      <c r="D7455">
        <v>3</v>
      </c>
      <c r="E7455">
        <v>43552</v>
      </c>
    </row>
    <row r="7456">
      <c r="A7456" t="str">
        <v>AutoTable</v>
      </c>
      <c r="C7456" t="str">
        <v>43705</v>
      </c>
      <c r="D7456">
        <v>0</v>
      </c>
      <c r="E7456">
        <v>43552</v>
      </c>
    </row>
    <row r="7457">
      <c r="A7457" t="str">
        <v>AutoTable</v>
      </c>
      <c r="C7457" t="str">
        <v>43750BC</v>
      </c>
      <c r="D7457">
        <v>18</v>
      </c>
      <c r="E7457">
        <v>43552</v>
      </c>
    </row>
    <row r="7458">
      <c r="A7458" t="str">
        <v>AutoTable</v>
      </c>
      <c r="C7458" t="str">
        <v>43750S</v>
      </c>
      <c r="D7458">
        <v>0</v>
      </c>
      <c r="E7458">
        <v>43552</v>
      </c>
    </row>
    <row r="7459">
      <c r="A7459" t="str">
        <v>AutoTable</v>
      </c>
      <c r="C7459" t="str">
        <v>43750SO</v>
      </c>
      <c r="D7459">
        <v>56</v>
      </c>
      <c r="E7459">
        <v>43552</v>
      </c>
    </row>
    <row r="7460">
      <c r="A7460" t="str">
        <v>AutoTable</v>
      </c>
      <c r="C7460" t="str">
        <v>43750SR</v>
      </c>
      <c r="D7460">
        <v>34</v>
      </c>
      <c r="E7460">
        <v>43552</v>
      </c>
    </row>
    <row r="7461">
      <c r="A7461" t="str">
        <v>AutoTable</v>
      </c>
      <c r="C7461" t="str">
        <v>43750W</v>
      </c>
      <c r="D7461">
        <v>54</v>
      </c>
      <c r="E7461">
        <v>43552</v>
      </c>
    </row>
    <row r="7462">
      <c r="A7462" t="str">
        <v>AutoTable</v>
      </c>
      <c r="C7462" t="str">
        <v>44030B</v>
      </c>
      <c r="D7462">
        <v>16</v>
      </c>
      <c r="E7462">
        <v>43552</v>
      </c>
    </row>
    <row r="7463">
      <c r="A7463" t="str">
        <v>AutoTable</v>
      </c>
      <c r="C7463" t="str">
        <v>44030BC</v>
      </c>
      <c r="D7463">
        <v>27</v>
      </c>
      <c r="E7463">
        <v>43552</v>
      </c>
    </row>
    <row r="7464">
      <c r="A7464" t="str">
        <v>AutoTable</v>
      </c>
      <c r="C7464" t="str">
        <v>44030FO</v>
      </c>
      <c r="D7464">
        <v>4</v>
      </c>
      <c r="E7464">
        <v>43552</v>
      </c>
    </row>
    <row r="7465">
      <c r="A7465" t="str">
        <v>AutoTable</v>
      </c>
      <c r="C7465" t="str">
        <v>44030J</v>
      </c>
      <c r="D7465">
        <v>41</v>
      </c>
      <c r="E7465">
        <v>43552</v>
      </c>
    </row>
    <row r="7466">
      <c r="A7466" t="str">
        <v>AutoTable</v>
      </c>
      <c r="C7466" t="str">
        <v>44030M</v>
      </c>
      <c r="D7466">
        <v>1</v>
      </c>
      <c r="E7466">
        <v>43552</v>
      </c>
    </row>
    <row r="7467">
      <c r="A7467" t="str">
        <v>AutoTable</v>
      </c>
      <c r="C7467" t="str">
        <v>44030PA</v>
      </c>
      <c r="D7467">
        <v>0</v>
      </c>
      <c r="E7467">
        <v>43552</v>
      </c>
    </row>
    <row r="7468">
      <c r="A7468" t="str">
        <v>AutoTable</v>
      </c>
      <c r="C7468" t="str">
        <v>44030R</v>
      </c>
      <c r="D7468">
        <v>0</v>
      </c>
      <c r="E7468">
        <v>43552</v>
      </c>
    </row>
    <row r="7469">
      <c r="A7469" t="str">
        <v>AutoTable</v>
      </c>
      <c r="C7469" t="str">
        <v>44030SP</v>
      </c>
      <c r="D7469">
        <v>0</v>
      </c>
      <c r="E7469">
        <v>43552</v>
      </c>
    </row>
    <row r="7470">
      <c r="A7470" t="str">
        <v>AutoTable</v>
      </c>
      <c r="C7470" t="str">
        <v>44030VE</v>
      </c>
      <c r="D7470">
        <v>0</v>
      </c>
      <c r="E7470">
        <v>43552</v>
      </c>
    </row>
    <row r="7471">
      <c r="A7471" t="str">
        <v>AutoTable</v>
      </c>
      <c r="C7471" t="str">
        <v>440381</v>
      </c>
      <c r="D7471">
        <v>126</v>
      </c>
      <c r="E7471">
        <v>43552</v>
      </c>
    </row>
    <row r="7472">
      <c r="A7472" t="str">
        <v>AutoTable</v>
      </c>
      <c r="C7472" t="str">
        <v>440389</v>
      </c>
      <c r="D7472">
        <v>58</v>
      </c>
      <c r="E7472">
        <v>43552</v>
      </c>
    </row>
    <row r="7473">
      <c r="A7473" t="str">
        <v>AutoTable</v>
      </c>
      <c r="C7473" t="str">
        <v>44350</v>
      </c>
      <c r="D7473">
        <v>9</v>
      </c>
      <c r="E7473">
        <v>43552</v>
      </c>
    </row>
    <row r="7474">
      <c r="A7474" t="str">
        <v>AutoTable</v>
      </c>
      <c r="C7474" t="str">
        <v>44550</v>
      </c>
      <c r="D7474">
        <v>97</v>
      </c>
      <c r="E7474">
        <v>43552</v>
      </c>
    </row>
    <row r="7475">
      <c r="A7475" t="str">
        <v>AutoTable</v>
      </c>
      <c r="C7475" t="str">
        <v>44750</v>
      </c>
      <c r="D7475">
        <v>39</v>
      </c>
      <c r="E7475">
        <v>43552</v>
      </c>
    </row>
    <row r="7476">
      <c r="A7476" t="str">
        <v>AutoTable</v>
      </c>
      <c r="C7476" t="str">
        <v>44850</v>
      </c>
      <c r="D7476">
        <v>7</v>
      </c>
      <c r="E7476">
        <v>43552</v>
      </c>
    </row>
    <row r="7477">
      <c r="A7477" t="str">
        <v>AutoTable</v>
      </c>
      <c r="C7477" t="str">
        <v>44950</v>
      </c>
      <c r="D7477">
        <v>5</v>
      </c>
      <c r="E7477">
        <v>43552</v>
      </c>
    </row>
    <row r="7478">
      <c r="A7478" t="str">
        <v>AutoTable</v>
      </c>
      <c r="C7478" t="str">
        <v>48130</v>
      </c>
      <c r="D7478">
        <v>154</v>
      </c>
      <c r="E7478">
        <v>43552</v>
      </c>
    </row>
    <row r="7479">
      <c r="A7479" t="str">
        <v>AutoTable</v>
      </c>
      <c r="C7479" t="str">
        <v>48131</v>
      </c>
      <c r="D7479">
        <v>12</v>
      </c>
      <c r="E7479">
        <v>43552</v>
      </c>
    </row>
    <row r="7480">
      <c r="A7480" t="str">
        <v>AutoTable</v>
      </c>
      <c r="C7480" t="str">
        <v>49001</v>
      </c>
      <c r="D7480">
        <v>0</v>
      </c>
      <c r="E7480">
        <v>43552</v>
      </c>
    </row>
    <row r="7481">
      <c r="A7481" t="str">
        <v>AutoTable</v>
      </c>
      <c r="C7481" t="str">
        <v>49002</v>
      </c>
      <c r="D7481">
        <v>1</v>
      </c>
      <c r="E7481">
        <v>43552</v>
      </c>
    </row>
    <row r="7482">
      <c r="A7482" t="str">
        <v>AutoTable</v>
      </c>
      <c r="C7482" t="str">
        <v>49003</v>
      </c>
      <c r="D7482">
        <v>0</v>
      </c>
      <c r="E7482">
        <v>43552</v>
      </c>
    </row>
    <row r="7483">
      <c r="A7483" t="str">
        <v>AutoTable</v>
      </c>
      <c r="C7483" t="str">
        <v>49004</v>
      </c>
      <c r="D7483">
        <v>1</v>
      </c>
      <c r="E7483">
        <v>43552</v>
      </c>
    </row>
    <row r="7484">
      <c r="A7484" t="str">
        <v>AutoTable</v>
      </c>
      <c r="C7484" t="str">
        <v>49005</v>
      </c>
      <c r="D7484">
        <v>0</v>
      </c>
      <c r="E7484">
        <v>43552</v>
      </c>
    </row>
    <row r="7485">
      <c r="A7485" t="str">
        <v>AutoTable</v>
      </c>
      <c r="C7485" t="str">
        <v>49006</v>
      </c>
      <c r="D7485">
        <v>0</v>
      </c>
      <c r="E7485">
        <v>43552</v>
      </c>
    </row>
    <row r="7486">
      <c r="A7486" t="str">
        <v>AutoTable</v>
      </c>
      <c r="C7486" t="str">
        <v>49007</v>
      </c>
      <c r="D7486">
        <v>0</v>
      </c>
      <c r="E7486">
        <v>43552</v>
      </c>
    </row>
    <row r="7487">
      <c r="A7487" t="str">
        <v>AutoTable</v>
      </c>
      <c r="C7487" t="str">
        <v>49008</v>
      </c>
      <c r="D7487">
        <v>0</v>
      </c>
      <c r="E7487">
        <v>43552</v>
      </c>
    </row>
    <row r="7488">
      <c r="A7488" t="str">
        <v>AutoTable</v>
      </c>
      <c r="C7488" t="str">
        <v>49009</v>
      </c>
      <c r="D7488">
        <v>0</v>
      </c>
      <c r="E7488">
        <v>43552</v>
      </c>
    </row>
    <row r="7489">
      <c r="A7489" t="str">
        <v>AutoTable</v>
      </c>
      <c r="C7489" t="str">
        <v>49010</v>
      </c>
      <c r="D7489">
        <v>0</v>
      </c>
      <c r="E7489">
        <v>43552</v>
      </c>
    </row>
    <row r="7490">
      <c r="A7490" t="str">
        <v>AutoTable</v>
      </c>
      <c r="C7490" t="str">
        <v>49011</v>
      </c>
      <c r="D7490">
        <v>0</v>
      </c>
      <c r="E7490">
        <v>43552</v>
      </c>
    </row>
    <row r="7491">
      <c r="A7491" t="str">
        <v>AutoTable</v>
      </c>
      <c r="C7491" t="str">
        <v>49012</v>
      </c>
      <c r="D7491">
        <v>0</v>
      </c>
      <c r="E7491">
        <v>43552</v>
      </c>
    </row>
    <row r="7492">
      <c r="A7492" t="str">
        <v>AutoTable</v>
      </c>
      <c r="C7492" t="str">
        <v>49013</v>
      </c>
      <c r="D7492">
        <v>0</v>
      </c>
      <c r="E7492">
        <v>43552</v>
      </c>
    </row>
    <row r="7493">
      <c r="A7493" t="str">
        <v>AutoTable</v>
      </c>
      <c r="C7493" t="str">
        <v>49014</v>
      </c>
      <c r="D7493">
        <v>0</v>
      </c>
      <c r="E7493">
        <v>43552</v>
      </c>
    </row>
    <row r="7494">
      <c r="A7494" t="str">
        <v>AutoTable</v>
      </c>
      <c r="C7494" t="str">
        <v>49015</v>
      </c>
      <c r="D7494">
        <v>0</v>
      </c>
      <c r="E7494">
        <v>43552</v>
      </c>
    </row>
    <row r="7495">
      <c r="A7495" t="str">
        <v>AutoTable</v>
      </c>
      <c r="C7495" t="str">
        <v>49880</v>
      </c>
      <c r="D7495">
        <v>0</v>
      </c>
      <c r="E7495">
        <v>43552</v>
      </c>
    </row>
    <row r="7496">
      <c r="A7496" t="str">
        <v>AutoTable</v>
      </c>
      <c r="C7496" t="str">
        <v>49881</v>
      </c>
      <c r="D7496">
        <v>0</v>
      </c>
      <c r="E7496">
        <v>43552</v>
      </c>
    </row>
    <row r="7497">
      <c r="A7497" t="str">
        <v>AutoTable</v>
      </c>
      <c r="C7497" t="str">
        <v>49882</v>
      </c>
      <c r="D7497">
        <v>0</v>
      </c>
      <c r="E7497">
        <v>43552</v>
      </c>
    </row>
    <row r="7498">
      <c r="A7498" t="str">
        <v>AutoTable</v>
      </c>
      <c r="C7498" t="str">
        <v>49883</v>
      </c>
      <c r="D7498">
        <v>0</v>
      </c>
      <c r="E7498">
        <v>43552</v>
      </c>
    </row>
    <row r="7499">
      <c r="A7499" t="str">
        <v>AutoTable</v>
      </c>
      <c r="C7499" t="str">
        <v>49884</v>
      </c>
      <c r="D7499">
        <v>0</v>
      </c>
      <c r="E7499">
        <v>43552</v>
      </c>
    </row>
    <row r="7500">
      <c r="A7500" t="str">
        <v>AutoTable</v>
      </c>
      <c r="C7500" t="str">
        <v>49885</v>
      </c>
      <c r="D7500">
        <v>0</v>
      </c>
      <c r="E7500">
        <v>43552</v>
      </c>
    </row>
    <row r="7501">
      <c r="A7501" t="str">
        <v>AutoTable</v>
      </c>
      <c r="C7501" t="str">
        <v>49886</v>
      </c>
      <c r="D7501">
        <v>0</v>
      </c>
      <c r="E7501">
        <v>43552</v>
      </c>
    </row>
    <row r="7502">
      <c r="A7502" t="str">
        <v>AutoTable</v>
      </c>
      <c r="C7502" t="str">
        <v>49887</v>
      </c>
      <c r="D7502">
        <v>0</v>
      </c>
      <c r="E7502">
        <v>43552</v>
      </c>
    </row>
    <row r="7503">
      <c r="A7503" t="str">
        <v>AutoTable</v>
      </c>
      <c r="C7503" t="str">
        <v>49888</v>
      </c>
      <c r="D7503">
        <v>12</v>
      </c>
      <c r="E7503">
        <v>43552</v>
      </c>
    </row>
    <row r="7504">
      <c r="A7504" t="str">
        <v>AutoTable</v>
      </c>
      <c r="C7504" t="str">
        <v>49889</v>
      </c>
      <c r="D7504">
        <v>0</v>
      </c>
      <c r="E7504">
        <v>43552</v>
      </c>
    </row>
    <row r="7505">
      <c r="A7505" t="str">
        <v>AutoTable</v>
      </c>
      <c r="C7505" t="str">
        <v>49890</v>
      </c>
      <c r="D7505">
        <v>0</v>
      </c>
      <c r="E7505">
        <v>43552</v>
      </c>
    </row>
    <row r="7506">
      <c r="A7506" t="str">
        <v>AutoTable</v>
      </c>
      <c r="C7506" t="str">
        <v>49891</v>
      </c>
      <c r="D7506">
        <v>0</v>
      </c>
      <c r="E7506">
        <v>43552</v>
      </c>
    </row>
    <row r="7507">
      <c r="A7507" t="str">
        <v>AutoTable</v>
      </c>
      <c r="C7507" t="str">
        <v>49892</v>
      </c>
      <c r="D7507">
        <v>0</v>
      </c>
      <c r="E7507">
        <v>43552</v>
      </c>
    </row>
    <row r="7508">
      <c r="A7508" t="str">
        <v>AutoTable</v>
      </c>
      <c r="C7508" t="str">
        <v>51000</v>
      </c>
      <c r="D7508">
        <v>1</v>
      </c>
      <c r="E7508">
        <v>43552</v>
      </c>
    </row>
    <row r="7509">
      <c r="A7509" t="str">
        <v>AutoTable</v>
      </c>
      <c r="C7509" t="str">
        <v>51001</v>
      </c>
      <c r="D7509">
        <v>598</v>
      </c>
      <c r="E7509">
        <v>43552</v>
      </c>
    </row>
    <row r="7510">
      <c r="A7510" t="str">
        <v>AutoTable</v>
      </c>
      <c r="C7510" t="str">
        <v>51003</v>
      </c>
      <c r="D7510">
        <v>538</v>
      </c>
      <c r="E7510">
        <v>43552</v>
      </c>
    </row>
    <row r="7511">
      <c r="A7511" t="str">
        <v>AutoTable</v>
      </c>
      <c r="C7511" t="str">
        <v>51005</v>
      </c>
      <c r="D7511">
        <v>5720</v>
      </c>
      <c r="E7511">
        <v>43552</v>
      </c>
    </row>
    <row r="7512">
      <c r="A7512" t="str">
        <v>AutoTable</v>
      </c>
      <c r="C7512" t="str">
        <v>51006</v>
      </c>
      <c r="D7512">
        <v>2170</v>
      </c>
      <c r="E7512">
        <v>43552</v>
      </c>
    </row>
    <row r="7513">
      <c r="A7513" t="str">
        <v>AutoTable</v>
      </c>
      <c r="C7513" t="str">
        <v>51007</v>
      </c>
      <c r="D7513">
        <v>1865</v>
      </c>
      <c r="E7513">
        <v>43552</v>
      </c>
    </row>
    <row r="7514">
      <c r="A7514" t="str">
        <v>AutoTable</v>
      </c>
      <c r="C7514" t="str">
        <v>51008</v>
      </c>
      <c r="D7514">
        <v>183</v>
      </c>
      <c r="E7514">
        <v>43552</v>
      </c>
    </row>
    <row r="7515">
      <c r="A7515" t="str">
        <v>AutoTable</v>
      </c>
      <c r="C7515" t="str">
        <v>51009</v>
      </c>
      <c r="D7515">
        <v>19</v>
      </c>
      <c r="E7515">
        <v>43552</v>
      </c>
    </row>
    <row r="7516">
      <c r="A7516" t="str">
        <v>AutoTable</v>
      </c>
      <c r="C7516" t="str">
        <v>51010</v>
      </c>
      <c r="D7516">
        <v>22</v>
      </c>
      <c r="E7516">
        <v>43552</v>
      </c>
    </row>
    <row r="7517">
      <c r="A7517" t="str">
        <v>AutoTable</v>
      </c>
      <c r="C7517" t="str">
        <v>51011</v>
      </c>
      <c r="D7517">
        <v>41</v>
      </c>
      <c r="E7517">
        <v>43552</v>
      </c>
    </row>
    <row r="7518">
      <c r="A7518" t="str">
        <v>AutoTable</v>
      </c>
      <c r="C7518" t="str">
        <v>51012</v>
      </c>
      <c r="D7518">
        <v>122</v>
      </c>
      <c r="E7518">
        <v>43552</v>
      </c>
    </row>
    <row r="7519">
      <c r="A7519" t="str">
        <v>AutoTable</v>
      </c>
      <c r="C7519" t="str">
        <v>51013</v>
      </c>
      <c r="D7519">
        <v>152</v>
      </c>
      <c r="E7519">
        <v>43552</v>
      </c>
    </row>
    <row r="7520">
      <c r="A7520" t="str">
        <v>AutoTable</v>
      </c>
      <c r="C7520" t="str">
        <v>51014</v>
      </c>
      <c r="D7520">
        <v>36</v>
      </c>
      <c r="E7520">
        <v>43552</v>
      </c>
    </row>
    <row r="7521">
      <c r="A7521" t="str">
        <v>AutoTable</v>
      </c>
      <c r="C7521" t="str">
        <v>51015</v>
      </c>
      <c r="D7521">
        <v>85</v>
      </c>
      <c r="E7521">
        <v>43552</v>
      </c>
    </row>
    <row r="7522">
      <c r="A7522" t="str">
        <v>AutoTable</v>
      </c>
      <c r="C7522" t="str">
        <v>51015-3</v>
      </c>
      <c r="D7522">
        <v>44</v>
      </c>
      <c r="E7522">
        <v>43552</v>
      </c>
    </row>
    <row r="7523">
      <c r="A7523" t="str">
        <v>AutoTable</v>
      </c>
      <c r="C7523" t="str">
        <v>51015-5</v>
      </c>
      <c r="D7523">
        <v>1</v>
      </c>
      <c r="E7523">
        <v>43552</v>
      </c>
    </row>
    <row r="7524">
      <c r="A7524" t="str">
        <v>AutoTable</v>
      </c>
      <c r="C7524" t="str">
        <v>51016</v>
      </c>
      <c r="D7524">
        <v>119</v>
      </c>
      <c r="E7524">
        <v>43552</v>
      </c>
    </row>
    <row r="7525">
      <c r="A7525" t="str">
        <v>AutoTable</v>
      </c>
      <c r="C7525" t="str">
        <v>51016-3</v>
      </c>
      <c r="D7525">
        <v>40</v>
      </c>
      <c r="E7525">
        <v>43552</v>
      </c>
    </row>
    <row r="7526">
      <c r="A7526" t="str">
        <v>AutoTable</v>
      </c>
      <c r="C7526" t="str">
        <v>51016-5</v>
      </c>
      <c r="D7526">
        <v>3</v>
      </c>
      <c r="E7526">
        <v>43552</v>
      </c>
    </row>
    <row r="7527">
      <c r="A7527" t="str">
        <v>AutoTable</v>
      </c>
      <c r="C7527" t="str">
        <v>51016V</v>
      </c>
      <c r="D7527">
        <v>0</v>
      </c>
      <c r="E7527">
        <v>43552</v>
      </c>
    </row>
    <row r="7528">
      <c r="A7528" t="str">
        <v>AutoTable</v>
      </c>
      <c r="C7528" t="str">
        <v>51017</v>
      </c>
      <c r="D7528">
        <v>16</v>
      </c>
      <c r="E7528">
        <v>43552</v>
      </c>
    </row>
    <row r="7529">
      <c r="A7529" t="str">
        <v>AutoTable</v>
      </c>
      <c r="C7529" t="str">
        <v>51018</v>
      </c>
      <c r="D7529">
        <v>7</v>
      </c>
      <c r="E7529">
        <v>43552</v>
      </c>
    </row>
    <row r="7530">
      <c r="A7530" t="str">
        <v>AutoTable</v>
      </c>
      <c r="C7530" t="str">
        <v>51020</v>
      </c>
      <c r="D7530">
        <v>0</v>
      </c>
      <c r="E7530">
        <v>43552</v>
      </c>
    </row>
    <row r="7531">
      <c r="A7531" t="str">
        <v>AutoTable</v>
      </c>
      <c r="C7531" t="str">
        <v>52010</v>
      </c>
      <c r="D7531">
        <v>1</v>
      </c>
      <c r="E7531">
        <v>43552</v>
      </c>
    </row>
    <row r="7532">
      <c r="A7532" t="str">
        <v>AutoTable</v>
      </c>
      <c r="C7532" t="str">
        <v>52011</v>
      </c>
      <c r="D7532">
        <v>300</v>
      </c>
      <c r="E7532">
        <v>43552</v>
      </c>
    </row>
    <row r="7533">
      <c r="A7533" t="str">
        <v>AutoTable</v>
      </c>
      <c r="C7533" t="str">
        <v>53101</v>
      </c>
      <c r="D7533">
        <v>3825</v>
      </c>
      <c r="E7533">
        <v>43552</v>
      </c>
    </row>
    <row r="7534">
      <c r="A7534" t="str">
        <v>AutoTable</v>
      </c>
      <c r="C7534" t="str">
        <v>53103</v>
      </c>
      <c r="D7534">
        <v>874</v>
      </c>
      <c r="E7534">
        <v>43552</v>
      </c>
    </row>
    <row r="7535">
      <c r="A7535" t="str">
        <v>AutoTable</v>
      </c>
      <c r="C7535" t="str">
        <v>53105</v>
      </c>
      <c r="D7535">
        <v>1060</v>
      </c>
      <c r="E7535">
        <v>43552</v>
      </c>
    </row>
    <row r="7536">
      <c r="A7536" t="str">
        <v>AutoTable</v>
      </c>
      <c r="C7536" t="str">
        <v>53106</v>
      </c>
      <c r="D7536">
        <v>3789</v>
      </c>
      <c r="E7536">
        <v>43552</v>
      </c>
    </row>
    <row r="7537">
      <c r="A7537" t="str">
        <v>AutoTable</v>
      </c>
      <c r="C7537" t="str">
        <v>53111</v>
      </c>
      <c r="D7537">
        <v>170</v>
      </c>
      <c r="E7537">
        <v>43552</v>
      </c>
    </row>
    <row r="7538">
      <c r="A7538" t="str">
        <v>AutoTable</v>
      </c>
      <c r="C7538" t="str">
        <v>53113</v>
      </c>
      <c r="D7538">
        <v>85</v>
      </c>
      <c r="E7538">
        <v>43552</v>
      </c>
    </row>
    <row r="7539">
      <c r="A7539" t="str">
        <v>AutoTable</v>
      </c>
      <c r="C7539" t="str">
        <v>53114</v>
      </c>
      <c r="D7539">
        <v>96</v>
      </c>
      <c r="E7539">
        <v>43552</v>
      </c>
    </row>
    <row r="7540">
      <c r="A7540" t="str">
        <v>AutoTable</v>
      </c>
      <c r="C7540" t="str">
        <v>53115</v>
      </c>
      <c r="D7540">
        <v>98</v>
      </c>
      <c r="E7540">
        <v>43552</v>
      </c>
    </row>
    <row r="7541">
      <c r="A7541" t="str">
        <v>AutoTable</v>
      </c>
      <c r="C7541" t="str">
        <v>53116</v>
      </c>
      <c r="D7541">
        <v>213</v>
      </c>
      <c r="E7541">
        <v>43552</v>
      </c>
    </row>
    <row r="7542">
      <c r="A7542" t="str">
        <v>AutoTable</v>
      </c>
      <c r="C7542" t="str">
        <v>53117</v>
      </c>
      <c r="D7542">
        <v>0</v>
      </c>
      <c r="E7542">
        <v>43552</v>
      </c>
    </row>
    <row r="7543">
      <c r="A7543" t="str">
        <v>AutoTable</v>
      </c>
      <c r="C7543" t="str">
        <v>54000</v>
      </c>
      <c r="D7543">
        <v>364</v>
      </c>
      <c r="E7543">
        <v>43552</v>
      </c>
    </row>
    <row r="7544">
      <c r="A7544" t="str">
        <v>AutoTable</v>
      </c>
      <c r="C7544" t="str">
        <v>54001</v>
      </c>
      <c r="D7544">
        <v>7</v>
      </c>
      <c r="E7544">
        <v>43552</v>
      </c>
    </row>
    <row r="7545">
      <c r="A7545" t="str">
        <v>AutoTable</v>
      </c>
      <c r="C7545" t="str">
        <v>54002</v>
      </c>
      <c r="D7545">
        <v>96</v>
      </c>
      <c r="E7545">
        <v>43552</v>
      </c>
    </row>
    <row r="7546">
      <c r="A7546" t="str">
        <v>AutoTable</v>
      </c>
      <c r="C7546" t="str">
        <v>54003</v>
      </c>
      <c r="D7546">
        <v>52</v>
      </c>
      <c r="E7546">
        <v>43552</v>
      </c>
    </row>
    <row r="7547">
      <c r="A7547" t="str">
        <v>AutoTable</v>
      </c>
      <c r="C7547" t="str">
        <v>54005</v>
      </c>
      <c r="D7547">
        <v>194</v>
      </c>
      <c r="E7547">
        <v>43552</v>
      </c>
    </row>
    <row r="7548">
      <c r="A7548" t="str">
        <v>AutoTable</v>
      </c>
      <c r="C7548" t="str">
        <v>54008</v>
      </c>
      <c r="D7548">
        <v>382</v>
      </c>
      <c r="E7548">
        <v>43552</v>
      </c>
    </row>
    <row r="7549">
      <c r="A7549" t="str">
        <v>AutoTable</v>
      </c>
      <c r="C7549" t="str">
        <v>54009</v>
      </c>
      <c r="D7549">
        <v>91</v>
      </c>
      <c r="E7549">
        <v>43552</v>
      </c>
    </row>
    <row r="7550">
      <c r="A7550" t="str">
        <v>AutoTable</v>
      </c>
      <c r="C7550" t="str">
        <v>54010</v>
      </c>
      <c r="D7550">
        <v>116</v>
      </c>
      <c r="E7550">
        <v>43552</v>
      </c>
    </row>
    <row r="7551">
      <c r="A7551" t="str">
        <v>AutoTable</v>
      </c>
      <c r="C7551" t="str">
        <v>54011</v>
      </c>
      <c r="D7551">
        <v>128</v>
      </c>
      <c r="E7551">
        <v>43552</v>
      </c>
    </row>
    <row r="7552">
      <c r="A7552" t="str">
        <v>AutoTable</v>
      </c>
      <c r="C7552" t="str">
        <v>54012</v>
      </c>
      <c r="D7552">
        <v>227</v>
      </c>
      <c r="E7552">
        <v>43552</v>
      </c>
    </row>
    <row r="7553">
      <c r="A7553" t="str">
        <v>AutoTable</v>
      </c>
      <c r="C7553" t="str">
        <v>54014</v>
      </c>
      <c r="D7553">
        <v>97</v>
      </c>
      <c r="E7553">
        <v>43552</v>
      </c>
    </row>
    <row r="7554">
      <c r="A7554" t="str">
        <v>AutoTable</v>
      </c>
      <c r="C7554" t="str">
        <v>54015</v>
      </c>
      <c r="D7554">
        <v>28</v>
      </c>
      <c r="E7554">
        <v>43552</v>
      </c>
    </row>
    <row r="7555">
      <c r="A7555" t="str">
        <v>AutoTable</v>
      </c>
      <c r="C7555" t="str">
        <v>570</v>
      </c>
      <c r="D7555">
        <v>2250</v>
      </c>
      <c r="E7555">
        <v>43552</v>
      </c>
    </row>
    <row r="7556">
      <c r="A7556" t="str">
        <v>AutoTable</v>
      </c>
      <c r="C7556" t="str">
        <v>57010</v>
      </c>
      <c r="D7556">
        <v>0</v>
      </c>
      <c r="E7556">
        <v>43552</v>
      </c>
    </row>
    <row r="7557">
      <c r="A7557" t="str">
        <v>AutoTable</v>
      </c>
      <c r="C7557" t="str">
        <v>57011</v>
      </c>
      <c r="D7557">
        <v>0</v>
      </c>
      <c r="E7557">
        <v>43552</v>
      </c>
    </row>
    <row r="7558">
      <c r="A7558" t="str">
        <v>AutoTable</v>
      </c>
      <c r="C7558" t="str">
        <v>57012</v>
      </c>
      <c r="D7558">
        <v>0</v>
      </c>
      <c r="E7558">
        <v>43552</v>
      </c>
    </row>
    <row r="7559">
      <c r="A7559" t="str">
        <v>AutoTable</v>
      </c>
      <c r="C7559" t="str">
        <v>57013</v>
      </c>
      <c r="D7559">
        <v>0</v>
      </c>
      <c r="E7559">
        <v>43552</v>
      </c>
    </row>
    <row r="7560">
      <c r="A7560" t="str">
        <v>AutoTable</v>
      </c>
      <c r="C7560" t="str">
        <v>57014</v>
      </c>
      <c r="D7560">
        <v>0</v>
      </c>
      <c r="E7560">
        <v>43552</v>
      </c>
    </row>
    <row r="7561">
      <c r="A7561" t="str">
        <v>AutoTable</v>
      </c>
      <c r="C7561" t="str">
        <v>57015</v>
      </c>
      <c r="D7561">
        <v>0</v>
      </c>
      <c r="E7561">
        <v>43552</v>
      </c>
    </row>
    <row r="7562">
      <c r="A7562" t="str">
        <v>AutoTable</v>
      </c>
      <c r="C7562" t="str">
        <v>57016</v>
      </c>
      <c r="D7562">
        <v>0</v>
      </c>
      <c r="E7562">
        <v>43552</v>
      </c>
    </row>
    <row r="7563">
      <c r="A7563" t="str">
        <v>AutoTable</v>
      </c>
      <c r="C7563" t="str">
        <v>57018</v>
      </c>
      <c r="D7563">
        <v>0</v>
      </c>
      <c r="E7563">
        <v>43552</v>
      </c>
    </row>
    <row r="7564">
      <c r="A7564" t="str">
        <v>AutoTable</v>
      </c>
      <c r="C7564" t="str">
        <v>57019</v>
      </c>
      <c r="D7564">
        <v>0</v>
      </c>
      <c r="E7564">
        <v>43552</v>
      </c>
    </row>
    <row r="7565">
      <c r="A7565" t="str">
        <v>AutoTable</v>
      </c>
      <c r="C7565" t="str">
        <v>57020</v>
      </c>
      <c r="D7565">
        <v>0</v>
      </c>
      <c r="E7565">
        <v>43552</v>
      </c>
    </row>
    <row r="7566">
      <c r="A7566" t="str">
        <v>AutoTable</v>
      </c>
      <c r="C7566" t="str">
        <v>57021</v>
      </c>
      <c r="D7566">
        <v>0</v>
      </c>
      <c r="E7566">
        <v>43552</v>
      </c>
    </row>
    <row r="7567">
      <c r="A7567" t="str">
        <v>AutoTable</v>
      </c>
      <c r="C7567" t="str">
        <v>60176</v>
      </c>
      <c r="D7567">
        <v>180</v>
      </c>
      <c r="E7567">
        <v>43552</v>
      </c>
    </row>
    <row r="7568">
      <c r="A7568" t="str">
        <v>AutoTable</v>
      </c>
      <c r="C7568" t="str">
        <v>61110-CB</v>
      </c>
      <c r="D7568">
        <v>102</v>
      </c>
      <c r="E7568">
        <v>43552</v>
      </c>
    </row>
    <row r="7569">
      <c r="A7569" t="str">
        <v>AutoTable</v>
      </c>
      <c r="C7569" t="str">
        <v>61210</v>
      </c>
      <c r="D7569">
        <v>0</v>
      </c>
      <c r="E7569">
        <v>43552</v>
      </c>
    </row>
    <row r="7570">
      <c r="A7570" t="str">
        <v>AutoTable</v>
      </c>
      <c r="C7570" t="str">
        <v>61310J</v>
      </c>
      <c r="D7570">
        <v>0</v>
      </c>
      <c r="E7570">
        <v>43552</v>
      </c>
    </row>
    <row r="7571">
      <c r="A7571" t="str">
        <v>AutoTable</v>
      </c>
      <c r="C7571" t="str">
        <v>61310R</v>
      </c>
      <c r="D7571">
        <v>15</v>
      </c>
      <c r="E7571">
        <v>43552</v>
      </c>
    </row>
    <row r="7572">
      <c r="A7572" t="str">
        <v>AutoTable</v>
      </c>
      <c r="C7572" t="str">
        <v>61310VE</v>
      </c>
      <c r="D7572">
        <v>86</v>
      </c>
      <c r="E7572">
        <v>43552</v>
      </c>
    </row>
    <row r="7573">
      <c r="A7573" t="str">
        <v>AutoTable</v>
      </c>
      <c r="C7573" t="str">
        <v>62675PAV</v>
      </c>
      <c r="D7573">
        <v>0</v>
      </c>
      <c r="E7573">
        <v>43552</v>
      </c>
    </row>
    <row r="7574">
      <c r="A7574" t="str">
        <v>AutoTable</v>
      </c>
      <c r="C7574" t="str">
        <v>63110-02</v>
      </c>
      <c r="D7574">
        <v>63</v>
      </c>
      <c r="E7574">
        <v>43552</v>
      </c>
    </row>
    <row r="7575">
      <c r="A7575" t="str">
        <v>AutoTable</v>
      </c>
      <c r="C7575" t="str">
        <v>63110-05</v>
      </c>
      <c r="D7575">
        <v>19</v>
      </c>
      <c r="E7575">
        <v>43552</v>
      </c>
    </row>
    <row r="7576">
      <c r="A7576" t="str">
        <v>AutoTable</v>
      </c>
      <c r="C7576" t="str">
        <v>63110-08</v>
      </c>
      <c r="D7576">
        <v>1</v>
      </c>
      <c r="E7576">
        <v>43552</v>
      </c>
    </row>
    <row r="7577">
      <c r="A7577" t="str">
        <v>AutoTable</v>
      </c>
      <c r="C7577" t="str">
        <v>63110-26</v>
      </c>
      <c r="D7577">
        <v>32</v>
      </c>
      <c r="E7577">
        <v>43552</v>
      </c>
    </row>
    <row r="7578">
      <c r="A7578" t="str">
        <v>AutoTable</v>
      </c>
      <c r="C7578" t="str">
        <v>63175-05</v>
      </c>
      <c r="D7578">
        <v>34</v>
      </c>
      <c r="E7578">
        <v>43552</v>
      </c>
    </row>
    <row r="7579">
      <c r="A7579" t="str">
        <v>AutoTable</v>
      </c>
      <c r="C7579" t="str">
        <v>63175-06</v>
      </c>
      <c r="D7579">
        <v>35</v>
      </c>
      <c r="E7579">
        <v>43552</v>
      </c>
    </row>
    <row r="7580">
      <c r="A7580" t="str">
        <v>AutoTable</v>
      </c>
      <c r="C7580" t="str">
        <v>63175-08</v>
      </c>
      <c r="D7580">
        <v>29</v>
      </c>
      <c r="E7580">
        <v>43552</v>
      </c>
    </row>
    <row r="7581">
      <c r="A7581" t="str">
        <v>AutoTable</v>
      </c>
      <c r="C7581" t="str">
        <v>64710</v>
      </c>
      <c r="D7581">
        <v>4</v>
      </c>
      <c r="E7581">
        <v>43552</v>
      </c>
    </row>
    <row r="7582">
      <c r="A7582" t="str">
        <v>AutoTable</v>
      </c>
      <c r="C7582" t="str">
        <v>64712</v>
      </c>
      <c r="D7582">
        <v>1</v>
      </c>
      <c r="E7582">
        <v>43552</v>
      </c>
    </row>
    <row r="7583">
      <c r="A7583" t="str">
        <v>AutoTable</v>
      </c>
      <c r="C7583" t="str">
        <v>64715</v>
      </c>
      <c r="D7583">
        <v>1</v>
      </c>
      <c r="E7583">
        <v>43552</v>
      </c>
    </row>
    <row r="7584">
      <c r="A7584" t="str">
        <v>AutoTable</v>
      </c>
      <c r="C7584" t="str">
        <v>64750</v>
      </c>
      <c r="D7584">
        <v>33</v>
      </c>
      <c r="E7584">
        <v>43552</v>
      </c>
    </row>
    <row r="7585">
      <c r="A7585" t="str">
        <v>AutoTable</v>
      </c>
      <c r="C7585" t="str">
        <v>64775</v>
      </c>
      <c r="D7585">
        <v>66</v>
      </c>
      <c r="E7585">
        <v>43552</v>
      </c>
    </row>
    <row r="7586">
      <c r="A7586" t="str">
        <v>AutoTable</v>
      </c>
      <c r="C7586" t="str">
        <v>64910</v>
      </c>
      <c r="D7586">
        <v>59</v>
      </c>
      <c r="E7586">
        <v>43552</v>
      </c>
    </row>
    <row r="7587">
      <c r="A7587" t="str">
        <v>AutoTable</v>
      </c>
      <c r="C7587" t="str">
        <v>64912</v>
      </c>
      <c r="D7587">
        <v>3</v>
      </c>
      <c r="E7587">
        <v>43552</v>
      </c>
    </row>
    <row r="7588">
      <c r="A7588" t="str">
        <v>AutoTable</v>
      </c>
      <c r="C7588" t="str">
        <v>64912OR/B</v>
      </c>
      <c r="D7588">
        <v>0</v>
      </c>
      <c r="E7588">
        <v>43552</v>
      </c>
    </row>
    <row r="7589">
      <c r="A7589" t="str">
        <v>AutoTable</v>
      </c>
      <c r="C7589" t="str">
        <v>64915</v>
      </c>
      <c r="D7589">
        <v>5</v>
      </c>
      <c r="E7589">
        <v>43552</v>
      </c>
    </row>
    <row r="7590">
      <c r="A7590" t="str">
        <v>AutoTable</v>
      </c>
      <c r="C7590" t="str">
        <v>64915OR/B</v>
      </c>
      <c r="D7590">
        <v>0</v>
      </c>
      <c r="E7590">
        <v>43552</v>
      </c>
    </row>
    <row r="7591">
      <c r="A7591" t="str">
        <v>AutoTable</v>
      </c>
      <c r="C7591" t="str">
        <v>64950</v>
      </c>
      <c r="D7591">
        <v>0</v>
      </c>
      <c r="E7591">
        <v>43552</v>
      </c>
    </row>
    <row r="7592">
      <c r="A7592" t="str">
        <v>AutoTable</v>
      </c>
      <c r="C7592" t="str">
        <v>64975</v>
      </c>
      <c r="D7592">
        <v>16</v>
      </c>
      <c r="E7592">
        <v>43552</v>
      </c>
    </row>
    <row r="7593">
      <c r="A7593" t="str">
        <v>AutoTable</v>
      </c>
      <c r="C7593" t="str">
        <v>65110</v>
      </c>
      <c r="D7593">
        <v>140</v>
      </c>
      <c r="E7593">
        <v>43552</v>
      </c>
    </row>
    <row r="7594">
      <c r="A7594" t="str">
        <v>AutoTable</v>
      </c>
      <c r="C7594" t="str">
        <v>65112</v>
      </c>
      <c r="D7594">
        <v>50</v>
      </c>
      <c r="E7594">
        <v>43552</v>
      </c>
    </row>
    <row r="7595">
      <c r="A7595" t="str">
        <v>AutoTable</v>
      </c>
      <c r="C7595" t="str">
        <v>65112KA/VI</v>
      </c>
      <c r="D7595">
        <v>17</v>
      </c>
      <c r="E7595">
        <v>43552</v>
      </c>
    </row>
    <row r="7596">
      <c r="A7596" t="str">
        <v>AutoTable</v>
      </c>
      <c r="C7596" t="str">
        <v>65115</v>
      </c>
      <c r="D7596">
        <v>19</v>
      </c>
      <c r="E7596">
        <v>43552</v>
      </c>
    </row>
    <row r="7597">
      <c r="A7597" t="str">
        <v>AutoTable</v>
      </c>
      <c r="C7597" t="str">
        <v>65115KA/VI</v>
      </c>
      <c r="D7597">
        <v>2</v>
      </c>
      <c r="E7597">
        <v>43552</v>
      </c>
    </row>
    <row r="7598">
      <c r="A7598" t="str">
        <v>AutoTable</v>
      </c>
      <c r="C7598" t="str">
        <v>65150</v>
      </c>
      <c r="D7598">
        <v>0</v>
      </c>
      <c r="E7598">
        <v>43552</v>
      </c>
    </row>
    <row r="7599">
      <c r="A7599" t="str">
        <v>AutoTable</v>
      </c>
      <c r="C7599" t="str">
        <v>65175</v>
      </c>
      <c r="D7599">
        <v>319</v>
      </c>
      <c r="E7599">
        <v>43552</v>
      </c>
    </row>
    <row r="7600">
      <c r="A7600" t="str">
        <v>AutoTable</v>
      </c>
      <c r="C7600" t="str">
        <v>68110</v>
      </c>
      <c r="D7600">
        <v>144</v>
      </c>
      <c r="E7600">
        <v>43552</v>
      </c>
    </row>
    <row r="7601">
      <c r="A7601" t="str">
        <v>AutoTable</v>
      </c>
      <c r="C7601" t="str">
        <v>68151</v>
      </c>
      <c r="D7601">
        <v>124</v>
      </c>
      <c r="E7601">
        <v>43552</v>
      </c>
    </row>
    <row r="7602">
      <c r="A7602" t="str">
        <v>AutoTable</v>
      </c>
      <c r="C7602" t="str">
        <v>68175</v>
      </c>
      <c r="D7602">
        <v>186</v>
      </c>
      <c r="E7602">
        <v>43552</v>
      </c>
    </row>
    <row r="7603">
      <c r="A7603" t="str">
        <v>AutoTable</v>
      </c>
      <c r="C7603" t="str">
        <v>703300A</v>
      </c>
      <c r="D7603">
        <v>3180</v>
      </c>
      <c r="E7603">
        <v>43552</v>
      </c>
    </row>
    <row r="7604">
      <c r="A7604" t="str">
        <v>AutoTable</v>
      </c>
      <c r="C7604" t="str">
        <v>703300A-72</v>
      </c>
      <c r="D7604">
        <v>1277</v>
      </c>
      <c r="E7604">
        <v>43552</v>
      </c>
    </row>
    <row r="7605">
      <c r="A7605" t="str">
        <v>AutoTable</v>
      </c>
      <c r="C7605" t="str">
        <v>703301</v>
      </c>
      <c r="D7605">
        <v>0</v>
      </c>
      <c r="E7605">
        <v>43552</v>
      </c>
    </row>
    <row r="7606">
      <c r="A7606" t="str">
        <v>AutoTable</v>
      </c>
      <c r="C7606" t="str">
        <v>703311</v>
      </c>
      <c r="D7606">
        <v>0</v>
      </c>
      <c r="E7606">
        <v>43552</v>
      </c>
    </row>
    <row r="7607">
      <c r="A7607" t="str">
        <v>AutoTable</v>
      </c>
      <c r="C7607" t="str">
        <v>703400A</v>
      </c>
      <c r="D7607">
        <v>5010</v>
      </c>
      <c r="E7607">
        <v>43552</v>
      </c>
    </row>
    <row r="7608">
      <c r="A7608" t="str">
        <v>AutoTable</v>
      </c>
      <c r="C7608" t="str">
        <v>703401</v>
      </c>
      <c r="D7608">
        <v>0</v>
      </c>
      <c r="E7608">
        <v>43552</v>
      </c>
    </row>
    <row r="7609">
      <c r="A7609" t="str">
        <v>AutoTable</v>
      </c>
      <c r="C7609" t="str">
        <v>703402</v>
      </c>
      <c r="D7609">
        <v>0</v>
      </c>
      <c r="E7609">
        <v>43552</v>
      </c>
    </row>
    <row r="7610">
      <c r="A7610" t="str">
        <v>AutoTable</v>
      </c>
      <c r="C7610" t="str">
        <v>703405</v>
      </c>
      <c r="D7610">
        <v>0</v>
      </c>
      <c r="E7610">
        <v>43552</v>
      </c>
    </row>
    <row r="7611">
      <c r="A7611" t="str">
        <v>AutoTable</v>
      </c>
      <c r="C7611" t="str">
        <v>703406</v>
      </c>
      <c r="D7611">
        <v>0</v>
      </c>
      <c r="E7611">
        <v>43552</v>
      </c>
    </row>
    <row r="7612">
      <c r="A7612" t="str">
        <v>AutoTable</v>
      </c>
      <c r="C7612" t="str">
        <v>703408</v>
      </c>
      <c r="D7612">
        <v>0</v>
      </c>
      <c r="E7612">
        <v>43552</v>
      </c>
    </row>
    <row r="7613">
      <c r="A7613" t="str">
        <v>AutoTable</v>
      </c>
      <c r="C7613" t="str">
        <v>703409</v>
      </c>
      <c r="D7613">
        <v>0</v>
      </c>
      <c r="E7613">
        <v>43552</v>
      </c>
    </row>
    <row r="7614">
      <c r="A7614" t="str">
        <v>AutoTable</v>
      </c>
      <c r="C7614" t="str">
        <v>703410</v>
      </c>
      <c r="D7614">
        <v>0</v>
      </c>
      <c r="E7614">
        <v>43552</v>
      </c>
    </row>
    <row r="7615">
      <c r="A7615" t="str">
        <v>AutoTable</v>
      </c>
      <c r="C7615" t="str">
        <v>703411</v>
      </c>
      <c r="D7615">
        <v>1</v>
      </c>
      <c r="E7615">
        <v>43552</v>
      </c>
    </row>
    <row r="7616">
      <c r="A7616" t="str">
        <v>AutoTable</v>
      </c>
      <c r="C7616" t="str">
        <v>703419</v>
      </c>
      <c r="D7616">
        <v>0</v>
      </c>
      <c r="E7616">
        <v>43552</v>
      </c>
    </row>
    <row r="7617">
      <c r="A7617" t="str">
        <v>AutoTable</v>
      </c>
      <c r="C7617" t="str">
        <v>703420</v>
      </c>
      <c r="D7617">
        <v>0</v>
      </c>
      <c r="E7617">
        <v>43552</v>
      </c>
    </row>
    <row r="7618">
      <c r="A7618" t="str">
        <v>AutoTable</v>
      </c>
      <c r="C7618" t="str">
        <v>703427</v>
      </c>
      <c r="D7618">
        <v>0</v>
      </c>
      <c r="E7618">
        <v>43552</v>
      </c>
    </row>
    <row r="7619">
      <c r="A7619" t="str">
        <v>AutoTable</v>
      </c>
      <c r="C7619" t="str">
        <v>703446</v>
      </c>
      <c r="D7619">
        <v>0</v>
      </c>
      <c r="E7619">
        <v>43552</v>
      </c>
    </row>
    <row r="7620">
      <c r="A7620" t="str">
        <v>AutoTable</v>
      </c>
      <c r="C7620" t="str">
        <v>703462</v>
      </c>
      <c r="D7620">
        <v>0</v>
      </c>
      <c r="E7620">
        <v>43552</v>
      </c>
    </row>
    <row r="7621">
      <c r="A7621" t="str">
        <v>AutoTable</v>
      </c>
      <c r="C7621" t="str">
        <v>703463</v>
      </c>
      <c r="D7621">
        <v>0</v>
      </c>
      <c r="E7621">
        <v>43552</v>
      </c>
    </row>
    <row r="7622">
      <c r="A7622" t="str">
        <v>AutoTable</v>
      </c>
      <c r="C7622" t="str">
        <v>703470</v>
      </c>
      <c r="D7622">
        <v>0</v>
      </c>
      <c r="E7622">
        <v>43552</v>
      </c>
    </row>
    <row r="7623">
      <c r="A7623" t="str">
        <v>AutoTable</v>
      </c>
      <c r="C7623" t="str">
        <v>703475</v>
      </c>
      <c r="D7623">
        <v>0</v>
      </c>
      <c r="E7623">
        <v>43552</v>
      </c>
    </row>
    <row r="7624">
      <c r="A7624" t="str">
        <v>AutoTable</v>
      </c>
      <c r="C7624" t="str">
        <v>703476</v>
      </c>
      <c r="D7624">
        <v>0</v>
      </c>
      <c r="E7624">
        <v>43552</v>
      </c>
    </row>
    <row r="7625">
      <c r="A7625" t="str">
        <v>AutoTable</v>
      </c>
      <c r="C7625" t="str">
        <v>703477</v>
      </c>
      <c r="D7625">
        <v>0</v>
      </c>
      <c r="E7625">
        <v>43552</v>
      </c>
    </row>
    <row r="7626">
      <c r="A7626" t="str">
        <v>AutoTable</v>
      </c>
      <c r="C7626" t="str">
        <v>703481</v>
      </c>
      <c r="D7626">
        <v>0</v>
      </c>
      <c r="E7626">
        <v>43552</v>
      </c>
    </row>
    <row r="7627">
      <c r="A7627" t="str">
        <v>AutoTable</v>
      </c>
      <c r="C7627" t="str">
        <v>703492</v>
      </c>
      <c r="D7627">
        <v>0</v>
      </c>
      <c r="E7627">
        <v>43552</v>
      </c>
    </row>
    <row r="7628">
      <c r="A7628" t="str">
        <v>AutoTable</v>
      </c>
      <c r="C7628" t="str">
        <v>703496</v>
      </c>
      <c r="D7628">
        <v>13</v>
      </c>
      <c r="E7628">
        <v>43552</v>
      </c>
    </row>
    <row r="7629">
      <c r="A7629" t="str">
        <v>AutoTable</v>
      </c>
      <c r="C7629" t="str">
        <v>703500A</v>
      </c>
      <c r="D7629">
        <v>268</v>
      </c>
      <c r="E7629">
        <v>43552</v>
      </c>
    </row>
    <row r="7630">
      <c r="A7630" t="str">
        <v>AutoTable</v>
      </c>
      <c r="C7630" t="str">
        <v>703508</v>
      </c>
      <c r="D7630">
        <v>277</v>
      </c>
      <c r="E7630">
        <v>43552</v>
      </c>
    </row>
    <row r="7631">
      <c r="A7631" t="str">
        <v>AutoTable</v>
      </c>
      <c r="C7631" t="str">
        <v>703600A</v>
      </c>
      <c r="D7631">
        <v>0</v>
      </c>
      <c r="E7631">
        <v>43552</v>
      </c>
    </row>
    <row r="7632">
      <c r="A7632" t="str">
        <v>AutoTable</v>
      </c>
      <c r="C7632" t="str">
        <v>703608</v>
      </c>
      <c r="D7632">
        <v>32</v>
      </c>
      <c r="E7632">
        <v>43552</v>
      </c>
    </row>
    <row r="7633">
      <c r="A7633" t="str">
        <v>AutoTable</v>
      </c>
      <c r="C7633" t="str">
        <v>703609</v>
      </c>
      <c r="D7633">
        <v>41</v>
      </c>
      <c r="E7633">
        <v>43552</v>
      </c>
    </row>
    <row r="7634">
      <c r="A7634" t="str">
        <v>AutoTable</v>
      </c>
      <c r="C7634" t="str">
        <v>703619</v>
      </c>
      <c r="D7634">
        <v>180</v>
      </c>
      <c r="E7634">
        <v>43552</v>
      </c>
    </row>
    <row r="7635">
      <c r="A7635" t="str">
        <v>AutoTable</v>
      </c>
      <c r="C7635" t="str">
        <v>703622</v>
      </c>
      <c r="D7635">
        <v>4</v>
      </c>
      <c r="E7635">
        <v>43552</v>
      </c>
    </row>
    <row r="7636">
      <c r="A7636" t="str">
        <v>AutoTable</v>
      </c>
      <c r="C7636" t="str">
        <v>703627</v>
      </c>
      <c r="D7636">
        <v>2</v>
      </c>
      <c r="E7636">
        <v>43552</v>
      </c>
    </row>
    <row r="7637">
      <c r="A7637" t="str">
        <v>AutoTable</v>
      </c>
      <c r="C7637" t="str">
        <v>703642</v>
      </c>
      <c r="D7637">
        <v>2</v>
      </c>
      <c r="E7637">
        <v>43552</v>
      </c>
    </row>
    <row r="7638">
      <c r="A7638" t="str">
        <v>AutoTable</v>
      </c>
      <c r="C7638" t="str">
        <v>703676</v>
      </c>
      <c r="D7638">
        <v>2</v>
      </c>
      <c r="E7638">
        <v>43552</v>
      </c>
    </row>
    <row r="7639">
      <c r="A7639" t="str">
        <v>AutoTable</v>
      </c>
      <c r="C7639" t="str">
        <v>704324</v>
      </c>
      <c r="D7639">
        <v>0</v>
      </c>
      <c r="E7639">
        <v>43552</v>
      </c>
    </row>
    <row r="7640">
      <c r="A7640" t="str">
        <v>AutoTable</v>
      </c>
      <c r="C7640" t="str">
        <v>704326</v>
      </c>
      <c r="D7640">
        <v>0</v>
      </c>
      <c r="E7640">
        <v>43552</v>
      </c>
    </row>
    <row r="7641">
      <c r="A7641" t="str">
        <v>AutoTable</v>
      </c>
      <c r="C7641" t="str">
        <v>704402</v>
      </c>
      <c r="D7641">
        <v>0</v>
      </c>
      <c r="E7641">
        <v>43552</v>
      </c>
    </row>
    <row r="7642">
      <c r="A7642" t="str">
        <v>AutoTable</v>
      </c>
      <c r="C7642" t="str">
        <v>704405</v>
      </c>
      <c r="D7642">
        <v>0</v>
      </c>
      <c r="E7642">
        <v>43552</v>
      </c>
    </row>
    <row r="7643">
      <c r="A7643" t="str">
        <v>AutoTable</v>
      </c>
      <c r="C7643" t="str">
        <v>704406</v>
      </c>
      <c r="D7643">
        <v>0</v>
      </c>
      <c r="E7643">
        <v>43552</v>
      </c>
    </row>
    <row r="7644">
      <c r="A7644" t="str">
        <v>AutoTable</v>
      </c>
      <c r="C7644" t="str">
        <v>704422</v>
      </c>
      <c r="D7644">
        <v>0</v>
      </c>
      <c r="E7644">
        <v>43552</v>
      </c>
    </row>
    <row r="7645">
      <c r="A7645" t="str">
        <v>AutoTable</v>
      </c>
      <c r="C7645" t="str">
        <v>704426</v>
      </c>
      <c r="D7645">
        <v>0</v>
      </c>
      <c r="E7645">
        <v>43552</v>
      </c>
    </row>
    <row r="7646">
      <c r="A7646" t="str">
        <v>AutoTable</v>
      </c>
      <c r="C7646" t="str">
        <v>704435</v>
      </c>
      <c r="D7646">
        <v>0</v>
      </c>
      <c r="E7646">
        <v>43552</v>
      </c>
    </row>
    <row r="7647">
      <c r="A7647" t="str">
        <v>AutoTable</v>
      </c>
      <c r="C7647" t="str">
        <v>704436</v>
      </c>
      <c r="D7647">
        <v>0</v>
      </c>
      <c r="E7647">
        <v>43552</v>
      </c>
    </row>
    <row r="7648">
      <c r="A7648" t="str">
        <v>AutoTable</v>
      </c>
      <c r="C7648" t="str">
        <v>704437</v>
      </c>
      <c r="D7648">
        <v>0</v>
      </c>
      <c r="E7648">
        <v>43552</v>
      </c>
    </row>
    <row r="7649">
      <c r="A7649" t="str">
        <v>AutoTable</v>
      </c>
      <c r="C7649" t="str">
        <v>704469</v>
      </c>
      <c r="D7649">
        <v>0</v>
      </c>
      <c r="E7649">
        <v>43552</v>
      </c>
    </row>
    <row r="7650">
      <c r="A7650" t="str">
        <v>AutoTable</v>
      </c>
      <c r="C7650" t="str">
        <v>704490</v>
      </c>
      <c r="D7650">
        <v>0</v>
      </c>
      <c r="E7650">
        <v>43552</v>
      </c>
    </row>
    <row r="7651">
      <c r="A7651" t="str">
        <v>AutoTable</v>
      </c>
      <c r="C7651" t="str">
        <v>704504</v>
      </c>
      <c r="D7651">
        <v>236</v>
      </c>
      <c r="E7651">
        <v>43552</v>
      </c>
    </row>
    <row r="7652">
      <c r="A7652" t="str">
        <v>AutoTable</v>
      </c>
      <c r="C7652" t="str">
        <v>704505</v>
      </c>
      <c r="D7652">
        <v>159</v>
      </c>
      <c r="E7652">
        <v>43552</v>
      </c>
    </row>
    <row r="7653">
      <c r="A7653" t="str">
        <v>AutoTable</v>
      </c>
      <c r="C7653" t="str">
        <v>704508</v>
      </c>
      <c r="D7653">
        <v>0</v>
      </c>
      <c r="E7653">
        <v>43552</v>
      </c>
    </row>
    <row r="7654">
      <c r="A7654" t="str">
        <v>AutoTable</v>
      </c>
      <c r="C7654" t="str">
        <v>704526</v>
      </c>
      <c r="D7654">
        <v>92</v>
      </c>
      <c r="E7654">
        <v>43552</v>
      </c>
    </row>
    <row r="7655">
      <c r="A7655" t="str">
        <v>AutoTable</v>
      </c>
      <c r="C7655" t="str">
        <v>704549</v>
      </c>
      <c r="D7655">
        <v>0</v>
      </c>
      <c r="E7655">
        <v>43552</v>
      </c>
    </row>
    <row r="7656">
      <c r="A7656" t="str">
        <v>AutoTable</v>
      </c>
      <c r="C7656" t="str">
        <v>704550</v>
      </c>
      <c r="D7656">
        <v>105</v>
      </c>
      <c r="E7656">
        <v>43552</v>
      </c>
    </row>
    <row r="7657">
      <c r="A7657" t="str">
        <v>AutoTable</v>
      </c>
      <c r="C7657" t="str">
        <v>704569</v>
      </c>
      <c r="D7657">
        <v>0</v>
      </c>
      <c r="E7657">
        <v>43552</v>
      </c>
    </row>
    <row r="7658">
      <c r="A7658" t="str">
        <v>AutoTable</v>
      </c>
      <c r="C7658" t="str">
        <v>704586</v>
      </c>
      <c r="D7658">
        <v>108</v>
      </c>
      <c r="E7658">
        <v>43552</v>
      </c>
    </row>
    <row r="7659">
      <c r="A7659" t="str">
        <v>AutoTable</v>
      </c>
      <c r="C7659" t="str">
        <v>704602</v>
      </c>
      <c r="D7659">
        <v>103</v>
      </c>
      <c r="E7659">
        <v>43552</v>
      </c>
    </row>
    <row r="7660">
      <c r="A7660" t="str">
        <v>AutoTable</v>
      </c>
      <c r="C7660" t="str">
        <v>704606</v>
      </c>
      <c r="D7660">
        <v>80</v>
      </c>
      <c r="E7660">
        <v>43552</v>
      </c>
    </row>
    <row r="7661">
      <c r="A7661" t="str">
        <v>AutoTable</v>
      </c>
      <c r="C7661" t="str">
        <v>704609</v>
      </c>
      <c r="D7661">
        <v>92</v>
      </c>
      <c r="E7661">
        <v>43552</v>
      </c>
    </row>
    <row r="7662">
      <c r="A7662" t="str">
        <v>AutoTable</v>
      </c>
      <c r="C7662" t="str">
        <v>704622</v>
      </c>
      <c r="D7662">
        <v>91</v>
      </c>
      <c r="E7662">
        <v>43552</v>
      </c>
    </row>
    <row r="7663">
      <c r="A7663" t="str">
        <v>AutoTable</v>
      </c>
      <c r="C7663" t="str">
        <v>704668</v>
      </c>
      <c r="D7663">
        <v>0</v>
      </c>
      <c r="E7663">
        <v>43552</v>
      </c>
    </row>
    <row r="7664">
      <c r="A7664" t="str">
        <v>AutoTable</v>
      </c>
      <c r="C7664" t="str">
        <v>704676</v>
      </c>
      <c r="D7664">
        <v>80</v>
      </c>
      <c r="E7664">
        <v>43552</v>
      </c>
    </row>
    <row r="7665">
      <c r="A7665" t="str">
        <v>AutoTable</v>
      </c>
      <c r="C7665" t="str">
        <v>704690</v>
      </c>
      <c r="D7665">
        <v>0</v>
      </c>
      <c r="E7665">
        <v>43552</v>
      </c>
    </row>
    <row r="7666">
      <c r="A7666" t="str">
        <v>AutoTable</v>
      </c>
      <c r="C7666" t="str">
        <v>704696</v>
      </c>
      <c r="D7666">
        <v>44</v>
      </c>
      <c r="E7666">
        <v>43552</v>
      </c>
    </row>
    <row r="7667">
      <c r="A7667" t="str">
        <v>AutoTable</v>
      </c>
      <c r="C7667" t="str">
        <v>705401</v>
      </c>
      <c r="D7667">
        <v>0</v>
      </c>
      <c r="E7667">
        <v>43552</v>
      </c>
    </row>
    <row r="7668">
      <c r="A7668" t="str">
        <v>AutoTable</v>
      </c>
      <c r="C7668" t="str">
        <v>705402</v>
      </c>
      <c r="D7668">
        <v>0</v>
      </c>
      <c r="E7668">
        <v>43552</v>
      </c>
    </row>
    <row r="7669">
      <c r="A7669" t="str">
        <v>AutoTable</v>
      </c>
      <c r="C7669" t="str">
        <v>705405</v>
      </c>
      <c r="D7669">
        <v>0</v>
      </c>
      <c r="E7669">
        <v>43552</v>
      </c>
    </row>
    <row r="7670">
      <c r="A7670" t="str">
        <v>AutoTable</v>
      </c>
      <c r="C7670" t="str">
        <v>705406</v>
      </c>
      <c r="D7670">
        <v>0</v>
      </c>
      <c r="E7670">
        <v>43552</v>
      </c>
    </row>
    <row r="7671">
      <c r="A7671" t="str">
        <v>AutoTable</v>
      </c>
      <c r="C7671" t="str">
        <v>705407</v>
      </c>
      <c r="D7671">
        <v>0</v>
      </c>
      <c r="E7671">
        <v>43552</v>
      </c>
    </row>
    <row r="7672">
      <c r="A7672" t="str">
        <v>AutoTable</v>
      </c>
      <c r="C7672" t="str">
        <v>705408</v>
      </c>
      <c r="D7672">
        <v>22</v>
      </c>
      <c r="E7672">
        <v>43552</v>
      </c>
    </row>
    <row r="7673">
      <c r="A7673" t="str">
        <v>AutoTable</v>
      </c>
      <c r="C7673" t="str">
        <v>705409</v>
      </c>
      <c r="D7673">
        <v>0</v>
      </c>
      <c r="E7673">
        <v>43552</v>
      </c>
    </row>
    <row r="7674">
      <c r="A7674" t="str">
        <v>AutoTable</v>
      </c>
      <c r="C7674" t="str">
        <v>705432</v>
      </c>
      <c r="D7674">
        <v>0</v>
      </c>
      <c r="E7674">
        <v>43552</v>
      </c>
    </row>
    <row r="7675">
      <c r="A7675" t="str">
        <v>AutoTable</v>
      </c>
      <c r="C7675" t="str">
        <v>705481</v>
      </c>
      <c r="D7675">
        <v>0</v>
      </c>
      <c r="E7675">
        <v>43552</v>
      </c>
    </row>
    <row r="7676">
      <c r="A7676" t="str">
        <v>AutoTable</v>
      </c>
      <c r="C7676" t="str">
        <v>71150-02</v>
      </c>
      <c r="D7676">
        <v>0</v>
      </c>
      <c r="E7676">
        <v>43552</v>
      </c>
    </row>
    <row r="7677">
      <c r="A7677" t="str">
        <v>AutoTable</v>
      </c>
      <c r="C7677" t="str">
        <v>71160-01</v>
      </c>
      <c r="D7677">
        <v>290</v>
      </c>
      <c r="E7677">
        <v>43552</v>
      </c>
    </row>
    <row r="7678">
      <c r="A7678" t="str">
        <v>AutoTable</v>
      </c>
      <c r="C7678" t="str">
        <v>71175-01</v>
      </c>
      <c r="D7678">
        <v>0</v>
      </c>
      <c r="E7678">
        <v>43552</v>
      </c>
    </row>
    <row r="7679">
      <c r="A7679" t="str">
        <v>AutoTable</v>
      </c>
      <c r="C7679" t="str">
        <v>71510-18CE</v>
      </c>
      <c r="D7679">
        <v>123</v>
      </c>
      <c r="E7679">
        <v>43552</v>
      </c>
    </row>
    <row r="7680">
      <c r="A7680" t="str">
        <v>AutoTable</v>
      </c>
      <c r="C7680" t="str">
        <v>71510-20CE</v>
      </c>
      <c r="D7680">
        <v>155</v>
      </c>
      <c r="E7680">
        <v>43552</v>
      </c>
    </row>
    <row r="7681">
      <c r="A7681" t="str">
        <v>AutoTable</v>
      </c>
      <c r="C7681" t="str">
        <v>71510-26CE</v>
      </c>
      <c r="D7681">
        <v>145</v>
      </c>
      <c r="E7681">
        <v>43552</v>
      </c>
    </row>
    <row r="7682">
      <c r="A7682" t="str">
        <v>AutoTable</v>
      </c>
      <c r="C7682" t="str">
        <v>71510-28CE</v>
      </c>
      <c r="D7682">
        <v>311</v>
      </c>
      <c r="E7682">
        <v>43552</v>
      </c>
    </row>
    <row r="7683">
      <c r="A7683" t="str">
        <v>AutoTable</v>
      </c>
      <c r="C7683" t="str">
        <v>71512-09CE</v>
      </c>
      <c r="D7683">
        <v>1</v>
      </c>
      <c r="E7683">
        <v>43552</v>
      </c>
    </row>
    <row r="7684">
      <c r="A7684" t="str">
        <v>AutoTable</v>
      </c>
      <c r="C7684" t="str">
        <v>71575-18CE</v>
      </c>
      <c r="D7684">
        <v>611</v>
      </c>
      <c r="E7684">
        <v>43552</v>
      </c>
    </row>
    <row r="7685">
      <c r="A7685" t="str">
        <v>AutoTable</v>
      </c>
      <c r="C7685" t="str">
        <v>71575-20CE</v>
      </c>
      <c r="D7685">
        <v>265</v>
      </c>
      <c r="E7685">
        <v>43552</v>
      </c>
    </row>
    <row r="7686">
      <c r="A7686" t="str">
        <v>AutoTable</v>
      </c>
      <c r="C7686" t="str">
        <v>71575-24</v>
      </c>
      <c r="D7686">
        <v>46</v>
      </c>
      <c r="E7686">
        <v>43552</v>
      </c>
    </row>
    <row r="7687">
      <c r="A7687" t="str">
        <v>AutoTable</v>
      </c>
      <c r="C7687" t="str">
        <v>71575-26CE</v>
      </c>
      <c r="D7687">
        <v>169</v>
      </c>
      <c r="E7687">
        <v>43552</v>
      </c>
    </row>
    <row r="7688">
      <c r="A7688" t="str">
        <v>AutoTable</v>
      </c>
      <c r="C7688" t="str">
        <v>71575-28CE</v>
      </c>
      <c r="D7688">
        <v>0</v>
      </c>
      <c r="E7688">
        <v>43552</v>
      </c>
    </row>
    <row r="7689">
      <c r="A7689" t="str">
        <v>AutoTable</v>
      </c>
      <c r="C7689" t="str">
        <v>72575-17</v>
      </c>
      <c r="D7689">
        <v>0</v>
      </c>
      <c r="E7689">
        <v>43552</v>
      </c>
    </row>
    <row r="7690">
      <c r="A7690" t="str">
        <v>AutoTable</v>
      </c>
      <c r="C7690" t="str">
        <v>72575-27</v>
      </c>
      <c r="D7690">
        <v>0</v>
      </c>
      <c r="E7690">
        <v>43552</v>
      </c>
    </row>
    <row r="7691">
      <c r="A7691" t="str">
        <v>AutoTable</v>
      </c>
      <c r="C7691" t="str">
        <v>72611-34</v>
      </c>
      <c r="D7691">
        <v>0</v>
      </c>
      <c r="E7691">
        <v>43552</v>
      </c>
    </row>
    <row r="7692">
      <c r="A7692" t="str">
        <v>AutoTable</v>
      </c>
      <c r="C7692" t="str">
        <v>72676-35</v>
      </c>
      <c r="D7692">
        <v>3189</v>
      </c>
      <c r="E7692">
        <v>43552</v>
      </c>
    </row>
    <row r="7693">
      <c r="A7693" t="str">
        <v>AutoTable</v>
      </c>
      <c r="C7693" t="str">
        <v>72676-36</v>
      </c>
      <c r="D7693">
        <v>684</v>
      </c>
      <c r="E7693">
        <v>43552</v>
      </c>
    </row>
    <row r="7694">
      <c r="A7694" t="str">
        <v>AutoTable</v>
      </c>
      <c r="C7694" t="str">
        <v>72676-46</v>
      </c>
      <c r="D7694">
        <v>1292</v>
      </c>
      <c r="E7694">
        <v>43552</v>
      </c>
    </row>
    <row r="7695">
      <c r="A7695" t="str">
        <v>AutoTable</v>
      </c>
      <c r="C7695" t="str">
        <v>72710-06CE</v>
      </c>
      <c r="D7695">
        <v>0</v>
      </c>
      <c r="E7695">
        <v>43552</v>
      </c>
    </row>
    <row r="7696">
      <c r="A7696" t="str">
        <v>AutoTable</v>
      </c>
      <c r="C7696" t="str">
        <v>72710-08CE</v>
      </c>
      <c r="D7696">
        <v>131</v>
      </c>
      <c r="E7696">
        <v>43552</v>
      </c>
    </row>
    <row r="7697">
      <c r="A7697" t="str">
        <v>AutoTable</v>
      </c>
      <c r="C7697" t="str">
        <v>72710A</v>
      </c>
      <c r="D7697">
        <v>12</v>
      </c>
      <c r="E7697">
        <v>43552</v>
      </c>
    </row>
    <row r="7698">
      <c r="A7698" t="str">
        <v>AutoTable</v>
      </c>
      <c r="C7698" t="str">
        <v>72710VI</v>
      </c>
      <c r="D7698">
        <v>61</v>
      </c>
      <c r="E7698">
        <v>43552</v>
      </c>
    </row>
    <row r="7699">
      <c r="A7699" t="str">
        <v>AutoTable</v>
      </c>
      <c r="C7699" t="str">
        <v>72712A</v>
      </c>
      <c r="D7699">
        <v>53</v>
      </c>
      <c r="E7699">
        <v>43552</v>
      </c>
    </row>
    <row r="7700">
      <c r="A7700" t="str">
        <v>AutoTable</v>
      </c>
      <c r="C7700" t="str">
        <v>72712AB</v>
      </c>
      <c r="D7700">
        <v>57</v>
      </c>
      <c r="E7700">
        <v>43552</v>
      </c>
    </row>
    <row r="7701">
      <c r="A7701" t="str">
        <v>AutoTable</v>
      </c>
      <c r="C7701" t="str">
        <v>72712CA</v>
      </c>
      <c r="D7701">
        <v>0</v>
      </c>
      <c r="E7701">
        <v>43552</v>
      </c>
    </row>
    <row r="7702">
      <c r="A7702" t="str">
        <v>AutoTable</v>
      </c>
      <c r="C7702" t="str">
        <v>72712FO</v>
      </c>
      <c r="D7702">
        <v>56</v>
      </c>
      <c r="E7702">
        <v>43552</v>
      </c>
    </row>
    <row r="7703">
      <c r="A7703" t="str">
        <v>AutoTable</v>
      </c>
      <c r="C7703" t="str">
        <v>72712SOB</v>
      </c>
      <c r="D7703">
        <v>54</v>
      </c>
      <c r="E7703">
        <v>43552</v>
      </c>
    </row>
    <row r="7704">
      <c r="A7704" t="str">
        <v>AutoTable</v>
      </c>
      <c r="C7704" t="str">
        <v>72715A</v>
      </c>
      <c r="D7704">
        <v>35</v>
      </c>
      <c r="E7704">
        <v>43552</v>
      </c>
    </row>
    <row r="7705">
      <c r="A7705" t="str">
        <v>AutoTable</v>
      </c>
      <c r="C7705" t="str">
        <v>72715CA</v>
      </c>
      <c r="D7705">
        <v>0</v>
      </c>
      <c r="E7705">
        <v>43552</v>
      </c>
    </row>
    <row r="7706">
      <c r="A7706" t="str">
        <v>AutoTable</v>
      </c>
      <c r="C7706" t="str">
        <v>72715SOB</v>
      </c>
      <c r="D7706">
        <v>62</v>
      </c>
      <c r="E7706">
        <v>43552</v>
      </c>
    </row>
    <row r="7707">
      <c r="A7707" t="str">
        <v>AutoTable</v>
      </c>
      <c r="C7707" t="str">
        <v>72720KA</v>
      </c>
      <c r="D7707">
        <v>28</v>
      </c>
      <c r="E7707">
        <v>43552</v>
      </c>
    </row>
    <row r="7708">
      <c r="A7708" t="str">
        <v>AutoTable</v>
      </c>
      <c r="C7708" t="str">
        <v>73030B</v>
      </c>
      <c r="D7708">
        <v>285</v>
      </c>
      <c r="E7708">
        <v>43552</v>
      </c>
    </row>
    <row r="7709">
      <c r="A7709" t="str">
        <v>AutoTable</v>
      </c>
      <c r="C7709" t="str">
        <v>73030BC</v>
      </c>
      <c r="D7709">
        <v>137</v>
      </c>
      <c r="E7709">
        <v>43552</v>
      </c>
    </row>
    <row r="7710">
      <c r="A7710" t="str">
        <v>AutoTable</v>
      </c>
      <c r="C7710" t="str">
        <v>73030J</v>
      </c>
      <c r="D7710">
        <v>213</v>
      </c>
      <c r="E7710">
        <v>43552</v>
      </c>
    </row>
    <row r="7711">
      <c r="A7711" t="str">
        <v>AutoTable</v>
      </c>
      <c r="C7711" t="str">
        <v>73030KA</v>
      </c>
      <c r="D7711">
        <v>321</v>
      </c>
      <c r="E7711">
        <v>43552</v>
      </c>
    </row>
    <row r="7712">
      <c r="A7712" t="str">
        <v>AutoTable</v>
      </c>
      <c r="C7712" t="str">
        <v>73030O</v>
      </c>
      <c r="D7712">
        <v>3</v>
      </c>
      <c r="E7712">
        <v>43552</v>
      </c>
    </row>
    <row r="7713">
      <c r="A7713" t="str">
        <v>AutoTable</v>
      </c>
      <c r="C7713" t="str">
        <v>73030R</v>
      </c>
      <c r="D7713">
        <v>243</v>
      </c>
      <c r="E7713">
        <v>43552</v>
      </c>
    </row>
    <row r="7714">
      <c r="A7714" t="str">
        <v>AutoTable</v>
      </c>
      <c r="C7714" t="str">
        <v>73030V</v>
      </c>
      <c r="D7714">
        <v>101</v>
      </c>
      <c r="E7714">
        <v>43552</v>
      </c>
    </row>
    <row r="7715">
      <c r="A7715" t="str">
        <v>AutoTable</v>
      </c>
      <c r="C7715" t="str">
        <v>73030VI</v>
      </c>
      <c r="D7715">
        <v>139</v>
      </c>
      <c r="E7715">
        <v>43552</v>
      </c>
    </row>
    <row r="7716">
      <c r="A7716" t="str">
        <v>AutoTable</v>
      </c>
      <c r="C7716" t="str">
        <v>73033KA</v>
      </c>
      <c r="D7716">
        <v>311</v>
      </c>
      <c r="E7716">
        <v>43552</v>
      </c>
    </row>
    <row r="7717">
      <c r="A7717" t="str">
        <v>AutoTable</v>
      </c>
      <c r="C7717" t="str">
        <v>73033R</v>
      </c>
      <c r="D7717">
        <v>123</v>
      </c>
      <c r="E7717">
        <v>43552</v>
      </c>
    </row>
    <row r="7718">
      <c r="A7718" t="str">
        <v>AutoTable</v>
      </c>
      <c r="C7718" t="str">
        <v>73033RO</v>
      </c>
      <c r="D7718">
        <v>108</v>
      </c>
      <c r="E7718">
        <v>43552</v>
      </c>
    </row>
    <row r="7719">
      <c r="A7719" t="str">
        <v>AutoTable</v>
      </c>
      <c r="C7719" t="str">
        <v>73112CB</v>
      </c>
      <c r="D7719">
        <v>7</v>
      </c>
      <c r="E7719">
        <v>43552</v>
      </c>
    </row>
    <row r="7720">
      <c r="A7720" t="str">
        <v>AutoTable</v>
      </c>
      <c r="C7720" t="str">
        <v>73310BC</v>
      </c>
      <c r="D7720">
        <v>91</v>
      </c>
      <c r="E7720">
        <v>43552</v>
      </c>
    </row>
    <row r="7721">
      <c r="A7721" t="str">
        <v>AutoTable</v>
      </c>
      <c r="C7721" t="str">
        <v>73310J</v>
      </c>
      <c r="D7721">
        <v>68</v>
      </c>
      <c r="E7721">
        <v>43552</v>
      </c>
    </row>
    <row r="7722">
      <c r="A7722" t="str">
        <v>AutoTable</v>
      </c>
      <c r="C7722" t="str">
        <v>73310R</v>
      </c>
      <c r="D7722">
        <v>41</v>
      </c>
      <c r="E7722">
        <v>43552</v>
      </c>
    </row>
    <row r="7723">
      <c r="A7723" t="str">
        <v>AutoTable</v>
      </c>
      <c r="C7723" t="str">
        <v>73310V</v>
      </c>
      <c r="D7723">
        <v>14</v>
      </c>
      <c r="E7723">
        <v>43552</v>
      </c>
    </row>
    <row r="7724">
      <c r="A7724" t="str">
        <v>AutoTable</v>
      </c>
      <c r="C7724" t="str">
        <v>73410B</v>
      </c>
      <c r="D7724">
        <v>66</v>
      </c>
      <c r="E7724">
        <v>43552</v>
      </c>
    </row>
    <row r="7725">
      <c r="A7725" t="str">
        <v>AutoTable</v>
      </c>
      <c r="C7725" t="str">
        <v>73410BC</v>
      </c>
      <c r="D7725">
        <v>49</v>
      </c>
      <c r="E7725">
        <v>43552</v>
      </c>
    </row>
    <row r="7726">
      <c r="A7726" t="str">
        <v>AutoTable</v>
      </c>
      <c r="C7726" t="str">
        <v>73410CA</v>
      </c>
      <c r="D7726">
        <v>100</v>
      </c>
      <c r="E7726">
        <v>43552</v>
      </c>
    </row>
    <row r="7727">
      <c r="A7727" t="str">
        <v>AutoTable</v>
      </c>
      <c r="C7727" t="str">
        <v>73410J</v>
      </c>
      <c r="D7727">
        <v>31</v>
      </c>
      <c r="E7727">
        <v>43552</v>
      </c>
    </row>
    <row r="7728">
      <c r="A7728" t="str">
        <v>AutoTable</v>
      </c>
      <c r="C7728" t="str">
        <v>73410KA</v>
      </c>
      <c r="D7728">
        <v>22</v>
      </c>
      <c r="E7728">
        <v>43552</v>
      </c>
    </row>
    <row r="7729">
      <c r="A7729" t="str">
        <v>AutoTable</v>
      </c>
      <c r="C7729" t="str">
        <v>73410KAT</v>
      </c>
      <c r="D7729">
        <v>43</v>
      </c>
      <c r="E7729">
        <v>43552</v>
      </c>
    </row>
    <row r="7730">
      <c r="A7730" t="str">
        <v>AutoTable</v>
      </c>
      <c r="C7730" t="str">
        <v>73410M</v>
      </c>
      <c r="D7730">
        <v>68</v>
      </c>
      <c r="E7730">
        <v>43552</v>
      </c>
    </row>
    <row r="7731">
      <c r="A7731" t="str">
        <v>AutoTable</v>
      </c>
      <c r="C7731" t="str">
        <v>73410PA</v>
      </c>
      <c r="D7731">
        <v>42</v>
      </c>
      <c r="E7731">
        <v>43552</v>
      </c>
    </row>
    <row r="7732">
      <c r="A7732" t="str">
        <v>AutoTable</v>
      </c>
      <c r="C7732" t="str">
        <v>73410R</v>
      </c>
      <c r="D7732">
        <v>72</v>
      </c>
      <c r="E7732">
        <v>43552</v>
      </c>
    </row>
    <row r="7733">
      <c r="A7733" t="str">
        <v>AutoTable</v>
      </c>
      <c r="C7733" t="str">
        <v>73410SO</v>
      </c>
      <c r="D7733">
        <v>107</v>
      </c>
      <c r="E7733">
        <v>43552</v>
      </c>
    </row>
    <row r="7734">
      <c r="A7734" t="str">
        <v>AutoTable</v>
      </c>
      <c r="C7734" t="str">
        <v>73410SOB</v>
      </c>
      <c r="D7734">
        <v>88</v>
      </c>
      <c r="E7734">
        <v>43552</v>
      </c>
    </row>
    <row r="7735">
      <c r="A7735" t="str">
        <v>AutoTable</v>
      </c>
      <c r="C7735" t="str">
        <v>73410V</v>
      </c>
      <c r="D7735">
        <v>56</v>
      </c>
      <c r="E7735">
        <v>43552</v>
      </c>
    </row>
    <row r="7736">
      <c r="A7736" t="str">
        <v>AutoTable</v>
      </c>
      <c r="C7736" t="str">
        <v>73410VI</v>
      </c>
      <c r="D7736">
        <v>18</v>
      </c>
      <c r="E7736">
        <v>43552</v>
      </c>
    </row>
    <row r="7737">
      <c r="A7737" t="str">
        <v>AutoTable</v>
      </c>
      <c r="C7737" t="str">
        <v>73412B</v>
      </c>
      <c r="D7737">
        <v>29</v>
      </c>
      <c r="E7737">
        <v>43552</v>
      </c>
    </row>
    <row r="7738">
      <c r="A7738" t="str">
        <v>AutoTable</v>
      </c>
      <c r="C7738" t="str">
        <v>73412BC</v>
      </c>
      <c r="D7738">
        <v>24</v>
      </c>
      <c r="E7738">
        <v>43552</v>
      </c>
    </row>
    <row r="7739">
      <c r="A7739" t="str">
        <v>AutoTable</v>
      </c>
      <c r="C7739" t="str">
        <v>73412KAT</v>
      </c>
      <c r="D7739">
        <v>15</v>
      </c>
      <c r="E7739">
        <v>43552</v>
      </c>
    </row>
    <row r="7740">
      <c r="A7740" t="str">
        <v>AutoTable</v>
      </c>
      <c r="C7740" t="str">
        <v>73412O</v>
      </c>
      <c r="D7740">
        <v>49</v>
      </c>
      <c r="E7740">
        <v>43552</v>
      </c>
    </row>
    <row r="7741">
      <c r="A7741" t="str">
        <v>AutoTable</v>
      </c>
      <c r="C7741" t="str">
        <v>73412PA</v>
      </c>
      <c r="D7741">
        <v>24</v>
      </c>
      <c r="E7741">
        <v>43552</v>
      </c>
    </row>
    <row r="7742">
      <c r="A7742" t="str">
        <v>AutoTable</v>
      </c>
      <c r="C7742" t="str">
        <v>73412R</v>
      </c>
      <c r="D7742">
        <v>44</v>
      </c>
      <c r="E7742">
        <v>43552</v>
      </c>
    </row>
    <row r="7743">
      <c r="A7743" t="str">
        <v>AutoTable</v>
      </c>
      <c r="C7743" t="str">
        <v>73412SO</v>
      </c>
      <c r="D7743">
        <v>3</v>
      </c>
      <c r="E7743">
        <v>43552</v>
      </c>
    </row>
    <row r="7744">
      <c r="A7744" t="str">
        <v>AutoTable</v>
      </c>
      <c r="C7744" t="str">
        <v>73412SOB</v>
      </c>
      <c r="D7744">
        <v>81</v>
      </c>
      <c r="E7744">
        <v>43552</v>
      </c>
    </row>
    <row r="7745">
      <c r="A7745" t="str">
        <v>AutoTable</v>
      </c>
      <c r="C7745" t="str">
        <v>73415B</v>
      </c>
      <c r="D7745">
        <v>11</v>
      </c>
      <c r="E7745">
        <v>43552</v>
      </c>
    </row>
    <row r="7746">
      <c r="A7746" t="str">
        <v>AutoTable</v>
      </c>
      <c r="C7746" t="str">
        <v>73415BC</v>
      </c>
      <c r="D7746">
        <v>16</v>
      </c>
      <c r="E7746">
        <v>43552</v>
      </c>
    </row>
    <row r="7747">
      <c r="A7747" t="str">
        <v>AutoTable</v>
      </c>
      <c r="C7747" t="str">
        <v>73415KAT</v>
      </c>
      <c r="D7747">
        <v>9</v>
      </c>
      <c r="E7747">
        <v>43552</v>
      </c>
    </row>
    <row r="7748">
      <c r="A7748" t="str">
        <v>AutoTable</v>
      </c>
      <c r="C7748" t="str">
        <v>73415M</v>
      </c>
      <c r="D7748">
        <v>15</v>
      </c>
      <c r="E7748">
        <v>43552</v>
      </c>
    </row>
    <row r="7749">
      <c r="A7749" t="str">
        <v>AutoTable</v>
      </c>
      <c r="C7749" t="str">
        <v>73415PA</v>
      </c>
      <c r="D7749">
        <v>24</v>
      </c>
      <c r="E7749">
        <v>43552</v>
      </c>
    </row>
    <row r="7750">
      <c r="A7750" t="str">
        <v>AutoTable</v>
      </c>
      <c r="C7750" t="str">
        <v>73415R</v>
      </c>
      <c r="D7750">
        <v>15</v>
      </c>
      <c r="E7750">
        <v>43552</v>
      </c>
    </row>
    <row r="7751">
      <c r="A7751" t="str">
        <v>AutoTable</v>
      </c>
      <c r="C7751" t="str">
        <v>73415SO</v>
      </c>
      <c r="D7751">
        <v>25</v>
      </c>
      <c r="E7751">
        <v>43552</v>
      </c>
    </row>
    <row r="7752">
      <c r="A7752" t="str">
        <v>AutoTable</v>
      </c>
      <c r="C7752" t="str">
        <v>73415SOB</v>
      </c>
      <c r="D7752">
        <v>15</v>
      </c>
      <c r="E7752">
        <v>43552</v>
      </c>
    </row>
    <row r="7753">
      <c r="A7753" t="str">
        <v>AutoTable</v>
      </c>
      <c r="C7753" t="str">
        <v>73415V</v>
      </c>
      <c r="D7753">
        <v>5</v>
      </c>
      <c r="E7753">
        <v>43552</v>
      </c>
    </row>
    <row r="7754">
      <c r="A7754" t="str">
        <v>AutoTable</v>
      </c>
      <c r="C7754" t="str">
        <v>73420B</v>
      </c>
      <c r="D7754">
        <v>7</v>
      </c>
      <c r="E7754">
        <v>43552</v>
      </c>
    </row>
    <row r="7755">
      <c r="A7755" t="str">
        <v>AutoTable</v>
      </c>
      <c r="C7755" t="str">
        <v>73420BC</v>
      </c>
      <c r="D7755">
        <v>0</v>
      </c>
      <c r="E7755">
        <v>43552</v>
      </c>
    </row>
    <row r="7756">
      <c r="A7756" t="str">
        <v>AutoTable</v>
      </c>
      <c r="C7756" t="str">
        <v>73420M</v>
      </c>
      <c r="D7756">
        <v>0</v>
      </c>
      <c r="E7756">
        <v>43552</v>
      </c>
    </row>
    <row r="7757">
      <c r="A7757" t="str">
        <v>AutoTable</v>
      </c>
      <c r="C7757" t="str">
        <v>73420R</v>
      </c>
      <c r="D7757">
        <v>7</v>
      </c>
      <c r="E7757">
        <v>43552</v>
      </c>
    </row>
    <row r="7758">
      <c r="A7758" t="str">
        <v>AutoTable</v>
      </c>
      <c r="C7758" t="str">
        <v>73420SO</v>
      </c>
      <c r="D7758">
        <v>9</v>
      </c>
      <c r="E7758">
        <v>43552</v>
      </c>
    </row>
    <row r="7759">
      <c r="A7759" t="str">
        <v>AutoTable</v>
      </c>
      <c r="C7759" t="str">
        <v>73450B</v>
      </c>
      <c r="D7759">
        <v>157</v>
      </c>
      <c r="E7759">
        <v>43552</v>
      </c>
    </row>
    <row r="7760">
      <c r="A7760" t="str">
        <v>AutoTable</v>
      </c>
      <c r="C7760" t="str">
        <v>73450BC</v>
      </c>
      <c r="D7760">
        <v>216</v>
      </c>
      <c r="E7760">
        <v>43552</v>
      </c>
    </row>
    <row r="7761">
      <c r="A7761" t="str">
        <v>AutoTable</v>
      </c>
      <c r="C7761" t="str">
        <v>73450M</v>
      </c>
      <c r="D7761">
        <v>39</v>
      </c>
      <c r="E7761">
        <v>43552</v>
      </c>
    </row>
    <row r="7762">
      <c r="A7762" t="str">
        <v>AutoTable</v>
      </c>
      <c r="C7762" t="str">
        <v>73450R</v>
      </c>
      <c r="D7762">
        <v>65</v>
      </c>
      <c r="E7762">
        <v>43552</v>
      </c>
    </row>
    <row r="7763">
      <c r="A7763" t="str">
        <v>AutoTable</v>
      </c>
      <c r="C7763" t="str">
        <v>73450SO</v>
      </c>
      <c r="D7763">
        <v>519</v>
      </c>
      <c r="E7763">
        <v>43552</v>
      </c>
    </row>
    <row r="7764">
      <c r="A7764" t="str">
        <v>AutoTable</v>
      </c>
      <c r="C7764" t="str">
        <v>73475A</v>
      </c>
      <c r="D7764">
        <v>131</v>
      </c>
      <c r="E7764">
        <v>43552</v>
      </c>
    </row>
    <row r="7765">
      <c r="A7765" t="str">
        <v>AutoTable</v>
      </c>
      <c r="C7765" t="str">
        <v>73475B</v>
      </c>
      <c r="D7765">
        <v>89</v>
      </c>
      <c r="E7765">
        <v>43552</v>
      </c>
    </row>
    <row r="7766">
      <c r="A7766" t="str">
        <v>AutoTable</v>
      </c>
      <c r="C7766" t="str">
        <v>73475BC</v>
      </c>
      <c r="D7766">
        <v>120</v>
      </c>
      <c r="E7766">
        <v>43552</v>
      </c>
    </row>
    <row r="7767">
      <c r="A7767" t="str">
        <v>AutoTable</v>
      </c>
      <c r="C7767" t="str">
        <v>73475CA</v>
      </c>
      <c r="D7767">
        <v>132</v>
      </c>
      <c r="E7767">
        <v>43552</v>
      </c>
    </row>
    <row r="7768">
      <c r="A7768" t="str">
        <v>AutoTable</v>
      </c>
      <c r="C7768" t="str">
        <v>73475M</v>
      </c>
      <c r="D7768">
        <v>105</v>
      </c>
      <c r="E7768">
        <v>43552</v>
      </c>
    </row>
    <row r="7769">
      <c r="A7769" t="str">
        <v>AutoTable</v>
      </c>
      <c r="C7769" t="str">
        <v>73475PA</v>
      </c>
      <c r="D7769">
        <v>0</v>
      </c>
      <c r="E7769">
        <v>43552</v>
      </c>
    </row>
    <row r="7770">
      <c r="A7770" t="str">
        <v>AutoTable</v>
      </c>
      <c r="C7770" t="str">
        <v>73475R</v>
      </c>
      <c r="D7770">
        <v>90</v>
      </c>
      <c r="E7770">
        <v>43552</v>
      </c>
    </row>
    <row r="7771">
      <c r="A7771" t="str">
        <v>AutoTable</v>
      </c>
      <c r="C7771" t="str">
        <v>73475SO</v>
      </c>
      <c r="D7771">
        <v>281</v>
      </c>
      <c r="E7771">
        <v>43552</v>
      </c>
    </row>
    <row r="7772">
      <c r="A7772" t="str">
        <v>AutoTable</v>
      </c>
      <c r="C7772" t="str">
        <v>73475SOB</v>
      </c>
      <c r="D7772">
        <v>10</v>
      </c>
      <c r="E7772">
        <v>43552</v>
      </c>
    </row>
    <row r="7773">
      <c r="A7773" t="str">
        <v>AutoTable</v>
      </c>
      <c r="C7773" t="str">
        <v>73475VI</v>
      </c>
      <c r="D7773">
        <v>90</v>
      </c>
      <c r="E7773">
        <v>43552</v>
      </c>
    </row>
    <row r="7774">
      <c r="A7774" t="str">
        <v>AutoTable</v>
      </c>
      <c r="C7774" t="str">
        <v>73575S</v>
      </c>
      <c r="D7774">
        <v>0</v>
      </c>
      <c r="E7774">
        <v>43552</v>
      </c>
    </row>
    <row r="7775">
      <c r="A7775" t="str">
        <v>AutoTable</v>
      </c>
      <c r="C7775" t="str">
        <v>73575SCB</v>
      </c>
      <c r="D7775">
        <v>8</v>
      </c>
      <c r="E7775">
        <v>43552</v>
      </c>
    </row>
    <row r="7776">
      <c r="A7776" t="str">
        <v>AutoTable</v>
      </c>
      <c r="C7776" t="str">
        <v>73575SD</v>
      </c>
      <c r="D7776">
        <v>0</v>
      </c>
      <c r="E7776">
        <v>43552</v>
      </c>
    </row>
    <row r="7777">
      <c r="A7777" t="str">
        <v>AutoTable</v>
      </c>
      <c r="C7777" t="str">
        <v>73610B</v>
      </c>
      <c r="D7777">
        <v>8</v>
      </c>
      <c r="E7777">
        <v>43552</v>
      </c>
    </row>
    <row r="7778">
      <c r="A7778" t="str">
        <v>AutoTable</v>
      </c>
      <c r="C7778" t="str">
        <v>73610BC</v>
      </c>
      <c r="D7778">
        <v>26</v>
      </c>
      <c r="E7778">
        <v>43552</v>
      </c>
    </row>
    <row r="7779">
      <c r="A7779" t="str">
        <v>AutoTable</v>
      </c>
      <c r="C7779" t="str">
        <v>73610R</v>
      </c>
      <c r="D7779">
        <v>35</v>
      </c>
      <c r="E7779">
        <v>43552</v>
      </c>
    </row>
    <row r="7780">
      <c r="A7780" t="str">
        <v>AutoTable</v>
      </c>
      <c r="C7780" t="str">
        <v>73610SO</v>
      </c>
      <c r="D7780">
        <v>60</v>
      </c>
      <c r="E7780">
        <v>43552</v>
      </c>
    </row>
    <row r="7781">
      <c r="A7781" t="str">
        <v>AutoTable</v>
      </c>
      <c r="C7781" t="str">
        <v>73610V</v>
      </c>
      <c r="D7781">
        <v>46</v>
      </c>
      <c r="E7781">
        <v>43552</v>
      </c>
    </row>
    <row r="7782">
      <c r="A7782" t="str">
        <v>AutoTable</v>
      </c>
      <c r="C7782" t="str">
        <v>73612B</v>
      </c>
      <c r="D7782">
        <v>11</v>
      </c>
      <c r="E7782">
        <v>43552</v>
      </c>
    </row>
    <row r="7783">
      <c r="A7783" t="str">
        <v>AutoTable</v>
      </c>
      <c r="C7783" t="str">
        <v>73612M</v>
      </c>
      <c r="D7783">
        <v>44</v>
      </c>
      <c r="E7783">
        <v>43552</v>
      </c>
    </row>
    <row r="7784">
      <c r="A7784" t="str">
        <v>AutoTable</v>
      </c>
      <c r="C7784" t="str">
        <v>73612R</v>
      </c>
      <c r="D7784">
        <v>22</v>
      </c>
      <c r="E7784">
        <v>43552</v>
      </c>
    </row>
    <row r="7785">
      <c r="A7785" t="str">
        <v>AutoTable</v>
      </c>
      <c r="C7785" t="str">
        <v>73612SO</v>
      </c>
      <c r="D7785">
        <v>23</v>
      </c>
      <c r="E7785">
        <v>43552</v>
      </c>
    </row>
    <row r="7786">
      <c r="A7786" t="str">
        <v>AutoTable</v>
      </c>
      <c r="C7786" t="str">
        <v>73612V</v>
      </c>
      <c r="D7786">
        <v>8</v>
      </c>
      <c r="E7786">
        <v>43552</v>
      </c>
    </row>
    <row r="7787">
      <c r="A7787" t="str">
        <v>AutoTable</v>
      </c>
      <c r="C7787" t="str">
        <v>73612VI</v>
      </c>
      <c r="D7787">
        <v>3</v>
      </c>
      <c r="E7787">
        <v>43552</v>
      </c>
    </row>
    <row r="7788">
      <c r="A7788" t="str">
        <v>AutoTable</v>
      </c>
      <c r="C7788" t="str">
        <v>73615B</v>
      </c>
      <c r="D7788">
        <v>0</v>
      </c>
      <c r="E7788">
        <v>43552</v>
      </c>
    </row>
    <row r="7789">
      <c r="A7789" t="str">
        <v>AutoTable</v>
      </c>
      <c r="C7789" t="str">
        <v>73615BC</v>
      </c>
      <c r="D7789">
        <v>0</v>
      </c>
      <c r="E7789">
        <v>43552</v>
      </c>
    </row>
    <row r="7790">
      <c r="A7790" t="str">
        <v>AutoTable</v>
      </c>
      <c r="C7790" t="str">
        <v>73615KAT</v>
      </c>
      <c r="D7790">
        <v>16</v>
      </c>
      <c r="E7790">
        <v>43552</v>
      </c>
    </row>
    <row r="7791">
      <c r="A7791" t="str">
        <v>AutoTable</v>
      </c>
      <c r="C7791" t="str">
        <v>73615R</v>
      </c>
      <c r="D7791">
        <v>11</v>
      </c>
      <c r="E7791">
        <v>43552</v>
      </c>
    </row>
    <row r="7792">
      <c r="A7792" t="str">
        <v>AutoTable</v>
      </c>
      <c r="C7792" t="str">
        <v>73620M</v>
      </c>
      <c r="D7792">
        <v>0</v>
      </c>
      <c r="E7792">
        <v>43552</v>
      </c>
    </row>
    <row r="7793">
      <c r="A7793" t="str">
        <v>AutoTable</v>
      </c>
      <c r="C7793" t="str">
        <v>73675B</v>
      </c>
      <c r="D7793">
        <v>3</v>
      </c>
      <c r="E7793">
        <v>43552</v>
      </c>
    </row>
    <row r="7794">
      <c r="A7794" t="str">
        <v>AutoTable</v>
      </c>
      <c r="C7794" t="str">
        <v>73675BC</v>
      </c>
      <c r="D7794">
        <v>0</v>
      </c>
      <c r="E7794">
        <v>43552</v>
      </c>
    </row>
    <row r="7795">
      <c r="A7795" t="str">
        <v>AutoTable</v>
      </c>
      <c r="C7795" t="str">
        <v>73675J</v>
      </c>
      <c r="D7795">
        <v>94</v>
      </c>
      <c r="E7795">
        <v>43552</v>
      </c>
    </row>
    <row r="7796">
      <c r="A7796" t="str">
        <v>AutoTable</v>
      </c>
      <c r="C7796" t="str">
        <v>73675R</v>
      </c>
      <c r="D7796">
        <v>95</v>
      </c>
      <c r="E7796">
        <v>43552</v>
      </c>
    </row>
    <row r="7797">
      <c r="A7797" t="str">
        <v>AutoTable</v>
      </c>
      <c r="C7797" t="str">
        <v>73675SO</v>
      </c>
      <c r="D7797">
        <v>230</v>
      </c>
      <c r="E7797">
        <v>43552</v>
      </c>
    </row>
    <row r="7798">
      <c r="A7798" t="str">
        <v>AutoTable</v>
      </c>
      <c r="C7798" t="str">
        <v>73675V</v>
      </c>
      <c r="D7798">
        <v>128</v>
      </c>
      <c r="E7798">
        <v>43552</v>
      </c>
    </row>
    <row r="7799">
      <c r="A7799" t="str">
        <v>AutoTable</v>
      </c>
      <c r="C7799" t="str">
        <v>73710B</v>
      </c>
      <c r="D7799">
        <v>0</v>
      </c>
      <c r="E7799">
        <v>43552</v>
      </c>
    </row>
    <row r="7800">
      <c r="A7800" t="str">
        <v>AutoTable</v>
      </c>
      <c r="C7800" t="str">
        <v>73710BC</v>
      </c>
      <c r="D7800">
        <v>68</v>
      </c>
      <c r="E7800">
        <v>43552</v>
      </c>
    </row>
    <row r="7801">
      <c r="A7801" t="str">
        <v>AutoTable</v>
      </c>
      <c r="C7801" t="str">
        <v>73710PA</v>
      </c>
      <c r="D7801">
        <v>26</v>
      </c>
      <c r="E7801">
        <v>43552</v>
      </c>
    </row>
    <row r="7802">
      <c r="A7802" t="str">
        <v>AutoTable</v>
      </c>
      <c r="C7802" t="str">
        <v>73710R</v>
      </c>
      <c r="D7802">
        <v>40</v>
      </c>
      <c r="E7802">
        <v>43552</v>
      </c>
    </row>
    <row r="7803">
      <c r="A7803" t="str">
        <v>AutoTable</v>
      </c>
      <c r="C7803" t="str">
        <v>73710SO</v>
      </c>
      <c r="D7803">
        <v>18</v>
      </c>
      <c r="E7803">
        <v>43552</v>
      </c>
    </row>
    <row r="7804">
      <c r="A7804" t="str">
        <v>AutoTable</v>
      </c>
      <c r="C7804" t="str">
        <v>73775BC</v>
      </c>
      <c r="D7804">
        <v>41</v>
      </c>
      <c r="E7804">
        <v>43552</v>
      </c>
    </row>
    <row r="7805">
      <c r="A7805" t="str">
        <v>AutoTable</v>
      </c>
      <c r="C7805" t="str">
        <v>73775M</v>
      </c>
      <c r="D7805">
        <v>0</v>
      </c>
      <c r="E7805">
        <v>43552</v>
      </c>
    </row>
    <row r="7806">
      <c r="A7806" t="str">
        <v>AutoTable</v>
      </c>
      <c r="C7806" t="str">
        <v>73775R</v>
      </c>
      <c r="D7806">
        <v>18</v>
      </c>
      <c r="E7806">
        <v>43552</v>
      </c>
    </row>
    <row r="7807">
      <c r="A7807" t="str">
        <v>AutoTable</v>
      </c>
      <c r="C7807" t="str">
        <v>73775S</v>
      </c>
      <c r="D7807">
        <v>105</v>
      </c>
      <c r="E7807">
        <v>43552</v>
      </c>
    </row>
    <row r="7808">
      <c r="A7808" t="str">
        <v>AutoTable</v>
      </c>
      <c r="C7808" t="str">
        <v>73775SO</v>
      </c>
      <c r="D7808">
        <v>87</v>
      </c>
      <c r="E7808">
        <v>43552</v>
      </c>
    </row>
    <row r="7809">
      <c r="A7809" t="str">
        <v>AutoTable</v>
      </c>
      <c r="C7809" t="str">
        <v>440308</v>
      </c>
      <c r="D7809">
        <v>61</v>
      </c>
      <c r="E7809">
        <v>43552</v>
      </c>
    </row>
    <row r="7810">
      <c r="A7810" t="str">
        <v>AutoTable</v>
      </c>
      <c r="C7810" t="str">
        <v>74637BC-CE</v>
      </c>
      <c r="D7810">
        <v>40</v>
      </c>
      <c r="E7810">
        <v>43552</v>
      </c>
    </row>
    <row r="7811">
      <c r="A7811" t="str">
        <v>AutoTable</v>
      </c>
      <c r="C7811" t="str">
        <v>74637FR-CE</v>
      </c>
      <c r="D7811">
        <v>61</v>
      </c>
      <c r="E7811">
        <v>43552</v>
      </c>
    </row>
    <row r="7812">
      <c r="A7812" t="str">
        <v>AutoTable</v>
      </c>
      <c r="C7812" t="str">
        <v>74637R-CE</v>
      </c>
      <c r="D7812">
        <v>100</v>
      </c>
      <c r="E7812">
        <v>43552</v>
      </c>
    </row>
    <row r="7813">
      <c r="A7813" t="str">
        <v>AutoTable</v>
      </c>
      <c r="C7813" t="str">
        <v>74650OR</v>
      </c>
      <c r="D7813">
        <v>0</v>
      </c>
      <c r="E7813">
        <v>43552</v>
      </c>
    </row>
    <row r="7814">
      <c r="A7814" t="str">
        <v>AutoTable</v>
      </c>
      <c r="C7814" t="str">
        <v>74650PA</v>
      </c>
      <c r="D7814">
        <v>0</v>
      </c>
      <c r="E7814">
        <v>43552</v>
      </c>
    </row>
    <row r="7815">
      <c r="A7815" t="str">
        <v>AutoTable</v>
      </c>
      <c r="C7815" t="str">
        <v>74752BCE</v>
      </c>
      <c r="D7815">
        <v>91</v>
      </c>
      <c r="E7815">
        <v>43552</v>
      </c>
    </row>
    <row r="7816">
      <c r="A7816" t="str">
        <v>AutoTable</v>
      </c>
      <c r="C7816" t="str">
        <v>74752VECE</v>
      </c>
      <c r="D7816">
        <v>64</v>
      </c>
      <c r="E7816">
        <v>43552</v>
      </c>
    </row>
    <row r="7817">
      <c r="A7817" t="str">
        <v>AutoTable</v>
      </c>
      <c r="C7817" t="str">
        <v>74752VICE</v>
      </c>
      <c r="D7817">
        <v>80</v>
      </c>
      <c r="E7817">
        <v>43552</v>
      </c>
    </row>
    <row r="7818">
      <c r="A7818" t="str">
        <v>AutoTable</v>
      </c>
      <c r="C7818" t="str">
        <v>74844A</v>
      </c>
      <c r="D7818">
        <v>223</v>
      </c>
      <c r="E7818">
        <v>43552</v>
      </c>
    </row>
    <row r="7819">
      <c r="A7819" t="str">
        <v>AutoTable</v>
      </c>
      <c r="C7819" t="str">
        <v>74844KA</v>
      </c>
      <c r="D7819">
        <v>140</v>
      </c>
      <c r="E7819">
        <v>43552</v>
      </c>
    </row>
    <row r="7820">
      <c r="A7820" t="str">
        <v>AutoTable</v>
      </c>
      <c r="C7820" t="str">
        <v>74845AB</v>
      </c>
      <c r="D7820">
        <v>44</v>
      </c>
      <c r="E7820">
        <v>43552</v>
      </c>
    </row>
    <row r="7821">
      <c r="A7821" t="str">
        <v>AutoTable</v>
      </c>
      <c r="C7821" t="str">
        <v>74845KVI</v>
      </c>
      <c r="D7821">
        <v>168</v>
      </c>
      <c r="E7821">
        <v>43552</v>
      </c>
    </row>
    <row r="7822">
      <c r="A7822" t="str">
        <v>AutoTable</v>
      </c>
      <c r="C7822" t="str">
        <v>74845PAR</v>
      </c>
      <c r="D7822">
        <v>0</v>
      </c>
      <c r="E7822">
        <v>43552</v>
      </c>
    </row>
    <row r="7823">
      <c r="A7823" t="str">
        <v>AutoTable</v>
      </c>
      <c r="C7823" t="str">
        <v>74845POVI</v>
      </c>
      <c r="D7823">
        <v>0</v>
      </c>
      <c r="E7823">
        <v>43552</v>
      </c>
    </row>
    <row r="7824">
      <c r="A7824" t="str">
        <v>AutoTable</v>
      </c>
      <c r="C7824" t="str">
        <v>74945FO</v>
      </c>
      <c r="D7824">
        <v>0</v>
      </c>
      <c r="E7824">
        <v>43552</v>
      </c>
    </row>
    <row r="7825">
      <c r="A7825" t="str">
        <v>AutoTable</v>
      </c>
      <c r="C7825" t="str">
        <v>75020CBKA</v>
      </c>
      <c r="D7825">
        <v>607</v>
      </c>
      <c r="E7825">
        <v>43552</v>
      </c>
    </row>
    <row r="7826">
      <c r="A7826" t="str">
        <v>AutoTable</v>
      </c>
      <c r="C7826" t="str">
        <v>75020PO</v>
      </c>
      <c r="D7826">
        <v>213</v>
      </c>
      <c r="E7826">
        <v>43552</v>
      </c>
    </row>
    <row r="7827">
      <c r="A7827" t="str">
        <v>AutoTable</v>
      </c>
      <c r="C7827" t="str">
        <v>75020TB</v>
      </c>
      <c r="D7827">
        <v>298</v>
      </c>
      <c r="E7827">
        <v>43552</v>
      </c>
    </row>
    <row r="7828">
      <c r="A7828" t="str">
        <v>AutoTable</v>
      </c>
      <c r="C7828" t="str">
        <v>75020VI</v>
      </c>
      <c r="D7828">
        <v>194</v>
      </c>
      <c r="E7828">
        <v>43552</v>
      </c>
    </row>
    <row r="7829">
      <c r="A7829" t="str">
        <v>AutoTable</v>
      </c>
      <c r="C7829" t="str">
        <v>75030GFA</v>
      </c>
      <c r="D7829">
        <v>389</v>
      </c>
      <c r="E7829">
        <v>43552</v>
      </c>
    </row>
    <row r="7830">
      <c r="A7830" t="str">
        <v>AutoTable</v>
      </c>
      <c r="C7830" t="str">
        <v>75045AWR</v>
      </c>
      <c r="D7830">
        <v>0</v>
      </c>
      <c r="E7830">
        <v>43552</v>
      </c>
    </row>
    <row r="7831">
      <c r="A7831" t="str">
        <v>AutoTable</v>
      </c>
      <c r="C7831" t="str">
        <v>75045POWV</v>
      </c>
      <c r="D7831">
        <v>0</v>
      </c>
      <c r="E7831">
        <v>43552</v>
      </c>
    </row>
    <row r="7832">
      <c r="A7832" t="str">
        <v>AutoTable</v>
      </c>
      <c r="C7832" t="str">
        <v>75530-07</v>
      </c>
      <c r="D7832">
        <v>352</v>
      </c>
      <c r="E7832">
        <v>43552</v>
      </c>
    </row>
    <row r="7833">
      <c r="A7833" t="str">
        <v>AutoTable</v>
      </c>
      <c r="C7833" t="str">
        <v>75530-16</v>
      </c>
      <c r="D7833">
        <v>984</v>
      </c>
      <c r="E7833">
        <v>43552</v>
      </c>
    </row>
    <row r="7834">
      <c r="A7834" t="str">
        <v>AutoTable</v>
      </c>
      <c r="C7834" t="str">
        <v>75531-02</v>
      </c>
      <c r="D7834">
        <v>178</v>
      </c>
      <c r="E7834">
        <v>43552</v>
      </c>
    </row>
    <row r="7835">
      <c r="A7835" t="str">
        <v>AutoTable</v>
      </c>
      <c r="C7835" t="str">
        <v>75531-06</v>
      </c>
      <c r="D7835">
        <v>122</v>
      </c>
      <c r="E7835">
        <v>43552</v>
      </c>
    </row>
    <row r="7836">
      <c r="A7836" t="str">
        <v>AutoTable</v>
      </c>
      <c r="C7836" t="str">
        <v>75531-09</v>
      </c>
      <c r="D7836">
        <v>0</v>
      </c>
      <c r="E7836">
        <v>43552</v>
      </c>
    </row>
    <row r="7837">
      <c r="A7837" t="str">
        <v>AutoTable</v>
      </c>
      <c r="C7837" t="str">
        <v>75531-10</v>
      </c>
      <c r="D7837">
        <v>327</v>
      </c>
      <c r="E7837">
        <v>43552</v>
      </c>
    </row>
    <row r="7838">
      <c r="A7838" t="str">
        <v>AutoTable</v>
      </c>
      <c r="C7838" t="str">
        <v>75531-17</v>
      </c>
      <c r="D7838">
        <v>91</v>
      </c>
      <c r="E7838">
        <v>43552</v>
      </c>
    </row>
    <row r="7839">
      <c r="A7839" t="str">
        <v>AutoTable</v>
      </c>
      <c r="C7839" t="str">
        <v>75531-19</v>
      </c>
      <c r="D7839">
        <v>0</v>
      </c>
      <c r="E7839">
        <v>43552</v>
      </c>
    </row>
    <row r="7840">
      <c r="A7840" t="str">
        <v>AutoTable</v>
      </c>
      <c r="C7840" t="str">
        <v>75532-05</v>
      </c>
      <c r="D7840">
        <v>55</v>
      </c>
      <c r="E7840">
        <v>43552</v>
      </c>
    </row>
    <row r="7841">
      <c r="A7841" t="str">
        <v>AutoTable</v>
      </c>
      <c r="C7841" t="str">
        <v>75532-06</v>
      </c>
      <c r="D7841">
        <v>78</v>
      </c>
      <c r="E7841">
        <v>43552</v>
      </c>
    </row>
    <row r="7842">
      <c r="A7842" t="str">
        <v>AutoTable</v>
      </c>
      <c r="C7842" t="str">
        <v>75532-09</v>
      </c>
      <c r="D7842">
        <v>90</v>
      </c>
      <c r="E7842">
        <v>43552</v>
      </c>
    </row>
    <row r="7843">
      <c r="A7843" t="str">
        <v>AutoTable</v>
      </c>
      <c r="C7843" t="str">
        <v>75532-18</v>
      </c>
      <c r="D7843">
        <v>92</v>
      </c>
      <c r="E7843">
        <v>43552</v>
      </c>
    </row>
    <row r="7844">
      <c r="A7844" t="str">
        <v>AutoTable</v>
      </c>
      <c r="C7844" t="str">
        <v>75533-01</v>
      </c>
      <c r="D7844">
        <v>2</v>
      </c>
      <c r="E7844">
        <v>43552</v>
      </c>
    </row>
    <row r="7845">
      <c r="A7845" t="str">
        <v>AutoTable</v>
      </c>
      <c r="C7845" t="str">
        <v>75533-02</v>
      </c>
      <c r="D7845">
        <v>170</v>
      </c>
      <c r="E7845">
        <v>43552</v>
      </c>
    </row>
    <row r="7846">
      <c r="A7846" t="str">
        <v>AutoTable</v>
      </c>
      <c r="C7846" t="str">
        <v>75533-06</v>
      </c>
      <c r="D7846">
        <v>277</v>
      </c>
      <c r="E7846">
        <v>43552</v>
      </c>
    </row>
    <row r="7847">
      <c r="A7847" t="str">
        <v>AutoTable</v>
      </c>
      <c r="C7847" t="str">
        <v>75533-09</v>
      </c>
      <c r="D7847">
        <v>173</v>
      </c>
      <c r="E7847">
        <v>43552</v>
      </c>
    </row>
    <row r="7848">
      <c r="A7848" t="str">
        <v>AutoTable</v>
      </c>
      <c r="C7848" t="str">
        <v>75533-10</v>
      </c>
      <c r="D7848">
        <v>712</v>
      </c>
      <c r="E7848">
        <v>43552</v>
      </c>
    </row>
    <row r="7849">
      <c r="A7849" t="str">
        <v>AutoTable</v>
      </c>
      <c r="C7849" t="str">
        <v>75533-19</v>
      </c>
      <c r="D7849">
        <v>0</v>
      </c>
      <c r="E7849">
        <v>43552</v>
      </c>
    </row>
    <row r="7850">
      <c r="A7850" t="str">
        <v>AutoTable</v>
      </c>
      <c r="C7850" t="str">
        <v>75533-20</v>
      </c>
      <c r="D7850">
        <v>255</v>
      </c>
      <c r="E7850">
        <v>43552</v>
      </c>
    </row>
    <row r="7851">
      <c r="A7851" t="str">
        <v>AutoTable</v>
      </c>
      <c r="C7851" t="str">
        <v>75549-42</v>
      </c>
      <c r="D7851">
        <v>268</v>
      </c>
      <c r="E7851">
        <v>43552</v>
      </c>
    </row>
    <row r="7852">
      <c r="A7852" t="str">
        <v>AutoTable</v>
      </c>
      <c r="C7852" t="str">
        <v>75549-43</v>
      </c>
      <c r="D7852">
        <v>125</v>
      </c>
      <c r="E7852">
        <v>43552</v>
      </c>
    </row>
    <row r="7853">
      <c r="A7853" t="str">
        <v>AutoTable</v>
      </c>
      <c r="C7853" t="str">
        <v>75550-19</v>
      </c>
      <c r="D7853">
        <v>313</v>
      </c>
      <c r="E7853">
        <v>43552</v>
      </c>
    </row>
    <row r="7854">
      <c r="A7854" t="str">
        <v>AutoTable</v>
      </c>
      <c r="C7854" t="str">
        <v>75551-01</v>
      </c>
      <c r="D7854">
        <v>474</v>
      </c>
      <c r="E7854">
        <v>43552</v>
      </c>
    </row>
    <row r="7855">
      <c r="A7855" t="str">
        <v>AutoTable</v>
      </c>
      <c r="C7855" t="str">
        <v>75551-09</v>
      </c>
      <c r="D7855">
        <v>216</v>
      </c>
      <c r="E7855">
        <v>43552</v>
      </c>
    </row>
    <row r="7856">
      <c r="A7856" t="str">
        <v>AutoTable</v>
      </c>
      <c r="C7856" t="str">
        <v>75551-13</v>
      </c>
      <c r="D7856">
        <v>113</v>
      </c>
      <c r="E7856">
        <v>43552</v>
      </c>
    </row>
    <row r="7857">
      <c r="A7857" t="str">
        <v>AutoTable</v>
      </c>
      <c r="C7857" t="str">
        <v>75551-18</v>
      </c>
      <c r="D7857">
        <v>491</v>
      </c>
      <c r="E7857">
        <v>43552</v>
      </c>
    </row>
    <row r="7858">
      <c r="A7858" t="str">
        <v>AutoTable</v>
      </c>
      <c r="C7858" t="str">
        <v>75552-01</v>
      </c>
      <c r="D7858">
        <v>14</v>
      </c>
      <c r="E7858">
        <v>43552</v>
      </c>
    </row>
    <row r="7859">
      <c r="A7859" t="str">
        <v>AutoTable</v>
      </c>
      <c r="C7859" t="str">
        <v>75552-10</v>
      </c>
      <c r="D7859">
        <v>150</v>
      </c>
      <c r="E7859">
        <v>43552</v>
      </c>
    </row>
    <row r="7860">
      <c r="A7860" t="str">
        <v>AutoTable</v>
      </c>
      <c r="C7860" t="str">
        <v>75552-19</v>
      </c>
      <c r="D7860">
        <v>303</v>
      </c>
      <c r="E7860">
        <v>43552</v>
      </c>
    </row>
    <row r="7861">
      <c r="A7861" t="str">
        <v>AutoTable</v>
      </c>
      <c r="C7861" t="str">
        <v>75553-02</v>
      </c>
      <c r="D7861">
        <v>286</v>
      </c>
      <c r="E7861">
        <v>43552</v>
      </c>
    </row>
    <row r="7862">
      <c r="A7862" t="str">
        <v>AutoTable</v>
      </c>
      <c r="C7862" t="str">
        <v>75553-09</v>
      </c>
      <c r="D7862">
        <v>0</v>
      </c>
      <c r="E7862">
        <v>43552</v>
      </c>
    </row>
    <row r="7863">
      <c r="A7863" t="str">
        <v>AutoTable</v>
      </c>
      <c r="C7863" t="str">
        <v>75553-18</v>
      </c>
      <c r="D7863">
        <v>204</v>
      </c>
      <c r="E7863">
        <v>43552</v>
      </c>
    </row>
    <row r="7864">
      <c r="A7864" t="str">
        <v>AutoTable</v>
      </c>
      <c r="C7864" t="str">
        <v>76010-53CE</v>
      </c>
      <c r="D7864">
        <v>273</v>
      </c>
      <c r="E7864">
        <v>43552</v>
      </c>
    </row>
    <row r="7865">
      <c r="A7865" t="str">
        <v>AutoTable</v>
      </c>
      <c r="C7865" t="str">
        <v>76010-63CE</v>
      </c>
      <c r="D7865">
        <v>485</v>
      </c>
      <c r="E7865">
        <v>43552</v>
      </c>
    </row>
    <row r="7866">
      <c r="A7866" t="str">
        <v>AutoTable</v>
      </c>
      <c r="C7866" t="str">
        <v>76010-64CE</v>
      </c>
      <c r="D7866">
        <v>493</v>
      </c>
      <c r="E7866">
        <v>43552</v>
      </c>
    </row>
    <row r="7867">
      <c r="A7867" t="str">
        <v>AutoTable</v>
      </c>
      <c r="C7867" t="str">
        <v>76010-65CE</v>
      </c>
      <c r="D7867">
        <v>323</v>
      </c>
      <c r="E7867">
        <v>43552</v>
      </c>
    </row>
    <row r="7868">
      <c r="A7868" t="str">
        <v>AutoTable</v>
      </c>
      <c r="C7868" t="str">
        <v>76010-66CE</v>
      </c>
      <c r="D7868">
        <v>203</v>
      </c>
      <c r="E7868">
        <v>43552</v>
      </c>
    </row>
    <row r="7869">
      <c r="A7869" t="str">
        <v>AutoTable</v>
      </c>
      <c r="C7869" t="str">
        <v>76010-67CE</v>
      </c>
      <c r="D7869">
        <v>301</v>
      </c>
      <c r="E7869">
        <v>43552</v>
      </c>
    </row>
    <row r="7870">
      <c r="A7870" t="str">
        <v>AutoTable</v>
      </c>
      <c r="C7870" t="str">
        <v>76012-63CE</v>
      </c>
      <c r="D7870">
        <v>33</v>
      </c>
      <c r="E7870">
        <v>43552</v>
      </c>
    </row>
    <row r="7871">
      <c r="A7871" t="str">
        <v>AutoTable</v>
      </c>
      <c r="C7871" t="str">
        <v>76012-65CE</v>
      </c>
      <c r="D7871">
        <v>49</v>
      </c>
      <c r="E7871">
        <v>43552</v>
      </c>
    </row>
    <row r="7872">
      <c r="A7872" t="str">
        <v>AutoTable</v>
      </c>
      <c r="C7872" t="str">
        <v>76012-66CE</v>
      </c>
      <c r="D7872">
        <v>157</v>
      </c>
      <c r="E7872">
        <v>43552</v>
      </c>
    </row>
    <row r="7873">
      <c r="A7873" t="str">
        <v>AutoTable</v>
      </c>
      <c r="C7873" t="str">
        <v>76012-67CE</v>
      </c>
      <c r="D7873">
        <v>138</v>
      </c>
      <c r="E7873">
        <v>43552</v>
      </c>
    </row>
    <row r="7874">
      <c r="A7874" t="str">
        <v>AutoTable</v>
      </c>
      <c r="C7874" t="str">
        <v>76012-81CE</v>
      </c>
      <c r="D7874">
        <v>369</v>
      </c>
      <c r="E7874">
        <v>43552</v>
      </c>
    </row>
    <row r="7875">
      <c r="A7875" t="str">
        <v>AutoTable</v>
      </c>
      <c r="C7875" t="str">
        <v>76015-49</v>
      </c>
      <c r="D7875">
        <v>36</v>
      </c>
      <c r="E7875">
        <v>43552</v>
      </c>
    </row>
    <row r="7876">
      <c r="A7876" t="str">
        <v>AutoTable</v>
      </c>
      <c r="C7876" t="str">
        <v>76015-81CE</v>
      </c>
      <c r="D7876">
        <v>183</v>
      </c>
      <c r="E7876">
        <v>43552</v>
      </c>
    </row>
    <row r="7877">
      <c r="A7877" t="str">
        <v>AutoTable</v>
      </c>
      <c r="C7877" t="str">
        <v>76015-89CCE</v>
      </c>
      <c r="D7877">
        <v>69</v>
      </c>
      <c r="E7877">
        <v>43552</v>
      </c>
    </row>
    <row r="7878">
      <c r="A7878" t="str">
        <v>AutoTable</v>
      </c>
      <c r="C7878" t="str">
        <v>76015-89CE</v>
      </c>
      <c r="D7878">
        <v>209</v>
      </c>
      <c r="E7878">
        <v>43552</v>
      </c>
    </row>
    <row r="7879">
      <c r="A7879" t="str">
        <v>AutoTable</v>
      </c>
      <c r="C7879" t="str">
        <v>76020-34</v>
      </c>
      <c r="D7879">
        <v>0</v>
      </c>
      <c r="E7879">
        <v>43552</v>
      </c>
    </row>
    <row r="7880">
      <c r="A7880" t="str">
        <v>AutoTable</v>
      </c>
      <c r="C7880" t="str">
        <v>76020-81</v>
      </c>
      <c r="D7880">
        <v>0</v>
      </c>
      <c r="E7880">
        <v>43552</v>
      </c>
    </row>
    <row r="7881">
      <c r="A7881" t="str">
        <v>AutoTable</v>
      </c>
      <c r="C7881" t="str">
        <v>76025-89</v>
      </c>
      <c r="D7881">
        <v>0</v>
      </c>
      <c r="E7881">
        <v>43552</v>
      </c>
    </row>
    <row r="7882">
      <c r="A7882" t="str">
        <v>AutoTable</v>
      </c>
      <c r="C7882" t="str">
        <v>76030-81</v>
      </c>
      <c r="D7882">
        <v>5</v>
      </c>
      <c r="E7882">
        <v>43552</v>
      </c>
    </row>
    <row r="7883">
      <c r="A7883" t="str">
        <v>AutoTable</v>
      </c>
      <c r="C7883" t="str">
        <v>76030-89</v>
      </c>
      <c r="D7883">
        <v>4</v>
      </c>
      <c r="E7883">
        <v>43552</v>
      </c>
    </row>
    <row r="7884">
      <c r="A7884" t="str">
        <v>AutoTable</v>
      </c>
      <c r="C7884" t="str">
        <v>76075-63CE</v>
      </c>
      <c r="D7884">
        <v>1196</v>
      </c>
      <c r="E7884">
        <v>43552</v>
      </c>
    </row>
    <row r="7885">
      <c r="A7885" t="str">
        <v>AutoTable</v>
      </c>
      <c r="C7885" t="str">
        <v>76075-64CE</v>
      </c>
      <c r="D7885">
        <v>977</v>
      </c>
      <c r="E7885">
        <v>43552</v>
      </c>
    </row>
    <row r="7886">
      <c r="A7886" t="str">
        <v>AutoTable</v>
      </c>
      <c r="C7886" t="str">
        <v>76075-65CE</v>
      </c>
      <c r="D7886">
        <v>1098</v>
      </c>
      <c r="E7886">
        <v>43552</v>
      </c>
    </row>
    <row r="7887">
      <c r="A7887" t="str">
        <v>AutoTable</v>
      </c>
      <c r="C7887" t="str">
        <v>76075-66CE</v>
      </c>
      <c r="D7887">
        <v>606</v>
      </c>
      <c r="E7887">
        <v>43552</v>
      </c>
    </row>
    <row r="7888">
      <c r="A7888" t="str">
        <v>AutoTable</v>
      </c>
      <c r="C7888" t="str">
        <v>76075-67CE</v>
      </c>
      <c r="D7888">
        <v>922</v>
      </c>
      <c r="E7888">
        <v>43552</v>
      </c>
    </row>
    <row r="7889">
      <c r="A7889" t="str">
        <v>AutoTable</v>
      </c>
      <c r="C7889" t="str">
        <v>76110-43CE</v>
      </c>
      <c r="D7889">
        <v>460</v>
      </c>
      <c r="E7889">
        <v>43552</v>
      </c>
    </row>
    <row r="7890">
      <c r="A7890" t="str">
        <v>AutoTable</v>
      </c>
      <c r="C7890" t="str">
        <v>76110-75CE</v>
      </c>
      <c r="D7890">
        <v>242</v>
      </c>
      <c r="E7890">
        <v>43552</v>
      </c>
    </row>
    <row r="7891">
      <c r="A7891" t="str">
        <v>AutoTable</v>
      </c>
      <c r="C7891" t="str">
        <v>76110-79CE</v>
      </c>
      <c r="D7891">
        <v>0</v>
      </c>
      <c r="E7891">
        <v>43552</v>
      </c>
    </row>
    <row r="7892">
      <c r="A7892" t="str">
        <v>AutoTable</v>
      </c>
      <c r="C7892" t="str">
        <v>76112-31CE</v>
      </c>
      <c r="D7892">
        <v>32</v>
      </c>
      <c r="E7892">
        <v>43552</v>
      </c>
    </row>
    <row r="7893">
      <c r="A7893" t="str">
        <v>AutoTable</v>
      </c>
      <c r="C7893" t="str">
        <v>76112-35CE</v>
      </c>
      <c r="D7893">
        <v>51</v>
      </c>
      <c r="E7893">
        <v>43552</v>
      </c>
    </row>
    <row r="7894">
      <c r="A7894" t="str">
        <v>AutoTable</v>
      </c>
      <c r="C7894" t="str">
        <v>76112-71CE</v>
      </c>
      <c r="D7894">
        <v>102</v>
      </c>
      <c r="E7894">
        <v>43552</v>
      </c>
    </row>
    <row r="7895">
      <c r="A7895" t="str">
        <v>AutoTable</v>
      </c>
      <c r="C7895" t="str">
        <v>76112-79CE</v>
      </c>
      <c r="D7895">
        <v>202</v>
      </c>
      <c r="E7895">
        <v>43552</v>
      </c>
    </row>
    <row r="7896">
      <c r="A7896" t="str">
        <v>AutoTable</v>
      </c>
      <c r="C7896" t="str">
        <v>76115-71CE</v>
      </c>
      <c r="D7896">
        <v>15</v>
      </c>
      <c r="E7896">
        <v>43552</v>
      </c>
    </row>
    <row r="7897">
      <c r="A7897" t="str">
        <v>AutoTable</v>
      </c>
      <c r="C7897" t="str">
        <v>76115-72CE</v>
      </c>
      <c r="D7897">
        <v>14</v>
      </c>
      <c r="E7897">
        <v>43552</v>
      </c>
    </row>
    <row r="7898">
      <c r="A7898" t="str">
        <v>AutoTable</v>
      </c>
      <c r="C7898" t="str">
        <v>76115-74CE</v>
      </c>
      <c r="D7898">
        <v>35</v>
      </c>
      <c r="E7898">
        <v>43552</v>
      </c>
    </row>
    <row r="7899">
      <c r="A7899" t="str">
        <v>AutoTable</v>
      </c>
      <c r="C7899" t="str">
        <v>76115-78CE</v>
      </c>
      <c r="D7899">
        <v>1</v>
      </c>
      <c r="E7899">
        <v>43552</v>
      </c>
    </row>
    <row r="7900">
      <c r="A7900" t="str">
        <v>AutoTable</v>
      </c>
      <c r="C7900" t="str">
        <v>76210-02</v>
      </c>
      <c r="D7900">
        <v>0</v>
      </c>
      <c r="E7900">
        <v>43552</v>
      </c>
    </row>
    <row r="7901">
      <c r="A7901" t="str">
        <v>AutoTable</v>
      </c>
      <c r="C7901" t="str">
        <v>76210-21CE</v>
      </c>
      <c r="D7901">
        <v>149</v>
      </c>
      <c r="E7901">
        <v>43552</v>
      </c>
    </row>
    <row r="7902">
      <c r="A7902" t="str">
        <v>AutoTable</v>
      </c>
      <c r="C7902" t="str">
        <v>76210-23CE</v>
      </c>
      <c r="D7902">
        <v>16</v>
      </c>
      <c r="E7902">
        <v>43552</v>
      </c>
    </row>
    <row r="7903">
      <c r="A7903" t="str">
        <v>AutoTable</v>
      </c>
      <c r="C7903" t="str">
        <v>76210-25CE</v>
      </c>
      <c r="D7903">
        <v>55</v>
      </c>
      <c r="E7903">
        <v>43552</v>
      </c>
    </row>
    <row r="7904">
      <c r="A7904" t="str">
        <v>AutoTable</v>
      </c>
      <c r="C7904" t="str">
        <v>76210-26CE</v>
      </c>
      <c r="D7904">
        <v>160</v>
      </c>
      <c r="E7904">
        <v>43552</v>
      </c>
    </row>
    <row r="7905">
      <c r="A7905" t="str">
        <v>AutoTable</v>
      </c>
      <c r="C7905" t="str">
        <v>76212-02CE</v>
      </c>
      <c r="D7905">
        <v>182</v>
      </c>
      <c r="E7905">
        <v>43552</v>
      </c>
    </row>
    <row r="7906">
      <c r="A7906" t="str">
        <v>AutoTable</v>
      </c>
      <c r="C7906" t="str">
        <v>76212-21CE</v>
      </c>
      <c r="D7906">
        <v>67</v>
      </c>
      <c r="E7906">
        <v>43552</v>
      </c>
    </row>
    <row r="7907">
      <c r="A7907" t="str">
        <v>AutoTable</v>
      </c>
      <c r="C7907" t="str">
        <v>76212-23CE</v>
      </c>
      <c r="D7907">
        <v>18</v>
      </c>
      <c r="E7907">
        <v>43552</v>
      </c>
    </row>
    <row r="7908">
      <c r="A7908" t="str">
        <v>AutoTable</v>
      </c>
      <c r="C7908" t="str">
        <v>76275-02CE</v>
      </c>
      <c r="D7908">
        <v>400</v>
      </c>
      <c r="E7908">
        <v>43552</v>
      </c>
    </row>
    <row r="7909">
      <c r="A7909" t="str">
        <v>AutoTable</v>
      </c>
      <c r="C7909" t="str">
        <v>76275-21CE</v>
      </c>
      <c r="D7909">
        <v>1023</v>
      </c>
      <c r="E7909">
        <v>43552</v>
      </c>
    </row>
    <row r="7910">
      <c r="A7910" t="str">
        <v>AutoTable</v>
      </c>
      <c r="C7910" t="str">
        <v>76275-23CE</v>
      </c>
      <c r="D7910">
        <v>281</v>
      </c>
      <c r="E7910">
        <v>43552</v>
      </c>
    </row>
    <row r="7911">
      <c r="A7911" t="str">
        <v>AutoTable</v>
      </c>
      <c r="C7911" t="str">
        <v>76275-25CE</v>
      </c>
      <c r="D7911">
        <v>235</v>
      </c>
      <c r="E7911">
        <v>43552</v>
      </c>
    </row>
    <row r="7912">
      <c r="A7912" t="str">
        <v>AutoTable</v>
      </c>
      <c r="C7912" t="str">
        <v>76275-26CE</v>
      </c>
      <c r="D7912">
        <v>565</v>
      </c>
      <c r="E7912">
        <v>43552</v>
      </c>
    </row>
    <row r="7913">
      <c r="A7913" t="str">
        <v>AutoTable</v>
      </c>
      <c r="C7913" t="str">
        <v>76310-09CE</v>
      </c>
      <c r="D7913">
        <v>54</v>
      </c>
      <c r="E7913">
        <v>43552</v>
      </c>
    </row>
    <row r="7914">
      <c r="A7914" t="str">
        <v>AutoTable</v>
      </c>
      <c r="C7914" t="str">
        <v>76310-39CE</v>
      </c>
      <c r="D7914">
        <v>7</v>
      </c>
      <c r="E7914">
        <v>43552</v>
      </c>
    </row>
    <row r="7915">
      <c r="A7915" t="str">
        <v>AutoTable</v>
      </c>
      <c r="C7915" t="str">
        <v>76310-42CE</v>
      </c>
      <c r="D7915">
        <v>613</v>
      </c>
      <c r="E7915">
        <v>43552</v>
      </c>
    </row>
    <row r="7916">
      <c r="A7916" t="str">
        <v>AutoTable</v>
      </c>
      <c r="C7916" t="str">
        <v>76310-56CE</v>
      </c>
      <c r="D7916">
        <v>1</v>
      </c>
      <c r="E7916">
        <v>43552</v>
      </c>
    </row>
    <row r="7917">
      <c r="A7917" t="str">
        <v>AutoTable</v>
      </c>
      <c r="C7917" t="str">
        <v>76310-59CE</v>
      </c>
      <c r="D7917">
        <v>84</v>
      </c>
      <c r="E7917">
        <v>43552</v>
      </c>
    </row>
    <row r="7918">
      <c r="A7918" t="str">
        <v>AutoTable</v>
      </c>
      <c r="C7918" t="str">
        <v>76410-01CE</v>
      </c>
      <c r="D7918">
        <v>130</v>
      </c>
      <c r="E7918">
        <v>43552</v>
      </c>
    </row>
    <row r="7919">
      <c r="A7919" t="str">
        <v>AutoTable</v>
      </c>
      <c r="C7919" t="str">
        <v>76410-17CE</v>
      </c>
      <c r="D7919">
        <v>74</v>
      </c>
      <c r="E7919">
        <v>43552</v>
      </c>
    </row>
    <row r="7920">
      <c r="A7920" t="str">
        <v>AutoTable</v>
      </c>
      <c r="C7920" t="str">
        <v>76410-19CE</v>
      </c>
      <c r="D7920">
        <v>188</v>
      </c>
      <c r="E7920">
        <v>43552</v>
      </c>
    </row>
    <row r="7921">
      <c r="A7921" t="str">
        <v>AutoTable</v>
      </c>
      <c r="C7921" t="str">
        <v>76410-20CE</v>
      </c>
      <c r="D7921">
        <v>282</v>
      </c>
      <c r="E7921">
        <v>43552</v>
      </c>
    </row>
    <row r="7922">
      <c r="A7922" t="str">
        <v>AutoTable</v>
      </c>
      <c r="C7922" t="str">
        <v>76415-13CE</v>
      </c>
      <c r="D7922">
        <v>111</v>
      </c>
      <c r="E7922">
        <v>43552</v>
      </c>
    </row>
    <row r="7923">
      <c r="A7923" t="str">
        <v>AutoTable</v>
      </c>
      <c r="C7923" t="str">
        <v>76512-02CE</v>
      </c>
      <c r="D7923">
        <v>134</v>
      </c>
      <c r="E7923">
        <v>43552</v>
      </c>
    </row>
    <row r="7924">
      <c r="A7924" t="str">
        <v>AutoTable</v>
      </c>
      <c r="C7924" t="str">
        <v>76512-06CE</v>
      </c>
      <c r="D7924">
        <v>118</v>
      </c>
      <c r="E7924">
        <v>43552</v>
      </c>
    </row>
    <row r="7925">
      <c r="A7925" t="str">
        <v>AutoTable</v>
      </c>
      <c r="C7925" t="str">
        <v>76910-08CE</v>
      </c>
      <c r="D7925">
        <v>385</v>
      </c>
      <c r="E7925">
        <v>43552</v>
      </c>
    </row>
    <row r="7926">
      <c r="A7926" t="str">
        <v>AutoTable</v>
      </c>
      <c r="C7926" t="str">
        <v>76910-09CE</v>
      </c>
      <c r="D7926">
        <v>200</v>
      </c>
      <c r="E7926">
        <v>43552</v>
      </c>
    </row>
    <row r="7927">
      <c r="A7927" t="str">
        <v>AutoTable</v>
      </c>
      <c r="C7927" t="str">
        <v>76910-17CE</v>
      </c>
      <c r="D7927">
        <v>130</v>
      </c>
      <c r="E7927">
        <v>43552</v>
      </c>
    </row>
    <row r="7928">
      <c r="A7928" t="str">
        <v>AutoTable</v>
      </c>
      <c r="C7928" t="str">
        <v>76910-18CE</v>
      </c>
      <c r="D7928">
        <v>15</v>
      </c>
      <c r="E7928">
        <v>43552</v>
      </c>
    </row>
    <row r="7929">
      <c r="A7929" t="str">
        <v>AutoTable</v>
      </c>
      <c r="C7929" t="str">
        <v>76910-19CE</v>
      </c>
      <c r="D7929">
        <v>30</v>
      </c>
      <c r="E7929">
        <v>43552</v>
      </c>
    </row>
    <row r="7930">
      <c r="A7930" t="str">
        <v>AutoTable</v>
      </c>
      <c r="C7930" t="str">
        <v>76910-20CE</v>
      </c>
      <c r="D7930">
        <v>342</v>
      </c>
      <c r="E7930">
        <v>43552</v>
      </c>
    </row>
    <row r="7931">
      <c r="A7931" t="str">
        <v>AutoTable</v>
      </c>
      <c r="C7931" t="str">
        <v>76913-01CE</v>
      </c>
      <c r="D7931">
        <v>74</v>
      </c>
      <c r="E7931">
        <v>43552</v>
      </c>
    </row>
    <row r="7932">
      <c r="A7932" t="str">
        <v>AutoTable</v>
      </c>
      <c r="C7932" t="str">
        <v>76913-08CE</v>
      </c>
      <c r="D7932">
        <v>153</v>
      </c>
      <c r="E7932">
        <v>43552</v>
      </c>
    </row>
    <row r="7933">
      <c r="A7933" t="str">
        <v>AutoTable</v>
      </c>
      <c r="C7933" t="str">
        <v>76913-18CE</v>
      </c>
      <c r="D7933">
        <v>310</v>
      </c>
      <c r="E7933">
        <v>43552</v>
      </c>
    </row>
    <row r="7934">
      <c r="A7934" t="str">
        <v>AutoTable</v>
      </c>
      <c r="C7934" t="str">
        <v>76913-26CE</v>
      </c>
      <c r="D7934">
        <v>105</v>
      </c>
      <c r="E7934">
        <v>43552</v>
      </c>
    </row>
    <row r="7935">
      <c r="A7935" t="str">
        <v>AutoTable</v>
      </c>
      <c r="C7935" t="str">
        <v>76915-14</v>
      </c>
      <c r="D7935">
        <v>0</v>
      </c>
      <c r="E7935">
        <v>43552</v>
      </c>
    </row>
    <row r="7936">
      <c r="A7936" t="str">
        <v>AutoTable</v>
      </c>
      <c r="C7936" t="str">
        <v>76915-17CE</v>
      </c>
      <c r="D7936">
        <v>87</v>
      </c>
      <c r="E7936">
        <v>43552</v>
      </c>
    </row>
    <row r="7937">
      <c r="A7937" t="str">
        <v>AutoTable</v>
      </c>
      <c r="C7937" t="str">
        <v>76915-19CE</v>
      </c>
      <c r="D7937">
        <v>44</v>
      </c>
      <c r="E7937">
        <v>43552</v>
      </c>
    </row>
    <row r="7938">
      <c r="A7938" t="str">
        <v>AutoTable</v>
      </c>
      <c r="C7938" t="str">
        <v>76975-06CE</v>
      </c>
      <c r="D7938">
        <v>530</v>
      </c>
      <c r="E7938">
        <v>43552</v>
      </c>
    </row>
    <row r="7939">
      <c r="A7939" t="str">
        <v>AutoTable</v>
      </c>
      <c r="C7939" t="str">
        <v>76975-08CE</v>
      </c>
      <c r="D7939">
        <v>1479</v>
      </c>
      <c r="E7939">
        <v>43552</v>
      </c>
    </row>
    <row r="7940">
      <c r="A7940" t="str">
        <v>AutoTable</v>
      </c>
      <c r="C7940" t="str">
        <v>76975-17CE</v>
      </c>
      <c r="D7940">
        <v>1698</v>
      </c>
      <c r="E7940">
        <v>43552</v>
      </c>
    </row>
    <row r="7941">
      <c r="A7941" t="str">
        <v>AutoTable</v>
      </c>
      <c r="C7941" t="str">
        <v>76975-18CE</v>
      </c>
      <c r="D7941">
        <v>1397</v>
      </c>
      <c r="E7941">
        <v>43552</v>
      </c>
    </row>
    <row r="7942">
      <c r="A7942" t="str">
        <v>AutoTable</v>
      </c>
      <c r="C7942" t="str">
        <v>76975-19CE</v>
      </c>
      <c r="D7942">
        <v>0</v>
      </c>
      <c r="E7942">
        <v>43552</v>
      </c>
    </row>
    <row r="7943">
      <c r="A7943" t="str">
        <v>AutoTable</v>
      </c>
      <c r="C7943" t="str">
        <v>76975-28CE</v>
      </c>
      <c r="D7943">
        <v>1561</v>
      </c>
      <c r="E7943">
        <v>43552</v>
      </c>
    </row>
    <row r="7944">
      <c r="A7944" t="str">
        <v>AutoTable</v>
      </c>
      <c r="C7944" t="str">
        <v>77010</v>
      </c>
      <c r="D7944">
        <v>0</v>
      </c>
      <c r="E7944">
        <v>43552</v>
      </c>
    </row>
    <row r="7945">
      <c r="A7945" t="str">
        <v>AutoTable</v>
      </c>
      <c r="C7945" t="str">
        <v>77010-20CE</v>
      </c>
      <c r="D7945">
        <v>137</v>
      </c>
      <c r="E7945">
        <v>43552</v>
      </c>
    </row>
    <row r="7946">
      <c r="A7946" t="str">
        <v>AutoTable</v>
      </c>
      <c r="C7946" t="str">
        <v>77010-21CE</v>
      </c>
      <c r="D7946">
        <v>108</v>
      </c>
      <c r="E7946">
        <v>43552</v>
      </c>
    </row>
    <row r="7947">
      <c r="A7947" t="str">
        <v>AutoTable</v>
      </c>
      <c r="C7947" t="str">
        <v>77010-22CE</v>
      </c>
      <c r="D7947">
        <v>0</v>
      </c>
      <c r="E7947">
        <v>43552</v>
      </c>
    </row>
    <row r="7948">
      <c r="A7948" t="str">
        <v>AutoTable</v>
      </c>
      <c r="C7948" t="str">
        <v>77010-26CE</v>
      </c>
      <c r="D7948">
        <v>19</v>
      </c>
      <c r="E7948">
        <v>43552</v>
      </c>
    </row>
    <row r="7949">
      <c r="A7949" t="str">
        <v>AutoTable</v>
      </c>
      <c r="C7949" t="str">
        <v>77010-42CE</v>
      </c>
      <c r="D7949">
        <v>33</v>
      </c>
      <c r="E7949">
        <v>43552</v>
      </c>
    </row>
    <row r="7950">
      <c r="A7950" t="str">
        <v>AutoTable</v>
      </c>
      <c r="C7950" t="str">
        <v>77010-43CE</v>
      </c>
      <c r="D7950">
        <v>0</v>
      </c>
      <c r="E7950">
        <v>43552</v>
      </c>
    </row>
    <row r="7951">
      <c r="A7951" t="str">
        <v>AutoTable</v>
      </c>
      <c r="C7951" t="str">
        <v>77010-44CE</v>
      </c>
      <c r="D7951">
        <v>59</v>
      </c>
      <c r="E7951">
        <v>43552</v>
      </c>
    </row>
    <row r="7952">
      <c r="A7952" t="str">
        <v>AutoTable</v>
      </c>
      <c r="C7952" t="str">
        <v>77010-45CE</v>
      </c>
      <c r="D7952">
        <v>87</v>
      </c>
      <c r="E7952">
        <v>43552</v>
      </c>
    </row>
    <row r="7953">
      <c r="A7953" t="str">
        <v>AutoTable</v>
      </c>
      <c r="C7953" t="str">
        <v>77010-47</v>
      </c>
      <c r="D7953">
        <v>0</v>
      </c>
      <c r="E7953">
        <v>43552</v>
      </c>
    </row>
    <row r="7954">
      <c r="A7954" t="str">
        <v>AutoTable</v>
      </c>
      <c r="C7954" t="str">
        <v>77010-49CE</v>
      </c>
      <c r="D7954">
        <v>233</v>
      </c>
      <c r="E7954">
        <v>43552</v>
      </c>
    </row>
    <row r="7955">
      <c r="A7955" t="str">
        <v>AutoTable</v>
      </c>
      <c r="C7955" t="str">
        <v>77010-50CE</v>
      </c>
      <c r="D7955">
        <v>0</v>
      </c>
      <c r="E7955">
        <v>43552</v>
      </c>
    </row>
    <row r="7956">
      <c r="A7956" t="str">
        <v>AutoTable</v>
      </c>
      <c r="C7956" t="str">
        <v>77010-59CE</v>
      </c>
      <c r="D7956">
        <v>0</v>
      </c>
      <c r="E7956">
        <v>43552</v>
      </c>
    </row>
    <row r="7957">
      <c r="A7957" t="str">
        <v>AutoTable</v>
      </c>
      <c r="C7957" t="str">
        <v>77010-72CE</v>
      </c>
      <c r="D7957">
        <v>309</v>
      </c>
      <c r="E7957">
        <v>43552</v>
      </c>
    </row>
    <row r="7958">
      <c r="A7958" t="str">
        <v>AutoTable</v>
      </c>
      <c r="C7958" t="str">
        <v>77010-74CE</v>
      </c>
      <c r="D7958">
        <v>135</v>
      </c>
      <c r="E7958">
        <v>43552</v>
      </c>
    </row>
    <row r="7959">
      <c r="A7959" t="str">
        <v>AutoTable</v>
      </c>
      <c r="C7959" t="str">
        <v>77010-75CE</v>
      </c>
      <c r="D7959">
        <v>270</v>
      </c>
      <c r="E7959">
        <v>43552</v>
      </c>
    </row>
    <row r="7960">
      <c r="A7960" t="str">
        <v>AutoTable</v>
      </c>
      <c r="C7960" t="str">
        <v>77010-76CE</v>
      </c>
      <c r="D7960">
        <v>313</v>
      </c>
      <c r="E7960">
        <v>43552</v>
      </c>
    </row>
    <row r="7961">
      <c r="A7961" t="str">
        <v>AutoTable</v>
      </c>
      <c r="C7961" t="str">
        <v>77010-78CE</v>
      </c>
      <c r="D7961">
        <v>2</v>
      </c>
      <c r="E7961">
        <v>43552</v>
      </c>
    </row>
    <row r="7962">
      <c r="A7962" t="str">
        <v>AutoTable</v>
      </c>
      <c r="C7962" t="str">
        <v>77010-81CE</v>
      </c>
      <c r="D7962">
        <v>431</v>
      </c>
      <c r="E7962">
        <v>43552</v>
      </c>
    </row>
    <row r="7963">
      <c r="A7963" t="str">
        <v>AutoTable</v>
      </c>
      <c r="C7963" t="str">
        <v>77010-82CE</v>
      </c>
      <c r="D7963">
        <v>92</v>
      </c>
      <c r="E7963">
        <v>43552</v>
      </c>
    </row>
    <row r="7964">
      <c r="A7964" t="str">
        <v>AutoTable</v>
      </c>
      <c r="C7964" t="str">
        <v>77075-07CE</v>
      </c>
      <c r="D7964">
        <v>0</v>
      </c>
      <c r="E7964">
        <v>43552</v>
      </c>
    </row>
    <row r="7965">
      <c r="A7965" t="str">
        <v>AutoTable</v>
      </c>
      <c r="C7965" t="str">
        <v>77075-20CE</v>
      </c>
      <c r="D7965">
        <v>0</v>
      </c>
      <c r="E7965">
        <v>43552</v>
      </c>
    </row>
    <row r="7966">
      <c r="A7966" t="str">
        <v>AutoTable</v>
      </c>
      <c r="C7966" t="str">
        <v>77075-22CE</v>
      </c>
      <c r="D7966">
        <v>0</v>
      </c>
      <c r="E7966">
        <v>43552</v>
      </c>
    </row>
    <row r="7967">
      <c r="A7967" t="str">
        <v>AutoTable</v>
      </c>
      <c r="C7967" t="str">
        <v>77075-25CE</v>
      </c>
      <c r="D7967">
        <v>0</v>
      </c>
      <c r="E7967">
        <v>43552</v>
      </c>
    </row>
    <row r="7968">
      <c r="A7968" t="str">
        <v>AutoTable</v>
      </c>
      <c r="C7968" t="str">
        <v>77075-26CE</v>
      </c>
      <c r="D7968">
        <v>56</v>
      </c>
      <c r="E7968">
        <v>43552</v>
      </c>
    </row>
    <row r="7969">
      <c r="A7969" t="str">
        <v>AutoTable</v>
      </c>
      <c r="C7969" t="str">
        <v>77075-29CE</v>
      </c>
      <c r="D7969">
        <v>0</v>
      </c>
      <c r="E7969">
        <v>43552</v>
      </c>
    </row>
    <row r="7970">
      <c r="A7970" t="str">
        <v>AutoTable</v>
      </c>
      <c r="C7970" t="str">
        <v>77075-43CE</v>
      </c>
      <c r="D7970">
        <v>1</v>
      </c>
      <c r="E7970">
        <v>43552</v>
      </c>
    </row>
    <row r="7971">
      <c r="A7971" t="str">
        <v>AutoTable</v>
      </c>
      <c r="C7971" t="str">
        <v>77075-44CE</v>
      </c>
      <c r="D7971">
        <v>0</v>
      </c>
      <c r="E7971">
        <v>43552</v>
      </c>
    </row>
    <row r="7972">
      <c r="A7972" t="str">
        <v>AutoTable</v>
      </c>
      <c r="C7972" t="str">
        <v>77075-45CE</v>
      </c>
      <c r="D7972">
        <v>23</v>
      </c>
      <c r="E7972">
        <v>43552</v>
      </c>
    </row>
    <row r="7973">
      <c r="A7973" t="str">
        <v>AutoTable</v>
      </c>
      <c r="C7973" t="str">
        <v>77075-47CE</v>
      </c>
      <c r="D7973">
        <v>0</v>
      </c>
      <c r="E7973">
        <v>43552</v>
      </c>
    </row>
    <row r="7974">
      <c r="A7974" t="str">
        <v>AutoTable</v>
      </c>
      <c r="C7974" t="str">
        <v>77075-49CE</v>
      </c>
      <c r="D7974">
        <v>0</v>
      </c>
      <c r="E7974">
        <v>43552</v>
      </c>
    </row>
    <row r="7975">
      <c r="A7975" t="str">
        <v>AutoTable</v>
      </c>
      <c r="C7975" t="str">
        <v>77075-50CE</v>
      </c>
      <c r="D7975">
        <v>0</v>
      </c>
      <c r="E7975">
        <v>43552</v>
      </c>
    </row>
    <row r="7976">
      <c r="A7976" t="str">
        <v>AutoTable</v>
      </c>
      <c r="C7976" t="str">
        <v>77075-59CE</v>
      </c>
      <c r="D7976">
        <v>46</v>
      </c>
      <c r="E7976">
        <v>43552</v>
      </c>
    </row>
    <row r="7977">
      <c r="A7977" t="str">
        <v>AutoTable</v>
      </c>
      <c r="C7977" t="str">
        <v>77075-61CE</v>
      </c>
      <c r="D7977">
        <v>0</v>
      </c>
      <c r="E7977">
        <v>43552</v>
      </c>
    </row>
    <row r="7978">
      <c r="A7978" t="str">
        <v>AutoTable</v>
      </c>
      <c r="C7978" t="str">
        <v>77075-72CE</v>
      </c>
      <c r="D7978">
        <v>0</v>
      </c>
      <c r="E7978">
        <v>43552</v>
      </c>
    </row>
    <row r="7979">
      <c r="A7979" t="str">
        <v>AutoTable</v>
      </c>
      <c r="C7979" t="str">
        <v>77075-74CE</v>
      </c>
      <c r="D7979">
        <v>1</v>
      </c>
      <c r="E7979">
        <v>43552</v>
      </c>
    </row>
    <row r="7980">
      <c r="A7980" t="str">
        <v>AutoTable</v>
      </c>
      <c r="C7980" t="str">
        <v>77075-75CE</v>
      </c>
      <c r="D7980">
        <v>7</v>
      </c>
      <c r="E7980">
        <v>43552</v>
      </c>
    </row>
    <row r="7981">
      <c r="A7981" t="str">
        <v>AutoTable</v>
      </c>
      <c r="C7981" t="str">
        <v>77075-76CE</v>
      </c>
      <c r="D7981">
        <v>0</v>
      </c>
      <c r="E7981">
        <v>43552</v>
      </c>
    </row>
    <row r="7982">
      <c r="A7982" t="str">
        <v>AutoTable</v>
      </c>
      <c r="C7982" t="str">
        <v>77075-81CE</v>
      </c>
      <c r="D7982">
        <v>1531</v>
      </c>
      <c r="E7982">
        <v>43552</v>
      </c>
    </row>
    <row r="7983">
      <c r="A7983" t="str">
        <v>AutoTable</v>
      </c>
      <c r="C7983" t="str">
        <v>77075-89CE</v>
      </c>
      <c r="D7983">
        <v>1343</v>
      </c>
      <c r="E7983">
        <v>43552</v>
      </c>
    </row>
    <row r="7984">
      <c r="A7984" t="str">
        <v>AutoTable</v>
      </c>
      <c r="C7984" t="str">
        <v>77075DC1</v>
      </c>
      <c r="D7984">
        <v>0</v>
      </c>
      <c r="E7984">
        <v>43552</v>
      </c>
    </row>
    <row r="7985">
      <c r="A7985" t="str">
        <v>AutoTable</v>
      </c>
      <c r="C7985" t="str">
        <v>77175-02CE</v>
      </c>
      <c r="D7985">
        <v>0</v>
      </c>
      <c r="E7985">
        <v>43552</v>
      </c>
    </row>
    <row r="7986">
      <c r="A7986" t="str">
        <v>AutoTable</v>
      </c>
      <c r="C7986" t="str">
        <v>77175-03CE</v>
      </c>
      <c r="D7986">
        <v>461</v>
      </c>
      <c r="E7986">
        <v>43552</v>
      </c>
    </row>
    <row r="7987">
      <c r="A7987" t="str">
        <v>AutoTable</v>
      </c>
      <c r="C7987" t="str">
        <v>77175-05CE</v>
      </c>
      <c r="D7987">
        <v>0</v>
      </c>
      <c r="E7987">
        <v>43552</v>
      </c>
    </row>
    <row r="7988">
      <c r="A7988" t="str">
        <v>AutoTable</v>
      </c>
      <c r="C7988" t="str">
        <v>77175-06CE</v>
      </c>
      <c r="D7988">
        <v>669</v>
      </c>
      <c r="E7988">
        <v>43552</v>
      </c>
    </row>
    <row r="7989">
      <c r="A7989" t="str">
        <v>AutoTable</v>
      </c>
      <c r="C7989" t="str">
        <v>77175-08CE</v>
      </c>
      <c r="D7989">
        <v>395</v>
      </c>
      <c r="E7989">
        <v>43552</v>
      </c>
    </row>
    <row r="7990">
      <c r="A7990" t="str">
        <v>AutoTable</v>
      </c>
      <c r="C7990" t="str">
        <v>77175-10CE</v>
      </c>
      <c r="D7990">
        <v>218</v>
      </c>
      <c r="E7990">
        <v>43552</v>
      </c>
    </row>
    <row r="7991">
      <c r="A7991" t="str">
        <v>AutoTable</v>
      </c>
      <c r="C7991" t="str">
        <v>77175-21</v>
      </c>
      <c r="D7991">
        <v>0</v>
      </c>
      <c r="E7991">
        <v>43552</v>
      </c>
    </row>
    <row r="7992">
      <c r="A7992" t="str">
        <v>AutoTable</v>
      </c>
      <c r="C7992" t="str">
        <v>77175-23</v>
      </c>
      <c r="D7992">
        <v>480</v>
      </c>
      <c r="E7992">
        <v>43552</v>
      </c>
    </row>
    <row r="7993">
      <c r="A7993" t="str">
        <v>AutoTable</v>
      </c>
      <c r="C7993" t="str">
        <v>77175-26</v>
      </c>
      <c r="D7993">
        <v>0</v>
      </c>
      <c r="E7993">
        <v>43552</v>
      </c>
    </row>
    <row r="7994">
      <c r="A7994" t="str">
        <v>AutoTable</v>
      </c>
      <c r="C7994" t="str">
        <v>77210-32</v>
      </c>
      <c r="D7994">
        <v>0</v>
      </c>
      <c r="E7994">
        <v>43552</v>
      </c>
    </row>
    <row r="7995">
      <c r="A7995" t="str">
        <v>AutoTable</v>
      </c>
      <c r="C7995" t="str">
        <v>77210-32CE</v>
      </c>
      <c r="D7995">
        <v>0</v>
      </c>
      <c r="E7995">
        <v>43552</v>
      </c>
    </row>
    <row r="7996">
      <c r="A7996" t="str">
        <v>AutoTable</v>
      </c>
      <c r="C7996" t="str">
        <v>77212-02CE</v>
      </c>
      <c r="D7996">
        <v>231</v>
      </c>
      <c r="E7996">
        <v>43552</v>
      </c>
    </row>
    <row r="7997">
      <c r="A7997" t="str">
        <v>AutoTable</v>
      </c>
      <c r="C7997" t="str">
        <v>77212-05CE</v>
      </c>
      <c r="D7997">
        <v>130</v>
      </c>
      <c r="E7997">
        <v>43552</v>
      </c>
    </row>
    <row r="7998">
      <c r="A7998" t="str">
        <v>AutoTable</v>
      </c>
      <c r="C7998" t="str">
        <v>77212-06CE</v>
      </c>
      <c r="D7998">
        <v>121</v>
      </c>
      <c r="E7998">
        <v>43552</v>
      </c>
    </row>
    <row r="7999">
      <c r="A7999" t="str">
        <v>AutoTable</v>
      </c>
      <c r="C7999" t="str">
        <v>77212-08CE</v>
      </c>
      <c r="D7999">
        <v>43</v>
      </c>
      <c r="E7999">
        <v>43552</v>
      </c>
    </row>
    <row r="8000">
      <c r="A8000" t="str">
        <v>AutoTable</v>
      </c>
      <c r="C8000" t="str">
        <v>77215-13CE</v>
      </c>
      <c r="D8000">
        <v>61</v>
      </c>
      <c r="E8000">
        <v>43552</v>
      </c>
    </row>
    <row r="8001">
      <c r="A8001" t="str">
        <v>AutoTable</v>
      </c>
      <c r="C8001" t="str">
        <v>77215-20CE</v>
      </c>
      <c r="D8001">
        <v>21</v>
      </c>
      <c r="E8001">
        <v>43552</v>
      </c>
    </row>
    <row r="8002">
      <c r="A8002" t="str">
        <v>AutoTable</v>
      </c>
      <c r="C8002" t="str">
        <v>77215-21CVI</v>
      </c>
      <c r="D8002">
        <v>0</v>
      </c>
      <c r="E8002">
        <v>43552</v>
      </c>
    </row>
    <row r="8003">
      <c r="A8003" t="str">
        <v>AutoTable</v>
      </c>
      <c r="C8003" t="str">
        <v>77215-28</v>
      </c>
      <c r="D8003">
        <v>0</v>
      </c>
      <c r="E8003">
        <v>43552</v>
      </c>
    </row>
    <row r="8004">
      <c r="A8004" t="str">
        <v>AutoTable</v>
      </c>
      <c r="C8004" t="str">
        <v>77275-17CE</v>
      </c>
      <c r="D8004">
        <v>1203</v>
      </c>
      <c r="E8004">
        <v>43552</v>
      </c>
    </row>
    <row r="8005">
      <c r="A8005" t="str">
        <v>AutoTable</v>
      </c>
      <c r="C8005" t="str">
        <v>77275-20CE</v>
      </c>
      <c r="D8005">
        <v>942</v>
      </c>
      <c r="E8005">
        <v>43552</v>
      </c>
    </row>
    <row r="8006">
      <c r="A8006" t="str">
        <v>AutoTable</v>
      </c>
      <c r="C8006" t="str">
        <v>77275-24CE</v>
      </c>
      <c r="D8006">
        <v>665</v>
      </c>
      <c r="E8006">
        <v>43552</v>
      </c>
    </row>
    <row r="8007">
      <c r="A8007" t="str">
        <v>AutoTable</v>
      </c>
      <c r="C8007" t="str">
        <v>77275-32CE</v>
      </c>
      <c r="D8007">
        <v>1569</v>
      </c>
      <c r="E8007">
        <v>43552</v>
      </c>
    </row>
    <row r="8008">
      <c r="A8008" t="str">
        <v>AutoTable</v>
      </c>
      <c r="C8008" t="str">
        <v>77415-02</v>
      </c>
      <c r="D8008">
        <v>97</v>
      </c>
      <c r="E8008">
        <v>43552</v>
      </c>
    </row>
    <row r="8009">
      <c r="A8009" t="str">
        <v>AutoTable</v>
      </c>
      <c r="C8009" t="str">
        <v>77415-04</v>
      </c>
      <c r="D8009">
        <v>112</v>
      </c>
      <c r="E8009">
        <v>43552</v>
      </c>
    </row>
    <row r="8010">
      <c r="A8010" t="str">
        <v>AutoTable</v>
      </c>
      <c r="C8010" t="str">
        <v>77415-05</v>
      </c>
      <c r="D8010">
        <v>105</v>
      </c>
      <c r="E8010">
        <v>43552</v>
      </c>
    </row>
    <row r="8011">
      <c r="A8011" t="str">
        <v>AutoTable</v>
      </c>
      <c r="C8011" t="str">
        <v>77415-06</v>
      </c>
      <c r="D8011">
        <v>143</v>
      </c>
      <c r="E8011">
        <v>43552</v>
      </c>
    </row>
    <row r="8012">
      <c r="A8012" t="str">
        <v>AutoTable</v>
      </c>
      <c r="C8012" t="str">
        <v>77415-07</v>
      </c>
      <c r="D8012">
        <v>145</v>
      </c>
      <c r="E8012">
        <v>43552</v>
      </c>
    </row>
    <row r="8013">
      <c r="A8013" t="str">
        <v>AutoTable</v>
      </c>
      <c r="C8013" t="str">
        <v>77415-10</v>
      </c>
      <c r="D8013">
        <v>105</v>
      </c>
      <c r="E8013">
        <v>43552</v>
      </c>
    </row>
    <row r="8014">
      <c r="A8014" t="str">
        <v>AutoTable</v>
      </c>
      <c r="C8014" t="str">
        <v>77415-13</v>
      </c>
      <c r="D8014">
        <v>0</v>
      </c>
      <c r="E8014">
        <v>43552</v>
      </c>
    </row>
    <row r="8015">
      <c r="A8015" t="str">
        <v>AutoTable</v>
      </c>
      <c r="C8015" t="str">
        <v>77415-22</v>
      </c>
      <c r="D8015">
        <v>0</v>
      </c>
      <c r="E8015">
        <v>43552</v>
      </c>
    </row>
    <row r="8016">
      <c r="A8016" t="str">
        <v>AutoTable</v>
      </c>
      <c r="C8016" t="str">
        <v>77510-33</v>
      </c>
      <c r="D8016">
        <v>0</v>
      </c>
      <c r="E8016">
        <v>43552</v>
      </c>
    </row>
    <row r="8017">
      <c r="A8017" t="str">
        <v>AutoTable</v>
      </c>
      <c r="C8017" t="str">
        <v>77510-35</v>
      </c>
      <c r="D8017">
        <v>0</v>
      </c>
      <c r="E8017">
        <v>43552</v>
      </c>
    </row>
    <row r="8018">
      <c r="A8018" t="str">
        <v>AutoTable</v>
      </c>
      <c r="C8018" t="str">
        <v>77510-53</v>
      </c>
      <c r="D8018">
        <v>0</v>
      </c>
      <c r="E8018">
        <v>43552</v>
      </c>
    </row>
    <row r="8019">
      <c r="A8019" t="str">
        <v>AutoTable</v>
      </c>
      <c r="C8019" t="str">
        <v>77510-55</v>
      </c>
      <c r="D8019">
        <v>0</v>
      </c>
      <c r="E8019">
        <v>43552</v>
      </c>
    </row>
    <row r="8020">
      <c r="A8020" t="str">
        <v>AutoTable</v>
      </c>
      <c r="C8020" t="str">
        <v>77510-57</v>
      </c>
      <c r="D8020">
        <v>0</v>
      </c>
      <c r="E8020">
        <v>43552</v>
      </c>
    </row>
    <row r="8021">
      <c r="A8021" t="str">
        <v>AutoTable</v>
      </c>
      <c r="C8021" t="str">
        <v>77512-32</v>
      </c>
      <c r="D8021">
        <v>0</v>
      </c>
      <c r="E8021">
        <v>43552</v>
      </c>
    </row>
    <row r="8022">
      <c r="A8022" t="str">
        <v>AutoTable</v>
      </c>
      <c r="C8022" t="str">
        <v>77512-33</v>
      </c>
      <c r="D8022">
        <v>0</v>
      </c>
      <c r="E8022">
        <v>43552</v>
      </c>
    </row>
    <row r="8023">
      <c r="A8023" t="str">
        <v>AutoTable</v>
      </c>
      <c r="C8023" t="str">
        <v>77512-35</v>
      </c>
      <c r="D8023">
        <v>0</v>
      </c>
      <c r="E8023">
        <v>43552</v>
      </c>
    </row>
    <row r="8024">
      <c r="A8024" t="str">
        <v>AutoTable</v>
      </c>
      <c r="C8024" t="str">
        <v>77512-40</v>
      </c>
      <c r="D8024">
        <v>55</v>
      </c>
      <c r="E8024">
        <v>43552</v>
      </c>
    </row>
    <row r="8025">
      <c r="A8025" t="str">
        <v>AutoTable</v>
      </c>
      <c r="C8025" t="str">
        <v>77512-55</v>
      </c>
      <c r="D8025">
        <v>0</v>
      </c>
      <c r="E8025">
        <v>43552</v>
      </c>
    </row>
    <row r="8026">
      <c r="A8026" t="str">
        <v>AutoTable</v>
      </c>
      <c r="C8026" t="str">
        <v>77512-57</v>
      </c>
      <c r="D8026">
        <v>0</v>
      </c>
      <c r="E8026">
        <v>43552</v>
      </c>
    </row>
    <row r="8027">
      <c r="A8027" t="str">
        <v>AutoTable</v>
      </c>
      <c r="C8027" t="str">
        <v>77515-33</v>
      </c>
      <c r="D8027">
        <v>0</v>
      </c>
      <c r="E8027">
        <v>43552</v>
      </c>
    </row>
    <row r="8028">
      <c r="A8028" t="str">
        <v>AutoTable</v>
      </c>
      <c r="C8028" t="str">
        <v>77515-35</v>
      </c>
      <c r="D8028">
        <v>0</v>
      </c>
      <c r="E8028">
        <v>43552</v>
      </c>
    </row>
    <row r="8029">
      <c r="A8029" t="str">
        <v>AutoTable</v>
      </c>
      <c r="C8029" t="str">
        <v>77515-36</v>
      </c>
      <c r="D8029">
        <v>0</v>
      </c>
      <c r="E8029">
        <v>43552</v>
      </c>
    </row>
    <row r="8030">
      <c r="A8030" t="str">
        <v>AutoTable</v>
      </c>
      <c r="C8030" t="str">
        <v>77515-40</v>
      </c>
      <c r="D8030">
        <v>0</v>
      </c>
      <c r="E8030">
        <v>43552</v>
      </c>
    </row>
    <row r="8031">
      <c r="A8031" t="str">
        <v>AutoTable</v>
      </c>
      <c r="C8031" t="str">
        <v>77515-55</v>
      </c>
      <c r="D8031">
        <v>0</v>
      </c>
      <c r="E8031">
        <v>43552</v>
      </c>
    </row>
    <row r="8032">
      <c r="A8032" t="str">
        <v>AutoTable</v>
      </c>
      <c r="C8032" t="str">
        <v>77515-57</v>
      </c>
      <c r="D8032">
        <v>16</v>
      </c>
      <c r="E8032">
        <v>43552</v>
      </c>
    </row>
    <row r="8033">
      <c r="A8033" t="str">
        <v>AutoTable</v>
      </c>
      <c r="C8033" t="str">
        <v>77615-33</v>
      </c>
      <c r="D8033">
        <v>0</v>
      </c>
      <c r="E8033">
        <v>43552</v>
      </c>
    </row>
    <row r="8034">
      <c r="A8034" t="str">
        <v>AutoTable</v>
      </c>
      <c r="C8034" t="str">
        <v>78010-00</v>
      </c>
      <c r="D8034">
        <v>0</v>
      </c>
      <c r="E8034">
        <v>43552</v>
      </c>
    </row>
    <row r="8035">
      <c r="A8035" t="str">
        <v>AutoTable</v>
      </c>
      <c r="C8035" t="str">
        <v>78110-81G5</v>
      </c>
      <c r="D8035">
        <v>259</v>
      </c>
      <c r="E8035">
        <v>43552</v>
      </c>
    </row>
    <row r="8036">
      <c r="A8036" t="str">
        <v>AutoTable</v>
      </c>
      <c r="C8036" t="str">
        <v>78110-89G5</v>
      </c>
      <c r="D8036">
        <v>74</v>
      </c>
      <c r="E8036">
        <v>43552</v>
      </c>
    </row>
    <row r="8037">
      <c r="A8037" t="str">
        <v>AutoTable</v>
      </c>
      <c r="C8037" t="str">
        <v>78175-81G5</v>
      </c>
      <c r="D8037">
        <v>150</v>
      </c>
      <c r="E8037">
        <v>43552</v>
      </c>
    </row>
    <row r="8038">
      <c r="A8038" t="str">
        <v>AutoTable</v>
      </c>
      <c r="C8038" t="str">
        <v>78175-89G5</v>
      </c>
      <c r="D8038">
        <v>266</v>
      </c>
      <c r="E8038">
        <v>43552</v>
      </c>
    </row>
    <row r="8039">
      <c r="A8039" t="str">
        <v>AutoTable</v>
      </c>
      <c r="C8039" t="str">
        <v>78175K</v>
      </c>
      <c r="D8039">
        <v>0</v>
      </c>
      <c r="E8039">
        <v>43552</v>
      </c>
    </row>
    <row r="8040">
      <c r="A8040" t="str">
        <v>AutoTable</v>
      </c>
      <c r="C8040" t="str">
        <v>78175S3</v>
      </c>
      <c r="D8040">
        <v>209</v>
      </c>
      <c r="E8040">
        <v>43552</v>
      </c>
    </row>
    <row r="8041">
      <c r="A8041" t="str">
        <v>AutoTable</v>
      </c>
      <c r="C8041" t="str">
        <v>78210-00</v>
      </c>
      <c r="D8041">
        <v>2543</v>
      </c>
      <c r="E8041">
        <v>43552</v>
      </c>
    </row>
    <row r="8042">
      <c r="A8042" t="str">
        <v>AutoTable</v>
      </c>
      <c r="C8042" t="str">
        <v>78210-M1</v>
      </c>
      <c r="D8042">
        <v>14</v>
      </c>
      <c r="E8042">
        <v>43552</v>
      </c>
    </row>
    <row r="8043">
      <c r="A8043" t="str">
        <v>AutoTable</v>
      </c>
      <c r="C8043" t="str">
        <v>78210-M2</v>
      </c>
      <c r="D8043">
        <v>0</v>
      </c>
      <c r="E8043">
        <v>43552</v>
      </c>
    </row>
    <row r="8044">
      <c r="A8044" t="str">
        <v>AutoTable</v>
      </c>
      <c r="C8044" t="str">
        <v>78210-R1</v>
      </c>
      <c r="D8044">
        <v>3571</v>
      </c>
      <c r="E8044">
        <v>43552</v>
      </c>
    </row>
    <row r="8045">
      <c r="A8045" t="str">
        <v>AutoTable</v>
      </c>
      <c r="C8045" t="str">
        <v>78210-R2</v>
      </c>
      <c r="D8045">
        <v>0</v>
      </c>
      <c r="E8045">
        <v>43552</v>
      </c>
    </row>
    <row r="8046">
      <c r="A8046" t="str">
        <v>AutoTable</v>
      </c>
      <c r="C8046" t="str">
        <v>78212-00</v>
      </c>
      <c r="D8046">
        <v>875</v>
      </c>
      <c r="E8046">
        <v>43552</v>
      </c>
    </row>
    <row r="8047">
      <c r="A8047" t="str">
        <v>AutoTable</v>
      </c>
      <c r="C8047" t="str">
        <v>78212-M</v>
      </c>
      <c r="D8047">
        <v>479</v>
      </c>
      <c r="E8047">
        <v>43552</v>
      </c>
    </row>
    <row r="8048">
      <c r="A8048" t="str">
        <v>AutoTable</v>
      </c>
      <c r="C8048" t="str">
        <v>78212-R</v>
      </c>
      <c r="D8048">
        <v>40</v>
      </c>
      <c r="E8048">
        <v>43552</v>
      </c>
    </row>
    <row r="8049">
      <c r="A8049" t="str">
        <v>AutoTable</v>
      </c>
      <c r="C8049" t="str">
        <v>78215-00</v>
      </c>
      <c r="D8049">
        <v>20</v>
      </c>
      <c r="E8049">
        <v>43552</v>
      </c>
    </row>
    <row r="8050">
      <c r="A8050" t="str">
        <v>AutoTable</v>
      </c>
      <c r="C8050" t="str">
        <v>78215-M</v>
      </c>
      <c r="D8050">
        <v>814</v>
      </c>
      <c r="E8050">
        <v>43552</v>
      </c>
    </row>
    <row r="8051">
      <c r="A8051" t="str">
        <v>AutoTable</v>
      </c>
      <c r="C8051" t="str">
        <v>78215-R</v>
      </c>
      <c r="D8051">
        <v>130</v>
      </c>
      <c r="E8051">
        <v>43552</v>
      </c>
    </row>
    <row r="8052">
      <c r="A8052" t="str">
        <v>AutoTable</v>
      </c>
      <c r="C8052" t="str">
        <v>78275-00</v>
      </c>
      <c r="D8052">
        <v>5675</v>
      </c>
      <c r="E8052">
        <v>43552</v>
      </c>
    </row>
    <row r="8053">
      <c r="A8053" t="str">
        <v>AutoTable</v>
      </c>
      <c r="C8053" t="str">
        <v>78275-M</v>
      </c>
      <c r="D8053">
        <v>2580</v>
      </c>
      <c r="E8053">
        <v>43552</v>
      </c>
    </row>
    <row r="8054">
      <c r="A8054" t="str">
        <v>AutoTable</v>
      </c>
      <c r="C8054" t="str">
        <v>78275-R</v>
      </c>
      <c r="D8054">
        <v>14040</v>
      </c>
      <c r="E8054">
        <v>43552</v>
      </c>
    </row>
    <row r="8055">
      <c r="A8055" t="str">
        <v>AutoTable</v>
      </c>
      <c r="C8055" t="str">
        <v>81010-19</v>
      </c>
      <c r="D8055">
        <v>0</v>
      </c>
      <c r="E8055">
        <v>43552</v>
      </c>
    </row>
    <row r="8056">
      <c r="A8056" t="str">
        <v>AutoTable</v>
      </c>
      <c r="C8056" t="str">
        <v>81010-35</v>
      </c>
      <c r="D8056">
        <v>0</v>
      </c>
      <c r="E8056">
        <v>43552</v>
      </c>
    </row>
    <row r="8057">
      <c r="A8057" t="str">
        <v>AutoTable</v>
      </c>
      <c r="C8057" t="str">
        <v>81010-39</v>
      </c>
      <c r="D8057">
        <v>21</v>
      </c>
      <c r="E8057">
        <v>43552</v>
      </c>
    </row>
    <row r="8058">
      <c r="A8058" t="str">
        <v>AutoTable</v>
      </c>
      <c r="C8058" t="str">
        <v>81075-01</v>
      </c>
      <c r="D8058">
        <v>0</v>
      </c>
      <c r="E8058">
        <v>43552</v>
      </c>
    </row>
    <row r="8059">
      <c r="A8059" t="str">
        <v>AutoTable</v>
      </c>
      <c r="C8059" t="str">
        <v>81075-14</v>
      </c>
      <c r="D8059">
        <v>112</v>
      </c>
      <c r="E8059">
        <v>43552</v>
      </c>
    </row>
    <row r="8060">
      <c r="A8060" t="str">
        <v>AutoTable</v>
      </c>
      <c r="C8060" t="str">
        <v>81210-12</v>
      </c>
      <c r="D8060">
        <v>747</v>
      </c>
      <c r="E8060">
        <v>43552</v>
      </c>
    </row>
    <row r="8061">
      <c r="A8061" t="str">
        <v>AutoTable</v>
      </c>
      <c r="C8061" t="str">
        <v>81210-18</v>
      </c>
      <c r="D8061">
        <v>315</v>
      </c>
      <c r="E8061">
        <v>43552</v>
      </c>
    </row>
    <row r="8062">
      <c r="A8062" t="str">
        <v>AutoTable</v>
      </c>
      <c r="C8062" t="str">
        <v>81210-20</v>
      </c>
      <c r="D8062">
        <v>283</v>
      </c>
      <c r="E8062">
        <v>43552</v>
      </c>
    </row>
    <row r="8063">
      <c r="A8063" t="str">
        <v>AutoTable</v>
      </c>
      <c r="C8063" t="str">
        <v>81210-21</v>
      </c>
      <c r="D8063">
        <v>313</v>
      </c>
      <c r="E8063">
        <v>43552</v>
      </c>
    </row>
    <row r="8064">
      <c r="A8064" t="str">
        <v>AutoTable</v>
      </c>
      <c r="C8064" t="str">
        <v>81210-82</v>
      </c>
      <c r="D8064">
        <v>315</v>
      </c>
      <c r="E8064">
        <v>43552</v>
      </c>
    </row>
    <row r="8065">
      <c r="A8065" t="str">
        <v>AutoTable</v>
      </c>
      <c r="C8065" t="str">
        <v>81275-18</v>
      </c>
      <c r="D8065">
        <v>0</v>
      </c>
      <c r="E8065">
        <v>43552</v>
      </c>
    </row>
    <row r="8066">
      <c r="A8066" t="str">
        <v>AutoTable</v>
      </c>
      <c r="C8066" t="str">
        <v>83175-15</v>
      </c>
      <c r="D8066">
        <v>319</v>
      </c>
      <c r="E8066">
        <v>43552</v>
      </c>
    </row>
    <row r="8067">
      <c r="A8067" t="str">
        <v>AutoTable</v>
      </c>
      <c r="C8067" t="str">
        <v>83510-18</v>
      </c>
      <c r="D8067">
        <v>816</v>
      </c>
      <c r="E8067">
        <v>43552</v>
      </c>
    </row>
    <row r="8068">
      <c r="A8068" t="str">
        <v>AutoTable</v>
      </c>
      <c r="C8068" t="str">
        <v>84010-19</v>
      </c>
      <c r="D8068">
        <v>183</v>
      </c>
      <c r="E8068">
        <v>43552</v>
      </c>
    </row>
    <row r="8069">
      <c r="A8069" t="str">
        <v>AutoTable</v>
      </c>
      <c r="C8069" t="str">
        <v>88575-21</v>
      </c>
      <c r="D8069">
        <v>0</v>
      </c>
      <c r="E8069">
        <v>43552</v>
      </c>
    </row>
    <row r="8070">
      <c r="A8070" t="str">
        <v>AutoTable</v>
      </c>
      <c r="C8070" t="str">
        <v>88610-08</v>
      </c>
      <c r="D8070">
        <v>143</v>
      </c>
      <c r="E8070">
        <v>43552</v>
      </c>
    </row>
    <row r="8071">
      <c r="A8071" t="str">
        <v>AutoTable</v>
      </c>
      <c r="C8071" t="str">
        <v>89710-18</v>
      </c>
      <c r="D8071">
        <v>227</v>
      </c>
      <c r="E8071">
        <v>43552</v>
      </c>
    </row>
    <row r="8072">
      <c r="A8072" t="str">
        <v>AutoTable</v>
      </c>
      <c r="C8072" t="str">
        <v>89710-51</v>
      </c>
      <c r="D8072">
        <v>103</v>
      </c>
      <c r="E8072">
        <v>43552</v>
      </c>
    </row>
    <row r="8073">
      <c r="A8073" t="str">
        <v>AutoTable</v>
      </c>
      <c r="C8073" t="str">
        <v>89710-72</v>
      </c>
      <c r="D8073">
        <v>0</v>
      </c>
      <c r="E8073">
        <v>43552</v>
      </c>
    </row>
    <row r="8074">
      <c r="A8074" t="str">
        <v>AutoTable</v>
      </c>
      <c r="C8074" t="str">
        <v>91010-01</v>
      </c>
      <c r="D8074">
        <v>1574</v>
      </c>
      <c r="E8074">
        <v>43552</v>
      </c>
    </row>
    <row r="8075">
      <c r="A8075" t="str">
        <v>AutoTable</v>
      </c>
      <c r="C8075" t="str">
        <v>91010-02</v>
      </c>
      <c r="D8075">
        <v>1434</v>
      </c>
      <c r="E8075">
        <v>43552</v>
      </c>
    </row>
    <row r="8076">
      <c r="A8076" t="str">
        <v>AutoTable</v>
      </c>
      <c r="C8076" t="str">
        <v>91010-04</v>
      </c>
      <c r="D8076">
        <v>999</v>
      </c>
      <c r="E8076">
        <v>43552</v>
      </c>
    </row>
    <row r="8077">
      <c r="A8077" t="str">
        <v>AutoTable</v>
      </c>
      <c r="C8077" t="str">
        <v>91010-05</v>
      </c>
      <c r="D8077">
        <v>984</v>
      </c>
      <c r="E8077">
        <v>43552</v>
      </c>
    </row>
    <row r="8078">
      <c r="A8078" t="str">
        <v>AutoTable</v>
      </c>
      <c r="C8078" t="str">
        <v>91010-06</v>
      </c>
      <c r="D8078">
        <v>721</v>
      </c>
      <c r="E8078">
        <v>43552</v>
      </c>
    </row>
    <row r="8079">
      <c r="A8079" t="str">
        <v>AutoTable</v>
      </c>
      <c r="C8079" t="str">
        <v>91010-08</v>
      </c>
      <c r="D8079">
        <v>442</v>
      </c>
      <c r="E8079">
        <v>43552</v>
      </c>
    </row>
    <row r="8080">
      <c r="A8080" t="str">
        <v>AutoTable</v>
      </c>
      <c r="C8080" t="str">
        <v>91010-09</v>
      </c>
      <c r="D8080">
        <v>1080</v>
      </c>
      <c r="E8080">
        <v>43552</v>
      </c>
    </row>
    <row r="8081">
      <c r="A8081" t="str">
        <v>AutoTable</v>
      </c>
      <c r="C8081" t="str">
        <v>91010-10</v>
      </c>
      <c r="D8081">
        <v>1608</v>
      </c>
      <c r="E8081">
        <v>43552</v>
      </c>
    </row>
    <row r="8082">
      <c r="A8082" t="str">
        <v>AutoTable</v>
      </c>
      <c r="C8082" t="str">
        <v>91010-16</v>
      </c>
      <c r="D8082">
        <v>844</v>
      </c>
      <c r="E8082">
        <v>43552</v>
      </c>
    </row>
    <row r="8083">
      <c r="A8083" t="str">
        <v>AutoTable</v>
      </c>
      <c r="C8083" t="str">
        <v>91010-18</v>
      </c>
      <c r="D8083">
        <v>53</v>
      </c>
      <c r="E8083">
        <v>43552</v>
      </c>
    </row>
    <row r="8084">
      <c r="A8084" t="str">
        <v>AutoTable</v>
      </c>
      <c r="C8084" t="str">
        <v>91010-19</v>
      </c>
      <c r="D8084">
        <v>705</v>
      </c>
      <c r="E8084">
        <v>43552</v>
      </c>
    </row>
    <row r="8085">
      <c r="A8085" t="str">
        <v>AutoTable</v>
      </c>
      <c r="C8085" t="str">
        <v>91010-20</v>
      </c>
      <c r="D8085">
        <v>659</v>
      </c>
      <c r="E8085">
        <v>43552</v>
      </c>
    </row>
    <row r="8086">
      <c r="A8086" t="str">
        <v>AutoTable</v>
      </c>
      <c r="C8086" t="str">
        <v>91010-33</v>
      </c>
      <c r="D8086">
        <v>0</v>
      </c>
      <c r="E8086">
        <v>43552</v>
      </c>
    </row>
    <row r="8087">
      <c r="A8087" t="str">
        <v>AutoTable</v>
      </c>
      <c r="C8087" t="str">
        <v>91010-35</v>
      </c>
      <c r="D8087">
        <v>129</v>
      </c>
      <c r="E8087">
        <v>43552</v>
      </c>
    </row>
    <row r="8088">
      <c r="A8088" t="str">
        <v>AutoTable</v>
      </c>
      <c r="C8088" t="str">
        <v>91010-36</v>
      </c>
      <c r="D8088">
        <v>14</v>
      </c>
      <c r="E8088">
        <v>43552</v>
      </c>
    </row>
    <row r="8089">
      <c r="A8089" t="str">
        <v>AutoTable</v>
      </c>
      <c r="C8089" t="str">
        <v>91010-37</v>
      </c>
      <c r="D8089">
        <v>60</v>
      </c>
      <c r="E8089">
        <v>43552</v>
      </c>
    </row>
    <row r="8090">
      <c r="A8090" t="str">
        <v>AutoTable</v>
      </c>
      <c r="C8090" t="str">
        <v>91010-41</v>
      </c>
      <c r="D8090">
        <v>70</v>
      </c>
      <c r="E8090">
        <v>43552</v>
      </c>
    </row>
    <row r="8091">
      <c r="A8091" t="str">
        <v>AutoTable</v>
      </c>
      <c r="C8091" t="str">
        <v>91010-43</v>
      </c>
      <c r="D8091">
        <v>0</v>
      </c>
      <c r="E8091">
        <v>43552</v>
      </c>
    </row>
    <row r="8092">
      <c r="A8092" t="str">
        <v>AutoTable</v>
      </c>
      <c r="C8092" t="str">
        <v>91012-12FR</v>
      </c>
      <c r="D8092">
        <v>242</v>
      </c>
      <c r="E8092">
        <v>43552</v>
      </c>
    </row>
    <row r="8093">
      <c r="A8093" t="str">
        <v>AutoTable</v>
      </c>
      <c r="C8093" t="str">
        <v>91012-19</v>
      </c>
      <c r="D8093">
        <v>63</v>
      </c>
      <c r="E8093">
        <v>43552</v>
      </c>
    </row>
    <row r="8094">
      <c r="A8094" t="str">
        <v>AutoTable</v>
      </c>
      <c r="C8094" t="str">
        <v>91050-01</v>
      </c>
      <c r="D8094">
        <v>1241</v>
      </c>
      <c r="E8094">
        <v>43552</v>
      </c>
    </row>
    <row r="8095">
      <c r="A8095" t="str">
        <v>AutoTable</v>
      </c>
      <c r="C8095" t="str">
        <v>91050-02</v>
      </c>
      <c r="D8095">
        <v>1331</v>
      </c>
      <c r="E8095">
        <v>43552</v>
      </c>
    </row>
    <row r="8096">
      <c r="A8096" t="str">
        <v>AutoTable</v>
      </c>
      <c r="C8096" t="str">
        <v>91050-05</v>
      </c>
      <c r="D8096">
        <v>1060</v>
      </c>
      <c r="E8096">
        <v>43552</v>
      </c>
    </row>
    <row r="8097">
      <c r="A8097" t="str">
        <v>AutoTable</v>
      </c>
      <c r="C8097" t="str">
        <v>91050-06</v>
      </c>
      <c r="D8097">
        <v>1133</v>
      </c>
      <c r="E8097">
        <v>43552</v>
      </c>
    </row>
    <row r="8098">
      <c r="A8098" t="str">
        <v>AutoTable</v>
      </c>
      <c r="C8098" t="str">
        <v>91050-09</v>
      </c>
      <c r="D8098">
        <v>1382</v>
      </c>
      <c r="E8098">
        <v>43552</v>
      </c>
    </row>
    <row r="8099">
      <c r="A8099" t="str">
        <v>AutoTable</v>
      </c>
      <c r="C8099" t="str">
        <v>91050-18</v>
      </c>
      <c r="D8099">
        <v>50</v>
      </c>
      <c r="E8099">
        <v>43552</v>
      </c>
    </row>
    <row r="8100">
      <c r="A8100" t="str">
        <v>AutoTable</v>
      </c>
      <c r="C8100" t="str">
        <v>91050-20</v>
      </c>
      <c r="D8100">
        <v>138</v>
      </c>
      <c r="E8100">
        <v>43552</v>
      </c>
    </row>
    <row r="8101">
      <c r="A8101" t="str">
        <v>AutoTable</v>
      </c>
      <c r="C8101" t="str">
        <v>91050-39</v>
      </c>
      <c r="D8101">
        <v>123</v>
      </c>
      <c r="E8101">
        <v>43552</v>
      </c>
    </row>
    <row r="8102">
      <c r="A8102" t="str">
        <v>AutoTable</v>
      </c>
      <c r="C8102" t="str">
        <v>91075-01</v>
      </c>
      <c r="D8102">
        <v>5607</v>
      </c>
      <c r="E8102">
        <v>43552</v>
      </c>
    </row>
    <row r="8103">
      <c r="A8103" t="str">
        <v>AutoTable</v>
      </c>
      <c r="C8103" t="str">
        <v>91075-02</v>
      </c>
      <c r="D8103">
        <v>3337</v>
      </c>
      <c r="E8103">
        <v>43552</v>
      </c>
    </row>
    <row r="8104">
      <c r="A8104" t="str">
        <v>AutoTable</v>
      </c>
      <c r="C8104" t="str">
        <v>91075-03</v>
      </c>
      <c r="D8104">
        <v>11</v>
      </c>
      <c r="E8104">
        <v>43552</v>
      </c>
    </row>
    <row r="8105">
      <c r="A8105" t="str">
        <v>AutoTable</v>
      </c>
      <c r="C8105" t="str">
        <v>91075-04</v>
      </c>
      <c r="D8105">
        <v>350</v>
      </c>
      <c r="E8105">
        <v>43552</v>
      </c>
    </row>
    <row r="8106">
      <c r="A8106" t="str">
        <v>AutoTable</v>
      </c>
      <c r="C8106" t="str">
        <v>91075-05</v>
      </c>
      <c r="D8106">
        <v>336</v>
      </c>
      <c r="E8106">
        <v>43552</v>
      </c>
    </row>
    <row r="8107">
      <c r="A8107" t="str">
        <v>AutoTable</v>
      </c>
      <c r="C8107" t="str">
        <v>91075-06</v>
      </c>
      <c r="D8107">
        <v>486</v>
      </c>
      <c r="E8107">
        <v>43552</v>
      </c>
    </row>
    <row r="8108">
      <c r="A8108" t="str">
        <v>AutoTable</v>
      </c>
      <c r="C8108" t="str">
        <v>91075-07</v>
      </c>
      <c r="D8108">
        <v>1</v>
      </c>
      <c r="E8108">
        <v>43552</v>
      </c>
    </row>
    <row r="8109">
      <c r="A8109" t="str">
        <v>AutoTable</v>
      </c>
      <c r="C8109" t="str">
        <v>91075-08</v>
      </c>
      <c r="D8109">
        <v>608</v>
      </c>
      <c r="E8109">
        <v>43552</v>
      </c>
    </row>
    <row r="8110">
      <c r="A8110" t="str">
        <v>AutoTable</v>
      </c>
      <c r="C8110" t="str">
        <v>91075-09</v>
      </c>
      <c r="D8110">
        <v>2009</v>
      </c>
      <c r="E8110">
        <v>43552</v>
      </c>
    </row>
    <row r="8111">
      <c r="A8111" t="str">
        <v>AutoTable</v>
      </c>
      <c r="C8111" t="str">
        <v>91075-10</v>
      </c>
      <c r="D8111">
        <v>1128</v>
      </c>
      <c r="E8111">
        <v>43552</v>
      </c>
    </row>
    <row r="8112">
      <c r="A8112" t="str">
        <v>AutoTable</v>
      </c>
      <c r="C8112" t="str">
        <v>91075-18</v>
      </c>
      <c r="D8112">
        <v>1239</v>
      </c>
      <c r="E8112">
        <v>43552</v>
      </c>
    </row>
    <row r="8113">
      <c r="A8113" t="str">
        <v>AutoTable</v>
      </c>
      <c r="C8113" t="str">
        <v>91075-19</v>
      </c>
      <c r="D8113">
        <v>9</v>
      </c>
      <c r="E8113">
        <v>43552</v>
      </c>
    </row>
    <row r="8114">
      <c r="A8114" t="str">
        <v>AutoTable</v>
      </c>
      <c r="C8114" t="str">
        <v>91075-20</v>
      </c>
      <c r="D8114">
        <v>1913</v>
      </c>
      <c r="E8114">
        <v>43552</v>
      </c>
    </row>
    <row r="8115">
      <c r="A8115" t="str">
        <v>AutoTable</v>
      </c>
      <c r="C8115" t="str">
        <v>91075-23</v>
      </c>
      <c r="D8115">
        <v>57</v>
      </c>
      <c r="E8115">
        <v>43552</v>
      </c>
    </row>
    <row r="8116">
      <c r="A8116" t="str">
        <v>AutoTable</v>
      </c>
      <c r="C8116" t="str">
        <v>91075-37</v>
      </c>
      <c r="D8116">
        <v>0</v>
      </c>
      <c r="E8116">
        <v>43552</v>
      </c>
    </row>
    <row r="8117">
      <c r="A8117" t="str">
        <v>AutoTable</v>
      </c>
      <c r="C8117" t="str">
        <v>91075-39</v>
      </c>
      <c r="D8117">
        <v>19</v>
      </c>
      <c r="E8117">
        <v>43552</v>
      </c>
    </row>
    <row r="8118">
      <c r="A8118" t="str">
        <v>AutoTable</v>
      </c>
      <c r="C8118" t="str">
        <v>91150-48</v>
      </c>
      <c r="D8118">
        <v>1259</v>
      </c>
      <c r="E8118">
        <v>43552</v>
      </c>
    </row>
    <row r="8119">
      <c r="A8119" t="str">
        <v>AutoTable</v>
      </c>
      <c r="C8119" t="str">
        <v>91150-61</v>
      </c>
      <c r="D8119">
        <v>12</v>
      </c>
      <c r="E8119">
        <v>43552</v>
      </c>
    </row>
    <row r="8120">
      <c r="A8120" t="str">
        <v>AutoTable</v>
      </c>
      <c r="C8120" t="str">
        <v>91210-18</v>
      </c>
      <c r="D8120">
        <v>977</v>
      </c>
      <c r="E8120">
        <v>43552</v>
      </c>
    </row>
    <row r="8121">
      <c r="A8121" t="str">
        <v>AutoTable</v>
      </c>
      <c r="C8121" t="str">
        <v>91210-18/B</v>
      </c>
      <c r="D8121">
        <v>744</v>
      </c>
      <c r="E8121">
        <v>43552</v>
      </c>
    </row>
    <row r="8122">
      <c r="A8122" t="str">
        <v>AutoTable</v>
      </c>
      <c r="C8122" t="str">
        <v>91212-16</v>
      </c>
      <c r="D8122">
        <v>0</v>
      </c>
      <c r="E8122">
        <v>43552</v>
      </c>
    </row>
    <row r="8123">
      <c r="A8123" t="str">
        <v>AutoTable</v>
      </c>
      <c r="C8123" t="str">
        <v>91212-19</v>
      </c>
      <c r="D8123">
        <v>349</v>
      </c>
      <c r="E8123">
        <v>43552</v>
      </c>
    </row>
    <row r="8124">
      <c r="A8124" t="str">
        <v>AutoTable</v>
      </c>
      <c r="C8124" t="str">
        <v>91215-22</v>
      </c>
      <c r="D8124">
        <v>16</v>
      </c>
      <c r="E8124">
        <v>43552</v>
      </c>
    </row>
    <row r="8125">
      <c r="A8125" t="str">
        <v>AutoTable</v>
      </c>
      <c r="C8125" t="str">
        <v>91237-1</v>
      </c>
      <c r="D8125">
        <v>0</v>
      </c>
      <c r="E8125">
        <v>43552</v>
      </c>
    </row>
    <row r="8126">
      <c r="A8126" t="str">
        <v>AutoTable</v>
      </c>
      <c r="C8126" t="str">
        <v>91237-3</v>
      </c>
      <c r="D8126">
        <v>0</v>
      </c>
      <c r="E8126">
        <v>43552</v>
      </c>
    </row>
    <row r="8127">
      <c r="A8127" t="str">
        <v>AutoTable</v>
      </c>
      <c r="C8127" t="str">
        <v>91375-08</v>
      </c>
      <c r="D8127">
        <v>1</v>
      </c>
      <c r="E8127">
        <v>43552</v>
      </c>
    </row>
    <row r="8128">
      <c r="A8128" t="str">
        <v>AutoTable</v>
      </c>
      <c r="C8128" t="str">
        <v>91410-12</v>
      </c>
      <c r="D8128">
        <v>682</v>
      </c>
      <c r="E8128">
        <v>43552</v>
      </c>
    </row>
    <row r="8129">
      <c r="A8129" t="str">
        <v>AutoTable</v>
      </c>
      <c r="C8129" t="str">
        <v>91410-21</v>
      </c>
      <c r="D8129">
        <v>215</v>
      </c>
      <c r="E8129">
        <v>43552</v>
      </c>
    </row>
    <row r="8130">
      <c r="A8130" t="str">
        <v>AutoTable</v>
      </c>
      <c r="C8130" t="str">
        <v>91410-33</v>
      </c>
      <c r="D8130">
        <v>113</v>
      </c>
      <c r="E8130">
        <v>43552</v>
      </c>
    </row>
    <row r="8131">
      <c r="A8131" t="str">
        <v>AutoTable</v>
      </c>
      <c r="C8131" t="str">
        <v>91410-42</v>
      </c>
      <c r="D8131">
        <v>209</v>
      </c>
      <c r="E8131">
        <v>43552</v>
      </c>
    </row>
    <row r="8132">
      <c r="A8132" t="str">
        <v>AutoTable</v>
      </c>
      <c r="C8132" t="str">
        <v>91410-51</v>
      </c>
      <c r="D8132">
        <v>243</v>
      </c>
      <c r="E8132">
        <v>43552</v>
      </c>
    </row>
    <row r="8133">
      <c r="A8133" t="str">
        <v>AutoTable</v>
      </c>
      <c r="C8133" t="str">
        <v>91410-62</v>
      </c>
      <c r="D8133">
        <v>710</v>
      </c>
      <c r="E8133">
        <v>43552</v>
      </c>
    </row>
    <row r="8134">
      <c r="A8134" t="str">
        <v>AutoTable</v>
      </c>
      <c r="C8134" t="str">
        <v>91410-63</v>
      </c>
      <c r="D8134">
        <v>277</v>
      </c>
      <c r="E8134">
        <v>43552</v>
      </c>
    </row>
    <row r="8135">
      <c r="A8135" t="str">
        <v>AutoTable</v>
      </c>
      <c r="C8135" t="str">
        <v>91410-72</v>
      </c>
      <c r="D8135">
        <v>165</v>
      </c>
      <c r="E8135">
        <v>43552</v>
      </c>
    </row>
    <row r="8136">
      <c r="A8136" t="str">
        <v>AutoTable</v>
      </c>
      <c r="C8136" t="str">
        <v>91412-11</v>
      </c>
      <c r="D8136">
        <v>0</v>
      </c>
      <c r="E8136">
        <v>43552</v>
      </c>
    </row>
    <row r="8137">
      <c r="A8137" t="str">
        <v>AutoTable</v>
      </c>
      <c r="C8137" t="str">
        <v>91412-12</v>
      </c>
      <c r="D8137">
        <v>26</v>
      </c>
      <c r="E8137">
        <v>43552</v>
      </c>
    </row>
    <row r="8138">
      <c r="A8138" t="str">
        <v>AutoTable</v>
      </c>
      <c r="C8138" t="str">
        <v>91412-33</v>
      </c>
      <c r="D8138">
        <v>235</v>
      </c>
      <c r="E8138">
        <v>43552</v>
      </c>
    </row>
    <row r="8139">
      <c r="A8139" t="str">
        <v>AutoTable</v>
      </c>
      <c r="C8139" t="str">
        <v>91412-42</v>
      </c>
      <c r="D8139">
        <v>232</v>
      </c>
      <c r="E8139">
        <v>43552</v>
      </c>
    </row>
    <row r="8140">
      <c r="A8140" t="str">
        <v>AutoTable</v>
      </c>
      <c r="C8140" t="str">
        <v>91412-62</v>
      </c>
      <c r="D8140">
        <v>312</v>
      </c>
      <c r="E8140">
        <v>43552</v>
      </c>
    </row>
    <row r="8141">
      <c r="A8141" t="str">
        <v>AutoTable</v>
      </c>
      <c r="C8141" t="str">
        <v>91412-72</v>
      </c>
      <c r="D8141">
        <v>151</v>
      </c>
      <c r="E8141">
        <v>43552</v>
      </c>
    </row>
    <row r="8142">
      <c r="A8142" t="str">
        <v>AutoTable</v>
      </c>
      <c r="C8142" t="str">
        <v>91415-81</v>
      </c>
      <c r="D8142">
        <v>97</v>
      </c>
      <c r="E8142">
        <v>43552</v>
      </c>
    </row>
    <row r="8143">
      <c r="A8143" t="str">
        <v>AutoTable</v>
      </c>
      <c r="C8143" t="str">
        <v>91450-12</v>
      </c>
      <c r="D8143">
        <v>2537</v>
      </c>
      <c r="E8143">
        <v>43552</v>
      </c>
    </row>
    <row r="8144">
      <c r="A8144" t="str">
        <v>AutoTable</v>
      </c>
      <c r="C8144" t="str">
        <v>91450-21</v>
      </c>
      <c r="D8144">
        <v>2646</v>
      </c>
      <c r="E8144">
        <v>43552</v>
      </c>
    </row>
    <row r="8145">
      <c r="A8145" t="str">
        <v>AutoTable</v>
      </c>
      <c r="C8145" t="str">
        <v>91450-33</v>
      </c>
      <c r="D8145">
        <v>2475</v>
      </c>
      <c r="E8145">
        <v>43552</v>
      </c>
    </row>
    <row r="8146">
      <c r="A8146" t="str">
        <v>AutoTable</v>
      </c>
      <c r="C8146" t="str">
        <v>91450-42</v>
      </c>
      <c r="D8146">
        <v>2539</v>
      </c>
      <c r="E8146">
        <v>43552</v>
      </c>
    </row>
    <row r="8147">
      <c r="A8147" t="str">
        <v>AutoTable</v>
      </c>
      <c r="C8147" t="str">
        <v>91450-51</v>
      </c>
      <c r="D8147">
        <v>2590</v>
      </c>
      <c r="E8147">
        <v>43552</v>
      </c>
    </row>
    <row r="8148">
      <c r="A8148" t="str">
        <v>AutoTable</v>
      </c>
      <c r="C8148" t="str">
        <v>91450-62</v>
      </c>
      <c r="D8148">
        <v>982</v>
      </c>
      <c r="E8148">
        <v>43552</v>
      </c>
    </row>
    <row r="8149">
      <c r="A8149" t="str">
        <v>AutoTable</v>
      </c>
      <c r="C8149" t="str">
        <v>91450-63</v>
      </c>
      <c r="D8149">
        <v>2570</v>
      </c>
      <c r="E8149">
        <v>43552</v>
      </c>
    </row>
    <row r="8150">
      <c r="A8150" t="str">
        <v>AutoTable</v>
      </c>
      <c r="C8150" t="str">
        <v>91450-72</v>
      </c>
      <c r="D8150">
        <v>2369</v>
      </c>
      <c r="E8150">
        <v>43552</v>
      </c>
    </row>
    <row r="8151">
      <c r="A8151" t="str">
        <v>AutoTable</v>
      </c>
      <c r="C8151" t="str">
        <v>91460-12</v>
      </c>
      <c r="D8151">
        <v>394</v>
      </c>
      <c r="E8151">
        <v>43552</v>
      </c>
    </row>
    <row r="8152">
      <c r="A8152" t="str">
        <v>AutoTable</v>
      </c>
      <c r="C8152" t="str">
        <v>91460-21</v>
      </c>
      <c r="D8152">
        <v>560</v>
      </c>
      <c r="E8152">
        <v>43552</v>
      </c>
    </row>
    <row r="8153">
      <c r="A8153" t="str">
        <v>AutoTable</v>
      </c>
      <c r="C8153" t="str">
        <v>91460-33</v>
      </c>
      <c r="D8153">
        <v>445</v>
      </c>
      <c r="E8153">
        <v>43552</v>
      </c>
    </row>
    <row r="8154">
      <c r="A8154" t="str">
        <v>AutoTable</v>
      </c>
      <c r="C8154" t="str">
        <v>91460-42</v>
      </c>
      <c r="D8154">
        <v>455</v>
      </c>
      <c r="E8154">
        <v>43552</v>
      </c>
    </row>
    <row r="8155">
      <c r="A8155" t="str">
        <v>AutoTable</v>
      </c>
      <c r="C8155" t="str">
        <v>91460-51</v>
      </c>
      <c r="D8155">
        <v>358</v>
      </c>
      <c r="E8155">
        <v>43552</v>
      </c>
    </row>
    <row r="8156">
      <c r="A8156" t="str">
        <v>AutoTable</v>
      </c>
      <c r="C8156" t="str">
        <v>91460-62</v>
      </c>
      <c r="D8156">
        <v>2</v>
      </c>
      <c r="E8156">
        <v>43552</v>
      </c>
    </row>
    <row r="8157">
      <c r="A8157" t="str">
        <v>AutoTable</v>
      </c>
      <c r="C8157" t="str">
        <v>91460-63</v>
      </c>
      <c r="D8157">
        <v>312</v>
      </c>
      <c r="E8157">
        <v>43552</v>
      </c>
    </row>
    <row r="8158">
      <c r="A8158" t="str">
        <v>AutoTable</v>
      </c>
      <c r="C8158" t="str">
        <v>91460-72</v>
      </c>
      <c r="D8158">
        <v>591</v>
      </c>
      <c r="E8158">
        <v>43552</v>
      </c>
    </row>
    <row r="8159">
      <c r="A8159" t="str">
        <v>AutoTable</v>
      </c>
      <c r="C8159" t="str">
        <v>91475-12</v>
      </c>
      <c r="D8159">
        <v>230</v>
      </c>
      <c r="E8159">
        <v>43552</v>
      </c>
    </row>
    <row r="8160">
      <c r="A8160" t="str">
        <v>AutoTable</v>
      </c>
      <c r="C8160" t="str">
        <v>91475-33</v>
      </c>
      <c r="D8160">
        <v>111</v>
      </c>
      <c r="E8160">
        <v>43552</v>
      </c>
    </row>
    <row r="8161">
      <c r="A8161" t="str">
        <v>AutoTable</v>
      </c>
      <c r="C8161" t="str">
        <v>91475-42</v>
      </c>
      <c r="D8161">
        <v>486</v>
      </c>
      <c r="E8161">
        <v>43552</v>
      </c>
    </row>
    <row r="8162">
      <c r="A8162" t="str">
        <v>AutoTable</v>
      </c>
      <c r="C8162" t="str">
        <v>91475-51</v>
      </c>
      <c r="D8162">
        <v>817</v>
      </c>
      <c r="E8162">
        <v>43552</v>
      </c>
    </row>
    <row r="8163">
      <c r="A8163" t="str">
        <v>AutoTable</v>
      </c>
      <c r="C8163" t="str">
        <v>91475-62</v>
      </c>
      <c r="D8163">
        <v>142</v>
      </c>
      <c r="E8163">
        <v>43552</v>
      </c>
    </row>
    <row r="8164">
      <c r="A8164" t="str">
        <v>AutoTable</v>
      </c>
      <c r="C8164" t="str">
        <v>91475-63</v>
      </c>
      <c r="D8164">
        <v>1986</v>
      </c>
      <c r="E8164">
        <v>43552</v>
      </c>
    </row>
    <row r="8165">
      <c r="A8165" t="str">
        <v>AutoTable</v>
      </c>
      <c r="C8165" t="str">
        <v>91475-72</v>
      </c>
      <c r="D8165">
        <v>11</v>
      </c>
      <c r="E8165">
        <v>43552</v>
      </c>
    </row>
    <row r="8166">
      <c r="A8166" t="str">
        <v>AutoTable</v>
      </c>
      <c r="C8166" t="str">
        <v>91475-91</v>
      </c>
      <c r="D8166">
        <v>1155</v>
      </c>
      <c r="E8166">
        <v>43552</v>
      </c>
    </row>
    <row r="8167">
      <c r="A8167" t="str">
        <v>AutoTable</v>
      </c>
      <c r="C8167" t="str">
        <v>91510-72</v>
      </c>
      <c r="D8167">
        <v>280</v>
      </c>
      <c r="E8167">
        <v>43552</v>
      </c>
    </row>
    <row r="8168">
      <c r="A8168" t="str">
        <v>AutoTable</v>
      </c>
      <c r="C8168" t="str">
        <v>91512-60</v>
      </c>
      <c r="D8168">
        <v>243</v>
      </c>
      <c r="E8168">
        <v>43552</v>
      </c>
    </row>
    <row r="8169">
      <c r="A8169" t="str">
        <v>AutoTable</v>
      </c>
      <c r="C8169" t="str">
        <v>91512-61</v>
      </c>
      <c r="D8169">
        <v>240</v>
      </c>
      <c r="E8169">
        <v>43552</v>
      </c>
    </row>
    <row r="8170">
      <c r="A8170" t="str">
        <v>AutoTable</v>
      </c>
      <c r="C8170" t="str">
        <v>91512-62</v>
      </c>
      <c r="D8170">
        <v>484</v>
      </c>
      <c r="E8170">
        <v>43552</v>
      </c>
    </row>
    <row r="8171">
      <c r="A8171" t="str">
        <v>AutoTable</v>
      </c>
      <c r="C8171" t="str">
        <v>91512-68</v>
      </c>
      <c r="D8171">
        <v>0</v>
      </c>
      <c r="E8171">
        <v>43552</v>
      </c>
    </row>
    <row r="8172">
      <c r="A8172" t="str">
        <v>AutoTable</v>
      </c>
      <c r="C8172" t="str">
        <v>91512-88</v>
      </c>
      <c r="D8172">
        <v>64</v>
      </c>
      <c r="E8172">
        <v>43552</v>
      </c>
    </row>
    <row r="8173">
      <c r="A8173" t="str">
        <v>AutoTable</v>
      </c>
      <c r="C8173" t="str">
        <v>91575-72</v>
      </c>
      <c r="D8173">
        <v>1398</v>
      </c>
      <c r="E8173">
        <v>43552</v>
      </c>
    </row>
    <row r="8174">
      <c r="A8174" t="str">
        <v>AutoTable</v>
      </c>
      <c r="C8174" t="str">
        <v>91610-01</v>
      </c>
      <c r="D8174">
        <v>223</v>
      </c>
      <c r="E8174">
        <v>43552</v>
      </c>
    </row>
    <row r="8175">
      <c r="A8175" t="str">
        <v>AutoTable</v>
      </c>
      <c r="C8175" t="str">
        <v>91610-03</v>
      </c>
      <c r="D8175">
        <v>368</v>
      </c>
      <c r="E8175">
        <v>43552</v>
      </c>
    </row>
    <row r="8176">
      <c r="A8176" t="str">
        <v>AutoTable</v>
      </c>
      <c r="C8176" t="str">
        <v>91610-05</v>
      </c>
      <c r="D8176">
        <v>517</v>
      </c>
      <c r="E8176">
        <v>43552</v>
      </c>
    </row>
    <row r="8177">
      <c r="A8177" t="str">
        <v>AutoTable</v>
      </c>
      <c r="C8177" t="str">
        <v>91610-06</v>
      </c>
      <c r="D8177">
        <v>1580</v>
      </c>
      <c r="E8177">
        <v>43552</v>
      </c>
    </row>
    <row r="8178">
      <c r="A8178" t="str">
        <v>AutoTable</v>
      </c>
      <c r="C8178" t="str">
        <v>91610-62</v>
      </c>
      <c r="D8178">
        <v>197</v>
      </c>
      <c r="E8178">
        <v>43552</v>
      </c>
    </row>
    <row r="8179">
      <c r="A8179" t="str">
        <v>AutoTable</v>
      </c>
      <c r="C8179" t="str">
        <v>91612-01</v>
      </c>
      <c r="D8179">
        <v>240</v>
      </c>
      <c r="E8179">
        <v>43552</v>
      </c>
    </row>
    <row r="8180">
      <c r="A8180" t="str">
        <v>AutoTable</v>
      </c>
      <c r="C8180" t="str">
        <v>91612-05</v>
      </c>
      <c r="D8180">
        <v>179</v>
      </c>
      <c r="E8180">
        <v>43552</v>
      </c>
    </row>
    <row r="8181">
      <c r="A8181" t="str">
        <v>AutoTable</v>
      </c>
      <c r="C8181" t="str">
        <v>91612-06</v>
      </c>
      <c r="D8181">
        <v>29</v>
      </c>
      <c r="E8181">
        <v>43552</v>
      </c>
    </row>
    <row r="8182">
      <c r="A8182" t="str">
        <v>AutoTable</v>
      </c>
      <c r="C8182" t="str">
        <v>91615-01</v>
      </c>
      <c r="D8182">
        <v>60</v>
      </c>
      <c r="E8182">
        <v>43552</v>
      </c>
    </row>
    <row r="8183">
      <c r="A8183" t="str">
        <v>AutoTable</v>
      </c>
      <c r="C8183" t="str">
        <v>91615-03</v>
      </c>
      <c r="D8183">
        <v>31</v>
      </c>
      <c r="E8183">
        <v>43552</v>
      </c>
    </row>
    <row r="8184">
      <c r="A8184" t="str">
        <v>AutoTable</v>
      </c>
      <c r="C8184" t="str">
        <v>91615-05</v>
      </c>
      <c r="D8184">
        <v>65</v>
      </c>
      <c r="E8184">
        <v>43552</v>
      </c>
    </row>
    <row r="8185">
      <c r="A8185" t="str">
        <v>AutoTable</v>
      </c>
      <c r="C8185" t="str">
        <v>91615-06</v>
      </c>
      <c r="D8185">
        <v>2</v>
      </c>
      <c r="E8185">
        <v>43552</v>
      </c>
    </row>
    <row r="8186">
      <c r="A8186" t="str">
        <v>AutoTable</v>
      </c>
      <c r="C8186" t="str">
        <v>91675-01</v>
      </c>
      <c r="D8186">
        <v>0</v>
      </c>
      <c r="E8186">
        <v>43552</v>
      </c>
    </row>
    <row r="8187">
      <c r="A8187" t="str">
        <v>AutoTable</v>
      </c>
      <c r="C8187" t="str">
        <v>91675-03</v>
      </c>
      <c r="D8187">
        <v>1187</v>
      </c>
      <c r="E8187">
        <v>43552</v>
      </c>
    </row>
    <row r="8188">
      <c r="A8188" t="str">
        <v>AutoTable</v>
      </c>
      <c r="C8188" t="str">
        <v>91675-05</v>
      </c>
      <c r="D8188">
        <v>365</v>
      </c>
      <c r="E8188">
        <v>43552</v>
      </c>
    </row>
    <row r="8189">
      <c r="A8189" t="str">
        <v>AutoTable</v>
      </c>
      <c r="C8189" t="str">
        <v>91675-06</v>
      </c>
      <c r="D8189">
        <v>725</v>
      </c>
      <c r="E8189">
        <v>43552</v>
      </c>
    </row>
    <row r="8190">
      <c r="A8190" t="str">
        <v>AutoTable</v>
      </c>
      <c r="C8190" t="str">
        <v>91675-42</v>
      </c>
      <c r="D8190">
        <v>1199</v>
      </c>
      <c r="E8190">
        <v>43552</v>
      </c>
    </row>
    <row r="8191">
      <c r="A8191" t="str">
        <v>AutoTable</v>
      </c>
      <c r="C8191" t="str">
        <v>91675-62</v>
      </c>
      <c r="D8191">
        <v>2927</v>
      </c>
      <c r="E8191">
        <v>43552</v>
      </c>
    </row>
    <row r="8192">
      <c r="A8192" t="str">
        <v>AutoTable</v>
      </c>
      <c r="C8192" t="str">
        <v>91710-02</v>
      </c>
      <c r="D8192">
        <v>560</v>
      </c>
      <c r="E8192">
        <v>43552</v>
      </c>
    </row>
    <row r="8193">
      <c r="A8193" t="str">
        <v>AutoTable</v>
      </c>
      <c r="C8193" t="str">
        <v>91710-43</v>
      </c>
      <c r="D8193">
        <v>89</v>
      </c>
      <c r="E8193">
        <v>43552</v>
      </c>
    </row>
    <row r="8194">
      <c r="A8194" t="str">
        <v>AutoTable</v>
      </c>
      <c r="C8194" t="str">
        <v>91710-51</v>
      </c>
      <c r="D8194">
        <v>25</v>
      </c>
      <c r="E8194">
        <v>43552</v>
      </c>
    </row>
    <row r="8195">
      <c r="A8195" t="str">
        <v>AutoTable</v>
      </c>
      <c r="C8195" t="str">
        <v>91712-02FR</v>
      </c>
      <c r="D8195">
        <v>0</v>
      </c>
      <c r="E8195">
        <v>43552</v>
      </c>
    </row>
    <row r="8196">
      <c r="A8196" t="str">
        <v>AutoTable</v>
      </c>
      <c r="C8196" t="str">
        <v>91712-54</v>
      </c>
      <c r="D8196">
        <v>264</v>
      </c>
      <c r="E8196">
        <v>43552</v>
      </c>
    </row>
    <row r="8197">
      <c r="A8197" t="str">
        <v>AutoTable</v>
      </c>
      <c r="C8197" t="str">
        <v>91715-02FR</v>
      </c>
      <c r="D8197">
        <v>12</v>
      </c>
      <c r="E8197">
        <v>43552</v>
      </c>
    </row>
    <row r="8198">
      <c r="A8198" t="str">
        <v>AutoTable</v>
      </c>
      <c r="C8198" t="str">
        <v>91775-02</v>
      </c>
      <c r="D8198">
        <v>217</v>
      </c>
      <c r="E8198">
        <v>43552</v>
      </c>
    </row>
    <row r="8199">
      <c r="A8199" t="str">
        <v>AutoTable</v>
      </c>
      <c r="C8199" t="str">
        <v>91775-21</v>
      </c>
      <c r="D8199">
        <v>0</v>
      </c>
      <c r="E8199">
        <v>43552</v>
      </c>
    </row>
    <row r="8200">
      <c r="A8200" t="str">
        <v>AutoTable</v>
      </c>
      <c r="C8200" t="str">
        <v>91775-22</v>
      </c>
      <c r="D8200">
        <v>0</v>
      </c>
      <c r="E8200">
        <v>43552</v>
      </c>
    </row>
    <row r="8201">
      <c r="A8201" t="str">
        <v>AutoTable</v>
      </c>
      <c r="C8201" t="str">
        <v>91775-51</v>
      </c>
      <c r="D8201">
        <v>5</v>
      </c>
      <c r="E8201">
        <v>43552</v>
      </c>
    </row>
    <row r="8202">
      <c r="A8202" t="str">
        <v>AutoTable</v>
      </c>
      <c r="C8202" t="str">
        <v>91775-60</v>
      </c>
      <c r="D8202">
        <v>0</v>
      </c>
      <c r="E8202">
        <v>43552</v>
      </c>
    </row>
    <row r="8203">
      <c r="A8203" t="str">
        <v>AutoTable</v>
      </c>
      <c r="C8203" t="str">
        <v>91810-07</v>
      </c>
      <c r="D8203">
        <v>3</v>
      </c>
      <c r="E8203">
        <v>43552</v>
      </c>
    </row>
    <row r="8204">
      <c r="A8204" t="str">
        <v>AutoTable</v>
      </c>
      <c r="C8204" t="str">
        <v>91812-07</v>
      </c>
      <c r="D8204">
        <v>0</v>
      </c>
      <c r="E8204">
        <v>43552</v>
      </c>
    </row>
    <row r="8205">
      <c r="A8205" t="str">
        <v>AutoTable</v>
      </c>
      <c r="C8205" t="str">
        <v>91812-31</v>
      </c>
      <c r="D8205">
        <v>47</v>
      </c>
      <c r="E8205">
        <v>43552</v>
      </c>
    </row>
    <row r="8206">
      <c r="A8206" t="str">
        <v>AutoTable</v>
      </c>
      <c r="C8206" t="str">
        <v>91912-90</v>
      </c>
      <c r="D8206">
        <v>339</v>
      </c>
      <c r="E8206">
        <v>43552</v>
      </c>
    </row>
    <row r="8207">
      <c r="A8207" t="str">
        <v>AutoTable</v>
      </c>
      <c r="C8207" t="str">
        <v>91975-22</v>
      </c>
      <c r="D8207">
        <v>2361</v>
      </c>
      <c r="E8207">
        <v>43552</v>
      </c>
    </row>
    <row r="8208">
      <c r="A8208" t="str">
        <v>AutoTable</v>
      </c>
      <c r="C8208" t="str">
        <v>92075-02</v>
      </c>
      <c r="D8208">
        <v>3000</v>
      </c>
      <c r="E8208">
        <v>43552</v>
      </c>
    </row>
    <row r="8209">
      <c r="A8209" t="str">
        <v>AutoTable</v>
      </c>
      <c r="C8209" t="str">
        <v>92075-19</v>
      </c>
      <c r="D8209">
        <v>0</v>
      </c>
      <c r="E8209">
        <v>43552</v>
      </c>
    </row>
    <row r="8210">
      <c r="A8210" t="str">
        <v>AutoTable</v>
      </c>
      <c r="C8210" t="str">
        <v>92075-59</v>
      </c>
      <c r="D8210">
        <v>0</v>
      </c>
      <c r="E8210">
        <v>43552</v>
      </c>
    </row>
    <row r="8211">
      <c r="A8211" t="str">
        <v>AutoTable</v>
      </c>
      <c r="C8211" t="str">
        <v>92110-06</v>
      </c>
      <c r="D8211">
        <v>19</v>
      </c>
      <c r="E8211">
        <v>43552</v>
      </c>
    </row>
    <row r="8212">
      <c r="A8212" t="str">
        <v>AutoTable</v>
      </c>
      <c r="C8212" t="str">
        <v>92112-06</v>
      </c>
      <c r="D8212">
        <v>166</v>
      </c>
      <c r="E8212">
        <v>43552</v>
      </c>
    </row>
    <row r="8213">
      <c r="A8213" t="str">
        <v>AutoTable</v>
      </c>
      <c r="C8213" t="str">
        <v>92115-21</v>
      </c>
      <c r="D8213">
        <v>77</v>
      </c>
      <c r="E8213">
        <v>43552</v>
      </c>
    </row>
    <row r="8214">
      <c r="A8214" t="str">
        <v>AutoTable</v>
      </c>
      <c r="C8214" t="str">
        <v>92175-06</v>
      </c>
      <c r="D8214">
        <v>2084</v>
      </c>
      <c r="E8214">
        <v>43552</v>
      </c>
    </row>
    <row r="8215">
      <c r="A8215" t="str">
        <v>AutoTable</v>
      </c>
      <c r="C8215" t="str">
        <v>92310-02</v>
      </c>
      <c r="D8215">
        <v>572</v>
      </c>
      <c r="E8215">
        <v>43552</v>
      </c>
    </row>
    <row r="8216">
      <c r="A8216" t="str">
        <v>AutoTable</v>
      </c>
      <c r="C8216" t="str">
        <v>92310-06</v>
      </c>
      <c r="D8216">
        <v>492</v>
      </c>
      <c r="E8216">
        <v>43552</v>
      </c>
    </row>
    <row r="8217">
      <c r="A8217" t="str">
        <v>AutoTable</v>
      </c>
      <c r="C8217" t="str">
        <v>92310-26</v>
      </c>
      <c r="D8217">
        <v>0</v>
      </c>
      <c r="E8217">
        <v>43552</v>
      </c>
    </row>
    <row r="8218">
      <c r="A8218" t="str">
        <v>AutoTable</v>
      </c>
      <c r="C8218" t="str">
        <v>92310-87</v>
      </c>
      <c r="D8218">
        <v>0</v>
      </c>
      <c r="E8218">
        <v>43552</v>
      </c>
    </row>
    <row r="8219">
      <c r="A8219" t="str">
        <v>AutoTable</v>
      </c>
      <c r="C8219" t="str">
        <v>92312-26</v>
      </c>
      <c r="D8219">
        <v>91</v>
      </c>
      <c r="E8219">
        <v>43552</v>
      </c>
    </row>
    <row r="8220">
      <c r="A8220" t="str">
        <v>AutoTable</v>
      </c>
      <c r="C8220" t="str">
        <v>92315-87</v>
      </c>
      <c r="D8220">
        <v>39</v>
      </c>
      <c r="E8220">
        <v>43552</v>
      </c>
    </row>
    <row r="8221">
      <c r="A8221" t="str">
        <v>AutoTable</v>
      </c>
      <c r="C8221" t="str">
        <v>93010-27</v>
      </c>
      <c r="D8221">
        <v>0</v>
      </c>
      <c r="E8221">
        <v>43552</v>
      </c>
    </row>
    <row r="8222">
      <c r="A8222" t="str">
        <v>AutoTable</v>
      </c>
      <c r="C8222" t="str">
        <v>93012-10</v>
      </c>
      <c r="D8222">
        <v>152</v>
      </c>
      <c r="E8222">
        <v>43552</v>
      </c>
    </row>
    <row r="8223">
      <c r="A8223" t="str">
        <v>AutoTable</v>
      </c>
      <c r="C8223" t="str">
        <v>93075-09</v>
      </c>
      <c r="D8223">
        <v>0</v>
      </c>
      <c r="E8223">
        <v>43552</v>
      </c>
    </row>
    <row r="8224">
      <c r="A8224" t="str">
        <v>AutoTable</v>
      </c>
      <c r="C8224" t="str">
        <v>93112-01</v>
      </c>
      <c r="D8224">
        <v>0</v>
      </c>
      <c r="E8224">
        <v>43552</v>
      </c>
    </row>
    <row r="8225">
      <c r="A8225" t="str">
        <v>AutoTable</v>
      </c>
      <c r="C8225" t="str">
        <v>93112-05</v>
      </c>
      <c r="D8225">
        <v>297</v>
      </c>
      <c r="E8225">
        <v>43552</v>
      </c>
    </row>
    <row r="8226">
      <c r="A8226" t="str">
        <v>AutoTable</v>
      </c>
      <c r="C8226" t="str">
        <v>93115-05</v>
      </c>
      <c r="D8226">
        <v>81</v>
      </c>
      <c r="E8226">
        <v>43552</v>
      </c>
    </row>
    <row r="8227">
      <c r="A8227" t="str">
        <v>AutoTable</v>
      </c>
      <c r="C8227" t="str">
        <v>93115-09</v>
      </c>
      <c r="D8227">
        <v>47</v>
      </c>
      <c r="E8227">
        <v>43552</v>
      </c>
    </row>
    <row r="8228">
      <c r="A8228" t="str">
        <v>AutoTable</v>
      </c>
      <c r="C8228" t="str">
        <v>93115-19</v>
      </c>
      <c r="D8228">
        <v>0</v>
      </c>
      <c r="E8228">
        <v>43552</v>
      </c>
    </row>
    <row r="8229">
      <c r="A8229" t="str">
        <v>AutoTable</v>
      </c>
      <c r="C8229" t="str">
        <v>93210-60</v>
      </c>
      <c r="D8229">
        <v>0</v>
      </c>
      <c r="E8229">
        <v>43552</v>
      </c>
    </row>
    <row r="8230">
      <c r="A8230" t="str">
        <v>AutoTable</v>
      </c>
      <c r="C8230" t="str">
        <v>93375-10</v>
      </c>
      <c r="D8230">
        <v>1</v>
      </c>
      <c r="E8230">
        <v>43552</v>
      </c>
    </row>
    <row r="8231">
      <c r="A8231" t="str">
        <v>AutoTable</v>
      </c>
      <c r="C8231" t="str">
        <v>93375-46</v>
      </c>
      <c r="D8231">
        <v>0</v>
      </c>
      <c r="E8231">
        <v>43552</v>
      </c>
    </row>
    <row r="8232">
      <c r="A8232" t="str">
        <v>AutoTable</v>
      </c>
      <c r="C8232" t="str">
        <v>93375-47</v>
      </c>
      <c r="D8232">
        <v>0</v>
      </c>
      <c r="E8232">
        <v>43552</v>
      </c>
    </row>
    <row r="8233">
      <c r="A8233" t="str">
        <v>AutoTable</v>
      </c>
      <c r="C8233" t="str">
        <v>93375-86</v>
      </c>
      <c r="D8233">
        <v>41</v>
      </c>
      <c r="E8233">
        <v>43552</v>
      </c>
    </row>
    <row r="8234">
      <c r="A8234" t="str">
        <v>AutoTable</v>
      </c>
      <c r="C8234" t="str">
        <v>93375-87</v>
      </c>
      <c r="D8234">
        <v>1</v>
      </c>
      <c r="E8234">
        <v>43552</v>
      </c>
    </row>
    <row r="8235">
      <c r="A8235" t="str">
        <v>AutoTable</v>
      </c>
      <c r="C8235" t="str">
        <v>93512-18</v>
      </c>
      <c r="D8235">
        <v>335</v>
      </c>
      <c r="E8235">
        <v>43552</v>
      </c>
    </row>
    <row r="8236">
      <c r="A8236" t="str">
        <v>AutoTable</v>
      </c>
      <c r="C8236" t="str">
        <v>93515-16</v>
      </c>
      <c r="D8236">
        <v>0</v>
      </c>
      <c r="E8236">
        <v>43552</v>
      </c>
    </row>
    <row r="8237">
      <c r="A8237" t="str">
        <v>AutoTable</v>
      </c>
      <c r="C8237" t="str">
        <v>93515-18</v>
      </c>
      <c r="D8237">
        <v>88</v>
      </c>
      <c r="E8237">
        <v>43552</v>
      </c>
    </row>
    <row r="8238">
      <c r="A8238" t="str">
        <v>AutoTable</v>
      </c>
      <c r="C8238" t="str">
        <v>93610-09</v>
      </c>
      <c r="D8238">
        <v>653</v>
      </c>
      <c r="E8238">
        <v>43552</v>
      </c>
    </row>
    <row r="8239">
      <c r="A8239" t="str">
        <v>AutoTable</v>
      </c>
      <c r="C8239" t="str">
        <v>93675-09</v>
      </c>
      <c r="D8239">
        <v>792</v>
      </c>
      <c r="E8239">
        <v>43552</v>
      </c>
    </row>
    <row r="8240">
      <c r="A8240" t="str">
        <v>AutoTable</v>
      </c>
      <c r="C8240" t="str">
        <v>93710-02</v>
      </c>
      <c r="D8240">
        <v>93</v>
      </c>
      <c r="E8240">
        <v>43552</v>
      </c>
    </row>
    <row r="8241">
      <c r="A8241" t="str">
        <v>AutoTable</v>
      </c>
      <c r="C8241" t="str">
        <v>93710-05</v>
      </c>
      <c r="D8241">
        <v>202</v>
      </c>
      <c r="E8241">
        <v>43552</v>
      </c>
    </row>
    <row r="8242">
      <c r="A8242" t="str">
        <v>AutoTable</v>
      </c>
      <c r="C8242" t="str">
        <v>93710-06</v>
      </c>
      <c r="D8242">
        <v>502</v>
      </c>
      <c r="E8242">
        <v>43552</v>
      </c>
    </row>
    <row r="8243">
      <c r="A8243" t="str">
        <v>AutoTable</v>
      </c>
      <c r="C8243" t="str">
        <v>93710-10</v>
      </c>
      <c r="D8243">
        <v>1</v>
      </c>
      <c r="E8243">
        <v>43552</v>
      </c>
    </row>
    <row r="8244">
      <c r="A8244" t="str">
        <v>AutoTable</v>
      </c>
      <c r="C8244" t="str">
        <v>94010-20</v>
      </c>
      <c r="D8244">
        <v>967</v>
      </c>
      <c r="E8244">
        <v>43552</v>
      </c>
    </row>
    <row r="8245">
      <c r="A8245" t="str">
        <v>AutoTable</v>
      </c>
      <c r="C8245" t="str">
        <v>94012-18</v>
      </c>
      <c r="D8245">
        <v>740</v>
      </c>
      <c r="E8245">
        <v>43552</v>
      </c>
    </row>
    <row r="8246">
      <c r="A8246" t="str">
        <v>AutoTable</v>
      </c>
      <c r="C8246" t="str">
        <v>94015-15</v>
      </c>
      <c r="D8246">
        <v>93</v>
      </c>
      <c r="E8246">
        <v>43552</v>
      </c>
    </row>
    <row r="8247">
      <c r="A8247" t="str">
        <v>AutoTable</v>
      </c>
      <c r="C8247" t="str">
        <v>94015-18</v>
      </c>
      <c r="D8247">
        <v>74</v>
      </c>
      <c r="E8247">
        <v>43552</v>
      </c>
    </row>
    <row r="8248">
      <c r="A8248" t="str">
        <v>AutoTable</v>
      </c>
      <c r="C8248" t="str">
        <v>94075-20</v>
      </c>
      <c r="D8248">
        <v>229</v>
      </c>
      <c r="E8248">
        <v>43552</v>
      </c>
    </row>
    <row r="8249">
      <c r="A8249" t="str">
        <v>AutoTable</v>
      </c>
      <c r="C8249" t="str">
        <v>95010-02</v>
      </c>
      <c r="D8249">
        <v>501</v>
      </c>
      <c r="E8249">
        <v>43552</v>
      </c>
    </row>
    <row r="8250">
      <c r="A8250" t="str">
        <v>AutoTable</v>
      </c>
      <c r="C8250" t="str">
        <v>95010-05</v>
      </c>
      <c r="D8250">
        <v>312</v>
      </c>
      <c r="E8250">
        <v>43552</v>
      </c>
    </row>
    <row r="8251">
      <c r="A8251" t="str">
        <v>AutoTable</v>
      </c>
      <c r="C8251" t="str">
        <v>95010-09</v>
      </c>
      <c r="D8251">
        <v>556</v>
      </c>
      <c r="E8251">
        <v>43552</v>
      </c>
    </row>
    <row r="8252">
      <c r="A8252" t="str">
        <v>AutoTable</v>
      </c>
      <c r="C8252" t="str">
        <v>95010-10</v>
      </c>
      <c r="D8252">
        <v>0</v>
      </c>
      <c r="E8252">
        <v>43552</v>
      </c>
    </row>
    <row r="8253">
      <c r="A8253" t="str">
        <v>AutoTable</v>
      </c>
      <c r="C8253" t="str">
        <v>95075-02</v>
      </c>
      <c r="D8253">
        <v>600</v>
      </c>
      <c r="E8253">
        <v>43552</v>
      </c>
    </row>
    <row r="8254">
      <c r="A8254" t="str">
        <v>AutoTable</v>
      </c>
      <c r="C8254" t="str">
        <v>95075-09</v>
      </c>
      <c r="D8254">
        <v>1198</v>
      </c>
      <c r="E8254">
        <v>43552</v>
      </c>
    </row>
    <row r="8255">
      <c r="A8255" t="str">
        <v>AutoTable</v>
      </c>
      <c r="C8255" t="str">
        <v>95075-10</v>
      </c>
      <c r="D8255">
        <v>0</v>
      </c>
      <c r="E8255">
        <v>43552</v>
      </c>
    </row>
    <row r="8256">
      <c r="A8256" t="str">
        <v>AutoTable</v>
      </c>
      <c r="C8256" t="str">
        <v>95275-52</v>
      </c>
      <c r="D8256">
        <v>319</v>
      </c>
      <c r="E8256">
        <v>43552</v>
      </c>
    </row>
    <row r="8257">
      <c r="A8257" t="str">
        <v>AutoTable</v>
      </c>
      <c r="C8257" t="str">
        <v>95610-10</v>
      </c>
      <c r="D8257">
        <v>527</v>
      </c>
      <c r="E8257">
        <v>43552</v>
      </c>
    </row>
    <row r="8258">
      <c r="A8258" t="str">
        <v>AutoTable</v>
      </c>
      <c r="C8258" t="str">
        <v>96012-86</v>
      </c>
      <c r="D8258">
        <v>216</v>
      </c>
      <c r="E8258">
        <v>43552</v>
      </c>
    </row>
    <row r="8259">
      <c r="A8259" t="str">
        <v>AutoTable</v>
      </c>
      <c r="C8259" t="str">
        <v>96075-86</v>
      </c>
      <c r="D8259">
        <v>1</v>
      </c>
      <c r="E8259">
        <v>43552</v>
      </c>
    </row>
    <row r="8260">
      <c r="A8260" t="str">
        <v>AutoTable</v>
      </c>
      <c r="C8260" t="str">
        <v>97004</v>
      </c>
      <c r="D8260">
        <v>0</v>
      </c>
      <c r="E8260">
        <v>43552</v>
      </c>
    </row>
    <row r="8261">
      <c r="A8261" t="str">
        <v>AutoTable</v>
      </c>
      <c r="C8261" t="str">
        <v>97175-55</v>
      </c>
      <c r="D8261">
        <v>9</v>
      </c>
      <c r="E8261">
        <v>43552</v>
      </c>
    </row>
    <row r="8262">
      <c r="A8262" t="str">
        <v>AutoTable</v>
      </c>
      <c r="C8262" t="str">
        <v>97175-64</v>
      </c>
      <c r="D8262">
        <v>411</v>
      </c>
      <c r="E8262">
        <v>43552</v>
      </c>
    </row>
    <row r="8263">
      <c r="A8263" t="str">
        <v>AutoTable</v>
      </c>
      <c r="C8263" t="str">
        <v>97175-68</v>
      </c>
      <c r="D8263">
        <v>0</v>
      </c>
      <c r="E8263">
        <v>43552</v>
      </c>
    </row>
    <row r="8264">
      <c r="A8264" t="str">
        <v>AutoTable</v>
      </c>
      <c r="C8264" t="str">
        <v>97175-70</v>
      </c>
      <c r="D8264">
        <v>242</v>
      </c>
      <c r="E8264">
        <v>43552</v>
      </c>
    </row>
    <row r="8265">
      <c r="A8265" t="str">
        <v>AutoTable</v>
      </c>
      <c r="C8265" t="str">
        <v>97175-75</v>
      </c>
      <c r="D8265">
        <v>1</v>
      </c>
      <c r="E8265">
        <v>43552</v>
      </c>
    </row>
    <row r="8266">
      <c r="A8266" t="str">
        <v>AutoTable</v>
      </c>
      <c r="C8266" t="str">
        <v>97175-76</v>
      </c>
      <c r="D8266">
        <v>0</v>
      </c>
      <c r="E8266">
        <v>43552</v>
      </c>
    </row>
    <row r="8267">
      <c r="A8267" t="str">
        <v>AutoTable</v>
      </c>
      <c r="C8267" t="str">
        <v>97515-09</v>
      </c>
      <c r="D8267">
        <v>56</v>
      </c>
      <c r="E8267">
        <v>43552</v>
      </c>
    </row>
    <row r="8268">
      <c r="A8268" t="str">
        <v>AutoTable</v>
      </c>
      <c r="C8268" t="str">
        <v>98010-10</v>
      </c>
      <c r="D8268">
        <v>188</v>
      </c>
      <c r="E8268">
        <v>43552</v>
      </c>
    </row>
    <row r="8269">
      <c r="A8269" t="str">
        <v>AutoTable</v>
      </c>
      <c r="C8269" t="str">
        <v>98012-05</v>
      </c>
      <c r="D8269">
        <v>461</v>
      </c>
      <c r="E8269">
        <v>43552</v>
      </c>
    </row>
    <row r="8270">
      <c r="A8270" t="str">
        <v>AutoTable</v>
      </c>
      <c r="C8270" t="str">
        <v>98012-06</v>
      </c>
      <c r="D8270">
        <v>226</v>
      </c>
      <c r="E8270">
        <v>43552</v>
      </c>
    </row>
    <row r="8271">
      <c r="A8271" t="str">
        <v>AutoTable</v>
      </c>
      <c r="C8271" t="str">
        <v>98012-10</v>
      </c>
      <c r="D8271">
        <v>339</v>
      </c>
      <c r="E8271">
        <v>43552</v>
      </c>
    </row>
    <row r="8272">
      <c r="A8272" t="str">
        <v>AutoTable</v>
      </c>
      <c r="C8272" t="str">
        <v>98275-06</v>
      </c>
      <c r="D8272">
        <v>2370</v>
      </c>
      <c r="E8272">
        <v>43552</v>
      </c>
    </row>
    <row r="8273">
      <c r="A8273" t="str">
        <v>AutoTable</v>
      </c>
      <c r="C8273" t="str">
        <v>98275-09</v>
      </c>
      <c r="D8273">
        <v>11</v>
      </c>
      <c r="E8273">
        <v>43552</v>
      </c>
    </row>
    <row r="8274">
      <c r="A8274" t="str">
        <v>AutoTable</v>
      </c>
      <c r="C8274" t="str">
        <v>98275-46</v>
      </c>
      <c r="D8274">
        <v>2277</v>
      </c>
      <c r="E8274">
        <v>43552</v>
      </c>
    </row>
    <row r="8275">
      <c r="A8275" t="str">
        <v>AutoTable</v>
      </c>
      <c r="C8275" t="str">
        <v>98275-86</v>
      </c>
      <c r="D8275">
        <v>2522</v>
      </c>
      <c r="E8275">
        <v>43552</v>
      </c>
    </row>
    <row r="8276">
      <c r="A8276" t="str">
        <v>AutoTable</v>
      </c>
      <c r="C8276" t="str">
        <v>99010-02</v>
      </c>
      <c r="D8276">
        <v>278</v>
      </c>
      <c r="E8276">
        <v>43552</v>
      </c>
    </row>
    <row r="8277">
      <c r="A8277" t="str">
        <v>AutoTable</v>
      </c>
      <c r="C8277" t="str">
        <v>99010-04</v>
      </c>
      <c r="D8277">
        <v>103</v>
      </c>
      <c r="E8277">
        <v>43552</v>
      </c>
    </row>
    <row r="8278">
      <c r="A8278" t="str">
        <v>AutoTable</v>
      </c>
      <c r="C8278" t="str">
        <v>99010-05</v>
      </c>
      <c r="D8278">
        <v>2</v>
      </c>
      <c r="E8278">
        <v>43552</v>
      </c>
    </row>
    <row r="8279">
      <c r="A8279" t="str">
        <v>AutoTable</v>
      </c>
      <c r="C8279" t="str">
        <v>99010-06</v>
      </c>
      <c r="D8279">
        <v>212</v>
      </c>
      <c r="E8279">
        <v>43552</v>
      </c>
    </row>
    <row r="8280">
      <c r="A8280" t="str">
        <v>AutoTable</v>
      </c>
      <c r="C8280" t="str">
        <v>99010-07</v>
      </c>
      <c r="D8280">
        <v>0</v>
      </c>
      <c r="E8280">
        <v>43552</v>
      </c>
    </row>
    <row r="8281">
      <c r="A8281" t="str">
        <v>AutoTable</v>
      </c>
      <c r="C8281" t="str">
        <v>99010-09</v>
      </c>
      <c r="D8281">
        <v>77</v>
      </c>
      <c r="E8281">
        <v>43552</v>
      </c>
    </row>
    <row r="8282">
      <c r="A8282" t="str">
        <v>AutoTable</v>
      </c>
      <c r="C8282" t="str">
        <v>99010-23</v>
      </c>
      <c r="D8282">
        <v>79</v>
      </c>
      <c r="E8282">
        <v>43552</v>
      </c>
    </row>
    <row r="8283">
      <c r="A8283" t="str">
        <v>AutoTable</v>
      </c>
      <c r="C8283" t="str">
        <v>99210-02</v>
      </c>
      <c r="D8283">
        <v>292</v>
      </c>
      <c r="E8283">
        <v>43552</v>
      </c>
    </row>
    <row r="8284">
      <c r="A8284" t="str">
        <v>AutoTable</v>
      </c>
      <c r="C8284" t="str">
        <v>99210-05</v>
      </c>
      <c r="D8284">
        <v>20</v>
      </c>
      <c r="E8284">
        <v>43552</v>
      </c>
    </row>
    <row r="8285">
      <c r="A8285" t="str">
        <v>AutoTable</v>
      </c>
      <c r="C8285" t="str">
        <v>99210-06</v>
      </c>
      <c r="D8285">
        <v>467</v>
      </c>
      <c r="E8285">
        <v>43552</v>
      </c>
    </row>
    <row r="8286">
      <c r="A8286" t="str">
        <v>AutoTable</v>
      </c>
      <c r="C8286" t="str">
        <v>99210-08</v>
      </c>
      <c r="D8286">
        <v>282</v>
      </c>
      <c r="E8286">
        <v>43552</v>
      </c>
    </row>
    <row r="8287">
      <c r="A8287" t="str">
        <v>AutoTable</v>
      </c>
      <c r="C8287" t="str">
        <v>99210-09</v>
      </c>
      <c r="D8287">
        <v>305</v>
      </c>
      <c r="E8287">
        <v>43552</v>
      </c>
    </row>
    <row r="8288">
      <c r="A8288" t="str">
        <v>AutoTable</v>
      </c>
      <c r="C8288" t="str">
        <v>99212-02</v>
      </c>
      <c r="D8288">
        <v>209</v>
      </c>
      <c r="E8288">
        <v>43552</v>
      </c>
    </row>
    <row r="8289">
      <c r="A8289" t="str">
        <v>AutoTable</v>
      </c>
      <c r="C8289" t="str">
        <v>99212-06</v>
      </c>
      <c r="D8289">
        <v>163</v>
      </c>
      <c r="E8289">
        <v>43552</v>
      </c>
    </row>
    <row r="8290">
      <c r="A8290" t="str">
        <v>AutoTable</v>
      </c>
      <c r="C8290" t="str">
        <v>99212-08</v>
      </c>
      <c r="D8290">
        <v>124</v>
      </c>
      <c r="E8290">
        <v>43552</v>
      </c>
    </row>
    <row r="8291">
      <c r="A8291" t="str">
        <v>AutoTable</v>
      </c>
      <c r="C8291" t="str">
        <v>99212-09</v>
      </c>
      <c r="D8291">
        <v>217</v>
      </c>
      <c r="E8291">
        <v>43552</v>
      </c>
    </row>
    <row r="8292">
      <c r="A8292" t="str">
        <v>AutoTable</v>
      </c>
      <c r="C8292" t="str">
        <v>99212-12</v>
      </c>
      <c r="D8292">
        <v>215</v>
      </c>
      <c r="E8292">
        <v>43552</v>
      </c>
    </row>
    <row r="8293">
      <c r="A8293" t="str">
        <v>AutoTable</v>
      </c>
      <c r="C8293" t="str">
        <v>99275-04</v>
      </c>
      <c r="D8293">
        <v>531</v>
      </c>
      <c r="E8293">
        <v>43552</v>
      </c>
    </row>
    <row r="8294">
      <c r="A8294" t="str">
        <v>AutoTable</v>
      </c>
      <c r="C8294" t="str">
        <v>99275-05</v>
      </c>
      <c r="D8294">
        <v>575</v>
      </c>
      <c r="E8294">
        <v>43552</v>
      </c>
    </row>
    <row r="8295">
      <c r="A8295" t="str">
        <v>AutoTable</v>
      </c>
      <c r="C8295" t="str">
        <v>99275-08</v>
      </c>
      <c r="D8295">
        <v>2205</v>
      </c>
      <c r="E8295">
        <v>43552</v>
      </c>
    </row>
    <row r="8296">
      <c r="A8296" t="str">
        <v>AutoTable</v>
      </c>
      <c r="C8296" t="str">
        <v>99310-06</v>
      </c>
      <c r="D8296">
        <v>0</v>
      </c>
      <c r="E8296">
        <v>43552</v>
      </c>
    </row>
    <row r="8297">
      <c r="A8297" t="str">
        <v>AutoTable</v>
      </c>
      <c r="C8297" t="str">
        <v>99475-08</v>
      </c>
      <c r="D8297">
        <v>0</v>
      </c>
      <c r="E8297">
        <v>43552</v>
      </c>
    </row>
    <row r="8298">
      <c r="A8298" t="str">
        <v>AutoTable</v>
      </c>
      <c r="C8298" t="str">
        <v>99510-07</v>
      </c>
      <c r="D8298">
        <v>0</v>
      </c>
      <c r="E8298">
        <v>43552</v>
      </c>
    </row>
    <row r="8299">
      <c r="A8299" t="str">
        <v>AutoTable</v>
      </c>
      <c r="C8299" t="str">
        <v>99610-02</v>
      </c>
      <c r="D8299">
        <v>191</v>
      </c>
      <c r="E8299">
        <v>43552</v>
      </c>
    </row>
    <row r="8300">
      <c r="A8300" t="str">
        <v>AutoTable</v>
      </c>
      <c r="C8300" t="str">
        <v>99610-07</v>
      </c>
      <c r="D8300">
        <v>971</v>
      </c>
      <c r="E8300">
        <v>43552</v>
      </c>
    </row>
    <row r="8301">
      <c r="A8301" t="str">
        <v>AutoTable</v>
      </c>
      <c r="C8301" t="str">
        <v>99610-35</v>
      </c>
      <c r="D8301">
        <v>302</v>
      </c>
      <c r="E8301">
        <v>43552</v>
      </c>
    </row>
    <row r="8302">
      <c r="A8302" t="str">
        <v>AutoTable</v>
      </c>
      <c r="C8302" t="str">
        <v>99610-37</v>
      </c>
      <c r="D8302">
        <v>517</v>
      </c>
      <c r="E8302">
        <v>43552</v>
      </c>
    </row>
    <row r="8303">
      <c r="A8303" t="str">
        <v>AutoTable</v>
      </c>
      <c r="C8303" t="str">
        <v>99610-39</v>
      </c>
      <c r="D8303">
        <v>0</v>
      </c>
      <c r="E8303">
        <v>43552</v>
      </c>
    </row>
    <row r="8304">
      <c r="A8304" t="str">
        <v>AutoTable</v>
      </c>
      <c r="C8304" t="str">
        <v>99612-35</v>
      </c>
      <c r="D8304">
        <v>24</v>
      </c>
      <c r="E8304">
        <v>43552</v>
      </c>
    </row>
    <row r="8305">
      <c r="A8305" t="str">
        <v>AutoTable</v>
      </c>
      <c r="C8305" t="str">
        <v>99612-39</v>
      </c>
      <c r="D8305">
        <v>188</v>
      </c>
      <c r="E8305">
        <v>43552</v>
      </c>
    </row>
    <row r="8306">
      <c r="A8306" t="str">
        <v>AutoTable</v>
      </c>
      <c r="C8306" t="str">
        <v>99612-57</v>
      </c>
      <c r="D8306">
        <v>418</v>
      </c>
      <c r="E8306">
        <v>43552</v>
      </c>
    </row>
    <row r="8307">
      <c r="A8307" t="str">
        <v>AutoTable</v>
      </c>
      <c r="C8307" t="str">
        <v>99615-35</v>
      </c>
      <c r="D8307">
        <v>88</v>
      </c>
      <c r="E8307">
        <v>43552</v>
      </c>
    </row>
    <row r="8308">
      <c r="A8308" t="str">
        <v>AutoTable</v>
      </c>
      <c r="C8308" t="str">
        <v>99615-37</v>
      </c>
      <c r="D8308">
        <v>90</v>
      </c>
      <c r="E8308">
        <v>43552</v>
      </c>
    </row>
    <row r="8309">
      <c r="A8309" t="str">
        <v>AutoTable</v>
      </c>
      <c r="C8309" t="str">
        <v>99615-39</v>
      </c>
      <c r="D8309">
        <v>99</v>
      </c>
      <c r="E8309">
        <v>43552</v>
      </c>
    </row>
    <row r="8310">
      <c r="A8310" t="str">
        <v>AutoTable</v>
      </c>
      <c r="C8310" t="str">
        <v>99650-02</v>
      </c>
      <c r="D8310">
        <v>270</v>
      </c>
      <c r="E8310">
        <v>43552</v>
      </c>
    </row>
    <row r="8311">
      <c r="A8311" t="str">
        <v>AutoTable</v>
      </c>
      <c r="C8311" t="str">
        <v>99650-37</v>
      </c>
      <c r="D8311">
        <v>112</v>
      </c>
      <c r="E8311">
        <v>43552</v>
      </c>
    </row>
    <row r="8312">
      <c r="A8312" t="str">
        <v>AutoTable</v>
      </c>
      <c r="C8312" t="str">
        <v>99675-07</v>
      </c>
      <c r="D8312">
        <v>108</v>
      </c>
      <c r="E8312">
        <v>43552</v>
      </c>
    </row>
    <row r="8313">
      <c r="A8313" t="str">
        <v>AutoTable</v>
      </c>
      <c r="C8313" t="str">
        <v>99675-07F</v>
      </c>
      <c r="D8313">
        <v>23</v>
      </c>
      <c r="E8313">
        <v>43552</v>
      </c>
    </row>
    <row r="8314">
      <c r="A8314" t="str">
        <v>AutoTable</v>
      </c>
      <c r="C8314" t="str">
        <v>99675-35</v>
      </c>
      <c r="D8314">
        <v>235</v>
      </c>
      <c r="E8314">
        <v>43552</v>
      </c>
    </row>
    <row r="8315">
      <c r="A8315" t="str">
        <v>AutoTable</v>
      </c>
      <c r="C8315" t="str">
        <v>99675-37</v>
      </c>
      <c r="D8315">
        <v>4</v>
      </c>
      <c r="E8315">
        <v>43552</v>
      </c>
    </row>
    <row r="8316">
      <c r="A8316" t="str">
        <v>AutoTable</v>
      </c>
      <c r="C8316" t="str">
        <v>99675-39</v>
      </c>
      <c r="D8316">
        <v>40</v>
      </c>
      <c r="E8316">
        <v>43552</v>
      </c>
    </row>
    <row r="8317">
      <c r="A8317" t="str">
        <v>AutoTable</v>
      </c>
      <c r="C8317" t="str">
        <v>99675-54</v>
      </c>
      <c r="D8317">
        <v>1199</v>
      </c>
      <c r="E8317">
        <v>43552</v>
      </c>
    </row>
    <row r="8318">
      <c r="A8318" t="str">
        <v>AutoTable</v>
      </c>
      <c r="C8318" t="str">
        <v>99775-56</v>
      </c>
      <c r="D8318">
        <v>1680</v>
      </c>
      <c r="E8318">
        <v>43552</v>
      </c>
    </row>
    <row r="8319">
      <c r="A8319" t="str">
        <v>AutoTable</v>
      </c>
      <c r="C8319" t="str">
        <v>99812-10</v>
      </c>
      <c r="D8319">
        <v>40</v>
      </c>
      <c r="E8319">
        <v>43552</v>
      </c>
    </row>
    <row r="8320">
      <c r="A8320" t="str">
        <v>AutoTable</v>
      </c>
      <c r="C8320" t="str">
        <v>99910-16</v>
      </c>
      <c r="D8320">
        <v>30</v>
      </c>
      <c r="E8320">
        <v>43552</v>
      </c>
    </row>
    <row r="8321">
      <c r="A8321" t="str">
        <v>AutoTable</v>
      </c>
      <c r="C8321" t="str">
        <v>99910-20</v>
      </c>
      <c r="D8321">
        <v>0</v>
      </c>
      <c r="E8321">
        <v>43552</v>
      </c>
    </row>
    <row r="8322">
      <c r="A8322" t="str">
        <v>AutoTable</v>
      </c>
      <c r="C8322" t="str">
        <v>99910-61</v>
      </c>
      <c r="D8322">
        <v>1125</v>
      </c>
      <c r="E8322">
        <v>43552</v>
      </c>
    </row>
    <row r="8323">
      <c r="A8323" t="str">
        <v>AutoTable</v>
      </c>
      <c r="C8323" t="str">
        <v>99912-03</v>
      </c>
      <c r="D8323">
        <v>153</v>
      </c>
      <c r="E8323">
        <v>43552</v>
      </c>
    </row>
    <row r="8324">
      <c r="A8324" t="str">
        <v>AutoTable</v>
      </c>
      <c r="C8324" t="str">
        <v>99912-10</v>
      </c>
      <c r="D8324">
        <v>212</v>
      </c>
      <c r="E8324">
        <v>43552</v>
      </c>
    </row>
    <row r="8325">
      <c r="A8325" t="str">
        <v>AutoTable</v>
      </c>
      <c r="C8325" t="str">
        <v>99912-16DTO</v>
      </c>
      <c r="D8325">
        <v>204</v>
      </c>
      <c r="E8325">
        <v>43552</v>
      </c>
    </row>
    <row r="8326">
      <c r="A8326" t="str">
        <v>AutoTable</v>
      </c>
      <c r="C8326" t="str">
        <v>99912-19BR</v>
      </c>
      <c r="D8326">
        <v>281</v>
      </c>
      <c r="E8326">
        <v>43552</v>
      </c>
    </row>
    <row r="8327">
      <c r="A8327" t="str">
        <v>AutoTable</v>
      </c>
      <c r="C8327" t="str">
        <v>99915-61</v>
      </c>
      <c r="D8327">
        <v>75</v>
      </c>
      <c r="E8327">
        <v>43552</v>
      </c>
    </row>
    <row r="8328">
      <c r="A8328" t="str">
        <v>AutoTable</v>
      </c>
      <c r="C8328" t="str">
        <v>99975-16</v>
      </c>
      <c r="D8328">
        <v>0</v>
      </c>
      <c r="E8328">
        <v>43552</v>
      </c>
    </row>
    <row r="8329">
      <c r="A8329" t="str">
        <v>AutoTable</v>
      </c>
      <c r="C8329" t="str">
        <v>B14099</v>
      </c>
      <c r="D8329">
        <v>26</v>
      </c>
      <c r="E8329">
        <v>43552</v>
      </c>
    </row>
    <row r="8330">
      <c r="A8330" t="str">
        <v>AutoTable</v>
      </c>
      <c r="C8330" t="str">
        <v>B14100</v>
      </c>
      <c r="D8330">
        <v>0</v>
      </c>
      <c r="E8330">
        <v>43552</v>
      </c>
    </row>
    <row r="8331">
      <c r="A8331" t="str">
        <v>AutoTable</v>
      </c>
      <c r="C8331" t="str">
        <v>B14101</v>
      </c>
      <c r="D8331">
        <v>43</v>
      </c>
      <c r="E8331">
        <v>43552</v>
      </c>
    </row>
    <row r="8332">
      <c r="A8332" t="str">
        <v>AutoTable</v>
      </c>
      <c r="C8332" t="str">
        <v>B14102</v>
      </c>
      <c r="D8332">
        <v>60</v>
      </c>
      <c r="E8332">
        <v>43552</v>
      </c>
    </row>
    <row r="8333">
      <c r="A8333" t="str">
        <v>AutoTable</v>
      </c>
      <c r="C8333" t="str">
        <v>B14103</v>
      </c>
      <c r="D8333">
        <v>55</v>
      </c>
      <c r="E8333">
        <v>43552</v>
      </c>
    </row>
    <row r="8334">
      <c r="A8334" t="str">
        <v>AutoTable</v>
      </c>
      <c r="C8334" t="str">
        <v>B14104</v>
      </c>
      <c r="D8334">
        <v>43</v>
      </c>
      <c r="E8334">
        <v>43552</v>
      </c>
    </row>
    <row r="8335">
      <c r="A8335" t="str">
        <v>AutoTable</v>
      </c>
      <c r="C8335" t="str">
        <v>B14105</v>
      </c>
      <c r="D8335">
        <v>38</v>
      </c>
      <c r="E8335">
        <v>43552</v>
      </c>
    </row>
    <row r="8336">
      <c r="A8336" t="str">
        <v>AutoTable</v>
      </c>
      <c r="C8336" t="str">
        <v>B14107</v>
      </c>
      <c r="D8336">
        <v>47</v>
      </c>
      <c r="E8336">
        <v>43552</v>
      </c>
    </row>
    <row r="8337">
      <c r="A8337" t="str">
        <v>AutoTable</v>
      </c>
      <c r="C8337" t="str">
        <v>B14108</v>
      </c>
      <c r="D8337">
        <v>16</v>
      </c>
      <c r="E8337">
        <v>43552</v>
      </c>
    </row>
    <row r="8338">
      <c r="A8338" t="str">
        <v>AutoTable</v>
      </c>
      <c r="C8338" t="str">
        <v>B14150</v>
      </c>
      <c r="D8338">
        <v>0</v>
      </c>
      <c r="E8338">
        <v>43552</v>
      </c>
    </row>
    <row r="8339">
      <c r="A8339" t="str">
        <v>AutoTable</v>
      </c>
      <c r="C8339" t="str">
        <v>B14151</v>
      </c>
      <c r="D8339">
        <v>23</v>
      </c>
      <c r="E8339">
        <v>43552</v>
      </c>
    </row>
    <row r="8340">
      <c r="A8340" t="str">
        <v>AutoTable</v>
      </c>
      <c r="C8340" t="str">
        <v>B14152</v>
      </c>
      <c r="D8340">
        <v>26</v>
      </c>
      <c r="E8340">
        <v>43552</v>
      </c>
    </row>
    <row r="8341">
      <c r="A8341" t="str">
        <v>AutoTable</v>
      </c>
      <c r="C8341" t="str">
        <v>B14153</v>
      </c>
      <c r="D8341">
        <v>6</v>
      </c>
      <c r="E8341">
        <v>43552</v>
      </c>
    </row>
    <row r="8342">
      <c r="A8342" t="str">
        <v>AutoTable</v>
      </c>
      <c r="C8342" t="str">
        <v>B14154</v>
      </c>
      <c r="D8342">
        <v>18</v>
      </c>
      <c r="E8342">
        <v>43552</v>
      </c>
    </row>
    <row r="8343">
      <c r="A8343" t="str">
        <v>AutoTable</v>
      </c>
      <c r="C8343" t="str">
        <v>B14155</v>
      </c>
      <c r="D8343">
        <v>16</v>
      </c>
      <c r="E8343">
        <v>43552</v>
      </c>
    </row>
    <row r="8344">
      <c r="A8344" t="str">
        <v>AutoTable</v>
      </c>
      <c r="C8344" t="str">
        <v>B40101</v>
      </c>
      <c r="D8344">
        <v>128</v>
      </c>
      <c r="E8344">
        <v>43552</v>
      </c>
    </row>
    <row r="8345">
      <c r="A8345" t="str">
        <v>AutoTable</v>
      </c>
      <c r="C8345" t="str">
        <v>B40230</v>
      </c>
      <c r="D8345">
        <v>10</v>
      </c>
      <c r="E8345">
        <v>43552</v>
      </c>
    </row>
    <row r="8346">
      <c r="A8346" t="str">
        <v>AutoTable</v>
      </c>
      <c r="C8346" t="str">
        <v>B40230T1</v>
      </c>
      <c r="D8346">
        <v>11</v>
      </c>
      <c r="E8346">
        <v>43552</v>
      </c>
    </row>
    <row r="8347">
      <c r="A8347" t="str">
        <v>AutoTable</v>
      </c>
      <c r="C8347" t="str">
        <v>B40230T2</v>
      </c>
      <c r="D8347">
        <v>70</v>
      </c>
      <c r="E8347">
        <v>43552</v>
      </c>
    </row>
    <row r="8348">
      <c r="A8348" t="str">
        <v>AutoTable</v>
      </c>
      <c r="C8348" t="str">
        <v>B40231</v>
      </c>
      <c r="D8348">
        <v>0</v>
      </c>
      <c r="E8348">
        <v>43552</v>
      </c>
    </row>
    <row r="8349">
      <c r="A8349" t="str">
        <v>AutoTable</v>
      </c>
      <c r="C8349" t="str">
        <v>B40231T2</v>
      </c>
      <c r="D8349">
        <v>2</v>
      </c>
      <c r="E8349">
        <v>43552</v>
      </c>
    </row>
    <row r="8350">
      <c r="A8350" t="str">
        <v>AutoTable</v>
      </c>
      <c r="C8350" t="str">
        <v>B40232</v>
      </c>
      <c r="D8350">
        <v>59</v>
      </c>
      <c r="E8350">
        <v>43552</v>
      </c>
    </row>
    <row r="8351">
      <c r="A8351" t="str">
        <v>AutoTable</v>
      </c>
      <c r="C8351" t="str">
        <v>B40236</v>
      </c>
      <c r="D8351">
        <v>41</v>
      </c>
      <c r="E8351">
        <v>43552</v>
      </c>
    </row>
    <row r="8352">
      <c r="A8352" t="str">
        <v>AutoTable</v>
      </c>
      <c r="C8352" t="str">
        <v>B40240</v>
      </c>
      <c r="D8352">
        <v>90</v>
      </c>
      <c r="E8352">
        <v>43552</v>
      </c>
    </row>
    <row r="8353">
      <c r="A8353" t="str">
        <v>AutoTable</v>
      </c>
      <c r="C8353" t="str">
        <v>B54019</v>
      </c>
      <c r="D8353">
        <v>392</v>
      </c>
      <c r="E8353">
        <v>43552</v>
      </c>
    </row>
    <row r="8354">
      <c r="A8354" t="str">
        <v>AutoTable</v>
      </c>
      <c r="C8354" t="str">
        <v>B54020</v>
      </c>
      <c r="D8354">
        <v>528</v>
      </c>
      <c r="E8354">
        <v>43552</v>
      </c>
    </row>
    <row r="8355">
      <c r="A8355" t="str">
        <v>AutoTable</v>
      </c>
      <c r="C8355" t="str">
        <v>B54022</v>
      </c>
      <c r="D8355">
        <v>0</v>
      </c>
      <c r="E8355">
        <v>43552</v>
      </c>
    </row>
    <row r="8356">
      <c r="A8356" t="str">
        <v>AutoTable</v>
      </c>
      <c r="C8356" t="str">
        <v>B54025</v>
      </c>
      <c r="D8356">
        <v>23</v>
      </c>
      <c r="E8356">
        <v>43552</v>
      </c>
    </row>
    <row r="8357">
      <c r="A8357" t="str">
        <v>AutoTable</v>
      </c>
      <c r="C8357" t="str">
        <v>B54029</v>
      </c>
      <c r="D8357">
        <v>414</v>
      </c>
      <c r="E8357">
        <v>43552</v>
      </c>
    </row>
    <row r="8358">
      <c r="A8358" t="str">
        <v>AutoTable</v>
      </c>
      <c r="C8358" t="str">
        <v>B54030</v>
      </c>
      <c r="D8358">
        <v>1537</v>
      </c>
      <c r="E8358">
        <v>43552</v>
      </c>
    </row>
    <row r="8359">
      <c r="A8359" t="str">
        <v>AutoTable</v>
      </c>
      <c r="C8359" t="str">
        <v>B54031</v>
      </c>
      <c r="D8359">
        <v>84</v>
      </c>
      <c r="E8359">
        <v>43552</v>
      </c>
    </row>
    <row r="8360">
      <c r="A8360" t="str">
        <v>AutoTable</v>
      </c>
      <c r="C8360" t="str">
        <v>B54040</v>
      </c>
      <c r="D8360">
        <v>349</v>
      </c>
      <c r="E8360">
        <v>43552</v>
      </c>
    </row>
    <row r="8361">
      <c r="A8361" t="str">
        <v>AutoTable</v>
      </c>
      <c r="C8361" t="str">
        <v>B54041</v>
      </c>
      <c r="D8361">
        <v>35</v>
      </c>
      <c r="E8361">
        <v>43552</v>
      </c>
    </row>
    <row r="8362">
      <c r="A8362" t="str">
        <v>AutoTable</v>
      </c>
      <c r="C8362" t="str">
        <v>B54042</v>
      </c>
      <c r="D8362">
        <v>800</v>
      </c>
      <c r="E8362">
        <v>43552</v>
      </c>
    </row>
    <row r="8363">
      <c r="A8363" t="str">
        <v>AutoTable</v>
      </c>
      <c r="C8363" t="str">
        <v>B54044</v>
      </c>
      <c r="D8363">
        <v>46</v>
      </c>
      <c r="E8363">
        <v>43552</v>
      </c>
    </row>
    <row r="8364">
      <c r="A8364" t="str">
        <v>AutoTable</v>
      </c>
      <c r="C8364" t="str">
        <v>B54045</v>
      </c>
      <c r="D8364">
        <v>0</v>
      </c>
      <c r="E8364">
        <v>43552</v>
      </c>
    </row>
    <row r="8365">
      <c r="A8365" t="str">
        <v>AutoTable</v>
      </c>
      <c r="C8365" t="str">
        <v>B54045A</v>
      </c>
      <c r="D8365">
        <v>2572</v>
      </c>
      <c r="E8365">
        <v>43552</v>
      </c>
    </row>
    <row r="8366">
      <c r="A8366" t="str">
        <v>AutoTable</v>
      </c>
      <c r="C8366" t="str">
        <v>B54047</v>
      </c>
      <c r="D8366">
        <v>248</v>
      </c>
      <c r="E8366">
        <v>43552</v>
      </c>
    </row>
    <row r="8367">
      <c r="A8367" t="str">
        <v>AutoTable</v>
      </c>
      <c r="C8367" t="str">
        <v>B54049</v>
      </c>
      <c r="D8367">
        <v>45</v>
      </c>
      <c r="E8367">
        <v>43552</v>
      </c>
    </row>
    <row r="8368">
      <c r="A8368" t="str">
        <v>AutoTable</v>
      </c>
      <c r="C8368" t="str">
        <v>B54050</v>
      </c>
      <c r="D8368">
        <v>733</v>
      </c>
      <c r="E8368">
        <v>43552</v>
      </c>
    </row>
    <row r="8369">
      <c r="A8369" t="str">
        <v>AutoTable</v>
      </c>
      <c r="C8369" t="str">
        <v>B54051</v>
      </c>
      <c r="D8369">
        <v>70</v>
      </c>
      <c r="E8369">
        <v>43552</v>
      </c>
    </row>
    <row r="8370">
      <c r="A8370" t="str">
        <v>AutoTable</v>
      </c>
      <c r="C8370" t="str">
        <v>B54052</v>
      </c>
      <c r="D8370">
        <v>24</v>
      </c>
      <c r="E8370">
        <v>43552</v>
      </c>
    </row>
    <row r="8371">
      <c r="A8371" t="str">
        <v>AutoTable</v>
      </c>
      <c r="C8371" t="str">
        <v>B54059</v>
      </c>
      <c r="D8371">
        <v>684</v>
      </c>
      <c r="E8371">
        <v>43552</v>
      </c>
    </row>
    <row r="8372">
      <c r="A8372" t="str">
        <v>AutoTable</v>
      </c>
      <c r="C8372" t="str">
        <v>B54061</v>
      </c>
      <c r="D8372">
        <v>16</v>
      </c>
      <c r="E8372">
        <v>43552</v>
      </c>
    </row>
    <row r="8373">
      <c r="A8373" t="str">
        <v>AutoTable</v>
      </c>
      <c r="C8373" t="str">
        <v>B54062</v>
      </c>
      <c r="D8373">
        <v>30</v>
      </c>
      <c r="E8373">
        <v>43552</v>
      </c>
    </row>
    <row r="8374">
      <c r="A8374" t="str">
        <v>AutoTable</v>
      </c>
      <c r="C8374" t="str">
        <v>B54063</v>
      </c>
      <c r="D8374">
        <v>31</v>
      </c>
      <c r="E8374">
        <v>43552</v>
      </c>
    </row>
    <row r="8375">
      <c r="A8375" t="str">
        <v>AutoTable</v>
      </c>
      <c r="C8375" t="str">
        <v>B54064</v>
      </c>
      <c r="D8375">
        <v>22</v>
      </c>
      <c r="E8375">
        <v>43552</v>
      </c>
    </row>
    <row r="8376">
      <c r="A8376" t="str">
        <v>AutoTable</v>
      </c>
      <c r="C8376" t="str">
        <v>B54065</v>
      </c>
      <c r="D8376">
        <v>77</v>
      </c>
      <c r="E8376">
        <v>43552</v>
      </c>
    </row>
    <row r="8377">
      <c r="A8377" t="str">
        <v>AutoTable</v>
      </c>
      <c r="C8377" t="str">
        <v>B54065T2</v>
      </c>
      <c r="D8377">
        <v>8</v>
      </c>
      <c r="E8377">
        <v>43552</v>
      </c>
    </row>
    <row r="8378">
      <c r="A8378" t="str">
        <v>AutoTable</v>
      </c>
      <c r="C8378" t="str">
        <v>B54070</v>
      </c>
      <c r="D8378">
        <v>385</v>
      </c>
      <c r="E8378">
        <v>43552</v>
      </c>
    </row>
    <row r="8379">
      <c r="A8379" t="str">
        <v>AutoTable</v>
      </c>
      <c r="C8379" t="str">
        <v>B54071</v>
      </c>
      <c r="D8379">
        <v>624</v>
      </c>
      <c r="E8379">
        <v>43552</v>
      </c>
    </row>
    <row r="8380">
      <c r="A8380" t="str">
        <v>AutoTable</v>
      </c>
      <c r="C8380" t="str">
        <v>B54072</v>
      </c>
      <c r="D8380">
        <v>27</v>
      </c>
      <c r="E8380">
        <v>43552</v>
      </c>
    </row>
    <row r="8381">
      <c r="A8381" t="str">
        <v>AutoTable</v>
      </c>
      <c r="C8381" t="str">
        <v>B54073</v>
      </c>
      <c r="D8381">
        <v>614</v>
      </c>
      <c r="E8381">
        <v>43552</v>
      </c>
    </row>
    <row r="8382">
      <c r="A8382" t="str">
        <v>AutoTable</v>
      </c>
      <c r="C8382" t="str">
        <v>B54074</v>
      </c>
      <c r="D8382">
        <v>617</v>
      </c>
      <c r="E8382">
        <v>43552</v>
      </c>
    </row>
    <row r="8383">
      <c r="A8383" t="str">
        <v>AutoTable</v>
      </c>
      <c r="C8383" t="str">
        <v>B54075</v>
      </c>
      <c r="D8383">
        <v>193</v>
      </c>
      <c r="E8383">
        <v>43552</v>
      </c>
    </row>
    <row r="8384">
      <c r="A8384" t="str">
        <v>AutoTable</v>
      </c>
      <c r="C8384" t="str">
        <v>B54076</v>
      </c>
      <c r="D8384">
        <v>227</v>
      </c>
      <c r="E8384">
        <v>43552</v>
      </c>
    </row>
    <row r="8385">
      <c r="A8385" t="str">
        <v>AutoTable</v>
      </c>
      <c r="C8385" t="str">
        <v>B54077</v>
      </c>
      <c r="D8385">
        <v>31</v>
      </c>
      <c r="E8385">
        <v>43552</v>
      </c>
    </row>
    <row r="8386">
      <c r="A8386" t="str">
        <v>AutoTable</v>
      </c>
      <c r="C8386" t="str">
        <v>B54078</v>
      </c>
      <c r="D8386">
        <v>0</v>
      </c>
      <c r="E8386">
        <v>43552</v>
      </c>
    </row>
    <row r="8387">
      <c r="A8387" t="str">
        <v>AutoTable</v>
      </c>
      <c r="C8387" t="str">
        <v>B54079</v>
      </c>
      <c r="D8387">
        <v>474</v>
      </c>
      <c r="E8387">
        <v>43552</v>
      </c>
    </row>
    <row r="8388">
      <c r="A8388" t="str">
        <v>AutoTable</v>
      </c>
      <c r="C8388" t="str">
        <v>B54079T2</v>
      </c>
      <c r="D8388">
        <v>279</v>
      </c>
      <c r="E8388">
        <v>43552</v>
      </c>
    </row>
    <row r="8389">
      <c r="A8389" t="str">
        <v>AutoTable</v>
      </c>
      <c r="C8389" t="str">
        <v>B54079T3</v>
      </c>
      <c r="D8389">
        <v>118</v>
      </c>
      <c r="E8389">
        <v>43552</v>
      </c>
    </row>
    <row r="8390">
      <c r="A8390" t="str">
        <v>AutoTable</v>
      </c>
      <c r="C8390" t="str">
        <v>B54080</v>
      </c>
      <c r="D8390">
        <v>733</v>
      </c>
      <c r="E8390">
        <v>43552</v>
      </c>
    </row>
    <row r="8391">
      <c r="A8391" t="str">
        <v>AutoTable</v>
      </c>
      <c r="C8391" t="str">
        <v>B54080T1</v>
      </c>
      <c r="D8391">
        <v>469</v>
      </c>
      <c r="E8391">
        <v>43552</v>
      </c>
    </row>
    <row r="8392">
      <c r="A8392" t="str">
        <v>AutoTable</v>
      </c>
      <c r="C8392" t="str">
        <v>B54080T2</v>
      </c>
      <c r="D8392">
        <v>728</v>
      </c>
      <c r="E8392">
        <v>43552</v>
      </c>
    </row>
    <row r="8393">
      <c r="A8393" t="str">
        <v>AutoTable</v>
      </c>
      <c r="C8393" t="str">
        <v>B54081</v>
      </c>
      <c r="D8393">
        <v>779</v>
      </c>
      <c r="E8393">
        <v>43552</v>
      </c>
    </row>
    <row r="8394">
      <c r="A8394" t="str">
        <v>AutoTable</v>
      </c>
      <c r="C8394" t="str">
        <v>B54090</v>
      </c>
      <c r="D8394">
        <v>88</v>
      </c>
      <c r="E8394">
        <v>43552</v>
      </c>
    </row>
    <row r="8395">
      <c r="A8395" t="str">
        <v>AutoTable</v>
      </c>
      <c r="C8395" t="str">
        <v>B54090T2</v>
      </c>
      <c r="D8395">
        <v>29</v>
      </c>
      <c r="E8395">
        <v>43552</v>
      </c>
    </row>
    <row r="8396">
      <c r="A8396" t="str">
        <v>AutoTable</v>
      </c>
      <c r="C8396" t="str">
        <v>B54090T3</v>
      </c>
      <c r="D8396">
        <v>29</v>
      </c>
      <c r="E8396">
        <v>43552</v>
      </c>
    </row>
    <row r="8397">
      <c r="A8397" t="str">
        <v>AutoTable</v>
      </c>
      <c r="C8397" t="str">
        <v>B54091</v>
      </c>
      <c r="D8397">
        <v>91</v>
      </c>
      <c r="E8397">
        <v>43552</v>
      </c>
    </row>
    <row r="8398">
      <c r="A8398" t="str">
        <v>AutoTable</v>
      </c>
      <c r="C8398" t="str">
        <v>B54091T1</v>
      </c>
      <c r="D8398">
        <v>90</v>
      </c>
      <c r="E8398">
        <v>43552</v>
      </c>
    </row>
    <row r="8399">
      <c r="A8399" t="str">
        <v>AutoTable</v>
      </c>
      <c r="C8399" t="str">
        <v>B54091T2</v>
      </c>
      <c r="D8399">
        <v>90</v>
      </c>
      <c r="E8399">
        <v>43552</v>
      </c>
    </row>
    <row r="8400">
      <c r="A8400" t="str">
        <v>AutoTable</v>
      </c>
      <c r="C8400" t="str">
        <v>B54092</v>
      </c>
      <c r="D8400">
        <v>20</v>
      </c>
      <c r="E8400">
        <v>43552</v>
      </c>
    </row>
    <row r="8401">
      <c r="A8401" t="str">
        <v>AutoTable</v>
      </c>
      <c r="C8401" t="str">
        <v>B54093</v>
      </c>
      <c r="D8401">
        <v>1</v>
      </c>
      <c r="E8401">
        <v>43552</v>
      </c>
    </row>
    <row r="8402">
      <c r="A8402" t="str">
        <v>AutoTable</v>
      </c>
      <c r="C8402" t="str">
        <v>B54094</v>
      </c>
      <c r="D8402">
        <v>6</v>
      </c>
      <c r="E8402">
        <v>43552</v>
      </c>
    </row>
    <row r="8403">
      <c r="A8403" t="str">
        <v>AutoTable</v>
      </c>
      <c r="C8403" t="str">
        <v>B54095</v>
      </c>
      <c r="D8403">
        <v>2</v>
      </c>
      <c r="E8403">
        <v>43552</v>
      </c>
    </row>
    <row r="8404">
      <c r="A8404" t="str">
        <v>AutoTable</v>
      </c>
      <c r="C8404" t="str">
        <v>B54096</v>
      </c>
      <c r="D8404">
        <v>88</v>
      </c>
      <c r="E8404">
        <v>43552</v>
      </c>
    </row>
    <row r="8405">
      <c r="A8405" t="str">
        <v>AutoTable</v>
      </c>
      <c r="C8405" t="str">
        <v>B54096T2</v>
      </c>
      <c r="D8405">
        <v>89</v>
      </c>
      <c r="E8405">
        <v>43552</v>
      </c>
    </row>
    <row r="8406">
      <c r="A8406" t="str">
        <v>AutoTable</v>
      </c>
      <c r="C8406" t="str">
        <v>B54096T3</v>
      </c>
      <c r="D8406">
        <v>88</v>
      </c>
      <c r="E8406">
        <v>43552</v>
      </c>
    </row>
    <row r="8407">
      <c r="A8407" t="str">
        <v>AutoTable</v>
      </c>
      <c r="C8407" t="str">
        <v>B54097</v>
      </c>
      <c r="D8407">
        <v>243</v>
      </c>
      <c r="E8407">
        <v>43552</v>
      </c>
    </row>
    <row r="8408">
      <c r="A8408" t="str">
        <v>AutoTable</v>
      </c>
      <c r="C8408" t="str">
        <v>B54097T2</v>
      </c>
      <c r="D8408">
        <v>242</v>
      </c>
      <c r="E8408">
        <v>43552</v>
      </c>
    </row>
    <row r="8409">
      <c r="A8409" t="str">
        <v>AutoTable</v>
      </c>
      <c r="C8409" t="str">
        <v>B54097T3</v>
      </c>
      <c r="D8409">
        <v>102</v>
      </c>
      <c r="E8409">
        <v>43552</v>
      </c>
    </row>
    <row r="8410">
      <c r="A8410" t="str">
        <v>AutoTable</v>
      </c>
      <c r="C8410" t="str">
        <v>B54098</v>
      </c>
      <c r="D8410">
        <v>152</v>
      </c>
      <c r="E8410">
        <v>43552</v>
      </c>
    </row>
    <row r="8411">
      <c r="A8411" t="str">
        <v>AutoTable</v>
      </c>
      <c r="C8411" t="str">
        <v>B54098T2</v>
      </c>
      <c r="D8411">
        <v>154</v>
      </c>
      <c r="E8411">
        <v>43552</v>
      </c>
    </row>
    <row r="8412">
      <c r="A8412" t="str">
        <v>AutoTable</v>
      </c>
      <c r="C8412" t="str">
        <v>B54098T3</v>
      </c>
      <c r="D8412">
        <v>154</v>
      </c>
      <c r="E8412">
        <v>43552</v>
      </c>
    </row>
    <row r="8413">
      <c r="A8413" t="str">
        <v>AutoTable</v>
      </c>
      <c r="C8413" t="str">
        <v>B54099</v>
      </c>
      <c r="D8413">
        <v>60</v>
      </c>
      <c r="E8413">
        <v>43552</v>
      </c>
    </row>
    <row r="8414">
      <c r="A8414" t="str">
        <v>AutoTable</v>
      </c>
      <c r="C8414" t="str">
        <v>ECH 1</v>
      </c>
      <c r="D8414">
        <v>0</v>
      </c>
      <c r="E8414">
        <v>43552</v>
      </c>
    </row>
    <row r="8415">
      <c r="A8415" t="str">
        <v>AutoTable</v>
      </c>
      <c r="C8415" t="str">
        <v>ECH 2</v>
      </c>
      <c r="D8415">
        <v>0</v>
      </c>
      <c r="E8415">
        <v>43552</v>
      </c>
    </row>
    <row r="8416">
      <c r="A8416" t="str">
        <v>AutoTable</v>
      </c>
      <c r="C8416" t="str">
        <v>ECH 3</v>
      </c>
      <c r="D8416">
        <v>0</v>
      </c>
      <c r="E8416">
        <v>43552</v>
      </c>
    </row>
    <row r="8417">
      <c r="A8417" t="str">
        <v>AutoTable</v>
      </c>
      <c r="C8417" t="str">
        <v>ECHANTILLON1</v>
      </c>
      <c r="D8417">
        <v>14</v>
      </c>
      <c r="E8417">
        <v>43552</v>
      </c>
    </row>
    <row r="8418">
      <c r="A8418" t="str">
        <v>AutoTable</v>
      </c>
      <c r="C8418" t="str">
        <v>EMB1/PP</v>
      </c>
      <c r="D8418">
        <v>270</v>
      </c>
      <c r="E8418">
        <v>43552</v>
      </c>
    </row>
    <row r="8419">
      <c r="A8419" t="str">
        <v>AutoTable</v>
      </c>
      <c r="C8419" t="str">
        <v>EMB2/PC</v>
      </c>
      <c r="D8419">
        <v>1980</v>
      </c>
      <c r="E8419">
        <v>43552</v>
      </c>
    </row>
    <row r="8420">
      <c r="A8420" t="str">
        <v>AutoTable</v>
      </c>
      <c r="C8420" t="str">
        <v>EMB3/GC</v>
      </c>
      <c r="D8420">
        <v>0</v>
      </c>
      <c r="E8420">
        <v>43552</v>
      </c>
    </row>
    <row r="8421">
      <c r="A8421" t="str">
        <v>AutoTable</v>
      </c>
      <c r="C8421" t="str">
        <v>EMB4/PCH</v>
      </c>
      <c r="D8421">
        <v>3270</v>
      </c>
      <c r="E8421">
        <v>43552</v>
      </c>
    </row>
    <row r="8422">
      <c r="A8422" t="str">
        <v>AutoTable</v>
      </c>
      <c r="C8422" t="str">
        <v>EMB5/GCH</v>
      </c>
      <c r="D8422">
        <v>1030</v>
      </c>
      <c r="E8422">
        <v>43552</v>
      </c>
    </row>
    <row r="8423">
      <c r="A8423" t="str">
        <v>AutoTable</v>
      </c>
      <c r="C8423" t="str">
        <v>EMB6/DECOR5</v>
      </c>
      <c r="D8423">
        <v>1940</v>
      </c>
      <c r="E8423">
        <v>43552</v>
      </c>
    </row>
    <row r="8424">
      <c r="A8424" t="str">
        <v>AutoTable</v>
      </c>
      <c r="C8424" t="str">
        <v>EMB6-1</v>
      </c>
      <c r="D8424">
        <v>0</v>
      </c>
      <c r="E8424">
        <v>43552</v>
      </c>
    </row>
    <row r="8425">
      <c r="A8425" t="str">
        <v>AutoTable</v>
      </c>
      <c r="C8425" t="str">
        <v>EMB7/DECOR2</v>
      </c>
      <c r="D8425">
        <v>2830</v>
      </c>
      <c r="E8425">
        <v>43552</v>
      </c>
    </row>
    <row r="8426">
      <c r="A8426" t="str">
        <v>AutoTable</v>
      </c>
      <c r="C8426" t="str">
        <v>FFX78210-00R5</v>
      </c>
      <c r="D8426">
        <v>0</v>
      </c>
      <c r="E8426">
        <v>43552</v>
      </c>
    </row>
    <row r="8427">
      <c r="A8427" t="str">
        <v>AutoTable</v>
      </c>
      <c r="C8427" t="str">
        <v>FFX78275-00R4</v>
      </c>
      <c r="D8427">
        <v>0</v>
      </c>
      <c r="E8427">
        <v>43552</v>
      </c>
    </row>
    <row r="8428">
      <c r="A8428" t="str">
        <v>AutoTable</v>
      </c>
      <c r="C8428" t="str">
        <v>FFX78275-00R5</v>
      </c>
      <c r="D8428">
        <v>0</v>
      </c>
      <c r="E8428">
        <v>43552</v>
      </c>
    </row>
    <row r="8429">
      <c r="A8429" t="str">
        <v>AutoTable</v>
      </c>
      <c r="C8429" t="str">
        <v>FFX81275-18R5</v>
      </c>
      <c r="D8429">
        <v>0</v>
      </c>
      <c r="E8429">
        <v>43552</v>
      </c>
    </row>
    <row r="8430">
      <c r="A8430" t="str">
        <v>AutoTable</v>
      </c>
      <c r="C8430" t="str">
        <v>FFX91010-18R5</v>
      </c>
      <c r="D8430">
        <v>20</v>
      </c>
      <c r="E8430">
        <v>43552</v>
      </c>
    </row>
    <row r="8431">
      <c r="A8431" t="str">
        <v>AutoTable</v>
      </c>
      <c r="C8431" t="str">
        <v>FFX91050-18R5</v>
      </c>
      <c r="D8431">
        <v>19</v>
      </c>
      <c r="E8431">
        <v>43552</v>
      </c>
    </row>
    <row r="8432">
      <c r="A8432" t="str">
        <v>AutoTable</v>
      </c>
      <c r="C8432" t="str">
        <v>FFX91075-18R5</v>
      </c>
      <c r="D8432">
        <v>0</v>
      </c>
      <c r="E8432">
        <v>43552</v>
      </c>
    </row>
    <row r="8433">
      <c r="A8433" t="str">
        <v>AutoTable</v>
      </c>
      <c r="C8433" t="str">
        <v>FFX91075-18R6</v>
      </c>
      <c r="D8433">
        <v>45</v>
      </c>
      <c r="E8433">
        <v>43552</v>
      </c>
    </row>
    <row r="8434">
      <c r="A8434" t="str">
        <v>AutoTable</v>
      </c>
      <c r="C8434" t="str">
        <v>FFX91075-19R5</v>
      </c>
      <c r="D8434">
        <v>77</v>
      </c>
      <c r="E8434">
        <v>43552</v>
      </c>
    </row>
    <row r="8435">
      <c r="A8435" t="str">
        <v>AutoTable</v>
      </c>
      <c r="C8435" t="str">
        <v>FFX91075-19R6</v>
      </c>
      <c r="D8435">
        <v>75</v>
      </c>
      <c r="E8435">
        <v>43552</v>
      </c>
    </row>
    <row r="8436">
      <c r="A8436" t="str">
        <v>AutoTable</v>
      </c>
      <c r="C8436" t="str">
        <v>FFX94075-20R6</v>
      </c>
      <c r="D8436">
        <v>32</v>
      </c>
      <c r="E8436">
        <v>43552</v>
      </c>
    </row>
    <row r="8437">
      <c r="A8437" t="str">
        <v>AutoTable</v>
      </c>
      <c r="C8437" t="str">
        <v>FFX99675-07FR5</v>
      </c>
      <c r="D8437">
        <v>7</v>
      </c>
      <c r="E8437">
        <v>43552</v>
      </c>
    </row>
    <row r="8438">
      <c r="A8438" t="str">
        <v>AutoTable</v>
      </c>
      <c r="C8438" t="str">
        <v>GR10A5</v>
      </c>
      <c r="D8438">
        <v>121</v>
      </c>
      <c r="E8438">
        <v>43552</v>
      </c>
    </row>
    <row r="8439">
      <c r="A8439" t="str">
        <v>AutoTable</v>
      </c>
      <c r="C8439" t="str">
        <v>GR10B3</v>
      </c>
      <c r="D8439">
        <v>0</v>
      </c>
      <c r="E8439">
        <v>43552</v>
      </c>
    </row>
    <row r="8440">
      <c r="A8440" t="str">
        <v>AutoTable</v>
      </c>
      <c r="C8440" t="str">
        <v>GR10B5</v>
      </c>
      <c r="D8440">
        <v>32</v>
      </c>
      <c r="E8440">
        <v>43552</v>
      </c>
    </row>
    <row r="8441">
      <c r="A8441" t="str">
        <v>AutoTable</v>
      </c>
      <c r="C8441" t="str">
        <v>GR10H4</v>
      </c>
      <c r="D8441">
        <v>72</v>
      </c>
      <c r="E8441">
        <v>43552</v>
      </c>
    </row>
    <row r="8442">
      <c r="A8442" t="str">
        <v>AutoTable</v>
      </c>
      <c r="C8442" t="str">
        <v>GR10MF3</v>
      </c>
      <c r="D8442">
        <v>167</v>
      </c>
      <c r="E8442">
        <v>43552</v>
      </c>
    </row>
    <row r="8443">
      <c r="A8443" t="str">
        <v>AutoTable</v>
      </c>
      <c r="C8443" t="str">
        <v>GR10MF5</v>
      </c>
      <c r="D8443">
        <v>113</v>
      </c>
      <c r="E8443">
        <v>43552</v>
      </c>
    </row>
    <row r="8444">
      <c r="A8444" t="str">
        <v>AutoTable</v>
      </c>
      <c r="C8444" t="str">
        <v>GR10OR5</v>
      </c>
      <c r="D8444">
        <v>5</v>
      </c>
      <c r="E8444">
        <v>43552</v>
      </c>
    </row>
    <row r="8445">
      <c r="A8445" t="str">
        <v>AutoTable</v>
      </c>
      <c r="C8445" t="str">
        <v>GR10Q2</v>
      </c>
      <c r="D8445">
        <v>0</v>
      </c>
      <c r="E8445">
        <v>43552</v>
      </c>
    </row>
    <row r="8446">
      <c r="A8446" t="str">
        <v>AutoTable</v>
      </c>
      <c r="C8446" t="str">
        <v>GR10R5</v>
      </c>
      <c r="D8446">
        <v>75</v>
      </c>
      <c r="E8446">
        <v>43552</v>
      </c>
    </row>
    <row r="8447">
      <c r="A8447" t="str">
        <v>AutoTable</v>
      </c>
      <c r="C8447" t="str">
        <v>GR10U5</v>
      </c>
      <c r="D8447">
        <v>0</v>
      </c>
      <c r="E8447">
        <v>43552</v>
      </c>
    </row>
    <row r="8448">
      <c r="A8448" t="str">
        <v>AutoTable</v>
      </c>
      <c r="C8448" t="str">
        <v>GR10VE5</v>
      </c>
      <c r="D8448">
        <v>150</v>
      </c>
      <c r="E8448">
        <v>43552</v>
      </c>
    </row>
    <row r="8449">
      <c r="A8449" t="str">
        <v>AutoTable</v>
      </c>
      <c r="C8449" t="str">
        <v>GR10VI5</v>
      </c>
      <c r="D8449">
        <v>113</v>
      </c>
      <c r="E8449">
        <v>43552</v>
      </c>
    </row>
    <row r="8450">
      <c r="A8450" t="str">
        <v>AutoTable</v>
      </c>
      <c r="C8450" t="str">
        <v>GR10W5</v>
      </c>
      <c r="D8450">
        <v>239</v>
      </c>
      <c r="E8450">
        <v>43552</v>
      </c>
    </row>
    <row r="8451">
      <c r="A8451" t="str">
        <v>AutoTable</v>
      </c>
      <c r="C8451" t="str">
        <v>GR10X5</v>
      </c>
      <c r="D8451">
        <v>0</v>
      </c>
      <c r="E8451">
        <v>43552</v>
      </c>
    </row>
    <row r="8452">
      <c r="A8452" t="str">
        <v>AutoTable</v>
      </c>
      <c r="C8452" t="str">
        <v>GR10Y5</v>
      </c>
      <c r="D8452">
        <v>2</v>
      </c>
      <c r="E8452">
        <v>43552</v>
      </c>
    </row>
    <row r="8453">
      <c r="A8453" t="str">
        <v>AutoTable</v>
      </c>
      <c r="C8453" t="str">
        <v>GR10YS5</v>
      </c>
      <c r="D8453">
        <v>0</v>
      </c>
      <c r="E8453">
        <v>43552</v>
      </c>
    </row>
    <row r="8454">
      <c r="A8454" t="str">
        <v>AutoTable</v>
      </c>
      <c r="C8454" t="str">
        <v>GR10Z5</v>
      </c>
      <c r="D8454">
        <v>0</v>
      </c>
      <c r="E8454">
        <v>43552</v>
      </c>
    </row>
    <row r="8455">
      <c r="A8455" t="str">
        <v>AutoTable</v>
      </c>
      <c r="C8455" t="str">
        <v>GR10ZS5</v>
      </c>
      <c r="D8455">
        <v>0</v>
      </c>
      <c r="E8455">
        <v>43552</v>
      </c>
    </row>
    <row r="8456">
      <c r="A8456" t="str">
        <v>AutoTable</v>
      </c>
      <c r="C8456" t="str">
        <v>GR60MF5</v>
      </c>
      <c r="D8456">
        <v>18</v>
      </c>
      <c r="E8456">
        <v>43552</v>
      </c>
    </row>
    <row r="8457">
      <c r="A8457" t="str">
        <v>AutoTable</v>
      </c>
      <c r="C8457" t="str">
        <v>GR75A5</v>
      </c>
      <c r="D8457">
        <v>616</v>
      </c>
      <c r="E8457">
        <v>43552</v>
      </c>
    </row>
    <row r="8458">
      <c r="A8458" t="str">
        <v>AutoTable</v>
      </c>
      <c r="C8458" t="str">
        <v>GR75B3</v>
      </c>
      <c r="D8458">
        <v>0</v>
      </c>
      <c r="E8458">
        <v>43552</v>
      </c>
    </row>
    <row r="8459">
      <c r="A8459" t="str">
        <v>AutoTable</v>
      </c>
      <c r="C8459" t="str">
        <v>GR75B5</v>
      </c>
      <c r="D8459">
        <v>819</v>
      </c>
      <c r="E8459">
        <v>43552</v>
      </c>
    </row>
    <row r="8460">
      <c r="A8460" t="str">
        <v>AutoTable</v>
      </c>
      <c r="C8460" t="str">
        <v>GR75CARS</v>
      </c>
      <c r="D8460">
        <v>0</v>
      </c>
      <c r="E8460">
        <v>43552</v>
      </c>
    </row>
    <row r="8461">
      <c r="A8461" t="str">
        <v>AutoTable</v>
      </c>
      <c r="C8461" t="str">
        <v>GR75FB5</v>
      </c>
      <c r="D8461">
        <v>95</v>
      </c>
      <c r="E8461">
        <v>43552</v>
      </c>
    </row>
    <row r="8462">
      <c r="A8462" t="str">
        <v>AutoTable</v>
      </c>
      <c r="C8462" t="str">
        <v>GR75JR5</v>
      </c>
      <c r="D8462">
        <v>0</v>
      </c>
      <c r="E8462">
        <v>43552</v>
      </c>
    </row>
    <row r="8463">
      <c r="A8463" t="str">
        <v>AutoTable</v>
      </c>
      <c r="C8463" t="str">
        <v>GR75M5</v>
      </c>
      <c r="D8463">
        <v>0</v>
      </c>
      <c r="E8463">
        <v>43552</v>
      </c>
    </row>
    <row r="8464">
      <c r="A8464" t="str">
        <v>AutoTable</v>
      </c>
      <c r="C8464" t="str">
        <v>GR75MF3</v>
      </c>
      <c r="D8464">
        <v>502</v>
      </c>
      <c r="E8464">
        <v>43552</v>
      </c>
    </row>
    <row r="8465">
      <c r="A8465" t="str">
        <v>AutoTable</v>
      </c>
      <c r="C8465" t="str">
        <v>GR75MF5</v>
      </c>
      <c r="D8465">
        <v>20</v>
      </c>
      <c r="E8465">
        <v>43552</v>
      </c>
    </row>
    <row r="8466">
      <c r="A8466" t="str">
        <v>AutoTable</v>
      </c>
      <c r="C8466" t="str">
        <v>GR75OR5</v>
      </c>
      <c r="D8466">
        <v>758</v>
      </c>
      <c r="E8466">
        <v>43552</v>
      </c>
    </row>
    <row r="8467">
      <c r="A8467" t="str">
        <v>AutoTable</v>
      </c>
      <c r="C8467" t="str">
        <v>GR75ORB5</v>
      </c>
      <c r="D8467">
        <v>644</v>
      </c>
      <c r="E8467">
        <v>43552</v>
      </c>
    </row>
    <row r="8468">
      <c r="A8468" t="str">
        <v>AutoTable</v>
      </c>
      <c r="C8468" t="str">
        <v>GR75Q2</v>
      </c>
      <c r="D8468">
        <v>0</v>
      </c>
      <c r="E8468">
        <v>43552</v>
      </c>
    </row>
    <row r="8469">
      <c r="A8469" t="str">
        <v>AutoTable</v>
      </c>
      <c r="C8469" t="str">
        <v>GR75R5</v>
      </c>
      <c r="D8469">
        <v>539</v>
      </c>
      <c r="E8469">
        <v>43552</v>
      </c>
    </row>
    <row r="8470">
      <c r="A8470" t="str">
        <v>AutoTable</v>
      </c>
      <c r="C8470" t="str">
        <v>GR75T5</v>
      </c>
      <c r="D8470">
        <v>0</v>
      </c>
      <c r="E8470">
        <v>43552</v>
      </c>
    </row>
    <row r="8471">
      <c r="A8471" t="str">
        <v>AutoTable</v>
      </c>
      <c r="C8471" t="str">
        <v>GR75VE5</v>
      </c>
      <c r="D8471">
        <v>94</v>
      </c>
      <c r="E8471">
        <v>43552</v>
      </c>
    </row>
    <row r="8472">
      <c r="A8472" t="str">
        <v>AutoTable</v>
      </c>
      <c r="C8472" t="str">
        <v>GR75VI5</v>
      </c>
      <c r="D8472">
        <v>368</v>
      </c>
      <c r="E8472">
        <v>43552</v>
      </c>
    </row>
    <row r="8473">
      <c r="A8473" t="str">
        <v>AutoTable</v>
      </c>
      <c r="C8473" t="str">
        <v>GR75W5</v>
      </c>
      <c r="D8473">
        <v>50</v>
      </c>
      <c r="E8473">
        <v>43552</v>
      </c>
    </row>
    <row r="8474">
      <c r="A8474" t="str">
        <v>AutoTable</v>
      </c>
      <c r="C8474" t="str">
        <v>GR75X5</v>
      </c>
      <c r="D8474">
        <v>467</v>
      </c>
      <c r="E8474">
        <v>43552</v>
      </c>
    </row>
    <row r="8475">
      <c r="A8475" t="str">
        <v>AutoTable</v>
      </c>
      <c r="C8475" t="str">
        <v>GR75Y5</v>
      </c>
      <c r="D8475">
        <v>238</v>
      </c>
      <c r="E8475">
        <v>43552</v>
      </c>
    </row>
    <row r="8476">
      <c r="A8476" t="str">
        <v>AutoTable</v>
      </c>
      <c r="C8476" t="str">
        <v>GR75Z5</v>
      </c>
      <c r="D8476">
        <v>488</v>
      </c>
      <c r="E8476">
        <v>43552</v>
      </c>
    </row>
    <row r="8477">
      <c r="A8477" t="str">
        <v>AutoTable</v>
      </c>
      <c r="C8477" t="str">
        <v>M2707</v>
      </c>
      <c r="D8477">
        <v>3352</v>
      </c>
      <c r="E8477">
        <v>43552</v>
      </c>
    </row>
    <row r="8478">
      <c r="A8478" t="str">
        <v>AutoTable</v>
      </c>
      <c r="C8478" t="str">
        <v>P001502</v>
      </c>
      <c r="D8478">
        <v>141</v>
      </c>
      <c r="E8478">
        <v>43552</v>
      </c>
    </row>
    <row r="8479">
      <c r="A8479" t="str">
        <v>AutoTable</v>
      </c>
      <c r="C8479" t="str">
        <v>P040022</v>
      </c>
      <c r="D8479">
        <v>1</v>
      </c>
      <c r="E8479">
        <v>43552</v>
      </c>
    </row>
    <row r="8480">
      <c r="A8480" t="str">
        <v>AutoTable</v>
      </c>
      <c r="C8480" t="str">
        <v>P044007</v>
      </c>
      <c r="D8480">
        <v>1</v>
      </c>
      <c r="E8480">
        <v>43552</v>
      </c>
    </row>
    <row r="8481">
      <c r="A8481" t="str">
        <v>AutoTable</v>
      </c>
      <c r="C8481" t="str">
        <v>P044504</v>
      </c>
      <c r="D8481">
        <v>0</v>
      </c>
      <c r="E8481">
        <v>43552</v>
      </c>
    </row>
    <row r="8482">
      <c r="A8482" t="str">
        <v>AutoTable</v>
      </c>
      <c r="C8482" t="str">
        <v>P050176</v>
      </c>
      <c r="D8482">
        <v>0</v>
      </c>
      <c r="E8482">
        <v>43552</v>
      </c>
    </row>
    <row r="8483">
      <c r="A8483" t="str">
        <v>AutoTable</v>
      </c>
      <c r="C8483" t="str">
        <v>P052132</v>
      </c>
      <c r="D8483">
        <v>0</v>
      </c>
      <c r="E8483">
        <v>43552</v>
      </c>
    </row>
    <row r="8484">
      <c r="A8484" t="str">
        <v>AutoTable</v>
      </c>
      <c r="C8484" t="str">
        <v>P052136</v>
      </c>
      <c r="D8484">
        <v>0</v>
      </c>
      <c r="E8484">
        <v>43552</v>
      </c>
    </row>
    <row r="8485">
      <c r="A8485" t="str">
        <v>AutoTable</v>
      </c>
      <c r="C8485" t="str">
        <v>P052681</v>
      </c>
      <c r="D8485">
        <v>24</v>
      </c>
      <c r="E8485">
        <v>43552</v>
      </c>
    </row>
    <row r="8486">
      <c r="A8486" t="str">
        <v>AutoTable</v>
      </c>
      <c r="C8486" t="str">
        <v>P151581</v>
      </c>
      <c r="D8486">
        <v>49</v>
      </c>
      <c r="E8486">
        <v>43552</v>
      </c>
    </row>
    <row r="8487">
      <c r="A8487" t="str">
        <v>AutoTable</v>
      </c>
      <c r="C8487" t="str">
        <v>P151589</v>
      </c>
      <c r="D8487">
        <v>8</v>
      </c>
      <c r="E8487">
        <v>43552</v>
      </c>
    </row>
    <row r="8488">
      <c r="A8488" t="str">
        <v>AutoTable</v>
      </c>
      <c r="C8488" t="str">
        <v>P152314</v>
      </c>
      <c r="D8488">
        <v>0</v>
      </c>
      <c r="E8488">
        <v>43552</v>
      </c>
    </row>
    <row r="8489">
      <c r="A8489" t="str">
        <v>AutoTable</v>
      </c>
      <c r="C8489" t="str">
        <v>P152344</v>
      </c>
      <c r="D8489">
        <v>3</v>
      </c>
      <c r="E8489">
        <v>43552</v>
      </c>
    </row>
    <row r="8490">
      <c r="A8490" t="str">
        <v>AutoTable</v>
      </c>
      <c r="C8490" t="str">
        <v>P152361</v>
      </c>
      <c r="D8490">
        <v>24</v>
      </c>
      <c r="E8490">
        <v>43552</v>
      </c>
    </row>
    <row r="8491">
      <c r="A8491" t="str">
        <v>AutoTable</v>
      </c>
      <c r="C8491" t="str">
        <v>P152362</v>
      </c>
      <c r="D8491">
        <v>3</v>
      </c>
      <c r="E8491">
        <v>43552</v>
      </c>
    </row>
    <row r="8492">
      <c r="A8492" t="str">
        <v>AutoTable</v>
      </c>
      <c r="C8492" t="str">
        <v>P152363</v>
      </c>
      <c r="D8492">
        <v>8</v>
      </c>
      <c r="E8492">
        <v>43552</v>
      </c>
    </row>
    <row r="8493">
      <c r="A8493" t="str">
        <v>AutoTable</v>
      </c>
      <c r="C8493" t="str">
        <v>P154036</v>
      </c>
      <c r="D8493">
        <v>0</v>
      </c>
      <c r="E8493">
        <v>43552</v>
      </c>
    </row>
    <row r="8494">
      <c r="A8494" t="str">
        <v>AutoTable</v>
      </c>
      <c r="C8494" t="str">
        <v>RENFORT21</v>
      </c>
      <c r="D8494">
        <v>23</v>
      </c>
      <c r="E8494">
        <v>43552</v>
      </c>
    </row>
    <row r="8495">
      <c r="A8495" t="str">
        <v>AutoTable</v>
      </c>
      <c r="C8495" t="str">
        <v>RENFORT22</v>
      </c>
      <c r="D8495">
        <v>12</v>
      </c>
      <c r="E8495">
        <v>43552</v>
      </c>
    </row>
    <row r="8496">
      <c r="A8496" t="str">
        <v>AutoTable</v>
      </c>
      <c r="C8496" t="str">
        <v>SDF703496R3</v>
      </c>
      <c r="D8496">
        <v>0</v>
      </c>
      <c r="E8496">
        <v>43552</v>
      </c>
    </row>
    <row r="8497">
      <c r="A8497" t="str">
        <v>AutoTable</v>
      </c>
      <c r="C8497" t="str">
        <v>SDF703496R4</v>
      </c>
      <c r="D8497">
        <v>0</v>
      </c>
      <c r="E8497">
        <v>43552</v>
      </c>
    </row>
    <row r="8498">
      <c r="A8498" t="str">
        <v>AutoTable</v>
      </c>
      <c r="C8498" t="str">
        <v>SDF76010-63R3</v>
      </c>
      <c r="D8498">
        <v>20</v>
      </c>
      <c r="E8498">
        <v>43552</v>
      </c>
    </row>
    <row r="8499">
      <c r="A8499" t="str">
        <v>AutoTable</v>
      </c>
      <c r="C8499" t="str">
        <v>SDF76010-63R4</v>
      </c>
      <c r="D8499">
        <v>25</v>
      </c>
      <c r="E8499">
        <v>43552</v>
      </c>
    </row>
    <row r="8500">
      <c r="A8500" t="str">
        <v>AutoTable</v>
      </c>
      <c r="C8500" t="str">
        <v>SDF76075-63R2</v>
      </c>
      <c r="D8500">
        <v>16</v>
      </c>
      <c r="E8500">
        <v>43552</v>
      </c>
    </row>
    <row r="8501">
      <c r="A8501" t="str">
        <v>AutoTable</v>
      </c>
      <c r="C8501" t="str">
        <v>SDF76075-63R3</v>
      </c>
      <c r="D8501">
        <v>35</v>
      </c>
      <c r="E8501">
        <v>43552</v>
      </c>
    </row>
    <row r="8502">
      <c r="A8502" t="str">
        <v>AutoTable</v>
      </c>
      <c r="C8502" t="str">
        <v>SDF76075-63R4</v>
      </c>
      <c r="D8502">
        <v>50</v>
      </c>
      <c r="E8502">
        <v>43552</v>
      </c>
    </row>
    <row r="8503">
      <c r="A8503" t="str">
        <v>AutoTable</v>
      </c>
      <c r="C8503" t="str">
        <v>SDF76210-23R3</v>
      </c>
      <c r="D8503">
        <v>7</v>
      </c>
      <c r="E8503">
        <v>43552</v>
      </c>
    </row>
    <row r="8504">
      <c r="A8504" t="str">
        <v>AutoTable</v>
      </c>
      <c r="C8504" t="str">
        <v>SDF76210-23R4</v>
      </c>
      <c r="D8504">
        <v>0</v>
      </c>
      <c r="E8504">
        <v>43552</v>
      </c>
    </row>
    <row r="8505">
      <c r="A8505" t="str">
        <v>AutoTable</v>
      </c>
      <c r="C8505" t="str">
        <v>SDF76275-23R2</v>
      </c>
      <c r="D8505">
        <v>0</v>
      </c>
      <c r="E8505">
        <v>43552</v>
      </c>
    </row>
    <row r="8506">
      <c r="A8506" t="str">
        <v>AutoTable</v>
      </c>
      <c r="C8506" t="str">
        <v>SDF76275-23R3</v>
      </c>
      <c r="D8506">
        <v>0</v>
      </c>
      <c r="E8506">
        <v>43552</v>
      </c>
    </row>
    <row r="8507">
      <c r="A8507" t="str">
        <v>AutoTable</v>
      </c>
      <c r="C8507" t="str">
        <v>SDF76275-23R4</v>
      </c>
      <c r="D8507">
        <v>50</v>
      </c>
      <c r="E8507">
        <v>43552</v>
      </c>
    </row>
    <row r="8508">
      <c r="A8508" t="str">
        <v>AutoTable</v>
      </c>
      <c r="C8508" t="str">
        <v>SDF76310-42</v>
      </c>
      <c r="D8508">
        <v>0</v>
      </c>
      <c r="E8508">
        <v>43552</v>
      </c>
    </row>
    <row r="8509">
      <c r="A8509" t="str">
        <v>AutoTable</v>
      </c>
      <c r="C8509" t="str">
        <v>SDF76310-56</v>
      </c>
      <c r="D8509">
        <v>0</v>
      </c>
      <c r="E8509">
        <v>43552</v>
      </c>
    </row>
    <row r="8510">
      <c r="A8510" t="str">
        <v>AutoTable</v>
      </c>
      <c r="C8510" t="str">
        <v>SDF76310-56R3</v>
      </c>
      <c r="D8510">
        <v>15</v>
      </c>
      <c r="E8510">
        <v>43552</v>
      </c>
    </row>
    <row r="8511">
      <c r="A8511" t="str">
        <v>AutoTable</v>
      </c>
      <c r="C8511" t="str">
        <v>SDF76310-56R4</v>
      </c>
      <c r="D8511">
        <v>25</v>
      </c>
      <c r="E8511">
        <v>43552</v>
      </c>
    </row>
    <row r="8512">
      <c r="A8512" t="str">
        <v>AutoTable</v>
      </c>
      <c r="C8512" t="str">
        <v>SDF76910-17R3</v>
      </c>
      <c r="D8512">
        <v>0</v>
      </c>
      <c r="E8512">
        <v>43552</v>
      </c>
    </row>
    <row r="8513">
      <c r="A8513" t="str">
        <v>AutoTable</v>
      </c>
      <c r="C8513" t="str">
        <v>SDF76910-17R4</v>
      </c>
      <c r="D8513">
        <v>0</v>
      </c>
      <c r="E8513">
        <v>43552</v>
      </c>
    </row>
    <row r="8514">
      <c r="A8514" t="str">
        <v>AutoTable</v>
      </c>
      <c r="C8514" t="str">
        <v>SDF76975-17R3</v>
      </c>
      <c r="D8514">
        <v>0</v>
      </c>
      <c r="E8514">
        <v>43552</v>
      </c>
    </row>
    <row r="8515">
      <c r="A8515" t="str">
        <v>AutoTable</v>
      </c>
      <c r="C8515" t="str">
        <v>SDF76975-17R4</v>
      </c>
      <c r="D8515">
        <v>0</v>
      </c>
      <c r="E8515">
        <v>43552</v>
      </c>
    </row>
    <row r="8516">
      <c r="A8516" t="str">
        <v>AutoTable</v>
      </c>
      <c r="C8516" t="str">
        <v>SDF77010-20</v>
      </c>
      <c r="D8516">
        <v>0</v>
      </c>
      <c r="E8516">
        <v>43552</v>
      </c>
    </row>
    <row r="8517">
      <c r="A8517" t="str">
        <v>AutoTable</v>
      </c>
      <c r="C8517" t="str">
        <v>SDF77010-20R4</v>
      </c>
      <c r="D8517">
        <v>0</v>
      </c>
      <c r="E8517">
        <v>43552</v>
      </c>
    </row>
    <row r="8518">
      <c r="A8518" t="str">
        <v>AutoTable</v>
      </c>
      <c r="C8518" t="str">
        <v>SDF77010-74</v>
      </c>
      <c r="D8518">
        <v>0</v>
      </c>
      <c r="E8518">
        <v>43552</v>
      </c>
    </row>
    <row r="8519">
      <c r="A8519" t="str">
        <v>AutoTable</v>
      </c>
      <c r="C8519" t="str">
        <v>SDF77010-74R3</v>
      </c>
      <c r="D8519">
        <v>0</v>
      </c>
      <c r="E8519">
        <v>43552</v>
      </c>
    </row>
    <row r="8520">
      <c r="A8520" t="str">
        <v>AutoTable</v>
      </c>
      <c r="C8520" t="str">
        <v>SDF77010-76</v>
      </c>
      <c r="D8520">
        <v>0</v>
      </c>
      <c r="E8520">
        <v>43552</v>
      </c>
    </row>
    <row r="8521">
      <c r="A8521" t="str">
        <v>AutoTable</v>
      </c>
      <c r="C8521" t="str">
        <v>SDF77010-76R3</v>
      </c>
      <c r="D8521">
        <v>0</v>
      </c>
      <c r="E8521">
        <v>43552</v>
      </c>
    </row>
    <row r="8522">
      <c r="A8522" t="str">
        <v>AutoTable</v>
      </c>
      <c r="C8522" t="str">
        <v>SDF77010-76R4</v>
      </c>
      <c r="D8522">
        <v>0</v>
      </c>
      <c r="E8522">
        <v>43552</v>
      </c>
    </row>
    <row r="8523">
      <c r="A8523" t="str">
        <v>AutoTable</v>
      </c>
      <c r="C8523" t="str">
        <v>SDF77010-81</v>
      </c>
      <c r="D8523">
        <v>0</v>
      </c>
      <c r="E8523">
        <v>43552</v>
      </c>
    </row>
    <row r="8524">
      <c r="A8524" t="str">
        <v>AutoTable</v>
      </c>
      <c r="C8524" t="str">
        <v>SDF77010-81R4</v>
      </c>
      <c r="D8524">
        <v>0</v>
      </c>
      <c r="E8524">
        <v>43552</v>
      </c>
    </row>
    <row r="8525">
      <c r="A8525" t="str">
        <v>AutoTable</v>
      </c>
      <c r="C8525" t="str">
        <v>SDF77075-20R3</v>
      </c>
      <c r="D8525">
        <v>0</v>
      </c>
      <c r="E8525">
        <v>43552</v>
      </c>
    </row>
    <row r="8526">
      <c r="A8526" t="str">
        <v>AutoTable</v>
      </c>
      <c r="C8526" t="str">
        <v>SDF77075-20R4</v>
      </c>
      <c r="D8526">
        <v>0</v>
      </c>
      <c r="E8526">
        <v>43552</v>
      </c>
    </row>
    <row r="8527">
      <c r="A8527" t="str">
        <v>AutoTable</v>
      </c>
      <c r="C8527" t="str">
        <v>SDF77075-74R2</v>
      </c>
      <c r="D8527">
        <v>0</v>
      </c>
      <c r="E8527">
        <v>43552</v>
      </c>
    </row>
    <row r="8528">
      <c r="A8528" t="str">
        <v>AutoTable</v>
      </c>
      <c r="C8528" t="str">
        <v>SDF77075-74R3</v>
      </c>
      <c r="D8528">
        <v>0</v>
      </c>
      <c r="E8528">
        <v>43552</v>
      </c>
    </row>
    <row r="8529">
      <c r="A8529" t="str">
        <v>AutoTable</v>
      </c>
      <c r="C8529" t="str">
        <v>SDF77075-74R4</v>
      </c>
      <c r="D8529">
        <v>0</v>
      </c>
      <c r="E8529">
        <v>43552</v>
      </c>
    </row>
    <row r="8530">
      <c r="A8530" t="str">
        <v>AutoTable</v>
      </c>
      <c r="C8530" t="str">
        <v>SDF77075-76R2</v>
      </c>
      <c r="D8530">
        <v>0</v>
      </c>
      <c r="E8530">
        <v>43552</v>
      </c>
    </row>
    <row r="8531">
      <c r="A8531" t="str">
        <v>AutoTable</v>
      </c>
      <c r="C8531" t="str">
        <v>SDF77075-76R4</v>
      </c>
      <c r="D8531">
        <v>0</v>
      </c>
      <c r="E8531">
        <v>43552</v>
      </c>
    </row>
    <row r="8532">
      <c r="A8532" t="str">
        <v>AutoTable</v>
      </c>
      <c r="C8532" t="str">
        <v>SDF77075-81R2</v>
      </c>
      <c r="D8532">
        <v>0</v>
      </c>
      <c r="E8532">
        <v>43552</v>
      </c>
    </row>
    <row r="8533">
      <c r="A8533" t="str">
        <v>AutoTable</v>
      </c>
      <c r="C8533" t="str">
        <v>SDF77075-81R3</v>
      </c>
      <c r="D8533">
        <v>0</v>
      </c>
      <c r="E8533">
        <v>43552</v>
      </c>
    </row>
    <row r="8534">
      <c r="A8534" t="str">
        <v>AutoTable</v>
      </c>
      <c r="C8534" t="str">
        <v>SDF77075-81R4</v>
      </c>
      <c r="D8534">
        <v>0</v>
      </c>
      <c r="E8534">
        <v>43552</v>
      </c>
    </row>
    <row r="8535">
      <c r="A8535" t="str">
        <v>AutoTable</v>
      </c>
      <c r="C8535" t="str">
        <v>SDF77075-89</v>
      </c>
      <c r="D8535">
        <v>0</v>
      </c>
      <c r="E8535">
        <v>43552</v>
      </c>
    </row>
    <row r="8536">
      <c r="A8536" t="str">
        <v>AutoTable</v>
      </c>
      <c r="C8536" t="str">
        <v>SDF77075-89R4</v>
      </c>
      <c r="D8536">
        <v>0</v>
      </c>
      <c r="E8536">
        <v>43552</v>
      </c>
    </row>
    <row r="8537">
      <c r="A8537" t="str">
        <v>AutoTable</v>
      </c>
      <c r="C8537" t="str">
        <v>SDF77275-17R3</v>
      </c>
      <c r="D8537">
        <v>0</v>
      </c>
      <c r="E8537">
        <v>43552</v>
      </c>
    </row>
    <row r="8538">
      <c r="A8538" t="str">
        <v>AutoTable</v>
      </c>
      <c r="C8538" t="str">
        <v>SDF77275-17R4</v>
      </c>
      <c r="D8538">
        <v>6</v>
      </c>
      <c r="E8538">
        <v>43552</v>
      </c>
    </row>
    <row r="8539">
      <c r="A8539" t="str">
        <v>AutoTable</v>
      </c>
      <c r="C8539" t="str">
        <v>SDF91010-02</v>
      </c>
      <c r="D8539">
        <v>0</v>
      </c>
      <c r="E8539">
        <v>43552</v>
      </c>
    </row>
    <row r="8540">
      <c r="A8540" t="str">
        <v>AutoTable</v>
      </c>
      <c r="C8540" t="str">
        <v>SDF91010-04R3</v>
      </c>
      <c r="D8540">
        <v>0</v>
      </c>
      <c r="E8540">
        <v>43552</v>
      </c>
    </row>
    <row r="8541">
      <c r="A8541" t="str">
        <v>AutoTable</v>
      </c>
      <c r="C8541" t="str">
        <v>SDF91010-04R4</v>
      </c>
      <c r="D8541">
        <v>0</v>
      </c>
      <c r="E8541">
        <v>43552</v>
      </c>
    </row>
    <row r="8542">
      <c r="A8542" t="str">
        <v>AutoTable</v>
      </c>
      <c r="C8542" t="str">
        <v>SDF91010-05R3</v>
      </c>
      <c r="D8542">
        <v>11</v>
      </c>
      <c r="E8542">
        <v>43552</v>
      </c>
    </row>
    <row r="8543">
      <c r="A8543" t="str">
        <v>AutoTable</v>
      </c>
      <c r="C8543" t="str">
        <v>SDF91010-05R4</v>
      </c>
      <c r="D8543">
        <v>2</v>
      </c>
      <c r="E8543">
        <v>43552</v>
      </c>
    </row>
    <row r="8544">
      <c r="A8544" t="str">
        <v>AutoTable</v>
      </c>
      <c r="C8544" t="str">
        <v>SDF91075-04R2</v>
      </c>
      <c r="D8544">
        <v>0</v>
      </c>
      <c r="E8544">
        <v>43552</v>
      </c>
    </row>
    <row r="8545">
      <c r="A8545" t="str">
        <v>AutoTable</v>
      </c>
      <c r="C8545" t="str">
        <v>SDF91075-04R3</v>
      </c>
      <c r="D8545">
        <v>0</v>
      </c>
      <c r="E8545">
        <v>43552</v>
      </c>
    </row>
    <row r="8546">
      <c r="A8546" t="str">
        <v>AutoTable</v>
      </c>
      <c r="C8546" t="str">
        <v>SDF91075-04R4</v>
      </c>
      <c r="D8546">
        <v>0</v>
      </c>
      <c r="E8546">
        <v>43552</v>
      </c>
    </row>
    <row r="8547">
      <c r="A8547" t="str">
        <v>AutoTable</v>
      </c>
      <c r="C8547" t="str">
        <v>SDF91075-06R2</v>
      </c>
      <c r="D8547">
        <v>0</v>
      </c>
      <c r="E8547">
        <v>43552</v>
      </c>
    </row>
    <row r="8548">
      <c r="A8548" t="str">
        <v>AutoTable</v>
      </c>
      <c r="C8548" t="str">
        <v>SDF91075-18</v>
      </c>
      <c r="D8548">
        <v>0</v>
      </c>
      <c r="E8548">
        <v>43552</v>
      </c>
    </row>
    <row r="8549">
      <c r="A8549" t="str">
        <v>AutoTable</v>
      </c>
      <c r="C8549" t="str">
        <v>SDF91275-52R2</v>
      </c>
      <c r="D8549">
        <v>2</v>
      </c>
      <c r="E8549">
        <v>43552</v>
      </c>
    </row>
    <row r="8550">
      <c r="A8550" t="str">
        <v>AutoTable</v>
      </c>
      <c r="C8550" t="str">
        <v>SDF91275-52R3</v>
      </c>
      <c r="D8550">
        <v>4</v>
      </c>
      <c r="E8550">
        <v>43552</v>
      </c>
    </row>
    <row r="8551">
      <c r="A8551" t="str">
        <v>AutoTable</v>
      </c>
      <c r="C8551" t="str">
        <v>SDF91275-52R4</v>
      </c>
      <c r="D8551">
        <v>17</v>
      </c>
      <c r="E8551">
        <v>43552</v>
      </c>
    </row>
    <row r="8552">
      <c r="A8552" t="str">
        <v>AutoTable</v>
      </c>
      <c r="C8552" t="str">
        <v>SDF91410-12R2</v>
      </c>
      <c r="D8552">
        <v>12</v>
      </c>
      <c r="E8552">
        <v>43552</v>
      </c>
    </row>
    <row r="8553">
      <c r="A8553" t="str">
        <v>AutoTable</v>
      </c>
      <c r="C8553" t="str">
        <v>SDF91410-72</v>
      </c>
      <c r="D8553">
        <v>0</v>
      </c>
      <c r="E8553">
        <v>43552</v>
      </c>
    </row>
    <row r="8554">
      <c r="A8554" t="str">
        <v>AutoTable</v>
      </c>
      <c r="C8554" t="str">
        <v>SDF91410-72R3</v>
      </c>
      <c r="D8554">
        <v>0</v>
      </c>
      <c r="E8554">
        <v>43552</v>
      </c>
    </row>
    <row r="8555">
      <c r="A8555" t="str">
        <v>AutoTable</v>
      </c>
      <c r="C8555" t="str">
        <v>SDF91410-72R4</v>
      </c>
      <c r="D8555">
        <v>0</v>
      </c>
      <c r="E8555">
        <v>43552</v>
      </c>
    </row>
    <row r="8556">
      <c r="A8556" t="str">
        <v>AutoTable</v>
      </c>
      <c r="C8556" t="str">
        <v>SDF91450-12R2</v>
      </c>
      <c r="D8556">
        <v>100</v>
      </c>
      <c r="E8556">
        <v>43552</v>
      </c>
    </row>
    <row r="8557">
      <c r="A8557" t="str">
        <v>AutoTable</v>
      </c>
      <c r="C8557" t="str">
        <v>SDF91475-12R2</v>
      </c>
      <c r="D8557">
        <v>0</v>
      </c>
      <c r="E8557">
        <v>43552</v>
      </c>
    </row>
    <row r="8558">
      <c r="A8558" t="str">
        <v>AutoTable</v>
      </c>
      <c r="C8558" t="str">
        <v>SDF91475ASSR2</v>
      </c>
      <c r="D8558">
        <v>16</v>
      </c>
      <c r="E8558">
        <v>43552</v>
      </c>
    </row>
    <row r="8559">
      <c r="A8559" t="str">
        <v>AutoTable</v>
      </c>
      <c r="C8559" t="str">
        <v>SDF91475ASSR3</v>
      </c>
      <c r="D8559">
        <v>35</v>
      </c>
      <c r="E8559">
        <v>43552</v>
      </c>
    </row>
    <row r="8560">
      <c r="A8560" t="str">
        <v>AutoTable</v>
      </c>
      <c r="C8560" t="str">
        <v>SDF91475ASSR4</v>
      </c>
      <c r="D8560">
        <v>50</v>
      </c>
      <c r="E8560">
        <v>43552</v>
      </c>
    </row>
    <row r="8561">
      <c r="A8561" t="str">
        <v>AutoTable</v>
      </c>
      <c r="C8561" t="str">
        <v>SDF91575-72R2</v>
      </c>
      <c r="D8561">
        <v>16</v>
      </c>
      <c r="E8561">
        <v>43552</v>
      </c>
    </row>
    <row r="8562">
      <c r="A8562" t="str">
        <v>AutoTable</v>
      </c>
      <c r="C8562" t="str">
        <v>SDF91575-72R3</v>
      </c>
      <c r="D8562">
        <v>56</v>
      </c>
      <c r="E8562">
        <v>43552</v>
      </c>
    </row>
    <row r="8563">
      <c r="A8563" t="str">
        <v>AutoTable</v>
      </c>
      <c r="C8563" t="str">
        <v>SDF91575-72R4</v>
      </c>
      <c r="D8563">
        <v>50</v>
      </c>
      <c r="E8563">
        <v>43552</v>
      </c>
    </row>
    <row r="8564">
      <c r="A8564" t="str">
        <v>AutoTable</v>
      </c>
      <c r="C8564" t="str">
        <v>SDF91610-01R3</v>
      </c>
      <c r="D8564">
        <v>15</v>
      </c>
      <c r="E8564">
        <v>43552</v>
      </c>
    </row>
    <row r="8565">
      <c r="A8565" t="str">
        <v>AutoTable</v>
      </c>
      <c r="C8565" t="str">
        <v>SDF91610-01R4</v>
      </c>
      <c r="D8565">
        <v>25</v>
      </c>
      <c r="E8565">
        <v>43552</v>
      </c>
    </row>
    <row r="8566">
      <c r="A8566" t="str">
        <v>AutoTable</v>
      </c>
      <c r="C8566" t="str">
        <v>SDF91675-01R2</v>
      </c>
      <c r="D8566">
        <v>0</v>
      </c>
      <c r="E8566">
        <v>43552</v>
      </c>
    </row>
    <row r="8567">
      <c r="A8567" t="str">
        <v>AutoTable</v>
      </c>
      <c r="C8567" t="str">
        <v>SDF91675-01R3</v>
      </c>
      <c r="D8567">
        <v>1</v>
      </c>
      <c r="E8567">
        <v>43552</v>
      </c>
    </row>
    <row r="8568">
      <c r="A8568" t="str">
        <v>AutoTable</v>
      </c>
      <c r="C8568" t="str">
        <v>SDF91675-01R4</v>
      </c>
      <c r="D8568">
        <v>0</v>
      </c>
      <c r="E8568">
        <v>43552</v>
      </c>
    </row>
    <row r="8569">
      <c r="A8569" t="str">
        <v>AutoTable</v>
      </c>
      <c r="C8569" t="str">
        <v>SDF91710-02</v>
      </c>
      <c r="D8569">
        <v>0</v>
      </c>
      <c r="E8569">
        <v>43552</v>
      </c>
    </row>
    <row r="8570">
      <c r="A8570" t="str">
        <v>AutoTable</v>
      </c>
      <c r="C8570" t="str">
        <v>SDF91775-02R3</v>
      </c>
      <c r="D8570">
        <v>0</v>
      </c>
      <c r="E8570">
        <v>43552</v>
      </c>
    </row>
    <row r="8571">
      <c r="A8571" t="str">
        <v>AutoTable</v>
      </c>
      <c r="C8571" t="str">
        <v>SDF92110-06R3</v>
      </c>
      <c r="D8571">
        <v>15</v>
      </c>
      <c r="E8571">
        <v>43552</v>
      </c>
    </row>
    <row r="8572">
      <c r="A8572" t="str">
        <v>AutoTable</v>
      </c>
      <c r="C8572" t="str">
        <v>SDF92110-06R4</v>
      </c>
      <c r="D8572">
        <v>25</v>
      </c>
      <c r="E8572">
        <v>43552</v>
      </c>
    </row>
    <row r="8573">
      <c r="A8573" t="str">
        <v>AutoTable</v>
      </c>
      <c r="C8573" t="str">
        <v>SDF92310-26</v>
      </c>
      <c r="D8573">
        <v>0</v>
      </c>
      <c r="E8573">
        <v>43552</v>
      </c>
    </row>
    <row r="8574">
      <c r="A8574" t="str">
        <v>AutoTable</v>
      </c>
      <c r="C8574" t="str">
        <v>SDF92310-26R4</v>
      </c>
      <c r="D8574">
        <v>0</v>
      </c>
      <c r="E8574">
        <v>43552</v>
      </c>
    </row>
    <row r="8575">
      <c r="A8575" t="str">
        <v>AutoTable</v>
      </c>
      <c r="C8575" t="str">
        <v>SDF95275-52R2</v>
      </c>
      <c r="D8575">
        <v>14</v>
      </c>
      <c r="E8575">
        <v>43552</v>
      </c>
    </row>
    <row r="8576">
      <c r="A8576" t="str">
        <v>AutoTable</v>
      </c>
      <c r="C8576" t="str">
        <v>SDF95275-52R3</v>
      </c>
      <c r="D8576">
        <v>31</v>
      </c>
      <c r="E8576">
        <v>43552</v>
      </c>
    </row>
    <row r="8577">
      <c r="A8577" t="str">
        <v>AutoTable</v>
      </c>
      <c r="C8577" t="str">
        <v>SDF95275-52R4</v>
      </c>
      <c r="D8577">
        <v>33</v>
      </c>
      <c r="E8577">
        <v>43552</v>
      </c>
    </row>
    <row r="8578">
      <c r="A8578" t="str">
        <v>AutoTable</v>
      </c>
      <c r="C8578" t="str">
        <v>SDF95610-10R3</v>
      </c>
      <c r="D8578">
        <v>0</v>
      </c>
      <c r="E8578">
        <v>43552</v>
      </c>
    </row>
    <row r="8579">
      <c r="A8579" t="str">
        <v>AutoTable</v>
      </c>
      <c r="C8579" t="str">
        <v>SDF95610-10R4</v>
      </c>
      <c r="D8579">
        <v>8</v>
      </c>
      <c r="E8579">
        <v>43552</v>
      </c>
    </row>
    <row r="8580">
      <c r="A8580" t="str">
        <v>AutoTable</v>
      </c>
      <c r="C8580" t="str">
        <v>SDF99275-08R2</v>
      </c>
      <c r="D8580">
        <v>0</v>
      </c>
      <c r="E8580">
        <v>43552</v>
      </c>
    </row>
    <row r="8581">
      <c r="A8581" t="str">
        <v>AutoTable</v>
      </c>
      <c r="C8581" t="str">
        <v>SDF99275-08R3</v>
      </c>
      <c r="D8581">
        <v>35</v>
      </c>
      <c r="E8581">
        <v>43552</v>
      </c>
    </row>
    <row r="8582">
      <c r="A8582" t="str">
        <v>AutoTable</v>
      </c>
      <c r="C8582" t="str">
        <v>SDF99275-08R4</v>
      </c>
      <c r="D8582">
        <v>50</v>
      </c>
      <c r="E8582">
        <v>43552</v>
      </c>
    </row>
    <row r="8583">
      <c r="A8583" t="str">
        <v>AutoTable</v>
      </c>
      <c r="C8583" t="str">
        <v>SDF99475-08R2</v>
      </c>
      <c r="D8583">
        <v>0</v>
      </c>
      <c r="E8583">
        <v>43552</v>
      </c>
    </row>
    <row r="8584">
      <c r="A8584" t="str">
        <v>AutoTable</v>
      </c>
      <c r="C8584" t="str">
        <v>SDF99475-08R3</v>
      </c>
      <c r="D8584">
        <v>0</v>
      </c>
      <c r="E8584">
        <v>43552</v>
      </c>
    </row>
    <row r="8585">
      <c r="A8585" t="str">
        <v>AutoTable</v>
      </c>
      <c r="C8585" t="str">
        <v>SDF99475-08R4</v>
      </c>
      <c r="D8585">
        <v>0</v>
      </c>
      <c r="E8585">
        <v>43552</v>
      </c>
    </row>
    <row r="8586">
      <c r="A8586" t="str">
        <v>AutoTable</v>
      </c>
      <c r="C8586" t="str">
        <v>SDF99610-37R3</v>
      </c>
      <c r="D8586">
        <v>0</v>
      </c>
      <c r="E8586">
        <v>43552</v>
      </c>
    </row>
    <row r="8587">
      <c r="A8587" t="str">
        <v>AutoTable</v>
      </c>
      <c r="C8587" t="str">
        <v>SDF99610-37R4</v>
      </c>
      <c r="D8587">
        <v>0</v>
      </c>
      <c r="E8587">
        <v>43552</v>
      </c>
    </row>
    <row r="8588">
      <c r="A8588" t="str">
        <v>AutoTable</v>
      </c>
      <c r="C8588" t="str">
        <v>SDF99610-39</v>
      </c>
      <c r="D8588">
        <v>0</v>
      </c>
      <c r="E8588">
        <v>43552</v>
      </c>
    </row>
    <row r="8589">
      <c r="A8589" t="str">
        <v>AutoTable</v>
      </c>
      <c r="C8589" t="str">
        <v>SDF99675-37R2</v>
      </c>
      <c r="D8589">
        <v>0</v>
      </c>
      <c r="E8589">
        <v>43552</v>
      </c>
    </row>
    <row r="8590">
      <c r="A8590" t="str">
        <v>AutoTable</v>
      </c>
      <c r="C8590" t="str">
        <v>SDF99675-37R3</v>
      </c>
      <c r="D8590">
        <v>0</v>
      </c>
      <c r="E8590">
        <v>43552</v>
      </c>
    </row>
    <row r="8591">
      <c r="A8591" t="str">
        <v>AutoTable</v>
      </c>
      <c r="C8591" t="str">
        <v>SDF99675-37R4</v>
      </c>
      <c r="D8591">
        <v>0</v>
      </c>
      <c r="E8591">
        <v>43552</v>
      </c>
    </row>
    <row r="8592">
      <c r="A8592" t="str">
        <v>AutoTable</v>
      </c>
      <c r="C8592" t="str">
        <v>SDFGR10B3</v>
      </c>
      <c r="D8592">
        <v>0</v>
      </c>
      <c r="E8592">
        <v>43552</v>
      </c>
    </row>
    <row r="8593">
      <c r="A8593" t="str">
        <v>AutoTable</v>
      </c>
      <c r="C8593" t="str">
        <v>SDFGR10B4</v>
      </c>
      <c r="D8593">
        <v>0</v>
      </c>
      <c r="E8593">
        <v>43552</v>
      </c>
    </row>
    <row r="8594">
      <c r="A8594" t="str">
        <v>AutoTable</v>
      </c>
      <c r="C8594" t="str">
        <v>SDFGR10VE3</v>
      </c>
      <c r="D8594">
        <v>0</v>
      </c>
      <c r="E8594">
        <v>43552</v>
      </c>
    </row>
    <row r="8595">
      <c r="A8595" t="str">
        <v>AutoTable</v>
      </c>
      <c r="C8595" t="str">
        <v>SDFGR10VE4</v>
      </c>
      <c r="D8595">
        <v>0</v>
      </c>
      <c r="E8595">
        <v>43552</v>
      </c>
    </row>
    <row r="8596">
      <c r="A8596" t="str">
        <v>AutoTable</v>
      </c>
      <c r="C8596" t="str">
        <v>SDFGR10VI3</v>
      </c>
      <c r="D8596">
        <v>0</v>
      </c>
      <c r="E8596">
        <v>43552</v>
      </c>
    </row>
    <row r="8597">
      <c r="A8597" t="str">
        <v>AutoTable</v>
      </c>
      <c r="C8597" t="str">
        <v>SDFGR10VI4</v>
      </c>
      <c r="D8597">
        <v>0</v>
      </c>
      <c r="E8597">
        <v>43552</v>
      </c>
    </row>
    <row r="8598">
      <c r="A8598" t="str">
        <v>AutoTable</v>
      </c>
      <c r="C8598" t="str">
        <v>SDFGR75B2</v>
      </c>
      <c r="D8598">
        <v>16</v>
      </c>
      <c r="E8598">
        <v>43552</v>
      </c>
    </row>
    <row r="8599">
      <c r="A8599" t="str">
        <v>AutoTable</v>
      </c>
      <c r="C8599" t="str">
        <v>SDFGR75B3</v>
      </c>
      <c r="D8599">
        <v>35</v>
      </c>
      <c r="E8599">
        <v>43552</v>
      </c>
    </row>
    <row r="8600">
      <c r="A8600" t="str">
        <v>AutoTable</v>
      </c>
      <c r="C8600" t="str">
        <v>SDFGR75B4</v>
      </c>
      <c r="D8600">
        <v>50</v>
      </c>
      <c r="E8600">
        <v>43552</v>
      </c>
    </row>
    <row r="8601">
      <c r="A8601" t="str">
        <v>AutoTable</v>
      </c>
      <c r="C8601" t="str">
        <v>SDFGR75CAR4</v>
      </c>
      <c r="D8601">
        <v>0</v>
      </c>
      <c r="E8601">
        <v>43552</v>
      </c>
    </row>
    <row r="8602">
      <c r="A8602" t="str">
        <v>AutoTable</v>
      </c>
      <c r="C8602" t="str">
        <v>SDFGR75MF2</v>
      </c>
      <c r="D8602">
        <v>0</v>
      </c>
      <c r="E8602">
        <v>43552</v>
      </c>
    </row>
    <row r="8603">
      <c r="A8603" t="str">
        <v>AutoTable</v>
      </c>
      <c r="C8603" t="str">
        <v>SDFGR75MF3</v>
      </c>
      <c r="D8603">
        <v>0</v>
      </c>
      <c r="E8603">
        <v>43552</v>
      </c>
    </row>
    <row r="8604">
      <c r="A8604" t="str">
        <v>AutoTable</v>
      </c>
      <c r="C8604" t="str">
        <v>SDFGR75MF4</v>
      </c>
      <c r="D8604">
        <v>0</v>
      </c>
      <c r="E8604">
        <v>43552</v>
      </c>
    </row>
    <row r="8605">
      <c r="A8605" t="str">
        <v>AutoTable</v>
      </c>
      <c r="C8605" t="str">
        <v>SDFGR75RR2</v>
      </c>
      <c r="D8605">
        <v>16</v>
      </c>
      <c r="E8605">
        <v>43552</v>
      </c>
    </row>
    <row r="8606">
      <c r="A8606" t="str">
        <v>AutoTable</v>
      </c>
      <c r="C8606" t="str">
        <v>SDFGR75RR3</v>
      </c>
      <c r="D8606">
        <v>35</v>
      </c>
      <c r="E8606">
        <v>43552</v>
      </c>
    </row>
    <row r="8607">
      <c r="A8607" t="str">
        <v>AutoTable</v>
      </c>
      <c r="C8607" t="str">
        <v>SDFGR75RR4</v>
      </c>
      <c r="D8607">
        <v>50</v>
      </c>
      <c r="E8607">
        <v>43552</v>
      </c>
    </row>
    <row r="8608">
      <c r="A8608" t="str">
        <v>AutoTable</v>
      </c>
      <c r="C8608" t="str">
        <v>SDFGR75VE2</v>
      </c>
      <c r="D8608">
        <v>16</v>
      </c>
      <c r="E8608">
        <v>43552</v>
      </c>
    </row>
    <row r="8609">
      <c r="A8609" t="str">
        <v>AutoTable</v>
      </c>
      <c r="C8609" t="str">
        <v>SDFGR75VE3</v>
      </c>
      <c r="D8609">
        <v>35</v>
      </c>
      <c r="E8609">
        <v>43552</v>
      </c>
    </row>
    <row r="8610">
      <c r="A8610" t="str">
        <v>AutoTable</v>
      </c>
      <c r="C8610" t="str">
        <v>SDFGR75VE4</v>
      </c>
      <c r="D8610">
        <v>50</v>
      </c>
      <c r="E8610">
        <v>43552</v>
      </c>
    </row>
    <row r="8611">
      <c r="A8611" t="str">
        <v>AutoTable</v>
      </c>
      <c r="C8611" t="str">
        <v>SDFGR75VI2</v>
      </c>
      <c r="D8611">
        <v>0</v>
      </c>
      <c r="E8611">
        <v>43552</v>
      </c>
    </row>
    <row r="8612">
      <c r="A8612" t="str">
        <v>AutoTable</v>
      </c>
      <c r="C8612" t="str">
        <v>SDFGR75VI3</v>
      </c>
      <c r="D8612">
        <v>0</v>
      </c>
      <c r="E8612">
        <v>43552</v>
      </c>
    </row>
    <row r="8613">
      <c r="A8613" t="str">
        <v>AutoTable</v>
      </c>
      <c r="C8613" t="str">
        <v>SDFGR75VI4</v>
      </c>
      <c r="D8613">
        <v>0</v>
      </c>
      <c r="E8613">
        <v>43552</v>
      </c>
    </row>
    <row r="8614">
      <c r="A8614" t="str">
        <v>AutoTable</v>
      </c>
      <c r="C8614" t="str">
        <v>SONO</v>
      </c>
      <c r="D8614">
        <v>23</v>
      </c>
      <c r="E8614">
        <v>43552</v>
      </c>
    </row>
    <row r="8615">
      <c r="A8615" t="str">
        <v>AutoTable</v>
      </c>
      <c r="C8615" t="str">
        <v>V51001</v>
      </c>
      <c r="D8615">
        <v>0</v>
      </c>
      <c r="E8615">
        <v>43552</v>
      </c>
    </row>
    <row r="8616">
      <c r="A8616" t="str">
        <v>AutoTable</v>
      </c>
      <c r="C8616" t="str">
        <v>V51005</v>
      </c>
      <c r="D8616">
        <v>0</v>
      </c>
      <c r="E8616">
        <v>43552</v>
      </c>
    </row>
    <row r="8617">
      <c r="A8617" t="str">
        <v>AutoTable</v>
      </c>
      <c r="C8617" t="str">
        <v>V51006</v>
      </c>
      <c r="D8617">
        <v>198</v>
      </c>
      <c r="E8617">
        <v>43552</v>
      </c>
    </row>
    <row r="8618">
      <c r="A8618" t="str">
        <v>AutoTable</v>
      </c>
      <c r="C8618" t="str">
        <v>V51007</v>
      </c>
      <c r="D8618">
        <v>0</v>
      </c>
      <c r="E8618">
        <v>43552</v>
      </c>
    </row>
    <row r="8619">
      <c r="A8619" t="str">
        <v>AutoTable</v>
      </c>
      <c r="C8619" t="str">
        <v>V51008</v>
      </c>
      <c r="D8619">
        <v>0</v>
      </c>
      <c r="E8619">
        <v>43552</v>
      </c>
    </row>
    <row r="8620">
      <c r="A8620" t="str">
        <v>AutoTable</v>
      </c>
      <c r="C8620" t="str">
        <v>V51015-10</v>
      </c>
      <c r="D8620">
        <v>0</v>
      </c>
      <c r="E8620">
        <v>43552</v>
      </c>
    </row>
    <row r="8621">
      <c r="A8621" t="str">
        <v>AutoTable</v>
      </c>
      <c r="C8621" t="str">
        <v>V51015-3</v>
      </c>
      <c r="D8621">
        <v>0</v>
      </c>
      <c r="E8621">
        <v>43552</v>
      </c>
    </row>
    <row r="8622">
      <c r="A8622" t="str">
        <v>AutoTable</v>
      </c>
      <c r="C8622" t="str">
        <v>V51020</v>
      </c>
      <c r="D8622">
        <v>0</v>
      </c>
      <c r="E8622">
        <v>43552</v>
      </c>
    </row>
    <row r="8623">
      <c r="A8623" t="str">
        <v>AutoTable</v>
      </c>
      <c r="C8623" t="str">
        <v>V51021</v>
      </c>
      <c r="D8623">
        <v>0</v>
      </c>
      <c r="E8623">
        <v>43552</v>
      </c>
    </row>
    <row r="8624">
      <c r="A8624" t="str">
        <v>AutoTable</v>
      </c>
      <c r="C8624" t="str">
        <v>V53014</v>
      </c>
      <c r="D8624">
        <v>10</v>
      </c>
      <c r="E8624">
        <v>43552</v>
      </c>
    </row>
    <row r="8625">
      <c r="A8625" t="str">
        <v>AutoTable</v>
      </c>
      <c r="C8625" t="str">
        <v>V53015</v>
      </c>
      <c r="D8625">
        <v>31</v>
      </c>
      <c r="E8625">
        <v>43552</v>
      </c>
    </row>
    <row r="8626">
      <c r="A8626" t="str">
        <v>AutoTable</v>
      </c>
      <c r="C8626" t="str">
        <v>V53116</v>
      </c>
      <c r="D8626">
        <v>0</v>
      </c>
      <c r="E8626">
        <v>43552</v>
      </c>
    </row>
    <row r="8627">
      <c r="A8627" t="str">
        <v>AutoTable</v>
      </c>
      <c r="C8627" t="str">
        <v>Y14116</v>
      </c>
      <c r="D8627">
        <v>5</v>
      </c>
      <c r="E8627">
        <v>43552</v>
      </c>
    </row>
    <row r="8628">
      <c r="A8628" t="str">
        <v>AutoTable</v>
      </c>
      <c r="C8628" t="str">
        <v>Y14117</v>
      </c>
      <c r="D8628">
        <v>3</v>
      </c>
      <c r="E8628">
        <v>43552</v>
      </c>
    </row>
    <row r="8629">
      <c r="A8629" t="str">
        <v>AutoTable</v>
      </c>
      <c r="C8629" t="str">
        <v>Y14118</v>
      </c>
      <c r="D8629">
        <v>3</v>
      </c>
      <c r="E8629">
        <v>43552</v>
      </c>
    </row>
    <row r="8630">
      <c r="A8630" t="str">
        <v>AutoTable</v>
      </c>
      <c r="C8630" t="str">
        <v>Y14215</v>
      </c>
      <c r="D8630">
        <v>1</v>
      </c>
      <c r="E8630">
        <v>43552</v>
      </c>
    </row>
    <row r="8631">
      <c r="A8631" t="str">
        <v>AutoTable</v>
      </c>
      <c r="C8631" t="str">
        <v>Y14216</v>
      </c>
      <c r="D8631">
        <v>6</v>
      </c>
      <c r="E8631">
        <v>43552</v>
      </c>
    </row>
    <row r="8632">
      <c r="A8632" t="str">
        <v>AutoTable</v>
      </c>
      <c r="C8632" t="str">
        <v>Y14304</v>
      </c>
      <c r="D8632">
        <v>164</v>
      </c>
      <c r="E8632">
        <v>43552</v>
      </c>
    </row>
    <row r="8633">
      <c r="A8633" t="str">
        <v>AutoTable</v>
      </c>
      <c r="C8633" t="str">
        <v>Y14316</v>
      </c>
      <c r="D8633">
        <v>53</v>
      </c>
      <c r="E8633">
        <v>43552</v>
      </c>
    </row>
    <row r="8634">
      <c r="A8634" t="str">
        <v>AutoTable</v>
      </c>
      <c r="C8634" t="str">
        <v>Y14365</v>
      </c>
      <c r="D8634">
        <v>15</v>
      </c>
      <c r="E8634">
        <v>43552</v>
      </c>
    </row>
    <row r="8635">
      <c r="A8635" t="str">
        <v>AutoTable</v>
      </c>
      <c r="C8635" t="str">
        <v>Y29240</v>
      </c>
      <c r="D8635">
        <v>138</v>
      </c>
      <c r="E8635">
        <v>43552</v>
      </c>
    </row>
    <row r="8636">
      <c r="A8636" t="str">
        <v>AutoTable</v>
      </c>
      <c r="C8636" t="str">
        <v>Y51005</v>
      </c>
      <c r="D8636">
        <v>25</v>
      </c>
      <c r="E8636">
        <v>43552</v>
      </c>
    </row>
    <row r="8637">
      <c r="A8637" t="str">
        <v>AutoTable</v>
      </c>
      <c r="C8637" t="str">
        <v>Y51006</v>
      </c>
      <c r="D8637">
        <v>22</v>
      </c>
      <c r="E8637">
        <v>43552</v>
      </c>
    </row>
    <row r="8638">
      <c r="A8638" t="str">
        <v>AutoTable</v>
      </c>
      <c r="C8638" t="str">
        <v>Y51007</v>
      </c>
      <c r="D8638">
        <v>161</v>
      </c>
      <c r="E8638">
        <v>43552</v>
      </c>
    </row>
    <row r="8639">
      <c r="A8639" t="str">
        <v>AutoTable</v>
      </c>
      <c r="C8639" t="str">
        <v>Y51008</v>
      </c>
      <c r="D8639">
        <v>51</v>
      </c>
      <c r="E8639">
        <v>43552</v>
      </c>
    </row>
    <row r="8640">
      <c r="A8640" t="str">
        <v>AutoTable</v>
      </c>
      <c r="C8640" t="str">
        <v>Y51009</v>
      </c>
      <c r="D8640">
        <v>61</v>
      </c>
      <c r="E8640">
        <v>43552</v>
      </c>
    </row>
    <row r="8641">
      <c r="A8641" t="str">
        <v>AutoTable</v>
      </c>
      <c r="C8641" t="str">
        <v>Y51010</v>
      </c>
      <c r="D8641">
        <v>55</v>
      </c>
      <c r="E8641">
        <v>43552</v>
      </c>
    </row>
    <row r="8642">
      <c r="A8642" t="str">
        <v>AutoTable</v>
      </c>
      <c r="C8642" t="str">
        <v>Y51011</v>
      </c>
      <c r="D8642">
        <v>33</v>
      </c>
      <c r="E8642">
        <v>43552</v>
      </c>
    </row>
    <row r="8643">
      <c r="A8643" t="str">
        <v>AutoTable</v>
      </c>
      <c r="C8643" t="str">
        <v>Y51012</v>
      </c>
      <c r="D8643">
        <v>125</v>
      </c>
      <c r="E8643">
        <v>43552</v>
      </c>
    </row>
    <row r="8644">
      <c r="A8644" t="str">
        <v>AutoTable</v>
      </c>
      <c r="C8644" t="str">
        <v>Y51012-10</v>
      </c>
      <c r="D8644">
        <v>8</v>
      </c>
      <c r="E8644">
        <v>43552</v>
      </c>
    </row>
    <row r="8645">
      <c r="A8645" t="str">
        <v>AutoTable</v>
      </c>
      <c r="C8645" t="str">
        <v>Y51012-7</v>
      </c>
      <c r="D8645">
        <v>26</v>
      </c>
      <c r="E8645">
        <v>43552</v>
      </c>
    </row>
    <row r="8646">
      <c r="A8646" t="str">
        <v>AutoTable</v>
      </c>
      <c r="C8646" t="str">
        <v>Y51013</v>
      </c>
      <c r="D8646">
        <v>119</v>
      </c>
      <c r="E8646">
        <v>43552</v>
      </c>
    </row>
    <row r="8647">
      <c r="A8647" t="str">
        <v>AutoTable</v>
      </c>
      <c r="C8647" t="str">
        <v>Y51014</v>
      </c>
      <c r="D8647">
        <v>0</v>
      </c>
      <c r="E8647">
        <v>43552</v>
      </c>
    </row>
    <row r="8648">
      <c r="A8648" t="str">
        <v>AutoTable</v>
      </c>
      <c r="C8648" t="str">
        <v>Y51015</v>
      </c>
      <c r="D8648">
        <v>1203</v>
      </c>
      <c r="E8648">
        <v>43552</v>
      </c>
    </row>
    <row r="8649">
      <c r="A8649" t="str">
        <v>AutoTable</v>
      </c>
      <c r="C8649" t="str">
        <v>Y51015-10</v>
      </c>
      <c r="D8649">
        <v>35</v>
      </c>
      <c r="E8649">
        <v>43552</v>
      </c>
    </row>
    <row r="8650">
      <c r="A8650" t="str">
        <v>AutoTable</v>
      </c>
      <c r="C8650" t="str">
        <v>Y51015-3</v>
      </c>
      <c r="D8650">
        <v>112</v>
      </c>
      <c r="E8650">
        <v>43552</v>
      </c>
    </row>
    <row r="8651">
      <c r="A8651" t="str">
        <v>AutoTable</v>
      </c>
      <c r="C8651" t="str">
        <v>Y51016</v>
      </c>
      <c r="D8651">
        <v>996</v>
      </c>
      <c r="E8651">
        <v>43552</v>
      </c>
    </row>
    <row r="8652">
      <c r="A8652" t="str">
        <v>AutoTable</v>
      </c>
      <c r="C8652" t="str">
        <v>Y51016-3</v>
      </c>
      <c r="D8652">
        <v>100</v>
      </c>
      <c r="E8652">
        <v>43552</v>
      </c>
    </row>
    <row r="8653">
      <c r="A8653" t="str">
        <v>AutoTable</v>
      </c>
      <c r="C8653" t="str">
        <v>Y51016-3D</v>
      </c>
      <c r="D8653">
        <v>6</v>
      </c>
      <c r="E8653">
        <v>43552</v>
      </c>
    </row>
    <row r="8654">
      <c r="A8654" t="str">
        <v>AutoTable</v>
      </c>
      <c r="C8654" t="str">
        <v>Y51017</v>
      </c>
      <c r="D8654">
        <v>387</v>
      </c>
      <c r="E8654">
        <v>43552</v>
      </c>
    </row>
    <row r="8655">
      <c r="A8655" t="str">
        <v>AutoTable</v>
      </c>
      <c r="C8655" t="str">
        <v>Y51017-2</v>
      </c>
      <c r="D8655">
        <v>3</v>
      </c>
      <c r="E8655">
        <v>43552</v>
      </c>
    </row>
    <row r="8656">
      <c r="A8656" t="str">
        <v>AutoTable</v>
      </c>
      <c r="C8656" t="str">
        <v>Y51017-3</v>
      </c>
      <c r="D8656">
        <v>25</v>
      </c>
      <c r="E8656">
        <v>43552</v>
      </c>
    </row>
    <row r="8657">
      <c r="A8657" t="str">
        <v>AutoTable</v>
      </c>
      <c r="C8657" t="str">
        <v>Y51017-3D</v>
      </c>
      <c r="D8657">
        <v>5</v>
      </c>
      <c r="E8657">
        <v>43552</v>
      </c>
    </row>
    <row r="8658">
      <c r="A8658" t="str">
        <v>AutoTable</v>
      </c>
      <c r="C8658" t="str">
        <v>Y51018</v>
      </c>
      <c r="D8658">
        <v>206</v>
      </c>
      <c r="E8658">
        <v>43552</v>
      </c>
    </row>
    <row r="8659">
      <c r="A8659" t="str">
        <v>AutoTable</v>
      </c>
      <c r="C8659" t="str">
        <v>Y51018-2</v>
      </c>
      <c r="D8659">
        <v>8</v>
      </c>
      <c r="E8659">
        <v>43552</v>
      </c>
    </row>
    <row r="8660">
      <c r="A8660" t="str">
        <v>AutoTable</v>
      </c>
      <c r="C8660" t="str">
        <v>Y51018-3</v>
      </c>
      <c r="D8660">
        <v>9</v>
      </c>
      <c r="E8660">
        <v>43552</v>
      </c>
    </row>
    <row r="8661">
      <c r="A8661" t="str">
        <v>AutoTable</v>
      </c>
      <c r="C8661" t="str">
        <v>Y52007</v>
      </c>
      <c r="D8661">
        <v>67</v>
      </c>
      <c r="E8661">
        <v>43552</v>
      </c>
    </row>
    <row r="8662">
      <c r="A8662" t="str">
        <v>AutoTable</v>
      </c>
      <c r="C8662" t="str">
        <v>Y52007M</v>
      </c>
      <c r="D8662">
        <v>1</v>
      </c>
      <c r="E8662">
        <v>43552</v>
      </c>
    </row>
    <row r="8663">
      <c r="A8663" t="str">
        <v>AutoTable</v>
      </c>
      <c r="C8663" t="str">
        <v>Y52008</v>
      </c>
      <c r="D8663">
        <v>68</v>
      </c>
      <c r="E8663">
        <v>43552</v>
      </c>
    </row>
    <row r="8664">
      <c r="A8664" t="str">
        <v>AutoTable</v>
      </c>
      <c r="C8664" t="str">
        <v>Y52010</v>
      </c>
      <c r="D8664">
        <v>2</v>
      </c>
      <c r="E8664">
        <v>43552</v>
      </c>
    </row>
    <row r="8665">
      <c r="A8665" t="str">
        <v>AutoTable</v>
      </c>
      <c r="C8665" t="str">
        <v>Y52011</v>
      </c>
      <c r="D8665">
        <v>15</v>
      </c>
      <c r="E8665">
        <v>43552</v>
      </c>
    </row>
    <row r="8666">
      <c r="A8666" t="str">
        <v>AutoTable</v>
      </c>
      <c r="C8666" t="str">
        <v>Y52012</v>
      </c>
      <c r="D8666">
        <v>309</v>
      </c>
      <c r="E8666">
        <v>43552</v>
      </c>
    </row>
    <row r="8667">
      <c r="A8667" t="str">
        <v>AutoTable</v>
      </c>
      <c r="C8667" t="str">
        <v>Y52012-10</v>
      </c>
      <c r="D8667">
        <v>48</v>
      </c>
      <c r="E8667">
        <v>43552</v>
      </c>
    </row>
    <row r="8668">
      <c r="A8668" t="str">
        <v>AutoTable</v>
      </c>
      <c r="C8668" t="str">
        <v>Y52013</v>
      </c>
      <c r="D8668">
        <v>127</v>
      </c>
      <c r="E8668">
        <v>43552</v>
      </c>
    </row>
    <row r="8669">
      <c r="A8669" t="str">
        <v>AutoTable</v>
      </c>
      <c r="C8669" t="str">
        <v>Y52014</v>
      </c>
      <c r="D8669">
        <v>1801</v>
      </c>
      <c r="E8669">
        <v>43552</v>
      </c>
    </row>
    <row r="8670">
      <c r="A8670" t="str">
        <v>AutoTable</v>
      </c>
      <c r="C8670" t="str">
        <v>Y52014-10</v>
      </c>
      <c r="D8670">
        <v>87</v>
      </c>
      <c r="E8670">
        <v>43552</v>
      </c>
    </row>
    <row r="8671">
      <c r="A8671" t="str">
        <v>AutoTable</v>
      </c>
      <c r="C8671" t="str">
        <v>Y52014-3</v>
      </c>
      <c r="D8671">
        <v>194</v>
      </c>
      <c r="E8671">
        <v>43552</v>
      </c>
    </row>
    <row r="8672">
      <c r="A8672" t="str">
        <v>AutoTable</v>
      </c>
      <c r="C8672" t="str">
        <v>Y52014-3D</v>
      </c>
      <c r="D8672">
        <v>11</v>
      </c>
      <c r="E8672">
        <v>43552</v>
      </c>
    </row>
    <row r="8673">
      <c r="A8673" t="str">
        <v>AutoTable</v>
      </c>
      <c r="C8673" t="str">
        <v>Y52017</v>
      </c>
      <c r="D8673">
        <v>802</v>
      </c>
      <c r="E8673">
        <v>43552</v>
      </c>
    </row>
    <row r="8674">
      <c r="A8674" t="str">
        <v>AutoTable</v>
      </c>
      <c r="C8674" t="str">
        <v>Y52017-3</v>
      </c>
      <c r="D8674">
        <v>96</v>
      </c>
      <c r="E8674">
        <v>43552</v>
      </c>
    </row>
    <row r="8675">
      <c r="A8675" t="str">
        <v>AutoTable</v>
      </c>
      <c r="C8675" t="str">
        <v>Y52017-3D</v>
      </c>
      <c r="D8675">
        <v>103</v>
      </c>
      <c r="E8675">
        <v>43552</v>
      </c>
    </row>
    <row r="8676">
      <c r="A8676" t="str">
        <v>AutoTable</v>
      </c>
      <c r="C8676" t="str">
        <v>Y52020</v>
      </c>
      <c r="D8676">
        <v>38</v>
      </c>
      <c r="E8676">
        <v>43552</v>
      </c>
    </row>
    <row r="8677">
      <c r="A8677" t="str">
        <v>AutoTable</v>
      </c>
      <c r="C8677" t="str">
        <v>Y52020-3</v>
      </c>
      <c r="D8677">
        <v>41</v>
      </c>
      <c r="E8677">
        <v>43552</v>
      </c>
    </row>
    <row r="8678">
      <c r="A8678" t="str">
        <v>AutoTable</v>
      </c>
      <c r="C8678" t="str">
        <v>Y52022</v>
      </c>
      <c r="D8678">
        <v>20</v>
      </c>
      <c r="E8678">
        <v>43552</v>
      </c>
    </row>
    <row r="8679">
      <c r="A8679" t="str">
        <v>AutoTable</v>
      </c>
      <c r="C8679" t="str">
        <v>Y52025-3</v>
      </c>
      <c r="D8679">
        <v>3</v>
      </c>
      <c r="E8679">
        <v>43552</v>
      </c>
    </row>
    <row r="8680">
      <c r="A8680" t="str">
        <v>AutoTable</v>
      </c>
      <c r="C8680" t="str">
        <v>54013</v>
      </c>
      <c r="D8680">
        <v>138</v>
      </c>
      <c r="E8680">
        <v>43552</v>
      </c>
    </row>
    <row r="8681">
      <c r="A8681" t="str">
        <v>AutoTable</v>
      </c>
      <c r="C8681" t="str">
        <v>94015-33</v>
      </c>
      <c r="D8681">
        <v>26</v>
      </c>
      <c r="E8681">
        <v>43552</v>
      </c>
    </row>
    <row r="8682">
      <c r="A8682" t="str">
        <v>AutoTable</v>
      </c>
      <c r="C8682" t="str">
        <v>00101</v>
      </c>
      <c r="D8682">
        <v>0</v>
      </c>
      <c r="E8682">
        <v>43726</v>
      </c>
    </row>
    <row r="8683">
      <c r="A8683" t="str">
        <v>AutoTable</v>
      </c>
      <c r="C8683" t="str">
        <v>00102</v>
      </c>
      <c r="D8683">
        <v>1</v>
      </c>
      <c r="E8683">
        <v>43726</v>
      </c>
    </row>
    <row r="8684">
      <c r="A8684" t="str">
        <v>AutoTable</v>
      </c>
      <c r="C8684" t="str">
        <v>00103</v>
      </c>
      <c r="D8684">
        <v>1</v>
      </c>
      <c r="E8684">
        <v>43726</v>
      </c>
    </row>
    <row r="8685">
      <c r="A8685" t="str">
        <v>AutoTable</v>
      </c>
      <c r="C8685" t="str">
        <v>00108</v>
      </c>
      <c r="D8685">
        <v>1</v>
      </c>
      <c r="E8685">
        <v>43726</v>
      </c>
    </row>
    <row r="8686">
      <c r="A8686" t="str">
        <v>AutoTable</v>
      </c>
      <c r="C8686" t="str">
        <v>00112</v>
      </c>
      <c r="D8686">
        <v>1</v>
      </c>
      <c r="E8686">
        <v>43726</v>
      </c>
    </row>
    <row r="8687">
      <c r="A8687" t="str">
        <v>AutoTable</v>
      </c>
      <c r="C8687" t="str">
        <v>00113</v>
      </c>
      <c r="D8687">
        <v>1</v>
      </c>
      <c r="E8687">
        <v>43726</v>
      </c>
    </row>
    <row r="8688">
      <c r="A8688" t="str">
        <v>AutoTable</v>
      </c>
      <c r="C8688" t="str">
        <v>00114</v>
      </c>
      <c r="D8688">
        <v>1</v>
      </c>
      <c r="E8688">
        <v>43726</v>
      </c>
    </row>
    <row r="8689">
      <c r="A8689" t="str">
        <v>AutoTable</v>
      </c>
      <c r="C8689" t="str">
        <v>00115</v>
      </c>
      <c r="D8689">
        <v>1</v>
      </c>
      <c r="E8689">
        <v>43726</v>
      </c>
    </row>
    <row r="8690">
      <c r="A8690" t="str">
        <v>AutoTable</v>
      </c>
      <c r="C8690" t="str">
        <v>00116</v>
      </c>
      <c r="D8690">
        <v>1</v>
      </c>
      <c r="E8690">
        <v>43726</v>
      </c>
    </row>
    <row r="8691">
      <c r="A8691" t="str">
        <v>AutoTable</v>
      </c>
      <c r="C8691" t="str">
        <v>00117</v>
      </c>
      <c r="D8691">
        <v>1</v>
      </c>
      <c r="E8691">
        <v>43726</v>
      </c>
    </row>
    <row r="8692">
      <c r="A8692" t="str">
        <v>AutoTable</v>
      </c>
      <c r="C8692" t="str">
        <v>00118</v>
      </c>
      <c r="D8692">
        <v>1</v>
      </c>
      <c r="E8692">
        <v>43726</v>
      </c>
    </row>
    <row r="8693">
      <c r="A8693" t="str">
        <v>AutoTable</v>
      </c>
      <c r="C8693" t="str">
        <v>00119</v>
      </c>
      <c r="D8693">
        <v>1</v>
      </c>
      <c r="E8693">
        <v>43726</v>
      </c>
    </row>
    <row r="8694">
      <c r="A8694" t="str">
        <v>AutoTable</v>
      </c>
      <c r="C8694" t="str">
        <v>00120</v>
      </c>
      <c r="D8694">
        <v>0</v>
      </c>
      <c r="E8694">
        <v>43726</v>
      </c>
    </row>
    <row r="8695">
      <c r="A8695" t="str">
        <v>AutoTable</v>
      </c>
      <c r="C8695" t="str">
        <v>00151</v>
      </c>
      <c r="D8695">
        <v>1</v>
      </c>
      <c r="E8695">
        <v>43726</v>
      </c>
    </row>
    <row r="8696">
      <c r="A8696" t="str">
        <v>AutoTable</v>
      </c>
      <c r="C8696" t="str">
        <v>00730-90</v>
      </c>
      <c r="D8696">
        <v>36</v>
      </c>
      <c r="E8696">
        <v>43726</v>
      </c>
    </row>
    <row r="8697">
      <c r="A8697" t="str">
        <v>AutoTable</v>
      </c>
      <c r="C8697" t="str">
        <v>00730-90S</v>
      </c>
      <c r="D8697">
        <v>1049</v>
      </c>
      <c r="E8697">
        <v>43726</v>
      </c>
    </row>
    <row r="8698">
      <c r="A8698" t="str">
        <v>AutoTable</v>
      </c>
      <c r="C8698" t="str">
        <v>01012-02CE</v>
      </c>
      <c r="D8698">
        <v>189</v>
      </c>
      <c r="E8698">
        <v>43726</v>
      </c>
    </row>
    <row r="8699">
      <c r="A8699" t="str">
        <v>AutoTable</v>
      </c>
      <c r="C8699" t="str">
        <v>01012-05CE</v>
      </c>
      <c r="D8699">
        <v>0</v>
      </c>
      <c r="E8699">
        <v>43726</v>
      </c>
    </row>
    <row r="8700">
      <c r="A8700" t="str">
        <v>AutoTable</v>
      </c>
      <c r="C8700" t="str">
        <v>01012-06CE</v>
      </c>
      <c r="D8700">
        <v>156</v>
      </c>
      <c r="E8700">
        <v>43726</v>
      </c>
    </row>
    <row r="8701">
      <c r="A8701" t="str">
        <v>AutoTable</v>
      </c>
      <c r="C8701" t="str">
        <v>01012-10CE</v>
      </c>
      <c r="D8701">
        <v>0</v>
      </c>
      <c r="E8701">
        <v>43726</v>
      </c>
    </row>
    <row r="8702">
      <c r="A8702" t="str">
        <v>AutoTable</v>
      </c>
      <c r="C8702" t="str">
        <v>01012-13CE</v>
      </c>
      <c r="D8702">
        <v>139</v>
      </c>
      <c r="E8702">
        <v>43726</v>
      </c>
    </row>
    <row r="8703">
      <c r="A8703" t="str">
        <v>AutoTable</v>
      </c>
      <c r="C8703" t="str">
        <v>01012-24CE</v>
      </c>
      <c r="D8703">
        <v>0</v>
      </c>
      <c r="E8703">
        <v>43726</v>
      </c>
    </row>
    <row r="8704">
      <c r="A8704" t="str">
        <v>AutoTable</v>
      </c>
      <c r="C8704" t="str">
        <v>01012-25CE</v>
      </c>
      <c r="D8704">
        <v>0</v>
      </c>
      <c r="E8704">
        <v>43726</v>
      </c>
    </row>
    <row r="8705">
      <c r="A8705" t="str">
        <v>AutoTable</v>
      </c>
      <c r="C8705" t="str">
        <v>01022-30</v>
      </c>
      <c r="D8705">
        <v>0</v>
      </c>
      <c r="E8705">
        <v>43726</v>
      </c>
    </row>
    <row r="8706">
      <c r="A8706" t="str">
        <v>AutoTable</v>
      </c>
      <c r="C8706" t="str">
        <v>01024-05CE</v>
      </c>
      <c r="D8706">
        <v>110</v>
      </c>
      <c r="E8706">
        <v>43726</v>
      </c>
    </row>
    <row r="8707">
      <c r="A8707" t="str">
        <v>AutoTable</v>
      </c>
      <c r="C8707" t="str">
        <v>01024-82CE</v>
      </c>
      <c r="D8707">
        <v>186</v>
      </c>
      <c r="E8707">
        <v>43726</v>
      </c>
    </row>
    <row r="8708">
      <c r="A8708" t="str">
        <v>AutoTable</v>
      </c>
      <c r="C8708" t="str">
        <v>01025-17CE</v>
      </c>
      <c r="D8708">
        <v>34</v>
      </c>
      <c r="E8708">
        <v>43726</v>
      </c>
    </row>
    <row r="8709">
      <c r="A8709" t="str">
        <v>AutoTable</v>
      </c>
      <c r="C8709" t="str">
        <v>01025-19CE</v>
      </c>
      <c r="D8709">
        <v>69</v>
      </c>
      <c r="E8709">
        <v>43726</v>
      </c>
    </row>
    <row r="8710">
      <c r="A8710" t="str">
        <v>AutoTable</v>
      </c>
      <c r="C8710" t="str">
        <v>01025-20CE</v>
      </c>
      <c r="D8710">
        <v>48</v>
      </c>
      <c r="E8710">
        <v>43726</v>
      </c>
    </row>
    <row r="8711">
      <c r="A8711" t="str">
        <v>AutoTable</v>
      </c>
      <c r="C8711" t="str">
        <v>01025-26CE</v>
      </c>
      <c r="D8711">
        <v>0</v>
      </c>
      <c r="E8711">
        <v>43726</v>
      </c>
    </row>
    <row r="8712">
      <c r="A8712" t="str">
        <v>AutoTable</v>
      </c>
      <c r="C8712" t="str">
        <v>01030-13</v>
      </c>
      <c r="D8712">
        <v>0</v>
      </c>
      <c r="E8712">
        <v>43726</v>
      </c>
    </row>
    <row r="8713">
      <c r="A8713" t="str">
        <v>AutoTable</v>
      </c>
      <c r="C8713" t="str">
        <v>01030-17CE</v>
      </c>
      <c r="D8713">
        <v>4</v>
      </c>
      <c r="E8713">
        <v>43726</v>
      </c>
    </row>
    <row r="8714">
      <c r="A8714" t="str">
        <v>AutoTable</v>
      </c>
      <c r="C8714" t="str">
        <v>01030-19</v>
      </c>
      <c r="D8714">
        <v>0</v>
      </c>
      <c r="E8714">
        <v>43726</v>
      </c>
    </row>
    <row r="8715">
      <c r="A8715" t="str">
        <v>AutoTable</v>
      </c>
      <c r="C8715" t="str">
        <v>01030-19CE</v>
      </c>
      <c r="D8715">
        <v>73</v>
      </c>
      <c r="E8715">
        <v>43726</v>
      </c>
    </row>
    <row r="8716">
      <c r="A8716" t="str">
        <v>AutoTable</v>
      </c>
      <c r="C8716" t="str">
        <v>01031-13</v>
      </c>
      <c r="D8716">
        <v>62</v>
      </c>
      <c r="E8716">
        <v>43726</v>
      </c>
    </row>
    <row r="8717">
      <c r="A8717" t="str">
        <v>AutoTable</v>
      </c>
      <c r="C8717" t="str">
        <v>01031POB</v>
      </c>
      <c r="D8717">
        <v>292</v>
      </c>
      <c r="E8717">
        <v>43726</v>
      </c>
    </row>
    <row r="8718">
      <c r="A8718" t="str">
        <v>AutoTable</v>
      </c>
      <c r="C8718" t="str">
        <v>01218-24</v>
      </c>
      <c r="D8718">
        <v>0</v>
      </c>
      <c r="E8718">
        <v>43726</v>
      </c>
    </row>
    <row r="8719">
      <c r="A8719" t="str">
        <v>AutoTable</v>
      </c>
      <c r="C8719" t="str">
        <v>01330-06</v>
      </c>
      <c r="D8719">
        <v>439</v>
      </c>
      <c r="E8719">
        <v>43726</v>
      </c>
    </row>
    <row r="8720">
      <c r="A8720" t="str">
        <v>AutoTable</v>
      </c>
      <c r="C8720" t="str">
        <v>01330-15</v>
      </c>
      <c r="D8720">
        <v>173</v>
      </c>
      <c r="E8720">
        <v>43726</v>
      </c>
    </row>
    <row r="8721">
      <c r="A8721" t="str">
        <v>AutoTable</v>
      </c>
      <c r="C8721" t="str">
        <v>01330-18</v>
      </c>
      <c r="D8721">
        <v>357</v>
      </c>
      <c r="E8721">
        <v>43726</v>
      </c>
    </row>
    <row r="8722">
      <c r="A8722" t="str">
        <v>AutoTable</v>
      </c>
      <c r="C8722" t="str">
        <v>01331-AS</v>
      </c>
      <c r="D8722">
        <v>10</v>
      </c>
      <c r="E8722">
        <v>43726</v>
      </c>
    </row>
    <row r="8723">
      <c r="A8723" t="str">
        <v>AutoTable</v>
      </c>
      <c r="C8723" t="str">
        <v>01331-CBS</v>
      </c>
      <c r="D8723">
        <v>0</v>
      </c>
      <c r="E8723">
        <v>43726</v>
      </c>
    </row>
    <row r="8724">
      <c r="A8724" t="str">
        <v>AutoTable</v>
      </c>
      <c r="C8724" t="str">
        <v>01331-FOBS</v>
      </c>
      <c r="D8724">
        <v>0</v>
      </c>
      <c r="E8724">
        <v>43726</v>
      </c>
    </row>
    <row r="8725">
      <c r="A8725" t="str">
        <v>AutoTable</v>
      </c>
      <c r="C8725" t="str">
        <v>01331-FOS</v>
      </c>
      <c r="D8725">
        <v>53</v>
      </c>
      <c r="E8725">
        <v>43726</v>
      </c>
    </row>
    <row r="8726">
      <c r="A8726" t="str">
        <v>AutoTable</v>
      </c>
      <c r="C8726" t="str">
        <v>01331-RS</v>
      </c>
      <c r="D8726">
        <v>0</v>
      </c>
      <c r="E8726">
        <v>43726</v>
      </c>
    </row>
    <row r="8727">
      <c r="A8727" t="str">
        <v>AutoTable</v>
      </c>
      <c r="C8727" t="str">
        <v>01412-60CE</v>
      </c>
      <c r="D8727">
        <v>317</v>
      </c>
      <c r="E8727">
        <v>43726</v>
      </c>
    </row>
    <row r="8728">
      <c r="A8728" t="str">
        <v>AutoTable</v>
      </c>
      <c r="C8728" t="str">
        <v>01424-81CE</v>
      </c>
      <c r="D8728">
        <v>26</v>
      </c>
      <c r="E8728">
        <v>43726</v>
      </c>
    </row>
    <row r="8729">
      <c r="A8729" t="str">
        <v>AutoTable</v>
      </c>
      <c r="C8729" t="str">
        <v>01424-89CE</v>
      </c>
      <c r="D8729">
        <v>0</v>
      </c>
      <c r="E8729">
        <v>43726</v>
      </c>
    </row>
    <row r="8730">
      <c r="A8730" t="str">
        <v>AutoTable</v>
      </c>
      <c r="C8730" t="str">
        <v>01513-09</v>
      </c>
      <c r="D8730">
        <v>0</v>
      </c>
      <c r="E8730">
        <v>43726</v>
      </c>
    </row>
    <row r="8731">
      <c r="A8731" t="str">
        <v>AutoTable</v>
      </c>
      <c r="C8731" t="str">
        <v>01513-19</v>
      </c>
      <c r="D8731">
        <v>6</v>
      </c>
      <c r="E8731">
        <v>43726</v>
      </c>
    </row>
    <row r="8732">
      <c r="A8732" t="str">
        <v>AutoTable</v>
      </c>
      <c r="C8732" t="str">
        <v>01513-26</v>
      </c>
      <c r="D8732">
        <v>0</v>
      </c>
      <c r="E8732">
        <v>43726</v>
      </c>
    </row>
    <row r="8733">
      <c r="A8733" t="str">
        <v>AutoTable</v>
      </c>
      <c r="C8733" t="str">
        <v>01519-05CE</v>
      </c>
      <c r="D8733">
        <v>5</v>
      </c>
      <c r="E8733">
        <v>43726</v>
      </c>
    </row>
    <row r="8734">
      <c r="A8734" t="str">
        <v>AutoTable</v>
      </c>
      <c r="C8734" t="str">
        <v>01519-06CE</v>
      </c>
      <c r="D8734">
        <v>18</v>
      </c>
      <c r="E8734">
        <v>43726</v>
      </c>
    </row>
    <row r="8735">
      <c r="A8735" t="str">
        <v>AutoTable</v>
      </c>
      <c r="C8735" t="str">
        <v>01519-09CE</v>
      </c>
      <c r="D8735">
        <v>0</v>
      </c>
      <c r="E8735">
        <v>43726</v>
      </c>
    </row>
    <row r="8736">
      <c r="A8736" t="str">
        <v>AutoTable</v>
      </c>
      <c r="C8736" t="str">
        <v>01519-11CE</v>
      </c>
      <c r="D8736">
        <v>0</v>
      </c>
      <c r="E8736">
        <v>43726</v>
      </c>
    </row>
    <row r="8737">
      <c r="A8737" t="str">
        <v>AutoTable</v>
      </c>
      <c r="C8737" t="str">
        <v>01622-08</v>
      </c>
      <c r="D8737">
        <v>65</v>
      </c>
      <c r="E8737">
        <v>43726</v>
      </c>
    </row>
    <row r="8738">
      <c r="A8738" t="str">
        <v>AutoTable</v>
      </c>
      <c r="C8738" t="str">
        <v>01622-23</v>
      </c>
      <c r="D8738">
        <v>1135</v>
      </c>
      <c r="E8738">
        <v>43726</v>
      </c>
    </row>
    <row r="8739">
      <c r="A8739" t="str">
        <v>AutoTable</v>
      </c>
      <c r="C8739" t="str">
        <v>01622-42</v>
      </c>
      <c r="D8739">
        <v>1280</v>
      </c>
      <c r="E8739">
        <v>43726</v>
      </c>
    </row>
    <row r="8740">
      <c r="A8740" t="str">
        <v>AutoTable</v>
      </c>
      <c r="C8740" t="str">
        <v>01622-48</v>
      </c>
      <c r="D8740">
        <v>1</v>
      </c>
      <c r="E8740">
        <v>43726</v>
      </c>
    </row>
    <row r="8741">
      <c r="A8741" t="str">
        <v>AutoTable</v>
      </c>
      <c r="C8741" t="str">
        <v>01630-30CE</v>
      </c>
      <c r="D8741">
        <v>0</v>
      </c>
      <c r="E8741">
        <v>43726</v>
      </c>
    </row>
    <row r="8742">
      <c r="A8742" t="str">
        <v>AutoTable</v>
      </c>
      <c r="C8742" t="str">
        <v>01632-08</v>
      </c>
      <c r="D8742">
        <v>0</v>
      </c>
      <c r="E8742">
        <v>43726</v>
      </c>
    </row>
    <row r="8743">
      <c r="A8743" t="str">
        <v>AutoTable</v>
      </c>
      <c r="C8743" t="str">
        <v>01632-09</v>
      </c>
      <c r="D8743">
        <v>71</v>
      </c>
      <c r="E8743">
        <v>43726</v>
      </c>
    </row>
    <row r="8744">
      <c r="A8744" t="str">
        <v>AutoTable</v>
      </c>
      <c r="C8744" t="str">
        <v>01632-12</v>
      </c>
      <c r="D8744">
        <v>0</v>
      </c>
      <c r="E8744">
        <v>43726</v>
      </c>
    </row>
    <row r="8745">
      <c r="A8745" t="str">
        <v>AutoTable</v>
      </c>
      <c r="C8745" t="str">
        <v>01632-16</v>
      </c>
      <c r="D8745">
        <v>0</v>
      </c>
      <c r="E8745">
        <v>43726</v>
      </c>
    </row>
    <row r="8746">
      <c r="A8746" t="str">
        <v>AutoTable</v>
      </c>
      <c r="C8746" t="str">
        <v>01632-17</v>
      </c>
      <c r="D8746">
        <v>1</v>
      </c>
      <c r="E8746">
        <v>43726</v>
      </c>
    </row>
    <row r="8747">
      <c r="A8747" t="str">
        <v>AutoTable</v>
      </c>
      <c r="C8747" t="str">
        <v>01632-19</v>
      </c>
      <c r="D8747">
        <v>1</v>
      </c>
      <c r="E8747">
        <v>43726</v>
      </c>
    </row>
    <row r="8748">
      <c r="A8748" t="str">
        <v>AutoTable</v>
      </c>
      <c r="C8748" t="str">
        <v>01632-20</v>
      </c>
      <c r="D8748">
        <v>0</v>
      </c>
      <c r="E8748">
        <v>43726</v>
      </c>
    </row>
    <row r="8749">
      <c r="A8749" t="str">
        <v>AutoTable</v>
      </c>
      <c r="C8749" t="str">
        <v>01644-02</v>
      </c>
      <c r="D8749">
        <v>59</v>
      </c>
      <c r="E8749">
        <v>43726</v>
      </c>
    </row>
    <row r="8750">
      <c r="A8750" t="str">
        <v>AutoTable</v>
      </c>
      <c r="C8750" t="str">
        <v>01644-06</v>
      </c>
      <c r="D8750">
        <v>117</v>
      </c>
      <c r="E8750">
        <v>43726</v>
      </c>
    </row>
    <row r="8751">
      <c r="A8751" t="str">
        <v>AutoTable</v>
      </c>
      <c r="C8751" t="str">
        <v>01644-08</v>
      </c>
      <c r="D8751">
        <v>191</v>
      </c>
      <c r="E8751">
        <v>43726</v>
      </c>
    </row>
    <row r="8752">
      <c r="A8752" t="str">
        <v>AutoTable</v>
      </c>
      <c r="C8752" t="str">
        <v>01644-09</v>
      </c>
      <c r="D8752">
        <v>0</v>
      </c>
      <c r="E8752">
        <v>43726</v>
      </c>
    </row>
    <row r="8753">
      <c r="A8753" t="str">
        <v>AutoTable</v>
      </c>
      <c r="C8753" t="str">
        <v>01644-11</v>
      </c>
      <c r="D8753">
        <v>0</v>
      </c>
      <c r="E8753">
        <v>43726</v>
      </c>
    </row>
    <row r="8754">
      <c r="A8754" t="str">
        <v>AutoTable</v>
      </c>
      <c r="C8754" t="str">
        <v>01644-13</v>
      </c>
      <c r="D8754">
        <v>9</v>
      </c>
      <c r="E8754">
        <v>43726</v>
      </c>
    </row>
    <row r="8755">
      <c r="A8755" t="str">
        <v>AutoTable</v>
      </c>
      <c r="C8755" t="str">
        <v>01644-17</v>
      </c>
      <c r="D8755">
        <v>22</v>
      </c>
      <c r="E8755">
        <v>43726</v>
      </c>
    </row>
    <row r="8756">
      <c r="A8756" t="str">
        <v>AutoTable</v>
      </c>
      <c r="C8756" t="str">
        <v>01644-19</v>
      </c>
      <c r="D8756">
        <v>240</v>
      </c>
      <c r="E8756">
        <v>43726</v>
      </c>
    </row>
    <row r="8757">
      <c r="A8757" t="str">
        <v>AutoTable</v>
      </c>
      <c r="C8757" t="str">
        <v>01644-27</v>
      </c>
      <c r="D8757">
        <v>0</v>
      </c>
      <c r="E8757">
        <v>43726</v>
      </c>
    </row>
    <row r="8758">
      <c r="A8758" t="str">
        <v>AutoTable</v>
      </c>
      <c r="C8758" t="str">
        <v>01644-30</v>
      </c>
      <c r="D8758">
        <v>0</v>
      </c>
      <c r="E8758">
        <v>43726</v>
      </c>
    </row>
    <row r="8759">
      <c r="A8759" t="str">
        <v>AutoTable</v>
      </c>
      <c r="C8759" t="str">
        <v>01650-33</v>
      </c>
      <c r="D8759">
        <v>2</v>
      </c>
      <c r="E8759">
        <v>43726</v>
      </c>
    </row>
    <row r="8760">
      <c r="A8760" t="str">
        <v>AutoTable</v>
      </c>
      <c r="C8760" t="str">
        <v>01830-02</v>
      </c>
      <c r="D8760">
        <v>192</v>
      </c>
      <c r="E8760">
        <v>43726</v>
      </c>
    </row>
    <row r="8761">
      <c r="A8761" t="str">
        <v>AutoTable</v>
      </c>
      <c r="C8761" t="str">
        <v>01830-05</v>
      </c>
      <c r="D8761">
        <v>238</v>
      </c>
      <c r="E8761">
        <v>43726</v>
      </c>
    </row>
    <row r="8762">
      <c r="A8762" t="str">
        <v>AutoTable</v>
      </c>
      <c r="C8762" t="str">
        <v>01830-06</v>
      </c>
      <c r="D8762">
        <v>91</v>
      </c>
      <c r="E8762">
        <v>43726</v>
      </c>
    </row>
    <row r="8763">
      <c r="A8763" t="str">
        <v>AutoTable</v>
      </c>
      <c r="C8763" t="str">
        <v>01830-09</v>
      </c>
      <c r="D8763">
        <v>212</v>
      </c>
      <c r="E8763">
        <v>43726</v>
      </c>
    </row>
    <row r="8764">
      <c r="A8764" t="str">
        <v>AutoTable</v>
      </c>
      <c r="C8764" t="str">
        <v>01930-08S</v>
      </c>
      <c r="D8764">
        <v>298</v>
      </c>
      <c r="E8764">
        <v>43726</v>
      </c>
    </row>
    <row r="8765">
      <c r="A8765" t="str">
        <v>AutoTable</v>
      </c>
      <c r="C8765" t="str">
        <v>01930-27CE</v>
      </c>
      <c r="D8765">
        <v>0</v>
      </c>
      <c r="E8765">
        <v>43726</v>
      </c>
    </row>
    <row r="8766">
      <c r="A8766" t="str">
        <v>AutoTable</v>
      </c>
      <c r="C8766" t="str">
        <v>01930-63CE</v>
      </c>
      <c r="D8766">
        <v>0</v>
      </c>
      <c r="E8766">
        <v>43726</v>
      </c>
    </row>
    <row r="8767">
      <c r="A8767" t="str">
        <v>AutoTable</v>
      </c>
      <c r="C8767" t="str">
        <v>01930-66CE</v>
      </c>
      <c r="D8767">
        <v>0</v>
      </c>
      <c r="E8767">
        <v>43726</v>
      </c>
    </row>
    <row r="8768">
      <c r="A8768" t="str">
        <v>AutoTable</v>
      </c>
      <c r="C8768" t="str">
        <v>01930-67CE</v>
      </c>
      <c r="D8768">
        <v>0</v>
      </c>
      <c r="E8768">
        <v>43726</v>
      </c>
    </row>
    <row r="8769">
      <c r="A8769" t="str">
        <v>AutoTable</v>
      </c>
      <c r="C8769" t="str">
        <v>01932-08CE</v>
      </c>
      <c r="D8769">
        <v>72</v>
      </c>
      <c r="E8769">
        <v>43726</v>
      </c>
    </row>
    <row r="8770">
      <c r="A8770" t="str">
        <v>AutoTable</v>
      </c>
      <c r="C8770" t="str">
        <v>01932-10CE</v>
      </c>
      <c r="D8770">
        <v>57</v>
      </c>
      <c r="E8770">
        <v>43726</v>
      </c>
    </row>
    <row r="8771">
      <c r="A8771" t="str">
        <v>AutoTable</v>
      </c>
      <c r="C8771" t="str">
        <v>01932-12A/VCE</v>
      </c>
      <c r="D8771">
        <v>82</v>
      </c>
      <c r="E8771">
        <v>43726</v>
      </c>
    </row>
    <row r="8772">
      <c r="A8772" t="str">
        <v>AutoTable</v>
      </c>
      <c r="C8772" t="str">
        <v>01932-18CE</v>
      </c>
      <c r="D8772">
        <v>9</v>
      </c>
      <c r="E8772">
        <v>43726</v>
      </c>
    </row>
    <row r="8773">
      <c r="A8773" t="str">
        <v>AutoTable</v>
      </c>
      <c r="C8773" t="str">
        <v>01935-13</v>
      </c>
      <c r="D8773">
        <v>0</v>
      </c>
      <c r="E8773">
        <v>43726</v>
      </c>
    </row>
    <row r="8774">
      <c r="A8774" t="str">
        <v>AutoTable</v>
      </c>
      <c r="C8774" t="str">
        <v>01935-16</v>
      </c>
      <c r="D8774">
        <v>607</v>
      </c>
      <c r="E8774">
        <v>43726</v>
      </c>
    </row>
    <row r="8775">
      <c r="A8775" t="str">
        <v>AutoTable</v>
      </c>
      <c r="C8775" t="str">
        <v>01935-31</v>
      </c>
      <c r="D8775">
        <v>231</v>
      </c>
      <c r="E8775">
        <v>43726</v>
      </c>
    </row>
    <row r="8776">
      <c r="A8776" t="str">
        <v>AutoTable</v>
      </c>
      <c r="C8776" t="str">
        <v>01935-32</v>
      </c>
      <c r="D8776">
        <v>0</v>
      </c>
      <c r="E8776">
        <v>43726</v>
      </c>
    </row>
    <row r="8777">
      <c r="A8777" t="str">
        <v>AutoTable</v>
      </c>
      <c r="C8777" t="str">
        <v>01935-37</v>
      </c>
      <c r="D8777">
        <v>617</v>
      </c>
      <c r="E8777">
        <v>43726</v>
      </c>
    </row>
    <row r="8778">
      <c r="A8778" t="str">
        <v>AutoTable</v>
      </c>
      <c r="C8778" t="str">
        <v>01935G</v>
      </c>
      <c r="D8778">
        <v>0</v>
      </c>
      <c r="E8778">
        <v>43726</v>
      </c>
    </row>
    <row r="8779">
      <c r="A8779" t="str">
        <v>AutoTable</v>
      </c>
      <c r="C8779" t="str">
        <v>01935H</v>
      </c>
      <c r="D8779">
        <v>244</v>
      </c>
      <c r="E8779">
        <v>43726</v>
      </c>
    </row>
    <row r="8780">
      <c r="A8780" t="str">
        <v>AutoTable</v>
      </c>
      <c r="C8780" t="str">
        <v>02018A</v>
      </c>
      <c r="D8780">
        <v>664</v>
      </c>
      <c r="E8780">
        <v>43726</v>
      </c>
    </row>
    <row r="8781">
      <c r="A8781" t="str">
        <v>AutoTable</v>
      </c>
      <c r="C8781" t="str">
        <v>02018B</v>
      </c>
      <c r="D8781">
        <v>136</v>
      </c>
      <c r="E8781">
        <v>43726</v>
      </c>
    </row>
    <row r="8782">
      <c r="A8782" t="str">
        <v>AutoTable</v>
      </c>
      <c r="C8782" t="str">
        <v>02018C</v>
      </c>
      <c r="D8782">
        <v>167</v>
      </c>
      <c r="E8782">
        <v>43726</v>
      </c>
    </row>
    <row r="8783">
      <c r="A8783" t="str">
        <v>AutoTable</v>
      </c>
      <c r="C8783" t="str">
        <v>02022-01</v>
      </c>
      <c r="D8783">
        <v>101</v>
      </c>
      <c r="E8783">
        <v>43726</v>
      </c>
    </row>
    <row r="8784">
      <c r="A8784" t="str">
        <v>AutoTable</v>
      </c>
      <c r="C8784" t="str">
        <v>02022-31</v>
      </c>
      <c r="D8784">
        <v>1201</v>
      </c>
      <c r="E8784">
        <v>43726</v>
      </c>
    </row>
    <row r="8785">
      <c r="A8785" t="str">
        <v>AutoTable</v>
      </c>
      <c r="C8785" t="str">
        <v>02022-33</v>
      </c>
      <c r="D8785">
        <v>31</v>
      </c>
      <c r="E8785">
        <v>43726</v>
      </c>
    </row>
    <row r="8786">
      <c r="A8786" t="str">
        <v>AutoTable</v>
      </c>
      <c r="C8786" t="str">
        <v>02022-36</v>
      </c>
      <c r="D8786">
        <v>99</v>
      </c>
      <c r="E8786">
        <v>43726</v>
      </c>
    </row>
    <row r="8787">
      <c r="A8787" t="str">
        <v>AutoTable</v>
      </c>
      <c r="C8787" t="str">
        <v>02022-37</v>
      </c>
      <c r="D8787">
        <v>672</v>
      </c>
      <c r="E8787">
        <v>43726</v>
      </c>
    </row>
    <row r="8788">
      <c r="A8788" t="str">
        <v>AutoTable</v>
      </c>
      <c r="C8788" t="str">
        <v>02025-72</v>
      </c>
      <c r="D8788">
        <v>27</v>
      </c>
      <c r="E8788">
        <v>43726</v>
      </c>
    </row>
    <row r="8789">
      <c r="A8789" t="str">
        <v>AutoTable</v>
      </c>
      <c r="C8789" t="str">
        <v>02030-01CE</v>
      </c>
      <c r="D8789">
        <v>0</v>
      </c>
      <c r="E8789">
        <v>43726</v>
      </c>
    </row>
    <row r="8790">
      <c r="A8790" t="str">
        <v>AutoTable</v>
      </c>
      <c r="C8790" t="str">
        <v>02030-02CE</v>
      </c>
      <c r="D8790">
        <v>49</v>
      </c>
      <c r="E8790">
        <v>43726</v>
      </c>
    </row>
    <row r="8791">
      <c r="A8791" t="str">
        <v>AutoTable</v>
      </c>
      <c r="C8791" t="str">
        <v>02030-10CE</v>
      </c>
      <c r="D8791">
        <v>59</v>
      </c>
      <c r="E8791">
        <v>43726</v>
      </c>
    </row>
    <row r="8792">
      <c r="A8792" t="str">
        <v>AutoTable</v>
      </c>
      <c r="C8792" t="str">
        <v>02030-13</v>
      </c>
      <c r="D8792">
        <v>0</v>
      </c>
      <c r="E8792">
        <v>43726</v>
      </c>
    </row>
    <row r="8793">
      <c r="A8793" t="str">
        <v>AutoTable</v>
      </c>
      <c r="C8793" t="str">
        <v>02030-19CE</v>
      </c>
      <c r="D8793">
        <v>112</v>
      </c>
      <c r="E8793">
        <v>43726</v>
      </c>
    </row>
    <row r="8794">
      <c r="A8794" t="str">
        <v>AutoTable</v>
      </c>
      <c r="C8794" t="str">
        <v>02030A</v>
      </c>
      <c r="D8794">
        <v>209</v>
      </c>
      <c r="E8794">
        <v>43726</v>
      </c>
    </row>
    <row r="8795">
      <c r="A8795" t="str">
        <v>AutoTable</v>
      </c>
      <c r="C8795" t="str">
        <v>02030AS1</v>
      </c>
      <c r="D8795">
        <v>5</v>
      </c>
      <c r="E8795">
        <v>43726</v>
      </c>
    </row>
    <row r="8796">
      <c r="A8796" t="str">
        <v>AutoTable</v>
      </c>
      <c r="C8796" t="str">
        <v>02030AS2</v>
      </c>
      <c r="D8796">
        <v>304</v>
      </c>
      <c r="E8796">
        <v>43726</v>
      </c>
    </row>
    <row r="8797">
      <c r="A8797" t="str">
        <v>AutoTable</v>
      </c>
      <c r="C8797" t="str">
        <v>02030B</v>
      </c>
      <c r="D8797">
        <v>371</v>
      </c>
      <c r="E8797">
        <v>43726</v>
      </c>
    </row>
    <row r="8798">
      <c r="A8798" t="str">
        <v>AutoTable</v>
      </c>
      <c r="C8798" t="str">
        <v>02030CB</v>
      </c>
      <c r="D8798">
        <v>154</v>
      </c>
      <c r="E8798">
        <v>43726</v>
      </c>
    </row>
    <row r="8799">
      <c r="A8799" t="str">
        <v>AutoTable</v>
      </c>
      <c r="C8799" t="str">
        <v>02030CI</v>
      </c>
      <c r="D8799">
        <v>250</v>
      </c>
      <c r="E8799">
        <v>43726</v>
      </c>
    </row>
    <row r="8800">
      <c r="A8800" t="str">
        <v>AutoTable</v>
      </c>
      <c r="C8800" t="str">
        <v>02030FB</v>
      </c>
      <c r="D8800">
        <v>158</v>
      </c>
      <c r="E8800">
        <v>43726</v>
      </c>
    </row>
    <row r="8801">
      <c r="A8801" t="str">
        <v>AutoTable</v>
      </c>
      <c r="C8801" t="str">
        <v>02030FO</v>
      </c>
      <c r="D8801">
        <v>1051</v>
      </c>
      <c r="E8801">
        <v>43726</v>
      </c>
    </row>
    <row r="8802">
      <c r="A8802" t="str">
        <v>AutoTable</v>
      </c>
      <c r="C8802" t="str">
        <v>02030FR</v>
      </c>
      <c r="D8802">
        <v>766</v>
      </c>
      <c r="E8802">
        <v>43726</v>
      </c>
    </row>
    <row r="8803">
      <c r="A8803" t="str">
        <v>AutoTable</v>
      </c>
      <c r="C8803" t="str">
        <v>02030M</v>
      </c>
      <c r="D8803">
        <v>382</v>
      </c>
      <c r="E8803">
        <v>43726</v>
      </c>
    </row>
    <row r="8804">
      <c r="A8804" t="str">
        <v>AutoTable</v>
      </c>
      <c r="C8804" t="str">
        <v>02030O</v>
      </c>
      <c r="D8804">
        <v>723</v>
      </c>
      <c r="E8804">
        <v>43726</v>
      </c>
    </row>
    <row r="8805">
      <c r="A8805" t="str">
        <v>AutoTable</v>
      </c>
      <c r="C8805" t="str">
        <v>02030R</v>
      </c>
      <c r="D8805">
        <v>604</v>
      </c>
      <c r="E8805">
        <v>43726</v>
      </c>
    </row>
    <row r="8806">
      <c r="A8806" t="str">
        <v>AutoTable</v>
      </c>
      <c r="C8806" t="str">
        <v>02030RO</v>
      </c>
      <c r="D8806">
        <v>787</v>
      </c>
      <c r="E8806">
        <v>43726</v>
      </c>
    </row>
    <row r="8807">
      <c r="A8807" t="str">
        <v>AutoTable</v>
      </c>
      <c r="C8807" t="str">
        <v>02030VE</v>
      </c>
      <c r="D8807">
        <v>381</v>
      </c>
      <c r="E8807">
        <v>43726</v>
      </c>
    </row>
    <row r="8808">
      <c r="A8808" t="str">
        <v>AutoTable</v>
      </c>
      <c r="C8808" t="str">
        <v>02030VI</v>
      </c>
      <c r="D8808">
        <v>667</v>
      </c>
      <c r="E8808">
        <v>43726</v>
      </c>
    </row>
    <row r="8809">
      <c r="A8809" t="str">
        <v>AutoTable</v>
      </c>
      <c r="C8809" t="str">
        <v>02050-33</v>
      </c>
      <c r="D8809">
        <v>788</v>
      </c>
      <c r="E8809">
        <v>43726</v>
      </c>
    </row>
    <row r="8810">
      <c r="A8810" t="str">
        <v>AutoTable</v>
      </c>
      <c r="C8810" t="str">
        <v>02210SR</v>
      </c>
      <c r="D8810">
        <v>93</v>
      </c>
      <c r="E8810">
        <v>43726</v>
      </c>
    </row>
    <row r="8811">
      <c r="A8811" t="str">
        <v>AutoTable</v>
      </c>
      <c r="C8811" t="str">
        <v>0230-CE</v>
      </c>
      <c r="D8811">
        <v>1884</v>
      </c>
      <c r="E8811">
        <v>43726</v>
      </c>
    </row>
    <row r="8812">
      <c r="A8812" t="str">
        <v>AutoTable</v>
      </c>
      <c r="C8812" t="str">
        <v>02430-04CE</v>
      </c>
      <c r="D8812">
        <v>79</v>
      </c>
      <c r="E8812">
        <v>43726</v>
      </c>
    </row>
    <row r="8813">
      <c r="A8813" t="str">
        <v>AutoTable</v>
      </c>
      <c r="C8813" t="str">
        <v>02520-05CE</v>
      </c>
      <c r="D8813">
        <v>340</v>
      </c>
      <c r="E8813">
        <v>43726</v>
      </c>
    </row>
    <row r="8814">
      <c r="A8814" t="str">
        <v>AutoTable</v>
      </c>
      <c r="C8814" t="str">
        <v>02522-23</v>
      </c>
      <c r="D8814">
        <v>590</v>
      </c>
      <c r="E8814">
        <v>43726</v>
      </c>
    </row>
    <row r="8815">
      <c r="A8815" t="str">
        <v>AutoTable</v>
      </c>
      <c r="C8815" t="str">
        <v>02522-32</v>
      </c>
      <c r="D8815">
        <v>0</v>
      </c>
      <c r="E8815">
        <v>43726</v>
      </c>
    </row>
    <row r="8816">
      <c r="A8816" t="str">
        <v>AutoTable</v>
      </c>
      <c r="C8816" t="str">
        <v>02525-05</v>
      </c>
      <c r="D8816">
        <v>0</v>
      </c>
      <c r="E8816">
        <v>43726</v>
      </c>
    </row>
    <row r="8817">
      <c r="A8817" t="str">
        <v>AutoTable</v>
      </c>
      <c r="C8817" t="str">
        <v>02525-42</v>
      </c>
      <c r="D8817">
        <v>0</v>
      </c>
      <c r="E8817">
        <v>43726</v>
      </c>
    </row>
    <row r="8818">
      <c r="A8818" t="str">
        <v>AutoTable</v>
      </c>
      <c r="C8818" t="str">
        <v>02525-43</v>
      </c>
      <c r="D8818">
        <v>0</v>
      </c>
      <c r="E8818">
        <v>43726</v>
      </c>
    </row>
    <row r="8819">
      <c r="A8819" t="str">
        <v>AutoTable</v>
      </c>
      <c r="C8819" t="str">
        <v>02525-59</v>
      </c>
      <c r="D8819">
        <v>504</v>
      </c>
      <c r="E8819">
        <v>43726</v>
      </c>
    </row>
    <row r="8820">
      <c r="A8820" t="str">
        <v>AutoTable</v>
      </c>
      <c r="C8820" t="str">
        <v>02530-13</v>
      </c>
      <c r="D8820">
        <v>484</v>
      </c>
      <c r="E8820">
        <v>43726</v>
      </c>
    </row>
    <row r="8821">
      <c r="A8821" t="str">
        <v>AutoTable</v>
      </c>
      <c r="C8821" t="str">
        <v>02531-05</v>
      </c>
      <c r="D8821">
        <v>422</v>
      </c>
      <c r="E8821">
        <v>43726</v>
      </c>
    </row>
    <row r="8822">
      <c r="A8822" t="str">
        <v>AutoTable</v>
      </c>
      <c r="C8822" t="str">
        <v>02531-06</v>
      </c>
      <c r="D8822">
        <v>630</v>
      </c>
      <c r="E8822">
        <v>43726</v>
      </c>
    </row>
    <row r="8823">
      <c r="A8823" t="str">
        <v>AutoTable</v>
      </c>
      <c r="C8823" t="str">
        <v>02531-08</v>
      </c>
      <c r="D8823">
        <v>219</v>
      </c>
      <c r="E8823">
        <v>43726</v>
      </c>
    </row>
    <row r="8824">
      <c r="A8824" t="str">
        <v>AutoTable</v>
      </c>
      <c r="C8824" t="str">
        <v>02531-09</v>
      </c>
      <c r="D8824">
        <v>526</v>
      </c>
      <c r="E8824">
        <v>43726</v>
      </c>
    </row>
    <row r="8825">
      <c r="A8825" t="str">
        <v>AutoTable</v>
      </c>
      <c r="C8825" t="str">
        <v>02531-19</v>
      </c>
      <c r="D8825">
        <v>321</v>
      </c>
      <c r="E8825">
        <v>43726</v>
      </c>
    </row>
    <row r="8826">
      <c r="A8826" t="str">
        <v>AutoTable</v>
      </c>
      <c r="C8826" t="str">
        <v>02531-30</v>
      </c>
      <c r="D8826">
        <v>16</v>
      </c>
      <c r="E8826">
        <v>43726</v>
      </c>
    </row>
    <row r="8827">
      <c r="A8827" t="str">
        <v>AutoTable</v>
      </c>
      <c r="C8827" t="str">
        <v>02550-33</v>
      </c>
      <c r="D8827">
        <v>22</v>
      </c>
      <c r="E8827">
        <v>43726</v>
      </c>
    </row>
    <row r="8828">
      <c r="A8828" t="str">
        <v>AutoTable</v>
      </c>
      <c r="C8828" t="str">
        <v>03018-63</v>
      </c>
      <c r="D8828">
        <v>126</v>
      </c>
      <c r="E8828">
        <v>43726</v>
      </c>
    </row>
    <row r="8829">
      <c r="A8829" t="str">
        <v>AutoTable</v>
      </c>
      <c r="C8829" t="str">
        <v>03020-62CE</v>
      </c>
      <c r="D8829">
        <v>62</v>
      </c>
      <c r="E8829">
        <v>43726</v>
      </c>
    </row>
    <row r="8830">
      <c r="A8830" t="str">
        <v>AutoTable</v>
      </c>
      <c r="C8830" t="str">
        <v>03031FOR</v>
      </c>
      <c r="D8830">
        <v>234</v>
      </c>
      <c r="E8830">
        <v>43726</v>
      </c>
    </row>
    <row r="8831">
      <c r="A8831" t="str">
        <v>AutoTable</v>
      </c>
      <c r="C8831" t="str">
        <v>03031SPCB</v>
      </c>
      <c r="D8831">
        <v>251</v>
      </c>
      <c r="E8831">
        <v>43726</v>
      </c>
    </row>
    <row r="8832">
      <c r="A8832" t="str">
        <v>AutoTable</v>
      </c>
      <c r="C8832" t="str">
        <v>03130-45</v>
      </c>
      <c r="D8832">
        <v>0</v>
      </c>
      <c r="E8832">
        <v>43726</v>
      </c>
    </row>
    <row r="8833">
      <c r="A8833" t="str">
        <v>AutoTable</v>
      </c>
      <c r="C8833" t="str">
        <v>03130-46</v>
      </c>
      <c r="D8833">
        <v>0</v>
      </c>
      <c r="E8833">
        <v>43726</v>
      </c>
    </row>
    <row r="8834">
      <c r="A8834" t="str">
        <v>AutoTable</v>
      </c>
      <c r="C8834" t="str">
        <v>03220-A</v>
      </c>
      <c r="D8834">
        <v>19</v>
      </c>
      <c r="E8834">
        <v>43726</v>
      </c>
    </row>
    <row r="8835">
      <c r="A8835" t="str">
        <v>AutoTable</v>
      </c>
      <c r="C8835" t="str">
        <v>03220-B</v>
      </c>
      <c r="D8835">
        <v>332</v>
      </c>
      <c r="E8835">
        <v>43726</v>
      </c>
    </row>
    <row r="8836">
      <c r="A8836" t="str">
        <v>AutoTable</v>
      </c>
      <c r="C8836" t="str">
        <v>03220-C</v>
      </c>
      <c r="D8836">
        <v>477</v>
      </c>
      <c r="E8836">
        <v>43726</v>
      </c>
    </row>
    <row r="8837">
      <c r="A8837" t="str">
        <v>AutoTable</v>
      </c>
      <c r="C8837" t="str">
        <v>03520-23CE</v>
      </c>
      <c r="D8837">
        <v>88</v>
      </c>
      <c r="E8837">
        <v>43726</v>
      </c>
    </row>
    <row r="8838">
      <c r="A8838" t="str">
        <v>AutoTable</v>
      </c>
      <c r="C8838" t="str">
        <v>03520-24CE</v>
      </c>
      <c r="D8838">
        <v>0</v>
      </c>
      <c r="E8838">
        <v>43726</v>
      </c>
    </row>
    <row r="8839">
      <c r="A8839" t="str">
        <v>AutoTable</v>
      </c>
      <c r="C8839" t="str">
        <v>03520-25CE</v>
      </c>
      <c r="D8839">
        <v>0</v>
      </c>
      <c r="E8839">
        <v>43726</v>
      </c>
    </row>
    <row r="8840">
      <c r="A8840" t="str">
        <v>AutoTable</v>
      </c>
      <c r="C8840" t="str">
        <v>03520-26CE</v>
      </c>
      <c r="D8840">
        <v>115</v>
      </c>
      <c r="E8840">
        <v>43726</v>
      </c>
    </row>
    <row r="8841">
      <c r="A8841" t="str">
        <v>AutoTable</v>
      </c>
      <c r="C8841" t="str">
        <v>03520-31CE</v>
      </c>
      <c r="D8841">
        <v>207</v>
      </c>
      <c r="E8841">
        <v>43726</v>
      </c>
    </row>
    <row r="8842">
      <c r="A8842" t="str">
        <v>AutoTable</v>
      </c>
      <c r="C8842" t="str">
        <v>03524-75CE</v>
      </c>
      <c r="D8842">
        <v>0</v>
      </c>
      <c r="E8842">
        <v>43726</v>
      </c>
    </row>
    <row r="8843">
      <c r="A8843" t="str">
        <v>AutoTable</v>
      </c>
      <c r="C8843" t="str">
        <v>03535-30</v>
      </c>
      <c r="D8843">
        <v>0</v>
      </c>
      <c r="E8843">
        <v>43726</v>
      </c>
    </row>
    <row r="8844">
      <c r="A8844" t="str">
        <v>AutoTable</v>
      </c>
      <c r="C8844" t="str">
        <v>03619-44</v>
      </c>
      <c r="D8844">
        <v>446</v>
      </c>
      <c r="E8844">
        <v>43726</v>
      </c>
    </row>
    <row r="8845">
      <c r="A8845" t="str">
        <v>AutoTable</v>
      </c>
      <c r="C8845" t="str">
        <v>03620-24</v>
      </c>
      <c r="D8845">
        <v>555</v>
      </c>
      <c r="E8845">
        <v>43726</v>
      </c>
    </row>
    <row r="8846">
      <c r="A8846" t="str">
        <v>AutoTable</v>
      </c>
      <c r="C8846" t="str">
        <v>03621-02</v>
      </c>
      <c r="D8846">
        <v>573</v>
      </c>
      <c r="E8846">
        <v>43726</v>
      </c>
    </row>
    <row r="8847">
      <c r="A8847" t="str">
        <v>AutoTable</v>
      </c>
      <c r="C8847" t="str">
        <v>03621-05</v>
      </c>
      <c r="D8847">
        <v>1254</v>
      </c>
      <c r="E8847">
        <v>43726</v>
      </c>
    </row>
    <row r="8848">
      <c r="A8848" t="str">
        <v>AutoTable</v>
      </c>
      <c r="C8848" t="str">
        <v>03621-06</v>
      </c>
      <c r="D8848">
        <v>299</v>
      </c>
      <c r="E8848">
        <v>43726</v>
      </c>
    </row>
    <row r="8849">
      <c r="A8849" t="str">
        <v>AutoTable</v>
      </c>
      <c r="C8849" t="str">
        <v>03621-08</v>
      </c>
      <c r="D8849">
        <v>901</v>
      </c>
      <c r="E8849">
        <v>43726</v>
      </c>
    </row>
    <row r="8850">
      <c r="A8850" t="str">
        <v>AutoTable</v>
      </c>
      <c r="C8850" t="str">
        <v>03621-13</v>
      </c>
      <c r="D8850">
        <v>0</v>
      </c>
      <c r="E8850">
        <v>43726</v>
      </c>
    </row>
    <row r="8851">
      <c r="A8851" t="str">
        <v>AutoTable</v>
      </c>
      <c r="C8851" t="str">
        <v>03621-17</v>
      </c>
      <c r="D8851">
        <v>83</v>
      </c>
      <c r="E8851">
        <v>43726</v>
      </c>
    </row>
    <row r="8852">
      <c r="A8852" t="str">
        <v>AutoTable</v>
      </c>
      <c r="C8852" t="str">
        <v>03621-18</v>
      </c>
      <c r="D8852">
        <v>1363</v>
      </c>
      <c r="E8852">
        <v>43726</v>
      </c>
    </row>
    <row r="8853">
      <c r="A8853" t="str">
        <v>AutoTable</v>
      </c>
      <c r="C8853" t="str">
        <v>03621-24</v>
      </c>
      <c r="D8853">
        <v>48</v>
      </c>
      <c r="E8853">
        <v>43726</v>
      </c>
    </row>
    <row r="8854">
      <c r="A8854" t="str">
        <v>AutoTable</v>
      </c>
      <c r="C8854" t="str">
        <v>03621-30</v>
      </c>
      <c r="D8854">
        <v>398</v>
      </c>
      <c r="E8854">
        <v>43726</v>
      </c>
    </row>
    <row r="8855">
      <c r="A8855" t="str">
        <v>AutoTable</v>
      </c>
      <c r="C8855" t="str">
        <v>03630-02CE</v>
      </c>
      <c r="D8855">
        <v>101</v>
      </c>
      <c r="E8855">
        <v>43726</v>
      </c>
    </row>
    <row r="8856">
      <c r="A8856" t="str">
        <v>AutoTable</v>
      </c>
      <c r="C8856" t="str">
        <v>03630-03CE</v>
      </c>
      <c r="D8856">
        <v>98</v>
      </c>
      <c r="E8856">
        <v>43726</v>
      </c>
    </row>
    <row r="8857">
      <c r="A8857" t="str">
        <v>AutoTable</v>
      </c>
      <c r="C8857" t="str">
        <v>03630-06CE</v>
      </c>
      <c r="D8857">
        <v>33</v>
      </c>
      <c r="E8857">
        <v>43726</v>
      </c>
    </row>
    <row r="8858">
      <c r="A8858" t="str">
        <v>AutoTable</v>
      </c>
      <c r="C8858" t="str">
        <v>03630-08CE</v>
      </c>
      <c r="D8858">
        <v>135</v>
      </c>
      <c r="E8858">
        <v>43726</v>
      </c>
    </row>
    <row r="8859">
      <c r="A8859" t="str">
        <v>AutoTable</v>
      </c>
      <c r="C8859" t="str">
        <v>04024-06SCE</v>
      </c>
      <c r="D8859">
        <v>0</v>
      </c>
      <c r="E8859">
        <v>43726</v>
      </c>
    </row>
    <row r="8860">
      <c r="A8860" t="str">
        <v>AutoTable</v>
      </c>
      <c r="C8860" t="str">
        <v>04025-81SCE</v>
      </c>
      <c r="D8860">
        <v>0</v>
      </c>
      <c r="E8860">
        <v>43726</v>
      </c>
    </row>
    <row r="8861">
      <c r="A8861" t="str">
        <v>AutoTable</v>
      </c>
      <c r="C8861" t="str">
        <v>04025A</v>
      </c>
      <c r="D8861">
        <v>211</v>
      </c>
      <c r="E8861">
        <v>43726</v>
      </c>
    </row>
    <row r="8862">
      <c r="A8862" t="str">
        <v>AutoTable</v>
      </c>
      <c r="C8862" t="str">
        <v>04025B</v>
      </c>
      <c r="D8862">
        <v>14</v>
      </c>
      <c r="E8862">
        <v>43726</v>
      </c>
    </row>
    <row r="8863">
      <c r="A8863" t="str">
        <v>AutoTable</v>
      </c>
      <c r="C8863" t="str">
        <v>04025CB</v>
      </c>
      <c r="D8863">
        <v>1</v>
      </c>
      <c r="E8863">
        <v>43726</v>
      </c>
    </row>
    <row r="8864">
      <c r="A8864" t="str">
        <v>AutoTable</v>
      </c>
      <c r="C8864" t="str">
        <v>04025FB</v>
      </c>
      <c r="D8864">
        <v>171</v>
      </c>
      <c r="E8864">
        <v>43726</v>
      </c>
    </row>
    <row r="8865">
      <c r="A8865" t="str">
        <v>AutoTable</v>
      </c>
      <c r="C8865" t="str">
        <v>04025FO</v>
      </c>
      <c r="D8865">
        <v>118</v>
      </c>
      <c r="E8865">
        <v>43726</v>
      </c>
    </row>
    <row r="8866">
      <c r="A8866" t="str">
        <v>AutoTable</v>
      </c>
      <c r="C8866" t="str">
        <v>04025J</v>
      </c>
      <c r="D8866">
        <v>76</v>
      </c>
      <c r="E8866">
        <v>43726</v>
      </c>
    </row>
    <row r="8867">
      <c r="A8867" t="str">
        <v>AutoTable</v>
      </c>
      <c r="C8867" t="str">
        <v>04025O</v>
      </c>
      <c r="D8867">
        <v>108</v>
      </c>
      <c r="E8867">
        <v>43726</v>
      </c>
    </row>
    <row r="8868">
      <c r="A8868" t="str">
        <v>AutoTable</v>
      </c>
      <c r="C8868" t="str">
        <v>04025PO</v>
      </c>
      <c r="D8868">
        <v>232</v>
      </c>
      <c r="E8868">
        <v>43726</v>
      </c>
    </row>
    <row r="8869">
      <c r="A8869" t="str">
        <v>AutoTable</v>
      </c>
      <c r="C8869" t="str">
        <v>04025R</v>
      </c>
      <c r="D8869">
        <v>321</v>
      </c>
      <c r="E8869">
        <v>43726</v>
      </c>
    </row>
    <row r="8870">
      <c r="A8870" t="str">
        <v>AutoTable</v>
      </c>
      <c r="C8870" t="str">
        <v>04025RO</v>
      </c>
      <c r="D8870">
        <v>223</v>
      </c>
      <c r="E8870">
        <v>43726</v>
      </c>
    </row>
    <row r="8871">
      <c r="A8871" t="str">
        <v>AutoTable</v>
      </c>
      <c r="C8871" t="str">
        <v>04025VE</v>
      </c>
      <c r="D8871">
        <v>349</v>
      </c>
      <c r="E8871">
        <v>43726</v>
      </c>
    </row>
    <row r="8872">
      <c r="A8872" t="str">
        <v>AutoTable</v>
      </c>
      <c r="C8872" t="str">
        <v>04025VI</v>
      </c>
      <c r="D8872">
        <v>252</v>
      </c>
      <c r="E8872">
        <v>43726</v>
      </c>
    </row>
    <row r="8873">
      <c r="A8873" t="str">
        <v>AutoTable</v>
      </c>
      <c r="C8873" t="str">
        <v>04026-10</v>
      </c>
      <c r="D8873">
        <v>226</v>
      </c>
      <c r="E8873">
        <v>43726</v>
      </c>
    </row>
    <row r="8874">
      <c r="A8874" t="str">
        <v>AutoTable</v>
      </c>
      <c r="C8874" t="str">
        <v>04026-11</v>
      </c>
      <c r="D8874">
        <v>0</v>
      </c>
      <c r="E8874">
        <v>43726</v>
      </c>
    </row>
    <row r="8875">
      <c r="A8875" t="str">
        <v>AutoTable</v>
      </c>
      <c r="C8875" t="str">
        <v>04026-12</v>
      </c>
      <c r="D8875">
        <v>0</v>
      </c>
      <c r="E8875">
        <v>43726</v>
      </c>
    </row>
    <row r="8876">
      <c r="A8876" t="str">
        <v>AutoTable</v>
      </c>
      <c r="C8876" t="str">
        <v>04026-13</v>
      </c>
      <c r="D8876">
        <v>0</v>
      </c>
      <c r="E8876">
        <v>43726</v>
      </c>
    </row>
    <row r="8877">
      <c r="A8877" t="str">
        <v>AutoTable</v>
      </c>
      <c r="C8877" t="str">
        <v>04026-15</v>
      </c>
      <c r="D8877">
        <v>70</v>
      </c>
      <c r="E8877">
        <v>43726</v>
      </c>
    </row>
    <row r="8878">
      <c r="A8878" t="str">
        <v>AutoTable</v>
      </c>
      <c r="C8878" t="str">
        <v>04026-7</v>
      </c>
      <c r="D8878">
        <v>0</v>
      </c>
      <c r="E8878">
        <v>43726</v>
      </c>
    </row>
    <row r="8879">
      <c r="A8879" t="str">
        <v>AutoTable</v>
      </c>
      <c r="C8879" t="str">
        <v>04026-8</v>
      </c>
      <c r="D8879">
        <v>0</v>
      </c>
      <c r="E8879">
        <v>43726</v>
      </c>
    </row>
    <row r="8880">
      <c r="A8880" t="str">
        <v>AutoTable</v>
      </c>
      <c r="C8880" t="str">
        <v>04026-9</v>
      </c>
      <c r="D8880">
        <v>0</v>
      </c>
      <c r="E8880">
        <v>43726</v>
      </c>
    </row>
    <row r="8881">
      <c r="A8881" t="str">
        <v>AutoTable</v>
      </c>
      <c r="C8881" t="str">
        <v>04026A</v>
      </c>
      <c r="D8881">
        <v>220</v>
      </c>
      <c r="E8881">
        <v>43726</v>
      </c>
    </row>
    <row r="8882">
      <c r="A8882" t="str">
        <v>AutoTable</v>
      </c>
      <c r="C8882" t="str">
        <v>04026CB</v>
      </c>
      <c r="D8882">
        <v>149</v>
      </c>
      <c r="E8882">
        <v>43726</v>
      </c>
    </row>
    <row r="8883">
      <c r="A8883" t="str">
        <v>AutoTable</v>
      </c>
      <c r="C8883" t="str">
        <v>04026CH-RA</v>
      </c>
      <c r="D8883">
        <v>156</v>
      </c>
      <c r="E8883">
        <v>43726</v>
      </c>
    </row>
    <row r="8884">
      <c r="A8884" t="str">
        <v>AutoTable</v>
      </c>
      <c r="C8884" t="str">
        <v>04026FB</v>
      </c>
      <c r="D8884">
        <v>642</v>
      </c>
      <c r="E8884">
        <v>43726</v>
      </c>
    </row>
    <row r="8885">
      <c r="A8885" t="str">
        <v>AutoTable</v>
      </c>
      <c r="C8885" t="str">
        <v>04026FO</v>
      </c>
      <c r="D8885">
        <v>433</v>
      </c>
      <c r="E8885">
        <v>43726</v>
      </c>
    </row>
    <row r="8886">
      <c r="A8886" t="str">
        <v>AutoTable</v>
      </c>
      <c r="C8886" t="str">
        <v>04026O</v>
      </c>
      <c r="D8886">
        <v>279</v>
      </c>
      <c r="E8886">
        <v>43726</v>
      </c>
    </row>
    <row r="8887">
      <c r="A8887" t="str">
        <v>AutoTable</v>
      </c>
      <c r="C8887" t="str">
        <v>04026R</v>
      </c>
      <c r="D8887">
        <v>655</v>
      </c>
      <c r="E8887">
        <v>43726</v>
      </c>
    </row>
    <row r="8888">
      <c r="A8888" t="str">
        <v>AutoTable</v>
      </c>
      <c r="C8888" t="str">
        <v>04026RO</v>
      </c>
      <c r="D8888">
        <v>327</v>
      </c>
      <c r="E8888">
        <v>43726</v>
      </c>
    </row>
    <row r="8889">
      <c r="A8889" t="str">
        <v>AutoTable</v>
      </c>
      <c r="C8889" t="str">
        <v>04026VE</v>
      </c>
      <c r="D8889">
        <v>346</v>
      </c>
      <c r="E8889">
        <v>43726</v>
      </c>
    </row>
    <row r="8890">
      <c r="A8890" t="str">
        <v>AutoTable</v>
      </c>
      <c r="C8890" t="str">
        <v>04027A</v>
      </c>
      <c r="D8890">
        <v>149</v>
      </c>
      <c r="E8890">
        <v>43726</v>
      </c>
    </row>
    <row r="8891">
      <c r="A8891" t="str">
        <v>AutoTable</v>
      </c>
      <c r="C8891" t="str">
        <v>04027B</v>
      </c>
      <c r="D8891">
        <v>30</v>
      </c>
      <c r="E8891">
        <v>43726</v>
      </c>
    </row>
    <row r="8892">
      <c r="A8892" t="str">
        <v>AutoTable</v>
      </c>
      <c r="C8892" t="str">
        <v>04027CB</v>
      </c>
      <c r="D8892">
        <v>0</v>
      </c>
      <c r="E8892">
        <v>43726</v>
      </c>
    </row>
    <row r="8893">
      <c r="A8893" t="str">
        <v>AutoTable</v>
      </c>
      <c r="C8893" t="str">
        <v>04027FO</v>
      </c>
      <c r="D8893">
        <v>548</v>
      </c>
      <c r="E8893">
        <v>43726</v>
      </c>
    </row>
    <row r="8894">
      <c r="A8894" t="str">
        <v>AutoTable</v>
      </c>
      <c r="C8894" t="str">
        <v>04027FR</v>
      </c>
      <c r="D8894">
        <v>300</v>
      </c>
      <c r="E8894">
        <v>43726</v>
      </c>
    </row>
    <row r="8895">
      <c r="A8895" t="str">
        <v>AutoTable</v>
      </c>
      <c r="C8895" t="str">
        <v>04027M</v>
      </c>
      <c r="D8895">
        <v>57</v>
      </c>
      <c r="E8895">
        <v>43726</v>
      </c>
    </row>
    <row r="8896">
      <c r="A8896" t="str">
        <v>AutoTable</v>
      </c>
      <c r="C8896" t="str">
        <v>04027O</v>
      </c>
      <c r="D8896">
        <v>159</v>
      </c>
      <c r="E8896">
        <v>43726</v>
      </c>
    </row>
    <row r="8897">
      <c r="A8897" t="str">
        <v>AutoTable</v>
      </c>
      <c r="C8897" t="str">
        <v>04027R</v>
      </c>
      <c r="D8897">
        <v>116</v>
      </c>
      <c r="E8897">
        <v>43726</v>
      </c>
    </row>
    <row r="8898">
      <c r="A8898" t="str">
        <v>AutoTable</v>
      </c>
      <c r="C8898" t="str">
        <v>04027RO</v>
      </c>
      <c r="D8898">
        <v>170</v>
      </c>
      <c r="E8898">
        <v>43726</v>
      </c>
    </row>
    <row r="8899">
      <c r="A8899" t="str">
        <v>AutoTable</v>
      </c>
      <c r="C8899" t="str">
        <v>04027TRI</v>
      </c>
      <c r="D8899">
        <v>358</v>
      </c>
      <c r="E8899">
        <v>43726</v>
      </c>
    </row>
    <row r="8900">
      <c r="A8900" t="str">
        <v>AutoTable</v>
      </c>
      <c r="C8900" t="str">
        <v>04027VE</v>
      </c>
      <c r="D8900">
        <v>145</v>
      </c>
      <c r="E8900">
        <v>43726</v>
      </c>
    </row>
    <row r="8901">
      <c r="A8901" t="str">
        <v>AutoTable</v>
      </c>
      <c r="C8901" t="str">
        <v>04027VI</v>
      </c>
      <c r="D8901">
        <v>105</v>
      </c>
      <c r="E8901">
        <v>43726</v>
      </c>
    </row>
    <row r="8902">
      <c r="A8902" t="str">
        <v>AutoTable</v>
      </c>
      <c r="C8902" t="str">
        <v>04028BTB</v>
      </c>
      <c r="D8902">
        <v>18</v>
      </c>
      <c r="E8902">
        <v>43726</v>
      </c>
    </row>
    <row r="8903">
      <c r="A8903" t="str">
        <v>AutoTable</v>
      </c>
      <c r="C8903" t="str">
        <v>04028CB</v>
      </c>
      <c r="D8903">
        <v>22</v>
      </c>
      <c r="E8903">
        <v>43726</v>
      </c>
    </row>
    <row r="8904">
      <c r="A8904" t="str">
        <v>AutoTable</v>
      </c>
      <c r="C8904" t="str">
        <v>04028J</v>
      </c>
      <c r="D8904">
        <v>4</v>
      </c>
      <c r="E8904">
        <v>43726</v>
      </c>
    </row>
    <row r="8905">
      <c r="A8905" t="str">
        <v>AutoTable</v>
      </c>
      <c r="C8905" t="str">
        <v>04028M</v>
      </c>
      <c r="D8905">
        <v>252</v>
      </c>
      <c r="E8905">
        <v>43726</v>
      </c>
    </row>
    <row r="8906">
      <c r="A8906" t="str">
        <v>AutoTable</v>
      </c>
      <c r="C8906" t="str">
        <v>04028TB</v>
      </c>
      <c r="D8906">
        <v>0</v>
      </c>
      <c r="E8906">
        <v>43726</v>
      </c>
    </row>
    <row r="8907">
      <c r="A8907" t="str">
        <v>AutoTable</v>
      </c>
      <c r="C8907" t="str">
        <v>04030-11SCE</v>
      </c>
      <c r="D8907">
        <v>55</v>
      </c>
      <c r="E8907">
        <v>43726</v>
      </c>
    </row>
    <row r="8908">
      <c r="A8908" t="str">
        <v>AutoTable</v>
      </c>
      <c r="C8908" t="str">
        <v>04030-13CE</v>
      </c>
      <c r="D8908">
        <v>2</v>
      </c>
      <c r="E8908">
        <v>43726</v>
      </c>
    </row>
    <row r="8909">
      <c r="A8909" t="str">
        <v>AutoTable</v>
      </c>
      <c r="C8909" t="str">
        <v>04030-19SCE</v>
      </c>
      <c r="D8909">
        <v>0</v>
      </c>
      <c r="E8909">
        <v>43726</v>
      </c>
    </row>
    <row r="8910">
      <c r="A8910" t="str">
        <v>AutoTable</v>
      </c>
      <c r="C8910" t="str">
        <v>04030-30CE</v>
      </c>
      <c r="D8910">
        <v>2</v>
      </c>
      <c r="E8910">
        <v>43726</v>
      </c>
    </row>
    <row r="8911">
      <c r="A8911" t="str">
        <v>AutoTable</v>
      </c>
      <c r="C8911" t="str">
        <v>04030-32CE</v>
      </c>
      <c r="D8911">
        <v>0</v>
      </c>
      <c r="E8911">
        <v>43726</v>
      </c>
    </row>
    <row r="8912">
      <c r="A8912" t="str">
        <v>AutoTable</v>
      </c>
      <c r="C8912" t="str">
        <v>04030-41</v>
      </c>
      <c r="D8912">
        <v>2</v>
      </c>
      <c r="E8912">
        <v>43726</v>
      </c>
    </row>
    <row r="8913">
      <c r="A8913" t="str">
        <v>AutoTable</v>
      </c>
      <c r="C8913" t="str">
        <v>04030-63CE</v>
      </c>
      <c r="D8913">
        <v>0</v>
      </c>
      <c r="E8913">
        <v>43726</v>
      </c>
    </row>
    <row r="8914">
      <c r="A8914" t="str">
        <v>AutoTable</v>
      </c>
      <c r="C8914" t="str">
        <v>04030-64CE</v>
      </c>
      <c r="D8914">
        <v>0</v>
      </c>
      <c r="E8914">
        <v>43726</v>
      </c>
    </row>
    <row r="8915">
      <c r="A8915" t="str">
        <v>AutoTable</v>
      </c>
      <c r="C8915" t="str">
        <v>04030-66CE</v>
      </c>
      <c r="D8915">
        <v>0</v>
      </c>
      <c r="E8915">
        <v>43726</v>
      </c>
    </row>
    <row r="8916">
      <c r="A8916" t="str">
        <v>AutoTable</v>
      </c>
      <c r="C8916" t="str">
        <v>04030-67CE</v>
      </c>
      <c r="D8916">
        <v>0</v>
      </c>
      <c r="E8916">
        <v>43726</v>
      </c>
    </row>
    <row r="8917">
      <c r="A8917" t="str">
        <v>AutoTable</v>
      </c>
      <c r="C8917" t="str">
        <v>04530-82</v>
      </c>
      <c r="D8917">
        <v>137</v>
      </c>
      <c r="E8917">
        <v>43726</v>
      </c>
    </row>
    <row r="8918">
      <c r="A8918" t="str">
        <v>AutoTable</v>
      </c>
      <c r="C8918" t="str">
        <v>04830-02KCE</v>
      </c>
      <c r="D8918">
        <v>37</v>
      </c>
      <c r="E8918">
        <v>43726</v>
      </c>
    </row>
    <row r="8919">
      <c r="A8919" t="str">
        <v>AutoTable</v>
      </c>
      <c r="C8919" t="str">
        <v>04830-06KCE</v>
      </c>
      <c r="D8919">
        <v>28</v>
      </c>
      <c r="E8919">
        <v>43726</v>
      </c>
    </row>
    <row r="8920">
      <c r="A8920" t="str">
        <v>AutoTable</v>
      </c>
      <c r="C8920" t="str">
        <v>04830-08PCE</v>
      </c>
      <c r="D8920">
        <v>0</v>
      </c>
      <c r="E8920">
        <v>43726</v>
      </c>
    </row>
    <row r="8921">
      <c r="A8921" t="str">
        <v>AutoTable</v>
      </c>
      <c r="C8921" t="str">
        <v>04830-18KCE</v>
      </c>
      <c r="D8921">
        <v>4</v>
      </c>
      <c r="E8921">
        <v>43726</v>
      </c>
    </row>
    <row r="8922">
      <c r="A8922" t="str">
        <v>AutoTable</v>
      </c>
      <c r="C8922" t="str">
        <v>04830-18PCE</v>
      </c>
      <c r="D8922">
        <v>0</v>
      </c>
      <c r="E8922">
        <v>43726</v>
      </c>
    </row>
    <row r="8923">
      <c r="A8923" t="str">
        <v>AutoTable</v>
      </c>
      <c r="C8923" t="str">
        <v>04832-19CE</v>
      </c>
      <c r="D8923">
        <v>18</v>
      </c>
      <c r="E8923">
        <v>43726</v>
      </c>
    </row>
    <row r="8924">
      <c r="A8924" t="str">
        <v>AutoTable</v>
      </c>
      <c r="C8924" t="str">
        <v>04929A</v>
      </c>
      <c r="D8924">
        <v>51</v>
      </c>
      <c r="E8924">
        <v>43726</v>
      </c>
    </row>
    <row r="8925">
      <c r="A8925" t="str">
        <v>AutoTable</v>
      </c>
      <c r="C8925" t="str">
        <v>04931BFB</v>
      </c>
      <c r="D8925">
        <v>3</v>
      </c>
      <c r="E8925">
        <v>43726</v>
      </c>
    </row>
    <row r="8926">
      <c r="A8926" t="str">
        <v>AutoTable</v>
      </c>
      <c r="C8926" t="str">
        <v>04931DTO</v>
      </c>
      <c r="D8926">
        <v>0</v>
      </c>
      <c r="E8926">
        <v>43726</v>
      </c>
    </row>
    <row r="8927">
      <c r="A8927" t="str">
        <v>AutoTable</v>
      </c>
      <c r="C8927" t="str">
        <v>04932-06CE</v>
      </c>
      <c r="D8927">
        <v>0</v>
      </c>
      <c r="E8927">
        <v>43726</v>
      </c>
    </row>
    <row r="8928">
      <c r="A8928" t="str">
        <v>AutoTable</v>
      </c>
      <c r="C8928" t="str">
        <v>04932-08CE</v>
      </c>
      <c r="D8928">
        <v>0</v>
      </c>
      <c r="E8928">
        <v>43726</v>
      </c>
    </row>
    <row r="8929">
      <c r="A8929" t="str">
        <v>AutoTable</v>
      </c>
      <c r="C8929" t="str">
        <v>04932-27CE</v>
      </c>
      <c r="D8929">
        <v>0</v>
      </c>
      <c r="E8929">
        <v>43726</v>
      </c>
    </row>
    <row r="8930">
      <c r="A8930" t="str">
        <v>AutoTable</v>
      </c>
      <c r="C8930" t="str">
        <v>05010-13</v>
      </c>
      <c r="D8930">
        <v>0</v>
      </c>
      <c r="E8930">
        <v>43726</v>
      </c>
    </row>
    <row r="8931">
      <c r="A8931" t="str">
        <v>AutoTable</v>
      </c>
      <c r="C8931" t="str">
        <v>05022-09</v>
      </c>
      <c r="D8931">
        <v>0</v>
      </c>
      <c r="E8931">
        <v>43726</v>
      </c>
    </row>
    <row r="8932">
      <c r="A8932" t="str">
        <v>AutoTable</v>
      </c>
      <c r="C8932" t="str">
        <v>05022-18</v>
      </c>
      <c r="D8932">
        <v>241</v>
      </c>
      <c r="E8932">
        <v>43726</v>
      </c>
    </row>
    <row r="8933">
      <c r="A8933" t="str">
        <v>AutoTable</v>
      </c>
      <c r="C8933" t="str">
        <v>05022-30</v>
      </c>
      <c r="D8933">
        <v>177</v>
      </c>
      <c r="E8933">
        <v>43726</v>
      </c>
    </row>
    <row r="8934">
      <c r="A8934" t="str">
        <v>AutoTable</v>
      </c>
      <c r="C8934" t="str">
        <v>05030-12CROCE</v>
      </c>
      <c r="D8934">
        <v>69</v>
      </c>
      <c r="E8934">
        <v>43726</v>
      </c>
    </row>
    <row r="8935">
      <c r="A8935" t="str">
        <v>AutoTable</v>
      </c>
      <c r="C8935" t="str">
        <v>05030-12MAAQCE</v>
      </c>
      <c r="D8935">
        <v>69</v>
      </c>
      <c r="E8935">
        <v>43726</v>
      </c>
    </row>
    <row r="8936">
      <c r="A8936" t="str">
        <v>AutoTable</v>
      </c>
      <c r="C8936" t="str">
        <v>05030-13CE</v>
      </c>
      <c r="D8936">
        <v>140</v>
      </c>
      <c r="E8936">
        <v>43726</v>
      </c>
    </row>
    <row r="8937">
      <c r="A8937" t="str">
        <v>AutoTable</v>
      </c>
      <c r="C8937" t="str">
        <v>05035-30</v>
      </c>
      <c r="D8937">
        <v>2</v>
      </c>
      <c r="E8937">
        <v>43726</v>
      </c>
    </row>
    <row r="8938">
      <c r="A8938" t="str">
        <v>AutoTable</v>
      </c>
      <c r="C8938" t="str">
        <v>05529A</v>
      </c>
      <c r="D8938">
        <v>21</v>
      </c>
      <c r="E8938">
        <v>43726</v>
      </c>
    </row>
    <row r="8939">
      <c r="A8939" t="str">
        <v>AutoTable</v>
      </c>
      <c r="C8939" t="str">
        <v>05725-30</v>
      </c>
      <c r="D8939">
        <v>0</v>
      </c>
      <c r="E8939">
        <v>43726</v>
      </c>
    </row>
    <row r="8940">
      <c r="A8940" t="str">
        <v>AutoTable</v>
      </c>
      <c r="C8940" t="str">
        <v>06435-33</v>
      </c>
      <c r="D8940">
        <v>125</v>
      </c>
      <c r="E8940">
        <v>43726</v>
      </c>
    </row>
    <row r="8941">
      <c r="A8941" t="str">
        <v>AutoTable</v>
      </c>
      <c r="C8941" t="str">
        <v>07030-09</v>
      </c>
      <c r="D8941">
        <v>55</v>
      </c>
      <c r="E8941">
        <v>43726</v>
      </c>
    </row>
    <row r="8942">
      <c r="A8942" t="str">
        <v>AutoTable</v>
      </c>
      <c r="C8942" t="str">
        <v>07030-38</v>
      </c>
      <c r="D8942">
        <v>48</v>
      </c>
      <c r="E8942">
        <v>43726</v>
      </c>
    </row>
    <row r="8943">
      <c r="A8943" t="str">
        <v>AutoTable</v>
      </c>
      <c r="C8943" t="str">
        <v>07031-09</v>
      </c>
      <c r="D8943">
        <v>118</v>
      </c>
      <c r="E8943">
        <v>43726</v>
      </c>
    </row>
    <row r="8944">
      <c r="A8944" t="str">
        <v>AutoTable</v>
      </c>
      <c r="C8944" t="str">
        <v>07031-99</v>
      </c>
      <c r="D8944">
        <v>236</v>
      </c>
      <c r="E8944">
        <v>43726</v>
      </c>
    </row>
    <row r="8945">
      <c r="A8945" t="str">
        <v>AutoTable</v>
      </c>
      <c r="C8945" t="str">
        <v>07033-90S</v>
      </c>
      <c r="D8945">
        <v>38</v>
      </c>
      <c r="E8945">
        <v>43726</v>
      </c>
    </row>
    <row r="8946">
      <c r="A8946" t="str">
        <v>AutoTable</v>
      </c>
      <c r="C8946" t="str">
        <v>07224-30CE</v>
      </c>
      <c r="D8946">
        <v>0</v>
      </c>
      <c r="E8946">
        <v>43726</v>
      </c>
    </row>
    <row r="8947">
      <c r="A8947" t="str">
        <v>AutoTable</v>
      </c>
      <c r="C8947" t="str">
        <v>07625-13</v>
      </c>
      <c r="D8947">
        <v>0</v>
      </c>
      <c r="E8947">
        <v>43726</v>
      </c>
    </row>
    <row r="8948">
      <c r="A8948" t="str">
        <v>AutoTable</v>
      </c>
      <c r="C8948" t="str">
        <v>08024-02CE</v>
      </c>
      <c r="D8948">
        <v>16</v>
      </c>
      <c r="E8948">
        <v>43726</v>
      </c>
    </row>
    <row r="8949">
      <c r="A8949" t="str">
        <v>AutoTable</v>
      </c>
      <c r="C8949" t="str">
        <v>08024-06CE</v>
      </c>
      <c r="D8949">
        <v>20</v>
      </c>
      <c r="E8949">
        <v>43726</v>
      </c>
    </row>
    <row r="8950">
      <c r="A8950" t="str">
        <v>AutoTable</v>
      </c>
      <c r="C8950" t="str">
        <v>08024-26CE</v>
      </c>
      <c r="D8950">
        <v>12</v>
      </c>
      <c r="E8950">
        <v>43726</v>
      </c>
    </row>
    <row r="8951">
      <c r="A8951" t="str">
        <v>AutoTable</v>
      </c>
      <c r="C8951" t="str">
        <v>08024-28CE</v>
      </c>
      <c r="D8951">
        <v>4</v>
      </c>
      <c r="E8951">
        <v>43726</v>
      </c>
    </row>
    <row r="8952">
      <c r="A8952" t="str">
        <v>AutoTable</v>
      </c>
      <c r="C8952" t="str">
        <v>09925-17CE</v>
      </c>
      <c r="D8952">
        <v>69</v>
      </c>
      <c r="E8952">
        <v>43726</v>
      </c>
    </row>
    <row r="8953">
      <c r="A8953" t="str">
        <v>AutoTable</v>
      </c>
      <c r="C8953" t="str">
        <v>09925-18CE</v>
      </c>
      <c r="D8953">
        <v>48</v>
      </c>
      <c r="E8953">
        <v>43726</v>
      </c>
    </row>
    <row r="8954">
      <c r="A8954" t="str">
        <v>AutoTable</v>
      </c>
      <c r="C8954" t="str">
        <v>10811</v>
      </c>
      <c r="D8954">
        <v>1</v>
      </c>
      <c r="E8954">
        <v>43726</v>
      </c>
    </row>
    <row r="8955">
      <c r="A8955" t="str">
        <v>AutoTable</v>
      </c>
      <c r="C8955" t="str">
        <v>10911</v>
      </c>
      <c r="D8955">
        <v>0</v>
      </c>
      <c r="E8955">
        <v>43726</v>
      </c>
    </row>
    <row r="8956">
      <c r="A8956" t="str">
        <v>AutoTable</v>
      </c>
      <c r="C8956" t="str">
        <v>1200</v>
      </c>
      <c r="D8956">
        <v>0</v>
      </c>
      <c r="E8956">
        <v>43726</v>
      </c>
    </row>
    <row r="8957">
      <c r="A8957" t="str">
        <v>AutoTable</v>
      </c>
      <c r="C8957" t="str">
        <v>1200B</v>
      </c>
      <c r="D8957">
        <v>5</v>
      </c>
      <c r="E8957">
        <v>43726</v>
      </c>
    </row>
    <row r="8958">
      <c r="A8958" t="str">
        <v>AutoTable</v>
      </c>
      <c r="C8958" t="str">
        <v>1201</v>
      </c>
      <c r="D8958">
        <v>4</v>
      </c>
      <c r="E8958">
        <v>43726</v>
      </c>
    </row>
    <row r="8959">
      <c r="A8959" t="str">
        <v>AutoTable</v>
      </c>
      <c r="C8959" t="str">
        <v>1201B</v>
      </c>
      <c r="D8959">
        <v>0</v>
      </c>
      <c r="E8959">
        <v>43726</v>
      </c>
    </row>
    <row r="8960">
      <c r="A8960" t="str">
        <v>AutoTable</v>
      </c>
      <c r="C8960" t="str">
        <v>1202</v>
      </c>
      <c r="D8960">
        <v>1</v>
      </c>
      <c r="E8960">
        <v>43726</v>
      </c>
    </row>
    <row r="8961">
      <c r="A8961" t="str">
        <v>AutoTable</v>
      </c>
      <c r="C8961" t="str">
        <v>1222</v>
      </c>
      <c r="D8961">
        <v>39</v>
      </c>
      <c r="E8961">
        <v>43726</v>
      </c>
    </row>
    <row r="8962">
      <c r="A8962" t="str">
        <v>AutoTable</v>
      </c>
      <c r="C8962" t="str">
        <v>1224</v>
      </c>
      <c r="D8962">
        <v>14</v>
      </c>
      <c r="E8962">
        <v>43726</v>
      </c>
    </row>
    <row r="8963">
      <c r="A8963" t="str">
        <v>AutoTable</v>
      </c>
      <c r="C8963" t="str">
        <v>1228H</v>
      </c>
      <c r="D8963">
        <v>0</v>
      </c>
      <c r="E8963">
        <v>43726</v>
      </c>
    </row>
    <row r="8964">
      <c r="A8964" t="str">
        <v>AutoTable</v>
      </c>
      <c r="C8964" t="str">
        <v>1231L</v>
      </c>
      <c r="D8964">
        <v>3</v>
      </c>
      <c r="E8964">
        <v>43726</v>
      </c>
    </row>
    <row r="8965">
      <c r="A8965" t="str">
        <v>AutoTable</v>
      </c>
      <c r="C8965" t="str">
        <v>1231PA</v>
      </c>
      <c r="D8965">
        <v>2</v>
      </c>
      <c r="E8965">
        <v>43726</v>
      </c>
    </row>
    <row r="8966">
      <c r="A8966" t="str">
        <v>AutoTable</v>
      </c>
      <c r="C8966" t="str">
        <v>14001</v>
      </c>
      <c r="D8966">
        <v>53</v>
      </c>
      <c r="E8966">
        <v>43726</v>
      </c>
    </row>
    <row r="8967">
      <c r="A8967" t="str">
        <v>AutoTable</v>
      </c>
      <c r="C8967" t="str">
        <v>14002</v>
      </c>
      <c r="D8967">
        <v>111768</v>
      </c>
      <c r="E8967">
        <v>43726</v>
      </c>
    </row>
    <row r="8968">
      <c r="A8968" t="str">
        <v>AutoTable</v>
      </c>
      <c r="C8968" t="str">
        <v>14004</v>
      </c>
      <c r="D8968">
        <v>82</v>
      </c>
      <c r="E8968">
        <v>43726</v>
      </c>
    </row>
    <row r="8969">
      <c r="A8969" t="str">
        <v>AutoTable</v>
      </c>
      <c r="C8969" t="str">
        <v>14004R</v>
      </c>
      <c r="D8969">
        <v>3</v>
      </c>
      <c r="E8969">
        <v>43726</v>
      </c>
    </row>
    <row r="8970">
      <c r="A8970" t="str">
        <v>AutoTable</v>
      </c>
      <c r="C8970" t="str">
        <v>14004V</v>
      </c>
      <c r="D8970">
        <v>11</v>
      </c>
      <c r="E8970">
        <v>43726</v>
      </c>
    </row>
    <row r="8971">
      <c r="A8971" t="str">
        <v>AutoTable</v>
      </c>
      <c r="C8971" t="str">
        <v>14006</v>
      </c>
      <c r="D8971">
        <v>3959</v>
      </c>
      <c r="E8971">
        <v>43726</v>
      </c>
    </row>
    <row r="8972">
      <c r="A8972" t="str">
        <v>AutoTable</v>
      </c>
      <c r="C8972" t="str">
        <v>14011</v>
      </c>
      <c r="D8972">
        <v>0</v>
      </c>
      <c r="E8972">
        <v>43726</v>
      </c>
    </row>
    <row r="8973">
      <c r="A8973" t="str">
        <v>AutoTable</v>
      </c>
      <c r="C8973" t="str">
        <v>14011-50</v>
      </c>
      <c r="D8973">
        <v>1638</v>
      </c>
      <c r="E8973">
        <v>43726</v>
      </c>
    </row>
    <row r="8974">
      <c r="A8974" t="str">
        <v>AutoTable</v>
      </c>
      <c r="C8974" t="str">
        <v>14012</v>
      </c>
      <c r="D8974">
        <v>146</v>
      </c>
      <c r="E8974">
        <v>43726</v>
      </c>
    </row>
    <row r="8975">
      <c r="A8975" t="str">
        <v>AutoTable</v>
      </c>
      <c r="C8975" t="str">
        <v>14015</v>
      </c>
      <c r="D8975">
        <v>0</v>
      </c>
      <c r="E8975">
        <v>43726</v>
      </c>
    </row>
    <row r="8976">
      <c r="A8976" t="str">
        <v>AutoTable</v>
      </c>
      <c r="C8976" t="str">
        <v>14021</v>
      </c>
      <c r="D8976">
        <v>398</v>
      </c>
      <c r="E8976">
        <v>43726</v>
      </c>
    </row>
    <row r="8977">
      <c r="A8977" t="str">
        <v>AutoTable</v>
      </c>
      <c r="C8977" t="str">
        <v>14022B</v>
      </c>
      <c r="D8977">
        <v>0</v>
      </c>
      <c r="E8977">
        <v>43726</v>
      </c>
    </row>
    <row r="8978">
      <c r="A8978" t="str">
        <v>AutoTable</v>
      </c>
      <c r="C8978" t="str">
        <v>14022V</v>
      </c>
      <c r="D8978">
        <v>8000</v>
      </c>
      <c r="E8978">
        <v>43726</v>
      </c>
    </row>
    <row r="8979">
      <c r="A8979" t="str">
        <v>AutoTable</v>
      </c>
      <c r="C8979" t="str">
        <v>14028</v>
      </c>
      <c r="D8979">
        <v>840</v>
      </c>
      <c r="E8979">
        <v>43726</v>
      </c>
    </row>
    <row r="8980">
      <c r="A8980" t="str">
        <v>AutoTable</v>
      </c>
      <c r="C8980" t="str">
        <v>14029</v>
      </c>
      <c r="D8980">
        <v>4735</v>
      </c>
      <c r="E8980">
        <v>43726</v>
      </c>
    </row>
    <row r="8981">
      <c r="A8981" t="str">
        <v>AutoTable</v>
      </c>
      <c r="C8981" t="str">
        <v>14035-1</v>
      </c>
      <c r="D8981">
        <v>1520</v>
      </c>
      <c r="E8981">
        <v>43726</v>
      </c>
    </row>
    <row r="8982">
      <c r="A8982" t="str">
        <v>AutoTable</v>
      </c>
      <c r="C8982" t="str">
        <v>14035-2</v>
      </c>
      <c r="D8982">
        <v>13166</v>
      </c>
      <c r="E8982">
        <v>43726</v>
      </c>
    </row>
    <row r="8983">
      <c r="A8983" t="str">
        <v>AutoTable</v>
      </c>
      <c r="C8983" t="str">
        <v>14035-3</v>
      </c>
      <c r="D8983">
        <v>4369</v>
      </c>
      <c r="E8983">
        <v>43726</v>
      </c>
    </row>
    <row r="8984">
      <c r="A8984" t="str">
        <v>AutoTable</v>
      </c>
      <c r="C8984" t="str">
        <v>14035-5</v>
      </c>
      <c r="D8984">
        <v>576</v>
      </c>
      <c r="E8984">
        <v>43726</v>
      </c>
    </row>
    <row r="8985">
      <c r="A8985" t="str">
        <v>AutoTable</v>
      </c>
      <c r="C8985" t="str">
        <v>14098</v>
      </c>
      <c r="D8985">
        <v>186</v>
      </c>
      <c r="E8985">
        <v>43726</v>
      </c>
    </row>
    <row r="8986">
      <c r="A8986" t="str">
        <v>AutoTable</v>
      </c>
      <c r="C8986" t="str">
        <v>14113</v>
      </c>
      <c r="D8986">
        <v>1</v>
      </c>
      <c r="E8986">
        <v>43726</v>
      </c>
    </row>
    <row r="8987">
      <c r="A8987" t="str">
        <v>AutoTable</v>
      </c>
      <c r="C8987" t="str">
        <v>14114-32</v>
      </c>
      <c r="D8987">
        <v>2</v>
      </c>
      <c r="E8987">
        <v>43726</v>
      </c>
    </row>
    <row r="8988">
      <c r="A8988" t="str">
        <v>AutoTable</v>
      </c>
      <c r="C8988" t="str">
        <v>14115-960</v>
      </c>
      <c r="D8988">
        <v>1</v>
      </c>
      <c r="E8988">
        <v>43726</v>
      </c>
    </row>
    <row r="8989">
      <c r="A8989" t="str">
        <v>AutoTable</v>
      </c>
      <c r="C8989" t="str">
        <v>14117</v>
      </c>
      <c r="D8989">
        <v>0</v>
      </c>
      <c r="E8989">
        <v>43726</v>
      </c>
    </row>
    <row r="8990">
      <c r="A8990" t="str">
        <v>AutoTable</v>
      </c>
      <c r="C8990" t="str">
        <v>14121</v>
      </c>
      <c r="D8990">
        <v>11</v>
      </c>
      <c r="E8990">
        <v>43726</v>
      </c>
    </row>
    <row r="8991">
      <c r="A8991" t="str">
        <v>AutoTable</v>
      </c>
      <c r="C8991" t="str">
        <v>14121BRZ</v>
      </c>
      <c r="D8991">
        <v>58</v>
      </c>
      <c r="E8991">
        <v>43726</v>
      </c>
    </row>
    <row r="8992">
      <c r="A8992" t="str">
        <v>AutoTable</v>
      </c>
      <c r="C8992" t="str">
        <v>14122</v>
      </c>
      <c r="D8992">
        <v>11</v>
      </c>
      <c r="E8992">
        <v>43726</v>
      </c>
    </row>
    <row r="8993">
      <c r="A8993" t="str">
        <v>AutoTable</v>
      </c>
      <c r="C8993" t="str">
        <v>14302</v>
      </c>
      <c r="D8993">
        <v>376</v>
      </c>
      <c r="E8993">
        <v>43726</v>
      </c>
    </row>
    <row r="8994">
      <c r="A8994" t="str">
        <v>AutoTable</v>
      </c>
      <c r="C8994" t="str">
        <v>14304</v>
      </c>
      <c r="D8994">
        <v>1008</v>
      </c>
      <c r="E8994">
        <v>43726</v>
      </c>
    </row>
    <row r="8995">
      <c r="A8995" t="str">
        <v>AutoTable</v>
      </c>
      <c r="C8995" t="str">
        <v>14305O/B</v>
      </c>
      <c r="D8995">
        <v>312</v>
      </c>
      <c r="E8995">
        <v>43726</v>
      </c>
    </row>
    <row r="8996">
      <c r="A8996" t="str">
        <v>AutoTable</v>
      </c>
      <c r="C8996" t="str">
        <v>14309</v>
      </c>
      <c r="D8996">
        <v>12</v>
      </c>
      <c r="E8996">
        <v>43726</v>
      </c>
    </row>
    <row r="8997">
      <c r="A8997" t="str">
        <v>AutoTable</v>
      </c>
      <c r="C8997" t="str">
        <v>14316</v>
      </c>
      <c r="D8997">
        <v>60</v>
      </c>
      <c r="E8997">
        <v>43726</v>
      </c>
    </row>
    <row r="8998">
      <c r="A8998" t="str">
        <v>AutoTable</v>
      </c>
      <c r="C8998" t="str">
        <v>14317</v>
      </c>
      <c r="D8998">
        <v>324</v>
      </c>
      <c r="E8998">
        <v>43726</v>
      </c>
    </row>
    <row r="8999">
      <c r="A8999" t="str">
        <v>AutoTable</v>
      </c>
      <c r="C8999" t="str">
        <v>14364RX</v>
      </c>
      <c r="D8999">
        <v>161</v>
      </c>
      <c r="E8999">
        <v>43726</v>
      </c>
    </row>
    <row r="9000">
      <c r="A9000" t="str">
        <v>AutoTable</v>
      </c>
      <c r="C9000" t="str">
        <v>14364TX</v>
      </c>
      <c r="D9000">
        <v>69</v>
      </c>
      <c r="E9000">
        <v>43726</v>
      </c>
    </row>
    <row r="9001">
      <c r="A9001" t="str">
        <v>AutoTable</v>
      </c>
      <c r="C9001" t="str">
        <v>14410-2</v>
      </c>
      <c r="D9001">
        <v>221</v>
      </c>
      <c r="E9001">
        <v>43726</v>
      </c>
    </row>
    <row r="9002">
      <c r="A9002" t="str">
        <v>AutoTable</v>
      </c>
      <c r="C9002" t="str">
        <v>14410-3</v>
      </c>
      <c r="D9002">
        <v>1696</v>
      </c>
      <c r="E9002">
        <v>43726</v>
      </c>
    </row>
    <row r="9003">
      <c r="A9003" t="str">
        <v>AutoTable</v>
      </c>
      <c r="C9003" t="str">
        <v>14410-4</v>
      </c>
      <c r="D9003">
        <v>400</v>
      </c>
      <c r="E9003">
        <v>43726</v>
      </c>
    </row>
    <row r="9004">
      <c r="A9004" t="str">
        <v>AutoTable</v>
      </c>
      <c r="C9004" t="str">
        <v>14410-5</v>
      </c>
      <c r="D9004">
        <v>1</v>
      </c>
      <c r="E9004">
        <v>43726</v>
      </c>
    </row>
    <row r="9005">
      <c r="A9005" t="str">
        <v>AutoTable</v>
      </c>
      <c r="C9005" t="str">
        <v>14410-7</v>
      </c>
      <c r="D9005">
        <v>847</v>
      </c>
      <c r="E9005">
        <v>43726</v>
      </c>
    </row>
    <row r="9006">
      <c r="A9006" t="str">
        <v>AutoTable</v>
      </c>
      <c r="C9006" t="str">
        <v>14420-01</v>
      </c>
      <c r="D9006">
        <v>21761</v>
      </c>
      <c r="E9006">
        <v>43726</v>
      </c>
    </row>
    <row r="9007">
      <c r="A9007" t="str">
        <v>AutoTable</v>
      </c>
      <c r="C9007" t="str">
        <v>14420-02</v>
      </c>
      <c r="D9007">
        <v>13640</v>
      </c>
      <c r="E9007">
        <v>43726</v>
      </c>
    </row>
    <row r="9008">
      <c r="A9008" t="str">
        <v>AutoTable</v>
      </c>
      <c r="C9008" t="str">
        <v>14420-03</v>
      </c>
      <c r="D9008">
        <v>11900</v>
      </c>
      <c r="E9008">
        <v>43726</v>
      </c>
    </row>
    <row r="9009">
      <c r="A9009" t="str">
        <v>AutoTable</v>
      </c>
      <c r="C9009" t="str">
        <v>14420-04</v>
      </c>
      <c r="D9009">
        <v>5087</v>
      </c>
      <c r="E9009">
        <v>43726</v>
      </c>
    </row>
    <row r="9010">
      <c r="A9010" t="str">
        <v>AutoTable</v>
      </c>
      <c r="C9010" t="str">
        <v>14420-05</v>
      </c>
      <c r="D9010">
        <v>7195</v>
      </c>
      <c r="E9010">
        <v>43726</v>
      </c>
    </row>
    <row r="9011">
      <c r="A9011" t="str">
        <v>AutoTable</v>
      </c>
      <c r="C9011" t="str">
        <v>14420-06</v>
      </c>
      <c r="D9011">
        <v>8332</v>
      </c>
      <c r="E9011">
        <v>43726</v>
      </c>
    </row>
    <row r="9012">
      <c r="A9012" t="str">
        <v>AutoTable</v>
      </c>
      <c r="C9012" t="str">
        <v>14420-07</v>
      </c>
      <c r="D9012">
        <v>4327</v>
      </c>
      <c r="E9012">
        <v>43726</v>
      </c>
    </row>
    <row r="9013">
      <c r="A9013" t="str">
        <v>AutoTable</v>
      </c>
      <c r="C9013" t="str">
        <v>14420-08</v>
      </c>
      <c r="D9013">
        <v>5501</v>
      </c>
      <c r="E9013">
        <v>43726</v>
      </c>
    </row>
    <row r="9014">
      <c r="A9014" t="str">
        <v>AutoTable</v>
      </c>
      <c r="C9014" t="str">
        <v>14420-09</v>
      </c>
      <c r="D9014">
        <v>3200</v>
      </c>
      <c r="E9014">
        <v>43726</v>
      </c>
    </row>
    <row r="9015">
      <c r="A9015" t="str">
        <v>AutoTable</v>
      </c>
      <c r="C9015" t="str">
        <v>14420-10</v>
      </c>
      <c r="D9015">
        <v>6988</v>
      </c>
      <c r="E9015">
        <v>43726</v>
      </c>
    </row>
    <row r="9016">
      <c r="A9016" t="str">
        <v>AutoTable</v>
      </c>
      <c r="C9016" t="str">
        <v>14420-15</v>
      </c>
      <c r="D9016">
        <v>4076</v>
      </c>
      <c r="E9016">
        <v>43726</v>
      </c>
    </row>
    <row r="9017">
      <c r="A9017" t="str">
        <v>AutoTable</v>
      </c>
      <c r="C9017" t="str">
        <v>14420-18</v>
      </c>
      <c r="D9017">
        <v>2002</v>
      </c>
      <c r="E9017">
        <v>43726</v>
      </c>
    </row>
    <row r="9018">
      <c r="A9018" t="str">
        <v>AutoTable</v>
      </c>
      <c r="C9018" t="str">
        <v>14420-20</v>
      </c>
      <c r="D9018">
        <v>10730</v>
      </c>
      <c r="E9018">
        <v>43726</v>
      </c>
    </row>
    <row r="9019">
      <c r="A9019" t="str">
        <v>AutoTable</v>
      </c>
      <c r="C9019" t="str">
        <v>14420-25</v>
      </c>
      <c r="D9019">
        <v>3556</v>
      </c>
      <c r="E9019">
        <v>43726</v>
      </c>
    </row>
    <row r="9020">
      <c r="A9020" t="str">
        <v>AutoTable</v>
      </c>
      <c r="C9020" t="str">
        <v>14420-30</v>
      </c>
      <c r="D9020">
        <v>2736</v>
      </c>
      <c r="E9020">
        <v>43726</v>
      </c>
    </row>
    <row r="9021">
      <c r="A9021" t="str">
        <v>AutoTable</v>
      </c>
      <c r="C9021" t="str">
        <v>14420-35</v>
      </c>
      <c r="D9021">
        <v>500</v>
      </c>
      <c r="E9021">
        <v>43726</v>
      </c>
    </row>
    <row r="9022">
      <c r="A9022" t="str">
        <v>AutoTable</v>
      </c>
      <c r="C9022" t="str">
        <v>14510-02</v>
      </c>
      <c r="D9022">
        <v>3488</v>
      </c>
      <c r="E9022">
        <v>43726</v>
      </c>
    </row>
    <row r="9023">
      <c r="A9023" t="str">
        <v>AutoTable</v>
      </c>
      <c r="C9023" t="str">
        <v>14510-03</v>
      </c>
      <c r="D9023">
        <v>2978</v>
      </c>
      <c r="E9023">
        <v>43726</v>
      </c>
    </row>
    <row r="9024">
      <c r="A9024" t="str">
        <v>AutoTable</v>
      </c>
      <c r="C9024" t="str">
        <v>14510-04</v>
      </c>
      <c r="D9024">
        <v>3111</v>
      </c>
      <c r="E9024">
        <v>43726</v>
      </c>
    </row>
    <row r="9025">
      <c r="A9025" t="str">
        <v>AutoTable</v>
      </c>
      <c r="C9025" t="str">
        <v>14510-05</v>
      </c>
      <c r="D9025">
        <v>12939</v>
      </c>
      <c r="E9025">
        <v>43726</v>
      </c>
    </row>
    <row r="9026">
      <c r="A9026" t="str">
        <v>AutoTable</v>
      </c>
      <c r="C9026" t="str">
        <v>14510-06</v>
      </c>
      <c r="D9026">
        <v>2532</v>
      </c>
      <c r="E9026">
        <v>43726</v>
      </c>
    </row>
    <row r="9027">
      <c r="A9027" t="str">
        <v>AutoTable</v>
      </c>
      <c r="C9027" t="str">
        <v>14710-00</v>
      </c>
      <c r="D9027">
        <v>800</v>
      </c>
      <c r="E9027">
        <v>43726</v>
      </c>
    </row>
    <row r="9028">
      <c r="A9028" t="str">
        <v>AutoTable</v>
      </c>
      <c r="C9028" t="str">
        <v>14710-01</v>
      </c>
      <c r="D9028">
        <v>1235</v>
      </c>
      <c r="E9028">
        <v>43726</v>
      </c>
    </row>
    <row r="9029">
      <c r="A9029" t="str">
        <v>AutoTable</v>
      </c>
      <c r="C9029" t="str">
        <v>14710-02</v>
      </c>
      <c r="D9029">
        <v>13035</v>
      </c>
      <c r="E9029">
        <v>43726</v>
      </c>
    </row>
    <row r="9030">
      <c r="A9030" t="str">
        <v>AutoTable</v>
      </c>
      <c r="C9030" t="str">
        <v>14710-03</v>
      </c>
      <c r="D9030">
        <v>23301</v>
      </c>
      <c r="E9030">
        <v>43726</v>
      </c>
    </row>
    <row r="9031">
      <c r="A9031" t="str">
        <v>AutoTable</v>
      </c>
      <c r="C9031" t="str">
        <v>14710-04</v>
      </c>
      <c r="D9031">
        <v>9589</v>
      </c>
      <c r="E9031">
        <v>43726</v>
      </c>
    </row>
    <row r="9032">
      <c r="A9032" t="str">
        <v>AutoTable</v>
      </c>
      <c r="C9032" t="str">
        <v>14710-05</v>
      </c>
      <c r="D9032">
        <v>15194</v>
      </c>
      <c r="E9032">
        <v>43726</v>
      </c>
    </row>
    <row r="9033">
      <c r="A9033" t="str">
        <v>AutoTable</v>
      </c>
      <c r="C9033" t="str">
        <v>14710-06</v>
      </c>
      <c r="D9033">
        <v>2035</v>
      </c>
      <c r="E9033">
        <v>43726</v>
      </c>
    </row>
    <row r="9034">
      <c r="A9034" t="str">
        <v>AutoTable</v>
      </c>
      <c r="C9034" t="str">
        <v>14810-03</v>
      </c>
      <c r="D9034">
        <v>0</v>
      </c>
      <c r="E9034">
        <v>43726</v>
      </c>
    </row>
    <row r="9035">
      <c r="A9035" t="str">
        <v>AutoTable</v>
      </c>
      <c r="C9035" t="str">
        <v>14810-04</v>
      </c>
      <c r="D9035">
        <v>0</v>
      </c>
      <c r="E9035">
        <v>43726</v>
      </c>
    </row>
    <row r="9036">
      <c r="A9036" t="str">
        <v>AutoTable</v>
      </c>
      <c r="C9036" t="str">
        <v>14810-05</v>
      </c>
      <c r="D9036">
        <v>0</v>
      </c>
      <c r="E9036">
        <v>43726</v>
      </c>
    </row>
    <row r="9037">
      <c r="A9037" t="str">
        <v>AutoTable</v>
      </c>
      <c r="C9037" t="str">
        <v>14810-06</v>
      </c>
      <c r="D9037">
        <v>0</v>
      </c>
      <c r="E9037">
        <v>43726</v>
      </c>
    </row>
    <row r="9038">
      <c r="A9038" t="str">
        <v>AutoTable</v>
      </c>
      <c r="C9038" t="str">
        <v>14910-02</v>
      </c>
      <c r="D9038">
        <v>7995</v>
      </c>
      <c r="E9038">
        <v>43726</v>
      </c>
    </row>
    <row r="9039">
      <c r="A9039" t="str">
        <v>AutoTable</v>
      </c>
      <c r="C9039" t="str">
        <v>14910-03</v>
      </c>
      <c r="D9039">
        <v>13000</v>
      </c>
      <c r="E9039">
        <v>43726</v>
      </c>
    </row>
    <row r="9040">
      <c r="A9040" t="str">
        <v>AutoTable</v>
      </c>
      <c r="C9040" t="str">
        <v>14910-04</v>
      </c>
      <c r="D9040">
        <v>12000</v>
      </c>
      <c r="E9040">
        <v>43726</v>
      </c>
    </row>
    <row r="9041">
      <c r="A9041" t="str">
        <v>AutoTable</v>
      </c>
      <c r="C9041" t="str">
        <v>14910-05</v>
      </c>
      <c r="D9041">
        <v>6997</v>
      </c>
      <c r="E9041">
        <v>43726</v>
      </c>
    </row>
    <row r="9042">
      <c r="A9042" t="str">
        <v>AutoTable</v>
      </c>
      <c r="C9042" t="str">
        <v>15001A</v>
      </c>
      <c r="D9042">
        <v>3941</v>
      </c>
      <c r="E9042">
        <v>43726</v>
      </c>
    </row>
    <row r="9043">
      <c r="A9043" t="str">
        <v>AutoTable</v>
      </c>
      <c r="C9043" t="str">
        <v>15001B</v>
      </c>
      <c r="D9043">
        <v>15380</v>
      </c>
      <c r="E9043">
        <v>43726</v>
      </c>
    </row>
    <row r="9044">
      <c r="A9044" t="str">
        <v>AutoTable</v>
      </c>
      <c r="C9044" t="str">
        <v>15001R</v>
      </c>
      <c r="D9044">
        <v>12387</v>
      </c>
      <c r="E9044">
        <v>43726</v>
      </c>
    </row>
    <row r="9045">
      <c r="A9045" t="str">
        <v>AutoTable</v>
      </c>
      <c r="C9045" t="str">
        <v>15002A</v>
      </c>
      <c r="D9045">
        <v>6985</v>
      </c>
      <c r="E9045">
        <v>43726</v>
      </c>
    </row>
    <row r="9046">
      <c r="A9046" t="str">
        <v>AutoTable</v>
      </c>
      <c r="C9046" t="str">
        <v>15002B</v>
      </c>
      <c r="D9046">
        <v>6705</v>
      </c>
      <c r="E9046">
        <v>43726</v>
      </c>
    </row>
    <row r="9047">
      <c r="A9047" t="str">
        <v>AutoTable</v>
      </c>
      <c r="C9047" t="str">
        <v>15002J</v>
      </c>
      <c r="D9047">
        <v>200</v>
      </c>
      <c r="E9047">
        <v>43726</v>
      </c>
    </row>
    <row r="9048">
      <c r="A9048" t="str">
        <v>AutoTable</v>
      </c>
      <c r="C9048" t="str">
        <v>15002R</v>
      </c>
      <c r="D9048">
        <v>10122</v>
      </c>
      <c r="E9048">
        <v>43726</v>
      </c>
    </row>
    <row r="9049">
      <c r="A9049" t="str">
        <v>AutoTable</v>
      </c>
      <c r="C9049" t="str">
        <v>15002VE</v>
      </c>
      <c r="D9049">
        <v>20045</v>
      </c>
      <c r="E9049">
        <v>43726</v>
      </c>
    </row>
    <row r="9050">
      <c r="A9050" t="str">
        <v>AutoTable</v>
      </c>
      <c r="C9050" t="str">
        <v>15002VI</v>
      </c>
      <c r="D9050">
        <v>35650</v>
      </c>
      <c r="E9050">
        <v>43726</v>
      </c>
    </row>
    <row r="9051">
      <c r="A9051" t="str">
        <v>AutoTable</v>
      </c>
      <c r="C9051" t="str">
        <v>15031</v>
      </c>
      <c r="D9051">
        <v>90</v>
      </c>
      <c r="E9051">
        <v>43726</v>
      </c>
    </row>
    <row r="9052">
      <c r="A9052" t="str">
        <v>AutoTable</v>
      </c>
      <c r="C9052" t="str">
        <v>15035</v>
      </c>
      <c r="D9052">
        <v>32</v>
      </c>
      <c r="E9052">
        <v>43726</v>
      </c>
    </row>
    <row r="9053">
      <c r="A9053" t="str">
        <v>AutoTable</v>
      </c>
      <c r="C9053" t="str">
        <v>15050A</v>
      </c>
      <c r="D9053">
        <v>342</v>
      </c>
      <c r="E9053">
        <v>43726</v>
      </c>
    </row>
    <row r="9054">
      <c r="A9054" t="str">
        <v>AutoTable</v>
      </c>
      <c r="C9054" t="str">
        <v>15050OR</v>
      </c>
      <c r="D9054">
        <v>604</v>
      </c>
      <c r="E9054">
        <v>43726</v>
      </c>
    </row>
    <row r="9055">
      <c r="A9055" t="str">
        <v>AutoTable</v>
      </c>
      <c r="C9055" t="str">
        <v>15059A</v>
      </c>
      <c r="D9055">
        <v>250</v>
      </c>
      <c r="E9055">
        <v>43726</v>
      </c>
    </row>
    <row r="9056">
      <c r="A9056" t="str">
        <v>AutoTable</v>
      </c>
      <c r="C9056" t="str">
        <v>15059OR</v>
      </c>
      <c r="D9056">
        <v>421</v>
      </c>
      <c r="E9056">
        <v>43726</v>
      </c>
    </row>
    <row r="9057">
      <c r="A9057" t="str">
        <v>AutoTable</v>
      </c>
      <c r="C9057" t="str">
        <v>15060A</v>
      </c>
      <c r="D9057">
        <v>222</v>
      </c>
      <c r="E9057">
        <v>43726</v>
      </c>
    </row>
    <row r="9058">
      <c r="A9058" t="str">
        <v>AutoTable</v>
      </c>
      <c r="C9058" t="str">
        <v>15060OR</v>
      </c>
      <c r="D9058">
        <v>263</v>
      </c>
      <c r="E9058">
        <v>43726</v>
      </c>
    </row>
    <row r="9059">
      <c r="A9059" t="str">
        <v>AutoTable</v>
      </c>
      <c r="C9059" t="str">
        <v>15061A</v>
      </c>
      <c r="D9059">
        <v>72</v>
      </c>
      <c r="E9059">
        <v>43726</v>
      </c>
    </row>
    <row r="9060">
      <c r="A9060" t="str">
        <v>AutoTable</v>
      </c>
      <c r="C9060" t="str">
        <v>15061OR</v>
      </c>
      <c r="D9060">
        <v>42</v>
      </c>
      <c r="E9060">
        <v>43726</v>
      </c>
    </row>
    <row r="9061">
      <c r="A9061" t="str">
        <v>AutoTable</v>
      </c>
      <c r="C9061" t="str">
        <v>15068</v>
      </c>
      <c r="D9061">
        <v>13</v>
      </c>
      <c r="E9061">
        <v>43726</v>
      </c>
    </row>
    <row r="9062">
      <c r="A9062" t="str">
        <v>AutoTable</v>
      </c>
      <c r="C9062" t="str">
        <v>15070A</v>
      </c>
      <c r="D9062">
        <v>1916</v>
      </c>
      <c r="E9062">
        <v>43726</v>
      </c>
    </row>
    <row r="9063">
      <c r="A9063" t="str">
        <v>AutoTable</v>
      </c>
      <c r="C9063" t="str">
        <v>15070R</v>
      </c>
      <c r="D9063">
        <v>869</v>
      </c>
      <c r="E9063">
        <v>43726</v>
      </c>
    </row>
    <row r="9064">
      <c r="A9064" t="str">
        <v>AutoTable</v>
      </c>
      <c r="C9064" t="str">
        <v>15070V</v>
      </c>
      <c r="D9064">
        <v>1008</v>
      </c>
      <c r="E9064">
        <v>43726</v>
      </c>
    </row>
    <row r="9065">
      <c r="A9065" t="str">
        <v>AutoTable</v>
      </c>
      <c r="C9065" t="str">
        <v>15202B</v>
      </c>
      <c r="D9065">
        <v>392</v>
      </c>
      <c r="E9065">
        <v>43726</v>
      </c>
    </row>
    <row r="9066">
      <c r="A9066" t="str">
        <v>AutoTable</v>
      </c>
      <c r="C9066" t="str">
        <v>15202BC</v>
      </c>
      <c r="D9066">
        <v>1280</v>
      </c>
      <c r="E9066">
        <v>43726</v>
      </c>
    </row>
    <row r="9067">
      <c r="A9067" t="str">
        <v>AutoTable</v>
      </c>
      <c r="C9067" t="str">
        <v>15202J</v>
      </c>
      <c r="D9067">
        <v>137</v>
      </c>
      <c r="E9067">
        <v>43726</v>
      </c>
    </row>
    <row r="9068">
      <c r="A9068" t="str">
        <v>AutoTable</v>
      </c>
      <c r="C9068" t="str">
        <v>15202R</v>
      </c>
      <c r="D9068">
        <v>1308</v>
      </c>
      <c r="E9068">
        <v>43726</v>
      </c>
    </row>
    <row r="9069">
      <c r="A9069" t="str">
        <v>AutoTable</v>
      </c>
      <c r="C9069" t="str">
        <v>15202VE</v>
      </c>
      <c r="D9069">
        <v>400</v>
      </c>
      <c r="E9069">
        <v>43726</v>
      </c>
    </row>
    <row r="9070">
      <c r="A9070" t="str">
        <v>AutoTable</v>
      </c>
      <c r="C9070" t="str">
        <v>15202VI</v>
      </c>
      <c r="D9070">
        <v>231</v>
      </c>
      <c r="E9070">
        <v>43726</v>
      </c>
    </row>
    <row r="9071">
      <c r="A9071" t="str">
        <v>AutoTable</v>
      </c>
      <c r="C9071" t="str">
        <v>15233R</v>
      </c>
      <c r="D9071">
        <v>1155</v>
      </c>
      <c r="E9071">
        <v>43726</v>
      </c>
    </row>
    <row r="9072">
      <c r="A9072" t="str">
        <v>AutoTable</v>
      </c>
      <c r="C9072" t="str">
        <v>15233V</v>
      </c>
      <c r="D9072">
        <v>975</v>
      </c>
      <c r="E9072">
        <v>43726</v>
      </c>
    </row>
    <row r="9073">
      <c r="A9073" t="str">
        <v>AutoTable</v>
      </c>
      <c r="C9073" t="str">
        <v>15286-1</v>
      </c>
      <c r="D9073">
        <v>0</v>
      </c>
      <c r="E9073">
        <v>43726</v>
      </c>
    </row>
    <row r="9074">
      <c r="A9074" t="str">
        <v>AutoTable</v>
      </c>
      <c r="C9074" t="str">
        <v>15301A</v>
      </c>
      <c r="D9074">
        <v>2453</v>
      </c>
      <c r="E9074">
        <v>43726</v>
      </c>
    </row>
    <row r="9075">
      <c r="A9075" t="str">
        <v>AutoTable</v>
      </c>
      <c r="C9075" t="str">
        <v>15301OR</v>
      </c>
      <c r="D9075">
        <v>1266</v>
      </c>
      <c r="E9075">
        <v>43726</v>
      </c>
    </row>
    <row r="9076">
      <c r="A9076" t="str">
        <v>AutoTable</v>
      </c>
      <c r="C9076" t="str">
        <v>15302A</v>
      </c>
      <c r="D9076">
        <v>3076</v>
      </c>
      <c r="E9076">
        <v>43726</v>
      </c>
    </row>
    <row r="9077">
      <c r="A9077" t="str">
        <v>AutoTable</v>
      </c>
      <c r="C9077" t="str">
        <v>15310A</v>
      </c>
      <c r="D9077">
        <v>1972</v>
      </c>
      <c r="E9077">
        <v>43726</v>
      </c>
    </row>
    <row r="9078">
      <c r="A9078" t="str">
        <v>AutoTable</v>
      </c>
      <c r="C9078" t="str">
        <v>15310OR</v>
      </c>
      <c r="D9078">
        <v>882</v>
      </c>
      <c r="E9078">
        <v>43726</v>
      </c>
    </row>
    <row r="9079">
      <c r="A9079" t="str">
        <v>AutoTable</v>
      </c>
      <c r="C9079" t="str">
        <v>15320A</v>
      </c>
      <c r="D9079">
        <v>5607</v>
      </c>
      <c r="E9079">
        <v>43726</v>
      </c>
    </row>
    <row r="9080">
      <c r="A9080" t="str">
        <v>AutoTable</v>
      </c>
      <c r="C9080" t="str">
        <v>15320OR</v>
      </c>
      <c r="D9080">
        <v>786</v>
      </c>
      <c r="E9080">
        <v>43726</v>
      </c>
    </row>
    <row r="9081">
      <c r="A9081" t="str">
        <v>AutoTable</v>
      </c>
      <c r="C9081" t="str">
        <v>15347A</v>
      </c>
      <c r="D9081">
        <v>432</v>
      </c>
      <c r="E9081">
        <v>43726</v>
      </c>
    </row>
    <row r="9082">
      <c r="A9082" t="str">
        <v>AutoTable</v>
      </c>
      <c r="C9082" t="str">
        <v>15347OR</v>
      </c>
      <c r="D9082">
        <v>339</v>
      </c>
      <c r="E9082">
        <v>43726</v>
      </c>
    </row>
    <row r="9083">
      <c r="A9083" t="str">
        <v>AutoTable</v>
      </c>
      <c r="C9083" t="str">
        <v>15405B</v>
      </c>
      <c r="D9083">
        <v>1</v>
      </c>
      <c r="E9083">
        <v>43726</v>
      </c>
    </row>
    <row r="9084">
      <c r="A9084" t="str">
        <v>AutoTable</v>
      </c>
      <c r="C9084" t="str">
        <v>15405BC</v>
      </c>
      <c r="D9084">
        <v>1</v>
      </c>
      <c r="E9084">
        <v>43726</v>
      </c>
    </row>
    <row r="9085">
      <c r="A9085" t="str">
        <v>AutoTable</v>
      </c>
      <c r="C9085" t="str">
        <v>15405M</v>
      </c>
      <c r="D9085">
        <v>1</v>
      </c>
      <c r="E9085">
        <v>43726</v>
      </c>
    </row>
    <row r="9086">
      <c r="A9086" t="str">
        <v>AutoTable</v>
      </c>
      <c r="C9086" t="str">
        <v>15405R</v>
      </c>
      <c r="D9086">
        <v>9</v>
      </c>
      <c r="E9086">
        <v>43726</v>
      </c>
    </row>
    <row r="9087">
      <c r="A9087" t="str">
        <v>AutoTable</v>
      </c>
      <c r="C9087" t="str">
        <v>15406</v>
      </c>
      <c r="D9087">
        <v>96</v>
      </c>
      <c r="E9087">
        <v>43726</v>
      </c>
    </row>
    <row r="9088">
      <c r="A9088" t="str">
        <v>AutoTable</v>
      </c>
      <c r="C9088" t="str">
        <v>15406B</v>
      </c>
      <c r="D9088">
        <v>185</v>
      </c>
      <c r="E9088">
        <v>43726</v>
      </c>
    </row>
    <row r="9089">
      <c r="A9089" t="str">
        <v>AutoTable</v>
      </c>
      <c r="C9089" t="str">
        <v>15406J</v>
      </c>
      <c r="D9089">
        <v>11</v>
      </c>
      <c r="E9089">
        <v>43726</v>
      </c>
    </row>
    <row r="9090">
      <c r="A9090" t="str">
        <v>AutoTable</v>
      </c>
      <c r="C9090" t="str">
        <v>15406VE</v>
      </c>
      <c r="D9090">
        <v>0</v>
      </c>
      <c r="E9090">
        <v>43726</v>
      </c>
    </row>
    <row r="9091">
      <c r="A9091" t="str">
        <v>AutoTable</v>
      </c>
      <c r="C9091" t="str">
        <v>15430AB</v>
      </c>
      <c r="D9091">
        <v>13</v>
      </c>
      <c r="E9091">
        <v>43726</v>
      </c>
    </row>
    <row r="9092">
      <c r="A9092" t="str">
        <v>AutoTable</v>
      </c>
      <c r="C9092" t="str">
        <v>15439B</v>
      </c>
      <c r="D9092">
        <v>254</v>
      </c>
      <c r="E9092">
        <v>43726</v>
      </c>
    </row>
    <row r="9093">
      <c r="A9093" t="str">
        <v>AutoTable</v>
      </c>
      <c r="C9093" t="str">
        <v>15439R</v>
      </c>
      <c r="D9093">
        <v>136</v>
      </c>
      <c r="E9093">
        <v>43726</v>
      </c>
    </row>
    <row r="9094">
      <c r="A9094" t="str">
        <v>AutoTable</v>
      </c>
      <c r="C9094" t="str">
        <v>15440B</v>
      </c>
      <c r="D9094">
        <v>82</v>
      </c>
      <c r="E9094">
        <v>43726</v>
      </c>
    </row>
    <row r="9095">
      <c r="A9095" t="str">
        <v>AutoTable</v>
      </c>
      <c r="C9095" t="str">
        <v>15440J</v>
      </c>
      <c r="D9095">
        <v>38</v>
      </c>
      <c r="E9095">
        <v>43726</v>
      </c>
    </row>
    <row r="9096">
      <c r="A9096" t="str">
        <v>AutoTable</v>
      </c>
      <c r="C9096" t="str">
        <v>15440R</v>
      </c>
      <c r="D9096">
        <v>184</v>
      </c>
      <c r="E9096">
        <v>43726</v>
      </c>
    </row>
    <row r="9097">
      <c r="A9097" t="str">
        <v>AutoTable</v>
      </c>
      <c r="C9097" t="str">
        <v>15440V</v>
      </c>
      <c r="D9097">
        <v>44</v>
      </c>
      <c r="E9097">
        <v>43726</v>
      </c>
    </row>
    <row r="9098">
      <c r="A9098" t="str">
        <v>AutoTable</v>
      </c>
      <c r="C9098" t="str">
        <v>15440VI</v>
      </c>
      <c r="D9098">
        <v>81</v>
      </c>
      <c r="E9098">
        <v>43726</v>
      </c>
    </row>
    <row r="9099">
      <c r="A9099" t="str">
        <v>AutoTable</v>
      </c>
      <c r="C9099" t="str">
        <v>15445A</v>
      </c>
      <c r="D9099">
        <v>22</v>
      </c>
      <c r="E9099">
        <v>43726</v>
      </c>
    </row>
    <row r="9100">
      <c r="A9100" t="str">
        <v>AutoTable</v>
      </c>
      <c r="C9100" t="str">
        <v>21714BC</v>
      </c>
      <c r="D9100">
        <v>186</v>
      </c>
      <c r="E9100">
        <v>43726</v>
      </c>
    </row>
    <row r="9101">
      <c r="A9101" t="str">
        <v>AutoTable</v>
      </c>
      <c r="C9101" t="str">
        <v>21714OR</v>
      </c>
      <c r="D9101">
        <v>55</v>
      </c>
      <c r="E9101">
        <v>43726</v>
      </c>
    </row>
    <row r="9102">
      <c r="A9102" t="str">
        <v>AutoTable</v>
      </c>
      <c r="C9102" t="str">
        <v>28019</v>
      </c>
      <c r="D9102">
        <v>135</v>
      </c>
      <c r="E9102">
        <v>43726</v>
      </c>
    </row>
    <row r="9103">
      <c r="A9103" t="str">
        <v>AutoTable</v>
      </c>
      <c r="C9103" t="str">
        <v>28023</v>
      </c>
      <c r="D9103">
        <v>284</v>
      </c>
      <c r="E9103">
        <v>43726</v>
      </c>
    </row>
    <row r="9104">
      <c r="A9104" t="str">
        <v>AutoTable</v>
      </c>
      <c r="C9104" t="str">
        <v>28024</v>
      </c>
      <c r="D9104">
        <v>260</v>
      </c>
      <c r="E9104">
        <v>43726</v>
      </c>
    </row>
    <row r="9105">
      <c r="A9105" t="str">
        <v>AutoTable</v>
      </c>
      <c r="C9105" t="str">
        <v>29040</v>
      </c>
      <c r="D9105">
        <v>386</v>
      </c>
      <c r="E9105">
        <v>43726</v>
      </c>
    </row>
    <row r="9106">
      <c r="A9106" t="str">
        <v>AutoTable</v>
      </c>
      <c r="C9106" t="str">
        <v>29041</v>
      </c>
      <c r="D9106">
        <v>1093</v>
      </c>
      <c r="E9106">
        <v>43726</v>
      </c>
    </row>
    <row r="9107">
      <c r="A9107" t="str">
        <v>AutoTable</v>
      </c>
      <c r="C9107" t="str">
        <v>29042</v>
      </c>
      <c r="D9107">
        <v>574</v>
      </c>
      <c r="E9107">
        <v>43726</v>
      </c>
    </row>
    <row r="9108">
      <c r="A9108" t="str">
        <v>AutoTable</v>
      </c>
      <c r="C9108" t="str">
        <v>29043</v>
      </c>
      <c r="D9108">
        <v>0</v>
      </c>
      <c r="E9108">
        <v>43726</v>
      </c>
    </row>
    <row r="9109">
      <c r="A9109" t="str">
        <v>AutoTable</v>
      </c>
      <c r="C9109" t="str">
        <v>29044</v>
      </c>
      <c r="D9109">
        <v>227</v>
      </c>
      <c r="E9109">
        <v>43726</v>
      </c>
    </row>
    <row r="9110">
      <c r="A9110" t="str">
        <v>AutoTable</v>
      </c>
      <c r="C9110" t="str">
        <v>29049</v>
      </c>
      <c r="D9110">
        <v>75</v>
      </c>
      <c r="E9110">
        <v>43726</v>
      </c>
    </row>
    <row r="9111">
      <c r="A9111" t="str">
        <v>AutoTable</v>
      </c>
      <c r="C9111" t="str">
        <v>29060</v>
      </c>
      <c r="D9111">
        <v>15</v>
      </c>
      <c r="E9111">
        <v>43726</v>
      </c>
    </row>
    <row r="9112">
      <c r="A9112" t="str">
        <v>AutoTable</v>
      </c>
      <c r="C9112" t="str">
        <v>29070</v>
      </c>
      <c r="D9112">
        <v>1197</v>
      </c>
      <c r="E9112">
        <v>43726</v>
      </c>
    </row>
    <row r="9113">
      <c r="A9113" t="str">
        <v>AutoTable</v>
      </c>
      <c r="C9113" t="str">
        <v>29080</v>
      </c>
      <c r="D9113">
        <v>56</v>
      </c>
      <c r="E9113">
        <v>43726</v>
      </c>
    </row>
    <row r="9114">
      <c r="A9114" t="str">
        <v>AutoTable</v>
      </c>
      <c r="C9114" t="str">
        <v>29080-1A</v>
      </c>
      <c r="D9114">
        <v>0</v>
      </c>
      <c r="E9114">
        <v>43726</v>
      </c>
    </row>
    <row r="9115">
      <c r="A9115" t="str">
        <v>AutoTable</v>
      </c>
      <c r="C9115" t="str">
        <v>29080BRZ</v>
      </c>
      <c r="D9115">
        <v>66</v>
      </c>
      <c r="E9115">
        <v>43726</v>
      </c>
    </row>
    <row r="9116">
      <c r="A9116" t="str">
        <v>AutoTable</v>
      </c>
      <c r="C9116" t="str">
        <v>29081</v>
      </c>
      <c r="D9116">
        <v>1</v>
      </c>
      <c r="E9116">
        <v>43726</v>
      </c>
    </row>
    <row r="9117">
      <c r="A9117" t="str">
        <v>AutoTable</v>
      </c>
      <c r="C9117" t="str">
        <v>29081-A</v>
      </c>
      <c r="D9117">
        <v>0</v>
      </c>
      <c r="E9117">
        <v>43726</v>
      </c>
    </row>
    <row r="9118">
      <c r="A9118" t="str">
        <v>AutoTable</v>
      </c>
      <c r="C9118" t="str">
        <v>29085</v>
      </c>
      <c r="D9118">
        <v>432</v>
      </c>
      <c r="E9118">
        <v>43726</v>
      </c>
    </row>
    <row r="9119">
      <c r="A9119" t="str">
        <v>AutoTable</v>
      </c>
      <c r="C9119" t="str">
        <v>29095</v>
      </c>
      <c r="D9119">
        <v>60</v>
      </c>
      <c r="E9119">
        <v>43726</v>
      </c>
    </row>
    <row r="9120">
      <c r="A9120" t="str">
        <v>AutoTable</v>
      </c>
      <c r="C9120" t="str">
        <v>29096</v>
      </c>
      <c r="D9120">
        <v>20</v>
      </c>
      <c r="E9120">
        <v>43726</v>
      </c>
    </row>
    <row r="9121">
      <c r="A9121" t="str">
        <v>AutoTable</v>
      </c>
      <c r="C9121" t="str">
        <v>29097</v>
      </c>
      <c r="D9121">
        <v>25</v>
      </c>
      <c r="E9121">
        <v>43726</v>
      </c>
    </row>
    <row r="9122">
      <c r="A9122" t="str">
        <v>AutoTable</v>
      </c>
      <c r="C9122" t="str">
        <v>29100</v>
      </c>
      <c r="D9122">
        <v>36</v>
      </c>
      <c r="E9122">
        <v>43726</v>
      </c>
    </row>
    <row r="9123">
      <c r="A9123" t="str">
        <v>AutoTable</v>
      </c>
      <c r="C9123" t="str">
        <v>29101</v>
      </c>
      <c r="D9123">
        <v>10</v>
      </c>
      <c r="E9123">
        <v>43726</v>
      </c>
    </row>
    <row r="9124">
      <c r="A9124" t="str">
        <v>AutoTable</v>
      </c>
      <c r="C9124" t="str">
        <v>29151</v>
      </c>
      <c r="D9124">
        <v>192</v>
      </c>
      <c r="E9124">
        <v>43726</v>
      </c>
    </row>
    <row r="9125">
      <c r="A9125" t="str">
        <v>AutoTable</v>
      </c>
      <c r="C9125" t="str">
        <v>29200</v>
      </c>
      <c r="D9125">
        <v>662</v>
      </c>
      <c r="E9125">
        <v>43726</v>
      </c>
    </row>
    <row r="9126">
      <c r="A9126" t="str">
        <v>AutoTable</v>
      </c>
      <c r="C9126" t="str">
        <v>29202</v>
      </c>
      <c r="D9126">
        <v>37</v>
      </c>
      <c r="E9126">
        <v>43726</v>
      </c>
    </row>
    <row r="9127">
      <c r="A9127" t="str">
        <v>AutoTable</v>
      </c>
      <c r="C9127" t="str">
        <v>29203</v>
      </c>
      <c r="D9127">
        <v>18</v>
      </c>
      <c r="E9127">
        <v>43726</v>
      </c>
    </row>
    <row r="9128">
      <c r="A9128" t="str">
        <v>AutoTable</v>
      </c>
      <c r="C9128" t="str">
        <v>29212</v>
      </c>
      <c r="D9128">
        <v>8</v>
      </c>
      <c r="E9128">
        <v>43726</v>
      </c>
    </row>
    <row r="9129">
      <c r="A9129" t="str">
        <v>AutoTable</v>
      </c>
      <c r="C9129" t="str">
        <v>29213</v>
      </c>
      <c r="D9129">
        <v>1105</v>
      </c>
      <c r="E9129">
        <v>43726</v>
      </c>
    </row>
    <row r="9130">
      <c r="A9130" t="str">
        <v>AutoTable</v>
      </c>
      <c r="C9130" t="str">
        <v>29219</v>
      </c>
      <c r="D9130">
        <v>316</v>
      </c>
      <c r="E9130">
        <v>43726</v>
      </c>
    </row>
    <row r="9131">
      <c r="A9131" t="str">
        <v>AutoTable</v>
      </c>
      <c r="C9131" t="str">
        <v>29224</v>
      </c>
      <c r="D9131">
        <v>181</v>
      </c>
      <c r="E9131">
        <v>43726</v>
      </c>
    </row>
    <row r="9132">
      <c r="A9132" t="str">
        <v>AutoTable</v>
      </c>
      <c r="C9132" t="str">
        <v>29225</v>
      </c>
      <c r="D9132">
        <v>57</v>
      </c>
      <c r="E9132">
        <v>43726</v>
      </c>
    </row>
    <row r="9133">
      <c r="A9133" t="str">
        <v>AutoTable</v>
      </c>
      <c r="C9133" t="str">
        <v>29226</v>
      </c>
      <c r="D9133">
        <v>19</v>
      </c>
      <c r="E9133">
        <v>43726</v>
      </c>
    </row>
    <row r="9134">
      <c r="A9134" t="str">
        <v>AutoTable</v>
      </c>
      <c r="C9134" t="str">
        <v>29227</v>
      </c>
      <c r="D9134">
        <v>689</v>
      </c>
      <c r="E9134">
        <v>43726</v>
      </c>
    </row>
    <row r="9135">
      <c r="A9135" t="str">
        <v>AutoTable</v>
      </c>
      <c r="C9135" t="str">
        <v>29228</v>
      </c>
      <c r="D9135">
        <v>1915</v>
      </c>
      <c r="E9135">
        <v>43726</v>
      </c>
    </row>
    <row r="9136">
      <c r="A9136" t="str">
        <v>AutoTable</v>
      </c>
      <c r="C9136" t="str">
        <v>29230</v>
      </c>
      <c r="D9136">
        <v>432</v>
      </c>
      <c r="E9136">
        <v>43726</v>
      </c>
    </row>
    <row r="9137">
      <c r="A9137" t="str">
        <v>AutoTable</v>
      </c>
      <c r="C9137" t="str">
        <v>29231</v>
      </c>
      <c r="D9137">
        <v>195</v>
      </c>
      <c r="E9137">
        <v>43726</v>
      </c>
    </row>
    <row r="9138">
      <c r="A9138" t="str">
        <v>AutoTable</v>
      </c>
      <c r="C9138" t="str">
        <v>29232</v>
      </c>
      <c r="D9138">
        <v>505</v>
      </c>
      <c r="E9138">
        <v>43726</v>
      </c>
    </row>
    <row r="9139">
      <c r="A9139" t="str">
        <v>AutoTable</v>
      </c>
      <c r="C9139" t="str">
        <v>29235R/F</v>
      </c>
      <c r="D9139">
        <v>30</v>
      </c>
      <c r="E9139">
        <v>43726</v>
      </c>
    </row>
    <row r="9140">
      <c r="A9140" t="str">
        <v>AutoTable</v>
      </c>
      <c r="C9140" t="str">
        <v>29240</v>
      </c>
      <c r="D9140">
        <v>18</v>
      </c>
      <c r="E9140">
        <v>43726</v>
      </c>
    </row>
    <row r="9141">
      <c r="A9141" t="str">
        <v>AutoTable</v>
      </c>
      <c r="C9141" t="str">
        <v>29250</v>
      </c>
      <c r="D9141">
        <v>1</v>
      </c>
      <c r="E9141">
        <v>43726</v>
      </c>
    </row>
    <row r="9142">
      <c r="A9142" t="str">
        <v>AutoTable</v>
      </c>
      <c r="C9142" t="str">
        <v>30050-01CE</v>
      </c>
      <c r="D9142">
        <v>5</v>
      </c>
      <c r="E9142">
        <v>43726</v>
      </c>
    </row>
    <row r="9143">
      <c r="A9143" t="str">
        <v>AutoTable</v>
      </c>
      <c r="C9143" t="str">
        <v>30050-02CE</v>
      </c>
      <c r="D9143">
        <v>22</v>
      </c>
      <c r="E9143">
        <v>43726</v>
      </c>
    </row>
    <row r="9144">
      <c r="A9144" t="str">
        <v>AutoTable</v>
      </c>
      <c r="C9144" t="str">
        <v>30050-06CE</v>
      </c>
      <c r="D9144">
        <v>45</v>
      </c>
      <c r="E9144">
        <v>43726</v>
      </c>
    </row>
    <row r="9145">
      <c r="A9145" t="str">
        <v>AutoTable</v>
      </c>
      <c r="C9145" t="str">
        <v>30050-08CE</v>
      </c>
      <c r="D9145">
        <v>0</v>
      </c>
      <c r="E9145">
        <v>43726</v>
      </c>
    </row>
    <row r="9146">
      <c r="A9146" t="str">
        <v>AutoTable</v>
      </c>
      <c r="C9146" t="str">
        <v>30050-09CE</v>
      </c>
      <c r="D9146">
        <v>22</v>
      </c>
      <c r="E9146">
        <v>43726</v>
      </c>
    </row>
    <row r="9147">
      <c r="A9147" t="str">
        <v>AutoTable</v>
      </c>
      <c r="C9147" t="str">
        <v>30050-19CE</v>
      </c>
      <c r="D9147">
        <v>0</v>
      </c>
      <c r="E9147">
        <v>43726</v>
      </c>
    </row>
    <row r="9148">
      <c r="A9148" t="str">
        <v>AutoTable</v>
      </c>
      <c r="C9148" t="str">
        <v>30050-22CE</v>
      </c>
      <c r="D9148">
        <v>0</v>
      </c>
      <c r="E9148">
        <v>43726</v>
      </c>
    </row>
    <row r="9149">
      <c r="A9149" t="str">
        <v>AutoTable</v>
      </c>
      <c r="C9149" t="str">
        <v>30050-24CE</v>
      </c>
      <c r="D9149">
        <v>79</v>
      </c>
      <c r="E9149">
        <v>43726</v>
      </c>
    </row>
    <row r="9150">
      <c r="A9150" t="str">
        <v>AutoTable</v>
      </c>
      <c r="C9150" t="str">
        <v>30050-26CE</v>
      </c>
      <c r="D9150">
        <v>5</v>
      </c>
      <c r="E9150">
        <v>43726</v>
      </c>
    </row>
    <row r="9151">
      <c r="A9151" t="str">
        <v>AutoTable</v>
      </c>
      <c r="C9151" t="str">
        <v>30065-56CE</v>
      </c>
      <c r="D9151">
        <v>0</v>
      </c>
      <c r="E9151">
        <v>43726</v>
      </c>
    </row>
    <row r="9152">
      <c r="A9152" t="str">
        <v>AutoTable</v>
      </c>
      <c r="C9152" t="str">
        <v>30075-02CE</v>
      </c>
      <c r="D9152">
        <v>91</v>
      </c>
      <c r="E9152">
        <v>43726</v>
      </c>
    </row>
    <row r="9153">
      <c r="A9153" t="str">
        <v>AutoTable</v>
      </c>
      <c r="C9153" t="str">
        <v>30075-05CE</v>
      </c>
      <c r="D9153">
        <v>87</v>
      </c>
      <c r="E9153">
        <v>43726</v>
      </c>
    </row>
    <row r="9154">
      <c r="A9154" t="str">
        <v>AutoTable</v>
      </c>
      <c r="C9154" t="str">
        <v>30075-06CE</v>
      </c>
      <c r="D9154">
        <v>65</v>
      </c>
      <c r="E9154">
        <v>43726</v>
      </c>
    </row>
    <row r="9155">
      <c r="A9155" t="str">
        <v>AutoTable</v>
      </c>
      <c r="C9155" t="str">
        <v>30075-25</v>
      </c>
      <c r="D9155">
        <v>4</v>
      </c>
      <c r="E9155">
        <v>43726</v>
      </c>
    </row>
    <row r="9156">
      <c r="A9156" t="str">
        <v>AutoTable</v>
      </c>
      <c r="C9156" t="str">
        <v>30075-42CE</v>
      </c>
      <c r="D9156">
        <v>12</v>
      </c>
      <c r="E9156">
        <v>43726</v>
      </c>
    </row>
    <row r="9157">
      <c r="A9157" t="str">
        <v>AutoTable</v>
      </c>
      <c r="C9157" t="str">
        <v>30075-68CE</v>
      </c>
      <c r="D9157">
        <v>3</v>
      </c>
      <c r="E9157">
        <v>43726</v>
      </c>
    </row>
    <row r="9158">
      <c r="A9158" t="str">
        <v>AutoTable</v>
      </c>
      <c r="C9158" t="str">
        <v>30075-69CE</v>
      </c>
      <c r="D9158">
        <v>4</v>
      </c>
      <c r="E9158">
        <v>43726</v>
      </c>
    </row>
    <row r="9159">
      <c r="A9159" t="str">
        <v>AutoTable</v>
      </c>
      <c r="C9159" t="str">
        <v>30075-70CE</v>
      </c>
      <c r="D9159">
        <v>27</v>
      </c>
      <c r="E9159">
        <v>43726</v>
      </c>
    </row>
    <row r="9160">
      <c r="A9160" t="str">
        <v>AutoTable</v>
      </c>
      <c r="C9160" t="str">
        <v>30075-81CE</v>
      </c>
      <c r="D9160">
        <v>22</v>
      </c>
      <c r="E9160">
        <v>43726</v>
      </c>
    </row>
    <row r="9161">
      <c r="A9161" t="str">
        <v>AutoTable</v>
      </c>
      <c r="C9161" t="str">
        <v>30075-89</v>
      </c>
      <c r="D9161">
        <v>0</v>
      </c>
      <c r="E9161">
        <v>43726</v>
      </c>
    </row>
    <row r="9162">
      <c r="A9162" t="str">
        <v>AutoTable</v>
      </c>
      <c r="C9162" t="str">
        <v>30075-89CE</v>
      </c>
      <c r="D9162">
        <v>33</v>
      </c>
      <c r="E9162">
        <v>43726</v>
      </c>
    </row>
    <row r="9163">
      <c r="A9163" t="str">
        <v>AutoTable</v>
      </c>
      <c r="C9163" t="str">
        <v>30210X3</v>
      </c>
      <c r="D9163">
        <v>1921</v>
      </c>
      <c r="E9163">
        <v>43726</v>
      </c>
    </row>
    <row r="9164">
      <c r="A9164" t="str">
        <v>AutoTable</v>
      </c>
      <c r="C9164" t="str">
        <v>30237CE</v>
      </c>
      <c r="D9164">
        <v>0</v>
      </c>
      <c r="E9164">
        <v>43726</v>
      </c>
    </row>
    <row r="9165">
      <c r="A9165" t="str">
        <v>AutoTable</v>
      </c>
      <c r="C9165" t="str">
        <v>30310X3</v>
      </c>
      <c r="D9165">
        <v>1934</v>
      </c>
      <c r="E9165">
        <v>43726</v>
      </c>
    </row>
    <row r="9166">
      <c r="A9166" t="str">
        <v>AutoTable</v>
      </c>
      <c r="C9166" t="str">
        <v>30537CE</v>
      </c>
      <c r="D9166">
        <v>0</v>
      </c>
      <c r="E9166">
        <v>43726</v>
      </c>
    </row>
    <row r="9167">
      <c r="A9167" t="str">
        <v>AutoTable</v>
      </c>
      <c r="C9167" t="str">
        <v>30610X3</v>
      </c>
      <c r="D9167">
        <v>2040</v>
      </c>
      <c r="E9167">
        <v>43726</v>
      </c>
    </row>
    <row r="9168">
      <c r="A9168" t="str">
        <v>AutoTable</v>
      </c>
      <c r="C9168" t="str">
        <v>30637CE</v>
      </c>
      <c r="D9168">
        <v>9</v>
      </c>
      <c r="E9168">
        <v>43726</v>
      </c>
    </row>
    <row r="9169">
      <c r="A9169" t="str">
        <v>AutoTable</v>
      </c>
      <c r="C9169" t="str">
        <v>30810X3</v>
      </c>
      <c r="D9169">
        <v>2984</v>
      </c>
      <c r="E9169">
        <v>43726</v>
      </c>
    </row>
    <row r="9170">
      <c r="A9170" t="str">
        <v>AutoTable</v>
      </c>
      <c r="C9170" t="str">
        <v>30937CE</v>
      </c>
      <c r="D9170">
        <v>0</v>
      </c>
      <c r="E9170">
        <v>43726</v>
      </c>
    </row>
    <row r="9171">
      <c r="A9171" t="str">
        <v>AutoTable</v>
      </c>
      <c r="C9171" t="str">
        <v>31032-02CE</v>
      </c>
      <c r="D9171">
        <v>282</v>
      </c>
      <c r="E9171">
        <v>43726</v>
      </c>
    </row>
    <row r="9172">
      <c r="A9172" t="str">
        <v>AutoTable</v>
      </c>
      <c r="C9172" t="str">
        <v>31032-05CE</v>
      </c>
      <c r="D9172">
        <v>394</v>
      </c>
      <c r="E9172">
        <v>43726</v>
      </c>
    </row>
    <row r="9173">
      <c r="A9173" t="str">
        <v>AutoTable</v>
      </c>
      <c r="C9173" t="str">
        <v>31032-06CE</v>
      </c>
      <c r="D9173">
        <v>62</v>
      </c>
      <c r="E9173">
        <v>43726</v>
      </c>
    </row>
    <row r="9174">
      <c r="A9174" t="str">
        <v>AutoTable</v>
      </c>
      <c r="C9174" t="str">
        <v>31032-08CE</v>
      </c>
      <c r="D9174">
        <v>26</v>
      </c>
      <c r="E9174">
        <v>43726</v>
      </c>
    </row>
    <row r="9175">
      <c r="A9175" t="str">
        <v>AutoTable</v>
      </c>
      <c r="C9175" t="str">
        <v>31032-09CE</v>
      </c>
      <c r="D9175">
        <v>168</v>
      </c>
      <c r="E9175">
        <v>43726</v>
      </c>
    </row>
    <row r="9176">
      <c r="A9176" t="str">
        <v>AutoTable</v>
      </c>
      <c r="C9176" t="str">
        <v>31032-10CE</v>
      </c>
      <c r="D9176">
        <v>62</v>
      </c>
      <c r="E9176">
        <v>43726</v>
      </c>
    </row>
    <row r="9177">
      <c r="A9177" t="str">
        <v>AutoTable</v>
      </c>
      <c r="C9177" t="str">
        <v>31032-17CE</v>
      </c>
      <c r="D9177">
        <v>0</v>
      </c>
      <c r="E9177">
        <v>43726</v>
      </c>
    </row>
    <row r="9178">
      <c r="A9178" t="str">
        <v>AutoTable</v>
      </c>
      <c r="C9178" t="str">
        <v>31032-18CE</v>
      </c>
      <c r="D9178">
        <v>0</v>
      </c>
      <c r="E9178">
        <v>43726</v>
      </c>
    </row>
    <row r="9179">
      <c r="A9179" t="str">
        <v>AutoTable</v>
      </c>
      <c r="C9179" t="str">
        <v>31032-20CE</v>
      </c>
      <c r="D9179">
        <v>247</v>
      </c>
      <c r="E9179">
        <v>43726</v>
      </c>
    </row>
    <row r="9180">
      <c r="A9180" t="str">
        <v>AutoTable</v>
      </c>
      <c r="C9180" t="str">
        <v>31032-24CE</v>
      </c>
      <c r="D9180">
        <v>193</v>
      </c>
      <c r="E9180">
        <v>43726</v>
      </c>
    </row>
    <row r="9181">
      <c r="A9181" t="str">
        <v>AutoTable</v>
      </c>
      <c r="C9181" t="str">
        <v>31032-27CE</v>
      </c>
      <c r="D9181">
        <v>93</v>
      </c>
      <c r="E9181">
        <v>43726</v>
      </c>
    </row>
    <row r="9182">
      <c r="A9182" t="str">
        <v>AutoTable</v>
      </c>
      <c r="C9182" t="str">
        <v>31032-28CE</v>
      </c>
      <c r="D9182">
        <v>117</v>
      </c>
      <c r="E9182">
        <v>43726</v>
      </c>
    </row>
    <row r="9183">
      <c r="A9183" t="str">
        <v>AutoTable</v>
      </c>
      <c r="C9183" t="str">
        <v>31037-27CE</v>
      </c>
      <c r="D9183">
        <v>0</v>
      </c>
      <c r="E9183">
        <v>43726</v>
      </c>
    </row>
    <row r="9184">
      <c r="A9184" t="str">
        <v>AutoTable</v>
      </c>
      <c r="C9184" t="str">
        <v>31037-81CE</v>
      </c>
      <c r="D9184">
        <v>0</v>
      </c>
      <c r="E9184">
        <v>43726</v>
      </c>
    </row>
    <row r="9185">
      <c r="A9185" t="str">
        <v>AutoTable</v>
      </c>
      <c r="C9185" t="str">
        <v>31520</v>
      </c>
      <c r="D9185">
        <v>1280</v>
      </c>
      <c r="E9185">
        <v>43726</v>
      </c>
    </row>
    <row r="9186">
      <c r="A9186" t="str">
        <v>AutoTable</v>
      </c>
      <c r="C9186" t="str">
        <v>31710X7</v>
      </c>
      <c r="D9186">
        <v>2377</v>
      </c>
      <c r="E9186">
        <v>43726</v>
      </c>
    </row>
    <row r="9187">
      <c r="A9187" t="str">
        <v>AutoTable</v>
      </c>
      <c r="C9187" t="str">
        <v>32510X7</v>
      </c>
      <c r="D9187">
        <v>2430</v>
      </c>
      <c r="E9187">
        <v>43726</v>
      </c>
    </row>
    <row r="9188">
      <c r="A9188" t="str">
        <v>AutoTable</v>
      </c>
      <c r="C9188" t="str">
        <v>32537CE</v>
      </c>
      <c r="D9188">
        <v>60</v>
      </c>
      <c r="E9188">
        <v>43726</v>
      </c>
    </row>
    <row r="9189">
      <c r="A9189" t="str">
        <v>AutoTable</v>
      </c>
      <c r="C9189" t="str">
        <v>32610X7</v>
      </c>
      <c r="D9189">
        <v>2717</v>
      </c>
      <c r="E9189">
        <v>43726</v>
      </c>
    </row>
    <row r="9190">
      <c r="A9190" t="str">
        <v>AutoTable</v>
      </c>
      <c r="C9190" t="str">
        <v>32710X7</v>
      </c>
      <c r="D9190">
        <v>2217</v>
      </c>
      <c r="E9190">
        <v>43726</v>
      </c>
    </row>
    <row r="9191">
      <c r="A9191" t="str">
        <v>AutoTable</v>
      </c>
      <c r="C9191" t="str">
        <v>33037-01CE</v>
      </c>
      <c r="D9191">
        <v>156</v>
      </c>
      <c r="E9191">
        <v>43726</v>
      </c>
    </row>
    <row r="9192">
      <c r="A9192" t="str">
        <v>AutoTable</v>
      </c>
      <c r="C9192" t="str">
        <v>33037-02CE</v>
      </c>
      <c r="D9192">
        <v>165</v>
      </c>
      <c r="E9192">
        <v>43726</v>
      </c>
    </row>
    <row r="9193">
      <c r="A9193" t="str">
        <v>AutoTable</v>
      </c>
      <c r="C9193" t="str">
        <v>33037-05CE</v>
      </c>
      <c r="D9193">
        <v>157</v>
      </c>
      <c r="E9193">
        <v>43726</v>
      </c>
    </row>
    <row r="9194">
      <c r="A9194" t="str">
        <v>AutoTable</v>
      </c>
      <c r="C9194" t="str">
        <v>33037-06CE</v>
      </c>
      <c r="D9194">
        <v>207</v>
      </c>
      <c r="E9194">
        <v>43726</v>
      </c>
    </row>
    <row r="9195">
      <c r="A9195" t="str">
        <v>AutoTable</v>
      </c>
      <c r="C9195" t="str">
        <v>33037-08CE</v>
      </c>
      <c r="D9195">
        <v>206</v>
      </c>
      <c r="E9195">
        <v>43726</v>
      </c>
    </row>
    <row r="9196">
      <c r="A9196" t="str">
        <v>AutoTable</v>
      </c>
      <c r="C9196" t="str">
        <v>33037-09CE</v>
      </c>
      <c r="D9196">
        <v>222</v>
      </c>
      <c r="E9196">
        <v>43726</v>
      </c>
    </row>
    <row r="9197">
      <c r="A9197" t="str">
        <v>AutoTable</v>
      </c>
      <c r="C9197" t="str">
        <v>33037-10CE</v>
      </c>
      <c r="D9197">
        <v>137</v>
      </c>
      <c r="E9197">
        <v>43726</v>
      </c>
    </row>
    <row r="9198">
      <c r="A9198" t="str">
        <v>AutoTable</v>
      </c>
      <c r="C9198" t="str">
        <v>33037-18CE</v>
      </c>
      <c r="D9198">
        <v>25</v>
      </c>
      <c r="E9198">
        <v>43726</v>
      </c>
    </row>
    <row r="9199">
      <c r="A9199" t="str">
        <v>AutoTable</v>
      </c>
      <c r="C9199" t="str">
        <v>33037-27CE</v>
      </c>
      <c r="D9199">
        <v>230</v>
      </c>
      <c r="E9199">
        <v>43726</v>
      </c>
    </row>
    <row r="9200">
      <c r="A9200" t="str">
        <v>AutoTable</v>
      </c>
      <c r="C9200" t="str">
        <v>33060-42</v>
      </c>
      <c r="D9200">
        <v>78</v>
      </c>
      <c r="E9200">
        <v>43726</v>
      </c>
    </row>
    <row r="9201">
      <c r="A9201" t="str">
        <v>AutoTable</v>
      </c>
      <c r="C9201" t="str">
        <v>33537CE</v>
      </c>
      <c r="D9201">
        <v>0</v>
      </c>
      <c r="E9201">
        <v>43726</v>
      </c>
    </row>
    <row r="9202">
      <c r="A9202" t="str">
        <v>AutoTable</v>
      </c>
      <c r="C9202" t="str">
        <v>34050-01CE</v>
      </c>
      <c r="D9202">
        <v>434</v>
      </c>
      <c r="E9202">
        <v>43726</v>
      </c>
    </row>
    <row r="9203">
      <c r="A9203" t="str">
        <v>AutoTable</v>
      </c>
      <c r="C9203" t="str">
        <v>34050-05CE</v>
      </c>
      <c r="D9203">
        <v>3</v>
      </c>
      <c r="E9203">
        <v>43726</v>
      </c>
    </row>
    <row r="9204">
      <c r="A9204" t="str">
        <v>AutoTable</v>
      </c>
      <c r="C9204" t="str">
        <v>34050-06CE</v>
      </c>
      <c r="D9204">
        <v>0</v>
      </c>
      <c r="E9204">
        <v>43726</v>
      </c>
    </row>
    <row r="9205">
      <c r="A9205" t="str">
        <v>AutoTable</v>
      </c>
      <c r="C9205" t="str">
        <v>34050-09CE</v>
      </c>
      <c r="D9205">
        <v>0</v>
      </c>
      <c r="E9205">
        <v>43726</v>
      </c>
    </row>
    <row r="9206">
      <c r="A9206" t="str">
        <v>AutoTable</v>
      </c>
      <c r="C9206" t="str">
        <v>34050-12ORROCE</v>
      </c>
      <c r="D9206">
        <v>4</v>
      </c>
      <c r="E9206">
        <v>43726</v>
      </c>
    </row>
    <row r="9207">
      <c r="A9207" t="str">
        <v>AutoTable</v>
      </c>
      <c r="C9207" t="str">
        <v>34050-12R/ACE</v>
      </c>
      <c r="D9207">
        <v>32</v>
      </c>
      <c r="E9207">
        <v>43726</v>
      </c>
    </row>
    <row r="9208">
      <c r="A9208" t="str">
        <v>AutoTable</v>
      </c>
      <c r="C9208" t="str">
        <v>34237CE</v>
      </c>
      <c r="D9208">
        <v>0</v>
      </c>
      <c r="E9208">
        <v>43726</v>
      </c>
    </row>
    <row r="9209">
      <c r="A9209" t="str">
        <v>AutoTable</v>
      </c>
      <c r="C9209" t="str">
        <v>34637CE</v>
      </c>
      <c r="D9209">
        <v>104</v>
      </c>
      <c r="E9209">
        <v>43726</v>
      </c>
    </row>
    <row r="9210">
      <c r="A9210" t="str">
        <v>AutoTable</v>
      </c>
      <c r="C9210" t="str">
        <v>34737CE</v>
      </c>
      <c r="D9210">
        <v>0</v>
      </c>
      <c r="E9210">
        <v>43726</v>
      </c>
    </row>
    <row r="9211">
      <c r="A9211" t="str">
        <v>AutoTable</v>
      </c>
      <c r="C9211" t="str">
        <v>36137CE</v>
      </c>
      <c r="D9211">
        <v>92</v>
      </c>
      <c r="E9211">
        <v>43726</v>
      </c>
    </row>
    <row r="9212">
      <c r="A9212" t="str">
        <v>AutoTable</v>
      </c>
      <c r="C9212" t="str">
        <v>36330CE</v>
      </c>
      <c r="D9212">
        <v>0</v>
      </c>
      <c r="E9212">
        <v>43726</v>
      </c>
    </row>
    <row r="9213">
      <c r="A9213" t="str">
        <v>AutoTable</v>
      </c>
      <c r="C9213" t="str">
        <v>36337CE</v>
      </c>
      <c r="D9213">
        <v>715</v>
      </c>
      <c r="E9213">
        <v>43726</v>
      </c>
    </row>
    <row r="9214">
      <c r="A9214" t="str">
        <v>AutoTable</v>
      </c>
      <c r="C9214" t="str">
        <v>36837CE</v>
      </c>
      <c r="D9214">
        <v>14</v>
      </c>
      <c r="E9214">
        <v>43726</v>
      </c>
    </row>
    <row r="9215">
      <c r="A9215" t="str">
        <v>AutoTable</v>
      </c>
      <c r="C9215" t="str">
        <v>36937CE</v>
      </c>
      <c r="D9215">
        <v>152</v>
      </c>
      <c r="E9215">
        <v>43726</v>
      </c>
    </row>
    <row r="9216">
      <c r="A9216" t="str">
        <v>AutoTable</v>
      </c>
      <c r="C9216" t="str">
        <v>38020-01</v>
      </c>
      <c r="D9216">
        <v>168</v>
      </c>
      <c r="E9216">
        <v>43726</v>
      </c>
    </row>
    <row r="9217">
      <c r="A9217" t="str">
        <v>AutoTable</v>
      </c>
      <c r="C9217" t="str">
        <v>38020-02</v>
      </c>
      <c r="D9217">
        <v>0</v>
      </c>
      <c r="E9217">
        <v>43726</v>
      </c>
    </row>
    <row r="9218">
      <c r="A9218" t="str">
        <v>AutoTable</v>
      </c>
      <c r="C9218" t="str">
        <v>38020-06</v>
      </c>
      <c r="D9218">
        <v>0</v>
      </c>
      <c r="E9218">
        <v>43726</v>
      </c>
    </row>
    <row r="9219">
      <c r="A9219" t="str">
        <v>AutoTable</v>
      </c>
      <c r="C9219" t="str">
        <v>38020-08</v>
      </c>
      <c r="D9219">
        <v>0</v>
      </c>
      <c r="E9219">
        <v>43726</v>
      </c>
    </row>
    <row r="9220">
      <c r="A9220" t="str">
        <v>AutoTable</v>
      </c>
      <c r="C9220" t="str">
        <v>38020-09</v>
      </c>
      <c r="D9220">
        <v>0</v>
      </c>
      <c r="E9220">
        <v>43726</v>
      </c>
    </row>
    <row r="9221">
      <c r="A9221" t="str">
        <v>AutoTable</v>
      </c>
      <c r="C9221" t="str">
        <v>38020-19</v>
      </c>
      <c r="D9221">
        <v>0</v>
      </c>
      <c r="E9221">
        <v>43726</v>
      </c>
    </row>
    <row r="9222">
      <c r="A9222" t="str">
        <v>AutoTable</v>
      </c>
      <c r="C9222" t="str">
        <v>38021-01</v>
      </c>
      <c r="D9222">
        <v>465</v>
      </c>
      <c r="E9222">
        <v>43726</v>
      </c>
    </row>
    <row r="9223">
      <c r="A9223" t="str">
        <v>AutoTable</v>
      </c>
      <c r="C9223" t="str">
        <v>38021-02</v>
      </c>
      <c r="D9223">
        <v>947</v>
      </c>
      <c r="E9223">
        <v>43726</v>
      </c>
    </row>
    <row r="9224">
      <c r="A9224" t="str">
        <v>AutoTable</v>
      </c>
      <c r="C9224" t="str">
        <v>38021-06</v>
      </c>
      <c r="D9224">
        <v>897</v>
      </c>
      <c r="E9224">
        <v>43726</v>
      </c>
    </row>
    <row r="9225">
      <c r="A9225" t="str">
        <v>AutoTable</v>
      </c>
      <c r="C9225" t="str">
        <v>38021-08</v>
      </c>
      <c r="D9225">
        <v>882</v>
      </c>
      <c r="E9225">
        <v>43726</v>
      </c>
    </row>
    <row r="9226">
      <c r="A9226" t="str">
        <v>AutoTable</v>
      </c>
      <c r="C9226" t="str">
        <v>38021-13</v>
      </c>
      <c r="D9226">
        <v>188</v>
      </c>
      <c r="E9226">
        <v>43726</v>
      </c>
    </row>
    <row r="9227">
      <c r="A9227" t="str">
        <v>AutoTable</v>
      </c>
      <c r="C9227" t="str">
        <v>38021-20</v>
      </c>
      <c r="D9227">
        <v>642</v>
      </c>
      <c r="E9227">
        <v>43726</v>
      </c>
    </row>
    <row r="9228">
      <c r="A9228" t="str">
        <v>AutoTable</v>
      </c>
      <c r="C9228" t="str">
        <v>38025-08</v>
      </c>
      <c r="D9228">
        <v>59</v>
      </c>
      <c r="E9228">
        <v>43726</v>
      </c>
    </row>
    <row r="9229">
      <c r="A9229" t="str">
        <v>AutoTable</v>
      </c>
      <c r="C9229" t="str">
        <v>38025-17</v>
      </c>
      <c r="D9229">
        <v>731</v>
      </c>
      <c r="E9229">
        <v>43726</v>
      </c>
    </row>
    <row r="9230">
      <c r="A9230" t="str">
        <v>AutoTable</v>
      </c>
      <c r="C9230" t="str">
        <v>38025-18</v>
      </c>
      <c r="D9230">
        <v>1273</v>
      </c>
      <c r="E9230">
        <v>43726</v>
      </c>
    </row>
    <row r="9231">
      <c r="A9231" t="str">
        <v>AutoTable</v>
      </c>
      <c r="C9231" t="str">
        <v>38026-05</v>
      </c>
      <c r="D9231">
        <v>0</v>
      </c>
      <c r="E9231">
        <v>43726</v>
      </c>
    </row>
    <row r="9232">
      <c r="A9232" t="str">
        <v>AutoTable</v>
      </c>
      <c r="C9232" t="str">
        <v>38026-08</v>
      </c>
      <c r="D9232">
        <v>86</v>
      </c>
      <c r="E9232">
        <v>43726</v>
      </c>
    </row>
    <row r="9233">
      <c r="A9233" t="str">
        <v>AutoTable</v>
      </c>
      <c r="C9233" t="str">
        <v>38026-15</v>
      </c>
      <c r="D9233">
        <v>779</v>
      </c>
      <c r="E9233">
        <v>43726</v>
      </c>
    </row>
    <row r="9234">
      <c r="A9234" t="str">
        <v>AutoTable</v>
      </c>
      <c r="C9234" t="str">
        <v>38030-01</v>
      </c>
      <c r="D9234">
        <v>1471</v>
      </c>
      <c r="E9234">
        <v>43726</v>
      </c>
    </row>
    <row r="9235">
      <c r="A9235" t="str">
        <v>AutoTable</v>
      </c>
      <c r="C9235" t="str">
        <v>38030-02</v>
      </c>
      <c r="D9235">
        <v>653</v>
      </c>
      <c r="E9235">
        <v>43726</v>
      </c>
    </row>
    <row r="9236">
      <c r="A9236" t="str">
        <v>AutoTable</v>
      </c>
      <c r="C9236" t="str">
        <v>38030-05</v>
      </c>
      <c r="D9236">
        <v>926</v>
      </c>
      <c r="E9236">
        <v>43726</v>
      </c>
    </row>
    <row r="9237">
      <c r="A9237" t="str">
        <v>AutoTable</v>
      </c>
      <c r="C9237" t="str">
        <v>38030-06</v>
      </c>
      <c r="D9237">
        <v>845</v>
      </c>
      <c r="E9237">
        <v>43726</v>
      </c>
    </row>
    <row r="9238">
      <c r="A9238" t="str">
        <v>AutoTable</v>
      </c>
      <c r="C9238" t="str">
        <v>38030-07</v>
      </c>
      <c r="D9238">
        <v>813</v>
      </c>
      <c r="E9238">
        <v>43726</v>
      </c>
    </row>
    <row r="9239">
      <c r="A9239" t="str">
        <v>AutoTable</v>
      </c>
      <c r="C9239" t="str">
        <v>38030-08</v>
      </c>
      <c r="D9239">
        <v>155</v>
      </c>
      <c r="E9239">
        <v>43726</v>
      </c>
    </row>
    <row r="9240">
      <c r="A9240" t="str">
        <v>AutoTable</v>
      </c>
      <c r="C9240" t="str">
        <v>38030-09</v>
      </c>
      <c r="D9240">
        <v>244</v>
      </c>
      <c r="E9240">
        <v>43726</v>
      </c>
    </row>
    <row r="9241">
      <c r="A9241" t="str">
        <v>AutoTable</v>
      </c>
      <c r="C9241" t="str">
        <v>38030-10</v>
      </c>
      <c r="D9241">
        <v>257</v>
      </c>
      <c r="E9241">
        <v>43726</v>
      </c>
    </row>
    <row r="9242">
      <c r="A9242" t="str">
        <v>AutoTable</v>
      </c>
      <c r="C9242" t="str">
        <v>38030-16</v>
      </c>
      <c r="D9242">
        <v>159</v>
      </c>
      <c r="E9242">
        <v>43726</v>
      </c>
    </row>
    <row r="9243">
      <c r="A9243" t="str">
        <v>AutoTable</v>
      </c>
      <c r="C9243" t="str">
        <v>38030-17</v>
      </c>
      <c r="D9243">
        <v>268</v>
      </c>
      <c r="E9243">
        <v>43726</v>
      </c>
    </row>
    <row r="9244">
      <c r="A9244" t="str">
        <v>AutoTable</v>
      </c>
      <c r="C9244" t="str">
        <v>38030-19</v>
      </c>
      <c r="D9244">
        <v>285</v>
      </c>
      <c r="E9244">
        <v>43726</v>
      </c>
    </row>
    <row r="9245">
      <c r="A9245" t="str">
        <v>AutoTable</v>
      </c>
      <c r="C9245" t="str">
        <v>38030-20</v>
      </c>
      <c r="D9245">
        <v>317</v>
      </c>
      <c r="E9245">
        <v>43726</v>
      </c>
    </row>
    <row r="9246">
      <c r="A9246" t="str">
        <v>AutoTable</v>
      </c>
      <c r="C9246" t="str">
        <v>38031-04</v>
      </c>
      <c r="D9246">
        <v>474</v>
      </c>
      <c r="E9246">
        <v>43726</v>
      </c>
    </row>
    <row r="9247">
      <c r="A9247" t="str">
        <v>AutoTable</v>
      </c>
      <c r="C9247" t="str">
        <v>38031-05</v>
      </c>
      <c r="D9247">
        <v>193</v>
      </c>
      <c r="E9247">
        <v>43726</v>
      </c>
    </row>
    <row r="9248">
      <c r="A9248" t="str">
        <v>AutoTable</v>
      </c>
      <c r="C9248" t="str">
        <v>38031-13</v>
      </c>
      <c r="D9248">
        <v>0</v>
      </c>
      <c r="E9248">
        <v>43726</v>
      </c>
    </row>
    <row r="9249">
      <c r="A9249" t="str">
        <v>AutoTable</v>
      </c>
      <c r="C9249" t="str">
        <v>38031-17</v>
      </c>
      <c r="D9249">
        <v>334</v>
      </c>
      <c r="E9249">
        <v>43726</v>
      </c>
    </row>
    <row r="9250">
      <c r="A9250" t="str">
        <v>AutoTable</v>
      </c>
      <c r="C9250" t="str">
        <v>38031-18</v>
      </c>
      <c r="D9250">
        <v>630</v>
      </c>
      <c r="E9250">
        <v>43726</v>
      </c>
    </row>
    <row r="9251">
      <c r="A9251" t="str">
        <v>AutoTable</v>
      </c>
      <c r="C9251" t="str">
        <v>38031-19</v>
      </c>
      <c r="D9251">
        <v>747</v>
      </c>
      <c r="E9251">
        <v>43726</v>
      </c>
    </row>
    <row r="9252">
      <c r="A9252" t="str">
        <v>AutoTable</v>
      </c>
      <c r="C9252" t="str">
        <v>38032-05</v>
      </c>
      <c r="D9252">
        <v>0</v>
      </c>
      <c r="E9252">
        <v>43726</v>
      </c>
    </row>
    <row r="9253">
      <c r="A9253" t="str">
        <v>AutoTable</v>
      </c>
      <c r="C9253" t="str">
        <v>38049-07</v>
      </c>
      <c r="D9253">
        <v>36</v>
      </c>
      <c r="E9253">
        <v>43726</v>
      </c>
    </row>
    <row r="9254">
      <c r="A9254" t="str">
        <v>AutoTable</v>
      </c>
      <c r="C9254" t="str">
        <v>38049-09</v>
      </c>
      <c r="D9254">
        <v>231</v>
      </c>
      <c r="E9254">
        <v>43726</v>
      </c>
    </row>
    <row r="9255">
      <c r="A9255" t="str">
        <v>AutoTable</v>
      </c>
      <c r="C9255" t="str">
        <v>38049-10</v>
      </c>
      <c r="D9255">
        <v>203</v>
      </c>
      <c r="E9255">
        <v>43726</v>
      </c>
    </row>
    <row r="9256">
      <c r="A9256" t="str">
        <v>AutoTable</v>
      </c>
      <c r="C9256" t="str">
        <v>38049-42</v>
      </c>
      <c r="D9256">
        <v>137</v>
      </c>
      <c r="E9256">
        <v>43726</v>
      </c>
    </row>
    <row r="9257">
      <c r="A9257" t="str">
        <v>AutoTable</v>
      </c>
      <c r="C9257" t="str">
        <v>38049-51</v>
      </c>
      <c r="D9257">
        <v>323</v>
      </c>
      <c r="E9257">
        <v>43726</v>
      </c>
    </row>
    <row r="9258">
      <c r="A9258" t="str">
        <v>AutoTable</v>
      </c>
      <c r="C9258" t="str">
        <v>38049-52</v>
      </c>
      <c r="D9258">
        <v>204</v>
      </c>
      <c r="E9258">
        <v>43726</v>
      </c>
    </row>
    <row r="9259">
      <c r="A9259" t="str">
        <v>AutoTable</v>
      </c>
      <c r="C9259" t="str">
        <v>38049-56</v>
      </c>
      <c r="D9259">
        <v>158</v>
      </c>
      <c r="E9259">
        <v>43726</v>
      </c>
    </row>
    <row r="9260">
      <c r="A9260" t="str">
        <v>AutoTable</v>
      </c>
      <c r="C9260" t="str">
        <v>38049-59</v>
      </c>
      <c r="D9260">
        <v>238</v>
      </c>
      <c r="E9260">
        <v>43726</v>
      </c>
    </row>
    <row r="9261">
      <c r="A9261" t="str">
        <v>AutoTable</v>
      </c>
      <c r="C9261" t="str">
        <v>400-9B</v>
      </c>
      <c r="D9261">
        <v>2652</v>
      </c>
      <c r="E9261">
        <v>43726</v>
      </c>
    </row>
    <row r="9262">
      <c r="A9262" t="str">
        <v>AutoTable</v>
      </c>
      <c r="C9262" t="str">
        <v>400-9BC</v>
      </c>
      <c r="D9262">
        <v>2978</v>
      </c>
      <c r="E9262">
        <v>43726</v>
      </c>
    </row>
    <row r="9263">
      <c r="A9263" t="str">
        <v>AutoTable</v>
      </c>
      <c r="C9263" t="str">
        <v>400-9FR</v>
      </c>
      <c r="D9263">
        <v>2820</v>
      </c>
      <c r="E9263">
        <v>43726</v>
      </c>
    </row>
    <row r="9264">
      <c r="A9264" t="str">
        <v>AutoTable</v>
      </c>
      <c r="C9264" t="str">
        <v>400-9J</v>
      </c>
      <c r="D9264">
        <v>3000</v>
      </c>
      <c r="E9264">
        <v>43726</v>
      </c>
    </row>
    <row r="9265">
      <c r="A9265" t="str">
        <v>AutoTable</v>
      </c>
      <c r="C9265" t="str">
        <v>400-9M</v>
      </c>
      <c r="D9265">
        <v>11588</v>
      </c>
      <c r="E9265">
        <v>43726</v>
      </c>
    </row>
    <row r="9266">
      <c r="A9266" t="str">
        <v>AutoTable</v>
      </c>
      <c r="C9266" t="str">
        <v>400-9R</v>
      </c>
      <c r="D9266">
        <v>2869</v>
      </c>
      <c r="E9266">
        <v>43726</v>
      </c>
    </row>
    <row r="9267">
      <c r="A9267" t="str">
        <v>AutoTable</v>
      </c>
      <c r="C9267" t="str">
        <v>401066</v>
      </c>
      <c r="D9267">
        <v>1</v>
      </c>
      <c r="E9267">
        <v>43726</v>
      </c>
    </row>
    <row r="9268">
      <c r="A9268" t="str">
        <v>AutoTable</v>
      </c>
      <c r="C9268" t="str">
        <v>401079</v>
      </c>
      <c r="D9268">
        <v>4</v>
      </c>
      <c r="E9268">
        <v>43726</v>
      </c>
    </row>
    <row r="9269">
      <c r="A9269" t="str">
        <v>AutoTable</v>
      </c>
      <c r="C9269" t="str">
        <v>40120-15</v>
      </c>
      <c r="D9269">
        <v>833</v>
      </c>
      <c r="E9269">
        <v>43726</v>
      </c>
    </row>
    <row r="9270">
      <c r="A9270" t="str">
        <v>AutoTable</v>
      </c>
      <c r="C9270" t="str">
        <v>40120-30</v>
      </c>
      <c r="D9270">
        <v>844</v>
      </c>
      <c r="E9270">
        <v>43726</v>
      </c>
    </row>
    <row r="9271">
      <c r="A9271" t="str">
        <v>AutoTable</v>
      </c>
      <c r="C9271" t="str">
        <v>40130-30</v>
      </c>
      <c r="D9271">
        <v>110</v>
      </c>
      <c r="E9271">
        <v>43726</v>
      </c>
    </row>
    <row r="9272">
      <c r="A9272" t="str">
        <v>AutoTable</v>
      </c>
      <c r="C9272" t="str">
        <v>401927</v>
      </c>
      <c r="D9272">
        <v>721</v>
      </c>
      <c r="E9272">
        <v>43726</v>
      </c>
    </row>
    <row r="9273">
      <c r="A9273" t="str">
        <v>AutoTable</v>
      </c>
      <c r="C9273" t="str">
        <v>401942</v>
      </c>
      <c r="D9273">
        <v>922</v>
      </c>
      <c r="E9273">
        <v>43726</v>
      </c>
    </row>
    <row r="9274">
      <c r="A9274" t="str">
        <v>AutoTable</v>
      </c>
      <c r="C9274" t="str">
        <v>401958</v>
      </c>
      <c r="D9274">
        <v>157</v>
      </c>
      <c r="E9274">
        <v>43726</v>
      </c>
    </row>
    <row r="9275">
      <c r="A9275" t="str">
        <v>AutoTable</v>
      </c>
      <c r="C9275" t="str">
        <v>402549</v>
      </c>
      <c r="D9275">
        <v>546</v>
      </c>
      <c r="E9275">
        <v>43726</v>
      </c>
    </row>
    <row r="9276">
      <c r="A9276" t="str">
        <v>AutoTable</v>
      </c>
      <c r="C9276" t="str">
        <v>403043</v>
      </c>
      <c r="D9276">
        <v>328</v>
      </c>
      <c r="E9276">
        <v>43726</v>
      </c>
    </row>
    <row r="9277">
      <c r="A9277" t="str">
        <v>AutoTable</v>
      </c>
      <c r="C9277" t="str">
        <v>403048</v>
      </c>
      <c r="D9277">
        <v>204</v>
      </c>
      <c r="E9277">
        <v>43726</v>
      </c>
    </row>
    <row r="9278">
      <c r="A9278" t="str">
        <v>AutoTable</v>
      </c>
      <c r="C9278" t="str">
        <v>403608</v>
      </c>
      <c r="D9278">
        <v>0</v>
      </c>
      <c r="E9278">
        <v>43726</v>
      </c>
    </row>
    <row r="9279">
      <c r="A9279" t="str">
        <v>AutoTable</v>
      </c>
      <c r="C9279" t="str">
        <v>403624</v>
      </c>
      <c r="D9279">
        <v>54</v>
      </c>
      <c r="E9279">
        <v>43726</v>
      </c>
    </row>
    <row r="9280">
      <c r="A9280" t="str">
        <v>AutoTable</v>
      </c>
      <c r="C9280" t="str">
        <v>404932</v>
      </c>
      <c r="D9280">
        <v>0</v>
      </c>
      <c r="E9280">
        <v>43726</v>
      </c>
    </row>
    <row r="9281">
      <c r="A9281" t="str">
        <v>AutoTable</v>
      </c>
      <c r="C9281" t="str">
        <v>404979</v>
      </c>
      <c r="D9281">
        <v>0</v>
      </c>
      <c r="E9281">
        <v>43726</v>
      </c>
    </row>
    <row r="9282">
      <c r="A9282" t="str">
        <v>AutoTable</v>
      </c>
      <c r="C9282" t="str">
        <v>405008</v>
      </c>
      <c r="D9282">
        <v>22</v>
      </c>
      <c r="E9282">
        <v>43726</v>
      </c>
    </row>
    <row r="9283">
      <c r="A9283" t="str">
        <v>AutoTable</v>
      </c>
      <c r="C9283" t="str">
        <v>405072</v>
      </c>
      <c r="D9283">
        <v>62</v>
      </c>
      <c r="E9283">
        <v>43726</v>
      </c>
    </row>
    <row r="9284">
      <c r="A9284" t="str">
        <v>AutoTable</v>
      </c>
      <c r="C9284" t="str">
        <v>40530</v>
      </c>
      <c r="D9284">
        <v>0</v>
      </c>
      <c r="E9284">
        <v>43726</v>
      </c>
    </row>
    <row r="9285">
      <c r="A9285" t="str">
        <v>AutoTable</v>
      </c>
      <c r="C9285" t="str">
        <v>40605</v>
      </c>
      <c r="D9285">
        <v>170</v>
      </c>
      <c r="E9285">
        <v>43726</v>
      </c>
    </row>
    <row r="9286">
      <c r="A9286" t="str">
        <v>AutoTable</v>
      </c>
      <c r="C9286" t="str">
        <v>407208</v>
      </c>
      <c r="D9286">
        <v>0</v>
      </c>
      <c r="E9286">
        <v>43726</v>
      </c>
    </row>
    <row r="9287">
      <c r="A9287" t="str">
        <v>AutoTable</v>
      </c>
      <c r="C9287" t="str">
        <v>40830</v>
      </c>
      <c r="D9287">
        <v>0</v>
      </c>
      <c r="E9287">
        <v>43726</v>
      </c>
    </row>
    <row r="9288">
      <c r="A9288" t="str">
        <v>AutoTable</v>
      </c>
      <c r="C9288" t="str">
        <v>40916A</v>
      </c>
      <c r="D9288">
        <v>1755</v>
      </c>
      <c r="E9288">
        <v>43726</v>
      </c>
    </row>
    <row r="9289">
      <c r="A9289" t="str">
        <v>AutoTable</v>
      </c>
      <c r="C9289" t="str">
        <v>410017</v>
      </c>
      <c r="D9289">
        <v>0</v>
      </c>
      <c r="E9289">
        <v>43726</v>
      </c>
    </row>
    <row r="9290">
      <c r="A9290" t="str">
        <v>AutoTable</v>
      </c>
      <c r="C9290" t="str">
        <v>410019</v>
      </c>
      <c r="D9290">
        <v>75</v>
      </c>
      <c r="E9290">
        <v>43726</v>
      </c>
    </row>
    <row r="9291">
      <c r="A9291" t="str">
        <v>AutoTable</v>
      </c>
      <c r="C9291" t="str">
        <v>410036</v>
      </c>
      <c r="D9291">
        <v>0</v>
      </c>
      <c r="E9291">
        <v>43726</v>
      </c>
    </row>
    <row r="9292">
      <c r="A9292" t="str">
        <v>AutoTable</v>
      </c>
      <c r="C9292" t="str">
        <v>410038</v>
      </c>
      <c r="D9292">
        <v>89</v>
      </c>
      <c r="E9292">
        <v>43726</v>
      </c>
    </row>
    <row r="9293">
      <c r="A9293" t="str">
        <v>AutoTable</v>
      </c>
      <c r="C9293" t="str">
        <v>410055</v>
      </c>
      <c r="D9293">
        <v>0</v>
      </c>
      <c r="E9293">
        <v>43726</v>
      </c>
    </row>
    <row r="9294">
      <c r="A9294" t="str">
        <v>AutoTable</v>
      </c>
      <c r="C9294" t="str">
        <v>410071</v>
      </c>
      <c r="D9294">
        <v>1</v>
      </c>
      <c r="E9294">
        <v>43726</v>
      </c>
    </row>
    <row r="9295">
      <c r="A9295" t="str">
        <v>AutoTable</v>
      </c>
      <c r="C9295" t="str">
        <v>410080</v>
      </c>
      <c r="D9295">
        <v>0</v>
      </c>
      <c r="E9295">
        <v>43726</v>
      </c>
    </row>
    <row r="9296">
      <c r="A9296" t="str">
        <v>AutoTable</v>
      </c>
      <c r="C9296" t="str">
        <v>410081</v>
      </c>
      <c r="D9296">
        <v>11</v>
      </c>
      <c r="E9296">
        <v>43726</v>
      </c>
    </row>
    <row r="9297">
      <c r="A9297" t="str">
        <v>AutoTable</v>
      </c>
      <c r="C9297" t="str">
        <v>41350</v>
      </c>
      <c r="D9297">
        <v>0</v>
      </c>
      <c r="E9297">
        <v>43726</v>
      </c>
    </row>
    <row r="9298">
      <c r="A9298" t="str">
        <v>AutoTable</v>
      </c>
      <c r="C9298" t="str">
        <v>415008</v>
      </c>
      <c r="D9298">
        <v>13</v>
      </c>
      <c r="E9298">
        <v>43726</v>
      </c>
    </row>
    <row r="9299">
      <c r="A9299" t="str">
        <v>AutoTable</v>
      </c>
      <c r="C9299" t="str">
        <v>41930</v>
      </c>
      <c r="D9299">
        <v>156</v>
      </c>
      <c r="E9299">
        <v>43726</v>
      </c>
    </row>
    <row r="9300">
      <c r="A9300" t="str">
        <v>AutoTable</v>
      </c>
      <c r="C9300" t="str">
        <v>41950</v>
      </c>
      <c r="D9300">
        <v>9</v>
      </c>
      <c r="E9300">
        <v>43726</v>
      </c>
    </row>
    <row r="9301">
      <c r="A9301" t="str">
        <v>AutoTable</v>
      </c>
      <c r="C9301" t="str">
        <v>42705</v>
      </c>
      <c r="D9301">
        <v>406</v>
      </c>
      <c r="E9301">
        <v>43726</v>
      </c>
    </row>
    <row r="9302">
      <c r="A9302" t="str">
        <v>AutoTable</v>
      </c>
      <c r="C9302" t="str">
        <v>42745PO</v>
      </c>
      <c r="D9302">
        <v>0</v>
      </c>
      <c r="E9302">
        <v>43726</v>
      </c>
    </row>
    <row r="9303">
      <c r="A9303" t="str">
        <v>AutoTable</v>
      </c>
      <c r="C9303" t="str">
        <v>43130A</v>
      </c>
      <c r="D9303">
        <v>41</v>
      </c>
      <c r="E9303">
        <v>43726</v>
      </c>
    </row>
    <row r="9304">
      <c r="A9304" t="str">
        <v>AutoTable</v>
      </c>
      <c r="C9304" t="str">
        <v>43350LRB</v>
      </c>
      <c r="D9304">
        <v>1</v>
      </c>
      <c r="E9304">
        <v>43726</v>
      </c>
    </row>
    <row r="9305">
      <c r="A9305" t="str">
        <v>AutoTable</v>
      </c>
      <c r="C9305" t="str">
        <v>43430B</v>
      </c>
      <c r="D9305">
        <v>8</v>
      </c>
      <c r="E9305">
        <v>43726</v>
      </c>
    </row>
    <row r="9306">
      <c r="A9306" t="str">
        <v>AutoTable</v>
      </c>
      <c r="C9306" t="str">
        <v>43430J</v>
      </c>
      <c r="D9306">
        <v>0</v>
      </c>
      <c r="E9306">
        <v>43726</v>
      </c>
    </row>
    <row r="9307">
      <c r="A9307" t="str">
        <v>AutoTable</v>
      </c>
      <c r="C9307" t="str">
        <v>43430M</v>
      </c>
      <c r="D9307">
        <v>0</v>
      </c>
      <c r="E9307">
        <v>43726</v>
      </c>
    </row>
    <row r="9308">
      <c r="A9308" t="str">
        <v>AutoTable</v>
      </c>
      <c r="C9308" t="str">
        <v>43430R</v>
      </c>
      <c r="D9308">
        <v>0</v>
      </c>
      <c r="E9308">
        <v>43726</v>
      </c>
    </row>
    <row r="9309">
      <c r="A9309" t="str">
        <v>AutoTable</v>
      </c>
      <c r="C9309" t="str">
        <v>43430SO</v>
      </c>
      <c r="D9309">
        <v>0</v>
      </c>
      <c r="E9309">
        <v>43726</v>
      </c>
    </row>
    <row r="9310">
      <c r="A9310" t="str">
        <v>AutoTable</v>
      </c>
      <c r="C9310" t="str">
        <v>43430VE</v>
      </c>
      <c r="D9310">
        <v>0</v>
      </c>
      <c r="E9310">
        <v>43726</v>
      </c>
    </row>
    <row r="9311">
      <c r="A9311" t="str">
        <v>AutoTable</v>
      </c>
      <c r="C9311" t="str">
        <v>43430VI</v>
      </c>
      <c r="D9311">
        <v>32</v>
      </c>
      <c r="E9311">
        <v>43726</v>
      </c>
    </row>
    <row r="9312">
      <c r="A9312" t="str">
        <v>AutoTable</v>
      </c>
      <c r="C9312" t="str">
        <v>43450SO</v>
      </c>
      <c r="D9312">
        <v>0</v>
      </c>
      <c r="E9312">
        <v>43726</v>
      </c>
    </row>
    <row r="9313">
      <c r="A9313" t="str">
        <v>AutoTable</v>
      </c>
      <c r="C9313" t="str">
        <v>43530B</v>
      </c>
      <c r="D9313">
        <v>5</v>
      </c>
      <c r="E9313">
        <v>43726</v>
      </c>
    </row>
    <row r="9314">
      <c r="A9314" t="str">
        <v>AutoTable</v>
      </c>
      <c r="C9314" t="str">
        <v>43530BC</v>
      </c>
      <c r="D9314">
        <v>0</v>
      </c>
      <c r="E9314">
        <v>43726</v>
      </c>
    </row>
    <row r="9315">
      <c r="A9315" t="str">
        <v>AutoTable</v>
      </c>
      <c r="C9315" t="str">
        <v>43530M</v>
      </c>
      <c r="D9315">
        <v>0</v>
      </c>
      <c r="E9315">
        <v>43726</v>
      </c>
    </row>
    <row r="9316">
      <c r="A9316" t="str">
        <v>AutoTable</v>
      </c>
      <c r="C9316" t="str">
        <v>43530R</v>
      </c>
      <c r="D9316">
        <v>36</v>
      </c>
      <c r="E9316">
        <v>43726</v>
      </c>
    </row>
    <row r="9317">
      <c r="A9317" t="str">
        <v>AutoTable</v>
      </c>
      <c r="C9317" t="str">
        <v>43550BK</v>
      </c>
      <c r="D9317">
        <v>14</v>
      </c>
      <c r="E9317">
        <v>43726</v>
      </c>
    </row>
    <row r="9318">
      <c r="A9318" t="str">
        <v>AutoTable</v>
      </c>
      <c r="C9318" t="str">
        <v>43550FR</v>
      </c>
      <c r="D9318">
        <v>0</v>
      </c>
      <c r="E9318">
        <v>43726</v>
      </c>
    </row>
    <row r="9319">
      <c r="A9319" t="str">
        <v>AutoTable</v>
      </c>
      <c r="C9319" t="str">
        <v>43550M</v>
      </c>
      <c r="D9319">
        <v>32</v>
      </c>
      <c r="E9319">
        <v>43726</v>
      </c>
    </row>
    <row r="9320">
      <c r="A9320" t="str">
        <v>AutoTable</v>
      </c>
      <c r="C9320" t="str">
        <v>43550PA</v>
      </c>
      <c r="D9320">
        <v>0</v>
      </c>
      <c r="E9320">
        <v>43726</v>
      </c>
    </row>
    <row r="9321">
      <c r="A9321" t="str">
        <v>AutoTable</v>
      </c>
      <c r="C9321" t="str">
        <v>43550R</v>
      </c>
      <c r="D9321">
        <v>1</v>
      </c>
      <c r="E9321">
        <v>43726</v>
      </c>
    </row>
    <row r="9322">
      <c r="A9322" t="str">
        <v>AutoTable</v>
      </c>
      <c r="C9322" t="str">
        <v>43705</v>
      </c>
      <c r="D9322">
        <v>292</v>
      </c>
      <c r="E9322">
        <v>43726</v>
      </c>
    </row>
    <row r="9323">
      <c r="A9323" t="str">
        <v>AutoTable</v>
      </c>
      <c r="C9323" t="str">
        <v>43750BC</v>
      </c>
      <c r="D9323">
        <v>0</v>
      </c>
      <c r="E9323">
        <v>43726</v>
      </c>
    </row>
    <row r="9324">
      <c r="A9324" t="str">
        <v>AutoTable</v>
      </c>
      <c r="C9324" t="str">
        <v>43750S</v>
      </c>
      <c r="D9324">
        <v>0</v>
      </c>
      <c r="E9324">
        <v>43726</v>
      </c>
    </row>
    <row r="9325">
      <c r="A9325" t="str">
        <v>AutoTable</v>
      </c>
      <c r="C9325" t="str">
        <v>43750SO</v>
      </c>
      <c r="D9325">
        <v>56</v>
      </c>
      <c r="E9325">
        <v>43726</v>
      </c>
    </row>
    <row r="9326">
      <c r="A9326" t="str">
        <v>AutoTable</v>
      </c>
      <c r="C9326" t="str">
        <v>43750SR</v>
      </c>
      <c r="D9326">
        <v>0</v>
      </c>
      <c r="E9326">
        <v>43726</v>
      </c>
    </row>
    <row r="9327">
      <c r="A9327" t="str">
        <v>AutoTable</v>
      </c>
      <c r="C9327" t="str">
        <v>43750W</v>
      </c>
      <c r="D9327">
        <v>14</v>
      </c>
      <c r="E9327">
        <v>43726</v>
      </c>
    </row>
    <row r="9328">
      <c r="A9328" t="str">
        <v>AutoTable</v>
      </c>
      <c r="C9328" t="str">
        <v>43830B/BC/R</v>
      </c>
      <c r="D9328">
        <v>156</v>
      </c>
      <c r="E9328">
        <v>43726</v>
      </c>
    </row>
    <row r="9329">
      <c r="A9329" t="str">
        <v>AutoTable</v>
      </c>
      <c r="C9329" t="str">
        <v>43830B/O</v>
      </c>
      <c r="D9329">
        <v>266</v>
      </c>
      <c r="E9329">
        <v>43726</v>
      </c>
    </row>
    <row r="9330">
      <c r="A9330" t="str">
        <v>AutoTable</v>
      </c>
      <c r="C9330" t="str">
        <v>43845CB-PL</v>
      </c>
      <c r="D9330">
        <v>1160</v>
      </c>
      <c r="E9330">
        <v>43726</v>
      </c>
    </row>
    <row r="9331">
      <c r="A9331" t="str">
        <v>AutoTable</v>
      </c>
      <c r="C9331" t="str">
        <v>43845CB-TB</v>
      </c>
      <c r="D9331">
        <v>2784</v>
      </c>
      <c r="E9331">
        <v>43726</v>
      </c>
    </row>
    <row r="9332">
      <c r="A9332" t="str">
        <v>AutoTable</v>
      </c>
      <c r="C9332" t="str">
        <v>43930BC</v>
      </c>
      <c r="D9332">
        <v>87</v>
      </c>
      <c r="E9332">
        <v>43726</v>
      </c>
    </row>
    <row r="9333">
      <c r="A9333" t="str">
        <v>AutoTable</v>
      </c>
      <c r="C9333" t="str">
        <v>43930R</v>
      </c>
      <c r="D9333">
        <v>120</v>
      </c>
      <c r="E9333">
        <v>43726</v>
      </c>
    </row>
    <row r="9334">
      <c r="A9334" t="str">
        <v>AutoTable</v>
      </c>
      <c r="C9334" t="str">
        <v>43930VE</v>
      </c>
      <c r="D9334">
        <v>120</v>
      </c>
      <c r="E9334">
        <v>43726</v>
      </c>
    </row>
    <row r="9335">
      <c r="A9335" t="str">
        <v>AutoTable</v>
      </c>
      <c r="C9335" t="str">
        <v>43945MA/B/VE</v>
      </c>
      <c r="D9335">
        <v>770</v>
      </c>
      <c r="E9335">
        <v>43726</v>
      </c>
    </row>
    <row r="9336">
      <c r="A9336" t="str">
        <v>AutoTable</v>
      </c>
      <c r="C9336" t="str">
        <v>44030B</v>
      </c>
      <c r="D9336">
        <v>16</v>
      </c>
      <c r="E9336">
        <v>43726</v>
      </c>
    </row>
    <row r="9337">
      <c r="A9337" t="str">
        <v>AutoTable</v>
      </c>
      <c r="C9337" t="str">
        <v>44030BC</v>
      </c>
      <c r="D9337">
        <v>24</v>
      </c>
      <c r="E9337">
        <v>43726</v>
      </c>
    </row>
    <row r="9338">
      <c r="A9338" t="str">
        <v>AutoTable</v>
      </c>
      <c r="C9338" t="str">
        <v>44030FO</v>
      </c>
      <c r="D9338">
        <v>0</v>
      </c>
      <c r="E9338">
        <v>43726</v>
      </c>
    </row>
    <row r="9339">
      <c r="A9339" t="str">
        <v>AutoTable</v>
      </c>
      <c r="C9339" t="str">
        <v>44030J</v>
      </c>
      <c r="D9339">
        <v>25</v>
      </c>
      <c r="E9339">
        <v>43726</v>
      </c>
    </row>
    <row r="9340">
      <c r="A9340" t="str">
        <v>AutoTable</v>
      </c>
      <c r="C9340" t="str">
        <v>44030M</v>
      </c>
      <c r="D9340">
        <v>0</v>
      </c>
      <c r="E9340">
        <v>43726</v>
      </c>
    </row>
    <row r="9341">
      <c r="A9341" t="str">
        <v>AutoTable</v>
      </c>
      <c r="C9341" t="str">
        <v>44030PA</v>
      </c>
      <c r="D9341">
        <v>0</v>
      </c>
      <c r="E9341">
        <v>43726</v>
      </c>
    </row>
    <row r="9342">
      <c r="A9342" t="str">
        <v>AutoTable</v>
      </c>
      <c r="C9342" t="str">
        <v>44030R</v>
      </c>
      <c r="D9342">
        <v>0</v>
      </c>
      <c r="E9342">
        <v>43726</v>
      </c>
    </row>
    <row r="9343">
      <c r="A9343" t="str">
        <v>AutoTable</v>
      </c>
      <c r="C9343" t="str">
        <v>44030SP</v>
      </c>
      <c r="D9343">
        <v>0</v>
      </c>
      <c r="E9343">
        <v>43726</v>
      </c>
    </row>
    <row r="9344">
      <c r="A9344" t="str">
        <v>AutoTable</v>
      </c>
      <c r="C9344" t="str">
        <v>44030VE</v>
      </c>
      <c r="D9344">
        <v>0</v>
      </c>
      <c r="E9344">
        <v>43726</v>
      </c>
    </row>
    <row r="9345">
      <c r="A9345" t="str">
        <v>AutoTable</v>
      </c>
      <c r="C9345" t="str">
        <v>440381</v>
      </c>
      <c r="D9345">
        <v>0</v>
      </c>
      <c r="E9345">
        <v>43726</v>
      </c>
    </row>
    <row r="9346">
      <c r="A9346" t="str">
        <v>AutoTable</v>
      </c>
      <c r="C9346" t="str">
        <v>440389</v>
      </c>
      <c r="D9346">
        <v>0</v>
      </c>
      <c r="E9346">
        <v>43726</v>
      </c>
    </row>
    <row r="9347">
      <c r="A9347" t="str">
        <v>AutoTable</v>
      </c>
      <c r="C9347" t="str">
        <v>44350</v>
      </c>
      <c r="D9347">
        <v>0</v>
      </c>
      <c r="E9347">
        <v>43726</v>
      </c>
    </row>
    <row r="9348">
      <c r="A9348" t="str">
        <v>AutoTable</v>
      </c>
      <c r="C9348" t="str">
        <v>44550</v>
      </c>
      <c r="D9348">
        <v>27</v>
      </c>
      <c r="E9348">
        <v>43726</v>
      </c>
    </row>
    <row r="9349">
      <c r="A9349" t="str">
        <v>AutoTable</v>
      </c>
      <c r="C9349" t="str">
        <v>44750</v>
      </c>
      <c r="D9349">
        <v>1</v>
      </c>
      <c r="E9349">
        <v>43726</v>
      </c>
    </row>
    <row r="9350">
      <c r="A9350" t="str">
        <v>AutoTable</v>
      </c>
      <c r="C9350" t="str">
        <v>44850</v>
      </c>
      <c r="D9350">
        <v>0</v>
      </c>
      <c r="E9350">
        <v>43726</v>
      </c>
    </row>
    <row r="9351">
      <c r="A9351" t="str">
        <v>AutoTable</v>
      </c>
      <c r="C9351" t="str">
        <v>44950</v>
      </c>
      <c r="D9351">
        <v>0</v>
      </c>
      <c r="E9351">
        <v>43726</v>
      </c>
    </row>
    <row r="9352">
      <c r="A9352" t="str">
        <v>AutoTable</v>
      </c>
      <c r="C9352" t="str">
        <v>48130</v>
      </c>
      <c r="D9352">
        <v>137</v>
      </c>
      <c r="E9352">
        <v>43726</v>
      </c>
    </row>
    <row r="9353">
      <c r="A9353" t="str">
        <v>AutoTable</v>
      </c>
      <c r="C9353" t="str">
        <v>48131</v>
      </c>
      <c r="D9353">
        <v>60</v>
      </c>
      <c r="E9353">
        <v>43726</v>
      </c>
    </row>
    <row r="9354">
      <c r="A9354" t="str">
        <v>AutoTable</v>
      </c>
      <c r="C9354" t="str">
        <v>49001</v>
      </c>
      <c r="D9354">
        <v>0</v>
      </c>
      <c r="E9354">
        <v>43726</v>
      </c>
    </row>
    <row r="9355">
      <c r="A9355" t="str">
        <v>AutoTable</v>
      </c>
      <c r="C9355" t="str">
        <v>49002</v>
      </c>
      <c r="D9355">
        <v>1</v>
      </c>
      <c r="E9355">
        <v>43726</v>
      </c>
    </row>
    <row r="9356">
      <c r="A9356" t="str">
        <v>AutoTable</v>
      </c>
      <c r="C9356" t="str">
        <v>49003</v>
      </c>
      <c r="D9356">
        <v>0</v>
      </c>
      <c r="E9356">
        <v>43726</v>
      </c>
    </row>
    <row r="9357">
      <c r="A9357" t="str">
        <v>AutoTable</v>
      </c>
      <c r="C9357" t="str">
        <v>49004</v>
      </c>
      <c r="D9357">
        <v>1</v>
      </c>
      <c r="E9357">
        <v>43726</v>
      </c>
    </row>
    <row r="9358">
      <c r="A9358" t="str">
        <v>AutoTable</v>
      </c>
      <c r="C9358" t="str">
        <v>49005</v>
      </c>
      <c r="D9358">
        <v>0</v>
      </c>
      <c r="E9358">
        <v>43726</v>
      </c>
    </row>
    <row r="9359">
      <c r="A9359" t="str">
        <v>AutoTable</v>
      </c>
      <c r="C9359" t="str">
        <v>49006</v>
      </c>
      <c r="D9359">
        <v>0</v>
      </c>
      <c r="E9359">
        <v>43726</v>
      </c>
    </row>
    <row r="9360">
      <c r="A9360" t="str">
        <v>AutoTable</v>
      </c>
      <c r="C9360" t="str">
        <v>49007</v>
      </c>
      <c r="D9360">
        <v>0</v>
      </c>
      <c r="E9360">
        <v>43726</v>
      </c>
    </row>
    <row r="9361">
      <c r="A9361" t="str">
        <v>AutoTable</v>
      </c>
      <c r="C9361" t="str">
        <v>49008</v>
      </c>
      <c r="D9361">
        <v>0</v>
      </c>
      <c r="E9361">
        <v>43726</v>
      </c>
    </row>
    <row r="9362">
      <c r="A9362" t="str">
        <v>AutoTable</v>
      </c>
      <c r="C9362" t="str">
        <v>49009</v>
      </c>
      <c r="D9362">
        <v>0</v>
      </c>
      <c r="E9362">
        <v>43726</v>
      </c>
    </row>
    <row r="9363">
      <c r="A9363" t="str">
        <v>AutoTable</v>
      </c>
      <c r="C9363" t="str">
        <v>49010</v>
      </c>
      <c r="D9363">
        <v>0</v>
      </c>
      <c r="E9363">
        <v>43726</v>
      </c>
    </row>
    <row r="9364">
      <c r="A9364" t="str">
        <v>AutoTable</v>
      </c>
      <c r="C9364" t="str">
        <v>49011</v>
      </c>
      <c r="D9364">
        <v>0</v>
      </c>
      <c r="E9364">
        <v>43726</v>
      </c>
    </row>
    <row r="9365">
      <c r="A9365" t="str">
        <v>AutoTable</v>
      </c>
      <c r="C9365" t="str">
        <v>49012</v>
      </c>
      <c r="D9365">
        <v>0</v>
      </c>
      <c r="E9365">
        <v>43726</v>
      </c>
    </row>
    <row r="9366">
      <c r="A9366" t="str">
        <v>AutoTable</v>
      </c>
      <c r="C9366" t="str">
        <v>49013</v>
      </c>
      <c r="D9366">
        <v>0</v>
      </c>
      <c r="E9366">
        <v>43726</v>
      </c>
    </row>
    <row r="9367">
      <c r="A9367" t="str">
        <v>AutoTable</v>
      </c>
      <c r="C9367" t="str">
        <v>49014</v>
      </c>
      <c r="D9367">
        <v>0</v>
      </c>
      <c r="E9367">
        <v>43726</v>
      </c>
    </row>
    <row r="9368">
      <c r="A9368" t="str">
        <v>AutoTable</v>
      </c>
      <c r="C9368" t="str">
        <v>49015</v>
      </c>
      <c r="D9368">
        <v>0</v>
      </c>
      <c r="E9368">
        <v>43726</v>
      </c>
    </row>
    <row r="9369">
      <c r="A9369" t="str">
        <v>AutoTable</v>
      </c>
      <c r="C9369" t="str">
        <v>49880</v>
      </c>
      <c r="D9369">
        <v>0</v>
      </c>
      <c r="E9369">
        <v>43726</v>
      </c>
    </row>
    <row r="9370">
      <c r="A9370" t="str">
        <v>AutoTable</v>
      </c>
      <c r="C9370" t="str">
        <v>49881</v>
      </c>
      <c r="D9370">
        <v>0</v>
      </c>
      <c r="E9370">
        <v>43726</v>
      </c>
    </row>
    <row r="9371">
      <c r="A9371" t="str">
        <v>AutoTable</v>
      </c>
      <c r="C9371" t="str">
        <v>49882</v>
      </c>
      <c r="D9371">
        <v>0</v>
      </c>
      <c r="E9371">
        <v>43726</v>
      </c>
    </row>
    <row r="9372">
      <c r="A9372" t="str">
        <v>AutoTable</v>
      </c>
      <c r="C9372" t="str">
        <v>49883</v>
      </c>
      <c r="D9372">
        <v>0</v>
      </c>
      <c r="E9372">
        <v>43726</v>
      </c>
    </row>
    <row r="9373">
      <c r="A9373" t="str">
        <v>AutoTable</v>
      </c>
      <c r="C9373" t="str">
        <v>49884</v>
      </c>
      <c r="D9373">
        <v>0</v>
      </c>
      <c r="E9373">
        <v>43726</v>
      </c>
    </row>
    <row r="9374">
      <c r="A9374" t="str">
        <v>AutoTable</v>
      </c>
      <c r="C9374" t="str">
        <v>49885</v>
      </c>
      <c r="D9374">
        <v>0</v>
      </c>
      <c r="E9374">
        <v>43726</v>
      </c>
    </row>
    <row r="9375">
      <c r="A9375" t="str">
        <v>AutoTable</v>
      </c>
      <c r="C9375" t="str">
        <v>49886</v>
      </c>
      <c r="D9375">
        <v>0</v>
      </c>
      <c r="E9375">
        <v>43726</v>
      </c>
    </row>
    <row r="9376">
      <c r="A9376" t="str">
        <v>AutoTable</v>
      </c>
      <c r="C9376" t="str">
        <v>49887</v>
      </c>
      <c r="D9376">
        <v>0</v>
      </c>
      <c r="E9376">
        <v>43726</v>
      </c>
    </row>
    <row r="9377">
      <c r="A9377" t="str">
        <v>AutoTable</v>
      </c>
      <c r="C9377" t="str">
        <v>49888</v>
      </c>
      <c r="D9377">
        <v>1</v>
      </c>
      <c r="E9377">
        <v>43726</v>
      </c>
    </row>
    <row r="9378">
      <c r="A9378" t="str">
        <v>AutoTable</v>
      </c>
      <c r="C9378" t="str">
        <v>49889</v>
      </c>
      <c r="D9378">
        <v>0</v>
      </c>
      <c r="E9378">
        <v>43726</v>
      </c>
    </row>
    <row r="9379">
      <c r="A9379" t="str">
        <v>AutoTable</v>
      </c>
      <c r="C9379" t="str">
        <v>49890</v>
      </c>
      <c r="D9379">
        <v>0</v>
      </c>
      <c r="E9379">
        <v>43726</v>
      </c>
    </row>
    <row r="9380">
      <c r="A9380" t="str">
        <v>AutoTable</v>
      </c>
      <c r="C9380" t="str">
        <v>49891</v>
      </c>
      <c r="D9380">
        <v>0</v>
      </c>
      <c r="E9380">
        <v>43726</v>
      </c>
    </row>
    <row r="9381">
      <c r="A9381" t="str">
        <v>AutoTable</v>
      </c>
      <c r="C9381" t="str">
        <v>49892</v>
      </c>
      <c r="D9381">
        <v>0</v>
      </c>
      <c r="E9381">
        <v>43726</v>
      </c>
    </row>
    <row r="9382">
      <c r="A9382" t="str">
        <v>AutoTable</v>
      </c>
      <c r="C9382" t="str">
        <v>51000</v>
      </c>
      <c r="D9382">
        <v>1</v>
      </c>
      <c r="E9382">
        <v>43726</v>
      </c>
    </row>
    <row r="9383">
      <c r="A9383" t="str">
        <v>AutoTable</v>
      </c>
      <c r="C9383" t="str">
        <v>51001</v>
      </c>
      <c r="D9383">
        <v>253</v>
      </c>
      <c r="E9383">
        <v>43726</v>
      </c>
    </row>
    <row r="9384">
      <c r="A9384" t="str">
        <v>AutoTable</v>
      </c>
      <c r="C9384" t="str">
        <v>51003</v>
      </c>
      <c r="D9384">
        <v>533</v>
      </c>
      <c r="E9384">
        <v>43726</v>
      </c>
    </row>
    <row r="9385">
      <c r="A9385" t="str">
        <v>AutoTable</v>
      </c>
      <c r="C9385" t="str">
        <v>51005</v>
      </c>
      <c r="D9385">
        <v>80</v>
      </c>
      <c r="E9385">
        <v>43726</v>
      </c>
    </row>
    <row r="9386">
      <c r="A9386" t="str">
        <v>AutoTable</v>
      </c>
      <c r="C9386" t="str">
        <v>51006</v>
      </c>
      <c r="D9386">
        <v>1590</v>
      </c>
      <c r="E9386">
        <v>43726</v>
      </c>
    </row>
    <row r="9387">
      <c r="A9387" t="str">
        <v>AutoTable</v>
      </c>
      <c r="C9387" t="str">
        <v>51007</v>
      </c>
      <c r="D9387">
        <v>1765</v>
      </c>
      <c r="E9387">
        <v>43726</v>
      </c>
    </row>
    <row r="9388">
      <c r="A9388" t="str">
        <v>AutoTable</v>
      </c>
      <c r="C9388" t="str">
        <v>51008</v>
      </c>
      <c r="D9388">
        <v>172</v>
      </c>
      <c r="E9388">
        <v>43726</v>
      </c>
    </row>
    <row r="9389">
      <c r="A9389" t="str">
        <v>AutoTable</v>
      </c>
      <c r="C9389" t="str">
        <v>51009</v>
      </c>
      <c r="D9389">
        <v>16</v>
      </c>
      <c r="E9389">
        <v>43726</v>
      </c>
    </row>
    <row r="9390">
      <c r="A9390" t="str">
        <v>AutoTable</v>
      </c>
      <c r="C9390" t="str">
        <v>51010</v>
      </c>
      <c r="D9390">
        <v>22</v>
      </c>
      <c r="E9390">
        <v>43726</v>
      </c>
    </row>
    <row r="9391">
      <c r="A9391" t="str">
        <v>AutoTable</v>
      </c>
      <c r="C9391" t="str">
        <v>51011</v>
      </c>
      <c r="D9391">
        <v>41</v>
      </c>
      <c r="E9391">
        <v>43726</v>
      </c>
    </row>
    <row r="9392">
      <c r="A9392" t="str">
        <v>AutoTable</v>
      </c>
      <c r="C9392" t="str">
        <v>51012</v>
      </c>
      <c r="D9392">
        <v>78</v>
      </c>
      <c r="E9392">
        <v>43726</v>
      </c>
    </row>
    <row r="9393">
      <c r="A9393" t="str">
        <v>AutoTable</v>
      </c>
      <c r="C9393" t="str">
        <v>51013</v>
      </c>
      <c r="D9393">
        <v>34</v>
      </c>
      <c r="E9393">
        <v>43726</v>
      </c>
    </row>
    <row r="9394">
      <c r="A9394" t="str">
        <v>AutoTable</v>
      </c>
      <c r="C9394" t="str">
        <v>51014</v>
      </c>
      <c r="D9394">
        <v>36</v>
      </c>
      <c r="E9394">
        <v>43726</v>
      </c>
    </row>
    <row r="9395">
      <c r="A9395" t="str">
        <v>AutoTable</v>
      </c>
      <c r="C9395" t="str">
        <v>51015</v>
      </c>
      <c r="D9395">
        <v>0</v>
      </c>
      <c r="E9395">
        <v>43726</v>
      </c>
    </row>
    <row r="9396">
      <c r="A9396" t="str">
        <v>AutoTable</v>
      </c>
      <c r="C9396" t="str">
        <v>51015-3</v>
      </c>
      <c r="D9396">
        <v>0</v>
      </c>
      <c r="E9396">
        <v>43726</v>
      </c>
    </row>
    <row r="9397">
      <c r="A9397" t="str">
        <v>AutoTable</v>
      </c>
      <c r="C9397" t="str">
        <v>51015-5</v>
      </c>
      <c r="D9397">
        <v>1</v>
      </c>
      <c r="E9397">
        <v>43726</v>
      </c>
    </row>
    <row r="9398">
      <c r="A9398" t="str">
        <v>AutoTable</v>
      </c>
      <c r="C9398" t="str">
        <v>51016</v>
      </c>
      <c r="D9398">
        <v>202</v>
      </c>
      <c r="E9398">
        <v>43726</v>
      </c>
    </row>
    <row r="9399">
      <c r="A9399" t="str">
        <v>AutoTable</v>
      </c>
      <c r="C9399" t="str">
        <v>51016-3</v>
      </c>
      <c r="D9399">
        <v>40</v>
      </c>
      <c r="E9399">
        <v>43726</v>
      </c>
    </row>
    <row r="9400">
      <c r="A9400" t="str">
        <v>AutoTable</v>
      </c>
      <c r="C9400" t="str">
        <v>51016-5</v>
      </c>
      <c r="D9400">
        <v>3</v>
      </c>
      <c r="E9400">
        <v>43726</v>
      </c>
    </row>
    <row r="9401">
      <c r="A9401" t="str">
        <v>AutoTable</v>
      </c>
      <c r="C9401" t="str">
        <v>51016V</v>
      </c>
      <c r="D9401">
        <v>0</v>
      </c>
      <c r="E9401">
        <v>43726</v>
      </c>
    </row>
    <row r="9402">
      <c r="A9402" t="str">
        <v>AutoTable</v>
      </c>
      <c r="C9402" t="str">
        <v>51017</v>
      </c>
      <c r="D9402">
        <v>11</v>
      </c>
      <c r="E9402">
        <v>43726</v>
      </c>
    </row>
    <row r="9403">
      <c r="A9403" t="str">
        <v>AutoTable</v>
      </c>
      <c r="C9403" t="str">
        <v>51018</v>
      </c>
      <c r="D9403">
        <v>0</v>
      </c>
      <c r="E9403">
        <v>43726</v>
      </c>
    </row>
    <row r="9404">
      <c r="A9404" t="str">
        <v>AutoTable</v>
      </c>
      <c r="C9404" t="str">
        <v>51020</v>
      </c>
      <c r="D9404">
        <v>20</v>
      </c>
      <c r="E9404">
        <v>43726</v>
      </c>
    </row>
    <row r="9405">
      <c r="A9405" t="str">
        <v>AutoTable</v>
      </c>
      <c r="C9405" t="str">
        <v>52010</v>
      </c>
      <c r="D9405">
        <v>1</v>
      </c>
      <c r="E9405">
        <v>43726</v>
      </c>
    </row>
    <row r="9406">
      <c r="A9406" t="str">
        <v>AutoTable</v>
      </c>
      <c r="C9406" t="str">
        <v>52011</v>
      </c>
      <c r="D9406">
        <v>300</v>
      </c>
      <c r="E9406">
        <v>43726</v>
      </c>
    </row>
    <row r="9407">
      <c r="A9407" t="str">
        <v>AutoTable</v>
      </c>
      <c r="C9407" t="str">
        <v>53101</v>
      </c>
      <c r="D9407">
        <v>3823</v>
      </c>
      <c r="E9407">
        <v>43726</v>
      </c>
    </row>
    <row r="9408">
      <c r="A9408" t="str">
        <v>AutoTable</v>
      </c>
      <c r="C9408" t="str">
        <v>53103</v>
      </c>
      <c r="D9408">
        <v>859</v>
      </c>
      <c r="E9408">
        <v>43726</v>
      </c>
    </row>
    <row r="9409">
      <c r="A9409" t="str">
        <v>AutoTable</v>
      </c>
      <c r="C9409" t="str">
        <v>53105</v>
      </c>
      <c r="D9409">
        <v>0</v>
      </c>
      <c r="E9409">
        <v>43726</v>
      </c>
    </row>
    <row r="9410">
      <c r="A9410" t="str">
        <v>AutoTable</v>
      </c>
      <c r="C9410" t="str">
        <v>53106</v>
      </c>
      <c r="D9410">
        <v>3650</v>
      </c>
      <c r="E9410">
        <v>43726</v>
      </c>
    </row>
    <row r="9411">
      <c r="A9411" t="str">
        <v>AutoTable</v>
      </c>
      <c r="C9411" t="str">
        <v>53111</v>
      </c>
      <c r="D9411">
        <v>142</v>
      </c>
      <c r="E9411">
        <v>43726</v>
      </c>
    </row>
    <row r="9412">
      <c r="A9412" t="str">
        <v>AutoTable</v>
      </c>
      <c r="C9412" t="str">
        <v>53113</v>
      </c>
      <c r="D9412">
        <v>85</v>
      </c>
      <c r="E9412">
        <v>43726</v>
      </c>
    </row>
    <row r="9413">
      <c r="A9413" t="str">
        <v>AutoTable</v>
      </c>
      <c r="C9413" t="str">
        <v>53114</v>
      </c>
      <c r="D9413">
        <v>54</v>
      </c>
      <c r="E9413">
        <v>43726</v>
      </c>
    </row>
    <row r="9414">
      <c r="A9414" t="str">
        <v>AutoTable</v>
      </c>
      <c r="C9414" t="str">
        <v>53115</v>
      </c>
      <c r="D9414">
        <v>0</v>
      </c>
      <c r="E9414">
        <v>43726</v>
      </c>
    </row>
    <row r="9415">
      <c r="A9415" t="str">
        <v>AutoTable</v>
      </c>
      <c r="C9415" t="str">
        <v>53116</v>
      </c>
      <c r="D9415">
        <v>129</v>
      </c>
      <c r="E9415">
        <v>43726</v>
      </c>
    </row>
    <row r="9416">
      <c r="A9416" t="str">
        <v>AutoTable</v>
      </c>
      <c r="C9416" t="str">
        <v>53117</v>
      </c>
      <c r="D9416">
        <v>23</v>
      </c>
      <c r="E9416">
        <v>43726</v>
      </c>
    </row>
    <row r="9417">
      <c r="A9417" t="str">
        <v>AutoTable</v>
      </c>
      <c r="C9417" t="str">
        <v>54000</v>
      </c>
      <c r="D9417">
        <v>77</v>
      </c>
      <c r="E9417">
        <v>43726</v>
      </c>
    </row>
    <row r="9418">
      <c r="A9418" t="str">
        <v>AutoTable</v>
      </c>
      <c r="C9418" t="str">
        <v>54001</v>
      </c>
      <c r="D9418">
        <v>5</v>
      </c>
      <c r="E9418">
        <v>43726</v>
      </c>
    </row>
    <row r="9419">
      <c r="A9419" t="str">
        <v>AutoTable</v>
      </c>
      <c r="C9419" t="str">
        <v>54002</v>
      </c>
      <c r="D9419">
        <v>10</v>
      </c>
      <c r="E9419">
        <v>43726</v>
      </c>
    </row>
    <row r="9420">
      <c r="A9420" t="str">
        <v>AutoTable</v>
      </c>
      <c r="C9420" t="str">
        <v>54003</v>
      </c>
      <c r="D9420">
        <v>291</v>
      </c>
      <c r="E9420">
        <v>43726</v>
      </c>
    </row>
    <row r="9421">
      <c r="A9421" t="str">
        <v>AutoTable</v>
      </c>
      <c r="C9421" t="str">
        <v>54005</v>
      </c>
      <c r="D9421">
        <v>203</v>
      </c>
      <c r="E9421">
        <v>43726</v>
      </c>
    </row>
    <row r="9422">
      <c r="A9422" t="str">
        <v>AutoTable</v>
      </c>
      <c r="C9422" t="str">
        <v>54008</v>
      </c>
      <c r="D9422">
        <v>34</v>
      </c>
      <c r="E9422">
        <v>43726</v>
      </c>
    </row>
    <row r="9423">
      <c r="A9423" t="str">
        <v>AutoTable</v>
      </c>
      <c r="C9423" t="str">
        <v>54009</v>
      </c>
      <c r="D9423">
        <v>71</v>
      </c>
      <c r="E9423">
        <v>43726</v>
      </c>
    </row>
    <row r="9424">
      <c r="A9424" t="str">
        <v>AutoTable</v>
      </c>
      <c r="C9424" t="str">
        <v>54010</v>
      </c>
      <c r="D9424">
        <v>55</v>
      </c>
      <c r="E9424">
        <v>43726</v>
      </c>
    </row>
    <row r="9425">
      <c r="A9425" t="str">
        <v>AutoTable</v>
      </c>
      <c r="C9425" t="str">
        <v>54011</v>
      </c>
      <c r="D9425">
        <v>64</v>
      </c>
      <c r="E9425">
        <v>43726</v>
      </c>
    </row>
    <row r="9426">
      <c r="A9426" t="str">
        <v>AutoTable</v>
      </c>
      <c r="C9426" t="str">
        <v>54012</v>
      </c>
      <c r="D9426">
        <v>224</v>
      </c>
      <c r="E9426">
        <v>43726</v>
      </c>
    </row>
    <row r="9427">
      <c r="A9427" t="str">
        <v>AutoTable</v>
      </c>
      <c r="C9427" t="str">
        <v>54014</v>
      </c>
      <c r="D9427">
        <v>66</v>
      </c>
      <c r="E9427">
        <v>43726</v>
      </c>
    </row>
    <row r="9428">
      <c r="A9428" t="str">
        <v>AutoTable</v>
      </c>
      <c r="C9428" t="str">
        <v>54015</v>
      </c>
      <c r="D9428">
        <v>6</v>
      </c>
      <c r="E9428">
        <v>43726</v>
      </c>
    </row>
    <row r="9429">
      <c r="A9429" t="str">
        <v>AutoTable</v>
      </c>
      <c r="C9429" t="str">
        <v>570</v>
      </c>
      <c r="D9429">
        <v>953</v>
      </c>
      <c r="E9429">
        <v>43726</v>
      </c>
    </row>
    <row r="9430">
      <c r="A9430" t="str">
        <v>AutoTable</v>
      </c>
      <c r="C9430" t="str">
        <v>57010</v>
      </c>
      <c r="D9430">
        <v>0</v>
      </c>
      <c r="E9430">
        <v>43726</v>
      </c>
    </row>
    <row r="9431">
      <c r="A9431" t="str">
        <v>AutoTable</v>
      </c>
      <c r="C9431" t="str">
        <v>57011</v>
      </c>
      <c r="D9431">
        <v>0</v>
      </c>
      <c r="E9431">
        <v>43726</v>
      </c>
    </row>
    <row r="9432">
      <c r="A9432" t="str">
        <v>AutoTable</v>
      </c>
      <c r="C9432" t="str">
        <v>57012</v>
      </c>
      <c r="D9432">
        <v>0</v>
      </c>
      <c r="E9432">
        <v>43726</v>
      </c>
    </row>
    <row r="9433">
      <c r="A9433" t="str">
        <v>AutoTable</v>
      </c>
      <c r="C9433" t="str">
        <v>57013</v>
      </c>
      <c r="D9433">
        <v>0</v>
      </c>
      <c r="E9433">
        <v>43726</v>
      </c>
    </row>
    <row r="9434">
      <c r="A9434" t="str">
        <v>AutoTable</v>
      </c>
      <c r="C9434" t="str">
        <v>57014</v>
      </c>
      <c r="D9434">
        <v>0</v>
      </c>
      <c r="E9434">
        <v>43726</v>
      </c>
    </row>
    <row r="9435">
      <c r="A9435" t="str">
        <v>AutoTable</v>
      </c>
      <c r="C9435" t="str">
        <v>57015</v>
      </c>
      <c r="D9435">
        <v>0</v>
      </c>
      <c r="E9435">
        <v>43726</v>
      </c>
    </row>
    <row r="9436">
      <c r="A9436" t="str">
        <v>AutoTable</v>
      </c>
      <c r="C9436" t="str">
        <v>57016</v>
      </c>
      <c r="D9436">
        <v>0</v>
      </c>
      <c r="E9436">
        <v>43726</v>
      </c>
    </row>
    <row r="9437">
      <c r="A9437" t="str">
        <v>AutoTable</v>
      </c>
      <c r="C9437" t="str">
        <v>57018</v>
      </c>
      <c r="D9437">
        <v>0</v>
      </c>
      <c r="E9437">
        <v>43726</v>
      </c>
    </row>
    <row r="9438">
      <c r="A9438" t="str">
        <v>AutoTable</v>
      </c>
      <c r="C9438" t="str">
        <v>57019</v>
      </c>
      <c r="D9438">
        <v>0</v>
      </c>
      <c r="E9438">
        <v>43726</v>
      </c>
    </row>
    <row r="9439">
      <c r="A9439" t="str">
        <v>AutoTable</v>
      </c>
      <c r="C9439" t="str">
        <v>57020</v>
      </c>
      <c r="D9439">
        <v>0</v>
      </c>
      <c r="E9439">
        <v>43726</v>
      </c>
    </row>
    <row r="9440">
      <c r="A9440" t="str">
        <v>AutoTable</v>
      </c>
      <c r="C9440" t="str">
        <v>57021</v>
      </c>
      <c r="D9440">
        <v>0</v>
      </c>
      <c r="E9440">
        <v>43726</v>
      </c>
    </row>
    <row r="9441">
      <c r="A9441" t="str">
        <v>AutoTable</v>
      </c>
      <c r="C9441" t="str">
        <v>60176</v>
      </c>
      <c r="D9441">
        <v>180</v>
      </c>
      <c r="E9441">
        <v>43726</v>
      </c>
    </row>
    <row r="9442">
      <c r="A9442" t="str">
        <v>AutoTable</v>
      </c>
      <c r="C9442" t="str">
        <v>61110-CB</v>
      </c>
      <c r="D9442">
        <v>85</v>
      </c>
      <c r="E9442">
        <v>43726</v>
      </c>
    </row>
    <row r="9443">
      <c r="A9443" t="str">
        <v>AutoTable</v>
      </c>
      <c r="C9443" t="str">
        <v>61210</v>
      </c>
      <c r="D9443">
        <v>0</v>
      </c>
      <c r="E9443">
        <v>43726</v>
      </c>
    </row>
    <row r="9444">
      <c r="A9444" t="str">
        <v>AutoTable</v>
      </c>
      <c r="C9444" t="str">
        <v>61310J</v>
      </c>
      <c r="D9444">
        <v>0</v>
      </c>
      <c r="E9444">
        <v>43726</v>
      </c>
    </row>
    <row r="9445">
      <c r="A9445" t="str">
        <v>AutoTable</v>
      </c>
      <c r="C9445" t="str">
        <v>61310R</v>
      </c>
      <c r="D9445">
        <v>12</v>
      </c>
      <c r="E9445">
        <v>43726</v>
      </c>
    </row>
    <row r="9446">
      <c r="A9446" t="str">
        <v>AutoTable</v>
      </c>
      <c r="C9446" t="str">
        <v>61310VE</v>
      </c>
      <c r="D9446">
        <v>86</v>
      </c>
      <c r="E9446">
        <v>43726</v>
      </c>
    </row>
    <row r="9447">
      <c r="A9447" t="str">
        <v>AutoTable</v>
      </c>
      <c r="C9447" t="str">
        <v>62050</v>
      </c>
      <c r="D9447">
        <v>90</v>
      </c>
      <c r="E9447">
        <v>43726</v>
      </c>
    </row>
    <row r="9448">
      <c r="A9448" t="str">
        <v>AutoTable</v>
      </c>
      <c r="C9448" t="str">
        <v>62675PAV</v>
      </c>
      <c r="D9448">
        <v>0</v>
      </c>
      <c r="E9448">
        <v>43726</v>
      </c>
    </row>
    <row r="9449">
      <c r="A9449" t="str">
        <v>AutoTable</v>
      </c>
      <c r="C9449" t="str">
        <v>63110-02</v>
      </c>
      <c r="D9449">
        <v>63</v>
      </c>
      <c r="E9449">
        <v>43726</v>
      </c>
    </row>
    <row r="9450">
      <c r="A9450" t="str">
        <v>AutoTable</v>
      </c>
      <c r="C9450" t="str">
        <v>63110-05</v>
      </c>
      <c r="D9450">
        <v>19</v>
      </c>
      <c r="E9450">
        <v>43726</v>
      </c>
    </row>
    <row r="9451">
      <c r="A9451" t="str">
        <v>AutoTable</v>
      </c>
      <c r="C9451" t="str">
        <v>63110-08</v>
      </c>
      <c r="D9451">
        <v>1</v>
      </c>
      <c r="E9451">
        <v>43726</v>
      </c>
    </row>
    <row r="9452">
      <c r="A9452" t="str">
        <v>AutoTable</v>
      </c>
      <c r="C9452" t="str">
        <v>63110-26</v>
      </c>
      <c r="D9452">
        <v>32</v>
      </c>
      <c r="E9452">
        <v>43726</v>
      </c>
    </row>
    <row r="9453">
      <c r="A9453" t="str">
        <v>AutoTable</v>
      </c>
      <c r="C9453" t="str">
        <v>63175-05</v>
      </c>
      <c r="D9453">
        <v>34</v>
      </c>
      <c r="E9453">
        <v>43726</v>
      </c>
    </row>
    <row r="9454">
      <c r="A9454" t="str">
        <v>AutoTable</v>
      </c>
      <c r="C9454" t="str">
        <v>63175-06</v>
      </c>
      <c r="D9454">
        <v>35</v>
      </c>
      <c r="E9454">
        <v>43726</v>
      </c>
    </row>
    <row r="9455">
      <c r="A9455" t="str">
        <v>AutoTable</v>
      </c>
      <c r="C9455" t="str">
        <v>63175-08</v>
      </c>
      <c r="D9455">
        <v>29</v>
      </c>
      <c r="E9455">
        <v>43726</v>
      </c>
    </row>
    <row r="9456">
      <c r="A9456" t="str">
        <v>AutoTable</v>
      </c>
      <c r="C9456" t="str">
        <v>64710</v>
      </c>
      <c r="D9456">
        <v>36</v>
      </c>
      <c r="E9456">
        <v>43726</v>
      </c>
    </row>
    <row r="9457">
      <c r="A9457" t="str">
        <v>AutoTable</v>
      </c>
      <c r="C9457" t="str">
        <v>64712</v>
      </c>
      <c r="D9457">
        <v>11</v>
      </c>
      <c r="E9457">
        <v>43726</v>
      </c>
    </row>
    <row r="9458">
      <c r="A9458" t="str">
        <v>AutoTable</v>
      </c>
      <c r="C9458" t="str">
        <v>64715</v>
      </c>
      <c r="D9458">
        <v>23</v>
      </c>
      <c r="E9458">
        <v>43726</v>
      </c>
    </row>
    <row r="9459">
      <c r="A9459" t="str">
        <v>AutoTable</v>
      </c>
      <c r="C9459" t="str">
        <v>64750</v>
      </c>
      <c r="D9459">
        <v>178</v>
      </c>
      <c r="E9459">
        <v>43726</v>
      </c>
    </row>
    <row r="9460">
      <c r="A9460" t="str">
        <v>AutoTable</v>
      </c>
      <c r="C9460" t="str">
        <v>64775</v>
      </c>
      <c r="D9460">
        <v>49</v>
      </c>
      <c r="E9460">
        <v>43726</v>
      </c>
    </row>
    <row r="9461">
      <c r="A9461" t="str">
        <v>AutoTable</v>
      </c>
      <c r="C9461" t="str">
        <v>64910</v>
      </c>
      <c r="D9461">
        <v>26</v>
      </c>
      <c r="E9461">
        <v>43726</v>
      </c>
    </row>
    <row r="9462">
      <c r="A9462" t="str">
        <v>AutoTable</v>
      </c>
      <c r="C9462" t="str">
        <v>64912</v>
      </c>
      <c r="D9462">
        <v>0</v>
      </c>
      <c r="E9462">
        <v>43726</v>
      </c>
    </row>
    <row r="9463">
      <c r="A9463" t="str">
        <v>AutoTable</v>
      </c>
      <c r="C9463" t="str">
        <v>64912OR/B</v>
      </c>
      <c r="D9463">
        <v>0</v>
      </c>
      <c r="E9463">
        <v>43726</v>
      </c>
    </row>
    <row r="9464">
      <c r="A9464" t="str">
        <v>AutoTable</v>
      </c>
      <c r="C9464" t="str">
        <v>64915</v>
      </c>
      <c r="D9464">
        <v>0</v>
      </c>
      <c r="E9464">
        <v>43726</v>
      </c>
    </row>
    <row r="9465">
      <c r="A9465" t="str">
        <v>AutoTable</v>
      </c>
      <c r="C9465" t="str">
        <v>64915OR/B</v>
      </c>
      <c r="D9465">
        <v>0</v>
      </c>
      <c r="E9465">
        <v>43726</v>
      </c>
    </row>
    <row r="9466">
      <c r="A9466" t="str">
        <v>AutoTable</v>
      </c>
      <c r="C9466" t="str">
        <v>64950</v>
      </c>
      <c r="D9466">
        <v>0</v>
      </c>
      <c r="E9466">
        <v>43726</v>
      </c>
    </row>
    <row r="9467">
      <c r="A9467" t="str">
        <v>AutoTable</v>
      </c>
      <c r="C9467" t="str">
        <v>64975</v>
      </c>
      <c r="D9467">
        <v>0</v>
      </c>
      <c r="E9467">
        <v>43726</v>
      </c>
    </row>
    <row r="9468">
      <c r="A9468" t="str">
        <v>AutoTable</v>
      </c>
      <c r="C9468" t="str">
        <v>65110</v>
      </c>
      <c r="D9468">
        <v>102</v>
      </c>
      <c r="E9468">
        <v>43726</v>
      </c>
    </row>
    <row r="9469">
      <c r="A9469" t="str">
        <v>AutoTable</v>
      </c>
      <c r="C9469" t="str">
        <v>65112</v>
      </c>
      <c r="D9469">
        <v>24</v>
      </c>
      <c r="E9469">
        <v>43726</v>
      </c>
    </row>
    <row r="9470">
      <c r="A9470" t="str">
        <v>AutoTable</v>
      </c>
      <c r="C9470" t="str">
        <v>65112KA/VI</v>
      </c>
      <c r="D9470">
        <v>11</v>
      </c>
      <c r="E9470">
        <v>43726</v>
      </c>
    </row>
    <row r="9471">
      <c r="A9471" t="str">
        <v>AutoTable</v>
      </c>
      <c r="C9471" t="str">
        <v>65115</v>
      </c>
      <c r="D9471">
        <v>11</v>
      </c>
      <c r="E9471">
        <v>43726</v>
      </c>
    </row>
    <row r="9472">
      <c r="A9472" t="str">
        <v>AutoTable</v>
      </c>
      <c r="C9472" t="str">
        <v>65115KA/VI</v>
      </c>
      <c r="D9472">
        <v>11</v>
      </c>
      <c r="E9472">
        <v>43726</v>
      </c>
    </row>
    <row r="9473">
      <c r="A9473" t="str">
        <v>AutoTable</v>
      </c>
      <c r="C9473" t="str">
        <v>65150</v>
      </c>
      <c r="D9473">
        <v>170</v>
      </c>
      <c r="E9473">
        <v>43726</v>
      </c>
    </row>
    <row r="9474">
      <c r="A9474" t="str">
        <v>AutoTable</v>
      </c>
      <c r="C9474" t="str">
        <v>65175</v>
      </c>
      <c r="D9474">
        <v>240</v>
      </c>
      <c r="E9474">
        <v>43726</v>
      </c>
    </row>
    <row r="9475">
      <c r="A9475" t="str">
        <v>AutoTable</v>
      </c>
      <c r="C9475" t="str">
        <v>68110</v>
      </c>
      <c r="D9475">
        <v>106</v>
      </c>
      <c r="E9475">
        <v>43726</v>
      </c>
    </row>
    <row r="9476">
      <c r="A9476" t="str">
        <v>AutoTable</v>
      </c>
      <c r="C9476" t="str">
        <v>68151</v>
      </c>
      <c r="D9476">
        <v>82</v>
      </c>
      <c r="E9476">
        <v>43726</v>
      </c>
    </row>
    <row r="9477">
      <c r="A9477" t="str">
        <v>AutoTable</v>
      </c>
      <c r="C9477" t="str">
        <v>68175</v>
      </c>
      <c r="D9477">
        <v>71</v>
      </c>
      <c r="E9477">
        <v>43726</v>
      </c>
    </row>
    <row r="9478">
      <c r="A9478" t="str">
        <v>AutoTable</v>
      </c>
      <c r="C9478" t="str">
        <v>703300A</v>
      </c>
      <c r="D9478">
        <v>2085</v>
      </c>
      <c r="E9478">
        <v>43726</v>
      </c>
    </row>
    <row r="9479">
      <c r="A9479" t="str">
        <v>AutoTable</v>
      </c>
      <c r="C9479" t="str">
        <v>703300A-72</v>
      </c>
      <c r="D9479">
        <v>3</v>
      </c>
      <c r="E9479">
        <v>43726</v>
      </c>
    </row>
    <row r="9480">
      <c r="A9480" t="str">
        <v>AutoTable</v>
      </c>
      <c r="C9480" t="str">
        <v>703400A</v>
      </c>
      <c r="D9480">
        <v>1065</v>
      </c>
      <c r="E9480">
        <v>43726</v>
      </c>
    </row>
    <row r="9481">
      <c r="A9481" t="str">
        <v>AutoTable</v>
      </c>
      <c r="C9481" t="str">
        <v>703406</v>
      </c>
      <c r="D9481">
        <v>0</v>
      </c>
      <c r="E9481">
        <v>43726</v>
      </c>
    </row>
    <row r="9482">
      <c r="A9482" t="str">
        <v>AutoTable</v>
      </c>
      <c r="C9482" t="str">
        <v>703407</v>
      </c>
      <c r="D9482">
        <v>0</v>
      </c>
      <c r="E9482">
        <v>43726</v>
      </c>
    </row>
    <row r="9483">
      <c r="A9483" t="str">
        <v>AutoTable</v>
      </c>
      <c r="C9483" t="str">
        <v>703411</v>
      </c>
      <c r="D9483">
        <v>0</v>
      </c>
      <c r="E9483">
        <v>43726</v>
      </c>
    </row>
    <row r="9484">
      <c r="A9484" t="str">
        <v>AutoTable</v>
      </c>
      <c r="C9484" t="str">
        <v>703475</v>
      </c>
      <c r="D9484">
        <v>0</v>
      </c>
      <c r="E9484">
        <v>43726</v>
      </c>
    </row>
    <row r="9485">
      <c r="A9485" t="str">
        <v>AutoTable</v>
      </c>
      <c r="C9485" t="str">
        <v>703481</v>
      </c>
      <c r="D9485">
        <v>0</v>
      </c>
      <c r="E9485">
        <v>43726</v>
      </c>
    </row>
    <row r="9486">
      <c r="A9486" t="str">
        <v>AutoTable</v>
      </c>
      <c r="C9486" t="str">
        <v>703496</v>
      </c>
      <c r="D9486">
        <v>0</v>
      </c>
      <c r="E9486">
        <v>43726</v>
      </c>
    </row>
    <row r="9487">
      <c r="A9487" t="str">
        <v>AutoTable</v>
      </c>
      <c r="C9487" t="str">
        <v>703500A</v>
      </c>
      <c r="D9487">
        <v>639</v>
      </c>
      <c r="E9487">
        <v>43726</v>
      </c>
    </row>
    <row r="9488">
      <c r="A9488" t="str">
        <v>AutoTable</v>
      </c>
      <c r="C9488" t="str">
        <v>703508</v>
      </c>
      <c r="D9488">
        <v>114</v>
      </c>
      <c r="E9488">
        <v>43726</v>
      </c>
    </row>
    <row r="9489">
      <c r="A9489" t="str">
        <v>AutoTable</v>
      </c>
      <c r="C9489" t="str">
        <v>703600A</v>
      </c>
      <c r="D9489">
        <v>391</v>
      </c>
      <c r="E9489">
        <v>43726</v>
      </c>
    </row>
    <row r="9490">
      <c r="A9490" t="str">
        <v>AutoTable</v>
      </c>
      <c r="C9490" t="str">
        <v>703608</v>
      </c>
      <c r="D9490">
        <v>6</v>
      </c>
      <c r="E9490">
        <v>43726</v>
      </c>
    </row>
    <row r="9491">
      <c r="A9491" t="str">
        <v>AutoTable</v>
      </c>
      <c r="C9491" t="str">
        <v>703609</v>
      </c>
      <c r="D9491">
        <v>0</v>
      </c>
      <c r="E9491">
        <v>43726</v>
      </c>
    </row>
    <row r="9492">
      <c r="A9492" t="str">
        <v>AutoTable</v>
      </c>
      <c r="C9492" t="str">
        <v>703619</v>
      </c>
      <c r="D9492">
        <v>168</v>
      </c>
      <c r="E9492">
        <v>43726</v>
      </c>
    </row>
    <row r="9493">
      <c r="A9493" t="str">
        <v>AutoTable</v>
      </c>
      <c r="C9493" t="str">
        <v>703622</v>
      </c>
      <c r="D9493">
        <v>0</v>
      </c>
      <c r="E9493">
        <v>43726</v>
      </c>
    </row>
    <row r="9494">
      <c r="A9494" t="str">
        <v>AutoTable</v>
      </c>
      <c r="C9494" t="str">
        <v>703627</v>
      </c>
      <c r="D9494">
        <v>0</v>
      </c>
      <c r="E9494">
        <v>43726</v>
      </c>
    </row>
    <row r="9495">
      <c r="A9495" t="str">
        <v>AutoTable</v>
      </c>
      <c r="C9495" t="str">
        <v>703642</v>
      </c>
      <c r="D9495">
        <v>0</v>
      </c>
      <c r="E9495">
        <v>43726</v>
      </c>
    </row>
    <row r="9496">
      <c r="A9496" t="str">
        <v>AutoTable</v>
      </c>
      <c r="C9496" t="str">
        <v>703676</v>
      </c>
      <c r="D9496">
        <v>0</v>
      </c>
      <c r="E9496">
        <v>43726</v>
      </c>
    </row>
    <row r="9497">
      <c r="A9497" t="str">
        <v>AutoTable</v>
      </c>
      <c r="C9497" t="str">
        <v>704504</v>
      </c>
      <c r="D9497">
        <v>228</v>
      </c>
      <c r="E9497">
        <v>43726</v>
      </c>
    </row>
    <row r="9498">
      <c r="A9498" t="str">
        <v>AutoTable</v>
      </c>
      <c r="C9498" t="str">
        <v>704505</v>
      </c>
      <c r="D9498">
        <v>135</v>
      </c>
      <c r="E9498">
        <v>43726</v>
      </c>
    </row>
    <row r="9499">
      <c r="A9499" t="str">
        <v>AutoTable</v>
      </c>
      <c r="C9499" t="str">
        <v>704526</v>
      </c>
      <c r="D9499">
        <v>24</v>
      </c>
      <c r="E9499">
        <v>43726</v>
      </c>
    </row>
    <row r="9500">
      <c r="A9500" t="str">
        <v>AutoTable</v>
      </c>
      <c r="C9500" t="str">
        <v>704550</v>
      </c>
      <c r="D9500">
        <v>97</v>
      </c>
      <c r="E9500">
        <v>43726</v>
      </c>
    </row>
    <row r="9501">
      <c r="A9501" t="str">
        <v>AutoTable</v>
      </c>
      <c r="C9501" t="str">
        <v>704586</v>
      </c>
      <c r="D9501">
        <v>60</v>
      </c>
      <c r="E9501">
        <v>43726</v>
      </c>
    </row>
    <row r="9502">
      <c r="A9502" t="str">
        <v>AutoTable</v>
      </c>
      <c r="C9502" t="str">
        <v>704602</v>
      </c>
      <c r="D9502">
        <v>103</v>
      </c>
      <c r="E9502">
        <v>43726</v>
      </c>
    </row>
    <row r="9503">
      <c r="A9503" t="str">
        <v>AutoTable</v>
      </c>
      <c r="C9503" t="str">
        <v>704606</v>
      </c>
      <c r="D9503">
        <v>57</v>
      </c>
      <c r="E9503">
        <v>43726</v>
      </c>
    </row>
    <row r="9504">
      <c r="A9504" t="str">
        <v>AutoTable</v>
      </c>
      <c r="C9504" t="str">
        <v>704609</v>
      </c>
      <c r="D9504">
        <v>92</v>
      </c>
      <c r="E9504">
        <v>43726</v>
      </c>
    </row>
    <row r="9505">
      <c r="A9505" t="str">
        <v>AutoTable</v>
      </c>
      <c r="C9505" t="str">
        <v>704622</v>
      </c>
      <c r="D9505">
        <v>88</v>
      </c>
      <c r="E9505">
        <v>43726</v>
      </c>
    </row>
    <row r="9506">
      <c r="A9506" t="str">
        <v>AutoTable</v>
      </c>
      <c r="C9506" t="str">
        <v>704676</v>
      </c>
      <c r="D9506">
        <v>73</v>
      </c>
      <c r="E9506">
        <v>43726</v>
      </c>
    </row>
    <row r="9507">
      <c r="A9507" t="str">
        <v>AutoTable</v>
      </c>
      <c r="C9507" t="str">
        <v>704696</v>
      </c>
      <c r="D9507">
        <v>1</v>
      </c>
      <c r="E9507">
        <v>43726</v>
      </c>
    </row>
    <row r="9508">
      <c r="A9508" t="str">
        <v>AutoTable</v>
      </c>
      <c r="C9508" t="str">
        <v>705408</v>
      </c>
      <c r="D9508">
        <v>0</v>
      </c>
      <c r="E9508">
        <v>43726</v>
      </c>
    </row>
    <row r="9509">
      <c r="A9509" t="str">
        <v>AutoTable</v>
      </c>
      <c r="C9509" t="str">
        <v>705432</v>
      </c>
      <c r="D9509">
        <v>0</v>
      </c>
      <c r="E9509">
        <v>43726</v>
      </c>
    </row>
    <row r="9510">
      <c r="A9510" t="str">
        <v>AutoTable</v>
      </c>
      <c r="C9510" t="str">
        <v>71150-02</v>
      </c>
      <c r="D9510">
        <v>0</v>
      </c>
      <c r="E9510">
        <v>43726</v>
      </c>
    </row>
    <row r="9511">
      <c r="A9511" t="str">
        <v>AutoTable</v>
      </c>
      <c r="C9511" t="str">
        <v>71160-01</v>
      </c>
      <c r="D9511">
        <v>290</v>
      </c>
      <c r="E9511">
        <v>43726</v>
      </c>
    </row>
    <row r="9512">
      <c r="A9512" t="str">
        <v>AutoTable</v>
      </c>
      <c r="C9512" t="str">
        <v>71175-01</v>
      </c>
      <c r="D9512">
        <v>0</v>
      </c>
      <c r="E9512">
        <v>43726</v>
      </c>
    </row>
    <row r="9513">
      <c r="A9513" t="str">
        <v>AutoTable</v>
      </c>
      <c r="C9513" t="str">
        <v>71510-18CE</v>
      </c>
      <c r="D9513">
        <v>13</v>
      </c>
      <c r="E9513">
        <v>43726</v>
      </c>
    </row>
    <row r="9514">
      <c r="A9514" t="str">
        <v>AutoTable</v>
      </c>
      <c r="C9514" t="str">
        <v>71510-20CE</v>
      </c>
      <c r="D9514">
        <v>110</v>
      </c>
      <c r="E9514">
        <v>43726</v>
      </c>
    </row>
    <row r="9515">
      <c r="A9515" t="str">
        <v>AutoTable</v>
      </c>
      <c r="C9515" t="str">
        <v>71510-26CE</v>
      </c>
      <c r="D9515">
        <v>140</v>
      </c>
      <c r="E9515">
        <v>43726</v>
      </c>
    </row>
    <row r="9516">
      <c r="A9516" t="str">
        <v>AutoTable</v>
      </c>
      <c r="C9516" t="str">
        <v>71510-28CE</v>
      </c>
      <c r="D9516">
        <v>311</v>
      </c>
      <c r="E9516">
        <v>43726</v>
      </c>
    </row>
    <row r="9517">
      <c r="A9517" t="str">
        <v>AutoTable</v>
      </c>
      <c r="C9517" t="str">
        <v>71512-09CE</v>
      </c>
      <c r="D9517">
        <v>268</v>
      </c>
      <c r="E9517">
        <v>43726</v>
      </c>
    </row>
    <row r="9518">
      <c r="A9518" t="str">
        <v>AutoTable</v>
      </c>
      <c r="C9518" t="str">
        <v>71575-18CE</v>
      </c>
      <c r="D9518">
        <v>549</v>
      </c>
      <c r="E9518">
        <v>43726</v>
      </c>
    </row>
    <row r="9519">
      <c r="A9519" t="str">
        <v>AutoTable</v>
      </c>
      <c r="C9519" t="str">
        <v>71575-20CE</v>
      </c>
      <c r="D9519">
        <v>216</v>
      </c>
      <c r="E9519">
        <v>43726</v>
      </c>
    </row>
    <row r="9520">
      <c r="A9520" t="str">
        <v>AutoTable</v>
      </c>
      <c r="C9520" t="str">
        <v>71575-24</v>
      </c>
      <c r="D9520">
        <v>46</v>
      </c>
      <c r="E9520">
        <v>43726</v>
      </c>
    </row>
    <row r="9521">
      <c r="A9521" t="str">
        <v>AutoTable</v>
      </c>
      <c r="C9521" t="str">
        <v>71575-26CE</v>
      </c>
      <c r="D9521">
        <v>0</v>
      </c>
      <c r="E9521">
        <v>43726</v>
      </c>
    </row>
    <row r="9522">
      <c r="A9522" t="str">
        <v>AutoTable</v>
      </c>
      <c r="C9522" t="str">
        <v>71575-28CE</v>
      </c>
      <c r="D9522">
        <v>0</v>
      </c>
      <c r="E9522">
        <v>43726</v>
      </c>
    </row>
    <row r="9523">
      <c r="A9523" t="str">
        <v>AutoTable</v>
      </c>
      <c r="C9523" t="str">
        <v>72575-17</v>
      </c>
      <c r="D9523">
        <v>0</v>
      </c>
      <c r="E9523">
        <v>43726</v>
      </c>
    </row>
    <row r="9524">
      <c r="A9524" t="str">
        <v>AutoTable</v>
      </c>
      <c r="C9524" t="str">
        <v>72575-27</v>
      </c>
      <c r="D9524">
        <v>0</v>
      </c>
      <c r="E9524">
        <v>43726</v>
      </c>
    </row>
    <row r="9525">
      <c r="A9525" t="str">
        <v>AutoTable</v>
      </c>
      <c r="C9525" t="str">
        <v>72611-34</v>
      </c>
      <c r="D9525">
        <v>0</v>
      </c>
      <c r="E9525">
        <v>43726</v>
      </c>
    </row>
    <row r="9526">
      <c r="A9526" t="str">
        <v>AutoTable</v>
      </c>
      <c r="C9526" t="str">
        <v>72676-35</v>
      </c>
      <c r="D9526">
        <v>3189</v>
      </c>
      <c r="E9526">
        <v>43726</v>
      </c>
    </row>
    <row r="9527">
      <c r="A9527" t="str">
        <v>AutoTable</v>
      </c>
      <c r="C9527" t="str">
        <v>72676-36</v>
      </c>
      <c r="D9527">
        <v>684</v>
      </c>
      <c r="E9527">
        <v>43726</v>
      </c>
    </row>
    <row r="9528">
      <c r="A9528" t="str">
        <v>AutoTable</v>
      </c>
      <c r="C9528" t="str">
        <v>72676-46</v>
      </c>
      <c r="D9528">
        <v>1292</v>
      </c>
      <c r="E9528">
        <v>43726</v>
      </c>
    </row>
    <row r="9529">
      <c r="A9529" t="str">
        <v>AutoTable</v>
      </c>
      <c r="C9529" t="str">
        <v>72710-06CE</v>
      </c>
      <c r="D9529">
        <v>0</v>
      </c>
      <c r="E9529">
        <v>43726</v>
      </c>
    </row>
    <row r="9530">
      <c r="A9530" t="str">
        <v>AutoTable</v>
      </c>
      <c r="C9530" t="str">
        <v>72710-08CE</v>
      </c>
      <c r="D9530">
        <v>48</v>
      </c>
      <c r="E9530">
        <v>43726</v>
      </c>
    </row>
    <row r="9531">
      <c r="A9531" t="str">
        <v>AutoTable</v>
      </c>
      <c r="C9531" t="str">
        <v>72710A</v>
      </c>
      <c r="D9531">
        <v>6</v>
      </c>
      <c r="E9531">
        <v>43726</v>
      </c>
    </row>
    <row r="9532">
      <c r="A9532" t="str">
        <v>AutoTable</v>
      </c>
      <c r="C9532" t="str">
        <v>72710VI</v>
      </c>
      <c r="D9532">
        <v>21</v>
      </c>
      <c r="E9532">
        <v>43726</v>
      </c>
    </row>
    <row r="9533">
      <c r="A9533" t="str">
        <v>AutoTable</v>
      </c>
      <c r="C9533" t="str">
        <v>72712A</v>
      </c>
      <c r="D9533">
        <v>114</v>
      </c>
      <c r="E9533">
        <v>43726</v>
      </c>
    </row>
    <row r="9534">
      <c r="A9534" t="str">
        <v>AutoTable</v>
      </c>
      <c r="C9534" t="str">
        <v>72712AB</v>
      </c>
      <c r="D9534">
        <v>13</v>
      </c>
      <c r="E9534">
        <v>43726</v>
      </c>
    </row>
    <row r="9535">
      <c r="A9535" t="str">
        <v>AutoTable</v>
      </c>
      <c r="C9535" t="str">
        <v>72712CA</v>
      </c>
      <c r="D9535">
        <v>95</v>
      </c>
      <c r="E9535">
        <v>43726</v>
      </c>
    </row>
    <row r="9536">
      <c r="A9536" t="str">
        <v>AutoTable</v>
      </c>
      <c r="C9536" t="str">
        <v>72712FO</v>
      </c>
      <c r="D9536">
        <v>39</v>
      </c>
      <c r="E9536">
        <v>43726</v>
      </c>
    </row>
    <row r="9537">
      <c r="A9537" t="str">
        <v>AutoTable</v>
      </c>
      <c r="C9537" t="str">
        <v>72712SOB</v>
      </c>
      <c r="D9537">
        <v>51</v>
      </c>
      <c r="E9537">
        <v>43726</v>
      </c>
    </row>
    <row r="9538">
      <c r="A9538" t="str">
        <v>AutoTable</v>
      </c>
      <c r="C9538" t="str">
        <v>72715A</v>
      </c>
      <c r="D9538">
        <v>23</v>
      </c>
      <c r="E9538">
        <v>43726</v>
      </c>
    </row>
    <row r="9539">
      <c r="A9539" t="str">
        <v>AutoTable</v>
      </c>
      <c r="C9539" t="str">
        <v>72715CA</v>
      </c>
      <c r="D9539">
        <v>0</v>
      </c>
      <c r="E9539">
        <v>43726</v>
      </c>
    </row>
    <row r="9540">
      <c r="A9540" t="str">
        <v>AutoTable</v>
      </c>
      <c r="C9540" t="str">
        <v>72715SOB</v>
      </c>
      <c r="D9540">
        <v>38</v>
      </c>
      <c r="E9540">
        <v>43726</v>
      </c>
    </row>
    <row r="9541">
      <c r="A9541" t="str">
        <v>AutoTable</v>
      </c>
      <c r="C9541" t="str">
        <v>72720KA</v>
      </c>
      <c r="D9541">
        <v>27</v>
      </c>
      <c r="E9541">
        <v>43726</v>
      </c>
    </row>
    <row r="9542">
      <c r="A9542" t="str">
        <v>AutoTable</v>
      </c>
      <c r="C9542" t="str">
        <v>72720KA/R</v>
      </c>
      <c r="D9542">
        <v>4</v>
      </c>
      <c r="E9542">
        <v>43726</v>
      </c>
    </row>
    <row r="9543">
      <c r="A9543" t="str">
        <v>AutoTable</v>
      </c>
      <c r="C9543" t="str">
        <v>73030B</v>
      </c>
      <c r="D9543">
        <v>46</v>
      </c>
      <c r="E9543">
        <v>43726</v>
      </c>
    </row>
    <row r="9544">
      <c r="A9544" t="str">
        <v>AutoTable</v>
      </c>
      <c r="C9544" t="str">
        <v>73030BC</v>
      </c>
      <c r="D9544">
        <v>133</v>
      </c>
      <c r="E9544">
        <v>43726</v>
      </c>
    </row>
    <row r="9545">
      <c r="A9545" t="str">
        <v>AutoTable</v>
      </c>
      <c r="C9545" t="str">
        <v>73030J</v>
      </c>
      <c r="D9545">
        <v>124</v>
      </c>
      <c r="E9545">
        <v>43726</v>
      </c>
    </row>
    <row r="9546">
      <c r="A9546" t="str">
        <v>AutoTable</v>
      </c>
      <c r="C9546" t="str">
        <v>73030KA</v>
      </c>
      <c r="D9546">
        <v>379</v>
      </c>
      <c r="E9546">
        <v>43726</v>
      </c>
    </row>
    <row r="9547">
      <c r="A9547" t="str">
        <v>AutoTable</v>
      </c>
      <c r="C9547" t="str">
        <v>73030O</v>
      </c>
      <c r="D9547">
        <v>131</v>
      </c>
      <c r="E9547">
        <v>43726</v>
      </c>
    </row>
    <row r="9548">
      <c r="A9548" t="str">
        <v>AutoTable</v>
      </c>
      <c r="C9548" t="str">
        <v>73030R</v>
      </c>
      <c r="D9548">
        <v>307</v>
      </c>
      <c r="E9548">
        <v>43726</v>
      </c>
    </row>
    <row r="9549">
      <c r="A9549" t="str">
        <v>AutoTable</v>
      </c>
      <c r="C9549" t="str">
        <v>73030V</v>
      </c>
      <c r="D9549">
        <v>170</v>
      </c>
      <c r="E9549">
        <v>43726</v>
      </c>
    </row>
    <row r="9550">
      <c r="A9550" t="str">
        <v>AutoTable</v>
      </c>
      <c r="C9550" t="str">
        <v>73030VI</v>
      </c>
      <c r="D9550">
        <v>252</v>
      </c>
      <c r="E9550">
        <v>43726</v>
      </c>
    </row>
    <row r="9551">
      <c r="A9551" t="str">
        <v>AutoTable</v>
      </c>
      <c r="C9551" t="str">
        <v>73033BC</v>
      </c>
      <c r="D9551">
        <v>275</v>
      </c>
      <c r="E9551">
        <v>43726</v>
      </c>
    </row>
    <row r="9552">
      <c r="A9552" t="str">
        <v>AutoTable</v>
      </c>
      <c r="C9552" t="str">
        <v>73033KA</v>
      </c>
      <c r="D9552">
        <v>213</v>
      </c>
      <c r="E9552">
        <v>43726</v>
      </c>
    </row>
    <row r="9553">
      <c r="A9553" t="str">
        <v>AutoTable</v>
      </c>
      <c r="C9553" t="str">
        <v>73033R</v>
      </c>
      <c r="D9553">
        <v>103</v>
      </c>
      <c r="E9553">
        <v>43726</v>
      </c>
    </row>
    <row r="9554">
      <c r="A9554" t="str">
        <v>AutoTable</v>
      </c>
      <c r="C9554" t="str">
        <v>73033RO</v>
      </c>
      <c r="D9554">
        <v>85</v>
      </c>
      <c r="E9554">
        <v>43726</v>
      </c>
    </row>
    <row r="9555">
      <c r="A9555" t="str">
        <v>AutoTable</v>
      </c>
      <c r="C9555" t="str">
        <v>73112B</v>
      </c>
      <c r="D9555">
        <v>59</v>
      </c>
      <c r="E9555">
        <v>43726</v>
      </c>
    </row>
    <row r="9556">
      <c r="A9556" t="str">
        <v>AutoTable</v>
      </c>
      <c r="C9556" t="str">
        <v>73112BC</v>
      </c>
      <c r="D9556">
        <v>57</v>
      </c>
      <c r="E9556">
        <v>43726</v>
      </c>
    </row>
    <row r="9557">
      <c r="A9557" t="str">
        <v>AutoTable</v>
      </c>
      <c r="C9557" t="str">
        <v>73112CB</v>
      </c>
      <c r="D9557">
        <v>0</v>
      </c>
      <c r="E9557">
        <v>43726</v>
      </c>
    </row>
    <row r="9558">
      <c r="A9558" t="str">
        <v>AutoTable</v>
      </c>
      <c r="C9558" t="str">
        <v>73112R</v>
      </c>
      <c r="D9558">
        <v>59</v>
      </c>
      <c r="E9558">
        <v>43726</v>
      </c>
    </row>
    <row r="9559">
      <c r="A9559" t="str">
        <v>AutoTable</v>
      </c>
      <c r="C9559" t="str">
        <v>73310BC</v>
      </c>
      <c r="D9559">
        <v>39</v>
      </c>
      <c r="E9559">
        <v>43726</v>
      </c>
    </row>
    <row r="9560">
      <c r="A9560" t="str">
        <v>AutoTable</v>
      </c>
      <c r="C9560" t="str">
        <v>73310J</v>
      </c>
      <c r="D9560">
        <v>5</v>
      </c>
      <c r="E9560">
        <v>43726</v>
      </c>
    </row>
    <row r="9561">
      <c r="A9561" t="str">
        <v>AutoTable</v>
      </c>
      <c r="C9561" t="str">
        <v>73310R</v>
      </c>
      <c r="D9561">
        <v>5</v>
      </c>
      <c r="E9561">
        <v>43726</v>
      </c>
    </row>
    <row r="9562">
      <c r="A9562" t="str">
        <v>AutoTable</v>
      </c>
      <c r="C9562" t="str">
        <v>73310V</v>
      </c>
      <c r="D9562">
        <v>14</v>
      </c>
      <c r="E9562">
        <v>43726</v>
      </c>
    </row>
    <row r="9563">
      <c r="A9563" t="str">
        <v>AutoTable</v>
      </c>
      <c r="C9563" t="str">
        <v>73410B</v>
      </c>
      <c r="D9563">
        <v>45</v>
      </c>
      <c r="E9563">
        <v>43726</v>
      </c>
    </row>
    <row r="9564">
      <c r="A9564" t="str">
        <v>AutoTable</v>
      </c>
      <c r="C9564" t="str">
        <v>73410BC</v>
      </c>
      <c r="D9564">
        <v>40</v>
      </c>
      <c r="E9564">
        <v>43726</v>
      </c>
    </row>
    <row r="9565">
      <c r="A9565" t="str">
        <v>AutoTable</v>
      </c>
      <c r="C9565" t="str">
        <v>73410CA</v>
      </c>
      <c r="D9565">
        <v>22</v>
      </c>
      <c r="E9565">
        <v>43726</v>
      </c>
    </row>
    <row r="9566">
      <c r="A9566" t="str">
        <v>AutoTable</v>
      </c>
      <c r="C9566" t="str">
        <v>73410J</v>
      </c>
      <c r="D9566">
        <v>16</v>
      </c>
      <c r="E9566">
        <v>43726</v>
      </c>
    </row>
    <row r="9567">
      <c r="A9567" t="str">
        <v>AutoTable</v>
      </c>
      <c r="C9567" t="str">
        <v>73410KA</v>
      </c>
      <c r="D9567">
        <v>0</v>
      </c>
      <c r="E9567">
        <v>43726</v>
      </c>
    </row>
    <row r="9568">
      <c r="A9568" t="str">
        <v>AutoTable</v>
      </c>
      <c r="C9568" t="str">
        <v>73410KAT</v>
      </c>
      <c r="D9568">
        <v>58</v>
      </c>
      <c r="E9568">
        <v>43726</v>
      </c>
    </row>
    <row r="9569">
      <c r="A9569" t="str">
        <v>AutoTable</v>
      </c>
      <c r="C9569" t="str">
        <v>73410M</v>
      </c>
      <c r="D9569">
        <v>34</v>
      </c>
      <c r="E9569">
        <v>43726</v>
      </c>
    </row>
    <row r="9570">
      <c r="A9570" t="str">
        <v>AutoTable</v>
      </c>
      <c r="C9570" t="str">
        <v>73410PA</v>
      </c>
      <c r="D9570">
        <v>1</v>
      </c>
      <c r="E9570">
        <v>43726</v>
      </c>
    </row>
    <row r="9571">
      <c r="A9571" t="str">
        <v>AutoTable</v>
      </c>
      <c r="C9571" t="str">
        <v>73410R</v>
      </c>
      <c r="D9571">
        <v>43</v>
      </c>
      <c r="E9571">
        <v>43726</v>
      </c>
    </row>
    <row r="9572">
      <c r="A9572" t="str">
        <v>AutoTable</v>
      </c>
      <c r="C9572" t="str">
        <v>73410SO</v>
      </c>
      <c r="D9572">
        <v>90</v>
      </c>
      <c r="E9572">
        <v>43726</v>
      </c>
    </row>
    <row r="9573">
      <c r="A9573" t="str">
        <v>AutoTable</v>
      </c>
      <c r="C9573" t="str">
        <v>73410SOB</v>
      </c>
      <c r="D9573">
        <v>80</v>
      </c>
      <c r="E9573">
        <v>43726</v>
      </c>
    </row>
    <row r="9574">
      <c r="A9574" t="str">
        <v>AutoTable</v>
      </c>
      <c r="C9574" t="str">
        <v>73410V</v>
      </c>
      <c r="D9574">
        <v>42</v>
      </c>
      <c r="E9574">
        <v>43726</v>
      </c>
    </row>
    <row r="9575">
      <c r="A9575" t="str">
        <v>AutoTable</v>
      </c>
      <c r="C9575" t="str">
        <v>73410VI</v>
      </c>
      <c r="D9575">
        <v>16</v>
      </c>
      <c r="E9575">
        <v>43726</v>
      </c>
    </row>
    <row r="9576">
      <c r="A9576" t="str">
        <v>AutoTable</v>
      </c>
      <c r="C9576" t="str">
        <v>73412B</v>
      </c>
      <c r="D9576">
        <v>27</v>
      </c>
      <c r="E9576">
        <v>43726</v>
      </c>
    </row>
    <row r="9577">
      <c r="A9577" t="str">
        <v>AutoTable</v>
      </c>
      <c r="C9577" t="str">
        <v>73412BC</v>
      </c>
      <c r="D9577">
        <v>23</v>
      </c>
      <c r="E9577">
        <v>43726</v>
      </c>
    </row>
    <row r="9578">
      <c r="A9578" t="str">
        <v>AutoTable</v>
      </c>
      <c r="C9578" t="str">
        <v>73412KAT</v>
      </c>
      <c r="D9578">
        <v>31</v>
      </c>
      <c r="E9578">
        <v>43726</v>
      </c>
    </row>
    <row r="9579">
      <c r="A9579" t="str">
        <v>AutoTable</v>
      </c>
      <c r="C9579" t="str">
        <v>73412O</v>
      </c>
      <c r="D9579">
        <v>46</v>
      </c>
      <c r="E9579">
        <v>43726</v>
      </c>
    </row>
    <row r="9580">
      <c r="A9580" t="str">
        <v>AutoTable</v>
      </c>
      <c r="C9580" t="str">
        <v>73412PA</v>
      </c>
      <c r="D9580">
        <v>1</v>
      </c>
      <c r="E9580">
        <v>43726</v>
      </c>
    </row>
    <row r="9581">
      <c r="A9581" t="str">
        <v>AutoTable</v>
      </c>
      <c r="C9581" t="str">
        <v>73412R</v>
      </c>
      <c r="D9581">
        <v>42</v>
      </c>
      <c r="E9581">
        <v>43726</v>
      </c>
    </row>
    <row r="9582">
      <c r="A9582" t="str">
        <v>AutoTable</v>
      </c>
      <c r="C9582" t="str">
        <v>73412SO</v>
      </c>
      <c r="D9582">
        <v>35</v>
      </c>
      <c r="E9582">
        <v>43726</v>
      </c>
    </row>
    <row r="9583">
      <c r="A9583" t="str">
        <v>AutoTable</v>
      </c>
      <c r="C9583" t="str">
        <v>73412SOB</v>
      </c>
      <c r="D9583">
        <v>80</v>
      </c>
      <c r="E9583">
        <v>43726</v>
      </c>
    </row>
    <row r="9584">
      <c r="A9584" t="str">
        <v>AutoTable</v>
      </c>
      <c r="C9584" t="str">
        <v>73415B</v>
      </c>
      <c r="D9584">
        <v>0</v>
      </c>
      <c r="E9584">
        <v>43726</v>
      </c>
    </row>
    <row r="9585">
      <c r="A9585" t="str">
        <v>AutoTable</v>
      </c>
      <c r="C9585" t="str">
        <v>73415BC</v>
      </c>
      <c r="D9585">
        <v>14</v>
      </c>
      <c r="E9585">
        <v>43726</v>
      </c>
    </row>
    <row r="9586">
      <c r="A9586" t="str">
        <v>AutoTable</v>
      </c>
      <c r="C9586" t="str">
        <v>73415KAT</v>
      </c>
      <c r="D9586">
        <v>18</v>
      </c>
      <c r="E9586">
        <v>43726</v>
      </c>
    </row>
    <row r="9587">
      <c r="A9587" t="str">
        <v>AutoTable</v>
      </c>
      <c r="C9587" t="str">
        <v>73415M</v>
      </c>
      <c r="D9587">
        <v>4</v>
      </c>
      <c r="E9587">
        <v>43726</v>
      </c>
    </row>
    <row r="9588">
      <c r="A9588" t="str">
        <v>AutoTable</v>
      </c>
      <c r="C9588" t="str">
        <v>73415PA</v>
      </c>
      <c r="D9588">
        <v>13</v>
      </c>
      <c r="E9588">
        <v>43726</v>
      </c>
    </row>
    <row r="9589">
      <c r="A9589" t="str">
        <v>AutoTable</v>
      </c>
      <c r="C9589" t="str">
        <v>73415R</v>
      </c>
      <c r="D9589">
        <v>12</v>
      </c>
      <c r="E9589">
        <v>43726</v>
      </c>
    </row>
    <row r="9590">
      <c r="A9590" t="str">
        <v>AutoTable</v>
      </c>
      <c r="C9590" t="str">
        <v>73415SO</v>
      </c>
      <c r="D9590">
        <v>17</v>
      </c>
      <c r="E9590">
        <v>43726</v>
      </c>
    </row>
    <row r="9591">
      <c r="A9591" t="str">
        <v>AutoTable</v>
      </c>
      <c r="C9591" t="str">
        <v>73415SOB</v>
      </c>
      <c r="D9591">
        <v>13</v>
      </c>
      <c r="E9591">
        <v>43726</v>
      </c>
    </row>
    <row r="9592">
      <c r="A9592" t="str">
        <v>AutoTable</v>
      </c>
      <c r="C9592" t="str">
        <v>73415V</v>
      </c>
      <c r="D9592">
        <v>1</v>
      </c>
      <c r="E9592">
        <v>43726</v>
      </c>
    </row>
    <row r="9593">
      <c r="A9593" t="str">
        <v>AutoTable</v>
      </c>
      <c r="C9593" t="str">
        <v>73420B</v>
      </c>
      <c r="D9593">
        <v>7</v>
      </c>
      <c r="E9593">
        <v>43726</v>
      </c>
    </row>
    <row r="9594">
      <c r="A9594" t="str">
        <v>AutoTable</v>
      </c>
      <c r="C9594" t="str">
        <v>73420BC</v>
      </c>
      <c r="D9594">
        <v>5</v>
      </c>
      <c r="E9594">
        <v>43726</v>
      </c>
    </row>
    <row r="9595">
      <c r="A9595" t="str">
        <v>AutoTable</v>
      </c>
      <c r="C9595" t="str">
        <v>73420M</v>
      </c>
      <c r="D9595">
        <v>12</v>
      </c>
      <c r="E9595">
        <v>43726</v>
      </c>
    </row>
    <row r="9596">
      <c r="A9596" t="str">
        <v>AutoTable</v>
      </c>
      <c r="C9596" t="str">
        <v>73420R</v>
      </c>
      <c r="D9596">
        <v>5</v>
      </c>
      <c r="E9596">
        <v>43726</v>
      </c>
    </row>
    <row r="9597">
      <c r="A9597" t="str">
        <v>AutoTable</v>
      </c>
      <c r="C9597" t="str">
        <v>73420SO</v>
      </c>
      <c r="D9597">
        <v>12</v>
      </c>
      <c r="E9597">
        <v>43726</v>
      </c>
    </row>
    <row r="9598">
      <c r="A9598" t="str">
        <v>AutoTable</v>
      </c>
      <c r="C9598" t="str">
        <v>73450B</v>
      </c>
      <c r="D9598">
        <v>2</v>
      </c>
      <c r="E9598">
        <v>43726</v>
      </c>
    </row>
    <row r="9599">
      <c r="A9599" t="str">
        <v>AutoTable</v>
      </c>
      <c r="C9599" t="str">
        <v>73450BC</v>
      </c>
      <c r="D9599">
        <v>61</v>
      </c>
      <c r="E9599">
        <v>43726</v>
      </c>
    </row>
    <row r="9600">
      <c r="A9600" t="str">
        <v>AutoTable</v>
      </c>
      <c r="C9600" t="str">
        <v>73450M</v>
      </c>
      <c r="D9600">
        <v>392</v>
      </c>
      <c r="E9600">
        <v>43726</v>
      </c>
    </row>
    <row r="9601">
      <c r="A9601" t="str">
        <v>AutoTable</v>
      </c>
      <c r="C9601" t="str">
        <v>73450R</v>
      </c>
      <c r="D9601">
        <v>0</v>
      </c>
      <c r="E9601">
        <v>43726</v>
      </c>
    </row>
    <row r="9602">
      <c r="A9602" t="str">
        <v>AutoTable</v>
      </c>
      <c r="C9602" t="str">
        <v>73450SO</v>
      </c>
      <c r="D9602">
        <v>428</v>
      </c>
      <c r="E9602">
        <v>43726</v>
      </c>
    </row>
    <row r="9603">
      <c r="A9603" t="str">
        <v>AutoTable</v>
      </c>
      <c r="C9603" t="str">
        <v>73475A</v>
      </c>
      <c r="D9603">
        <v>123</v>
      </c>
      <c r="E9603">
        <v>43726</v>
      </c>
    </row>
    <row r="9604">
      <c r="A9604" t="str">
        <v>AutoTable</v>
      </c>
      <c r="C9604" t="str">
        <v>73475B</v>
      </c>
      <c r="D9604">
        <v>65</v>
      </c>
      <c r="E9604">
        <v>43726</v>
      </c>
    </row>
    <row r="9605">
      <c r="A9605" t="str">
        <v>AutoTable</v>
      </c>
      <c r="C9605" t="str">
        <v>73475BC</v>
      </c>
      <c r="D9605">
        <v>114</v>
      </c>
      <c r="E9605">
        <v>43726</v>
      </c>
    </row>
    <row r="9606">
      <c r="A9606" t="str">
        <v>AutoTable</v>
      </c>
      <c r="C9606" t="str">
        <v>73475CA</v>
      </c>
      <c r="D9606">
        <v>83</v>
      </c>
      <c r="E9606">
        <v>43726</v>
      </c>
    </row>
    <row r="9607">
      <c r="A9607" t="str">
        <v>AutoTable</v>
      </c>
      <c r="C9607" t="str">
        <v>73475M</v>
      </c>
      <c r="D9607">
        <v>96</v>
      </c>
      <c r="E9607">
        <v>43726</v>
      </c>
    </row>
    <row r="9608">
      <c r="A9608" t="str">
        <v>AutoTable</v>
      </c>
      <c r="C9608" t="str">
        <v>73475PA</v>
      </c>
      <c r="D9608">
        <v>58</v>
      </c>
      <c r="E9608">
        <v>43726</v>
      </c>
    </row>
    <row r="9609">
      <c r="A9609" t="str">
        <v>AutoTable</v>
      </c>
      <c r="C9609" t="str">
        <v>73475R</v>
      </c>
      <c r="D9609">
        <v>129</v>
      </c>
      <c r="E9609">
        <v>43726</v>
      </c>
    </row>
    <row r="9610">
      <c r="A9610" t="str">
        <v>AutoTable</v>
      </c>
      <c r="C9610" t="str">
        <v>73475SO</v>
      </c>
      <c r="D9610">
        <v>198</v>
      </c>
      <c r="E9610">
        <v>43726</v>
      </c>
    </row>
    <row r="9611">
      <c r="A9611" t="str">
        <v>AutoTable</v>
      </c>
      <c r="C9611" t="str">
        <v>73475SOB</v>
      </c>
      <c r="D9611">
        <v>170</v>
      </c>
      <c r="E9611">
        <v>43726</v>
      </c>
    </row>
    <row r="9612">
      <c r="A9612" t="str">
        <v>AutoTable</v>
      </c>
      <c r="C9612" t="str">
        <v>73475VI</v>
      </c>
      <c r="D9612">
        <v>80</v>
      </c>
      <c r="E9612">
        <v>43726</v>
      </c>
    </row>
    <row r="9613">
      <c r="A9613" t="str">
        <v>AutoTable</v>
      </c>
      <c r="C9613" t="str">
        <v>73575S</v>
      </c>
      <c r="D9613">
        <v>103</v>
      </c>
      <c r="E9613">
        <v>43726</v>
      </c>
    </row>
    <row r="9614">
      <c r="A9614" t="str">
        <v>AutoTable</v>
      </c>
      <c r="C9614" t="str">
        <v>73575SCB</v>
      </c>
      <c r="D9614">
        <v>0</v>
      </c>
      <c r="E9614">
        <v>43726</v>
      </c>
    </row>
    <row r="9615">
      <c r="A9615" t="str">
        <v>AutoTable</v>
      </c>
      <c r="C9615" t="str">
        <v>73575SD</v>
      </c>
      <c r="D9615">
        <v>16</v>
      </c>
      <c r="E9615">
        <v>43726</v>
      </c>
    </row>
    <row r="9616">
      <c r="A9616" t="str">
        <v>AutoTable</v>
      </c>
      <c r="C9616" t="str">
        <v>73610B</v>
      </c>
      <c r="D9616">
        <v>1</v>
      </c>
      <c r="E9616">
        <v>43726</v>
      </c>
    </row>
    <row r="9617">
      <c r="A9617" t="str">
        <v>AutoTable</v>
      </c>
      <c r="C9617" t="str">
        <v>73610BC</v>
      </c>
      <c r="D9617">
        <v>2</v>
      </c>
      <c r="E9617">
        <v>43726</v>
      </c>
    </row>
    <row r="9618">
      <c r="A9618" t="str">
        <v>AutoTable</v>
      </c>
      <c r="C9618" t="str">
        <v>73610R</v>
      </c>
      <c r="D9618">
        <v>4</v>
      </c>
      <c r="E9618">
        <v>43726</v>
      </c>
    </row>
    <row r="9619">
      <c r="A9619" t="str">
        <v>AutoTable</v>
      </c>
      <c r="C9619" t="str">
        <v>73610SO</v>
      </c>
      <c r="D9619">
        <v>34</v>
      </c>
      <c r="E9619">
        <v>43726</v>
      </c>
    </row>
    <row r="9620">
      <c r="A9620" t="str">
        <v>AutoTable</v>
      </c>
      <c r="C9620" t="str">
        <v>73610V</v>
      </c>
      <c r="D9620">
        <v>40</v>
      </c>
      <c r="E9620">
        <v>43726</v>
      </c>
    </row>
    <row r="9621">
      <c r="A9621" t="str">
        <v>AutoTable</v>
      </c>
      <c r="C9621" t="str">
        <v>73612B</v>
      </c>
      <c r="D9621">
        <v>0</v>
      </c>
      <c r="E9621">
        <v>43726</v>
      </c>
    </row>
    <row r="9622">
      <c r="A9622" t="str">
        <v>AutoTable</v>
      </c>
      <c r="C9622" t="str">
        <v>73612M</v>
      </c>
      <c r="D9622">
        <v>25</v>
      </c>
      <c r="E9622">
        <v>43726</v>
      </c>
    </row>
    <row r="9623">
      <c r="A9623" t="str">
        <v>AutoTable</v>
      </c>
      <c r="C9623" t="str">
        <v>73612R</v>
      </c>
      <c r="D9623">
        <v>0</v>
      </c>
      <c r="E9623">
        <v>43726</v>
      </c>
    </row>
    <row r="9624">
      <c r="A9624" t="str">
        <v>AutoTable</v>
      </c>
      <c r="C9624" t="str">
        <v>73612SO</v>
      </c>
      <c r="D9624">
        <v>0</v>
      </c>
      <c r="E9624">
        <v>43726</v>
      </c>
    </row>
    <row r="9625">
      <c r="A9625" t="str">
        <v>AutoTable</v>
      </c>
      <c r="C9625" t="str">
        <v>73612V</v>
      </c>
      <c r="D9625">
        <v>5</v>
      </c>
      <c r="E9625">
        <v>43726</v>
      </c>
    </row>
    <row r="9626">
      <c r="A9626" t="str">
        <v>AutoTable</v>
      </c>
      <c r="C9626" t="str">
        <v>73612VI</v>
      </c>
      <c r="D9626">
        <v>0</v>
      </c>
      <c r="E9626">
        <v>43726</v>
      </c>
    </row>
    <row r="9627">
      <c r="A9627" t="str">
        <v>AutoTable</v>
      </c>
      <c r="C9627" t="str">
        <v>73615B</v>
      </c>
      <c r="D9627">
        <v>0</v>
      </c>
      <c r="E9627">
        <v>43726</v>
      </c>
    </row>
    <row r="9628">
      <c r="A9628" t="str">
        <v>AutoTable</v>
      </c>
      <c r="C9628" t="str">
        <v>73615BC</v>
      </c>
      <c r="D9628">
        <v>0</v>
      </c>
      <c r="E9628">
        <v>43726</v>
      </c>
    </row>
    <row r="9629">
      <c r="A9629" t="str">
        <v>AutoTable</v>
      </c>
      <c r="C9629" t="str">
        <v>73615KAT</v>
      </c>
      <c r="D9629">
        <v>10</v>
      </c>
      <c r="E9629">
        <v>43726</v>
      </c>
    </row>
    <row r="9630">
      <c r="A9630" t="str">
        <v>AutoTable</v>
      </c>
      <c r="C9630" t="str">
        <v>73615R</v>
      </c>
      <c r="D9630">
        <v>0</v>
      </c>
      <c r="E9630">
        <v>43726</v>
      </c>
    </row>
    <row r="9631">
      <c r="A9631" t="str">
        <v>AutoTable</v>
      </c>
      <c r="C9631" t="str">
        <v>73620M</v>
      </c>
      <c r="D9631">
        <v>8</v>
      </c>
      <c r="E9631">
        <v>43726</v>
      </c>
    </row>
    <row r="9632">
      <c r="A9632" t="str">
        <v>AutoTable</v>
      </c>
      <c r="C9632" t="str">
        <v>73675B</v>
      </c>
      <c r="D9632">
        <v>140</v>
      </c>
      <c r="E9632">
        <v>43726</v>
      </c>
    </row>
    <row r="9633">
      <c r="A9633" t="str">
        <v>AutoTable</v>
      </c>
      <c r="C9633" t="str">
        <v>73675BC</v>
      </c>
      <c r="D9633">
        <v>0</v>
      </c>
      <c r="E9633">
        <v>43726</v>
      </c>
    </row>
    <row r="9634">
      <c r="A9634" t="str">
        <v>AutoTable</v>
      </c>
      <c r="C9634" t="str">
        <v>73675J</v>
      </c>
      <c r="D9634">
        <v>4</v>
      </c>
      <c r="E9634">
        <v>43726</v>
      </c>
    </row>
    <row r="9635">
      <c r="A9635" t="str">
        <v>AutoTable</v>
      </c>
      <c r="C9635" t="str">
        <v>73675R</v>
      </c>
      <c r="D9635">
        <v>13</v>
      </c>
      <c r="E9635">
        <v>43726</v>
      </c>
    </row>
    <row r="9636">
      <c r="A9636" t="str">
        <v>AutoTable</v>
      </c>
      <c r="C9636" t="str">
        <v>73675SO</v>
      </c>
      <c r="D9636">
        <v>108</v>
      </c>
      <c r="E9636">
        <v>43726</v>
      </c>
    </row>
    <row r="9637">
      <c r="A9637" t="str">
        <v>AutoTable</v>
      </c>
      <c r="C9637" t="str">
        <v>73675V</v>
      </c>
      <c r="D9637">
        <v>16</v>
      </c>
      <c r="E9637">
        <v>43726</v>
      </c>
    </row>
    <row r="9638">
      <c r="A9638" t="str">
        <v>AutoTable</v>
      </c>
      <c r="C9638" t="str">
        <v>73710B</v>
      </c>
      <c r="D9638">
        <v>119</v>
      </c>
      <c r="E9638">
        <v>43726</v>
      </c>
    </row>
    <row r="9639">
      <c r="A9639" t="str">
        <v>AutoTable</v>
      </c>
      <c r="C9639" t="str">
        <v>73710BC</v>
      </c>
      <c r="D9639">
        <v>76</v>
      </c>
      <c r="E9639">
        <v>43726</v>
      </c>
    </row>
    <row r="9640">
      <c r="A9640" t="str">
        <v>AutoTable</v>
      </c>
      <c r="C9640" t="str">
        <v>73710PA</v>
      </c>
      <c r="D9640">
        <v>26</v>
      </c>
      <c r="E9640">
        <v>43726</v>
      </c>
    </row>
    <row r="9641">
      <c r="A9641" t="str">
        <v>AutoTable</v>
      </c>
      <c r="C9641" t="str">
        <v>73710R</v>
      </c>
      <c r="D9641">
        <v>102</v>
      </c>
      <c r="E9641">
        <v>43726</v>
      </c>
    </row>
    <row r="9642">
      <c r="A9642" t="str">
        <v>AutoTable</v>
      </c>
      <c r="C9642" t="str">
        <v>73710SO</v>
      </c>
      <c r="D9642">
        <v>90</v>
      </c>
      <c r="E9642">
        <v>43726</v>
      </c>
    </row>
    <row r="9643">
      <c r="A9643" t="str">
        <v>AutoTable</v>
      </c>
      <c r="C9643" t="str">
        <v>73775B</v>
      </c>
      <c r="D9643">
        <v>61</v>
      </c>
      <c r="E9643">
        <v>43726</v>
      </c>
    </row>
    <row r="9644">
      <c r="A9644" t="str">
        <v>AutoTable</v>
      </c>
      <c r="C9644" t="str">
        <v>73775BC</v>
      </c>
      <c r="D9644">
        <v>0</v>
      </c>
      <c r="E9644">
        <v>43726</v>
      </c>
    </row>
    <row r="9645">
      <c r="A9645" t="str">
        <v>AutoTable</v>
      </c>
      <c r="C9645" t="str">
        <v>73775M</v>
      </c>
      <c r="D9645">
        <v>4</v>
      </c>
      <c r="E9645">
        <v>43726</v>
      </c>
    </row>
    <row r="9646">
      <c r="A9646" t="str">
        <v>AutoTable</v>
      </c>
      <c r="C9646" t="str">
        <v>73775R</v>
      </c>
      <c r="D9646">
        <v>13</v>
      </c>
      <c r="E9646">
        <v>43726</v>
      </c>
    </row>
    <row r="9647">
      <c r="A9647" t="str">
        <v>AutoTable</v>
      </c>
      <c r="C9647" t="str">
        <v>73775S</v>
      </c>
      <c r="D9647">
        <v>18</v>
      </c>
      <c r="E9647">
        <v>43726</v>
      </c>
    </row>
    <row r="9648">
      <c r="A9648" t="str">
        <v>AutoTable</v>
      </c>
      <c r="C9648" t="str">
        <v>73775SO</v>
      </c>
      <c r="D9648">
        <v>26</v>
      </c>
      <c r="E9648">
        <v>43726</v>
      </c>
    </row>
    <row r="9649">
      <c r="A9649" t="str">
        <v>AutoTable</v>
      </c>
      <c r="C9649" t="str">
        <v>73810AQ/CB-TB</v>
      </c>
      <c r="D9649">
        <v>72</v>
      </c>
      <c r="E9649">
        <v>43726</v>
      </c>
    </row>
    <row r="9650">
      <c r="A9650" t="str">
        <v>AutoTable</v>
      </c>
      <c r="C9650" t="str">
        <v>73810FO-ST</v>
      </c>
      <c r="D9650">
        <v>105</v>
      </c>
      <c r="E9650">
        <v>43726</v>
      </c>
    </row>
    <row r="9651">
      <c r="A9651" t="str">
        <v>AutoTable</v>
      </c>
      <c r="C9651" t="str">
        <v>73810FR-ST</v>
      </c>
      <c r="D9651">
        <v>87</v>
      </c>
      <c r="E9651">
        <v>43726</v>
      </c>
    </row>
    <row r="9652">
      <c r="A9652" t="str">
        <v>AutoTable</v>
      </c>
      <c r="C9652" t="str">
        <v>73812FR-RP</v>
      </c>
      <c r="D9652">
        <v>50</v>
      </c>
      <c r="E9652">
        <v>43726</v>
      </c>
    </row>
    <row r="9653">
      <c r="A9653" t="str">
        <v>AutoTable</v>
      </c>
      <c r="C9653" t="str">
        <v>73815A/R-ST</v>
      </c>
      <c r="D9653">
        <v>10</v>
      </c>
      <c r="E9653">
        <v>43726</v>
      </c>
    </row>
    <row r="9654">
      <c r="A9654" t="str">
        <v>AutoTable</v>
      </c>
      <c r="C9654" t="str">
        <v>73820R/B-JP</v>
      </c>
      <c r="D9654">
        <v>40</v>
      </c>
      <c r="E9654">
        <v>43726</v>
      </c>
    </row>
    <row r="9655">
      <c r="A9655" t="str">
        <v>AutoTable</v>
      </c>
      <c r="C9655" t="str">
        <v>73821FO</v>
      </c>
      <c r="D9655">
        <v>9</v>
      </c>
      <c r="E9655">
        <v>43726</v>
      </c>
    </row>
    <row r="9656">
      <c r="A9656" t="str">
        <v>AutoTable</v>
      </c>
      <c r="C9656" t="str">
        <v>440308</v>
      </c>
      <c r="D9656">
        <v>0</v>
      </c>
      <c r="E9656">
        <v>43726</v>
      </c>
    </row>
    <row r="9657">
      <c r="A9657" t="str">
        <v>AutoTable</v>
      </c>
      <c r="C9657" t="str">
        <v>74637BC-CE</v>
      </c>
      <c r="D9657">
        <v>80</v>
      </c>
      <c r="E9657">
        <v>43726</v>
      </c>
    </row>
    <row r="9658">
      <c r="A9658" t="str">
        <v>AutoTable</v>
      </c>
      <c r="C9658" t="str">
        <v>74637FR-CE</v>
      </c>
      <c r="D9658">
        <v>21</v>
      </c>
      <c r="E9658">
        <v>43726</v>
      </c>
    </row>
    <row r="9659">
      <c r="A9659" t="str">
        <v>AutoTable</v>
      </c>
      <c r="C9659" t="str">
        <v>74637R-CE</v>
      </c>
      <c r="D9659">
        <v>100</v>
      </c>
      <c r="E9659">
        <v>43726</v>
      </c>
    </row>
    <row r="9660">
      <c r="A9660" t="str">
        <v>AutoTable</v>
      </c>
      <c r="C9660" t="str">
        <v>74650OR</v>
      </c>
      <c r="D9660">
        <v>0</v>
      </c>
      <c r="E9660">
        <v>43726</v>
      </c>
    </row>
    <row r="9661">
      <c r="A9661" t="str">
        <v>AutoTable</v>
      </c>
      <c r="C9661" t="str">
        <v>74650PA</v>
      </c>
      <c r="D9661">
        <v>0</v>
      </c>
      <c r="E9661">
        <v>43726</v>
      </c>
    </row>
    <row r="9662">
      <c r="A9662" t="str">
        <v>AutoTable</v>
      </c>
      <c r="C9662" t="str">
        <v>74752BCE</v>
      </c>
      <c r="D9662">
        <v>23</v>
      </c>
      <c r="E9662">
        <v>43726</v>
      </c>
    </row>
    <row r="9663">
      <c r="A9663" t="str">
        <v>AutoTable</v>
      </c>
      <c r="C9663" t="str">
        <v>74752VECE</v>
      </c>
      <c r="D9663">
        <v>8</v>
      </c>
      <c r="E9663">
        <v>43726</v>
      </c>
    </row>
    <row r="9664">
      <c r="A9664" t="str">
        <v>AutoTable</v>
      </c>
      <c r="C9664" t="str">
        <v>74752VICE</v>
      </c>
      <c r="D9664">
        <v>1</v>
      </c>
      <c r="E9664">
        <v>43726</v>
      </c>
    </row>
    <row r="9665">
      <c r="A9665" t="str">
        <v>AutoTable</v>
      </c>
      <c r="C9665" t="str">
        <v>74844A</v>
      </c>
      <c r="D9665">
        <v>743</v>
      </c>
      <c r="E9665">
        <v>43726</v>
      </c>
    </row>
    <row r="9666">
      <c r="A9666" t="str">
        <v>AutoTable</v>
      </c>
      <c r="C9666" t="str">
        <v>74844KA</v>
      </c>
      <c r="D9666">
        <v>278</v>
      </c>
      <c r="E9666">
        <v>43726</v>
      </c>
    </row>
    <row r="9667">
      <c r="A9667" t="str">
        <v>AutoTable</v>
      </c>
      <c r="C9667" t="str">
        <v>74845AB</v>
      </c>
      <c r="D9667">
        <v>197</v>
      </c>
      <c r="E9667">
        <v>43726</v>
      </c>
    </row>
    <row r="9668">
      <c r="A9668" t="str">
        <v>AutoTable</v>
      </c>
      <c r="C9668" t="str">
        <v>74845KVI</v>
      </c>
      <c r="D9668">
        <v>175</v>
      </c>
      <c r="E9668">
        <v>43726</v>
      </c>
    </row>
    <row r="9669">
      <c r="A9669" t="str">
        <v>AutoTable</v>
      </c>
      <c r="C9669" t="str">
        <v>74845PAR</v>
      </c>
      <c r="D9669">
        <v>0</v>
      </c>
      <c r="E9669">
        <v>43726</v>
      </c>
    </row>
    <row r="9670">
      <c r="A9670" t="str">
        <v>AutoTable</v>
      </c>
      <c r="C9670" t="str">
        <v>74845POVI</v>
      </c>
      <c r="D9670">
        <v>0</v>
      </c>
      <c r="E9670">
        <v>43726</v>
      </c>
    </row>
    <row r="9671">
      <c r="A9671" t="str">
        <v>AutoTable</v>
      </c>
      <c r="C9671" t="str">
        <v>74945FO</v>
      </c>
      <c r="D9671">
        <v>0</v>
      </c>
      <c r="E9671">
        <v>43726</v>
      </c>
    </row>
    <row r="9672">
      <c r="A9672" t="str">
        <v>AutoTable</v>
      </c>
      <c r="C9672" t="str">
        <v>75020CBKA</v>
      </c>
      <c r="D9672">
        <v>737</v>
      </c>
      <c r="E9672">
        <v>43726</v>
      </c>
    </row>
    <row r="9673">
      <c r="A9673" t="str">
        <v>AutoTable</v>
      </c>
      <c r="C9673" t="str">
        <v>75020PO</v>
      </c>
      <c r="D9673">
        <v>173</v>
      </c>
      <c r="E9673">
        <v>43726</v>
      </c>
    </row>
    <row r="9674">
      <c r="A9674" t="str">
        <v>AutoTable</v>
      </c>
      <c r="C9674" t="str">
        <v>75020TB</v>
      </c>
      <c r="D9674">
        <v>276</v>
      </c>
      <c r="E9674">
        <v>43726</v>
      </c>
    </row>
    <row r="9675">
      <c r="A9675" t="str">
        <v>AutoTable</v>
      </c>
      <c r="C9675" t="str">
        <v>75020VI</v>
      </c>
      <c r="D9675">
        <v>390</v>
      </c>
      <c r="E9675">
        <v>43726</v>
      </c>
    </row>
    <row r="9676">
      <c r="A9676" t="str">
        <v>AutoTable</v>
      </c>
      <c r="C9676" t="str">
        <v>75030GFA</v>
      </c>
      <c r="D9676">
        <v>91</v>
      </c>
      <c r="E9676">
        <v>43726</v>
      </c>
    </row>
    <row r="9677">
      <c r="A9677" t="str">
        <v>AutoTable</v>
      </c>
      <c r="C9677" t="str">
        <v>75045AWR</v>
      </c>
      <c r="D9677">
        <v>0</v>
      </c>
      <c r="E9677">
        <v>43726</v>
      </c>
    </row>
    <row r="9678">
      <c r="A9678" t="str">
        <v>AutoTable</v>
      </c>
      <c r="C9678" t="str">
        <v>75045POWV</v>
      </c>
      <c r="D9678">
        <v>0</v>
      </c>
      <c r="E9678">
        <v>43726</v>
      </c>
    </row>
    <row r="9679">
      <c r="A9679" t="str">
        <v>AutoTable</v>
      </c>
      <c r="C9679" t="str">
        <v>75530-07</v>
      </c>
      <c r="D9679">
        <v>1173</v>
      </c>
      <c r="E9679">
        <v>43726</v>
      </c>
    </row>
    <row r="9680">
      <c r="A9680" t="str">
        <v>AutoTable</v>
      </c>
      <c r="C9680" t="str">
        <v>75530-16</v>
      </c>
      <c r="D9680">
        <v>819</v>
      </c>
      <c r="E9680">
        <v>43726</v>
      </c>
    </row>
    <row r="9681">
      <c r="A9681" t="str">
        <v>AutoTable</v>
      </c>
      <c r="C9681" t="str">
        <v>75531-02</v>
      </c>
      <c r="D9681">
        <v>855</v>
      </c>
      <c r="E9681">
        <v>43726</v>
      </c>
    </row>
    <row r="9682">
      <c r="A9682" t="str">
        <v>AutoTable</v>
      </c>
      <c r="C9682" t="str">
        <v>75531-06</v>
      </c>
      <c r="D9682">
        <v>361</v>
      </c>
      <c r="E9682">
        <v>43726</v>
      </c>
    </row>
    <row r="9683">
      <c r="A9683" t="str">
        <v>AutoTable</v>
      </c>
      <c r="C9683" t="str">
        <v>75531-09</v>
      </c>
      <c r="D9683">
        <v>177</v>
      </c>
      <c r="E9683">
        <v>43726</v>
      </c>
    </row>
    <row r="9684">
      <c r="A9684" t="str">
        <v>AutoTable</v>
      </c>
      <c r="C9684" t="str">
        <v>75531-10</v>
      </c>
      <c r="D9684">
        <v>972</v>
      </c>
      <c r="E9684">
        <v>43726</v>
      </c>
    </row>
    <row r="9685">
      <c r="A9685" t="str">
        <v>AutoTable</v>
      </c>
      <c r="C9685" t="str">
        <v>75531-17</v>
      </c>
      <c r="D9685">
        <v>640</v>
      </c>
      <c r="E9685">
        <v>43726</v>
      </c>
    </row>
    <row r="9686">
      <c r="A9686" t="str">
        <v>AutoTable</v>
      </c>
      <c r="C9686" t="str">
        <v>75531-19</v>
      </c>
      <c r="D9686">
        <v>4</v>
      </c>
      <c r="E9686">
        <v>43726</v>
      </c>
    </row>
    <row r="9687">
      <c r="A9687" t="str">
        <v>AutoTable</v>
      </c>
      <c r="C9687" t="str">
        <v>75532-05</v>
      </c>
      <c r="D9687">
        <v>12</v>
      </c>
      <c r="E9687">
        <v>43726</v>
      </c>
    </row>
    <row r="9688">
      <c r="A9688" t="str">
        <v>AutoTable</v>
      </c>
      <c r="C9688" t="str">
        <v>75532-06</v>
      </c>
      <c r="D9688">
        <v>25</v>
      </c>
      <c r="E9688">
        <v>43726</v>
      </c>
    </row>
    <row r="9689">
      <c r="A9689" t="str">
        <v>AutoTable</v>
      </c>
      <c r="C9689" t="str">
        <v>75532-09</v>
      </c>
      <c r="D9689">
        <v>1</v>
      </c>
      <c r="E9689">
        <v>43726</v>
      </c>
    </row>
    <row r="9690">
      <c r="A9690" t="str">
        <v>AutoTable</v>
      </c>
      <c r="C9690" t="str">
        <v>75532-18</v>
      </c>
      <c r="D9690">
        <v>31</v>
      </c>
      <c r="E9690">
        <v>43726</v>
      </c>
    </row>
    <row r="9691">
      <c r="A9691" t="str">
        <v>AutoTable</v>
      </c>
      <c r="C9691" t="str">
        <v>75533-01</v>
      </c>
      <c r="D9691">
        <v>811</v>
      </c>
      <c r="E9691">
        <v>43726</v>
      </c>
    </row>
    <row r="9692">
      <c r="A9692" t="str">
        <v>AutoTable</v>
      </c>
      <c r="C9692" t="str">
        <v>75533-02</v>
      </c>
      <c r="D9692">
        <v>752</v>
      </c>
      <c r="E9692">
        <v>43726</v>
      </c>
    </row>
    <row r="9693">
      <c r="A9693" t="str">
        <v>AutoTable</v>
      </c>
      <c r="C9693" t="str">
        <v>75533-06</v>
      </c>
      <c r="D9693">
        <v>539</v>
      </c>
      <c r="E9693">
        <v>43726</v>
      </c>
    </row>
    <row r="9694">
      <c r="A9694" t="str">
        <v>AutoTable</v>
      </c>
      <c r="C9694" t="str">
        <v>75533-09</v>
      </c>
      <c r="D9694">
        <v>711</v>
      </c>
      <c r="E9694">
        <v>43726</v>
      </c>
    </row>
    <row r="9695">
      <c r="A9695" t="str">
        <v>AutoTable</v>
      </c>
      <c r="C9695" t="str">
        <v>75533-10</v>
      </c>
      <c r="D9695">
        <v>1496</v>
      </c>
      <c r="E9695">
        <v>43726</v>
      </c>
    </row>
    <row r="9696">
      <c r="A9696" t="str">
        <v>AutoTable</v>
      </c>
      <c r="C9696" t="str">
        <v>75533-19</v>
      </c>
      <c r="D9696">
        <v>920</v>
      </c>
      <c r="E9696">
        <v>43726</v>
      </c>
    </row>
    <row r="9697">
      <c r="A9697" t="str">
        <v>AutoTable</v>
      </c>
      <c r="C9697" t="str">
        <v>75533-20</v>
      </c>
      <c r="D9697">
        <v>1087</v>
      </c>
      <c r="E9697">
        <v>43726</v>
      </c>
    </row>
    <row r="9698">
      <c r="A9698" t="str">
        <v>AutoTable</v>
      </c>
      <c r="C9698" t="str">
        <v>75549-42</v>
      </c>
      <c r="D9698">
        <v>433</v>
      </c>
      <c r="E9698">
        <v>43726</v>
      </c>
    </row>
    <row r="9699">
      <c r="A9699" t="str">
        <v>AutoTable</v>
      </c>
      <c r="C9699" t="str">
        <v>75549-43</v>
      </c>
      <c r="D9699">
        <v>254</v>
      </c>
      <c r="E9699">
        <v>43726</v>
      </c>
    </row>
    <row r="9700">
      <c r="A9700" t="str">
        <v>AutoTable</v>
      </c>
      <c r="C9700" t="str">
        <v>75550-19</v>
      </c>
      <c r="D9700">
        <v>506</v>
      </c>
      <c r="E9700">
        <v>43726</v>
      </c>
    </row>
    <row r="9701">
      <c r="A9701" t="str">
        <v>AutoTable</v>
      </c>
      <c r="C9701" t="str">
        <v>75551-01</v>
      </c>
      <c r="D9701">
        <v>623</v>
      </c>
      <c r="E9701">
        <v>43726</v>
      </c>
    </row>
    <row r="9702">
      <c r="A9702" t="str">
        <v>AutoTable</v>
      </c>
      <c r="C9702" t="str">
        <v>75551-09</v>
      </c>
      <c r="D9702">
        <v>495</v>
      </c>
      <c r="E9702">
        <v>43726</v>
      </c>
    </row>
    <row r="9703">
      <c r="A9703" t="str">
        <v>AutoTable</v>
      </c>
      <c r="C9703" t="str">
        <v>75551-13</v>
      </c>
      <c r="D9703">
        <v>438</v>
      </c>
      <c r="E9703">
        <v>43726</v>
      </c>
    </row>
    <row r="9704">
      <c r="A9704" t="str">
        <v>AutoTable</v>
      </c>
      <c r="C9704" t="str">
        <v>75551-18</v>
      </c>
      <c r="D9704">
        <v>246</v>
      </c>
      <c r="E9704">
        <v>43726</v>
      </c>
    </row>
    <row r="9705">
      <c r="A9705" t="str">
        <v>AutoTable</v>
      </c>
      <c r="C9705" t="str">
        <v>75552-01</v>
      </c>
      <c r="D9705">
        <v>478</v>
      </c>
      <c r="E9705">
        <v>43726</v>
      </c>
    </row>
    <row r="9706">
      <c r="A9706" t="str">
        <v>AutoTable</v>
      </c>
      <c r="C9706" t="str">
        <v>75552-10</v>
      </c>
      <c r="D9706">
        <v>1</v>
      </c>
      <c r="E9706">
        <v>43726</v>
      </c>
    </row>
    <row r="9707">
      <c r="A9707" t="str">
        <v>AutoTable</v>
      </c>
      <c r="C9707" t="str">
        <v>75552-19</v>
      </c>
      <c r="D9707">
        <v>0</v>
      </c>
      <c r="E9707">
        <v>43726</v>
      </c>
    </row>
    <row r="9708">
      <c r="A9708" t="str">
        <v>AutoTable</v>
      </c>
      <c r="C9708" t="str">
        <v>75553-02</v>
      </c>
      <c r="D9708">
        <v>201</v>
      </c>
      <c r="E9708">
        <v>43726</v>
      </c>
    </row>
    <row r="9709">
      <c r="A9709" t="str">
        <v>AutoTable</v>
      </c>
      <c r="C9709" t="str">
        <v>75553-09</v>
      </c>
      <c r="D9709">
        <v>429</v>
      </c>
      <c r="E9709">
        <v>43726</v>
      </c>
    </row>
    <row r="9710">
      <c r="A9710" t="str">
        <v>AutoTable</v>
      </c>
      <c r="C9710" t="str">
        <v>75553-18</v>
      </c>
      <c r="D9710">
        <v>535</v>
      </c>
      <c r="E9710">
        <v>43726</v>
      </c>
    </row>
    <row r="9711">
      <c r="A9711" t="str">
        <v>AutoTable</v>
      </c>
      <c r="C9711" t="str">
        <v>76010-53CE</v>
      </c>
      <c r="D9711">
        <v>2</v>
      </c>
      <c r="E9711">
        <v>43726</v>
      </c>
    </row>
    <row r="9712">
      <c r="A9712" t="str">
        <v>AutoTable</v>
      </c>
      <c r="C9712" t="str">
        <v>76010-63CE</v>
      </c>
      <c r="D9712">
        <v>0</v>
      </c>
      <c r="E9712">
        <v>43726</v>
      </c>
    </row>
    <row r="9713">
      <c r="A9713" t="str">
        <v>AutoTable</v>
      </c>
      <c r="C9713" t="str">
        <v>76010-64CE</v>
      </c>
      <c r="D9713">
        <v>281</v>
      </c>
      <c r="E9713">
        <v>43726</v>
      </c>
    </row>
    <row r="9714">
      <c r="A9714" t="str">
        <v>AutoTable</v>
      </c>
      <c r="C9714" t="str">
        <v>76010-65CE</v>
      </c>
      <c r="D9714">
        <v>97</v>
      </c>
      <c r="E9714">
        <v>43726</v>
      </c>
    </row>
    <row r="9715">
      <c r="A9715" t="str">
        <v>AutoTable</v>
      </c>
      <c r="C9715" t="str">
        <v>76010-66CE</v>
      </c>
      <c r="D9715">
        <v>0</v>
      </c>
      <c r="E9715">
        <v>43726</v>
      </c>
    </row>
    <row r="9716">
      <c r="A9716" t="str">
        <v>AutoTable</v>
      </c>
      <c r="C9716" t="str">
        <v>76010-67CE</v>
      </c>
      <c r="D9716">
        <v>91</v>
      </c>
      <c r="E9716">
        <v>43726</v>
      </c>
    </row>
    <row r="9717">
      <c r="A9717" t="str">
        <v>AutoTable</v>
      </c>
      <c r="C9717" t="str">
        <v>76012-63CE</v>
      </c>
      <c r="D9717">
        <v>56</v>
      </c>
      <c r="E9717">
        <v>43726</v>
      </c>
    </row>
    <row r="9718">
      <c r="A9718" t="str">
        <v>AutoTable</v>
      </c>
      <c r="C9718" t="str">
        <v>76012-65CE</v>
      </c>
      <c r="D9718">
        <v>64</v>
      </c>
      <c r="E9718">
        <v>43726</v>
      </c>
    </row>
    <row r="9719">
      <c r="A9719" t="str">
        <v>AutoTable</v>
      </c>
      <c r="C9719" t="str">
        <v>76012-66CE</v>
      </c>
      <c r="D9719">
        <v>204</v>
      </c>
      <c r="E9719">
        <v>43726</v>
      </c>
    </row>
    <row r="9720">
      <c r="A9720" t="str">
        <v>AutoTable</v>
      </c>
      <c r="C9720" t="str">
        <v>76012-67CE</v>
      </c>
      <c r="D9720">
        <v>142</v>
      </c>
      <c r="E9720">
        <v>43726</v>
      </c>
    </row>
    <row r="9721">
      <c r="A9721" t="str">
        <v>AutoTable</v>
      </c>
      <c r="C9721" t="str">
        <v>76012-81CE</v>
      </c>
      <c r="D9721">
        <v>165</v>
      </c>
      <c r="E9721">
        <v>43726</v>
      </c>
    </row>
    <row r="9722">
      <c r="A9722" t="str">
        <v>AutoTable</v>
      </c>
      <c r="C9722" t="str">
        <v>76015-49</v>
      </c>
      <c r="D9722">
        <v>36</v>
      </c>
      <c r="E9722">
        <v>43726</v>
      </c>
    </row>
    <row r="9723">
      <c r="A9723" t="str">
        <v>AutoTable</v>
      </c>
      <c r="C9723" t="str">
        <v>76015-81CE</v>
      </c>
      <c r="D9723">
        <v>23</v>
      </c>
      <c r="E9723">
        <v>43726</v>
      </c>
    </row>
    <row r="9724">
      <c r="A9724" t="str">
        <v>AutoTable</v>
      </c>
      <c r="C9724" t="str">
        <v>76015-89CCE</v>
      </c>
      <c r="D9724">
        <v>41</v>
      </c>
      <c r="E9724">
        <v>43726</v>
      </c>
    </row>
    <row r="9725">
      <c r="A9725" t="str">
        <v>AutoTable</v>
      </c>
      <c r="C9725" t="str">
        <v>76015-89CE</v>
      </c>
      <c r="D9725">
        <v>122</v>
      </c>
      <c r="E9725">
        <v>43726</v>
      </c>
    </row>
    <row r="9726">
      <c r="A9726" t="str">
        <v>AutoTable</v>
      </c>
      <c r="C9726" t="str">
        <v>76020-34</v>
      </c>
      <c r="D9726">
        <v>0</v>
      </c>
      <c r="E9726">
        <v>43726</v>
      </c>
    </row>
    <row r="9727">
      <c r="A9727" t="str">
        <v>AutoTable</v>
      </c>
      <c r="C9727" t="str">
        <v>76020-81</v>
      </c>
      <c r="D9727">
        <v>0</v>
      </c>
      <c r="E9727">
        <v>43726</v>
      </c>
    </row>
    <row r="9728">
      <c r="A9728" t="str">
        <v>AutoTable</v>
      </c>
      <c r="C9728" t="str">
        <v>76025-89</v>
      </c>
      <c r="D9728">
        <v>0</v>
      </c>
      <c r="E9728">
        <v>43726</v>
      </c>
    </row>
    <row r="9729">
      <c r="A9729" t="str">
        <v>AutoTable</v>
      </c>
      <c r="C9729" t="str">
        <v>76030-81</v>
      </c>
      <c r="D9729">
        <v>5</v>
      </c>
      <c r="E9729">
        <v>43726</v>
      </c>
    </row>
    <row r="9730">
      <c r="A9730" t="str">
        <v>AutoTable</v>
      </c>
      <c r="C9730" t="str">
        <v>76030-89</v>
      </c>
      <c r="D9730">
        <v>4</v>
      </c>
      <c r="E9730">
        <v>43726</v>
      </c>
    </row>
    <row r="9731">
      <c r="A9731" t="str">
        <v>AutoTable</v>
      </c>
      <c r="C9731" t="str">
        <v>76075-63CE</v>
      </c>
      <c r="D9731">
        <v>3373</v>
      </c>
      <c r="E9731">
        <v>43726</v>
      </c>
    </row>
    <row r="9732">
      <c r="A9732" t="str">
        <v>AutoTable</v>
      </c>
      <c r="C9732" t="str">
        <v>76075-64CE</v>
      </c>
      <c r="D9732">
        <v>1762</v>
      </c>
      <c r="E9732">
        <v>43726</v>
      </c>
    </row>
    <row r="9733">
      <c r="A9733" t="str">
        <v>AutoTable</v>
      </c>
      <c r="C9733" t="str">
        <v>76075-65CE</v>
      </c>
      <c r="D9733">
        <v>1557</v>
      </c>
      <c r="E9733">
        <v>43726</v>
      </c>
    </row>
    <row r="9734">
      <c r="A9734" t="str">
        <v>AutoTable</v>
      </c>
      <c r="C9734" t="str">
        <v>76075-66CE</v>
      </c>
      <c r="D9734">
        <v>2237</v>
      </c>
      <c r="E9734">
        <v>43726</v>
      </c>
    </row>
    <row r="9735">
      <c r="A9735" t="str">
        <v>AutoTable</v>
      </c>
      <c r="C9735" t="str">
        <v>76075-67CE</v>
      </c>
      <c r="D9735">
        <v>1704</v>
      </c>
      <c r="E9735">
        <v>43726</v>
      </c>
    </row>
    <row r="9736">
      <c r="A9736" t="str">
        <v>AutoTable</v>
      </c>
      <c r="C9736" t="str">
        <v>76110-43CE</v>
      </c>
      <c r="D9736">
        <v>252</v>
      </c>
      <c r="E9736">
        <v>43726</v>
      </c>
    </row>
    <row r="9737">
      <c r="A9737" t="str">
        <v>AutoTable</v>
      </c>
      <c r="C9737" t="str">
        <v>76110-75CE</v>
      </c>
      <c r="D9737">
        <v>123</v>
      </c>
      <c r="E9737">
        <v>43726</v>
      </c>
    </row>
    <row r="9738">
      <c r="A9738" t="str">
        <v>AutoTable</v>
      </c>
      <c r="C9738" t="str">
        <v>76110-79CE</v>
      </c>
      <c r="D9738">
        <v>271</v>
      </c>
      <c r="E9738">
        <v>43726</v>
      </c>
    </row>
    <row r="9739">
      <c r="A9739" t="str">
        <v>AutoTable</v>
      </c>
      <c r="C9739" t="str">
        <v>76112-31CE</v>
      </c>
      <c r="D9739">
        <v>0</v>
      </c>
      <c r="E9739">
        <v>43726</v>
      </c>
    </row>
    <row r="9740">
      <c r="A9740" t="str">
        <v>AutoTable</v>
      </c>
      <c r="C9740" t="str">
        <v>76112-35CE</v>
      </c>
      <c r="D9740">
        <v>51</v>
      </c>
      <c r="E9740">
        <v>43726</v>
      </c>
    </row>
    <row r="9741">
      <c r="A9741" t="str">
        <v>AutoTable</v>
      </c>
      <c r="C9741" t="str">
        <v>76112-71CE</v>
      </c>
      <c r="D9741">
        <v>27</v>
      </c>
      <c r="E9741">
        <v>43726</v>
      </c>
    </row>
    <row r="9742">
      <c r="A9742" t="str">
        <v>AutoTable</v>
      </c>
      <c r="C9742" t="str">
        <v>76112-79CE</v>
      </c>
      <c r="D9742">
        <v>12</v>
      </c>
      <c r="E9742">
        <v>43726</v>
      </c>
    </row>
    <row r="9743">
      <c r="A9743" t="str">
        <v>AutoTable</v>
      </c>
      <c r="C9743" t="str">
        <v>76115-71CE</v>
      </c>
      <c r="D9743">
        <v>12</v>
      </c>
      <c r="E9743">
        <v>43726</v>
      </c>
    </row>
    <row r="9744">
      <c r="A9744" t="str">
        <v>AutoTable</v>
      </c>
      <c r="C9744" t="str">
        <v>76115-72CE</v>
      </c>
      <c r="D9744">
        <v>1</v>
      </c>
      <c r="E9744">
        <v>43726</v>
      </c>
    </row>
    <row r="9745">
      <c r="A9745" t="str">
        <v>AutoTable</v>
      </c>
      <c r="C9745" t="str">
        <v>76115-74CE</v>
      </c>
      <c r="D9745">
        <v>34</v>
      </c>
      <c r="E9745">
        <v>43726</v>
      </c>
    </row>
    <row r="9746">
      <c r="A9746" t="str">
        <v>AutoTable</v>
      </c>
      <c r="C9746" t="str">
        <v>76115-78CE</v>
      </c>
      <c r="D9746">
        <v>0</v>
      </c>
      <c r="E9746">
        <v>43726</v>
      </c>
    </row>
    <row r="9747">
      <c r="A9747" t="str">
        <v>AutoTable</v>
      </c>
      <c r="C9747" t="str">
        <v>76210-21CE</v>
      </c>
      <c r="D9747">
        <v>192</v>
      </c>
      <c r="E9747">
        <v>43726</v>
      </c>
    </row>
    <row r="9748">
      <c r="A9748" t="str">
        <v>AutoTable</v>
      </c>
      <c r="C9748" t="str">
        <v>76210-23CE</v>
      </c>
      <c r="D9748">
        <v>1072</v>
      </c>
      <c r="E9748">
        <v>43726</v>
      </c>
    </row>
    <row r="9749">
      <c r="A9749" t="str">
        <v>AutoTable</v>
      </c>
      <c r="C9749" t="str">
        <v>76210-25CE</v>
      </c>
      <c r="D9749">
        <v>238</v>
      </c>
      <c r="E9749">
        <v>43726</v>
      </c>
    </row>
    <row r="9750">
      <c r="A9750" t="str">
        <v>AutoTable</v>
      </c>
      <c r="C9750" t="str">
        <v>76210-26CE</v>
      </c>
      <c r="D9750">
        <v>100</v>
      </c>
      <c r="E9750">
        <v>43726</v>
      </c>
    </row>
    <row r="9751">
      <c r="A9751" t="str">
        <v>AutoTable</v>
      </c>
      <c r="C9751" t="str">
        <v>76212-02CE</v>
      </c>
      <c r="D9751">
        <v>409</v>
      </c>
      <c r="E9751">
        <v>43726</v>
      </c>
    </row>
    <row r="9752">
      <c r="A9752" t="str">
        <v>AutoTable</v>
      </c>
      <c r="C9752" t="str">
        <v>76212-21CE</v>
      </c>
      <c r="D9752">
        <v>51</v>
      </c>
      <c r="E9752">
        <v>43726</v>
      </c>
    </row>
    <row r="9753">
      <c r="A9753" t="str">
        <v>AutoTable</v>
      </c>
      <c r="C9753" t="str">
        <v>76212-23CE</v>
      </c>
      <c r="D9753">
        <v>12</v>
      </c>
      <c r="E9753">
        <v>43726</v>
      </c>
    </row>
    <row r="9754">
      <c r="A9754" t="str">
        <v>AutoTable</v>
      </c>
      <c r="C9754" t="str">
        <v>76275-02CE</v>
      </c>
      <c r="D9754">
        <v>2081</v>
      </c>
      <c r="E9754">
        <v>43726</v>
      </c>
    </row>
    <row r="9755">
      <c r="A9755" t="str">
        <v>AutoTable</v>
      </c>
      <c r="C9755" t="str">
        <v>76275-21CE</v>
      </c>
      <c r="D9755">
        <v>1408</v>
      </c>
      <c r="E9755">
        <v>43726</v>
      </c>
    </row>
    <row r="9756">
      <c r="A9756" t="str">
        <v>AutoTable</v>
      </c>
      <c r="C9756" t="str">
        <v>76275-23CE</v>
      </c>
      <c r="D9756">
        <v>3826</v>
      </c>
      <c r="E9756">
        <v>43726</v>
      </c>
    </row>
    <row r="9757">
      <c r="A9757" t="str">
        <v>AutoTable</v>
      </c>
      <c r="C9757" t="str">
        <v>76275-25CE</v>
      </c>
      <c r="D9757">
        <v>1403</v>
      </c>
      <c r="E9757">
        <v>43726</v>
      </c>
    </row>
    <row r="9758">
      <c r="A9758" t="str">
        <v>AutoTable</v>
      </c>
      <c r="C9758" t="str">
        <v>76275-26CE</v>
      </c>
      <c r="D9758">
        <v>918</v>
      </c>
      <c r="E9758">
        <v>43726</v>
      </c>
    </row>
    <row r="9759">
      <c r="A9759" t="str">
        <v>AutoTable</v>
      </c>
      <c r="C9759" t="str">
        <v>76310-09CE</v>
      </c>
      <c r="D9759">
        <v>12</v>
      </c>
      <c r="E9759">
        <v>43726</v>
      </c>
    </row>
    <row r="9760">
      <c r="A9760" t="str">
        <v>AutoTable</v>
      </c>
      <c r="C9760" t="str">
        <v>76310-39CE</v>
      </c>
      <c r="D9760">
        <v>0</v>
      </c>
      <c r="E9760">
        <v>43726</v>
      </c>
    </row>
    <row r="9761">
      <c r="A9761" t="str">
        <v>AutoTable</v>
      </c>
      <c r="C9761" t="str">
        <v>76310-42CE</v>
      </c>
      <c r="D9761">
        <v>292</v>
      </c>
      <c r="E9761">
        <v>43726</v>
      </c>
    </row>
    <row r="9762">
      <c r="A9762" t="str">
        <v>AutoTable</v>
      </c>
      <c r="C9762" t="str">
        <v>76310-56CE</v>
      </c>
      <c r="D9762">
        <v>389</v>
      </c>
      <c r="E9762">
        <v>43726</v>
      </c>
    </row>
    <row r="9763">
      <c r="A9763" t="str">
        <v>AutoTable</v>
      </c>
      <c r="C9763" t="str">
        <v>76310-59CE</v>
      </c>
      <c r="D9763">
        <v>35</v>
      </c>
      <c r="E9763">
        <v>43726</v>
      </c>
    </row>
    <row r="9764">
      <c r="A9764" t="str">
        <v>AutoTable</v>
      </c>
      <c r="C9764" t="str">
        <v>76410-01CE</v>
      </c>
      <c r="D9764">
        <v>3</v>
      </c>
      <c r="E9764">
        <v>43726</v>
      </c>
    </row>
    <row r="9765">
      <c r="A9765" t="str">
        <v>AutoTable</v>
      </c>
      <c r="C9765" t="str">
        <v>76410-17CE</v>
      </c>
      <c r="D9765">
        <v>95</v>
      </c>
      <c r="E9765">
        <v>43726</v>
      </c>
    </row>
    <row r="9766">
      <c r="A9766" t="str">
        <v>AutoTable</v>
      </c>
      <c r="C9766" t="str">
        <v>76410-19CE</v>
      </c>
      <c r="D9766">
        <v>179</v>
      </c>
      <c r="E9766">
        <v>43726</v>
      </c>
    </row>
    <row r="9767">
      <c r="A9767" t="str">
        <v>AutoTable</v>
      </c>
      <c r="C9767" t="str">
        <v>76410-20CE</v>
      </c>
      <c r="D9767">
        <v>525</v>
      </c>
      <c r="E9767">
        <v>43726</v>
      </c>
    </row>
    <row r="9768">
      <c r="A9768" t="str">
        <v>AutoTable</v>
      </c>
      <c r="C9768" t="str">
        <v>76415-13CE</v>
      </c>
      <c r="D9768">
        <v>70</v>
      </c>
      <c r="E9768">
        <v>43726</v>
      </c>
    </row>
    <row r="9769">
      <c r="A9769" t="str">
        <v>AutoTable</v>
      </c>
      <c r="C9769" t="str">
        <v>76512-02CE</v>
      </c>
      <c r="D9769">
        <v>111</v>
      </c>
      <c r="E9769">
        <v>43726</v>
      </c>
    </row>
    <row r="9770">
      <c r="A9770" t="str">
        <v>AutoTable</v>
      </c>
      <c r="C9770" t="str">
        <v>76512-06CE</v>
      </c>
      <c r="D9770">
        <v>70</v>
      </c>
      <c r="E9770">
        <v>43726</v>
      </c>
    </row>
    <row r="9771">
      <c r="A9771" t="str">
        <v>AutoTable</v>
      </c>
      <c r="C9771" t="str">
        <v>76910-08CE</v>
      </c>
      <c r="D9771">
        <v>55</v>
      </c>
      <c r="E9771">
        <v>43726</v>
      </c>
    </row>
    <row r="9772">
      <c r="A9772" t="str">
        <v>AutoTable</v>
      </c>
      <c r="C9772" t="str">
        <v>76910-09CE</v>
      </c>
      <c r="D9772">
        <v>209</v>
      </c>
      <c r="E9772">
        <v>43726</v>
      </c>
    </row>
    <row r="9773">
      <c r="A9773" t="str">
        <v>AutoTable</v>
      </c>
      <c r="C9773" t="str">
        <v>76910-17CE</v>
      </c>
      <c r="D9773">
        <v>1</v>
      </c>
      <c r="E9773">
        <v>43726</v>
      </c>
    </row>
    <row r="9774">
      <c r="A9774" t="str">
        <v>AutoTable</v>
      </c>
      <c r="C9774" t="str">
        <v>76910-18CE</v>
      </c>
      <c r="D9774">
        <v>6</v>
      </c>
      <c r="E9774">
        <v>43726</v>
      </c>
    </row>
    <row r="9775">
      <c r="A9775" t="str">
        <v>AutoTable</v>
      </c>
      <c r="C9775" t="str">
        <v>76910-19CE</v>
      </c>
      <c r="D9775">
        <v>0</v>
      </c>
      <c r="E9775">
        <v>43726</v>
      </c>
    </row>
    <row r="9776">
      <c r="A9776" t="str">
        <v>AutoTable</v>
      </c>
      <c r="C9776" t="str">
        <v>76910-20CE</v>
      </c>
      <c r="D9776">
        <v>23</v>
      </c>
      <c r="E9776">
        <v>43726</v>
      </c>
    </row>
    <row r="9777">
      <c r="A9777" t="str">
        <v>AutoTable</v>
      </c>
      <c r="C9777" t="str">
        <v>76913-01CE</v>
      </c>
      <c r="D9777">
        <v>1</v>
      </c>
      <c r="E9777">
        <v>43726</v>
      </c>
    </row>
    <row r="9778">
      <c r="A9778" t="str">
        <v>AutoTable</v>
      </c>
      <c r="C9778" t="str">
        <v>76913-08CE</v>
      </c>
      <c r="D9778">
        <v>5</v>
      </c>
      <c r="E9778">
        <v>43726</v>
      </c>
    </row>
    <row r="9779">
      <c r="A9779" t="str">
        <v>AutoTable</v>
      </c>
      <c r="C9779" t="str">
        <v>76913-18CE</v>
      </c>
      <c r="D9779">
        <v>220</v>
      </c>
      <c r="E9779">
        <v>43726</v>
      </c>
    </row>
    <row r="9780">
      <c r="A9780" t="str">
        <v>AutoTable</v>
      </c>
      <c r="C9780" t="str">
        <v>76913-26CE</v>
      </c>
      <c r="D9780">
        <v>48</v>
      </c>
      <c r="E9780">
        <v>43726</v>
      </c>
    </row>
    <row r="9781">
      <c r="A9781" t="str">
        <v>AutoTable</v>
      </c>
      <c r="C9781" t="str">
        <v>76915-14</v>
      </c>
      <c r="D9781">
        <v>0</v>
      </c>
      <c r="E9781">
        <v>43726</v>
      </c>
    </row>
    <row r="9782">
      <c r="A9782" t="str">
        <v>AutoTable</v>
      </c>
      <c r="C9782" t="str">
        <v>76915-17CE</v>
      </c>
      <c r="D9782">
        <v>49</v>
      </c>
      <c r="E9782">
        <v>43726</v>
      </c>
    </row>
    <row r="9783">
      <c r="A9783" t="str">
        <v>AutoTable</v>
      </c>
      <c r="C9783" t="str">
        <v>76915-19CE</v>
      </c>
      <c r="D9783">
        <v>86</v>
      </c>
      <c r="E9783">
        <v>43726</v>
      </c>
    </row>
    <row r="9784">
      <c r="A9784" t="str">
        <v>AutoTable</v>
      </c>
      <c r="C9784" t="str">
        <v>76975-06CE</v>
      </c>
      <c r="D9784">
        <v>1066</v>
      </c>
      <c r="E9784">
        <v>43726</v>
      </c>
    </row>
    <row r="9785">
      <c r="A9785" t="str">
        <v>AutoTable</v>
      </c>
      <c r="C9785" t="str">
        <v>76975-08CE</v>
      </c>
      <c r="D9785">
        <v>1864</v>
      </c>
      <c r="E9785">
        <v>43726</v>
      </c>
    </row>
    <row r="9786">
      <c r="A9786" t="str">
        <v>AutoTable</v>
      </c>
      <c r="C9786" t="str">
        <v>76975-17CE</v>
      </c>
      <c r="D9786">
        <v>1173</v>
      </c>
      <c r="E9786">
        <v>43726</v>
      </c>
    </row>
    <row r="9787">
      <c r="A9787" t="str">
        <v>AutoTable</v>
      </c>
      <c r="C9787" t="str">
        <v>76975-18CE</v>
      </c>
      <c r="D9787">
        <v>260</v>
      </c>
      <c r="E9787">
        <v>43726</v>
      </c>
    </row>
    <row r="9788">
      <c r="A9788" t="str">
        <v>AutoTable</v>
      </c>
      <c r="C9788" t="str">
        <v>76975-19CE</v>
      </c>
      <c r="D9788">
        <v>0</v>
      </c>
      <c r="E9788">
        <v>43726</v>
      </c>
    </row>
    <row r="9789">
      <c r="A9789" t="str">
        <v>AutoTable</v>
      </c>
      <c r="C9789" t="str">
        <v>76975-28CE</v>
      </c>
      <c r="D9789">
        <v>1186</v>
      </c>
      <c r="E9789">
        <v>43726</v>
      </c>
    </row>
    <row r="9790">
      <c r="A9790" t="str">
        <v>AutoTable</v>
      </c>
      <c r="C9790" t="str">
        <v>77010</v>
      </c>
      <c r="D9790">
        <v>0</v>
      </c>
      <c r="E9790">
        <v>43726</v>
      </c>
    </row>
    <row r="9791">
      <c r="A9791" t="str">
        <v>AutoTable</v>
      </c>
      <c r="C9791" t="str">
        <v>77010-20CE</v>
      </c>
      <c r="D9791">
        <v>1</v>
      </c>
      <c r="E9791">
        <v>43726</v>
      </c>
    </row>
    <row r="9792">
      <c r="A9792" t="str">
        <v>AutoTable</v>
      </c>
      <c r="C9792" t="str">
        <v>77010-21CE</v>
      </c>
      <c r="D9792">
        <v>0</v>
      </c>
      <c r="E9792">
        <v>43726</v>
      </c>
    </row>
    <row r="9793">
      <c r="A9793" t="str">
        <v>AutoTable</v>
      </c>
      <c r="C9793" t="str">
        <v>77010-22CE</v>
      </c>
      <c r="D9793">
        <v>0</v>
      </c>
      <c r="E9793">
        <v>43726</v>
      </c>
    </row>
    <row r="9794">
      <c r="A9794" t="str">
        <v>AutoTable</v>
      </c>
      <c r="C9794" t="str">
        <v>77010-26CE</v>
      </c>
      <c r="D9794">
        <v>0</v>
      </c>
      <c r="E9794">
        <v>43726</v>
      </c>
    </row>
    <row r="9795">
      <c r="A9795" t="str">
        <v>AutoTable</v>
      </c>
      <c r="C9795" t="str">
        <v>77010-42CE</v>
      </c>
      <c r="D9795">
        <v>0</v>
      </c>
      <c r="E9795">
        <v>43726</v>
      </c>
    </row>
    <row r="9796">
      <c r="A9796" t="str">
        <v>AutoTable</v>
      </c>
      <c r="C9796" t="str">
        <v>77010-43CE</v>
      </c>
      <c r="D9796">
        <v>0</v>
      </c>
      <c r="E9796">
        <v>43726</v>
      </c>
    </row>
    <row r="9797">
      <c r="A9797" t="str">
        <v>AutoTable</v>
      </c>
      <c r="C9797" t="str">
        <v>77010-44CE</v>
      </c>
      <c r="D9797">
        <v>0</v>
      </c>
      <c r="E9797">
        <v>43726</v>
      </c>
    </row>
    <row r="9798">
      <c r="A9798" t="str">
        <v>AutoTable</v>
      </c>
      <c r="C9798" t="str">
        <v>77010-45CE</v>
      </c>
      <c r="D9798">
        <v>0</v>
      </c>
      <c r="E9798">
        <v>43726</v>
      </c>
    </row>
    <row r="9799">
      <c r="A9799" t="str">
        <v>AutoTable</v>
      </c>
      <c r="C9799" t="str">
        <v>77010-47</v>
      </c>
      <c r="D9799">
        <v>0</v>
      </c>
      <c r="E9799">
        <v>43726</v>
      </c>
    </row>
    <row r="9800">
      <c r="A9800" t="str">
        <v>AutoTable</v>
      </c>
      <c r="C9800" t="str">
        <v>77010-49CE</v>
      </c>
      <c r="D9800">
        <v>0</v>
      </c>
      <c r="E9800">
        <v>43726</v>
      </c>
    </row>
    <row r="9801">
      <c r="A9801" t="str">
        <v>AutoTable</v>
      </c>
      <c r="C9801" t="str">
        <v>77010-50CE</v>
      </c>
      <c r="D9801">
        <v>0</v>
      </c>
      <c r="E9801">
        <v>43726</v>
      </c>
    </row>
    <row r="9802">
      <c r="A9802" t="str">
        <v>AutoTable</v>
      </c>
      <c r="C9802" t="str">
        <v>77010-59CE</v>
      </c>
      <c r="D9802">
        <v>0</v>
      </c>
      <c r="E9802">
        <v>43726</v>
      </c>
    </row>
    <row r="9803">
      <c r="A9803" t="str">
        <v>AutoTable</v>
      </c>
      <c r="C9803" t="str">
        <v>77010-72CE</v>
      </c>
      <c r="D9803">
        <v>87</v>
      </c>
      <c r="E9803">
        <v>43726</v>
      </c>
    </row>
    <row r="9804">
      <c r="A9804" t="str">
        <v>AutoTable</v>
      </c>
      <c r="C9804" t="str">
        <v>77010-74CE</v>
      </c>
      <c r="D9804">
        <v>1</v>
      </c>
      <c r="E9804">
        <v>43726</v>
      </c>
    </row>
    <row r="9805">
      <c r="A9805" t="str">
        <v>AutoTable</v>
      </c>
      <c r="C9805" t="str">
        <v>77010-75CE</v>
      </c>
      <c r="D9805">
        <v>80</v>
      </c>
      <c r="E9805">
        <v>43726</v>
      </c>
    </row>
    <row r="9806">
      <c r="A9806" t="str">
        <v>AutoTable</v>
      </c>
      <c r="C9806" t="str">
        <v>77010-76CE</v>
      </c>
      <c r="D9806">
        <v>212</v>
      </c>
      <c r="E9806">
        <v>43726</v>
      </c>
    </row>
    <row r="9807">
      <c r="A9807" t="str">
        <v>AutoTable</v>
      </c>
      <c r="C9807" t="str">
        <v>77010-78CE</v>
      </c>
      <c r="D9807">
        <v>0</v>
      </c>
      <c r="E9807">
        <v>43726</v>
      </c>
    </row>
    <row r="9808">
      <c r="A9808" t="str">
        <v>AutoTable</v>
      </c>
      <c r="C9808" t="str">
        <v>77010-81CE</v>
      </c>
      <c r="D9808">
        <v>8</v>
      </c>
      <c r="E9808">
        <v>43726</v>
      </c>
    </row>
    <row r="9809">
      <c r="A9809" t="str">
        <v>AutoTable</v>
      </c>
      <c r="C9809" t="str">
        <v>77010-82CE</v>
      </c>
      <c r="D9809">
        <v>199</v>
      </c>
      <c r="E9809">
        <v>43726</v>
      </c>
    </row>
    <row r="9810">
      <c r="A9810" t="str">
        <v>AutoTable</v>
      </c>
      <c r="C9810" t="str">
        <v>77075-07CE</v>
      </c>
      <c r="D9810">
        <v>0</v>
      </c>
      <c r="E9810">
        <v>43726</v>
      </c>
    </row>
    <row r="9811">
      <c r="A9811" t="str">
        <v>AutoTable</v>
      </c>
      <c r="C9811" t="str">
        <v>77075-20CE</v>
      </c>
      <c r="D9811">
        <v>0</v>
      </c>
      <c r="E9811">
        <v>43726</v>
      </c>
    </row>
    <row r="9812">
      <c r="A9812" t="str">
        <v>AutoTable</v>
      </c>
      <c r="C9812" t="str">
        <v>77075-22CE</v>
      </c>
      <c r="D9812">
        <v>0</v>
      </c>
      <c r="E9812">
        <v>43726</v>
      </c>
    </row>
    <row r="9813">
      <c r="A9813" t="str">
        <v>AutoTable</v>
      </c>
      <c r="C9813" t="str">
        <v>77075-25CE</v>
      </c>
      <c r="D9813">
        <v>0</v>
      </c>
      <c r="E9813">
        <v>43726</v>
      </c>
    </row>
    <row r="9814">
      <c r="A9814" t="str">
        <v>AutoTable</v>
      </c>
      <c r="C9814" t="str">
        <v>77075-26CE</v>
      </c>
      <c r="D9814">
        <v>56</v>
      </c>
      <c r="E9814">
        <v>43726</v>
      </c>
    </row>
    <row r="9815">
      <c r="A9815" t="str">
        <v>AutoTable</v>
      </c>
      <c r="C9815" t="str">
        <v>77075-29CE</v>
      </c>
      <c r="D9815">
        <v>0</v>
      </c>
      <c r="E9815">
        <v>43726</v>
      </c>
    </row>
    <row r="9816">
      <c r="A9816" t="str">
        <v>AutoTable</v>
      </c>
      <c r="C9816" t="str">
        <v>77075-43CE</v>
      </c>
      <c r="D9816">
        <v>0</v>
      </c>
      <c r="E9816">
        <v>43726</v>
      </c>
    </row>
    <row r="9817">
      <c r="A9817" t="str">
        <v>AutoTable</v>
      </c>
      <c r="C9817" t="str">
        <v>77075-44CE</v>
      </c>
      <c r="D9817">
        <v>0</v>
      </c>
      <c r="E9817">
        <v>43726</v>
      </c>
    </row>
    <row r="9818">
      <c r="A9818" t="str">
        <v>AutoTable</v>
      </c>
      <c r="C9818" t="str">
        <v>77075-45CE</v>
      </c>
      <c r="D9818">
        <v>0</v>
      </c>
      <c r="E9818">
        <v>43726</v>
      </c>
    </row>
    <row r="9819">
      <c r="A9819" t="str">
        <v>AutoTable</v>
      </c>
      <c r="C9819" t="str">
        <v>77075-47CE</v>
      </c>
      <c r="D9819">
        <v>0</v>
      </c>
      <c r="E9819">
        <v>43726</v>
      </c>
    </row>
    <row r="9820">
      <c r="A9820" t="str">
        <v>AutoTable</v>
      </c>
      <c r="C9820" t="str">
        <v>77075-49CE</v>
      </c>
      <c r="D9820">
        <v>0</v>
      </c>
      <c r="E9820">
        <v>43726</v>
      </c>
    </row>
    <row r="9821">
      <c r="A9821" t="str">
        <v>AutoTable</v>
      </c>
      <c r="C9821" t="str">
        <v>77075-50CE</v>
      </c>
      <c r="D9821">
        <v>0</v>
      </c>
      <c r="E9821">
        <v>43726</v>
      </c>
    </row>
    <row r="9822">
      <c r="A9822" t="str">
        <v>AutoTable</v>
      </c>
      <c r="C9822" t="str">
        <v>77075-59CE</v>
      </c>
      <c r="D9822">
        <v>0</v>
      </c>
      <c r="E9822">
        <v>43726</v>
      </c>
    </row>
    <row r="9823">
      <c r="A9823" t="str">
        <v>AutoTable</v>
      </c>
      <c r="C9823" t="str">
        <v>77075-61CE</v>
      </c>
      <c r="D9823">
        <v>0</v>
      </c>
      <c r="E9823">
        <v>43726</v>
      </c>
    </row>
    <row r="9824">
      <c r="A9824" t="str">
        <v>AutoTable</v>
      </c>
      <c r="C9824" t="str">
        <v>77075-72CE</v>
      </c>
      <c r="D9824">
        <v>0</v>
      </c>
      <c r="E9824">
        <v>43726</v>
      </c>
    </row>
    <row r="9825">
      <c r="A9825" t="str">
        <v>AutoTable</v>
      </c>
      <c r="C9825" t="str">
        <v>77075-74CE</v>
      </c>
      <c r="D9825">
        <v>0</v>
      </c>
      <c r="E9825">
        <v>43726</v>
      </c>
    </row>
    <row r="9826">
      <c r="A9826" t="str">
        <v>AutoTable</v>
      </c>
      <c r="C9826" t="str">
        <v>77075-75CE</v>
      </c>
      <c r="D9826">
        <v>0</v>
      </c>
      <c r="E9826">
        <v>43726</v>
      </c>
    </row>
    <row r="9827">
      <c r="A9827" t="str">
        <v>AutoTable</v>
      </c>
      <c r="C9827" t="str">
        <v>77075-76CE</v>
      </c>
      <c r="D9827">
        <v>0</v>
      </c>
      <c r="E9827">
        <v>43726</v>
      </c>
    </row>
    <row r="9828">
      <c r="A9828" t="str">
        <v>AutoTable</v>
      </c>
      <c r="C9828" t="str">
        <v>77075-81CE</v>
      </c>
      <c r="D9828">
        <v>466</v>
      </c>
      <c r="E9828">
        <v>43726</v>
      </c>
    </row>
    <row r="9829">
      <c r="A9829" t="str">
        <v>AutoTable</v>
      </c>
      <c r="C9829" t="str">
        <v>77075-89CE</v>
      </c>
      <c r="D9829">
        <v>2366</v>
      </c>
      <c r="E9829">
        <v>43726</v>
      </c>
    </row>
    <row r="9830">
      <c r="A9830" t="str">
        <v>AutoTable</v>
      </c>
      <c r="C9830" t="str">
        <v>77075DC1</v>
      </c>
      <c r="D9830">
        <v>0</v>
      </c>
      <c r="E9830">
        <v>43726</v>
      </c>
    </row>
    <row r="9831">
      <c r="A9831" t="str">
        <v>AutoTable</v>
      </c>
      <c r="C9831" t="str">
        <v>77175-02CE</v>
      </c>
      <c r="D9831">
        <v>0</v>
      </c>
      <c r="E9831">
        <v>43726</v>
      </c>
    </row>
    <row r="9832">
      <c r="A9832" t="str">
        <v>AutoTable</v>
      </c>
      <c r="C9832" t="str">
        <v>77175-03CE</v>
      </c>
      <c r="D9832">
        <v>644</v>
      </c>
      <c r="E9832">
        <v>43726</v>
      </c>
    </row>
    <row r="9833">
      <c r="A9833" t="str">
        <v>AutoTable</v>
      </c>
      <c r="C9833" t="str">
        <v>77175-05CE</v>
      </c>
      <c r="D9833">
        <v>0</v>
      </c>
      <c r="E9833">
        <v>43726</v>
      </c>
    </row>
    <row r="9834">
      <c r="A9834" t="str">
        <v>AutoTable</v>
      </c>
      <c r="C9834" t="str">
        <v>77175-06CE</v>
      </c>
      <c r="D9834">
        <v>259</v>
      </c>
      <c r="E9834">
        <v>43726</v>
      </c>
    </row>
    <row r="9835">
      <c r="A9835" t="str">
        <v>AutoTable</v>
      </c>
      <c r="C9835" t="str">
        <v>77175-08CE</v>
      </c>
      <c r="D9835">
        <v>537</v>
      </c>
      <c r="E9835">
        <v>43726</v>
      </c>
    </row>
    <row r="9836">
      <c r="A9836" t="str">
        <v>AutoTable</v>
      </c>
      <c r="C9836" t="str">
        <v>77175-10CE</v>
      </c>
      <c r="D9836">
        <v>2</v>
      </c>
      <c r="E9836">
        <v>43726</v>
      </c>
    </row>
    <row r="9837">
      <c r="A9837" t="str">
        <v>AutoTable</v>
      </c>
      <c r="C9837" t="str">
        <v>77175-21</v>
      </c>
      <c r="D9837">
        <v>0</v>
      </c>
      <c r="E9837">
        <v>43726</v>
      </c>
    </row>
    <row r="9838">
      <c r="A9838" t="str">
        <v>AutoTable</v>
      </c>
      <c r="C9838" t="str">
        <v>77175-23</v>
      </c>
      <c r="D9838">
        <v>45</v>
      </c>
      <c r="E9838">
        <v>43726</v>
      </c>
    </row>
    <row r="9839">
      <c r="A9839" t="str">
        <v>AutoTable</v>
      </c>
      <c r="C9839" t="str">
        <v>77175-26</v>
      </c>
      <c r="D9839">
        <v>0</v>
      </c>
      <c r="E9839">
        <v>43726</v>
      </c>
    </row>
    <row r="9840">
      <c r="A9840" t="str">
        <v>AutoTable</v>
      </c>
      <c r="C9840" t="str">
        <v>77210-32</v>
      </c>
      <c r="D9840">
        <v>0</v>
      </c>
      <c r="E9840">
        <v>43726</v>
      </c>
    </row>
    <row r="9841">
      <c r="A9841" t="str">
        <v>AutoTable</v>
      </c>
      <c r="C9841" t="str">
        <v>77210-32CE</v>
      </c>
      <c r="D9841">
        <v>0</v>
      </c>
      <c r="E9841">
        <v>43726</v>
      </c>
    </row>
    <row r="9842">
      <c r="A9842" t="str">
        <v>AutoTable</v>
      </c>
      <c r="C9842" t="str">
        <v>77212-02CE</v>
      </c>
      <c r="D9842">
        <v>203</v>
      </c>
      <c r="E9842">
        <v>43726</v>
      </c>
    </row>
    <row r="9843">
      <c r="A9843" t="str">
        <v>AutoTable</v>
      </c>
      <c r="C9843" t="str">
        <v>77212-05CE</v>
      </c>
      <c r="D9843">
        <v>125</v>
      </c>
      <c r="E9843">
        <v>43726</v>
      </c>
    </row>
    <row r="9844">
      <c r="A9844" t="str">
        <v>AutoTable</v>
      </c>
      <c r="C9844" t="str">
        <v>77212-06CE</v>
      </c>
      <c r="D9844">
        <v>169</v>
      </c>
      <c r="E9844">
        <v>43726</v>
      </c>
    </row>
    <row r="9845">
      <c r="A9845" t="str">
        <v>AutoTable</v>
      </c>
      <c r="C9845" t="str">
        <v>77212-08CE</v>
      </c>
      <c r="D9845">
        <v>105</v>
      </c>
      <c r="E9845">
        <v>43726</v>
      </c>
    </row>
    <row r="9846">
      <c r="A9846" t="str">
        <v>AutoTable</v>
      </c>
      <c r="C9846" t="str">
        <v>77215-13CE</v>
      </c>
      <c r="D9846">
        <v>15</v>
      </c>
      <c r="E9846">
        <v>43726</v>
      </c>
    </row>
    <row r="9847">
      <c r="A9847" t="str">
        <v>AutoTable</v>
      </c>
      <c r="C9847" t="str">
        <v>77215-20CE</v>
      </c>
      <c r="D9847">
        <v>20</v>
      </c>
      <c r="E9847">
        <v>43726</v>
      </c>
    </row>
    <row r="9848">
      <c r="A9848" t="str">
        <v>AutoTable</v>
      </c>
      <c r="C9848" t="str">
        <v>77215-28</v>
      </c>
      <c r="D9848">
        <v>0</v>
      </c>
      <c r="E9848">
        <v>43726</v>
      </c>
    </row>
    <row r="9849">
      <c r="A9849" t="str">
        <v>AutoTable</v>
      </c>
      <c r="C9849" t="str">
        <v>77275-17CE</v>
      </c>
      <c r="D9849">
        <v>1007</v>
      </c>
      <c r="E9849">
        <v>43726</v>
      </c>
    </row>
    <row r="9850">
      <c r="A9850" t="str">
        <v>AutoTable</v>
      </c>
      <c r="C9850" t="str">
        <v>77275-20CE</v>
      </c>
      <c r="D9850">
        <v>1213</v>
      </c>
      <c r="E9850">
        <v>43726</v>
      </c>
    </row>
    <row r="9851">
      <c r="A9851" t="str">
        <v>AutoTable</v>
      </c>
      <c r="C9851" t="str">
        <v>77275-24CE</v>
      </c>
      <c r="D9851">
        <v>1396</v>
      </c>
      <c r="E9851">
        <v>43726</v>
      </c>
    </row>
    <row r="9852">
      <c r="A9852" t="str">
        <v>AutoTable</v>
      </c>
      <c r="C9852" t="str">
        <v>77275-32CE</v>
      </c>
      <c r="D9852">
        <v>1785</v>
      </c>
      <c r="E9852">
        <v>43726</v>
      </c>
    </row>
    <row r="9853">
      <c r="A9853" t="str">
        <v>AutoTable</v>
      </c>
      <c r="C9853" t="str">
        <v>77415-02</v>
      </c>
      <c r="D9853">
        <v>97</v>
      </c>
      <c r="E9853">
        <v>43726</v>
      </c>
    </row>
    <row r="9854">
      <c r="A9854" t="str">
        <v>AutoTable</v>
      </c>
      <c r="C9854" t="str">
        <v>77415-04</v>
      </c>
      <c r="D9854">
        <v>76</v>
      </c>
      <c r="E9854">
        <v>43726</v>
      </c>
    </row>
    <row r="9855">
      <c r="A9855" t="str">
        <v>AutoTable</v>
      </c>
      <c r="C9855" t="str">
        <v>77415-05</v>
      </c>
      <c r="D9855">
        <v>103</v>
      </c>
      <c r="E9855">
        <v>43726</v>
      </c>
    </row>
    <row r="9856">
      <c r="A9856" t="str">
        <v>AutoTable</v>
      </c>
      <c r="C9856" t="str">
        <v>77415-06</v>
      </c>
      <c r="D9856">
        <v>142</v>
      </c>
      <c r="E9856">
        <v>43726</v>
      </c>
    </row>
    <row r="9857">
      <c r="A9857" t="str">
        <v>AutoTable</v>
      </c>
      <c r="C9857" t="str">
        <v>77415-07</v>
      </c>
      <c r="D9857">
        <v>144</v>
      </c>
      <c r="E9857">
        <v>43726</v>
      </c>
    </row>
    <row r="9858">
      <c r="A9858" t="str">
        <v>AutoTable</v>
      </c>
      <c r="C9858" t="str">
        <v>77415-10</v>
      </c>
      <c r="D9858">
        <v>104</v>
      </c>
      <c r="E9858">
        <v>43726</v>
      </c>
    </row>
    <row r="9859">
      <c r="A9859" t="str">
        <v>AutoTable</v>
      </c>
      <c r="C9859" t="str">
        <v>77512-40</v>
      </c>
      <c r="D9859">
        <v>10</v>
      </c>
      <c r="E9859">
        <v>43726</v>
      </c>
    </row>
    <row r="9860">
      <c r="A9860" t="str">
        <v>AutoTable</v>
      </c>
      <c r="C9860" t="str">
        <v>77512-57</v>
      </c>
      <c r="D9860">
        <v>0</v>
      </c>
      <c r="E9860">
        <v>43726</v>
      </c>
    </row>
    <row r="9861">
      <c r="A9861" t="str">
        <v>AutoTable</v>
      </c>
      <c r="C9861" t="str">
        <v>77515-33</v>
      </c>
      <c r="D9861">
        <v>0</v>
      </c>
      <c r="E9861">
        <v>43726</v>
      </c>
    </row>
    <row r="9862">
      <c r="A9862" t="str">
        <v>AutoTable</v>
      </c>
      <c r="C9862" t="str">
        <v>77515-57</v>
      </c>
      <c r="D9862">
        <v>14</v>
      </c>
      <c r="E9862">
        <v>43726</v>
      </c>
    </row>
    <row r="9863">
      <c r="A9863" t="str">
        <v>AutoTable</v>
      </c>
      <c r="C9863" t="str">
        <v>78010-00</v>
      </c>
      <c r="D9863">
        <v>0</v>
      </c>
      <c r="E9863">
        <v>43726</v>
      </c>
    </row>
    <row r="9864">
      <c r="A9864" t="str">
        <v>AutoTable</v>
      </c>
      <c r="C9864" t="str">
        <v>78110-81G5</v>
      </c>
      <c r="D9864">
        <v>42</v>
      </c>
      <c r="E9864">
        <v>43726</v>
      </c>
    </row>
    <row r="9865">
      <c r="A9865" t="str">
        <v>AutoTable</v>
      </c>
      <c r="C9865" t="str">
        <v>78110-89G5</v>
      </c>
      <c r="D9865">
        <v>25</v>
      </c>
      <c r="E9865">
        <v>43726</v>
      </c>
    </row>
    <row r="9866">
      <c r="A9866" t="str">
        <v>AutoTable</v>
      </c>
      <c r="C9866" t="str">
        <v>78175-81G5</v>
      </c>
      <c r="D9866">
        <v>9</v>
      </c>
      <c r="E9866">
        <v>43726</v>
      </c>
    </row>
    <row r="9867">
      <c r="A9867" t="str">
        <v>AutoTable</v>
      </c>
      <c r="C9867" t="str">
        <v>78175-89G5</v>
      </c>
      <c r="D9867">
        <v>0</v>
      </c>
      <c r="E9867">
        <v>43726</v>
      </c>
    </row>
    <row r="9868">
      <c r="A9868" t="str">
        <v>AutoTable</v>
      </c>
      <c r="C9868" t="str">
        <v>78175K</v>
      </c>
      <c r="D9868">
        <v>0</v>
      </c>
      <c r="E9868">
        <v>43726</v>
      </c>
    </row>
    <row r="9869">
      <c r="A9869" t="str">
        <v>AutoTable</v>
      </c>
      <c r="C9869" t="str">
        <v>78175S3</v>
      </c>
      <c r="D9869">
        <v>0</v>
      </c>
      <c r="E9869">
        <v>43726</v>
      </c>
    </row>
    <row r="9870">
      <c r="A9870" t="str">
        <v>AutoTable</v>
      </c>
      <c r="C9870" t="str">
        <v>78210-00</v>
      </c>
      <c r="D9870">
        <v>1942</v>
      </c>
      <c r="E9870">
        <v>43726</v>
      </c>
    </row>
    <row r="9871">
      <c r="A9871" t="str">
        <v>AutoTable</v>
      </c>
      <c r="C9871" t="str">
        <v>78210-M1</v>
      </c>
      <c r="D9871">
        <v>1360</v>
      </c>
      <c r="E9871">
        <v>43726</v>
      </c>
    </row>
    <row r="9872">
      <c r="A9872" t="str">
        <v>AutoTable</v>
      </c>
      <c r="C9872" t="str">
        <v>78210-M2</v>
      </c>
      <c r="D9872">
        <v>0</v>
      </c>
      <c r="E9872">
        <v>43726</v>
      </c>
    </row>
    <row r="9873">
      <c r="A9873" t="str">
        <v>AutoTable</v>
      </c>
      <c r="C9873" t="str">
        <v>78210-R1</v>
      </c>
      <c r="D9873">
        <v>2371</v>
      </c>
      <c r="E9873">
        <v>43726</v>
      </c>
    </row>
    <row r="9874">
      <c r="A9874" t="str">
        <v>AutoTable</v>
      </c>
      <c r="C9874" t="str">
        <v>78210-R2</v>
      </c>
      <c r="D9874">
        <v>0</v>
      </c>
      <c r="E9874">
        <v>43726</v>
      </c>
    </row>
    <row r="9875">
      <c r="A9875" t="str">
        <v>AutoTable</v>
      </c>
      <c r="C9875" t="str">
        <v>78212-00</v>
      </c>
      <c r="D9875">
        <v>607</v>
      </c>
      <c r="E9875">
        <v>43726</v>
      </c>
    </row>
    <row r="9876">
      <c r="A9876" t="str">
        <v>AutoTable</v>
      </c>
      <c r="C9876" t="str">
        <v>78212-M</v>
      </c>
      <c r="D9876">
        <v>926</v>
      </c>
      <c r="E9876">
        <v>43726</v>
      </c>
    </row>
    <row r="9877">
      <c r="A9877" t="str">
        <v>AutoTable</v>
      </c>
      <c r="C9877" t="str">
        <v>78212-R</v>
      </c>
      <c r="D9877">
        <v>17</v>
      </c>
      <c r="E9877">
        <v>43726</v>
      </c>
    </row>
    <row r="9878">
      <c r="A9878" t="str">
        <v>AutoTable</v>
      </c>
      <c r="C9878" t="str">
        <v>78215-00</v>
      </c>
      <c r="D9878">
        <v>423</v>
      </c>
      <c r="E9878">
        <v>43726</v>
      </c>
    </row>
    <row r="9879">
      <c r="A9879" t="str">
        <v>AutoTable</v>
      </c>
      <c r="C9879" t="str">
        <v>78215-M</v>
      </c>
      <c r="D9879">
        <v>699</v>
      </c>
      <c r="E9879">
        <v>43726</v>
      </c>
    </row>
    <row r="9880">
      <c r="A9880" t="str">
        <v>AutoTable</v>
      </c>
      <c r="C9880" t="str">
        <v>78215-R</v>
      </c>
      <c r="D9880">
        <v>0</v>
      </c>
      <c r="E9880">
        <v>43726</v>
      </c>
    </row>
    <row r="9881">
      <c r="A9881" t="str">
        <v>AutoTable</v>
      </c>
      <c r="C9881" t="str">
        <v>78275-00</v>
      </c>
      <c r="D9881">
        <v>10855</v>
      </c>
      <c r="E9881">
        <v>43726</v>
      </c>
    </row>
    <row r="9882">
      <c r="A9882" t="str">
        <v>AutoTable</v>
      </c>
      <c r="C9882" t="str">
        <v>78275-M</v>
      </c>
      <c r="D9882">
        <v>8340</v>
      </c>
      <c r="E9882">
        <v>43726</v>
      </c>
    </row>
    <row r="9883">
      <c r="A9883" t="str">
        <v>AutoTable</v>
      </c>
      <c r="C9883" t="str">
        <v>78275-R</v>
      </c>
      <c r="D9883">
        <v>11678</v>
      </c>
      <c r="E9883">
        <v>43726</v>
      </c>
    </row>
    <row r="9884">
      <c r="A9884" t="str">
        <v>AutoTable</v>
      </c>
      <c r="C9884" t="str">
        <v>81010-19</v>
      </c>
      <c r="D9884">
        <v>0</v>
      </c>
      <c r="E9884">
        <v>43726</v>
      </c>
    </row>
    <row r="9885">
      <c r="A9885" t="str">
        <v>AutoTable</v>
      </c>
      <c r="C9885" t="str">
        <v>81010-35</v>
      </c>
      <c r="D9885">
        <v>0</v>
      </c>
      <c r="E9885">
        <v>43726</v>
      </c>
    </row>
    <row r="9886">
      <c r="A9886" t="str">
        <v>AutoTable</v>
      </c>
      <c r="C9886" t="str">
        <v>81010-39</v>
      </c>
      <c r="D9886">
        <v>0</v>
      </c>
      <c r="E9886">
        <v>43726</v>
      </c>
    </row>
    <row r="9887">
      <c r="A9887" t="str">
        <v>AutoTable</v>
      </c>
      <c r="C9887" t="str">
        <v>81075-01</v>
      </c>
      <c r="D9887">
        <v>0</v>
      </c>
      <c r="E9887">
        <v>43726</v>
      </c>
    </row>
    <row r="9888">
      <c r="A9888" t="str">
        <v>AutoTable</v>
      </c>
      <c r="C9888" t="str">
        <v>81075-14</v>
      </c>
      <c r="D9888">
        <v>330</v>
      </c>
      <c r="E9888">
        <v>43726</v>
      </c>
    </row>
    <row r="9889">
      <c r="A9889" t="str">
        <v>AutoTable</v>
      </c>
      <c r="C9889" t="str">
        <v>81210-12</v>
      </c>
      <c r="D9889">
        <v>510</v>
      </c>
      <c r="E9889">
        <v>43726</v>
      </c>
    </row>
    <row r="9890">
      <c r="A9890" t="str">
        <v>AutoTable</v>
      </c>
      <c r="C9890" t="str">
        <v>81210-18</v>
      </c>
      <c r="D9890">
        <v>1</v>
      </c>
      <c r="E9890">
        <v>43726</v>
      </c>
    </row>
    <row r="9891">
      <c r="A9891" t="str">
        <v>AutoTable</v>
      </c>
      <c r="C9891" t="str">
        <v>81210-20</v>
      </c>
      <c r="D9891">
        <v>622</v>
      </c>
      <c r="E9891">
        <v>43726</v>
      </c>
    </row>
    <row r="9892">
      <c r="A9892" t="str">
        <v>AutoTable</v>
      </c>
      <c r="C9892" t="str">
        <v>81210-21</v>
      </c>
      <c r="D9892">
        <v>175</v>
      </c>
      <c r="E9892">
        <v>43726</v>
      </c>
    </row>
    <row r="9893">
      <c r="A9893" t="str">
        <v>AutoTable</v>
      </c>
      <c r="C9893" t="str">
        <v>81210-82</v>
      </c>
      <c r="D9893">
        <v>7</v>
      </c>
      <c r="E9893">
        <v>43726</v>
      </c>
    </row>
    <row r="9894">
      <c r="A9894" t="str">
        <v>AutoTable</v>
      </c>
      <c r="C9894" t="str">
        <v>81275-18</v>
      </c>
      <c r="D9894">
        <v>1447</v>
      </c>
      <c r="E9894">
        <v>43726</v>
      </c>
    </row>
    <row r="9895">
      <c r="A9895" t="str">
        <v>AutoTable</v>
      </c>
      <c r="C9895" t="str">
        <v>83175-15</v>
      </c>
      <c r="D9895">
        <v>1320</v>
      </c>
      <c r="E9895">
        <v>43726</v>
      </c>
    </row>
    <row r="9896">
      <c r="A9896" t="str">
        <v>AutoTable</v>
      </c>
      <c r="C9896" t="str">
        <v>83510-18</v>
      </c>
      <c r="D9896">
        <v>646</v>
      </c>
      <c r="E9896">
        <v>43726</v>
      </c>
    </row>
    <row r="9897">
      <c r="A9897" t="str">
        <v>AutoTable</v>
      </c>
      <c r="C9897" t="str">
        <v>84010-19</v>
      </c>
      <c r="D9897">
        <v>0</v>
      </c>
      <c r="E9897">
        <v>43726</v>
      </c>
    </row>
    <row r="9898">
      <c r="A9898" t="str">
        <v>AutoTable</v>
      </c>
      <c r="C9898" t="str">
        <v>88010-99</v>
      </c>
      <c r="D9898">
        <v>279</v>
      </c>
      <c r="E9898">
        <v>43726</v>
      </c>
    </row>
    <row r="9899">
      <c r="A9899" t="str">
        <v>AutoTable</v>
      </c>
      <c r="C9899" t="str">
        <v>88575-21</v>
      </c>
      <c r="D9899">
        <v>0</v>
      </c>
      <c r="E9899">
        <v>43726</v>
      </c>
    </row>
    <row r="9900">
      <c r="A9900" t="str">
        <v>AutoTable</v>
      </c>
      <c r="C9900" t="str">
        <v>88610-08</v>
      </c>
      <c r="D9900">
        <v>143</v>
      </c>
      <c r="E9900">
        <v>43726</v>
      </c>
    </row>
    <row r="9901">
      <c r="A9901" t="str">
        <v>AutoTable</v>
      </c>
      <c r="C9901" t="str">
        <v>89710-18</v>
      </c>
      <c r="D9901">
        <v>88</v>
      </c>
      <c r="E9901">
        <v>43726</v>
      </c>
    </row>
    <row r="9902">
      <c r="A9902" t="str">
        <v>AutoTable</v>
      </c>
      <c r="C9902" t="str">
        <v>89710-51</v>
      </c>
      <c r="D9902">
        <v>60</v>
      </c>
      <c r="E9902">
        <v>43726</v>
      </c>
    </row>
    <row r="9903">
      <c r="A9903" t="str">
        <v>AutoTable</v>
      </c>
      <c r="C9903" t="str">
        <v>89710-72</v>
      </c>
      <c r="D9903">
        <v>0</v>
      </c>
      <c r="E9903">
        <v>43726</v>
      </c>
    </row>
    <row r="9904">
      <c r="A9904" t="str">
        <v>AutoTable</v>
      </c>
      <c r="C9904" t="str">
        <v>90175-01</v>
      </c>
      <c r="D9904">
        <v>2664</v>
      </c>
      <c r="E9904">
        <v>43726</v>
      </c>
    </row>
    <row r="9905">
      <c r="A9905" t="str">
        <v>AutoTable</v>
      </c>
      <c r="C9905" t="str">
        <v>91010-01</v>
      </c>
      <c r="D9905">
        <v>366</v>
      </c>
      <c r="E9905">
        <v>43726</v>
      </c>
    </row>
    <row r="9906">
      <c r="A9906" t="str">
        <v>AutoTable</v>
      </c>
      <c r="C9906" t="str">
        <v>91010-02</v>
      </c>
      <c r="D9906">
        <v>220</v>
      </c>
      <c r="E9906">
        <v>43726</v>
      </c>
    </row>
    <row r="9907">
      <c r="A9907" t="str">
        <v>AutoTable</v>
      </c>
      <c r="C9907" t="str">
        <v>91010-04</v>
      </c>
      <c r="D9907">
        <v>4</v>
      </c>
      <c r="E9907">
        <v>43726</v>
      </c>
    </row>
    <row r="9908">
      <c r="A9908" t="str">
        <v>AutoTable</v>
      </c>
      <c r="C9908" t="str">
        <v>91010-05</v>
      </c>
      <c r="D9908">
        <v>543</v>
      </c>
      <c r="E9908">
        <v>43726</v>
      </c>
    </row>
    <row r="9909">
      <c r="A9909" t="str">
        <v>AutoTable</v>
      </c>
      <c r="C9909" t="str">
        <v>91010-06</v>
      </c>
      <c r="D9909">
        <v>156</v>
      </c>
      <c r="E9909">
        <v>43726</v>
      </c>
    </row>
    <row r="9910">
      <c r="A9910" t="str">
        <v>AutoTable</v>
      </c>
      <c r="C9910" t="str">
        <v>91010-08</v>
      </c>
      <c r="D9910">
        <v>0</v>
      </c>
      <c r="E9910">
        <v>43726</v>
      </c>
    </row>
    <row r="9911">
      <c r="A9911" t="str">
        <v>AutoTable</v>
      </c>
      <c r="C9911" t="str">
        <v>91010-09</v>
      </c>
      <c r="D9911">
        <v>244</v>
      </c>
      <c r="E9911">
        <v>43726</v>
      </c>
    </row>
    <row r="9912">
      <c r="A9912" t="str">
        <v>AutoTable</v>
      </c>
      <c r="C9912" t="str">
        <v>91010-10</v>
      </c>
      <c r="D9912">
        <v>836</v>
      </c>
      <c r="E9912">
        <v>43726</v>
      </c>
    </row>
    <row r="9913">
      <c r="A9913" t="str">
        <v>AutoTable</v>
      </c>
      <c r="C9913" t="str">
        <v>91010-16</v>
      </c>
      <c r="D9913">
        <v>590</v>
      </c>
      <c r="E9913">
        <v>43726</v>
      </c>
    </row>
    <row r="9914">
      <c r="A9914" t="str">
        <v>AutoTable</v>
      </c>
      <c r="C9914" t="str">
        <v>91010-18</v>
      </c>
      <c r="D9914">
        <v>2588</v>
      </c>
      <c r="E9914">
        <v>43726</v>
      </c>
    </row>
    <row r="9915">
      <c r="A9915" t="str">
        <v>AutoTable</v>
      </c>
      <c r="C9915" t="str">
        <v>91010-19</v>
      </c>
      <c r="D9915">
        <v>873</v>
      </c>
      <c r="E9915">
        <v>43726</v>
      </c>
    </row>
    <row r="9916">
      <c r="A9916" t="str">
        <v>AutoTable</v>
      </c>
      <c r="C9916" t="str">
        <v>91010-20</v>
      </c>
      <c r="D9916">
        <v>756</v>
      </c>
      <c r="E9916">
        <v>43726</v>
      </c>
    </row>
    <row r="9917">
      <c r="A9917" t="str">
        <v>AutoTable</v>
      </c>
      <c r="C9917" t="str">
        <v>91010-23</v>
      </c>
      <c r="D9917">
        <v>115</v>
      </c>
      <c r="E9917">
        <v>43726</v>
      </c>
    </row>
    <row r="9918">
      <c r="A9918" t="str">
        <v>AutoTable</v>
      </c>
      <c r="C9918" t="str">
        <v>91010-33</v>
      </c>
      <c r="D9918">
        <v>0</v>
      </c>
      <c r="E9918">
        <v>43726</v>
      </c>
    </row>
    <row r="9919">
      <c r="A9919" t="str">
        <v>AutoTable</v>
      </c>
      <c r="C9919" t="str">
        <v>91010-35</v>
      </c>
      <c r="D9919">
        <v>22</v>
      </c>
      <c r="E9919">
        <v>43726</v>
      </c>
    </row>
    <row r="9920">
      <c r="A9920" t="str">
        <v>AutoTable</v>
      </c>
      <c r="C9920" t="str">
        <v>91010-36</v>
      </c>
      <c r="D9920">
        <v>0</v>
      </c>
      <c r="E9920">
        <v>43726</v>
      </c>
    </row>
    <row r="9921">
      <c r="A9921" t="str">
        <v>AutoTable</v>
      </c>
      <c r="C9921" t="str">
        <v>91010-37</v>
      </c>
      <c r="D9921">
        <v>0</v>
      </c>
      <c r="E9921">
        <v>43726</v>
      </c>
    </row>
    <row r="9922">
      <c r="A9922" t="str">
        <v>AutoTable</v>
      </c>
      <c r="C9922" t="str">
        <v>91010-41</v>
      </c>
      <c r="D9922">
        <v>0</v>
      </c>
      <c r="E9922">
        <v>43726</v>
      </c>
    </row>
    <row r="9923">
      <c r="A9923" t="str">
        <v>AutoTable</v>
      </c>
      <c r="C9923" t="str">
        <v>91010-43</v>
      </c>
      <c r="D9923">
        <v>0</v>
      </c>
      <c r="E9923">
        <v>43726</v>
      </c>
    </row>
    <row r="9924">
      <c r="A9924" t="str">
        <v>AutoTable</v>
      </c>
      <c r="C9924" t="str">
        <v>91012-12FR</v>
      </c>
      <c r="D9924">
        <v>139</v>
      </c>
      <c r="E9924">
        <v>43726</v>
      </c>
    </row>
    <row r="9925">
      <c r="A9925" t="str">
        <v>AutoTable</v>
      </c>
      <c r="C9925" t="str">
        <v>91012-19</v>
      </c>
      <c r="D9925">
        <v>0</v>
      </c>
      <c r="E9925">
        <v>43726</v>
      </c>
    </row>
    <row r="9926">
      <c r="A9926" t="str">
        <v>AutoTable</v>
      </c>
      <c r="C9926" t="str">
        <v>91050-01</v>
      </c>
      <c r="D9926">
        <v>3020</v>
      </c>
      <c r="E9926">
        <v>43726</v>
      </c>
    </row>
    <row r="9927">
      <c r="A9927" t="str">
        <v>AutoTable</v>
      </c>
      <c r="C9927" t="str">
        <v>91050-02</v>
      </c>
      <c r="D9927">
        <v>3097</v>
      </c>
      <c r="E9927">
        <v>43726</v>
      </c>
    </row>
    <row r="9928">
      <c r="A9928" t="str">
        <v>AutoTable</v>
      </c>
      <c r="C9928" t="str">
        <v>91050-05</v>
      </c>
      <c r="D9928">
        <v>2966</v>
      </c>
      <c r="E9928">
        <v>43726</v>
      </c>
    </row>
    <row r="9929">
      <c r="A9929" t="str">
        <v>AutoTable</v>
      </c>
      <c r="C9929" t="str">
        <v>91050-06</v>
      </c>
      <c r="D9929">
        <v>3103</v>
      </c>
      <c r="E9929">
        <v>43726</v>
      </c>
    </row>
    <row r="9930">
      <c r="A9930" t="str">
        <v>AutoTable</v>
      </c>
      <c r="C9930" t="str">
        <v>91050-09</v>
      </c>
      <c r="D9930">
        <v>3188</v>
      </c>
      <c r="E9930">
        <v>43726</v>
      </c>
    </row>
    <row r="9931">
      <c r="A9931" t="str">
        <v>AutoTable</v>
      </c>
      <c r="C9931" t="str">
        <v>91050-18</v>
      </c>
      <c r="D9931">
        <v>1697</v>
      </c>
      <c r="E9931">
        <v>43726</v>
      </c>
    </row>
    <row r="9932">
      <c r="A9932" t="str">
        <v>AutoTable</v>
      </c>
      <c r="C9932" t="str">
        <v>91050-20</v>
      </c>
      <c r="D9932">
        <v>1147</v>
      </c>
      <c r="E9932">
        <v>43726</v>
      </c>
    </row>
    <row r="9933">
      <c r="A9933" t="str">
        <v>AutoTable</v>
      </c>
      <c r="C9933" t="str">
        <v>91050-39</v>
      </c>
      <c r="D9933">
        <v>1163</v>
      </c>
      <c r="E9933">
        <v>43726</v>
      </c>
    </row>
    <row r="9934">
      <c r="A9934" t="str">
        <v>AutoTable</v>
      </c>
      <c r="C9934" t="str">
        <v>91075-01</v>
      </c>
      <c r="D9934">
        <v>3365</v>
      </c>
      <c r="E9934">
        <v>43726</v>
      </c>
    </row>
    <row r="9935">
      <c r="A9935" t="str">
        <v>AutoTable</v>
      </c>
      <c r="C9935" t="str">
        <v>91075-02</v>
      </c>
      <c r="D9935">
        <v>1623</v>
      </c>
      <c r="E9935">
        <v>43726</v>
      </c>
    </row>
    <row r="9936">
      <c r="A9936" t="str">
        <v>AutoTable</v>
      </c>
      <c r="C9936" t="str">
        <v>91075-03</v>
      </c>
      <c r="D9936">
        <v>417</v>
      </c>
      <c r="E9936">
        <v>43726</v>
      </c>
    </row>
    <row r="9937">
      <c r="A9937" t="str">
        <v>AutoTable</v>
      </c>
      <c r="C9937" t="str">
        <v>91075-04</v>
      </c>
      <c r="D9937">
        <v>8</v>
      </c>
      <c r="E9937">
        <v>43726</v>
      </c>
    </row>
    <row r="9938">
      <c r="A9938" t="str">
        <v>AutoTable</v>
      </c>
      <c r="C9938" t="str">
        <v>91075-05</v>
      </c>
      <c r="D9938">
        <v>1470</v>
      </c>
      <c r="E9938">
        <v>43726</v>
      </c>
    </row>
    <row r="9939">
      <c r="A9939" t="str">
        <v>AutoTable</v>
      </c>
      <c r="C9939" t="str">
        <v>91075-06</v>
      </c>
      <c r="D9939">
        <v>1502</v>
      </c>
      <c r="E9939">
        <v>43726</v>
      </c>
    </row>
    <row r="9940">
      <c r="A9940" t="str">
        <v>AutoTable</v>
      </c>
      <c r="C9940" t="str">
        <v>91075-07</v>
      </c>
      <c r="D9940">
        <v>1</v>
      </c>
      <c r="E9940">
        <v>43726</v>
      </c>
    </row>
    <row r="9941">
      <c r="A9941" t="str">
        <v>AutoTable</v>
      </c>
      <c r="C9941" t="str">
        <v>91075-08</v>
      </c>
      <c r="D9941">
        <v>1075</v>
      </c>
      <c r="E9941">
        <v>43726</v>
      </c>
    </row>
    <row r="9942">
      <c r="A9942" t="str">
        <v>AutoTable</v>
      </c>
      <c r="C9942" t="str">
        <v>91075-09</v>
      </c>
      <c r="D9942">
        <v>3754</v>
      </c>
      <c r="E9942">
        <v>43726</v>
      </c>
    </row>
    <row r="9943">
      <c r="A9943" t="str">
        <v>AutoTable</v>
      </c>
      <c r="C9943" t="str">
        <v>91075-10</v>
      </c>
      <c r="D9943">
        <v>2359</v>
      </c>
      <c r="E9943">
        <v>43726</v>
      </c>
    </row>
    <row r="9944">
      <c r="A9944" t="str">
        <v>AutoTable</v>
      </c>
      <c r="C9944" t="str">
        <v>91075-18</v>
      </c>
      <c r="D9944">
        <v>3273</v>
      </c>
      <c r="E9944">
        <v>43726</v>
      </c>
    </row>
    <row r="9945">
      <c r="A9945" t="str">
        <v>AutoTable</v>
      </c>
      <c r="C9945" t="str">
        <v>91075-19</v>
      </c>
      <c r="D9945">
        <v>1043</v>
      </c>
      <c r="E9945">
        <v>43726</v>
      </c>
    </row>
    <row r="9946">
      <c r="A9946" t="str">
        <v>AutoTable</v>
      </c>
      <c r="C9946" t="str">
        <v>91075-20</v>
      </c>
      <c r="D9946">
        <v>1308</v>
      </c>
      <c r="E9946">
        <v>43726</v>
      </c>
    </row>
    <row r="9947">
      <c r="A9947" t="str">
        <v>AutoTable</v>
      </c>
      <c r="C9947" t="str">
        <v>91075-23</v>
      </c>
      <c r="D9947">
        <v>0</v>
      </c>
      <c r="E9947">
        <v>43726</v>
      </c>
    </row>
    <row r="9948">
      <c r="A9948" t="str">
        <v>AutoTable</v>
      </c>
      <c r="C9948" t="str">
        <v>91075-37</v>
      </c>
      <c r="D9948">
        <v>0</v>
      </c>
      <c r="E9948">
        <v>43726</v>
      </c>
    </row>
    <row r="9949">
      <c r="A9949" t="str">
        <v>AutoTable</v>
      </c>
      <c r="C9949" t="str">
        <v>91075-39</v>
      </c>
      <c r="D9949">
        <v>3075</v>
      </c>
      <c r="E9949">
        <v>43726</v>
      </c>
    </row>
    <row r="9950">
      <c r="A9950" t="str">
        <v>AutoTable</v>
      </c>
      <c r="C9950" t="str">
        <v>91150-48</v>
      </c>
      <c r="D9950">
        <v>2592</v>
      </c>
      <c r="E9950">
        <v>43726</v>
      </c>
    </row>
    <row r="9951">
      <c r="A9951" t="str">
        <v>AutoTable</v>
      </c>
      <c r="C9951" t="str">
        <v>91150-61</v>
      </c>
      <c r="D9951">
        <v>1605</v>
      </c>
      <c r="E9951">
        <v>43726</v>
      </c>
    </row>
    <row r="9952">
      <c r="A9952" t="str">
        <v>AutoTable</v>
      </c>
      <c r="C9952" t="str">
        <v>91210-18</v>
      </c>
      <c r="D9952">
        <v>186</v>
      </c>
      <c r="E9952">
        <v>43726</v>
      </c>
    </row>
    <row r="9953">
      <c r="A9953" t="str">
        <v>AutoTable</v>
      </c>
      <c r="C9953" t="str">
        <v>91210-18/B</v>
      </c>
      <c r="D9953">
        <v>43</v>
      </c>
      <c r="E9953">
        <v>43726</v>
      </c>
    </row>
    <row r="9954">
      <c r="A9954" t="str">
        <v>AutoTable</v>
      </c>
      <c r="C9954" t="str">
        <v>91212-16</v>
      </c>
      <c r="D9954">
        <v>0</v>
      </c>
      <c r="E9954">
        <v>43726</v>
      </c>
    </row>
    <row r="9955">
      <c r="A9955" t="str">
        <v>AutoTable</v>
      </c>
      <c r="C9955" t="str">
        <v>91212-19</v>
      </c>
      <c r="D9955">
        <v>483</v>
      </c>
      <c r="E9955">
        <v>43726</v>
      </c>
    </row>
    <row r="9956">
      <c r="A9956" t="str">
        <v>AutoTable</v>
      </c>
      <c r="C9956" t="str">
        <v>91215-22</v>
      </c>
      <c r="D9956">
        <v>15</v>
      </c>
      <c r="E9956">
        <v>43726</v>
      </c>
    </row>
    <row r="9957">
      <c r="A9957" t="str">
        <v>AutoTable</v>
      </c>
      <c r="C9957" t="str">
        <v>91237-1</v>
      </c>
      <c r="D9957">
        <v>0</v>
      </c>
      <c r="E9957">
        <v>43726</v>
      </c>
    </row>
    <row r="9958">
      <c r="A9958" t="str">
        <v>AutoTable</v>
      </c>
      <c r="C9958" t="str">
        <v>91237-3</v>
      </c>
      <c r="D9958">
        <v>0</v>
      </c>
      <c r="E9958">
        <v>43726</v>
      </c>
    </row>
    <row r="9959">
      <c r="A9959" t="str">
        <v>AutoTable</v>
      </c>
      <c r="C9959" t="str">
        <v>91375-08</v>
      </c>
      <c r="D9959">
        <v>0</v>
      </c>
      <c r="E9959">
        <v>43726</v>
      </c>
    </row>
    <row r="9960">
      <c r="A9960" t="str">
        <v>AutoTable</v>
      </c>
      <c r="C9960" t="str">
        <v>91410-12</v>
      </c>
      <c r="D9960">
        <v>568</v>
      </c>
      <c r="E9960">
        <v>43726</v>
      </c>
    </row>
    <row r="9961">
      <c r="A9961" t="str">
        <v>AutoTable</v>
      </c>
      <c r="C9961" t="str">
        <v>91410-21</v>
      </c>
      <c r="D9961">
        <v>183</v>
      </c>
      <c r="E9961">
        <v>43726</v>
      </c>
    </row>
    <row r="9962">
      <c r="A9962" t="str">
        <v>AutoTable</v>
      </c>
      <c r="C9962" t="str">
        <v>91410-33</v>
      </c>
      <c r="D9962">
        <v>403</v>
      </c>
      <c r="E9962">
        <v>43726</v>
      </c>
    </row>
    <row r="9963">
      <c r="A9963" t="str">
        <v>AutoTable</v>
      </c>
      <c r="C9963" t="str">
        <v>91410-42</v>
      </c>
      <c r="D9963">
        <v>498</v>
      </c>
      <c r="E9963">
        <v>43726</v>
      </c>
    </row>
    <row r="9964">
      <c r="A9964" t="str">
        <v>AutoTable</v>
      </c>
      <c r="C9964" t="str">
        <v>91410-51</v>
      </c>
      <c r="D9964">
        <v>487</v>
      </c>
      <c r="E9964">
        <v>43726</v>
      </c>
    </row>
    <row r="9965">
      <c r="A9965" t="str">
        <v>AutoTable</v>
      </c>
      <c r="C9965" t="str">
        <v>91410-62</v>
      </c>
      <c r="D9965">
        <v>0</v>
      </c>
      <c r="E9965">
        <v>43726</v>
      </c>
    </row>
    <row r="9966">
      <c r="A9966" t="str">
        <v>AutoTable</v>
      </c>
      <c r="C9966" t="str">
        <v>91410-63</v>
      </c>
      <c r="D9966">
        <v>825</v>
      </c>
      <c r="E9966">
        <v>43726</v>
      </c>
    </row>
    <row r="9967">
      <c r="A9967" t="str">
        <v>AutoTable</v>
      </c>
      <c r="C9967" t="str">
        <v>91410-72</v>
      </c>
      <c r="D9967">
        <v>692</v>
      </c>
      <c r="E9967">
        <v>43726</v>
      </c>
    </row>
    <row r="9968">
      <c r="A9968" t="str">
        <v>AutoTable</v>
      </c>
      <c r="C9968" t="str">
        <v>91412-11</v>
      </c>
      <c r="D9968">
        <v>0</v>
      </c>
      <c r="E9968">
        <v>43726</v>
      </c>
    </row>
    <row r="9969">
      <c r="A9969" t="str">
        <v>AutoTable</v>
      </c>
      <c r="C9969" t="str">
        <v>91412-12</v>
      </c>
      <c r="D9969">
        <v>199</v>
      </c>
      <c r="E9969">
        <v>43726</v>
      </c>
    </row>
    <row r="9970">
      <c r="A9970" t="str">
        <v>AutoTable</v>
      </c>
      <c r="C9970" t="str">
        <v>91412-33</v>
      </c>
      <c r="D9970">
        <v>113</v>
      </c>
      <c r="E9970">
        <v>43726</v>
      </c>
    </row>
    <row r="9971">
      <c r="A9971" t="str">
        <v>AutoTable</v>
      </c>
      <c r="C9971" t="str">
        <v>91412-42</v>
      </c>
      <c r="D9971">
        <v>201</v>
      </c>
      <c r="E9971">
        <v>43726</v>
      </c>
    </row>
    <row r="9972">
      <c r="A9972" t="str">
        <v>AutoTable</v>
      </c>
      <c r="C9972" t="str">
        <v>91412-62</v>
      </c>
      <c r="D9972">
        <v>230</v>
      </c>
      <c r="E9972">
        <v>43726</v>
      </c>
    </row>
    <row r="9973">
      <c r="A9973" t="str">
        <v>AutoTable</v>
      </c>
      <c r="C9973" t="str">
        <v>91412-72</v>
      </c>
      <c r="D9973">
        <v>138</v>
      </c>
      <c r="E9973">
        <v>43726</v>
      </c>
    </row>
    <row r="9974">
      <c r="A9974" t="str">
        <v>AutoTable</v>
      </c>
      <c r="C9974" t="str">
        <v>91415-81</v>
      </c>
      <c r="D9974">
        <v>81</v>
      </c>
      <c r="E9974">
        <v>43726</v>
      </c>
    </row>
    <row r="9975">
      <c r="A9975" t="str">
        <v>AutoTable</v>
      </c>
      <c r="C9975" t="str">
        <v>91450-12</v>
      </c>
      <c r="D9975">
        <v>3359</v>
      </c>
      <c r="E9975">
        <v>43726</v>
      </c>
    </row>
    <row r="9976">
      <c r="A9976" t="str">
        <v>AutoTable</v>
      </c>
      <c r="C9976" t="str">
        <v>91450-21</v>
      </c>
      <c r="D9976">
        <v>3617</v>
      </c>
      <c r="E9976">
        <v>43726</v>
      </c>
    </row>
    <row r="9977">
      <c r="A9977" t="str">
        <v>AutoTable</v>
      </c>
      <c r="C9977" t="str">
        <v>91450-33</v>
      </c>
      <c r="D9977">
        <v>3493</v>
      </c>
      <c r="E9977">
        <v>43726</v>
      </c>
    </row>
    <row r="9978">
      <c r="A9978" t="str">
        <v>AutoTable</v>
      </c>
      <c r="C9978" t="str">
        <v>91450-42</v>
      </c>
      <c r="D9978">
        <v>3389</v>
      </c>
      <c r="E9978">
        <v>43726</v>
      </c>
    </row>
    <row r="9979">
      <c r="A9979" t="str">
        <v>AutoTable</v>
      </c>
      <c r="C9979" t="str">
        <v>91450-51</v>
      </c>
      <c r="D9979">
        <v>3036</v>
      </c>
      <c r="E9979">
        <v>43726</v>
      </c>
    </row>
    <row r="9980">
      <c r="A9980" t="str">
        <v>AutoTable</v>
      </c>
      <c r="C9980" t="str">
        <v>91450-62</v>
      </c>
      <c r="D9980">
        <v>289</v>
      </c>
      <c r="E9980">
        <v>43726</v>
      </c>
    </row>
    <row r="9981">
      <c r="A9981" t="str">
        <v>AutoTable</v>
      </c>
      <c r="C9981" t="str">
        <v>91450-63</v>
      </c>
      <c r="D9981">
        <v>3442</v>
      </c>
      <c r="E9981">
        <v>43726</v>
      </c>
    </row>
    <row r="9982">
      <c r="A9982" t="str">
        <v>AutoTable</v>
      </c>
      <c r="C9982" t="str">
        <v>91450-72</v>
      </c>
      <c r="D9982">
        <v>3014</v>
      </c>
      <c r="E9982">
        <v>43726</v>
      </c>
    </row>
    <row r="9983">
      <c r="A9983" t="str">
        <v>AutoTable</v>
      </c>
      <c r="C9983" t="str">
        <v>91460-12</v>
      </c>
      <c r="D9983">
        <v>0</v>
      </c>
      <c r="E9983">
        <v>43726</v>
      </c>
    </row>
    <row r="9984">
      <c r="A9984" t="str">
        <v>AutoTable</v>
      </c>
      <c r="C9984" t="str">
        <v>91460-12G5</v>
      </c>
      <c r="D9984">
        <v>34</v>
      </c>
      <c r="E9984">
        <v>43726</v>
      </c>
    </row>
    <row r="9985">
      <c r="A9985" t="str">
        <v>AutoTable</v>
      </c>
      <c r="C9985" t="str">
        <v>91460-21</v>
      </c>
      <c r="D9985">
        <v>0</v>
      </c>
      <c r="E9985">
        <v>43726</v>
      </c>
    </row>
    <row r="9986">
      <c r="A9986" t="str">
        <v>AutoTable</v>
      </c>
      <c r="C9986" t="str">
        <v>91460-21G5</v>
      </c>
      <c r="D9986">
        <v>78</v>
      </c>
      <c r="E9986">
        <v>43726</v>
      </c>
    </row>
    <row r="9987">
      <c r="A9987" t="str">
        <v>AutoTable</v>
      </c>
      <c r="C9987" t="str">
        <v>91460-33</v>
      </c>
      <c r="D9987">
        <v>0</v>
      </c>
      <c r="E9987">
        <v>43726</v>
      </c>
    </row>
    <row r="9988">
      <c r="A9988" t="str">
        <v>AutoTable</v>
      </c>
      <c r="C9988" t="str">
        <v>91460-33G5</v>
      </c>
      <c r="D9988">
        <v>35</v>
      </c>
      <c r="E9988">
        <v>43726</v>
      </c>
    </row>
    <row r="9989">
      <c r="A9989" t="str">
        <v>AutoTable</v>
      </c>
      <c r="C9989" t="str">
        <v>91460-42</v>
      </c>
      <c r="D9989">
        <v>1</v>
      </c>
      <c r="E9989">
        <v>43726</v>
      </c>
    </row>
    <row r="9990">
      <c r="A9990" t="str">
        <v>AutoTable</v>
      </c>
      <c r="C9990" t="str">
        <v>91460-42G5</v>
      </c>
      <c r="D9990">
        <v>55</v>
      </c>
      <c r="E9990">
        <v>43726</v>
      </c>
    </row>
    <row r="9991">
      <c r="A9991" t="str">
        <v>AutoTable</v>
      </c>
      <c r="C9991" t="str">
        <v>91460-51</v>
      </c>
      <c r="D9991">
        <v>0</v>
      </c>
      <c r="E9991">
        <v>43726</v>
      </c>
    </row>
    <row r="9992">
      <c r="A9992" t="str">
        <v>AutoTable</v>
      </c>
      <c r="C9992" t="str">
        <v>91460-51G5</v>
      </c>
      <c r="D9992">
        <v>3</v>
      </c>
      <c r="E9992">
        <v>43726</v>
      </c>
    </row>
    <row r="9993">
      <c r="A9993" t="str">
        <v>AutoTable</v>
      </c>
      <c r="C9993" t="str">
        <v>91460-62</v>
      </c>
      <c r="D9993">
        <v>0</v>
      </c>
      <c r="E9993">
        <v>43726</v>
      </c>
    </row>
    <row r="9994">
      <c r="A9994" t="str">
        <v>AutoTable</v>
      </c>
      <c r="C9994" t="str">
        <v>91460-63</v>
      </c>
      <c r="D9994">
        <v>0</v>
      </c>
      <c r="E9994">
        <v>43726</v>
      </c>
    </row>
    <row r="9995">
      <c r="A9995" t="str">
        <v>AutoTable</v>
      </c>
      <c r="C9995" t="str">
        <v>91460-63G5</v>
      </c>
      <c r="D9995">
        <v>23</v>
      </c>
      <c r="E9995">
        <v>43726</v>
      </c>
    </row>
    <row r="9996">
      <c r="A9996" t="str">
        <v>AutoTable</v>
      </c>
      <c r="C9996" t="str">
        <v>91460-72</v>
      </c>
      <c r="D9996">
        <v>0</v>
      </c>
      <c r="E9996">
        <v>43726</v>
      </c>
    </row>
    <row r="9997">
      <c r="A9997" t="str">
        <v>AutoTable</v>
      </c>
      <c r="C9997" t="str">
        <v>91460-72G5</v>
      </c>
      <c r="D9997">
        <v>72</v>
      </c>
      <c r="E9997">
        <v>43726</v>
      </c>
    </row>
    <row r="9998">
      <c r="A9998" t="str">
        <v>AutoTable</v>
      </c>
      <c r="C9998" t="str">
        <v>91475-12</v>
      </c>
      <c r="D9998">
        <v>514</v>
      </c>
      <c r="E9998">
        <v>43726</v>
      </c>
    </row>
    <row r="9999">
      <c r="A9999" t="str">
        <v>AutoTable</v>
      </c>
      <c r="C9999" t="str">
        <v>91475-33</v>
      </c>
      <c r="D9999">
        <v>483</v>
      </c>
      <c r="E9999">
        <v>43726</v>
      </c>
    </row>
    <row r="10000">
      <c r="A10000" t="str">
        <v>AutoTable</v>
      </c>
      <c r="C10000" t="str">
        <v>91475-42</v>
      </c>
      <c r="D10000">
        <v>1139</v>
      </c>
      <c r="E10000">
        <v>43726</v>
      </c>
    </row>
    <row r="10001">
      <c r="A10001" t="str">
        <v>AutoTable</v>
      </c>
      <c r="C10001" t="str">
        <v>91475-51</v>
      </c>
      <c r="D10001">
        <v>1932</v>
      </c>
      <c r="E10001">
        <v>43726</v>
      </c>
    </row>
    <row r="10002">
      <c r="A10002" t="str">
        <v>AutoTable</v>
      </c>
      <c r="C10002" t="str">
        <v>91475-62</v>
      </c>
      <c r="D10002">
        <v>232</v>
      </c>
      <c r="E10002">
        <v>43726</v>
      </c>
    </row>
    <row r="10003">
      <c r="A10003" t="str">
        <v>AutoTable</v>
      </c>
      <c r="C10003" t="str">
        <v>91475-63</v>
      </c>
      <c r="D10003">
        <v>2707</v>
      </c>
      <c r="E10003">
        <v>43726</v>
      </c>
    </row>
    <row r="10004">
      <c r="A10004" t="str">
        <v>AutoTable</v>
      </c>
      <c r="C10004" t="str">
        <v>91475-72</v>
      </c>
      <c r="D10004">
        <v>879</v>
      </c>
      <c r="E10004">
        <v>43726</v>
      </c>
    </row>
    <row r="10005">
      <c r="A10005" t="str">
        <v>AutoTable</v>
      </c>
      <c r="C10005" t="str">
        <v>91475-91</v>
      </c>
      <c r="D10005">
        <v>1666</v>
      </c>
      <c r="E10005">
        <v>43726</v>
      </c>
    </row>
    <row r="10006">
      <c r="A10006" t="str">
        <v>AutoTable</v>
      </c>
      <c r="C10006" t="str">
        <v>91510-72</v>
      </c>
      <c r="D10006">
        <v>422</v>
      </c>
      <c r="E10006">
        <v>43726</v>
      </c>
    </row>
    <row r="10007">
      <c r="A10007" t="str">
        <v>AutoTable</v>
      </c>
      <c r="C10007" t="str">
        <v>91512-60</v>
      </c>
      <c r="D10007">
        <v>71</v>
      </c>
      <c r="E10007">
        <v>43726</v>
      </c>
    </row>
    <row r="10008">
      <c r="A10008" t="str">
        <v>AutoTable</v>
      </c>
      <c r="C10008" t="str">
        <v>91512-61</v>
      </c>
      <c r="D10008">
        <v>131</v>
      </c>
      <c r="E10008">
        <v>43726</v>
      </c>
    </row>
    <row r="10009">
      <c r="A10009" t="str">
        <v>AutoTable</v>
      </c>
      <c r="C10009" t="str">
        <v>91512-62</v>
      </c>
      <c r="D10009">
        <v>316</v>
      </c>
      <c r="E10009">
        <v>43726</v>
      </c>
    </row>
    <row r="10010">
      <c r="A10010" t="str">
        <v>AutoTable</v>
      </c>
      <c r="C10010" t="str">
        <v>91512-68</v>
      </c>
      <c r="D10010">
        <v>0</v>
      </c>
      <c r="E10010">
        <v>43726</v>
      </c>
    </row>
    <row r="10011">
      <c r="A10011" t="str">
        <v>AutoTable</v>
      </c>
      <c r="C10011" t="str">
        <v>91512-88</v>
      </c>
      <c r="D10011">
        <v>0</v>
      </c>
      <c r="E10011">
        <v>43726</v>
      </c>
    </row>
    <row r="10012">
      <c r="A10012" t="str">
        <v>AutoTable</v>
      </c>
      <c r="C10012" t="str">
        <v>91575-72</v>
      </c>
      <c r="D10012">
        <v>1576</v>
      </c>
      <c r="E10012">
        <v>43726</v>
      </c>
    </row>
    <row r="10013">
      <c r="A10013" t="str">
        <v>AutoTable</v>
      </c>
      <c r="C10013" t="str">
        <v>91610-01</v>
      </c>
      <c r="D10013">
        <v>482</v>
      </c>
      <c r="E10013">
        <v>43726</v>
      </c>
    </row>
    <row r="10014">
      <c r="A10014" t="str">
        <v>AutoTable</v>
      </c>
      <c r="C10014" t="str">
        <v>91610-03</v>
      </c>
      <c r="D10014">
        <v>136</v>
      </c>
      <c r="E10014">
        <v>43726</v>
      </c>
    </row>
    <row r="10015">
      <c r="A10015" t="str">
        <v>AutoTable</v>
      </c>
      <c r="C10015" t="str">
        <v>91610-05</v>
      </c>
      <c r="D10015">
        <v>123</v>
      </c>
      <c r="E10015">
        <v>43726</v>
      </c>
    </row>
    <row r="10016">
      <c r="A10016" t="str">
        <v>AutoTable</v>
      </c>
      <c r="C10016" t="str">
        <v>91610-06</v>
      </c>
      <c r="D10016">
        <v>510</v>
      </c>
      <c r="E10016">
        <v>43726</v>
      </c>
    </row>
    <row r="10017">
      <c r="A10017" t="str">
        <v>AutoTable</v>
      </c>
      <c r="C10017" t="str">
        <v>91610-62</v>
      </c>
      <c r="D10017">
        <v>744</v>
      </c>
      <c r="E10017">
        <v>43726</v>
      </c>
    </row>
    <row r="10018">
      <c r="A10018" t="str">
        <v>AutoTable</v>
      </c>
      <c r="C10018" t="str">
        <v>91612-01</v>
      </c>
      <c r="D10018">
        <v>239</v>
      </c>
      <c r="E10018">
        <v>43726</v>
      </c>
    </row>
    <row r="10019">
      <c r="A10019" t="str">
        <v>AutoTable</v>
      </c>
      <c r="C10019" t="str">
        <v>91612-03</v>
      </c>
      <c r="D10019">
        <v>0</v>
      </c>
      <c r="E10019">
        <v>43726</v>
      </c>
    </row>
    <row r="10020">
      <c r="A10020" t="str">
        <v>AutoTable</v>
      </c>
      <c r="C10020" t="str">
        <v>91612-05</v>
      </c>
      <c r="D10020">
        <v>150</v>
      </c>
      <c r="E10020">
        <v>43726</v>
      </c>
    </row>
    <row r="10021">
      <c r="A10021" t="str">
        <v>AutoTable</v>
      </c>
      <c r="C10021" t="str">
        <v>91612-06</v>
      </c>
      <c r="D10021">
        <v>0</v>
      </c>
      <c r="E10021">
        <v>43726</v>
      </c>
    </row>
    <row r="10022">
      <c r="A10022" t="str">
        <v>AutoTable</v>
      </c>
      <c r="C10022" t="str">
        <v>91615-01</v>
      </c>
      <c r="D10022">
        <v>55</v>
      </c>
      <c r="E10022">
        <v>43726</v>
      </c>
    </row>
    <row r="10023">
      <c r="A10023" t="str">
        <v>AutoTable</v>
      </c>
      <c r="C10023" t="str">
        <v>91615-03</v>
      </c>
      <c r="D10023">
        <v>1</v>
      </c>
      <c r="E10023">
        <v>43726</v>
      </c>
    </row>
    <row r="10024">
      <c r="A10024" t="str">
        <v>AutoTable</v>
      </c>
      <c r="C10024" t="str">
        <v>91615-05</v>
      </c>
      <c r="D10024">
        <v>58</v>
      </c>
      <c r="E10024">
        <v>43726</v>
      </c>
    </row>
    <row r="10025">
      <c r="A10025" t="str">
        <v>AutoTable</v>
      </c>
      <c r="C10025" t="str">
        <v>91615-06</v>
      </c>
      <c r="D10025">
        <v>0</v>
      </c>
      <c r="E10025">
        <v>43726</v>
      </c>
    </row>
    <row r="10026">
      <c r="A10026" t="str">
        <v>AutoTable</v>
      </c>
      <c r="C10026" t="str">
        <v>91675-01</v>
      </c>
      <c r="D10026">
        <v>201</v>
      </c>
      <c r="E10026">
        <v>43726</v>
      </c>
    </row>
    <row r="10027">
      <c r="A10027" t="str">
        <v>AutoTable</v>
      </c>
      <c r="C10027" t="str">
        <v>91675-03</v>
      </c>
      <c r="D10027">
        <v>1073</v>
      </c>
      <c r="E10027">
        <v>43726</v>
      </c>
    </row>
    <row r="10028">
      <c r="A10028" t="str">
        <v>AutoTable</v>
      </c>
      <c r="C10028" t="str">
        <v>91675-05</v>
      </c>
      <c r="D10028">
        <v>399</v>
      </c>
      <c r="E10028">
        <v>43726</v>
      </c>
    </row>
    <row r="10029">
      <c r="A10029" t="str">
        <v>AutoTable</v>
      </c>
      <c r="C10029" t="str">
        <v>91675-06</v>
      </c>
      <c r="D10029">
        <v>536</v>
      </c>
      <c r="E10029">
        <v>43726</v>
      </c>
    </row>
    <row r="10030">
      <c r="A10030" t="str">
        <v>AutoTable</v>
      </c>
      <c r="C10030" t="str">
        <v>91675-42</v>
      </c>
      <c r="D10030">
        <v>1307</v>
      </c>
      <c r="E10030">
        <v>43726</v>
      </c>
    </row>
    <row r="10031">
      <c r="A10031" t="str">
        <v>AutoTable</v>
      </c>
      <c r="C10031" t="str">
        <v>91675-62</v>
      </c>
      <c r="D10031">
        <v>3512</v>
      </c>
      <c r="E10031">
        <v>43726</v>
      </c>
    </row>
    <row r="10032">
      <c r="A10032" t="str">
        <v>AutoTable</v>
      </c>
      <c r="C10032" t="str">
        <v>91710-02</v>
      </c>
      <c r="D10032">
        <v>331</v>
      </c>
      <c r="E10032">
        <v>43726</v>
      </c>
    </row>
    <row r="10033">
      <c r="A10033" t="str">
        <v>AutoTable</v>
      </c>
      <c r="C10033" t="str">
        <v>91710-43</v>
      </c>
      <c r="D10033">
        <v>0</v>
      </c>
      <c r="E10033">
        <v>43726</v>
      </c>
    </row>
    <row r="10034">
      <c r="A10034" t="str">
        <v>AutoTable</v>
      </c>
      <c r="C10034" t="str">
        <v>91710-51</v>
      </c>
      <c r="D10034">
        <v>0</v>
      </c>
      <c r="E10034">
        <v>43726</v>
      </c>
    </row>
    <row r="10035">
      <c r="A10035" t="str">
        <v>AutoTable</v>
      </c>
      <c r="C10035" t="str">
        <v>91712-02FR</v>
      </c>
      <c r="D10035">
        <v>0</v>
      </c>
      <c r="E10035">
        <v>43726</v>
      </c>
    </row>
    <row r="10036">
      <c r="A10036" t="str">
        <v>AutoTable</v>
      </c>
      <c r="C10036" t="str">
        <v>91712-54</v>
      </c>
      <c r="D10036">
        <v>264</v>
      </c>
      <c r="E10036">
        <v>43726</v>
      </c>
    </row>
    <row r="10037">
      <c r="A10037" t="str">
        <v>AutoTable</v>
      </c>
      <c r="C10037" t="str">
        <v>91715-02FR</v>
      </c>
      <c r="D10037">
        <v>5</v>
      </c>
      <c r="E10037">
        <v>43726</v>
      </c>
    </row>
    <row r="10038">
      <c r="A10038" t="str">
        <v>AutoTable</v>
      </c>
      <c r="C10038" t="str">
        <v>91775-02</v>
      </c>
      <c r="D10038">
        <v>177</v>
      </c>
      <c r="E10038">
        <v>43726</v>
      </c>
    </row>
    <row r="10039">
      <c r="A10039" t="str">
        <v>AutoTable</v>
      </c>
      <c r="C10039" t="str">
        <v>91775-21</v>
      </c>
      <c r="D10039">
        <v>0</v>
      </c>
      <c r="E10039">
        <v>43726</v>
      </c>
    </row>
    <row r="10040">
      <c r="A10040" t="str">
        <v>AutoTable</v>
      </c>
      <c r="C10040" t="str">
        <v>91775-22</v>
      </c>
      <c r="D10040">
        <v>0</v>
      </c>
      <c r="E10040">
        <v>43726</v>
      </c>
    </row>
    <row r="10041">
      <c r="A10041" t="str">
        <v>AutoTable</v>
      </c>
      <c r="C10041" t="str">
        <v>91775-51</v>
      </c>
      <c r="D10041">
        <v>0</v>
      </c>
      <c r="E10041">
        <v>43726</v>
      </c>
    </row>
    <row r="10042">
      <c r="A10042" t="str">
        <v>AutoTable</v>
      </c>
      <c r="C10042" t="str">
        <v>91775-60</v>
      </c>
      <c r="D10042">
        <v>0</v>
      </c>
      <c r="E10042">
        <v>43726</v>
      </c>
    </row>
    <row r="10043">
      <c r="A10043" t="str">
        <v>AutoTable</v>
      </c>
      <c r="C10043" t="str">
        <v>91810-07</v>
      </c>
      <c r="D10043">
        <v>0</v>
      </c>
      <c r="E10043">
        <v>43726</v>
      </c>
    </row>
    <row r="10044">
      <c r="A10044" t="str">
        <v>AutoTable</v>
      </c>
      <c r="C10044" t="str">
        <v>91812-07</v>
      </c>
      <c r="D10044">
        <v>0</v>
      </c>
      <c r="E10044">
        <v>43726</v>
      </c>
    </row>
    <row r="10045">
      <c r="A10045" t="str">
        <v>AutoTable</v>
      </c>
      <c r="C10045" t="str">
        <v>91812-31</v>
      </c>
      <c r="D10045">
        <v>0</v>
      </c>
      <c r="E10045">
        <v>43726</v>
      </c>
    </row>
    <row r="10046">
      <c r="A10046" t="str">
        <v>AutoTable</v>
      </c>
      <c r="C10046" t="str">
        <v>91912-90</v>
      </c>
      <c r="D10046">
        <v>249</v>
      </c>
      <c r="E10046">
        <v>43726</v>
      </c>
    </row>
    <row r="10047">
      <c r="A10047" t="str">
        <v>AutoTable</v>
      </c>
      <c r="C10047" t="str">
        <v>91975-22</v>
      </c>
      <c r="D10047">
        <v>2213</v>
      </c>
      <c r="E10047">
        <v>43726</v>
      </c>
    </row>
    <row r="10048">
      <c r="A10048" t="str">
        <v>AutoTable</v>
      </c>
      <c r="C10048" t="str">
        <v>92075-02</v>
      </c>
      <c r="D10048">
        <v>3000</v>
      </c>
      <c r="E10048">
        <v>43726</v>
      </c>
    </row>
    <row r="10049">
      <c r="A10049" t="str">
        <v>AutoTable</v>
      </c>
      <c r="C10049" t="str">
        <v>92075-19</v>
      </c>
      <c r="D10049">
        <v>1448</v>
      </c>
      <c r="E10049">
        <v>43726</v>
      </c>
    </row>
    <row r="10050">
      <c r="A10050" t="str">
        <v>AutoTable</v>
      </c>
      <c r="C10050" t="str">
        <v>92075-59</v>
      </c>
      <c r="D10050">
        <v>1350</v>
      </c>
      <c r="E10050">
        <v>43726</v>
      </c>
    </row>
    <row r="10051">
      <c r="A10051" t="str">
        <v>AutoTable</v>
      </c>
      <c r="C10051" t="str">
        <v>92110-06</v>
      </c>
      <c r="D10051">
        <v>476</v>
      </c>
      <c r="E10051">
        <v>43726</v>
      </c>
    </row>
    <row r="10052">
      <c r="A10052" t="str">
        <v>AutoTable</v>
      </c>
      <c r="C10052" t="str">
        <v>92112-06</v>
      </c>
      <c r="D10052">
        <v>162</v>
      </c>
      <c r="E10052">
        <v>43726</v>
      </c>
    </row>
    <row r="10053">
      <c r="A10053" t="str">
        <v>AutoTable</v>
      </c>
      <c r="C10053" t="str">
        <v>92115-21</v>
      </c>
      <c r="D10053">
        <v>68</v>
      </c>
      <c r="E10053">
        <v>43726</v>
      </c>
    </row>
    <row r="10054">
      <c r="A10054" t="str">
        <v>AutoTable</v>
      </c>
      <c r="C10054" t="str">
        <v>92175-06</v>
      </c>
      <c r="D10054">
        <v>2482</v>
      </c>
      <c r="E10054">
        <v>43726</v>
      </c>
    </row>
    <row r="10055">
      <c r="A10055" t="str">
        <v>AutoTable</v>
      </c>
      <c r="C10055" t="str">
        <v>92310-02</v>
      </c>
      <c r="D10055">
        <v>226</v>
      </c>
      <c r="E10055">
        <v>43726</v>
      </c>
    </row>
    <row r="10056">
      <c r="A10056" t="str">
        <v>AutoTable</v>
      </c>
      <c r="C10056" t="str">
        <v>92310-06</v>
      </c>
      <c r="D10056">
        <v>452</v>
      </c>
      <c r="E10056">
        <v>43726</v>
      </c>
    </row>
    <row r="10057">
      <c r="A10057" t="str">
        <v>AutoTable</v>
      </c>
      <c r="C10057" t="str">
        <v>92310-26</v>
      </c>
      <c r="D10057">
        <v>0</v>
      </c>
      <c r="E10057">
        <v>43726</v>
      </c>
    </row>
    <row r="10058">
      <c r="A10058" t="str">
        <v>AutoTable</v>
      </c>
      <c r="C10058" t="str">
        <v>92310-87</v>
      </c>
      <c r="D10058">
        <v>0</v>
      </c>
      <c r="E10058">
        <v>43726</v>
      </c>
    </row>
    <row r="10059">
      <c r="A10059" t="str">
        <v>AutoTable</v>
      </c>
      <c r="C10059" t="str">
        <v>92312-26</v>
      </c>
      <c r="D10059">
        <v>70</v>
      </c>
      <c r="E10059">
        <v>43726</v>
      </c>
    </row>
    <row r="10060">
      <c r="A10060" t="str">
        <v>AutoTable</v>
      </c>
      <c r="C10060" t="str">
        <v>92312-84</v>
      </c>
      <c r="D10060">
        <v>0</v>
      </c>
      <c r="E10060">
        <v>43726</v>
      </c>
    </row>
    <row r="10061">
      <c r="A10061" t="str">
        <v>AutoTable</v>
      </c>
      <c r="C10061" t="str">
        <v>92315-87</v>
      </c>
      <c r="D10061">
        <v>16</v>
      </c>
      <c r="E10061">
        <v>43726</v>
      </c>
    </row>
    <row r="10062">
      <c r="A10062" t="str">
        <v>AutoTable</v>
      </c>
      <c r="C10062" t="str">
        <v>93010-27</v>
      </c>
      <c r="D10062">
        <v>0</v>
      </c>
      <c r="E10062">
        <v>43726</v>
      </c>
    </row>
    <row r="10063">
      <c r="A10063" t="str">
        <v>AutoTable</v>
      </c>
      <c r="C10063" t="str">
        <v>93012-10</v>
      </c>
      <c r="D10063">
        <v>17</v>
      </c>
      <c r="E10063">
        <v>43726</v>
      </c>
    </row>
    <row r="10064">
      <c r="A10064" t="str">
        <v>AutoTable</v>
      </c>
      <c r="C10064" t="str">
        <v>93075-09</v>
      </c>
      <c r="D10064">
        <v>0</v>
      </c>
      <c r="E10064">
        <v>43726</v>
      </c>
    </row>
    <row r="10065">
      <c r="A10065" t="str">
        <v>AutoTable</v>
      </c>
      <c r="C10065" t="str">
        <v>93112-01</v>
      </c>
      <c r="D10065">
        <v>0</v>
      </c>
      <c r="E10065">
        <v>43726</v>
      </c>
    </row>
    <row r="10066">
      <c r="A10066" t="str">
        <v>AutoTable</v>
      </c>
      <c r="C10066" t="str">
        <v>93112-05</v>
      </c>
      <c r="D10066">
        <v>260</v>
      </c>
      <c r="E10066">
        <v>43726</v>
      </c>
    </row>
    <row r="10067">
      <c r="A10067" t="str">
        <v>AutoTable</v>
      </c>
      <c r="C10067" t="str">
        <v>93115-05</v>
      </c>
      <c r="D10067">
        <v>76</v>
      </c>
      <c r="E10067">
        <v>43726</v>
      </c>
    </row>
    <row r="10068">
      <c r="A10068" t="str">
        <v>AutoTable</v>
      </c>
      <c r="C10068" t="str">
        <v>93115-09</v>
      </c>
      <c r="D10068">
        <v>38</v>
      </c>
      <c r="E10068">
        <v>43726</v>
      </c>
    </row>
    <row r="10069">
      <c r="A10069" t="str">
        <v>AutoTable</v>
      </c>
      <c r="C10069" t="str">
        <v>93115-19</v>
      </c>
      <c r="D10069">
        <v>0</v>
      </c>
      <c r="E10069">
        <v>43726</v>
      </c>
    </row>
    <row r="10070">
      <c r="A10070" t="str">
        <v>AutoTable</v>
      </c>
      <c r="C10070" t="str">
        <v>93210-60</v>
      </c>
      <c r="D10070">
        <v>0</v>
      </c>
      <c r="E10070">
        <v>43726</v>
      </c>
    </row>
    <row r="10071">
      <c r="A10071" t="str">
        <v>AutoTable</v>
      </c>
      <c r="C10071" t="str">
        <v>93375-10</v>
      </c>
      <c r="D10071">
        <v>204</v>
      </c>
      <c r="E10071">
        <v>43726</v>
      </c>
    </row>
    <row r="10072">
      <c r="A10072" t="str">
        <v>AutoTable</v>
      </c>
      <c r="C10072" t="str">
        <v>93375-46</v>
      </c>
      <c r="D10072">
        <v>0</v>
      </c>
      <c r="E10072">
        <v>43726</v>
      </c>
    </row>
    <row r="10073">
      <c r="A10073" t="str">
        <v>AutoTable</v>
      </c>
      <c r="C10073" t="str">
        <v>93375-47</v>
      </c>
      <c r="D10073">
        <v>0</v>
      </c>
      <c r="E10073">
        <v>43726</v>
      </c>
    </row>
    <row r="10074">
      <c r="A10074" t="str">
        <v>AutoTable</v>
      </c>
      <c r="C10074" t="str">
        <v>93375-86</v>
      </c>
      <c r="D10074">
        <v>1</v>
      </c>
      <c r="E10074">
        <v>43726</v>
      </c>
    </row>
    <row r="10075">
      <c r="A10075" t="str">
        <v>AutoTable</v>
      </c>
      <c r="C10075" t="str">
        <v>93375-87</v>
      </c>
      <c r="D10075">
        <v>0</v>
      </c>
      <c r="E10075">
        <v>43726</v>
      </c>
    </row>
    <row r="10076">
      <c r="A10076" t="str">
        <v>AutoTable</v>
      </c>
      <c r="C10076" t="str">
        <v>93512-18</v>
      </c>
      <c r="D10076">
        <v>449</v>
      </c>
      <c r="E10076">
        <v>43726</v>
      </c>
    </row>
    <row r="10077">
      <c r="A10077" t="str">
        <v>AutoTable</v>
      </c>
      <c r="C10077" t="str">
        <v>93515-16</v>
      </c>
      <c r="D10077">
        <v>0</v>
      </c>
      <c r="E10077">
        <v>43726</v>
      </c>
    </row>
    <row r="10078">
      <c r="A10078" t="str">
        <v>AutoTable</v>
      </c>
      <c r="C10078" t="str">
        <v>93515-18</v>
      </c>
      <c r="D10078">
        <v>22</v>
      </c>
      <c r="E10078">
        <v>43726</v>
      </c>
    </row>
    <row r="10079">
      <c r="A10079" t="str">
        <v>AutoTable</v>
      </c>
      <c r="C10079" t="str">
        <v>93610-09</v>
      </c>
      <c r="D10079">
        <v>595</v>
      </c>
      <c r="E10079">
        <v>43726</v>
      </c>
    </row>
    <row r="10080">
      <c r="A10080" t="str">
        <v>AutoTable</v>
      </c>
      <c r="C10080" t="str">
        <v>93675-09</v>
      </c>
      <c r="D10080">
        <v>1786</v>
      </c>
      <c r="E10080">
        <v>43726</v>
      </c>
    </row>
    <row r="10081">
      <c r="A10081" t="str">
        <v>AutoTable</v>
      </c>
      <c r="C10081" t="str">
        <v>93710-02</v>
      </c>
      <c r="D10081">
        <v>590</v>
      </c>
      <c r="E10081">
        <v>43726</v>
      </c>
    </row>
    <row r="10082">
      <c r="A10082" t="str">
        <v>AutoTable</v>
      </c>
      <c r="C10082" t="str">
        <v>93710-05</v>
      </c>
      <c r="D10082">
        <v>38</v>
      </c>
      <c r="E10082">
        <v>43726</v>
      </c>
    </row>
    <row r="10083">
      <c r="A10083" t="str">
        <v>AutoTable</v>
      </c>
      <c r="C10083" t="str">
        <v>93710-06</v>
      </c>
      <c r="D10083">
        <v>390</v>
      </c>
      <c r="E10083">
        <v>43726</v>
      </c>
    </row>
    <row r="10084">
      <c r="A10084" t="str">
        <v>AutoTable</v>
      </c>
      <c r="C10084" t="str">
        <v>93710-10</v>
      </c>
      <c r="D10084">
        <v>0</v>
      </c>
      <c r="E10084">
        <v>43726</v>
      </c>
    </row>
    <row r="10085">
      <c r="A10085" t="str">
        <v>AutoTable</v>
      </c>
      <c r="C10085" t="str">
        <v>94010-20</v>
      </c>
      <c r="D10085">
        <v>0</v>
      </c>
      <c r="E10085">
        <v>43726</v>
      </c>
    </row>
    <row r="10086">
      <c r="A10086" t="str">
        <v>AutoTable</v>
      </c>
      <c r="C10086" t="str">
        <v>94012-18</v>
      </c>
      <c r="D10086">
        <v>761</v>
      </c>
      <c r="E10086">
        <v>43726</v>
      </c>
    </row>
    <row r="10087">
      <c r="A10087" t="str">
        <v>AutoTable</v>
      </c>
      <c r="C10087" t="str">
        <v>94015-15</v>
      </c>
      <c r="D10087">
        <v>79</v>
      </c>
      <c r="E10087">
        <v>43726</v>
      </c>
    </row>
    <row r="10088">
      <c r="A10088" t="str">
        <v>AutoTable</v>
      </c>
      <c r="C10088" t="str">
        <v>94015-18</v>
      </c>
      <c r="D10088">
        <v>36</v>
      </c>
      <c r="E10088">
        <v>43726</v>
      </c>
    </row>
    <row r="10089">
      <c r="A10089" t="str">
        <v>AutoTable</v>
      </c>
      <c r="C10089" t="str">
        <v>94015-33</v>
      </c>
      <c r="D10089">
        <v>0</v>
      </c>
      <c r="E10089">
        <v>43726</v>
      </c>
    </row>
    <row r="10090">
      <c r="A10090" t="str">
        <v>AutoTable</v>
      </c>
      <c r="C10090" t="str">
        <v>94075-20</v>
      </c>
      <c r="D10090">
        <v>10</v>
      </c>
      <c r="E10090">
        <v>43726</v>
      </c>
    </row>
    <row r="10091">
      <c r="A10091" t="str">
        <v>AutoTable</v>
      </c>
      <c r="C10091" t="str">
        <v>95010-02</v>
      </c>
      <c r="D10091">
        <v>446</v>
      </c>
      <c r="E10091">
        <v>43726</v>
      </c>
    </row>
    <row r="10092">
      <c r="A10092" t="str">
        <v>AutoTable</v>
      </c>
      <c r="C10092" t="str">
        <v>95010-05</v>
      </c>
      <c r="D10092">
        <v>246</v>
      </c>
      <c r="E10092">
        <v>43726</v>
      </c>
    </row>
    <row r="10093">
      <c r="A10093" t="str">
        <v>AutoTable</v>
      </c>
      <c r="C10093" t="str">
        <v>95010-06</v>
      </c>
      <c r="D10093">
        <v>562</v>
      </c>
      <c r="E10093">
        <v>43726</v>
      </c>
    </row>
    <row r="10094">
      <c r="A10094" t="str">
        <v>AutoTable</v>
      </c>
      <c r="C10094" t="str">
        <v>95010-09</v>
      </c>
      <c r="D10094">
        <v>521</v>
      </c>
      <c r="E10094">
        <v>43726</v>
      </c>
    </row>
    <row r="10095">
      <c r="A10095" t="str">
        <v>AutoTable</v>
      </c>
      <c r="C10095" t="str">
        <v>95010-10</v>
      </c>
      <c r="D10095">
        <v>0</v>
      </c>
      <c r="E10095">
        <v>43726</v>
      </c>
    </row>
    <row r="10096">
      <c r="A10096" t="str">
        <v>AutoTable</v>
      </c>
      <c r="C10096" t="str">
        <v>95075-02</v>
      </c>
      <c r="D10096">
        <v>392</v>
      </c>
      <c r="E10096">
        <v>43726</v>
      </c>
    </row>
    <row r="10097">
      <c r="A10097" t="str">
        <v>AutoTable</v>
      </c>
      <c r="C10097" t="str">
        <v>95075-06</v>
      </c>
      <c r="D10097">
        <v>209</v>
      </c>
      <c r="E10097">
        <v>43726</v>
      </c>
    </row>
    <row r="10098">
      <c r="A10098" t="str">
        <v>AutoTable</v>
      </c>
      <c r="C10098" t="str">
        <v>95075-09</v>
      </c>
      <c r="D10098">
        <v>1025</v>
      </c>
      <c r="E10098">
        <v>43726</v>
      </c>
    </row>
    <row r="10099">
      <c r="A10099" t="str">
        <v>AutoTable</v>
      </c>
      <c r="C10099" t="str">
        <v>95075-10</v>
      </c>
      <c r="D10099">
        <v>0</v>
      </c>
      <c r="E10099">
        <v>43726</v>
      </c>
    </row>
    <row r="10100">
      <c r="A10100" t="str">
        <v>AutoTable</v>
      </c>
      <c r="C10100" t="str">
        <v>95275-52</v>
      </c>
      <c r="D10100">
        <v>139</v>
      </c>
      <c r="E10100">
        <v>43726</v>
      </c>
    </row>
    <row r="10101">
      <c r="A10101" t="str">
        <v>AutoTable</v>
      </c>
      <c r="C10101" t="str">
        <v>95610-10</v>
      </c>
      <c r="D10101">
        <v>493</v>
      </c>
      <c r="E10101">
        <v>43726</v>
      </c>
    </row>
    <row r="10102">
      <c r="A10102" t="str">
        <v>AutoTable</v>
      </c>
      <c r="C10102" t="str">
        <v>96012-86</v>
      </c>
      <c r="D10102">
        <v>216</v>
      </c>
      <c r="E10102">
        <v>43726</v>
      </c>
    </row>
    <row r="10103">
      <c r="A10103" t="str">
        <v>AutoTable</v>
      </c>
      <c r="C10103" t="str">
        <v>96075-02</v>
      </c>
      <c r="D10103">
        <v>560</v>
      </c>
      <c r="E10103">
        <v>43726</v>
      </c>
    </row>
    <row r="10104">
      <c r="A10104" t="str">
        <v>AutoTable</v>
      </c>
      <c r="C10104" t="str">
        <v>96075-05</v>
      </c>
      <c r="D10104">
        <v>1000</v>
      </c>
      <c r="E10104">
        <v>43726</v>
      </c>
    </row>
    <row r="10105">
      <c r="A10105" t="str">
        <v>AutoTable</v>
      </c>
      <c r="C10105" t="str">
        <v>96075-08</v>
      </c>
      <c r="D10105">
        <v>360</v>
      </c>
      <c r="E10105">
        <v>43726</v>
      </c>
    </row>
    <row r="10106">
      <c r="A10106" t="str">
        <v>AutoTable</v>
      </c>
      <c r="C10106" t="str">
        <v>96075-09</v>
      </c>
      <c r="D10106">
        <v>986</v>
      </c>
      <c r="E10106">
        <v>43726</v>
      </c>
    </row>
    <row r="10107">
      <c r="A10107" t="str">
        <v>AutoTable</v>
      </c>
      <c r="C10107" t="str">
        <v>96075-86</v>
      </c>
      <c r="D10107">
        <v>1835</v>
      </c>
      <c r="E10107">
        <v>43726</v>
      </c>
    </row>
    <row r="10108">
      <c r="A10108" t="str">
        <v>AutoTable</v>
      </c>
      <c r="C10108" t="str">
        <v>97004</v>
      </c>
      <c r="D10108">
        <v>0</v>
      </c>
      <c r="E10108">
        <v>43726</v>
      </c>
    </row>
    <row r="10109">
      <c r="A10109" t="str">
        <v>AutoTable</v>
      </c>
      <c r="C10109" t="str">
        <v>97175-55</v>
      </c>
      <c r="D10109">
        <v>367</v>
      </c>
      <c r="E10109">
        <v>43726</v>
      </c>
    </row>
    <row r="10110">
      <c r="A10110" t="str">
        <v>AutoTable</v>
      </c>
      <c r="C10110" t="str">
        <v>97175-64</v>
      </c>
      <c r="D10110">
        <v>142</v>
      </c>
      <c r="E10110">
        <v>43726</v>
      </c>
    </row>
    <row r="10111">
      <c r="A10111" t="str">
        <v>AutoTable</v>
      </c>
      <c r="C10111" t="str">
        <v>97175-68</v>
      </c>
      <c r="D10111">
        <v>1444</v>
      </c>
      <c r="E10111">
        <v>43726</v>
      </c>
    </row>
    <row r="10112">
      <c r="A10112" t="str">
        <v>AutoTable</v>
      </c>
      <c r="C10112" t="str">
        <v>97175-70</v>
      </c>
      <c r="D10112">
        <v>642</v>
      </c>
      <c r="E10112">
        <v>43726</v>
      </c>
    </row>
    <row r="10113">
      <c r="A10113" t="str">
        <v>AutoTable</v>
      </c>
      <c r="C10113" t="str">
        <v>97175-75</v>
      </c>
      <c r="D10113">
        <v>858</v>
      </c>
      <c r="E10113">
        <v>43726</v>
      </c>
    </row>
    <row r="10114">
      <c r="A10114" t="str">
        <v>AutoTable</v>
      </c>
      <c r="C10114" t="str">
        <v>97175-76</v>
      </c>
      <c r="D10114">
        <v>708</v>
      </c>
      <c r="E10114">
        <v>43726</v>
      </c>
    </row>
    <row r="10115">
      <c r="A10115" t="str">
        <v>AutoTable</v>
      </c>
      <c r="C10115" t="str">
        <v>97515-09</v>
      </c>
      <c r="D10115">
        <v>23</v>
      </c>
      <c r="E10115">
        <v>43726</v>
      </c>
    </row>
    <row r="10116">
      <c r="A10116" t="str">
        <v>AutoTable</v>
      </c>
      <c r="C10116" t="str">
        <v>98010-10</v>
      </c>
      <c r="D10116">
        <v>146</v>
      </c>
      <c r="E10116">
        <v>43726</v>
      </c>
    </row>
    <row r="10117">
      <c r="A10117" t="str">
        <v>AutoTable</v>
      </c>
      <c r="C10117" t="str">
        <v>98012-05</v>
      </c>
      <c r="D10117">
        <v>358</v>
      </c>
      <c r="E10117">
        <v>43726</v>
      </c>
    </row>
    <row r="10118">
      <c r="A10118" t="str">
        <v>AutoTable</v>
      </c>
      <c r="C10118" t="str">
        <v>98012-06</v>
      </c>
      <c r="D10118">
        <v>133</v>
      </c>
      <c r="E10118">
        <v>43726</v>
      </c>
    </row>
    <row r="10119">
      <c r="A10119" t="str">
        <v>AutoTable</v>
      </c>
      <c r="C10119" t="str">
        <v>98012-10</v>
      </c>
      <c r="D10119">
        <v>270</v>
      </c>
      <c r="E10119">
        <v>43726</v>
      </c>
    </row>
    <row r="10120">
      <c r="A10120" t="str">
        <v>AutoTable</v>
      </c>
      <c r="C10120" t="str">
        <v>98275-06</v>
      </c>
      <c r="D10120">
        <v>2493</v>
      </c>
      <c r="E10120">
        <v>43726</v>
      </c>
    </row>
    <row r="10121">
      <c r="A10121" t="str">
        <v>AutoTable</v>
      </c>
      <c r="C10121" t="str">
        <v>98275-09</v>
      </c>
      <c r="D10121">
        <v>1729</v>
      </c>
      <c r="E10121">
        <v>43726</v>
      </c>
    </row>
    <row r="10122">
      <c r="A10122" t="str">
        <v>AutoTable</v>
      </c>
      <c r="C10122" t="str">
        <v>98275-46</v>
      </c>
      <c r="D10122">
        <v>2193</v>
      </c>
      <c r="E10122">
        <v>43726</v>
      </c>
    </row>
    <row r="10123">
      <c r="A10123" t="str">
        <v>AutoTable</v>
      </c>
      <c r="C10123" t="str">
        <v>98275-86</v>
      </c>
      <c r="D10123">
        <v>4402</v>
      </c>
      <c r="E10123">
        <v>43726</v>
      </c>
    </row>
    <row r="10124">
      <c r="A10124" t="str">
        <v>AutoTable</v>
      </c>
      <c r="C10124" t="str">
        <v>99010-02</v>
      </c>
      <c r="D10124">
        <v>454</v>
      </c>
      <c r="E10124">
        <v>43726</v>
      </c>
    </row>
    <row r="10125">
      <c r="A10125" t="str">
        <v>AutoTable</v>
      </c>
      <c r="C10125" t="str">
        <v>99010-04</v>
      </c>
      <c r="D10125">
        <v>54</v>
      </c>
      <c r="E10125">
        <v>43726</v>
      </c>
    </row>
    <row r="10126">
      <c r="A10126" t="str">
        <v>AutoTable</v>
      </c>
      <c r="C10126" t="str">
        <v>99010-05</v>
      </c>
      <c r="D10126">
        <v>462</v>
      </c>
      <c r="E10126">
        <v>43726</v>
      </c>
    </row>
    <row r="10127">
      <c r="A10127" t="str">
        <v>AutoTable</v>
      </c>
      <c r="C10127" t="str">
        <v>99010-06</v>
      </c>
      <c r="D10127">
        <v>312</v>
      </c>
      <c r="E10127">
        <v>43726</v>
      </c>
    </row>
    <row r="10128">
      <c r="A10128" t="str">
        <v>AutoTable</v>
      </c>
      <c r="C10128" t="str">
        <v>99010-07</v>
      </c>
      <c r="D10128">
        <v>0</v>
      </c>
      <c r="E10128">
        <v>43726</v>
      </c>
    </row>
    <row r="10129">
      <c r="A10129" t="str">
        <v>AutoTable</v>
      </c>
      <c r="C10129" t="str">
        <v>99010-09</v>
      </c>
      <c r="D10129">
        <v>1</v>
      </c>
      <c r="E10129">
        <v>43726</v>
      </c>
    </row>
    <row r="10130">
      <c r="A10130" t="str">
        <v>AutoTable</v>
      </c>
      <c r="C10130" t="str">
        <v>99010-23</v>
      </c>
      <c r="D10130">
        <v>0</v>
      </c>
      <c r="E10130">
        <v>43726</v>
      </c>
    </row>
    <row r="10131">
      <c r="A10131" t="str">
        <v>AutoTable</v>
      </c>
      <c r="C10131" t="str">
        <v>99210-02</v>
      </c>
      <c r="D10131">
        <v>37</v>
      </c>
      <c r="E10131">
        <v>43726</v>
      </c>
    </row>
    <row r="10132">
      <c r="A10132" t="str">
        <v>AutoTable</v>
      </c>
      <c r="C10132" t="str">
        <v>99210-05</v>
      </c>
      <c r="D10132">
        <v>0</v>
      </c>
      <c r="E10132">
        <v>43726</v>
      </c>
    </row>
    <row r="10133">
      <c r="A10133" t="str">
        <v>AutoTable</v>
      </c>
      <c r="C10133" t="str">
        <v>99210-06</v>
      </c>
      <c r="D10133">
        <v>97</v>
      </c>
      <c r="E10133">
        <v>43726</v>
      </c>
    </row>
    <row r="10134">
      <c r="A10134" t="str">
        <v>AutoTable</v>
      </c>
      <c r="C10134" t="str">
        <v>99210-08</v>
      </c>
      <c r="D10134">
        <v>1</v>
      </c>
      <c r="E10134">
        <v>43726</v>
      </c>
    </row>
    <row r="10135">
      <c r="A10135" t="str">
        <v>AutoTable</v>
      </c>
      <c r="C10135" t="str">
        <v>99210-09</v>
      </c>
      <c r="D10135">
        <v>339</v>
      </c>
      <c r="E10135">
        <v>43726</v>
      </c>
    </row>
    <row r="10136">
      <c r="A10136" t="str">
        <v>AutoTable</v>
      </c>
      <c r="C10136" t="str">
        <v>99210-39</v>
      </c>
      <c r="D10136">
        <v>0</v>
      </c>
      <c r="E10136">
        <v>43726</v>
      </c>
    </row>
    <row r="10137">
      <c r="A10137" t="str">
        <v>AutoTable</v>
      </c>
      <c r="C10137" t="str">
        <v>99212-02</v>
      </c>
      <c r="D10137">
        <v>159</v>
      </c>
      <c r="E10137">
        <v>43726</v>
      </c>
    </row>
    <row r="10138">
      <c r="A10138" t="str">
        <v>AutoTable</v>
      </c>
      <c r="C10138" t="str">
        <v>99212-06</v>
      </c>
      <c r="D10138">
        <v>110</v>
      </c>
      <c r="E10138">
        <v>43726</v>
      </c>
    </row>
    <row r="10139">
      <c r="A10139" t="str">
        <v>AutoTable</v>
      </c>
      <c r="C10139" t="str">
        <v>99212-08</v>
      </c>
      <c r="D10139">
        <v>72</v>
      </c>
      <c r="E10139">
        <v>43726</v>
      </c>
    </row>
    <row r="10140">
      <c r="A10140" t="str">
        <v>AutoTable</v>
      </c>
      <c r="C10140" t="str">
        <v>99212-09</v>
      </c>
      <c r="D10140">
        <v>177</v>
      </c>
      <c r="E10140">
        <v>43726</v>
      </c>
    </row>
    <row r="10141">
      <c r="A10141" t="str">
        <v>AutoTable</v>
      </c>
      <c r="C10141" t="str">
        <v>99212-12</v>
      </c>
      <c r="D10141">
        <v>215</v>
      </c>
      <c r="E10141">
        <v>43726</v>
      </c>
    </row>
    <row r="10142">
      <c r="A10142" t="str">
        <v>AutoTable</v>
      </c>
      <c r="C10142" t="str">
        <v>99275-04</v>
      </c>
      <c r="D10142">
        <v>1107</v>
      </c>
      <c r="E10142">
        <v>43726</v>
      </c>
    </row>
    <row r="10143">
      <c r="A10143" t="str">
        <v>AutoTable</v>
      </c>
      <c r="C10143" t="str">
        <v>99275-05</v>
      </c>
      <c r="D10143">
        <v>913</v>
      </c>
      <c r="E10143">
        <v>43726</v>
      </c>
    </row>
    <row r="10144">
      <c r="A10144" t="str">
        <v>AutoTable</v>
      </c>
      <c r="C10144" t="str">
        <v>99275-08</v>
      </c>
      <c r="D10144">
        <v>3490</v>
      </c>
      <c r="E10144">
        <v>43726</v>
      </c>
    </row>
    <row r="10145">
      <c r="A10145" t="str">
        <v>AutoTable</v>
      </c>
      <c r="C10145" t="str">
        <v>99310-06</v>
      </c>
      <c r="D10145">
        <v>0</v>
      </c>
      <c r="E10145">
        <v>43726</v>
      </c>
    </row>
    <row r="10146">
      <c r="A10146" t="str">
        <v>AutoTable</v>
      </c>
      <c r="C10146" t="str">
        <v>99475-08</v>
      </c>
      <c r="D10146">
        <v>0</v>
      </c>
      <c r="E10146">
        <v>43726</v>
      </c>
    </row>
    <row r="10147">
      <c r="A10147" t="str">
        <v>AutoTable</v>
      </c>
      <c r="C10147" t="str">
        <v>99510-07</v>
      </c>
      <c r="D10147">
        <v>0</v>
      </c>
      <c r="E10147">
        <v>43726</v>
      </c>
    </row>
    <row r="10148">
      <c r="A10148" t="str">
        <v>AutoTable</v>
      </c>
      <c r="C10148" t="str">
        <v>99610-02</v>
      </c>
      <c r="D10148">
        <v>690</v>
      </c>
      <c r="E10148">
        <v>43726</v>
      </c>
    </row>
    <row r="10149">
      <c r="A10149" t="str">
        <v>AutoTable</v>
      </c>
      <c r="C10149" t="str">
        <v>99610-07</v>
      </c>
      <c r="D10149">
        <v>599</v>
      </c>
      <c r="E10149">
        <v>43726</v>
      </c>
    </row>
    <row r="10150">
      <c r="A10150" t="str">
        <v>AutoTable</v>
      </c>
      <c r="C10150" t="str">
        <v>99610-35</v>
      </c>
      <c r="D10150">
        <v>662</v>
      </c>
      <c r="E10150">
        <v>43726</v>
      </c>
    </row>
    <row r="10151">
      <c r="A10151" t="str">
        <v>AutoTable</v>
      </c>
      <c r="C10151" t="str">
        <v>99610-37</v>
      </c>
      <c r="D10151">
        <v>714</v>
      </c>
      <c r="E10151">
        <v>43726</v>
      </c>
    </row>
    <row r="10152">
      <c r="A10152" t="str">
        <v>AutoTable</v>
      </c>
      <c r="C10152" t="str">
        <v>99610-39</v>
      </c>
      <c r="D10152">
        <v>122</v>
      </c>
      <c r="E10152">
        <v>43726</v>
      </c>
    </row>
    <row r="10153">
      <c r="A10153" t="str">
        <v>AutoTable</v>
      </c>
      <c r="C10153" t="str">
        <v>99612-35</v>
      </c>
      <c r="D10153">
        <v>15</v>
      </c>
      <c r="E10153">
        <v>43726</v>
      </c>
    </row>
    <row r="10154">
      <c r="A10154" t="str">
        <v>AutoTable</v>
      </c>
      <c r="C10154" t="str">
        <v>99612-39</v>
      </c>
      <c r="D10154">
        <v>151</v>
      </c>
      <c r="E10154">
        <v>43726</v>
      </c>
    </row>
    <row r="10155">
      <c r="A10155" t="str">
        <v>AutoTable</v>
      </c>
      <c r="C10155" t="str">
        <v>99612-57</v>
      </c>
      <c r="D10155">
        <v>367</v>
      </c>
      <c r="E10155">
        <v>43726</v>
      </c>
    </row>
    <row r="10156">
      <c r="A10156" t="str">
        <v>AutoTable</v>
      </c>
      <c r="C10156" t="str">
        <v>99615-35</v>
      </c>
      <c r="D10156">
        <v>76</v>
      </c>
      <c r="E10156">
        <v>43726</v>
      </c>
    </row>
    <row r="10157">
      <c r="A10157" t="str">
        <v>AutoTable</v>
      </c>
      <c r="C10157" t="str">
        <v>99615-37</v>
      </c>
      <c r="D10157">
        <v>84</v>
      </c>
      <c r="E10157">
        <v>43726</v>
      </c>
    </row>
    <row r="10158">
      <c r="A10158" t="str">
        <v>AutoTable</v>
      </c>
      <c r="C10158" t="str">
        <v>99615-39</v>
      </c>
      <c r="D10158">
        <v>91</v>
      </c>
      <c r="E10158">
        <v>43726</v>
      </c>
    </row>
    <row r="10159">
      <c r="A10159" t="str">
        <v>AutoTable</v>
      </c>
      <c r="C10159" t="str">
        <v>99650-02</v>
      </c>
      <c r="D10159">
        <v>1311</v>
      </c>
      <c r="E10159">
        <v>43726</v>
      </c>
    </row>
    <row r="10160">
      <c r="A10160" t="str">
        <v>AutoTable</v>
      </c>
      <c r="C10160" t="str">
        <v>99650-37</v>
      </c>
      <c r="D10160">
        <v>1166</v>
      </c>
      <c r="E10160">
        <v>43726</v>
      </c>
    </row>
    <row r="10161">
      <c r="A10161" t="str">
        <v>AutoTable</v>
      </c>
      <c r="C10161" t="str">
        <v>99675-07</v>
      </c>
      <c r="D10161">
        <v>1190</v>
      </c>
      <c r="E10161">
        <v>43726</v>
      </c>
    </row>
    <row r="10162">
      <c r="A10162" t="str">
        <v>AutoTable</v>
      </c>
      <c r="C10162" t="str">
        <v>99675-07F</v>
      </c>
      <c r="D10162">
        <v>14</v>
      </c>
      <c r="E10162">
        <v>43726</v>
      </c>
    </row>
    <row r="10163">
      <c r="A10163" t="str">
        <v>AutoTable</v>
      </c>
      <c r="C10163" t="str">
        <v>99675-35</v>
      </c>
      <c r="D10163">
        <v>722</v>
      </c>
      <c r="E10163">
        <v>43726</v>
      </c>
    </row>
    <row r="10164">
      <c r="A10164" t="str">
        <v>AutoTable</v>
      </c>
      <c r="C10164" t="str">
        <v>99675-37</v>
      </c>
      <c r="D10164">
        <v>81</v>
      </c>
      <c r="E10164">
        <v>43726</v>
      </c>
    </row>
    <row r="10165">
      <c r="A10165" t="str">
        <v>AutoTable</v>
      </c>
      <c r="C10165" t="str">
        <v>99675-39</v>
      </c>
      <c r="D10165">
        <v>609</v>
      </c>
      <c r="E10165">
        <v>43726</v>
      </c>
    </row>
    <row r="10166">
      <c r="A10166" t="str">
        <v>AutoTable</v>
      </c>
      <c r="C10166" t="str">
        <v>99675-54</v>
      </c>
      <c r="D10166">
        <v>1609</v>
      </c>
      <c r="E10166">
        <v>43726</v>
      </c>
    </row>
    <row r="10167">
      <c r="A10167" t="str">
        <v>AutoTable</v>
      </c>
      <c r="C10167" t="str">
        <v>99775-56</v>
      </c>
      <c r="D10167">
        <v>1427</v>
      </c>
      <c r="E10167">
        <v>43726</v>
      </c>
    </row>
    <row r="10168">
      <c r="A10168" t="str">
        <v>AutoTable</v>
      </c>
      <c r="C10168" t="str">
        <v>99812-10</v>
      </c>
      <c r="D10168">
        <v>29</v>
      </c>
      <c r="E10168">
        <v>43726</v>
      </c>
    </row>
    <row r="10169">
      <c r="A10169" t="str">
        <v>AutoTable</v>
      </c>
      <c r="C10169" t="str">
        <v>99910-16</v>
      </c>
      <c r="D10169">
        <v>0</v>
      </c>
      <c r="E10169">
        <v>43726</v>
      </c>
    </row>
    <row r="10170">
      <c r="A10170" t="str">
        <v>AutoTable</v>
      </c>
      <c r="C10170" t="str">
        <v>99910-20</v>
      </c>
      <c r="D10170">
        <v>0</v>
      </c>
      <c r="E10170">
        <v>43726</v>
      </c>
    </row>
    <row r="10171">
      <c r="A10171" t="str">
        <v>AutoTable</v>
      </c>
      <c r="C10171" t="str">
        <v>99910-61</v>
      </c>
      <c r="D10171">
        <v>964</v>
      </c>
      <c r="E10171">
        <v>43726</v>
      </c>
    </row>
    <row r="10172">
      <c r="A10172" t="str">
        <v>AutoTable</v>
      </c>
      <c r="C10172" t="str">
        <v>99912-03</v>
      </c>
      <c r="D10172">
        <v>77</v>
      </c>
      <c r="E10172">
        <v>43726</v>
      </c>
    </row>
    <row r="10173">
      <c r="A10173" t="str">
        <v>AutoTable</v>
      </c>
      <c r="C10173" t="str">
        <v>99912-10</v>
      </c>
      <c r="D10173">
        <v>390</v>
      </c>
      <c r="E10173">
        <v>43726</v>
      </c>
    </row>
    <row r="10174">
      <c r="A10174" t="str">
        <v>AutoTable</v>
      </c>
      <c r="C10174" t="str">
        <v>99912-16DTO</v>
      </c>
      <c r="D10174">
        <v>134</v>
      </c>
      <c r="E10174">
        <v>43726</v>
      </c>
    </row>
    <row r="10175">
      <c r="A10175" t="str">
        <v>AutoTable</v>
      </c>
      <c r="C10175" t="str">
        <v>99912-19BR</v>
      </c>
      <c r="D10175">
        <v>198</v>
      </c>
      <c r="E10175">
        <v>43726</v>
      </c>
    </row>
    <row r="10176">
      <c r="A10176" t="str">
        <v>AutoTable</v>
      </c>
      <c r="C10176" t="str">
        <v>99915-61</v>
      </c>
      <c r="D10176">
        <v>66</v>
      </c>
      <c r="E10176">
        <v>43726</v>
      </c>
    </row>
    <row r="10177">
      <c r="A10177" t="str">
        <v>AutoTable</v>
      </c>
      <c r="C10177" t="str">
        <v>99975-16</v>
      </c>
      <c r="D10177">
        <v>780</v>
      </c>
      <c r="E10177">
        <v>43726</v>
      </c>
    </row>
    <row r="10178">
      <c r="A10178" t="str">
        <v>AutoTable</v>
      </c>
      <c r="C10178" t="str">
        <v>APC703300AS</v>
      </c>
      <c r="D10178">
        <v>0</v>
      </c>
      <c r="E10178">
        <v>43726</v>
      </c>
    </row>
    <row r="10179">
      <c r="A10179" t="str">
        <v>AutoTable</v>
      </c>
      <c r="C10179" t="str">
        <v>APC78275MR3</v>
      </c>
      <c r="D10179">
        <v>0</v>
      </c>
      <c r="E10179">
        <v>43726</v>
      </c>
    </row>
    <row r="10180">
      <c r="A10180" t="str">
        <v>AutoTable</v>
      </c>
      <c r="C10180" t="str">
        <v>B14099</v>
      </c>
      <c r="D10180">
        <v>10</v>
      </c>
      <c r="E10180">
        <v>43726</v>
      </c>
    </row>
    <row r="10181">
      <c r="A10181" t="str">
        <v>AutoTable</v>
      </c>
      <c r="C10181" t="str">
        <v>B14100</v>
      </c>
      <c r="D10181">
        <v>18</v>
      </c>
      <c r="E10181">
        <v>43726</v>
      </c>
    </row>
    <row r="10182">
      <c r="A10182" t="str">
        <v>AutoTable</v>
      </c>
      <c r="C10182" t="str">
        <v>B14101</v>
      </c>
      <c r="D10182">
        <v>14</v>
      </c>
      <c r="E10182">
        <v>43726</v>
      </c>
    </row>
    <row r="10183">
      <c r="A10183" t="str">
        <v>AutoTable</v>
      </c>
      <c r="C10183" t="str">
        <v>B14102</v>
      </c>
      <c r="D10183">
        <v>15</v>
      </c>
      <c r="E10183">
        <v>43726</v>
      </c>
    </row>
    <row r="10184">
      <c r="A10184" t="str">
        <v>AutoTable</v>
      </c>
      <c r="C10184" t="str">
        <v>B14103</v>
      </c>
      <c r="D10184">
        <v>15</v>
      </c>
      <c r="E10184">
        <v>43726</v>
      </c>
    </row>
    <row r="10185">
      <c r="A10185" t="str">
        <v>AutoTable</v>
      </c>
      <c r="C10185" t="str">
        <v>B14104</v>
      </c>
      <c r="D10185">
        <v>15</v>
      </c>
      <c r="E10185">
        <v>43726</v>
      </c>
    </row>
    <row r="10186">
      <c r="A10186" t="str">
        <v>AutoTable</v>
      </c>
      <c r="C10186" t="str">
        <v>B14105</v>
      </c>
      <c r="D10186">
        <v>10</v>
      </c>
      <c r="E10186">
        <v>43726</v>
      </c>
    </row>
    <row r="10187">
      <c r="A10187" t="str">
        <v>AutoTable</v>
      </c>
      <c r="C10187" t="str">
        <v>B14107</v>
      </c>
      <c r="D10187">
        <v>7</v>
      </c>
      <c r="E10187">
        <v>43726</v>
      </c>
    </row>
    <row r="10188">
      <c r="A10188" t="str">
        <v>AutoTable</v>
      </c>
      <c r="C10188" t="str">
        <v>B14108</v>
      </c>
      <c r="D10188">
        <v>18</v>
      </c>
      <c r="E10188">
        <v>43726</v>
      </c>
    </row>
    <row r="10189">
      <c r="A10189" t="str">
        <v>AutoTable</v>
      </c>
      <c r="C10189" t="str">
        <v>B14150</v>
      </c>
      <c r="D10189">
        <v>1</v>
      </c>
      <c r="E10189">
        <v>43726</v>
      </c>
    </row>
    <row r="10190">
      <c r="A10190" t="str">
        <v>AutoTable</v>
      </c>
      <c r="C10190" t="str">
        <v>B14151</v>
      </c>
      <c r="D10190">
        <v>9</v>
      </c>
      <c r="E10190">
        <v>43726</v>
      </c>
    </row>
    <row r="10191">
      <c r="A10191" t="str">
        <v>AutoTable</v>
      </c>
      <c r="C10191" t="str">
        <v>B14152</v>
      </c>
      <c r="D10191">
        <v>0</v>
      </c>
      <c r="E10191">
        <v>43726</v>
      </c>
    </row>
    <row r="10192">
      <c r="A10192" t="str">
        <v>AutoTable</v>
      </c>
      <c r="C10192" t="str">
        <v>B14153</v>
      </c>
      <c r="D10192">
        <v>3</v>
      </c>
      <c r="E10192">
        <v>43726</v>
      </c>
    </row>
    <row r="10193">
      <c r="A10193" t="str">
        <v>AutoTable</v>
      </c>
      <c r="C10193" t="str">
        <v>B14154</v>
      </c>
      <c r="D10193">
        <v>0</v>
      </c>
      <c r="E10193">
        <v>43726</v>
      </c>
    </row>
    <row r="10194">
      <c r="A10194" t="str">
        <v>AutoTable</v>
      </c>
      <c r="C10194" t="str">
        <v>B14155</v>
      </c>
      <c r="D10194">
        <v>10</v>
      </c>
      <c r="E10194">
        <v>43726</v>
      </c>
    </row>
    <row r="10195">
      <c r="A10195" t="str">
        <v>AutoTable</v>
      </c>
      <c r="C10195" t="str">
        <v>B40101</v>
      </c>
      <c r="D10195">
        <v>15</v>
      </c>
      <c r="E10195">
        <v>43726</v>
      </c>
    </row>
    <row r="10196">
      <c r="A10196" t="str">
        <v>AutoTable</v>
      </c>
      <c r="C10196" t="str">
        <v>B40230</v>
      </c>
      <c r="D10196">
        <v>14</v>
      </c>
      <c r="E10196">
        <v>43726</v>
      </c>
    </row>
    <row r="10197">
      <c r="A10197" t="str">
        <v>AutoTable</v>
      </c>
      <c r="C10197" t="str">
        <v>B40230T1</v>
      </c>
      <c r="D10197">
        <v>8</v>
      </c>
      <c r="E10197">
        <v>43726</v>
      </c>
    </row>
    <row r="10198">
      <c r="A10198" t="str">
        <v>AutoTable</v>
      </c>
      <c r="C10198" t="str">
        <v>B40230T2</v>
      </c>
      <c r="D10198">
        <v>20</v>
      </c>
      <c r="E10198">
        <v>43726</v>
      </c>
    </row>
    <row r="10199">
      <c r="A10199" t="str">
        <v>AutoTable</v>
      </c>
      <c r="C10199" t="str">
        <v>B40231</v>
      </c>
      <c r="D10199">
        <v>4</v>
      </c>
      <c r="E10199">
        <v>43726</v>
      </c>
    </row>
    <row r="10200">
      <c r="A10200" t="str">
        <v>AutoTable</v>
      </c>
      <c r="C10200" t="str">
        <v>B40231T2</v>
      </c>
      <c r="D10200">
        <v>5</v>
      </c>
      <c r="E10200">
        <v>43726</v>
      </c>
    </row>
    <row r="10201">
      <c r="A10201" t="str">
        <v>AutoTable</v>
      </c>
      <c r="C10201" t="str">
        <v>B40232</v>
      </c>
      <c r="D10201">
        <v>8</v>
      </c>
      <c r="E10201">
        <v>43726</v>
      </c>
    </row>
    <row r="10202">
      <c r="A10202" t="str">
        <v>AutoTable</v>
      </c>
      <c r="C10202" t="str">
        <v>B40236</v>
      </c>
      <c r="D10202">
        <v>13</v>
      </c>
      <c r="E10202">
        <v>43726</v>
      </c>
    </row>
    <row r="10203">
      <c r="A10203" t="str">
        <v>AutoTable</v>
      </c>
      <c r="C10203" t="str">
        <v>B40240</v>
      </c>
      <c r="D10203">
        <v>72</v>
      </c>
      <c r="E10203">
        <v>43726</v>
      </c>
    </row>
    <row r="10204">
      <c r="A10204" t="str">
        <v>AutoTable</v>
      </c>
      <c r="C10204" t="str">
        <v>B54019</v>
      </c>
      <c r="D10204">
        <v>20</v>
      </c>
      <c r="E10204">
        <v>43726</v>
      </c>
    </row>
    <row r="10205">
      <c r="A10205" t="str">
        <v>AutoTable</v>
      </c>
      <c r="C10205" t="str">
        <v>B54020</v>
      </c>
      <c r="D10205">
        <v>3</v>
      </c>
      <c r="E10205">
        <v>43726</v>
      </c>
    </row>
    <row r="10206">
      <c r="A10206" t="str">
        <v>AutoTable</v>
      </c>
      <c r="C10206" t="str">
        <v>B54022</v>
      </c>
      <c r="D10206">
        <v>156</v>
      </c>
      <c r="E10206">
        <v>43726</v>
      </c>
    </row>
    <row r="10207">
      <c r="A10207" t="str">
        <v>AutoTable</v>
      </c>
      <c r="C10207" t="str">
        <v>B54025</v>
      </c>
      <c r="D10207">
        <v>15</v>
      </c>
      <c r="E10207">
        <v>43726</v>
      </c>
    </row>
    <row r="10208">
      <c r="A10208" t="str">
        <v>AutoTable</v>
      </c>
      <c r="C10208" t="str">
        <v>B54029</v>
      </c>
      <c r="D10208">
        <v>0</v>
      </c>
      <c r="E10208">
        <v>43726</v>
      </c>
    </row>
    <row r="10209">
      <c r="A10209" t="str">
        <v>AutoTable</v>
      </c>
      <c r="C10209" t="str">
        <v>B54030</v>
      </c>
      <c r="D10209">
        <v>0</v>
      </c>
      <c r="E10209">
        <v>43726</v>
      </c>
    </row>
    <row r="10210">
      <c r="A10210" t="str">
        <v>AutoTable</v>
      </c>
      <c r="C10210" t="str">
        <v>B54031</v>
      </c>
      <c r="D10210">
        <v>17</v>
      </c>
      <c r="E10210">
        <v>43726</v>
      </c>
    </row>
    <row r="10211">
      <c r="A10211" t="str">
        <v>AutoTable</v>
      </c>
      <c r="C10211" t="str">
        <v>B54032</v>
      </c>
      <c r="D10211">
        <v>0</v>
      </c>
      <c r="E10211">
        <v>43726</v>
      </c>
    </row>
    <row r="10212">
      <c r="A10212" t="str">
        <v>AutoTable</v>
      </c>
      <c r="C10212" t="str">
        <v>B54040</v>
      </c>
      <c r="D10212">
        <v>7</v>
      </c>
      <c r="E10212">
        <v>43726</v>
      </c>
    </row>
    <row r="10213">
      <c r="A10213" t="str">
        <v>AutoTable</v>
      </c>
      <c r="C10213" t="str">
        <v>B54041</v>
      </c>
      <c r="D10213">
        <v>11</v>
      </c>
      <c r="E10213">
        <v>43726</v>
      </c>
    </row>
    <row r="10214">
      <c r="A10214" t="str">
        <v>AutoTable</v>
      </c>
      <c r="C10214" t="str">
        <v>B54042</v>
      </c>
      <c r="D10214">
        <v>0</v>
      </c>
      <c r="E10214">
        <v>43726</v>
      </c>
    </row>
    <row r="10215">
      <c r="A10215" t="str">
        <v>AutoTable</v>
      </c>
      <c r="C10215" t="str">
        <v>B54044</v>
      </c>
      <c r="D10215">
        <v>4</v>
      </c>
      <c r="E10215">
        <v>43726</v>
      </c>
    </row>
    <row r="10216">
      <c r="A10216" t="str">
        <v>AutoTable</v>
      </c>
      <c r="C10216" t="str">
        <v>B54045</v>
      </c>
      <c r="D10216">
        <v>0</v>
      </c>
      <c r="E10216">
        <v>43726</v>
      </c>
    </row>
    <row r="10217">
      <c r="A10217" t="str">
        <v>AutoTable</v>
      </c>
      <c r="C10217" t="str">
        <v>B54045A</v>
      </c>
      <c r="D10217">
        <v>124</v>
      </c>
      <c r="E10217">
        <v>43726</v>
      </c>
    </row>
    <row r="10218">
      <c r="A10218" t="str">
        <v>AutoTable</v>
      </c>
      <c r="C10218" t="str">
        <v>B54047</v>
      </c>
      <c r="D10218">
        <v>121</v>
      </c>
      <c r="E10218">
        <v>43726</v>
      </c>
    </row>
    <row r="10219">
      <c r="A10219" t="str">
        <v>AutoTable</v>
      </c>
      <c r="C10219" t="str">
        <v>B54049</v>
      </c>
      <c r="D10219">
        <v>24</v>
      </c>
      <c r="E10219">
        <v>43726</v>
      </c>
    </row>
    <row r="10220">
      <c r="A10220" t="str">
        <v>AutoTable</v>
      </c>
      <c r="C10220" t="str">
        <v>B54050</v>
      </c>
      <c r="D10220">
        <v>10</v>
      </c>
      <c r="E10220">
        <v>43726</v>
      </c>
    </row>
    <row r="10221">
      <c r="A10221" t="str">
        <v>AutoTable</v>
      </c>
      <c r="C10221" t="str">
        <v>B54051</v>
      </c>
      <c r="D10221">
        <v>4</v>
      </c>
      <c r="E10221">
        <v>43726</v>
      </c>
    </row>
    <row r="10222">
      <c r="A10222" t="str">
        <v>AutoTable</v>
      </c>
      <c r="C10222" t="str">
        <v>B54052</v>
      </c>
      <c r="D10222">
        <v>57</v>
      </c>
      <c r="E10222">
        <v>43726</v>
      </c>
    </row>
    <row r="10223">
      <c r="A10223" t="str">
        <v>AutoTable</v>
      </c>
      <c r="C10223" t="str">
        <v>B54059</v>
      </c>
      <c r="D10223">
        <v>7</v>
      </c>
      <c r="E10223">
        <v>43726</v>
      </c>
    </row>
    <row r="10224">
      <c r="A10224" t="str">
        <v>AutoTable</v>
      </c>
      <c r="C10224" t="str">
        <v>B54061</v>
      </c>
      <c r="D10224">
        <v>80</v>
      </c>
      <c r="E10224">
        <v>43726</v>
      </c>
    </row>
    <row r="10225">
      <c r="A10225" t="str">
        <v>AutoTable</v>
      </c>
      <c r="C10225" t="str">
        <v>B54062</v>
      </c>
      <c r="D10225">
        <v>63</v>
      </c>
      <c r="E10225">
        <v>43726</v>
      </c>
    </row>
    <row r="10226">
      <c r="A10226" t="str">
        <v>AutoTable</v>
      </c>
      <c r="C10226" t="str">
        <v>B54063</v>
      </c>
      <c r="D10226">
        <v>80</v>
      </c>
      <c r="E10226">
        <v>43726</v>
      </c>
    </row>
    <row r="10227">
      <c r="A10227" t="str">
        <v>AutoTable</v>
      </c>
      <c r="C10227" t="str">
        <v>B54064</v>
      </c>
      <c r="D10227">
        <v>55</v>
      </c>
      <c r="E10227">
        <v>43726</v>
      </c>
    </row>
    <row r="10228">
      <c r="A10228" t="str">
        <v>AutoTable</v>
      </c>
      <c r="C10228" t="str">
        <v>B54065</v>
      </c>
      <c r="D10228">
        <v>0</v>
      </c>
      <c r="E10228">
        <v>43726</v>
      </c>
    </row>
    <row r="10229">
      <c r="A10229" t="str">
        <v>AutoTable</v>
      </c>
      <c r="C10229" t="str">
        <v>B54065T2</v>
      </c>
      <c r="D10229">
        <v>0</v>
      </c>
      <c r="E10229">
        <v>43726</v>
      </c>
    </row>
    <row r="10230">
      <c r="A10230" t="str">
        <v>AutoTable</v>
      </c>
      <c r="C10230" t="str">
        <v>B54070</v>
      </c>
      <c r="D10230">
        <v>18</v>
      </c>
      <c r="E10230">
        <v>43726</v>
      </c>
    </row>
    <row r="10231">
      <c r="A10231" t="str">
        <v>AutoTable</v>
      </c>
      <c r="C10231" t="str">
        <v>B54071</v>
      </c>
      <c r="D10231">
        <v>6</v>
      </c>
      <c r="E10231">
        <v>43726</v>
      </c>
    </row>
    <row r="10232">
      <c r="A10232" t="str">
        <v>AutoTable</v>
      </c>
      <c r="C10232" t="str">
        <v>B54072</v>
      </c>
      <c r="D10232">
        <v>8</v>
      </c>
      <c r="E10232">
        <v>43726</v>
      </c>
    </row>
    <row r="10233">
      <c r="A10233" t="str">
        <v>AutoTable</v>
      </c>
      <c r="C10233" t="str">
        <v>B54073</v>
      </c>
      <c r="D10233">
        <v>8</v>
      </c>
      <c r="E10233">
        <v>43726</v>
      </c>
    </row>
    <row r="10234">
      <c r="A10234" t="str">
        <v>AutoTable</v>
      </c>
      <c r="C10234" t="str">
        <v>B54074</v>
      </c>
      <c r="D10234">
        <v>0</v>
      </c>
      <c r="E10234">
        <v>43726</v>
      </c>
    </row>
    <row r="10235">
      <c r="A10235" t="str">
        <v>AutoTable</v>
      </c>
      <c r="C10235" t="str">
        <v>B54075</v>
      </c>
      <c r="D10235">
        <v>31</v>
      </c>
      <c r="E10235">
        <v>43726</v>
      </c>
    </row>
    <row r="10236">
      <c r="A10236" t="str">
        <v>AutoTable</v>
      </c>
      <c r="C10236" t="str">
        <v>B54076</v>
      </c>
      <c r="D10236">
        <v>23</v>
      </c>
      <c r="E10236">
        <v>43726</v>
      </c>
    </row>
    <row r="10237">
      <c r="A10237" t="str">
        <v>AutoTable</v>
      </c>
      <c r="C10237" t="str">
        <v>B54077</v>
      </c>
      <c r="D10237">
        <v>26</v>
      </c>
      <c r="E10237">
        <v>43726</v>
      </c>
    </row>
    <row r="10238">
      <c r="A10238" t="str">
        <v>AutoTable</v>
      </c>
      <c r="C10238" t="str">
        <v>B54078</v>
      </c>
      <c r="D10238">
        <v>3</v>
      </c>
      <c r="E10238">
        <v>43726</v>
      </c>
    </row>
    <row r="10239">
      <c r="A10239" t="str">
        <v>AutoTable</v>
      </c>
      <c r="C10239" t="str">
        <v>B54079</v>
      </c>
      <c r="D10239">
        <v>0</v>
      </c>
      <c r="E10239">
        <v>43726</v>
      </c>
    </row>
    <row r="10240">
      <c r="A10240" t="str">
        <v>AutoTable</v>
      </c>
      <c r="C10240" t="str">
        <v>B54079T2</v>
      </c>
      <c r="D10240">
        <v>2</v>
      </c>
      <c r="E10240">
        <v>43726</v>
      </c>
    </row>
    <row r="10241">
      <c r="A10241" t="str">
        <v>AutoTable</v>
      </c>
      <c r="C10241" t="str">
        <v>B54079T3</v>
      </c>
      <c r="D10241">
        <v>0</v>
      </c>
      <c r="E10241">
        <v>43726</v>
      </c>
    </row>
    <row r="10242">
      <c r="A10242" t="str">
        <v>AutoTable</v>
      </c>
      <c r="C10242" t="str">
        <v>B54080</v>
      </c>
      <c r="D10242">
        <v>1</v>
      </c>
      <c r="E10242">
        <v>43726</v>
      </c>
    </row>
    <row r="10243">
      <c r="A10243" t="str">
        <v>AutoTable</v>
      </c>
      <c r="C10243" t="str">
        <v>B54080T1</v>
      </c>
      <c r="D10243">
        <v>16</v>
      </c>
      <c r="E10243">
        <v>43726</v>
      </c>
    </row>
    <row r="10244">
      <c r="A10244" t="str">
        <v>AutoTable</v>
      </c>
      <c r="C10244" t="str">
        <v>B54080T2</v>
      </c>
      <c r="D10244">
        <v>16</v>
      </c>
      <c r="E10244">
        <v>43726</v>
      </c>
    </row>
    <row r="10245">
      <c r="A10245" t="str">
        <v>AutoTable</v>
      </c>
      <c r="C10245" t="str">
        <v>B54081</v>
      </c>
      <c r="D10245">
        <v>0</v>
      </c>
      <c r="E10245">
        <v>43726</v>
      </c>
    </row>
    <row r="10246">
      <c r="A10246" t="str">
        <v>AutoTable</v>
      </c>
      <c r="C10246" t="str">
        <v>B54090</v>
      </c>
      <c r="D10246">
        <v>1</v>
      </c>
      <c r="E10246">
        <v>43726</v>
      </c>
    </row>
    <row r="10247">
      <c r="A10247" t="str">
        <v>AutoTable</v>
      </c>
      <c r="C10247" t="str">
        <v>B54090T2</v>
      </c>
      <c r="D10247">
        <v>1</v>
      </c>
      <c r="E10247">
        <v>43726</v>
      </c>
    </row>
    <row r="10248">
      <c r="A10248" t="str">
        <v>AutoTable</v>
      </c>
      <c r="C10248" t="str">
        <v>B54090T3</v>
      </c>
      <c r="D10248">
        <v>1</v>
      </c>
      <c r="E10248">
        <v>43726</v>
      </c>
    </row>
    <row r="10249">
      <c r="A10249" t="str">
        <v>AutoTable</v>
      </c>
      <c r="C10249" t="str">
        <v>B54091</v>
      </c>
      <c r="D10249">
        <v>1</v>
      </c>
      <c r="E10249">
        <v>43726</v>
      </c>
    </row>
    <row r="10250">
      <c r="A10250" t="str">
        <v>AutoTable</v>
      </c>
      <c r="C10250" t="str">
        <v>B54091T1</v>
      </c>
      <c r="D10250">
        <v>3</v>
      </c>
      <c r="E10250">
        <v>43726</v>
      </c>
    </row>
    <row r="10251">
      <c r="A10251" t="str">
        <v>AutoTable</v>
      </c>
      <c r="C10251" t="str">
        <v>B54091T2</v>
      </c>
      <c r="D10251">
        <v>63</v>
      </c>
      <c r="E10251">
        <v>43726</v>
      </c>
    </row>
    <row r="10252">
      <c r="A10252" t="str">
        <v>AutoTable</v>
      </c>
      <c r="C10252" t="str">
        <v>B54092</v>
      </c>
      <c r="D10252">
        <v>11</v>
      </c>
      <c r="E10252">
        <v>43726</v>
      </c>
    </row>
    <row r="10253">
      <c r="A10253" t="str">
        <v>AutoTable</v>
      </c>
      <c r="C10253" t="str">
        <v>B54093</v>
      </c>
      <c r="D10253">
        <v>0</v>
      </c>
      <c r="E10253">
        <v>43726</v>
      </c>
    </row>
    <row r="10254">
      <c r="A10254" t="str">
        <v>AutoTable</v>
      </c>
      <c r="C10254" t="str">
        <v>B54094</v>
      </c>
      <c r="D10254">
        <v>0</v>
      </c>
      <c r="E10254">
        <v>43726</v>
      </c>
    </row>
    <row r="10255">
      <c r="A10255" t="str">
        <v>AutoTable</v>
      </c>
      <c r="C10255" t="str">
        <v>B54095</v>
      </c>
      <c r="D10255">
        <v>5</v>
      </c>
      <c r="E10255">
        <v>43726</v>
      </c>
    </row>
    <row r="10256">
      <c r="A10256" t="str">
        <v>AutoTable</v>
      </c>
      <c r="C10256" t="str">
        <v>B54096</v>
      </c>
      <c r="D10256">
        <v>1</v>
      </c>
      <c r="E10256">
        <v>43726</v>
      </c>
    </row>
    <row r="10257">
      <c r="A10257" t="str">
        <v>AutoTable</v>
      </c>
      <c r="C10257" t="str">
        <v>B54096T2</v>
      </c>
      <c r="D10257">
        <v>13</v>
      </c>
      <c r="E10257">
        <v>43726</v>
      </c>
    </row>
    <row r="10258">
      <c r="A10258" t="str">
        <v>AutoTable</v>
      </c>
      <c r="C10258" t="str">
        <v>B54096T3</v>
      </c>
      <c r="D10258">
        <v>1</v>
      </c>
      <c r="E10258">
        <v>43726</v>
      </c>
    </row>
    <row r="10259">
      <c r="A10259" t="str">
        <v>AutoTable</v>
      </c>
      <c r="C10259" t="str">
        <v>B54097</v>
      </c>
      <c r="D10259">
        <v>0</v>
      </c>
      <c r="E10259">
        <v>43726</v>
      </c>
    </row>
    <row r="10260">
      <c r="A10260" t="str">
        <v>AutoTable</v>
      </c>
      <c r="C10260" t="str">
        <v>B54097T2</v>
      </c>
      <c r="D10260">
        <v>14</v>
      </c>
      <c r="E10260">
        <v>43726</v>
      </c>
    </row>
    <row r="10261">
      <c r="A10261" t="str">
        <v>AutoTable</v>
      </c>
      <c r="C10261" t="str">
        <v>B54097T3</v>
      </c>
      <c r="D10261">
        <v>22</v>
      </c>
      <c r="E10261">
        <v>43726</v>
      </c>
    </row>
    <row r="10262">
      <c r="A10262" t="str">
        <v>AutoTable</v>
      </c>
      <c r="C10262" t="str">
        <v>B54098</v>
      </c>
      <c r="D10262">
        <v>0</v>
      </c>
      <c r="E10262">
        <v>43726</v>
      </c>
    </row>
    <row r="10263">
      <c r="A10263" t="str">
        <v>AutoTable</v>
      </c>
      <c r="C10263" t="str">
        <v>B54098T2</v>
      </c>
      <c r="D10263">
        <v>5</v>
      </c>
      <c r="E10263">
        <v>43726</v>
      </c>
    </row>
    <row r="10264">
      <c r="A10264" t="str">
        <v>AutoTable</v>
      </c>
      <c r="C10264" t="str">
        <v>B54098T3</v>
      </c>
      <c r="D10264">
        <v>0</v>
      </c>
      <c r="E10264">
        <v>43726</v>
      </c>
    </row>
    <row r="10265">
      <c r="A10265" t="str">
        <v>AutoTable</v>
      </c>
      <c r="C10265" t="str">
        <v>B54099</v>
      </c>
      <c r="D10265">
        <v>6</v>
      </c>
      <c r="E10265">
        <v>43726</v>
      </c>
    </row>
    <row r="10266">
      <c r="A10266" t="str">
        <v>AutoTable</v>
      </c>
      <c r="C10266" t="str">
        <v>ECH 1</v>
      </c>
      <c r="D10266">
        <v>0</v>
      </c>
      <c r="E10266">
        <v>43726</v>
      </c>
    </row>
    <row r="10267">
      <c r="A10267" t="str">
        <v>AutoTable</v>
      </c>
      <c r="C10267" t="str">
        <v>ECH 2</v>
      </c>
      <c r="D10267">
        <v>0</v>
      </c>
      <c r="E10267">
        <v>43726</v>
      </c>
    </row>
    <row r="10268">
      <c r="A10268" t="str">
        <v>AutoTable</v>
      </c>
      <c r="C10268" t="str">
        <v>ECH 3</v>
      </c>
      <c r="D10268">
        <v>3</v>
      </c>
      <c r="E10268">
        <v>43726</v>
      </c>
    </row>
    <row r="10269">
      <c r="A10269" t="str">
        <v>AutoTable</v>
      </c>
      <c r="C10269" t="str">
        <v>ECHANTILLON1</v>
      </c>
      <c r="D10269">
        <v>12</v>
      </c>
      <c r="E10269">
        <v>43726</v>
      </c>
    </row>
    <row r="10270">
      <c r="A10270" t="str">
        <v>AutoTable</v>
      </c>
      <c r="C10270" t="str">
        <v>EMB1/PP</v>
      </c>
      <c r="D10270">
        <v>270</v>
      </c>
      <c r="E10270">
        <v>43726</v>
      </c>
    </row>
    <row r="10271">
      <c r="A10271" t="str">
        <v>AutoTable</v>
      </c>
      <c r="C10271" t="str">
        <v>EMB2/PC</v>
      </c>
      <c r="D10271">
        <v>710</v>
      </c>
      <c r="E10271">
        <v>43726</v>
      </c>
    </row>
    <row r="10272">
      <c r="A10272" t="str">
        <v>AutoTable</v>
      </c>
      <c r="C10272" t="str">
        <v>EMB3/GC</v>
      </c>
      <c r="D10272">
        <v>0</v>
      </c>
      <c r="E10272">
        <v>43726</v>
      </c>
    </row>
    <row r="10273">
      <c r="A10273" t="str">
        <v>AutoTable</v>
      </c>
      <c r="C10273" t="str">
        <v>EMB4/PCH</v>
      </c>
      <c r="D10273">
        <v>1440</v>
      </c>
      <c r="E10273">
        <v>43726</v>
      </c>
    </row>
    <row r="10274">
      <c r="A10274" t="str">
        <v>AutoTable</v>
      </c>
      <c r="C10274" t="str">
        <v>EMB5/GCH</v>
      </c>
      <c r="D10274">
        <v>995</v>
      </c>
      <c r="E10274">
        <v>43726</v>
      </c>
    </row>
    <row r="10275">
      <c r="A10275" t="str">
        <v>AutoTable</v>
      </c>
      <c r="C10275" t="str">
        <v>EMB6/DECOR5</v>
      </c>
      <c r="D10275">
        <v>1160</v>
      </c>
      <c r="E10275">
        <v>43726</v>
      </c>
    </row>
    <row r="10276">
      <c r="A10276" t="str">
        <v>AutoTable</v>
      </c>
      <c r="C10276" t="str">
        <v>EMB6-1</v>
      </c>
      <c r="D10276">
        <v>0</v>
      </c>
      <c r="E10276">
        <v>43726</v>
      </c>
    </row>
    <row r="10277">
      <c r="A10277" t="str">
        <v>AutoTable</v>
      </c>
      <c r="C10277" t="str">
        <v>EMB7/DECOR2</v>
      </c>
      <c r="D10277">
        <v>2326</v>
      </c>
      <c r="E10277">
        <v>43726</v>
      </c>
    </row>
    <row r="10278">
      <c r="A10278" t="str">
        <v>AutoTable</v>
      </c>
      <c r="C10278" t="str">
        <v>EMB8</v>
      </c>
      <c r="D10278">
        <v>500</v>
      </c>
      <c r="E10278">
        <v>43726</v>
      </c>
    </row>
    <row r="10279">
      <c r="A10279" t="str">
        <v>AutoTable</v>
      </c>
      <c r="C10279" t="str">
        <v>FFX78210-00R5</v>
      </c>
      <c r="D10279">
        <v>0</v>
      </c>
      <c r="E10279">
        <v>43726</v>
      </c>
    </row>
    <row r="10280">
      <c r="A10280" t="str">
        <v>AutoTable</v>
      </c>
      <c r="C10280" t="str">
        <v>FFX78275-00R4</v>
      </c>
      <c r="D10280">
        <v>0</v>
      </c>
      <c r="E10280">
        <v>43726</v>
      </c>
    </row>
    <row r="10281">
      <c r="A10281" t="str">
        <v>AutoTable</v>
      </c>
      <c r="C10281" t="str">
        <v>FFX78275-00R5</v>
      </c>
      <c r="D10281">
        <v>0</v>
      </c>
      <c r="E10281">
        <v>43726</v>
      </c>
    </row>
    <row r="10282">
      <c r="A10282" t="str">
        <v>AutoTable</v>
      </c>
      <c r="C10282" t="str">
        <v>FFX81275-18R5</v>
      </c>
      <c r="D10282">
        <v>0</v>
      </c>
      <c r="E10282">
        <v>43726</v>
      </c>
    </row>
    <row r="10283">
      <c r="A10283" t="str">
        <v>AutoTable</v>
      </c>
      <c r="C10283" t="str">
        <v>FFX91010-18R5</v>
      </c>
      <c r="D10283">
        <v>0</v>
      </c>
      <c r="E10283">
        <v>43726</v>
      </c>
    </row>
    <row r="10284">
      <c r="A10284" t="str">
        <v>AutoTable</v>
      </c>
      <c r="C10284" t="str">
        <v>FFX91050-18R5</v>
      </c>
      <c r="D10284">
        <v>0</v>
      </c>
      <c r="E10284">
        <v>43726</v>
      </c>
    </row>
    <row r="10285">
      <c r="A10285" t="str">
        <v>AutoTable</v>
      </c>
      <c r="C10285" t="str">
        <v>FFX91075-01R5</v>
      </c>
      <c r="D10285">
        <v>20</v>
      </c>
      <c r="E10285">
        <v>43726</v>
      </c>
    </row>
    <row r="10286">
      <c r="A10286" t="str">
        <v>AutoTable</v>
      </c>
      <c r="C10286" t="str">
        <v>FFX91075-02R5</v>
      </c>
      <c r="D10286">
        <v>0</v>
      </c>
      <c r="E10286">
        <v>43726</v>
      </c>
    </row>
    <row r="10287">
      <c r="A10287" t="str">
        <v>AutoTable</v>
      </c>
      <c r="C10287" t="str">
        <v>FFX91075-06R5</v>
      </c>
      <c r="D10287">
        <v>0</v>
      </c>
      <c r="E10287">
        <v>43726</v>
      </c>
    </row>
    <row r="10288">
      <c r="A10288" t="str">
        <v>AutoTable</v>
      </c>
      <c r="C10288" t="str">
        <v>FFX91075-08R5</v>
      </c>
      <c r="D10288">
        <v>0</v>
      </c>
      <c r="E10288">
        <v>43726</v>
      </c>
    </row>
    <row r="10289">
      <c r="A10289" t="str">
        <v>AutoTable</v>
      </c>
      <c r="C10289" t="str">
        <v>FFX91075-18R5</v>
      </c>
      <c r="D10289">
        <v>0</v>
      </c>
      <c r="E10289">
        <v>43726</v>
      </c>
    </row>
    <row r="10290">
      <c r="A10290" t="str">
        <v>AutoTable</v>
      </c>
      <c r="C10290" t="str">
        <v>FFX91075-18R6</v>
      </c>
      <c r="D10290">
        <v>0</v>
      </c>
      <c r="E10290">
        <v>43726</v>
      </c>
    </row>
    <row r="10291">
      <c r="A10291" t="str">
        <v>AutoTable</v>
      </c>
      <c r="C10291" t="str">
        <v>FFX91075-19R5</v>
      </c>
      <c r="D10291">
        <v>0</v>
      </c>
      <c r="E10291">
        <v>43726</v>
      </c>
    </row>
    <row r="10292">
      <c r="A10292" t="str">
        <v>AutoTable</v>
      </c>
      <c r="C10292" t="str">
        <v>FFX91075-19R6</v>
      </c>
      <c r="D10292">
        <v>0</v>
      </c>
      <c r="E10292">
        <v>43726</v>
      </c>
    </row>
    <row r="10293">
      <c r="A10293" t="str">
        <v>AutoTable</v>
      </c>
      <c r="C10293" t="str">
        <v>FFX94075-20R6</v>
      </c>
      <c r="D10293">
        <v>0</v>
      </c>
      <c r="E10293">
        <v>43726</v>
      </c>
    </row>
    <row r="10294">
      <c r="A10294" t="str">
        <v>AutoTable</v>
      </c>
      <c r="C10294" t="str">
        <v>FFX99675-07FR5</v>
      </c>
      <c r="D10294">
        <v>0</v>
      </c>
      <c r="E10294">
        <v>43726</v>
      </c>
    </row>
    <row r="10295">
      <c r="A10295" t="str">
        <v>AutoTable</v>
      </c>
      <c r="C10295" t="str">
        <v>GR10A5</v>
      </c>
      <c r="D10295">
        <v>107</v>
      </c>
      <c r="E10295">
        <v>43726</v>
      </c>
    </row>
    <row r="10296">
      <c r="A10296" t="str">
        <v>AutoTable</v>
      </c>
      <c r="C10296" t="str">
        <v>GR10B3</v>
      </c>
      <c r="D10296">
        <v>0</v>
      </c>
      <c r="E10296">
        <v>43726</v>
      </c>
    </row>
    <row r="10297">
      <c r="A10297" t="str">
        <v>AutoTable</v>
      </c>
      <c r="C10297" t="str">
        <v>GR10B5</v>
      </c>
      <c r="D10297">
        <v>60</v>
      </c>
      <c r="E10297">
        <v>43726</v>
      </c>
    </row>
    <row r="10298">
      <c r="A10298" t="str">
        <v>AutoTable</v>
      </c>
      <c r="C10298" t="str">
        <v>GR10H4</v>
      </c>
      <c r="D10298">
        <v>45</v>
      </c>
      <c r="E10298">
        <v>43726</v>
      </c>
    </row>
    <row r="10299">
      <c r="A10299" t="str">
        <v>AutoTable</v>
      </c>
      <c r="C10299" t="str">
        <v>GR10MF3</v>
      </c>
      <c r="D10299">
        <v>0</v>
      </c>
      <c r="E10299">
        <v>43726</v>
      </c>
    </row>
    <row r="10300">
      <c r="A10300" t="str">
        <v>AutoTable</v>
      </c>
      <c r="C10300" t="str">
        <v>GR10MF5</v>
      </c>
      <c r="D10300">
        <v>0</v>
      </c>
      <c r="E10300">
        <v>43726</v>
      </c>
    </row>
    <row r="10301">
      <c r="A10301" t="str">
        <v>AutoTable</v>
      </c>
      <c r="C10301" t="str">
        <v>GR10OR5</v>
      </c>
      <c r="D10301">
        <v>0</v>
      </c>
      <c r="E10301">
        <v>43726</v>
      </c>
    </row>
    <row r="10302">
      <c r="A10302" t="str">
        <v>AutoTable</v>
      </c>
      <c r="C10302" t="str">
        <v>GR10Q2</v>
      </c>
      <c r="D10302">
        <v>0</v>
      </c>
      <c r="E10302">
        <v>43726</v>
      </c>
    </row>
    <row r="10303">
      <c r="A10303" t="str">
        <v>AutoTable</v>
      </c>
      <c r="C10303" t="str">
        <v>GR10R5</v>
      </c>
      <c r="D10303">
        <v>0</v>
      </c>
      <c r="E10303">
        <v>43726</v>
      </c>
    </row>
    <row r="10304">
      <c r="A10304" t="str">
        <v>AutoTable</v>
      </c>
      <c r="C10304" t="str">
        <v>GR10U5</v>
      </c>
      <c r="D10304">
        <v>0</v>
      </c>
      <c r="E10304">
        <v>43726</v>
      </c>
    </row>
    <row r="10305">
      <c r="A10305" t="str">
        <v>AutoTable</v>
      </c>
      <c r="C10305" t="str">
        <v>GR10VE5</v>
      </c>
      <c r="D10305">
        <v>44</v>
      </c>
      <c r="E10305">
        <v>43726</v>
      </c>
    </row>
    <row r="10306">
      <c r="A10306" t="str">
        <v>AutoTable</v>
      </c>
      <c r="C10306" t="str">
        <v>GR10VI5</v>
      </c>
      <c r="D10306">
        <v>13</v>
      </c>
      <c r="E10306">
        <v>43726</v>
      </c>
    </row>
    <row r="10307">
      <c r="A10307" t="str">
        <v>AutoTable</v>
      </c>
      <c r="C10307" t="str">
        <v>GR10W5</v>
      </c>
      <c r="D10307">
        <v>0</v>
      </c>
      <c r="E10307">
        <v>43726</v>
      </c>
    </row>
    <row r="10308">
      <c r="A10308" t="str">
        <v>AutoTable</v>
      </c>
      <c r="C10308" t="str">
        <v>GR10X5</v>
      </c>
      <c r="D10308">
        <v>180</v>
      </c>
      <c r="E10308">
        <v>43726</v>
      </c>
    </row>
    <row r="10309">
      <c r="A10309" t="str">
        <v>AutoTable</v>
      </c>
      <c r="C10309" t="str">
        <v>GR10Y5</v>
      </c>
      <c r="D10309">
        <v>176</v>
      </c>
      <c r="E10309">
        <v>43726</v>
      </c>
    </row>
    <row r="10310">
      <c r="A10310" t="str">
        <v>AutoTable</v>
      </c>
      <c r="C10310" t="str">
        <v>GR10YS5</v>
      </c>
      <c r="D10310">
        <v>0</v>
      </c>
      <c r="E10310">
        <v>43726</v>
      </c>
    </row>
    <row r="10311">
      <c r="A10311" t="str">
        <v>AutoTable</v>
      </c>
      <c r="C10311" t="str">
        <v>GR10Z5</v>
      </c>
      <c r="D10311">
        <v>0</v>
      </c>
      <c r="E10311">
        <v>43726</v>
      </c>
    </row>
    <row r="10312">
      <c r="A10312" t="str">
        <v>AutoTable</v>
      </c>
      <c r="C10312" t="str">
        <v>GR10ZS5</v>
      </c>
      <c r="D10312">
        <v>0</v>
      </c>
      <c r="E10312">
        <v>43726</v>
      </c>
    </row>
    <row r="10313">
      <c r="A10313" t="str">
        <v>AutoTable</v>
      </c>
      <c r="C10313" t="str">
        <v>GR60CAR5</v>
      </c>
      <c r="D10313">
        <v>16</v>
      </c>
      <c r="E10313">
        <v>43726</v>
      </c>
    </row>
    <row r="10314">
      <c r="A10314" t="str">
        <v>AutoTable</v>
      </c>
      <c r="C10314" t="str">
        <v>GR60JR5</v>
      </c>
      <c r="D10314">
        <v>16</v>
      </c>
      <c r="E10314">
        <v>43726</v>
      </c>
    </row>
    <row r="10315">
      <c r="A10315" t="str">
        <v>AutoTable</v>
      </c>
      <c r="C10315" t="str">
        <v>GR60MF5</v>
      </c>
      <c r="D10315">
        <v>0</v>
      </c>
      <c r="E10315">
        <v>43726</v>
      </c>
    </row>
    <row r="10316">
      <c r="A10316" t="str">
        <v>AutoTable</v>
      </c>
      <c r="C10316" t="str">
        <v>GR60ORB5</v>
      </c>
      <c r="D10316">
        <v>16</v>
      </c>
      <c r="E10316">
        <v>43726</v>
      </c>
    </row>
    <row r="10317">
      <c r="A10317" t="str">
        <v>AutoTable</v>
      </c>
      <c r="C10317" t="str">
        <v>GR60RB5</v>
      </c>
      <c r="D10317">
        <v>0</v>
      </c>
      <c r="E10317">
        <v>43726</v>
      </c>
    </row>
    <row r="10318">
      <c r="A10318" t="str">
        <v>AutoTable</v>
      </c>
      <c r="C10318" t="str">
        <v>GR60VE5</v>
      </c>
      <c r="D10318">
        <v>0</v>
      </c>
      <c r="E10318">
        <v>43726</v>
      </c>
    </row>
    <row r="10319">
      <c r="A10319" t="str">
        <v>AutoTable</v>
      </c>
      <c r="C10319" t="str">
        <v>GR60Z5</v>
      </c>
      <c r="D10319">
        <v>0</v>
      </c>
      <c r="E10319">
        <v>43726</v>
      </c>
    </row>
    <row r="10320">
      <c r="A10320" t="str">
        <v>AutoTable</v>
      </c>
      <c r="C10320" t="str">
        <v>GR75A5</v>
      </c>
      <c r="D10320">
        <v>652</v>
      </c>
      <c r="E10320">
        <v>43726</v>
      </c>
    </row>
    <row r="10321">
      <c r="A10321" t="str">
        <v>AutoTable</v>
      </c>
      <c r="C10321" t="str">
        <v>GR75B3</v>
      </c>
      <c r="D10321">
        <v>1</v>
      </c>
      <c r="E10321">
        <v>43726</v>
      </c>
    </row>
    <row r="10322">
      <c r="A10322" t="str">
        <v>AutoTable</v>
      </c>
      <c r="C10322" t="str">
        <v>GR75B5</v>
      </c>
      <c r="D10322">
        <v>430</v>
      </c>
      <c r="E10322">
        <v>43726</v>
      </c>
    </row>
    <row r="10323">
      <c r="A10323" t="str">
        <v>AutoTable</v>
      </c>
      <c r="C10323" t="str">
        <v>GR75CARS</v>
      </c>
      <c r="D10323">
        <v>0</v>
      </c>
      <c r="E10323">
        <v>43726</v>
      </c>
    </row>
    <row r="10324">
      <c r="A10324" t="str">
        <v>AutoTable</v>
      </c>
      <c r="C10324" t="str">
        <v>GR75FB5</v>
      </c>
      <c r="D10324">
        <v>0</v>
      </c>
      <c r="E10324">
        <v>43726</v>
      </c>
    </row>
    <row r="10325">
      <c r="A10325" t="str">
        <v>AutoTable</v>
      </c>
      <c r="C10325" t="str">
        <v>GR75JR5</v>
      </c>
      <c r="D10325">
        <v>0</v>
      </c>
      <c r="E10325">
        <v>43726</v>
      </c>
    </row>
    <row r="10326">
      <c r="A10326" t="str">
        <v>AutoTable</v>
      </c>
      <c r="C10326" t="str">
        <v>GR75M5</v>
      </c>
      <c r="D10326">
        <v>68</v>
      </c>
      <c r="E10326">
        <v>43726</v>
      </c>
    </row>
    <row r="10327">
      <c r="A10327" t="str">
        <v>AutoTable</v>
      </c>
      <c r="C10327" t="str">
        <v>GR75MF3</v>
      </c>
      <c r="D10327">
        <v>1908</v>
      </c>
      <c r="E10327">
        <v>43726</v>
      </c>
    </row>
    <row r="10328">
      <c r="A10328" t="str">
        <v>AutoTable</v>
      </c>
      <c r="C10328" t="str">
        <v>GR75MF5</v>
      </c>
      <c r="D10328">
        <v>0</v>
      </c>
      <c r="E10328">
        <v>43726</v>
      </c>
    </row>
    <row r="10329">
      <c r="A10329" t="str">
        <v>AutoTable</v>
      </c>
      <c r="C10329" t="str">
        <v>GR75OR5</v>
      </c>
      <c r="D10329">
        <v>20</v>
      </c>
      <c r="E10329">
        <v>43726</v>
      </c>
    </row>
    <row r="10330">
      <c r="A10330" t="str">
        <v>AutoTable</v>
      </c>
      <c r="C10330" t="str">
        <v>GR75ORB5</v>
      </c>
      <c r="D10330">
        <v>345</v>
      </c>
      <c r="E10330">
        <v>43726</v>
      </c>
    </row>
    <row r="10331">
      <c r="A10331" t="str">
        <v>AutoTable</v>
      </c>
      <c r="C10331" t="str">
        <v>GR75Q2</v>
      </c>
      <c r="D10331">
        <v>144</v>
      </c>
      <c r="E10331">
        <v>43726</v>
      </c>
    </row>
    <row r="10332">
      <c r="A10332" t="str">
        <v>AutoTable</v>
      </c>
      <c r="C10332" t="str">
        <v>GR75R5</v>
      </c>
      <c r="D10332">
        <v>66</v>
      </c>
      <c r="E10332">
        <v>43726</v>
      </c>
    </row>
    <row r="10333">
      <c r="A10333" t="str">
        <v>AutoTable</v>
      </c>
      <c r="C10333" t="str">
        <v>GR75T5</v>
      </c>
      <c r="D10333">
        <v>28</v>
      </c>
      <c r="E10333">
        <v>43726</v>
      </c>
    </row>
    <row r="10334">
      <c r="A10334" t="str">
        <v>AutoTable</v>
      </c>
      <c r="C10334" t="str">
        <v>GR75VE5</v>
      </c>
      <c r="D10334">
        <v>0</v>
      </c>
      <c r="E10334">
        <v>43726</v>
      </c>
    </row>
    <row r="10335">
      <c r="A10335" t="str">
        <v>AutoTable</v>
      </c>
      <c r="C10335" t="str">
        <v>GR75VI5</v>
      </c>
      <c r="D10335">
        <v>0</v>
      </c>
      <c r="E10335">
        <v>43726</v>
      </c>
    </row>
    <row r="10336">
      <c r="A10336" t="str">
        <v>AutoTable</v>
      </c>
      <c r="C10336" t="str">
        <v>GR75W5</v>
      </c>
      <c r="D10336">
        <v>0</v>
      </c>
      <c r="E10336">
        <v>43726</v>
      </c>
    </row>
    <row r="10337">
      <c r="A10337" t="str">
        <v>AutoTable</v>
      </c>
      <c r="C10337" t="str">
        <v>GR75X5</v>
      </c>
      <c r="D10337">
        <v>180</v>
      </c>
      <c r="E10337">
        <v>43726</v>
      </c>
    </row>
    <row r="10338">
      <c r="A10338" t="str">
        <v>AutoTable</v>
      </c>
      <c r="C10338" t="str">
        <v>GR75Y5</v>
      </c>
      <c r="D10338">
        <v>84</v>
      </c>
      <c r="E10338">
        <v>43726</v>
      </c>
    </row>
    <row r="10339">
      <c r="A10339" t="str">
        <v>AutoTable</v>
      </c>
      <c r="C10339" t="str">
        <v>GR75Z5</v>
      </c>
      <c r="D10339">
        <v>0</v>
      </c>
      <c r="E10339">
        <v>43726</v>
      </c>
    </row>
    <row r="10340">
      <c r="A10340" t="str">
        <v>AutoTable</v>
      </c>
      <c r="C10340" t="str">
        <v>KITADR</v>
      </c>
      <c r="D10340">
        <v>1</v>
      </c>
      <c r="E10340">
        <v>43726</v>
      </c>
    </row>
    <row r="10341">
      <c r="A10341" t="str">
        <v>AutoTable</v>
      </c>
      <c r="C10341" t="str">
        <v>M2707</v>
      </c>
      <c r="D10341">
        <v>3330</v>
      </c>
      <c r="E10341">
        <v>43726</v>
      </c>
    </row>
    <row r="10342">
      <c r="A10342" t="str">
        <v>AutoTable</v>
      </c>
      <c r="C10342" t="str">
        <v>P001502</v>
      </c>
      <c r="D10342">
        <v>141</v>
      </c>
      <c r="E10342">
        <v>43726</v>
      </c>
    </row>
    <row r="10343">
      <c r="A10343" t="str">
        <v>AutoTable</v>
      </c>
      <c r="C10343" t="str">
        <v>P040022</v>
      </c>
      <c r="D10343">
        <v>1</v>
      </c>
      <c r="E10343">
        <v>43726</v>
      </c>
    </row>
    <row r="10344">
      <c r="A10344" t="str">
        <v>AutoTable</v>
      </c>
      <c r="C10344" t="str">
        <v>P044007</v>
      </c>
      <c r="D10344">
        <v>1</v>
      </c>
      <c r="E10344">
        <v>43726</v>
      </c>
    </row>
    <row r="10345">
      <c r="A10345" t="str">
        <v>AutoTable</v>
      </c>
      <c r="C10345" t="str">
        <v>P044504</v>
      </c>
      <c r="D10345">
        <v>0</v>
      </c>
      <c r="E10345">
        <v>43726</v>
      </c>
    </row>
    <row r="10346">
      <c r="A10346" t="str">
        <v>AutoTable</v>
      </c>
      <c r="C10346" t="str">
        <v>P050176</v>
      </c>
      <c r="D10346">
        <v>0</v>
      </c>
      <c r="E10346">
        <v>43726</v>
      </c>
    </row>
    <row r="10347">
      <c r="A10347" t="str">
        <v>AutoTable</v>
      </c>
      <c r="C10347" t="str">
        <v>P052132</v>
      </c>
      <c r="D10347">
        <v>0</v>
      </c>
      <c r="E10347">
        <v>43726</v>
      </c>
    </row>
    <row r="10348">
      <c r="A10348" t="str">
        <v>AutoTable</v>
      </c>
      <c r="C10348" t="str">
        <v>P052136</v>
      </c>
      <c r="D10348">
        <v>0</v>
      </c>
      <c r="E10348">
        <v>43726</v>
      </c>
    </row>
    <row r="10349">
      <c r="A10349" t="str">
        <v>AutoTable</v>
      </c>
      <c r="C10349" t="str">
        <v>P052681</v>
      </c>
      <c r="D10349">
        <v>24</v>
      </c>
      <c r="E10349">
        <v>43726</v>
      </c>
    </row>
    <row r="10350">
      <c r="A10350" t="str">
        <v>AutoTable</v>
      </c>
      <c r="C10350" t="str">
        <v>P151581</v>
      </c>
      <c r="D10350">
        <v>49</v>
      </c>
      <c r="E10350">
        <v>43726</v>
      </c>
    </row>
    <row r="10351">
      <c r="A10351" t="str">
        <v>AutoTable</v>
      </c>
      <c r="C10351" t="str">
        <v>P151589</v>
      </c>
      <c r="D10351">
        <v>8</v>
      </c>
      <c r="E10351">
        <v>43726</v>
      </c>
    </row>
    <row r="10352">
      <c r="A10352" t="str">
        <v>AutoTable</v>
      </c>
      <c r="C10352" t="str">
        <v>P152314</v>
      </c>
      <c r="D10352">
        <v>0</v>
      </c>
      <c r="E10352">
        <v>43726</v>
      </c>
    </row>
    <row r="10353">
      <c r="A10353" t="str">
        <v>AutoTable</v>
      </c>
      <c r="C10353" t="str">
        <v>P152344</v>
      </c>
      <c r="D10353">
        <v>3</v>
      </c>
      <c r="E10353">
        <v>43726</v>
      </c>
    </row>
    <row r="10354">
      <c r="A10354" t="str">
        <v>AutoTable</v>
      </c>
      <c r="C10354" t="str">
        <v>P152361</v>
      </c>
      <c r="D10354">
        <v>24</v>
      </c>
      <c r="E10354">
        <v>43726</v>
      </c>
    </row>
    <row r="10355">
      <c r="A10355" t="str">
        <v>AutoTable</v>
      </c>
      <c r="C10355" t="str">
        <v>P152362</v>
      </c>
      <c r="D10355">
        <v>3</v>
      </c>
      <c r="E10355">
        <v>43726</v>
      </c>
    </row>
    <row r="10356">
      <c r="A10356" t="str">
        <v>AutoTable</v>
      </c>
      <c r="C10356" t="str">
        <v>P152363</v>
      </c>
      <c r="D10356">
        <v>8</v>
      </c>
      <c r="E10356">
        <v>43726</v>
      </c>
    </row>
    <row r="10357">
      <c r="A10357" t="str">
        <v>AutoTable</v>
      </c>
      <c r="C10357" t="str">
        <v>P154036</v>
      </c>
      <c r="D10357">
        <v>0</v>
      </c>
      <c r="E10357">
        <v>43726</v>
      </c>
    </row>
    <row r="10358">
      <c r="A10358" t="str">
        <v>AutoTable</v>
      </c>
      <c r="C10358" t="str">
        <v>RENFORT21</v>
      </c>
      <c r="D10358">
        <v>23</v>
      </c>
      <c r="E10358">
        <v>43726</v>
      </c>
    </row>
    <row r="10359">
      <c r="A10359" t="str">
        <v>AutoTable</v>
      </c>
      <c r="C10359" t="str">
        <v>RENFORT22</v>
      </c>
      <c r="D10359">
        <v>12</v>
      </c>
      <c r="E10359">
        <v>43726</v>
      </c>
    </row>
    <row r="10360">
      <c r="A10360" t="str">
        <v>AutoTable</v>
      </c>
      <c r="C10360" t="str">
        <v>SDF703496R3</v>
      </c>
      <c r="D10360">
        <v>0</v>
      </c>
      <c r="E10360">
        <v>43726</v>
      </c>
    </row>
    <row r="10361">
      <c r="A10361" t="str">
        <v>AutoTable</v>
      </c>
      <c r="C10361" t="str">
        <v>SDF703496R4</v>
      </c>
      <c r="D10361">
        <v>0</v>
      </c>
      <c r="E10361">
        <v>43726</v>
      </c>
    </row>
    <row r="10362">
      <c r="A10362" t="str">
        <v>AutoTable</v>
      </c>
      <c r="C10362" t="str">
        <v>SDF76010-63R3</v>
      </c>
      <c r="D10362">
        <v>0</v>
      </c>
      <c r="E10362">
        <v>43726</v>
      </c>
    </row>
    <row r="10363">
      <c r="A10363" t="str">
        <v>AutoTable</v>
      </c>
      <c r="C10363" t="str">
        <v>SDF76010-63R4</v>
      </c>
      <c r="D10363">
        <v>0</v>
      </c>
      <c r="E10363">
        <v>43726</v>
      </c>
    </row>
    <row r="10364">
      <c r="A10364" t="str">
        <v>AutoTable</v>
      </c>
      <c r="C10364" t="str">
        <v>SDF76075-63R2</v>
      </c>
      <c r="D10364">
        <v>0</v>
      </c>
      <c r="E10364">
        <v>43726</v>
      </c>
    </row>
    <row r="10365">
      <c r="A10365" t="str">
        <v>AutoTable</v>
      </c>
      <c r="C10365" t="str">
        <v>SDF76075-63R3</v>
      </c>
      <c r="D10365">
        <v>2</v>
      </c>
      <c r="E10365">
        <v>43726</v>
      </c>
    </row>
    <row r="10366">
      <c r="A10366" t="str">
        <v>AutoTable</v>
      </c>
      <c r="C10366" t="str">
        <v>SDF76075-63R4</v>
      </c>
      <c r="D10366">
        <v>0</v>
      </c>
      <c r="E10366">
        <v>43726</v>
      </c>
    </row>
    <row r="10367">
      <c r="A10367" t="str">
        <v>AutoTable</v>
      </c>
      <c r="C10367" t="str">
        <v>SDF76210-23R3</v>
      </c>
      <c r="D10367">
        <v>0</v>
      </c>
      <c r="E10367">
        <v>43726</v>
      </c>
    </row>
    <row r="10368">
      <c r="A10368" t="str">
        <v>AutoTable</v>
      </c>
      <c r="C10368" t="str">
        <v>SDF76210-23R4</v>
      </c>
      <c r="D10368">
        <v>0</v>
      </c>
      <c r="E10368">
        <v>43726</v>
      </c>
    </row>
    <row r="10369">
      <c r="A10369" t="str">
        <v>AutoTable</v>
      </c>
      <c r="C10369" t="str">
        <v>SDF76275-23R2</v>
      </c>
      <c r="D10369">
        <v>0</v>
      </c>
      <c r="E10369">
        <v>43726</v>
      </c>
    </row>
    <row r="10370">
      <c r="A10370" t="str">
        <v>AutoTable</v>
      </c>
      <c r="C10370" t="str">
        <v>SDF76275-23R3</v>
      </c>
      <c r="D10370">
        <v>11</v>
      </c>
      <c r="E10370">
        <v>43726</v>
      </c>
    </row>
    <row r="10371">
      <c r="A10371" t="str">
        <v>AutoTable</v>
      </c>
      <c r="C10371" t="str">
        <v>SDF76275-23R4</v>
      </c>
      <c r="D10371">
        <v>0</v>
      </c>
      <c r="E10371">
        <v>43726</v>
      </c>
    </row>
    <row r="10372">
      <c r="A10372" t="str">
        <v>AutoTable</v>
      </c>
      <c r="C10372" t="str">
        <v>SDF76310-42</v>
      </c>
      <c r="D10372">
        <v>0</v>
      </c>
      <c r="E10372">
        <v>43726</v>
      </c>
    </row>
    <row r="10373">
      <c r="A10373" t="str">
        <v>AutoTable</v>
      </c>
      <c r="C10373" t="str">
        <v>SDF76310-56</v>
      </c>
      <c r="D10373">
        <v>0</v>
      </c>
      <c r="E10373">
        <v>43726</v>
      </c>
    </row>
    <row r="10374">
      <c r="A10374" t="str">
        <v>AutoTable</v>
      </c>
      <c r="C10374" t="str">
        <v>SDF76310-56R3</v>
      </c>
      <c r="D10374">
        <v>6</v>
      </c>
      <c r="E10374">
        <v>43726</v>
      </c>
    </row>
    <row r="10375">
      <c r="A10375" t="str">
        <v>AutoTable</v>
      </c>
      <c r="C10375" t="str">
        <v>SDF76310-56R4</v>
      </c>
      <c r="D10375">
        <v>9</v>
      </c>
      <c r="E10375">
        <v>43726</v>
      </c>
    </row>
    <row r="10376">
      <c r="A10376" t="str">
        <v>AutoTable</v>
      </c>
      <c r="C10376" t="str">
        <v>SDF76910-17R3</v>
      </c>
      <c r="D10376">
        <v>0</v>
      </c>
      <c r="E10376">
        <v>43726</v>
      </c>
    </row>
    <row r="10377">
      <c r="A10377" t="str">
        <v>AutoTable</v>
      </c>
      <c r="C10377" t="str">
        <v>SDF76910-17R4</v>
      </c>
      <c r="D10377">
        <v>0</v>
      </c>
      <c r="E10377">
        <v>43726</v>
      </c>
    </row>
    <row r="10378">
      <c r="A10378" t="str">
        <v>AutoTable</v>
      </c>
      <c r="C10378" t="str">
        <v>SDF76975-17R3</v>
      </c>
      <c r="D10378">
        <v>0</v>
      </c>
      <c r="E10378">
        <v>43726</v>
      </c>
    </row>
    <row r="10379">
      <c r="A10379" t="str">
        <v>AutoTable</v>
      </c>
      <c r="C10379" t="str">
        <v>SDF76975-17R4</v>
      </c>
      <c r="D10379">
        <v>0</v>
      </c>
      <c r="E10379">
        <v>43726</v>
      </c>
    </row>
    <row r="10380">
      <c r="A10380" t="str">
        <v>AutoTable</v>
      </c>
      <c r="C10380" t="str">
        <v>SDF77010-20</v>
      </c>
      <c r="D10380">
        <v>0</v>
      </c>
      <c r="E10380">
        <v>43726</v>
      </c>
    </row>
    <row r="10381">
      <c r="A10381" t="str">
        <v>AutoTable</v>
      </c>
      <c r="C10381" t="str">
        <v>SDF77010-20R4</v>
      </c>
      <c r="D10381">
        <v>0</v>
      </c>
      <c r="E10381">
        <v>43726</v>
      </c>
    </row>
    <row r="10382">
      <c r="A10382" t="str">
        <v>AutoTable</v>
      </c>
      <c r="C10382" t="str">
        <v>SDF77010-74</v>
      </c>
      <c r="D10382">
        <v>0</v>
      </c>
      <c r="E10382">
        <v>43726</v>
      </c>
    </row>
    <row r="10383">
      <c r="A10383" t="str">
        <v>AutoTable</v>
      </c>
      <c r="C10383" t="str">
        <v>SDF77010-74R3</v>
      </c>
      <c r="D10383">
        <v>0</v>
      </c>
      <c r="E10383">
        <v>43726</v>
      </c>
    </row>
    <row r="10384">
      <c r="A10384" t="str">
        <v>AutoTable</v>
      </c>
      <c r="C10384" t="str">
        <v>SDF77010-76</v>
      </c>
      <c r="D10384">
        <v>0</v>
      </c>
      <c r="E10384">
        <v>43726</v>
      </c>
    </row>
    <row r="10385">
      <c r="A10385" t="str">
        <v>AutoTable</v>
      </c>
      <c r="C10385" t="str">
        <v>SDF77010-76R3</v>
      </c>
      <c r="D10385">
        <v>0</v>
      </c>
      <c r="E10385">
        <v>43726</v>
      </c>
    </row>
    <row r="10386">
      <c r="A10386" t="str">
        <v>AutoTable</v>
      </c>
      <c r="C10386" t="str">
        <v>SDF77010-76R4</v>
      </c>
      <c r="D10386">
        <v>0</v>
      </c>
      <c r="E10386">
        <v>43726</v>
      </c>
    </row>
    <row r="10387">
      <c r="A10387" t="str">
        <v>AutoTable</v>
      </c>
      <c r="C10387" t="str">
        <v>SDF77010-81</v>
      </c>
      <c r="D10387">
        <v>0</v>
      </c>
      <c r="E10387">
        <v>43726</v>
      </c>
    </row>
    <row r="10388">
      <c r="A10388" t="str">
        <v>AutoTable</v>
      </c>
      <c r="C10388" t="str">
        <v>SDF77010-81R4</v>
      </c>
      <c r="D10388">
        <v>0</v>
      </c>
      <c r="E10388">
        <v>43726</v>
      </c>
    </row>
    <row r="10389">
      <c r="A10389" t="str">
        <v>AutoTable</v>
      </c>
      <c r="C10389" t="str">
        <v>SDF77075-20R3</v>
      </c>
      <c r="D10389">
        <v>0</v>
      </c>
      <c r="E10389">
        <v>43726</v>
      </c>
    </row>
    <row r="10390">
      <c r="A10390" t="str">
        <v>AutoTable</v>
      </c>
      <c r="C10390" t="str">
        <v>SDF77075-20R4</v>
      </c>
      <c r="D10390">
        <v>0</v>
      </c>
      <c r="E10390">
        <v>43726</v>
      </c>
    </row>
    <row r="10391">
      <c r="A10391" t="str">
        <v>AutoTable</v>
      </c>
      <c r="C10391" t="str">
        <v>SDF77075-74R2</v>
      </c>
      <c r="D10391">
        <v>0</v>
      </c>
      <c r="E10391">
        <v>43726</v>
      </c>
    </row>
    <row r="10392">
      <c r="A10392" t="str">
        <v>AutoTable</v>
      </c>
      <c r="C10392" t="str">
        <v>SDF77075-74R3</v>
      </c>
      <c r="D10392">
        <v>0</v>
      </c>
      <c r="E10392">
        <v>43726</v>
      </c>
    </row>
    <row r="10393">
      <c r="A10393" t="str">
        <v>AutoTable</v>
      </c>
      <c r="C10393" t="str">
        <v>SDF77075-74R4</v>
      </c>
      <c r="D10393">
        <v>0</v>
      </c>
      <c r="E10393">
        <v>43726</v>
      </c>
    </row>
    <row r="10394">
      <c r="A10394" t="str">
        <v>AutoTable</v>
      </c>
      <c r="C10394" t="str">
        <v>SDF77075-76R2</v>
      </c>
      <c r="D10394">
        <v>0</v>
      </c>
      <c r="E10394">
        <v>43726</v>
      </c>
    </row>
    <row r="10395">
      <c r="A10395" t="str">
        <v>AutoTable</v>
      </c>
      <c r="C10395" t="str">
        <v>SDF77075-76R4</v>
      </c>
      <c r="D10395">
        <v>0</v>
      </c>
      <c r="E10395">
        <v>43726</v>
      </c>
    </row>
    <row r="10396">
      <c r="A10396" t="str">
        <v>AutoTable</v>
      </c>
      <c r="C10396" t="str">
        <v>SDF77075-81R2</v>
      </c>
      <c r="D10396">
        <v>0</v>
      </c>
      <c r="E10396">
        <v>43726</v>
      </c>
    </row>
    <row r="10397">
      <c r="A10397" t="str">
        <v>AutoTable</v>
      </c>
      <c r="C10397" t="str">
        <v>SDF77075-81R3</v>
      </c>
      <c r="D10397">
        <v>0</v>
      </c>
      <c r="E10397">
        <v>43726</v>
      </c>
    </row>
    <row r="10398">
      <c r="A10398" t="str">
        <v>AutoTable</v>
      </c>
      <c r="C10398" t="str">
        <v>SDF77075-81R4</v>
      </c>
      <c r="D10398">
        <v>0</v>
      </c>
      <c r="E10398">
        <v>43726</v>
      </c>
    </row>
    <row r="10399">
      <c r="A10399" t="str">
        <v>AutoTable</v>
      </c>
      <c r="C10399" t="str">
        <v>SDF77075-89</v>
      </c>
      <c r="D10399">
        <v>0</v>
      </c>
      <c r="E10399">
        <v>43726</v>
      </c>
    </row>
    <row r="10400">
      <c r="A10400" t="str">
        <v>AutoTable</v>
      </c>
      <c r="C10400" t="str">
        <v>SDF77075-89R4</v>
      </c>
      <c r="D10400">
        <v>0</v>
      </c>
      <c r="E10400">
        <v>43726</v>
      </c>
    </row>
    <row r="10401">
      <c r="A10401" t="str">
        <v>AutoTable</v>
      </c>
      <c r="C10401" t="str">
        <v>SDF77275-17R2</v>
      </c>
      <c r="D10401">
        <v>0</v>
      </c>
      <c r="E10401">
        <v>43726</v>
      </c>
    </row>
    <row r="10402">
      <c r="A10402" t="str">
        <v>AutoTable</v>
      </c>
      <c r="C10402" t="str">
        <v>SDF77275-17R3</v>
      </c>
      <c r="D10402">
        <v>1</v>
      </c>
      <c r="E10402">
        <v>43726</v>
      </c>
    </row>
    <row r="10403">
      <c r="A10403" t="str">
        <v>AutoTable</v>
      </c>
      <c r="C10403" t="str">
        <v>SDF77275-17R4</v>
      </c>
      <c r="D10403">
        <v>0</v>
      </c>
      <c r="E10403">
        <v>43726</v>
      </c>
    </row>
    <row r="10404">
      <c r="A10404" t="str">
        <v>AutoTable</v>
      </c>
      <c r="C10404" t="str">
        <v>SDF91010-02</v>
      </c>
      <c r="D10404">
        <v>0</v>
      </c>
      <c r="E10404">
        <v>43726</v>
      </c>
    </row>
    <row r="10405">
      <c r="A10405" t="str">
        <v>AutoTable</v>
      </c>
      <c r="C10405" t="str">
        <v>SDF91010-04R3</v>
      </c>
      <c r="D10405">
        <v>0</v>
      </c>
      <c r="E10405">
        <v>43726</v>
      </c>
    </row>
    <row r="10406">
      <c r="A10406" t="str">
        <v>AutoTable</v>
      </c>
      <c r="C10406" t="str">
        <v>SDF91010-04R4</v>
      </c>
      <c r="D10406">
        <v>0</v>
      </c>
      <c r="E10406">
        <v>43726</v>
      </c>
    </row>
    <row r="10407">
      <c r="A10407" t="str">
        <v>AutoTable</v>
      </c>
      <c r="C10407" t="str">
        <v>SDF91010-05R3</v>
      </c>
      <c r="D10407">
        <v>11</v>
      </c>
      <c r="E10407">
        <v>43726</v>
      </c>
    </row>
    <row r="10408">
      <c r="A10408" t="str">
        <v>AutoTable</v>
      </c>
      <c r="C10408" t="str">
        <v>SDF91010-05R4</v>
      </c>
      <c r="D10408">
        <v>2</v>
      </c>
      <c r="E10408">
        <v>43726</v>
      </c>
    </row>
    <row r="10409">
      <c r="A10409" t="str">
        <v>AutoTable</v>
      </c>
      <c r="C10409" t="str">
        <v>SDF91075-04R2</v>
      </c>
      <c r="D10409">
        <v>0</v>
      </c>
      <c r="E10409">
        <v>43726</v>
      </c>
    </row>
    <row r="10410">
      <c r="A10410" t="str">
        <v>AutoTable</v>
      </c>
      <c r="C10410" t="str">
        <v>SDF91075-04R3</v>
      </c>
      <c r="D10410">
        <v>0</v>
      </c>
      <c r="E10410">
        <v>43726</v>
      </c>
    </row>
    <row r="10411">
      <c r="A10411" t="str">
        <v>AutoTable</v>
      </c>
      <c r="C10411" t="str">
        <v>SDF91075-04R4</v>
      </c>
      <c r="D10411">
        <v>0</v>
      </c>
      <c r="E10411">
        <v>43726</v>
      </c>
    </row>
    <row r="10412">
      <c r="A10412" t="str">
        <v>AutoTable</v>
      </c>
      <c r="C10412" t="str">
        <v>SDF91075-06R2</v>
      </c>
      <c r="D10412">
        <v>0</v>
      </c>
      <c r="E10412">
        <v>43726</v>
      </c>
    </row>
    <row r="10413">
      <c r="A10413" t="str">
        <v>AutoTable</v>
      </c>
      <c r="C10413" t="str">
        <v>SDF91075-06R3</v>
      </c>
      <c r="D10413">
        <v>0</v>
      </c>
      <c r="E10413">
        <v>43726</v>
      </c>
    </row>
    <row r="10414">
      <c r="A10414" t="str">
        <v>AutoTable</v>
      </c>
      <c r="C10414" t="str">
        <v>SDF91075-06R4</v>
      </c>
      <c r="D10414">
        <v>0</v>
      </c>
      <c r="E10414">
        <v>43726</v>
      </c>
    </row>
    <row r="10415">
      <c r="A10415" t="str">
        <v>AutoTable</v>
      </c>
      <c r="C10415" t="str">
        <v>SDF91075-18</v>
      </c>
      <c r="D10415">
        <v>0</v>
      </c>
      <c r="E10415">
        <v>43726</v>
      </c>
    </row>
    <row r="10416">
      <c r="A10416" t="str">
        <v>AutoTable</v>
      </c>
      <c r="C10416" t="str">
        <v>SDF91075-23R2</v>
      </c>
      <c r="D10416">
        <v>0</v>
      </c>
      <c r="E10416">
        <v>43726</v>
      </c>
    </row>
    <row r="10417">
      <c r="A10417" t="str">
        <v>AutoTable</v>
      </c>
      <c r="C10417" t="str">
        <v>SDF91075-23R3</v>
      </c>
      <c r="D10417">
        <v>0</v>
      </c>
      <c r="E10417">
        <v>43726</v>
      </c>
    </row>
    <row r="10418">
      <c r="A10418" t="str">
        <v>AutoTable</v>
      </c>
      <c r="C10418" t="str">
        <v>SDF91075-23R4</v>
      </c>
      <c r="D10418">
        <v>0</v>
      </c>
      <c r="E10418">
        <v>43726</v>
      </c>
    </row>
    <row r="10419">
      <c r="A10419" t="str">
        <v>AutoTable</v>
      </c>
      <c r="C10419" t="str">
        <v>SDF91275-52R2</v>
      </c>
      <c r="D10419">
        <v>0</v>
      </c>
      <c r="E10419">
        <v>43726</v>
      </c>
    </row>
    <row r="10420">
      <c r="A10420" t="str">
        <v>AutoTable</v>
      </c>
      <c r="C10420" t="str">
        <v>SDF91275-52R3</v>
      </c>
      <c r="D10420">
        <v>4</v>
      </c>
      <c r="E10420">
        <v>43726</v>
      </c>
    </row>
    <row r="10421">
      <c r="A10421" t="str">
        <v>AutoTable</v>
      </c>
      <c r="C10421" t="str">
        <v>SDF91275-52R4</v>
      </c>
      <c r="D10421">
        <v>14</v>
      </c>
      <c r="E10421">
        <v>43726</v>
      </c>
    </row>
    <row r="10422">
      <c r="A10422" t="str">
        <v>AutoTable</v>
      </c>
      <c r="C10422" t="str">
        <v>SDF91410-12R2</v>
      </c>
      <c r="D10422">
        <v>1</v>
      </c>
      <c r="E10422">
        <v>43726</v>
      </c>
    </row>
    <row r="10423">
      <c r="A10423" t="str">
        <v>AutoTable</v>
      </c>
      <c r="C10423" t="str">
        <v>SDF91410-72</v>
      </c>
      <c r="D10423">
        <v>0</v>
      </c>
      <c r="E10423">
        <v>43726</v>
      </c>
    </row>
    <row r="10424">
      <c r="A10424" t="str">
        <v>AutoTable</v>
      </c>
      <c r="C10424" t="str">
        <v>SDF91410-72R3</v>
      </c>
      <c r="D10424">
        <v>0</v>
      </c>
      <c r="E10424">
        <v>43726</v>
      </c>
    </row>
    <row r="10425">
      <c r="A10425" t="str">
        <v>AutoTable</v>
      </c>
      <c r="C10425" t="str">
        <v>SDF91410-72R4</v>
      </c>
      <c r="D10425">
        <v>0</v>
      </c>
      <c r="E10425">
        <v>43726</v>
      </c>
    </row>
    <row r="10426">
      <c r="A10426" t="str">
        <v>AutoTable</v>
      </c>
      <c r="C10426" t="str">
        <v>SDF91450-12R2</v>
      </c>
      <c r="D10426">
        <v>4</v>
      </c>
      <c r="E10426">
        <v>43726</v>
      </c>
    </row>
    <row r="10427">
      <c r="A10427" t="str">
        <v>AutoTable</v>
      </c>
      <c r="C10427" t="str">
        <v>SDF91475-12R2</v>
      </c>
      <c r="D10427">
        <v>14</v>
      </c>
      <c r="E10427">
        <v>43726</v>
      </c>
    </row>
    <row r="10428">
      <c r="A10428" t="str">
        <v>AutoTable</v>
      </c>
      <c r="C10428" t="str">
        <v>SDF91475ASSR2</v>
      </c>
      <c r="D10428">
        <v>8</v>
      </c>
      <c r="E10428">
        <v>43726</v>
      </c>
    </row>
    <row r="10429">
      <c r="A10429" t="str">
        <v>AutoTable</v>
      </c>
      <c r="C10429" t="str">
        <v>SDF91475ASSR3</v>
      </c>
      <c r="D10429">
        <v>0</v>
      </c>
      <c r="E10429">
        <v>43726</v>
      </c>
    </row>
    <row r="10430">
      <c r="A10430" t="str">
        <v>AutoTable</v>
      </c>
      <c r="C10430" t="str">
        <v>SDF91475ASSR4</v>
      </c>
      <c r="D10430">
        <v>0</v>
      </c>
      <c r="E10430">
        <v>43726</v>
      </c>
    </row>
    <row r="10431">
      <c r="A10431" t="str">
        <v>AutoTable</v>
      </c>
      <c r="C10431" t="str">
        <v>SDF91575-72R2</v>
      </c>
      <c r="D10431">
        <v>0</v>
      </c>
      <c r="E10431">
        <v>43726</v>
      </c>
    </row>
    <row r="10432">
      <c r="A10432" t="str">
        <v>AutoTable</v>
      </c>
      <c r="C10432" t="str">
        <v>SDF91575-72R3</v>
      </c>
      <c r="D10432">
        <v>0</v>
      </c>
      <c r="E10432">
        <v>43726</v>
      </c>
    </row>
    <row r="10433">
      <c r="A10433" t="str">
        <v>AutoTable</v>
      </c>
      <c r="C10433" t="str">
        <v>SDF91575-72R4</v>
      </c>
      <c r="D10433">
        <v>0</v>
      </c>
      <c r="E10433">
        <v>43726</v>
      </c>
    </row>
    <row r="10434">
      <c r="A10434" t="str">
        <v>AutoTable</v>
      </c>
      <c r="C10434" t="str">
        <v>SDF91610-01R3</v>
      </c>
      <c r="D10434">
        <v>0</v>
      </c>
      <c r="E10434">
        <v>43726</v>
      </c>
    </row>
    <row r="10435">
      <c r="A10435" t="str">
        <v>AutoTable</v>
      </c>
      <c r="C10435" t="str">
        <v>SDF91610-01R4</v>
      </c>
      <c r="D10435">
        <v>0</v>
      </c>
      <c r="E10435">
        <v>43726</v>
      </c>
    </row>
    <row r="10436">
      <c r="A10436" t="str">
        <v>AutoTable</v>
      </c>
      <c r="C10436" t="str">
        <v>SDF91675-01R2</v>
      </c>
      <c r="D10436">
        <v>2</v>
      </c>
      <c r="E10436">
        <v>43726</v>
      </c>
    </row>
    <row r="10437">
      <c r="A10437" t="str">
        <v>AutoTable</v>
      </c>
      <c r="C10437" t="str">
        <v>SDF91675-01R3</v>
      </c>
      <c r="D10437">
        <v>6</v>
      </c>
      <c r="E10437">
        <v>43726</v>
      </c>
    </row>
    <row r="10438">
      <c r="A10438" t="str">
        <v>AutoTable</v>
      </c>
      <c r="C10438" t="str">
        <v>SDF91675-01R4</v>
      </c>
      <c r="D10438">
        <v>12</v>
      </c>
      <c r="E10438">
        <v>43726</v>
      </c>
    </row>
    <row r="10439">
      <c r="A10439" t="str">
        <v>AutoTable</v>
      </c>
      <c r="C10439" t="str">
        <v>SDF91675ASSR2</v>
      </c>
      <c r="D10439">
        <v>0</v>
      </c>
      <c r="E10439">
        <v>43726</v>
      </c>
    </row>
    <row r="10440">
      <c r="A10440" t="str">
        <v>AutoTable</v>
      </c>
      <c r="C10440" t="str">
        <v>SDF91675ASSR3</v>
      </c>
      <c r="D10440">
        <v>1</v>
      </c>
      <c r="E10440">
        <v>43726</v>
      </c>
    </row>
    <row r="10441">
      <c r="A10441" t="str">
        <v>AutoTable</v>
      </c>
      <c r="C10441" t="str">
        <v>SDF91675ASSR4</v>
      </c>
      <c r="D10441">
        <v>0</v>
      </c>
      <c r="E10441">
        <v>43726</v>
      </c>
    </row>
    <row r="10442">
      <c r="A10442" t="str">
        <v>AutoTable</v>
      </c>
      <c r="C10442" t="str">
        <v>SDF91710-02</v>
      </c>
      <c r="D10442">
        <v>0</v>
      </c>
      <c r="E10442">
        <v>43726</v>
      </c>
    </row>
    <row r="10443">
      <c r="A10443" t="str">
        <v>AutoTable</v>
      </c>
      <c r="C10443" t="str">
        <v>SDF91775-02R3</v>
      </c>
      <c r="D10443">
        <v>0</v>
      </c>
      <c r="E10443">
        <v>43726</v>
      </c>
    </row>
    <row r="10444">
      <c r="A10444" t="str">
        <v>AutoTable</v>
      </c>
      <c r="C10444" t="str">
        <v>SDF92075-19R2</v>
      </c>
      <c r="D10444">
        <v>3</v>
      </c>
      <c r="E10444">
        <v>43726</v>
      </c>
    </row>
    <row r="10445">
      <c r="A10445" t="str">
        <v>AutoTable</v>
      </c>
      <c r="C10445" t="str">
        <v>SDF92075-19R3</v>
      </c>
      <c r="D10445">
        <v>0</v>
      </c>
      <c r="E10445">
        <v>43726</v>
      </c>
    </row>
    <row r="10446">
      <c r="A10446" t="str">
        <v>AutoTable</v>
      </c>
      <c r="C10446" t="str">
        <v>SDF92075-19R4</v>
      </c>
      <c r="D10446">
        <v>10</v>
      </c>
      <c r="E10446">
        <v>43726</v>
      </c>
    </row>
    <row r="10447">
      <c r="A10447" t="str">
        <v>AutoTable</v>
      </c>
      <c r="C10447" t="str">
        <v>SDF92110-06R3</v>
      </c>
      <c r="D10447">
        <v>3</v>
      </c>
      <c r="E10447">
        <v>43726</v>
      </c>
    </row>
    <row r="10448">
      <c r="A10448" t="str">
        <v>AutoTable</v>
      </c>
      <c r="C10448" t="str">
        <v>SDF92110-06R4</v>
      </c>
      <c r="D10448">
        <v>0</v>
      </c>
      <c r="E10448">
        <v>43726</v>
      </c>
    </row>
    <row r="10449">
      <c r="A10449" t="str">
        <v>AutoTable</v>
      </c>
      <c r="C10449" t="str">
        <v>SDF92310-26</v>
      </c>
      <c r="D10449">
        <v>0</v>
      </c>
      <c r="E10449">
        <v>43726</v>
      </c>
    </row>
    <row r="10450">
      <c r="A10450" t="str">
        <v>AutoTable</v>
      </c>
      <c r="C10450" t="str">
        <v>SDF92310-26R4</v>
      </c>
      <c r="D10450">
        <v>0</v>
      </c>
      <c r="E10450">
        <v>43726</v>
      </c>
    </row>
    <row r="10451">
      <c r="A10451" t="str">
        <v>AutoTable</v>
      </c>
      <c r="C10451" t="str">
        <v>SDF95275-52R2</v>
      </c>
      <c r="D10451">
        <v>3</v>
      </c>
      <c r="E10451">
        <v>43726</v>
      </c>
    </row>
    <row r="10452">
      <c r="A10452" t="str">
        <v>AutoTable</v>
      </c>
      <c r="C10452" t="str">
        <v>SDF95275-52R3</v>
      </c>
      <c r="D10452">
        <v>0</v>
      </c>
      <c r="E10452">
        <v>43726</v>
      </c>
    </row>
    <row r="10453">
      <c r="A10453" t="str">
        <v>AutoTable</v>
      </c>
      <c r="C10453" t="str">
        <v>SDF95275-52R4</v>
      </c>
      <c r="D10453">
        <v>1</v>
      </c>
      <c r="E10453">
        <v>43726</v>
      </c>
    </row>
    <row r="10454">
      <c r="A10454" t="str">
        <v>AutoTable</v>
      </c>
      <c r="C10454" t="str">
        <v>SDF95610-10R3</v>
      </c>
      <c r="D10454">
        <v>2</v>
      </c>
      <c r="E10454">
        <v>43726</v>
      </c>
    </row>
    <row r="10455">
      <c r="A10455" t="str">
        <v>AutoTable</v>
      </c>
      <c r="C10455" t="str">
        <v>SDF95610-10R4</v>
      </c>
      <c r="D10455">
        <v>0</v>
      </c>
      <c r="E10455">
        <v>43726</v>
      </c>
    </row>
    <row r="10456">
      <c r="A10456" t="str">
        <v>AutoTable</v>
      </c>
      <c r="C10456" t="str">
        <v>SDF96075ASSR2</v>
      </c>
      <c r="D10456">
        <v>0</v>
      </c>
      <c r="E10456">
        <v>43726</v>
      </c>
    </row>
    <row r="10457">
      <c r="A10457" t="str">
        <v>AutoTable</v>
      </c>
      <c r="C10457" t="str">
        <v>SDF96075ASSR3</v>
      </c>
      <c r="D10457">
        <v>1</v>
      </c>
      <c r="E10457">
        <v>43726</v>
      </c>
    </row>
    <row r="10458">
      <c r="A10458" t="str">
        <v>AutoTable</v>
      </c>
      <c r="C10458" t="str">
        <v>SDF96075ASSR4</v>
      </c>
      <c r="D10458">
        <v>0</v>
      </c>
      <c r="E10458">
        <v>43726</v>
      </c>
    </row>
    <row r="10459">
      <c r="A10459" t="str">
        <v>AutoTable</v>
      </c>
      <c r="C10459" t="str">
        <v>SDF99275-08R2</v>
      </c>
      <c r="D10459">
        <v>9</v>
      </c>
      <c r="E10459">
        <v>43726</v>
      </c>
    </row>
    <row r="10460">
      <c r="A10460" t="str">
        <v>AutoTable</v>
      </c>
      <c r="C10460" t="str">
        <v>SDF99275-08R3</v>
      </c>
      <c r="D10460">
        <v>0</v>
      </c>
      <c r="E10460">
        <v>43726</v>
      </c>
    </row>
    <row r="10461">
      <c r="A10461" t="str">
        <v>AutoTable</v>
      </c>
      <c r="C10461" t="str">
        <v>SDF99275-08R4</v>
      </c>
      <c r="D10461">
        <v>5</v>
      </c>
      <c r="E10461">
        <v>43726</v>
      </c>
    </row>
    <row r="10462">
      <c r="A10462" t="str">
        <v>AutoTable</v>
      </c>
      <c r="C10462" t="str">
        <v>SDF99475-08R2</v>
      </c>
      <c r="D10462">
        <v>0</v>
      </c>
      <c r="E10462">
        <v>43726</v>
      </c>
    </row>
    <row r="10463">
      <c r="A10463" t="str">
        <v>AutoTable</v>
      </c>
      <c r="C10463" t="str">
        <v>SDF99475-08R3</v>
      </c>
      <c r="D10463">
        <v>0</v>
      </c>
      <c r="E10463">
        <v>43726</v>
      </c>
    </row>
    <row r="10464">
      <c r="A10464" t="str">
        <v>AutoTable</v>
      </c>
      <c r="C10464" t="str">
        <v>SDF99475-08R4</v>
      </c>
      <c r="D10464">
        <v>0</v>
      </c>
      <c r="E10464">
        <v>43726</v>
      </c>
    </row>
    <row r="10465">
      <c r="A10465" t="str">
        <v>AutoTable</v>
      </c>
      <c r="C10465" t="str">
        <v>SDF99610-37R3</v>
      </c>
      <c r="D10465">
        <v>0</v>
      </c>
      <c r="E10465">
        <v>43726</v>
      </c>
    </row>
    <row r="10466">
      <c r="A10466" t="str">
        <v>AutoTable</v>
      </c>
      <c r="C10466" t="str">
        <v>SDF99610-37R4</v>
      </c>
      <c r="D10466">
        <v>4</v>
      </c>
      <c r="E10466">
        <v>43726</v>
      </c>
    </row>
    <row r="10467">
      <c r="A10467" t="str">
        <v>AutoTable</v>
      </c>
      <c r="C10467" t="str">
        <v>SDF99610-39</v>
      </c>
      <c r="D10467">
        <v>0</v>
      </c>
      <c r="E10467">
        <v>43726</v>
      </c>
    </row>
    <row r="10468">
      <c r="A10468" t="str">
        <v>AutoTable</v>
      </c>
      <c r="C10468" t="str">
        <v>SDF99675-37R2</v>
      </c>
      <c r="D10468">
        <v>0</v>
      </c>
      <c r="E10468">
        <v>43726</v>
      </c>
    </row>
    <row r="10469">
      <c r="A10469" t="str">
        <v>AutoTable</v>
      </c>
      <c r="C10469" t="str">
        <v>SDF99675-37R3</v>
      </c>
      <c r="D10469">
        <v>2</v>
      </c>
      <c r="E10469">
        <v>43726</v>
      </c>
    </row>
    <row r="10470">
      <c r="A10470" t="str">
        <v>AutoTable</v>
      </c>
      <c r="C10470" t="str">
        <v>SDF99675-37R4</v>
      </c>
      <c r="D10470">
        <v>0</v>
      </c>
      <c r="E10470">
        <v>43726</v>
      </c>
    </row>
    <row r="10471">
      <c r="A10471" t="str">
        <v>AutoTable</v>
      </c>
      <c r="C10471" t="str">
        <v>SDF99775-56R2</v>
      </c>
      <c r="D10471">
        <v>14</v>
      </c>
      <c r="E10471">
        <v>43726</v>
      </c>
    </row>
    <row r="10472">
      <c r="A10472" t="str">
        <v>AutoTable</v>
      </c>
      <c r="C10472" t="str">
        <v>SDF99775-56R3</v>
      </c>
      <c r="D10472">
        <v>18</v>
      </c>
      <c r="E10472">
        <v>43726</v>
      </c>
    </row>
    <row r="10473">
      <c r="A10473" t="str">
        <v>AutoTable</v>
      </c>
      <c r="C10473" t="str">
        <v>SDF99775-56R4</v>
      </c>
      <c r="D10473">
        <v>0</v>
      </c>
      <c r="E10473">
        <v>43726</v>
      </c>
    </row>
    <row r="10474">
      <c r="A10474" t="str">
        <v>AutoTable</v>
      </c>
      <c r="C10474" t="str">
        <v>SDFGR10B3</v>
      </c>
      <c r="D10474">
        <v>0</v>
      </c>
      <c r="E10474">
        <v>43726</v>
      </c>
    </row>
    <row r="10475">
      <c r="A10475" t="str">
        <v>AutoTable</v>
      </c>
      <c r="C10475" t="str">
        <v>SDFGR10B4</v>
      </c>
      <c r="D10475">
        <v>0</v>
      </c>
      <c r="E10475">
        <v>43726</v>
      </c>
    </row>
    <row r="10476">
      <c r="A10476" t="str">
        <v>AutoTable</v>
      </c>
      <c r="C10476" t="str">
        <v>SDFGR10RR3</v>
      </c>
      <c r="D10476">
        <v>1</v>
      </c>
      <c r="E10476">
        <v>43726</v>
      </c>
    </row>
    <row r="10477">
      <c r="A10477" t="str">
        <v>AutoTable</v>
      </c>
      <c r="C10477" t="str">
        <v>SDFGR10RR4</v>
      </c>
      <c r="D10477">
        <v>5</v>
      </c>
      <c r="E10477">
        <v>43726</v>
      </c>
    </row>
    <row r="10478">
      <c r="A10478" t="str">
        <v>AutoTable</v>
      </c>
      <c r="C10478" t="str">
        <v>SDFGR10VE3</v>
      </c>
      <c r="D10478">
        <v>0</v>
      </c>
      <c r="E10478">
        <v>43726</v>
      </c>
    </row>
    <row r="10479">
      <c r="A10479" t="str">
        <v>AutoTable</v>
      </c>
      <c r="C10479" t="str">
        <v>SDFGR10VE4</v>
      </c>
      <c r="D10479">
        <v>0</v>
      </c>
      <c r="E10479">
        <v>43726</v>
      </c>
    </row>
    <row r="10480">
      <c r="A10480" t="str">
        <v>AutoTable</v>
      </c>
      <c r="C10480" t="str">
        <v>SDFGR10VI3</v>
      </c>
      <c r="D10480">
        <v>0</v>
      </c>
      <c r="E10480">
        <v>43726</v>
      </c>
    </row>
    <row r="10481">
      <c r="A10481" t="str">
        <v>AutoTable</v>
      </c>
      <c r="C10481" t="str">
        <v>SDFGR10VI4</v>
      </c>
      <c r="D10481">
        <v>0</v>
      </c>
      <c r="E10481">
        <v>43726</v>
      </c>
    </row>
    <row r="10482">
      <c r="A10482" t="str">
        <v>AutoTable</v>
      </c>
      <c r="C10482" t="str">
        <v>SDFGR75B2</v>
      </c>
      <c r="D10482">
        <v>0</v>
      </c>
      <c r="E10482">
        <v>43726</v>
      </c>
    </row>
    <row r="10483">
      <c r="A10483" t="str">
        <v>AutoTable</v>
      </c>
      <c r="C10483" t="str">
        <v>SDFGR75B3</v>
      </c>
      <c r="D10483">
        <v>0</v>
      </c>
      <c r="E10483">
        <v>43726</v>
      </c>
    </row>
    <row r="10484">
      <c r="A10484" t="str">
        <v>AutoTable</v>
      </c>
      <c r="C10484" t="str">
        <v>SDFGR75B4</v>
      </c>
      <c r="D10484">
        <v>0</v>
      </c>
      <c r="E10484">
        <v>43726</v>
      </c>
    </row>
    <row r="10485">
      <c r="A10485" t="str">
        <v>AutoTable</v>
      </c>
      <c r="C10485" t="str">
        <v>SDFGR75CAR4</v>
      </c>
      <c r="D10485">
        <v>0</v>
      </c>
      <c r="E10485">
        <v>43726</v>
      </c>
    </row>
    <row r="10486">
      <c r="A10486" t="str">
        <v>AutoTable</v>
      </c>
      <c r="C10486" t="str">
        <v>SDFGR75MF2</v>
      </c>
      <c r="D10486">
        <v>0</v>
      </c>
      <c r="E10486">
        <v>43726</v>
      </c>
    </row>
    <row r="10487">
      <c r="A10487" t="str">
        <v>AutoTable</v>
      </c>
      <c r="C10487" t="str">
        <v>SDFGR75MF3</v>
      </c>
      <c r="D10487">
        <v>0</v>
      </c>
      <c r="E10487">
        <v>43726</v>
      </c>
    </row>
    <row r="10488">
      <c r="A10488" t="str">
        <v>AutoTable</v>
      </c>
      <c r="C10488" t="str">
        <v>SDFGR75MF4</v>
      </c>
      <c r="D10488">
        <v>0</v>
      </c>
      <c r="E10488">
        <v>43726</v>
      </c>
    </row>
    <row r="10489">
      <c r="A10489" t="str">
        <v>AutoTable</v>
      </c>
      <c r="C10489" t="str">
        <v>SDFGR75RR2</v>
      </c>
      <c r="D10489">
        <v>0</v>
      </c>
      <c r="E10489">
        <v>43726</v>
      </c>
    </row>
    <row r="10490">
      <c r="A10490" t="str">
        <v>AutoTable</v>
      </c>
      <c r="C10490" t="str">
        <v>SDFGR75RR3</v>
      </c>
      <c r="D10490">
        <v>0</v>
      </c>
      <c r="E10490">
        <v>43726</v>
      </c>
    </row>
    <row r="10491">
      <c r="A10491" t="str">
        <v>AutoTable</v>
      </c>
      <c r="C10491" t="str">
        <v>SDFGR75RR4</v>
      </c>
      <c r="D10491">
        <v>0</v>
      </c>
      <c r="E10491">
        <v>43726</v>
      </c>
    </row>
    <row r="10492">
      <c r="A10492" t="str">
        <v>AutoTable</v>
      </c>
      <c r="C10492" t="str">
        <v>SDFGR75VE2</v>
      </c>
      <c r="D10492">
        <v>4</v>
      </c>
      <c r="E10492">
        <v>43726</v>
      </c>
    </row>
    <row r="10493">
      <c r="A10493" t="str">
        <v>AutoTable</v>
      </c>
      <c r="C10493" t="str">
        <v>SDFGR75VE3</v>
      </c>
      <c r="D10493">
        <v>0</v>
      </c>
      <c r="E10493">
        <v>43726</v>
      </c>
    </row>
    <row r="10494">
      <c r="A10494" t="str">
        <v>AutoTable</v>
      </c>
      <c r="C10494" t="str">
        <v>SDFGR75VE4</v>
      </c>
      <c r="D10494">
        <v>0</v>
      </c>
      <c r="E10494">
        <v>43726</v>
      </c>
    </row>
    <row r="10495">
      <c r="A10495" t="str">
        <v>AutoTable</v>
      </c>
      <c r="C10495" t="str">
        <v>SDFGR75VI2</v>
      </c>
      <c r="D10495">
        <v>0</v>
      </c>
      <c r="E10495">
        <v>43726</v>
      </c>
    </row>
    <row r="10496">
      <c r="A10496" t="str">
        <v>AutoTable</v>
      </c>
      <c r="C10496" t="str">
        <v>SDFGR75VI3</v>
      </c>
      <c r="D10496">
        <v>0</v>
      </c>
      <c r="E10496">
        <v>43726</v>
      </c>
    </row>
    <row r="10497">
      <c r="A10497" t="str">
        <v>AutoTable</v>
      </c>
      <c r="C10497" t="str">
        <v>SDFGR75VI4</v>
      </c>
      <c r="D10497">
        <v>0</v>
      </c>
      <c r="E10497">
        <v>43726</v>
      </c>
    </row>
    <row r="10498">
      <c r="A10498" t="str">
        <v>AutoTable</v>
      </c>
      <c r="C10498" t="str">
        <v>SONO</v>
      </c>
      <c r="D10498">
        <v>23</v>
      </c>
      <c r="E10498">
        <v>43726</v>
      </c>
    </row>
    <row r="10499">
      <c r="A10499" t="str">
        <v>AutoTable</v>
      </c>
      <c r="C10499" t="str">
        <v>V51001</v>
      </c>
      <c r="D10499">
        <v>0</v>
      </c>
      <c r="E10499">
        <v>43726</v>
      </c>
    </row>
    <row r="10500">
      <c r="A10500" t="str">
        <v>AutoTable</v>
      </c>
      <c r="C10500" t="str">
        <v>V51005</v>
      </c>
      <c r="D10500">
        <v>89</v>
      </c>
      <c r="E10500">
        <v>43726</v>
      </c>
    </row>
    <row r="10501">
      <c r="A10501" t="str">
        <v>AutoTable</v>
      </c>
      <c r="C10501" t="str">
        <v>V51006</v>
      </c>
      <c r="D10501">
        <v>112</v>
      </c>
      <c r="E10501">
        <v>43726</v>
      </c>
    </row>
    <row r="10502">
      <c r="A10502" t="str">
        <v>AutoTable</v>
      </c>
      <c r="C10502" t="str">
        <v>V51007</v>
      </c>
      <c r="D10502">
        <v>0</v>
      </c>
      <c r="E10502">
        <v>43726</v>
      </c>
    </row>
    <row r="10503">
      <c r="A10503" t="str">
        <v>AutoTable</v>
      </c>
      <c r="C10503" t="str">
        <v>V51008</v>
      </c>
      <c r="D10503">
        <v>3</v>
      </c>
      <c r="E10503">
        <v>43726</v>
      </c>
    </row>
    <row r="10504">
      <c r="A10504" t="str">
        <v>AutoTable</v>
      </c>
      <c r="C10504" t="str">
        <v>V51015-10</v>
      </c>
      <c r="D10504">
        <v>0</v>
      </c>
      <c r="E10504">
        <v>43726</v>
      </c>
    </row>
    <row r="10505">
      <c r="A10505" t="str">
        <v>AutoTable</v>
      </c>
      <c r="C10505" t="str">
        <v>V51015-3</v>
      </c>
      <c r="D10505">
        <v>10</v>
      </c>
      <c r="E10505">
        <v>43726</v>
      </c>
    </row>
    <row r="10506">
      <c r="A10506" t="str">
        <v>AutoTable</v>
      </c>
      <c r="C10506" t="str">
        <v>V51020</v>
      </c>
      <c r="D10506">
        <v>0</v>
      </c>
      <c r="E10506">
        <v>43726</v>
      </c>
    </row>
    <row r="10507">
      <c r="A10507" t="str">
        <v>AutoTable</v>
      </c>
      <c r="C10507" t="str">
        <v>V51021</v>
      </c>
      <c r="D10507">
        <v>6</v>
      </c>
      <c r="E10507">
        <v>43726</v>
      </c>
    </row>
    <row r="10508">
      <c r="A10508" t="str">
        <v>AutoTable</v>
      </c>
      <c r="C10508" t="str">
        <v>V53014</v>
      </c>
      <c r="D10508">
        <v>10</v>
      </c>
      <c r="E10508">
        <v>43726</v>
      </c>
    </row>
    <row r="10509">
      <c r="A10509" t="str">
        <v>AutoTable</v>
      </c>
      <c r="C10509" t="str">
        <v>V53015</v>
      </c>
      <c r="D10509">
        <v>0</v>
      </c>
      <c r="E10509">
        <v>43726</v>
      </c>
    </row>
    <row r="10510">
      <c r="A10510" t="str">
        <v>AutoTable</v>
      </c>
      <c r="C10510" t="str">
        <v>V53116</v>
      </c>
      <c r="D10510">
        <v>30</v>
      </c>
      <c r="E10510">
        <v>43726</v>
      </c>
    </row>
    <row r="10511">
      <c r="A10511" t="str">
        <v>AutoTable</v>
      </c>
      <c r="C10511" t="str">
        <v>V53117</v>
      </c>
      <c r="D10511">
        <v>0</v>
      </c>
      <c r="E10511">
        <v>43726</v>
      </c>
    </row>
    <row r="10512">
      <c r="A10512" t="str">
        <v>AutoTable</v>
      </c>
      <c r="C10512" t="str">
        <v>Y14116</v>
      </c>
      <c r="D10512">
        <v>5</v>
      </c>
      <c r="E10512">
        <v>43726</v>
      </c>
    </row>
    <row r="10513">
      <c r="A10513" t="str">
        <v>AutoTable</v>
      </c>
      <c r="C10513" t="str">
        <v>Y14117</v>
      </c>
      <c r="D10513">
        <v>3</v>
      </c>
      <c r="E10513">
        <v>43726</v>
      </c>
    </row>
    <row r="10514">
      <c r="A10514" t="str">
        <v>AutoTable</v>
      </c>
      <c r="C10514" t="str">
        <v>Y14118</v>
      </c>
      <c r="D10514">
        <v>3</v>
      </c>
      <c r="E10514">
        <v>43726</v>
      </c>
    </row>
    <row r="10515">
      <c r="A10515" t="str">
        <v>AutoTable</v>
      </c>
      <c r="C10515" t="str">
        <v>Y14215</v>
      </c>
      <c r="D10515">
        <v>1</v>
      </c>
      <c r="E10515">
        <v>43726</v>
      </c>
    </row>
    <row r="10516">
      <c r="A10516" t="str">
        <v>AutoTable</v>
      </c>
      <c r="C10516" t="str">
        <v>Y14216</v>
      </c>
      <c r="D10516">
        <v>6</v>
      </c>
      <c r="E10516">
        <v>43726</v>
      </c>
    </row>
    <row r="10517">
      <c r="A10517" t="str">
        <v>AutoTable</v>
      </c>
      <c r="C10517" t="str">
        <v>Y14304</v>
      </c>
      <c r="D10517">
        <v>164</v>
      </c>
      <c r="E10517">
        <v>43726</v>
      </c>
    </row>
    <row r="10518">
      <c r="A10518" t="str">
        <v>AutoTable</v>
      </c>
      <c r="C10518" t="str">
        <v>Y14316</v>
      </c>
      <c r="D10518">
        <v>53</v>
      </c>
      <c r="E10518">
        <v>43726</v>
      </c>
    </row>
    <row r="10519">
      <c r="A10519" t="str">
        <v>AutoTable</v>
      </c>
      <c r="C10519" t="str">
        <v>Y14365</v>
      </c>
      <c r="D10519">
        <v>15</v>
      </c>
      <c r="E10519">
        <v>43726</v>
      </c>
    </row>
    <row r="10520">
      <c r="A10520" t="str">
        <v>AutoTable</v>
      </c>
      <c r="C10520" t="str">
        <v>Y29240</v>
      </c>
      <c r="D10520">
        <v>134</v>
      </c>
      <c r="E10520">
        <v>43726</v>
      </c>
    </row>
    <row r="10521">
      <c r="A10521" t="str">
        <v>AutoTable</v>
      </c>
      <c r="C10521" t="str">
        <v>Y51005</v>
      </c>
      <c r="D10521">
        <v>25</v>
      </c>
      <c r="E10521">
        <v>43726</v>
      </c>
    </row>
    <row r="10522">
      <c r="A10522" t="str">
        <v>AutoTable</v>
      </c>
      <c r="C10522" t="str">
        <v>Y51006</v>
      </c>
      <c r="D10522">
        <v>22</v>
      </c>
      <c r="E10522">
        <v>43726</v>
      </c>
    </row>
    <row r="10523">
      <c r="A10523" t="str">
        <v>AutoTable</v>
      </c>
      <c r="C10523" t="str">
        <v>Y51007</v>
      </c>
      <c r="D10523">
        <v>161</v>
      </c>
      <c r="E10523">
        <v>43726</v>
      </c>
    </row>
    <row r="10524">
      <c r="A10524" t="str">
        <v>AutoTable</v>
      </c>
      <c r="C10524" t="str">
        <v>Y51008</v>
      </c>
      <c r="D10524">
        <v>63</v>
      </c>
      <c r="E10524">
        <v>43726</v>
      </c>
    </row>
    <row r="10525">
      <c r="A10525" t="str">
        <v>AutoTable</v>
      </c>
      <c r="C10525" t="str">
        <v>Y51009</v>
      </c>
      <c r="D10525">
        <v>61</v>
      </c>
      <c r="E10525">
        <v>43726</v>
      </c>
    </row>
    <row r="10526">
      <c r="A10526" t="str">
        <v>AutoTable</v>
      </c>
      <c r="C10526" t="str">
        <v>Y51010</v>
      </c>
      <c r="D10526">
        <v>55</v>
      </c>
      <c r="E10526">
        <v>43726</v>
      </c>
    </row>
    <row r="10527">
      <c r="A10527" t="str">
        <v>AutoTable</v>
      </c>
      <c r="C10527" t="str">
        <v>Y51011</v>
      </c>
      <c r="D10527">
        <v>33</v>
      </c>
      <c r="E10527">
        <v>43726</v>
      </c>
    </row>
    <row r="10528">
      <c r="A10528" t="str">
        <v>AutoTable</v>
      </c>
      <c r="C10528" t="str">
        <v>Y51012</v>
      </c>
      <c r="D10528">
        <v>123</v>
      </c>
      <c r="E10528">
        <v>43726</v>
      </c>
    </row>
    <row r="10529">
      <c r="A10529" t="str">
        <v>AutoTable</v>
      </c>
      <c r="C10529" t="str">
        <v>Y51012-10</v>
      </c>
      <c r="D10529">
        <v>8</v>
      </c>
      <c r="E10529">
        <v>43726</v>
      </c>
    </row>
    <row r="10530">
      <c r="A10530" t="str">
        <v>AutoTable</v>
      </c>
      <c r="C10530" t="str">
        <v>Y51012-7</v>
      </c>
      <c r="D10530">
        <v>26</v>
      </c>
      <c r="E10530">
        <v>43726</v>
      </c>
    </row>
    <row r="10531">
      <c r="A10531" t="str">
        <v>AutoTable</v>
      </c>
      <c r="C10531" t="str">
        <v>Y51013</v>
      </c>
      <c r="D10531">
        <v>113</v>
      </c>
      <c r="E10531">
        <v>43726</v>
      </c>
    </row>
    <row r="10532">
      <c r="A10532" t="str">
        <v>AutoTable</v>
      </c>
      <c r="C10532" t="str">
        <v>Y51014</v>
      </c>
      <c r="D10532">
        <v>0</v>
      </c>
      <c r="E10532">
        <v>43726</v>
      </c>
    </row>
    <row r="10533">
      <c r="A10533" t="str">
        <v>AutoTable</v>
      </c>
      <c r="C10533" t="str">
        <v>Y51015</v>
      </c>
      <c r="D10533">
        <v>1126</v>
      </c>
      <c r="E10533">
        <v>43726</v>
      </c>
    </row>
    <row r="10534">
      <c r="A10534" t="str">
        <v>AutoTable</v>
      </c>
      <c r="C10534" t="str">
        <v>Y51015-10</v>
      </c>
      <c r="D10534">
        <v>35</v>
      </c>
      <c r="E10534">
        <v>43726</v>
      </c>
    </row>
    <row r="10535">
      <c r="A10535" t="str">
        <v>AutoTable</v>
      </c>
      <c r="C10535" t="str">
        <v>Y51015-3</v>
      </c>
      <c r="D10535">
        <v>98</v>
      </c>
      <c r="E10535">
        <v>43726</v>
      </c>
    </row>
    <row r="10536">
      <c r="A10536" t="str">
        <v>AutoTable</v>
      </c>
      <c r="C10536" t="str">
        <v>Y51016</v>
      </c>
      <c r="D10536">
        <v>995</v>
      </c>
      <c r="E10536">
        <v>43726</v>
      </c>
    </row>
    <row r="10537">
      <c r="A10537" t="str">
        <v>AutoTable</v>
      </c>
      <c r="C10537" t="str">
        <v>Y51016-3</v>
      </c>
      <c r="D10537">
        <v>100</v>
      </c>
      <c r="E10537">
        <v>43726</v>
      </c>
    </row>
    <row r="10538">
      <c r="A10538" t="str">
        <v>AutoTable</v>
      </c>
      <c r="C10538" t="str">
        <v>Y51016-3D</v>
      </c>
      <c r="D10538">
        <v>6</v>
      </c>
      <c r="E10538">
        <v>43726</v>
      </c>
    </row>
    <row r="10539">
      <c r="A10539" t="str">
        <v>AutoTable</v>
      </c>
      <c r="C10539" t="str">
        <v>Y51017</v>
      </c>
      <c r="D10539">
        <v>372</v>
      </c>
      <c r="E10539">
        <v>43726</v>
      </c>
    </row>
    <row r="10540">
      <c r="A10540" t="str">
        <v>AutoTable</v>
      </c>
      <c r="C10540" t="str">
        <v>Y51017-2</v>
      </c>
      <c r="D10540">
        <v>3</v>
      </c>
      <c r="E10540">
        <v>43726</v>
      </c>
    </row>
    <row r="10541">
      <c r="A10541" t="str">
        <v>AutoTable</v>
      </c>
      <c r="C10541" t="str">
        <v>Y51017-3</v>
      </c>
      <c r="D10541">
        <v>20</v>
      </c>
      <c r="E10541">
        <v>43726</v>
      </c>
    </row>
    <row r="10542">
      <c r="A10542" t="str">
        <v>AutoTable</v>
      </c>
      <c r="C10542" t="str">
        <v>Y51017-3D</v>
      </c>
      <c r="D10542">
        <v>5</v>
      </c>
      <c r="E10542">
        <v>43726</v>
      </c>
    </row>
    <row r="10543">
      <c r="A10543" t="str">
        <v>AutoTable</v>
      </c>
      <c r="C10543" t="str">
        <v>Y51018</v>
      </c>
      <c r="D10543">
        <v>201</v>
      </c>
      <c r="E10543">
        <v>43726</v>
      </c>
    </row>
    <row r="10544">
      <c r="A10544" t="str">
        <v>AutoTable</v>
      </c>
      <c r="C10544" t="str">
        <v>Y51018-2</v>
      </c>
      <c r="D10544">
        <v>8</v>
      </c>
      <c r="E10544">
        <v>43726</v>
      </c>
    </row>
    <row r="10545">
      <c r="A10545" t="str">
        <v>AutoTable</v>
      </c>
      <c r="C10545" t="str">
        <v>Y51018-3</v>
      </c>
      <c r="D10545">
        <v>9</v>
      </c>
      <c r="E10545">
        <v>43726</v>
      </c>
    </row>
    <row r="10546">
      <c r="A10546" t="str">
        <v>AutoTable</v>
      </c>
      <c r="C10546" t="str">
        <v>Y52007</v>
      </c>
      <c r="D10546">
        <v>67</v>
      </c>
      <c r="E10546">
        <v>43726</v>
      </c>
    </row>
    <row r="10547">
      <c r="A10547" t="str">
        <v>AutoTable</v>
      </c>
      <c r="C10547" t="str">
        <v>Y52007M</v>
      </c>
      <c r="D10547">
        <v>1</v>
      </c>
      <c r="E10547">
        <v>43726</v>
      </c>
    </row>
    <row r="10548">
      <c r="A10548" t="str">
        <v>AutoTable</v>
      </c>
      <c r="C10548" t="str">
        <v>Y52008</v>
      </c>
      <c r="D10548">
        <v>68</v>
      </c>
      <c r="E10548">
        <v>43726</v>
      </c>
    </row>
    <row r="10549">
      <c r="A10549" t="str">
        <v>AutoTable</v>
      </c>
      <c r="C10549" t="str">
        <v>Y52010</v>
      </c>
      <c r="D10549">
        <v>2</v>
      </c>
      <c r="E10549">
        <v>43726</v>
      </c>
    </row>
    <row r="10550">
      <c r="A10550" t="str">
        <v>AutoTable</v>
      </c>
      <c r="C10550" t="str">
        <v>Y52011</v>
      </c>
      <c r="D10550">
        <v>15</v>
      </c>
      <c r="E10550">
        <v>43726</v>
      </c>
    </row>
    <row r="10551">
      <c r="A10551" t="str">
        <v>AutoTable</v>
      </c>
      <c r="C10551" t="str">
        <v>Y52012</v>
      </c>
      <c r="D10551">
        <v>309</v>
      </c>
      <c r="E10551">
        <v>43726</v>
      </c>
    </row>
    <row r="10552">
      <c r="A10552" t="str">
        <v>AutoTable</v>
      </c>
      <c r="C10552" t="str">
        <v>Y52012-10</v>
      </c>
      <c r="D10552">
        <v>48</v>
      </c>
      <c r="E10552">
        <v>43726</v>
      </c>
    </row>
    <row r="10553">
      <c r="A10553" t="str">
        <v>AutoTable</v>
      </c>
      <c r="C10553" t="str">
        <v>Y52013</v>
      </c>
      <c r="D10553">
        <v>127</v>
      </c>
      <c r="E10553">
        <v>43726</v>
      </c>
    </row>
    <row r="10554">
      <c r="A10554" t="str">
        <v>AutoTable</v>
      </c>
      <c r="C10554" t="str">
        <v>Y52014</v>
      </c>
      <c r="D10554">
        <v>1801</v>
      </c>
      <c r="E10554">
        <v>43726</v>
      </c>
    </row>
    <row r="10555">
      <c r="A10555" t="str">
        <v>AutoTable</v>
      </c>
      <c r="C10555" t="str">
        <v>Y52014-10</v>
      </c>
      <c r="D10555">
        <v>87</v>
      </c>
      <c r="E10555">
        <v>43726</v>
      </c>
    </row>
    <row r="10556">
      <c r="A10556" t="str">
        <v>AutoTable</v>
      </c>
      <c r="C10556" t="str">
        <v>Y52014-3</v>
      </c>
      <c r="D10556">
        <v>194</v>
      </c>
      <c r="E10556">
        <v>43726</v>
      </c>
    </row>
    <row r="10557">
      <c r="A10557" t="str">
        <v>AutoTable</v>
      </c>
      <c r="C10557" t="str">
        <v>Y52014-3D</v>
      </c>
      <c r="D10557">
        <v>11</v>
      </c>
      <c r="E10557">
        <v>43726</v>
      </c>
    </row>
    <row r="10558">
      <c r="A10558" t="str">
        <v>AutoTable</v>
      </c>
      <c r="C10558" t="str">
        <v>Y52017</v>
      </c>
      <c r="D10558">
        <v>802</v>
      </c>
      <c r="E10558">
        <v>43726</v>
      </c>
    </row>
    <row r="10559">
      <c r="A10559" t="str">
        <v>AutoTable</v>
      </c>
      <c r="C10559" t="str">
        <v>Y52017-3</v>
      </c>
      <c r="D10559">
        <v>96</v>
      </c>
      <c r="E10559">
        <v>43726</v>
      </c>
    </row>
    <row r="10560">
      <c r="A10560" t="str">
        <v>AutoTable</v>
      </c>
      <c r="C10560" t="str">
        <v>Y52017-3D</v>
      </c>
      <c r="D10560">
        <v>103</v>
      </c>
      <c r="E10560">
        <v>43726</v>
      </c>
    </row>
    <row r="10561">
      <c r="A10561" t="str">
        <v>AutoTable</v>
      </c>
      <c r="C10561" t="str">
        <v>Y52020</v>
      </c>
      <c r="D10561">
        <v>38</v>
      </c>
      <c r="E10561">
        <v>43726</v>
      </c>
    </row>
    <row r="10562">
      <c r="A10562" t="str">
        <v>AutoTable</v>
      </c>
      <c r="C10562" t="str">
        <v>Y52020-3</v>
      </c>
      <c r="D10562">
        <v>41</v>
      </c>
      <c r="E10562">
        <v>43726</v>
      </c>
    </row>
    <row r="10563">
      <c r="A10563" t="str">
        <v>AutoTable</v>
      </c>
      <c r="C10563" t="str">
        <v>Y52022</v>
      </c>
      <c r="D10563">
        <v>20</v>
      </c>
      <c r="E10563">
        <v>43726</v>
      </c>
    </row>
    <row r="10564">
      <c r="A10564" t="str">
        <v>AutoTable</v>
      </c>
      <c r="C10564" t="str">
        <v>Y52025-3</v>
      </c>
      <c r="D10564">
        <v>3</v>
      </c>
      <c r="E10564">
        <v>43726</v>
      </c>
    </row>
    <row r="10565">
      <c r="A10565" t="str">
        <v>AutoTable</v>
      </c>
      <c r="C10565" t="str">
        <v>14420-12</v>
      </c>
      <c r="D10565">
        <v>500</v>
      </c>
      <c r="E10565">
        <v>43726</v>
      </c>
    </row>
    <row r="10566">
      <c r="A10566" t="str">
        <v>AutoTable</v>
      </c>
      <c r="C10566" t="str">
        <v>01022</v>
      </c>
      <c r="D10566">
        <v>56</v>
      </c>
      <c r="E10566">
        <v>43753</v>
      </c>
    </row>
    <row r="10567">
      <c r="A10567" t="str">
        <v>AutoTable</v>
      </c>
      <c r="C10567" t="str">
        <v>01030</v>
      </c>
      <c r="D10567">
        <v>13</v>
      </c>
      <c r="E10567">
        <v>43753</v>
      </c>
    </row>
    <row r="10568">
      <c r="A10568" t="str">
        <v>AutoTable</v>
      </c>
      <c r="C10568" t="str">
        <v>01032</v>
      </c>
      <c r="D10568">
        <v>29</v>
      </c>
      <c r="E10568">
        <v>43753</v>
      </c>
    </row>
    <row r="10569">
      <c r="A10569" t="str">
        <v>AutoTable</v>
      </c>
      <c r="C10569" t="str">
        <v>01035</v>
      </c>
      <c r="D10569">
        <v>4</v>
      </c>
      <c r="E10569">
        <v>43753</v>
      </c>
    </row>
    <row r="10570">
      <c r="A10570" t="str">
        <v>AutoTable</v>
      </c>
      <c r="C10570" t="str">
        <v>01036</v>
      </c>
      <c r="D10570">
        <v>5</v>
      </c>
      <c r="E10570">
        <v>43753</v>
      </c>
    </row>
    <row r="10571">
      <c r="A10571" t="str">
        <v>AutoTable</v>
      </c>
      <c r="C10571" t="str">
        <v>01037</v>
      </c>
      <c r="D10571">
        <v>2</v>
      </c>
      <c r="E10571">
        <v>43753</v>
      </c>
    </row>
    <row r="10572">
      <c r="A10572" t="str">
        <v>AutoTable</v>
      </c>
      <c r="C10572" t="str">
        <v>01038</v>
      </c>
      <c r="D10572">
        <v>1</v>
      </c>
      <c r="E10572">
        <v>43753</v>
      </c>
    </row>
    <row r="10573">
      <c r="A10573" t="str">
        <v>AutoTable</v>
      </c>
      <c r="C10573" t="str">
        <v>01039</v>
      </c>
      <c r="D10573">
        <v>4</v>
      </c>
      <c r="E10573">
        <v>43753</v>
      </c>
    </row>
    <row r="10574">
      <c r="A10574" t="str">
        <v>AutoTable</v>
      </c>
      <c r="C10574" t="str">
        <v>01041</v>
      </c>
      <c r="D10574">
        <v>5</v>
      </c>
      <c r="E10574">
        <v>43753</v>
      </c>
    </row>
    <row r="10575">
      <c r="A10575" t="str">
        <v>AutoTable</v>
      </c>
      <c r="C10575" t="str">
        <v>01042</v>
      </c>
      <c r="D10575">
        <v>152</v>
      </c>
      <c r="E10575">
        <v>43753</v>
      </c>
    </row>
    <row r="10576">
      <c r="A10576" t="str">
        <v>AutoTable</v>
      </c>
      <c r="C10576" t="str">
        <v>01043</v>
      </c>
      <c r="D10576">
        <v>37</v>
      </c>
      <c r="E10576">
        <v>43753</v>
      </c>
    </row>
    <row r="10577">
      <c r="A10577" t="str">
        <v>AutoTable</v>
      </c>
      <c r="C10577" t="str">
        <v>01045</v>
      </c>
      <c r="D10577">
        <v>10</v>
      </c>
      <c r="E10577">
        <v>43753</v>
      </c>
    </row>
    <row r="10578">
      <c r="A10578" t="str">
        <v>AutoTable</v>
      </c>
      <c r="C10578" t="str">
        <v>01063</v>
      </c>
      <c r="D10578">
        <v>0</v>
      </c>
      <c r="E10578">
        <v>43753</v>
      </c>
    </row>
    <row r="10579">
      <c r="A10579" t="str">
        <v>AutoTable</v>
      </c>
      <c r="C10579" t="str">
        <v>01071</v>
      </c>
      <c r="D10579">
        <v>12</v>
      </c>
      <c r="E10579">
        <v>43753</v>
      </c>
    </row>
    <row r="10580">
      <c r="A10580" t="str">
        <v>AutoTable</v>
      </c>
      <c r="C10580" t="str">
        <v>01072</v>
      </c>
      <c r="D10580">
        <v>5</v>
      </c>
      <c r="E10580">
        <v>43753</v>
      </c>
    </row>
    <row r="10581">
      <c r="A10581" t="str">
        <v>AutoTable</v>
      </c>
      <c r="C10581" t="str">
        <v>01073</v>
      </c>
      <c r="D10581">
        <v>8</v>
      </c>
      <c r="E10581">
        <v>43753</v>
      </c>
    </row>
    <row r="10582">
      <c r="A10582" t="str">
        <v>AutoTable</v>
      </c>
      <c r="C10582" t="str">
        <v>01074</v>
      </c>
      <c r="D10582">
        <v>2</v>
      </c>
      <c r="E10582">
        <v>43753</v>
      </c>
    </row>
    <row r="10583">
      <c r="A10583" t="str">
        <v>AutoTable</v>
      </c>
      <c r="C10583" t="str">
        <v>01075</v>
      </c>
      <c r="D10583">
        <v>2</v>
      </c>
      <c r="E10583">
        <v>43753</v>
      </c>
    </row>
    <row r="10584">
      <c r="A10584" t="str">
        <v>AutoTable</v>
      </c>
      <c r="C10584" t="str">
        <v>03126</v>
      </c>
      <c r="D10584">
        <v>1000</v>
      </c>
      <c r="E10584">
        <v>43753</v>
      </c>
    </row>
    <row r="10585">
      <c r="A10585" t="str">
        <v>AutoTable</v>
      </c>
      <c r="C10585" t="str">
        <v>03127</v>
      </c>
      <c r="D10585">
        <v>25</v>
      </c>
      <c r="E10585">
        <v>43753</v>
      </c>
    </row>
    <row r="10586">
      <c r="A10586" t="str">
        <v>AutoTable</v>
      </c>
      <c r="C10586" t="str">
        <v>03130</v>
      </c>
      <c r="D10586">
        <v>27</v>
      </c>
      <c r="E10586">
        <v>43753</v>
      </c>
    </row>
    <row r="10587">
      <c r="A10587" t="str">
        <v>AutoTable</v>
      </c>
      <c r="C10587" t="str">
        <v>03131</v>
      </c>
      <c r="D10587">
        <v>29</v>
      </c>
      <c r="E10587">
        <v>43753</v>
      </c>
    </row>
    <row r="10588">
      <c r="A10588" t="str">
        <v>AutoTable</v>
      </c>
      <c r="C10588" t="str">
        <v>03132</v>
      </c>
      <c r="D10588">
        <v>12</v>
      </c>
      <c r="E10588">
        <v>43753</v>
      </c>
    </row>
    <row r="10589">
      <c r="A10589" t="str">
        <v>AutoTable</v>
      </c>
      <c r="C10589" t="str">
        <v>03133</v>
      </c>
      <c r="D10589">
        <v>20</v>
      </c>
      <c r="E10589">
        <v>43753</v>
      </c>
    </row>
    <row r="10590">
      <c r="A10590" t="str">
        <v>AutoTable</v>
      </c>
      <c r="C10590" t="str">
        <v>03134</v>
      </c>
      <c r="D10590">
        <v>59</v>
      </c>
      <c r="E10590">
        <v>43753</v>
      </c>
    </row>
    <row r="10591">
      <c r="A10591" t="str">
        <v>AutoTable</v>
      </c>
      <c r="C10591" t="str">
        <v>03135</v>
      </c>
      <c r="D10591">
        <v>0</v>
      </c>
      <c r="E10591">
        <v>43753</v>
      </c>
    </row>
    <row r="10592">
      <c r="A10592" t="str">
        <v>AutoTable</v>
      </c>
      <c r="C10592" t="str">
        <v>03136</v>
      </c>
      <c r="D10592">
        <v>0</v>
      </c>
      <c r="E10592">
        <v>43753</v>
      </c>
    </row>
    <row r="10593">
      <c r="A10593" t="str">
        <v>AutoTable</v>
      </c>
      <c r="C10593" t="str">
        <v>03137</v>
      </c>
      <c r="D10593">
        <v>2000</v>
      </c>
      <c r="E10593">
        <v>43753</v>
      </c>
    </row>
    <row r="10594">
      <c r="A10594" t="str">
        <v>AutoTable</v>
      </c>
      <c r="C10594" t="str">
        <v>03138</v>
      </c>
      <c r="D10594">
        <v>4</v>
      </c>
      <c r="E10594">
        <v>43753</v>
      </c>
    </row>
    <row r="10595">
      <c r="A10595" t="str">
        <v>AutoTable</v>
      </c>
      <c r="C10595" t="str">
        <v>03139</v>
      </c>
      <c r="D10595">
        <v>239</v>
      </c>
      <c r="E10595">
        <v>43753</v>
      </c>
    </row>
    <row r="10596">
      <c r="A10596" t="str">
        <v>AutoTable</v>
      </c>
      <c r="C10596" t="str">
        <v>03140</v>
      </c>
      <c r="D10596">
        <v>114</v>
      </c>
      <c r="E10596">
        <v>43753</v>
      </c>
    </row>
    <row r="10597">
      <c r="A10597" t="str">
        <v>AutoTable</v>
      </c>
      <c r="C10597" t="str">
        <v>03141</v>
      </c>
      <c r="D10597">
        <v>7</v>
      </c>
      <c r="E10597">
        <v>43753</v>
      </c>
    </row>
    <row r="10598">
      <c r="A10598" t="str">
        <v>AutoTable</v>
      </c>
      <c r="C10598" t="str">
        <v>03142</v>
      </c>
      <c r="D10598">
        <v>270</v>
      </c>
      <c r="E10598">
        <v>43753</v>
      </c>
    </row>
    <row r="10599">
      <c r="A10599" t="str">
        <v>AutoTable</v>
      </c>
      <c r="C10599" t="str">
        <v>03143</v>
      </c>
      <c r="D10599">
        <v>199</v>
      </c>
      <c r="E10599">
        <v>43753</v>
      </c>
    </row>
    <row r="10600">
      <c r="A10600" t="str">
        <v>AutoTable</v>
      </c>
      <c r="C10600" t="str">
        <v>03144</v>
      </c>
      <c r="D10600">
        <v>20</v>
      </c>
      <c r="E10600">
        <v>43753</v>
      </c>
    </row>
    <row r="10601">
      <c r="A10601" t="str">
        <v>AutoTable</v>
      </c>
      <c r="C10601" t="str">
        <v>03145</v>
      </c>
      <c r="D10601">
        <v>7</v>
      </c>
      <c r="E10601">
        <v>43753</v>
      </c>
    </row>
    <row r="10602">
      <c r="A10602" t="str">
        <v>AutoTable</v>
      </c>
      <c r="C10602" t="str">
        <v>03146</v>
      </c>
      <c r="D10602">
        <v>42</v>
      </c>
      <c r="E10602">
        <v>43753</v>
      </c>
    </row>
    <row r="10603">
      <c r="A10603" t="str">
        <v>AutoTable</v>
      </c>
      <c r="C10603" t="str">
        <v>03147</v>
      </c>
      <c r="D10603">
        <v>13</v>
      </c>
      <c r="E10603">
        <v>43753</v>
      </c>
    </row>
    <row r="10604">
      <c r="A10604" t="str">
        <v>AutoTable</v>
      </c>
      <c r="C10604" t="str">
        <v>03148</v>
      </c>
      <c r="D10604">
        <v>58</v>
      </c>
      <c r="E10604">
        <v>43753</v>
      </c>
    </row>
    <row r="10605">
      <c r="A10605" t="str">
        <v>AutoTable</v>
      </c>
      <c r="C10605" t="str">
        <v>03160</v>
      </c>
      <c r="D10605">
        <v>26</v>
      </c>
      <c r="E10605">
        <v>43753</v>
      </c>
    </row>
    <row r="10606">
      <c r="A10606" t="str">
        <v>AutoTable</v>
      </c>
      <c r="C10606" t="str">
        <v>03161</v>
      </c>
      <c r="D10606">
        <v>19</v>
      </c>
      <c r="E10606">
        <v>43753</v>
      </c>
    </row>
    <row r="10607">
      <c r="A10607" t="str">
        <v>AutoTable</v>
      </c>
      <c r="C10607" t="str">
        <v>03162</v>
      </c>
      <c r="D10607">
        <v>3</v>
      </c>
      <c r="E10607">
        <v>43753</v>
      </c>
    </row>
    <row r="10608">
      <c r="A10608" t="str">
        <v>AutoTable</v>
      </c>
      <c r="C10608" t="str">
        <v>03165</v>
      </c>
      <c r="D10608">
        <v>0</v>
      </c>
      <c r="E10608">
        <v>43753</v>
      </c>
    </row>
    <row r="10609">
      <c r="A10609" t="str">
        <v>AutoTable</v>
      </c>
      <c r="C10609" t="str">
        <v>03165BETON</v>
      </c>
      <c r="D10609">
        <v>1</v>
      </c>
      <c r="E10609">
        <v>43753</v>
      </c>
    </row>
    <row r="10610">
      <c r="A10610" t="str">
        <v>AutoTable</v>
      </c>
      <c r="C10610" t="str">
        <v>03165IV</v>
      </c>
      <c r="D10610">
        <v>1</v>
      </c>
      <c r="E10610">
        <v>43753</v>
      </c>
    </row>
    <row r="10611">
      <c r="A10611" t="str">
        <v>AutoTable</v>
      </c>
      <c r="C10611" t="str">
        <v>03166</v>
      </c>
      <c r="D10611">
        <v>0</v>
      </c>
      <c r="E10611">
        <v>43753</v>
      </c>
    </row>
    <row r="10612">
      <c r="A10612" t="str">
        <v>AutoTable</v>
      </c>
      <c r="C10612" t="str">
        <v>03166ARGILE</v>
      </c>
      <c r="D10612">
        <v>4</v>
      </c>
      <c r="E10612">
        <v>43753</v>
      </c>
    </row>
    <row r="10613">
      <c r="A10613" t="str">
        <v>AutoTable</v>
      </c>
      <c r="C10613" t="str">
        <v>03166BDX</v>
      </c>
      <c r="D10613">
        <v>1</v>
      </c>
      <c r="E10613">
        <v>43753</v>
      </c>
    </row>
    <row r="10614">
      <c r="A10614" t="str">
        <v>AutoTable</v>
      </c>
      <c r="C10614" t="str">
        <v>03170</v>
      </c>
      <c r="D10614">
        <v>3</v>
      </c>
      <c r="E10614">
        <v>43753</v>
      </c>
    </row>
    <row r="10615">
      <c r="A10615" t="str">
        <v>AutoTable</v>
      </c>
      <c r="C10615" t="str">
        <v>03171</v>
      </c>
      <c r="D10615">
        <v>0</v>
      </c>
      <c r="E10615">
        <v>43753</v>
      </c>
    </row>
    <row r="10616">
      <c r="A10616" t="str">
        <v>AutoTable</v>
      </c>
      <c r="C10616" t="str">
        <v>03171BETON</v>
      </c>
      <c r="D10616">
        <v>0</v>
      </c>
      <c r="E10616">
        <v>43753</v>
      </c>
    </row>
    <row r="10617">
      <c r="A10617" t="str">
        <v>AutoTable</v>
      </c>
      <c r="C10617" t="str">
        <v>03171IVOIRE</v>
      </c>
      <c r="D10617">
        <v>2</v>
      </c>
      <c r="E10617">
        <v>43753</v>
      </c>
    </row>
    <row r="10618">
      <c r="A10618" t="str">
        <v>AutoTable</v>
      </c>
      <c r="C10618" t="str">
        <v>03171LIN</v>
      </c>
      <c r="D10618">
        <v>0</v>
      </c>
      <c r="E10618">
        <v>43753</v>
      </c>
    </row>
    <row r="10619">
      <c r="A10619" t="str">
        <v>AutoTable</v>
      </c>
      <c r="C10619" t="str">
        <v>03172</v>
      </c>
      <c r="D10619">
        <v>0</v>
      </c>
      <c r="E10619">
        <v>43753</v>
      </c>
    </row>
    <row r="10620">
      <c r="A10620" t="str">
        <v>AutoTable</v>
      </c>
      <c r="C10620" t="str">
        <v>03172ARGILE</v>
      </c>
      <c r="D10620">
        <v>0</v>
      </c>
      <c r="E10620">
        <v>43753</v>
      </c>
    </row>
    <row r="10621">
      <c r="A10621" t="str">
        <v>AutoTable</v>
      </c>
      <c r="C10621" t="str">
        <v>03172AUB</v>
      </c>
      <c r="D10621">
        <v>0</v>
      </c>
      <c r="E10621">
        <v>43753</v>
      </c>
    </row>
    <row r="10622">
      <c r="A10622" t="str">
        <v>AutoTable</v>
      </c>
      <c r="C10622" t="str">
        <v>03172FRAMBOISE</v>
      </c>
      <c r="D10622">
        <v>0</v>
      </c>
      <c r="E10622">
        <v>43753</v>
      </c>
    </row>
    <row r="10623">
      <c r="A10623" t="str">
        <v>AutoTable</v>
      </c>
      <c r="C10623" t="str">
        <v>03172MAND</v>
      </c>
      <c r="D10623">
        <v>0</v>
      </c>
      <c r="E10623">
        <v>43753</v>
      </c>
    </row>
    <row r="10624">
      <c r="A10624" t="str">
        <v>AutoTable</v>
      </c>
      <c r="C10624" t="str">
        <v>03172ROUGE</v>
      </c>
      <c r="D10624">
        <v>0</v>
      </c>
      <c r="E10624">
        <v>43753</v>
      </c>
    </row>
    <row r="10625">
      <c r="A10625" t="str">
        <v>AutoTable</v>
      </c>
      <c r="C10625" t="str">
        <v>03172TITANE</v>
      </c>
      <c r="D10625">
        <v>0</v>
      </c>
      <c r="E10625">
        <v>43753</v>
      </c>
    </row>
    <row r="10626">
      <c r="A10626" t="str">
        <v>AutoTable</v>
      </c>
      <c r="C10626" t="str">
        <v>03173</v>
      </c>
      <c r="D10626">
        <v>0</v>
      </c>
      <c r="E10626">
        <v>43753</v>
      </c>
    </row>
    <row r="10627">
      <c r="A10627" t="str">
        <v>AutoTable</v>
      </c>
      <c r="C10627" t="str">
        <v>03178</v>
      </c>
      <c r="D10627">
        <v>16</v>
      </c>
      <c r="E10627">
        <v>43753</v>
      </c>
    </row>
    <row r="10628">
      <c r="A10628" t="str">
        <v>AutoTable</v>
      </c>
      <c r="C10628" t="str">
        <v>03179</v>
      </c>
      <c r="D10628">
        <v>5</v>
      </c>
      <c r="E10628">
        <v>43753</v>
      </c>
    </row>
    <row r="10629">
      <c r="A10629" t="str">
        <v>AutoTable</v>
      </c>
      <c r="C10629" t="str">
        <v>03180</v>
      </c>
      <c r="D10629">
        <v>176</v>
      </c>
      <c r="E10629">
        <v>43753</v>
      </c>
    </row>
    <row r="10630">
      <c r="A10630" t="str">
        <v>AutoTable</v>
      </c>
      <c r="C10630" t="str">
        <v>03181</v>
      </c>
      <c r="D10630">
        <v>4</v>
      </c>
      <c r="E10630">
        <v>43753</v>
      </c>
    </row>
    <row r="10631">
      <c r="A10631" t="str">
        <v>AutoTable</v>
      </c>
      <c r="C10631" t="str">
        <v>03182ARGILE</v>
      </c>
      <c r="D10631">
        <v>0</v>
      </c>
      <c r="E10631">
        <v>43753</v>
      </c>
    </row>
    <row r="10632">
      <c r="A10632" t="str">
        <v>AutoTable</v>
      </c>
      <c r="C10632" t="str">
        <v>03182PISTACHE</v>
      </c>
      <c r="D10632">
        <v>0</v>
      </c>
      <c r="E10632">
        <v>43753</v>
      </c>
    </row>
    <row r="10633">
      <c r="A10633" t="str">
        <v>AutoTable</v>
      </c>
      <c r="C10633" t="str">
        <v>03185</v>
      </c>
      <c r="D10633">
        <v>42</v>
      </c>
      <c r="E10633">
        <v>43753</v>
      </c>
    </row>
    <row r="10634">
      <c r="A10634" t="str">
        <v>AutoTable</v>
      </c>
      <c r="C10634" t="str">
        <v>03186</v>
      </c>
      <c r="D10634">
        <v>88</v>
      </c>
      <c r="E10634">
        <v>43753</v>
      </c>
    </row>
    <row r="10635">
      <c r="A10635" t="str">
        <v>AutoTable</v>
      </c>
      <c r="C10635" t="str">
        <v>03190</v>
      </c>
      <c r="D10635">
        <v>4</v>
      </c>
      <c r="E10635">
        <v>43753</v>
      </c>
    </row>
    <row r="10636">
      <c r="A10636" t="str">
        <v>AutoTable</v>
      </c>
      <c r="C10636" t="str">
        <v>03195</v>
      </c>
      <c r="D10636">
        <v>41</v>
      </c>
      <c r="E10636">
        <v>43753</v>
      </c>
    </row>
    <row r="10637">
      <c r="A10637" t="str">
        <v>AutoTable</v>
      </c>
      <c r="C10637" t="str">
        <v>03196</v>
      </c>
      <c r="D10637">
        <v>96</v>
      </c>
      <c r="E10637">
        <v>43753</v>
      </c>
    </row>
    <row r="10638">
      <c r="A10638" t="str">
        <v>AutoTable</v>
      </c>
      <c r="C10638" t="str">
        <v>10001</v>
      </c>
      <c r="D10638">
        <v>0</v>
      </c>
      <c r="E10638">
        <v>43753</v>
      </c>
    </row>
    <row r="10639">
      <c r="A10639" t="str">
        <v>AutoTable</v>
      </c>
      <c r="C10639" t="str">
        <v>52032</v>
      </c>
      <c r="D10639">
        <v>2</v>
      </c>
      <c r="E10639">
        <v>43753</v>
      </c>
    </row>
    <row r="10640">
      <c r="A10640" t="str">
        <v>AutoTable</v>
      </c>
      <c r="C10640" t="str">
        <v>52033</v>
      </c>
      <c r="D10640">
        <v>1</v>
      </c>
      <c r="E10640">
        <v>43753</v>
      </c>
    </row>
    <row r="10641">
      <c r="A10641" t="str">
        <v>AutoTable</v>
      </c>
      <c r="C10641" t="str">
        <v>52034</v>
      </c>
      <c r="D10641">
        <v>1343</v>
      </c>
      <c r="E10641">
        <v>43753</v>
      </c>
    </row>
    <row r="10642">
      <c r="A10642" t="str">
        <v>AutoTable</v>
      </c>
      <c r="C10642" t="str">
        <v>52035</v>
      </c>
      <c r="D10642">
        <v>1</v>
      </c>
      <c r="E10642">
        <v>43753</v>
      </c>
    </row>
    <row r="10643">
      <c r="A10643" t="str">
        <v>AutoTable</v>
      </c>
      <c r="C10643" t="str">
        <v>52037</v>
      </c>
      <c r="D10643">
        <v>5</v>
      </c>
      <c r="E10643">
        <v>43753</v>
      </c>
    </row>
    <row r="10644">
      <c r="A10644" t="str">
        <v>AutoTable</v>
      </c>
      <c r="C10644" t="str">
        <v>52040</v>
      </c>
      <c r="D10644">
        <v>4</v>
      </c>
      <c r="E10644">
        <v>43753</v>
      </c>
    </row>
    <row r="10645">
      <c r="A10645" t="str">
        <v>AutoTable</v>
      </c>
      <c r="C10645" t="str">
        <v>52041</v>
      </c>
      <c r="D10645">
        <v>23</v>
      </c>
      <c r="E10645">
        <v>43753</v>
      </c>
    </row>
    <row r="10646">
      <c r="A10646" t="str">
        <v>AutoTable</v>
      </c>
      <c r="C10646" t="str">
        <v>52043</v>
      </c>
      <c r="D10646">
        <v>10</v>
      </c>
      <c r="E10646">
        <v>43753</v>
      </c>
    </row>
    <row r="10647">
      <c r="A10647" t="str">
        <v>AutoTable</v>
      </c>
      <c r="C10647" t="str">
        <v>52046</v>
      </c>
      <c r="D10647">
        <v>2</v>
      </c>
      <c r="E10647">
        <v>43753</v>
      </c>
    </row>
    <row r="10648">
      <c r="A10648" t="str">
        <v>AutoTable</v>
      </c>
      <c r="C10648" t="str">
        <v>52048</v>
      </c>
      <c r="D10648">
        <v>1</v>
      </c>
      <c r="E10648">
        <v>43753</v>
      </c>
    </row>
    <row r="10649">
      <c r="A10649" t="str">
        <v>AutoTable</v>
      </c>
      <c r="C10649" t="str">
        <v>52049</v>
      </c>
      <c r="D10649">
        <v>2790</v>
      </c>
      <c r="E10649">
        <v>43753</v>
      </c>
    </row>
    <row r="10650">
      <c r="A10650" t="str">
        <v>AutoTable</v>
      </c>
      <c r="C10650" t="str">
        <v>52050</v>
      </c>
      <c r="D10650">
        <v>7932</v>
      </c>
      <c r="E10650">
        <v>43753</v>
      </c>
    </row>
    <row r="10651">
      <c r="A10651" t="str">
        <v>AutoTable</v>
      </c>
      <c r="C10651" t="str">
        <v>52051</v>
      </c>
      <c r="D10651">
        <v>3864</v>
      </c>
      <c r="E10651">
        <v>43753</v>
      </c>
    </row>
    <row r="10652">
      <c r="A10652" t="str">
        <v>AutoTable</v>
      </c>
      <c r="C10652" t="str">
        <v>52052</v>
      </c>
      <c r="D10652">
        <v>2964</v>
      </c>
      <c r="E10652">
        <v>43753</v>
      </c>
    </row>
    <row r="10653">
      <c r="A10653" t="str">
        <v>AutoTable</v>
      </c>
      <c r="C10653" t="str">
        <v>52053</v>
      </c>
      <c r="D10653">
        <v>3240</v>
      </c>
      <c r="E10653">
        <v>43753</v>
      </c>
    </row>
    <row r="10654">
      <c r="A10654" t="str">
        <v>AutoTable</v>
      </c>
      <c r="C10654" t="str">
        <v>52058</v>
      </c>
      <c r="D10654">
        <v>66</v>
      </c>
      <c r="E10654">
        <v>43753</v>
      </c>
    </row>
    <row r="10655">
      <c r="A10655" t="str">
        <v>AutoTable</v>
      </c>
      <c r="C10655" t="str">
        <v>52059</v>
      </c>
      <c r="D10655">
        <v>-2</v>
      </c>
      <c r="E10655">
        <v>43753</v>
      </c>
    </row>
    <row r="10656">
      <c r="A10656" t="str">
        <v>AutoTable</v>
      </c>
      <c r="C10656" t="str">
        <v>52061</v>
      </c>
      <c r="D10656">
        <v>2</v>
      </c>
      <c r="E10656">
        <v>43753</v>
      </c>
    </row>
    <row r="10657">
      <c r="A10657" t="str">
        <v>AutoTable</v>
      </c>
      <c r="C10657" t="str">
        <v>52062</v>
      </c>
      <c r="D10657">
        <v>81</v>
      </c>
      <c r="E10657">
        <v>43753</v>
      </c>
    </row>
    <row r="10658">
      <c r="A10658" t="str">
        <v>AutoTable</v>
      </c>
      <c r="C10658" t="str">
        <v>52063</v>
      </c>
      <c r="D10658">
        <v>14</v>
      </c>
      <c r="E10658">
        <v>43753</v>
      </c>
    </row>
    <row r="10659">
      <c r="A10659" t="str">
        <v>AutoTable</v>
      </c>
      <c r="C10659" t="str">
        <v>616</v>
      </c>
      <c r="D10659">
        <v>132</v>
      </c>
      <c r="E10659">
        <v>43753</v>
      </c>
    </row>
    <row r="10660">
      <c r="A10660" t="str">
        <v>AutoTable</v>
      </c>
      <c r="C10660" t="str">
        <v>616-PM</v>
      </c>
      <c r="D10660">
        <v>426</v>
      </c>
      <c r="E10660">
        <v>43753</v>
      </c>
    </row>
    <row r="10661">
      <c r="A10661" t="str">
        <v>AutoTable</v>
      </c>
      <c r="C10661" t="str">
        <v>90215</v>
      </c>
      <c r="D10661">
        <v>29</v>
      </c>
      <c r="E10661">
        <v>43753</v>
      </c>
    </row>
    <row r="10662">
      <c r="A10662" t="str">
        <v>AutoTable</v>
      </c>
      <c r="C10662" t="str">
        <v>90220</v>
      </c>
      <c r="D10662">
        <v>36</v>
      </c>
      <c r="E10662">
        <v>43753</v>
      </c>
    </row>
    <row r="10663">
      <c r="A10663" t="str">
        <v>AutoTable</v>
      </c>
      <c r="C10663" t="str">
        <v>90222</v>
      </c>
      <c r="D10663">
        <v>67</v>
      </c>
      <c r="E10663">
        <v>43753</v>
      </c>
    </row>
    <row r="10664">
      <c r="A10664" t="str">
        <v>AutoTable</v>
      </c>
      <c r="C10664" t="str">
        <v>90231N2</v>
      </c>
      <c r="D10664">
        <v>88</v>
      </c>
      <c r="E10664">
        <v>43753</v>
      </c>
    </row>
    <row r="10665">
      <c r="A10665" t="str">
        <v>AutoTable</v>
      </c>
      <c r="C10665" t="str">
        <v>90237-10</v>
      </c>
      <c r="D10665">
        <v>1</v>
      </c>
      <c r="E10665">
        <v>43753</v>
      </c>
    </row>
    <row r="10666">
      <c r="A10666" t="str">
        <v>AutoTable</v>
      </c>
      <c r="C10666" t="str">
        <v>90237-6</v>
      </c>
      <c r="D10666">
        <v>22</v>
      </c>
      <c r="E10666">
        <v>43753</v>
      </c>
    </row>
    <row r="10667">
      <c r="A10667" t="str">
        <v>AutoTable</v>
      </c>
      <c r="C10667" t="str">
        <v>90239-30</v>
      </c>
      <c r="D10667">
        <v>1</v>
      </c>
      <c r="E10667">
        <v>43753</v>
      </c>
    </row>
    <row r="10668">
      <c r="A10668" t="str">
        <v>AutoTable</v>
      </c>
      <c r="C10668" t="str">
        <v>90240</v>
      </c>
      <c r="D10668">
        <v>6</v>
      </c>
      <c r="E10668">
        <v>43753</v>
      </c>
    </row>
    <row r="10669">
      <c r="A10669" t="str">
        <v>AutoTable</v>
      </c>
      <c r="C10669" t="str">
        <v>90241</v>
      </c>
      <c r="D10669">
        <v>0</v>
      </c>
      <c r="E10669">
        <v>43753</v>
      </c>
    </row>
    <row r="10670">
      <c r="A10670" t="str">
        <v>AutoTable</v>
      </c>
      <c r="C10670" t="str">
        <v>90243L</v>
      </c>
      <c r="D10670">
        <v>40</v>
      </c>
      <c r="E10670">
        <v>43753</v>
      </c>
    </row>
    <row r="10671">
      <c r="A10671" t="str">
        <v>AutoTable</v>
      </c>
      <c r="C10671" t="str">
        <v>90243XL</v>
      </c>
      <c r="D10671">
        <v>1</v>
      </c>
      <c r="E10671">
        <v>43753</v>
      </c>
    </row>
    <row r="10672">
      <c r="A10672" t="str">
        <v>AutoTable</v>
      </c>
      <c r="C10672" t="str">
        <v>90301</v>
      </c>
      <c r="D10672">
        <v>3238</v>
      </c>
      <c r="E10672">
        <v>43753</v>
      </c>
    </row>
    <row r="10673">
      <c r="A10673" t="str">
        <v>AutoTable</v>
      </c>
      <c r="C10673" t="str">
        <v>90510BC</v>
      </c>
      <c r="D10673">
        <v>46</v>
      </c>
      <c r="E10673">
        <v>43753</v>
      </c>
    </row>
    <row r="10674">
      <c r="A10674" t="str">
        <v>AutoTable</v>
      </c>
      <c r="C10674" t="str">
        <v>91100B</v>
      </c>
      <c r="D10674">
        <v>47</v>
      </c>
      <c r="E10674">
        <v>43753</v>
      </c>
    </row>
    <row r="10675">
      <c r="A10675" t="str">
        <v>AutoTable</v>
      </c>
      <c r="C10675" t="str">
        <v>91100BC</v>
      </c>
      <c r="D10675">
        <v>0</v>
      </c>
      <c r="E10675">
        <v>43753</v>
      </c>
    </row>
    <row r="10676">
      <c r="A10676" t="str">
        <v>AutoTable</v>
      </c>
      <c r="C10676" t="str">
        <v>91100J</v>
      </c>
      <c r="D10676">
        <v>50</v>
      </c>
      <c r="E10676">
        <v>43753</v>
      </c>
    </row>
    <row r="10677">
      <c r="A10677" t="str">
        <v>AutoTable</v>
      </c>
      <c r="C10677" t="str">
        <v>91100O</v>
      </c>
      <c r="D10677">
        <v>80</v>
      </c>
      <c r="E10677">
        <v>43753</v>
      </c>
    </row>
    <row r="10678">
      <c r="A10678" t="str">
        <v>AutoTable</v>
      </c>
      <c r="C10678" t="str">
        <v>91100R</v>
      </c>
      <c r="D10678">
        <v>42</v>
      </c>
      <c r="E10678">
        <v>43753</v>
      </c>
    </row>
    <row r="10679">
      <c r="A10679" t="str">
        <v>AutoTable</v>
      </c>
      <c r="C10679" t="str">
        <v>91100ROSE</v>
      </c>
      <c r="D10679">
        <v>22</v>
      </c>
      <c r="E10679">
        <v>43753</v>
      </c>
    </row>
    <row r="10680">
      <c r="A10680" t="str">
        <v>AutoTable</v>
      </c>
      <c r="C10680" t="str">
        <v>91100V</v>
      </c>
      <c r="D10680">
        <v>19</v>
      </c>
      <c r="E10680">
        <v>43753</v>
      </c>
    </row>
    <row r="10681">
      <c r="A10681" t="str">
        <v>AutoTable</v>
      </c>
      <c r="C10681" t="str">
        <v>944</v>
      </c>
      <c r="D10681">
        <v>48</v>
      </c>
      <c r="E10681">
        <v>43753</v>
      </c>
    </row>
    <row r="10682">
      <c r="A10682" t="str">
        <v>AutoTable</v>
      </c>
      <c r="C10682" t="str">
        <v>945</v>
      </c>
      <c r="D10682">
        <v>1382</v>
      </c>
      <c r="E10682">
        <v>43753</v>
      </c>
    </row>
    <row r="10683">
      <c r="A10683" t="str">
        <v>AutoTable</v>
      </c>
      <c r="C10683" t="str">
        <v>90215</v>
      </c>
      <c r="D10683">
        <v>29</v>
      </c>
      <c r="E10683">
        <v>43753</v>
      </c>
    </row>
    <row r="10684">
      <c r="A10684" t="str">
        <v>AutoTable</v>
      </c>
      <c r="C10684" t="str">
        <v>90220</v>
      </c>
      <c r="D10684">
        <v>36</v>
      </c>
      <c r="E10684">
        <v>43753</v>
      </c>
    </row>
    <row r="10685">
      <c r="A10685" t="str">
        <v>AutoTable</v>
      </c>
      <c r="C10685" t="str">
        <v>90222</v>
      </c>
      <c r="D10685">
        <v>67</v>
      </c>
      <c r="E10685">
        <v>43753</v>
      </c>
    </row>
    <row r="10686">
      <c r="A10686" t="str">
        <v>AutoTable</v>
      </c>
      <c r="C10686" t="str">
        <v>90231N2</v>
      </c>
      <c r="D10686">
        <v>88</v>
      </c>
      <c r="E10686">
        <v>43753</v>
      </c>
    </row>
    <row r="10687">
      <c r="A10687" t="str">
        <v>AutoTable</v>
      </c>
      <c r="C10687" t="str">
        <v>90237-10</v>
      </c>
      <c r="D10687">
        <v>1</v>
      </c>
      <c r="E10687">
        <v>43753</v>
      </c>
    </row>
    <row r="10688">
      <c r="A10688" t="str">
        <v>AutoTable</v>
      </c>
      <c r="C10688" t="str">
        <v>90237-6</v>
      </c>
      <c r="D10688">
        <v>22</v>
      </c>
      <c r="E10688">
        <v>43753</v>
      </c>
    </row>
    <row r="10689">
      <c r="A10689" t="str">
        <v>AutoTable</v>
      </c>
      <c r="C10689" t="str">
        <v>90239-30</v>
      </c>
      <c r="D10689">
        <v>1</v>
      </c>
      <c r="E10689">
        <v>43753</v>
      </c>
    </row>
    <row r="10690">
      <c r="A10690" t="str">
        <v>AutoTable</v>
      </c>
      <c r="C10690" t="str">
        <v>90240</v>
      </c>
      <c r="D10690">
        <v>6</v>
      </c>
      <c r="E10690">
        <v>43753</v>
      </c>
    </row>
    <row r="10691">
      <c r="A10691" t="str">
        <v>AutoTable</v>
      </c>
      <c r="C10691" t="str">
        <v>90241</v>
      </c>
      <c r="D10691">
        <v>0</v>
      </c>
      <c r="E10691">
        <v>43753</v>
      </c>
    </row>
    <row r="10692">
      <c r="A10692" t="str">
        <v>AutoTable</v>
      </c>
      <c r="C10692" t="str">
        <v>90243L</v>
      </c>
      <c r="D10692">
        <v>40</v>
      </c>
      <c r="E10692">
        <v>43753</v>
      </c>
    </row>
    <row r="10693">
      <c r="A10693" t="str">
        <v>AutoTable</v>
      </c>
      <c r="C10693" t="str">
        <v>90243XL</v>
      </c>
      <c r="D10693">
        <v>1</v>
      </c>
      <c r="E10693">
        <v>43753</v>
      </c>
    </row>
    <row r="10694">
      <c r="A10694" t="str">
        <v>AutoTable</v>
      </c>
      <c r="C10694" t="str">
        <v>90301</v>
      </c>
      <c r="D10694">
        <v>3230</v>
      </c>
      <c r="E10694">
        <v>43753</v>
      </c>
    </row>
    <row r="10695">
      <c r="A10695" t="str">
        <v>AutoTable</v>
      </c>
      <c r="C10695" t="str">
        <v>90310BC</v>
      </c>
      <c r="D10695">
        <v>65</v>
      </c>
      <c r="E10695">
        <v>43753</v>
      </c>
    </row>
    <row r="10696">
      <c r="A10696" t="str">
        <v>AutoTable</v>
      </c>
      <c r="C10696" t="str">
        <v>90310BF</v>
      </c>
      <c r="D10696">
        <v>188</v>
      </c>
      <c r="E10696">
        <v>43753</v>
      </c>
    </row>
    <row r="10697">
      <c r="A10697" t="str">
        <v>AutoTable</v>
      </c>
      <c r="C10697" t="str">
        <v>90310BT</v>
      </c>
      <c r="D10697">
        <v>39</v>
      </c>
      <c r="E10697">
        <v>43753</v>
      </c>
    </row>
    <row r="10698">
      <c r="A10698" t="str">
        <v>AutoTable</v>
      </c>
      <c r="C10698" t="str">
        <v>90310FU</v>
      </c>
      <c r="D10698">
        <v>118</v>
      </c>
      <c r="E10698">
        <v>43753</v>
      </c>
    </row>
    <row r="10699">
      <c r="A10699" t="str">
        <v>AutoTable</v>
      </c>
      <c r="C10699" t="str">
        <v>90310J</v>
      </c>
      <c r="D10699">
        <v>186</v>
      </c>
      <c r="E10699">
        <v>43753</v>
      </c>
    </row>
    <row r="10700">
      <c r="A10700" t="str">
        <v>AutoTable</v>
      </c>
      <c r="C10700" t="str">
        <v>90310NR</v>
      </c>
      <c r="D10700">
        <v>92</v>
      </c>
      <c r="E10700">
        <v>43753</v>
      </c>
    </row>
    <row r="10701">
      <c r="A10701" t="str">
        <v>AutoTable</v>
      </c>
      <c r="C10701" t="str">
        <v>90310O</v>
      </c>
      <c r="D10701">
        <v>158</v>
      </c>
      <c r="E10701">
        <v>43753</v>
      </c>
    </row>
    <row r="10702">
      <c r="A10702" t="str">
        <v>AutoTable</v>
      </c>
      <c r="C10702" t="str">
        <v>90310R</v>
      </c>
      <c r="D10702">
        <v>345</v>
      </c>
      <c r="E10702">
        <v>43753</v>
      </c>
    </row>
    <row r="10703">
      <c r="A10703" t="str">
        <v>AutoTable</v>
      </c>
      <c r="C10703" t="str">
        <v>90310VE</v>
      </c>
      <c r="D10703">
        <v>204</v>
      </c>
      <c r="E10703">
        <v>43753</v>
      </c>
    </row>
    <row r="10704">
      <c r="A10704" t="str">
        <v>AutoTable</v>
      </c>
      <c r="C10704" t="str">
        <v>90310VI</v>
      </c>
      <c r="D10704">
        <v>105</v>
      </c>
      <c r="E10704">
        <v>43753</v>
      </c>
    </row>
    <row r="10705">
      <c r="A10705" t="str">
        <v>AutoTable</v>
      </c>
      <c r="C10705" t="str">
        <v>90314A-BC</v>
      </c>
      <c r="D10705">
        <v>26</v>
      </c>
      <c r="E10705">
        <v>43753</v>
      </c>
    </row>
    <row r="10706">
      <c r="A10706" t="str">
        <v>AutoTable</v>
      </c>
      <c r="C10706" t="str">
        <v>90314A-BF</v>
      </c>
      <c r="D10706">
        <v>50</v>
      </c>
      <c r="E10706">
        <v>43753</v>
      </c>
    </row>
    <row r="10707">
      <c r="A10707" t="str">
        <v>AutoTable</v>
      </c>
      <c r="C10707" t="str">
        <v>90314A-R</v>
      </c>
      <c r="D10707">
        <v>22</v>
      </c>
      <c r="E10707">
        <v>43753</v>
      </c>
    </row>
    <row r="10708">
      <c r="A10708" t="str">
        <v>AutoTable</v>
      </c>
      <c r="C10708" t="str">
        <v>90314O-BC</v>
      </c>
      <c r="D10708">
        <v>21</v>
      </c>
      <c r="E10708">
        <v>43753</v>
      </c>
    </row>
    <row r="10709">
      <c r="A10709" t="str">
        <v>AutoTable</v>
      </c>
      <c r="C10709" t="str">
        <v>90314O-BF</v>
      </c>
      <c r="D10709">
        <v>50</v>
      </c>
      <c r="E10709">
        <v>43753</v>
      </c>
    </row>
    <row r="10710">
      <c r="A10710" t="str">
        <v>AutoTable</v>
      </c>
      <c r="C10710" t="str">
        <v>90314O-R</v>
      </c>
      <c r="D10710">
        <v>0</v>
      </c>
      <c r="E10710">
        <v>43753</v>
      </c>
    </row>
    <row r="10711">
      <c r="A10711" t="str">
        <v>AutoTable</v>
      </c>
      <c r="C10711" t="str">
        <v>90320BC</v>
      </c>
      <c r="D10711">
        <v>20</v>
      </c>
      <c r="E10711">
        <v>43753</v>
      </c>
    </row>
    <row r="10712">
      <c r="A10712" t="str">
        <v>AutoTable</v>
      </c>
      <c r="C10712" t="str">
        <v>90320BF</v>
      </c>
      <c r="D10712">
        <v>92</v>
      </c>
      <c r="E10712">
        <v>43753</v>
      </c>
    </row>
    <row r="10713">
      <c r="A10713" t="str">
        <v>AutoTable</v>
      </c>
      <c r="C10713" t="str">
        <v>90320BT</v>
      </c>
      <c r="D10713">
        <v>87</v>
      </c>
      <c r="E10713">
        <v>43753</v>
      </c>
    </row>
    <row r="10714">
      <c r="A10714" t="str">
        <v>AutoTable</v>
      </c>
      <c r="C10714" t="str">
        <v>90320FU</v>
      </c>
      <c r="D10714">
        <v>31</v>
      </c>
      <c r="E10714">
        <v>43753</v>
      </c>
    </row>
    <row r="10715">
      <c r="A10715" t="str">
        <v>AutoTable</v>
      </c>
      <c r="C10715" t="str">
        <v>90320J</v>
      </c>
      <c r="D10715">
        <v>39</v>
      </c>
      <c r="E10715">
        <v>43753</v>
      </c>
    </row>
    <row r="10716">
      <c r="A10716" t="str">
        <v>AutoTable</v>
      </c>
      <c r="C10716" t="str">
        <v>90320NR</v>
      </c>
      <c r="D10716">
        <v>124</v>
      </c>
      <c r="E10716">
        <v>43753</v>
      </c>
    </row>
    <row r="10717">
      <c r="A10717" t="str">
        <v>AutoTable</v>
      </c>
      <c r="C10717" t="str">
        <v>90320O</v>
      </c>
      <c r="D10717">
        <v>61</v>
      </c>
      <c r="E10717">
        <v>43753</v>
      </c>
    </row>
    <row r="10718">
      <c r="A10718" t="str">
        <v>AutoTable</v>
      </c>
      <c r="C10718" t="str">
        <v>90320R</v>
      </c>
      <c r="D10718">
        <v>39</v>
      </c>
      <c r="E10718">
        <v>43753</v>
      </c>
    </row>
    <row r="10719">
      <c r="A10719" t="str">
        <v>AutoTable</v>
      </c>
      <c r="C10719" t="str">
        <v>90320VE</v>
      </c>
      <c r="D10719">
        <v>119</v>
      </c>
      <c r="E10719">
        <v>43753</v>
      </c>
    </row>
    <row r="10720">
      <c r="A10720" t="str">
        <v>AutoTable</v>
      </c>
      <c r="C10720" t="str">
        <v>90320VI</v>
      </c>
      <c r="D10720">
        <v>157</v>
      </c>
      <c r="E10720">
        <v>43753</v>
      </c>
    </row>
    <row r="10721">
      <c r="A10721" t="str">
        <v>AutoTable</v>
      </c>
      <c r="C10721" t="str">
        <v>90325BC</v>
      </c>
      <c r="D10721">
        <v>385</v>
      </c>
      <c r="E10721">
        <v>43753</v>
      </c>
    </row>
    <row r="10722">
      <c r="A10722" t="str">
        <v>AutoTable</v>
      </c>
      <c r="C10722" t="str">
        <v>90325BF</v>
      </c>
      <c r="D10722">
        <v>120</v>
      </c>
      <c r="E10722">
        <v>43753</v>
      </c>
    </row>
    <row r="10723">
      <c r="A10723" t="str">
        <v>AutoTable</v>
      </c>
      <c r="C10723" t="str">
        <v>90325BT</v>
      </c>
      <c r="D10723">
        <v>165</v>
      </c>
      <c r="E10723">
        <v>43753</v>
      </c>
    </row>
    <row r="10724">
      <c r="A10724" t="str">
        <v>AutoTable</v>
      </c>
      <c r="C10724" t="str">
        <v>90325FU</v>
      </c>
      <c r="D10724">
        <v>16</v>
      </c>
      <c r="E10724">
        <v>43753</v>
      </c>
    </row>
    <row r="10725">
      <c r="A10725" t="str">
        <v>AutoTable</v>
      </c>
      <c r="C10725" t="str">
        <v>90325J</v>
      </c>
      <c r="D10725">
        <v>87</v>
      </c>
      <c r="E10725">
        <v>43753</v>
      </c>
    </row>
    <row r="10726">
      <c r="A10726" t="str">
        <v>AutoTable</v>
      </c>
      <c r="C10726" t="str">
        <v>90325O</v>
      </c>
      <c r="D10726">
        <v>143</v>
      </c>
      <c r="E10726">
        <v>43753</v>
      </c>
    </row>
    <row r="10727">
      <c r="A10727" t="str">
        <v>AutoTable</v>
      </c>
      <c r="C10727" t="str">
        <v>90325R</v>
      </c>
      <c r="D10727">
        <v>86</v>
      </c>
      <c r="E10727">
        <v>43753</v>
      </c>
    </row>
    <row r="10728">
      <c r="A10728" t="str">
        <v>AutoTable</v>
      </c>
      <c r="C10728" t="str">
        <v>90325RO</v>
      </c>
      <c r="D10728">
        <v>115</v>
      </c>
      <c r="E10728">
        <v>43753</v>
      </c>
    </row>
    <row r="10729">
      <c r="A10729" t="str">
        <v>AutoTable</v>
      </c>
      <c r="C10729" t="str">
        <v>90325VE</v>
      </c>
      <c r="D10729">
        <v>54</v>
      </c>
      <c r="E10729">
        <v>43753</v>
      </c>
    </row>
    <row r="10730">
      <c r="A10730" t="str">
        <v>AutoTable</v>
      </c>
      <c r="C10730" t="str">
        <v>90325VF</v>
      </c>
      <c r="D10730">
        <v>117</v>
      </c>
      <c r="E10730">
        <v>43753</v>
      </c>
    </row>
    <row r="10731">
      <c r="A10731" t="str">
        <v>AutoTable</v>
      </c>
      <c r="C10731" t="str">
        <v>90325VI</v>
      </c>
      <c r="D10731">
        <v>136</v>
      </c>
      <c r="E10731">
        <v>43753</v>
      </c>
    </row>
    <row r="10732">
      <c r="A10732" t="str">
        <v>AutoTable</v>
      </c>
      <c r="C10732" t="str">
        <v>90330B-BC</v>
      </c>
      <c r="D10732">
        <v>82</v>
      </c>
      <c r="E10732">
        <v>43753</v>
      </c>
    </row>
    <row r="10733">
      <c r="A10733" t="str">
        <v>AutoTable</v>
      </c>
      <c r="C10733" t="str">
        <v>90330BC-BC</v>
      </c>
      <c r="D10733">
        <v>0</v>
      </c>
      <c r="E10733">
        <v>43753</v>
      </c>
    </row>
    <row r="10734">
      <c r="A10734" t="str">
        <v>AutoTable</v>
      </c>
      <c r="C10734" t="str">
        <v>90330BC-FU</v>
      </c>
      <c r="D10734">
        <v>21</v>
      </c>
      <c r="E10734">
        <v>43753</v>
      </c>
    </row>
    <row r="10735">
      <c r="A10735" t="str">
        <v>AutoTable</v>
      </c>
      <c r="C10735" t="str">
        <v>90330BT-FU</v>
      </c>
      <c r="D10735">
        <v>45</v>
      </c>
      <c r="E10735">
        <v>43753</v>
      </c>
    </row>
    <row r="10736">
      <c r="A10736" t="str">
        <v>AutoTable</v>
      </c>
      <c r="C10736" t="str">
        <v>90330FU-BC</v>
      </c>
      <c r="D10736">
        <v>7</v>
      </c>
      <c r="E10736">
        <v>43753</v>
      </c>
    </row>
    <row r="10737">
      <c r="A10737" t="str">
        <v>AutoTable</v>
      </c>
      <c r="C10737" t="str">
        <v>90330J-FU</v>
      </c>
      <c r="D10737">
        <v>6</v>
      </c>
      <c r="E10737">
        <v>43753</v>
      </c>
    </row>
    <row r="10738">
      <c r="A10738" t="str">
        <v>AutoTable</v>
      </c>
      <c r="C10738" t="str">
        <v>90330O-BC</v>
      </c>
      <c r="D10738">
        <v>7</v>
      </c>
      <c r="E10738">
        <v>43753</v>
      </c>
    </row>
    <row r="10739">
      <c r="A10739" t="str">
        <v>AutoTable</v>
      </c>
      <c r="C10739" t="str">
        <v>90330O-V</v>
      </c>
      <c r="D10739">
        <v>95</v>
      </c>
      <c r="E10739">
        <v>43753</v>
      </c>
    </row>
    <row r="10740">
      <c r="A10740" t="str">
        <v>AutoTable</v>
      </c>
      <c r="C10740" t="str">
        <v>90330R-BC</v>
      </c>
      <c r="D10740">
        <v>29</v>
      </c>
      <c r="E10740">
        <v>43753</v>
      </c>
    </row>
    <row r="10741">
      <c r="A10741" t="str">
        <v>AutoTable</v>
      </c>
      <c r="C10741" t="str">
        <v>90330R-J</v>
      </c>
      <c r="D10741">
        <v>222</v>
      </c>
      <c r="E10741">
        <v>43753</v>
      </c>
    </row>
    <row r="10742">
      <c r="A10742" t="str">
        <v>AutoTable</v>
      </c>
      <c r="C10742" t="str">
        <v>90334A-BC</v>
      </c>
      <c r="D10742">
        <v>196</v>
      </c>
      <c r="E10742">
        <v>43753</v>
      </c>
    </row>
    <row r="10743">
      <c r="A10743" t="str">
        <v>AutoTable</v>
      </c>
      <c r="C10743" t="str">
        <v>90334A-BF</v>
      </c>
      <c r="D10743">
        <v>106</v>
      </c>
      <c r="E10743">
        <v>43753</v>
      </c>
    </row>
    <row r="10744">
      <c r="A10744" t="str">
        <v>AutoTable</v>
      </c>
      <c r="C10744" t="str">
        <v>90334A-R</v>
      </c>
      <c r="D10744">
        <v>98</v>
      </c>
      <c r="E10744">
        <v>43753</v>
      </c>
    </row>
    <row r="10745">
      <c r="A10745" t="str">
        <v>AutoTable</v>
      </c>
      <c r="C10745" t="str">
        <v>90334O-BC</v>
      </c>
      <c r="D10745">
        <v>129</v>
      </c>
      <c r="E10745">
        <v>43753</v>
      </c>
    </row>
    <row r="10746">
      <c r="A10746" t="str">
        <v>AutoTable</v>
      </c>
      <c r="C10746" t="str">
        <v>90334O-BF</v>
      </c>
      <c r="D10746">
        <v>119</v>
      </c>
      <c r="E10746">
        <v>43753</v>
      </c>
    </row>
    <row r="10747">
      <c r="A10747" t="str">
        <v>AutoTable</v>
      </c>
      <c r="C10747" t="str">
        <v>90334O-R</v>
      </c>
      <c r="D10747">
        <v>29</v>
      </c>
      <c r="E10747">
        <v>43753</v>
      </c>
    </row>
    <row r="10748">
      <c r="A10748" t="str">
        <v>AutoTable</v>
      </c>
      <c r="C10748" t="str">
        <v>90335BF</v>
      </c>
      <c r="D10748">
        <v>22</v>
      </c>
      <c r="E10748">
        <v>43753</v>
      </c>
    </row>
    <row r="10749">
      <c r="A10749" t="str">
        <v>AutoTable</v>
      </c>
      <c r="C10749" t="str">
        <v>90335FU</v>
      </c>
      <c r="D10749">
        <v>234</v>
      </c>
      <c r="E10749">
        <v>43753</v>
      </c>
    </row>
    <row r="10750">
      <c r="A10750" t="str">
        <v>AutoTable</v>
      </c>
      <c r="C10750" t="str">
        <v>90335J</v>
      </c>
      <c r="D10750">
        <v>211</v>
      </c>
      <c r="E10750">
        <v>43753</v>
      </c>
    </row>
    <row r="10751">
      <c r="A10751" t="str">
        <v>AutoTable</v>
      </c>
      <c r="C10751" t="str">
        <v>90335O</v>
      </c>
      <c r="D10751">
        <v>132</v>
      </c>
      <c r="E10751">
        <v>43753</v>
      </c>
    </row>
    <row r="10752">
      <c r="A10752" t="str">
        <v>AutoTable</v>
      </c>
      <c r="C10752" t="str">
        <v>90335VE</v>
      </c>
      <c r="D10752">
        <v>361</v>
      </c>
      <c r="E10752">
        <v>43753</v>
      </c>
    </row>
    <row r="10753">
      <c r="A10753" t="str">
        <v>AutoTable</v>
      </c>
      <c r="C10753" t="str">
        <v>90405A</v>
      </c>
      <c r="D10753">
        <v>8</v>
      </c>
      <c r="E10753">
        <v>43753</v>
      </c>
    </row>
    <row r="10754">
      <c r="A10754" t="str">
        <v>AutoTable</v>
      </c>
      <c r="C10754" t="str">
        <v>90405BC</v>
      </c>
      <c r="D10754">
        <v>310</v>
      </c>
      <c r="E10754">
        <v>43753</v>
      </c>
    </row>
    <row r="10755">
      <c r="A10755" t="str">
        <v>AutoTable</v>
      </c>
      <c r="C10755" t="str">
        <v>DP2030</v>
      </c>
      <c r="D10755">
        <v>2730</v>
      </c>
      <c r="E10755">
        <v>43753</v>
      </c>
    </row>
    <row r="10756">
      <c r="A10756" t="str">
        <v>AutoTable</v>
      </c>
      <c r="C10756" t="str">
        <v>DP4050</v>
      </c>
      <c r="D10756">
        <v>1672</v>
      </c>
      <c r="E10756">
        <v>43753</v>
      </c>
    </row>
    <row r="10757">
      <c r="A10757" t="str">
        <v>AutoTable</v>
      </c>
      <c r="C10757" t="str">
        <v>DP5075</v>
      </c>
      <c r="D10757">
        <v>2097</v>
      </c>
      <c r="E10757">
        <v>43753</v>
      </c>
    </row>
    <row r="10758">
      <c r="A10758" t="str">
        <v>AutoTable</v>
      </c>
      <c r="C10758" t="str">
        <v>DP6090</v>
      </c>
      <c r="D10758">
        <v>1314</v>
      </c>
      <c r="E10758">
        <v>43753</v>
      </c>
    </row>
    <row r="10759">
      <c r="A10759" t="str">
        <v>AutoTable</v>
      </c>
      <c r="C10759" t="str">
        <v>DP8012</v>
      </c>
      <c r="D10759">
        <v>465</v>
      </c>
      <c r="E10759">
        <v>43753</v>
      </c>
    </row>
    <row r="10760">
      <c r="A10760" t="str">
        <v>AutoTable</v>
      </c>
      <c r="C10760" t="str">
        <v>DPEU5075</v>
      </c>
      <c r="D10760">
        <v>100</v>
      </c>
      <c r="E10760">
        <v>43753</v>
      </c>
    </row>
    <row r="10761">
      <c r="A10761" t="str">
        <v>AutoTable</v>
      </c>
      <c r="C10761" t="str">
        <v>M3705</v>
      </c>
      <c r="D10761">
        <v>411</v>
      </c>
      <c r="E10761">
        <v>43753</v>
      </c>
    </row>
    <row r="10762">
      <c r="A10762" t="str">
        <v>AutoTable</v>
      </c>
      <c r="C10762" t="str">
        <v>FESRUBBC</v>
      </c>
      <c r="D10762">
        <v>2</v>
      </c>
      <c r="E10762">
        <v>43882</v>
      </c>
    </row>
    <row r="10763">
      <c r="A10763" t="str">
        <v>AutoTable</v>
      </c>
      <c r="C10763" t="str">
        <v>GTN070</v>
      </c>
      <c r="D10763">
        <v>0</v>
      </c>
      <c r="E10763">
        <v>43882</v>
      </c>
    </row>
    <row r="10764">
      <c r="A10764" t="str">
        <v>AutoTable</v>
      </c>
      <c r="C10764" t="str">
        <v>GTN280</v>
      </c>
      <c r="D10764">
        <v>0</v>
      </c>
      <c r="E10764">
        <v>43882</v>
      </c>
    </row>
    <row r="10765">
      <c r="A10765" t="str">
        <v>AutoTable</v>
      </c>
      <c r="C10765" t="str">
        <v>PF209</v>
      </c>
      <c r="D10765">
        <v>0</v>
      </c>
      <c r="E10765">
        <v>43882</v>
      </c>
    </row>
    <row r="10766">
      <c r="A10766" t="str">
        <v>AutoTable</v>
      </c>
      <c r="C10766" t="str">
        <v>PF230</v>
      </c>
      <c r="D10766">
        <v>10</v>
      </c>
      <c r="E10766">
        <v>43882</v>
      </c>
    </row>
    <row r="10767">
      <c r="A10767" t="str">
        <v>AutoTable</v>
      </c>
      <c r="C10767" t="str">
        <v>PIX01</v>
      </c>
      <c r="D10767">
        <v>0</v>
      </c>
      <c r="E10767">
        <v>43882</v>
      </c>
    </row>
    <row r="10768">
      <c r="A10768" t="str">
        <v>AutoTable</v>
      </c>
      <c r="C10768" t="str">
        <v>PL011</v>
      </c>
      <c r="D10768">
        <v>38</v>
      </c>
      <c r="E10768">
        <v>43882</v>
      </c>
    </row>
    <row r="10769">
      <c r="A10769" t="str">
        <v>AutoTable</v>
      </c>
      <c r="C10769" t="str">
        <v>PL011EW</v>
      </c>
      <c r="D10769">
        <v>5</v>
      </c>
      <c r="E10769">
        <v>43882</v>
      </c>
    </row>
    <row r="10770">
      <c r="A10770" t="str">
        <v>AutoTable</v>
      </c>
      <c r="C10770" t="str">
        <v>PL011R</v>
      </c>
      <c r="D10770">
        <v>2</v>
      </c>
      <c r="E10770">
        <v>43882</v>
      </c>
    </row>
    <row r="10771">
      <c r="A10771" t="str">
        <v>AutoTable</v>
      </c>
      <c r="C10771" t="str">
        <v>PL011W</v>
      </c>
      <c r="D10771">
        <v>10</v>
      </c>
      <c r="E10771">
        <v>43882</v>
      </c>
    </row>
    <row r="10772">
      <c r="A10772" t="str">
        <v>AutoTable</v>
      </c>
      <c r="C10772" t="str">
        <v>PL018</v>
      </c>
      <c r="D10772">
        <v>0</v>
      </c>
      <c r="E10772">
        <v>43882</v>
      </c>
    </row>
    <row r="10773">
      <c r="A10773" t="str">
        <v>AutoTable</v>
      </c>
      <c r="C10773" t="str">
        <v>PL022W</v>
      </c>
      <c r="D10773">
        <v>6</v>
      </c>
      <c r="E10773">
        <v>43882</v>
      </c>
    </row>
    <row r="10774">
      <c r="A10774" t="str">
        <v>AutoTable</v>
      </c>
      <c r="C10774" t="str">
        <v>PL024R</v>
      </c>
      <c r="D10774">
        <v>13</v>
      </c>
      <c r="E10774">
        <v>43882</v>
      </c>
    </row>
    <row r="10775">
      <c r="A10775" t="str">
        <v>AutoTable</v>
      </c>
      <c r="C10775" t="str">
        <v>PL025B</v>
      </c>
      <c r="D10775">
        <v>5</v>
      </c>
      <c r="E10775">
        <v>43882</v>
      </c>
    </row>
    <row r="10776">
      <c r="A10776" t="str">
        <v>AutoTable</v>
      </c>
      <c r="C10776" t="str">
        <v>PN002</v>
      </c>
      <c r="D10776">
        <v>7</v>
      </c>
      <c r="E10776">
        <v>43882</v>
      </c>
    </row>
    <row r="10777">
      <c r="A10777" t="str">
        <v>AutoTable</v>
      </c>
      <c r="C10777" t="str">
        <v>PN006</v>
      </c>
      <c r="D10777">
        <v>0</v>
      </c>
      <c r="E10777">
        <v>43882</v>
      </c>
    </row>
    <row r="10778">
      <c r="A10778" t="str">
        <v>AutoTable</v>
      </c>
      <c r="C10778" t="str">
        <v>PN015</v>
      </c>
      <c r="D10778">
        <v>2</v>
      </c>
      <c r="E10778">
        <v>43882</v>
      </c>
    </row>
    <row r="10779">
      <c r="A10779" t="str">
        <v>AutoTable</v>
      </c>
      <c r="C10779" t="str">
        <v>PN016B</v>
      </c>
      <c r="D10779">
        <v>38</v>
      </c>
      <c r="E10779">
        <v>43882</v>
      </c>
    </row>
    <row r="10780">
      <c r="A10780" t="str">
        <v>AutoTable</v>
      </c>
      <c r="C10780" t="str">
        <v>PN016O</v>
      </c>
      <c r="D10780">
        <v>11</v>
      </c>
      <c r="E10780">
        <v>43882</v>
      </c>
    </row>
    <row r="10781">
      <c r="A10781" t="str">
        <v>AutoTable</v>
      </c>
      <c r="C10781" t="str">
        <v>PN024</v>
      </c>
      <c r="D10781">
        <v>0</v>
      </c>
      <c r="E10781">
        <v>43882</v>
      </c>
    </row>
    <row r="10782">
      <c r="A10782" t="str">
        <v>AutoTable</v>
      </c>
      <c r="C10782" t="str">
        <v>PN029B</v>
      </c>
      <c r="D10782">
        <v>19</v>
      </c>
      <c r="E10782">
        <v>43882</v>
      </c>
    </row>
    <row r="10783">
      <c r="A10783" t="str">
        <v>AutoTable</v>
      </c>
      <c r="C10783" t="str">
        <v>PN029V</v>
      </c>
      <c r="D10783">
        <v>0</v>
      </c>
      <c r="E10783">
        <v>43882</v>
      </c>
    </row>
    <row r="10784">
      <c r="A10784" t="str">
        <v>AutoTable</v>
      </c>
      <c r="C10784" t="str">
        <v>PN036</v>
      </c>
      <c r="D10784">
        <v>2</v>
      </c>
      <c r="E10784">
        <v>43882</v>
      </c>
    </row>
    <row r="10785">
      <c r="A10785" t="str">
        <v>AutoTable</v>
      </c>
      <c r="C10785" t="str">
        <v>PN040</v>
      </c>
      <c r="D10785">
        <v>18</v>
      </c>
      <c r="E10785">
        <v>43882</v>
      </c>
    </row>
    <row r="10786">
      <c r="A10786" t="str">
        <v>AutoTable</v>
      </c>
      <c r="C10786" t="str">
        <v>PN041</v>
      </c>
      <c r="D10786">
        <v>0</v>
      </c>
      <c r="E10786">
        <v>43882</v>
      </c>
    </row>
    <row r="10787">
      <c r="A10787" t="str">
        <v>AutoTable</v>
      </c>
      <c r="C10787" t="str">
        <v>PN056</v>
      </c>
      <c r="D10787">
        <v>11</v>
      </c>
      <c r="E10787">
        <v>43882</v>
      </c>
    </row>
    <row r="10788">
      <c r="A10788" t="str">
        <v>AutoTable</v>
      </c>
      <c r="C10788" t="str">
        <v>PN057</v>
      </c>
      <c r="D10788">
        <v>4</v>
      </c>
      <c r="E10788">
        <v>43882</v>
      </c>
    </row>
    <row r="10789">
      <c r="A10789" t="str">
        <v>AutoTable</v>
      </c>
      <c r="C10789" t="str">
        <v>PN061</v>
      </c>
      <c r="D10789">
        <v>0</v>
      </c>
      <c r="E10789">
        <v>43882</v>
      </c>
    </row>
    <row r="10790">
      <c r="A10790" t="str">
        <v>AutoTable</v>
      </c>
      <c r="C10790" t="str">
        <v>PN063</v>
      </c>
      <c r="D10790">
        <v>21</v>
      </c>
      <c r="E10790">
        <v>43882</v>
      </c>
    </row>
    <row r="10791">
      <c r="A10791" t="str">
        <v>AutoTable</v>
      </c>
      <c r="C10791" t="str">
        <v>PN064</v>
      </c>
      <c r="D10791">
        <v>0</v>
      </c>
      <c r="E10791">
        <v>43882</v>
      </c>
    </row>
    <row r="10792">
      <c r="A10792" t="str">
        <v>AutoTable</v>
      </c>
      <c r="C10792" t="str">
        <v>PN065</v>
      </c>
      <c r="D10792">
        <v>21</v>
      </c>
      <c r="E10792">
        <v>43882</v>
      </c>
    </row>
    <row r="10793">
      <c r="A10793" t="str">
        <v>AutoTable</v>
      </c>
      <c r="C10793" t="str">
        <v>PN066</v>
      </c>
      <c r="D10793">
        <v>0</v>
      </c>
      <c r="E10793">
        <v>43882</v>
      </c>
    </row>
    <row r="10794">
      <c r="A10794" t="str">
        <v>AutoTable</v>
      </c>
      <c r="C10794" t="str">
        <v>PN083</v>
      </c>
      <c r="D10794">
        <v>0</v>
      </c>
      <c r="E10794">
        <v>43882</v>
      </c>
    </row>
    <row r="10795">
      <c r="A10795" t="str">
        <v>AutoTable</v>
      </c>
      <c r="C10795" t="str">
        <v>PN085</v>
      </c>
      <c r="D10795">
        <v>0</v>
      </c>
      <c r="E10795">
        <v>43882</v>
      </c>
    </row>
    <row r="10796">
      <c r="A10796" t="str">
        <v>AutoTable</v>
      </c>
      <c r="C10796" t="str">
        <v>PN087</v>
      </c>
      <c r="D10796">
        <v>0</v>
      </c>
      <c r="E10796">
        <v>43882</v>
      </c>
    </row>
    <row r="10797">
      <c r="A10797" t="str">
        <v>AutoTable</v>
      </c>
      <c r="C10797" t="str">
        <v>PN106</v>
      </c>
      <c r="D10797">
        <v>0</v>
      </c>
      <c r="E10797">
        <v>43882</v>
      </c>
    </row>
    <row r="10798">
      <c r="A10798" t="str">
        <v>AutoTable</v>
      </c>
      <c r="C10798" t="str">
        <v>PN107</v>
      </c>
      <c r="D10798">
        <v>2</v>
      </c>
      <c r="E10798">
        <v>43882</v>
      </c>
    </row>
    <row r="10799">
      <c r="A10799" t="str">
        <v>AutoTable</v>
      </c>
      <c r="C10799" t="str">
        <v>PN108</v>
      </c>
      <c r="D10799">
        <v>8</v>
      </c>
      <c r="E10799">
        <v>43882</v>
      </c>
    </row>
    <row r="10800">
      <c r="A10800" t="str">
        <v>AutoTable</v>
      </c>
      <c r="C10800" t="str">
        <v>PN124</v>
      </c>
      <c r="D10800">
        <v>6</v>
      </c>
      <c r="E10800">
        <v>43882</v>
      </c>
    </row>
    <row r="10801">
      <c r="A10801" t="str">
        <v>AutoTable</v>
      </c>
      <c r="C10801" t="str">
        <v>PN125O</v>
      </c>
      <c r="D10801">
        <v>3</v>
      </c>
      <c r="E10801">
        <v>43882</v>
      </c>
    </row>
    <row r="10802">
      <c r="A10802" t="str">
        <v>AutoTable</v>
      </c>
      <c r="C10802" t="str">
        <v>PN133</v>
      </c>
      <c r="D10802">
        <v>0</v>
      </c>
      <c r="E10802">
        <v>43882</v>
      </c>
    </row>
    <row r="10803">
      <c r="A10803" t="str">
        <v>AutoTable</v>
      </c>
      <c r="C10803" t="str">
        <v>PN142</v>
      </c>
      <c r="D10803">
        <v>1</v>
      </c>
      <c r="E10803">
        <v>43882</v>
      </c>
    </row>
    <row r="10804">
      <c r="A10804" t="str">
        <v>AutoTable</v>
      </c>
      <c r="C10804" t="str">
        <v>PN143</v>
      </c>
      <c r="D10804">
        <v>11</v>
      </c>
      <c r="E10804">
        <v>43882</v>
      </c>
    </row>
    <row r="10805">
      <c r="A10805" t="str">
        <v>AutoTable</v>
      </c>
      <c r="C10805" t="str">
        <v>PN144</v>
      </c>
      <c r="D10805">
        <v>8</v>
      </c>
      <c r="E10805">
        <v>43882</v>
      </c>
    </row>
    <row r="10806">
      <c r="A10806" t="str">
        <v>AutoTable</v>
      </c>
      <c r="C10806" t="str">
        <v>PN149</v>
      </c>
      <c r="D10806">
        <v>0</v>
      </c>
      <c r="E10806">
        <v>43882</v>
      </c>
    </row>
    <row r="10807">
      <c r="A10807" t="str">
        <v>AutoTable</v>
      </c>
      <c r="C10807" t="str">
        <v>PN321</v>
      </c>
      <c r="D10807">
        <v>16</v>
      </c>
      <c r="E10807">
        <v>43882</v>
      </c>
    </row>
    <row r="10808">
      <c r="A10808" t="str">
        <v>AutoTable</v>
      </c>
      <c r="C10808" t="str">
        <v>PN323</v>
      </c>
      <c r="D10808">
        <v>14</v>
      </c>
      <c r="E10808">
        <v>43882</v>
      </c>
    </row>
    <row r="10809">
      <c r="A10809" t="str">
        <v>AutoTable</v>
      </c>
      <c r="C10809" t="str">
        <v>PND020</v>
      </c>
      <c r="D10809">
        <v>0</v>
      </c>
      <c r="E10809">
        <v>43882</v>
      </c>
    </row>
    <row r="10810">
      <c r="A10810" t="str">
        <v>AutoTable</v>
      </c>
      <c r="C10810" t="str">
        <v>PND051B</v>
      </c>
      <c r="D10810">
        <v>0</v>
      </c>
      <c r="E10810">
        <v>43882</v>
      </c>
    </row>
    <row r="10811">
      <c r="A10811" t="str">
        <v>AutoTable</v>
      </c>
      <c r="C10811" t="str">
        <v>SN300</v>
      </c>
      <c r="D10811">
        <v>0</v>
      </c>
      <c r="E10811">
        <v>43882</v>
      </c>
    </row>
    <row r="10812">
      <c r="A10812" t="str">
        <v>AutoTable</v>
      </c>
      <c r="C10812" t="str">
        <v>TF200</v>
      </c>
      <c r="D10812">
        <v>1</v>
      </c>
      <c r="E10812">
        <v>43882</v>
      </c>
    </row>
    <row r="10813">
      <c r="A10813" t="str">
        <v>AutoTable</v>
      </c>
      <c r="C10813" t="str">
        <v>TF211</v>
      </c>
      <c r="D10813">
        <v>2</v>
      </c>
      <c r="E10813">
        <v>43882</v>
      </c>
    </row>
    <row r="10814">
      <c r="A10814" t="str">
        <v>AutoTable</v>
      </c>
      <c r="C10814" t="str">
        <v>TL050</v>
      </c>
      <c r="D10814">
        <v>0</v>
      </c>
      <c r="E10814">
        <v>43882</v>
      </c>
    </row>
    <row r="10815">
      <c r="A10815" t="str">
        <v>AutoTable</v>
      </c>
      <c r="C10815" t="str">
        <v>TN006</v>
      </c>
      <c r="D10815">
        <v>1</v>
      </c>
      <c r="E10815">
        <v>43882</v>
      </c>
    </row>
    <row r="10816">
      <c r="A10816" t="str">
        <v>AutoTable</v>
      </c>
      <c r="C10816" t="str">
        <v>TN016</v>
      </c>
      <c r="D10816">
        <v>19</v>
      </c>
      <c r="E10816">
        <v>43882</v>
      </c>
    </row>
    <row r="10817">
      <c r="A10817" t="str">
        <v>AutoTable</v>
      </c>
      <c r="C10817" t="str">
        <v>TN021</v>
      </c>
      <c r="D10817">
        <v>8</v>
      </c>
      <c r="E10817">
        <v>43882</v>
      </c>
    </row>
    <row r="10818">
      <c r="A10818" t="str">
        <v>AutoTable</v>
      </c>
      <c r="C10818" t="str">
        <v>TN032</v>
      </c>
      <c r="D10818">
        <v>4</v>
      </c>
      <c r="E10818">
        <v>43882</v>
      </c>
    </row>
    <row r="10819">
      <c r="A10819" t="str">
        <v>AutoTable</v>
      </c>
      <c r="C10819" t="str">
        <v>TN033</v>
      </c>
      <c r="D10819">
        <v>4</v>
      </c>
      <c r="E10819">
        <v>43882</v>
      </c>
    </row>
    <row r="10820">
      <c r="A10820" t="str">
        <v>AutoTable</v>
      </c>
      <c r="C10820" t="str">
        <v>TN035</v>
      </c>
      <c r="D10820">
        <v>12</v>
      </c>
      <c r="E10820">
        <v>43882</v>
      </c>
    </row>
    <row r="10821">
      <c r="A10821" t="str">
        <v>AutoTable</v>
      </c>
      <c r="C10821" t="str">
        <v>TN038</v>
      </c>
      <c r="D10821">
        <v>1</v>
      </c>
      <c r="E10821">
        <v>43882</v>
      </c>
    </row>
    <row r="10822">
      <c r="A10822" t="str">
        <v>AutoTable</v>
      </c>
      <c r="C10822" t="str">
        <v>TN066</v>
      </c>
      <c r="D10822">
        <v>2</v>
      </c>
      <c r="E10822">
        <v>43882</v>
      </c>
    </row>
    <row r="10823">
      <c r="A10823" t="str">
        <v>AutoTable</v>
      </c>
      <c r="C10823" t="str">
        <v>TN102</v>
      </c>
      <c r="D10823">
        <v>4</v>
      </c>
      <c r="E10823">
        <v>43882</v>
      </c>
    </row>
    <row r="10824">
      <c r="A10824" t="str">
        <v>AutoTable</v>
      </c>
      <c r="C10824" t="str">
        <v>TN107</v>
      </c>
      <c r="D10824">
        <v>1</v>
      </c>
      <c r="E10824">
        <v>43882</v>
      </c>
    </row>
    <row r="10825">
      <c r="A10825" t="str">
        <v>AutoTable</v>
      </c>
      <c r="C10825" t="str">
        <v>TN108</v>
      </c>
      <c r="D10825">
        <v>3</v>
      </c>
      <c r="E10825">
        <v>43882</v>
      </c>
    </row>
    <row r="10826">
      <c r="A10826" t="str">
        <v>AutoTable</v>
      </c>
      <c r="C10826" t="str">
        <v>TN109</v>
      </c>
      <c r="D10826">
        <v>3</v>
      </c>
      <c r="E10826">
        <v>43882</v>
      </c>
    </row>
    <row r="10827">
      <c r="A10827" t="str">
        <v>AutoTable</v>
      </c>
      <c r="C10827" t="str">
        <v>TN111</v>
      </c>
      <c r="D10827">
        <v>1</v>
      </c>
      <c r="E10827">
        <v>43882</v>
      </c>
    </row>
    <row r="10828">
      <c r="A10828" t="str">
        <v>AutoTable</v>
      </c>
      <c r="C10828" t="str">
        <v>TN121</v>
      </c>
      <c r="D10828">
        <v>1</v>
      </c>
      <c r="E10828">
        <v>43882</v>
      </c>
    </row>
    <row r="10829">
      <c r="A10829" t="str">
        <v>AutoTable</v>
      </c>
      <c r="C10829" t="str">
        <v>TN201</v>
      </c>
      <c r="D10829">
        <v>2</v>
      </c>
      <c r="E10829">
        <v>43882</v>
      </c>
    </row>
    <row r="10830">
      <c r="A10830" t="str">
        <v>AutoTable</v>
      </c>
      <c r="C10830" t="str">
        <v>TN315</v>
      </c>
      <c r="D10830">
        <v>1</v>
      </c>
      <c r="E10830">
        <v>43882</v>
      </c>
    </row>
    <row r="10831">
      <c r="A10831" t="str">
        <v>AutoTable</v>
      </c>
      <c r="C10831" t="str">
        <v>TN316</v>
      </c>
      <c r="D10831">
        <v>1</v>
      </c>
      <c r="E10831">
        <v>43882</v>
      </c>
    </row>
    <row r="10832">
      <c r="A10832" t="str">
        <v>AutoTable</v>
      </c>
      <c r="C10832" t="str">
        <v>TN318</v>
      </c>
      <c r="D10832">
        <v>0</v>
      </c>
      <c r="E10832">
        <v>43882</v>
      </c>
    </row>
    <row r="10833">
      <c r="A10833" t="str">
        <v>AutoTable</v>
      </c>
      <c r="C10833" t="str">
        <v>TN320</v>
      </c>
      <c r="D10833">
        <v>3</v>
      </c>
      <c r="E10833">
        <v>43882</v>
      </c>
    </row>
    <row r="10834">
      <c r="A10834" t="str">
        <v>AutoTable</v>
      </c>
      <c r="C10834" t="str">
        <v>TN400</v>
      </c>
      <c r="D10834">
        <v>1</v>
      </c>
      <c r="E10834">
        <v>43882</v>
      </c>
    </row>
    <row r="10835">
      <c r="A10835" t="str">
        <v>AutoTable</v>
      </c>
      <c r="C10835" t="str">
        <v>TN403</v>
      </c>
      <c r="D10835">
        <v>4</v>
      </c>
      <c r="E10835">
        <v>43882</v>
      </c>
    </row>
    <row r="10836">
      <c r="A10836" t="str">
        <v>AutoTable</v>
      </c>
      <c r="C10836" t="str">
        <v>TN404</v>
      </c>
      <c r="D10836">
        <v>5</v>
      </c>
      <c r="E10836">
        <v>43882</v>
      </c>
    </row>
    <row r="10837">
      <c r="A10837" t="str">
        <v>AutoTable</v>
      </c>
      <c r="C10837" t="str">
        <v>TN601</v>
      </c>
      <c r="D10837">
        <v>1</v>
      </c>
      <c r="E10837">
        <v>43882</v>
      </c>
    </row>
    <row r="10838">
      <c r="A10838" t="str">
        <v>AutoTable</v>
      </c>
      <c r="C10838" t="str">
        <v>TN602</v>
      </c>
      <c r="D10838">
        <v>5</v>
      </c>
      <c r="E10838">
        <v>43882</v>
      </c>
    </row>
    <row r="10839">
      <c r="A10839" t="str">
        <v>AutoTable</v>
      </c>
      <c r="C10839" t="str">
        <v>TN604</v>
      </c>
      <c r="D10839">
        <v>0</v>
      </c>
      <c r="E10839">
        <v>43882</v>
      </c>
    </row>
    <row r="10840">
      <c r="A10840" t="str">
        <v>AutoTable</v>
      </c>
      <c r="C10840" t="str">
        <v>TN627</v>
      </c>
      <c r="D10840">
        <v>1</v>
      </c>
      <c r="E10840">
        <v>43882</v>
      </c>
    </row>
    <row r="10841">
      <c r="A10841" t="str">
        <v>AutoTable</v>
      </c>
      <c r="C10841" t="str">
        <v>TNX004</v>
      </c>
      <c r="D10841">
        <v>4</v>
      </c>
      <c r="E10841">
        <v>43882</v>
      </c>
    </row>
    <row r="10842">
      <c r="A10842" t="str">
        <v>AutoTable</v>
      </c>
      <c r="C10842" t="str">
        <v>TPN069</v>
      </c>
      <c r="D10842">
        <v>0</v>
      </c>
      <c r="E10842">
        <v>43882</v>
      </c>
    </row>
    <row r="10843">
      <c r="A10843" t="str">
        <v>AutoTable</v>
      </c>
      <c r="C10843" t="str">
        <v>VN408</v>
      </c>
      <c r="D10843">
        <v>1</v>
      </c>
      <c r="E10843">
        <v>43882</v>
      </c>
    </row>
    <row r="10844">
      <c r="A10844" t="str">
        <v>AutoTable</v>
      </c>
      <c r="C10844" t="str">
        <v>FES40299-T0</v>
      </c>
      <c r="D10844">
        <v>4</v>
      </c>
      <c r="E10844">
        <v>43882</v>
      </c>
    </row>
    <row r="10845">
      <c r="A10845" t="str">
        <v>AutoTable</v>
      </c>
      <c r="C10845" t="str">
        <v>FES40300-T0</v>
      </c>
      <c r="D10845">
        <v>1</v>
      </c>
      <c r="E10845">
        <v>43882</v>
      </c>
    </row>
    <row r="10846">
      <c r="A10846" t="str">
        <v>AutoTable</v>
      </c>
      <c r="C10846" t="str">
        <v>OFES40299-T0</v>
      </c>
      <c r="D10846">
        <v>5</v>
      </c>
      <c r="E10846">
        <v>43882</v>
      </c>
    </row>
    <row r="10847">
      <c r="A10847" t="str">
        <v>AutoTable</v>
      </c>
      <c r="C10847" t="str">
        <v>PF208</v>
      </c>
      <c r="D10847">
        <v>0</v>
      </c>
      <c r="E10847">
        <v>43882</v>
      </c>
    </row>
    <row r="10848">
      <c r="A10848" t="str">
        <v>AutoTable</v>
      </c>
      <c r="C10848" t="str">
        <v>PF209GM</v>
      </c>
      <c r="D10848">
        <v>14</v>
      </c>
      <c r="E10848">
        <v>43882</v>
      </c>
    </row>
    <row r="10849">
      <c r="A10849" t="str">
        <v>AutoTable</v>
      </c>
      <c r="C10849" t="str">
        <v>PL016B</v>
      </c>
      <c r="D10849">
        <v>27</v>
      </c>
      <c r="E10849">
        <v>43882</v>
      </c>
    </row>
    <row r="10850">
      <c r="A10850" t="str">
        <v>AutoTable</v>
      </c>
      <c r="C10850" t="str">
        <v>PL016R</v>
      </c>
      <c r="D10850">
        <v>4</v>
      </c>
      <c r="E10850">
        <v>43882</v>
      </c>
    </row>
    <row r="10851">
      <c r="A10851" t="str">
        <v>AutoTable</v>
      </c>
      <c r="C10851" t="str">
        <v>PL016W</v>
      </c>
      <c r="D10851">
        <v>25</v>
      </c>
      <c r="E10851">
        <v>43882</v>
      </c>
    </row>
    <row r="10852">
      <c r="A10852" t="str">
        <v>AutoTable</v>
      </c>
      <c r="C10852" t="str">
        <v>PL017B</v>
      </c>
      <c r="D10852">
        <v>5</v>
      </c>
      <c r="E10852">
        <v>43882</v>
      </c>
    </row>
    <row r="10853">
      <c r="A10853" t="str">
        <v>AutoTable</v>
      </c>
      <c r="C10853" t="str">
        <v>PL091</v>
      </c>
      <c r="D10853">
        <v>20</v>
      </c>
      <c r="E10853">
        <v>43882</v>
      </c>
    </row>
    <row r="10854">
      <c r="A10854" t="str">
        <v>AutoTable</v>
      </c>
      <c r="C10854" t="str">
        <v>PL094</v>
      </c>
      <c r="D10854">
        <v>2</v>
      </c>
      <c r="E10854">
        <v>43882</v>
      </c>
    </row>
    <row r="10855">
      <c r="A10855" t="str">
        <v>AutoTable</v>
      </c>
      <c r="C10855" t="str">
        <v>PL165</v>
      </c>
      <c r="D10855">
        <v>8</v>
      </c>
      <c r="E10855">
        <v>43882</v>
      </c>
    </row>
    <row r="10856">
      <c r="A10856" t="str">
        <v>AutoTable</v>
      </c>
      <c r="C10856" t="str">
        <v>PL314</v>
      </c>
      <c r="D10856">
        <v>43</v>
      </c>
      <c r="E10856">
        <v>43882</v>
      </c>
    </row>
    <row r="10857">
      <c r="A10857" t="str">
        <v>AutoTable</v>
      </c>
      <c r="C10857" t="str">
        <v>PN009BC</v>
      </c>
      <c r="D10857">
        <v>19</v>
      </c>
      <c r="E10857">
        <v>43882</v>
      </c>
    </row>
    <row r="10858">
      <c r="A10858" t="str">
        <v>AutoTable</v>
      </c>
      <c r="C10858" t="str">
        <v>PN009V</v>
      </c>
      <c r="D10858">
        <v>28</v>
      </c>
      <c r="E10858">
        <v>43882</v>
      </c>
    </row>
    <row r="10859">
      <c r="A10859" t="str">
        <v>AutoTable</v>
      </c>
      <c r="C10859" t="str">
        <v>PN026</v>
      </c>
      <c r="D10859">
        <v>26</v>
      </c>
      <c r="E10859">
        <v>43882</v>
      </c>
    </row>
    <row r="10860">
      <c r="A10860" t="str">
        <v>AutoTable</v>
      </c>
      <c r="C10860" t="str">
        <v>PN083</v>
      </c>
      <c r="D10860">
        <v>0</v>
      </c>
      <c r="E10860">
        <v>43882</v>
      </c>
    </row>
    <row r="10861">
      <c r="A10861" t="str">
        <v>AutoTable</v>
      </c>
      <c r="C10861" t="str">
        <v>PN124</v>
      </c>
      <c r="D10861">
        <v>0</v>
      </c>
      <c r="E10861">
        <v>43882</v>
      </c>
    </row>
    <row r="10862">
      <c r="A10862" t="str">
        <v>AutoTable</v>
      </c>
      <c r="C10862" t="str">
        <v>PND014</v>
      </c>
      <c r="D10862">
        <v>28</v>
      </c>
      <c r="E10862">
        <v>43882</v>
      </c>
    </row>
    <row r="10863">
      <c r="A10863" t="str">
        <v>AutoTable</v>
      </c>
      <c r="C10863" t="str">
        <v>PND036</v>
      </c>
      <c r="D10863">
        <v>2</v>
      </c>
      <c r="E10863">
        <v>43882</v>
      </c>
    </row>
    <row r="10864">
      <c r="A10864" t="str">
        <v>AutoTable</v>
      </c>
      <c r="C10864" t="str">
        <v>PND063</v>
      </c>
      <c r="D10864">
        <v>10</v>
      </c>
      <c r="E10864">
        <v>43882</v>
      </c>
    </row>
    <row r="10865">
      <c r="A10865" t="str">
        <v>AutoTable</v>
      </c>
      <c r="C10865" t="str">
        <v>PND064</v>
      </c>
      <c r="D10865">
        <v>0</v>
      </c>
      <c r="E10865">
        <v>43882</v>
      </c>
    </row>
    <row r="10866">
      <c r="A10866" t="str">
        <v>AutoTable</v>
      </c>
      <c r="C10866" t="str">
        <v>PND300G</v>
      </c>
      <c r="D10866">
        <v>0</v>
      </c>
      <c r="E10866">
        <v>43882</v>
      </c>
    </row>
    <row r="10867">
      <c r="A10867" t="str">
        <v>AutoTable</v>
      </c>
      <c r="C10867" t="str">
        <v>PNDA014</v>
      </c>
      <c r="D10867">
        <v>0</v>
      </c>
      <c r="E10867">
        <v>43882</v>
      </c>
    </row>
    <row r="10868">
      <c r="A10868" t="str">
        <v>AutoTable</v>
      </c>
      <c r="C10868" t="str">
        <v>TC015</v>
      </c>
      <c r="D10868">
        <v>2</v>
      </c>
      <c r="E10868">
        <v>43882</v>
      </c>
    </row>
    <row r="10869">
      <c r="A10869" t="str">
        <v>AutoTable</v>
      </c>
      <c r="C10869" t="str">
        <v>TF209</v>
      </c>
      <c r="D10869">
        <v>26</v>
      </c>
      <c r="E10869">
        <v>43882</v>
      </c>
    </row>
    <row r="10870">
      <c r="A10870" t="str">
        <v>AutoTable</v>
      </c>
      <c r="C10870" t="str">
        <v>TF212</v>
      </c>
      <c r="D10870">
        <v>0</v>
      </c>
      <c r="E10870">
        <v>43882</v>
      </c>
    </row>
    <row r="10871">
      <c r="A10871" t="str">
        <v>AutoTable</v>
      </c>
      <c r="C10871" t="str">
        <v>TL015B</v>
      </c>
      <c r="D10871">
        <v>4</v>
      </c>
      <c r="E10871">
        <v>43882</v>
      </c>
    </row>
    <row r="10872">
      <c r="A10872" t="str">
        <v>AutoTable</v>
      </c>
      <c r="C10872" t="str">
        <v>TL018</v>
      </c>
      <c r="D10872">
        <v>5</v>
      </c>
      <c r="E10872">
        <v>43882</v>
      </c>
    </row>
    <row r="10873">
      <c r="A10873" t="str">
        <v>AutoTable</v>
      </c>
      <c r="C10873" t="str">
        <v>TL091</v>
      </c>
      <c r="D10873">
        <v>1</v>
      </c>
      <c r="E10873">
        <v>43882</v>
      </c>
    </row>
    <row r="10874">
      <c r="A10874" t="str">
        <v>AutoTable</v>
      </c>
      <c r="C10874" t="str">
        <v>TL101</v>
      </c>
      <c r="D10874">
        <v>2</v>
      </c>
      <c r="E10874">
        <v>43882</v>
      </c>
    </row>
    <row r="10875">
      <c r="A10875" t="str">
        <v>AutoTable</v>
      </c>
      <c r="C10875" t="str">
        <v>TL102</v>
      </c>
      <c r="D10875">
        <v>3</v>
      </c>
      <c r="E10875">
        <v>43882</v>
      </c>
    </row>
    <row r="10876">
      <c r="A10876" t="str">
        <v>AutoTable</v>
      </c>
      <c r="C10876" t="str">
        <v>TL134</v>
      </c>
      <c r="D10876">
        <v>14</v>
      </c>
      <c r="E10876">
        <v>43882</v>
      </c>
    </row>
    <row r="10877">
      <c r="A10877" t="str">
        <v>AutoTable</v>
      </c>
      <c r="C10877" t="str">
        <v>TL136</v>
      </c>
      <c r="D10877">
        <v>1</v>
      </c>
      <c r="E10877">
        <v>43882</v>
      </c>
    </row>
    <row r="10878">
      <c r="A10878" t="str">
        <v>AutoTable</v>
      </c>
      <c r="C10878" t="str">
        <v>TL140</v>
      </c>
      <c r="D10878">
        <v>0</v>
      </c>
      <c r="E10878">
        <v>43882</v>
      </c>
    </row>
    <row r="10879">
      <c r="A10879" t="str">
        <v>AutoTable</v>
      </c>
      <c r="C10879" t="str">
        <v>TL149</v>
      </c>
      <c r="D10879">
        <v>8</v>
      </c>
      <c r="E10879">
        <v>43882</v>
      </c>
    </row>
    <row r="10880">
      <c r="A10880" t="str">
        <v>AutoTable</v>
      </c>
      <c r="C10880" t="str">
        <v>TN050</v>
      </c>
      <c r="D10880">
        <v>3</v>
      </c>
      <c r="E10880">
        <v>43882</v>
      </c>
    </row>
    <row r="10881">
      <c r="A10881" t="str">
        <v>AutoTable</v>
      </c>
      <c r="C10881" t="str">
        <v>TN053</v>
      </c>
      <c r="D10881">
        <v>1</v>
      </c>
      <c r="E10881">
        <v>43882</v>
      </c>
    </row>
    <row r="10882">
      <c r="A10882" t="str">
        <v>AutoTable</v>
      </c>
      <c r="C10882" t="str">
        <v>TN086</v>
      </c>
      <c r="D10882">
        <v>12</v>
      </c>
      <c r="E10882">
        <v>43882</v>
      </c>
    </row>
    <row r="10883">
      <c r="A10883" t="str">
        <v>AutoTable</v>
      </c>
      <c r="C10883" t="str">
        <v>TN317</v>
      </c>
      <c r="D10883">
        <v>4</v>
      </c>
      <c r="E10883">
        <v>43882</v>
      </c>
    </row>
    <row r="10884">
      <c r="A10884" t="str">
        <v>AutoTable</v>
      </c>
      <c r="C10884" t="str">
        <v>TR001</v>
      </c>
      <c r="D10884">
        <v>8</v>
      </c>
      <c r="E10884">
        <v>43882</v>
      </c>
    </row>
    <row r="10885">
      <c r="A10885" t="str">
        <v>AutoTable</v>
      </c>
      <c r="C10885" t="str">
        <v>TR001B</v>
      </c>
      <c r="D10885">
        <v>0</v>
      </c>
      <c r="E10885">
        <v>43882</v>
      </c>
    </row>
    <row r="10886">
      <c r="A10886" t="str">
        <v>AutoTable</v>
      </c>
      <c r="C10886" t="str">
        <v>TR002</v>
      </c>
      <c r="D10886">
        <v>5</v>
      </c>
      <c r="E10886">
        <v>43882</v>
      </c>
    </row>
    <row r="10887">
      <c r="A10887" t="str">
        <v>AutoTable</v>
      </c>
      <c r="C10887" t="str">
        <v>VL007</v>
      </c>
      <c r="D10887">
        <v>6</v>
      </c>
      <c r="E10887">
        <v>43882</v>
      </c>
    </row>
    <row r="10888">
      <c r="A10888" t="str">
        <v>AutoTable</v>
      </c>
      <c r="C10888" t="str">
        <v>XLOG1299</v>
      </c>
      <c r="D10888">
        <v>0</v>
      </c>
      <c r="E10888">
        <v>43882</v>
      </c>
    </row>
    <row r="10889">
      <c r="A10889" t="str">
        <v>AutoTable</v>
      </c>
      <c r="C10889" t="str">
        <v>OBRIN3</v>
      </c>
      <c r="D10889">
        <v>1</v>
      </c>
      <c r="E10889">
        <v>43882</v>
      </c>
    </row>
    <row r="10890">
      <c r="A10890" t="str">
        <v>AutoTable</v>
      </c>
      <c r="C10890" t="str">
        <v>OCHROMEX</v>
      </c>
      <c r="D10890">
        <v>0</v>
      </c>
      <c r="E10890">
        <v>43882</v>
      </c>
    </row>
    <row r="10891">
      <c r="A10891" t="str">
        <v>AutoTable</v>
      </c>
      <c r="C10891" t="str">
        <v>OECO25CB</v>
      </c>
      <c r="D10891">
        <v>1</v>
      </c>
      <c r="E10891">
        <v>43882</v>
      </c>
    </row>
    <row r="10892">
      <c r="A10892" t="str">
        <v>AutoTable</v>
      </c>
      <c r="C10892" t="str">
        <v>OFES39200-0</v>
      </c>
      <c r="D10892">
        <v>24</v>
      </c>
      <c r="E10892">
        <v>43882</v>
      </c>
    </row>
    <row r="10893">
      <c r="A10893" t="str">
        <v>AutoTable</v>
      </c>
      <c r="C10893" t="str">
        <v>OFES39201-0</v>
      </c>
      <c r="D10893">
        <v>0</v>
      </c>
      <c r="E10893">
        <v>43882</v>
      </c>
    </row>
    <row r="10894">
      <c r="A10894" t="str">
        <v>AutoTable</v>
      </c>
      <c r="C10894" t="str">
        <v>OFES39210-0</v>
      </c>
      <c r="D10894">
        <v>10</v>
      </c>
      <c r="E10894">
        <v>43882</v>
      </c>
    </row>
    <row r="10895">
      <c r="A10895" t="str">
        <v>AutoTable</v>
      </c>
      <c r="C10895" t="str">
        <v>OFES39302-0</v>
      </c>
      <c r="D10895">
        <v>9</v>
      </c>
      <c r="E10895">
        <v>43882</v>
      </c>
    </row>
    <row r="10896">
      <c r="A10896" t="str">
        <v>AutoTable</v>
      </c>
      <c r="C10896" t="str">
        <v>OFES39303-0</v>
      </c>
      <c r="D10896">
        <v>0</v>
      </c>
      <c r="E10896">
        <v>43882</v>
      </c>
    </row>
    <row r="10897">
      <c r="A10897" t="str">
        <v>AutoTable</v>
      </c>
      <c r="C10897" t="str">
        <v>OFES50427-50-WO</v>
      </c>
      <c r="D10897">
        <v>3</v>
      </c>
      <c r="E10897">
        <v>43882</v>
      </c>
    </row>
    <row r="10898">
      <c r="A10898" t="str">
        <v>AutoTable</v>
      </c>
      <c r="C10898" t="str">
        <v>OFES54380-2-WO</v>
      </c>
      <c r="D10898">
        <v>2</v>
      </c>
      <c r="E10898">
        <v>43882</v>
      </c>
    </row>
    <row r="10899">
      <c r="A10899" t="str">
        <v>AutoTable</v>
      </c>
      <c r="C10899" t="str">
        <v>OFES54500-8-WO</v>
      </c>
      <c r="D10899">
        <v>0</v>
      </c>
      <c r="E10899">
        <v>43882</v>
      </c>
    </row>
    <row r="10900">
      <c r="A10900" t="str">
        <v>AutoTable</v>
      </c>
      <c r="C10900" t="str">
        <v>OFES54501-08-WO</v>
      </c>
      <c r="D10900">
        <v>0</v>
      </c>
      <c r="E10900">
        <v>43882</v>
      </c>
    </row>
    <row r="10901">
      <c r="A10901" t="str">
        <v>AutoTable</v>
      </c>
      <c r="C10901" t="str">
        <v>OFES90225-B</v>
      </c>
      <c r="D10901">
        <v>0</v>
      </c>
      <c r="E10901">
        <v>43882</v>
      </c>
    </row>
    <row r="10902">
      <c r="A10902" t="str">
        <v>AutoTable</v>
      </c>
      <c r="C10902" t="str">
        <v>OFES93289-0</v>
      </c>
      <c r="D10902">
        <v>10</v>
      </c>
      <c r="E10902">
        <v>43882</v>
      </c>
    </row>
    <row r="10903">
      <c r="A10903" t="str">
        <v>AutoTable</v>
      </c>
      <c r="C10903" t="str">
        <v>OFL20C</v>
      </c>
      <c r="D10903">
        <v>2</v>
      </c>
      <c r="E10903">
        <v>43882</v>
      </c>
    </row>
    <row r="10904">
      <c r="A10904" t="str">
        <v>AutoTable</v>
      </c>
      <c r="C10904" t="str">
        <v>OFL20C-B</v>
      </c>
      <c r="D10904">
        <v>3</v>
      </c>
      <c r="E10904">
        <v>43882</v>
      </c>
    </row>
    <row r="10905">
      <c r="A10905" t="str">
        <v>AutoTable</v>
      </c>
      <c r="C10905" t="str">
        <v>OFL22CB</v>
      </c>
      <c r="D10905">
        <v>1</v>
      </c>
      <c r="E10905">
        <v>43882</v>
      </c>
    </row>
    <row r="10906">
      <c r="A10906" t="str">
        <v>AutoTable</v>
      </c>
      <c r="C10906" t="str">
        <v>OFL22CBFX</v>
      </c>
      <c r="D10906">
        <v>0</v>
      </c>
      <c r="E10906">
        <v>43882</v>
      </c>
    </row>
    <row r="10907">
      <c r="A10907" t="str">
        <v>AutoTable</v>
      </c>
      <c r="C10907" t="str">
        <v>OFL25C</v>
      </c>
      <c r="D10907">
        <v>4</v>
      </c>
      <c r="E10907">
        <v>43882</v>
      </c>
    </row>
    <row r="10908">
      <c r="A10908" t="str">
        <v>AutoTable</v>
      </c>
      <c r="C10908" t="str">
        <v>OFL25CB</v>
      </c>
      <c r="D10908">
        <v>0</v>
      </c>
      <c r="E10908">
        <v>43882</v>
      </c>
    </row>
    <row r="10909">
      <c r="A10909" t="str">
        <v>AutoTable</v>
      </c>
      <c r="C10909" t="str">
        <v>OFL25C-B</v>
      </c>
      <c r="D10909">
        <v>2</v>
      </c>
      <c r="E10909">
        <v>43882</v>
      </c>
    </row>
    <row r="10910">
      <c r="A10910" t="str">
        <v>AutoTable</v>
      </c>
      <c r="C10910" t="str">
        <v>OFL25CBFX</v>
      </c>
      <c r="D10910">
        <v>0</v>
      </c>
      <c r="E10910">
        <v>43882</v>
      </c>
    </row>
    <row r="10911">
      <c r="A10911" t="str">
        <v>AutoTable</v>
      </c>
      <c r="C10911" t="str">
        <v>OFL29C-B</v>
      </c>
      <c r="D10911">
        <v>0</v>
      </c>
      <c r="E10911">
        <v>43882</v>
      </c>
    </row>
    <row r="10912">
      <c r="A10912" t="str">
        <v>AutoTable</v>
      </c>
      <c r="C10912" t="str">
        <v>OFL29CWBFX</v>
      </c>
      <c r="D10912">
        <v>0</v>
      </c>
      <c r="E10912">
        <v>43882</v>
      </c>
    </row>
    <row r="10913">
      <c r="A10913" t="str">
        <v>AutoTable</v>
      </c>
      <c r="C10913" t="str">
        <v>OFL35</v>
      </c>
      <c r="D10913">
        <v>0</v>
      </c>
      <c r="E10913">
        <v>43882</v>
      </c>
    </row>
    <row r="10914">
      <c r="A10914" t="str">
        <v>AutoTable</v>
      </c>
      <c r="C10914" t="str">
        <v>OFL352</v>
      </c>
      <c r="D10914">
        <v>4</v>
      </c>
      <c r="E10914">
        <v>43882</v>
      </c>
    </row>
    <row r="10915">
      <c r="A10915" t="str">
        <v>AutoTable</v>
      </c>
      <c r="C10915" t="str">
        <v>OFL352B</v>
      </c>
      <c r="D10915">
        <v>0</v>
      </c>
      <c r="E10915">
        <v>43882</v>
      </c>
    </row>
    <row r="10916">
      <c r="A10916" t="str">
        <v>AutoTable</v>
      </c>
      <c r="C10916" t="str">
        <v>OFL352-FX</v>
      </c>
      <c r="D10916">
        <v>1</v>
      </c>
      <c r="E10916">
        <v>43882</v>
      </c>
    </row>
    <row r="10917">
      <c r="A10917" t="str">
        <v>AutoTable</v>
      </c>
      <c r="C10917" t="str">
        <v>OFL352R-FX</v>
      </c>
      <c r="D10917">
        <v>0</v>
      </c>
      <c r="E10917">
        <v>43882</v>
      </c>
    </row>
    <row r="10918">
      <c r="A10918" t="str">
        <v>AutoTable</v>
      </c>
      <c r="C10918" t="str">
        <v>OFL352W-FX</v>
      </c>
      <c r="D10918">
        <v>0</v>
      </c>
      <c r="E10918">
        <v>43882</v>
      </c>
    </row>
    <row r="10919">
      <c r="A10919" t="str">
        <v>AutoTable</v>
      </c>
      <c r="C10919" t="str">
        <v>OFL353</v>
      </c>
      <c r="D10919">
        <v>0</v>
      </c>
      <c r="E10919">
        <v>43882</v>
      </c>
    </row>
    <row r="10920">
      <c r="A10920" t="str">
        <v>AutoTable</v>
      </c>
      <c r="C10920" t="str">
        <v>OFL35B</v>
      </c>
      <c r="D10920">
        <v>0</v>
      </c>
      <c r="E10920">
        <v>43882</v>
      </c>
    </row>
    <row r="10921">
      <c r="A10921" t="str">
        <v>AutoTable</v>
      </c>
      <c r="C10921" t="str">
        <v>OFL390BF+</v>
      </c>
      <c r="D10921">
        <v>0</v>
      </c>
      <c r="E10921">
        <v>43882</v>
      </c>
    </row>
    <row r="10922">
      <c r="A10922" t="str">
        <v>AutoTable</v>
      </c>
      <c r="C10922" t="str">
        <v>OFL501</v>
      </c>
      <c r="D10922">
        <v>0</v>
      </c>
      <c r="E10922">
        <v>43882</v>
      </c>
    </row>
    <row r="10923">
      <c r="A10923" t="str">
        <v>AutoTable</v>
      </c>
      <c r="C10923" t="str">
        <v>OFL501B</v>
      </c>
      <c r="D10923">
        <v>0</v>
      </c>
      <c r="E10923">
        <v>43882</v>
      </c>
    </row>
    <row r="10924">
      <c r="A10924" t="str">
        <v>AutoTable</v>
      </c>
      <c r="C10924" t="str">
        <v>OFL508</v>
      </c>
      <c r="D10924">
        <v>5</v>
      </c>
      <c r="E10924">
        <v>43882</v>
      </c>
    </row>
    <row r="10925">
      <c r="A10925" t="str">
        <v>AutoTable</v>
      </c>
      <c r="C10925" t="str">
        <v>OFL508B</v>
      </c>
      <c r="D10925">
        <v>0</v>
      </c>
      <c r="E10925">
        <v>43882</v>
      </c>
    </row>
    <row r="10926">
      <c r="A10926" t="str">
        <v>AutoTable</v>
      </c>
      <c r="C10926" t="str">
        <v>OFL508W</v>
      </c>
      <c r="D10926">
        <v>0</v>
      </c>
      <c r="E10926">
        <v>43882</v>
      </c>
    </row>
    <row r="10927">
      <c r="A10927" t="str">
        <v>AutoTable</v>
      </c>
      <c r="C10927" t="str">
        <v>OFL510B-FX</v>
      </c>
      <c r="D10927">
        <v>2</v>
      </c>
      <c r="E10927">
        <v>43882</v>
      </c>
    </row>
    <row r="10928">
      <c r="A10928" t="str">
        <v>AutoTable</v>
      </c>
      <c r="C10928" t="str">
        <v>OFL511-FX</v>
      </c>
      <c r="D10928">
        <v>4</v>
      </c>
      <c r="E10928">
        <v>43882</v>
      </c>
    </row>
    <row r="10929">
      <c r="A10929" t="str">
        <v>AutoTable</v>
      </c>
      <c r="C10929" t="str">
        <v>OFL512-FX</v>
      </c>
      <c r="D10929">
        <v>2</v>
      </c>
      <c r="E10929">
        <v>43882</v>
      </c>
    </row>
    <row r="10930">
      <c r="A10930" t="str">
        <v>AutoTable</v>
      </c>
      <c r="C10930" t="str">
        <v>OFL590BF+</v>
      </c>
      <c r="D10930">
        <v>2</v>
      </c>
      <c r="E10930">
        <v>43882</v>
      </c>
    </row>
    <row r="10931">
      <c r="A10931" t="str">
        <v>AutoTable</v>
      </c>
      <c r="C10931" t="str">
        <v>OFL72BF+</v>
      </c>
      <c r="D10931">
        <v>0</v>
      </c>
      <c r="E10931">
        <v>43882</v>
      </c>
    </row>
    <row r="10932">
      <c r="A10932" t="str">
        <v>AutoTable</v>
      </c>
      <c r="C10932" t="str">
        <v>OFL900E</v>
      </c>
      <c r="D10932">
        <v>0</v>
      </c>
      <c r="E10932">
        <v>43882</v>
      </c>
    </row>
    <row r="10933">
      <c r="A10933" t="str">
        <v>AutoTable</v>
      </c>
      <c r="C10933" t="str">
        <v>OG1C</v>
      </c>
      <c r="D10933">
        <v>1</v>
      </c>
      <c r="E10933">
        <v>43882</v>
      </c>
    </row>
    <row r="10934">
      <c r="A10934" t="str">
        <v>AutoTable</v>
      </c>
      <c r="C10934" t="str">
        <v>OG2C</v>
      </c>
      <c r="D10934">
        <v>4</v>
      </c>
      <c r="E10934">
        <v>43882</v>
      </c>
    </row>
    <row r="10935">
      <c r="A10935" t="str">
        <v>AutoTable</v>
      </c>
      <c r="C10935" t="str">
        <v>OPRJ-03</v>
      </c>
      <c r="D10935">
        <v>0</v>
      </c>
      <c r="E10935">
        <v>43882</v>
      </c>
    </row>
    <row r="10936">
      <c r="A10936" t="str">
        <v>AutoTable</v>
      </c>
      <c r="C10936" t="str">
        <v>OTSLED03W</v>
      </c>
      <c r="D10936">
        <v>0</v>
      </c>
      <c r="E10936">
        <v>43882</v>
      </c>
    </row>
    <row r="10937">
      <c r="A10937" t="str">
        <v>AutoTable</v>
      </c>
      <c r="C10937" t="str">
        <v>TN039</v>
      </c>
      <c r="D10937">
        <v>0</v>
      </c>
      <c r="E10937">
        <v>43882</v>
      </c>
    </row>
    <row r="10938">
      <c r="A10938" t="str">
        <v>AutoTable</v>
      </c>
      <c r="C10938" t="str">
        <v>PF202</v>
      </c>
      <c r="D10938">
        <v>0</v>
      </c>
      <c r="E10938">
        <v>43882</v>
      </c>
    </row>
    <row r="10939">
      <c r="A10939" t="str">
        <v>AutoTable</v>
      </c>
      <c r="C10939" t="str">
        <v>PF207</v>
      </c>
      <c r="D10939">
        <v>9</v>
      </c>
      <c r="E10939">
        <v>43882</v>
      </c>
    </row>
    <row r="10940">
      <c r="A10940" t="str">
        <v>AutoTable</v>
      </c>
      <c r="C10940" t="str">
        <v>PF211</v>
      </c>
      <c r="D10940">
        <v>9</v>
      </c>
      <c r="E10940">
        <v>43882</v>
      </c>
    </row>
    <row r="10941">
      <c r="A10941" t="str">
        <v>AutoTable</v>
      </c>
      <c r="C10941" t="str">
        <v>PF212</v>
      </c>
      <c r="D10941">
        <v>4</v>
      </c>
      <c r="E10941">
        <v>43882</v>
      </c>
    </row>
    <row r="10942">
      <c r="A10942" t="str">
        <v>AutoTable</v>
      </c>
      <c r="C10942" t="str">
        <v>PF221</v>
      </c>
      <c r="D10942">
        <v>40</v>
      </c>
      <c r="E10942">
        <v>43882</v>
      </c>
    </row>
    <row r="10943">
      <c r="A10943" t="str">
        <v>AutoTable</v>
      </c>
      <c r="C10943" t="str">
        <v>PF230</v>
      </c>
      <c r="D10943">
        <v>0</v>
      </c>
      <c r="E10943">
        <v>43882</v>
      </c>
    </row>
    <row r="10944">
      <c r="A10944" t="str">
        <v>AutoTable</v>
      </c>
      <c r="C10944" t="str">
        <v>PL010B</v>
      </c>
      <c r="D10944">
        <v>8</v>
      </c>
      <c r="E10944">
        <v>43882</v>
      </c>
    </row>
    <row r="10945">
      <c r="A10945" t="str">
        <v>AutoTable</v>
      </c>
      <c r="C10945" t="str">
        <v>PL010W</v>
      </c>
      <c r="D10945">
        <v>5</v>
      </c>
      <c r="E10945">
        <v>43882</v>
      </c>
    </row>
    <row r="10946">
      <c r="A10946" t="str">
        <v>AutoTable</v>
      </c>
      <c r="C10946" t="str">
        <v>PL011</v>
      </c>
      <c r="D10946">
        <v>0</v>
      </c>
      <c r="E10946">
        <v>43882</v>
      </c>
    </row>
    <row r="10947">
      <c r="A10947" t="str">
        <v>AutoTable</v>
      </c>
      <c r="C10947" t="str">
        <v>PL018</v>
      </c>
      <c r="D10947">
        <v>12</v>
      </c>
      <c r="E10947">
        <v>43882</v>
      </c>
    </row>
    <row r="10948">
      <c r="A10948" t="str">
        <v>AutoTable</v>
      </c>
      <c r="C10948" t="str">
        <v>PL021B</v>
      </c>
      <c r="D10948">
        <v>37</v>
      </c>
      <c r="E10948">
        <v>43882</v>
      </c>
    </row>
    <row r="10949">
      <c r="A10949" t="str">
        <v>AutoTable</v>
      </c>
      <c r="C10949" t="str">
        <v>PL022B</v>
      </c>
      <c r="D10949">
        <v>10</v>
      </c>
      <c r="E10949">
        <v>43882</v>
      </c>
    </row>
    <row r="10950">
      <c r="A10950" t="str">
        <v>AutoTable</v>
      </c>
      <c r="C10950" t="str">
        <v>PL022R</v>
      </c>
      <c r="D10950">
        <v>15</v>
      </c>
      <c r="E10950">
        <v>43882</v>
      </c>
    </row>
    <row r="10951">
      <c r="A10951" t="str">
        <v>AutoTable</v>
      </c>
      <c r="C10951" t="str">
        <v>PL022W</v>
      </c>
      <c r="D10951">
        <v>0</v>
      </c>
      <c r="E10951">
        <v>43882</v>
      </c>
    </row>
    <row r="10952">
      <c r="A10952" t="str">
        <v>AutoTable</v>
      </c>
      <c r="C10952" t="str">
        <v>PL023B</v>
      </c>
      <c r="D10952">
        <v>7</v>
      </c>
      <c r="E10952">
        <v>43882</v>
      </c>
    </row>
    <row r="10953">
      <c r="A10953" t="str">
        <v>AutoTable</v>
      </c>
      <c r="C10953" t="str">
        <v>PL024B</v>
      </c>
      <c r="D10953">
        <v>0</v>
      </c>
      <c r="E10953">
        <v>43882</v>
      </c>
    </row>
    <row r="10954">
      <c r="A10954" t="str">
        <v>AutoTable</v>
      </c>
      <c r="C10954" t="str">
        <v>PL024R</v>
      </c>
      <c r="D10954">
        <v>0</v>
      </c>
      <c r="E10954">
        <v>43882</v>
      </c>
    </row>
    <row r="10955">
      <c r="A10955" t="str">
        <v>AutoTable</v>
      </c>
      <c r="C10955" t="str">
        <v>PN021B</v>
      </c>
      <c r="D10955">
        <v>29</v>
      </c>
      <c r="E10955">
        <v>43882</v>
      </c>
    </row>
    <row r="10956">
      <c r="A10956" t="str">
        <v>AutoTable</v>
      </c>
      <c r="C10956" t="str">
        <v>PN032</v>
      </c>
      <c r="D10956">
        <v>0</v>
      </c>
      <c r="E10956">
        <v>43882</v>
      </c>
    </row>
    <row r="10957">
      <c r="A10957" t="str">
        <v>AutoTable</v>
      </c>
      <c r="C10957" t="str">
        <v>PN035</v>
      </c>
      <c r="D10957">
        <v>20</v>
      </c>
      <c r="E10957">
        <v>43882</v>
      </c>
    </row>
    <row r="10958">
      <c r="A10958" t="str">
        <v>AutoTable</v>
      </c>
      <c r="C10958" t="str">
        <v>PN037</v>
      </c>
      <c r="D10958">
        <v>3</v>
      </c>
      <c r="E10958">
        <v>43882</v>
      </c>
    </row>
    <row r="10959">
      <c r="A10959" t="str">
        <v>AutoTable</v>
      </c>
      <c r="C10959" t="str">
        <v>PN047</v>
      </c>
      <c r="D10959">
        <v>3</v>
      </c>
      <c r="E10959">
        <v>43882</v>
      </c>
    </row>
    <row r="10960">
      <c r="A10960" t="str">
        <v>AutoTable</v>
      </c>
      <c r="C10960" t="str">
        <v>PN066</v>
      </c>
      <c r="D10960">
        <v>0</v>
      </c>
      <c r="E10960">
        <v>43882</v>
      </c>
    </row>
    <row r="10961">
      <c r="A10961" t="str">
        <v>AutoTable</v>
      </c>
      <c r="C10961" t="str">
        <v>PN067</v>
      </c>
      <c r="D10961">
        <v>11</v>
      </c>
      <c r="E10961">
        <v>43882</v>
      </c>
    </row>
    <row r="10962">
      <c r="A10962" t="str">
        <v>AutoTable</v>
      </c>
      <c r="C10962" t="str">
        <v>PN091</v>
      </c>
      <c r="D10962">
        <v>35</v>
      </c>
      <c r="E10962">
        <v>43882</v>
      </c>
    </row>
    <row r="10963">
      <c r="A10963" t="str">
        <v>AutoTable</v>
      </c>
      <c r="C10963" t="str">
        <v>PN106</v>
      </c>
      <c r="D10963">
        <v>0</v>
      </c>
      <c r="E10963">
        <v>43882</v>
      </c>
    </row>
    <row r="10964">
      <c r="A10964" t="str">
        <v>AutoTable</v>
      </c>
      <c r="C10964" t="str">
        <v>PN128</v>
      </c>
      <c r="D10964">
        <v>1</v>
      </c>
      <c r="E10964">
        <v>43882</v>
      </c>
    </row>
    <row r="10965">
      <c r="A10965" t="str">
        <v>AutoTable</v>
      </c>
      <c r="C10965" t="str">
        <v>PN130</v>
      </c>
      <c r="D10965">
        <v>28</v>
      </c>
      <c r="E10965">
        <v>43882</v>
      </c>
    </row>
    <row r="10966">
      <c r="A10966" t="str">
        <v>AutoTable</v>
      </c>
      <c r="C10966" t="str">
        <v>PN131</v>
      </c>
      <c r="D10966">
        <v>14</v>
      </c>
      <c r="E10966">
        <v>43882</v>
      </c>
    </row>
    <row r="10967">
      <c r="A10967" t="str">
        <v>AutoTable</v>
      </c>
      <c r="C10967" t="str">
        <v>PN407</v>
      </c>
      <c r="D10967">
        <v>0</v>
      </c>
      <c r="E10967">
        <v>43882</v>
      </c>
    </row>
    <row r="10968">
      <c r="A10968" t="str">
        <v>AutoTable</v>
      </c>
      <c r="C10968" t="str">
        <v>SL003</v>
      </c>
      <c r="D10968">
        <v>1</v>
      </c>
      <c r="E10968">
        <v>43882</v>
      </c>
    </row>
    <row r="10969">
      <c r="A10969" t="str">
        <v>AutoTable</v>
      </c>
      <c r="C10969" t="str">
        <v>TC001B</v>
      </c>
      <c r="D10969">
        <v>2</v>
      </c>
      <c r="E10969">
        <v>43882</v>
      </c>
    </row>
    <row r="10970">
      <c r="A10970" t="str">
        <v>AutoTable</v>
      </c>
      <c r="C10970" t="str">
        <v>TL011W</v>
      </c>
      <c r="D10970">
        <v>12</v>
      </c>
      <c r="E10970">
        <v>43882</v>
      </c>
    </row>
    <row r="10971">
      <c r="A10971" t="str">
        <v>AutoTable</v>
      </c>
      <c r="C10971" t="str">
        <v>TN035</v>
      </c>
      <c r="D10971">
        <v>0</v>
      </c>
      <c r="E10971">
        <v>43882</v>
      </c>
    </row>
    <row r="10972">
      <c r="A10972" t="str">
        <v>AutoTable</v>
      </c>
      <c r="C10972" t="str">
        <v>TN109</v>
      </c>
      <c r="D10972">
        <v>0</v>
      </c>
      <c r="E10972">
        <v>43882</v>
      </c>
    </row>
    <row r="10973">
      <c r="A10973" t="str">
        <v>AutoTable</v>
      </c>
      <c r="C10973" t="str">
        <v>TND037B</v>
      </c>
      <c r="D10973">
        <v>4</v>
      </c>
      <c r="E10973">
        <v>43882</v>
      </c>
    </row>
    <row r="10974">
      <c r="A10974" t="str">
        <v>AutoTable</v>
      </c>
      <c r="C10974" t="str">
        <v>TND042W</v>
      </c>
      <c r="D10974">
        <v>21</v>
      </c>
      <c r="E10974">
        <v>43882</v>
      </c>
    </row>
    <row r="10975">
      <c r="A10975" t="str">
        <v>AutoTable</v>
      </c>
      <c r="C10975" t="str">
        <v>ECO25C-B</v>
      </c>
      <c r="D10975">
        <v>0</v>
      </c>
      <c r="E10975">
        <v>43882</v>
      </c>
    </row>
    <row r="10976">
      <c r="A10976" t="str">
        <v>AutoTable</v>
      </c>
      <c r="C10976" t="str">
        <v>FES40494-P9</v>
      </c>
      <c r="D10976">
        <v>0</v>
      </c>
      <c r="E10976">
        <v>43882</v>
      </c>
    </row>
    <row r="10977">
      <c r="A10977" t="str">
        <v>AutoTable</v>
      </c>
      <c r="C10977" t="str">
        <v>FES54422-60-W2</v>
      </c>
      <c r="D10977">
        <v>0</v>
      </c>
      <c r="E10977">
        <v>43882</v>
      </c>
    </row>
    <row r="10978">
      <c r="A10978" t="str">
        <v>AutoTable</v>
      </c>
      <c r="C10978" t="str">
        <v>FES93368</v>
      </c>
      <c r="D10978">
        <v>0</v>
      </c>
      <c r="E10978">
        <v>43882</v>
      </c>
    </row>
    <row r="10979">
      <c r="A10979" t="str">
        <v>AutoTable</v>
      </c>
      <c r="C10979" t="str">
        <v>FESGOBO-FLOCON</v>
      </c>
      <c r="D10979">
        <v>0</v>
      </c>
      <c r="E10979">
        <v>43882</v>
      </c>
    </row>
    <row r="10980">
      <c r="A10980" t="str">
        <v>AutoTable</v>
      </c>
      <c r="C10980" t="str">
        <v>FESGP80R1-IP</v>
      </c>
      <c r="D10980">
        <v>0</v>
      </c>
      <c r="E10980">
        <v>43882</v>
      </c>
    </row>
    <row r="10981">
      <c r="A10981" t="str">
        <v>AutoTable</v>
      </c>
      <c r="C10981" t="str">
        <v>O354-FX</v>
      </c>
      <c r="D10981">
        <v>0</v>
      </c>
      <c r="E10981">
        <v>43882</v>
      </c>
    </row>
    <row r="10982">
      <c r="A10982" t="str">
        <v>AutoTable</v>
      </c>
      <c r="C10982" t="str">
        <v>OFES39200-0</v>
      </c>
      <c r="D10982">
        <v>0</v>
      </c>
      <c r="E10982">
        <v>43882</v>
      </c>
    </row>
    <row r="10983">
      <c r="A10983" t="str">
        <v>AutoTable</v>
      </c>
      <c r="C10983" t="str">
        <v>OFES39201-0</v>
      </c>
      <c r="D10983">
        <v>0</v>
      </c>
      <c r="E10983">
        <v>43882</v>
      </c>
    </row>
    <row r="10984">
      <c r="A10984" t="str">
        <v>AutoTable</v>
      </c>
      <c r="C10984" t="str">
        <v>OFES39302-0</v>
      </c>
      <c r="D10984">
        <v>0</v>
      </c>
      <c r="E10984">
        <v>43882</v>
      </c>
    </row>
    <row r="10985">
      <c r="A10985" t="str">
        <v>AutoTable</v>
      </c>
      <c r="C10985" t="str">
        <v>OFES50427-50-WO</v>
      </c>
      <c r="D10985">
        <v>0</v>
      </c>
      <c r="E10985">
        <v>43882</v>
      </c>
    </row>
    <row r="10986">
      <c r="A10986" t="str">
        <v>AutoTable</v>
      </c>
      <c r="C10986" t="str">
        <v>OFES50443-12-WO</v>
      </c>
      <c r="D10986">
        <v>0</v>
      </c>
      <c r="E10986">
        <v>43882</v>
      </c>
    </row>
    <row r="10987">
      <c r="A10987" t="str">
        <v>AutoTable</v>
      </c>
      <c r="C10987" t="str">
        <v>OFES93289-0</v>
      </c>
      <c r="D10987">
        <v>0</v>
      </c>
      <c r="E10987">
        <v>43882</v>
      </c>
    </row>
    <row r="10988">
      <c r="A10988" t="str">
        <v>AutoTable</v>
      </c>
      <c r="C10988" t="str">
        <v>OFL20CBLFX</v>
      </c>
      <c r="D10988">
        <v>0</v>
      </c>
      <c r="E10988">
        <v>43882</v>
      </c>
    </row>
    <row r="10989">
      <c r="A10989" t="str">
        <v>AutoTable</v>
      </c>
      <c r="C10989" t="str">
        <v>OFL25CBFX</v>
      </c>
      <c r="D10989">
        <v>0</v>
      </c>
      <c r="E10989">
        <v>43882</v>
      </c>
    </row>
    <row r="10990">
      <c r="A10990" t="str">
        <v>AutoTable</v>
      </c>
      <c r="C10990" t="str">
        <v>OFL29CWBFX</v>
      </c>
      <c r="D10990">
        <v>0</v>
      </c>
      <c r="E10990">
        <v>43882</v>
      </c>
    </row>
    <row r="10991">
      <c r="A10991" t="str">
        <v>AutoTable</v>
      </c>
      <c r="C10991" t="str">
        <v>OFL352</v>
      </c>
      <c r="D10991">
        <v>0</v>
      </c>
      <c r="E10991">
        <v>43882</v>
      </c>
    </row>
    <row r="10992">
      <c r="A10992" t="str">
        <v>AutoTable</v>
      </c>
      <c r="C10992" t="str">
        <v>OFL352B</v>
      </c>
      <c r="D10992">
        <v>0</v>
      </c>
      <c r="E10992">
        <v>43882</v>
      </c>
    </row>
    <row r="10993">
      <c r="A10993" t="str">
        <v>AutoTable</v>
      </c>
      <c r="C10993" t="str">
        <v>OFL352B-FX</v>
      </c>
      <c r="D10993">
        <v>0</v>
      </c>
      <c r="E10993">
        <v>43882</v>
      </c>
    </row>
    <row r="10994">
      <c r="A10994" t="str">
        <v>AutoTable</v>
      </c>
      <c r="C10994" t="str">
        <v>OFL352-FX</v>
      </c>
      <c r="D10994">
        <v>0</v>
      </c>
      <c r="E10994">
        <v>43882</v>
      </c>
    </row>
    <row r="10995">
      <c r="A10995" t="str">
        <v>AutoTable</v>
      </c>
      <c r="C10995" t="str">
        <v>OFL390BF+</v>
      </c>
      <c r="D10995">
        <v>0</v>
      </c>
      <c r="E10995">
        <v>43882</v>
      </c>
    </row>
    <row r="10996">
      <c r="A10996" t="str">
        <v>AutoTable</v>
      </c>
      <c r="C10996" t="str">
        <v>OFL508</v>
      </c>
      <c r="D10996">
        <v>0</v>
      </c>
      <c r="E10996">
        <v>43882</v>
      </c>
    </row>
    <row r="10997">
      <c r="A10997" t="str">
        <v>AutoTable</v>
      </c>
      <c r="C10997" t="str">
        <v>OFL508B</v>
      </c>
      <c r="D10997">
        <v>0</v>
      </c>
      <c r="E10997">
        <v>43882</v>
      </c>
    </row>
    <row r="10998">
      <c r="A10998" t="str">
        <v>AutoTable</v>
      </c>
      <c r="C10998" t="str">
        <v>OFL508W</v>
      </c>
      <c r="D10998">
        <v>0</v>
      </c>
      <c r="E10998">
        <v>43882</v>
      </c>
    </row>
    <row r="10999">
      <c r="A10999" t="str">
        <v>AutoTable</v>
      </c>
      <c r="C10999" t="str">
        <v>OFL590BF+</v>
      </c>
      <c r="D10999">
        <v>0</v>
      </c>
      <c r="E10999">
        <v>43882</v>
      </c>
    </row>
    <row r="11000">
      <c r="A11000" t="str">
        <v>AutoTable</v>
      </c>
      <c r="C11000" t="str">
        <v>OFL70BF+</v>
      </c>
      <c r="D11000">
        <v>0</v>
      </c>
      <c r="E11000">
        <v>43882</v>
      </c>
    </row>
    <row r="11001">
      <c r="A11001" t="str">
        <v>AutoTable</v>
      </c>
      <c r="C11001" t="str">
        <v>OFL72BF+</v>
      </c>
      <c r="D11001">
        <v>0</v>
      </c>
      <c r="E11001">
        <v>43882</v>
      </c>
    </row>
    <row r="11002">
      <c r="A11002" t="str">
        <v>AutoTable</v>
      </c>
      <c r="C11002" t="str">
        <v>OFL74BF+</v>
      </c>
      <c r="D11002">
        <v>0</v>
      </c>
      <c r="E11002">
        <v>43882</v>
      </c>
    </row>
    <row r="11003">
      <c r="A11003" t="str">
        <v>AutoTable</v>
      </c>
      <c r="C11003" t="str">
        <v>OFL79BF+</v>
      </c>
      <c r="D11003">
        <v>0</v>
      </c>
      <c r="E11003">
        <v>43882</v>
      </c>
    </row>
    <row r="11004">
      <c r="A11004" t="str">
        <v>AutoTable</v>
      </c>
      <c r="C11004" t="str">
        <v>OFL900E</v>
      </c>
      <c r="D11004">
        <v>0</v>
      </c>
      <c r="E11004">
        <v>43882</v>
      </c>
    </row>
    <row r="11005">
      <c r="A11005" t="str">
        <v>AutoTable</v>
      </c>
      <c r="C11005" t="str">
        <v>OFL910CAD</v>
      </c>
      <c r="D11005">
        <v>0</v>
      </c>
      <c r="E11005">
        <v>43882</v>
      </c>
    </row>
    <row r="11006">
      <c r="A11006" t="str">
        <v>AutoTable</v>
      </c>
      <c r="C11006" t="str">
        <v>OFL910NO</v>
      </c>
      <c r="D11006">
        <v>0</v>
      </c>
      <c r="E11006">
        <v>43882</v>
      </c>
    </row>
    <row r="11007">
      <c r="A11007" t="str">
        <v>AutoTable</v>
      </c>
      <c r="C11007" t="str">
        <v>OPIX03</v>
      </c>
      <c r="D11007">
        <v>0</v>
      </c>
      <c r="E11007">
        <v>43882</v>
      </c>
    </row>
    <row r="11008">
      <c r="A11008" t="str">
        <v>AutoTable</v>
      </c>
      <c r="C11008" t="str">
        <v>OPIX04</v>
      </c>
      <c r="D11008">
        <v>0</v>
      </c>
      <c r="E11008">
        <v>43882</v>
      </c>
    </row>
    <row r="11009">
      <c r="A11009" t="str">
        <v>AutoTable</v>
      </c>
      <c r="C11009" t="str">
        <v>OPND020</v>
      </c>
      <c r="D11009">
        <v>0</v>
      </c>
      <c r="E11009">
        <v>43882</v>
      </c>
    </row>
    <row r="11010">
      <c r="A11010" t="str">
        <v>AutoTable</v>
      </c>
      <c r="C11010" t="str">
        <v>PF208</v>
      </c>
      <c r="D11010">
        <v>2</v>
      </c>
      <c r="E11010">
        <v>43882</v>
      </c>
    </row>
    <row r="11011">
      <c r="A11011" t="str">
        <v>AutoTable</v>
      </c>
      <c r="C11011" t="str">
        <v>PF209</v>
      </c>
      <c r="D11011">
        <v>15</v>
      </c>
      <c r="E11011">
        <v>43882</v>
      </c>
    </row>
    <row r="11012">
      <c r="A11012" t="str">
        <v>AutoTable</v>
      </c>
      <c r="C11012" t="str">
        <v>PF209B</v>
      </c>
      <c r="D11012">
        <v>0</v>
      </c>
      <c r="E11012">
        <v>43882</v>
      </c>
    </row>
    <row r="11013">
      <c r="A11013" t="str">
        <v>AutoTable</v>
      </c>
      <c r="C11013" t="str">
        <v>PF210</v>
      </c>
      <c r="D11013">
        <v>29</v>
      </c>
      <c r="E11013">
        <v>43882</v>
      </c>
    </row>
    <row r="11014">
      <c r="A11014" t="str">
        <v>AutoTable</v>
      </c>
      <c r="C11014" t="str">
        <v>PN004</v>
      </c>
      <c r="D11014">
        <v>9</v>
      </c>
      <c r="E11014">
        <v>43882</v>
      </c>
    </row>
    <row r="11015">
      <c r="A11015" t="str">
        <v>AutoTable</v>
      </c>
      <c r="C11015" t="str">
        <v>PN012</v>
      </c>
      <c r="D11015">
        <v>12</v>
      </c>
      <c r="E11015">
        <v>43882</v>
      </c>
    </row>
    <row r="11016">
      <c r="A11016" t="str">
        <v>AutoTable</v>
      </c>
      <c r="C11016" t="str">
        <v>PN023</v>
      </c>
      <c r="D11016">
        <v>5</v>
      </c>
      <c r="E11016">
        <v>43882</v>
      </c>
    </row>
    <row r="11017">
      <c r="A11017" t="str">
        <v>AutoTable</v>
      </c>
      <c r="C11017" t="str">
        <v>PN029V</v>
      </c>
      <c r="D11017">
        <v>0</v>
      </c>
      <c r="E11017">
        <v>43882</v>
      </c>
    </row>
    <row r="11018">
      <c r="A11018" t="str">
        <v>AutoTable</v>
      </c>
      <c r="C11018" t="str">
        <v>PN048</v>
      </c>
      <c r="D11018">
        <v>2</v>
      </c>
      <c r="E11018">
        <v>43882</v>
      </c>
    </row>
    <row r="11019">
      <c r="A11019" t="str">
        <v>AutoTable</v>
      </c>
      <c r="C11019" t="str">
        <v>PN052</v>
      </c>
      <c r="D11019">
        <v>4</v>
      </c>
      <c r="E11019">
        <v>43882</v>
      </c>
    </row>
    <row r="11020">
      <c r="A11020" t="str">
        <v>AutoTable</v>
      </c>
      <c r="C11020" t="str">
        <v>PN070</v>
      </c>
      <c r="D11020">
        <v>7</v>
      </c>
      <c r="E11020">
        <v>43882</v>
      </c>
    </row>
    <row r="11021">
      <c r="A11021" t="str">
        <v>AutoTable</v>
      </c>
      <c r="C11021" t="str">
        <v>PN079</v>
      </c>
      <c r="D11021">
        <v>25</v>
      </c>
      <c r="E11021">
        <v>43882</v>
      </c>
    </row>
    <row r="11022">
      <c r="A11022" t="str">
        <v>AutoTable</v>
      </c>
      <c r="C11022" t="str">
        <v>PN085</v>
      </c>
      <c r="D11022">
        <v>0</v>
      </c>
      <c r="E11022">
        <v>43882</v>
      </c>
    </row>
    <row r="11023">
      <c r="A11023" t="str">
        <v>AutoTable</v>
      </c>
      <c r="C11023" t="str">
        <v>PN104B</v>
      </c>
      <c r="D11023">
        <v>0</v>
      </c>
      <c r="E11023">
        <v>43882</v>
      </c>
    </row>
    <row r="11024">
      <c r="A11024" t="str">
        <v>AutoTable</v>
      </c>
      <c r="C11024" t="str">
        <v>PN104V</v>
      </c>
      <c r="D11024">
        <v>24</v>
      </c>
      <c r="E11024">
        <v>43882</v>
      </c>
    </row>
    <row r="11025">
      <c r="A11025" t="str">
        <v>AutoTable</v>
      </c>
      <c r="C11025" t="str">
        <v>PN315</v>
      </c>
      <c r="D11025">
        <v>26</v>
      </c>
      <c r="E11025">
        <v>43882</v>
      </c>
    </row>
    <row r="11026">
      <c r="A11026" t="str">
        <v>AutoTable</v>
      </c>
      <c r="C11026" t="str">
        <v>PN316</v>
      </c>
      <c r="D11026">
        <v>49</v>
      </c>
      <c r="E11026">
        <v>43882</v>
      </c>
    </row>
    <row r="11027">
      <c r="A11027" t="str">
        <v>AutoTable</v>
      </c>
      <c r="C11027" t="str">
        <v>PN317</v>
      </c>
      <c r="D11027">
        <v>10</v>
      </c>
      <c r="E11027">
        <v>43882</v>
      </c>
    </row>
    <row r="11028">
      <c r="A11028" t="str">
        <v>AutoTable</v>
      </c>
      <c r="C11028" t="str">
        <v>PN318</v>
      </c>
      <c r="D11028">
        <v>8</v>
      </c>
      <c r="E11028">
        <v>43882</v>
      </c>
    </row>
    <row r="11029">
      <c r="A11029" t="str">
        <v>AutoTable</v>
      </c>
      <c r="C11029" t="str">
        <v>TL227RGB</v>
      </c>
      <c r="D11029">
        <v>0</v>
      </c>
      <c r="E11029">
        <v>43882</v>
      </c>
    </row>
    <row r="11030">
      <c r="A11030" t="str">
        <v>AutoTable</v>
      </c>
      <c r="C11030" t="str">
        <v>TN036</v>
      </c>
      <c r="D11030">
        <v>5</v>
      </c>
      <c r="E11030">
        <v>43882</v>
      </c>
    </row>
    <row r="11031">
      <c r="A11031" t="str">
        <v>AutoTable</v>
      </c>
      <c r="C11031" t="str">
        <v>TN036R</v>
      </c>
      <c r="D11031">
        <v>6</v>
      </c>
      <c r="E11031">
        <v>43882</v>
      </c>
    </row>
    <row r="11032">
      <c r="A11032" t="str">
        <v>AutoTable</v>
      </c>
      <c r="C11032" t="str">
        <v>TN036V</v>
      </c>
      <c r="D11032">
        <v>1</v>
      </c>
      <c r="E11032">
        <v>43882</v>
      </c>
    </row>
    <row r="11033">
      <c r="A11033" t="str">
        <v>AutoTable</v>
      </c>
      <c r="C11033" t="str">
        <v>TN070</v>
      </c>
      <c r="D11033">
        <v>7</v>
      </c>
      <c r="E11033">
        <v>43882</v>
      </c>
    </row>
    <row r="11034">
      <c r="A11034" t="str">
        <v>AutoTable</v>
      </c>
      <c r="C11034" t="str">
        <v>TN125</v>
      </c>
      <c r="D11034">
        <v>10</v>
      </c>
      <c r="E11034">
        <v>43882</v>
      </c>
    </row>
    <row r="11035">
      <c r="A11035" t="str">
        <v>AutoTable</v>
      </c>
      <c r="C11035" t="str">
        <v>TN127</v>
      </c>
      <c r="D11035">
        <v>9</v>
      </c>
      <c r="E11035">
        <v>43882</v>
      </c>
    </row>
    <row r="11036">
      <c r="A11036" t="str">
        <v>AutoTable</v>
      </c>
      <c r="C11036" t="str">
        <v>TSL070</v>
      </c>
      <c r="D11036">
        <v>0</v>
      </c>
      <c r="E11036">
        <v>43882</v>
      </c>
    </row>
    <row r="11037">
      <c r="A11037" t="str">
        <v>AutoTable</v>
      </c>
      <c r="C11037" t="str">
        <v>ECO25C-B</v>
      </c>
      <c r="D11037">
        <v>0</v>
      </c>
      <c r="E11037">
        <v>43882</v>
      </c>
    </row>
    <row r="11038">
      <c r="A11038" t="str">
        <v>AutoTable</v>
      </c>
      <c r="C11038" t="str">
        <v>FL25CB</v>
      </c>
      <c r="D11038">
        <v>0</v>
      </c>
      <c r="E11038">
        <v>43882</v>
      </c>
    </row>
    <row r="11039">
      <c r="A11039" t="str">
        <v>AutoTable</v>
      </c>
      <c r="C11039" t="str">
        <v>FL508W</v>
      </c>
      <c r="D11039">
        <v>0</v>
      </c>
      <c r="E11039">
        <v>43882</v>
      </c>
    </row>
    <row r="11040">
      <c r="A11040" t="str">
        <v>AutoTable</v>
      </c>
      <c r="C11040" t="str">
        <v>GTN070</v>
      </c>
      <c r="D11040">
        <v>1</v>
      </c>
      <c r="E11040">
        <v>43882</v>
      </c>
    </row>
    <row r="11041">
      <c r="A11041" t="str">
        <v>AutoTable</v>
      </c>
      <c r="C11041" t="str">
        <v>GTN280</v>
      </c>
      <c r="D11041">
        <v>0</v>
      </c>
      <c r="E11041">
        <v>43882</v>
      </c>
    </row>
    <row r="11042">
      <c r="A11042" t="str">
        <v>AutoTable</v>
      </c>
      <c r="C11042" t="str">
        <v>GX072-L</v>
      </c>
      <c r="D11042">
        <v>2</v>
      </c>
      <c r="E11042">
        <v>43882</v>
      </c>
    </row>
    <row r="11043">
      <c r="A11043" t="str">
        <v>AutoTable</v>
      </c>
      <c r="C11043" t="str">
        <v>OBRIN3</v>
      </c>
      <c r="D11043">
        <v>0</v>
      </c>
      <c r="E11043">
        <v>43882</v>
      </c>
    </row>
    <row r="11044">
      <c r="A11044" t="str">
        <v>AutoTable</v>
      </c>
      <c r="C11044" t="str">
        <v>OCHROMEX</v>
      </c>
      <c r="D11044">
        <v>0</v>
      </c>
      <c r="E11044">
        <v>43882</v>
      </c>
    </row>
    <row r="11045">
      <c r="A11045" t="str">
        <v>AutoTable</v>
      </c>
      <c r="C11045" t="str">
        <v>OECO25CB</v>
      </c>
      <c r="D11045">
        <v>0</v>
      </c>
      <c r="E11045">
        <v>43882</v>
      </c>
    </row>
    <row r="11046">
      <c r="A11046" t="str">
        <v>AutoTable</v>
      </c>
      <c r="C11046" t="str">
        <v>OECO512</v>
      </c>
      <c r="D11046">
        <v>0</v>
      </c>
      <c r="E11046">
        <v>43882</v>
      </c>
    </row>
    <row r="11047">
      <c r="A11047" t="str">
        <v>AutoTable</v>
      </c>
      <c r="C11047" t="str">
        <v>OFES39200-0</v>
      </c>
      <c r="D11047">
        <v>0</v>
      </c>
      <c r="E11047">
        <v>43882</v>
      </c>
    </row>
    <row r="11048">
      <c r="A11048" t="str">
        <v>AutoTable</v>
      </c>
      <c r="C11048" t="str">
        <v>OFES39201-0</v>
      </c>
      <c r="D11048">
        <v>0</v>
      </c>
      <c r="E11048">
        <v>43882</v>
      </c>
    </row>
    <row r="11049">
      <c r="A11049" t="str">
        <v>AutoTable</v>
      </c>
      <c r="C11049" t="str">
        <v>OFES39210-0</v>
      </c>
      <c r="D11049">
        <v>0</v>
      </c>
      <c r="E11049">
        <v>43882</v>
      </c>
    </row>
    <row r="11050">
      <c r="A11050" t="str">
        <v>AutoTable</v>
      </c>
      <c r="C11050" t="str">
        <v>OFES39302-0</v>
      </c>
      <c r="D11050">
        <v>0</v>
      </c>
      <c r="E11050">
        <v>43882</v>
      </c>
    </row>
    <row r="11051">
      <c r="A11051" t="str">
        <v>AutoTable</v>
      </c>
      <c r="C11051" t="str">
        <v>OFES39303-0</v>
      </c>
      <c r="D11051">
        <v>0</v>
      </c>
      <c r="E11051">
        <v>43882</v>
      </c>
    </row>
    <row r="11052">
      <c r="A11052" t="str">
        <v>AutoTable</v>
      </c>
      <c r="C11052" t="str">
        <v>OFES40298-T0</v>
      </c>
      <c r="D11052">
        <v>0</v>
      </c>
      <c r="E11052">
        <v>43882</v>
      </c>
    </row>
    <row r="11053">
      <c r="A11053" t="str">
        <v>AutoTable</v>
      </c>
      <c r="C11053" t="str">
        <v>OFES40299-T0</v>
      </c>
      <c r="D11053">
        <v>0</v>
      </c>
      <c r="E11053">
        <v>43882</v>
      </c>
    </row>
    <row r="11054">
      <c r="A11054" t="str">
        <v>AutoTable</v>
      </c>
      <c r="C11054" t="str">
        <v>OFES40300-T0</v>
      </c>
      <c r="D11054">
        <v>0</v>
      </c>
      <c r="E11054">
        <v>43882</v>
      </c>
    </row>
    <row r="11055">
      <c r="A11055" t="str">
        <v>AutoTable</v>
      </c>
      <c r="C11055" t="str">
        <v>OFES50427-50-WO</v>
      </c>
      <c r="D11055">
        <v>0</v>
      </c>
      <c r="E11055">
        <v>43882</v>
      </c>
    </row>
    <row r="11056">
      <c r="A11056" t="str">
        <v>AutoTable</v>
      </c>
      <c r="C11056" t="str">
        <v>OFES50443-12-WO</v>
      </c>
      <c r="D11056">
        <v>0</v>
      </c>
      <c r="E11056">
        <v>43882</v>
      </c>
    </row>
    <row r="11057">
      <c r="A11057" t="str">
        <v>AutoTable</v>
      </c>
      <c r="C11057" t="str">
        <v>OFES54380-2-BO</v>
      </c>
      <c r="D11057">
        <v>0</v>
      </c>
      <c r="E11057">
        <v>43882</v>
      </c>
    </row>
    <row r="11058">
      <c r="A11058" t="str">
        <v>AutoTable</v>
      </c>
      <c r="C11058" t="str">
        <v>OFES54380-2-WO</v>
      </c>
      <c r="D11058">
        <v>0</v>
      </c>
      <c r="E11058">
        <v>43882</v>
      </c>
    </row>
    <row r="11059">
      <c r="A11059" t="str">
        <v>AutoTable</v>
      </c>
      <c r="C11059" t="str">
        <v>OFES54422-60-WO</v>
      </c>
      <c r="D11059">
        <v>0</v>
      </c>
      <c r="E11059">
        <v>43882</v>
      </c>
    </row>
    <row r="11060">
      <c r="A11060" t="str">
        <v>AutoTable</v>
      </c>
      <c r="C11060" t="str">
        <v>OFES54500-8-WO</v>
      </c>
      <c r="D11060">
        <v>0</v>
      </c>
      <c r="E11060">
        <v>43882</v>
      </c>
    </row>
    <row r="11061">
      <c r="A11061" t="str">
        <v>AutoTable</v>
      </c>
      <c r="C11061" t="str">
        <v>OFES54501-08-WO</v>
      </c>
      <c r="D11061">
        <v>0</v>
      </c>
      <c r="E11061">
        <v>43882</v>
      </c>
    </row>
    <row r="11062">
      <c r="A11062" t="str">
        <v>AutoTable</v>
      </c>
      <c r="C11062" t="str">
        <v>OFES90225-B</v>
      </c>
      <c r="D11062">
        <v>0</v>
      </c>
      <c r="E11062">
        <v>43882</v>
      </c>
    </row>
    <row r="11063">
      <c r="A11063" t="str">
        <v>AutoTable</v>
      </c>
      <c r="C11063" t="str">
        <v>OFES93289-0</v>
      </c>
      <c r="D11063">
        <v>0</v>
      </c>
      <c r="E11063">
        <v>43882</v>
      </c>
    </row>
    <row r="11064">
      <c r="A11064" t="str">
        <v>AutoTable</v>
      </c>
      <c r="C11064" t="str">
        <v>OFL201V-FX</v>
      </c>
      <c r="D11064">
        <v>0</v>
      </c>
      <c r="E11064">
        <v>43882</v>
      </c>
    </row>
    <row r="11065">
      <c r="A11065" t="str">
        <v>AutoTable</v>
      </c>
      <c r="C11065" t="str">
        <v>OFL20C</v>
      </c>
      <c r="D11065">
        <v>0</v>
      </c>
      <c r="E11065">
        <v>43882</v>
      </c>
    </row>
    <row r="11066">
      <c r="A11066" t="str">
        <v>AutoTable</v>
      </c>
      <c r="C11066" t="str">
        <v>OFL20C-B</v>
      </c>
      <c r="D11066">
        <v>0</v>
      </c>
      <c r="E11066">
        <v>43882</v>
      </c>
    </row>
    <row r="11067">
      <c r="A11067" t="str">
        <v>AutoTable</v>
      </c>
      <c r="C11067" t="str">
        <v>OFL20CBLFX</v>
      </c>
      <c r="D11067">
        <v>0</v>
      </c>
      <c r="E11067">
        <v>43882</v>
      </c>
    </row>
    <row r="11068">
      <c r="A11068" t="str">
        <v>AutoTable</v>
      </c>
      <c r="C11068" t="str">
        <v>OFL22CB</v>
      </c>
      <c r="D11068">
        <v>0</v>
      </c>
      <c r="E11068">
        <v>43882</v>
      </c>
    </row>
    <row r="11069">
      <c r="A11069" t="str">
        <v>AutoTable</v>
      </c>
      <c r="C11069" t="str">
        <v>OFL22SG</v>
      </c>
      <c r="D11069">
        <v>0</v>
      </c>
      <c r="E11069">
        <v>43882</v>
      </c>
    </row>
    <row r="11070">
      <c r="A11070" t="str">
        <v>AutoTable</v>
      </c>
      <c r="C11070" t="str">
        <v>OFL25C</v>
      </c>
      <c r="D11070">
        <v>0</v>
      </c>
      <c r="E11070">
        <v>43882</v>
      </c>
    </row>
    <row r="11071">
      <c r="A11071" t="str">
        <v>AutoTable</v>
      </c>
      <c r="C11071" t="str">
        <v>OFL25CB</v>
      </c>
      <c r="D11071">
        <v>0</v>
      </c>
      <c r="E11071">
        <v>43882</v>
      </c>
    </row>
    <row r="11072">
      <c r="A11072" t="str">
        <v>AutoTable</v>
      </c>
      <c r="C11072" t="str">
        <v>OFL25C-B</v>
      </c>
      <c r="D11072">
        <v>0</v>
      </c>
      <c r="E11072">
        <v>43882</v>
      </c>
    </row>
    <row r="11073">
      <c r="A11073" t="str">
        <v>AutoTable</v>
      </c>
      <c r="C11073" t="str">
        <v>OFL25CBFX</v>
      </c>
      <c r="D11073">
        <v>0</v>
      </c>
      <c r="E11073">
        <v>43882</v>
      </c>
    </row>
    <row r="11074">
      <c r="A11074" t="str">
        <v>AutoTable</v>
      </c>
      <c r="C11074" t="str">
        <v>OFL29CWBFX</v>
      </c>
      <c r="D11074">
        <v>0</v>
      </c>
      <c r="E11074">
        <v>43882</v>
      </c>
    </row>
    <row r="11075">
      <c r="A11075" t="str">
        <v>AutoTable</v>
      </c>
      <c r="C11075" t="str">
        <v>OFL35</v>
      </c>
      <c r="D11075">
        <v>0</v>
      </c>
      <c r="E11075">
        <v>43882</v>
      </c>
    </row>
    <row r="11076">
      <c r="A11076" t="str">
        <v>AutoTable</v>
      </c>
      <c r="C11076" t="str">
        <v>OFL352</v>
      </c>
      <c r="D11076">
        <v>0</v>
      </c>
      <c r="E11076">
        <v>43882</v>
      </c>
    </row>
    <row r="11077">
      <c r="A11077" t="str">
        <v>AutoTable</v>
      </c>
      <c r="C11077" t="str">
        <v>OFL352B</v>
      </c>
      <c r="D11077">
        <v>0</v>
      </c>
      <c r="E11077">
        <v>43882</v>
      </c>
    </row>
    <row r="11078">
      <c r="A11078" t="str">
        <v>AutoTable</v>
      </c>
      <c r="C11078" t="str">
        <v>OFL352B-FX</v>
      </c>
      <c r="D11078">
        <v>0</v>
      </c>
      <c r="E11078">
        <v>43882</v>
      </c>
    </row>
    <row r="11079">
      <c r="A11079" t="str">
        <v>AutoTable</v>
      </c>
      <c r="C11079" t="str">
        <v>OFL352-FX</v>
      </c>
      <c r="D11079">
        <v>0</v>
      </c>
      <c r="E11079">
        <v>43882</v>
      </c>
    </row>
    <row r="11080">
      <c r="A11080" t="str">
        <v>AutoTable</v>
      </c>
      <c r="C11080" t="str">
        <v>OFL352W-FX</v>
      </c>
      <c r="D11080">
        <v>0</v>
      </c>
      <c r="E11080">
        <v>43882</v>
      </c>
    </row>
    <row r="11081">
      <c r="A11081" t="str">
        <v>AutoTable</v>
      </c>
      <c r="C11081" t="str">
        <v>OFL353</v>
      </c>
      <c r="D11081">
        <v>0</v>
      </c>
      <c r="E11081">
        <v>43882</v>
      </c>
    </row>
    <row r="11082">
      <c r="A11082" t="str">
        <v>AutoTable</v>
      </c>
      <c r="C11082" t="str">
        <v>OFL390BF+</v>
      </c>
      <c r="D11082">
        <v>0</v>
      </c>
      <c r="E11082">
        <v>43882</v>
      </c>
    </row>
    <row r="11083">
      <c r="A11083" t="str">
        <v>AutoTable</v>
      </c>
      <c r="C11083" t="str">
        <v>OFL501</v>
      </c>
      <c r="D11083">
        <v>0</v>
      </c>
      <c r="E11083">
        <v>43882</v>
      </c>
    </row>
    <row r="11084">
      <c r="A11084" t="str">
        <v>AutoTable</v>
      </c>
      <c r="C11084" t="str">
        <v>OFL501B</v>
      </c>
      <c r="D11084">
        <v>0</v>
      </c>
      <c r="E11084">
        <v>43882</v>
      </c>
    </row>
    <row r="11085">
      <c r="A11085" t="str">
        <v>AutoTable</v>
      </c>
      <c r="C11085" t="str">
        <v>OFL506</v>
      </c>
      <c r="D11085">
        <v>0</v>
      </c>
      <c r="E11085">
        <v>43882</v>
      </c>
    </row>
    <row r="11086">
      <c r="A11086" t="str">
        <v>AutoTable</v>
      </c>
      <c r="C11086" t="str">
        <v>OFL508</v>
      </c>
      <c r="D11086">
        <v>0</v>
      </c>
      <c r="E11086">
        <v>43882</v>
      </c>
    </row>
    <row r="11087">
      <c r="A11087" t="str">
        <v>AutoTable</v>
      </c>
      <c r="C11087" t="str">
        <v>OFL508B</v>
      </c>
      <c r="D11087">
        <v>0</v>
      </c>
      <c r="E11087">
        <v>43882</v>
      </c>
    </row>
    <row r="11088">
      <c r="A11088" t="str">
        <v>AutoTable</v>
      </c>
      <c r="C11088" t="str">
        <v>OFL508W</v>
      </c>
      <c r="D11088">
        <v>0</v>
      </c>
      <c r="E11088">
        <v>43882</v>
      </c>
    </row>
    <row r="11089">
      <c r="A11089" t="str">
        <v>AutoTable</v>
      </c>
      <c r="C11089" t="str">
        <v>OFL510B-FX</v>
      </c>
      <c r="D11089">
        <v>0</v>
      </c>
      <c r="E11089">
        <v>43882</v>
      </c>
    </row>
    <row r="11090">
      <c r="A11090" t="str">
        <v>AutoTable</v>
      </c>
      <c r="C11090" t="str">
        <v>OFL511-FX</v>
      </c>
      <c r="D11090">
        <v>0</v>
      </c>
      <c r="E11090">
        <v>43882</v>
      </c>
    </row>
    <row r="11091">
      <c r="A11091" t="str">
        <v>AutoTable</v>
      </c>
      <c r="C11091" t="str">
        <v>OFL512-FX</v>
      </c>
      <c r="D11091">
        <v>0</v>
      </c>
      <c r="E11091">
        <v>43882</v>
      </c>
    </row>
    <row r="11092">
      <c r="A11092" t="str">
        <v>AutoTable</v>
      </c>
      <c r="C11092" t="str">
        <v>OFL557L</v>
      </c>
      <c r="D11092">
        <v>0</v>
      </c>
      <c r="E11092">
        <v>43882</v>
      </c>
    </row>
    <row r="11093">
      <c r="A11093" t="str">
        <v>AutoTable</v>
      </c>
      <c r="C11093" t="str">
        <v>OFL590BF+</v>
      </c>
      <c r="D11093">
        <v>0</v>
      </c>
      <c r="E11093">
        <v>43882</v>
      </c>
    </row>
    <row r="11094">
      <c r="A11094" t="str">
        <v>AutoTable</v>
      </c>
      <c r="C11094" t="str">
        <v>OFL70BF+</v>
      </c>
      <c r="D11094">
        <v>0</v>
      </c>
      <c r="E11094">
        <v>43882</v>
      </c>
    </row>
    <row r="11095">
      <c r="A11095" t="str">
        <v>AutoTable</v>
      </c>
      <c r="C11095" t="str">
        <v>OFL72BF+</v>
      </c>
      <c r="D11095">
        <v>0</v>
      </c>
      <c r="E11095">
        <v>43882</v>
      </c>
    </row>
    <row r="11096">
      <c r="A11096" t="str">
        <v>AutoTable</v>
      </c>
      <c r="C11096" t="str">
        <v>OFL72WBF+</v>
      </c>
      <c r="D11096">
        <v>0</v>
      </c>
      <c r="E11096">
        <v>43882</v>
      </c>
    </row>
    <row r="11097">
      <c r="A11097" t="str">
        <v>AutoTable</v>
      </c>
      <c r="C11097" t="str">
        <v>OFL900E</v>
      </c>
      <c r="D11097">
        <v>0</v>
      </c>
      <c r="E11097">
        <v>43882</v>
      </c>
    </row>
    <row r="11098">
      <c r="A11098" t="str">
        <v>AutoTable</v>
      </c>
      <c r="C11098" t="str">
        <v>OFL910CAD</v>
      </c>
      <c r="D11098">
        <v>0</v>
      </c>
      <c r="E11098">
        <v>43882</v>
      </c>
    </row>
    <row r="11099">
      <c r="A11099" t="str">
        <v>AutoTable</v>
      </c>
      <c r="C11099" t="str">
        <v>OFL910NO</v>
      </c>
      <c r="D11099">
        <v>0</v>
      </c>
      <c r="E11099">
        <v>43882</v>
      </c>
    </row>
    <row r="11100">
      <c r="A11100" t="str">
        <v>AutoTable</v>
      </c>
      <c r="C11100" t="str">
        <v>OFXL085V</v>
      </c>
      <c r="D11100">
        <v>0</v>
      </c>
      <c r="E11100">
        <v>43882</v>
      </c>
    </row>
    <row r="11101">
      <c r="A11101" t="str">
        <v>AutoTable</v>
      </c>
      <c r="C11101" t="str">
        <v>OG1C</v>
      </c>
      <c r="D11101">
        <v>0</v>
      </c>
      <c r="E11101">
        <v>43882</v>
      </c>
    </row>
    <row r="11102">
      <c r="A11102" t="str">
        <v>AutoTable</v>
      </c>
      <c r="C11102" t="str">
        <v>OG2C</v>
      </c>
      <c r="D11102">
        <v>0</v>
      </c>
      <c r="E11102">
        <v>43882</v>
      </c>
    </row>
    <row r="11103">
      <c r="A11103" t="str">
        <v>AutoTable</v>
      </c>
      <c r="C11103" t="str">
        <v>OG3C</v>
      </c>
      <c r="D11103">
        <v>0</v>
      </c>
      <c r="E11103">
        <v>43882</v>
      </c>
    </row>
    <row r="11104">
      <c r="A11104" t="str">
        <v>AutoTable</v>
      </c>
      <c r="C11104" t="str">
        <v>OG4C</v>
      </c>
      <c r="D11104">
        <v>0</v>
      </c>
      <c r="E11104">
        <v>43882</v>
      </c>
    </row>
    <row r="11105">
      <c r="A11105" t="str">
        <v>AutoTable</v>
      </c>
      <c r="C11105" t="str">
        <v>OPIX03</v>
      </c>
      <c r="D11105">
        <v>0</v>
      </c>
      <c r="E11105">
        <v>43882</v>
      </c>
    </row>
    <row r="11106">
      <c r="A11106" t="str">
        <v>AutoTable</v>
      </c>
      <c r="C11106" t="str">
        <v>OPIX04</v>
      </c>
      <c r="D11106">
        <v>0</v>
      </c>
      <c r="E11106">
        <v>43882</v>
      </c>
    </row>
    <row r="11107">
      <c r="A11107" t="str">
        <v>AutoTable</v>
      </c>
      <c r="C11107" t="str">
        <v>OPND020</v>
      </c>
      <c r="D11107">
        <v>0</v>
      </c>
      <c r="E11107">
        <v>43882</v>
      </c>
    </row>
    <row r="11108">
      <c r="A11108" t="str">
        <v>AutoTable</v>
      </c>
      <c r="C11108" t="str">
        <v>OPRJ-03</v>
      </c>
      <c r="D11108">
        <v>0</v>
      </c>
      <c r="E11108">
        <v>43882</v>
      </c>
    </row>
    <row r="11109">
      <c r="A11109" t="str">
        <v>AutoTable</v>
      </c>
      <c r="C11109" t="str">
        <v>OTSLED03W</v>
      </c>
      <c r="D11109">
        <v>0</v>
      </c>
      <c r="E11109">
        <v>43882</v>
      </c>
    </row>
    <row r="11110">
      <c r="A11110" t="str">
        <v>AutoTable</v>
      </c>
      <c r="C11110" t="str">
        <v>PL024B</v>
      </c>
      <c r="D11110">
        <v>10</v>
      </c>
      <c r="E11110">
        <v>43882</v>
      </c>
    </row>
    <row r="11111">
      <c r="A11111" t="str">
        <v>AutoTable</v>
      </c>
      <c r="C11111" t="str">
        <v>PN029V</v>
      </c>
      <c r="D11111">
        <v>17</v>
      </c>
      <c r="E11111">
        <v>43882</v>
      </c>
    </row>
    <row r="11112">
      <c r="A11112" t="str">
        <v>AutoTable</v>
      </c>
      <c r="C11112" t="str">
        <v>PN104V</v>
      </c>
      <c r="D11112">
        <v>0</v>
      </c>
      <c r="E11112">
        <v>43882</v>
      </c>
    </row>
    <row r="11113">
      <c r="A11113" t="str">
        <v>AutoTable</v>
      </c>
      <c r="C11113" t="str">
        <v>PN105</v>
      </c>
      <c r="D11113">
        <v>0</v>
      </c>
      <c r="E11113">
        <v>43882</v>
      </c>
    </row>
    <row r="11114">
      <c r="A11114" t="str">
        <v>AutoTable</v>
      </c>
      <c r="C11114" t="str">
        <v>PN123</v>
      </c>
      <c r="D11114">
        <v>3</v>
      </c>
      <c r="E11114">
        <v>43882</v>
      </c>
    </row>
    <row r="11115">
      <c r="A11115" t="str">
        <v>AutoTable</v>
      </c>
      <c r="C11115" t="str">
        <v>PN132</v>
      </c>
      <c r="D11115">
        <v>0</v>
      </c>
      <c r="E11115">
        <v>43882</v>
      </c>
    </row>
    <row r="11116">
      <c r="A11116" t="str">
        <v>AutoTable</v>
      </c>
      <c r="C11116" t="str">
        <v>PN401</v>
      </c>
      <c r="D11116">
        <v>2</v>
      </c>
      <c r="E11116">
        <v>43882</v>
      </c>
    </row>
    <row r="11117">
      <c r="A11117" t="str">
        <v>AutoTable</v>
      </c>
      <c r="C11117" t="str">
        <v>TF200</v>
      </c>
      <c r="D11117">
        <v>0</v>
      </c>
      <c r="E11117">
        <v>43882</v>
      </c>
    </row>
    <row r="11118">
      <c r="A11118" t="str">
        <v>AutoTable</v>
      </c>
      <c r="C11118" t="str">
        <v>TF211</v>
      </c>
      <c r="D11118">
        <v>0</v>
      </c>
      <c r="E11118">
        <v>43882</v>
      </c>
    </row>
    <row r="11119">
      <c r="A11119" t="str">
        <v>AutoTable</v>
      </c>
      <c r="C11119" t="str">
        <v>TF214</v>
      </c>
      <c r="D11119">
        <v>8</v>
      </c>
      <c r="E11119">
        <v>43882</v>
      </c>
    </row>
    <row r="11120">
      <c r="A11120" t="str">
        <v>AutoTable</v>
      </c>
      <c r="C11120" t="str">
        <v>TGL119</v>
      </c>
      <c r="D11120">
        <v>1</v>
      </c>
      <c r="E11120">
        <v>43882</v>
      </c>
    </row>
    <row r="11121">
      <c r="A11121" t="str">
        <v>AutoTable</v>
      </c>
      <c r="C11121" t="str">
        <v>TL137</v>
      </c>
      <c r="D11121">
        <v>0</v>
      </c>
      <c r="E11121">
        <v>43882</v>
      </c>
    </row>
    <row r="11122">
      <c r="A11122" t="str">
        <v>AutoTable</v>
      </c>
      <c r="C11122" t="str">
        <v>TL139</v>
      </c>
      <c r="D11122">
        <v>1</v>
      </c>
      <c r="E11122">
        <v>43882</v>
      </c>
    </row>
    <row r="11123">
      <c r="A11123" t="str">
        <v>AutoTable</v>
      </c>
      <c r="C11123" t="str">
        <v>TPN069</v>
      </c>
      <c r="D11123">
        <v>1</v>
      </c>
      <c r="E11123">
        <v>43882</v>
      </c>
    </row>
    <row r="11124">
      <c r="A11124" t="str">
        <v>AutoTable</v>
      </c>
      <c r="C11124" t="str">
        <v>ALPL04P</v>
      </c>
      <c r="D11124">
        <v>4</v>
      </c>
      <c r="E11124">
        <v>43882</v>
      </c>
    </row>
    <row r="11125">
      <c r="A11125" t="str">
        <v>AutoTable</v>
      </c>
      <c r="C11125" t="str">
        <v>FES43214LED-P9</v>
      </c>
      <c r="D11125">
        <v>0</v>
      </c>
      <c r="E11125">
        <v>43882</v>
      </c>
    </row>
    <row r="11126">
      <c r="A11126" t="str">
        <v>AutoTable</v>
      </c>
      <c r="C11126" t="str">
        <v>PL168</v>
      </c>
      <c r="D11126">
        <v>0</v>
      </c>
      <c r="E11126">
        <v>43882</v>
      </c>
    </row>
    <row r="11127">
      <c r="A11127" t="str">
        <v>AutoTable</v>
      </c>
      <c r="C11127" t="str">
        <v>PL330W</v>
      </c>
      <c r="D11127">
        <v>20</v>
      </c>
      <c r="E11127">
        <v>43882</v>
      </c>
    </row>
    <row r="11128">
      <c r="A11128" t="str">
        <v>AutoTable</v>
      </c>
      <c r="C11128" t="str">
        <v>PN068</v>
      </c>
      <c r="D11128">
        <v>0</v>
      </c>
      <c r="E11128">
        <v>43882</v>
      </c>
    </row>
    <row r="11129">
      <c r="A11129" t="str">
        <v>AutoTable</v>
      </c>
      <c r="C11129" t="str">
        <v>PN322</v>
      </c>
      <c r="D11129">
        <v>3</v>
      </c>
      <c r="E11129">
        <v>43882</v>
      </c>
    </row>
    <row r="11130">
      <c r="A11130" t="str">
        <v>AutoTable</v>
      </c>
      <c r="C11130" t="str">
        <v>PND036</v>
      </c>
      <c r="D11130">
        <v>0</v>
      </c>
      <c r="E11130">
        <v>43882</v>
      </c>
    </row>
    <row r="11131">
      <c r="A11131" t="str">
        <v>AutoTable</v>
      </c>
      <c r="C11131" t="str">
        <v>PND051B</v>
      </c>
      <c r="D11131">
        <v>0</v>
      </c>
      <c r="E11131">
        <v>43882</v>
      </c>
    </row>
    <row r="11132">
      <c r="A11132" t="str">
        <v>AutoTable</v>
      </c>
      <c r="C11132" t="str">
        <v>PND062</v>
      </c>
      <c r="D11132">
        <v>0</v>
      </c>
      <c r="E11132">
        <v>43882</v>
      </c>
    </row>
    <row r="11133">
      <c r="A11133" t="str">
        <v>AutoTable</v>
      </c>
      <c r="C11133" t="str">
        <v>PND063</v>
      </c>
      <c r="D11133">
        <v>0</v>
      </c>
      <c r="E11133">
        <v>43882</v>
      </c>
    </row>
    <row r="11134">
      <c r="A11134" t="str">
        <v>AutoTable</v>
      </c>
      <c r="C11134" t="str">
        <v>PND064</v>
      </c>
      <c r="D11134">
        <v>10</v>
      </c>
      <c r="E11134">
        <v>43882</v>
      </c>
    </row>
    <row r="11135">
      <c r="A11135" t="str">
        <v>AutoTable</v>
      </c>
      <c r="C11135" t="str">
        <v>PND300B</v>
      </c>
      <c r="D11135">
        <v>10</v>
      </c>
      <c r="E11135">
        <v>43882</v>
      </c>
    </row>
    <row r="11136">
      <c r="A11136" t="str">
        <v>AutoTable</v>
      </c>
      <c r="C11136" t="str">
        <v>PND300G</v>
      </c>
      <c r="D11136">
        <v>10</v>
      </c>
      <c r="E11136">
        <v>43882</v>
      </c>
    </row>
    <row r="11137">
      <c r="A11137" t="str">
        <v>AutoTable</v>
      </c>
      <c r="C11137" t="str">
        <v>TC006</v>
      </c>
      <c r="D11137">
        <v>2</v>
      </c>
      <c r="E11137">
        <v>43882</v>
      </c>
    </row>
    <row r="11138">
      <c r="A11138" t="str">
        <v>AutoTable</v>
      </c>
      <c r="C11138" t="str">
        <v>TF201</v>
      </c>
      <c r="D11138">
        <v>5</v>
      </c>
      <c r="E11138">
        <v>43882</v>
      </c>
    </row>
    <row r="11139">
      <c r="A11139" t="str">
        <v>AutoTable</v>
      </c>
      <c r="C11139" t="str">
        <v>TF202</v>
      </c>
      <c r="D11139">
        <v>5</v>
      </c>
      <c r="E11139">
        <v>43882</v>
      </c>
    </row>
    <row r="11140">
      <c r="A11140" t="str">
        <v>AutoTable</v>
      </c>
      <c r="C11140" t="str">
        <v>TF205</v>
      </c>
      <c r="D11140">
        <v>6</v>
      </c>
      <c r="E11140">
        <v>43882</v>
      </c>
    </row>
    <row r="11141">
      <c r="A11141" t="str">
        <v>AutoTable</v>
      </c>
      <c r="C11141" t="str">
        <v>TF212</v>
      </c>
      <c r="D11141">
        <v>4</v>
      </c>
      <c r="E11141">
        <v>43882</v>
      </c>
    </row>
    <row r="11142">
      <c r="A11142" t="str">
        <v>AutoTable</v>
      </c>
      <c r="C11142" t="str">
        <v>TGL40E</v>
      </c>
      <c r="D11142">
        <v>1</v>
      </c>
      <c r="E11142">
        <v>43882</v>
      </c>
    </row>
    <row r="11143">
      <c r="A11143" t="str">
        <v>AutoTable</v>
      </c>
      <c r="C11143" t="str">
        <v>TL016B</v>
      </c>
      <c r="D11143">
        <v>5</v>
      </c>
      <c r="E11143">
        <v>43882</v>
      </c>
    </row>
    <row r="11144">
      <c r="A11144" t="str">
        <v>AutoTable</v>
      </c>
      <c r="C11144" t="str">
        <v>TL017</v>
      </c>
      <c r="D11144">
        <v>1</v>
      </c>
      <c r="E11144">
        <v>43882</v>
      </c>
    </row>
    <row r="11145">
      <c r="A11145" t="str">
        <v>AutoTable</v>
      </c>
      <c r="C11145" t="str">
        <v>TL140</v>
      </c>
      <c r="D11145">
        <v>2</v>
      </c>
      <c r="E11145">
        <v>43882</v>
      </c>
    </row>
    <row r="11146">
      <c r="A11146" t="str">
        <v>AutoTable</v>
      </c>
      <c r="C11146" t="str">
        <v>TL172</v>
      </c>
      <c r="D11146">
        <v>2</v>
      </c>
      <c r="E11146">
        <v>43882</v>
      </c>
    </row>
    <row r="11147">
      <c r="A11147" t="str">
        <v>AutoTable</v>
      </c>
      <c r="C11147" t="str">
        <v>TL173</v>
      </c>
      <c r="D11147">
        <v>7</v>
      </c>
      <c r="E11147">
        <v>43882</v>
      </c>
    </row>
    <row r="11148">
      <c r="A11148" t="str">
        <v>AutoTable</v>
      </c>
      <c r="C11148" t="str">
        <v>TN039</v>
      </c>
      <c r="D11148">
        <v>0</v>
      </c>
      <c r="E11148">
        <v>43882</v>
      </c>
    </row>
    <row r="11149">
      <c r="A11149" t="str">
        <v>AutoTable</v>
      </c>
      <c r="C11149" t="str">
        <v>TN059</v>
      </c>
      <c r="D11149">
        <v>2</v>
      </c>
      <c r="E11149">
        <v>43882</v>
      </c>
    </row>
    <row r="11150">
      <c r="A11150" t="str">
        <v>AutoTable</v>
      </c>
      <c r="C11150" t="str">
        <v>TN316</v>
      </c>
      <c r="D11150">
        <v>0</v>
      </c>
      <c r="E11150">
        <v>43882</v>
      </c>
    </row>
    <row r="11151">
      <c r="A11151" t="str">
        <v>AutoTable</v>
      </c>
      <c r="C11151" t="str">
        <v>TND004</v>
      </c>
      <c r="D11151">
        <v>0</v>
      </c>
      <c r="E11151">
        <v>43882</v>
      </c>
    </row>
    <row r="11152">
      <c r="A11152" t="str">
        <v>AutoTable</v>
      </c>
      <c r="C11152" t="str">
        <v>TND014</v>
      </c>
      <c r="D11152">
        <v>5</v>
      </c>
      <c r="E11152">
        <v>43882</v>
      </c>
    </row>
    <row r="11153">
      <c r="A11153" t="str">
        <v>AutoTable</v>
      </c>
      <c r="C11153" t="str">
        <v>TND039</v>
      </c>
      <c r="D11153">
        <v>2</v>
      </c>
      <c r="E11153">
        <v>43882</v>
      </c>
    </row>
    <row r="11154">
      <c r="A11154" t="str">
        <v>AutoTable</v>
      </c>
      <c r="C11154" t="str">
        <v>TND300B</v>
      </c>
      <c r="D11154">
        <v>0</v>
      </c>
      <c r="E11154">
        <v>43882</v>
      </c>
    </row>
    <row r="11155">
      <c r="A11155" t="str">
        <v>AutoTable</v>
      </c>
      <c r="C11155" t="str">
        <v>TND300G</v>
      </c>
      <c r="D11155">
        <v>0</v>
      </c>
      <c r="E11155">
        <v>43882</v>
      </c>
    </row>
    <row r="11156">
      <c r="A11156" t="str">
        <v>AutoTable</v>
      </c>
      <c r="C11156" t="str">
        <v>TND311</v>
      </c>
      <c r="D11156">
        <v>0</v>
      </c>
      <c r="E11156">
        <v>43882</v>
      </c>
    </row>
    <row r="11157">
      <c r="A11157" t="str">
        <v>AutoTable</v>
      </c>
      <c r="C11157" t="str">
        <v>GX001-L</v>
      </c>
      <c r="D11157">
        <v>0</v>
      </c>
      <c r="E11157">
        <v>43882</v>
      </c>
    </row>
    <row r="11158">
      <c r="A11158" t="str">
        <v>AutoTable</v>
      </c>
      <c r="C11158" t="str">
        <v>GX008-L</v>
      </c>
      <c r="D11158">
        <v>0</v>
      </c>
      <c r="E11158">
        <v>43882</v>
      </c>
    </row>
    <row r="11159">
      <c r="A11159" t="str">
        <v>AutoTable</v>
      </c>
      <c r="C11159" t="str">
        <v>GX030L</v>
      </c>
      <c r="D11159">
        <v>2</v>
      </c>
      <c r="E11159">
        <v>43882</v>
      </c>
    </row>
    <row r="11160">
      <c r="A11160" t="str">
        <v>AutoTable</v>
      </c>
      <c r="C11160" t="str">
        <v>GX031L</v>
      </c>
      <c r="D11160">
        <v>0</v>
      </c>
      <c r="E11160">
        <v>43882</v>
      </c>
    </row>
    <row r="11161">
      <c r="A11161" t="str">
        <v>AutoTable</v>
      </c>
      <c r="C11161" t="str">
        <v>GX036L</v>
      </c>
      <c r="D11161">
        <v>0</v>
      </c>
      <c r="E11161">
        <v>43882</v>
      </c>
    </row>
    <row r="11162">
      <c r="A11162" t="str">
        <v>AutoTable</v>
      </c>
      <c r="C11162" t="str">
        <v>GX060L</v>
      </c>
      <c r="D11162">
        <v>1</v>
      </c>
      <c r="E11162">
        <v>43882</v>
      </c>
    </row>
    <row r="11163">
      <c r="A11163" t="str">
        <v>AutoTable</v>
      </c>
      <c r="C11163" t="str">
        <v>GX300L</v>
      </c>
      <c r="D11163">
        <v>3</v>
      </c>
      <c r="E11163">
        <v>43882</v>
      </c>
    </row>
    <row r="11164">
      <c r="A11164" t="str">
        <v>AutoTable</v>
      </c>
      <c r="C11164" t="str">
        <v>GX308L</v>
      </c>
      <c r="D11164">
        <v>4</v>
      </c>
      <c r="E11164">
        <v>43882</v>
      </c>
    </row>
    <row r="11165">
      <c r="A11165" t="str">
        <v>AutoTable</v>
      </c>
      <c r="C11165" t="str">
        <v>GX313L</v>
      </c>
      <c r="D11165">
        <v>0</v>
      </c>
      <c r="E11165">
        <v>43882</v>
      </c>
    </row>
    <row r="11166">
      <c r="A11166" t="str">
        <v>AutoTable</v>
      </c>
      <c r="C11166" t="str">
        <v>GX823L</v>
      </c>
      <c r="D11166">
        <v>0</v>
      </c>
      <c r="E11166">
        <v>43882</v>
      </c>
    </row>
    <row r="11167">
      <c r="A11167" t="str">
        <v>AutoTable</v>
      </c>
      <c r="C11167" t="str">
        <v>GX835RL</v>
      </c>
      <c r="D11167">
        <v>0</v>
      </c>
      <c r="E11167">
        <v>43882</v>
      </c>
    </row>
    <row r="11168">
      <c r="A11168" t="str">
        <v>AutoTable</v>
      </c>
      <c r="C11168" t="str">
        <v>ITL075B</v>
      </c>
      <c r="D11168">
        <v>1</v>
      </c>
      <c r="E11168">
        <v>43882</v>
      </c>
    </row>
    <row r="11169">
      <c r="A11169" t="str">
        <v>AutoTable</v>
      </c>
      <c r="C11169" t="str">
        <v>OFES40298-T0</v>
      </c>
      <c r="D11169">
        <v>0</v>
      </c>
      <c r="E11169">
        <v>43882</v>
      </c>
    </row>
    <row r="11170">
      <c r="A11170" t="str">
        <v>AutoTable</v>
      </c>
      <c r="C11170" t="str">
        <v>OFES40299-T0</v>
      </c>
      <c r="D11170">
        <v>0</v>
      </c>
      <c r="E11170">
        <v>43882</v>
      </c>
    </row>
    <row r="11171">
      <c r="A11171" t="str">
        <v>AutoTable</v>
      </c>
      <c r="C11171" t="str">
        <v>OFES40300-T0</v>
      </c>
      <c r="D11171">
        <v>0</v>
      </c>
      <c r="E11171">
        <v>43882</v>
      </c>
    </row>
    <row r="11172">
      <c r="A11172" t="str">
        <v>AutoTable</v>
      </c>
      <c r="C11172" t="str">
        <v>PL016W</v>
      </c>
      <c r="D11172">
        <v>0</v>
      </c>
      <c r="E11172">
        <v>43882</v>
      </c>
    </row>
    <row r="11173">
      <c r="A11173" t="str">
        <v>AutoTable</v>
      </c>
      <c r="C11173" t="str">
        <v>PL101</v>
      </c>
      <c r="D11173">
        <v>8</v>
      </c>
      <c r="E11173">
        <v>43882</v>
      </c>
    </row>
    <row r="11174">
      <c r="A11174" t="str">
        <v>AutoTable</v>
      </c>
      <c r="C11174" t="str">
        <v>PL111B</v>
      </c>
      <c r="D11174">
        <v>66</v>
      </c>
      <c r="E11174">
        <v>43882</v>
      </c>
    </row>
    <row r="11175">
      <c r="A11175" t="str">
        <v>AutoTable</v>
      </c>
      <c r="C11175" t="str">
        <v>PL111R</v>
      </c>
      <c r="D11175">
        <v>2</v>
      </c>
      <c r="E11175">
        <v>43882</v>
      </c>
    </row>
    <row r="11176">
      <c r="A11176" t="str">
        <v>AutoTable</v>
      </c>
      <c r="C11176" t="str">
        <v>PL111W</v>
      </c>
      <c r="D11176">
        <v>13</v>
      </c>
      <c r="E11176">
        <v>43882</v>
      </c>
    </row>
    <row r="11177">
      <c r="A11177" t="str">
        <v>AutoTable</v>
      </c>
      <c r="C11177" t="str">
        <v>PL113</v>
      </c>
      <c r="D11177">
        <v>28</v>
      </c>
      <c r="E11177">
        <v>43882</v>
      </c>
    </row>
    <row r="11178">
      <c r="A11178" t="str">
        <v>AutoTable</v>
      </c>
      <c r="C11178" t="str">
        <v>PL125</v>
      </c>
      <c r="D11178">
        <v>10</v>
      </c>
      <c r="E11178">
        <v>43882</v>
      </c>
    </row>
    <row r="11179">
      <c r="A11179" t="str">
        <v>AutoTable</v>
      </c>
      <c r="C11179" t="str">
        <v>PL168</v>
      </c>
      <c r="D11179">
        <v>10</v>
      </c>
      <c r="E11179">
        <v>43882</v>
      </c>
    </row>
    <row r="11180">
      <c r="A11180" t="str">
        <v>AutoTable</v>
      </c>
      <c r="C11180" t="str">
        <v>PL173</v>
      </c>
      <c r="D11180">
        <v>16</v>
      </c>
      <c r="E11180">
        <v>43882</v>
      </c>
    </row>
    <row r="11181">
      <c r="A11181" t="str">
        <v>AutoTable</v>
      </c>
      <c r="C11181" t="str">
        <v>PL303B</v>
      </c>
      <c r="D11181">
        <v>10</v>
      </c>
      <c r="E11181">
        <v>43882</v>
      </c>
    </row>
    <row r="11182">
      <c r="A11182" t="str">
        <v>AutoTable</v>
      </c>
      <c r="C11182" t="str">
        <v>PL303W</v>
      </c>
      <c r="D11182">
        <v>10</v>
      </c>
      <c r="E11182">
        <v>43882</v>
      </c>
    </row>
    <row r="11183">
      <c r="A11183" t="str">
        <v>AutoTable</v>
      </c>
      <c r="C11183" t="str">
        <v>PL314</v>
      </c>
      <c r="D11183">
        <v>0</v>
      </c>
      <c r="E11183">
        <v>43882</v>
      </c>
    </row>
    <row r="11184">
      <c r="A11184" t="str">
        <v>AutoTable</v>
      </c>
      <c r="C11184" t="str">
        <v>SL020</v>
      </c>
      <c r="D11184">
        <v>0</v>
      </c>
      <c r="E11184">
        <v>43882</v>
      </c>
    </row>
    <row r="11185">
      <c r="A11185" t="str">
        <v>AutoTable</v>
      </c>
      <c r="C11185" t="str">
        <v>SLD144</v>
      </c>
      <c r="D11185">
        <v>0</v>
      </c>
      <c r="E11185">
        <v>43882</v>
      </c>
    </row>
    <row r="11186">
      <c r="A11186" t="str">
        <v>AutoTable</v>
      </c>
      <c r="C11186" t="str">
        <v>SND02</v>
      </c>
      <c r="D11186">
        <v>1</v>
      </c>
      <c r="E11186">
        <v>43882</v>
      </c>
    </row>
    <row r="11187">
      <c r="A11187" t="str">
        <v>AutoTable</v>
      </c>
      <c r="C11187" t="str">
        <v>TB007</v>
      </c>
      <c r="D11187">
        <v>10</v>
      </c>
      <c r="E11187">
        <v>43882</v>
      </c>
    </row>
    <row r="11188">
      <c r="A11188" t="str">
        <v>AutoTable</v>
      </c>
      <c r="C11188" t="str">
        <v>TBL02</v>
      </c>
      <c r="D11188">
        <v>1</v>
      </c>
      <c r="E11188">
        <v>43882</v>
      </c>
    </row>
    <row r="11189">
      <c r="A11189" t="str">
        <v>AutoTable</v>
      </c>
      <c r="C11189" t="str">
        <v>TGL120</v>
      </c>
      <c r="D11189">
        <v>1</v>
      </c>
      <c r="E11189">
        <v>43882</v>
      </c>
    </row>
    <row r="11190">
      <c r="A11190" t="str">
        <v>AutoTable</v>
      </c>
      <c r="C11190" t="str">
        <v>TGL122</v>
      </c>
      <c r="D11190">
        <v>1</v>
      </c>
      <c r="E11190">
        <v>43882</v>
      </c>
    </row>
    <row r="11191">
      <c r="A11191" t="str">
        <v>AutoTable</v>
      </c>
      <c r="C11191" t="str">
        <v>TGL43E</v>
      </c>
      <c r="D11191">
        <v>3</v>
      </c>
      <c r="E11191">
        <v>43882</v>
      </c>
    </row>
    <row r="11192">
      <c r="A11192" t="str">
        <v>AutoTable</v>
      </c>
      <c r="C11192" t="str">
        <v>TGL45E-L</v>
      </c>
      <c r="D11192">
        <v>11</v>
      </c>
      <c r="E11192">
        <v>43882</v>
      </c>
    </row>
    <row r="11193">
      <c r="A11193" t="str">
        <v>AutoTable</v>
      </c>
      <c r="C11193" t="str">
        <v>TGLD45</v>
      </c>
      <c r="D11193">
        <v>17</v>
      </c>
      <c r="E11193">
        <v>43882</v>
      </c>
    </row>
    <row r="11194">
      <c r="A11194" t="str">
        <v>AutoTable</v>
      </c>
      <c r="C11194" t="str">
        <v>TGLD46</v>
      </c>
      <c r="D11194">
        <v>5</v>
      </c>
      <c r="E11194">
        <v>43882</v>
      </c>
    </row>
    <row r="11195">
      <c r="A11195" t="str">
        <v>AutoTable</v>
      </c>
      <c r="C11195" t="str">
        <v>TL011B</v>
      </c>
      <c r="D11195">
        <v>13</v>
      </c>
      <c r="E11195">
        <v>43882</v>
      </c>
    </row>
    <row r="11196">
      <c r="A11196" t="str">
        <v>AutoTable</v>
      </c>
      <c r="C11196" t="str">
        <v>TL015B</v>
      </c>
      <c r="D11196">
        <v>0</v>
      </c>
      <c r="E11196">
        <v>43882</v>
      </c>
    </row>
    <row r="11197">
      <c r="A11197" t="str">
        <v>AutoTable</v>
      </c>
      <c r="C11197" t="str">
        <v>TL017</v>
      </c>
      <c r="D11197">
        <v>0</v>
      </c>
      <c r="E11197">
        <v>43882</v>
      </c>
    </row>
    <row r="11198">
      <c r="A11198" t="str">
        <v>AutoTable</v>
      </c>
      <c r="C11198" t="str">
        <v>TL050W</v>
      </c>
      <c r="D11198">
        <v>5</v>
      </c>
      <c r="E11198">
        <v>43882</v>
      </c>
    </row>
    <row r="11199">
      <c r="A11199" t="str">
        <v>AutoTable</v>
      </c>
      <c r="C11199" t="str">
        <v>TL050WW</v>
      </c>
      <c r="D11199">
        <v>1</v>
      </c>
      <c r="E11199">
        <v>43882</v>
      </c>
    </row>
    <row r="11200">
      <c r="A11200" t="str">
        <v>AutoTable</v>
      </c>
      <c r="C11200" t="str">
        <v>TL125</v>
      </c>
      <c r="D11200">
        <v>5</v>
      </c>
      <c r="E11200">
        <v>43882</v>
      </c>
    </row>
    <row r="11201">
      <c r="A11201" t="str">
        <v>AutoTable</v>
      </c>
      <c r="C11201" t="str">
        <v>TL218</v>
      </c>
      <c r="D11201">
        <v>2</v>
      </c>
      <c r="E11201">
        <v>43882</v>
      </c>
    </row>
    <row r="11202">
      <c r="A11202" t="str">
        <v>AutoTable</v>
      </c>
      <c r="C11202" t="str">
        <v>TL227RGB</v>
      </c>
      <c r="D11202">
        <v>0</v>
      </c>
      <c r="E11202">
        <v>43882</v>
      </c>
    </row>
    <row r="11203">
      <c r="A11203" t="str">
        <v>AutoTable</v>
      </c>
      <c r="C11203" t="str">
        <v>TL303W</v>
      </c>
      <c r="D11203">
        <v>5</v>
      </c>
      <c r="E11203">
        <v>43882</v>
      </c>
    </row>
    <row r="11204">
      <c r="A11204" t="str">
        <v>AutoTable</v>
      </c>
      <c r="C11204" t="str">
        <v>TL314</v>
      </c>
      <c r="D11204">
        <v>12</v>
      </c>
      <c r="E11204">
        <v>43882</v>
      </c>
    </row>
    <row r="11205">
      <c r="A11205" t="str">
        <v>AutoTable</v>
      </c>
      <c r="C11205" t="str">
        <v>TND004</v>
      </c>
      <c r="D11205">
        <v>8</v>
      </c>
      <c r="E11205">
        <v>43882</v>
      </c>
    </row>
    <row r="11206">
      <c r="A11206" t="str">
        <v>AutoTable</v>
      </c>
      <c r="C11206" t="str">
        <v>TND034</v>
      </c>
      <c r="D11206">
        <v>7</v>
      </c>
      <c r="E11206">
        <v>43882</v>
      </c>
    </row>
    <row r="11207">
      <c r="A11207" t="str">
        <v>AutoTable</v>
      </c>
      <c r="C11207" t="str">
        <v>XLOG1299</v>
      </c>
      <c r="D11207">
        <v>1</v>
      </c>
      <c r="E11207">
        <v>43882</v>
      </c>
    </row>
    <row r="11208">
      <c r="A11208" t="str">
        <v>AutoTable</v>
      </c>
      <c r="C11208" t="str">
        <v>XLOG1423</v>
      </c>
      <c r="D11208">
        <v>1</v>
      </c>
      <c r="E11208">
        <v>43882</v>
      </c>
    </row>
    <row r="11209">
      <c r="A11209" t="str">
        <v>AutoTable</v>
      </c>
      <c r="C11209" t="str">
        <v>XLOG1424</v>
      </c>
      <c r="D11209">
        <v>1</v>
      </c>
      <c r="E11209">
        <v>43882</v>
      </c>
    </row>
    <row r="11210">
      <c r="A11210" t="str">
        <v>AutoTable</v>
      </c>
      <c r="C11210" t="str">
        <v>XLOG1433</v>
      </c>
      <c r="D11210">
        <v>0</v>
      </c>
      <c r="E11210">
        <v>43882</v>
      </c>
    </row>
    <row r="11211">
      <c r="A11211" t="str">
        <v>AutoTable</v>
      </c>
      <c r="C11211" t="str">
        <v>XLOG704</v>
      </c>
      <c r="D11211">
        <v>0</v>
      </c>
      <c r="E11211">
        <v>43882</v>
      </c>
    </row>
    <row r="11212">
      <c r="A11212" t="str">
        <v>AutoTable</v>
      </c>
      <c r="C11212" t="str">
        <v>XLOG711</v>
      </c>
      <c r="D11212">
        <v>0</v>
      </c>
      <c r="E11212">
        <v>43882</v>
      </c>
    </row>
    <row r="11213">
      <c r="A11213" t="str">
        <v>AutoTable</v>
      </c>
      <c r="C11213" t="str">
        <v>DKOD-03</v>
      </c>
      <c r="D11213">
        <v>0</v>
      </c>
      <c r="E11213">
        <v>43882</v>
      </c>
    </row>
    <row r="11214">
      <c r="A11214" t="str">
        <v>AutoTable</v>
      </c>
      <c r="C11214" t="str">
        <v>DKOD-06</v>
      </c>
      <c r="D11214">
        <v>0</v>
      </c>
      <c r="E11214">
        <v>43882</v>
      </c>
    </row>
    <row r="11215">
      <c r="A11215" t="str">
        <v>AutoTable</v>
      </c>
      <c r="C11215" t="str">
        <v>ECO20C-B</v>
      </c>
      <c r="D11215">
        <v>0</v>
      </c>
      <c r="E11215">
        <v>43882</v>
      </c>
    </row>
    <row r="11216">
      <c r="A11216" t="str">
        <v>AutoTable</v>
      </c>
      <c r="C11216" t="str">
        <v>FL390BF+</v>
      </c>
      <c r="D11216">
        <v>0</v>
      </c>
      <c r="E11216">
        <v>43882</v>
      </c>
    </row>
    <row r="11217">
      <c r="A11217" t="str">
        <v>AutoTable</v>
      </c>
      <c r="C11217" t="str">
        <v>FL390WBF+</v>
      </c>
      <c r="D11217">
        <v>0</v>
      </c>
      <c r="E11217">
        <v>43882</v>
      </c>
    </row>
    <row r="11218">
      <c r="A11218" t="str">
        <v>AutoTable</v>
      </c>
      <c r="C11218" t="str">
        <v>FL414W-FX</v>
      </c>
      <c r="D11218">
        <v>0</v>
      </c>
      <c r="E11218">
        <v>43882</v>
      </c>
    </row>
    <row r="11219">
      <c r="A11219" t="str">
        <v>AutoTable</v>
      </c>
      <c r="C11219" t="str">
        <v>FL590BF+</v>
      </c>
      <c r="D11219">
        <v>0</v>
      </c>
      <c r="E11219">
        <v>43882</v>
      </c>
    </row>
    <row r="11220">
      <c r="A11220" t="str">
        <v>AutoTable</v>
      </c>
      <c r="C11220" t="str">
        <v>FL590WBF+</v>
      </c>
      <c r="D11220">
        <v>0</v>
      </c>
      <c r="E11220">
        <v>43882</v>
      </c>
    </row>
    <row r="11221">
      <c r="A11221" t="str">
        <v>AutoTable</v>
      </c>
      <c r="C11221" t="str">
        <v>FL590WF+</v>
      </c>
      <c r="D11221">
        <v>0</v>
      </c>
      <c r="E11221">
        <v>43882</v>
      </c>
    </row>
    <row r="11222">
      <c r="A11222" t="str">
        <v>AutoTable</v>
      </c>
      <c r="C11222" t="str">
        <v>FL70BF+</v>
      </c>
      <c r="D11222">
        <v>0</v>
      </c>
      <c r="E11222">
        <v>43882</v>
      </c>
    </row>
    <row r="11223">
      <c r="A11223" t="str">
        <v>AutoTable</v>
      </c>
      <c r="C11223" t="str">
        <v>FL70WBF+</v>
      </c>
      <c r="D11223">
        <v>0</v>
      </c>
      <c r="E11223">
        <v>43882</v>
      </c>
    </row>
    <row r="11224">
      <c r="A11224" t="str">
        <v>AutoTable</v>
      </c>
      <c r="C11224" t="str">
        <v>FL72WBF+</v>
      </c>
      <c r="D11224">
        <v>0</v>
      </c>
      <c r="E11224">
        <v>43882</v>
      </c>
    </row>
    <row r="11225">
      <c r="A11225" t="str">
        <v>AutoTable</v>
      </c>
      <c r="C11225" t="str">
        <v>FL74WBF+</v>
      </c>
      <c r="D11225">
        <v>0</v>
      </c>
      <c r="E11225">
        <v>43882</v>
      </c>
    </row>
    <row r="11226">
      <c r="A11226" t="str">
        <v>AutoTable</v>
      </c>
      <c r="C11226" t="str">
        <v>GP155-L</v>
      </c>
      <c r="D11226">
        <v>0</v>
      </c>
      <c r="E11226">
        <v>43882</v>
      </c>
    </row>
    <row r="11227">
      <c r="A11227" t="str">
        <v>AutoTable</v>
      </c>
      <c r="C11227" t="str">
        <v>GPG150BL</v>
      </c>
      <c r="D11227">
        <v>0</v>
      </c>
      <c r="E11227">
        <v>43882</v>
      </c>
    </row>
    <row r="11228">
      <c r="A11228" t="str">
        <v>AutoTable</v>
      </c>
      <c r="C11228" t="str">
        <v>GPG175BL</v>
      </c>
      <c r="D11228">
        <v>0</v>
      </c>
      <c r="E11228">
        <v>43882</v>
      </c>
    </row>
    <row r="11229">
      <c r="A11229" t="str">
        <v>AutoTable</v>
      </c>
      <c r="C11229" t="str">
        <v>GPG175OR</v>
      </c>
      <c r="D11229">
        <v>0</v>
      </c>
      <c r="E11229">
        <v>43882</v>
      </c>
    </row>
    <row r="11230">
      <c r="A11230" t="str">
        <v>AutoTable</v>
      </c>
      <c r="C11230" t="str">
        <v>GPG200BL</v>
      </c>
      <c r="D11230">
        <v>0</v>
      </c>
      <c r="E11230">
        <v>43882</v>
      </c>
    </row>
    <row r="11231">
      <c r="A11231" t="str">
        <v>AutoTable</v>
      </c>
      <c r="C11231" t="str">
        <v>GX030L</v>
      </c>
      <c r="D11231">
        <v>0</v>
      </c>
      <c r="E11231">
        <v>43882</v>
      </c>
    </row>
    <row r="11232">
      <c r="A11232" t="str">
        <v>AutoTable</v>
      </c>
      <c r="C11232" t="str">
        <v>GX300L</v>
      </c>
      <c r="D11232">
        <v>0</v>
      </c>
      <c r="E11232">
        <v>43882</v>
      </c>
    </row>
    <row r="11233">
      <c r="A11233" t="str">
        <v>AutoTable</v>
      </c>
      <c r="C11233" t="str">
        <v>GX308L</v>
      </c>
      <c r="D11233">
        <v>0</v>
      </c>
      <c r="E11233">
        <v>43882</v>
      </c>
    </row>
    <row r="11234">
      <c r="A11234" t="str">
        <v>AutoTable</v>
      </c>
      <c r="C11234" t="str">
        <v>GX313L</v>
      </c>
      <c r="D11234">
        <v>1</v>
      </c>
      <c r="E11234">
        <v>43882</v>
      </c>
    </row>
    <row r="11235">
      <c r="A11235" t="str">
        <v>AutoTable</v>
      </c>
      <c r="C11235" t="str">
        <v>GX326LG</v>
      </c>
      <c r="D11235">
        <v>3</v>
      </c>
      <c r="E11235">
        <v>43882</v>
      </c>
    </row>
    <row r="11236">
      <c r="A11236" t="str">
        <v>AutoTable</v>
      </c>
      <c r="C11236" t="str">
        <v>GX327L</v>
      </c>
      <c r="D11236">
        <v>3</v>
      </c>
      <c r="E11236">
        <v>43882</v>
      </c>
    </row>
    <row r="11237">
      <c r="A11237" t="str">
        <v>AutoTable</v>
      </c>
      <c r="C11237" t="str">
        <v>GX835RL</v>
      </c>
      <c r="D11237">
        <v>3</v>
      </c>
      <c r="E11237">
        <v>43882</v>
      </c>
    </row>
    <row r="11238">
      <c r="A11238" t="str">
        <v>AutoTable</v>
      </c>
      <c r="C11238" t="str">
        <v>IPL039W</v>
      </c>
      <c r="D11238">
        <v>0</v>
      </c>
      <c r="E11238">
        <v>43882</v>
      </c>
    </row>
    <row r="11239">
      <c r="A11239" t="str">
        <v>AutoTable</v>
      </c>
      <c r="C11239" t="str">
        <v>IPL056W</v>
      </c>
      <c r="D11239">
        <v>0</v>
      </c>
      <c r="E11239">
        <v>43882</v>
      </c>
    </row>
    <row r="11240">
      <c r="A11240" t="str">
        <v>AutoTable</v>
      </c>
      <c r="C11240" t="str">
        <v>IPL058</v>
      </c>
      <c r="D11240">
        <v>0</v>
      </c>
      <c r="E11240">
        <v>43882</v>
      </c>
    </row>
    <row r="11241">
      <c r="A11241" t="str">
        <v>AutoTable</v>
      </c>
      <c r="C11241" t="str">
        <v>JDK50R</v>
      </c>
      <c r="D11241">
        <v>0</v>
      </c>
      <c r="E11241">
        <v>43882</v>
      </c>
    </row>
    <row r="11242">
      <c r="A11242" t="str">
        <v>AutoTable</v>
      </c>
      <c r="C11242" t="str">
        <v>KB08OB</v>
      </c>
      <c r="D11242">
        <v>0</v>
      </c>
      <c r="E11242">
        <v>43882</v>
      </c>
    </row>
    <row r="11243">
      <c r="A11243" t="str">
        <v>AutoTable</v>
      </c>
      <c r="C11243" t="str">
        <v>KB14OB</v>
      </c>
      <c r="D11243">
        <v>0</v>
      </c>
      <c r="E11243">
        <v>43882</v>
      </c>
    </row>
    <row r="11244">
      <c r="A11244" t="str">
        <v>AutoTable</v>
      </c>
      <c r="C11244" t="str">
        <v>KB14OS</v>
      </c>
      <c r="D11244">
        <v>0</v>
      </c>
      <c r="E11244">
        <v>43882</v>
      </c>
    </row>
    <row r="11245">
      <c r="A11245" t="str">
        <v>AutoTable</v>
      </c>
      <c r="C11245" t="str">
        <v>KB20-2</v>
      </c>
      <c r="D11245">
        <v>0</v>
      </c>
      <c r="E11245">
        <v>43882</v>
      </c>
    </row>
    <row r="11246">
      <c r="A11246" t="str">
        <v>AutoTable</v>
      </c>
      <c r="C11246" t="str">
        <v>LOGO1</v>
      </c>
      <c r="D11246">
        <v>2</v>
      </c>
      <c r="E11246">
        <v>43882</v>
      </c>
    </row>
    <row r="11247">
      <c r="A11247" t="str">
        <v>AutoTable</v>
      </c>
      <c r="C11247" t="str">
        <v>LOGO2</v>
      </c>
      <c r="D11247">
        <v>1</v>
      </c>
      <c r="E11247">
        <v>43882</v>
      </c>
    </row>
    <row r="11248">
      <c r="A11248" t="str">
        <v>AutoTable</v>
      </c>
      <c r="C11248" t="str">
        <v>LOGO3</v>
      </c>
      <c r="D11248">
        <v>1</v>
      </c>
      <c r="E11248">
        <v>43882</v>
      </c>
    </row>
    <row r="11249">
      <c r="A11249" t="str">
        <v>AutoTable</v>
      </c>
      <c r="C11249" t="str">
        <v>LOGO4</v>
      </c>
      <c r="D11249">
        <v>5</v>
      </c>
      <c r="E11249">
        <v>43882</v>
      </c>
    </row>
    <row r="11250">
      <c r="A11250" t="str">
        <v>AutoTable</v>
      </c>
      <c r="C11250" t="str">
        <v>PIX03</v>
      </c>
      <c r="D11250">
        <v>0</v>
      </c>
      <c r="E11250">
        <v>43882</v>
      </c>
    </row>
    <row r="11251">
      <c r="A11251" t="str">
        <v>AutoTable</v>
      </c>
      <c r="C11251" t="str">
        <v>PL113</v>
      </c>
      <c r="D11251">
        <v>0</v>
      </c>
      <c r="E11251">
        <v>43882</v>
      </c>
    </row>
    <row r="11252">
      <c r="A11252" t="str">
        <v>AutoTable</v>
      </c>
      <c r="C11252" t="str">
        <v>PL168</v>
      </c>
      <c r="D11252">
        <v>0</v>
      </c>
      <c r="E11252">
        <v>43882</v>
      </c>
    </row>
    <row r="11253">
      <c r="A11253" t="str">
        <v>AutoTable</v>
      </c>
      <c r="C11253" t="str">
        <v>PL245</v>
      </c>
      <c r="D11253">
        <v>0</v>
      </c>
      <c r="E11253">
        <v>43882</v>
      </c>
    </row>
    <row r="11254">
      <c r="A11254" t="str">
        <v>AutoTable</v>
      </c>
      <c r="C11254" t="str">
        <v>PL330W</v>
      </c>
      <c r="D11254">
        <v>0</v>
      </c>
      <c r="E11254">
        <v>43882</v>
      </c>
    </row>
    <row r="11255">
      <c r="A11255" t="str">
        <v>AutoTable</v>
      </c>
      <c r="C11255" t="str">
        <v>PND020</v>
      </c>
      <c r="D11255">
        <v>0</v>
      </c>
      <c r="E11255">
        <v>43882</v>
      </c>
    </row>
    <row r="11256">
      <c r="A11256" t="str">
        <v>AutoTable</v>
      </c>
      <c r="C11256" t="str">
        <v>PND051B</v>
      </c>
      <c r="D11256">
        <v>0</v>
      </c>
      <c r="E11256">
        <v>43882</v>
      </c>
    </row>
    <row r="11257">
      <c r="A11257" t="str">
        <v>AutoTable</v>
      </c>
      <c r="C11257" t="str">
        <v>PND062</v>
      </c>
      <c r="D11257">
        <v>0</v>
      </c>
      <c r="E11257">
        <v>43882</v>
      </c>
    </row>
    <row r="11258">
      <c r="A11258" t="str">
        <v>AutoTable</v>
      </c>
      <c r="C11258" t="str">
        <v>PND063</v>
      </c>
      <c r="D11258">
        <v>0</v>
      </c>
      <c r="E11258">
        <v>43882</v>
      </c>
    </row>
    <row r="11259">
      <c r="A11259" t="str">
        <v>AutoTable</v>
      </c>
      <c r="C11259" t="str">
        <v>PND064</v>
      </c>
      <c r="D11259">
        <v>0</v>
      </c>
      <c r="E11259">
        <v>43882</v>
      </c>
    </row>
    <row r="11260">
      <c r="A11260" t="str">
        <v>AutoTable</v>
      </c>
      <c r="C11260" t="str">
        <v>TL011W</v>
      </c>
      <c r="D11260">
        <v>0</v>
      </c>
      <c r="E11260">
        <v>43882</v>
      </c>
    </row>
    <row r="11261">
      <c r="A11261" t="str">
        <v>AutoTable</v>
      </c>
      <c r="C11261" t="str">
        <v>TL136</v>
      </c>
      <c r="D11261">
        <v>0</v>
      </c>
      <c r="E11261">
        <v>43882</v>
      </c>
    </row>
    <row r="11262">
      <c r="A11262" t="str">
        <v>AutoTable</v>
      </c>
      <c r="C11262" t="str">
        <v>TL211</v>
      </c>
      <c r="D11262">
        <v>0</v>
      </c>
      <c r="E11262">
        <v>43882</v>
      </c>
    </row>
    <row r="11263">
      <c r="A11263" t="str">
        <v>AutoTable</v>
      </c>
      <c r="C11263" t="str">
        <v>TL227RGB</v>
      </c>
      <c r="D11263">
        <v>0</v>
      </c>
      <c r="E11263">
        <v>43882</v>
      </c>
    </row>
    <row r="11264">
      <c r="A11264" t="str">
        <v>AutoTable</v>
      </c>
      <c r="C11264" t="str">
        <v>TL233</v>
      </c>
      <c r="D11264">
        <v>0</v>
      </c>
      <c r="E11264">
        <v>43882</v>
      </c>
    </row>
    <row r="11265">
      <c r="A11265" t="str">
        <v>AutoTable</v>
      </c>
      <c r="C11265" t="str">
        <v>TL234</v>
      </c>
      <c r="D11265">
        <v>0</v>
      </c>
      <c r="E11265">
        <v>43882</v>
      </c>
    </row>
    <row r="11266">
      <c r="A11266" t="str">
        <v>AutoTable</v>
      </c>
      <c r="C11266" t="str">
        <v>TL235</v>
      </c>
      <c r="D11266">
        <v>0</v>
      </c>
      <c r="E11266">
        <v>43882</v>
      </c>
    </row>
    <row r="11267">
      <c r="A11267" t="str">
        <v>AutoTable</v>
      </c>
      <c r="C11267" t="str">
        <v>TL249W</v>
      </c>
      <c r="D11267">
        <v>0</v>
      </c>
      <c r="E11267">
        <v>43882</v>
      </c>
    </row>
    <row r="11268">
      <c r="A11268" t="str">
        <v>AutoTable</v>
      </c>
      <c r="C11268" t="str">
        <v>TSLED3WFX</v>
      </c>
      <c r="D11268">
        <v>0</v>
      </c>
      <c r="E11268">
        <v>43882</v>
      </c>
    </row>
    <row r="11269">
      <c r="A11269" t="str">
        <v>AutoTable</v>
      </c>
      <c r="C11269" t="str">
        <v>TSLEDWFX</v>
      </c>
      <c r="D11269">
        <v>0</v>
      </c>
      <c r="E11269">
        <v>43882</v>
      </c>
    </row>
    <row r="11270">
      <c r="A11270" t="str">
        <v>AutoTable</v>
      </c>
      <c r="C11270" t="str">
        <v>VL007</v>
      </c>
      <c r="D11270">
        <v>0</v>
      </c>
      <c r="E11270">
        <v>43882</v>
      </c>
    </row>
    <row r="11271">
      <c r="A11271" t="str">
        <v>AutoTable</v>
      </c>
      <c r="C11271" t="str">
        <v>XLOG1299</v>
      </c>
      <c r="D11271">
        <v>0</v>
      </c>
      <c r="E11271">
        <v>43882</v>
      </c>
    </row>
    <row r="11272">
      <c r="A11272" t="str">
        <v>AutoTable</v>
      </c>
      <c r="C11272" t="str">
        <v>XLOG1423</v>
      </c>
      <c r="D11272">
        <v>0</v>
      </c>
      <c r="E11272">
        <v>43882</v>
      </c>
    </row>
    <row r="11273">
      <c r="A11273" t="str">
        <v>AutoTable</v>
      </c>
      <c r="C11273" t="str">
        <v>XLOG1424</v>
      </c>
      <c r="D11273">
        <v>0</v>
      </c>
      <c r="E11273">
        <v>43882</v>
      </c>
    </row>
    <row r="11274">
      <c r="A11274" t="str">
        <v>AutoTable</v>
      </c>
      <c r="C11274" t="str">
        <v>XLOG1433</v>
      </c>
      <c r="D11274">
        <v>1</v>
      </c>
      <c r="E11274">
        <v>43882</v>
      </c>
    </row>
    <row r="11275">
      <c r="A11275" t="str">
        <v>AutoTable</v>
      </c>
      <c r="C11275" t="str">
        <v>24C-B</v>
      </c>
      <c r="D11275">
        <v>1</v>
      </c>
      <c r="E11275">
        <v>43882</v>
      </c>
    </row>
    <row r="11276">
      <c r="A11276" t="str">
        <v>AutoTable</v>
      </c>
      <c r="C11276" t="str">
        <v>352</v>
      </c>
      <c r="D11276">
        <v>8</v>
      </c>
      <c r="E11276">
        <v>43882</v>
      </c>
    </row>
    <row r="11277">
      <c r="A11277" t="str">
        <v>AutoTable</v>
      </c>
      <c r="C11277" t="str">
        <v>352B-FX</v>
      </c>
      <c r="D11277">
        <v>0</v>
      </c>
      <c r="E11277">
        <v>43882</v>
      </c>
    </row>
    <row r="11278">
      <c r="A11278" t="str">
        <v>AutoTable</v>
      </c>
      <c r="C11278" t="str">
        <v>352-FX</v>
      </c>
      <c r="D11278">
        <v>12</v>
      </c>
      <c r="E11278">
        <v>43882</v>
      </c>
    </row>
    <row r="11279">
      <c r="A11279" t="str">
        <v>AutoTable</v>
      </c>
      <c r="C11279" t="str">
        <v>352R-FX</v>
      </c>
      <c r="D11279">
        <v>0</v>
      </c>
      <c r="E11279">
        <v>43882</v>
      </c>
    </row>
    <row r="11280">
      <c r="A11280" t="str">
        <v>AutoTable</v>
      </c>
      <c r="C11280" t="str">
        <v>352W-FX</v>
      </c>
      <c r="D11280">
        <v>38</v>
      </c>
      <c r="E11280">
        <v>43882</v>
      </c>
    </row>
    <row r="11281">
      <c r="A11281" t="str">
        <v>AutoTable</v>
      </c>
      <c r="C11281" t="str">
        <v>353C</v>
      </c>
      <c r="D11281">
        <v>0</v>
      </c>
      <c r="E11281">
        <v>43882</v>
      </c>
    </row>
    <row r="11282">
      <c r="A11282" t="str">
        <v>AutoTable</v>
      </c>
      <c r="C11282" t="str">
        <v>354-FX</v>
      </c>
      <c r="D11282">
        <v>0</v>
      </c>
      <c r="E11282">
        <v>43882</v>
      </c>
    </row>
    <row r="11283">
      <c r="A11283" t="str">
        <v>AutoTable</v>
      </c>
      <c r="C11283" t="str">
        <v>3880-C</v>
      </c>
      <c r="D11283">
        <v>0</v>
      </c>
      <c r="E11283">
        <v>43882</v>
      </c>
    </row>
    <row r="11284">
      <c r="A11284" t="str">
        <v>AutoTable</v>
      </c>
      <c r="C11284" t="str">
        <v>508W</v>
      </c>
      <c r="D11284">
        <v>6</v>
      </c>
      <c r="E11284">
        <v>43882</v>
      </c>
    </row>
    <row r="11285">
      <c r="A11285" t="str">
        <v>AutoTable</v>
      </c>
      <c r="C11285" t="str">
        <v>510W-FX</v>
      </c>
      <c r="D11285">
        <v>12</v>
      </c>
      <c r="E11285">
        <v>43882</v>
      </c>
    </row>
    <row r="11286">
      <c r="A11286" t="str">
        <v>AutoTable</v>
      </c>
      <c r="C11286" t="str">
        <v>558W-FX</v>
      </c>
      <c r="D11286">
        <v>0</v>
      </c>
      <c r="E11286">
        <v>43882</v>
      </c>
    </row>
    <row r="11287">
      <c r="A11287" t="str">
        <v>AutoTable</v>
      </c>
      <c r="C11287" t="str">
        <v>BDERIV</v>
      </c>
      <c r="D11287">
        <v>50</v>
      </c>
      <c r="E11287">
        <v>43882</v>
      </c>
    </row>
    <row r="11288">
      <c r="A11288" t="str">
        <v>AutoTable</v>
      </c>
      <c r="C11288" t="str">
        <v>BRIN3</v>
      </c>
      <c r="D11288">
        <v>0</v>
      </c>
      <c r="E11288">
        <v>43882</v>
      </c>
    </row>
    <row r="11289">
      <c r="A11289" t="str">
        <v>AutoTable</v>
      </c>
      <c r="C11289" t="str">
        <v>C001</v>
      </c>
      <c r="D11289">
        <v>9</v>
      </c>
      <c r="E11289">
        <v>43882</v>
      </c>
    </row>
    <row r="11290">
      <c r="A11290" t="str">
        <v>AutoTable</v>
      </c>
      <c r="C11290" t="str">
        <v>C003</v>
      </c>
      <c r="D11290">
        <v>1</v>
      </c>
      <c r="E11290">
        <v>43882</v>
      </c>
    </row>
    <row r="11291">
      <c r="A11291" t="str">
        <v>AutoTable</v>
      </c>
      <c r="C11291" t="str">
        <v>CN2</v>
      </c>
      <c r="D11291">
        <v>550</v>
      </c>
      <c r="E11291">
        <v>43882</v>
      </c>
    </row>
    <row r="11292">
      <c r="A11292" t="str">
        <v>AutoTable</v>
      </c>
      <c r="C11292" t="str">
        <v>D007</v>
      </c>
      <c r="D11292">
        <v>0</v>
      </c>
      <c r="E11292">
        <v>43882</v>
      </c>
    </row>
    <row r="11293">
      <c r="A11293" t="str">
        <v>AutoTable</v>
      </c>
      <c r="C11293" t="str">
        <v>D008</v>
      </c>
      <c r="D11293">
        <v>4</v>
      </c>
      <c r="E11293">
        <v>43882</v>
      </c>
    </row>
    <row r="11294">
      <c r="A11294" t="str">
        <v>AutoTable</v>
      </c>
      <c r="C11294" t="str">
        <v>D009</v>
      </c>
      <c r="D11294">
        <v>4</v>
      </c>
      <c r="E11294">
        <v>43882</v>
      </c>
    </row>
    <row r="11295">
      <c r="A11295" t="str">
        <v>AutoTable</v>
      </c>
      <c r="C11295" t="str">
        <v>D011</v>
      </c>
      <c r="D11295">
        <v>0</v>
      </c>
      <c r="E11295">
        <v>43882</v>
      </c>
    </row>
    <row r="11296">
      <c r="A11296" t="str">
        <v>AutoTable</v>
      </c>
      <c r="C11296" t="str">
        <v>D012</v>
      </c>
      <c r="D11296">
        <v>2</v>
      </c>
      <c r="E11296">
        <v>43882</v>
      </c>
    </row>
    <row r="11297">
      <c r="A11297" t="str">
        <v>AutoTable</v>
      </c>
      <c r="C11297" t="str">
        <v>DB01</v>
      </c>
      <c r="D11297">
        <v>4185</v>
      </c>
      <c r="E11297">
        <v>43882</v>
      </c>
    </row>
    <row r="11298">
      <c r="A11298" t="str">
        <v>AutoTable</v>
      </c>
      <c r="C11298" t="str">
        <v>DIVCHAT</v>
      </c>
      <c r="D11298">
        <v>0</v>
      </c>
      <c r="E11298">
        <v>43882</v>
      </c>
    </row>
    <row r="11299">
      <c r="A11299" t="str">
        <v>AutoTable</v>
      </c>
      <c r="C11299" t="str">
        <v>DIVECU</v>
      </c>
      <c r="D11299">
        <v>0</v>
      </c>
      <c r="E11299">
        <v>43882</v>
      </c>
    </row>
    <row r="11300">
      <c r="A11300" t="str">
        <v>AutoTable</v>
      </c>
      <c r="C11300" t="str">
        <v>DIVLAP</v>
      </c>
      <c r="D11300">
        <v>0</v>
      </c>
      <c r="E11300">
        <v>43882</v>
      </c>
    </row>
    <row r="11301">
      <c r="A11301" t="str">
        <v>AutoTable</v>
      </c>
      <c r="C11301" t="str">
        <v>DIVSOU</v>
      </c>
      <c r="D11301">
        <v>0</v>
      </c>
      <c r="E11301">
        <v>43882</v>
      </c>
    </row>
    <row r="11302">
      <c r="A11302" t="str">
        <v>AutoTable</v>
      </c>
      <c r="C11302" t="str">
        <v>DIVSOUBC</v>
      </c>
      <c r="D11302">
        <v>0</v>
      </c>
      <c r="E11302">
        <v>43882</v>
      </c>
    </row>
    <row r="11303">
      <c r="A11303" t="str">
        <v>AutoTable</v>
      </c>
      <c r="C11303" t="str">
        <v>DIVTAB</v>
      </c>
      <c r="D11303">
        <v>0</v>
      </c>
      <c r="E11303">
        <v>43882</v>
      </c>
    </row>
    <row r="11304">
      <c r="A11304" t="str">
        <v>AutoTable</v>
      </c>
      <c r="C11304" t="str">
        <v>DOMINO</v>
      </c>
      <c r="D11304">
        <v>0</v>
      </c>
      <c r="E11304">
        <v>43882</v>
      </c>
    </row>
    <row r="11305">
      <c r="A11305" t="str">
        <v>AutoTable</v>
      </c>
      <c r="C11305" t="str">
        <v>ECO25C-B</v>
      </c>
      <c r="D11305">
        <v>2</v>
      </c>
      <c r="E11305">
        <v>43882</v>
      </c>
    </row>
    <row r="11306">
      <c r="A11306" t="str">
        <v>AutoTable</v>
      </c>
      <c r="C11306" t="str">
        <v>F714</v>
      </c>
      <c r="D11306">
        <v>20</v>
      </c>
      <c r="E11306">
        <v>43882</v>
      </c>
    </row>
    <row r="11307">
      <c r="A11307" t="str">
        <v>AutoTable</v>
      </c>
      <c r="C11307" t="str">
        <v>F722-L</v>
      </c>
      <c r="D11307">
        <v>0</v>
      </c>
      <c r="E11307">
        <v>43882</v>
      </c>
    </row>
    <row r="11308">
      <c r="A11308" t="str">
        <v>AutoTable</v>
      </c>
      <c r="C11308" t="str">
        <v>F732-L</v>
      </c>
      <c r="D11308">
        <v>2</v>
      </c>
      <c r="E11308">
        <v>43882</v>
      </c>
    </row>
    <row r="11309">
      <c r="A11309" t="str">
        <v>AutoTable</v>
      </c>
      <c r="C11309" t="str">
        <v>F951C</v>
      </c>
      <c r="D11309">
        <v>2</v>
      </c>
      <c r="E11309">
        <v>43882</v>
      </c>
    </row>
    <row r="11310">
      <c r="A11310" t="str">
        <v>AutoTable</v>
      </c>
      <c r="C11310" t="str">
        <v>FES39200-0</v>
      </c>
      <c r="D11310">
        <v>0</v>
      </c>
      <c r="E11310">
        <v>43882</v>
      </c>
    </row>
    <row r="11311">
      <c r="A11311" t="str">
        <v>AutoTable</v>
      </c>
      <c r="C11311" t="str">
        <v>FES39200-3</v>
      </c>
      <c r="D11311">
        <v>0</v>
      </c>
      <c r="E11311">
        <v>43882</v>
      </c>
    </row>
    <row r="11312">
      <c r="A11312" t="str">
        <v>AutoTable</v>
      </c>
      <c r="C11312" t="str">
        <v>FES39201-0</v>
      </c>
      <c r="D11312">
        <v>64</v>
      </c>
      <c r="E11312">
        <v>43882</v>
      </c>
    </row>
    <row r="11313">
      <c r="A11313" t="str">
        <v>AutoTable</v>
      </c>
      <c r="C11313" t="str">
        <v>FES39211-0</v>
      </c>
      <c r="D11313">
        <v>2</v>
      </c>
      <c r="E11313">
        <v>43882</v>
      </c>
    </row>
    <row r="11314">
      <c r="A11314" t="str">
        <v>AutoTable</v>
      </c>
      <c r="C11314" t="str">
        <v>FES39302-0</v>
      </c>
      <c r="D11314">
        <v>3</v>
      </c>
      <c r="E11314">
        <v>43882</v>
      </c>
    </row>
    <row r="11315">
      <c r="A11315" t="str">
        <v>AutoTable</v>
      </c>
      <c r="C11315" t="str">
        <v>FES39303-0</v>
      </c>
      <c r="D11315">
        <v>2</v>
      </c>
      <c r="E11315">
        <v>43882</v>
      </c>
    </row>
    <row r="11316">
      <c r="A11316" t="str">
        <v>AutoTable</v>
      </c>
      <c r="C11316" t="str">
        <v>FES40298-T0</v>
      </c>
      <c r="D11316">
        <v>0</v>
      </c>
      <c r="E11316">
        <v>43882</v>
      </c>
    </row>
    <row r="11317">
      <c r="A11317" t="str">
        <v>AutoTable</v>
      </c>
      <c r="C11317" t="str">
        <v>FES40494-P9</v>
      </c>
      <c r="D11317">
        <v>3</v>
      </c>
      <c r="E11317">
        <v>43882</v>
      </c>
    </row>
    <row r="11318">
      <c r="A11318" t="str">
        <v>AutoTable</v>
      </c>
      <c r="C11318" t="str">
        <v>FES43214LED-P9</v>
      </c>
      <c r="D11318">
        <v>0</v>
      </c>
      <c r="E11318">
        <v>43882</v>
      </c>
    </row>
    <row r="11319">
      <c r="A11319" t="str">
        <v>AutoTable</v>
      </c>
      <c r="C11319" t="str">
        <v>FES50412-16-WO</v>
      </c>
      <c r="D11319">
        <v>17</v>
      </c>
      <c r="E11319">
        <v>43882</v>
      </c>
    </row>
    <row r="11320">
      <c r="A11320" t="str">
        <v>AutoTable</v>
      </c>
      <c r="C11320" t="str">
        <v>FES50421-16-W9</v>
      </c>
      <c r="D11320">
        <v>0</v>
      </c>
      <c r="E11320">
        <v>43882</v>
      </c>
    </row>
    <row r="11321">
      <c r="A11321" t="str">
        <v>AutoTable</v>
      </c>
      <c r="C11321" t="str">
        <v>FES50427-50-W0</v>
      </c>
      <c r="D11321">
        <v>0</v>
      </c>
      <c r="E11321">
        <v>43882</v>
      </c>
    </row>
    <row r="11322">
      <c r="A11322" t="str">
        <v>AutoTable</v>
      </c>
      <c r="C11322" t="str">
        <v>FES54380-2-B0</v>
      </c>
      <c r="D11322">
        <v>4</v>
      </c>
      <c r="E11322">
        <v>43882</v>
      </c>
    </row>
    <row r="11323">
      <c r="A11323" t="str">
        <v>AutoTable</v>
      </c>
      <c r="C11323" t="str">
        <v>FES54380-2-WO</v>
      </c>
      <c r="D11323">
        <v>9</v>
      </c>
      <c r="E11323">
        <v>43882</v>
      </c>
    </row>
    <row r="11324">
      <c r="A11324" t="str">
        <v>AutoTable</v>
      </c>
      <c r="C11324" t="str">
        <v>FES54413-12-WO</v>
      </c>
      <c r="D11324">
        <v>1</v>
      </c>
      <c r="E11324">
        <v>43882</v>
      </c>
    </row>
    <row r="11325">
      <c r="A11325" t="str">
        <v>AutoTable</v>
      </c>
      <c r="C11325" t="str">
        <v>FES54422-60-W0</v>
      </c>
      <c r="D11325">
        <v>3</v>
      </c>
      <c r="E11325">
        <v>43882</v>
      </c>
    </row>
    <row r="11326">
      <c r="A11326" t="str">
        <v>AutoTable</v>
      </c>
      <c r="C11326" t="str">
        <v>FES54422-60-W2</v>
      </c>
      <c r="D11326">
        <v>1</v>
      </c>
      <c r="E11326">
        <v>43882</v>
      </c>
    </row>
    <row r="11327">
      <c r="A11327" t="str">
        <v>AutoTable</v>
      </c>
      <c r="C11327" t="str">
        <v>FES54500-8-WO</v>
      </c>
      <c r="D11327">
        <v>0</v>
      </c>
      <c r="E11327">
        <v>43882</v>
      </c>
    </row>
    <row r="11328">
      <c r="A11328" t="str">
        <v>AutoTable</v>
      </c>
      <c r="C11328" t="str">
        <v>FES54501-8-WO</v>
      </c>
      <c r="D11328">
        <v>1</v>
      </c>
      <c r="E11328">
        <v>43882</v>
      </c>
    </row>
    <row r="11329">
      <c r="A11329" t="str">
        <v>AutoTable</v>
      </c>
      <c r="C11329" t="str">
        <v>FES90102-B</v>
      </c>
      <c r="D11329">
        <v>9</v>
      </c>
      <c r="E11329">
        <v>43882</v>
      </c>
    </row>
    <row r="11330">
      <c r="A11330" t="str">
        <v>AutoTable</v>
      </c>
      <c r="C11330" t="str">
        <v>FES90225-B</v>
      </c>
      <c r="D11330">
        <v>27</v>
      </c>
      <c r="E11330">
        <v>43882</v>
      </c>
    </row>
    <row r="11331">
      <c r="A11331" t="str">
        <v>AutoTable</v>
      </c>
      <c r="C11331" t="str">
        <v>FES90303W</v>
      </c>
      <c r="D11331">
        <v>7</v>
      </c>
      <c r="E11331">
        <v>43882</v>
      </c>
    </row>
    <row r="11332">
      <c r="A11332" t="str">
        <v>AutoTable</v>
      </c>
      <c r="C11332" t="str">
        <v>FES90306-W</v>
      </c>
      <c r="D11332">
        <v>0</v>
      </c>
      <c r="E11332">
        <v>43882</v>
      </c>
    </row>
    <row r="11333">
      <c r="A11333" t="str">
        <v>AutoTable</v>
      </c>
      <c r="C11333" t="str">
        <v>FES93289-0</v>
      </c>
      <c r="D11333">
        <v>3</v>
      </c>
      <c r="E11333">
        <v>43882</v>
      </c>
    </row>
    <row r="11334">
      <c r="A11334" t="str">
        <v>AutoTable</v>
      </c>
      <c r="C11334" t="str">
        <v>FES93368</v>
      </c>
      <c r="D11334">
        <v>0</v>
      </c>
      <c r="E11334">
        <v>43882</v>
      </c>
    </row>
    <row r="11335">
      <c r="A11335" t="str">
        <v>AutoTable</v>
      </c>
      <c r="C11335" t="str">
        <v>FESGOBO-FLOCON</v>
      </c>
      <c r="D11335">
        <v>0</v>
      </c>
      <c r="E11335">
        <v>43882</v>
      </c>
    </row>
    <row r="11336">
      <c r="A11336" t="str">
        <v>AutoTable</v>
      </c>
      <c r="C11336" t="str">
        <v>FESGP80R1-IP</v>
      </c>
      <c r="D11336">
        <v>0</v>
      </c>
      <c r="E11336">
        <v>43882</v>
      </c>
    </row>
    <row r="11337">
      <c r="A11337" t="str">
        <v>AutoTable</v>
      </c>
      <c r="C11337" t="str">
        <v>FIX01</v>
      </c>
      <c r="D11337">
        <v>34</v>
      </c>
      <c r="E11337">
        <v>43882</v>
      </c>
    </row>
    <row r="11338">
      <c r="A11338" t="str">
        <v>AutoTable</v>
      </c>
      <c r="C11338" t="str">
        <v>FIX01M</v>
      </c>
      <c r="D11338">
        <v>12</v>
      </c>
      <c r="E11338">
        <v>43882</v>
      </c>
    </row>
    <row r="11339">
      <c r="A11339" t="str">
        <v>AutoTable</v>
      </c>
      <c r="C11339" t="str">
        <v>FIX02</v>
      </c>
      <c r="D11339">
        <v>0</v>
      </c>
      <c r="E11339">
        <v>43882</v>
      </c>
    </row>
    <row r="11340">
      <c r="A11340" t="str">
        <v>AutoTable</v>
      </c>
      <c r="C11340" t="str">
        <v>FIXCOCHON</v>
      </c>
      <c r="D11340">
        <v>0</v>
      </c>
      <c r="E11340">
        <v>43882</v>
      </c>
    </row>
    <row r="11341">
      <c r="A11341" t="str">
        <v>AutoTable</v>
      </c>
      <c r="C11341" t="str">
        <v>FL201V-FX</v>
      </c>
      <c r="D11341">
        <v>0</v>
      </c>
      <c r="E11341">
        <v>43882</v>
      </c>
    </row>
    <row r="11342">
      <c r="A11342" t="str">
        <v>AutoTable</v>
      </c>
      <c r="C11342" t="str">
        <v>FL20C-B</v>
      </c>
      <c r="D11342">
        <v>3</v>
      </c>
      <c r="E11342">
        <v>43882</v>
      </c>
    </row>
    <row r="11343">
      <c r="A11343" t="str">
        <v>AutoTable</v>
      </c>
      <c r="C11343" t="str">
        <v>FL20CBFX</v>
      </c>
      <c r="D11343">
        <v>0</v>
      </c>
      <c r="E11343">
        <v>43882</v>
      </c>
    </row>
    <row r="11344">
      <c r="A11344" t="str">
        <v>AutoTable</v>
      </c>
      <c r="C11344" t="str">
        <v>FL20CBLFX</v>
      </c>
      <c r="D11344">
        <v>0</v>
      </c>
      <c r="E11344">
        <v>43882</v>
      </c>
    </row>
    <row r="11345">
      <c r="A11345" t="str">
        <v>AutoTable</v>
      </c>
      <c r="C11345" t="str">
        <v>FL22CWBFX</v>
      </c>
      <c r="D11345">
        <v>2</v>
      </c>
      <c r="E11345">
        <v>43882</v>
      </c>
    </row>
    <row r="11346">
      <c r="A11346" t="str">
        <v>AutoTable</v>
      </c>
      <c r="C11346" t="str">
        <v>FL24C</v>
      </c>
      <c r="D11346">
        <v>1</v>
      </c>
      <c r="E11346">
        <v>43882</v>
      </c>
    </row>
    <row r="11347">
      <c r="A11347" t="str">
        <v>AutoTable</v>
      </c>
      <c r="C11347" t="str">
        <v>FL24C-B</v>
      </c>
      <c r="D11347">
        <v>0</v>
      </c>
      <c r="E11347">
        <v>43882</v>
      </c>
    </row>
    <row r="11348">
      <c r="A11348" t="str">
        <v>AutoTable</v>
      </c>
      <c r="C11348" t="str">
        <v>FL24CW-B</v>
      </c>
      <c r="D11348">
        <v>0</v>
      </c>
      <c r="E11348">
        <v>43882</v>
      </c>
    </row>
    <row r="11349">
      <c r="A11349" t="str">
        <v>AutoTable</v>
      </c>
      <c r="C11349" t="str">
        <v>FL25CBFX</v>
      </c>
      <c r="D11349">
        <v>0</v>
      </c>
      <c r="E11349">
        <v>43882</v>
      </c>
    </row>
    <row r="11350">
      <c r="A11350" t="str">
        <v>AutoTable</v>
      </c>
      <c r="C11350" t="str">
        <v>FL29C-B</v>
      </c>
      <c r="D11350">
        <v>0</v>
      </c>
      <c r="E11350">
        <v>43882</v>
      </c>
    </row>
    <row r="11351">
      <c r="A11351" t="str">
        <v>AutoTable</v>
      </c>
      <c r="C11351" t="str">
        <v>FL352</v>
      </c>
      <c r="D11351">
        <v>0</v>
      </c>
      <c r="E11351">
        <v>43882</v>
      </c>
    </row>
    <row r="11352">
      <c r="A11352" t="str">
        <v>AutoTable</v>
      </c>
      <c r="C11352" t="str">
        <v>FL390-B+</v>
      </c>
      <c r="D11352">
        <v>0</v>
      </c>
      <c r="E11352">
        <v>43882</v>
      </c>
    </row>
    <row r="11353">
      <c r="A11353" t="str">
        <v>AutoTable</v>
      </c>
      <c r="C11353" t="str">
        <v>FL390BF+</v>
      </c>
      <c r="D11353">
        <v>18</v>
      </c>
      <c r="E11353">
        <v>43882</v>
      </c>
    </row>
    <row r="11354">
      <c r="A11354" t="str">
        <v>AutoTable</v>
      </c>
      <c r="C11354" t="str">
        <v>FL390W-B+</v>
      </c>
      <c r="D11354">
        <v>2</v>
      </c>
      <c r="E11354">
        <v>43882</v>
      </c>
    </row>
    <row r="11355">
      <c r="A11355" t="str">
        <v>AutoTable</v>
      </c>
      <c r="C11355" t="str">
        <v>FL390WBF+</v>
      </c>
      <c r="D11355">
        <v>10</v>
      </c>
      <c r="E11355">
        <v>43882</v>
      </c>
    </row>
    <row r="11356">
      <c r="A11356" t="str">
        <v>AutoTable</v>
      </c>
      <c r="C11356" t="str">
        <v>FL414</v>
      </c>
      <c r="D11356">
        <v>1</v>
      </c>
      <c r="E11356">
        <v>43882</v>
      </c>
    </row>
    <row r="11357">
      <c r="A11357" t="str">
        <v>AutoTable</v>
      </c>
      <c r="C11357" t="str">
        <v>FL414-FX</v>
      </c>
      <c r="D11357">
        <v>0</v>
      </c>
      <c r="E11357">
        <v>43882</v>
      </c>
    </row>
    <row r="11358">
      <c r="A11358" t="str">
        <v>AutoTable</v>
      </c>
      <c r="C11358" t="str">
        <v>FL414W-FX</v>
      </c>
      <c r="D11358">
        <v>0</v>
      </c>
      <c r="E11358">
        <v>43882</v>
      </c>
    </row>
    <row r="11359">
      <c r="A11359" t="str">
        <v>AutoTable</v>
      </c>
      <c r="C11359" t="str">
        <v>FL501B</v>
      </c>
      <c r="D11359">
        <v>0</v>
      </c>
      <c r="E11359">
        <v>43882</v>
      </c>
    </row>
    <row r="11360">
      <c r="A11360" t="str">
        <v>AutoTable</v>
      </c>
      <c r="C11360" t="str">
        <v>FL501W</v>
      </c>
      <c r="D11360">
        <v>2</v>
      </c>
      <c r="E11360">
        <v>43882</v>
      </c>
    </row>
    <row r="11361">
      <c r="A11361" t="str">
        <v>AutoTable</v>
      </c>
      <c r="C11361" t="str">
        <v>FL506</v>
      </c>
      <c r="D11361">
        <v>0</v>
      </c>
      <c r="E11361">
        <v>43882</v>
      </c>
    </row>
    <row r="11362">
      <c r="A11362" t="str">
        <v>AutoTable</v>
      </c>
      <c r="C11362" t="str">
        <v>508</v>
      </c>
      <c r="D11362">
        <v>0</v>
      </c>
      <c r="E11362">
        <v>43882</v>
      </c>
    </row>
    <row r="11363">
      <c r="A11363" t="str">
        <v>AutoTable</v>
      </c>
      <c r="C11363" t="str">
        <v>FL508B</v>
      </c>
      <c r="D11363">
        <v>0</v>
      </c>
      <c r="E11363">
        <v>43882</v>
      </c>
    </row>
    <row r="11364">
      <c r="A11364" t="str">
        <v>AutoTable</v>
      </c>
      <c r="C11364" t="str">
        <v>508-B</v>
      </c>
      <c r="D11364">
        <v>0</v>
      </c>
      <c r="E11364">
        <v>43882</v>
      </c>
    </row>
    <row r="11365">
      <c r="A11365" t="str">
        <v>AutoTable</v>
      </c>
      <c r="C11365" t="str">
        <v>FL508W</v>
      </c>
      <c r="D11365">
        <v>0</v>
      </c>
      <c r="E11365">
        <v>43882</v>
      </c>
    </row>
    <row r="11366">
      <c r="A11366" t="str">
        <v>AutoTable</v>
      </c>
      <c r="C11366" t="str">
        <v>508W-B</v>
      </c>
      <c r="D11366">
        <v>0</v>
      </c>
      <c r="E11366">
        <v>43882</v>
      </c>
    </row>
    <row r="11367">
      <c r="A11367" t="str">
        <v>AutoTable</v>
      </c>
      <c r="C11367" t="str">
        <v>FL510B-FX</v>
      </c>
      <c r="D11367">
        <v>1</v>
      </c>
      <c r="E11367">
        <v>43882</v>
      </c>
    </row>
    <row r="11368">
      <c r="A11368" t="str">
        <v>AutoTable</v>
      </c>
      <c r="C11368" t="str">
        <v>FL511-FX</v>
      </c>
      <c r="D11368">
        <v>0</v>
      </c>
      <c r="E11368">
        <v>43882</v>
      </c>
    </row>
    <row r="11369">
      <c r="A11369" t="str">
        <v>AutoTable</v>
      </c>
      <c r="C11369" t="str">
        <v>FL512-FX</v>
      </c>
      <c r="D11369">
        <v>0</v>
      </c>
      <c r="E11369">
        <v>43882</v>
      </c>
    </row>
    <row r="11370">
      <c r="A11370" t="str">
        <v>AutoTable</v>
      </c>
      <c r="C11370" t="str">
        <v>FL520</v>
      </c>
      <c r="D11370">
        <v>1</v>
      </c>
      <c r="E11370">
        <v>43882</v>
      </c>
    </row>
    <row r="11371">
      <c r="A11371" t="str">
        <v>AutoTable</v>
      </c>
      <c r="C11371" t="str">
        <v>FL590BF+</v>
      </c>
      <c r="D11371">
        <v>0</v>
      </c>
      <c r="E11371">
        <v>43882</v>
      </c>
    </row>
    <row r="11372">
      <c r="A11372" t="str">
        <v>AutoTable</v>
      </c>
      <c r="C11372" t="str">
        <v>FL590BL+</v>
      </c>
      <c r="D11372">
        <v>0</v>
      </c>
      <c r="E11372">
        <v>43882</v>
      </c>
    </row>
    <row r="11373">
      <c r="A11373" t="str">
        <v>AutoTable</v>
      </c>
      <c r="C11373" t="str">
        <v>FL590BLF+</v>
      </c>
      <c r="D11373">
        <v>3</v>
      </c>
      <c r="E11373">
        <v>43882</v>
      </c>
    </row>
    <row r="11374">
      <c r="A11374" t="str">
        <v>AutoTable</v>
      </c>
      <c r="C11374" t="str">
        <v>FL590RF+</v>
      </c>
      <c r="D11374">
        <v>0</v>
      </c>
      <c r="E11374">
        <v>43882</v>
      </c>
    </row>
    <row r="11375">
      <c r="A11375" t="str">
        <v>AutoTable</v>
      </c>
      <c r="C11375" t="str">
        <v>FL590WBF+</v>
      </c>
      <c r="D11375">
        <v>0</v>
      </c>
      <c r="E11375">
        <v>43882</v>
      </c>
    </row>
    <row r="11376">
      <c r="A11376" t="str">
        <v>AutoTable</v>
      </c>
      <c r="C11376" t="str">
        <v>FL590WF+</v>
      </c>
      <c r="D11376">
        <v>7</v>
      </c>
      <c r="E11376">
        <v>43882</v>
      </c>
    </row>
    <row r="11377">
      <c r="A11377" t="str">
        <v>AutoTable</v>
      </c>
      <c r="C11377" t="str">
        <v>FL70BF+</v>
      </c>
      <c r="D11377">
        <v>1</v>
      </c>
      <c r="E11377">
        <v>43882</v>
      </c>
    </row>
    <row r="11378">
      <c r="A11378" t="str">
        <v>AutoTable</v>
      </c>
      <c r="C11378" t="str">
        <v>FL70WBF+</v>
      </c>
      <c r="D11378">
        <v>2</v>
      </c>
      <c r="E11378">
        <v>43882</v>
      </c>
    </row>
    <row r="11379">
      <c r="A11379" t="str">
        <v>AutoTable</v>
      </c>
      <c r="C11379" t="str">
        <v>FL72BF+</v>
      </c>
      <c r="D11379">
        <v>1</v>
      </c>
      <c r="E11379">
        <v>43882</v>
      </c>
    </row>
    <row r="11380">
      <c r="A11380" t="str">
        <v>AutoTable</v>
      </c>
      <c r="C11380" t="str">
        <v>FL72F+</v>
      </c>
      <c r="D11380">
        <v>0</v>
      </c>
      <c r="E11380">
        <v>43882</v>
      </c>
    </row>
    <row r="11381">
      <c r="A11381" t="str">
        <v>AutoTable</v>
      </c>
      <c r="C11381" t="str">
        <v>FL72WBF+</v>
      </c>
      <c r="D11381">
        <v>0</v>
      </c>
      <c r="E11381">
        <v>43882</v>
      </c>
    </row>
    <row r="11382">
      <c r="A11382" t="str">
        <v>AutoTable</v>
      </c>
      <c r="C11382" t="str">
        <v>FL72WF+</v>
      </c>
      <c r="D11382">
        <v>0</v>
      </c>
      <c r="E11382">
        <v>43882</v>
      </c>
    </row>
    <row r="11383">
      <c r="A11383" t="str">
        <v>AutoTable</v>
      </c>
      <c r="C11383" t="str">
        <v>FL74BF+</v>
      </c>
      <c r="D11383">
        <v>0</v>
      </c>
      <c r="E11383">
        <v>43882</v>
      </c>
    </row>
    <row r="11384">
      <c r="A11384" t="str">
        <v>AutoTable</v>
      </c>
      <c r="C11384" t="str">
        <v>FL74WBF+</v>
      </c>
      <c r="D11384">
        <v>4</v>
      </c>
      <c r="E11384">
        <v>43882</v>
      </c>
    </row>
    <row r="11385">
      <c r="A11385" t="str">
        <v>AutoTable</v>
      </c>
      <c r="C11385" t="str">
        <v>FL74WF+</v>
      </c>
      <c r="D11385">
        <v>2</v>
      </c>
      <c r="E11385">
        <v>43882</v>
      </c>
    </row>
    <row r="11386">
      <c r="A11386" t="str">
        <v>AutoTable</v>
      </c>
      <c r="C11386" t="str">
        <v>FL75BF+</v>
      </c>
      <c r="D11386">
        <v>0</v>
      </c>
      <c r="E11386">
        <v>43882</v>
      </c>
    </row>
    <row r="11387">
      <c r="A11387" t="str">
        <v>AutoTable</v>
      </c>
      <c r="C11387" t="str">
        <v>FL79BF+</v>
      </c>
      <c r="D11387">
        <v>0</v>
      </c>
      <c r="E11387">
        <v>43882</v>
      </c>
    </row>
    <row r="11388">
      <c r="A11388" t="str">
        <v>AutoTable</v>
      </c>
      <c r="C11388" t="str">
        <v>FL900E</v>
      </c>
      <c r="D11388">
        <v>1</v>
      </c>
      <c r="E11388">
        <v>43882</v>
      </c>
    </row>
    <row r="11389">
      <c r="A11389" t="str">
        <v>AutoTable</v>
      </c>
      <c r="C11389" t="str">
        <v>FXL085BL</v>
      </c>
      <c r="D11389">
        <v>0</v>
      </c>
      <c r="E11389">
        <v>43882</v>
      </c>
    </row>
    <row r="11390">
      <c r="A11390" t="str">
        <v>AutoTable</v>
      </c>
      <c r="C11390" t="str">
        <v>FY01-2B+</v>
      </c>
      <c r="D11390">
        <v>0</v>
      </c>
      <c r="E11390">
        <v>43882</v>
      </c>
    </row>
    <row r="11391">
      <c r="A11391" t="str">
        <v>AutoTable</v>
      </c>
      <c r="C11391" t="str">
        <v>FY01-3B</v>
      </c>
      <c r="D11391">
        <v>0</v>
      </c>
      <c r="E11391">
        <v>43882</v>
      </c>
    </row>
    <row r="11392">
      <c r="A11392" t="str">
        <v>AutoTable</v>
      </c>
      <c r="C11392" t="str">
        <v>FY01-3B+</v>
      </c>
      <c r="D11392">
        <v>0</v>
      </c>
      <c r="E11392">
        <v>43882</v>
      </c>
    </row>
    <row r="11393">
      <c r="A11393" t="str">
        <v>AutoTable</v>
      </c>
      <c r="C11393" t="str">
        <v>FY043A-B+</v>
      </c>
      <c r="D11393">
        <v>0</v>
      </c>
      <c r="E11393">
        <v>43882</v>
      </c>
    </row>
    <row r="11394">
      <c r="A11394" t="str">
        <v>AutoTable</v>
      </c>
      <c r="C11394" t="str">
        <v>FY08-B+</v>
      </c>
      <c r="D11394">
        <v>0</v>
      </c>
      <c r="E11394">
        <v>43882</v>
      </c>
    </row>
    <row r="11395">
      <c r="A11395" t="str">
        <v>AutoTable</v>
      </c>
      <c r="C11395" t="str">
        <v>FYT-B+</v>
      </c>
      <c r="D11395">
        <v>54</v>
      </c>
      <c r="E11395">
        <v>43882</v>
      </c>
    </row>
    <row r="11396">
      <c r="A11396" t="str">
        <v>AutoTable</v>
      </c>
      <c r="C11396" t="str">
        <v>G100C</v>
      </c>
      <c r="D11396">
        <v>0</v>
      </c>
      <c r="E11396">
        <v>43882</v>
      </c>
    </row>
    <row r="11397">
      <c r="A11397" t="str">
        <v>AutoTable</v>
      </c>
      <c r="C11397" t="str">
        <v>G1C</v>
      </c>
      <c r="D11397">
        <v>0</v>
      </c>
      <c r="E11397">
        <v>43882</v>
      </c>
    </row>
    <row r="11398">
      <c r="A11398" t="str">
        <v>AutoTable</v>
      </c>
      <c r="C11398" t="str">
        <v>G2C</v>
      </c>
      <c r="D11398">
        <v>7</v>
      </c>
      <c r="E11398">
        <v>43882</v>
      </c>
    </row>
    <row r="11399">
      <c r="A11399" t="str">
        <v>AutoTable</v>
      </c>
      <c r="C11399" t="str">
        <v>ITL075B</v>
      </c>
      <c r="D11399">
        <v>0</v>
      </c>
      <c r="E11399">
        <v>43882</v>
      </c>
    </row>
    <row r="11400">
      <c r="A11400" t="str">
        <v>AutoTable</v>
      </c>
      <c r="C11400" t="str">
        <v>K200CN</v>
      </c>
      <c r="D11400">
        <v>6</v>
      </c>
      <c r="E11400">
        <v>43882</v>
      </c>
    </row>
    <row r="11401">
      <c r="A11401" t="str">
        <v>AutoTable</v>
      </c>
      <c r="C11401" t="str">
        <v>KACC3-12</v>
      </c>
      <c r="D11401">
        <v>0</v>
      </c>
      <c r="E11401">
        <v>43882</v>
      </c>
    </row>
    <row r="11402">
      <c r="A11402" t="str">
        <v>AutoTable</v>
      </c>
      <c r="C11402" t="str">
        <v>KAL2-3</v>
      </c>
      <c r="D11402">
        <v>0</v>
      </c>
      <c r="E11402">
        <v>43882</v>
      </c>
    </row>
    <row r="11403">
      <c r="A11403" t="str">
        <v>AutoTable</v>
      </c>
      <c r="C11403" t="str">
        <v>KAL3-3</v>
      </c>
      <c r="D11403">
        <v>0</v>
      </c>
      <c r="E11403">
        <v>43882</v>
      </c>
    </row>
    <row r="11404">
      <c r="A11404" t="str">
        <v>AutoTable</v>
      </c>
      <c r="C11404" t="str">
        <v>KAL5-3</v>
      </c>
      <c r="D11404">
        <v>0</v>
      </c>
      <c r="E11404">
        <v>43882</v>
      </c>
    </row>
    <row r="11405">
      <c r="A11405" t="str">
        <v>AutoTable</v>
      </c>
      <c r="C11405" t="str">
        <v>KBDIFF</v>
      </c>
      <c r="D11405">
        <v>0</v>
      </c>
      <c r="E11405">
        <v>43882</v>
      </c>
    </row>
    <row r="11406">
      <c r="A11406" t="str">
        <v>AutoTable</v>
      </c>
      <c r="C11406" t="str">
        <v>KNML48</v>
      </c>
      <c r="D11406">
        <v>0</v>
      </c>
      <c r="E11406">
        <v>43882</v>
      </c>
    </row>
    <row r="11407">
      <c r="A11407" t="str">
        <v>AutoTable</v>
      </c>
      <c r="C11407" t="str">
        <v>KTG192</v>
      </c>
      <c r="D11407">
        <v>0</v>
      </c>
      <c r="E11407">
        <v>43882</v>
      </c>
    </row>
    <row r="11408">
      <c r="A11408" t="str">
        <v>AutoTable</v>
      </c>
      <c r="C11408" t="str">
        <v>KTRA15PW</v>
      </c>
      <c r="D11408">
        <v>0</v>
      </c>
      <c r="E11408">
        <v>43882</v>
      </c>
    </row>
    <row r="11409">
      <c r="A11409" t="str">
        <v>AutoTable</v>
      </c>
      <c r="C11409" t="str">
        <v>KTRAFX5</v>
      </c>
      <c r="D11409">
        <v>0</v>
      </c>
      <c r="E11409">
        <v>43882</v>
      </c>
    </row>
    <row r="11410">
      <c r="A11410" t="str">
        <v>AutoTable</v>
      </c>
      <c r="C11410" t="str">
        <v>KTT192C</v>
      </c>
      <c r="D11410">
        <v>0</v>
      </c>
      <c r="E11410">
        <v>43882</v>
      </c>
    </row>
    <row r="11411">
      <c r="A11411" t="str">
        <v>AutoTable</v>
      </c>
      <c r="C11411" t="str">
        <v>KY01W-PVC</v>
      </c>
      <c r="D11411">
        <v>0</v>
      </c>
      <c r="E11411">
        <v>43882</v>
      </c>
    </row>
    <row r="11412">
      <c r="A11412" t="str">
        <v>AutoTable</v>
      </c>
      <c r="C11412" t="str">
        <v>LDL0</v>
      </c>
      <c r="D11412">
        <v>30</v>
      </c>
      <c r="E11412">
        <v>43882</v>
      </c>
    </row>
    <row r="11413">
      <c r="A11413" t="str">
        <v>AutoTable</v>
      </c>
      <c r="C11413" t="str">
        <v>LDL11-B22</v>
      </c>
      <c r="D11413">
        <v>2</v>
      </c>
      <c r="E11413">
        <v>43882</v>
      </c>
    </row>
    <row r="11414">
      <c r="A11414" t="str">
        <v>AutoTable</v>
      </c>
      <c r="C11414" t="str">
        <v>LDL11W-B22</v>
      </c>
      <c r="D11414">
        <v>3</v>
      </c>
      <c r="E11414">
        <v>43882</v>
      </c>
    </row>
    <row r="11415">
      <c r="A11415" t="str">
        <v>AutoTable</v>
      </c>
      <c r="C11415" t="str">
        <v>LDL14-B22</v>
      </c>
      <c r="D11415">
        <v>103</v>
      </c>
      <c r="E11415">
        <v>43882</v>
      </c>
    </row>
    <row r="11416">
      <c r="A11416" t="str">
        <v>AutoTable</v>
      </c>
      <c r="C11416" t="str">
        <v>LDL3</v>
      </c>
      <c r="D11416">
        <v>238</v>
      </c>
      <c r="E11416">
        <v>43882</v>
      </c>
    </row>
    <row r="11417">
      <c r="A11417" t="str">
        <v>AutoTable</v>
      </c>
      <c r="C11417" t="str">
        <v>LDL4</v>
      </c>
      <c r="D11417">
        <v>11</v>
      </c>
      <c r="E11417">
        <v>43882</v>
      </c>
    </row>
    <row r="11418">
      <c r="A11418" t="str">
        <v>AutoTable</v>
      </c>
      <c r="C11418" t="str">
        <v>LDL6</v>
      </c>
      <c r="D11418">
        <v>337</v>
      </c>
      <c r="E11418">
        <v>43882</v>
      </c>
    </row>
    <row r="11419">
      <c r="A11419" t="str">
        <v>AutoTable</v>
      </c>
      <c r="C11419" t="str">
        <v>LDLC1-B22</v>
      </c>
      <c r="D11419">
        <v>138</v>
      </c>
      <c r="E11419">
        <v>43882</v>
      </c>
    </row>
    <row r="11420">
      <c r="A11420" t="str">
        <v>AutoTable</v>
      </c>
      <c r="C11420" t="str">
        <v>LDLH11</v>
      </c>
      <c r="D11420">
        <v>25</v>
      </c>
      <c r="E11420">
        <v>43882</v>
      </c>
    </row>
    <row r="11421">
      <c r="A11421" t="str">
        <v>AutoTable</v>
      </c>
      <c r="C11421" t="str">
        <v>LED90J</v>
      </c>
      <c r="D11421">
        <v>25</v>
      </c>
      <c r="E11421">
        <v>43882</v>
      </c>
    </row>
    <row r="11422">
      <c r="A11422" t="str">
        <v>AutoTable</v>
      </c>
      <c r="C11422" t="str">
        <v>LED90R</v>
      </c>
      <c r="D11422">
        <v>22</v>
      </c>
      <c r="E11422">
        <v>43882</v>
      </c>
    </row>
    <row r="11423">
      <c r="A11423" t="str">
        <v>AutoTable</v>
      </c>
      <c r="C11423" t="str">
        <v>LED90VE</v>
      </c>
      <c r="D11423">
        <v>12</v>
      </c>
      <c r="E11423">
        <v>43882</v>
      </c>
    </row>
    <row r="11424">
      <c r="A11424" t="str">
        <v>AutoTable</v>
      </c>
      <c r="C11424" t="str">
        <v>LED90VI</v>
      </c>
      <c r="D11424">
        <v>7</v>
      </c>
      <c r="E11424">
        <v>43882</v>
      </c>
    </row>
    <row r="11425">
      <c r="A11425" t="str">
        <v>AutoTable</v>
      </c>
      <c r="C11425" t="str">
        <v>MLEDVE</v>
      </c>
      <c r="D11425">
        <v>0</v>
      </c>
      <c r="E11425">
        <v>43882</v>
      </c>
    </row>
    <row r="11426">
      <c r="A11426" t="str">
        <v>AutoTable</v>
      </c>
      <c r="C11426" t="str">
        <v>NLC54-12</v>
      </c>
      <c r="D11426">
        <v>300</v>
      </c>
      <c r="E11426">
        <v>43882</v>
      </c>
    </row>
    <row r="11427">
      <c r="A11427" t="str">
        <v>AutoTable</v>
      </c>
      <c r="C11427" t="str">
        <v>NLC57</v>
      </c>
      <c r="D11427">
        <v>0</v>
      </c>
      <c r="E11427">
        <v>43882</v>
      </c>
    </row>
    <row r="11428">
      <c r="A11428" t="str">
        <v>AutoTable</v>
      </c>
      <c r="C11428" t="str">
        <v>NLC59</v>
      </c>
      <c r="D11428">
        <v>70</v>
      </c>
      <c r="E11428">
        <v>43882</v>
      </c>
    </row>
    <row r="11429">
      <c r="A11429" t="str">
        <v>AutoTable</v>
      </c>
      <c r="C11429" t="str">
        <v>NLC95-12</v>
      </c>
      <c r="D11429">
        <v>0</v>
      </c>
      <c r="E11429">
        <v>43882</v>
      </c>
    </row>
    <row r="11430">
      <c r="A11430" t="str">
        <v>AutoTable</v>
      </c>
      <c r="C11430" t="str">
        <v>NLEDU51</v>
      </c>
      <c r="D11430">
        <v>7</v>
      </c>
      <c r="E11430">
        <v>43882</v>
      </c>
    </row>
    <row r="11431">
      <c r="A11431" t="str">
        <v>AutoTable</v>
      </c>
      <c r="C11431" t="str">
        <v>NLEDU51W</v>
      </c>
      <c r="D11431">
        <v>3</v>
      </c>
      <c r="E11431">
        <v>43882</v>
      </c>
    </row>
    <row r="11432">
      <c r="A11432" t="str">
        <v>AutoTable</v>
      </c>
      <c r="C11432" t="str">
        <v>NLEDU52</v>
      </c>
      <c r="D11432">
        <v>5</v>
      </c>
      <c r="E11432">
        <v>43882</v>
      </c>
    </row>
    <row r="11433">
      <c r="A11433" t="str">
        <v>AutoTable</v>
      </c>
      <c r="C11433" t="str">
        <v>NLEDU53</v>
      </c>
      <c r="D11433">
        <v>2</v>
      </c>
      <c r="E11433">
        <v>43882</v>
      </c>
    </row>
    <row r="11434">
      <c r="A11434" t="str">
        <v>AutoTable</v>
      </c>
      <c r="C11434" t="str">
        <v>NLEDU54</v>
      </c>
      <c r="D11434">
        <v>3</v>
      </c>
      <c r="E11434">
        <v>43882</v>
      </c>
    </row>
    <row r="11435">
      <c r="A11435" t="str">
        <v>AutoTable</v>
      </c>
      <c r="C11435" t="str">
        <v>NLEDU56</v>
      </c>
      <c r="D11435">
        <v>1</v>
      </c>
      <c r="E11435">
        <v>43882</v>
      </c>
    </row>
    <row r="11436">
      <c r="A11436" t="str">
        <v>AutoTable</v>
      </c>
      <c r="C11436" t="str">
        <v>OFES39200-0</v>
      </c>
      <c r="D11436">
        <v>0</v>
      </c>
      <c r="E11436">
        <v>43882</v>
      </c>
    </row>
    <row r="11437">
      <c r="A11437" t="str">
        <v>AutoTable</v>
      </c>
      <c r="C11437" t="str">
        <v>OFES40298-T0</v>
      </c>
      <c r="D11437">
        <v>0</v>
      </c>
      <c r="E11437">
        <v>43882</v>
      </c>
    </row>
    <row r="11438">
      <c r="A11438" t="str">
        <v>AutoTable</v>
      </c>
      <c r="C11438" t="str">
        <v>OFES40299-T0</v>
      </c>
      <c r="D11438">
        <v>0</v>
      </c>
      <c r="E11438">
        <v>43882</v>
      </c>
    </row>
    <row r="11439">
      <c r="A11439" t="str">
        <v>AutoTable</v>
      </c>
      <c r="C11439" t="str">
        <v>OFL512-FX</v>
      </c>
      <c r="D11439">
        <v>0</v>
      </c>
      <c r="E11439">
        <v>43882</v>
      </c>
    </row>
    <row r="11440">
      <c r="A11440" t="str">
        <v>AutoTable</v>
      </c>
      <c r="C11440" t="str">
        <v>OG100C</v>
      </c>
      <c r="D11440">
        <v>0</v>
      </c>
      <c r="E11440">
        <v>43882</v>
      </c>
    </row>
    <row r="11441">
      <c r="A11441" t="str">
        <v>AutoTable</v>
      </c>
      <c r="C11441" t="str">
        <v>PIX03</v>
      </c>
      <c r="D11441">
        <v>0</v>
      </c>
      <c r="E11441">
        <v>43882</v>
      </c>
    </row>
    <row r="11442">
      <c r="A11442" t="str">
        <v>AutoTable</v>
      </c>
      <c r="C11442" t="str">
        <v>PIX04</v>
      </c>
      <c r="D11442">
        <v>0</v>
      </c>
      <c r="E11442">
        <v>43882</v>
      </c>
    </row>
    <row r="11443">
      <c r="A11443" t="str">
        <v>AutoTable</v>
      </c>
      <c r="C11443" t="str">
        <v>PL168</v>
      </c>
      <c r="D11443">
        <v>0</v>
      </c>
      <c r="E11443">
        <v>43882</v>
      </c>
    </row>
    <row r="11444">
      <c r="A11444" t="str">
        <v>AutoTable</v>
      </c>
      <c r="C11444" t="str">
        <v>PL303W</v>
      </c>
      <c r="D11444">
        <v>0</v>
      </c>
      <c r="E11444">
        <v>43882</v>
      </c>
    </row>
    <row r="11445">
      <c r="A11445" t="str">
        <v>AutoTable</v>
      </c>
      <c r="C11445" t="str">
        <v>PND020</v>
      </c>
      <c r="D11445">
        <v>0</v>
      </c>
      <c r="E11445">
        <v>43882</v>
      </c>
    </row>
    <row r="11446">
      <c r="A11446" t="str">
        <v>AutoTable</v>
      </c>
      <c r="C11446" t="str">
        <v>PR03</v>
      </c>
      <c r="D11446">
        <v>2</v>
      </c>
      <c r="E11446">
        <v>43882</v>
      </c>
    </row>
    <row r="11447">
      <c r="A11447" t="str">
        <v>AutoTable</v>
      </c>
      <c r="C11447" t="str">
        <v>PR07</v>
      </c>
      <c r="D11447">
        <v>0</v>
      </c>
      <c r="E11447">
        <v>43882</v>
      </c>
    </row>
    <row r="11448">
      <c r="A11448" t="str">
        <v>AutoTable</v>
      </c>
      <c r="C11448" t="str">
        <v>PR15I</v>
      </c>
      <c r="D11448">
        <v>0</v>
      </c>
      <c r="E11448">
        <v>43882</v>
      </c>
    </row>
    <row r="11449">
      <c r="A11449" t="str">
        <v>AutoTable</v>
      </c>
      <c r="C11449" t="str">
        <v>PR17I</v>
      </c>
      <c r="D11449">
        <v>0</v>
      </c>
      <c r="E11449">
        <v>43882</v>
      </c>
    </row>
    <row r="11450">
      <c r="A11450" t="str">
        <v>AutoTable</v>
      </c>
      <c r="C11450" t="str">
        <v>PRISE-F</v>
      </c>
      <c r="D11450">
        <v>0</v>
      </c>
      <c r="E11450">
        <v>43882</v>
      </c>
    </row>
    <row r="11451">
      <c r="A11451" t="str">
        <v>AutoTable</v>
      </c>
      <c r="C11451" t="str">
        <v>PRISE-M</v>
      </c>
      <c r="D11451">
        <v>40</v>
      </c>
      <c r="E11451">
        <v>43882</v>
      </c>
    </row>
    <row r="11452">
      <c r="A11452" t="str">
        <v>AutoTable</v>
      </c>
      <c r="C11452" t="str">
        <v>PRJP-01W+</v>
      </c>
      <c r="D11452">
        <v>0</v>
      </c>
      <c r="E11452">
        <v>43882</v>
      </c>
    </row>
    <row r="11453">
      <c r="A11453" t="str">
        <v>AutoTable</v>
      </c>
      <c r="C11453" t="str">
        <v>PRJR1-DMX</v>
      </c>
      <c r="D11453">
        <v>0</v>
      </c>
      <c r="E11453">
        <v>43882</v>
      </c>
    </row>
    <row r="11454">
      <c r="A11454" t="str">
        <v>AutoTable</v>
      </c>
      <c r="C11454" t="str">
        <v>SAP170180</v>
      </c>
      <c r="D11454">
        <v>0</v>
      </c>
      <c r="E11454">
        <v>43882</v>
      </c>
    </row>
    <row r="11455">
      <c r="A11455" t="str">
        <v>AutoTable</v>
      </c>
      <c r="C11455" t="str">
        <v>SAP5060</v>
      </c>
      <c r="D11455">
        <v>0</v>
      </c>
      <c r="E11455">
        <v>43882</v>
      </c>
    </row>
    <row r="11456">
      <c r="A11456" t="str">
        <v>AutoTable</v>
      </c>
      <c r="C11456" t="str">
        <v>SAP90100</v>
      </c>
      <c r="D11456">
        <v>0</v>
      </c>
      <c r="E11456">
        <v>43882</v>
      </c>
    </row>
    <row r="11457">
      <c r="A11457" t="str">
        <v>AutoTable</v>
      </c>
      <c r="C11457" t="str">
        <v>TL249W</v>
      </c>
      <c r="D11457">
        <v>0</v>
      </c>
      <c r="E11457">
        <v>43882</v>
      </c>
    </row>
    <row r="11458">
      <c r="A11458" t="str">
        <v>AutoTable</v>
      </c>
      <c r="C11458" t="str">
        <v>TRONE</v>
      </c>
      <c r="D11458">
        <v>0</v>
      </c>
      <c r="E11458">
        <v>43882</v>
      </c>
    </row>
    <row r="11459">
      <c r="A11459" t="str">
        <v>AutoTable</v>
      </c>
      <c r="C11459" t="str">
        <v>TSLED02W</v>
      </c>
      <c r="D11459">
        <v>1</v>
      </c>
      <c r="E11459">
        <v>43882</v>
      </c>
    </row>
    <row r="11460">
      <c r="A11460" t="str">
        <v>AutoTable</v>
      </c>
      <c r="C11460" t="str">
        <v>TSLED3WFX</v>
      </c>
      <c r="D11460">
        <v>3</v>
      </c>
      <c r="E11460">
        <v>43882</v>
      </c>
    </row>
    <row r="11461">
      <c r="A11461" t="str">
        <v>AutoTable</v>
      </c>
      <c r="C11461" t="str">
        <v>00101</v>
      </c>
      <c r="D11461">
        <v>1</v>
      </c>
      <c r="E11461">
        <v>43906</v>
      </c>
    </row>
    <row r="11462">
      <c r="A11462" t="str">
        <v>AutoTable</v>
      </c>
      <c r="C11462" t="str">
        <v>00102</v>
      </c>
      <c r="D11462">
        <v>1</v>
      </c>
      <c r="E11462">
        <v>43906</v>
      </c>
    </row>
    <row r="11463">
      <c r="A11463" t="str">
        <v>AutoTable</v>
      </c>
      <c r="C11463" t="str">
        <v>00103</v>
      </c>
      <c r="D11463">
        <v>1</v>
      </c>
      <c r="E11463">
        <v>43906</v>
      </c>
    </row>
    <row r="11464">
      <c r="A11464" t="str">
        <v>AutoTable</v>
      </c>
      <c r="C11464" t="str">
        <v>00104</v>
      </c>
      <c r="D11464">
        <v>1</v>
      </c>
      <c r="E11464">
        <v>43906</v>
      </c>
    </row>
    <row r="11465">
      <c r="A11465" t="str">
        <v>AutoTable</v>
      </c>
      <c r="C11465" t="str">
        <v>00105</v>
      </c>
      <c r="D11465">
        <v>1</v>
      </c>
      <c r="E11465">
        <v>43906</v>
      </c>
    </row>
    <row r="11466">
      <c r="A11466" t="str">
        <v>AutoTable</v>
      </c>
      <c r="C11466" t="str">
        <v>00108</v>
      </c>
      <c r="D11466">
        <v>1</v>
      </c>
      <c r="E11466">
        <v>43906</v>
      </c>
    </row>
    <row r="11467">
      <c r="A11467" t="str">
        <v>AutoTable</v>
      </c>
      <c r="C11467" t="str">
        <v>00109</v>
      </c>
      <c r="D11467">
        <v>1</v>
      </c>
      <c r="E11467">
        <v>43906</v>
      </c>
    </row>
    <row r="11468">
      <c r="A11468" t="str">
        <v>AutoTable</v>
      </c>
      <c r="C11468" t="str">
        <v>00110</v>
      </c>
      <c r="D11468">
        <v>1</v>
      </c>
      <c r="E11468">
        <v>43906</v>
      </c>
    </row>
    <row r="11469">
      <c r="A11469" t="str">
        <v>AutoTable</v>
      </c>
      <c r="C11469" t="str">
        <v>00111</v>
      </c>
      <c r="D11469">
        <v>1</v>
      </c>
      <c r="E11469">
        <v>43906</v>
      </c>
    </row>
    <row r="11470">
      <c r="A11470" t="str">
        <v>AutoTable</v>
      </c>
      <c r="C11470" t="str">
        <v>00112</v>
      </c>
      <c r="D11470">
        <v>1</v>
      </c>
      <c r="E11470">
        <v>43906</v>
      </c>
    </row>
    <row r="11471">
      <c r="A11471" t="str">
        <v>AutoTable</v>
      </c>
      <c r="C11471" t="str">
        <v>00113</v>
      </c>
      <c r="D11471">
        <v>0</v>
      </c>
      <c r="E11471">
        <v>43906</v>
      </c>
    </row>
    <row r="11472">
      <c r="A11472" t="str">
        <v>AutoTable</v>
      </c>
      <c r="C11472" t="str">
        <v>00114</v>
      </c>
      <c r="D11472">
        <v>1</v>
      </c>
      <c r="E11472">
        <v>43906</v>
      </c>
    </row>
    <row r="11473">
      <c r="A11473" t="str">
        <v>AutoTable</v>
      </c>
      <c r="C11473" t="str">
        <v>00115</v>
      </c>
      <c r="D11473">
        <v>1</v>
      </c>
      <c r="E11473">
        <v>43906</v>
      </c>
    </row>
    <row r="11474">
      <c r="A11474" t="str">
        <v>AutoTable</v>
      </c>
      <c r="C11474" t="str">
        <v>00116</v>
      </c>
      <c r="D11474">
        <v>1</v>
      </c>
      <c r="E11474">
        <v>43906</v>
      </c>
    </row>
    <row r="11475">
      <c r="A11475" t="str">
        <v>AutoTable</v>
      </c>
      <c r="C11475" t="str">
        <v>00117</v>
      </c>
      <c r="D11475">
        <v>0</v>
      </c>
      <c r="E11475">
        <v>43906</v>
      </c>
    </row>
    <row r="11476">
      <c r="A11476" t="str">
        <v>AutoTable</v>
      </c>
      <c r="C11476" t="str">
        <v>00118</v>
      </c>
      <c r="D11476">
        <v>1</v>
      </c>
      <c r="E11476">
        <v>43906</v>
      </c>
    </row>
    <row r="11477">
      <c r="A11477" t="str">
        <v>AutoTable</v>
      </c>
      <c r="C11477" t="str">
        <v>00119</v>
      </c>
      <c r="D11477">
        <v>1</v>
      </c>
      <c r="E11477">
        <v>43906</v>
      </c>
    </row>
    <row r="11478">
      <c r="A11478" t="str">
        <v>AutoTable</v>
      </c>
      <c r="C11478" t="str">
        <v>00120</v>
      </c>
      <c r="D11478">
        <v>0</v>
      </c>
      <c r="E11478">
        <v>43906</v>
      </c>
    </row>
    <row r="11479">
      <c r="A11479" t="str">
        <v>AutoTable</v>
      </c>
      <c r="C11479" t="str">
        <v>00151</v>
      </c>
      <c r="D11479">
        <v>1</v>
      </c>
      <c r="E11479">
        <v>43906</v>
      </c>
    </row>
    <row r="11480">
      <c r="A11480" t="str">
        <v>AutoTable</v>
      </c>
      <c r="C11480" t="str">
        <v>00730-90</v>
      </c>
      <c r="D11480">
        <v>0</v>
      </c>
      <c r="E11480">
        <v>43906</v>
      </c>
    </row>
    <row r="11481">
      <c r="A11481" t="str">
        <v>AutoTable</v>
      </c>
      <c r="C11481" t="str">
        <v>00730-90S</v>
      </c>
      <c r="D11481">
        <v>2605</v>
      </c>
      <c r="E11481">
        <v>43906</v>
      </c>
    </row>
    <row r="11482">
      <c r="A11482" t="str">
        <v>AutoTable</v>
      </c>
      <c r="C11482" t="str">
        <v>01012-02CE</v>
      </c>
      <c r="D11482">
        <v>157</v>
      </c>
      <c r="E11482">
        <v>43906</v>
      </c>
    </row>
    <row r="11483">
      <c r="A11483" t="str">
        <v>AutoTable</v>
      </c>
      <c r="C11483" t="str">
        <v>01012-05CE</v>
      </c>
      <c r="D11483">
        <v>0</v>
      </c>
      <c r="E11483">
        <v>43906</v>
      </c>
    </row>
    <row r="11484">
      <c r="A11484" t="str">
        <v>AutoTable</v>
      </c>
      <c r="C11484" t="str">
        <v>01012-06CE</v>
      </c>
      <c r="D11484">
        <v>27</v>
      </c>
      <c r="E11484">
        <v>43906</v>
      </c>
    </row>
    <row r="11485">
      <c r="A11485" t="str">
        <v>AutoTable</v>
      </c>
      <c r="C11485" t="str">
        <v>01012-10CE</v>
      </c>
      <c r="D11485">
        <v>0</v>
      </c>
      <c r="E11485">
        <v>43906</v>
      </c>
    </row>
    <row r="11486">
      <c r="A11486" t="str">
        <v>AutoTable</v>
      </c>
      <c r="C11486" t="str">
        <v>01012-13CE</v>
      </c>
      <c r="D11486">
        <v>93</v>
      </c>
      <c r="E11486">
        <v>43906</v>
      </c>
    </row>
    <row r="11487">
      <c r="A11487" t="str">
        <v>AutoTable</v>
      </c>
      <c r="C11487" t="str">
        <v>01012-24CE</v>
      </c>
      <c r="D11487">
        <v>0</v>
      </c>
      <c r="E11487">
        <v>43906</v>
      </c>
    </row>
    <row r="11488">
      <c r="A11488" t="str">
        <v>AutoTable</v>
      </c>
      <c r="C11488" t="str">
        <v>01012-25CE</v>
      </c>
      <c r="D11488">
        <v>0</v>
      </c>
      <c r="E11488">
        <v>43906</v>
      </c>
    </row>
    <row r="11489">
      <c r="A11489" t="str">
        <v>AutoTable</v>
      </c>
      <c r="C11489" t="str">
        <v>01022-30</v>
      </c>
      <c r="D11489">
        <v>0</v>
      </c>
      <c r="E11489">
        <v>43906</v>
      </c>
    </row>
    <row r="11490">
      <c r="A11490" t="str">
        <v>AutoTable</v>
      </c>
      <c r="C11490" t="str">
        <v>01024-05CE</v>
      </c>
      <c r="D11490">
        <v>62</v>
      </c>
      <c r="E11490">
        <v>43906</v>
      </c>
    </row>
    <row r="11491">
      <c r="A11491" t="str">
        <v>AutoTable</v>
      </c>
      <c r="C11491" t="str">
        <v>01024-82CE</v>
      </c>
      <c r="D11491">
        <v>120</v>
      </c>
      <c r="E11491">
        <v>43906</v>
      </c>
    </row>
    <row r="11492">
      <c r="A11492" t="str">
        <v>AutoTable</v>
      </c>
      <c r="C11492" t="str">
        <v>01025-17CE</v>
      </c>
      <c r="D11492">
        <v>19</v>
      </c>
      <c r="E11492">
        <v>43906</v>
      </c>
    </row>
    <row r="11493">
      <c r="A11493" t="str">
        <v>AutoTable</v>
      </c>
      <c r="C11493" t="str">
        <v>01025-19CE</v>
      </c>
      <c r="D11493">
        <v>60</v>
      </c>
      <c r="E11493">
        <v>43906</v>
      </c>
    </row>
    <row r="11494">
      <c r="A11494" t="str">
        <v>AutoTable</v>
      </c>
      <c r="C11494" t="str">
        <v>01025-20CE</v>
      </c>
      <c r="D11494">
        <v>30</v>
      </c>
      <c r="E11494">
        <v>43906</v>
      </c>
    </row>
    <row r="11495">
      <c r="A11495" t="str">
        <v>AutoTable</v>
      </c>
      <c r="C11495" t="str">
        <v>01025-26CE</v>
      </c>
      <c r="D11495">
        <v>0</v>
      </c>
      <c r="E11495">
        <v>43906</v>
      </c>
    </row>
    <row r="11496">
      <c r="A11496" t="str">
        <v>AutoTable</v>
      </c>
      <c r="C11496" t="str">
        <v>01030-13</v>
      </c>
      <c r="D11496">
        <v>0</v>
      </c>
      <c r="E11496">
        <v>43906</v>
      </c>
    </row>
    <row r="11497">
      <c r="A11497" t="str">
        <v>AutoTable</v>
      </c>
      <c r="C11497" t="str">
        <v>01030-17CE</v>
      </c>
      <c r="D11497">
        <v>0</v>
      </c>
      <c r="E11497">
        <v>43906</v>
      </c>
    </row>
    <row r="11498">
      <c r="A11498" t="str">
        <v>AutoTable</v>
      </c>
      <c r="C11498" t="str">
        <v>01030-19</v>
      </c>
      <c r="D11498">
        <v>0</v>
      </c>
      <c r="E11498">
        <v>43906</v>
      </c>
    </row>
    <row r="11499">
      <c r="A11499" t="str">
        <v>AutoTable</v>
      </c>
      <c r="C11499" t="str">
        <v>01030-19CE</v>
      </c>
      <c r="D11499">
        <v>70</v>
      </c>
      <c r="E11499">
        <v>43906</v>
      </c>
    </row>
    <row r="11500">
      <c r="A11500" t="str">
        <v>AutoTable</v>
      </c>
      <c r="C11500" t="str">
        <v>01031-13</v>
      </c>
      <c r="D11500">
        <v>100</v>
      </c>
      <c r="E11500">
        <v>43906</v>
      </c>
    </row>
    <row r="11501">
      <c r="A11501" t="str">
        <v>AutoTable</v>
      </c>
      <c r="C11501" t="str">
        <v>01031POB</v>
      </c>
      <c r="D11501">
        <v>224</v>
      </c>
      <c r="E11501">
        <v>43906</v>
      </c>
    </row>
    <row r="11502">
      <c r="A11502" t="str">
        <v>AutoTable</v>
      </c>
      <c r="C11502" t="str">
        <v>01218-24</v>
      </c>
      <c r="D11502">
        <v>0</v>
      </c>
      <c r="E11502">
        <v>43906</v>
      </c>
    </row>
    <row r="11503">
      <c r="A11503" t="str">
        <v>AutoTable</v>
      </c>
      <c r="C11503" t="str">
        <v>01330-06</v>
      </c>
      <c r="D11503">
        <v>328</v>
      </c>
      <c r="E11503">
        <v>43906</v>
      </c>
    </row>
    <row r="11504">
      <c r="A11504" t="str">
        <v>AutoTable</v>
      </c>
      <c r="C11504" t="str">
        <v>01330-15</v>
      </c>
      <c r="D11504">
        <v>2</v>
      </c>
      <c r="E11504">
        <v>43906</v>
      </c>
    </row>
    <row r="11505">
      <c r="A11505" t="str">
        <v>AutoTable</v>
      </c>
      <c r="C11505" t="str">
        <v>01330-18</v>
      </c>
      <c r="D11505">
        <v>292</v>
      </c>
      <c r="E11505">
        <v>43906</v>
      </c>
    </row>
    <row r="11506">
      <c r="A11506" t="str">
        <v>AutoTable</v>
      </c>
      <c r="C11506" t="str">
        <v>01331-AS</v>
      </c>
      <c r="D11506">
        <v>400</v>
      </c>
      <c r="E11506">
        <v>43906</v>
      </c>
    </row>
    <row r="11507">
      <c r="A11507" t="str">
        <v>AutoTable</v>
      </c>
      <c r="C11507" t="str">
        <v>01331-CBS</v>
      </c>
      <c r="D11507">
        <v>480</v>
      </c>
      <c r="E11507">
        <v>43906</v>
      </c>
    </row>
    <row r="11508">
      <c r="A11508" t="str">
        <v>AutoTable</v>
      </c>
      <c r="C11508" t="str">
        <v>01331-FOBS</v>
      </c>
      <c r="D11508">
        <v>480</v>
      </c>
      <c r="E11508">
        <v>43906</v>
      </c>
    </row>
    <row r="11509">
      <c r="A11509" t="str">
        <v>AutoTable</v>
      </c>
      <c r="C11509" t="str">
        <v>01331-FOS</v>
      </c>
      <c r="D11509">
        <v>321</v>
      </c>
      <c r="E11509">
        <v>43906</v>
      </c>
    </row>
    <row r="11510">
      <c r="A11510" t="str">
        <v>AutoTable</v>
      </c>
      <c r="C11510" t="str">
        <v>01331-RS</v>
      </c>
      <c r="D11510">
        <v>0</v>
      </c>
      <c r="E11510">
        <v>43906</v>
      </c>
    </row>
    <row r="11511">
      <c r="A11511" t="str">
        <v>AutoTable</v>
      </c>
      <c r="C11511" t="str">
        <v>01412-60CE</v>
      </c>
      <c r="D11511">
        <v>265</v>
      </c>
      <c r="E11511">
        <v>43906</v>
      </c>
    </row>
    <row r="11512">
      <c r="A11512" t="str">
        <v>AutoTable</v>
      </c>
      <c r="C11512" t="str">
        <v>01424-81CE</v>
      </c>
      <c r="D11512">
        <v>25</v>
      </c>
      <c r="E11512">
        <v>43906</v>
      </c>
    </row>
    <row r="11513">
      <c r="A11513" t="str">
        <v>AutoTable</v>
      </c>
      <c r="C11513" t="str">
        <v>01424-89CE</v>
      </c>
      <c r="D11513">
        <v>0</v>
      </c>
      <c r="E11513">
        <v>43906</v>
      </c>
    </row>
    <row r="11514">
      <c r="A11514" t="str">
        <v>AutoTable</v>
      </c>
      <c r="C11514" t="str">
        <v>01513-09</v>
      </c>
      <c r="D11514">
        <v>0</v>
      </c>
      <c r="E11514">
        <v>43906</v>
      </c>
    </row>
    <row r="11515">
      <c r="A11515" t="str">
        <v>AutoTable</v>
      </c>
      <c r="C11515" t="str">
        <v>01513-19</v>
      </c>
      <c r="D11515">
        <v>0</v>
      </c>
      <c r="E11515">
        <v>43906</v>
      </c>
    </row>
    <row r="11516">
      <c r="A11516" t="str">
        <v>AutoTable</v>
      </c>
      <c r="C11516" t="str">
        <v>01513-26</v>
      </c>
      <c r="D11516">
        <v>0</v>
      </c>
      <c r="E11516">
        <v>43906</v>
      </c>
    </row>
    <row r="11517">
      <c r="A11517" t="str">
        <v>AutoTable</v>
      </c>
      <c r="C11517" t="str">
        <v>01519-05CE</v>
      </c>
      <c r="D11517">
        <v>0</v>
      </c>
      <c r="E11517">
        <v>43906</v>
      </c>
    </row>
    <row r="11518">
      <c r="A11518" t="str">
        <v>AutoTable</v>
      </c>
      <c r="C11518" t="str">
        <v>01519-06CE</v>
      </c>
      <c r="D11518">
        <v>0</v>
      </c>
      <c r="E11518">
        <v>43906</v>
      </c>
    </row>
    <row r="11519">
      <c r="A11519" t="str">
        <v>AutoTable</v>
      </c>
      <c r="C11519" t="str">
        <v>01519-09CE</v>
      </c>
      <c r="D11519">
        <v>0</v>
      </c>
      <c r="E11519">
        <v>43906</v>
      </c>
    </row>
    <row r="11520">
      <c r="A11520" t="str">
        <v>AutoTable</v>
      </c>
      <c r="C11520" t="str">
        <v>01519-11CE</v>
      </c>
      <c r="D11520">
        <v>0</v>
      </c>
      <c r="E11520">
        <v>43906</v>
      </c>
    </row>
    <row r="11521">
      <c r="A11521" t="str">
        <v>AutoTable</v>
      </c>
      <c r="C11521" t="str">
        <v>01622-08</v>
      </c>
      <c r="D11521">
        <v>0</v>
      </c>
      <c r="E11521">
        <v>43906</v>
      </c>
    </row>
    <row r="11522">
      <c r="A11522" t="str">
        <v>AutoTable</v>
      </c>
      <c r="C11522" t="str">
        <v>01622-23</v>
      </c>
      <c r="D11522">
        <v>545</v>
      </c>
      <c r="E11522">
        <v>43906</v>
      </c>
    </row>
    <row r="11523">
      <c r="A11523" t="str">
        <v>AutoTable</v>
      </c>
      <c r="C11523" t="str">
        <v>01622-42</v>
      </c>
      <c r="D11523">
        <v>814</v>
      </c>
      <c r="E11523">
        <v>43906</v>
      </c>
    </row>
    <row r="11524">
      <c r="A11524" t="str">
        <v>AutoTable</v>
      </c>
      <c r="C11524" t="str">
        <v>01622-48</v>
      </c>
      <c r="D11524">
        <v>1845</v>
      </c>
      <c r="E11524">
        <v>43906</v>
      </c>
    </row>
    <row r="11525">
      <c r="A11525" t="str">
        <v>AutoTable</v>
      </c>
      <c r="C11525" t="str">
        <v>01630-30CE</v>
      </c>
      <c r="D11525">
        <v>0</v>
      </c>
      <c r="E11525">
        <v>43906</v>
      </c>
    </row>
    <row r="11526">
      <c r="A11526" t="str">
        <v>AutoTable</v>
      </c>
      <c r="C11526" t="str">
        <v>01632-02</v>
      </c>
      <c r="D11526">
        <v>624</v>
      </c>
      <c r="E11526">
        <v>43906</v>
      </c>
    </row>
    <row r="11527">
      <c r="A11527" t="str">
        <v>AutoTable</v>
      </c>
      <c r="C11527" t="str">
        <v>01632-06</v>
      </c>
      <c r="D11527">
        <v>616</v>
      </c>
      <c r="E11527">
        <v>43906</v>
      </c>
    </row>
    <row r="11528">
      <c r="A11528" t="str">
        <v>AutoTable</v>
      </c>
      <c r="C11528" t="str">
        <v>01632-08</v>
      </c>
      <c r="D11528">
        <v>521</v>
      </c>
      <c r="E11528">
        <v>43906</v>
      </c>
    </row>
    <row r="11529">
      <c r="A11529" t="str">
        <v>AutoTable</v>
      </c>
      <c r="C11529" t="str">
        <v>01632-09</v>
      </c>
      <c r="D11529">
        <v>381</v>
      </c>
      <c r="E11529">
        <v>43906</v>
      </c>
    </row>
    <row r="11530">
      <c r="A11530" t="str">
        <v>AutoTable</v>
      </c>
      <c r="C11530" t="str">
        <v>01632-12</v>
      </c>
      <c r="D11530">
        <v>320</v>
      </c>
      <c r="E11530">
        <v>43906</v>
      </c>
    </row>
    <row r="11531">
      <c r="A11531" t="str">
        <v>AutoTable</v>
      </c>
      <c r="C11531" t="str">
        <v>01632-16</v>
      </c>
      <c r="D11531">
        <v>736</v>
      </c>
      <c r="E11531">
        <v>43906</v>
      </c>
    </row>
    <row r="11532">
      <c r="A11532" t="str">
        <v>AutoTable</v>
      </c>
      <c r="C11532" t="str">
        <v>01632-17</v>
      </c>
      <c r="D11532">
        <v>464</v>
      </c>
      <c r="E11532">
        <v>43906</v>
      </c>
    </row>
    <row r="11533">
      <c r="A11533" t="str">
        <v>AutoTable</v>
      </c>
      <c r="C11533" t="str">
        <v>01632-19</v>
      </c>
      <c r="D11533">
        <v>686</v>
      </c>
      <c r="E11533">
        <v>43906</v>
      </c>
    </row>
    <row r="11534">
      <c r="A11534" t="str">
        <v>AutoTable</v>
      </c>
      <c r="C11534" t="str">
        <v>01632-20</v>
      </c>
      <c r="D11534">
        <v>616</v>
      </c>
      <c r="E11534">
        <v>43906</v>
      </c>
    </row>
    <row r="11535">
      <c r="A11535" t="str">
        <v>AutoTable</v>
      </c>
      <c r="C11535" t="str">
        <v>01644-02</v>
      </c>
      <c r="D11535">
        <v>19</v>
      </c>
      <c r="E11535">
        <v>43906</v>
      </c>
    </row>
    <row r="11536">
      <c r="A11536" t="str">
        <v>AutoTable</v>
      </c>
      <c r="C11536" t="str">
        <v>01644-06</v>
      </c>
      <c r="D11536">
        <v>87</v>
      </c>
      <c r="E11536">
        <v>43906</v>
      </c>
    </row>
    <row r="11537">
      <c r="A11537" t="str">
        <v>AutoTable</v>
      </c>
      <c r="C11537" t="str">
        <v>01644-08</v>
      </c>
      <c r="D11537">
        <v>152</v>
      </c>
      <c r="E11537">
        <v>43906</v>
      </c>
    </row>
    <row r="11538">
      <c r="A11538" t="str">
        <v>AutoTable</v>
      </c>
      <c r="C11538" t="str">
        <v>01644-09</v>
      </c>
      <c r="D11538">
        <v>0</v>
      </c>
      <c r="E11538">
        <v>43906</v>
      </c>
    </row>
    <row r="11539">
      <c r="A11539" t="str">
        <v>AutoTable</v>
      </c>
      <c r="C11539" t="str">
        <v>01644-11</v>
      </c>
      <c r="D11539">
        <v>0</v>
      </c>
      <c r="E11539">
        <v>43906</v>
      </c>
    </row>
    <row r="11540">
      <c r="A11540" t="str">
        <v>AutoTable</v>
      </c>
      <c r="C11540" t="str">
        <v>01644-13</v>
      </c>
      <c r="D11540">
        <v>0</v>
      </c>
      <c r="E11540">
        <v>43906</v>
      </c>
    </row>
    <row r="11541">
      <c r="A11541" t="str">
        <v>AutoTable</v>
      </c>
      <c r="C11541" t="str">
        <v>01644-17</v>
      </c>
      <c r="D11541">
        <v>0</v>
      </c>
      <c r="E11541">
        <v>43906</v>
      </c>
    </row>
    <row r="11542">
      <c r="A11542" t="str">
        <v>AutoTable</v>
      </c>
      <c r="C11542" t="str">
        <v>01644-19</v>
      </c>
      <c r="D11542">
        <v>187</v>
      </c>
      <c r="E11542">
        <v>43906</v>
      </c>
    </row>
    <row r="11543">
      <c r="A11543" t="str">
        <v>AutoTable</v>
      </c>
      <c r="C11543" t="str">
        <v>01644-27</v>
      </c>
      <c r="D11543">
        <v>0</v>
      </c>
      <c r="E11543">
        <v>43906</v>
      </c>
    </row>
    <row r="11544">
      <c r="A11544" t="str">
        <v>AutoTable</v>
      </c>
      <c r="C11544" t="str">
        <v>01644-30</v>
      </c>
      <c r="D11544">
        <v>0</v>
      </c>
      <c r="E11544">
        <v>43906</v>
      </c>
    </row>
    <row r="11545">
      <c r="A11545" t="str">
        <v>AutoTable</v>
      </c>
      <c r="C11545" t="str">
        <v>01650-33</v>
      </c>
      <c r="D11545">
        <v>0</v>
      </c>
      <c r="E11545">
        <v>43906</v>
      </c>
    </row>
    <row r="11546">
      <c r="A11546" t="str">
        <v>AutoTable</v>
      </c>
      <c r="C11546" t="str">
        <v>01830-02</v>
      </c>
      <c r="D11546">
        <v>19</v>
      </c>
      <c r="E11546">
        <v>43906</v>
      </c>
    </row>
    <row r="11547">
      <c r="A11547" t="str">
        <v>AutoTable</v>
      </c>
      <c r="C11547" t="str">
        <v>01830-05</v>
      </c>
      <c r="D11547">
        <v>30</v>
      </c>
      <c r="E11547">
        <v>43906</v>
      </c>
    </row>
    <row r="11548">
      <c r="A11548" t="str">
        <v>AutoTable</v>
      </c>
      <c r="C11548" t="str">
        <v>01830-06</v>
      </c>
      <c r="D11548">
        <v>1</v>
      </c>
      <c r="E11548">
        <v>43906</v>
      </c>
    </row>
    <row r="11549">
      <c r="A11549" t="str">
        <v>AutoTable</v>
      </c>
      <c r="C11549" t="str">
        <v>01830-09</v>
      </c>
      <c r="D11549">
        <v>25</v>
      </c>
      <c r="E11549">
        <v>43906</v>
      </c>
    </row>
    <row r="11550">
      <c r="A11550" t="str">
        <v>AutoTable</v>
      </c>
      <c r="C11550" t="str">
        <v>01930-08S</v>
      </c>
      <c r="D11550">
        <v>156</v>
      </c>
      <c r="E11550">
        <v>43906</v>
      </c>
    </row>
    <row r="11551">
      <c r="A11551" t="str">
        <v>AutoTable</v>
      </c>
      <c r="C11551" t="str">
        <v>01930-27CE</v>
      </c>
      <c r="D11551">
        <v>0</v>
      </c>
      <c r="E11551">
        <v>43906</v>
      </c>
    </row>
    <row r="11552">
      <c r="A11552" t="str">
        <v>AutoTable</v>
      </c>
      <c r="C11552" t="str">
        <v>01930-63CE</v>
      </c>
      <c r="D11552">
        <v>0</v>
      </c>
      <c r="E11552">
        <v>43906</v>
      </c>
    </row>
    <row r="11553">
      <c r="A11553" t="str">
        <v>AutoTable</v>
      </c>
      <c r="C11553" t="str">
        <v>01930-66CE</v>
      </c>
      <c r="D11553">
        <v>0</v>
      </c>
      <c r="E11553">
        <v>43906</v>
      </c>
    </row>
    <row r="11554">
      <c r="A11554" t="str">
        <v>AutoTable</v>
      </c>
      <c r="C11554" t="str">
        <v>01930-67CE</v>
      </c>
      <c r="D11554">
        <v>0</v>
      </c>
      <c r="E11554">
        <v>43906</v>
      </c>
    </row>
    <row r="11555">
      <c r="A11555" t="str">
        <v>AutoTable</v>
      </c>
      <c r="C11555" t="str">
        <v>01932-08CE</v>
      </c>
      <c r="D11555">
        <v>29</v>
      </c>
      <c r="E11555">
        <v>43906</v>
      </c>
    </row>
    <row r="11556">
      <c r="A11556" t="str">
        <v>AutoTable</v>
      </c>
      <c r="C11556" t="str">
        <v>01932-10CE</v>
      </c>
      <c r="D11556">
        <v>20</v>
      </c>
      <c r="E11556">
        <v>43906</v>
      </c>
    </row>
    <row r="11557">
      <c r="A11557" t="str">
        <v>AutoTable</v>
      </c>
      <c r="C11557" t="str">
        <v>01932-12A/VCE</v>
      </c>
      <c r="D11557">
        <v>41</v>
      </c>
      <c r="E11557">
        <v>43906</v>
      </c>
    </row>
    <row r="11558">
      <c r="A11558" t="str">
        <v>AutoTable</v>
      </c>
      <c r="C11558" t="str">
        <v>01932-18CE</v>
      </c>
      <c r="D11558">
        <v>0</v>
      </c>
      <c r="E11558">
        <v>43906</v>
      </c>
    </row>
    <row r="11559">
      <c r="A11559" t="str">
        <v>AutoTable</v>
      </c>
      <c r="C11559" t="str">
        <v>01935-13</v>
      </c>
      <c r="D11559">
        <v>0</v>
      </c>
      <c r="E11559">
        <v>43906</v>
      </c>
    </row>
    <row r="11560">
      <c r="A11560" t="str">
        <v>AutoTable</v>
      </c>
      <c r="C11560" t="str">
        <v>01935-16</v>
      </c>
      <c r="D11560">
        <v>510</v>
      </c>
      <c r="E11560">
        <v>43906</v>
      </c>
    </row>
    <row r="11561">
      <c r="A11561" t="str">
        <v>AutoTable</v>
      </c>
      <c r="C11561" t="str">
        <v>01935-31</v>
      </c>
      <c r="D11561">
        <v>21</v>
      </c>
      <c r="E11561">
        <v>43906</v>
      </c>
    </row>
    <row r="11562">
      <c r="A11562" t="str">
        <v>AutoTable</v>
      </c>
      <c r="C11562" t="str">
        <v>01935-32</v>
      </c>
      <c r="D11562">
        <v>144</v>
      </c>
      <c r="E11562">
        <v>43906</v>
      </c>
    </row>
    <row r="11563">
      <c r="A11563" t="str">
        <v>AutoTable</v>
      </c>
      <c r="C11563" t="str">
        <v>01935-37</v>
      </c>
      <c r="D11563">
        <v>335</v>
      </c>
      <c r="E11563">
        <v>43906</v>
      </c>
    </row>
    <row r="11564">
      <c r="A11564" t="str">
        <v>AutoTable</v>
      </c>
      <c r="C11564" t="str">
        <v>01935G</v>
      </c>
      <c r="D11564">
        <v>0</v>
      </c>
      <c r="E11564">
        <v>43906</v>
      </c>
    </row>
    <row r="11565">
      <c r="A11565" t="str">
        <v>AutoTable</v>
      </c>
      <c r="C11565" t="str">
        <v>01935H</v>
      </c>
      <c r="D11565">
        <v>0</v>
      </c>
      <c r="E11565">
        <v>43906</v>
      </c>
    </row>
    <row r="11566">
      <c r="A11566" t="str">
        <v>AutoTable</v>
      </c>
      <c r="C11566" t="str">
        <v>02018A</v>
      </c>
      <c r="D11566">
        <v>237</v>
      </c>
      <c r="E11566">
        <v>43906</v>
      </c>
    </row>
    <row r="11567">
      <c r="A11567" t="str">
        <v>AutoTable</v>
      </c>
      <c r="C11567" t="str">
        <v>02018B</v>
      </c>
      <c r="D11567">
        <v>372</v>
      </c>
      <c r="E11567">
        <v>43906</v>
      </c>
    </row>
    <row r="11568">
      <c r="A11568" t="str">
        <v>AutoTable</v>
      </c>
      <c r="C11568" t="str">
        <v>02018C</v>
      </c>
      <c r="D11568">
        <v>179</v>
      </c>
      <c r="E11568">
        <v>43906</v>
      </c>
    </row>
    <row r="11569">
      <c r="A11569" t="str">
        <v>AutoTable</v>
      </c>
      <c r="C11569" t="str">
        <v>02022-01</v>
      </c>
      <c r="D11569">
        <v>1</v>
      </c>
      <c r="E11569">
        <v>43906</v>
      </c>
    </row>
    <row r="11570">
      <c r="A11570" t="str">
        <v>AutoTable</v>
      </c>
      <c r="C11570" t="str">
        <v>02022-31</v>
      </c>
      <c r="D11570">
        <v>696</v>
      </c>
      <c r="E11570">
        <v>43906</v>
      </c>
    </row>
    <row r="11571">
      <c r="A11571" t="str">
        <v>AutoTable</v>
      </c>
      <c r="C11571" t="str">
        <v>02022-33</v>
      </c>
      <c r="D11571">
        <v>0</v>
      </c>
      <c r="E11571">
        <v>43906</v>
      </c>
    </row>
    <row r="11572">
      <c r="A11572" t="str">
        <v>AutoTable</v>
      </c>
      <c r="C11572" t="str">
        <v>02022-36</v>
      </c>
      <c r="D11572">
        <v>125</v>
      </c>
      <c r="E11572">
        <v>43906</v>
      </c>
    </row>
    <row r="11573">
      <c r="A11573" t="str">
        <v>AutoTable</v>
      </c>
      <c r="C11573" t="str">
        <v>02022-37</v>
      </c>
      <c r="D11573">
        <v>0</v>
      </c>
      <c r="E11573">
        <v>43906</v>
      </c>
    </row>
    <row r="11574">
      <c r="A11574" t="str">
        <v>AutoTable</v>
      </c>
      <c r="C11574" t="str">
        <v>02025-72</v>
      </c>
      <c r="D11574">
        <v>15</v>
      </c>
      <c r="E11574">
        <v>43906</v>
      </c>
    </row>
    <row r="11575">
      <c r="A11575" t="str">
        <v>AutoTable</v>
      </c>
      <c r="C11575" t="str">
        <v>02030-01CE</v>
      </c>
      <c r="D11575">
        <v>0</v>
      </c>
      <c r="E11575">
        <v>43906</v>
      </c>
    </row>
    <row r="11576">
      <c r="A11576" t="str">
        <v>AutoTable</v>
      </c>
      <c r="C11576" t="str">
        <v>02030-02CE</v>
      </c>
      <c r="D11576">
        <v>0</v>
      </c>
      <c r="E11576">
        <v>43906</v>
      </c>
    </row>
    <row r="11577">
      <c r="A11577" t="str">
        <v>AutoTable</v>
      </c>
      <c r="C11577" t="str">
        <v>02030-10CE</v>
      </c>
      <c r="D11577">
        <v>0</v>
      </c>
      <c r="E11577">
        <v>43906</v>
      </c>
    </row>
    <row r="11578">
      <c r="A11578" t="str">
        <v>AutoTable</v>
      </c>
      <c r="C11578" t="str">
        <v>02030-13</v>
      </c>
      <c r="D11578">
        <v>0</v>
      </c>
      <c r="E11578">
        <v>43906</v>
      </c>
    </row>
    <row r="11579">
      <c r="A11579" t="str">
        <v>AutoTable</v>
      </c>
      <c r="C11579" t="str">
        <v>02030-19CE</v>
      </c>
      <c r="D11579">
        <v>87</v>
      </c>
      <c r="E11579">
        <v>43906</v>
      </c>
    </row>
    <row r="11580">
      <c r="A11580" t="str">
        <v>AutoTable</v>
      </c>
      <c r="C11580" t="str">
        <v>02030A</v>
      </c>
      <c r="D11580">
        <v>90</v>
      </c>
      <c r="E11580">
        <v>43906</v>
      </c>
    </row>
    <row r="11581">
      <c r="A11581" t="str">
        <v>AutoTable</v>
      </c>
      <c r="C11581" t="str">
        <v>02030AS1</v>
      </c>
      <c r="D11581">
        <v>656</v>
      </c>
      <c r="E11581">
        <v>43906</v>
      </c>
    </row>
    <row r="11582">
      <c r="A11582" t="str">
        <v>AutoTable</v>
      </c>
      <c r="C11582" t="str">
        <v>02030AS2</v>
      </c>
      <c r="D11582">
        <v>0</v>
      </c>
      <c r="E11582">
        <v>43906</v>
      </c>
    </row>
    <row r="11583">
      <c r="A11583" t="str">
        <v>AutoTable</v>
      </c>
      <c r="C11583" t="str">
        <v>02030B</v>
      </c>
      <c r="D11583">
        <v>54</v>
      </c>
      <c r="E11583">
        <v>43906</v>
      </c>
    </row>
    <row r="11584">
      <c r="A11584" t="str">
        <v>AutoTable</v>
      </c>
      <c r="C11584" t="str">
        <v>02030CB</v>
      </c>
      <c r="D11584">
        <v>481</v>
      </c>
      <c r="E11584">
        <v>43906</v>
      </c>
    </row>
    <row r="11585">
      <c r="A11585" t="str">
        <v>AutoTable</v>
      </c>
      <c r="C11585" t="str">
        <v>02030CI</v>
      </c>
      <c r="D11585">
        <v>168</v>
      </c>
      <c r="E11585">
        <v>43906</v>
      </c>
    </row>
    <row r="11586">
      <c r="A11586" t="str">
        <v>AutoTable</v>
      </c>
      <c r="C11586" t="str">
        <v>02030FB</v>
      </c>
      <c r="D11586">
        <v>183</v>
      </c>
      <c r="E11586">
        <v>43906</v>
      </c>
    </row>
    <row r="11587">
      <c r="A11587" t="str">
        <v>AutoTable</v>
      </c>
      <c r="C11587" t="str">
        <v>02030FO</v>
      </c>
      <c r="D11587">
        <v>651</v>
      </c>
      <c r="E11587">
        <v>43906</v>
      </c>
    </row>
    <row r="11588">
      <c r="A11588" t="str">
        <v>AutoTable</v>
      </c>
      <c r="C11588" t="str">
        <v>02030FR</v>
      </c>
      <c r="D11588">
        <v>701</v>
      </c>
      <c r="E11588">
        <v>43906</v>
      </c>
    </row>
    <row r="11589">
      <c r="A11589" t="str">
        <v>AutoTable</v>
      </c>
      <c r="C11589" t="str">
        <v>02030M</v>
      </c>
      <c r="D11589">
        <v>158</v>
      </c>
      <c r="E11589">
        <v>43906</v>
      </c>
    </row>
    <row r="11590">
      <c r="A11590" t="str">
        <v>AutoTable</v>
      </c>
      <c r="C11590" t="str">
        <v>02030O</v>
      </c>
      <c r="D11590">
        <v>548</v>
      </c>
      <c r="E11590">
        <v>43906</v>
      </c>
    </row>
    <row r="11591">
      <c r="A11591" t="str">
        <v>AutoTable</v>
      </c>
      <c r="C11591" t="str">
        <v>02030R</v>
      </c>
      <c r="D11591">
        <v>327</v>
      </c>
      <c r="E11591">
        <v>43906</v>
      </c>
    </row>
    <row r="11592">
      <c r="A11592" t="str">
        <v>AutoTable</v>
      </c>
      <c r="C11592" t="str">
        <v>02030RO</v>
      </c>
      <c r="D11592">
        <v>552</v>
      </c>
      <c r="E11592">
        <v>43906</v>
      </c>
    </row>
    <row r="11593">
      <c r="A11593" t="str">
        <v>AutoTable</v>
      </c>
      <c r="C11593" t="str">
        <v>02030VE</v>
      </c>
      <c r="D11593">
        <v>212</v>
      </c>
      <c r="E11593">
        <v>43906</v>
      </c>
    </row>
    <row r="11594">
      <c r="A11594" t="str">
        <v>AutoTable</v>
      </c>
      <c r="C11594" t="str">
        <v>02030VI</v>
      </c>
      <c r="D11594">
        <v>493</v>
      </c>
      <c r="E11594">
        <v>43906</v>
      </c>
    </row>
    <row r="11595">
      <c r="A11595" t="str">
        <v>AutoTable</v>
      </c>
      <c r="C11595" t="str">
        <v>02050-33</v>
      </c>
      <c r="D11595">
        <v>640</v>
      </c>
      <c r="E11595">
        <v>43906</v>
      </c>
    </row>
    <row r="11596">
      <c r="A11596" t="str">
        <v>AutoTable</v>
      </c>
      <c r="C11596" t="str">
        <v>02210SR</v>
      </c>
      <c r="D11596">
        <v>82</v>
      </c>
      <c r="E11596">
        <v>43906</v>
      </c>
    </row>
    <row r="11597">
      <c r="A11597" t="str">
        <v>AutoTable</v>
      </c>
      <c r="C11597" t="str">
        <v>0230-CE</v>
      </c>
      <c r="D11597">
        <v>1476</v>
      </c>
      <c r="E11597">
        <v>43906</v>
      </c>
    </row>
    <row r="11598">
      <c r="A11598" t="str">
        <v>AutoTable</v>
      </c>
      <c r="C11598" t="str">
        <v>02430-04CE</v>
      </c>
      <c r="D11598">
        <v>49</v>
      </c>
      <c r="E11598">
        <v>43906</v>
      </c>
    </row>
    <row r="11599">
      <c r="A11599" t="str">
        <v>AutoTable</v>
      </c>
      <c r="C11599" t="str">
        <v>02520-05CE</v>
      </c>
      <c r="D11599">
        <v>258</v>
      </c>
      <c r="E11599">
        <v>43906</v>
      </c>
    </row>
    <row r="11600">
      <c r="A11600" t="str">
        <v>AutoTable</v>
      </c>
      <c r="C11600" t="str">
        <v>02522-23</v>
      </c>
      <c r="D11600">
        <v>179</v>
      </c>
      <c r="E11600">
        <v>43906</v>
      </c>
    </row>
    <row r="11601">
      <c r="A11601" t="str">
        <v>AutoTable</v>
      </c>
      <c r="C11601" t="str">
        <v>02522-32</v>
      </c>
      <c r="D11601">
        <v>0</v>
      </c>
      <c r="E11601">
        <v>43906</v>
      </c>
    </row>
    <row r="11602">
      <c r="A11602" t="str">
        <v>AutoTable</v>
      </c>
      <c r="C11602" t="str">
        <v>02525-05</v>
      </c>
      <c r="D11602">
        <v>0</v>
      </c>
      <c r="E11602">
        <v>43906</v>
      </c>
    </row>
    <row r="11603">
      <c r="A11603" t="str">
        <v>AutoTable</v>
      </c>
      <c r="C11603" t="str">
        <v>02525-42</v>
      </c>
      <c r="D11603">
        <v>0</v>
      </c>
      <c r="E11603">
        <v>43906</v>
      </c>
    </row>
    <row r="11604">
      <c r="A11604" t="str">
        <v>AutoTable</v>
      </c>
      <c r="C11604" t="str">
        <v>02525-43</v>
      </c>
      <c r="D11604">
        <v>0</v>
      </c>
      <c r="E11604">
        <v>43906</v>
      </c>
    </row>
    <row r="11605">
      <c r="A11605" t="str">
        <v>AutoTable</v>
      </c>
      <c r="C11605" t="str">
        <v>02525-59</v>
      </c>
      <c r="D11605">
        <v>4</v>
      </c>
      <c r="E11605">
        <v>43906</v>
      </c>
    </row>
    <row r="11606">
      <c r="A11606" t="str">
        <v>AutoTable</v>
      </c>
      <c r="C11606" t="str">
        <v>02530-13</v>
      </c>
      <c r="D11606">
        <v>419</v>
      </c>
      <c r="E11606">
        <v>43906</v>
      </c>
    </row>
    <row r="11607">
      <c r="A11607" t="str">
        <v>AutoTable</v>
      </c>
      <c r="C11607" t="str">
        <v>02531-05</v>
      </c>
      <c r="D11607">
        <v>353</v>
      </c>
      <c r="E11607">
        <v>43906</v>
      </c>
    </row>
    <row r="11608">
      <c r="A11608" t="str">
        <v>AutoTable</v>
      </c>
      <c r="C11608" t="str">
        <v>02531-06</v>
      </c>
      <c r="D11608">
        <v>482</v>
      </c>
      <c r="E11608">
        <v>43906</v>
      </c>
    </row>
    <row r="11609">
      <c r="A11609" t="str">
        <v>AutoTable</v>
      </c>
      <c r="C11609" t="str">
        <v>02531-08</v>
      </c>
      <c r="D11609">
        <v>64</v>
      </c>
      <c r="E11609">
        <v>43906</v>
      </c>
    </row>
    <row r="11610">
      <c r="A11610" t="str">
        <v>AutoTable</v>
      </c>
      <c r="C11610" t="str">
        <v>02531-09</v>
      </c>
      <c r="D11610">
        <v>390</v>
      </c>
      <c r="E11610">
        <v>43906</v>
      </c>
    </row>
    <row r="11611">
      <c r="A11611" t="str">
        <v>AutoTable</v>
      </c>
      <c r="C11611" t="str">
        <v>02531-19</v>
      </c>
      <c r="D11611">
        <v>184</v>
      </c>
      <c r="E11611">
        <v>43906</v>
      </c>
    </row>
    <row r="11612">
      <c r="A11612" t="str">
        <v>AutoTable</v>
      </c>
      <c r="C11612" t="str">
        <v>02531-30</v>
      </c>
      <c r="D11612">
        <v>1</v>
      </c>
      <c r="E11612">
        <v>43906</v>
      </c>
    </row>
    <row r="11613">
      <c r="A11613" t="str">
        <v>AutoTable</v>
      </c>
      <c r="C11613" t="str">
        <v>02550-33</v>
      </c>
      <c r="D11613">
        <v>8</v>
      </c>
      <c r="E11613">
        <v>43906</v>
      </c>
    </row>
    <row r="11614">
      <c r="A11614" t="str">
        <v>AutoTable</v>
      </c>
      <c r="C11614" t="str">
        <v>03018-63</v>
      </c>
      <c r="D11614">
        <v>119</v>
      </c>
      <c r="E11614">
        <v>43906</v>
      </c>
    </row>
    <row r="11615">
      <c r="A11615" t="str">
        <v>AutoTable</v>
      </c>
      <c r="C11615" t="str">
        <v>03020-62CE</v>
      </c>
      <c r="D11615">
        <v>51</v>
      </c>
      <c r="E11615">
        <v>43906</v>
      </c>
    </row>
    <row r="11616">
      <c r="A11616" t="str">
        <v>AutoTable</v>
      </c>
      <c r="C11616" t="str">
        <v>03031FOR</v>
      </c>
      <c r="D11616">
        <v>218</v>
      </c>
      <c r="E11616">
        <v>43906</v>
      </c>
    </row>
    <row r="11617">
      <c r="A11617" t="str">
        <v>AutoTable</v>
      </c>
      <c r="C11617" t="str">
        <v>03031SPCB</v>
      </c>
      <c r="D11617">
        <v>246</v>
      </c>
      <c r="E11617">
        <v>43906</v>
      </c>
    </row>
    <row r="11618">
      <c r="A11618" t="str">
        <v>AutoTable</v>
      </c>
      <c r="C11618" t="str">
        <v>03130-45</v>
      </c>
      <c r="D11618">
        <v>0</v>
      </c>
      <c r="E11618">
        <v>43906</v>
      </c>
    </row>
    <row r="11619">
      <c r="A11619" t="str">
        <v>AutoTable</v>
      </c>
      <c r="C11619" t="str">
        <v>03130-46</v>
      </c>
      <c r="D11619">
        <v>0</v>
      </c>
      <c r="E11619">
        <v>43906</v>
      </c>
    </row>
    <row r="11620">
      <c r="A11620" t="str">
        <v>AutoTable</v>
      </c>
      <c r="C11620" t="str">
        <v>03220-A</v>
      </c>
      <c r="D11620">
        <v>333</v>
      </c>
      <c r="E11620">
        <v>43906</v>
      </c>
    </row>
    <row r="11621">
      <c r="A11621" t="str">
        <v>AutoTable</v>
      </c>
      <c r="C11621" t="str">
        <v>03220-B</v>
      </c>
      <c r="D11621">
        <v>156</v>
      </c>
      <c r="E11621">
        <v>43906</v>
      </c>
    </row>
    <row r="11622">
      <c r="A11622" t="str">
        <v>AutoTable</v>
      </c>
      <c r="C11622" t="str">
        <v>03220-C</v>
      </c>
      <c r="D11622">
        <v>288</v>
      </c>
      <c r="E11622">
        <v>43906</v>
      </c>
    </row>
    <row r="11623">
      <c r="A11623" t="str">
        <v>AutoTable</v>
      </c>
      <c r="C11623" t="str">
        <v>03520-23CE</v>
      </c>
      <c r="D11623">
        <v>0</v>
      </c>
      <c r="E11623">
        <v>43906</v>
      </c>
    </row>
    <row r="11624">
      <c r="A11624" t="str">
        <v>AutoTable</v>
      </c>
      <c r="C11624" t="str">
        <v>03520-24CE</v>
      </c>
      <c r="D11624">
        <v>0</v>
      </c>
      <c r="E11624">
        <v>43906</v>
      </c>
    </row>
    <row r="11625">
      <c r="A11625" t="str">
        <v>AutoTable</v>
      </c>
      <c r="C11625" t="str">
        <v>03520-25CE</v>
      </c>
      <c r="D11625">
        <v>0</v>
      </c>
      <c r="E11625">
        <v>43906</v>
      </c>
    </row>
    <row r="11626">
      <c r="A11626" t="str">
        <v>AutoTable</v>
      </c>
      <c r="C11626" t="str">
        <v>03520-26CE</v>
      </c>
      <c r="D11626">
        <v>62</v>
      </c>
      <c r="E11626">
        <v>43906</v>
      </c>
    </row>
    <row r="11627">
      <c r="A11627" t="str">
        <v>AutoTable</v>
      </c>
      <c r="C11627" t="str">
        <v>03520-31CE</v>
      </c>
      <c r="D11627">
        <v>0</v>
      </c>
      <c r="E11627">
        <v>43906</v>
      </c>
    </row>
    <row r="11628">
      <c r="A11628" t="str">
        <v>AutoTable</v>
      </c>
      <c r="C11628" t="str">
        <v>03524-75CE</v>
      </c>
      <c r="D11628">
        <v>0</v>
      </c>
      <c r="E11628">
        <v>43906</v>
      </c>
    </row>
    <row r="11629">
      <c r="A11629" t="str">
        <v>AutoTable</v>
      </c>
      <c r="C11629" t="str">
        <v>03535-30</v>
      </c>
      <c r="D11629">
        <v>0</v>
      </c>
      <c r="E11629">
        <v>43906</v>
      </c>
    </row>
    <row r="11630">
      <c r="A11630" t="str">
        <v>AutoTable</v>
      </c>
      <c r="C11630" t="str">
        <v>03619-44</v>
      </c>
      <c r="D11630">
        <v>417</v>
      </c>
      <c r="E11630">
        <v>43906</v>
      </c>
    </row>
    <row r="11631">
      <c r="A11631" t="str">
        <v>AutoTable</v>
      </c>
      <c r="C11631" t="str">
        <v>03620-24</v>
      </c>
      <c r="D11631">
        <v>358</v>
      </c>
      <c r="E11631">
        <v>43906</v>
      </c>
    </row>
    <row r="11632">
      <c r="A11632" t="str">
        <v>AutoTable</v>
      </c>
      <c r="C11632" t="str">
        <v>03621-02</v>
      </c>
      <c r="D11632">
        <v>478</v>
      </c>
      <c r="E11632">
        <v>43906</v>
      </c>
    </row>
    <row r="11633">
      <c r="A11633" t="str">
        <v>AutoTable</v>
      </c>
      <c r="C11633" t="str">
        <v>03621-05</v>
      </c>
      <c r="D11633">
        <v>1014</v>
      </c>
      <c r="E11633">
        <v>43906</v>
      </c>
    </row>
    <row r="11634">
      <c r="A11634" t="str">
        <v>AutoTable</v>
      </c>
      <c r="C11634" t="str">
        <v>03621-06</v>
      </c>
      <c r="D11634">
        <v>0</v>
      </c>
      <c r="E11634">
        <v>43906</v>
      </c>
    </row>
    <row r="11635">
      <c r="A11635" t="str">
        <v>AutoTable</v>
      </c>
      <c r="C11635" t="str">
        <v>03621-08</v>
      </c>
      <c r="D11635">
        <v>578</v>
      </c>
      <c r="E11635">
        <v>43906</v>
      </c>
    </row>
    <row r="11636">
      <c r="A11636" t="str">
        <v>AutoTable</v>
      </c>
      <c r="C11636" t="str">
        <v>03621-13</v>
      </c>
      <c r="D11636">
        <v>0</v>
      </c>
      <c r="E11636">
        <v>43906</v>
      </c>
    </row>
    <row r="11637">
      <c r="A11637" t="str">
        <v>AutoTable</v>
      </c>
      <c r="C11637" t="str">
        <v>03621-17</v>
      </c>
      <c r="D11637">
        <v>302</v>
      </c>
      <c r="E11637">
        <v>43906</v>
      </c>
    </row>
    <row r="11638">
      <c r="A11638" t="str">
        <v>AutoTable</v>
      </c>
      <c r="C11638" t="str">
        <v>03621-18</v>
      </c>
      <c r="D11638">
        <v>0</v>
      </c>
      <c r="E11638">
        <v>43906</v>
      </c>
    </row>
    <row r="11639">
      <c r="A11639" t="str">
        <v>AutoTable</v>
      </c>
      <c r="C11639" t="str">
        <v>03621-24</v>
      </c>
      <c r="D11639">
        <v>0</v>
      </c>
      <c r="E11639">
        <v>43906</v>
      </c>
    </row>
    <row r="11640">
      <c r="A11640" t="str">
        <v>AutoTable</v>
      </c>
      <c r="C11640" t="str">
        <v>03621-30</v>
      </c>
      <c r="D11640">
        <v>0</v>
      </c>
      <c r="E11640">
        <v>43906</v>
      </c>
    </row>
    <row r="11641">
      <c r="A11641" t="str">
        <v>AutoTable</v>
      </c>
      <c r="C11641" t="str">
        <v>03630-02CE</v>
      </c>
      <c r="D11641">
        <v>99</v>
      </c>
      <c r="E11641">
        <v>43906</v>
      </c>
    </row>
    <row r="11642">
      <c r="A11642" t="str">
        <v>AutoTable</v>
      </c>
      <c r="C11642" t="str">
        <v>03630-03CE</v>
      </c>
      <c r="D11642">
        <v>93</v>
      </c>
      <c r="E11642">
        <v>43906</v>
      </c>
    </row>
    <row r="11643">
      <c r="A11643" t="str">
        <v>AutoTable</v>
      </c>
      <c r="C11643" t="str">
        <v>03630-06CE</v>
      </c>
      <c r="D11643">
        <v>17</v>
      </c>
      <c r="E11643">
        <v>43906</v>
      </c>
    </row>
    <row r="11644">
      <c r="A11644" t="str">
        <v>AutoTable</v>
      </c>
      <c r="C11644" t="str">
        <v>03630-08CE</v>
      </c>
      <c r="D11644">
        <v>127</v>
      </c>
      <c r="E11644">
        <v>43906</v>
      </c>
    </row>
    <row r="11645">
      <c r="A11645" t="str">
        <v>AutoTable</v>
      </c>
      <c r="C11645" t="str">
        <v>04024-06SCE</v>
      </c>
      <c r="D11645">
        <v>0</v>
      </c>
      <c r="E11645">
        <v>43906</v>
      </c>
    </row>
    <row r="11646">
      <c r="A11646" t="str">
        <v>AutoTable</v>
      </c>
      <c r="C11646" t="str">
        <v>04025-81SCE</v>
      </c>
      <c r="D11646">
        <v>0</v>
      </c>
      <c r="E11646">
        <v>43906</v>
      </c>
    </row>
    <row r="11647">
      <c r="A11647" t="str">
        <v>AutoTable</v>
      </c>
      <c r="C11647" t="str">
        <v>04025A</v>
      </c>
      <c r="D11647">
        <v>58</v>
      </c>
      <c r="E11647">
        <v>43906</v>
      </c>
    </row>
    <row r="11648">
      <c r="A11648" t="str">
        <v>AutoTable</v>
      </c>
      <c r="C11648" t="str">
        <v>04025B</v>
      </c>
      <c r="D11648">
        <v>24</v>
      </c>
      <c r="E11648">
        <v>43906</v>
      </c>
    </row>
    <row r="11649">
      <c r="A11649" t="str">
        <v>AutoTable</v>
      </c>
      <c r="C11649" t="str">
        <v>04025CB</v>
      </c>
      <c r="D11649">
        <v>217</v>
      </c>
      <c r="E11649">
        <v>43906</v>
      </c>
    </row>
    <row r="11650">
      <c r="A11650" t="str">
        <v>AutoTable</v>
      </c>
      <c r="C11650" t="str">
        <v>04025FB</v>
      </c>
      <c r="D11650">
        <v>1</v>
      </c>
      <c r="E11650">
        <v>43906</v>
      </c>
    </row>
    <row r="11651">
      <c r="A11651" t="str">
        <v>AutoTable</v>
      </c>
      <c r="C11651" t="str">
        <v>04025FO</v>
      </c>
      <c r="D11651">
        <v>18</v>
      </c>
      <c r="E11651">
        <v>43906</v>
      </c>
    </row>
    <row r="11652">
      <c r="A11652" t="str">
        <v>AutoTable</v>
      </c>
      <c r="C11652" t="str">
        <v>04025J</v>
      </c>
      <c r="D11652">
        <v>5</v>
      </c>
      <c r="E11652">
        <v>43906</v>
      </c>
    </row>
    <row r="11653">
      <c r="A11653" t="str">
        <v>AutoTable</v>
      </c>
      <c r="C11653" t="str">
        <v>04025O</v>
      </c>
      <c r="D11653">
        <v>41</v>
      </c>
      <c r="E11653">
        <v>43906</v>
      </c>
    </row>
    <row r="11654">
      <c r="A11654" t="str">
        <v>AutoTable</v>
      </c>
      <c r="C11654" t="str">
        <v>04025PO</v>
      </c>
      <c r="D11654">
        <v>2</v>
      </c>
      <c r="E11654">
        <v>43906</v>
      </c>
    </row>
    <row r="11655">
      <c r="A11655" t="str">
        <v>AutoTable</v>
      </c>
      <c r="C11655" t="str">
        <v>04025R</v>
      </c>
      <c r="D11655">
        <v>228</v>
      </c>
      <c r="E11655">
        <v>43906</v>
      </c>
    </row>
    <row r="11656">
      <c r="A11656" t="str">
        <v>AutoTable</v>
      </c>
      <c r="C11656" t="str">
        <v>04025RO</v>
      </c>
      <c r="D11656">
        <v>124</v>
      </c>
      <c r="E11656">
        <v>43906</v>
      </c>
    </row>
    <row r="11657">
      <c r="A11657" t="str">
        <v>AutoTable</v>
      </c>
      <c r="C11657" t="str">
        <v>04025VE</v>
      </c>
      <c r="D11657">
        <v>232</v>
      </c>
      <c r="E11657">
        <v>43906</v>
      </c>
    </row>
    <row r="11658">
      <c r="A11658" t="str">
        <v>AutoTable</v>
      </c>
      <c r="C11658" t="str">
        <v>04025VI</v>
      </c>
      <c r="D11658">
        <v>144</v>
      </c>
      <c r="E11658">
        <v>43906</v>
      </c>
    </row>
    <row r="11659">
      <c r="A11659" t="str">
        <v>AutoTable</v>
      </c>
      <c r="C11659" t="str">
        <v>04026-10</v>
      </c>
      <c r="D11659">
        <v>72</v>
      </c>
      <c r="E11659">
        <v>43906</v>
      </c>
    </row>
    <row r="11660">
      <c r="A11660" t="str">
        <v>AutoTable</v>
      </c>
      <c r="C11660" t="str">
        <v>04026-11</v>
      </c>
      <c r="D11660">
        <v>0</v>
      </c>
      <c r="E11660">
        <v>43906</v>
      </c>
    </row>
    <row r="11661">
      <c r="A11661" t="str">
        <v>AutoTable</v>
      </c>
      <c r="C11661" t="str">
        <v>04026-12</v>
      </c>
      <c r="D11661">
        <v>0</v>
      </c>
      <c r="E11661">
        <v>43906</v>
      </c>
    </row>
    <row r="11662">
      <c r="A11662" t="str">
        <v>AutoTable</v>
      </c>
      <c r="C11662" t="str">
        <v>04026-13</v>
      </c>
      <c r="D11662">
        <v>280</v>
      </c>
      <c r="E11662">
        <v>43906</v>
      </c>
    </row>
    <row r="11663">
      <c r="A11663" t="str">
        <v>AutoTable</v>
      </c>
      <c r="C11663" t="str">
        <v>04026-15</v>
      </c>
      <c r="D11663">
        <v>46</v>
      </c>
      <c r="E11663">
        <v>43906</v>
      </c>
    </row>
    <row r="11664">
      <c r="A11664" t="str">
        <v>AutoTable</v>
      </c>
      <c r="C11664" t="str">
        <v>04026-16</v>
      </c>
      <c r="D11664">
        <v>1600</v>
      </c>
      <c r="E11664">
        <v>43906</v>
      </c>
    </row>
    <row r="11665">
      <c r="A11665" t="str">
        <v>AutoTable</v>
      </c>
      <c r="C11665" t="str">
        <v>04026-7</v>
      </c>
      <c r="D11665">
        <v>0</v>
      </c>
      <c r="E11665">
        <v>43906</v>
      </c>
    </row>
    <row r="11666">
      <c r="A11666" t="str">
        <v>AutoTable</v>
      </c>
      <c r="C11666" t="str">
        <v>04026-8</v>
      </c>
      <c r="D11666">
        <v>0</v>
      </c>
      <c r="E11666">
        <v>43906</v>
      </c>
    </row>
    <row r="11667">
      <c r="A11667" t="str">
        <v>AutoTable</v>
      </c>
      <c r="C11667" t="str">
        <v>04026-9</v>
      </c>
      <c r="D11667">
        <v>0</v>
      </c>
      <c r="E11667">
        <v>43906</v>
      </c>
    </row>
    <row r="11668">
      <c r="A11668" t="str">
        <v>AutoTable</v>
      </c>
      <c r="C11668" t="str">
        <v>04026A</v>
      </c>
      <c r="D11668">
        <v>348</v>
      </c>
      <c r="E11668">
        <v>43906</v>
      </c>
    </row>
    <row r="11669">
      <c r="A11669" t="str">
        <v>AutoTable</v>
      </c>
      <c r="C11669" t="str">
        <v>04026CB</v>
      </c>
      <c r="D11669">
        <v>7</v>
      </c>
      <c r="E11669">
        <v>43906</v>
      </c>
    </row>
    <row r="11670">
      <c r="A11670" t="str">
        <v>AutoTable</v>
      </c>
      <c r="C11670" t="str">
        <v>04026CH-RA</v>
      </c>
      <c r="D11670">
        <v>31</v>
      </c>
      <c r="E11670">
        <v>43906</v>
      </c>
    </row>
    <row r="11671">
      <c r="A11671" t="str">
        <v>AutoTable</v>
      </c>
      <c r="C11671" t="str">
        <v>04026FB</v>
      </c>
      <c r="D11671">
        <v>368</v>
      </c>
      <c r="E11671">
        <v>43906</v>
      </c>
    </row>
    <row r="11672">
      <c r="A11672" t="str">
        <v>AutoTable</v>
      </c>
      <c r="C11672" t="str">
        <v>04026FO</v>
      </c>
      <c r="D11672">
        <v>80</v>
      </c>
      <c r="E11672">
        <v>43906</v>
      </c>
    </row>
    <row r="11673">
      <c r="A11673" t="str">
        <v>AutoTable</v>
      </c>
      <c r="C11673" t="str">
        <v>04026O</v>
      </c>
      <c r="D11673">
        <v>205</v>
      </c>
      <c r="E11673">
        <v>43906</v>
      </c>
    </row>
    <row r="11674">
      <c r="A11674" t="str">
        <v>AutoTable</v>
      </c>
      <c r="C11674" t="str">
        <v>04026R</v>
      </c>
      <c r="D11674">
        <v>556</v>
      </c>
      <c r="E11674">
        <v>43906</v>
      </c>
    </row>
    <row r="11675">
      <c r="A11675" t="str">
        <v>AutoTable</v>
      </c>
      <c r="C11675" t="str">
        <v>04026RO</v>
      </c>
      <c r="D11675">
        <v>461</v>
      </c>
      <c r="E11675">
        <v>43906</v>
      </c>
    </row>
    <row r="11676">
      <c r="A11676" t="str">
        <v>AutoTable</v>
      </c>
      <c r="C11676" t="str">
        <v>04026VE</v>
      </c>
      <c r="D11676">
        <v>263</v>
      </c>
      <c r="E11676">
        <v>43906</v>
      </c>
    </row>
    <row r="11677">
      <c r="A11677" t="str">
        <v>AutoTable</v>
      </c>
      <c r="C11677" t="str">
        <v>04027A</v>
      </c>
      <c r="D11677">
        <v>234</v>
      </c>
      <c r="E11677">
        <v>43906</v>
      </c>
    </row>
    <row r="11678">
      <c r="A11678" t="str">
        <v>AutoTable</v>
      </c>
      <c r="C11678" t="str">
        <v>04027B</v>
      </c>
      <c r="D11678">
        <v>354</v>
      </c>
      <c r="E11678">
        <v>43906</v>
      </c>
    </row>
    <row r="11679">
      <c r="A11679" t="str">
        <v>AutoTable</v>
      </c>
      <c r="C11679" t="str">
        <v>04027CB</v>
      </c>
      <c r="D11679">
        <v>699</v>
      </c>
      <c r="E11679">
        <v>43906</v>
      </c>
    </row>
    <row r="11680">
      <c r="A11680" t="str">
        <v>AutoTable</v>
      </c>
      <c r="C11680" t="str">
        <v>04027CB-S</v>
      </c>
      <c r="D11680">
        <v>388</v>
      </c>
      <c r="E11680">
        <v>43906</v>
      </c>
    </row>
    <row r="11681">
      <c r="A11681" t="str">
        <v>AutoTable</v>
      </c>
      <c r="C11681" t="str">
        <v>04027FO</v>
      </c>
      <c r="D11681">
        <v>383</v>
      </c>
      <c r="E11681">
        <v>43906</v>
      </c>
    </row>
    <row r="11682">
      <c r="A11682" t="str">
        <v>AutoTable</v>
      </c>
      <c r="C11682" t="str">
        <v>04027FR</v>
      </c>
      <c r="D11682">
        <v>282</v>
      </c>
      <c r="E11682">
        <v>43906</v>
      </c>
    </row>
    <row r="11683">
      <c r="A11683" t="str">
        <v>AutoTable</v>
      </c>
      <c r="C11683" t="str">
        <v>04027M</v>
      </c>
      <c r="D11683">
        <v>336</v>
      </c>
      <c r="E11683">
        <v>43906</v>
      </c>
    </row>
    <row r="11684">
      <c r="A11684" t="str">
        <v>AutoTable</v>
      </c>
      <c r="C11684" t="str">
        <v>04027O</v>
      </c>
      <c r="D11684">
        <v>300</v>
      </c>
      <c r="E11684">
        <v>43906</v>
      </c>
    </row>
    <row r="11685">
      <c r="A11685" t="str">
        <v>AutoTable</v>
      </c>
      <c r="C11685" t="str">
        <v>04027R</v>
      </c>
      <c r="D11685">
        <v>185</v>
      </c>
      <c r="E11685">
        <v>43906</v>
      </c>
    </row>
    <row r="11686">
      <c r="A11686" t="str">
        <v>AutoTable</v>
      </c>
      <c r="C11686" t="str">
        <v>04027RO</v>
      </c>
      <c r="D11686">
        <v>335</v>
      </c>
      <c r="E11686">
        <v>43906</v>
      </c>
    </row>
    <row r="11687">
      <c r="A11687" t="str">
        <v>AutoTable</v>
      </c>
      <c r="C11687" t="str">
        <v>04027TRI</v>
      </c>
      <c r="D11687">
        <v>829</v>
      </c>
      <c r="E11687">
        <v>43906</v>
      </c>
    </row>
    <row r="11688">
      <c r="A11688" t="str">
        <v>AutoTable</v>
      </c>
      <c r="C11688" t="str">
        <v>04027VE</v>
      </c>
      <c r="D11688">
        <v>272</v>
      </c>
      <c r="E11688">
        <v>43906</v>
      </c>
    </row>
    <row r="11689">
      <c r="A11689" t="str">
        <v>AutoTable</v>
      </c>
      <c r="C11689" t="str">
        <v>04027VI</v>
      </c>
      <c r="D11689">
        <v>222</v>
      </c>
      <c r="E11689">
        <v>43906</v>
      </c>
    </row>
    <row r="11690">
      <c r="A11690" t="str">
        <v>AutoTable</v>
      </c>
      <c r="C11690" t="str">
        <v>04028BTB</v>
      </c>
      <c r="D11690">
        <v>0</v>
      </c>
      <c r="E11690">
        <v>43906</v>
      </c>
    </row>
    <row r="11691">
      <c r="A11691" t="str">
        <v>AutoTable</v>
      </c>
      <c r="C11691" t="str">
        <v>04028CB</v>
      </c>
      <c r="D11691">
        <v>117</v>
      </c>
      <c r="E11691">
        <v>43906</v>
      </c>
    </row>
    <row r="11692">
      <c r="A11692" t="str">
        <v>AutoTable</v>
      </c>
      <c r="C11692" t="str">
        <v>04028J</v>
      </c>
      <c r="D11692">
        <v>3</v>
      </c>
      <c r="E11692">
        <v>43906</v>
      </c>
    </row>
    <row r="11693">
      <c r="A11693" t="str">
        <v>AutoTable</v>
      </c>
      <c r="C11693" t="str">
        <v>04028M</v>
      </c>
      <c r="D11693">
        <v>36</v>
      </c>
      <c r="E11693">
        <v>43906</v>
      </c>
    </row>
    <row r="11694">
      <c r="A11694" t="str">
        <v>AutoTable</v>
      </c>
      <c r="C11694" t="str">
        <v>04028TB</v>
      </c>
      <c r="D11694">
        <v>0</v>
      </c>
      <c r="E11694">
        <v>43906</v>
      </c>
    </row>
    <row r="11695">
      <c r="A11695" t="str">
        <v>AutoTable</v>
      </c>
      <c r="C11695" t="str">
        <v>04030-11SCE</v>
      </c>
      <c r="D11695">
        <v>48</v>
      </c>
      <c r="E11695">
        <v>43906</v>
      </c>
    </row>
    <row r="11696">
      <c r="A11696" t="str">
        <v>AutoTable</v>
      </c>
      <c r="C11696" t="str">
        <v>04030-13CE</v>
      </c>
      <c r="D11696">
        <v>0</v>
      </c>
      <c r="E11696">
        <v>43906</v>
      </c>
    </row>
    <row r="11697">
      <c r="A11697" t="str">
        <v>AutoTable</v>
      </c>
      <c r="C11697" t="str">
        <v>04030-19SCE</v>
      </c>
      <c r="D11697">
        <v>0</v>
      </c>
      <c r="E11697">
        <v>43906</v>
      </c>
    </row>
    <row r="11698">
      <c r="A11698" t="str">
        <v>AutoTable</v>
      </c>
      <c r="C11698" t="str">
        <v>04030-30CE</v>
      </c>
      <c r="D11698">
        <v>0</v>
      </c>
      <c r="E11698">
        <v>43906</v>
      </c>
    </row>
    <row r="11699">
      <c r="A11699" t="str">
        <v>AutoTable</v>
      </c>
      <c r="C11699" t="str">
        <v>04030-32CE</v>
      </c>
      <c r="D11699">
        <v>0</v>
      </c>
      <c r="E11699">
        <v>43906</v>
      </c>
    </row>
    <row r="11700">
      <c r="A11700" t="str">
        <v>AutoTable</v>
      </c>
      <c r="C11700" t="str">
        <v>04030-41</v>
      </c>
      <c r="D11700">
        <v>0</v>
      </c>
      <c r="E11700">
        <v>43906</v>
      </c>
    </row>
    <row r="11701">
      <c r="A11701" t="str">
        <v>AutoTable</v>
      </c>
      <c r="C11701" t="str">
        <v>04030-63CE</v>
      </c>
      <c r="D11701">
        <v>0</v>
      </c>
      <c r="E11701">
        <v>43906</v>
      </c>
    </row>
    <row r="11702">
      <c r="A11702" t="str">
        <v>AutoTable</v>
      </c>
      <c r="C11702" t="str">
        <v>04030-64CE</v>
      </c>
      <c r="D11702">
        <v>0</v>
      </c>
      <c r="E11702">
        <v>43906</v>
      </c>
    </row>
    <row r="11703">
      <c r="A11703" t="str">
        <v>AutoTable</v>
      </c>
      <c r="C11703" t="str">
        <v>04030-66CE</v>
      </c>
      <c r="D11703">
        <v>0</v>
      </c>
      <c r="E11703">
        <v>43906</v>
      </c>
    </row>
    <row r="11704">
      <c r="A11704" t="str">
        <v>AutoTable</v>
      </c>
      <c r="C11704" t="str">
        <v>04030-67CE</v>
      </c>
      <c r="D11704">
        <v>0</v>
      </c>
      <c r="E11704">
        <v>43906</v>
      </c>
    </row>
    <row r="11705">
      <c r="A11705" t="str">
        <v>AutoTable</v>
      </c>
      <c r="C11705" t="str">
        <v>04530-82</v>
      </c>
      <c r="D11705">
        <v>89</v>
      </c>
      <c r="E11705">
        <v>43906</v>
      </c>
    </row>
    <row r="11706">
      <c r="A11706" t="str">
        <v>AutoTable</v>
      </c>
      <c r="C11706" t="str">
        <v>04830-02KCE</v>
      </c>
      <c r="D11706">
        <v>31</v>
      </c>
      <c r="E11706">
        <v>43906</v>
      </c>
    </row>
    <row r="11707">
      <c r="A11707" t="str">
        <v>AutoTable</v>
      </c>
      <c r="C11707" t="str">
        <v>04830-06KCE</v>
      </c>
      <c r="D11707">
        <v>24</v>
      </c>
      <c r="E11707">
        <v>43906</v>
      </c>
    </row>
    <row r="11708">
      <c r="A11708" t="str">
        <v>AutoTable</v>
      </c>
      <c r="C11708" t="str">
        <v>04830-08PCE</v>
      </c>
      <c r="D11708">
        <v>0</v>
      </c>
      <c r="E11708">
        <v>43906</v>
      </c>
    </row>
    <row r="11709">
      <c r="A11709" t="str">
        <v>AutoTable</v>
      </c>
      <c r="C11709" t="str">
        <v>04830-18KCE</v>
      </c>
      <c r="D11709">
        <v>1</v>
      </c>
      <c r="E11709">
        <v>43906</v>
      </c>
    </row>
    <row r="11710">
      <c r="A11710" t="str">
        <v>AutoTable</v>
      </c>
      <c r="C11710" t="str">
        <v>04830-18PCE</v>
      </c>
      <c r="D11710">
        <v>0</v>
      </c>
      <c r="E11710">
        <v>43906</v>
      </c>
    </row>
    <row r="11711">
      <c r="A11711" t="str">
        <v>AutoTable</v>
      </c>
      <c r="C11711" t="str">
        <v>04832-19CE</v>
      </c>
      <c r="D11711">
        <v>11</v>
      </c>
      <c r="E11711">
        <v>43906</v>
      </c>
    </row>
    <row r="11712">
      <c r="A11712" t="str">
        <v>AutoTable</v>
      </c>
      <c r="C11712" t="str">
        <v>04929A</v>
      </c>
      <c r="D11712">
        <v>22</v>
      </c>
      <c r="E11712">
        <v>43906</v>
      </c>
    </row>
    <row r="11713">
      <c r="A11713" t="str">
        <v>AutoTable</v>
      </c>
      <c r="C11713" t="str">
        <v>04931BFB</v>
      </c>
      <c r="D11713">
        <v>41</v>
      </c>
      <c r="E11713">
        <v>43906</v>
      </c>
    </row>
    <row r="11714">
      <c r="A11714" t="str">
        <v>AutoTable</v>
      </c>
      <c r="C11714" t="str">
        <v>04931DTO</v>
      </c>
      <c r="D11714">
        <v>0</v>
      </c>
      <c r="E11714">
        <v>43906</v>
      </c>
    </row>
    <row r="11715">
      <c r="A11715" t="str">
        <v>AutoTable</v>
      </c>
      <c r="C11715" t="str">
        <v>04932-06CE</v>
      </c>
      <c r="D11715">
        <v>0</v>
      </c>
      <c r="E11715">
        <v>43906</v>
      </c>
    </row>
    <row r="11716">
      <c r="A11716" t="str">
        <v>AutoTable</v>
      </c>
      <c r="C11716" t="str">
        <v>04932-08CE</v>
      </c>
      <c r="D11716">
        <v>0</v>
      </c>
      <c r="E11716">
        <v>43906</v>
      </c>
    </row>
    <row r="11717">
      <c r="A11717" t="str">
        <v>AutoTable</v>
      </c>
      <c r="C11717" t="str">
        <v>04932-27CE</v>
      </c>
      <c r="D11717">
        <v>0</v>
      </c>
      <c r="E11717">
        <v>43906</v>
      </c>
    </row>
    <row r="11718">
      <c r="A11718" t="str">
        <v>AutoTable</v>
      </c>
      <c r="C11718" t="str">
        <v>05010-13</v>
      </c>
      <c r="D11718">
        <v>0</v>
      </c>
      <c r="E11718">
        <v>43906</v>
      </c>
    </row>
    <row r="11719">
      <c r="A11719" t="str">
        <v>AutoTable</v>
      </c>
      <c r="C11719" t="str">
        <v>05022-09</v>
      </c>
      <c r="D11719">
        <v>0</v>
      </c>
      <c r="E11719">
        <v>43906</v>
      </c>
    </row>
    <row r="11720">
      <c r="A11720" t="str">
        <v>AutoTable</v>
      </c>
      <c r="C11720" t="str">
        <v>05022-18</v>
      </c>
      <c r="D11720">
        <v>6</v>
      </c>
      <c r="E11720">
        <v>43906</v>
      </c>
    </row>
    <row r="11721">
      <c r="A11721" t="str">
        <v>AutoTable</v>
      </c>
      <c r="C11721" t="str">
        <v>05022-30</v>
      </c>
      <c r="D11721">
        <v>0</v>
      </c>
      <c r="E11721">
        <v>43906</v>
      </c>
    </row>
    <row r="11722">
      <c r="A11722" t="str">
        <v>AutoTable</v>
      </c>
      <c r="C11722" t="str">
        <v>05022-30/1</v>
      </c>
      <c r="D11722">
        <v>232</v>
      </c>
      <c r="E11722">
        <v>43906</v>
      </c>
    </row>
    <row r="11723">
      <c r="A11723" t="str">
        <v>AutoTable</v>
      </c>
      <c r="C11723" t="str">
        <v>05030-12CROCE</v>
      </c>
      <c r="D11723">
        <v>63</v>
      </c>
      <c r="E11723">
        <v>43906</v>
      </c>
    </row>
    <row r="11724">
      <c r="A11724" t="str">
        <v>AutoTable</v>
      </c>
      <c r="C11724" t="str">
        <v>05030-12MAAQCE</v>
      </c>
      <c r="D11724">
        <v>66</v>
      </c>
      <c r="E11724">
        <v>43906</v>
      </c>
    </row>
    <row r="11725">
      <c r="A11725" t="str">
        <v>AutoTable</v>
      </c>
      <c r="C11725" t="str">
        <v>05030-13CE</v>
      </c>
      <c r="D11725">
        <v>126</v>
      </c>
      <c r="E11725">
        <v>43906</v>
      </c>
    </row>
    <row r="11726">
      <c r="A11726" t="str">
        <v>AutoTable</v>
      </c>
      <c r="C11726" t="str">
        <v>05035-30</v>
      </c>
      <c r="D11726">
        <v>0</v>
      </c>
      <c r="E11726">
        <v>43906</v>
      </c>
    </row>
    <row r="11727">
      <c r="A11727" t="str">
        <v>AutoTable</v>
      </c>
      <c r="C11727" t="str">
        <v>05529A</v>
      </c>
      <c r="D11727">
        <v>0</v>
      </c>
      <c r="E11727">
        <v>43906</v>
      </c>
    </row>
    <row r="11728">
      <c r="A11728" t="str">
        <v>AutoTable</v>
      </c>
      <c r="C11728" t="str">
        <v>05725-30</v>
      </c>
      <c r="D11728">
        <v>0</v>
      </c>
      <c r="E11728">
        <v>43906</v>
      </c>
    </row>
    <row r="11729">
      <c r="A11729" t="str">
        <v>AutoTable</v>
      </c>
      <c r="C11729" t="str">
        <v>06435-33</v>
      </c>
      <c r="D11729">
        <v>112</v>
      </c>
      <c r="E11729">
        <v>43906</v>
      </c>
    </row>
    <row r="11730">
      <c r="A11730" t="str">
        <v>AutoTable</v>
      </c>
      <c r="C11730" t="str">
        <v>07030-09</v>
      </c>
      <c r="D11730">
        <v>47</v>
      </c>
      <c r="E11730">
        <v>43906</v>
      </c>
    </row>
    <row r="11731">
      <c r="A11731" t="str">
        <v>AutoTable</v>
      </c>
      <c r="C11731" t="str">
        <v>07030-38</v>
      </c>
      <c r="D11731">
        <v>47</v>
      </c>
      <c r="E11731">
        <v>43906</v>
      </c>
    </row>
    <row r="11732">
      <c r="A11732" t="str">
        <v>AutoTable</v>
      </c>
      <c r="C11732" t="str">
        <v>07031-09</v>
      </c>
      <c r="D11732">
        <v>106</v>
      </c>
      <c r="E11732">
        <v>43906</v>
      </c>
    </row>
    <row r="11733">
      <c r="A11733" t="str">
        <v>AutoTable</v>
      </c>
      <c r="C11733" t="str">
        <v>07031-99</v>
      </c>
      <c r="D11733">
        <v>232</v>
      </c>
      <c r="E11733">
        <v>43906</v>
      </c>
    </row>
    <row r="11734">
      <c r="A11734" t="str">
        <v>AutoTable</v>
      </c>
      <c r="C11734" t="str">
        <v>07033-90S</v>
      </c>
      <c r="D11734">
        <v>29</v>
      </c>
      <c r="E11734">
        <v>43906</v>
      </c>
    </row>
    <row r="11735">
      <c r="A11735" t="str">
        <v>AutoTable</v>
      </c>
      <c r="C11735" t="str">
        <v>07224-30CE</v>
      </c>
      <c r="D11735">
        <v>0</v>
      </c>
      <c r="E11735">
        <v>43906</v>
      </c>
    </row>
    <row r="11736">
      <c r="A11736" t="str">
        <v>AutoTable</v>
      </c>
      <c r="C11736" t="str">
        <v>07625-13</v>
      </c>
      <c r="D11736">
        <v>0</v>
      </c>
      <c r="E11736">
        <v>43906</v>
      </c>
    </row>
    <row r="11737">
      <c r="A11737" t="str">
        <v>AutoTable</v>
      </c>
      <c r="C11737" t="str">
        <v>08024-02CE</v>
      </c>
      <c r="D11737">
        <v>8</v>
      </c>
      <c r="E11737">
        <v>43906</v>
      </c>
    </row>
    <row r="11738">
      <c r="A11738" t="str">
        <v>AutoTable</v>
      </c>
      <c r="C11738" t="str">
        <v>08024-06CE</v>
      </c>
      <c r="D11738">
        <v>10</v>
      </c>
      <c r="E11738">
        <v>43906</v>
      </c>
    </row>
    <row r="11739">
      <c r="A11739" t="str">
        <v>AutoTable</v>
      </c>
      <c r="C11739" t="str">
        <v>08024-26CE</v>
      </c>
      <c r="D11739">
        <v>0</v>
      </c>
      <c r="E11739">
        <v>43906</v>
      </c>
    </row>
    <row r="11740">
      <c r="A11740" t="str">
        <v>AutoTable</v>
      </c>
      <c r="C11740" t="str">
        <v>08024-28CE</v>
      </c>
      <c r="D11740">
        <v>0</v>
      </c>
      <c r="E11740">
        <v>43906</v>
      </c>
    </row>
    <row r="11741">
      <c r="A11741" t="str">
        <v>AutoTable</v>
      </c>
      <c r="C11741" t="str">
        <v>09925-17CE</v>
      </c>
      <c r="D11741">
        <v>17</v>
      </c>
      <c r="E11741">
        <v>43906</v>
      </c>
    </row>
    <row r="11742">
      <c r="A11742" t="str">
        <v>AutoTable</v>
      </c>
      <c r="C11742" t="str">
        <v>09925-18CE</v>
      </c>
      <c r="D11742">
        <v>16</v>
      </c>
      <c r="E11742">
        <v>43906</v>
      </c>
    </row>
    <row r="11743">
      <c r="A11743" t="str">
        <v>AutoTable</v>
      </c>
      <c r="C11743" t="str">
        <v>1001-100/1R4</v>
      </c>
      <c r="D11743">
        <v>0</v>
      </c>
      <c r="E11743">
        <v>43906</v>
      </c>
    </row>
    <row r="11744">
      <c r="A11744" t="str">
        <v>AutoTable</v>
      </c>
      <c r="C11744" t="str">
        <v>1001-100/2R3</v>
      </c>
      <c r="D11744">
        <v>0</v>
      </c>
      <c r="E11744">
        <v>43906</v>
      </c>
    </row>
    <row r="11745">
      <c r="A11745" t="str">
        <v>AutoTable</v>
      </c>
      <c r="C11745" t="str">
        <v>1001-75/1R4</v>
      </c>
      <c r="D11745">
        <v>0</v>
      </c>
      <c r="E11745">
        <v>43906</v>
      </c>
    </row>
    <row r="11746">
      <c r="A11746" t="str">
        <v>AutoTable</v>
      </c>
      <c r="C11746" t="str">
        <v>1001-75/2R4</v>
      </c>
      <c r="D11746">
        <v>0</v>
      </c>
      <c r="E11746">
        <v>43906</v>
      </c>
    </row>
    <row r="11747">
      <c r="A11747" t="str">
        <v>AutoTable</v>
      </c>
      <c r="C11747" t="str">
        <v>1001-75/3R4</v>
      </c>
      <c r="D11747">
        <v>0</v>
      </c>
      <c r="E11747">
        <v>43906</v>
      </c>
    </row>
    <row r="11748">
      <c r="A11748" t="str">
        <v>AutoTable</v>
      </c>
      <c r="C11748" t="str">
        <v>1001-75/4R3</v>
      </c>
      <c r="D11748">
        <v>0</v>
      </c>
      <c r="E11748">
        <v>43906</v>
      </c>
    </row>
    <row r="11749">
      <c r="A11749" t="str">
        <v>AutoTable</v>
      </c>
      <c r="C11749" t="str">
        <v>10811</v>
      </c>
      <c r="D11749">
        <v>30</v>
      </c>
      <c r="E11749">
        <v>43906</v>
      </c>
    </row>
    <row r="11750">
      <c r="A11750" t="str">
        <v>AutoTable</v>
      </c>
      <c r="C11750" t="str">
        <v>10911</v>
      </c>
      <c r="D11750">
        <v>42</v>
      </c>
      <c r="E11750">
        <v>43906</v>
      </c>
    </row>
    <row r="11751">
      <c r="A11751" t="str">
        <v>AutoTable</v>
      </c>
      <c r="C11751" t="str">
        <v>1200</v>
      </c>
      <c r="D11751">
        <v>0</v>
      </c>
      <c r="E11751">
        <v>43906</v>
      </c>
    </row>
    <row r="11752">
      <c r="A11752" t="str">
        <v>AutoTable</v>
      </c>
      <c r="C11752" t="str">
        <v>1200B</v>
      </c>
      <c r="D11752">
        <v>0</v>
      </c>
      <c r="E11752">
        <v>43906</v>
      </c>
    </row>
    <row r="11753">
      <c r="A11753" t="str">
        <v>AutoTable</v>
      </c>
      <c r="C11753" t="str">
        <v>1201</v>
      </c>
      <c r="D11753">
        <v>0</v>
      </c>
      <c r="E11753">
        <v>43906</v>
      </c>
    </row>
    <row r="11754">
      <c r="A11754" t="str">
        <v>AutoTable</v>
      </c>
      <c r="C11754" t="str">
        <v>1201B</v>
      </c>
      <c r="D11754">
        <v>0</v>
      </c>
      <c r="E11754">
        <v>43906</v>
      </c>
    </row>
    <row r="11755">
      <c r="A11755" t="str">
        <v>AutoTable</v>
      </c>
      <c r="C11755" t="str">
        <v>1202</v>
      </c>
      <c r="D11755">
        <v>0</v>
      </c>
      <c r="E11755">
        <v>43906</v>
      </c>
    </row>
    <row r="11756">
      <c r="A11756" t="str">
        <v>AutoTable</v>
      </c>
      <c r="C11756" t="str">
        <v>1222</v>
      </c>
      <c r="D11756">
        <v>37</v>
      </c>
      <c r="E11756">
        <v>43906</v>
      </c>
    </row>
    <row r="11757">
      <c r="A11757" t="str">
        <v>AutoTable</v>
      </c>
      <c r="C11757" t="str">
        <v>1223</v>
      </c>
      <c r="D11757">
        <v>21</v>
      </c>
      <c r="E11757">
        <v>43906</v>
      </c>
    </row>
    <row r="11758">
      <c r="A11758" t="str">
        <v>AutoTable</v>
      </c>
      <c r="C11758" t="str">
        <v>1224</v>
      </c>
      <c r="D11758">
        <v>0</v>
      </c>
      <c r="E11758">
        <v>43906</v>
      </c>
    </row>
    <row r="11759">
      <c r="A11759" t="str">
        <v>AutoTable</v>
      </c>
      <c r="C11759" t="str">
        <v>1228H</v>
      </c>
      <c r="D11759">
        <v>0</v>
      </c>
      <c r="E11759">
        <v>43906</v>
      </c>
    </row>
    <row r="11760">
      <c r="A11760" t="str">
        <v>AutoTable</v>
      </c>
      <c r="C11760" t="str">
        <v>1231L</v>
      </c>
      <c r="D11760">
        <v>0</v>
      </c>
      <c r="E11760">
        <v>43906</v>
      </c>
    </row>
    <row r="11761">
      <c r="A11761" t="str">
        <v>AutoTable</v>
      </c>
      <c r="C11761" t="str">
        <v>1231OR</v>
      </c>
      <c r="D11761">
        <v>0</v>
      </c>
      <c r="E11761">
        <v>43906</v>
      </c>
    </row>
    <row r="11762">
      <c r="A11762" t="str">
        <v>AutoTable</v>
      </c>
      <c r="C11762" t="str">
        <v>1231PA</v>
      </c>
      <c r="D11762">
        <v>26</v>
      </c>
      <c r="E11762">
        <v>43906</v>
      </c>
    </row>
    <row r="11763">
      <c r="A11763" t="str">
        <v>AutoTable</v>
      </c>
      <c r="C11763" t="str">
        <v>14001</v>
      </c>
      <c r="D11763">
        <v>11</v>
      </c>
      <c r="E11763">
        <v>43906</v>
      </c>
    </row>
    <row r="11764">
      <c r="A11764" t="str">
        <v>AutoTable</v>
      </c>
      <c r="C11764" t="str">
        <v>14002</v>
      </c>
      <c r="D11764">
        <v>92230</v>
      </c>
      <c r="E11764">
        <v>43906</v>
      </c>
    </row>
    <row r="11765">
      <c r="A11765" t="str">
        <v>AutoTable</v>
      </c>
      <c r="C11765" t="str">
        <v>14004</v>
      </c>
      <c r="D11765">
        <v>73</v>
      </c>
      <c r="E11765">
        <v>43906</v>
      </c>
    </row>
    <row r="11766">
      <c r="A11766" t="str">
        <v>AutoTable</v>
      </c>
      <c r="C11766" t="str">
        <v>14004R</v>
      </c>
      <c r="D11766">
        <v>3</v>
      </c>
      <c r="E11766">
        <v>43906</v>
      </c>
    </row>
    <row r="11767">
      <c r="A11767" t="str">
        <v>AutoTable</v>
      </c>
      <c r="C11767" t="str">
        <v>14004V</v>
      </c>
      <c r="D11767">
        <v>11</v>
      </c>
      <c r="E11767">
        <v>43906</v>
      </c>
    </row>
    <row r="11768">
      <c r="A11768" t="str">
        <v>AutoTable</v>
      </c>
      <c r="C11768" t="str">
        <v>14006</v>
      </c>
      <c r="D11768">
        <v>5675</v>
      </c>
      <c r="E11768">
        <v>43906</v>
      </c>
    </row>
    <row r="11769">
      <c r="A11769" t="str">
        <v>AutoTable</v>
      </c>
      <c r="C11769" t="str">
        <v>14011</v>
      </c>
      <c r="D11769">
        <v>0</v>
      </c>
      <c r="E11769">
        <v>43906</v>
      </c>
    </row>
    <row r="11770">
      <c r="A11770" t="str">
        <v>AutoTable</v>
      </c>
      <c r="C11770" t="str">
        <v>14011-50</v>
      </c>
      <c r="D11770">
        <v>1577</v>
      </c>
      <c r="E11770">
        <v>43906</v>
      </c>
    </row>
    <row r="11771">
      <c r="A11771" t="str">
        <v>AutoTable</v>
      </c>
      <c r="C11771" t="str">
        <v>14012</v>
      </c>
      <c r="D11771">
        <v>136</v>
      </c>
      <c r="E11771">
        <v>43906</v>
      </c>
    </row>
    <row r="11772">
      <c r="A11772" t="str">
        <v>AutoTable</v>
      </c>
      <c r="C11772" t="str">
        <v>14015</v>
      </c>
      <c r="D11772">
        <v>0</v>
      </c>
      <c r="E11772">
        <v>43906</v>
      </c>
    </row>
    <row r="11773">
      <c r="A11773" t="str">
        <v>AutoTable</v>
      </c>
      <c r="C11773" t="str">
        <v>14021</v>
      </c>
      <c r="D11773">
        <v>283</v>
      </c>
      <c r="E11773">
        <v>43906</v>
      </c>
    </row>
    <row r="11774">
      <c r="A11774" t="str">
        <v>AutoTable</v>
      </c>
      <c r="C11774" t="str">
        <v>14022B</v>
      </c>
      <c r="D11774">
        <v>0</v>
      </c>
      <c r="E11774">
        <v>43906</v>
      </c>
    </row>
    <row r="11775">
      <c r="A11775" t="str">
        <v>AutoTable</v>
      </c>
      <c r="C11775" t="str">
        <v>14022V</v>
      </c>
      <c r="D11775">
        <v>8000</v>
      </c>
      <c r="E11775">
        <v>43906</v>
      </c>
    </row>
    <row r="11776">
      <c r="A11776" t="str">
        <v>AutoTable</v>
      </c>
      <c r="C11776" t="str">
        <v>14028</v>
      </c>
      <c r="D11776">
        <v>6300</v>
      </c>
      <c r="E11776">
        <v>43906</v>
      </c>
    </row>
    <row r="11777">
      <c r="A11777" t="str">
        <v>AutoTable</v>
      </c>
      <c r="C11777" t="str">
        <v>14029</v>
      </c>
      <c r="D11777">
        <v>4375</v>
      </c>
      <c r="E11777">
        <v>43906</v>
      </c>
    </row>
    <row r="11778">
      <c r="A11778" t="str">
        <v>AutoTable</v>
      </c>
      <c r="C11778" t="str">
        <v>14035-1</v>
      </c>
      <c r="D11778">
        <v>1520</v>
      </c>
      <c r="E11778">
        <v>43906</v>
      </c>
    </row>
    <row r="11779">
      <c r="A11779" t="str">
        <v>AutoTable</v>
      </c>
      <c r="C11779" t="str">
        <v>14035-2</v>
      </c>
      <c r="D11779">
        <v>401</v>
      </c>
      <c r="E11779">
        <v>43906</v>
      </c>
    </row>
    <row r="11780">
      <c r="A11780" t="str">
        <v>AutoTable</v>
      </c>
      <c r="C11780" t="str">
        <v>14035-3</v>
      </c>
      <c r="D11780">
        <v>2200</v>
      </c>
      <c r="E11780">
        <v>43906</v>
      </c>
    </row>
    <row r="11781">
      <c r="A11781" t="str">
        <v>AutoTable</v>
      </c>
      <c r="C11781" t="str">
        <v>14035-5</v>
      </c>
      <c r="D11781">
        <v>0</v>
      </c>
      <c r="E11781">
        <v>43906</v>
      </c>
    </row>
    <row r="11782">
      <c r="A11782" t="str">
        <v>AutoTable</v>
      </c>
      <c r="C11782" t="str">
        <v>14098</v>
      </c>
      <c r="D11782">
        <v>0</v>
      </c>
      <c r="E11782">
        <v>43906</v>
      </c>
    </row>
    <row r="11783">
      <c r="A11783" t="str">
        <v>AutoTable</v>
      </c>
      <c r="C11783" t="str">
        <v>14113</v>
      </c>
      <c r="D11783">
        <v>1</v>
      </c>
      <c r="E11783">
        <v>43906</v>
      </c>
    </row>
    <row r="11784">
      <c r="A11784" t="str">
        <v>AutoTable</v>
      </c>
      <c r="C11784" t="str">
        <v>14114-32</v>
      </c>
      <c r="D11784">
        <v>2</v>
      </c>
      <c r="E11784">
        <v>43906</v>
      </c>
    </row>
    <row r="11785">
      <c r="A11785" t="str">
        <v>AutoTable</v>
      </c>
      <c r="C11785" t="str">
        <v>14115-960</v>
      </c>
      <c r="D11785">
        <v>1</v>
      </c>
      <c r="E11785">
        <v>43906</v>
      </c>
    </row>
    <row r="11786">
      <c r="A11786" t="str">
        <v>AutoTable</v>
      </c>
      <c r="C11786" t="str">
        <v>14117</v>
      </c>
      <c r="D11786">
        <v>0</v>
      </c>
      <c r="E11786">
        <v>43906</v>
      </c>
    </row>
    <row r="11787">
      <c r="A11787" t="str">
        <v>AutoTable</v>
      </c>
      <c r="C11787" t="str">
        <v>14121</v>
      </c>
      <c r="D11787">
        <v>29</v>
      </c>
      <c r="E11787">
        <v>43906</v>
      </c>
    </row>
    <row r="11788">
      <c r="A11788" t="str">
        <v>AutoTable</v>
      </c>
      <c r="C11788" t="str">
        <v>14121BRZ</v>
      </c>
      <c r="D11788">
        <v>8</v>
      </c>
      <c r="E11788">
        <v>43906</v>
      </c>
    </row>
    <row r="11789">
      <c r="A11789" t="str">
        <v>AutoTable</v>
      </c>
      <c r="C11789" t="str">
        <v>14122</v>
      </c>
      <c r="D11789">
        <v>11</v>
      </c>
      <c r="E11789">
        <v>43906</v>
      </c>
    </row>
    <row r="11790">
      <c r="A11790" t="str">
        <v>AutoTable</v>
      </c>
      <c r="C11790" t="str">
        <v>14302</v>
      </c>
      <c r="D11790">
        <v>306</v>
      </c>
      <c r="E11790">
        <v>43906</v>
      </c>
    </row>
    <row r="11791">
      <c r="A11791" t="str">
        <v>AutoTable</v>
      </c>
      <c r="C11791" t="str">
        <v>14304</v>
      </c>
      <c r="D11791">
        <v>4044</v>
      </c>
      <c r="E11791">
        <v>43906</v>
      </c>
    </row>
    <row r="11792">
      <c r="A11792" t="str">
        <v>AutoTable</v>
      </c>
      <c r="C11792" t="str">
        <v>14305O/B</v>
      </c>
      <c r="D11792">
        <v>292</v>
      </c>
      <c r="E11792">
        <v>43906</v>
      </c>
    </row>
    <row r="11793">
      <c r="A11793" t="str">
        <v>AutoTable</v>
      </c>
      <c r="C11793" t="str">
        <v>14309</v>
      </c>
      <c r="D11793">
        <v>0</v>
      </c>
      <c r="E11793">
        <v>43906</v>
      </c>
    </row>
    <row r="11794">
      <c r="A11794" t="str">
        <v>AutoTable</v>
      </c>
      <c r="C11794" t="str">
        <v>14316</v>
      </c>
      <c r="D11794">
        <v>91</v>
      </c>
      <c r="E11794">
        <v>43906</v>
      </c>
    </row>
    <row r="11795">
      <c r="A11795" t="str">
        <v>AutoTable</v>
      </c>
      <c r="C11795" t="str">
        <v>14317</v>
      </c>
      <c r="D11795">
        <v>324</v>
      </c>
      <c r="E11795">
        <v>43906</v>
      </c>
    </row>
    <row r="11796">
      <c r="A11796" t="str">
        <v>AutoTable</v>
      </c>
      <c r="C11796" t="str">
        <v>14364RX</v>
      </c>
      <c r="D11796">
        <v>11</v>
      </c>
      <c r="E11796">
        <v>43906</v>
      </c>
    </row>
    <row r="11797">
      <c r="A11797" t="str">
        <v>AutoTable</v>
      </c>
      <c r="C11797" t="str">
        <v>14364TX</v>
      </c>
      <c r="D11797">
        <v>19</v>
      </c>
      <c r="E11797">
        <v>43906</v>
      </c>
    </row>
    <row r="11798">
      <c r="A11798" t="str">
        <v>AutoTable</v>
      </c>
      <c r="C11798" t="str">
        <v>14410-2</v>
      </c>
      <c r="D11798">
        <v>221</v>
      </c>
      <c r="E11798">
        <v>43906</v>
      </c>
    </row>
    <row r="11799">
      <c r="A11799" t="str">
        <v>AutoTable</v>
      </c>
      <c r="C11799" t="str">
        <v>14410-3</v>
      </c>
      <c r="D11799">
        <v>1678</v>
      </c>
      <c r="E11799">
        <v>43906</v>
      </c>
    </row>
    <row r="11800">
      <c r="A11800" t="str">
        <v>AutoTable</v>
      </c>
      <c r="C11800" t="str">
        <v>14410-4</v>
      </c>
      <c r="D11800">
        <v>400</v>
      </c>
      <c r="E11800">
        <v>43906</v>
      </c>
    </row>
    <row r="11801">
      <c r="A11801" t="str">
        <v>AutoTable</v>
      </c>
      <c r="C11801" t="str">
        <v>14410-5</v>
      </c>
      <c r="D11801">
        <v>390</v>
      </c>
      <c r="E11801">
        <v>43906</v>
      </c>
    </row>
    <row r="11802">
      <c r="A11802" t="str">
        <v>AutoTable</v>
      </c>
      <c r="C11802" t="str">
        <v>14410-7</v>
      </c>
      <c r="D11802">
        <v>808</v>
      </c>
      <c r="E11802">
        <v>43906</v>
      </c>
    </row>
    <row r="11803">
      <c r="A11803" t="str">
        <v>AutoTable</v>
      </c>
      <c r="C11803" t="str">
        <v>14420-01</v>
      </c>
      <c r="D11803">
        <v>20791</v>
      </c>
      <c r="E11803">
        <v>43906</v>
      </c>
    </row>
    <row r="11804">
      <c r="A11804" t="str">
        <v>AutoTable</v>
      </c>
      <c r="C11804" t="str">
        <v>14420-02</v>
      </c>
      <c r="D11804">
        <v>12292</v>
      </c>
      <c r="E11804">
        <v>43906</v>
      </c>
    </row>
    <row r="11805">
      <c r="A11805" t="str">
        <v>AutoTable</v>
      </c>
      <c r="C11805" t="str">
        <v>14420-03</v>
      </c>
      <c r="D11805">
        <v>11200</v>
      </c>
      <c r="E11805">
        <v>43906</v>
      </c>
    </row>
    <row r="11806">
      <c r="A11806" t="str">
        <v>AutoTable</v>
      </c>
      <c r="C11806" t="str">
        <v>14420-04</v>
      </c>
      <c r="D11806">
        <v>3463</v>
      </c>
      <c r="E11806">
        <v>43906</v>
      </c>
    </row>
    <row r="11807">
      <c r="A11807" t="str">
        <v>AutoTable</v>
      </c>
      <c r="C11807" t="str">
        <v>14420-05</v>
      </c>
      <c r="D11807">
        <v>7033</v>
      </c>
      <c r="E11807">
        <v>43906</v>
      </c>
    </row>
    <row r="11808">
      <c r="A11808" t="str">
        <v>AutoTable</v>
      </c>
      <c r="C11808" t="str">
        <v>14420-06</v>
      </c>
      <c r="D11808">
        <v>9072</v>
      </c>
      <c r="E11808">
        <v>43906</v>
      </c>
    </row>
    <row r="11809">
      <c r="A11809" t="str">
        <v>AutoTable</v>
      </c>
      <c r="C11809" t="str">
        <v>14420-07</v>
      </c>
      <c r="D11809">
        <v>4288</v>
      </c>
      <c r="E11809">
        <v>43906</v>
      </c>
    </row>
    <row r="11810">
      <c r="A11810" t="str">
        <v>AutoTable</v>
      </c>
      <c r="C11810" t="str">
        <v>14420-08</v>
      </c>
      <c r="D11810">
        <v>5141</v>
      </c>
      <c r="E11810">
        <v>43906</v>
      </c>
    </row>
    <row r="11811">
      <c r="A11811" t="str">
        <v>AutoTable</v>
      </c>
      <c r="C11811" t="str">
        <v>14420-09</v>
      </c>
      <c r="D11811">
        <v>3200</v>
      </c>
      <c r="E11811">
        <v>43906</v>
      </c>
    </row>
    <row r="11812">
      <c r="A11812" t="str">
        <v>AutoTable</v>
      </c>
      <c r="C11812" t="str">
        <v>14420-10</v>
      </c>
      <c r="D11812">
        <v>6838</v>
      </c>
      <c r="E11812">
        <v>43906</v>
      </c>
    </row>
    <row r="11813">
      <c r="A11813" t="str">
        <v>AutoTable</v>
      </c>
      <c r="C11813" t="str">
        <v>14420-12</v>
      </c>
      <c r="D11813">
        <v>641</v>
      </c>
      <c r="E11813">
        <v>43906</v>
      </c>
    </row>
    <row r="11814">
      <c r="A11814" t="str">
        <v>AutoTable</v>
      </c>
      <c r="C11814" t="str">
        <v>14420-15</v>
      </c>
      <c r="D11814">
        <v>4075</v>
      </c>
      <c r="E11814">
        <v>43906</v>
      </c>
    </row>
    <row r="11815">
      <c r="A11815" t="str">
        <v>AutoTable</v>
      </c>
      <c r="C11815" t="str">
        <v>14420-18</v>
      </c>
      <c r="D11815">
        <v>2016</v>
      </c>
      <c r="E11815">
        <v>43906</v>
      </c>
    </row>
    <row r="11816">
      <c r="A11816" t="str">
        <v>AutoTable</v>
      </c>
      <c r="C11816" t="str">
        <v>14420-20</v>
      </c>
      <c r="D11816">
        <v>10530</v>
      </c>
      <c r="E11816">
        <v>43906</v>
      </c>
    </row>
    <row r="11817">
      <c r="A11817" t="str">
        <v>AutoTable</v>
      </c>
      <c r="C11817" t="str">
        <v>14420-25</v>
      </c>
      <c r="D11817">
        <v>3556</v>
      </c>
      <c r="E11817">
        <v>43906</v>
      </c>
    </row>
    <row r="11818">
      <c r="A11818" t="str">
        <v>AutoTable</v>
      </c>
      <c r="C11818" t="str">
        <v>14420-30</v>
      </c>
      <c r="D11818">
        <v>2811</v>
      </c>
      <c r="E11818">
        <v>43906</v>
      </c>
    </row>
    <row r="11819">
      <c r="A11819" t="str">
        <v>AutoTable</v>
      </c>
      <c r="C11819" t="str">
        <v>14420-35</v>
      </c>
      <c r="D11819">
        <v>507</v>
      </c>
      <c r="E11819">
        <v>43906</v>
      </c>
    </row>
    <row r="11820">
      <c r="A11820" t="str">
        <v>AutoTable</v>
      </c>
      <c r="C11820" t="str">
        <v>14510-02</v>
      </c>
      <c r="D11820">
        <v>3100</v>
      </c>
      <c r="E11820">
        <v>43906</v>
      </c>
    </row>
    <row r="11821">
      <c r="A11821" t="str">
        <v>AutoTable</v>
      </c>
      <c r="C11821" t="str">
        <v>14510-03</v>
      </c>
      <c r="D11821">
        <v>2810</v>
      </c>
      <c r="E11821">
        <v>43906</v>
      </c>
    </row>
    <row r="11822">
      <c r="A11822" t="str">
        <v>AutoTable</v>
      </c>
      <c r="C11822" t="str">
        <v>14510-04</v>
      </c>
      <c r="D11822">
        <v>2850</v>
      </c>
      <c r="E11822">
        <v>43906</v>
      </c>
    </row>
    <row r="11823">
      <c r="A11823" t="str">
        <v>AutoTable</v>
      </c>
      <c r="C11823" t="str">
        <v>14510-05</v>
      </c>
      <c r="D11823">
        <v>12821</v>
      </c>
      <c r="E11823">
        <v>43906</v>
      </c>
    </row>
    <row r="11824">
      <c r="A11824" t="str">
        <v>AutoTable</v>
      </c>
      <c r="C11824" t="str">
        <v>14510-06</v>
      </c>
      <c r="D11824">
        <v>2476</v>
      </c>
      <c r="E11824">
        <v>43906</v>
      </c>
    </row>
    <row r="11825">
      <c r="A11825" t="str">
        <v>AutoTable</v>
      </c>
      <c r="C11825" t="str">
        <v>14710-00</v>
      </c>
      <c r="D11825">
        <v>197</v>
      </c>
      <c r="E11825">
        <v>43906</v>
      </c>
    </row>
    <row r="11826">
      <c r="A11826" t="str">
        <v>AutoTable</v>
      </c>
      <c r="C11826" t="str">
        <v>14710-01</v>
      </c>
      <c r="D11826">
        <v>1249</v>
      </c>
      <c r="E11826">
        <v>43906</v>
      </c>
    </row>
    <row r="11827">
      <c r="A11827" t="str">
        <v>AutoTable</v>
      </c>
      <c r="C11827" t="str">
        <v>14710-02</v>
      </c>
      <c r="D11827">
        <v>11919</v>
      </c>
      <c r="E11827">
        <v>43906</v>
      </c>
    </row>
    <row r="11828">
      <c r="A11828" t="str">
        <v>AutoTable</v>
      </c>
      <c r="C11828" t="str">
        <v>14710-03</v>
      </c>
      <c r="D11828">
        <v>22795</v>
      </c>
      <c r="E11828">
        <v>43906</v>
      </c>
    </row>
    <row r="11829">
      <c r="A11829" t="str">
        <v>AutoTable</v>
      </c>
      <c r="C11829" t="str">
        <v>14710-04</v>
      </c>
      <c r="D11829">
        <v>7810</v>
      </c>
      <c r="E11829">
        <v>43906</v>
      </c>
    </row>
    <row r="11830">
      <c r="A11830" t="str">
        <v>AutoTable</v>
      </c>
      <c r="C11830" t="str">
        <v>14710-05</v>
      </c>
      <c r="D11830">
        <v>14126</v>
      </c>
      <c r="E11830">
        <v>43906</v>
      </c>
    </row>
    <row r="11831">
      <c r="A11831" t="str">
        <v>AutoTable</v>
      </c>
      <c r="C11831" t="str">
        <v>14710-06</v>
      </c>
      <c r="D11831">
        <v>1916</v>
      </c>
      <c r="E11831">
        <v>43906</v>
      </c>
    </row>
    <row r="11832">
      <c r="A11832" t="str">
        <v>AutoTable</v>
      </c>
      <c r="C11832" t="str">
        <v>14810-03</v>
      </c>
      <c r="D11832">
        <v>0</v>
      </c>
      <c r="E11832">
        <v>43906</v>
      </c>
    </row>
    <row r="11833">
      <c r="A11833" t="str">
        <v>AutoTable</v>
      </c>
      <c r="C11833" t="str">
        <v>14810-04</v>
      </c>
      <c r="D11833">
        <v>0</v>
      </c>
      <c r="E11833">
        <v>43906</v>
      </c>
    </row>
    <row r="11834">
      <c r="A11834" t="str">
        <v>AutoTable</v>
      </c>
      <c r="C11834" t="str">
        <v>14810-05</v>
      </c>
      <c r="D11834">
        <v>0</v>
      </c>
      <c r="E11834">
        <v>43906</v>
      </c>
    </row>
    <row r="11835">
      <c r="A11835" t="str">
        <v>AutoTable</v>
      </c>
      <c r="C11835" t="str">
        <v>14810-06</v>
      </c>
      <c r="D11835">
        <v>0</v>
      </c>
      <c r="E11835">
        <v>43906</v>
      </c>
    </row>
    <row r="11836">
      <c r="A11836" t="str">
        <v>AutoTable</v>
      </c>
      <c r="C11836" t="str">
        <v>14910-02</v>
      </c>
      <c r="D11836">
        <v>7989</v>
      </c>
      <c r="E11836">
        <v>43906</v>
      </c>
    </row>
    <row r="11837">
      <c r="A11837" t="str">
        <v>AutoTable</v>
      </c>
      <c r="C11837" t="str">
        <v>14910-03</v>
      </c>
      <c r="D11837">
        <v>12999</v>
      </c>
      <c r="E11837">
        <v>43906</v>
      </c>
    </row>
    <row r="11838">
      <c r="A11838" t="str">
        <v>AutoTable</v>
      </c>
      <c r="C11838" t="str">
        <v>14910-04</v>
      </c>
      <c r="D11838">
        <v>11983</v>
      </c>
      <c r="E11838">
        <v>43906</v>
      </c>
    </row>
    <row r="11839">
      <c r="A11839" t="str">
        <v>AutoTable</v>
      </c>
      <c r="C11839" t="str">
        <v>14910-05</v>
      </c>
      <c r="D11839">
        <v>6992</v>
      </c>
      <c r="E11839">
        <v>43906</v>
      </c>
    </row>
    <row r="11840">
      <c r="A11840" t="str">
        <v>AutoTable</v>
      </c>
      <c r="C11840" t="str">
        <v>15001A</v>
      </c>
      <c r="D11840">
        <v>3891</v>
      </c>
      <c r="E11840">
        <v>43906</v>
      </c>
    </row>
    <row r="11841">
      <c r="A11841" t="str">
        <v>AutoTable</v>
      </c>
      <c r="C11841" t="str">
        <v>15001B</v>
      </c>
      <c r="D11841">
        <v>15380</v>
      </c>
      <c r="E11841">
        <v>43906</v>
      </c>
    </row>
    <row r="11842">
      <c r="A11842" t="str">
        <v>AutoTable</v>
      </c>
      <c r="C11842" t="str">
        <v>15001R</v>
      </c>
      <c r="D11842">
        <v>12387</v>
      </c>
      <c r="E11842">
        <v>43906</v>
      </c>
    </row>
    <row r="11843">
      <c r="A11843" t="str">
        <v>AutoTable</v>
      </c>
      <c r="C11843" t="str">
        <v>15002A</v>
      </c>
      <c r="D11843">
        <v>16039</v>
      </c>
      <c r="E11843">
        <v>43906</v>
      </c>
    </row>
    <row r="11844">
      <c r="A11844" t="str">
        <v>AutoTable</v>
      </c>
      <c r="C11844" t="str">
        <v>15002B</v>
      </c>
      <c r="D11844">
        <v>6236</v>
      </c>
      <c r="E11844">
        <v>43906</v>
      </c>
    </row>
    <row r="11845">
      <c r="A11845" t="str">
        <v>AutoTable</v>
      </c>
      <c r="C11845" t="str">
        <v>15002J</v>
      </c>
      <c r="D11845">
        <v>10140</v>
      </c>
      <c r="E11845">
        <v>43906</v>
      </c>
    </row>
    <row r="11846">
      <c r="A11846" t="str">
        <v>AutoTable</v>
      </c>
      <c r="C11846" t="str">
        <v>15002R</v>
      </c>
      <c r="D11846">
        <v>7388</v>
      </c>
      <c r="E11846">
        <v>43906</v>
      </c>
    </row>
    <row r="11847">
      <c r="A11847" t="str">
        <v>AutoTable</v>
      </c>
      <c r="C11847" t="str">
        <v>15002VE</v>
      </c>
      <c r="D11847">
        <v>19877</v>
      </c>
      <c r="E11847">
        <v>43906</v>
      </c>
    </row>
    <row r="11848">
      <c r="A11848" t="str">
        <v>AutoTable</v>
      </c>
      <c r="C11848" t="str">
        <v>15002VI</v>
      </c>
      <c r="D11848">
        <v>35450</v>
      </c>
      <c r="E11848">
        <v>43906</v>
      </c>
    </row>
    <row r="11849">
      <c r="A11849" t="str">
        <v>AutoTable</v>
      </c>
      <c r="C11849" t="str">
        <v>15031</v>
      </c>
      <c r="D11849">
        <v>625</v>
      </c>
      <c r="E11849">
        <v>43906</v>
      </c>
    </row>
    <row r="11850">
      <c r="A11850" t="str">
        <v>AutoTable</v>
      </c>
      <c r="C11850" t="str">
        <v>15035</v>
      </c>
      <c r="D11850">
        <v>719</v>
      </c>
      <c r="E11850">
        <v>43906</v>
      </c>
    </row>
    <row r="11851">
      <c r="A11851" t="str">
        <v>AutoTable</v>
      </c>
      <c r="C11851" t="str">
        <v>15050A</v>
      </c>
      <c r="D11851">
        <v>537</v>
      </c>
      <c r="E11851">
        <v>43906</v>
      </c>
    </row>
    <row r="11852">
      <c r="A11852" t="str">
        <v>AutoTable</v>
      </c>
      <c r="C11852" t="str">
        <v>15050OR</v>
      </c>
      <c r="D11852">
        <v>636</v>
      </c>
      <c r="E11852">
        <v>43906</v>
      </c>
    </row>
    <row r="11853">
      <c r="A11853" t="str">
        <v>AutoTable</v>
      </c>
      <c r="C11853" t="str">
        <v>15059A</v>
      </c>
      <c r="D11853">
        <v>803</v>
      </c>
      <c r="E11853">
        <v>43906</v>
      </c>
    </row>
    <row r="11854">
      <c r="A11854" t="str">
        <v>AutoTable</v>
      </c>
      <c r="C11854" t="str">
        <v>15059OR</v>
      </c>
      <c r="D11854">
        <v>1656</v>
      </c>
      <c r="E11854">
        <v>43906</v>
      </c>
    </row>
    <row r="11855">
      <c r="A11855" t="str">
        <v>AutoTable</v>
      </c>
      <c r="C11855" t="str">
        <v>15060A</v>
      </c>
      <c r="D11855">
        <v>603</v>
      </c>
      <c r="E11855">
        <v>43906</v>
      </c>
    </row>
    <row r="11856">
      <c r="A11856" t="str">
        <v>AutoTable</v>
      </c>
      <c r="C11856" t="str">
        <v>15060OR</v>
      </c>
      <c r="D11856">
        <v>691</v>
      </c>
      <c r="E11856">
        <v>43906</v>
      </c>
    </row>
    <row r="11857">
      <c r="A11857" t="str">
        <v>AutoTable</v>
      </c>
      <c r="C11857" t="str">
        <v>15061A</v>
      </c>
      <c r="D11857">
        <v>51</v>
      </c>
      <c r="E11857">
        <v>43906</v>
      </c>
    </row>
    <row r="11858">
      <c r="A11858" t="str">
        <v>AutoTable</v>
      </c>
      <c r="C11858" t="str">
        <v>15061OR</v>
      </c>
      <c r="D11858">
        <v>33</v>
      </c>
      <c r="E11858">
        <v>43906</v>
      </c>
    </row>
    <row r="11859">
      <c r="A11859" t="str">
        <v>AutoTable</v>
      </c>
      <c r="C11859" t="str">
        <v>15068</v>
      </c>
      <c r="D11859">
        <v>12</v>
      </c>
      <c r="E11859">
        <v>43906</v>
      </c>
    </row>
    <row r="11860">
      <c r="A11860" t="str">
        <v>AutoTable</v>
      </c>
      <c r="C11860" t="str">
        <v>15070A</v>
      </c>
      <c r="D11860">
        <v>2304</v>
      </c>
      <c r="E11860">
        <v>43906</v>
      </c>
    </row>
    <row r="11861">
      <c r="A11861" t="str">
        <v>AutoTable</v>
      </c>
      <c r="C11861" t="str">
        <v>15070R</v>
      </c>
      <c r="D11861">
        <v>3091</v>
      </c>
      <c r="E11861">
        <v>43906</v>
      </c>
    </row>
    <row r="11862">
      <c r="A11862" t="str">
        <v>AutoTable</v>
      </c>
      <c r="C11862" t="str">
        <v>15070V</v>
      </c>
      <c r="D11862">
        <v>998</v>
      </c>
      <c r="E11862">
        <v>43906</v>
      </c>
    </row>
    <row r="11863">
      <c r="A11863" t="str">
        <v>AutoTable</v>
      </c>
      <c r="C11863" t="str">
        <v>15202B</v>
      </c>
      <c r="D11863">
        <v>1065</v>
      </c>
      <c r="E11863">
        <v>43906</v>
      </c>
    </row>
    <row r="11864">
      <c r="A11864" t="str">
        <v>AutoTable</v>
      </c>
      <c r="C11864" t="str">
        <v>15202BC</v>
      </c>
      <c r="D11864">
        <v>1248</v>
      </c>
      <c r="E11864">
        <v>43906</v>
      </c>
    </row>
    <row r="11865">
      <c r="A11865" t="str">
        <v>AutoTable</v>
      </c>
      <c r="C11865" t="str">
        <v>15202J</v>
      </c>
      <c r="D11865">
        <v>455</v>
      </c>
      <c r="E11865">
        <v>43906</v>
      </c>
    </row>
    <row r="11866">
      <c r="A11866" t="str">
        <v>AutoTable</v>
      </c>
      <c r="C11866" t="str">
        <v>15202R</v>
      </c>
      <c r="D11866">
        <v>1540</v>
      </c>
      <c r="E11866">
        <v>43906</v>
      </c>
    </row>
    <row r="11867">
      <c r="A11867" t="str">
        <v>AutoTable</v>
      </c>
      <c r="C11867" t="str">
        <v>15202VE</v>
      </c>
      <c r="D11867">
        <v>353</v>
      </c>
      <c r="E11867">
        <v>43906</v>
      </c>
    </row>
    <row r="11868">
      <c r="A11868" t="str">
        <v>AutoTable</v>
      </c>
      <c r="C11868" t="str">
        <v>15202VI</v>
      </c>
      <c r="D11868">
        <v>529</v>
      </c>
      <c r="E11868">
        <v>43906</v>
      </c>
    </row>
    <row r="11869">
      <c r="A11869" t="str">
        <v>AutoTable</v>
      </c>
      <c r="C11869" t="str">
        <v>15233R</v>
      </c>
      <c r="D11869">
        <v>1025</v>
      </c>
      <c r="E11869">
        <v>43906</v>
      </c>
    </row>
    <row r="11870">
      <c r="A11870" t="str">
        <v>AutoTable</v>
      </c>
      <c r="C11870" t="str">
        <v>15233V</v>
      </c>
      <c r="D11870">
        <v>697</v>
      </c>
      <c r="E11870">
        <v>43906</v>
      </c>
    </row>
    <row r="11871">
      <c r="A11871" t="str">
        <v>AutoTable</v>
      </c>
      <c r="C11871" t="str">
        <v>15286-1</v>
      </c>
      <c r="D11871">
        <v>0</v>
      </c>
      <c r="E11871">
        <v>43906</v>
      </c>
    </row>
    <row r="11872">
      <c r="A11872" t="str">
        <v>AutoTable</v>
      </c>
      <c r="C11872" t="str">
        <v>15301A</v>
      </c>
      <c r="D11872">
        <v>1848</v>
      </c>
      <c r="E11872">
        <v>43906</v>
      </c>
    </row>
    <row r="11873">
      <c r="A11873" t="str">
        <v>AutoTable</v>
      </c>
      <c r="C11873" t="str">
        <v>15301OR</v>
      </c>
      <c r="D11873">
        <v>880</v>
      </c>
      <c r="E11873">
        <v>43906</v>
      </c>
    </row>
    <row r="11874">
      <c r="A11874" t="str">
        <v>AutoTable</v>
      </c>
      <c r="C11874" t="str">
        <v>15302A</v>
      </c>
      <c r="D11874">
        <v>2609</v>
      </c>
      <c r="E11874">
        <v>43906</v>
      </c>
    </row>
    <row r="11875">
      <c r="A11875" t="str">
        <v>AutoTable</v>
      </c>
      <c r="C11875" t="str">
        <v>15310A</v>
      </c>
      <c r="D11875">
        <v>1728</v>
      </c>
      <c r="E11875">
        <v>43906</v>
      </c>
    </row>
    <row r="11876">
      <c r="A11876" t="str">
        <v>AutoTable</v>
      </c>
      <c r="C11876" t="str">
        <v>15310OR</v>
      </c>
      <c r="D11876">
        <v>620</v>
      </c>
      <c r="E11876">
        <v>43906</v>
      </c>
    </row>
    <row r="11877">
      <c r="A11877" t="str">
        <v>AutoTable</v>
      </c>
      <c r="C11877" t="str">
        <v>15320A</v>
      </c>
      <c r="D11877">
        <v>4465</v>
      </c>
      <c r="E11877">
        <v>43906</v>
      </c>
    </row>
    <row r="11878">
      <c r="A11878" t="str">
        <v>AutoTable</v>
      </c>
      <c r="C11878" t="str">
        <v>15320OR</v>
      </c>
      <c r="D11878">
        <v>669</v>
      </c>
      <c r="E11878">
        <v>43906</v>
      </c>
    </row>
    <row r="11879">
      <c r="A11879" t="str">
        <v>AutoTable</v>
      </c>
      <c r="C11879" t="str">
        <v>15347A</v>
      </c>
      <c r="D11879">
        <v>485</v>
      </c>
      <c r="E11879">
        <v>43906</v>
      </c>
    </row>
    <row r="11880">
      <c r="A11880" t="str">
        <v>AutoTable</v>
      </c>
      <c r="C11880" t="str">
        <v>15347OR</v>
      </c>
      <c r="D11880">
        <v>653</v>
      </c>
      <c r="E11880">
        <v>43906</v>
      </c>
    </row>
    <row r="11881">
      <c r="A11881" t="str">
        <v>AutoTable</v>
      </c>
      <c r="C11881" t="str">
        <v>15405B</v>
      </c>
      <c r="D11881">
        <v>300</v>
      </c>
      <c r="E11881">
        <v>43906</v>
      </c>
    </row>
    <row r="11882">
      <c r="A11882" t="str">
        <v>AutoTable</v>
      </c>
      <c r="C11882" t="str">
        <v>15405BC</v>
      </c>
      <c r="D11882">
        <v>300</v>
      </c>
      <c r="E11882">
        <v>43906</v>
      </c>
    </row>
    <row r="11883">
      <c r="A11883" t="str">
        <v>AutoTable</v>
      </c>
      <c r="C11883" t="str">
        <v>15405M</v>
      </c>
      <c r="D11883">
        <v>300</v>
      </c>
      <c r="E11883">
        <v>43906</v>
      </c>
    </row>
    <row r="11884">
      <c r="A11884" t="str">
        <v>AutoTable</v>
      </c>
      <c r="C11884" t="str">
        <v>15405R</v>
      </c>
      <c r="D11884">
        <v>149</v>
      </c>
      <c r="E11884">
        <v>43906</v>
      </c>
    </row>
    <row r="11885">
      <c r="A11885" t="str">
        <v>AutoTable</v>
      </c>
      <c r="C11885" t="str">
        <v>15406</v>
      </c>
      <c r="D11885">
        <v>122</v>
      </c>
      <c r="E11885">
        <v>43906</v>
      </c>
    </row>
    <row r="11886">
      <c r="A11886" t="str">
        <v>AutoTable</v>
      </c>
      <c r="C11886" t="str">
        <v>15406B</v>
      </c>
      <c r="D11886">
        <v>604</v>
      </c>
      <c r="E11886">
        <v>43906</v>
      </c>
    </row>
    <row r="11887">
      <c r="A11887" t="str">
        <v>AutoTable</v>
      </c>
      <c r="C11887" t="str">
        <v>15406J</v>
      </c>
      <c r="D11887">
        <v>120</v>
      </c>
      <c r="E11887">
        <v>43906</v>
      </c>
    </row>
    <row r="11888">
      <c r="A11888" t="str">
        <v>AutoTable</v>
      </c>
      <c r="C11888" t="str">
        <v>15406VE</v>
      </c>
      <c r="D11888">
        <v>120</v>
      </c>
      <c r="E11888">
        <v>43906</v>
      </c>
    </row>
    <row r="11889">
      <c r="A11889" t="str">
        <v>AutoTable</v>
      </c>
      <c r="C11889" t="str">
        <v>15430AB</v>
      </c>
      <c r="D11889">
        <v>780</v>
      </c>
      <c r="E11889">
        <v>43906</v>
      </c>
    </row>
    <row r="11890">
      <c r="A11890" t="str">
        <v>AutoTable</v>
      </c>
      <c r="C11890" t="str">
        <v>15439B</v>
      </c>
      <c r="D11890">
        <v>160</v>
      </c>
      <c r="E11890">
        <v>43906</v>
      </c>
    </row>
    <row r="11891">
      <c r="A11891" t="str">
        <v>AutoTable</v>
      </c>
      <c r="C11891" t="str">
        <v>15439R</v>
      </c>
      <c r="D11891">
        <v>479</v>
      </c>
      <c r="E11891">
        <v>43906</v>
      </c>
    </row>
    <row r="11892">
      <c r="A11892" t="str">
        <v>AutoTable</v>
      </c>
      <c r="C11892" t="str">
        <v>15440B</v>
      </c>
      <c r="D11892">
        <v>81</v>
      </c>
      <c r="E11892">
        <v>43906</v>
      </c>
    </row>
    <row r="11893">
      <c r="A11893" t="str">
        <v>AutoTable</v>
      </c>
      <c r="C11893" t="str">
        <v>15440J</v>
      </c>
      <c r="D11893">
        <v>38</v>
      </c>
      <c r="E11893">
        <v>43906</v>
      </c>
    </row>
    <row r="11894">
      <c r="A11894" t="str">
        <v>AutoTable</v>
      </c>
      <c r="C11894" t="str">
        <v>15440R</v>
      </c>
      <c r="D11894">
        <v>168</v>
      </c>
      <c r="E11894">
        <v>43906</v>
      </c>
    </row>
    <row r="11895">
      <c r="A11895" t="str">
        <v>AutoTable</v>
      </c>
      <c r="C11895" t="str">
        <v>15440V</v>
      </c>
      <c r="D11895">
        <v>44</v>
      </c>
      <c r="E11895">
        <v>43906</v>
      </c>
    </row>
    <row r="11896">
      <c r="A11896" t="str">
        <v>AutoTable</v>
      </c>
      <c r="C11896" t="str">
        <v>15440VI</v>
      </c>
      <c r="D11896">
        <v>59</v>
      </c>
      <c r="E11896">
        <v>43906</v>
      </c>
    </row>
    <row r="11897">
      <c r="A11897" t="str">
        <v>AutoTable</v>
      </c>
      <c r="C11897" t="str">
        <v>15445A</v>
      </c>
      <c r="D11897">
        <v>0</v>
      </c>
      <c r="E11897">
        <v>43906</v>
      </c>
    </row>
    <row r="11898">
      <c r="A11898" t="str">
        <v>AutoTable</v>
      </c>
      <c r="C11898" t="str">
        <v>21714BC</v>
      </c>
      <c r="D11898">
        <v>150</v>
      </c>
      <c r="E11898">
        <v>43906</v>
      </c>
    </row>
    <row r="11899">
      <c r="A11899" t="str">
        <v>AutoTable</v>
      </c>
      <c r="C11899" t="str">
        <v>21714OR</v>
      </c>
      <c r="D11899">
        <v>47</v>
      </c>
      <c r="E11899">
        <v>43906</v>
      </c>
    </row>
    <row r="11900">
      <c r="A11900" t="str">
        <v>AutoTable</v>
      </c>
      <c r="C11900" t="str">
        <v>28019</v>
      </c>
      <c r="D11900">
        <v>121</v>
      </c>
      <c r="E11900">
        <v>43906</v>
      </c>
    </row>
    <row r="11901">
      <c r="A11901" t="str">
        <v>AutoTable</v>
      </c>
      <c r="C11901" t="str">
        <v>28023</v>
      </c>
      <c r="D11901">
        <v>283</v>
      </c>
      <c r="E11901">
        <v>43906</v>
      </c>
    </row>
    <row r="11902">
      <c r="A11902" t="str">
        <v>AutoTable</v>
      </c>
      <c r="C11902" t="str">
        <v>28024</v>
      </c>
      <c r="D11902">
        <v>252</v>
      </c>
      <c r="E11902">
        <v>43906</v>
      </c>
    </row>
    <row r="11903">
      <c r="A11903" t="str">
        <v>AutoTable</v>
      </c>
      <c r="C11903" t="str">
        <v>29040</v>
      </c>
      <c r="D11903">
        <v>381</v>
      </c>
      <c r="E11903">
        <v>43906</v>
      </c>
    </row>
    <row r="11904">
      <c r="A11904" t="str">
        <v>AutoTable</v>
      </c>
      <c r="C11904" t="str">
        <v>29041</v>
      </c>
      <c r="D11904">
        <v>1670</v>
      </c>
      <c r="E11904">
        <v>43906</v>
      </c>
    </row>
    <row r="11905">
      <c r="A11905" t="str">
        <v>AutoTable</v>
      </c>
      <c r="C11905" t="str">
        <v>29042</v>
      </c>
      <c r="D11905">
        <v>991</v>
      </c>
      <c r="E11905">
        <v>43906</v>
      </c>
    </row>
    <row r="11906">
      <c r="A11906" t="str">
        <v>AutoTable</v>
      </c>
      <c r="C11906" t="str">
        <v>29043</v>
      </c>
      <c r="D11906">
        <v>120</v>
      </c>
      <c r="E11906">
        <v>43906</v>
      </c>
    </row>
    <row r="11907">
      <c r="A11907" t="str">
        <v>AutoTable</v>
      </c>
      <c r="C11907" t="str">
        <v>29044</v>
      </c>
      <c r="D11907">
        <v>198</v>
      </c>
      <c r="E11907">
        <v>43906</v>
      </c>
    </row>
    <row r="11908">
      <c r="A11908" t="str">
        <v>AutoTable</v>
      </c>
      <c r="C11908" t="str">
        <v>29049</v>
      </c>
      <c r="D11908">
        <v>109</v>
      </c>
      <c r="E11908">
        <v>43906</v>
      </c>
    </row>
    <row r="11909">
      <c r="A11909" t="str">
        <v>AutoTable</v>
      </c>
      <c r="C11909" t="str">
        <v>29060</v>
      </c>
      <c r="D11909">
        <v>45</v>
      </c>
      <c r="E11909">
        <v>43906</v>
      </c>
    </row>
    <row r="11910">
      <c r="A11910" t="str">
        <v>AutoTable</v>
      </c>
      <c r="C11910" t="str">
        <v>29070</v>
      </c>
      <c r="D11910">
        <v>683</v>
      </c>
      <c r="E11910">
        <v>43906</v>
      </c>
    </row>
    <row r="11911">
      <c r="A11911" t="str">
        <v>AutoTable</v>
      </c>
      <c r="C11911" t="str">
        <v>29080</v>
      </c>
      <c r="D11911">
        <v>99</v>
      </c>
      <c r="E11911">
        <v>43906</v>
      </c>
    </row>
    <row r="11912">
      <c r="A11912" t="str">
        <v>AutoTable</v>
      </c>
      <c r="C11912" t="str">
        <v>29080-1A</v>
      </c>
      <c r="D11912">
        <v>0</v>
      </c>
      <c r="E11912">
        <v>43906</v>
      </c>
    </row>
    <row r="11913">
      <c r="A11913" t="str">
        <v>AutoTable</v>
      </c>
      <c r="C11913" t="str">
        <v>29080BRZ</v>
      </c>
      <c r="D11913">
        <v>4</v>
      </c>
      <c r="E11913">
        <v>43906</v>
      </c>
    </row>
    <row r="11914">
      <c r="A11914" t="str">
        <v>AutoTable</v>
      </c>
      <c r="C11914" t="str">
        <v>29081</v>
      </c>
      <c r="D11914">
        <v>1</v>
      </c>
      <c r="E11914">
        <v>43906</v>
      </c>
    </row>
    <row r="11915">
      <c r="A11915" t="str">
        <v>AutoTable</v>
      </c>
      <c r="C11915" t="str">
        <v>29081-A</v>
      </c>
      <c r="D11915">
        <v>0</v>
      </c>
      <c r="E11915">
        <v>43906</v>
      </c>
    </row>
    <row r="11916">
      <c r="A11916" t="str">
        <v>AutoTable</v>
      </c>
      <c r="C11916" t="str">
        <v>29085</v>
      </c>
      <c r="D11916">
        <v>320</v>
      </c>
      <c r="E11916">
        <v>43906</v>
      </c>
    </row>
    <row r="11917">
      <c r="A11917" t="str">
        <v>AutoTable</v>
      </c>
      <c r="C11917" t="str">
        <v>29095</v>
      </c>
      <c r="D11917">
        <v>45</v>
      </c>
      <c r="E11917">
        <v>43906</v>
      </c>
    </row>
    <row r="11918">
      <c r="A11918" t="str">
        <v>AutoTable</v>
      </c>
      <c r="C11918" t="str">
        <v>29096</v>
      </c>
      <c r="D11918">
        <v>22</v>
      </c>
      <c r="E11918">
        <v>43906</v>
      </c>
    </row>
    <row r="11919">
      <c r="A11919" t="str">
        <v>AutoTable</v>
      </c>
      <c r="C11919" t="str">
        <v>29097</v>
      </c>
      <c r="D11919">
        <v>22</v>
      </c>
      <c r="E11919">
        <v>43906</v>
      </c>
    </row>
    <row r="11920">
      <c r="A11920" t="str">
        <v>AutoTable</v>
      </c>
      <c r="C11920" t="str">
        <v>29100</v>
      </c>
      <c r="D11920">
        <v>22</v>
      </c>
      <c r="E11920">
        <v>43906</v>
      </c>
    </row>
    <row r="11921">
      <c r="A11921" t="str">
        <v>AutoTable</v>
      </c>
      <c r="C11921" t="str">
        <v>29101</v>
      </c>
      <c r="D11921">
        <v>0</v>
      </c>
      <c r="E11921">
        <v>43906</v>
      </c>
    </row>
    <row r="11922">
      <c r="A11922" t="str">
        <v>AutoTable</v>
      </c>
      <c r="C11922" t="str">
        <v>29151</v>
      </c>
      <c r="D11922">
        <v>192</v>
      </c>
      <c r="E11922">
        <v>43906</v>
      </c>
    </row>
    <row r="11923">
      <c r="A11923" t="str">
        <v>AutoTable</v>
      </c>
      <c r="C11923" t="str">
        <v>29200</v>
      </c>
      <c r="D11923">
        <v>652</v>
      </c>
      <c r="E11923">
        <v>43906</v>
      </c>
    </row>
    <row r="11924">
      <c r="A11924" t="str">
        <v>AutoTable</v>
      </c>
      <c r="C11924" t="str">
        <v>29202</v>
      </c>
      <c r="D11924">
        <v>70</v>
      </c>
      <c r="E11924">
        <v>43906</v>
      </c>
    </row>
    <row r="11925">
      <c r="A11925" t="str">
        <v>AutoTable</v>
      </c>
      <c r="C11925" t="str">
        <v>29203</v>
      </c>
      <c r="D11925">
        <v>69</v>
      </c>
      <c r="E11925">
        <v>43906</v>
      </c>
    </row>
    <row r="11926">
      <c r="A11926" t="str">
        <v>AutoTable</v>
      </c>
      <c r="C11926" t="str">
        <v>29212</v>
      </c>
      <c r="D11926">
        <v>1</v>
      </c>
      <c r="E11926">
        <v>43906</v>
      </c>
    </row>
    <row r="11927">
      <c r="A11927" t="str">
        <v>AutoTable</v>
      </c>
      <c r="C11927" t="str">
        <v>29213</v>
      </c>
      <c r="D11927">
        <v>1100</v>
      </c>
      <c r="E11927">
        <v>43906</v>
      </c>
    </row>
    <row r="11928">
      <c r="A11928" t="str">
        <v>AutoTable</v>
      </c>
      <c r="C11928" t="str">
        <v>29219</v>
      </c>
      <c r="D11928">
        <v>307</v>
      </c>
      <c r="E11928">
        <v>43906</v>
      </c>
    </row>
    <row r="11929">
      <c r="A11929" t="str">
        <v>AutoTable</v>
      </c>
      <c r="C11929" t="str">
        <v>29224</v>
      </c>
      <c r="D11929">
        <v>169</v>
      </c>
      <c r="E11929">
        <v>43906</v>
      </c>
    </row>
    <row r="11930">
      <c r="A11930" t="str">
        <v>AutoTable</v>
      </c>
      <c r="C11930" t="str">
        <v>29225</v>
      </c>
      <c r="D11930">
        <v>107</v>
      </c>
      <c r="E11930">
        <v>43906</v>
      </c>
    </row>
    <row r="11931">
      <c r="A11931" t="str">
        <v>AutoTable</v>
      </c>
      <c r="C11931" t="str">
        <v>29226</v>
      </c>
      <c r="D11931">
        <v>19</v>
      </c>
      <c r="E11931">
        <v>43906</v>
      </c>
    </row>
    <row r="11932">
      <c r="A11932" t="str">
        <v>AutoTable</v>
      </c>
      <c r="C11932" t="str">
        <v>29227</v>
      </c>
      <c r="D11932">
        <v>700</v>
      </c>
      <c r="E11932">
        <v>43906</v>
      </c>
    </row>
    <row r="11933">
      <c r="A11933" t="str">
        <v>AutoTable</v>
      </c>
      <c r="C11933" t="str">
        <v>29228</v>
      </c>
      <c r="D11933">
        <v>7088</v>
      </c>
      <c r="E11933">
        <v>43906</v>
      </c>
    </row>
    <row r="11934">
      <c r="A11934" t="str">
        <v>AutoTable</v>
      </c>
      <c r="C11934" t="str">
        <v>29230</v>
      </c>
      <c r="D11934">
        <v>20016</v>
      </c>
      <c r="E11934">
        <v>43906</v>
      </c>
    </row>
    <row r="11935">
      <c r="A11935" t="str">
        <v>AutoTable</v>
      </c>
      <c r="C11935" t="str">
        <v>29231</v>
      </c>
      <c r="D11935">
        <v>196</v>
      </c>
      <c r="E11935">
        <v>43906</v>
      </c>
    </row>
    <row r="11936">
      <c r="A11936" t="str">
        <v>AutoTable</v>
      </c>
      <c r="C11936" t="str">
        <v>29232</v>
      </c>
      <c r="D11936">
        <v>1787</v>
      </c>
      <c r="E11936">
        <v>43906</v>
      </c>
    </row>
    <row r="11937">
      <c r="A11937" t="str">
        <v>AutoTable</v>
      </c>
      <c r="C11937" t="str">
        <v>29235R/F</v>
      </c>
      <c r="D11937">
        <v>45</v>
      </c>
      <c r="E11937">
        <v>43906</v>
      </c>
    </row>
    <row r="11938">
      <c r="A11938" t="str">
        <v>AutoTable</v>
      </c>
      <c r="C11938" t="str">
        <v>29240</v>
      </c>
      <c r="D11938">
        <v>144</v>
      </c>
      <c r="E11938">
        <v>43906</v>
      </c>
    </row>
    <row r="11939">
      <c r="A11939" t="str">
        <v>AutoTable</v>
      </c>
      <c r="C11939" t="str">
        <v>29250</v>
      </c>
      <c r="D11939">
        <v>1</v>
      </c>
      <c r="E11939">
        <v>43906</v>
      </c>
    </row>
    <row r="11940">
      <c r="A11940" t="str">
        <v>AutoTable</v>
      </c>
      <c r="C11940" t="str">
        <v>30050-01CE</v>
      </c>
      <c r="D11940">
        <v>0</v>
      </c>
      <c r="E11940">
        <v>43906</v>
      </c>
    </row>
    <row r="11941">
      <c r="A11941" t="str">
        <v>AutoTable</v>
      </c>
      <c r="C11941" t="str">
        <v>30050-02CE</v>
      </c>
      <c r="D11941">
        <v>1</v>
      </c>
      <c r="E11941">
        <v>43906</v>
      </c>
    </row>
    <row r="11942">
      <c r="A11942" t="str">
        <v>AutoTable</v>
      </c>
      <c r="C11942" t="str">
        <v>30050-06CE</v>
      </c>
      <c r="D11942">
        <v>0</v>
      </c>
      <c r="E11942">
        <v>43906</v>
      </c>
    </row>
    <row r="11943">
      <c r="A11943" t="str">
        <v>AutoTable</v>
      </c>
      <c r="C11943" t="str">
        <v>30050-08CE</v>
      </c>
      <c r="D11943">
        <v>0</v>
      </c>
      <c r="E11943">
        <v>43906</v>
      </c>
    </row>
    <row r="11944">
      <c r="A11944" t="str">
        <v>AutoTable</v>
      </c>
      <c r="C11944" t="str">
        <v>30050-09CE</v>
      </c>
      <c r="D11944">
        <v>0</v>
      </c>
      <c r="E11944">
        <v>43906</v>
      </c>
    </row>
    <row r="11945">
      <c r="A11945" t="str">
        <v>AutoTable</v>
      </c>
      <c r="C11945" t="str">
        <v>30050-19CE</v>
      </c>
      <c r="D11945">
        <v>0</v>
      </c>
      <c r="E11945">
        <v>43906</v>
      </c>
    </row>
    <row r="11946">
      <c r="A11946" t="str">
        <v>AutoTable</v>
      </c>
      <c r="C11946" t="str">
        <v>30050-22CE</v>
      </c>
      <c r="D11946">
        <v>0</v>
      </c>
      <c r="E11946">
        <v>43906</v>
      </c>
    </row>
    <row r="11947">
      <c r="A11947" t="str">
        <v>AutoTable</v>
      </c>
      <c r="C11947" t="str">
        <v>30050-24CE</v>
      </c>
      <c r="D11947">
        <v>0</v>
      </c>
      <c r="E11947">
        <v>43906</v>
      </c>
    </row>
    <row r="11948">
      <c r="A11948" t="str">
        <v>AutoTable</v>
      </c>
      <c r="C11948" t="str">
        <v>30050-26CE</v>
      </c>
      <c r="D11948">
        <v>0</v>
      </c>
      <c r="E11948">
        <v>43906</v>
      </c>
    </row>
    <row r="11949">
      <c r="A11949" t="str">
        <v>AutoTable</v>
      </c>
      <c r="C11949" t="str">
        <v>30065-56CE</v>
      </c>
      <c r="D11949">
        <v>0</v>
      </c>
      <c r="E11949">
        <v>43906</v>
      </c>
    </row>
    <row r="11950">
      <c r="A11950" t="str">
        <v>AutoTable</v>
      </c>
      <c r="C11950" t="str">
        <v>30075-02CE</v>
      </c>
      <c r="D11950">
        <v>37</v>
      </c>
      <c r="E11950">
        <v>43906</v>
      </c>
    </row>
    <row r="11951">
      <c r="A11951" t="str">
        <v>AutoTable</v>
      </c>
      <c r="C11951" t="str">
        <v>30075-05CE</v>
      </c>
      <c r="D11951">
        <v>48</v>
      </c>
      <c r="E11951">
        <v>43906</v>
      </c>
    </row>
    <row r="11952">
      <c r="A11952" t="str">
        <v>AutoTable</v>
      </c>
      <c r="C11952" t="str">
        <v>30075-06CE</v>
      </c>
      <c r="D11952">
        <v>19</v>
      </c>
      <c r="E11952">
        <v>43906</v>
      </c>
    </row>
    <row r="11953">
      <c r="A11953" t="str">
        <v>AutoTable</v>
      </c>
      <c r="C11953" t="str">
        <v>30075-25</v>
      </c>
      <c r="D11953">
        <v>4</v>
      </c>
      <c r="E11953">
        <v>43906</v>
      </c>
    </row>
    <row r="11954">
      <c r="A11954" t="str">
        <v>AutoTable</v>
      </c>
      <c r="C11954" t="str">
        <v>30075-42CE</v>
      </c>
      <c r="D11954">
        <v>0</v>
      </c>
      <c r="E11954">
        <v>43906</v>
      </c>
    </row>
    <row r="11955">
      <c r="A11955" t="str">
        <v>AutoTable</v>
      </c>
      <c r="C11955" t="str">
        <v>30075-68CE</v>
      </c>
      <c r="D11955">
        <v>0</v>
      </c>
      <c r="E11955">
        <v>43906</v>
      </c>
    </row>
    <row r="11956">
      <c r="A11956" t="str">
        <v>AutoTable</v>
      </c>
      <c r="C11956" t="str">
        <v>30075-69CE</v>
      </c>
      <c r="D11956">
        <v>0</v>
      </c>
      <c r="E11956">
        <v>43906</v>
      </c>
    </row>
    <row r="11957">
      <c r="A11957" t="str">
        <v>AutoTable</v>
      </c>
      <c r="C11957" t="str">
        <v>30075-70CE</v>
      </c>
      <c r="D11957">
        <v>21</v>
      </c>
      <c r="E11957">
        <v>43906</v>
      </c>
    </row>
    <row r="11958">
      <c r="A11958" t="str">
        <v>AutoTable</v>
      </c>
      <c r="C11958" t="str">
        <v>30075-81CE</v>
      </c>
      <c r="D11958">
        <v>0</v>
      </c>
      <c r="E11958">
        <v>43906</v>
      </c>
    </row>
    <row r="11959">
      <c r="A11959" t="str">
        <v>AutoTable</v>
      </c>
      <c r="C11959" t="str">
        <v>30075-89</v>
      </c>
      <c r="D11959">
        <v>0</v>
      </c>
      <c r="E11959">
        <v>43906</v>
      </c>
    </row>
    <row r="11960">
      <c r="A11960" t="str">
        <v>AutoTable</v>
      </c>
      <c r="C11960" t="str">
        <v>30075-89CE</v>
      </c>
      <c r="D11960">
        <v>0</v>
      </c>
      <c r="E11960">
        <v>43906</v>
      </c>
    </row>
    <row r="11961">
      <c r="A11961" t="str">
        <v>AutoTable</v>
      </c>
      <c r="C11961" t="str">
        <v>30210X3</v>
      </c>
      <c r="D11961">
        <v>1794</v>
      </c>
      <c r="E11961">
        <v>43906</v>
      </c>
    </row>
    <row r="11962">
      <c r="A11962" t="str">
        <v>AutoTable</v>
      </c>
      <c r="C11962" t="str">
        <v>30237CE</v>
      </c>
      <c r="D11962">
        <v>0</v>
      </c>
      <c r="E11962">
        <v>43906</v>
      </c>
    </row>
    <row r="11963">
      <c r="A11963" t="str">
        <v>AutoTable</v>
      </c>
      <c r="C11963" t="str">
        <v>30310X3</v>
      </c>
      <c r="D11963">
        <v>1726</v>
      </c>
      <c r="E11963">
        <v>43906</v>
      </c>
    </row>
    <row r="11964">
      <c r="A11964" t="str">
        <v>AutoTable</v>
      </c>
      <c r="C11964" t="str">
        <v>30537CE</v>
      </c>
      <c r="D11964">
        <v>0</v>
      </c>
      <c r="E11964">
        <v>43906</v>
      </c>
    </row>
    <row r="11965">
      <c r="A11965" t="str">
        <v>AutoTable</v>
      </c>
      <c r="C11965" t="str">
        <v>30610X3</v>
      </c>
      <c r="D11965">
        <v>1777</v>
      </c>
      <c r="E11965">
        <v>43906</v>
      </c>
    </row>
    <row r="11966">
      <c r="A11966" t="str">
        <v>AutoTable</v>
      </c>
      <c r="C11966" t="str">
        <v>30637CE</v>
      </c>
      <c r="D11966">
        <v>0</v>
      </c>
      <c r="E11966">
        <v>43906</v>
      </c>
    </row>
    <row r="11967">
      <c r="A11967" t="str">
        <v>AutoTable</v>
      </c>
      <c r="C11967" t="str">
        <v>30810X3</v>
      </c>
      <c r="D11967">
        <v>2602</v>
      </c>
      <c r="E11967">
        <v>43906</v>
      </c>
    </row>
    <row r="11968">
      <c r="A11968" t="str">
        <v>AutoTable</v>
      </c>
      <c r="C11968" t="str">
        <v>30937CE</v>
      </c>
      <c r="D11968">
        <v>0</v>
      </c>
      <c r="E11968">
        <v>43906</v>
      </c>
    </row>
    <row r="11969">
      <c r="A11969" t="str">
        <v>AutoTable</v>
      </c>
      <c r="C11969" t="str">
        <v>31032-02CE</v>
      </c>
      <c r="D11969">
        <v>166</v>
      </c>
      <c r="E11969">
        <v>43906</v>
      </c>
    </row>
    <row r="11970">
      <c r="A11970" t="str">
        <v>AutoTable</v>
      </c>
      <c r="C11970" t="str">
        <v>31032-05CE</v>
      </c>
      <c r="D11970">
        <v>379</v>
      </c>
      <c r="E11970">
        <v>43906</v>
      </c>
    </row>
    <row r="11971">
      <c r="A11971" t="str">
        <v>AutoTable</v>
      </c>
      <c r="C11971" t="str">
        <v>31032-06CE</v>
      </c>
      <c r="D11971">
        <v>20</v>
      </c>
      <c r="E11971">
        <v>43906</v>
      </c>
    </row>
    <row r="11972">
      <c r="A11972" t="str">
        <v>AutoTable</v>
      </c>
      <c r="C11972" t="str">
        <v>31032-08CE</v>
      </c>
      <c r="D11972">
        <v>1</v>
      </c>
      <c r="E11972">
        <v>43906</v>
      </c>
    </row>
    <row r="11973">
      <c r="A11973" t="str">
        <v>AutoTable</v>
      </c>
      <c r="C11973" t="str">
        <v>31032-09CE</v>
      </c>
      <c r="D11973">
        <v>151</v>
      </c>
      <c r="E11973">
        <v>43906</v>
      </c>
    </row>
    <row r="11974">
      <c r="A11974" t="str">
        <v>AutoTable</v>
      </c>
      <c r="C11974" t="str">
        <v>31032-10CE</v>
      </c>
      <c r="D11974">
        <v>45</v>
      </c>
      <c r="E11974">
        <v>43906</v>
      </c>
    </row>
    <row r="11975">
      <c r="A11975" t="str">
        <v>AutoTable</v>
      </c>
      <c r="C11975" t="str">
        <v>31032-17CE</v>
      </c>
      <c r="D11975">
        <v>0</v>
      </c>
      <c r="E11975">
        <v>43906</v>
      </c>
    </row>
    <row r="11976">
      <c r="A11976" t="str">
        <v>AutoTable</v>
      </c>
      <c r="C11976" t="str">
        <v>31032-18CE</v>
      </c>
      <c r="D11976">
        <v>0</v>
      </c>
      <c r="E11976">
        <v>43906</v>
      </c>
    </row>
    <row r="11977">
      <c r="A11977" t="str">
        <v>AutoTable</v>
      </c>
      <c r="C11977" t="str">
        <v>31032-20CE</v>
      </c>
      <c r="D11977">
        <v>168</v>
      </c>
      <c r="E11977">
        <v>43906</v>
      </c>
    </row>
    <row r="11978">
      <c r="A11978" t="str">
        <v>AutoTable</v>
      </c>
      <c r="C11978" t="str">
        <v>31032-24CE</v>
      </c>
      <c r="D11978">
        <v>236</v>
      </c>
      <c r="E11978">
        <v>43906</v>
      </c>
    </row>
    <row r="11979">
      <c r="A11979" t="str">
        <v>AutoTable</v>
      </c>
      <c r="C11979" t="str">
        <v>31032-27CE</v>
      </c>
      <c r="D11979">
        <v>74</v>
      </c>
      <c r="E11979">
        <v>43906</v>
      </c>
    </row>
    <row r="11980">
      <c r="A11980" t="str">
        <v>AutoTable</v>
      </c>
      <c r="C11980" t="str">
        <v>31032-28CE</v>
      </c>
      <c r="D11980">
        <v>107</v>
      </c>
      <c r="E11980">
        <v>43906</v>
      </c>
    </row>
    <row r="11981">
      <c r="A11981" t="str">
        <v>AutoTable</v>
      </c>
      <c r="C11981" t="str">
        <v>31037-27CE</v>
      </c>
      <c r="D11981">
        <v>0</v>
      </c>
      <c r="E11981">
        <v>43906</v>
      </c>
    </row>
    <row r="11982">
      <c r="A11982" t="str">
        <v>AutoTable</v>
      </c>
      <c r="C11982" t="str">
        <v>31037-81CE</v>
      </c>
      <c r="D11982">
        <v>0</v>
      </c>
      <c r="E11982">
        <v>43906</v>
      </c>
    </row>
    <row r="11983">
      <c r="A11983" t="str">
        <v>AutoTable</v>
      </c>
      <c r="C11983" t="str">
        <v>31520</v>
      </c>
      <c r="D11983">
        <v>1275</v>
      </c>
      <c r="E11983">
        <v>43906</v>
      </c>
    </row>
    <row r="11984">
      <c r="A11984" t="str">
        <v>AutoTable</v>
      </c>
      <c r="C11984" t="str">
        <v>31710X7</v>
      </c>
      <c r="D11984">
        <v>2103</v>
      </c>
      <c r="E11984">
        <v>43906</v>
      </c>
    </row>
    <row r="11985">
      <c r="A11985" t="str">
        <v>AutoTable</v>
      </c>
      <c r="C11985" t="str">
        <v>32510X7</v>
      </c>
      <c r="D11985">
        <v>2280</v>
      </c>
      <c r="E11985">
        <v>43906</v>
      </c>
    </row>
    <row r="11986">
      <c r="A11986" t="str">
        <v>AutoTable</v>
      </c>
      <c r="C11986" t="str">
        <v>32537CE</v>
      </c>
      <c r="D11986">
        <v>60</v>
      </c>
      <c r="E11986">
        <v>43906</v>
      </c>
    </row>
    <row r="11987">
      <c r="A11987" t="str">
        <v>AutoTable</v>
      </c>
      <c r="C11987" t="str">
        <v>32610X7</v>
      </c>
      <c r="D11987">
        <v>2625</v>
      </c>
      <c r="E11987">
        <v>43906</v>
      </c>
    </row>
    <row r="11988">
      <c r="A11988" t="str">
        <v>AutoTable</v>
      </c>
      <c r="C11988" t="str">
        <v>32710X7</v>
      </c>
      <c r="D11988">
        <v>1822</v>
      </c>
      <c r="E11988">
        <v>43906</v>
      </c>
    </row>
    <row r="11989">
      <c r="A11989" t="str">
        <v>AutoTable</v>
      </c>
      <c r="C11989" t="str">
        <v>33037-01CE</v>
      </c>
      <c r="D11989">
        <v>154</v>
      </c>
      <c r="E11989">
        <v>43906</v>
      </c>
    </row>
    <row r="11990">
      <c r="A11990" t="str">
        <v>AutoTable</v>
      </c>
      <c r="C11990" t="str">
        <v>33037-02CE</v>
      </c>
      <c r="D11990">
        <v>163</v>
      </c>
      <c r="E11990">
        <v>43906</v>
      </c>
    </row>
    <row r="11991">
      <c r="A11991" t="str">
        <v>AutoTable</v>
      </c>
      <c r="C11991" t="str">
        <v>33037-05CE</v>
      </c>
      <c r="D11991">
        <v>115</v>
      </c>
      <c r="E11991">
        <v>43906</v>
      </c>
    </row>
    <row r="11992">
      <c r="A11992" t="str">
        <v>AutoTable</v>
      </c>
      <c r="C11992" t="str">
        <v>33037-06CE</v>
      </c>
      <c r="D11992">
        <v>199</v>
      </c>
      <c r="E11992">
        <v>43906</v>
      </c>
    </row>
    <row r="11993">
      <c r="A11993" t="str">
        <v>AutoTable</v>
      </c>
      <c r="C11993" t="str">
        <v>33037-08CE</v>
      </c>
      <c r="D11993">
        <v>195</v>
      </c>
      <c r="E11993">
        <v>43906</v>
      </c>
    </row>
    <row r="11994">
      <c r="A11994" t="str">
        <v>AutoTable</v>
      </c>
      <c r="C11994" t="str">
        <v>33037-09CE</v>
      </c>
      <c r="D11994">
        <v>193</v>
      </c>
      <c r="E11994">
        <v>43906</v>
      </c>
    </row>
    <row r="11995">
      <c r="A11995" t="str">
        <v>AutoTable</v>
      </c>
      <c r="C11995" t="str">
        <v>33037-10CE</v>
      </c>
      <c r="D11995">
        <v>121</v>
      </c>
      <c r="E11995">
        <v>43906</v>
      </c>
    </row>
    <row r="11996">
      <c r="A11996" t="str">
        <v>AutoTable</v>
      </c>
      <c r="C11996" t="str">
        <v>33037-18CE</v>
      </c>
      <c r="D11996">
        <v>16</v>
      </c>
      <c r="E11996">
        <v>43906</v>
      </c>
    </row>
    <row r="11997">
      <c r="A11997" t="str">
        <v>AutoTable</v>
      </c>
      <c r="C11997" t="str">
        <v>33037-27CE</v>
      </c>
      <c r="D11997">
        <v>173</v>
      </c>
      <c r="E11997">
        <v>43906</v>
      </c>
    </row>
    <row r="11998">
      <c r="A11998" t="str">
        <v>AutoTable</v>
      </c>
      <c r="C11998" t="str">
        <v>33060-42</v>
      </c>
      <c r="D11998">
        <v>76</v>
      </c>
      <c r="E11998">
        <v>43906</v>
      </c>
    </row>
    <row r="11999">
      <c r="A11999" t="str">
        <v>AutoTable</v>
      </c>
      <c r="C11999" t="str">
        <v>33537CE</v>
      </c>
      <c r="D11999">
        <v>0</v>
      </c>
      <c r="E11999">
        <v>43906</v>
      </c>
    </row>
    <row r="12000">
      <c r="A12000" t="str">
        <v>AutoTable</v>
      </c>
      <c r="C12000" t="str">
        <v>34050-01CE</v>
      </c>
      <c r="D12000">
        <v>433</v>
      </c>
      <c r="E12000">
        <v>43906</v>
      </c>
    </row>
    <row r="12001">
      <c r="A12001" t="str">
        <v>AutoTable</v>
      </c>
      <c r="C12001" t="str">
        <v>34050-05CE</v>
      </c>
      <c r="D12001">
        <v>0</v>
      </c>
      <c r="E12001">
        <v>43906</v>
      </c>
    </row>
    <row r="12002">
      <c r="A12002" t="str">
        <v>AutoTable</v>
      </c>
      <c r="C12002" t="str">
        <v>34050-06CE</v>
      </c>
      <c r="D12002">
        <v>0</v>
      </c>
      <c r="E12002">
        <v>43906</v>
      </c>
    </row>
    <row r="12003">
      <c r="A12003" t="str">
        <v>AutoTable</v>
      </c>
      <c r="C12003" t="str">
        <v>34050-09CE</v>
      </c>
      <c r="D12003">
        <v>0</v>
      </c>
      <c r="E12003">
        <v>43906</v>
      </c>
    </row>
    <row r="12004">
      <c r="A12004" t="str">
        <v>AutoTable</v>
      </c>
      <c r="C12004" t="str">
        <v>34050-12ORROCE</v>
      </c>
      <c r="D12004">
        <v>4</v>
      </c>
      <c r="E12004">
        <v>43906</v>
      </c>
    </row>
    <row r="12005">
      <c r="A12005" t="str">
        <v>AutoTable</v>
      </c>
      <c r="C12005" t="str">
        <v>34050-12R/ACE</v>
      </c>
      <c r="D12005">
        <v>15</v>
      </c>
      <c r="E12005">
        <v>43906</v>
      </c>
    </row>
    <row r="12006">
      <c r="A12006" t="str">
        <v>AutoTable</v>
      </c>
      <c r="C12006" t="str">
        <v>34237CE</v>
      </c>
      <c r="D12006">
        <v>0</v>
      </c>
      <c r="E12006">
        <v>43906</v>
      </c>
    </row>
    <row r="12007">
      <c r="A12007" t="str">
        <v>AutoTable</v>
      </c>
      <c r="C12007" t="str">
        <v>34637CE</v>
      </c>
      <c r="D12007">
        <v>0</v>
      </c>
      <c r="E12007">
        <v>43906</v>
      </c>
    </row>
    <row r="12008">
      <c r="A12008" t="str">
        <v>AutoTable</v>
      </c>
      <c r="C12008" t="str">
        <v>34737CE</v>
      </c>
      <c r="D12008">
        <v>0</v>
      </c>
      <c r="E12008">
        <v>43906</v>
      </c>
    </row>
    <row r="12009">
      <c r="A12009" t="str">
        <v>AutoTable</v>
      </c>
      <c r="C12009" t="str">
        <v>36137CE</v>
      </c>
      <c r="D12009">
        <v>0</v>
      </c>
      <c r="E12009">
        <v>43906</v>
      </c>
    </row>
    <row r="12010">
      <c r="A12010" t="str">
        <v>AutoTable</v>
      </c>
      <c r="C12010" t="str">
        <v>36330CE</v>
      </c>
      <c r="D12010">
        <v>0</v>
      </c>
      <c r="E12010">
        <v>43906</v>
      </c>
    </row>
    <row r="12011">
      <c r="A12011" t="str">
        <v>AutoTable</v>
      </c>
      <c r="C12011" t="str">
        <v>36337CE</v>
      </c>
      <c r="D12011">
        <v>711</v>
      </c>
      <c r="E12011">
        <v>43906</v>
      </c>
    </row>
    <row r="12012">
      <c r="A12012" t="str">
        <v>AutoTable</v>
      </c>
      <c r="C12012" t="str">
        <v>36837CE</v>
      </c>
      <c r="D12012">
        <v>0</v>
      </c>
      <c r="E12012">
        <v>43906</v>
      </c>
    </row>
    <row r="12013">
      <c r="A12013" t="str">
        <v>AutoTable</v>
      </c>
      <c r="C12013" t="str">
        <v>36937CE</v>
      </c>
      <c r="D12013">
        <v>2</v>
      </c>
      <c r="E12013">
        <v>43906</v>
      </c>
    </row>
    <row r="12014">
      <c r="A12014" t="str">
        <v>AutoTable</v>
      </c>
      <c r="C12014" t="str">
        <v>38020-01</v>
      </c>
      <c r="D12014">
        <v>0</v>
      </c>
      <c r="E12014">
        <v>43906</v>
      </c>
    </row>
    <row r="12015">
      <c r="A12015" t="str">
        <v>AutoTable</v>
      </c>
      <c r="C12015" t="str">
        <v>38020-02</v>
      </c>
      <c r="D12015">
        <v>0</v>
      </c>
      <c r="E12015">
        <v>43906</v>
      </c>
    </row>
    <row r="12016">
      <c r="A12016" t="str">
        <v>AutoTable</v>
      </c>
      <c r="C12016" t="str">
        <v>38020-06</v>
      </c>
      <c r="D12016">
        <v>0</v>
      </c>
      <c r="E12016">
        <v>43906</v>
      </c>
    </row>
    <row r="12017">
      <c r="A12017" t="str">
        <v>AutoTable</v>
      </c>
      <c r="C12017" t="str">
        <v>38020-08</v>
      </c>
      <c r="D12017">
        <v>0</v>
      </c>
      <c r="E12017">
        <v>43906</v>
      </c>
    </row>
    <row r="12018">
      <c r="A12018" t="str">
        <v>AutoTable</v>
      </c>
      <c r="C12018" t="str">
        <v>38020-09</v>
      </c>
      <c r="D12018">
        <v>0</v>
      </c>
      <c r="E12018">
        <v>43906</v>
      </c>
    </row>
    <row r="12019">
      <c r="A12019" t="str">
        <v>AutoTable</v>
      </c>
      <c r="C12019" t="str">
        <v>38020-19</v>
      </c>
      <c r="D12019">
        <v>0</v>
      </c>
      <c r="E12019">
        <v>43906</v>
      </c>
    </row>
    <row r="12020">
      <c r="A12020" t="str">
        <v>AutoTable</v>
      </c>
      <c r="C12020" t="str">
        <v>38021-01</v>
      </c>
      <c r="D12020">
        <v>313</v>
      </c>
      <c r="E12020">
        <v>43906</v>
      </c>
    </row>
    <row r="12021">
      <c r="A12021" t="str">
        <v>AutoTable</v>
      </c>
      <c r="C12021" t="str">
        <v>38021-02</v>
      </c>
      <c r="D12021">
        <v>912</v>
      </c>
      <c r="E12021">
        <v>43906</v>
      </c>
    </row>
    <row r="12022">
      <c r="A12022" t="str">
        <v>AutoTable</v>
      </c>
      <c r="C12022" t="str">
        <v>38021-06</v>
      </c>
      <c r="D12022">
        <v>849</v>
      </c>
      <c r="E12022">
        <v>43906</v>
      </c>
    </row>
    <row r="12023">
      <c r="A12023" t="str">
        <v>AutoTable</v>
      </c>
      <c r="C12023" t="str">
        <v>38021-08</v>
      </c>
      <c r="D12023">
        <v>759</v>
      </c>
      <c r="E12023">
        <v>43906</v>
      </c>
    </row>
    <row r="12024">
      <c r="A12024" t="str">
        <v>AutoTable</v>
      </c>
      <c r="C12024" t="str">
        <v>38021-13</v>
      </c>
      <c r="D12024">
        <v>56</v>
      </c>
      <c r="E12024">
        <v>43906</v>
      </c>
    </row>
    <row r="12025">
      <c r="A12025" t="str">
        <v>AutoTable</v>
      </c>
      <c r="C12025" t="str">
        <v>38021-20</v>
      </c>
      <c r="D12025">
        <v>587</v>
      </c>
      <c r="E12025">
        <v>43906</v>
      </c>
    </row>
    <row r="12026">
      <c r="A12026" t="str">
        <v>AutoTable</v>
      </c>
      <c r="C12026" t="str">
        <v>38025-08</v>
      </c>
      <c r="D12026">
        <v>0</v>
      </c>
      <c r="E12026">
        <v>43906</v>
      </c>
    </row>
    <row r="12027">
      <c r="A12027" t="str">
        <v>AutoTable</v>
      </c>
      <c r="C12027" t="str">
        <v>38025-17</v>
      </c>
      <c r="D12027">
        <v>256</v>
      </c>
      <c r="E12027">
        <v>43906</v>
      </c>
    </row>
    <row r="12028">
      <c r="A12028" t="str">
        <v>AutoTable</v>
      </c>
      <c r="C12028" t="str">
        <v>38025-18</v>
      </c>
      <c r="D12028">
        <v>0</v>
      </c>
      <c r="E12028">
        <v>43906</v>
      </c>
    </row>
    <row r="12029">
      <c r="A12029" t="str">
        <v>AutoTable</v>
      </c>
      <c r="C12029" t="str">
        <v>38026-05</v>
      </c>
      <c r="D12029">
        <v>0</v>
      </c>
      <c r="E12029">
        <v>43906</v>
      </c>
    </row>
    <row r="12030">
      <c r="A12030" t="str">
        <v>AutoTable</v>
      </c>
      <c r="C12030" t="str">
        <v>38026-08</v>
      </c>
      <c r="D12030">
        <v>0</v>
      </c>
      <c r="E12030">
        <v>43906</v>
      </c>
    </row>
    <row r="12031">
      <c r="A12031" t="str">
        <v>AutoTable</v>
      </c>
      <c r="C12031" t="str">
        <v>38026-15</v>
      </c>
      <c r="D12031">
        <v>0</v>
      </c>
      <c r="E12031">
        <v>43906</v>
      </c>
    </row>
    <row r="12032">
      <c r="A12032" t="str">
        <v>AutoTable</v>
      </c>
      <c r="C12032" t="str">
        <v>38030-01</v>
      </c>
      <c r="D12032">
        <v>1416</v>
      </c>
      <c r="E12032">
        <v>43906</v>
      </c>
    </row>
    <row r="12033">
      <c r="A12033" t="str">
        <v>AutoTable</v>
      </c>
      <c r="C12033" t="str">
        <v>38030-02</v>
      </c>
      <c r="D12033">
        <v>609</v>
      </c>
      <c r="E12033">
        <v>43906</v>
      </c>
    </row>
    <row r="12034">
      <c r="A12034" t="str">
        <v>AutoTable</v>
      </c>
      <c r="C12034" t="str">
        <v>38030-05</v>
      </c>
      <c r="D12034">
        <v>919</v>
      </c>
      <c r="E12034">
        <v>43906</v>
      </c>
    </row>
    <row r="12035">
      <c r="A12035" t="str">
        <v>AutoTable</v>
      </c>
      <c r="C12035" t="str">
        <v>38030-06</v>
      </c>
      <c r="D12035">
        <v>779</v>
      </c>
      <c r="E12035">
        <v>43906</v>
      </c>
    </row>
    <row r="12036">
      <c r="A12036" t="str">
        <v>AutoTable</v>
      </c>
      <c r="C12036" t="str">
        <v>38030-07</v>
      </c>
      <c r="D12036">
        <v>742</v>
      </c>
      <c r="E12036">
        <v>43906</v>
      </c>
    </row>
    <row r="12037">
      <c r="A12037" t="str">
        <v>AutoTable</v>
      </c>
      <c r="C12037" t="str">
        <v>38030-08</v>
      </c>
      <c r="D12037">
        <v>127</v>
      </c>
      <c r="E12037">
        <v>43906</v>
      </c>
    </row>
    <row r="12038">
      <c r="A12038" t="str">
        <v>AutoTable</v>
      </c>
      <c r="C12038" t="str">
        <v>38030-09</v>
      </c>
      <c r="D12038">
        <v>184</v>
      </c>
      <c r="E12038">
        <v>43906</v>
      </c>
    </row>
    <row r="12039">
      <c r="A12039" t="str">
        <v>AutoTable</v>
      </c>
      <c r="C12039" t="str">
        <v>38030-10</v>
      </c>
      <c r="D12039">
        <v>168</v>
      </c>
      <c r="E12039">
        <v>43906</v>
      </c>
    </row>
    <row r="12040">
      <c r="A12040" t="str">
        <v>AutoTable</v>
      </c>
      <c r="C12040" t="str">
        <v>38030-16</v>
      </c>
      <c r="D12040">
        <v>87</v>
      </c>
      <c r="E12040">
        <v>43906</v>
      </c>
    </row>
    <row r="12041">
      <c r="A12041" t="str">
        <v>AutoTable</v>
      </c>
      <c r="C12041" t="str">
        <v>38030-17</v>
      </c>
      <c r="D12041">
        <v>168</v>
      </c>
      <c r="E12041">
        <v>43906</v>
      </c>
    </row>
    <row r="12042">
      <c r="A12042" t="str">
        <v>AutoTable</v>
      </c>
      <c r="C12042" t="str">
        <v>38030-19</v>
      </c>
      <c r="D12042">
        <v>169</v>
      </c>
      <c r="E12042">
        <v>43906</v>
      </c>
    </row>
    <row r="12043">
      <c r="A12043" t="str">
        <v>AutoTable</v>
      </c>
      <c r="C12043" t="str">
        <v>38030-20</v>
      </c>
      <c r="D12043">
        <v>277</v>
      </c>
      <c r="E12043">
        <v>43906</v>
      </c>
    </row>
    <row r="12044">
      <c r="A12044" t="str">
        <v>AutoTable</v>
      </c>
      <c r="C12044" t="str">
        <v>38031-04</v>
      </c>
      <c r="D12044">
        <v>433</v>
      </c>
      <c r="E12044">
        <v>43906</v>
      </c>
    </row>
    <row r="12045">
      <c r="A12045" t="str">
        <v>AutoTable</v>
      </c>
      <c r="C12045" t="str">
        <v>38031-05</v>
      </c>
      <c r="D12045">
        <v>47</v>
      </c>
      <c r="E12045">
        <v>43906</v>
      </c>
    </row>
    <row r="12046">
      <c r="A12046" t="str">
        <v>AutoTable</v>
      </c>
      <c r="C12046" t="str">
        <v>38031-13</v>
      </c>
      <c r="D12046">
        <v>0</v>
      </c>
      <c r="E12046">
        <v>43906</v>
      </c>
    </row>
    <row r="12047">
      <c r="A12047" t="str">
        <v>AutoTable</v>
      </c>
      <c r="C12047" t="str">
        <v>38031-17</v>
      </c>
      <c r="D12047">
        <v>224</v>
      </c>
      <c r="E12047">
        <v>43906</v>
      </c>
    </row>
    <row r="12048">
      <c r="A12048" t="str">
        <v>AutoTable</v>
      </c>
      <c r="C12048" t="str">
        <v>38031-18</v>
      </c>
      <c r="D12048">
        <v>21</v>
      </c>
      <c r="E12048">
        <v>43906</v>
      </c>
    </row>
    <row r="12049">
      <c r="A12049" t="str">
        <v>AutoTable</v>
      </c>
      <c r="C12049" t="str">
        <v>38031-19</v>
      </c>
      <c r="D12049">
        <v>0</v>
      </c>
      <c r="E12049">
        <v>43906</v>
      </c>
    </row>
    <row r="12050">
      <c r="A12050" t="str">
        <v>AutoTable</v>
      </c>
      <c r="C12050" t="str">
        <v>38032-05</v>
      </c>
      <c r="D12050">
        <v>0</v>
      </c>
      <c r="E12050">
        <v>43906</v>
      </c>
    </row>
    <row r="12051">
      <c r="A12051" t="str">
        <v>AutoTable</v>
      </c>
      <c r="C12051" t="str">
        <v>38049-07</v>
      </c>
      <c r="D12051">
        <v>48</v>
      </c>
      <c r="E12051">
        <v>43906</v>
      </c>
    </row>
    <row r="12052">
      <c r="A12052" t="str">
        <v>AutoTable</v>
      </c>
      <c r="C12052" t="str">
        <v>38049-09</v>
      </c>
      <c r="D12052">
        <v>231</v>
      </c>
      <c r="E12052">
        <v>43906</v>
      </c>
    </row>
    <row r="12053">
      <c r="A12053" t="str">
        <v>AutoTable</v>
      </c>
      <c r="C12053" t="str">
        <v>38049-10</v>
      </c>
      <c r="D12053">
        <v>18</v>
      </c>
      <c r="E12053">
        <v>43906</v>
      </c>
    </row>
    <row r="12054">
      <c r="A12054" t="str">
        <v>AutoTable</v>
      </c>
      <c r="C12054" t="str">
        <v>38049-42</v>
      </c>
      <c r="D12054">
        <v>134</v>
      </c>
      <c r="E12054">
        <v>43906</v>
      </c>
    </row>
    <row r="12055">
      <c r="A12055" t="str">
        <v>AutoTable</v>
      </c>
      <c r="C12055" t="str">
        <v>38049-51</v>
      </c>
      <c r="D12055">
        <v>0</v>
      </c>
      <c r="E12055">
        <v>43906</v>
      </c>
    </row>
    <row r="12056">
      <c r="A12056" t="str">
        <v>AutoTable</v>
      </c>
      <c r="C12056" t="str">
        <v>38049-52</v>
      </c>
      <c r="D12056">
        <v>198</v>
      </c>
      <c r="E12056">
        <v>43906</v>
      </c>
    </row>
    <row r="12057">
      <c r="A12057" t="str">
        <v>AutoTable</v>
      </c>
      <c r="C12057" t="str">
        <v>38049-56</v>
      </c>
      <c r="D12057">
        <v>936</v>
      </c>
      <c r="E12057">
        <v>43906</v>
      </c>
    </row>
    <row r="12058">
      <c r="A12058" t="str">
        <v>AutoTable</v>
      </c>
      <c r="C12058" t="str">
        <v>38049-59</v>
      </c>
      <c r="D12058">
        <v>204</v>
      </c>
      <c r="E12058">
        <v>43906</v>
      </c>
    </row>
    <row r="12059">
      <c r="A12059" t="str">
        <v>AutoTable</v>
      </c>
      <c r="C12059" t="str">
        <v>400-9B</v>
      </c>
      <c r="D12059">
        <v>2567</v>
      </c>
      <c r="E12059">
        <v>43906</v>
      </c>
    </row>
    <row r="12060">
      <c r="A12060" t="str">
        <v>AutoTable</v>
      </c>
      <c r="C12060" t="str">
        <v>400-9BC</v>
      </c>
      <c r="D12060">
        <v>2929</v>
      </c>
      <c r="E12060">
        <v>43906</v>
      </c>
    </row>
    <row r="12061">
      <c r="A12061" t="str">
        <v>AutoTable</v>
      </c>
      <c r="C12061" t="str">
        <v>400-9FR</v>
      </c>
      <c r="D12061">
        <v>2752</v>
      </c>
      <c r="E12061">
        <v>43906</v>
      </c>
    </row>
    <row r="12062">
      <c r="A12062" t="str">
        <v>AutoTable</v>
      </c>
      <c r="C12062" t="str">
        <v>400-9J</v>
      </c>
      <c r="D12062">
        <v>2998</v>
      </c>
      <c r="E12062">
        <v>43906</v>
      </c>
    </row>
    <row r="12063">
      <c r="A12063" t="str">
        <v>AutoTable</v>
      </c>
      <c r="C12063" t="str">
        <v>400-9M</v>
      </c>
      <c r="D12063">
        <v>10904</v>
      </c>
      <c r="E12063">
        <v>43906</v>
      </c>
    </row>
    <row r="12064">
      <c r="A12064" t="str">
        <v>AutoTable</v>
      </c>
      <c r="C12064" t="str">
        <v>400-9R</v>
      </c>
      <c r="D12064">
        <v>2677</v>
      </c>
      <c r="E12064">
        <v>43906</v>
      </c>
    </row>
    <row r="12065">
      <c r="A12065" t="str">
        <v>AutoTable</v>
      </c>
      <c r="C12065" t="str">
        <v>401066</v>
      </c>
      <c r="D12065">
        <v>360</v>
      </c>
      <c r="E12065">
        <v>43906</v>
      </c>
    </row>
    <row r="12066">
      <c r="A12066" t="str">
        <v>AutoTable</v>
      </c>
      <c r="C12066" t="str">
        <v>401079</v>
      </c>
      <c r="D12066">
        <v>336</v>
      </c>
      <c r="E12066">
        <v>43906</v>
      </c>
    </row>
    <row r="12067">
      <c r="A12067" t="str">
        <v>AutoTable</v>
      </c>
      <c r="C12067" t="str">
        <v>40120-15</v>
      </c>
      <c r="D12067">
        <v>823</v>
      </c>
      <c r="E12067">
        <v>43906</v>
      </c>
    </row>
    <row r="12068">
      <c r="A12068" t="str">
        <v>AutoTable</v>
      </c>
      <c r="C12068" t="str">
        <v>40120-30</v>
      </c>
      <c r="D12068">
        <v>429</v>
      </c>
      <c r="E12068">
        <v>43906</v>
      </c>
    </row>
    <row r="12069">
      <c r="A12069" t="str">
        <v>AutoTable</v>
      </c>
      <c r="C12069" t="str">
        <v>40130-30</v>
      </c>
      <c r="D12069">
        <v>110</v>
      </c>
      <c r="E12069">
        <v>43906</v>
      </c>
    </row>
    <row r="12070">
      <c r="A12070" t="str">
        <v>AutoTable</v>
      </c>
      <c r="C12070" t="str">
        <v>401927</v>
      </c>
      <c r="D12070">
        <v>273</v>
      </c>
      <c r="E12070">
        <v>43906</v>
      </c>
    </row>
    <row r="12071">
      <c r="A12071" t="str">
        <v>AutoTable</v>
      </c>
      <c r="C12071" t="str">
        <v>401942</v>
      </c>
      <c r="D12071">
        <v>121</v>
      </c>
      <c r="E12071">
        <v>43906</v>
      </c>
    </row>
    <row r="12072">
      <c r="A12072" t="str">
        <v>AutoTable</v>
      </c>
      <c r="C12072" t="str">
        <v>401958</v>
      </c>
      <c r="D12072">
        <v>294</v>
      </c>
      <c r="E12072">
        <v>43906</v>
      </c>
    </row>
    <row r="12073">
      <c r="A12073" t="str">
        <v>AutoTable</v>
      </c>
      <c r="C12073" t="str">
        <v>402549</v>
      </c>
      <c r="D12073">
        <v>362</v>
      </c>
      <c r="E12073">
        <v>43906</v>
      </c>
    </row>
    <row r="12074">
      <c r="A12074" t="str">
        <v>AutoTable</v>
      </c>
      <c r="C12074" t="str">
        <v>403043</v>
      </c>
      <c r="D12074">
        <v>143</v>
      </c>
      <c r="E12074">
        <v>43906</v>
      </c>
    </row>
    <row r="12075">
      <c r="A12075" t="str">
        <v>AutoTable</v>
      </c>
      <c r="C12075" t="str">
        <v>403048</v>
      </c>
      <c r="D12075">
        <v>1</v>
      </c>
      <c r="E12075">
        <v>43906</v>
      </c>
    </row>
    <row r="12076">
      <c r="A12076" t="str">
        <v>AutoTable</v>
      </c>
      <c r="C12076" t="str">
        <v>403608</v>
      </c>
      <c r="D12076">
        <v>0</v>
      </c>
      <c r="E12076">
        <v>43906</v>
      </c>
    </row>
    <row r="12077">
      <c r="A12077" t="str">
        <v>AutoTable</v>
      </c>
      <c r="C12077" t="str">
        <v>403624</v>
      </c>
      <c r="D12077">
        <v>51</v>
      </c>
      <c r="E12077">
        <v>43906</v>
      </c>
    </row>
    <row r="12078">
      <c r="A12078" t="str">
        <v>AutoTable</v>
      </c>
      <c r="C12078" t="str">
        <v>404932</v>
      </c>
      <c r="D12078">
        <v>0</v>
      </c>
      <c r="E12078">
        <v>43906</v>
      </c>
    </row>
    <row r="12079">
      <c r="A12079" t="str">
        <v>AutoTable</v>
      </c>
      <c r="C12079" t="str">
        <v>404979</v>
      </c>
      <c r="D12079">
        <v>144</v>
      </c>
      <c r="E12079">
        <v>43906</v>
      </c>
    </row>
    <row r="12080">
      <c r="A12080" t="str">
        <v>AutoTable</v>
      </c>
      <c r="C12080" t="str">
        <v>405008</v>
      </c>
      <c r="D12080">
        <v>139</v>
      </c>
      <c r="E12080">
        <v>43906</v>
      </c>
    </row>
    <row r="12081">
      <c r="A12081" t="str">
        <v>AutoTable</v>
      </c>
      <c r="C12081" t="str">
        <v>405072</v>
      </c>
      <c r="D12081">
        <v>103</v>
      </c>
      <c r="E12081">
        <v>43906</v>
      </c>
    </row>
    <row r="12082">
      <c r="A12082" t="str">
        <v>AutoTable</v>
      </c>
      <c r="C12082" t="str">
        <v>40530</v>
      </c>
      <c r="D12082">
        <v>0</v>
      </c>
      <c r="E12082">
        <v>43906</v>
      </c>
    </row>
    <row r="12083">
      <c r="A12083" t="str">
        <v>AutoTable</v>
      </c>
      <c r="C12083" t="str">
        <v>40605</v>
      </c>
      <c r="D12083">
        <v>225</v>
      </c>
      <c r="E12083">
        <v>43906</v>
      </c>
    </row>
    <row r="12084">
      <c r="A12084" t="str">
        <v>AutoTable</v>
      </c>
      <c r="C12084" t="str">
        <v>407208</v>
      </c>
      <c r="D12084">
        <v>0</v>
      </c>
      <c r="E12084">
        <v>43906</v>
      </c>
    </row>
    <row r="12085">
      <c r="A12085" t="str">
        <v>AutoTable</v>
      </c>
      <c r="C12085" t="str">
        <v>40830</v>
      </c>
      <c r="D12085">
        <v>0</v>
      </c>
      <c r="E12085">
        <v>43906</v>
      </c>
    </row>
    <row r="12086">
      <c r="A12086" t="str">
        <v>AutoTable</v>
      </c>
      <c r="C12086" t="str">
        <v>40916A</v>
      </c>
      <c r="D12086">
        <v>2247</v>
      </c>
      <c r="E12086">
        <v>43906</v>
      </c>
    </row>
    <row r="12087">
      <c r="A12087" t="str">
        <v>AutoTable</v>
      </c>
      <c r="C12087" t="str">
        <v>410017</v>
      </c>
      <c r="D12087">
        <v>0</v>
      </c>
      <c r="E12087">
        <v>43906</v>
      </c>
    </row>
    <row r="12088">
      <c r="A12088" t="str">
        <v>AutoTable</v>
      </c>
      <c r="C12088" t="str">
        <v>410019</v>
      </c>
      <c r="D12088">
        <v>41</v>
      </c>
      <c r="E12088">
        <v>43906</v>
      </c>
    </row>
    <row r="12089">
      <c r="A12089" t="str">
        <v>AutoTable</v>
      </c>
      <c r="C12089" t="str">
        <v>410036</v>
      </c>
      <c r="D12089">
        <v>74</v>
      </c>
      <c r="E12089">
        <v>43906</v>
      </c>
    </row>
    <row r="12090">
      <c r="A12090" t="str">
        <v>AutoTable</v>
      </c>
      <c r="C12090" t="str">
        <v>410038</v>
      </c>
      <c r="D12090">
        <v>21</v>
      </c>
      <c r="E12090">
        <v>43906</v>
      </c>
    </row>
    <row r="12091">
      <c r="A12091" t="str">
        <v>AutoTable</v>
      </c>
      <c r="C12091" t="str">
        <v>410055</v>
      </c>
      <c r="D12091">
        <v>0</v>
      </c>
      <c r="E12091">
        <v>43906</v>
      </c>
    </row>
    <row r="12092">
      <c r="A12092" t="str">
        <v>AutoTable</v>
      </c>
      <c r="C12092" t="str">
        <v>410071</v>
      </c>
      <c r="D12092">
        <v>119</v>
      </c>
      <c r="E12092">
        <v>43906</v>
      </c>
    </row>
    <row r="12093">
      <c r="A12093" t="str">
        <v>AutoTable</v>
      </c>
      <c r="C12093" t="str">
        <v>410080</v>
      </c>
      <c r="D12093">
        <v>213</v>
      </c>
      <c r="E12093">
        <v>43906</v>
      </c>
    </row>
    <row r="12094">
      <c r="A12094" t="str">
        <v>AutoTable</v>
      </c>
      <c r="C12094" t="str">
        <v>410081</v>
      </c>
      <c r="D12094">
        <v>20</v>
      </c>
      <c r="E12094">
        <v>43906</v>
      </c>
    </row>
    <row r="12095">
      <c r="A12095" t="str">
        <v>AutoTable</v>
      </c>
      <c r="C12095" t="str">
        <v>41350</v>
      </c>
      <c r="D12095">
        <v>0</v>
      </c>
      <c r="E12095">
        <v>43906</v>
      </c>
    </row>
    <row r="12096">
      <c r="A12096" t="str">
        <v>AutoTable</v>
      </c>
      <c r="C12096" t="str">
        <v>415008</v>
      </c>
      <c r="D12096">
        <v>83</v>
      </c>
      <c r="E12096">
        <v>43906</v>
      </c>
    </row>
    <row r="12097">
      <c r="A12097" t="str">
        <v>AutoTable</v>
      </c>
      <c r="C12097" t="str">
        <v>41930</v>
      </c>
      <c r="D12097">
        <v>133</v>
      </c>
      <c r="E12097">
        <v>43906</v>
      </c>
    </row>
    <row r="12098">
      <c r="A12098" t="str">
        <v>AutoTable</v>
      </c>
      <c r="C12098" t="str">
        <v>41950</v>
      </c>
      <c r="D12098">
        <v>9</v>
      </c>
      <c r="E12098">
        <v>43906</v>
      </c>
    </row>
    <row r="12099">
      <c r="A12099" t="str">
        <v>AutoTable</v>
      </c>
      <c r="C12099" t="str">
        <v>42705</v>
      </c>
      <c r="D12099">
        <v>356</v>
      </c>
      <c r="E12099">
        <v>43906</v>
      </c>
    </row>
    <row r="12100">
      <c r="A12100" t="str">
        <v>AutoTable</v>
      </c>
      <c r="C12100" t="str">
        <v>42745PO</v>
      </c>
      <c r="D12100">
        <v>0</v>
      </c>
      <c r="E12100">
        <v>43906</v>
      </c>
    </row>
    <row r="12101">
      <c r="A12101" t="str">
        <v>AutoTable</v>
      </c>
      <c r="C12101" t="str">
        <v>43130A</v>
      </c>
      <c r="D12101">
        <v>23</v>
      </c>
      <c r="E12101">
        <v>43906</v>
      </c>
    </row>
    <row r="12102">
      <c r="A12102" t="str">
        <v>AutoTable</v>
      </c>
      <c r="C12102" t="str">
        <v>43350LRB</v>
      </c>
      <c r="D12102">
        <v>0</v>
      </c>
      <c r="E12102">
        <v>43906</v>
      </c>
    </row>
    <row r="12103">
      <c r="A12103" t="str">
        <v>AutoTable</v>
      </c>
      <c r="C12103" t="str">
        <v>43430B</v>
      </c>
      <c r="D12103">
        <v>0</v>
      </c>
      <c r="E12103">
        <v>43906</v>
      </c>
    </row>
    <row r="12104">
      <c r="A12104" t="str">
        <v>AutoTable</v>
      </c>
      <c r="C12104" t="str">
        <v>43430J</v>
      </c>
      <c r="D12104">
        <v>0</v>
      </c>
      <c r="E12104">
        <v>43906</v>
      </c>
    </row>
    <row r="12105">
      <c r="A12105" t="str">
        <v>AutoTable</v>
      </c>
      <c r="C12105" t="str">
        <v>43430M</v>
      </c>
      <c r="D12105">
        <v>0</v>
      </c>
      <c r="E12105">
        <v>43906</v>
      </c>
    </row>
    <row r="12106">
      <c r="A12106" t="str">
        <v>AutoTable</v>
      </c>
      <c r="C12106" t="str">
        <v>43430R</v>
      </c>
      <c r="D12106">
        <v>0</v>
      </c>
      <c r="E12106">
        <v>43906</v>
      </c>
    </row>
    <row r="12107">
      <c r="A12107" t="str">
        <v>AutoTable</v>
      </c>
      <c r="C12107" t="str">
        <v>43430SO</v>
      </c>
      <c r="D12107">
        <v>0</v>
      </c>
      <c r="E12107">
        <v>43906</v>
      </c>
    </row>
    <row r="12108">
      <c r="A12108" t="str">
        <v>AutoTable</v>
      </c>
      <c r="C12108" t="str">
        <v>43430VE</v>
      </c>
      <c r="D12108">
        <v>0</v>
      </c>
      <c r="E12108">
        <v>43906</v>
      </c>
    </row>
    <row r="12109">
      <c r="A12109" t="str">
        <v>AutoTable</v>
      </c>
      <c r="C12109" t="str">
        <v>43430VI</v>
      </c>
      <c r="D12109">
        <v>26</v>
      </c>
      <c r="E12109">
        <v>43906</v>
      </c>
    </row>
    <row r="12110">
      <c r="A12110" t="str">
        <v>AutoTable</v>
      </c>
      <c r="C12110" t="str">
        <v>43450SO</v>
      </c>
      <c r="D12110">
        <v>0</v>
      </c>
      <c r="E12110">
        <v>43906</v>
      </c>
    </row>
    <row r="12111">
      <c r="A12111" t="str">
        <v>AutoTable</v>
      </c>
      <c r="C12111" t="str">
        <v>43530B</v>
      </c>
      <c r="D12111">
        <v>0</v>
      </c>
      <c r="E12111">
        <v>43906</v>
      </c>
    </row>
    <row r="12112">
      <c r="A12112" t="str">
        <v>AutoTable</v>
      </c>
      <c r="C12112" t="str">
        <v>43530BC</v>
      </c>
      <c r="D12112">
        <v>0</v>
      </c>
      <c r="E12112">
        <v>43906</v>
      </c>
    </row>
    <row r="12113">
      <c r="A12113" t="str">
        <v>AutoTable</v>
      </c>
      <c r="C12113" t="str">
        <v>43530M</v>
      </c>
      <c r="D12113">
        <v>0</v>
      </c>
      <c r="E12113">
        <v>43906</v>
      </c>
    </row>
    <row r="12114">
      <c r="A12114" t="str">
        <v>AutoTable</v>
      </c>
      <c r="C12114" t="str">
        <v>43530R</v>
      </c>
      <c r="D12114">
        <v>0</v>
      </c>
      <c r="E12114">
        <v>43906</v>
      </c>
    </row>
    <row r="12115">
      <c r="A12115" t="str">
        <v>AutoTable</v>
      </c>
      <c r="C12115" t="str">
        <v>43550BK</v>
      </c>
      <c r="D12115">
        <v>8</v>
      </c>
      <c r="E12115">
        <v>43906</v>
      </c>
    </row>
    <row r="12116">
      <c r="A12116" t="str">
        <v>AutoTable</v>
      </c>
      <c r="C12116" t="str">
        <v>43550FR</v>
      </c>
      <c r="D12116">
        <v>0</v>
      </c>
      <c r="E12116">
        <v>43906</v>
      </c>
    </row>
    <row r="12117">
      <c r="A12117" t="str">
        <v>AutoTable</v>
      </c>
      <c r="C12117" t="str">
        <v>43550M</v>
      </c>
      <c r="D12117">
        <v>27</v>
      </c>
      <c r="E12117">
        <v>43906</v>
      </c>
    </row>
    <row r="12118">
      <c r="A12118" t="str">
        <v>AutoTable</v>
      </c>
      <c r="C12118" t="str">
        <v>43550PA</v>
      </c>
      <c r="D12118">
        <v>0</v>
      </c>
      <c r="E12118">
        <v>43906</v>
      </c>
    </row>
    <row r="12119">
      <c r="A12119" t="str">
        <v>AutoTable</v>
      </c>
      <c r="C12119" t="str">
        <v>43550R</v>
      </c>
      <c r="D12119">
        <v>1</v>
      </c>
      <c r="E12119">
        <v>43906</v>
      </c>
    </row>
    <row r="12120">
      <c r="A12120" t="str">
        <v>AutoTable</v>
      </c>
      <c r="C12120" t="str">
        <v>43705</v>
      </c>
      <c r="D12120">
        <v>291</v>
      </c>
      <c r="E12120">
        <v>43906</v>
      </c>
    </row>
    <row r="12121">
      <c r="A12121" t="str">
        <v>AutoTable</v>
      </c>
      <c r="C12121" t="str">
        <v>43750BC</v>
      </c>
      <c r="D12121">
        <v>0</v>
      </c>
      <c r="E12121">
        <v>43906</v>
      </c>
    </row>
    <row r="12122">
      <c r="A12122" t="str">
        <v>AutoTable</v>
      </c>
      <c r="C12122" t="str">
        <v>43750S</v>
      </c>
      <c r="D12122">
        <v>0</v>
      </c>
      <c r="E12122">
        <v>43906</v>
      </c>
    </row>
    <row r="12123">
      <c r="A12123" t="str">
        <v>AutoTable</v>
      </c>
      <c r="C12123" t="str">
        <v>43750SO</v>
      </c>
      <c r="D12123">
        <v>51</v>
      </c>
      <c r="E12123">
        <v>43906</v>
      </c>
    </row>
    <row r="12124">
      <c r="A12124" t="str">
        <v>AutoTable</v>
      </c>
      <c r="C12124" t="str">
        <v>43750SR</v>
      </c>
      <c r="D12124">
        <v>0</v>
      </c>
      <c r="E12124">
        <v>43906</v>
      </c>
    </row>
    <row r="12125">
      <c r="A12125" t="str">
        <v>AutoTable</v>
      </c>
      <c r="C12125" t="str">
        <v>43750W</v>
      </c>
      <c r="D12125">
        <v>12</v>
      </c>
      <c r="E12125">
        <v>43906</v>
      </c>
    </row>
    <row r="12126">
      <c r="A12126" t="str">
        <v>AutoTable</v>
      </c>
      <c r="C12126" t="str">
        <v>43830B/BC/R</v>
      </c>
      <c r="D12126">
        <v>156</v>
      </c>
      <c r="E12126">
        <v>43906</v>
      </c>
    </row>
    <row r="12127">
      <c r="A12127" t="str">
        <v>AutoTable</v>
      </c>
      <c r="C12127" t="str">
        <v>43830B/O</v>
      </c>
      <c r="D12127">
        <v>220</v>
      </c>
      <c r="E12127">
        <v>43906</v>
      </c>
    </row>
    <row r="12128">
      <c r="A12128" t="str">
        <v>AutoTable</v>
      </c>
      <c r="C12128" t="str">
        <v>43845CB-PL</v>
      </c>
      <c r="D12128">
        <v>1150</v>
      </c>
      <c r="E12128">
        <v>43906</v>
      </c>
    </row>
    <row r="12129">
      <c r="A12129" t="str">
        <v>AutoTable</v>
      </c>
      <c r="C12129" t="str">
        <v>43845CB-TB</v>
      </c>
      <c r="D12129">
        <v>2783</v>
      </c>
      <c r="E12129">
        <v>43906</v>
      </c>
    </row>
    <row r="12130">
      <c r="A12130" t="str">
        <v>AutoTable</v>
      </c>
      <c r="C12130" t="str">
        <v>43930BC</v>
      </c>
      <c r="D12130">
        <v>83</v>
      </c>
      <c r="E12130">
        <v>43906</v>
      </c>
    </row>
    <row r="12131">
      <c r="A12131" t="str">
        <v>AutoTable</v>
      </c>
      <c r="C12131" t="str">
        <v>43930R</v>
      </c>
      <c r="D12131">
        <v>116</v>
      </c>
      <c r="E12131">
        <v>43906</v>
      </c>
    </row>
    <row r="12132">
      <c r="A12132" t="str">
        <v>AutoTable</v>
      </c>
      <c r="C12132" t="str">
        <v>43930VE</v>
      </c>
      <c r="D12132">
        <v>117</v>
      </c>
      <c r="E12132">
        <v>43906</v>
      </c>
    </row>
    <row r="12133">
      <c r="A12133" t="str">
        <v>AutoTable</v>
      </c>
      <c r="C12133" t="str">
        <v>43945MA/B/VE</v>
      </c>
      <c r="D12133">
        <v>711</v>
      </c>
      <c r="E12133">
        <v>43906</v>
      </c>
    </row>
    <row r="12134">
      <c r="A12134" t="str">
        <v>AutoTable</v>
      </c>
      <c r="C12134" t="str">
        <v>440308</v>
      </c>
      <c r="D12134">
        <v>0</v>
      </c>
      <c r="E12134">
        <v>43906</v>
      </c>
    </row>
    <row r="12135">
      <c r="A12135" t="str">
        <v>AutoTable</v>
      </c>
      <c r="C12135" t="str">
        <v>44030B</v>
      </c>
      <c r="D12135">
        <v>0</v>
      </c>
      <c r="E12135">
        <v>43906</v>
      </c>
    </row>
    <row r="12136">
      <c r="A12136" t="str">
        <v>AutoTable</v>
      </c>
      <c r="C12136" t="str">
        <v>44030BC</v>
      </c>
      <c r="D12136">
        <v>0</v>
      </c>
      <c r="E12136">
        <v>43906</v>
      </c>
    </row>
    <row r="12137">
      <c r="A12137" t="str">
        <v>AutoTable</v>
      </c>
      <c r="C12137" t="str">
        <v>44030FO</v>
      </c>
      <c r="D12137">
        <v>0</v>
      </c>
      <c r="E12137">
        <v>43906</v>
      </c>
    </row>
    <row r="12138">
      <c r="A12138" t="str">
        <v>AutoTable</v>
      </c>
      <c r="C12138" t="str">
        <v>44030J</v>
      </c>
      <c r="D12138">
        <v>25</v>
      </c>
      <c r="E12138">
        <v>43906</v>
      </c>
    </row>
    <row r="12139">
      <c r="A12139" t="str">
        <v>AutoTable</v>
      </c>
      <c r="C12139" t="str">
        <v>44030M</v>
      </c>
      <c r="D12139">
        <v>0</v>
      </c>
      <c r="E12139">
        <v>43906</v>
      </c>
    </row>
    <row r="12140">
      <c r="A12140" t="str">
        <v>AutoTable</v>
      </c>
      <c r="C12140" t="str">
        <v>44030PA</v>
      </c>
      <c r="D12140">
        <v>0</v>
      </c>
      <c r="E12140">
        <v>43906</v>
      </c>
    </row>
    <row r="12141">
      <c r="A12141" t="str">
        <v>AutoTable</v>
      </c>
      <c r="C12141" t="str">
        <v>44030R</v>
      </c>
      <c r="D12141">
        <v>0</v>
      </c>
      <c r="E12141">
        <v>43906</v>
      </c>
    </row>
    <row r="12142">
      <c r="A12142" t="str">
        <v>AutoTable</v>
      </c>
      <c r="C12142" t="str">
        <v>44030SP</v>
      </c>
      <c r="D12142">
        <v>0</v>
      </c>
      <c r="E12142">
        <v>43906</v>
      </c>
    </row>
    <row r="12143">
      <c r="A12143" t="str">
        <v>AutoTable</v>
      </c>
      <c r="C12143" t="str">
        <v>44030VE</v>
      </c>
      <c r="D12143">
        <v>0</v>
      </c>
      <c r="E12143">
        <v>43906</v>
      </c>
    </row>
    <row r="12144">
      <c r="A12144" t="str">
        <v>AutoTable</v>
      </c>
      <c r="C12144" t="str">
        <v>440381</v>
      </c>
      <c r="D12144">
        <v>0</v>
      </c>
      <c r="E12144">
        <v>43906</v>
      </c>
    </row>
    <row r="12145">
      <c r="A12145" t="str">
        <v>AutoTable</v>
      </c>
      <c r="C12145" t="str">
        <v>440389</v>
      </c>
      <c r="D12145">
        <v>0</v>
      </c>
      <c r="E12145">
        <v>43906</v>
      </c>
    </row>
    <row r="12146">
      <c r="A12146" t="str">
        <v>AutoTable</v>
      </c>
      <c r="C12146" t="str">
        <v>44350</v>
      </c>
      <c r="D12146">
        <v>0</v>
      </c>
      <c r="E12146">
        <v>43906</v>
      </c>
    </row>
    <row r="12147">
      <c r="A12147" t="str">
        <v>AutoTable</v>
      </c>
      <c r="C12147" t="str">
        <v>44550</v>
      </c>
      <c r="D12147">
        <v>0</v>
      </c>
      <c r="E12147">
        <v>43906</v>
      </c>
    </row>
    <row r="12148">
      <c r="A12148" t="str">
        <v>AutoTable</v>
      </c>
      <c r="C12148" t="str">
        <v>44750</v>
      </c>
      <c r="D12148">
        <v>1</v>
      </c>
      <c r="E12148">
        <v>43906</v>
      </c>
    </row>
    <row r="12149">
      <c r="A12149" t="str">
        <v>AutoTable</v>
      </c>
      <c r="C12149" t="str">
        <v>44850</v>
      </c>
      <c r="D12149">
        <v>0</v>
      </c>
      <c r="E12149">
        <v>43906</v>
      </c>
    </row>
    <row r="12150">
      <c r="A12150" t="str">
        <v>AutoTable</v>
      </c>
      <c r="C12150" t="str">
        <v>44950</v>
      </c>
      <c r="D12150">
        <v>0</v>
      </c>
      <c r="E12150">
        <v>43906</v>
      </c>
    </row>
    <row r="12151">
      <c r="A12151" t="str">
        <v>AutoTable</v>
      </c>
      <c r="C12151" t="str">
        <v>48130</v>
      </c>
      <c r="D12151">
        <v>99</v>
      </c>
      <c r="E12151">
        <v>43906</v>
      </c>
    </row>
    <row r="12152">
      <c r="A12152" t="str">
        <v>AutoTable</v>
      </c>
      <c r="C12152" t="str">
        <v>48131</v>
      </c>
      <c r="D12152">
        <v>27</v>
      </c>
      <c r="E12152">
        <v>43906</v>
      </c>
    </row>
    <row r="12153">
      <c r="A12153" t="str">
        <v>AutoTable</v>
      </c>
      <c r="C12153" t="str">
        <v>49001</v>
      </c>
      <c r="D12153">
        <v>0</v>
      </c>
      <c r="E12153">
        <v>43906</v>
      </c>
    </row>
    <row r="12154">
      <c r="A12154" t="str">
        <v>AutoTable</v>
      </c>
      <c r="C12154" t="str">
        <v>49002</v>
      </c>
      <c r="D12154">
        <v>0</v>
      </c>
      <c r="E12154">
        <v>43906</v>
      </c>
    </row>
    <row r="12155">
      <c r="A12155" t="str">
        <v>AutoTable</v>
      </c>
      <c r="C12155" t="str">
        <v>49003</v>
      </c>
      <c r="D12155">
        <v>0</v>
      </c>
      <c r="E12155">
        <v>43906</v>
      </c>
    </row>
    <row r="12156">
      <c r="A12156" t="str">
        <v>AutoTable</v>
      </c>
      <c r="C12156" t="str">
        <v>49004</v>
      </c>
      <c r="D12156">
        <v>0</v>
      </c>
      <c r="E12156">
        <v>43906</v>
      </c>
    </row>
    <row r="12157">
      <c r="A12157" t="str">
        <v>AutoTable</v>
      </c>
      <c r="C12157" t="str">
        <v>49005</v>
      </c>
      <c r="D12157">
        <v>0</v>
      </c>
      <c r="E12157">
        <v>43906</v>
      </c>
    </row>
    <row r="12158">
      <c r="A12158" t="str">
        <v>AutoTable</v>
      </c>
      <c r="C12158" t="str">
        <v>49006</v>
      </c>
      <c r="D12158">
        <v>0</v>
      </c>
      <c r="E12158">
        <v>43906</v>
      </c>
    </row>
    <row r="12159">
      <c r="A12159" t="str">
        <v>AutoTable</v>
      </c>
      <c r="C12159" t="str">
        <v>49007</v>
      </c>
      <c r="D12159">
        <v>0</v>
      </c>
      <c r="E12159">
        <v>43906</v>
      </c>
    </row>
    <row r="12160">
      <c r="A12160" t="str">
        <v>AutoTable</v>
      </c>
      <c r="C12160" t="str">
        <v>49008</v>
      </c>
      <c r="D12160">
        <v>0</v>
      </c>
      <c r="E12160">
        <v>43906</v>
      </c>
    </row>
    <row r="12161">
      <c r="A12161" t="str">
        <v>AutoTable</v>
      </c>
      <c r="C12161" t="str">
        <v>49009</v>
      </c>
      <c r="D12161">
        <v>0</v>
      </c>
      <c r="E12161">
        <v>43906</v>
      </c>
    </row>
    <row r="12162">
      <c r="A12162" t="str">
        <v>AutoTable</v>
      </c>
      <c r="C12162" t="str">
        <v>49010</v>
      </c>
      <c r="D12162">
        <v>0</v>
      </c>
      <c r="E12162">
        <v>43906</v>
      </c>
    </row>
    <row r="12163">
      <c r="A12163" t="str">
        <v>AutoTable</v>
      </c>
      <c r="C12163" t="str">
        <v>49011</v>
      </c>
      <c r="D12163">
        <v>0</v>
      </c>
      <c r="E12163">
        <v>43906</v>
      </c>
    </row>
    <row r="12164">
      <c r="A12164" t="str">
        <v>AutoTable</v>
      </c>
      <c r="C12164" t="str">
        <v>49012</v>
      </c>
      <c r="D12164">
        <v>0</v>
      </c>
      <c r="E12164">
        <v>43906</v>
      </c>
    </row>
    <row r="12165">
      <c r="A12165" t="str">
        <v>AutoTable</v>
      </c>
      <c r="C12165" t="str">
        <v>49013</v>
      </c>
      <c r="D12165">
        <v>0</v>
      </c>
      <c r="E12165">
        <v>43906</v>
      </c>
    </row>
    <row r="12166">
      <c r="A12166" t="str">
        <v>AutoTable</v>
      </c>
      <c r="C12166" t="str">
        <v>49014</v>
      </c>
      <c r="D12166">
        <v>0</v>
      </c>
      <c r="E12166">
        <v>43906</v>
      </c>
    </row>
    <row r="12167">
      <c r="A12167" t="str">
        <v>AutoTable</v>
      </c>
      <c r="C12167" t="str">
        <v>49015</v>
      </c>
      <c r="D12167">
        <v>7</v>
      </c>
      <c r="E12167">
        <v>43906</v>
      </c>
    </row>
    <row r="12168">
      <c r="A12168" t="str">
        <v>AutoTable</v>
      </c>
      <c r="C12168" t="str">
        <v>49880</v>
      </c>
      <c r="D12168">
        <v>30</v>
      </c>
      <c r="E12168">
        <v>43906</v>
      </c>
    </row>
    <row r="12169">
      <c r="A12169" t="str">
        <v>AutoTable</v>
      </c>
      <c r="C12169" t="str">
        <v>49881</v>
      </c>
      <c r="D12169">
        <v>0</v>
      </c>
      <c r="E12169">
        <v>43906</v>
      </c>
    </row>
    <row r="12170">
      <c r="A12170" t="str">
        <v>AutoTable</v>
      </c>
      <c r="C12170" t="str">
        <v>49882</v>
      </c>
      <c r="D12170">
        <v>0</v>
      </c>
      <c r="E12170">
        <v>43906</v>
      </c>
    </row>
    <row r="12171">
      <c r="A12171" t="str">
        <v>AutoTable</v>
      </c>
      <c r="C12171" t="str">
        <v>49883</v>
      </c>
      <c r="D12171">
        <v>0</v>
      </c>
      <c r="E12171">
        <v>43906</v>
      </c>
    </row>
    <row r="12172">
      <c r="A12172" t="str">
        <v>AutoTable</v>
      </c>
      <c r="C12172" t="str">
        <v>49884</v>
      </c>
      <c r="D12172">
        <v>0</v>
      </c>
      <c r="E12172">
        <v>43906</v>
      </c>
    </row>
    <row r="12173">
      <c r="A12173" t="str">
        <v>AutoTable</v>
      </c>
      <c r="C12173" t="str">
        <v>49885</v>
      </c>
      <c r="D12173">
        <v>0</v>
      </c>
      <c r="E12173">
        <v>43906</v>
      </c>
    </row>
    <row r="12174">
      <c r="A12174" t="str">
        <v>AutoTable</v>
      </c>
      <c r="C12174" t="str">
        <v>49886</v>
      </c>
      <c r="D12174">
        <v>0</v>
      </c>
      <c r="E12174">
        <v>43906</v>
      </c>
    </row>
    <row r="12175">
      <c r="A12175" t="str">
        <v>AutoTable</v>
      </c>
      <c r="C12175" t="str">
        <v>49887</v>
      </c>
      <c r="D12175">
        <v>0</v>
      </c>
      <c r="E12175">
        <v>43906</v>
      </c>
    </row>
    <row r="12176">
      <c r="A12176" t="str">
        <v>AutoTable</v>
      </c>
      <c r="C12176" t="str">
        <v>49888</v>
      </c>
      <c r="D12176">
        <v>30</v>
      </c>
      <c r="E12176">
        <v>43906</v>
      </c>
    </row>
    <row r="12177">
      <c r="A12177" t="str">
        <v>AutoTable</v>
      </c>
      <c r="C12177" t="str">
        <v>49889</v>
      </c>
      <c r="D12177">
        <v>0</v>
      </c>
      <c r="E12177">
        <v>43906</v>
      </c>
    </row>
    <row r="12178">
      <c r="A12178" t="str">
        <v>AutoTable</v>
      </c>
      <c r="C12178" t="str">
        <v>49890</v>
      </c>
      <c r="D12178">
        <v>0</v>
      </c>
      <c r="E12178">
        <v>43906</v>
      </c>
    </row>
    <row r="12179">
      <c r="A12179" t="str">
        <v>AutoTable</v>
      </c>
      <c r="C12179" t="str">
        <v>49891</v>
      </c>
      <c r="D12179">
        <v>0</v>
      </c>
      <c r="E12179">
        <v>43906</v>
      </c>
    </row>
    <row r="12180">
      <c r="A12180" t="str">
        <v>AutoTable</v>
      </c>
      <c r="C12180" t="str">
        <v>49892</v>
      </c>
      <c r="D12180">
        <v>0</v>
      </c>
      <c r="E12180">
        <v>43906</v>
      </c>
    </row>
    <row r="12181">
      <c r="A12181" t="str">
        <v>AutoTable</v>
      </c>
      <c r="C12181" t="str">
        <v>51000</v>
      </c>
      <c r="D12181">
        <v>1</v>
      </c>
      <c r="E12181">
        <v>43906</v>
      </c>
    </row>
    <row r="12182">
      <c r="A12182" t="str">
        <v>AutoTable</v>
      </c>
      <c r="C12182" t="str">
        <v>51001</v>
      </c>
      <c r="D12182">
        <v>40</v>
      </c>
      <c r="E12182">
        <v>43906</v>
      </c>
    </row>
    <row r="12183">
      <c r="A12183" t="str">
        <v>AutoTable</v>
      </c>
      <c r="C12183" t="str">
        <v>51003</v>
      </c>
      <c r="D12183">
        <v>533</v>
      </c>
      <c r="E12183">
        <v>43906</v>
      </c>
    </row>
    <row r="12184">
      <c r="A12184" t="str">
        <v>AutoTable</v>
      </c>
      <c r="C12184" t="str">
        <v>51005</v>
      </c>
      <c r="D12184">
        <v>4491</v>
      </c>
      <c r="E12184">
        <v>43906</v>
      </c>
    </row>
    <row r="12185">
      <c r="A12185" t="str">
        <v>AutoTable</v>
      </c>
      <c r="C12185" t="str">
        <v>51006</v>
      </c>
      <c r="D12185">
        <v>1999</v>
      </c>
      <c r="E12185">
        <v>43906</v>
      </c>
    </row>
    <row r="12186">
      <c r="A12186" t="str">
        <v>AutoTable</v>
      </c>
      <c r="C12186" t="str">
        <v>51007</v>
      </c>
      <c r="D12186">
        <v>1692</v>
      </c>
      <c r="E12186">
        <v>43906</v>
      </c>
    </row>
    <row r="12187">
      <c r="A12187" t="str">
        <v>AutoTable</v>
      </c>
      <c r="C12187" t="str">
        <v>51008</v>
      </c>
      <c r="D12187">
        <v>189</v>
      </c>
      <c r="E12187">
        <v>43906</v>
      </c>
    </row>
    <row r="12188">
      <c r="A12188" t="str">
        <v>AutoTable</v>
      </c>
      <c r="C12188" t="str">
        <v>51009</v>
      </c>
      <c r="D12188">
        <v>11</v>
      </c>
      <c r="E12188">
        <v>43906</v>
      </c>
    </row>
    <row r="12189">
      <c r="A12189" t="str">
        <v>AutoTable</v>
      </c>
      <c r="C12189" t="str">
        <v>51010</v>
      </c>
      <c r="D12189">
        <v>27</v>
      </c>
      <c r="E12189">
        <v>43906</v>
      </c>
    </row>
    <row r="12190">
      <c r="A12190" t="str">
        <v>AutoTable</v>
      </c>
      <c r="C12190" t="str">
        <v>51011</v>
      </c>
      <c r="D12190">
        <v>41</v>
      </c>
      <c r="E12190">
        <v>43906</v>
      </c>
    </row>
    <row r="12191">
      <c r="A12191" t="str">
        <v>AutoTable</v>
      </c>
      <c r="C12191" t="str">
        <v>51012</v>
      </c>
      <c r="D12191">
        <v>44</v>
      </c>
      <c r="E12191">
        <v>43906</v>
      </c>
    </row>
    <row r="12192">
      <c r="A12192" t="str">
        <v>AutoTable</v>
      </c>
      <c r="C12192" t="str">
        <v>51013</v>
      </c>
      <c r="D12192">
        <v>109</v>
      </c>
      <c r="E12192">
        <v>43906</v>
      </c>
    </row>
    <row r="12193">
      <c r="A12193" t="str">
        <v>AutoTable</v>
      </c>
      <c r="C12193" t="str">
        <v>51014</v>
      </c>
      <c r="D12193">
        <v>36</v>
      </c>
      <c r="E12193">
        <v>43906</v>
      </c>
    </row>
    <row r="12194">
      <c r="A12194" t="str">
        <v>AutoTable</v>
      </c>
      <c r="C12194" t="str">
        <v>51015</v>
      </c>
      <c r="D12194">
        <v>0</v>
      </c>
      <c r="E12194">
        <v>43906</v>
      </c>
    </row>
    <row r="12195">
      <c r="A12195" t="str">
        <v>AutoTable</v>
      </c>
      <c r="C12195" t="str">
        <v>51015-3</v>
      </c>
      <c r="D12195">
        <v>0</v>
      </c>
      <c r="E12195">
        <v>43906</v>
      </c>
    </row>
    <row r="12196">
      <c r="A12196" t="str">
        <v>AutoTable</v>
      </c>
      <c r="C12196" t="str">
        <v>51015-5</v>
      </c>
      <c r="D12196">
        <v>1</v>
      </c>
      <c r="E12196">
        <v>43906</v>
      </c>
    </row>
    <row r="12197">
      <c r="A12197" t="str">
        <v>AutoTable</v>
      </c>
      <c r="C12197" t="str">
        <v>51016</v>
      </c>
      <c r="D12197">
        <v>263</v>
      </c>
      <c r="E12197">
        <v>43906</v>
      </c>
    </row>
    <row r="12198">
      <c r="A12198" t="str">
        <v>AutoTable</v>
      </c>
      <c r="C12198" t="str">
        <v>51016-3</v>
      </c>
      <c r="D12198">
        <v>7</v>
      </c>
      <c r="E12198">
        <v>43906</v>
      </c>
    </row>
    <row r="12199">
      <c r="A12199" t="str">
        <v>AutoTable</v>
      </c>
      <c r="C12199" t="str">
        <v>51016-5</v>
      </c>
      <c r="D12199">
        <v>3</v>
      </c>
      <c r="E12199">
        <v>43906</v>
      </c>
    </row>
    <row r="12200">
      <c r="A12200" t="str">
        <v>AutoTable</v>
      </c>
      <c r="C12200" t="str">
        <v>51016V</v>
      </c>
      <c r="D12200">
        <v>0</v>
      </c>
      <c r="E12200">
        <v>43906</v>
      </c>
    </row>
    <row r="12201">
      <c r="A12201" t="str">
        <v>AutoTable</v>
      </c>
      <c r="C12201" t="str">
        <v>51017</v>
      </c>
      <c r="D12201">
        <v>15</v>
      </c>
      <c r="E12201">
        <v>43906</v>
      </c>
    </row>
    <row r="12202">
      <c r="A12202" t="str">
        <v>AutoTable</v>
      </c>
      <c r="C12202" t="str">
        <v>51018</v>
      </c>
      <c r="D12202">
        <v>0</v>
      </c>
      <c r="E12202">
        <v>43906</v>
      </c>
    </row>
    <row r="12203">
      <c r="A12203" t="str">
        <v>AutoTable</v>
      </c>
      <c r="C12203" t="str">
        <v>51020</v>
      </c>
      <c r="D12203">
        <v>10</v>
      </c>
      <c r="E12203">
        <v>43906</v>
      </c>
    </row>
    <row r="12204">
      <c r="A12204" t="str">
        <v>AutoTable</v>
      </c>
      <c r="C12204" t="str">
        <v>52010</v>
      </c>
      <c r="D12204">
        <v>1</v>
      </c>
      <c r="E12204">
        <v>43906</v>
      </c>
    </row>
    <row r="12205">
      <c r="A12205" t="str">
        <v>AutoTable</v>
      </c>
      <c r="C12205" t="str">
        <v>52011</v>
      </c>
      <c r="D12205">
        <v>0</v>
      </c>
      <c r="E12205">
        <v>43906</v>
      </c>
    </row>
    <row r="12206">
      <c r="A12206" t="str">
        <v>AutoTable</v>
      </c>
      <c r="C12206" t="str">
        <v>53101</v>
      </c>
      <c r="D12206">
        <v>3398</v>
      </c>
      <c r="E12206">
        <v>43906</v>
      </c>
    </row>
    <row r="12207">
      <c r="A12207" t="str">
        <v>AutoTable</v>
      </c>
      <c r="C12207" t="str">
        <v>53103</v>
      </c>
      <c r="D12207">
        <v>878</v>
      </c>
      <c r="E12207">
        <v>43906</v>
      </c>
    </row>
    <row r="12208">
      <c r="A12208" t="str">
        <v>AutoTable</v>
      </c>
      <c r="C12208" t="str">
        <v>53105</v>
      </c>
      <c r="D12208">
        <v>0</v>
      </c>
      <c r="E12208">
        <v>43906</v>
      </c>
    </row>
    <row r="12209">
      <c r="A12209" t="str">
        <v>AutoTable</v>
      </c>
      <c r="C12209" t="str">
        <v>53106</v>
      </c>
      <c r="D12209">
        <v>2691</v>
      </c>
      <c r="E12209">
        <v>43906</v>
      </c>
    </row>
    <row r="12210">
      <c r="A12210" t="str">
        <v>AutoTable</v>
      </c>
      <c r="C12210" t="str">
        <v>53111</v>
      </c>
      <c r="D12210">
        <v>213</v>
      </c>
      <c r="E12210">
        <v>43906</v>
      </c>
    </row>
    <row r="12211">
      <c r="A12211" t="str">
        <v>AutoTable</v>
      </c>
      <c r="C12211" t="str">
        <v>53113</v>
      </c>
      <c r="D12211">
        <v>65</v>
      </c>
      <c r="E12211">
        <v>43906</v>
      </c>
    </row>
    <row r="12212">
      <c r="A12212" t="str">
        <v>AutoTable</v>
      </c>
      <c r="C12212" t="str">
        <v>53114</v>
      </c>
      <c r="D12212">
        <v>44</v>
      </c>
      <c r="E12212">
        <v>43906</v>
      </c>
    </row>
    <row r="12213">
      <c r="A12213" t="str">
        <v>AutoTable</v>
      </c>
      <c r="C12213" t="str">
        <v>53115</v>
      </c>
      <c r="D12213">
        <v>0</v>
      </c>
      <c r="E12213">
        <v>43906</v>
      </c>
    </row>
    <row r="12214">
      <c r="A12214" t="str">
        <v>AutoTable</v>
      </c>
      <c r="C12214" t="str">
        <v>53116</v>
      </c>
      <c r="D12214">
        <v>223</v>
      </c>
      <c r="E12214">
        <v>43906</v>
      </c>
    </row>
    <row r="12215">
      <c r="A12215" t="str">
        <v>AutoTable</v>
      </c>
      <c r="C12215" t="str">
        <v>53117</v>
      </c>
      <c r="D12215">
        <v>0</v>
      </c>
      <c r="E12215">
        <v>43906</v>
      </c>
    </row>
    <row r="12216">
      <c r="A12216" t="str">
        <v>AutoTable</v>
      </c>
      <c r="C12216" t="str">
        <v>54000</v>
      </c>
      <c r="D12216">
        <v>453</v>
      </c>
      <c r="E12216">
        <v>43906</v>
      </c>
    </row>
    <row r="12217">
      <c r="A12217" t="str">
        <v>AutoTable</v>
      </c>
      <c r="C12217" t="str">
        <v>54001</v>
      </c>
      <c r="D12217">
        <v>5</v>
      </c>
      <c r="E12217">
        <v>43906</v>
      </c>
    </row>
    <row r="12218">
      <c r="A12218" t="str">
        <v>AutoTable</v>
      </c>
      <c r="C12218" t="str">
        <v>54002</v>
      </c>
      <c r="D12218">
        <v>76</v>
      </c>
      <c r="E12218">
        <v>43906</v>
      </c>
    </row>
    <row r="12219">
      <c r="A12219" t="str">
        <v>AutoTable</v>
      </c>
      <c r="C12219" t="str">
        <v>54003</v>
      </c>
      <c r="D12219">
        <v>284</v>
      </c>
      <c r="E12219">
        <v>43906</v>
      </c>
    </row>
    <row r="12220">
      <c r="A12220" t="str">
        <v>AutoTable</v>
      </c>
      <c r="C12220" t="str">
        <v>54005</v>
      </c>
      <c r="D12220">
        <v>196</v>
      </c>
      <c r="E12220">
        <v>43906</v>
      </c>
    </row>
    <row r="12221">
      <c r="A12221" t="str">
        <v>AutoTable</v>
      </c>
      <c r="C12221" t="str">
        <v>54008</v>
      </c>
      <c r="D12221">
        <v>489</v>
      </c>
      <c r="E12221">
        <v>43906</v>
      </c>
    </row>
    <row r="12222">
      <c r="A12222" t="str">
        <v>AutoTable</v>
      </c>
      <c r="C12222" t="str">
        <v>54009</v>
      </c>
      <c r="D12222">
        <v>350</v>
      </c>
      <c r="E12222">
        <v>43906</v>
      </c>
    </row>
    <row r="12223">
      <c r="A12223" t="str">
        <v>AutoTable</v>
      </c>
      <c r="C12223" t="str">
        <v>54010</v>
      </c>
      <c r="D12223">
        <v>370</v>
      </c>
      <c r="E12223">
        <v>43906</v>
      </c>
    </row>
    <row r="12224">
      <c r="A12224" t="str">
        <v>AutoTable</v>
      </c>
      <c r="C12224" t="str">
        <v>54011</v>
      </c>
      <c r="D12224">
        <v>62</v>
      </c>
      <c r="E12224">
        <v>43906</v>
      </c>
    </row>
    <row r="12225">
      <c r="A12225" t="str">
        <v>AutoTable</v>
      </c>
      <c r="C12225" t="str">
        <v>54012</v>
      </c>
      <c r="D12225">
        <v>210</v>
      </c>
      <c r="E12225">
        <v>43906</v>
      </c>
    </row>
    <row r="12226">
      <c r="A12226" t="str">
        <v>AutoTable</v>
      </c>
      <c r="C12226" t="str">
        <v>54014</v>
      </c>
      <c r="D12226">
        <v>64</v>
      </c>
      <c r="E12226">
        <v>43906</v>
      </c>
    </row>
    <row r="12227">
      <c r="A12227" t="str">
        <v>AutoTable</v>
      </c>
      <c r="C12227" t="str">
        <v>54015</v>
      </c>
      <c r="D12227">
        <v>4</v>
      </c>
      <c r="E12227">
        <v>43906</v>
      </c>
    </row>
    <row r="12228">
      <c r="A12228" t="str">
        <v>AutoTable</v>
      </c>
      <c r="C12228" t="str">
        <v>570</v>
      </c>
      <c r="D12228">
        <v>340</v>
      </c>
      <c r="E12228">
        <v>43906</v>
      </c>
    </row>
    <row r="12229">
      <c r="A12229" t="str">
        <v>AutoTable</v>
      </c>
      <c r="C12229" t="str">
        <v>57010</v>
      </c>
      <c r="D12229">
        <v>0</v>
      </c>
      <c r="E12229">
        <v>43906</v>
      </c>
    </row>
    <row r="12230">
      <c r="A12230" t="str">
        <v>AutoTable</v>
      </c>
      <c r="C12230" t="str">
        <v>57011</v>
      </c>
      <c r="D12230">
        <v>0</v>
      </c>
      <c r="E12230">
        <v>43906</v>
      </c>
    </row>
    <row r="12231">
      <c r="A12231" t="str">
        <v>AutoTable</v>
      </c>
      <c r="C12231" t="str">
        <v>57012</v>
      </c>
      <c r="D12231">
        <v>0</v>
      </c>
      <c r="E12231">
        <v>43906</v>
      </c>
    </row>
    <row r="12232">
      <c r="A12232" t="str">
        <v>AutoTable</v>
      </c>
      <c r="C12232" t="str">
        <v>57013</v>
      </c>
      <c r="D12232">
        <v>0</v>
      </c>
      <c r="E12232">
        <v>43906</v>
      </c>
    </row>
    <row r="12233">
      <c r="A12233" t="str">
        <v>AutoTable</v>
      </c>
      <c r="C12233" t="str">
        <v>57014</v>
      </c>
      <c r="D12233">
        <v>0</v>
      </c>
      <c r="E12233">
        <v>43906</v>
      </c>
    </row>
    <row r="12234">
      <c r="A12234" t="str">
        <v>AutoTable</v>
      </c>
      <c r="C12234" t="str">
        <v>57015</v>
      </c>
      <c r="D12234">
        <v>0</v>
      </c>
      <c r="E12234">
        <v>43906</v>
      </c>
    </row>
    <row r="12235">
      <c r="A12235" t="str">
        <v>AutoTable</v>
      </c>
      <c r="C12235" t="str">
        <v>57016</v>
      </c>
      <c r="D12235">
        <v>0</v>
      </c>
      <c r="E12235">
        <v>43906</v>
      </c>
    </row>
    <row r="12236">
      <c r="A12236" t="str">
        <v>AutoTable</v>
      </c>
      <c r="C12236" t="str">
        <v>57018</v>
      </c>
      <c r="D12236">
        <v>0</v>
      </c>
      <c r="E12236">
        <v>43906</v>
      </c>
    </row>
    <row r="12237">
      <c r="A12237" t="str">
        <v>AutoTable</v>
      </c>
      <c r="C12237" t="str">
        <v>57019</v>
      </c>
      <c r="D12237">
        <v>0</v>
      </c>
      <c r="E12237">
        <v>43906</v>
      </c>
    </row>
    <row r="12238">
      <c r="A12238" t="str">
        <v>AutoTable</v>
      </c>
      <c r="C12238" t="str">
        <v>57020</v>
      </c>
      <c r="D12238">
        <v>0</v>
      </c>
      <c r="E12238">
        <v>43906</v>
      </c>
    </row>
    <row r="12239">
      <c r="A12239" t="str">
        <v>AutoTable</v>
      </c>
      <c r="C12239" t="str">
        <v>57021</v>
      </c>
      <c r="D12239">
        <v>0</v>
      </c>
      <c r="E12239">
        <v>43906</v>
      </c>
    </row>
    <row r="12240">
      <c r="A12240" t="str">
        <v>AutoTable</v>
      </c>
      <c r="C12240" t="str">
        <v>60176</v>
      </c>
      <c r="D12240">
        <v>180</v>
      </c>
      <c r="E12240">
        <v>43906</v>
      </c>
    </row>
    <row r="12241">
      <c r="A12241" t="str">
        <v>AutoTable</v>
      </c>
      <c r="C12241" t="str">
        <v>61110-CB</v>
      </c>
      <c r="D12241">
        <v>66</v>
      </c>
      <c r="E12241">
        <v>43906</v>
      </c>
    </row>
    <row r="12242">
      <c r="A12242" t="str">
        <v>AutoTable</v>
      </c>
      <c r="C12242" t="str">
        <v>61210</v>
      </c>
      <c r="D12242">
        <v>0</v>
      </c>
      <c r="E12242">
        <v>43906</v>
      </c>
    </row>
    <row r="12243">
      <c r="A12243" t="str">
        <v>AutoTable</v>
      </c>
      <c r="C12243" t="str">
        <v>61310J</v>
      </c>
      <c r="D12243">
        <v>0</v>
      </c>
      <c r="E12243">
        <v>43906</v>
      </c>
    </row>
    <row r="12244">
      <c r="A12244" t="str">
        <v>AutoTable</v>
      </c>
      <c r="C12244" t="str">
        <v>61310R</v>
      </c>
      <c r="D12244">
        <v>17</v>
      </c>
      <c r="E12244">
        <v>43906</v>
      </c>
    </row>
    <row r="12245">
      <c r="A12245" t="str">
        <v>AutoTable</v>
      </c>
      <c r="C12245" t="str">
        <v>61310VE</v>
      </c>
      <c r="D12245">
        <v>86</v>
      </c>
      <c r="E12245">
        <v>43906</v>
      </c>
    </row>
    <row r="12246">
      <c r="A12246" t="str">
        <v>AutoTable</v>
      </c>
      <c r="C12246" t="str">
        <v>62050</v>
      </c>
      <c r="D12246">
        <v>69</v>
      </c>
      <c r="E12246">
        <v>43906</v>
      </c>
    </row>
    <row r="12247">
      <c r="A12247" t="str">
        <v>AutoTable</v>
      </c>
      <c r="C12247" t="str">
        <v>62675PAV</v>
      </c>
      <c r="D12247">
        <v>0</v>
      </c>
      <c r="E12247">
        <v>43906</v>
      </c>
    </row>
    <row r="12248">
      <c r="A12248" t="str">
        <v>AutoTable</v>
      </c>
      <c r="C12248" t="str">
        <v>63110-02</v>
      </c>
      <c r="D12248">
        <v>63</v>
      </c>
      <c r="E12248">
        <v>43906</v>
      </c>
    </row>
    <row r="12249">
      <c r="A12249" t="str">
        <v>AutoTable</v>
      </c>
      <c r="C12249" t="str">
        <v>63110-05</v>
      </c>
      <c r="D12249">
        <v>19</v>
      </c>
      <c r="E12249">
        <v>43906</v>
      </c>
    </row>
    <row r="12250">
      <c r="A12250" t="str">
        <v>AutoTable</v>
      </c>
      <c r="C12250" t="str">
        <v>63110-08</v>
      </c>
      <c r="D12250">
        <v>1</v>
      </c>
      <c r="E12250">
        <v>43906</v>
      </c>
    </row>
    <row r="12251">
      <c r="A12251" t="str">
        <v>AutoTable</v>
      </c>
      <c r="C12251" t="str">
        <v>63110-26</v>
      </c>
      <c r="D12251">
        <v>32</v>
      </c>
      <c r="E12251">
        <v>43906</v>
      </c>
    </row>
    <row r="12252">
      <c r="A12252" t="str">
        <v>AutoTable</v>
      </c>
      <c r="C12252" t="str">
        <v>63175-05</v>
      </c>
      <c r="D12252">
        <v>34</v>
      </c>
      <c r="E12252">
        <v>43906</v>
      </c>
    </row>
    <row r="12253">
      <c r="A12253" t="str">
        <v>AutoTable</v>
      </c>
      <c r="C12253" t="str">
        <v>63175-06</v>
      </c>
      <c r="D12253">
        <v>35</v>
      </c>
      <c r="E12253">
        <v>43906</v>
      </c>
    </row>
    <row r="12254">
      <c r="A12254" t="str">
        <v>AutoTable</v>
      </c>
      <c r="C12254" t="str">
        <v>63175-08</v>
      </c>
      <c r="D12254">
        <v>29</v>
      </c>
      <c r="E12254">
        <v>43906</v>
      </c>
    </row>
    <row r="12255">
      <c r="A12255" t="str">
        <v>AutoTable</v>
      </c>
      <c r="C12255" t="str">
        <v>64710</v>
      </c>
      <c r="D12255">
        <v>36</v>
      </c>
      <c r="E12255">
        <v>43906</v>
      </c>
    </row>
    <row r="12256">
      <c r="A12256" t="str">
        <v>AutoTable</v>
      </c>
      <c r="C12256" t="str">
        <v>64712</v>
      </c>
      <c r="D12256">
        <v>11</v>
      </c>
      <c r="E12256">
        <v>43906</v>
      </c>
    </row>
    <row r="12257">
      <c r="A12257" t="str">
        <v>AutoTable</v>
      </c>
      <c r="C12257" t="str">
        <v>64715</v>
      </c>
      <c r="D12257">
        <v>23</v>
      </c>
      <c r="E12257">
        <v>43906</v>
      </c>
    </row>
    <row r="12258">
      <c r="A12258" t="str">
        <v>AutoTable</v>
      </c>
      <c r="C12258" t="str">
        <v>64750</v>
      </c>
      <c r="D12258">
        <v>166</v>
      </c>
      <c r="E12258">
        <v>43906</v>
      </c>
    </row>
    <row r="12259">
      <c r="A12259" t="str">
        <v>AutoTable</v>
      </c>
      <c r="C12259" t="str">
        <v>64775</v>
      </c>
      <c r="D12259">
        <v>6</v>
      </c>
      <c r="E12259">
        <v>43906</v>
      </c>
    </row>
    <row r="12260">
      <c r="A12260" t="str">
        <v>AutoTable</v>
      </c>
      <c r="C12260" t="str">
        <v>64910</v>
      </c>
      <c r="D12260">
        <v>10</v>
      </c>
      <c r="E12260">
        <v>43906</v>
      </c>
    </row>
    <row r="12261">
      <c r="A12261" t="str">
        <v>AutoTable</v>
      </c>
      <c r="C12261" t="str">
        <v>64912</v>
      </c>
      <c r="D12261">
        <v>0</v>
      </c>
      <c r="E12261">
        <v>43906</v>
      </c>
    </row>
    <row r="12262">
      <c r="A12262" t="str">
        <v>AutoTable</v>
      </c>
      <c r="C12262" t="str">
        <v>64912OR/B</v>
      </c>
      <c r="D12262">
        <v>0</v>
      </c>
      <c r="E12262">
        <v>43906</v>
      </c>
    </row>
    <row r="12263">
      <c r="A12263" t="str">
        <v>AutoTable</v>
      </c>
      <c r="C12263" t="str">
        <v>64915</v>
      </c>
      <c r="D12263">
        <v>0</v>
      </c>
      <c r="E12263">
        <v>43906</v>
      </c>
    </row>
    <row r="12264">
      <c r="A12264" t="str">
        <v>AutoTable</v>
      </c>
      <c r="C12264" t="str">
        <v>64915OR/B</v>
      </c>
      <c r="D12264">
        <v>0</v>
      </c>
      <c r="E12264">
        <v>43906</v>
      </c>
    </row>
    <row r="12265">
      <c r="A12265" t="str">
        <v>AutoTable</v>
      </c>
      <c r="C12265" t="str">
        <v>64950</v>
      </c>
      <c r="D12265">
        <v>0</v>
      </c>
      <c r="E12265">
        <v>43906</v>
      </c>
    </row>
    <row r="12266">
      <c r="A12266" t="str">
        <v>AutoTable</v>
      </c>
      <c r="C12266" t="str">
        <v>64975</v>
      </c>
      <c r="D12266">
        <v>9</v>
      </c>
      <c r="E12266">
        <v>43906</v>
      </c>
    </row>
    <row r="12267">
      <c r="A12267" t="str">
        <v>AutoTable</v>
      </c>
      <c r="C12267" t="str">
        <v>65110</v>
      </c>
      <c r="D12267">
        <v>102</v>
      </c>
      <c r="E12267">
        <v>43906</v>
      </c>
    </row>
    <row r="12268">
      <c r="A12268" t="str">
        <v>AutoTable</v>
      </c>
      <c r="C12268" t="str">
        <v>65112</v>
      </c>
      <c r="D12268">
        <v>28</v>
      </c>
      <c r="E12268">
        <v>43906</v>
      </c>
    </row>
    <row r="12269">
      <c r="A12269" t="str">
        <v>AutoTable</v>
      </c>
      <c r="C12269" t="str">
        <v>65112KA/VI</v>
      </c>
      <c r="D12269">
        <v>13</v>
      </c>
      <c r="E12269">
        <v>43906</v>
      </c>
    </row>
    <row r="12270">
      <c r="A12270" t="str">
        <v>AutoTable</v>
      </c>
      <c r="C12270" t="str">
        <v>65115</v>
      </c>
      <c r="D12270">
        <v>11</v>
      </c>
      <c r="E12270">
        <v>43906</v>
      </c>
    </row>
    <row r="12271">
      <c r="A12271" t="str">
        <v>AutoTable</v>
      </c>
      <c r="C12271" t="str">
        <v>65115KA/VI</v>
      </c>
      <c r="D12271">
        <v>13</v>
      </c>
      <c r="E12271">
        <v>43906</v>
      </c>
    </row>
    <row r="12272">
      <c r="A12272" t="str">
        <v>AutoTable</v>
      </c>
      <c r="C12272" t="str">
        <v>65150</v>
      </c>
      <c r="D12272">
        <v>158</v>
      </c>
      <c r="E12272">
        <v>43906</v>
      </c>
    </row>
    <row r="12273">
      <c r="A12273" t="str">
        <v>AutoTable</v>
      </c>
      <c r="C12273" t="str">
        <v>65175</v>
      </c>
      <c r="D12273">
        <v>237</v>
      </c>
      <c r="E12273">
        <v>43906</v>
      </c>
    </row>
    <row r="12274">
      <c r="A12274" t="str">
        <v>AutoTable</v>
      </c>
      <c r="C12274" t="str">
        <v>68110</v>
      </c>
      <c r="D12274">
        <v>106</v>
      </c>
      <c r="E12274">
        <v>43906</v>
      </c>
    </row>
    <row r="12275">
      <c r="A12275" t="str">
        <v>AutoTable</v>
      </c>
      <c r="C12275" t="str">
        <v>68151</v>
      </c>
      <c r="D12275">
        <v>82</v>
      </c>
      <c r="E12275">
        <v>43906</v>
      </c>
    </row>
    <row r="12276">
      <c r="A12276" t="str">
        <v>AutoTable</v>
      </c>
      <c r="C12276" t="str">
        <v>68175</v>
      </c>
      <c r="D12276">
        <v>68</v>
      </c>
      <c r="E12276">
        <v>43906</v>
      </c>
    </row>
    <row r="12277">
      <c r="A12277" t="str">
        <v>AutoTable</v>
      </c>
      <c r="C12277" t="str">
        <v>703300A</v>
      </c>
      <c r="D12277">
        <v>11715</v>
      </c>
      <c r="E12277">
        <v>43906</v>
      </c>
    </row>
    <row r="12278">
      <c r="A12278" t="str">
        <v>AutoTable</v>
      </c>
      <c r="C12278" t="str">
        <v>703300A-72</v>
      </c>
      <c r="D12278">
        <v>0</v>
      </c>
      <c r="E12278">
        <v>43906</v>
      </c>
    </row>
    <row r="12279">
      <c r="A12279" t="str">
        <v>AutoTable</v>
      </c>
      <c r="C12279" t="str">
        <v>703400A</v>
      </c>
      <c r="D12279">
        <v>3250</v>
      </c>
      <c r="E12279">
        <v>43906</v>
      </c>
    </row>
    <row r="12280">
      <c r="A12280" t="str">
        <v>AutoTable</v>
      </c>
      <c r="C12280" t="str">
        <v>703406</v>
      </c>
      <c r="D12280">
        <v>0</v>
      </c>
      <c r="E12280">
        <v>43906</v>
      </c>
    </row>
    <row r="12281">
      <c r="A12281" t="str">
        <v>AutoTable</v>
      </c>
      <c r="C12281" t="str">
        <v>703407</v>
      </c>
      <c r="D12281">
        <v>0</v>
      </c>
      <c r="E12281">
        <v>43906</v>
      </c>
    </row>
    <row r="12282">
      <c r="A12282" t="str">
        <v>AutoTable</v>
      </c>
      <c r="C12282" t="str">
        <v>703411</v>
      </c>
      <c r="D12282">
        <v>0</v>
      </c>
      <c r="E12282">
        <v>43906</v>
      </c>
    </row>
    <row r="12283">
      <c r="A12283" t="str">
        <v>AutoTable</v>
      </c>
      <c r="C12283" t="str">
        <v>703475</v>
      </c>
      <c r="D12283">
        <v>0</v>
      </c>
      <c r="E12283">
        <v>43906</v>
      </c>
    </row>
    <row r="12284">
      <c r="A12284" t="str">
        <v>AutoTable</v>
      </c>
      <c r="C12284" t="str">
        <v>703481</v>
      </c>
      <c r="D12284">
        <v>0</v>
      </c>
      <c r="E12284">
        <v>43906</v>
      </c>
    </row>
    <row r="12285">
      <c r="A12285" t="str">
        <v>AutoTable</v>
      </c>
      <c r="C12285" t="str">
        <v>703496</v>
      </c>
      <c r="D12285">
        <v>0</v>
      </c>
      <c r="E12285">
        <v>43906</v>
      </c>
    </row>
    <row r="12286">
      <c r="A12286" t="str">
        <v>AutoTable</v>
      </c>
      <c r="C12286" t="str">
        <v>703500A</v>
      </c>
      <c r="D12286">
        <v>639</v>
      </c>
      <c r="E12286">
        <v>43906</v>
      </c>
    </row>
    <row r="12287">
      <c r="A12287" t="str">
        <v>AutoTable</v>
      </c>
      <c r="C12287" t="str">
        <v>703508</v>
      </c>
      <c r="D12287">
        <v>111</v>
      </c>
      <c r="E12287">
        <v>43906</v>
      </c>
    </row>
    <row r="12288">
      <c r="A12288" t="str">
        <v>AutoTable</v>
      </c>
      <c r="C12288" t="str">
        <v>703600A</v>
      </c>
      <c r="D12288">
        <v>414</v>
      </c>
      <c r="E12288">
        <v>43906</v>
      </c>
    </row>
    <row r="12289">
      <c r="A12289" t="str">
        <v>AutoTable</v>
      </c>
      <c r="C12289" t="str">
        <v>703608</v>
      </c>
      <c r="D12289">
        <v>6</v>
      </c>
      <c r="E12289">
        <v>43906</v>
      </c>
    </row>
    <row r="12290">
      <c r="A12290" t="str">
        <v>AutoTable</v>
      </c>
      <c r="C12290" t="str">
        <v>703609</v>
      </c>
      <c r="D12290">
        <v>0</v>
      </c>
      <c r="E12290">
        <v>43906</v>
      </c>
    </row>
    <row r="12291">
      <c r="A12291" t="str">
        <v>AutoTable</v>
      </c>
      <c r="C12291" t="str">
        <v>703619</v>
      </c>
      <c r="D12291">
        <v>168</v>
      </c>
      <c r="E12291">
        <v>43906</v>
      </c>
    </row>
    <row r="12292">
      <c r="A12292" t="str">
        <v>AutoTable</v>
      </c>
      <c r="C12292" t="str">
        <v>703622</v>
      </c>
      <c r="D12292">
        <v>0</v>
      </c>
      <c r="E12292">
        <v>43906</v>
      </c>
    </row>
    <row r="12293">
      <c r="A12293" t="str">
        <v>AutoTable</v>
      </c>
      <c r="C12293" t="str">
        <v>703627</v>
      </c>
      <c r="D12293">
        <v>0</v>
      </c>
      <c r="E12293">
        <v>43906</v>
      </c>
    </row>
    <row r="12294">
      <c r="A12294" t="str">
        <v>AutoTable</v>
      </c>
      <c r="C12294" t="str">
        <v>703642</v>
      </c>
      <c r="D12294">
        <v>0</v>
      </c>
      <c r="E12294">
        <v>43906</v>
      </c>
    </row>
    <row r="12295">
      <c r="A12295" t="str">
        <v>AutoTable</v>
      </c>
      <c r="C12295" t="str">
        <v>703676</v>
      </c>
      <c r="D12295">
        <v>0</v>
      </c>
      <c r="E12295">
        <v>43906</v>
      </c>
    </row>
    <row r="12296">
      <c r="A12296" t="str">
        <v>AutoTable</v>
      </c>
      <c r="C12296" t="str">
        <v>704504</v>
      </c>
      <c r="D12296">
        <v>208</v>
      </c>
      <c r="E12296">
        <v>43906</v>
      </c>
    </row>
    <row r="12297">
      <c r="A12297" t="str">
        <v>AutoTable</v>
      </c>
      <c r="C12297" t="str">
        <v>704505</v>
      </c>
      <c r="D12297">
        <v>115</v>
      </c>
      <c r="E12297">
        <v>43906</v>
      </c>
    </row>
    <row r="12298">
      <c r="A12298" t="str">
        <v>AutoTable</v>
      </c>
      <c r="C12298" t="str">
        <v>704526</v>
      </c>
      <c r="D12298">
        <v>0</v>
      </c>
      <c r="E12298">
        <v>43906</v>
      </c>
    </row>
    <row r="12299">
      <c r="A12299" t="str">
        <v>AutoTable</v>
      </c>
      <c r="C12299" t="str">
        <v>704550</v>
      </c>
      <c r="D12299">
        <v>79</v>
      </c>
      <c r="E12299">
        <v>43906</v>
      </c>
    </row>
    <row r="12300">
      <c r="A12300" t="str">
        <v>AutoTable</v>
      </c>
      <c r="C12300" t="str">
        <v>704586</v>
      </c>
      <c r="D12300">
        <v>63</v>
      </c>
      <c r="E12300">
        <v>43906</v>
      </c>
    </row>
    <row r="12301">
      <c r="A12301" t="str">
        <v>AutoTable</v>
      </c>
      <c r="C12301" t="str">
        <v>704602</v>
      </c>
      <c r="D12301">
        <v>93</v>
      </c>
      <c r="E12301">
        <v>43906</v>
      </c>
    </row>
    <row r="12302">
      <c r="A12302" t="str">
        <v>AutoTable</v>
      </c>
      <c r="C12302" t="str">
        <v>704606</v>
      </c>
      <c r="D12302">
        <v>57</v>
      </c>
      <c r="E12302">
        <v>43906</v>
      </c>
    </row>
    <row r="12303">
      <c r="A12303" t="str">
        <v>AutoTable</v>
      </c>
      <c r="C12303" t="str">
        <v>704609</v>
      </c>
      <c r="D12303">
        <v>82</v>
      </c>
      <c r="E12303">
        <v>43906</v>
      </c>
    </row>
    <row r="12304">
      <c r="A12304" t="str">
        <v>AutoTable</v>
      </c>
      <c r="C12304" t="str">
        <v>704622</v>
      </c>
      <c r="D12304">
        <v>88</v>
      </c>
      <c r="E12304">
        <v>43906</v>
      </c>
    </row>
    <row r="12305">
      <c r="A12305" t="str">
        <v>AutoTable</v>
      </c>
      <c r="C12305" t="str">
        <v>704676</v>
      </c>
      <c r="D12305">
        <v>61</v>
      </c>
      <c r="E12305">
        <v>43906</v>
      </c>
    </row>
    <row r="12306">
      <c r="A12306" t="str">
        <v>AutoTable</v>
      </c>
      <c r="C12306" t="str">
        <v>704696</v>
      </c>
      <c r="D12306">
        <v>1</v>
      </c>
      <c r="E12306">
        <v>43906</v>
      </c>
    </row>
    <row r="12307">
      <c r="A12307" t="str">
        <v>AutoTable</v>
      </c>
      <c r="C12307" t="str">
        <v>705408</v>
      </c>
      <c r="D12307">
        <v>0</v>
      </c>
      <c r="E12307">
        <v>43906</v>
      </c>
    </row>
    <row r="12308">
      <c r="A12308" t="str">
        <v>AutoTable</v>
      </c>
      <c r="C12308" t="str">
        <v>705432</v>
      </c>
      <c r="D12308">
        <v>0</v>
      </c>
      <c r="E12308">
        <v>43906</v>
      </c>
    </row>
    <row r="12309">
      <c r="A12309" t="str">
        <v>AutoTable</v>
      </c>
      <c r="C12309" t="str">
        <v>71150-02</v>
      </c>
      <c r="D12309">
        <v>0</v>
      </c>
      <c r="E12309">
        <v>43906</v>
      </c>
    </row>
    <row r="12310">
      <c r="A12310" t="str">
        <v>AutoTable</v>
      </c>
      <c r="C12310" t="str">
        <v>71160-01</v>
      </c>
      <c r="D12310">
        <v>290</v>
      </c>
      <c r="E12310">
        <v>43906</v>
      </c>
    </row>
    <row r="12311">
      <c r="A12311" t="str">
        <v>AutoTable</v>
      </c>
      <c r="C12311" t="str">
        <v>71175-01</v>
      </c>
      <c r="D12311">
        <v>0</v>
      </c>
      <c r="E12311">
        <v>43906</v>
      </c>
    </row>
    <row r="12312">
      <c r="A12312" t="str">
        <v>AutoTable</v>
      </c>
      <c r="C12312" t="str">
        <v>71510-18CE</v>
      </c>
      <c r="D12312">
        <v>12</v>
      </c>
      <c r="E12312">
        <v>43906</v>
      </c>
    </row>
    <row r="12313">
      <c r="A12313" t="str">
        <v>AutoTable</v>
      </c>
      <c r="C12313" t="str">
        <v>71510-20CE</v>
      </c>
      <c r="D12313">
        <v>95</v>
      </c>
      <c r="E12313">
        <v>43906</v>
      </c>
    </row>
    <row r="12314">
      <c r="A12314" t="str">
        <v>AutoTable</v>
      </c>
      <c r="C12314" t="str">
        <v>71510-26CE</v>
      </c>
      <c r="D12314">
        <v>120</v>
      </c>
      <c r="E12314">
        <v>43906</v>
      </c>
    </row>
    <row r="12315">
      <c r="A12315" t="str">
        <v>AutoTable</v>
      </c>
      <c r="C12315" t="str">
        <v>71510-28CE</v>
      </c>
      <c r="D12315">
        <v>291</v>
      </c>
      <c r="E12315">
        <v>43906</v>
      </c>
    </row>
    <row r="12316">
      <c r="A12316" t="str">
        <v>AutoTable</v>
      </c>
      <c r="C12316" t="str">
        <v>71512-09CE</v>
      </c>
      <c r="D12316">
        <v>272</v>
      </c>
      <c r="E12316">
        <v>43906</v>
      </c>
    </row>
    <row r="12317">
      <c r="A12317" t="str">
        <v>AutoTable</v>
      </c>
      <c r="C12317" t="str">
        <v>71575-18CE</v>
      </c>
      <c r="D12317">
        <v>549</v>
      </c>
      <c r="E12317">
        <v>43906</v>
      </c>
    </row>
    <row r="12318">
      <c r="A12318" t="str">
        <v>AutoTable</v>
      </c>
      <c r="C12318" t="str">
        <v>71575-20CE</v>
      </c>
      <c r="D12318">
        <v>172</v>
      </c>
      <c r="E12318">
        <v>43906</v>
      </c>
    </row>
    <row r="12319">
      <c r="A12319" t="str">
        <v>AutoTable</v>
      </c>
      <c r="C12319" t="str">
        <v>71575-24</v>
      </c>
      <c r="D12319">
        <v>46</v>
      </c>
      <c r="E12319">
        <v>43906</v>
      </c>
    </row>
    <row r="12320">
      <c r="A12320" t="str">
        <v>AutoTable</v>
      </c>
      <c r="C12320" t="str">
        <v>71575-26CE</v>
      </c>
      <c r="D12320">
        <v>0</v>
      </c>
      <c r="E12320">
        <v>43906</v>
      </c>
    </row>
    <row r="12321">
      <c r="A12321" t="str">
        <v>AutoTable</v>
      </c>
      <c r="C12321" t="str">
        <v>71575-28CE</v>
      </c>
      <c r="D12321">
        <v>0</v>
      </c>
      <c r="E12321">
        <v>43906</v>
      </c>
    </row>
    <row r="12322">
      <c r="A12322" t="str">
        <v>AutoTable</v>
      </c>
      <c r="C12322" t="str">
        <v>72575-17</v>
      </c>
      <c r="D12322">
        <v>0</v>
      </c>
      <c r="E12322">
        <v>43906</v>
      </c>
    </row>
    <row r="12323">
      <c r="A12323" t="str">
        <v>AutoTable</v>
      </c>
      <c r="C12323" t="str">
        <v>72575-27</v>
      </c>
      <c r="D12323">
        <v>0</v>
      </c>
      <c r="E12323">
        <v>43906</v>
      </c>
    </row>
    <row r="12324">
      <c r="A12324" t="str">
        <v>AutoTable</v>
      </c>
      <c r="C12324" t="str">
        <v>72611-34</v>
      </c>
      <c r="D12324">
        <v>0</v>
      </c>
      <c r="E12324">
        <v>43906</v>
      </c>
    </row>
    <row r="12325">
      <c r="A12325" t="str">
        <v>AutoTable</v>
      </c>
      <c r="C12325" t="str">
        <v>72676-35</v>
      </c>
      <c r="D12325">
        <v>3189</v>
      </c>
      <c r="E12325">
        <v>43906</v>
      </c>
    </row>
    <row r="12326">
      <c r="A12326" t="str">
        <v>AutoTable</v>
      </c>
      <c r="C12326" t="str">
        <v>72676-36</v>
      </c>
      <c r="D12326">
        <v>684</v>
      </c>
      <c r="E12326">
        <v>43906</v>
      </c>
    </row>
    <row r="12327">
      <c r="A12327" t="str">
        <v>AutoTable</v>
      </c>
      <c r="C12327" t="str">
        <v>72676-46</v>
      </c>
      <c r="D12327">
        <v>1292</v>
      </c>
      <c r="E12327">
        <v>43906</v>
      </c>
    </row>
    <row r="12328">
      <c r="A12328" t="str">
        <v>AutoTable</v>
      </c>
      <c r="C12328" t="str">
        <v>72710-06CE</v>
      </c>
      <c r="D12328">
        <v>0</v>
      </c>
      <c r="E12328">
        <v>43906</v>
      </c>
    </row>
    <row r="12329">
      <c r="A12329" t="str">
        <v>AutoTable</v>
      </c>
      <c r="C12329" t="str">
        <v>72710-08CE</v>
      </c>
      <c r="D12329">
        <v>0</v>
      </c>
      <c r="E12329">
        <v>43906</v>
      </c>
    </row>
    <row r="12330">
      <c r="A12330" t="str">
        <v>AutoTable</v>
      </c>
      <c r="C12330" t="str">
        <v>72710A</v>
      </c>
      <c r="D12330">
        <v>9</v>
      </c>
      <c r="E12330">
        <v>43906</v>
      </c>
    </row>
    <row r="12331">
      <c r="A12331" t="str">
        <v>AutoTable</v>
      </c>
      <c r="C12331" t="str">
        <v>72710VI</v>
      </c>
      <c r="D12331">
        <v>0</v>
      </c>
      <c r="E12331">
        <v>43906</v>
      </c>
    </row>
    <row r="12332">
      <c r="A12332" t="str">
        <v>AutoTable</v>
      </c>
      <c r="C12332" t="str">
        <v>72712A</v>
      </c>
      <c r="D12332">
        <v>106</v>
      </c>
      <c r="E12332">
        <v>43906</v>
      </c>
    </row>
    <row r="12333">
      <c r="A12333" t="str">
        <v>AutoTable</v>
      </c>
      <c r="C12333" t="str">
        <v>72712AB</v>
      </c>
      <c r="D12333">
        <v>16</v>
      </c>
      <c r="E12333">
        <v>43906</v>
      </c>
    </row>
    <row r="12334">
      <c r="A12334" t="str">
        <v>AutoTable</v>
      </c>
      <c r="C12334" t="str">
        <v>72712CA</v>
      </c>
      <c r="D12334">
        <v>95</v>
      </c>
      <c r="E12334">
        <v>43906</v>
      </c>
    </row>
    <row r="12335">
      <c r="A12335" t="str">
        <v>AutoTable</v>
      </c>
      <c r="C12335" t="str">
        <v>72712FO</v>
      </c>
      <c r="D12335">
        <v>38</v>
      </c>
      <c r="E12335">
        <v>43906</v>
      </c>
    </row>
    <row r="12336">
      <c r="A12336" t="str">
        <v>AutoTable</v>
      </c>
      <c r="C12336" t="str">
        <v>72712SOB</v>
      </c>
      <c r="D12336">
        <v>51</v>
      </c>
      <c r="E12336">
        <v>43906</v>
      </c>
    </row>
    <row r="12337">
      <c r="A12337" t="str">
        <v>AutoTable</v>
      </c>
      <c r="C12337" t="str">
        <v>72715A</v>
      </c>
      <c r="D12337">
        <v>22</v>
      </c>
      <c r="E12337">
        <v>43906</v>
      </c>
    </row>
    <row r="12338">
      <c r="A12338" t="str">
        <v>AutoTable</v>
      </c>
      <c r="C12338" t="str">
        <v>72715CA</v>
      </c>
      <c r="D12338">
        <v>0</v>
      </c>
      <c r="E12338">
        <v>43906</v>
      </c>
    </row>
    <row r="12339">
      <c r="A12339" t="str">
        <v>AutoTable</v>
      </c>
      <c r="C12339" t="str">
        <v>72715SOB</v>
      </c>
      <c r="D12339">
        <v>38</v>
      </c>
      <c r="E12339">
        <v>43906</v>
      </c>
    </row>
    <row r="12340">
      <c r="A12340" t="str">
        <v>AutoTable</v>
      </c>
      <c r="C12340" t="str">
        <v>72720KA</v>
      </c>
      <c r="D12340">
        <v>22</v>
      </c>
      <c r="E12340">
        <v>43906</v>
      </c>
    </row>
    <row r="12341">
      <c r="A12341" t="str">
        <v>AutoTable</v>
      </c>
      <c r="C12341" t="str">
        <v>72720KA/R</v>
      </c>
      <c r="D12341">
        <v>4</v>
      </c>
      <c r="E12341">
        <v>43906</v>
      </c>
    </row>
    <row r="12342">
      <c r="A12342" t="str">
        <v>AutoTable</v>
      </c>
      <c r="C12342" t="str">
        <v>73030B</v>
      </c>
      <c r="D12342">
        <v>0</v>
      </c>
      <c r="E12342">
        <v>43906</v>
      </c>
    </row>
    <row r="12343">
      <c r="A12343" t="str">
        <v>AutoTable</v>
      </c>
      <c r="C12343" t="str">
        <v>73030BC</v>
      </c>
      <c r="D12343">
        <v>128</v>
      </c>
      <c r="E12343">
        <v>43906</v>
      </c>
    </row>
    <row r="12344">
      <c r="A12344" t="str">
        <v>AutoTable</v>
      </c>
      <c r="C12344" t="str">
        <v>73030J</v>
      </c>
      <c r="D12344">
        <v>117</v>
      </c>
      <c r="E12344">
        <v>43906</v>
      </c>
    </row>
    <row r="12345">
      <c r="A12345" t="str">
        <v>AutoTable</v>
      </c>
      <c r="C12345" t="str">
        <v>73030KA</v>
      </c>
      <c r="D12345">
        <v>339</v>
      </c>
      <c r="E12345">
        <v>43906</v>
      </c>
    </row>
    <row r="12346">
      <c r="A12346" t="str">
        <v>AutoTable</v>
      </c>
      <c r="C12346" t="str">
        <v>73030O</v>
      </c>
      <c r="D12346">
        <v>127</v>
      </c>
      <c r="E12346">
        <v>43906</v>
      </c>
    </row>
    <row r="12347">
      <c r="A12347" t="str">
        <v>AutoTable</v>
      </c>
      <c r="C12347" t="str">
        <v>73030R</v>
      </c>
      <c r="D12347">
        <v>307</v>
      </c>
      <c r="E12347">
        <v>43906</v>
      </c>
    </row>
    <row r="12348">
      <c r="A12348" t="str">
        <v>AutoTable</v>
      </c>
      <c r="C12348" t="str">
        <v>73030V</v>
      </c>
      <c r="D12348">
        <v>166</v>
      </c>
      <c r="E12348">
        <v>43906</v>
      </c>
    </row>
    <row r="12349">
      <c r="A12349" t="str">
        <v>AutoTable</v>
      </c>
      <c r="C12349" t="str">
        <v>73030VI</v>
      </c>
      <c r="D12349">
        <v>248</v>
      </c>
      <c r="E12349">
        <v>43906</v>
      </c>
    </row>
    <row r="12350">
      <c r="A12350" t="str">
        <v>AutoTable</v>
      </c>
      <c r="C12350" t="str">
        <v>73033BC</v>
      </c>
      <c r="D12350">
        <v>235</v>
      </c>
      <c r="E12350">
        <v>43906</v>
      </c>
    </row>
    <row r="12351">
      <c r="A12351" t="str">
        <v>AutoTable</v>
      </c>
      <c r="C12351" t="str">
        <v>73033KA</v>
      </c>
      <c r="D12351">
        <v>158</v>
      </c>
      <c r="E12351">
        <v>43906</v>
      </c>
    </row>
    <row r="12352">
      <c r="A12352" t="str">
        <v>AutoTable</v>
      </c>
      <c r="C12352" t="str">
        <v>73033R</v>
      </c>
      <c r="D12352">
        <v>59</v>
      </c>
      <c r="E12352">
        <v>43906</v>
      </c>
    </row>
    <row r="12353">
      <c r="A12353" t="str">
        <v>AutoTable</v>
      </c>
      <c r="C12353" t="str">
        <v>73033RO</v>
      </c>
      <c r="D12353">
        <v>80</v>
      </c>
      <c r="E12353">
        <v>43906</v>
      </c>
    </row>
    <row r="12354">
      <c r="A12354" t="str">
        <v>AutoTable</v>
      </c>
      <c r="C12354" t="str">
        <v>73112B</v>
      </c>
      <c r="D12354">
        <v>59</v>
      </c>
      <c r="E12354">
        <v>43906</v>
      </c>
    </row>
    <row r="12355">
      <c r="A12355" t="str">
        <v>AutoTable</v>
      </c>
      <c r="C12355" t="str">
        <v>73112BC</v>
      </c>
      <c r="D12355">
        <v>57</v>
      </c>
      <c r="E12355">
        <v>43906</v>
      </c>
    </row>
    <row r="12356">
      <c r="A12356" t="str">
        <v>AutoTable</v>
      </c>
      <c r="C12356" t="str">
        <v>73112CB</v>
      </c>
      <c r="D12356">
        <v>0</v>
      </c>
      <c r="E12356">
        <v>43906</v>
      </c>
    </row>
    <row r="12357">
      <c r="A12357" t="str">
        <v>AutoTable</v>
      </c>
      <c r="C12357" t="str">
        <v>73112R</v>
      </c>
      <c r="D12357">
        <v>59</v>
      </c>
      <c r="E12357">
        <v>43906</v>
      </c>
    </row>
    <row r="12358">
      <c r="A12358" t="str">
        <v>AutoTable</v>
      </c>
      <c r="C12358" t="str">
        <v>73310BC</v>
      </c>
      <c r="D12358">
        <v>38</v>
      </c>
      <c r="E12358">
        <v>43906</v>
      </c>
    </row>
    <row r="12359">
      <c r="A12359" t="str">
        <v>AutoTable</v>
      </c>
      <c r="C12359" t="str">
        <v>73310J</v>
      </c>
      <c r="D12359">
        <v>2</v>
      </c>
      <c r="E12359">
        <v>43906</v>
      </c>
    </row>
    <row r="12360">
      <c r="A12360" t="str">
        <v>AutoTable</v>
      </c>
      <c r="C12360" t="str">
        <v>73310R</v>
      </c>
      <c r="D12360">
        <v>0</v>
      </c>
      <c r="E12360">
        <v>43906</v>
      </c>
    </row>
    <row r="12361">
      <c r="A12361" t="str">
        <v>AutoTable</v>
      </c>
      <c r="C12361" t="str">
        <v>73310V</v>
      </c>
      <c r="D12361">
        <v>0</v>
      </c>
      <c r="E12361">
        <v>43906</v>
      </c>
    </row>
    <row r="12362">
      <c r="A12362" t="str">
        <v>AutoTable</v>
      </c>
      <c r="C12362" t="str">
        <v>73410B</v>
      </c>
      <c r="D12362">
        <v>45</v>
      </c>
      <c r="E12362">
        <v>43906</v>
      </c>
    </row>
    <row r="12363">
      <c r="A12363" t="str">
        <v>AutoTable</v>
      </c>
      <c r="C12363" t="str">
        <v>73410BC</v>
      </c>
      <c r="D12363">
        <v>40</v>
      </c>
      <c r="E12363">
        <v>43906</v>
      </c>
    </row>
    <row r="12364">
      <c r="A12364" t="str">
        <v>AutoTable</v>
      </c>
      <c r="C12364" t="str">
        <v>73410CA</v>
      </c>
      <c r="D12364">
        <v>17</v>
      </c>
      <c r="E12364">
        <v>43906</v>
      </c>
    </row>
    <row r="12365">
      <c r="A12365" t="str">
        <v>AutoTable</v>
      </c>
      <c r="C12365" t="str">
        <v>73410J</v>
      </c>
      <c r="D12365">
        <v>16</v>
      </c>
      <c r="E12365">
        <v>43906</v>
      </c>
    </row>
    <row r="12366">
      <c r="A12366" t="str">
        <v>AutoTable</v>
      </c>
      <c r="C12366" t="str">
        <v>73410KA</v>
      </c>
      <c r="D12366">
        <v>0</v>
      </c>
      <c r="E12366">
        <v>43906</v>
      </c>
    </row>
    <row r="12367">
      <c r="A12367" t="str">
        <v>AutoTable</v>
      </c>
      <c r="C12367" t="str">
        <v>73410KAT</v>
      </c>
      <c r="D12367">
        <v>58</v>
      </c>
      <c r="E12367">
        <v>43906</v>
      </c>
    </row>
    <row r="12368">
      <c r="A12368" t="str">
        <v>AutoTable</v>
      </c>
      <c r="C12368" t="str">
        <v>73410M</v>
      </c>
      <c r="D12368">
        <v>29</v>
      </c>
      <c r="E12368">
        <v>43906</v>
      </c>
    </row>
    <row r="12369">
      <c r="A12369" t="str">
        <v>AutoTable</v>
      </c>
      <c r="C12369" t="str">
        <v>73410PA</v>
      </c>
      <c r="D12369">
        <v>0</v>
      </c>
      <c r="E12369">
        <v>43906</v>
      </c>
    </row>
    <row r="12370">
      <c r="A12370" t="str">
        <v>AutoTable</v>
      </c>
      <c r="C12370" t="str">
        <v>73410R</v>
      </c>
      <c r="D12370">
        <v>43</v>
      </c>
      <c r="E12370">
        <v>43906</v>
      </c>
    </row>
    <row r="12371">
      <c r="A12371" t="str">
        <v>AutoTable</v>
      </c>
      <c r="C12371" t="str">
        <v>73410SO</v>
      </c>
      <c r="D12371">
        <v>90</v>
      </c>
      <c r="E12371">
        <v>43906</v>
      </c>
    </row>
    <row r="12372">
      <c r="A12372" t="str">
        <v>AutoTable</v>
      </c>
      <c r="C12372" t="str">
        <v>73410SOB</v>
      </c>
      <c r="D12372">
        <v>80</v>
      </c>
      <c r="E12372">
        <v>43906</v>
      </c>
    </row>
    <row r="12373">
      <c r="A12373" t="str">
        <v>AutoTable</v>
      </c>
      <c r="C12373" t="str">
        <v>73410V</v>
      </c>
      <c r="D12373">
        <v>42</v>
      </c>
      <c r="E12373">
        <v>43906</v>
      </c>
    </row>
    <row r="12374">
      <c r="A12374" t="str">
        <v>AutoTable</v>
      </c>
      <c r="C12374" t="str">
        <v>73410VI</v>
      </c>
      <c r="D12374">
        <v>16</v>
      </c>
      <c r="E12374">
        <v>43906</v>
      </c>
    </row>
    <row r="12375">
      <c r="A12375" t="str">
        <v>AutoTable</v>
      </c>
      <c r="C12375" t="str">
        <v>73412B</v>
      </c>
      <c r="D12375">
        <v>27</v>
      </c>
      <c r="E12375">
        <v>43906</v>
      </c>
    </row>
    <row r="12376">
      <c r="A12376" t="str">
        <v>AutoTable</v>
      </c>
      <c r="C12376" t="str">
        <v>73412BC</v>
      </c>
      <c r="D12376">
        <v>23</v>
      </c>
      <c r="E12376">
        <v>43906</v>
      </c>
    </row>
    <row r="12377">
      <c r="A12377" t="str">
        <v>AutoTable</v>
      </c>
      <c r="C12377" t="str">
        <v>73412KAT</v>
      </c>
      <c r="D12377">
        <v>31</v>
      </c>
      <c r="E12377">
        <v>43906</v>
      </c>
    </row>
    <row r="12378">
      <c r="A12378" t="str">
        <v>AutoTable</v>
      </c>
      <c r="C12378" t="str">
        <v>73412O</v>
      </c>
      <c r="D12378">
        <v>45</v>
      </c>
      <c r="E12378">
        <v>43906</v>
      </c>
    </row>
    <row r="12379">
      <c r="A12379" t="str">
        <v>AutoTable</v>
      </c>
      <c r="C12379" t="str">
        <v>73412PA</v>
      </c>
      <c r="D12379">
        <v>1</v>
      </c>
      <c r="E12379">
        <v>43906</v>
      </c>
    </row>
    <row r="12380">
      <c r="A12380" t="str">
        <v>AutoTable</v>
      </c>
      <c r="C12380" t="str">
        <v>73412R</v>
      </c>
      <c r="D12380">
        <v>42</v>
      </c>
      <c r="E12380">
        <v>43906</v>
      </c>
    </row>
    <row r="12381">
      <c r="A12381" t="str">
        <v>AutoTable</v>
      </c>
      <c r="C12381" t="str">
        <v>73412SO</v>
      </c>
      <c r="D12381">
        <v>35</v>
      </c>
      <c r="E12381">
        <v>43906</v>
      </c>
    </row>
    <row r="12382">
      <c r="A12382" t="str">
        <v>AutoTable</v>
      </c>
      <c r="C12382" t="str">
        <v>73412SOB</v>
      </c>
      <c r="D12382">
        <v>80</v>
      </c>
      <c r="E12382">
        <v>43906</v>
      </c>
    </row>
    <row r="12383">
      <c r="A12383" t="str">
        <v>AutoTable</v>
      </c>
      <c r="C12383" t="str">
        <v>73415B</v>
      </c>
      <c r="D12383">
        <v>0</v>
      </c>
      <c r="E12383">
        <v>43906</v>
      </c>
    </row>
    <row r="12384">
      <c r="A12384" t="str">
        <v>AutoTable</v>
      </c>
      <c r="C12384" t="str">
        <v>73415BC</v>
      </c>
      <c r="D12384">
        <v>15</v>
      </c>
      <c r="E12384">
        <v>43906</v>
      </c>
    </row>
    <row r="12385">
      <c r="A12385" t="str">
        <v>AutoTable</v>
      </c>
      <c r="C12385" t="str">
        <v>73415KAT</v>
      </c>
      <c r="D12385">
        <v>16</v>
      </c>
      <c r="E12385">
        <v>43906</v>
      </c>
    </row>
    <row r="12386">
      <c r="A12386" t="str">
        <v>AutoTable</v>
      </c>
      <c r="C12386" t="str">
        <v>73415M</v>
      </c>
      <c r="D12386">
        <v>4</v>
      </c>
      <c r="E12386">
        <v>43906</v>
      </c>
    </row>
    <row r="12387">
      <c r="A12387" t="str">
        <v>AutoTable</v>
      </c>
      <c r="C12387" t="str">
        <v>73415PA</v>
      </c>
      <c r="D12387">
        <v>12</v>
      </c>
      <c r="E12387">
        <v>43906</v>
      </c>
    </row>
    <row r="12388">
      <c r="A12388" t="str">
        <v>AutoTable</v>
      </c>
      <c r="C12388" t="str">
        <v>73415R</v>
      </c>
      <c r="D12388">
        <v>11</v>
      </c>
      <c r="E12388">
        <v>43906</v>
      </c>
    </row>
    <row r="12389">
      <c r="A12389" t="str">
        <v>AutoTable</v>
      </c>
      <c r="C12389" t="str">
        <v>73415SO</v>
      </c>
      <c r="D12389">
        <v>17</v>
      </c>
      <c r="E12389">
        <v>43906</v>
      </c>
    </row>
    <row r="12390">
      <c r="A12390" t="str">
        <v>AutoTable</v>
      </c>
      <c r="C12390" t="str">
        <v>73415SOB</v>
      </c>
      <c r="D12390">
        <v>13</v>
      </c>
      <c r="E12390">
        <v>43906</v>
      </c>
    </row>
    <row r="12391">
      <c r="A12391" t="str">
        <v>AutoTable</v>
      </c>
      <c r="C12391" t="str">
        <v>73415V</v>
      </c>
      <c r="D12391">
        <v>1</v>
      </c>
      <c r="E12391">
        <v>43906</v>
      </c>
    </row>
    <row r="12392">
      <c r="A12392" t="str">
        <v>AutoTable</v>
      </c>
      <c r="C12392" t="str">
        <v>73420B</v>
      </c>
      <c r="D12392">
        <v>0</v>
      </c>
      <c r="E12392">
        <v>43906</v>
      </c>
    </row>
    <row r="12393">
      <c r="A12393" t="str">
        <v>AutoTable</v>
      </c>
      <c r="C12393" t="str">
        <v>73420BC</v>
      </c>
      <c r="D12393">
        <v>0</v>
      </c>
      <c r="E12393">
        <v>43906</v>
      </c>
    </row>
    <row r="12394">
      <c r="A12394" t="str">
        <v>AutoTable</v>
      </c>
      <c r="C12394" t="str">
        <v>73420M</v>
      </c>
      <c r="D12394">
        <v>11</v>
      </c>
      <c r="E12394">
        <v>43906</v>
      </c>
    </row>
    <row r="12395">
      <c r="A12395" t="str">
        <v>AutoTable</v>
      </c>
      <c r="C12395" t="str">
        <v>73420R</v>
      </c>
      <c r="D12395">
        <v>0</v>
      </c>
      <c r="E12395">
        <v>43906</v>
      </c>
    </row>
    <row r="12396">
      <c r="A12396" t="str">
        <v>AutoTable</v>
      </c>
      <c r="C12396" t="str">
        <v>73420SO</v>
      </c>
      <c r="D12396">
        <v>5</v>
      </c>
      <c r="E12396">
        <v>43906</v>
      </c>
    </row>
    <row r="12397">
      <c r="A12397" t="str">
        <v>AutoTable</v>
      </c>
      <c r="C12397" t="str">
        <v>73450B</v>
      </c>
      <c r="D12397">
        <v>0</v>
      </c>
      <c r="E12397">
        <v>43906</v>
      </c>
    </row>
    <row r="12398">
      <c r="A12398" t="str">
        <v>AutoTable</v>
      </c>
      <c r="C12398" t="str">
        <v>73450BC</v>
      </c>
      <c r="D12398">
        <v>0</v>
      </c>
      <c r="E12398">
        <v>43906</v>
      </c>
    </row>
    <row r="12399">
      <c r="A12399" t="str">
        <v>AutoTable</v>
      </c>
      <c r="C12399" t="str">
        <v>73450M</v>
      </c>
      <c r="D12399">
        <v>328</v>
      </c>
      <c r="E12399">
        <v>43906</v>
      </c>
    </row>
    <row r="12400">
      <c r="A12400" t="str">
        <v>AutoTable</v>
      </c>
      <c r="C12400" t="str">
        <v>73450R</v>
      </c>
      <c r="D12400">
        <v>0</v>
      </c>
      <c r="E12400">
        <v>43906</v>
      </c>
    </row>
    <row r="12401">
      <c r="A12401" t="str">
        <v>AutoTable</v>
      </c>
      <c r="C12401" t="str">
        <v>73450SO</v>
      </c>
      <c r="D12401">
        <v>427</v>
      </c>
      <c r="E12401">
        <v>43906</v>
      </c>
    </row>
    <row r="12402">
      <c r="A12402" t="str">
        <v>AutoTable</v>
      </c>
      <c r="C12402" t="str">
        <v>73475A</v>
      </c>
      <c r="D12402">
        <v>90</v>
      </c>
      <c r="E12402">
        <v>43906</v>
      </c>
    </row>
    <row r="12403">
      <c r="A12403" t="str">
        <v>AutoTable</v>
      </c>
      <c r="C12403" t="str">
        <v>73475B</v>
      </c>
      <c r="D12403">
        <v>65</v>
      </c>
      <c r="E12403">
        <v>43906</v>
      </c>
    </row>
    <row r="12404">
      <c r="A12404" t="str">
        <v>AutoTable</v>
      </c>
      <c r="C12404" t="str">
        <v>73475BC</v>
      </c>
      <c r="D12404">
        <v>114</v>
      </c>
      <c r="E12404">
        <v>43906</v>
      </c>
    </row>
    <row r="12405">
      <c r="A12405" t="str">
        <v>AutoTable</v>
      </c>
      <c r="C12405" t="str">
        <v>73475CA</v>
      </c>
      <c r="D12405">
        <v>51</v>
      </c>
      <c r="E12405">
        <v>43906</v>
      </c>
    </row>
    <row r="12406">
      <c r="A12406" t="str">
        <v>AutoTable</v>
      </c>
      <c r="C12406" t="str">
        <v>73475M</v>
      </c>
      <c r="D12406">
        <v>91</v>
      </c>
      <c r="E12406">
        <v>43906</v>
      </c>
    </row>
    <row r="12407">
      <c r="A12407" t="str">
        <v>AutoTable</v>
      </c>
      <c r="C12407" t="str">
        <v>73475PA</v>
      </c>
      <c r="D12407">
        <v>12</v>
      </c>
      <c r="E12407">
        <v>43906</v>
      </c>
    </row>
    <row r="12408">
      <c r="A12408" t="str">
        <v>AutoTable</v>
      </c>
      <c r="C12408" t="str">
        <v>73475R</v>
      </c>
      <c r="D12408">
        <v>119</v>
      </c>
      <c r="E12408">
        <v>43906</v>
      </c>
    </row>
    <row r="12409">
      <c r="A12409" t="str">
        <v>AutoTable</v>
      </c>
      <c r="C12409" t="str">
        <v>73475SO</v>
      </c>
      <c r="D12409">
        <v>203</v>
      </c>
      <c r="E12409">
        <v>43906</v>
      </c>
    </row>
    <row r="12410">
      <c r="A12410" t="str">
        <v>AutoTable</v>
      </c>
      <c r="C12410" t="str">
        <v>73475SOB</v>
      </c>
      <c r="D12410">
        <v>165</v>
      </c>
      <c r="E12410">
        <v>43906</v>
      </c>
    </row>
    <row r="12411">
      <c r="A12411" t="str">
        <v>AutoTable</v>
      </c>
      <c r="C12411" t="str">
        <v>73475VI</v>
      </c>
      <c r="D12411">
        <v>80</v>
      </c>
      <c r="E12411">
        <v>43906</v>
      </c>
    </row>
    <row r="12412">
      <c r="A12412" t="str">
        <v>AutoTable</v>
      </c>
      <c r="C12412" t="str">
        <v>73575S</v>
      </c>
      <c r="D12412">
        <v>80</v>
      </c>
      <c r="E12412">
        <v>43906</v>
      </c>
    </row>
    <row r="12413">
      <c r="A12413" t="str">
        <v>AutoTable</v>
      </c>
      <c r="C12413" t="str">
        <v>73575SCB</v>
      </c>
      <c r="D12413">
        <v>0</v>
      </c>
      <c r="E12413">
        <v>43906</v>
      </c>
    </row>
    <row r="12414">
      <c r="A12414" t="str">
        <v>AutoTable</v>
      </c>
      <c r="C12414" t="str">
        <v>73575SD</v>
      </c>
      <c r="D12414">
        <v>1</v>
      </c>
      <c r="E12414">
        <v>43906</v>
      </c>
    </row>
    <row r="12415">
      <c r="A12415" t="str">
        <v>AutoTable</v>
      </c>
      <c r="C12415" t="str">
        <v>73610B</v>
      </c>
      <c r="D12415">
        <v>1</v>
      </c>
      <c r="E12415">
        <v>43906</v>
      </c>
    </row>
    <row r="12416">
      <c r="A12416" t="str">
        <v>AutoTable</v>
      </c>
      <c r="C12416" t="str">
        <v>73610BC</v>
      </c>
      <c r="D12416">
        <v>2</v>
      </c>
      <c r="E12416">
        <v>43906</v>
      </c>
    </row>
    <row r="12417">
      <c r="A12417" t="str">
        <v>AutoTable</v>
      </c>
      <c r="C12417" t="str">
        <v>73610R</v>
      </c>
      <c r="D12417">
        <v>4</v>
      </c>
      <c r="E12417">
        <v>43906</v>
      </c>
    </row>
    <row r="12418">
      <c r="A12418" t="str">
        <v>AutoTable</v>
      </c>
      <c r="C12418" t="str">
        <v>73610SO</v>
      </c>
      <c r="D12418">
        <v>33</v>
      </c>
      <c r="E12418">
        <v>43906</v>
      </c>
    </row>
    <row r="12419">
      <c r="A12419" t="str">
        <v>AutoTable</v>
      </c>
      <c r="C12419" t="str">
        <v>73610V</v>
      </c>
      <c r="D12419">
        <v>40</v>
      </c>
      <c r="E12419">
        <v>43906</v>
      </c>
    </row>
    <row r="12420">
      <c r="A12420" t="str">
        <v>AutoTable</v>
      </c>
      <c r="C12420" t="str">
        <v>73612B</v>
      </c>
      <c r="D12420">
        <v>0</v>
      </c>
      <c r="E12420">
        <v>43906</v>
      </c>
    </row>
    <row r="12421">
      <c r="A12421" t="str">
        <v>AutoTable</v>
      </c>
      <c r="C12421" t="str">
        <v>73612M</v>
      </c>
      <c r="D12421">
        <v>12</v>
      </c>
      <c r="E12421">
        <v>43906</v>
      </c>
    </row>
    <row r="12422">
      <c r="A12422" t="str">
        <v>AutoTable</v>
      </c>
      <c r="C12422" t="str">
        <v>73612R</v>
      </c>
      <c r="D12422">
        <v>0</v>
      </c>
      <c r="E12422">
        <v>43906</v>
      </c>
    </row>
    <row r="12423">
      <c r="A12423" t="str">
        <v>AutoTable</v>
      </c>
      <c r="C12423" t="str">
        <v>73612SO</v>
      </c>
      <c r="D12423">
        <v>0</v>
      </c>
      <c r="E12423">
        <v>43906</v>
      </c>
    </row>
    <row r="12424">
      <c r="A12424" t="str">
        <v>AutoTable</v>
      </c>
      <c r="C12424" t="str">
        <v>73612V</v>
      </c>
      <c r="D12424">
        <v>5</v>
      </c>
      <c r="E12424">
        <v>43906</v>
      </c>
    </row>
    <row r="12425">
      <c r="A12425" t="str">
        <v>AutoTable</v>
      </c>
      <c r="C12425" t="str">
        <v>73612VI</v>
      </c>
      <c r="D12425">
        <v>0</v>
      </c>
      <c r="E12425">
        <v>43906</v>
      </c>
    </row>
    <row r="12426">
      <c r="A12426" t="str">
        <v>AutoTable</v>
      </c>
      <c r="C12426" t="str">
        <v>73615B</v>
      </c>
      <c r="D12426">
        <v>0</v>
      </c>
      <c r="E12426">
        <v>43906</v>
      </c>
    </row>
    <row r="12427">
      <c r="A12427" t="str">
        <v>AutoTable</v>
      </c>
      <c r="C12427" t="str">
        <v>73615BC</v>
      </c>
      <c r="D12427">
        <v>0</v>
      </c>
      <c r="E12427">
        <v>43906</v>
      </c>
    </row>
    <row r="12428">
      <c r="A12428" t="str">
        <v>AutoTable</v>
      </c>
      <c r="C12428" t="str">
        <v>73615KAT</v>
      </c>
      <c r="D12428">
        <v>10</v>
      </c>
      <c r="E12428">
        <v>43906</v>
      </c>
    </row>
    <row r="12429">
      <c r="A12429" t="str">
        <v>AutoTable</v>
      </c>
      <c r="C12429" t="str">
        <v>73615R</v>
      </c>
      <c r="D12429">
        <v>0</v>
      </c>
      <c r="E12429">
        <v>43906</v>
      </c>
    </row>
    <row r="12430">
      <c r="A12430" t="str">
        <v>AutoTable</v>
      </c>
      <c r="C12430" t="str">
        <v>73620M</v>
      </c>
      <c r="D12430">
        <v>2</v>
      </c>
      <c r="E12430">
        <v>43906</v>
      </c>
    </row>
    <row r="12431">
      <c r="A12431" t="str">
        <v>AutoTable</v>
      </c>
      <c r="C12431" t="str">
        <v>73675B</v>
      </c>
      <c r="D12431">
        <v>140</v>
      </c>
      <c r="E12431">
        <v>43906</v>
      </c>
    </row>
    <row r="12432">
      <c r="A12432" t="str">
        <v>AutoTable</v>
      </c>
      <c r="C12432" t="str">
        <v>73675BC</v>
      </c>
      <c r="D12432">
        <v>0</v>
      </c>
      <c r="E12432">
        <v>43906</v>
      </c>
    </row>
    <row r="12433">
      <c r="A12433" t="str">
        <v>AutoTable</v>
      </c>
      <c r="C12433" t="str">
        <v>73675J</v>
      </c>
      <c r="D12433">
        <v>4</v>
      </c>
      <c r="E12433">
        <v>43906</v>
      </c>
    </row>
    <row r="12434">
      <c r="A12434" t="str">
        <v>AutoTable</v>
      </c>
      <c r="C12434" t="str">
        <v>73675R</v>
      </c>
      <c r="D12434">
        <v>11</v>
      </c>
      <c r="E12434">
        <v>43906</v>
      </c>
    </row>
    <row r="12435">
      <c r="A12435" t="str">
        <v>AutoTable</v>
      </c>
      <c r="C12435" t="str">
        <v>73675SO</v>
      </c>
      <c r="D12435">
        <v>23</v>
      </c>
      <c r="E12435">
        <v>43906</v>
      </c>
    </row>
    <row r="12436">
      <c r="A12436" t="str">
        <v>AutoTable</v>
      </c>
      <c r="C12436" t="str">
        <v>73675V</v>
      </c>
      <c r="D12436">
        <v>15</v>
      </c>
      <c r="E12436">
        <v>43906</v>
      </c>
    </row>
    <row r="12437">
      <c r="A12437" t="str">
        <v>AutoTable</v>
      </c>
      <c r="C12437" t="str">
        <v>73710B</v>
      </c>
      <c r="D12437">
        <v>118</v>
      </c>
      <c r="E12437">
        <v>43906</v>
      </c>
    </row>
    <row r="12438">
      <c r="A12438" t="str">
        <v>AutoTable</v>
      </c>
      <c r="C12438" t="str">
        <v>73710BC</v>
      </c>
      <c r="D12438">
        <v>76</v>
      </c>
      <c r="E12438">
        <v>43906</v>
      </c>
    </row>
    <row r="12439">
      <c r="A12439" t="str">
        <v>AutoTable</v>
      </c>
      <c r="C12439" t="str">
        <v>73710PA</v>
      </c>
      <c r="D12439">
        <v>22</v>
      </c>
      <c r="E12439">
        <v>43906</v>
      </c>
    </row>
    <row r="12440">
      <c r="A12440" t="str">
        <v>AutoTable</v>
      </c>
      <c r="C12440" t="str">
        <v>73710R</v>
      </c>
      <c r="D12440">
        <v>102</v>
      </c>
      <c r="E12440">
        <v>43906</v>
      </c>
    </row>
    <row r="12441">
      <c r="A12441" t="str">
        <v>AutoTable</v>
      </c>
      <c r="C12441" t="str">
        <v>73710SO</v>
      </c>
      <c r="D12441">
        <v>90</v>
      </c>
      <c r="E12441">
        <v>43906</v>
      </c>
    </row>
    <row r="12442">
      <c r="A12442" t="str">
        <v>AutoTable</v>
      </c>
      <c r="C12442" t="str">
        <v>73775B</v>
      </c>
      <c r="D12442">
        <v>60</v>
      </c>
      <c r="E12442">
        <v>43906</v>
      </c>
    </row>
    <row r="12443">
      <c r="A12443" t="str">
        <v>AutoTable</v>
      </c>
      <c r="C12443" t="str">
        <v>73775BC</v>
      </c>
      <c r="D12443">
        <v>0</v>
      </c>
      <c r="E12443">
        <v>43906</v>
      </c>
    </row>
    <row r="12444">
      <c r="A12444" t="str">
        <v>AutoTable</v>
      </c>
      <c r="C12444" t="str">
        <v>73775M</v>
      </c>
      <c r="D12444">
        <v>3</v>
      </c>
      <c r="E12444">
        <v>43906</v>
      </c>
    </row>
    <row r="12445">
      <c r="A12445" t="str">
        <v>AutoTable</v>
      </c>
      <c r="C12445" t="str">
        <v>73775R</v>
      </c>
      <c r="D12445">
        <v>13</v>
      </c>
      <c r="E12445">
        <v>43906</v>
      </c>
    </row>
    <row r="12446">
      <c r="A12446" t="str">
        <v>AutoTable</v>
      </c>
      <c r="C12446" t="str">
        <v>73775S</v>
      </c>
      <c r="D12446">
        <v>0</v>
      </c>
      <c r="E12446">
        <v>43906</v>
      </c>
    </row>
    <row r="12447">
      <c r="A12447" t="str">
        <v>AutoTable</v>
      </c>
      <c r="C12447" t="str">
        <v>73775SO</v>
      </c>
      <c r="D12447">
        <v>25</v>
      </c>
      <c r="E12447">
        <v>43906</v>
      </c>
    </row>
    <row r="12448">
      <c r="A12448" t="str">
        <v>AutoTable</v>
      </c>
      <c r="C12448" t="str">
        <v>73810AQ/CB-TB</v>
      </c>
      <c r="D12448">
        <v>72</v>
      </c>
      <c r="E12448">
        <v>43906</v>
      </c>
    </row>
    <row r="12449">
      <c r="A12449" t="str">
        <v>AutoTable</v>
      </c>
      <c r="C12449" t="str">
        <v>73810FO-ST</v>
      </c>
      <c r="D12449">
        <v>105</v>
      </c>
      <c r="E12449">
        <v>43906</v>
      </c>
    </row>
    <row r="12450">
      <c r="A12450" t="str">
        <v>AutoTable</v>
      </c>
      <c r="C12450" t="str">
        <v>73810FR-ST</v>
      </c>
      <c r="D12450">
        <v>84</v>
      </c>
      <c r="E12450">
        <v>43906</v>
      </c>
    </row>
    <row r="12451">
      <c r="A12451" t="str">
        <v>AutoTable</v>
      </c>
      <c r="C12451" t="str">
        <v>73812FR-RP</v>
      </c>
      <c r="D12451">
        <v>45</v>
      </c>
      <c r="E12451">
        <v>43906</v>
      </c>
    </row>
    <row r="12452">
      <c r="A12452" t="str">
        <v>AutoTable</v>
      </c>
      <c r="C12452" t="str">
        <v>73815A/R-ST</v>
      </c>
      <c r="D12452">
        <v>12</v>
      </c>
      <c r="E12452">
        <v>43906</v>
      </c>
    </row>
    <row r="12453">
      <c r="A12453" t="str">
        <v>AutoTable</v>
      </c>
      <c r="C12453" t="str">
        <v>73820R/B-JP</v>
      </c>
      <c r="D12453">
        <v>37</v>
      </c>
      <c r="E12453">
        <v>43906</v>
      </c>
    </row>
    <row r="12454">
      <c r="A12454" t="str">
        <v>AutoTable</v>
      </c>
      <c r="C12454" t="str">
        <v>73821FO</v>
      </c>
      <c r="D12454">
        <v>8</v>
      </c>
      <c r="E12454">
        <v>43906</v>
      </c>
    </row>
    <row r="12455">
      <c r="A12455" t="str">
        <v>AutoTable</v>
      </c>
      <c r="C12455" t="str">
        <v>74637BC-CE</v>
      </c>
      <c r="D12455">
        <v>60</v>
      </c>
      <c r="E12455">
        <v>43906</v>
      </c>
    </row>
    <row r="12456">
      <c r="A12456" t="str">
        <v>AutoTable</v>
      </c>
      <c r="C12456" t="str">
        <v>74637FR-CE</v>
      </c>
      <c r="D12456">
        <v>0</v>
      </c>
      <c r="E12456">
        <v>43906</v>
      </c>
    </row>
    <row r="12457">
      <c r="A12457" t="str">
        <v>AutoTable</v>
      </c>
      <c r="C12457" t="str">
        <v>74637R-CE</v>
      </c>
      <c r="D12457">
        <v>100</v>
      </c>
      <c r="E12457">
        <v>43906</v>
      </c>
    </row>
    <row r="12458">
      <c r="A12458" t="str">
        <v>AutoTable</v>
      </c>
      <c r="C12458" t="str">
        <v>74650OR</v>
      </c>
      <c r="D12458">
        <v>0</v>
      </c>
      <c r="E12458">
        <v>43906</v>
      </c>
    </row>
    <row r="12459">
      <c r="A12459" t="str">
        <v>AutoTable</v>
      </c>
      <c r="C12459" t="str">
        <v>74650PA</v>
      </c>
      <c r="D12459">
        <v>0</v>
      </c>
      <c r="E12459">
        <v>43906</v>
      </c>
    </row>
    <row r="12460">
      <c r="A12460" t="str">
        <v>AutoTable</v>
      </c>
      <c r="C12460" t="str">
        <v>74752BCE</v>
      </c>
      <c r="D12460">
        <v>0</v>
      </c>
      <c r="E12460">
        <v>43906</v>
      </c>
    </row>
    <row r="12461">
      <c r="A12461" t="str">
        <v>AutoTable</v>
      </c>
      <c r="C12461" t="str">
        <v>74752VECE</v>
      </c>
      <c r="D12461">
        <v>4</v>
      </c>
      <c r="E12461">
        <v>43906</v>
      </c>
    </row>
    <row r="12462">
      <c r="A12462" t="str">
        <v>AutoTable</v>
      </c>
      <c r="C12462" t="str">
        <v>74752VICE</v>
      </c>
      <c r="D12462">
        <v>0</v>
      </c>
      <c r="E12462">
        <v>43906</v>
      </c>
    </row>
    <row r="12463">
      <c r="A12463" t="str">
        <v>AutoTable</v>
      </c>
      <c r="C12463" t="str">
        <v>74844A</v>
      </c>
      <c r="D12463">
        <v>382</v>
      </c>
      <c r="E12463">
        <v>43906</v>
      </c>
    </row>
    <row r="12464">
      <c r="A12464" t="str">
        <v>AutoTable</v>
      </c>
      <c r="C12464" t="str">
        <v>74844KA</v>
      </c>
      <c r="D12464">
        <v>182</v>
      </c>
      <c r="E12464">
        <v>43906</v>
      </c>
    </row>
    <row r="12465">
      <c r="A12465" t="str">
        <v>AutoTable</v>
      </c>
      <c r="C12465" t="str">
        <v>74845AB</v>
      </c>
      <c r="D12465">
        <v>61</v>
      </c>
      <c r="E12465">
        <v>43906</v>
      </c>
    </row>
    <row r="12466">
      <c r="A12466" t="str">
        <v>AutoTable</v>
      </c>
      <c r="C12466" t="str">
        <v>74845KVI</v>
      </c>
      <c r="D12466">
        <v>92</v>
      </c>
      <c r="E12466">
        <v>43906</v>
      </c>
    </row>
    <row r="12467">
      <c r="A12467" t="str">
        <v>AutoTable</v>
      </c>
      <c r="C12467" t="str">
        <v>74845PAR</v>
      </c>
      <c r="D12467">
        <v>0</v>
      </c>
      <c r="E12467">
        <v>43906</v>
      </c>
    </row>
    <row r="12468">
      <c r="A12468" t="str">
        <v>AutoTable</v>
      </c>
      <c r="C12468" t="str">
        <v>74845POVI</v>
      </c>
      <c r="D12468">
        <v>0</v>
      </c>
      <c r="E12468">
        <v>43906</v>
      </c>
    </row>
    <row r="12469">
      <c r="A12469" t="str">
        <v>AutoTable</v>
      </c>
      <c r="C12469" t="str">
        <v>74945FO</v>
      </c>
      <c r="D12469">
        <v>0</v>
      </c>
      <c r="E12469">
        <v>43906</v>
      </c>
    </row>
    <row r="12470">
      <c r="A12470" t="str">
        <v>AutoTable</v>
      </c>
      <c r="C12470" t="str">
        <v>75020CBKA</v>
      </c>
      <c r="D12470">
        <v>711</v>
      </c>
      <c r="E12470">
        <v>43906</v>
      </c>
    </row>
    <row r="12471">
      <c r="A12471" t="str">
        <v>AutoTable</v>
      </c>
      <c r="C12471" t="str">
        <v>75020PO</v>
      </c>
      <c r="D12471">
        <v>139</v>
      </c>
      <c r="E12471">
        <v>43906</v>
      </c>
    </row>
    <row r="12472">
      <c r="A12472" t="str">
        <v>AutoTable</v>
      </c>
      <c r="C12472" t="str">
        <v>75020TB</v>
      </c>
      <c r="D12472">
        <v>263</v>
      </c>
      <c r="E12472">
        <v>43906</v>
      </c>
    </row>
    <row r="12473">
      <c r="A12473" t="str">
        <v>AutoTable</v>
      </c>
      <c r="C12473" t="str">
        <v>75020VI</v>
      </c>
      <c r="D12473">
        <v>389</v>
      </c>
      <c r="E12473">
        <v>43906</v>
      </c>
    </row>
    <row r="12474">
      <c r="A12474" t="str">
        <v>AutoTable</v>
      </c>
      <c r="C12474" t="str">
        <v>75030GFA</v>
      </c>
      <c r="D12474">
        <v>10</v>
      </c>
      <c r="E12474">
        <v>43906</v>
      </c>
    </row>
    <row r="12475">
      <c r="A12475" t="str">
        <v>AutoTable</v>
      </c>
      <c r="C12475" t="str">
        <v>75045AWR</v>
      </c>
      <c r="D12475">
        <v>0</v>
      </c>
      <c r="E12475">
        <v>43906</v>
      </c>
    </row>
    <row r="12476">
      <c r="A12476" t="str">
        <v>AutoTable</v>
      </c>
      <c r="C12476" t="str">
        <v>75045POWV</v>
      </c>
      <c r="D12476">
        <v>0</v>
      </c>
      <c r="E12476">
        <v>43906</v>
      </c>
    </row>
    <row r="12477">
      <c r="A12477" t="str">
        <v>AutoTable</v>
      </c>
      <c r="C12477" t="str">
        <v>75530-07</v>
      </c>
      <c r="D12477">
        <v>793</v>
      </c>
      <c r="E12477">
        <v>43906</v>
      </c>
    </row>
    <row r="12478">
      <c r="A12478" t="str">
        <v>AutoTable</v>
      </c>
      <c r="C12478" t="str">
        <v>75530-16</v>
      </c>
      <c r="D12478">
        <v>704</v>
      </c>
      <c r="E12478">
        <v>43906</v>
      </c>
    </row>
    <row r="12479">
      <c r="A12479" t="str">
        <v>AutoTable</v>
      </c>
      <c r="C12479" t="str">
        <v>75531-02</v>
      </c>
      <c r="D12479">
        <v>401</v>
      </c>
      <c r="E12479">
        <v>43906</v>
      </c>
    </row>
    <row r="12480">
      <c r="A12480" t="str">
        <v>AutoTable</v>
      </c>
      <c r="C12480" t="str">
        <v>75531-06</v>
      </c>
      <c r="D12480">
        <v>163</v>
      </c>
      <c r="E12480">
        <v>43906</v>
      </c>
    </row>
    <row r="12481">
      <c r="A12481" t="str">
        <v>AutoTable</v>
      </c>
      <c r="C12481" t="str">
        <v>75531-09</v>
      </c>
      <c r="D12481">
        <v>17</v>
      </c>
      <c r="E12481">
        <v>43906</v>
      </c>
    </row>
    <row r="12482">
      <c r="A12482" t="str">
        <v>AutoTable</v>
      </c>
      <c r="C12482" t="str">
        <v>75531-10</v>
      </c>
      <c r="D12482">
        <v>698</v>
      </c>
      <c r="E12482">
        <v>43906</v>
      </c>
    </row>
    <row r="12483">
      <c r="A12483" t="str">
        <v>AutoTable</v>
      </c>
      <c r="C12483" t="str">
        <v>75531-17</v>
      </c>
      <c r="D12483">
        <v>162</v>
      </c>
      <c r="E12483">
        <v>43906</v>
      </c>
    </row>
    <row r="12484">
      <c r="A12484" t="str">
        <v>AutoTable</v>
      </c>
      <c r="C12484" t="str">
        <v>75531-19</v>
      </c>
      <c r="D12484">
        <v>1</v>
      </c>
      <c r="E12484">
        <v>43906</v>
      </c>
    </row>
    <row r="12485">
      <c r="A12485" t="str">
        <v>AutoTable</v>
      </c>
      <c r="C12485" t="str">
        <v>75532-05</v>
      </c>
      <c r="D12485">
        <v>6</v>
      </c>
      <c r="E12485">
        <v>43906</v>
      </c>
    </row>
    <row r="12486">
      <c r="A12486" t="str">
        <v>AutoTable</v>
      </c>
      <c r="C12486" t="str">
        <v>75532-06</v>
      </c>
      <c r="D12486">
        <v>1</v>
      </c>
      <c r="E12486">
        <v>43906</v>
      </c>
    </row>
    <row r="12487">
      <c r="A12487" t="str">
        <v>AutoTable</v>
      </c>
      <c r="C12487" t="str">
        <v>75532-09</v>
      </c>
      <c r="D12487">
        <v>1</v>
      </c>
      <c r="E12487">
        <v>43906</v>
      </c>
    </row>
    <row r="12488">
      <c r="A12488" t="str">
        <v>AutoTable</v>
      </c>
      <c r="C12488" t="str">
        <v>75532-18</v>
      </c>
      <c r="D12488">
        <v>51</v>
      </c>
      <c r="E12488">
        <v>43906</v>
      </c>
    </row>
    <row r="12489">
      <c r="A12489" t="str">
        <v>AutoTable</v>
      </c>
      <c r="C12489" t="str">
        <v>75533-01</v>
      </c>
      <c r="D12489">
        <v>468</v>
      </c>
      <c r="E12489">
        <v>43906</v>
      </c>
    </row>
    <row r="12490">
      <c r="A12490" t="str">
        <v>AutoTable</v>
      </c>
      <c r="C12490" t="str">
        <v>75533-02</v>
      </c>
      <c r="D12490">
        <v>635</v>
      </c>
      <c r="E12490">
        <v>43906</v>
      </c>
    </row>
    <row r="12491">
      <c r="A12491" t="str">
        <v>AutoTable</v>
      </c>
      <c r="C12491" t="str">
        <v>75533-06</v>
      </c>
      <c r="D12491">
        <v>171</v>
      </c>
      <c r="E12491">
        <v>43906</v>
      </c>
    </row>
    <row r="12492">
      <c r="A12492" t="str">
        <v>AutoTable</v>
      </c>
      <c r="C12492" t="str">
        <v>75533-09</v>
      </c>
      <c r="D12492">
        <v>338</v>
      </c>
      <c r="E12492">
        <v>43906</v>
      </c>
    </row>
    <row r="12493">
      <c r="A12493" t="str">
        <v>AutoTable</v>
      </c>
      <c r="C12493" t="str">
        <v>75533-10</v>
      </c>
      <c r="D12493">
        <v>1237</v>
      </c>
      <c r="E12493">
        <v>43906</v>
      </c>
    </row>
    <row r="12494">
      <c r="A12494" t="str">
        <v>AutoTable</v>
      </c>
      <c r="C12494" t="str">
        <v>75533-19</v>
      </c>
      <c r="D12494">
        <v>612</v>
      </c>
      <c r="E12494">
        <v>43906</v>
      </c>
    </row>
    <row r="12495">
      <c r="A12495" t="str">
        <v>AutoTable</v>
      </c>
      <c r="C12495" t="str">
        <v>75533-20</v>
      </c>
      <c r="D12495">
        <v>906</v>
      </c>
      <c r="E12495">
        <v>43906</v>
      </c>
    </row>
    <row r="12496">
      <c r="A12496" t="str">
        <v>AutoTable</v>
      </c>
      <c r="C12496" t="str">
        <v>75549-42</v>
      </c>
      <c r="D12496">
        <v>483</v>
      </c>
      <c r="E12496">
        <v>43906</v>
      </c>
    </row>
    <row r="12497">
      <c r="A12497" t="str">
        <v>AutoTable</v>
      </c>
      <c r="C12497" t="str">
        <v>75549-43</v>
      </c>
      <c r="D12497">
        <v>161</v>
      </c>
      <c r="E12497">
        <v>43906</v>
      </c>
    </row>
    <row r="12498">
      <c r="A12498" t="str">
        <v>AutoTable</v>
      </c>
      <c r="C12498" t="str">
        <v>75550-19</v>
      </c>
      <c r="D12498">
        <v>441</v>
      </c>
      <c r="E12498">
        <v>43906</v>
      </c>
    </row>
    <row r="12499">
      <c r="A12499" t="str">
        <v>AutoTable</v>
      </c>
      <c r="C12499" t="str">
        <v>75551-01</v>
      </c>
      <c r="D12499">
        <v>565</v>
      </c>
      <c r="E12499">
        <v>43906</v>
      </c>
    </row>
    <row r="12500">
      <c r="A12500" t="str">
        <v>AutoTable</v>
      </c>
      <c r="C12500" t="str">
        <v>75551-09</v>
      </c>
      <c r="D12500">
        <v>489</v>
      </c>
      <c r="E12500">
        <v>43906</v>
      </c>
    </row>
    <row r="12501">
      <c r="A12501" t="str">
        <v>AutoTable</v>
      </c>
      <c r="C12501" t="str">
        <v>75551-13</v>
      </c>
      <c r="D12501">
        <v>413</v>
      </c>
      <c r="E12501">
        <v>43906</v>
      </c>
    </row>
    <row r="12502">
      <c r="A12502" t="str">
        <v>AutoTable</v>
      </c>
      <c r="C12502" t="str">
        <v>75551-18</v>
      </c>
      <c r="D12502">
        <v>204</v>
      </c>
      <c r="E12502">
        <v>43906</v>
      </c>
    </row>
    <row r="12503">
      <c r="A12503" t="str">
        <v>AutoTable</v>
      </c>
      <c r="C12503" t="str">
        <v>75552-01</v>
      </c>
      <c r="D12503">
        <v>392</v>
      </c>
      <c r="E12503">
        <v>43906</v>
      </c>
    </row>
    <row r="12504">
      <c r="A12504" t="str">
        <v>AutoTable</v>
      </c>
      <c r="C12504" t="str">
        <v>75552-10</v>
      </c>
      <c r="D12504">
        <v>1</v>
      </c>
      <c r="E12504">
        <v>43906</v>
      </c>
    </row>
    <row r="12505">
      <c r="A12505" t="str">
        <v>AutoTable</v>
      </c>
      <c r="C12505" t="str">
        <v>75552-19</v>
      </c>
      <c r="D12505">
        <v>0</v>
      </c>
      <c r="E12505">
        <v>43906</v>
      </c>
    </row>
    <row r="12506">
      <c r="A12506" t="str">
        <v>AutoTable</v>
      </c>
      <c r="C12506" t="str">
        <v>75553-02</v>
      </c>
      <c r="D12506">
        <v>201</v>
      </c>
      <c r="E12506">
        <v>43906</v>
      </c>
    </row>
    <row r="12507">
      <c r="A12507" t="str">
        <v>AutoTable</v>
      </c>
      <c r="C12507" t="str">
        <v>75553-09</v>
      </c>
      <c r="D12507">
        <v>364</v>
      </c>
      <c r="E12507">
        <v>43906</v>
      </c>
    </row>
    <row r="12508">
      <c r="A12508" t="str">
        <v>AutoTable</v>
      </c>
      <c r="C12508" t="str">
        <v>75553-18</v>
      </c>
      <c r="D12508">
        <v>504</v>
      </c>
      <c r="E12508">
        <v>43906</v>
      </c>
    </row>
    <row r="12509">
      <c r="A12509" t="str">
        <v>AutoTable</v>
      </c>
      <c r="C12509" t="str">
        <v>76010-53CE</v>
      </c>
      <c r="D12509">
        <v>2</v>
      </c>
      <c r="E12509">
        <v>43906</v>
      </c>
    </row>
    <row r="12510">
      <c r="A12510" t="str">
        <v>AutoTable</v>
      </c>
      <c r="C12510" t="str">
        <v>76010-63CE</v>
      </c>
      <c r="D12510">
        <v>0</v>
      </c>
      <c r="E12510">
        <v>43906</v>
      </c>
    </row>
    <row r="12511">
      <c r="A12511" t="str">
        <v>AutoTable</v>
      </c>
      <c r="C12511" t="str">
        <v>76010-64CE</v>
      </c>
      <c r="D12511">
        <v>196</v>
      </c>
      <c r="E12511">
        <v>43906</v>
      </c>
    </row>
    <row r="12512">
      <c r="A12512" t="str">
        <v>AutoTable</v>
      </c>
      <c r="C12512" t="str">
        <v>76010-65CE</v>
      </c>
      <c r="D12512">
        <v>76</v>
      </c>
      <c r="E12512">
        <v>43906</v>
      </c>
    </row>
    <row r="12513">
      <c r="A12513" t="str">
        <v>AutoTable</v>
      </c>
      <c r="C12513" t="str">
        <v>76010-66CE</v>
      </c>
      <c r="D12513">
        <v>0</v>
      </c>
      <c r="E12513">
        <v>43906</v>
      </c>
    </row>
    <row r="12514">
      <c r="A12514" t="str">
        <v>AutoTable</v>
      </c>
      <c r="C12514" t="str">
        <v>76010-67CE</v>
      </c>
      <c r="D12514">
        <v>68</v>
      </c>
      <c r="E12514">
        <v>43906</v>
      </c>
    </row>
    <row r="12515">
      <c r="A12515" t="str">
        <v>AutoTable</v>
      </c>
      <c r="C12515" t="str">
        <v>76012-63CE</v>
      </c>
      <c r="D12515">
        <v>53</v>
      </c>
      <c r="E12515">
        <v>43906</v>
      </c>
    </row>
    <row r="12516">
      <c r="A12516" t="str">
        <v>AutoTable</v>
      </c>
      <c r="C12516" t="str">
        <v>76012-65CE</v>
      </c>
      <c r="D12516">
        <v>64</v>
      </c>
      <c r="E12516">
        <v>43906</v>
      </c>
    </row>
    <row r="12517">
      <c r="A12517" t="str">
        <v>AutoTable</v>
      </c>
      <c r="C12517" t="str">
        <v>76012-66CE</v>
      </c>
      <c r="D12517">
        <v>204</v>
      </c>
      <c r="E12517">
        <v>43906</v>
      </c>
    </row>
    <row r="12518">
      <c r="A12518" t="str">
        <v>AutoTable</v>
      </c>
      <c r="C12518" t="str">
        <v>76012-67CE</v>
      </c>
      <c r="D12518">
        <v>142</v>
      </c>
      <c r="E12518">
        <v>43906</v>
      </c>
    </row>
    <row r="12519">
      <c r="A12519" t="str">
        <v>AutoTable</v>
      </c>
      <c r="C12519" t="str">
        <v>76012-81CE</v>
      </c>
      <c r="D12519">
        <v>142</v>
      </c>
      <c r="E12519">
        <v>43906</v>
      </c>
    </row>
    <row r="12520">
      <c r="A12520" t="str">
        <v>AutoTable</v>
      </c>
      <c r="C12520" t="str">
        <v>76015-49</v>
      </c>
      <c r="D12520">
        <v>36</v>
      </c>
      <c r="E12520">
        <v>43906</v>
      </c>
    </row>
    <row r="12521">
      <c r="A12521" t="str">
        <v>AutoTable</v>
      </c>
      <c r="C12521" t="str">
        <v>76015-81CE</v>
      </c>
      <c r="D12521">
        <v>19</v>
      </c>
      <c r="E12521">
        <v>43906</v>
      </c>
    </row>
    <row r="12522">
      <c r="A12522" t="str">
        <v>AutoTable</v>
      </c>
      <c r="C12522" t="str">
        <v>76015-89CCE</v>
      </c>
      <c r="D12522">
        <v>22</v>
      </c>
      <c r="E12522">
        <v>43906</v>
      </c>
    </row>
    <row r="12523">
      <c r="A12523" t="str">
        <v>AutoTable</v>
      </c>
      <c r="C12523" t="str">
        <v>76015-89CE</v>
      </c>
      <c r="D12523">
        <v>120</v>
      </c>
      <c r="E12523">
        <v>43906</v>
      </c>
    </row>
    <row r="12524">
      <c r="A12524" t="str">
        <v>AutoTable</v>
      </c>
      <c r="C12524" t="str">
        <v>76020-34</v>
      </c>
      <c r="D12524">
        <v>0</v>
      </c>
      <c r="E12524">
        <v>43906</v>
      </c>
    </row>
    <row r="12525">
      <c r="A12525" t="str">
        <v>AutoTable</v>
      </c>
      <c r="C12525" t="str">
        <v>76020-81</v>
      </c>
      <c r="D12525">
        <v>0</v>
      </c>
      <c r="E12525">
        <v>43906</v>
      </c>
    </row>
    <row r="12526">
      <c r="A12526" t="str">
        <v>AutoTable</v>
      </c>
      <c r="C12526" t="str">
        <v>76025-89</v>
      </c>
      <c r="D12526">
        <v>0</v>
      </c>
      <c r="E12526">
        <v>43906</v>
      </c>
    </row>
    <row r="12527">
      <c r="A12527" t="str">
        <v>AutoTable</v>
      </c>
      <c r="C12527" t="str">
        <v>76030-81</v>
      </c>
      <c r="D12527">
        <v>0</v>
      </c>
      <c r="E12527">
        <v>43906</v>
      </c>
    </row>
    <row r="12528">
      <c r="A12528" t="str">
        <v>AutoTable</v>
      </c>
      <c r="C12528" t="str">
        <v>76030-89</v>
      </c>
      <c r="D12528">
        <v>0</v>
      </c>
      <c r="E12528">
        <v>43906</v>
      </c>
    </row>
    <row r="12529">
      <c r="A12529" t="str">
        <v>AutoTable</v>
      </c>
      <c r="C12529" t="str">
        <v>76075-63CE</v>
      </c>
      <c r="D12529">
        <v>2902</v>
      </c>
      <c r="E12529">
        <v>43906</v>
      </c>
    </row>
    <row r="12530">
      <c r="A12530" t="str">
        <v>AutoTable</v>
      </c>
      <c r="C12530" t="str">
        <v>76075-64CE</v>
      </c>
      <c r="D12530">
        <v>1426</v>
      </c>
      <c r="E12530">
        <v>43906</v>
      </c>
    </row>
    <row r="12531">
      <c r="A12531" t="str">
        <v>AutoTable</v>
      </c>
      <c r="C12531" t="str">
        <v>76075-65CE</v>
      </c>
      <c r="D12531">
        <v>1306</v>
      </c>
      <c r="E12531">
        <v>43906</v>
      </c>
    </row>
    <row r="12532">
      <c r="A12532" t="str">
        <v>AutoTable</v>
      </c>
      <c r="C12532" t="str">
        <v>76075-66CE</v>
      </c>
      <c r="D12532">
        <v>1809</v>
      </c>
      <c r="E12532">
        <v>43906</v>
      </c>
    </row>
    <row r="12533">
      <c r="A12533" t="str">
        <v>AutoTable</v>
      </c>
      <c r="C12533" t="str">
        <v>76075-67CE</v>
      </c>
      <c r="D12533">
        <v>1479</v>
      </c>
      <c r="E12533">
        <v>43906</v>
      </c>
    </row>
    <row r="12534">
      <c r="A12534" t="str">
        <v>AutoTable</v>
      </c>
      <c r="C12534" t="str">
        <v>76110-43CE</v>
      </c>
      <c r="D12534">
        <v>248</v>
      </c>
      <c r="E12534">
        <v>43906</v>
      </c>
    </row>
    <row r="12535">
      <c r="A12535" t="str">
        <v>AutoTable</v>
      </c>
      <c r="C12535" t="str">
        <v>76110-75CE</v>
      </c>
      <c r="D12535">
        <v>108</v>
      </c>
      <c r="E12535">
        <v>43906</v>
      </c>
    </row>
    <row r="12536">
      <c r="A12536" t="str">
        <v>AutoTable</v>
      </c>
      <c r="C12536" t="str">
        <v>76110-79CE</v>
      </c>
      <c r="D12536">
        <v>107</v>
      </c>
      <c r="E12536">
        <v>43906</v>
      </c>
    </row>
    <row r="12537">
      <c r="A12537" t="str">
        <v>AutoTable</v>
      </c>
      <c r="C12537" t="str">
        <v>76112-31CE</v>
      </c>
      <c r="D12537">
        <v>0</v>
      </c>
      <c r="E12537">
        <v>43906</v>
      </c>
    </row>
    <row r="12538">
      <c r="A12538" t="str">
        <v>AutoTable</v>
      </c>
      <c r="C12538" t="str">
        <v>76112-35CE</v>
      </c>
      <c r="D12538">
        <v>49</v>
      </c>
      <c r="E12538">
        <v>43906</v>
      </c>
    </row>
    <row r="12539">
      <c r="A12539" t="str">
        <v>AutoTable</v>
      </c>
      <c r="C12539" t="str">
        <v>76112-71CE</v>
      </c>
      <c r="D12539">
        <v>22</v>
      </c>
      <c r="E12539">
        <v>43906</v>
      </c>
    </row>
    <row r="12540">
      <c r="A12540" t="str">
        <v>AutoTable</v>
      </c>
      <c r="C12540" t="str">
        <v>76112-79CE</v>
      </c>
      <c r="D12540">
        <v>10</v>
      </c>
      <c r="E12540">
        <v>43906</v>
      </c>
    </row>
    <row r="12541">
      <c r="A12541" t="str">
        <v>AutoTable</v>
      </c>
      <c r="C12541" t="str">
        <v>76115-71CE</v>
      </c>
      <c r="D12541">
        <v>9</v>
      </c>
      <c r="E12541">
        <v>43906</v>
      </c>
    </row>
    <row r="12542">
      <c r="A12542" t="str">
        <v>AutoTable</v>
      </c>
      <c r="C12542" t="str">
        <v>76115-72CE</v>
      </c>
      <c r="D12542">
        <v>0</v>
      </c>
      <c r="E12542">
        <v>43906</v>
      </c>
    </row>
    <row r="12543">
      <c r="A12543" t="str">
        <v>AutoTable</v>
      </c>
      <c r="C12543" t="str">
        <v>76115-74CE</v>
      </c>
      <c r="D12543">
        <v>34</v>
      </c>
      <c r="E12543">
        <v>43906</v>
      </c>
    </row>
    <row r="12544">
      <c r="A12544" t="str">
        <v>AutoTable</v>
      </c>
      <c r="C12544" t="str">
        <v>76115-78CE</v>
      </c>
      <c r="D12544">
        <v>0</v>
      </c>
      <c r="E12544">
        <v>43906</v>
      </c>
    </row>
    <row r="12545">
      <c r="A12545" t="str">
        <v>AutoTable</v>
      </c>
      <c r="C12545" t="str">
        <v>76210-21CE</v>
      </c>
      <c r="D12545">
        <v>172</v>
      </c>
      <c r="E12545">
        <v>43906</v>
      </c>
    </row>
    <row r="12546">
      <c r="A12546" t="str">
        <v>AutoTable</v>
      </c>
      <c r="C12546" t="str">
        <v>76210-23CE</v>
      </c>
      <c r="D12546">
        <v>909</v>
      </c>
      <c r="E12546">
        <v>43906</v>
      </c>
    </row>
    <row r="12547">
      <c r="A12547" t="str">
        <v>AutoTable</v>
      </c>
      <c r="C12547" t="str">
        <v>76210-25CE</v>
      </c>
      <c r="D12547">
        <v>238</v>
      </c>
      <c r="E12547">
        <v>43906</v>
      </c>
    </row>
    <row r="12548">
      <c r="A12548" t="str">
        <v>AutoTable</v>
      </c>
      <c r="C12548" t="str">
        <v>76210-26CE</v>
      </c>
      <c r="D12548">
        <v>78</v>
      </c>
      <c r="E12548">
        <v>43906</v>
      </c>
    </row>
    <row r="12549">
      <c r="A12549" t="str">
        <v>AutoTable</v>
      </c>
      <c r="C12549" t="str">
        <v>76212-02CE</v>
      </c>
      <c r="D12549">
        <v>310</v>
      </c>
      <c r="E12549">
        <v>43906</v>
      </c>
    </row>
    <row r="12550">
      <c r="A12550" t="str">
        <v>AutoTable</v>
      </c>
      <c r="C12550" t="str">
        <v>76212-21CE</v>
      </c>
      <c r="D12550">
        <v>50</v>
      </c>
      <c r="E12550">
        <v>43906</v>
      </c>
    </row>
    <row r="12551">
      <c r="A12551" t="str">
        <v>AutoTable</v>
      </c>
      <c r="C12551" t="str">
        <v>76212-23CE</v>
      </c>
      <c r="D12551">
        <v>10</v>
      </c>
      <c r="E12551">
        <v>43906</v>
      </c>
    </row>
    <row r="12552">
      <c r="A12552" t="str">
        <v>AutoTable</v>
      </c>
      <c r="C12552" t="str">
        <v>76275-02CE</v>
      </c>
      <c r="D12552">
        <v>2053</v>
      </c>
      <c r="E12552">
        <v>43906</v>
      </c>
    </row>
    <row r="12553">
      <c r="A12553" t="str">
        <v>AutoTable</v>
      </c>
      <c r="C12553" t="str">
        <v>76275-21CE</v>
      </c>
      <c r="D12553">
        <v>1376</v>
      </c>
      <c r="E12553">
        <v>43906</v>
      </c>
    </row>
    <row r="12554">
      <c r="A12554" t="str">
        <v>AutoTable</v>
      </c>
      <c r="C12554" t="str">
        <v>76275-23CE</v>
      </c>
      <c r="D12554">
        <v>3682</v>
      </c>
      <c r="E12554">
        <v>43906</v>
      </c>
    </row>
    <row r="12555">
      <c r="A12555" t="str">
        <v>AutoTable</v>
      </c>
      <c r="C12555" t="str">
        <v>76275-25CE</v>
      </c>
      <c r="D12555">
        <v>1385</v>
      </c>
      <c r="E12555">
        <v>43906</v>
      </c>
    </row>
    <row r="12556">
      <c r="A12556" t="str">
        <v>AutoTable</v>
      </c>
      <c r="C12556" t="str">
        <v>76275-26CE</v>
      </c>
      <c r="D12556">
        <v>853</v>
      </c>
      <c r="E12556">
        <v>43906</v>
      </c>
    </row>
    <row r="12557">
      <c r="A12557" t="str">
        <v>AutoTable</v>
      </c>
      <c r="C12557" t="str">
        <v>76310-09CE</v>
      </c>
      <c r="D12557">
        <v>0</v>
      </c>
      <c r="E12557">
        <v>43906</v>
      </c>
    </row>
    <row r="12558">
      <c r="A12558" t="str">
        <v>AutoTable</v>
      </c>
      <c r="C12558" t="str">
        <v>76310-39CE</v>
      </c>
      <c r="D12558">
        <v>0</v>
      </c>
      <c r="E12558">
        <v>43906</v>
      </c>
    </row>
    <row r="12559">
      <c r="A12559" t="str">
        <v>AutoTable</v>
      </c>
      <c r="C12559" t="str">
        <v>76310-42CE</v>
      </c>
      <c r="D12559">
        <v>198</v>
      </c>
      <c r="E12559">
        <v>43906</v>
      </c>
    </row>
    <row r="12560">
      <c r="A12560" t="str">
        <v>AutoTable</v>
      </c>
      <c r="C12560" t="str">
        <v>76310-56CE</v>
      </c>
      <c r="D12560">
        <v>230</v>
      </c>
      <c r="E12560">
        <v>43906</v>
      </c>
    </row>
    <row r="12561">
      <c r="A12561" t="str">
        <v>AutoTable</v>
      </c>
      <c r="C12561" t="str">
        <v>76310-59CE</v>
      </c>
      <c r="D12561">
        <v>13</v>
      </c>
      <c r="E12561">
        <v>43906</v>
      </c>
    </row>
    <row r="12562">
      <c r="A12562" t="str">
        <v>AutoTable</v>
      </c>
      <c r="C12562" t="str">
        <v>76410-01CE</v>
      </c>
      <c r="D12562">
        <v>0</v>
      </c>
      <c r="E12562">
        <v>43906</v>
      </c>
    </row>
    <row r="12563">
      <c r="A12563" t="str">
        <v>AutoTable</v>
      </c>
      <c r="C12563" t="str">
        <v>76410-17CE</v>
      </c>
      <c r="D12563">
        <v>89</v>
      </c>
      <c r="E12563">
        <v>43906</v>
      </c>
    </row>
    <row r="12564">
      <c r="A12564" t="str">
        <v>AutoTable</v>
      </c>
      <c r="C12564" t="str">
        <v>76410-19CE</v>
      </c>
      <c r="D12564">
        <v>138</v>
      </c>
      <c r="E12564">
        <v>43906</v>
      </c>
    </row>
    <row r="12565">
      <c r="A12565" t="str">
        <v>AutoTable</v>
      </c>
      <c r="C12565" t="str">
        <v>76410-20CE</v>
      </c>
      <c r="D12565">
        <v>458</v>
      </c>
      <c r="E12565">
        <v>43906</v>
      </c>
    </row>
    <row r="12566">
      <c r="A12566" t="str">
        <v>AutoTable</v>
      </c>
      <c r="C12566" t="str">
        <v>76415-13CE</v>
      </c>
      <c r="D12566">
        <v>69</v>
      </c>
      <c r="E12566">
        <v>43906</v>
      </c>
    </row>
    <row r="12567">
      <c r="A12567" t="str">
        <v>AutoTable</v>
      </c>
      <c r="C12567" t="str">
        <v>76512-02CE</v>
      </c>
      <c r="D12567">
        <v>58</v>
      </c>
      <c r="E12567">
        <v>43906</v>
      </c>
    </row>
    <row r="12568">
      <c r="A12568" t="str">
        <v>AutoTable</v>
      </c>
      <c r="C12568" t="str">
        <v>76512-06CE</v>
      </c>
      <c r="D12568">
        <v>45</v>
      </c>
      <c r="E12568">
        <v>43906</v>
      </c>
    </row>
    <row r="12569">
      <c r="A12569" t="str">
        <v>AutoTable</v>
      </c>
      <c r="C12569" t="str">
        <v>76910-08CE</v>
      </c>
      <c r="D12569">
        <v>5</v>
      </c>
      <c r="E12569">
        <v>43906</v>
      </c>
    </row>
    <row r="12570">
      <c r="A12570" t="str">
        <v>AutoTable</v>
      </c>
      <c r="C12570" t="str">
        <v>76910-09CE</v>
      </c>
      <c r="D12570">
        <v>166</v>
      </c>
      <c r="E12570">
        <v>43906</v>
      </c>
    </row>
    <row r="12571">
      <c r="A12571" t="str">
        <v>AutoTable</v>
      </c>
      <c r="C12571" t="str">
        <v>76910-17CE</v>
      </c>
      <c r="D12571">
        <v>0</v>
      </c>
      <c r="E12571">
        <v>43906</v>
      </c>
    </row>
    <row r="12572">
      <c r="A12572" t="str">
        <v>AutoTable</v>
      </c>
      <c r="C12572" t="str">
        <v>76910-18CE</v>
      </c>
      <c r="D12572">
        <v>5</v>
      </c>
      <c r="E12572">
        <v>43906</v>
      </c>
    </row>
    <row r="12573">
      <c r="A12573" t="str">
        <v>AutoTable</v>
      </c>
      <c r="C12573" t="str">
        <v>76910-19CE</v>
      </c>
      <c r="D12573">
        <v>0</v>
      </c>
      <c r="E12573">
        <v>43906</v>
      </c>
    </row>
    <row r="12574">
      <c r="A12574" t="str">
        <v>AutoTable</v>
      </c>
      <c r="C12574" t="str">
        <v>76910-20CE</v>
      </c>
      <c r="D12574">
        <v>22</v>
      </c>
      <c r="E12574">
        <v>43906</v>
      </c>
    </row>
    <row r="12575">
      <c r="A12575" t="str">
        <v>AutoTable</v>
      </c>
      <c r="C12575" t="str">
        <v>76913-01CE</v>
      </c>
      <c r="D12575">
        <v>1</v>
      </c>
      <c r="E12575">
        <v>43906</v>
      </c>
    </row>
    <row r="12576">
      <c r="A12576" t="str">
        <v>AutoTable</v>
      </c>
      <c r="C12576" t="str">
        <v>76913-08CE</v>
      </c>
      <c r="D12576">
        <v>5</v>
      </c>
      <c r="E12576">
        <v>43906</v>
      </c>
    </row>
    <row r="12577">
      <c r="A12577" t="str">
        <v>AutoTable</v>
      </c>
      <c r="C12577" t="str">
        <v>76913-18CE</v>
      </c>
      <c r="D12577">
        <v>213</v>
      </c>
      <c r="E12577">
        <v>43906</v>
      </c>
    </row>
    <row r="12578">
      <c r="A12578" t="str">
        <v>AutoTable</v>
      </c>
      <c r="C12578" t="str">
        <v>76913-26CE</v>
      </c>
      <c r="D12578">
        <v>41</v>
      </c>
      <c r="E12578">
        <v>43906</v>
      </c>
    </row>
    <row r="12579">
      <c r="A12579" t="str">
        <v>AutoTable</v>
      </c>
      <c r="C12579" t="str">
        <v>76915-14</v>
      </c>
      <c r="D12579">
        <v>0</v>
      </c>
      <c r="E12579">
        <v>43906</v>
      </c>
    </row>
    <row r="12580">
      <c r="A12580" t="str">
        <v>AutoTable</v>
      </c>
      <c r="C12580" t="str">
        <v>76915-17CE</v>
      </c>
      <c r="D12580">
        <v>47</v>
      </c>
      <c r="E12580">
        <v>43906</v>
      </c>
    </row>
    <row r="12581">
      <c r="A12581" t="str">
        <v>AutoTable</v>
      </c>
      <c r="C12581" t="str">
        <v>76915-19CE</v>
      </c>
      <c r="D12581">
        <v>85</v>
      </c>
      <c r="E12581">
        <v>43906</v>
      </c>
    </row>
    <row r="12582">
      <c r="A12582" t="str">
        <v>AutoTable</v>
      </c>
      <c r="C12582" t="str">
        <v>76975-06CE</v>
      </c>
      <c r="D12582">
        <v>802</v>
      </c>
      <c r="E12582">
        <v>43906</v>
      </c>
    </row>
    <row r="12583">
      <c r="A12583" t="str">
        <v>AutoTable</v>
      </c>
      <c r="C12583" t="str">
        <v>76975-08CE</v>
      </c>
      <c r="D12583">
        <v>1481</v>
      </c>
      <c r="E12583">
        <v>43906</v>
      </c>
    </row>
    <row r="12584">
      <c r="A12584" t="str">
        <v>AutoTable</v>
      </c>
      <c r="C12584" t="str">
        <v>76975-17CE</v>
      </c>
      <c r="D12584">
        <v>806</v>
      </c>
      <c r="E12584">
        <v>43906</v>
      </c>
    </row>
    <row r="12585">
      <c r="A12585" t="str">
        <v>AutoTable</v>
      </c>
      <c r="C12585" t="str">
        <v>76975-18CE</v>
      </c>
      <c r="D12585">
        <v>88</v>
      </c>
      <c r="E12585">
        <v>43906</v>
      </c>
    </row>
    <row r="12586">
      <c r="A12586" t="str">
        <v>AutoTable</v>
      </c>
      <c r="C12586" t="str">
        <v>76975-19CE</v>
      </c>
      <c r="D12586">
        <v>0</v>
      </c>
      <c r="E12586">
        <v>43906</v>
      </c>
    </row>
    <row r="12587">
      <c r="A12587" t="str">
        <v>AutoTable</v>
      </c>
      <c r="C12587" t="str">
        <v>76975-28CE</v>
      </c>
      <c r="D12587">
        <v>1186</v>
      </c>
      <c r="E12587">
        <v>43906</v>
      </c>
    </row>
    <row r="12588">
      <c r="A12588" t="str">
        <v>AutoTable</v>
      </c>
      <c r="C12588" t="str">
        <v>77010</v>
      </c>
      <c r="D12588">
        <v>0</v>
      </c>
      <c r="E12588">
        <v>43906</v>
      </c>
    </row>
    <row r="12589">
      <c r="A12589" t="str">
        <v>AutoTable</v>
      </c>
      <c r="C12589" t="str">
        <v>77010-20CE</v>
      </c>
      <c r="D12589">
        <v>0</v>
      </c>
      <c r="E12589">
        <v>43906</v>
      </c>
    </row>
    <row r="12590">
      <c r="A12590" t="str">
        <v>AutoTable</v>
      </c>
      <c r="C12590" t="str">
        <v>77010-21CE</v>
      </c>
      <c r="D12590">
        <v>0</v>
      </c>
      <c r="E12590">
        <v>43906</v>
      </c>
    </row>
    <row r="12591">
      <c r="A12591" t="str">
        <v>AutoTable</v>
      </c>
      <c r="C12591" t="str">
        <v>77010-22CE</v>
      </c>
      <c r="D12591">
        <v>0</v>
      </c>
      <c r="E12591">
        <v>43906</v>
      </c>
    </row>
    <row r="12592">
      <c r="A12592" t="str">
        <v>AutoTable</v>
      </c>
      <c r="C12592" t="str">
        <v>77010-26CE</v>
      </c>
      <c r="D12592">
        <v>0</v>
      </c>
      <c r="E12592">
        <v>43906</v>
      </c>
    </row>
    <row r="12593">
      <c r="A12593" t="str">
        <v>AutoTable</v>
      </c>
      <c r="C12593" t="str">
        <v>77010-42CE</v>
      </c>
      <c r="D12593">
        <v>0</v>
      </c>
      <c r="E12593">
        <v>43906</v>
      </c>
    </row>
    <row r="12594">
      <c r="A12594" t="str">
        <v>AutoTable</v>
      </c>
      <c r="C12594" t="str">
        <v>77010-43CE</v>
      </c>
      <c r="D12594">
        <v>0</v>
      </c>
      <c r="E12594">
        <v>43906</v>
      </c>
    </row>
    <row r="12595">
      <c r="A12595" t="str">
        <v>AutoTable</v>
      </c>
      <c r="C12595" t="str">
        <v>77010-44CE</v>
      </c>
      <c r="D12595">
        <v>0</v>
      </c>
      <c r="E12595">
        <v>43906</v>
      </c>
    </row>
    <row r="12596">
      <c r="A12596" t="str">
        <v>AutoTable</v>
      </c>
      <c r="C12596" t="str">
        <v>77010-45CE</v>
      </c>
      <c r="D12596">
        <v>0</v>
      </c>
      <c r="E12596">
        <v>43906</v>
      </c>
    </row>
    <row r="12597">
      <c r="A12597" t="str">
        <v>AutoTable</v>
      </c>
      <c r="C12597" t="str">
        <v>77010-47</v>
      </c>
      <c r="D12597">
        <v>0</v>
      </c>
      <c r="E12597">
        <v>43906</v>
      </c>
    </row>
    <row r="12598">
      <c r="A12598" t="str">
        <v>AutoTable</v>
      </c>
      <c r="C12598" t="str">
        <v>77010-49CE</v>
      </c>
      <c r="D12598">
        <v>0</v>
      </c>
      <c r="E12598">
        <v>43906</v>
      </c>
    </row>
    <row r="12599">
      <c r="A12599" t="str">
        <v>AutoTable</v>
      </c>
      <c r="C12599" t="str">
        <v>77010-59CE</v>
      </c>
      <c r="D12599">
        <v>0</v>
      </c>
      <c r="E12599">
        <v>43906</v>
      </c>
    </row>
    <row r="12600">
      <c r="A12600" t="str">
        <v>AutoTable</v>
      </c>
      <c r="C12600" t="str">
        <v>77010-72CE</v>
      </c>
      <c r="D12600">
        <v>27</v>
      </c>
      <c r="E12600">
        <v>43906</v>
      </c>
    </row>
    <row r="12601">
      <c r="A12601" t="str">
        <v>AutoTable</v>
      </c>
      <c r="C12601" t="str">
        <v>77010-74CE</v>
      </c>
      <c r="D12601">
        <v>0</v>
      </c>
      <c r="E12601">
        <v>43906</v>
      </c>
    </row>
    <row r="12602">
      <c r="A12602" t="str">
        <v>AutoTable</v>
      </c>
      <c r="C12602" t="str">
        <v>77010-75CE</v>
      </c>
      <c r="D12602">
        <v>20</v>
      </c>
      <c r="E12602">
        <v>43906</v>
      </c>
    </row>
    <row r="12603">
      <c r="A12603" t="str">
        <v>AutoTable</v>
      </c>
      <c r="C12603" t="str">
        <v>77010-76CE</v>
      </c>
      <c r="D12603">
        <v>167</v>
      </c>
      <c r="E12603">
        <v>43906</v>
      </c>
    </row>
    <row r="12604">
      <c r="A12604" t="str">
        <v>AutoTable</v>
      </c>
      <c r="C12604" t="str">
        <v>77010-78CE</v>
      </c>
      <c r="D12604">
        <v>0</v>
      </c>
      <c r="E12604">
        <v>43906</v>
      </c>
    </row>
    <row r="12605">
      <c r="A12605" t="str">
        <v>AutoTable</v>
      </c>
      <c r="C12605" t="str">
        <v>77010-81CE</v>
      </c>
      <c r="D12605">
        <v>0</v>
      </c>
      <c r="E12605">
        <v>43906</v>
      </c>
    </row>
    <row r="12606">
      <c r="A12606" t="str">
        <v>AutoTable</v>
      </c>
      <c r="C12606" t="str">
        <v>77010-82CE</v>
      </c>
      <c r="D12606">
        <v>73</v>
      </c>
      <c r="E12606">
        <v>43906</v>
      </c>
    </row>
    <row r="12607">
      <c r="A12607" t="str">
        <v>AutoTable</v>
      </c>
      <c r="C12607" t="str">
        <v>77075-07CE</v>
      </c>
      <c r="D12607">
        <v>0</v>
      </c>
      <c r="E12607">
        <v>43906</v>
      </c>
    </row>
    <row r="12608">
      <c r="A12608" t="str">
        <v>AutoTable</v>
      </c>
      <c r="C12608" t="str">
        <v>77075-20CE</v>
      </c>
      <c r="D12608">
        <v>0</v>
      </c>
      <c r="E12608">
        <v>43906</v>
      </c>
    </row>
    <row r="12609">
      <c r="A12609" t="str">
        <v>AutoTable</v>
      </c>
      <c r="C12609" t="str">
        <v>77075-22CE</v>
      </c>
      <c r="D12609">
        <v>0</v>
      </c>
      <c r="E12609">
        <v>43906</v>
      </c>
    </row>
    <row r="12610">
      <c r="A12610" t="str">
        <v>AutoTable</v>
      </c>
      <c r="C12610" t="str">
        <v>77075-25CE</v>
      </c>
      <c r="D12610">
        <v>0</v>
      </c>
      <c r="E12610">
        <v>43906</v>
      </c>
    </row>
    <row r="12611">
      <c r="A12611" t="str">
        <v>AutoTable</v>
      </c>
      <c r="C12611" t="str">
        <v>77075-26CE</v>
      </c>
      <c r="D12611">
        <v>51</v>
      </c>
      <c r="E12611">
        <v>43906</v>
      </c>
    </row>
    <row r="12612">
      <c r="A12612" t="str">
        <v>AutoTable</v>
      </c>
      <c r="C12612" t="str">
        <v>77075-29CE</v>
      </c>
      <c r="D12612">
        <v>0</v>
      </c>
      <c r="E12612">
        <v>43906</v>
      </c>
    </row>
    <row r="12613">
      <c r="A12613" t="str">
        <v>AutoTable</v>
      </c>
      <c r="C12613" t="str">
        <v>77075-43CE</v>
      </c>
      <c r="D12613">
        <v>0</v>
      </c>
      <c r="E12613">
        <v>43906</v>
      </c>
    </row>
    <row r="12614">
      <c r="A12614" t="str">
        <v>AutoTable</v>
      </c>
      <c r="C12614" t="str">
        <v>77075-44CE</v>
      </c>
      <c r="D12614">
        <v>0</v>
      </c>
      <c r="E12614">
        <v>43906</v>
      </c>
    </row>
    <row r="12615">
      <c r="A12615" t="str">
        <v>AutoTable</v>
      </c>
      <c r="C12615" t="str">
        <v>77075-45CE</v>
      </c>
      <c r="D12615">
        <v>0</v>
      </c>
      <c r="E12615">
        <v>43906</v>
      </c>
    </row>
    <row r="12616">
      <c r="A12616" t="str">
        <v>AutoTable</v>
      </c>
      <c r="C12616" t="str">
        <v>77075-47CE</v>
      </c>
      <c r="D12616">
        <v>0</v>
      </c>
      <c r="E12616">
        <v>43906</v>
      </c>
    </row>
    <row r="12617">
      <c r="A12617" t="str">
        <v>AutoTable</v>
      </c>
      <c r="C12617" t="str">
        <v>77075-49CE</v>
      </c>
      <c r="D12617">
        <v>0</v>
      </c>
      <c r="E12617">
        <v>43906</v>
      </c>
    </row>
    <row r="12618">
      <c r="A12618" t="str">
        <v>AutoTable</v>
      </c>
      <c r="C12618" t="str">
        <v>77075-50CE</v>
      </c>
      <c r="D12618">
        <v>0</v>
      </c>
      <c r="E12618">
        <v>43906</v>
      </c>
    </row>
    <row r="12619">
      <c r="A12619" t="str">
        <v>AutoTable</v>
      </c>
      <c r="C12619" t="str">
        <v>77075-59CE</v>
      </c>
      <c r="D12619">
        <v>0</v>
      </c>
      <c r="E12619">
        <v>43906</v>
      </c>
    </row>
    <row r="12620">
      <c r="A12620" t="str">
        <v>AutoTable</v>
      </c>
      <c r="C12620" t="str">
        <v>77075-61CE</v>
      </c>
      <c r="D12620">
        <v>0</v>
      </c>
      <c r="E12620">
        <v>43906</v>
      </c>
    </row>
    <row r="12621">
      <c r="A12621" t="str">
        <v>AutoTable</v>
      </c>
      <c r="C12621" t="str">
        <v>77075-72CE</v>
      </c>
      <c r="D12621">
        <v>0</v>
      </c>
      <c r="E12621">
        <v>43906</v>
      </c>
    </row>
    <row r="12622">
      <c r="A12622" t="str">
        <v>AutoTable</v>
      </c>
      <c r="C12622" t="str">
        <v>77075-74CE</v>
      </c>
      <c r="D12622">
        <v>0</v>
      </c>
      <c r="E12622">
        <v>43906</v>
      </c>
    </row>
    <row r="12623">
      <c r="A12623" t="str">
        <v>AutoTable</v>
      </c>
      <c r="C12623" t="str">
        <v>77075-75CE</v>
      </c>
      <c r="D12623">
        <v>0</v>
      </c>
      <c r="E12623">
        <v>43906</v>
      </c>
    </row>
    <row r="12624">
      <c r="A12624" t="str">
        <v>AutoTable</v>
      </c>
      <c r="C12624" t="str">
        <v>77075-76CE</v>
      </c>
      <c r="D12624">
        <v>0</v>
      </c>
      <c r="E12624">
        <v>43906</v>
      </c>
    </row>
    <row r="12625">
      <c r="A12625" t="str">
        <v>AutoTable</v>
      </c>
      <c r="C12625" t="str">
        <v>77075-81CE</v>
      </c>
      <c r="D12625">
        <v>102</v>
      </c>
      <c r="E12625">
        <v>43906</v>
      </c>
    </row>
    <row r="12626">
      <c r="A12626" t="str">
        <v>AutoTable</v>
      </c>
      <c r="C12626" t="str">
        <v>77075-89CE</v>
      </c>
      <c r="D12626">
        <v>1611</v>
      </c>
      <c r="E12626">
        <v>43906</v>
      </c>
    </row>
    <row r="12627">
      <c r="A12627" t="str">
        <v>AutoTable</v>
      </c>
      <c r="C12627" t="str">
        <v>77075DC1</v>
      </c>
      <c r="D12627">
        <v>0</v>
      </c>
      <c r="E12627">
        <v>43906</v>
      </c>
    </row>
    <row r="12628">
      <c r="A12628" t="str">
        <v>AutoTable</v>
      </c>
      <c r="C12628" t="str">
        <v>77175-02CE</v>
      </c>
      <c r="D12628">
        <v>0</v>
      </c>
      <c r="E12628">
        <v>43906</v>
      </c>
    </row>
    <row r="12629">
      <c r="A12629" t="str">
        <v>AutoTable</v>
      </c>
      <c r="C12629" t="str">
        <v>77175-03CE</v>
      </c>
      <c r="D12629">
        <v>629</v>
      </c>
      <c r="E12629">
        <v>43906</v>
      </c>
    </row>
    <row r="12630">
      <c r="A12630" t="str">
        <v>AutoTable</v>
      </c>
      <c r="C12630" t="str">
        <v>77175-05CE</v>
      </c>
      <c r="D12630">
        <v>0</v>
      </c>
      <c r="E12630">
        <v>43906</v>
      </c>
    </row>
    <row r="12631">
      <c r="A12631" t="str">
        <v>AutoTable</v>
      </c>
      <c r="C12631" t="str">
        <v>77175-06CE</v>
      </c>
      <c r="D12631">
        <v>214</v>
      </c>
      <c r="E12631">
        <v>43906</v>
      </c>
    </row>
    <row r="12632">
      <c r="A12632" t="str">
        <v>AutoTable</v>
      </c>
      <c r="C12632" t="str">
        <v>77175-08CE</v>
      </c>
      <c r="D12632">
        <v>396</v>
      </c>
      <c r="E12632">
        <v>43906</v>
      </c>
    </row>
    <row r="12633">
      <c r="A12633" t="str">
        <v>AutoTable</v>
      </c>
      <c r="C12633" t="str">
        <v>77175-10CE</v>
      </c>
      <c r="D12633">
        <v>2</v>
      </c>
      <c r="E12633">
        <v>43906</v>
      </c>
    </row>
    <row r="12634">
      <c r="A12634" t="str">
        <v>AutoTable</v>
      </c>
      <c r="C12634" t="str">
        <v>77175-21</v>
      </c>
      <c r="D12634">
        <v>0</v>
      </c>
      <c r="E12634">
        <v>43906</v>
      </c>
    </row>
    <row r="12635">
      <c r="A12635" t="str">
        <v>AutoTable</v>
      </c>
      <c r="C12635" t="str">
        <v>77175-23</v>
      </c>
      <c r="D12635">
        <v>30</v>
      </c>
      <c r="E12635">
        <v>43906</v>
      </c>
    </row>
    <row r="12636">
      <c r="A12636" t="str">
        <v>AutoTable</v>
      </c>
      <c r="C12636" t="str">
        <v>77175-26</v>
      </c>
      <c r="D12636">
        <v>0</v>
      </c>
      <c r="E12636">
        <v>43906</v>
      </c>
    </row>
    <row r="12637">
      <c r="A12637" t="str">
        <v>AutoTable</v>
      </c>
      <c r="C12637" t="str">
        <v>77210-32</v>
      </c>
      <c r="D12637">
        <v>0</v>
      </c>
      <c r="E12637">
        <v>43906</v>
      </c>
    </row>
    <row r="12638">
      <c r="A12638" t="str">
        <v>AutoTable</v>
      </c>
      <c r="C12638" t="str">
        <v>77210-32CE</v>
      </c>
      <c r="D12638">
        <v>0</v>
      </c>
      <c r="E12638">
        <v>43906</v>
      </c>
    </row>
    <row r="12639">
      <c r="A12639" t="str">
        <v>AutoTable</v>
      </c>
      <c r="C12639" t="str">
        <v>77212-02CE</v>
      </c>
      <c r="D12639">
        <v>203</v>
      </c>
      <c r="E12639">
        <v>43906</v>
      </c>
    </row>
    <row r="12640">
      <c r="A12640" t="str">
        <v>AutoTable</v>
      </c>
      <c r="C12640" t="str">
        <v>77212-05CE</v>
      </c>
      <c r="D12640">
        <v>125</v>
      </c>
      <c r="E12640">
        <v>43906</v>
      </c>
    </row>
    <row r="12641">
      <c r="A12641" t="str">
        <v>AutoTable</v>
      </c>
      <c r="C12641" t="str">
        <v>77212-06CE</v>
      </c>
      <c r="D12641">
        <v>169</v>
      </c>
      <c r="E12641">
        <v>43906</v>
      </c>
    </row>
    <row r="12642">
      <c r="A12642" t="str">
        <v>AutoTable</v>
      </c>
      <c r="C12642" t="str">
        <v>77212-08CE</v>
      </c>
      <c r="D12642">
        <v>104</v>
      </c>
      <c r="E12642">
        <v>43906</v>
      </c>
    </row>
    <row r="12643">
      <c r="A12643" t="str">
        <v>AutoTable</v>
      </c>
      <c r="C12643" t="str">
        <v>77215-13CE</v>
      </c>
      <c r="D12643">
        <v>14</v>
      </c>
      <c r="E12643">
        <v>43906</v>
      </c>
    </row>
    <row r="12644">
      <c r="A12644" t="str">
        <v>AutoTable</v>
      </c>
      <c r="C12644" t="str">
        <v>77215-20CE</v>
      </c>
      <c r="D12644">
        <v>7</v>
      </c>
      <c r="E12644">
        <v>43906</v>
      </c>
    </row>
    <row r="12645">
      <c r="A12645" t="str">
        <v>AutoTable</v>
      </c>
      <c r="C12645" t="str">
        <v>77215-28</v>
      </c>
      <c r="D12645">
        <v>0</v>
      </c>
      <c r="E12645">
        <v>43906</v>
      </c>
    </row>
    <row r="12646">
      <c r="A12646" t="str">
        <v>AutoTable</v>
      </c>
      <c r="C12646" t="str">
        <v>77275-17CE</v>
      </c>
      <c r="D12646">
        <v>460</v>
      </c>
      <c r="E12646">
        <v>43906</v>
      </c>
    </row>
    <row r="12647">
      <c r="A12647" t="str">
        <v>AutoTable</v>
      </c>
      <c r="C12647" t="str">
        <v>77275-20CE</v>
      </c>
      <c r="D12647">
        <v>961</v>
      </c>
      <c r="E12647">
        <v>43906</v>
      </c>
    </row>
    <row r="12648">
      <c r="A12648" t="str">
        <v>AutoTable</v>
      </c>
      <c r="C12648" t="str">
        <v>77275-24CE</v>
      </c>
      <c r="D12648">
        <v>1146</v>
      </c>
      <c r="E12648">
        <v>43906</v>
      </c>
    </row>
    <row r="12649">
      <c r="A12649" t="str">
        <v>AutoTable</v>
      </c>
      <c r="C12649" t="str">
        <v>77275-32CE</v>
      </c>
      <c r="D12649">
        <v>1514</v>
      </c>
      <c r="E12649">
        <v>43906</v>
      </c>
    </row>
    <row r="12650">
      <c r="A12650" t="str">
        <v>AutoTable</v>
      </c>
      <c r="C12650" t="str">
        <v>77415-02</v>
      </c>
      <c r="D12650">
        <v>96</v>
      </c>
      <c r="E12650">
        <v>43906</v>
      </c>
    </row>
    <row r="12651">
      <c r="A12651" t="str">
        <v>AutoTable</v>
      </c>
      <c r="C12651" t="str">
        <v>77415-04</v>
      </c>
      <c r="D12651">
        <v>76</v>
      </c>
      <c r="E12651">
        <v>43906</v>
      </c>
    </row>
    <row r="12652">
      <c r="A12652" t="str">
        <v>AutoTable</v>
      </c>
      <c r="C12652" t="str">
        <v>77415-05</v>
      </c>
      <c r="D12652">
        <v>103</v>
      </c>
      <c r="E12652">
        <v>43906</v>
      </c>
    </row>
    <row r="12653">
      <c r="A12653" t="str">
        <v>AutoTable</v>
      </c>
      <c r="C12653" t="str">
        <v>77415-06</v>
      </c>
      <c r="D12653">
        <v>141</v>
      </c>
      <c r="E12653">
        <v>43906</v>
      </c>
    </row>
    <row r="12654">
      <c r="A12654" t="str">
        <v>AutoTable</v>
      </c>
      <c r="C12654" t="str">
        <v>77415-07</v>
      </c>
      <c r="D12654">
        <v>129</v>
      </c>
      <c r="E12654">
        <v>43906</v>
      </c>
    </row>
    <row r="12655">
      <c r="A12655" t="str">
        <v>AutoTable</v>
      </c>
      <c r="C12655" t="str">
        <v>77415-10</v>
      </c>
      <c r="D12655">
        <v>104</v>
      </c>
      <c r="E12655">
        <v>43906</v>
      </c>
    </row>
    <row r="12656">
      <c r="A12656" t="str">
        <v>AutoTable</v>
      </c>
      <c r="C12656" t="str">
        <v>77512-40</v>
      </c>
      <c r="D12656">
        <v>0</v>
      </c>
      <c r="E12656">
        <v>43906</v>
      </c>
    </row>
    <row r="12657">
      <c r="A12657" t="str">
        <v>AutoTable</v>
      </c>
      <c r="C12657" t="str">
        <v>77512-57</v>
      </c>
      <c r="D12657">
        <v>0</v>
      </c>
      <c r="E12657">
        <v>43906</v>
      </c>
    </row>
    <row r="12658">
      <c r="A12658" t="str">
        <v>AutoTable</v>
      </c>
      <c r="C12658" t="str">
        <v>77515-33</v>
      </c>
      <c r="D12658">
        <v>0</v>
      </c>
      <c r="E12658">
        <v>43906</v>
      </c>
    </row>
    <row r="12659">
      <c r="A12659" t="str">
        <v>AutoTable</v>
      </c>
      <c r="C12659" t="str">
        <v>77515-57</v>
      </c>
      <c r="D12659">
        <v>14</v>
      </c>
      <c r="E12659">
        <v>43906</v>
      </c>
    </row>
    <row r="12660">
      <c r="A12660" t="str">
        <v>AutoTable</v>
      </c>
      <c r="C12660" t="str">
        <v>78010-00</v>
      </c>
      <c r="D12660">
        <v>0</v>
      </c>
      <c r="E12660">
        <v>43906</v>
      </c>
    </row>
    <row r="12661">
      <c r="A12661" t="str">
        <v>AutoTable</v>
      </c>
      <c r="C12661" t="str">
        <v>78110-81G5</v>
      </c>
      <c r="D12661">
        <v>90</v>
      </c>
      <c r="E12661">
        <v>43906</v>
      </c>
    </row>
    <row r="12662">
      <c r="A12662" t="str">
        <v>AutoTable</v>
      </c>
      <c r="C12662" t="str">
        <v>78110-89G5</v>
      </c>
      <c r="D12662">
        <v>90</v>
      </c>
      <c r="E12662">
        <v>43906</v>
      </c>
    </row>
    <row r="12663">
      <c r="A12663" t="str">
        <v>AutoTable</v>
      </c>
      <c r="C12663" t="str">
        <v>78175-81G5</v>
      </c>
      <c r="D12663">
        <v>590</v>
      </c>
      <c r="E12663">
        <v>43906</v>
      </c>
    </row>
    <row r="12664">
      <c r="A12664" t="str">
        <v>AutoTable</v>
      </c>
      <c r="C12664" t="str">
        <v>78175-89G5</v>
      </c>
      <c r="D12664">
        <v>190</v>
      </c>
      <c r="E12664">
        <v>43906</v>
      </c>
    </row>
    <row r="12665">
      <c r="A12665" t="str">
        <v>AutoTable</v>
      </c>
      <c r="C12665" t="str">
        <v>78175S3</v>
      </c>
      <c r="D12665">
        <v>406</v>
      </c>
      <c r="E12665">
        <v>43906</v>
      </c>
    </row>
    <row r="12666">
      <c r="A12666" t="str">
        <v>AutoTable</v>
      </c>
      <c r="C12666" t="str">
        <v>78210-00</v>
      </c>
      <c r="D12666">
        <v>1111</v>
      </c>
      <c r="E12666">
        <v>43906</v>
      </c>
    </row>
    <row r="12667">
      <c r="A12667" t="str">
        <v>AutoTable</v>
      </c>
      <c r="C12667" t="str">
        <v>78210-M1</v>
      </c>
      <c r="D12667">
        <v>1300</v>
      </c>
      <c r="E12667">
        <v>43906</v>
      </c>
    </row>
    <row r="12668">
      <c r="A12668" t="str">
        <v>AutoTable</v>
      </c>
      <c r="C12668" t="str">
        <v>78210-M2</v>
      </c>
      <c r="D12668">
        <v>0</v>
      </c>
      <c r="E12668">
        <v>43906</v>
      </c>
    </row>
    <row r="12669">
      <c r="A12669" t="str">
        <v>AutoTable</v>
      </c>
      <c r="C12669" t="str">
        <v>78210-R1</v>
      </c>
      <c r="D12669">
        <v>2311</v>
      </c>
      <c r="E12669">
        <v>43906</v>
      </c>
    </row>
    <row r="12670">
      <c r="A12670" t="str">
        <v>AutoTable</v>
      </c>
      <c r="C12670" t="str">
        <v>78210-R2</v>
      </c>
      <c r="D12670">
        <v>0</v>
      </c>
      <c r="E12670">
        <v>43906</v>
      </c>
    </row>
    <row r="12671">
      <c r="A12671" t="str">
        <v>AutoTable</v>
      </c>
      <c r="C12671" t="str">
        <v>78212-00</v>
      </c>
      <c r="D12671">
        <v>559</v>
      </c>
      <c r="E12671">
        <v>43906</v>
      </c>
    </row>
    <row r="12672">
      <c r="A12672" t="str">
        <v>AutoTable</v>
      </c>
      <c r="C12672" t="str">
        <v>78212-M</v>
      </c>
      <c r="D12672">
        <v>926</v>
      </c>
      <c r="E12672">
        <v>43906</v>
      </c>
    </row>
    <row r="12673">
      <c r="A12673" t="str">
        <v>AutoTable</v>
      </c>
      <c r="C12673" t="str">
        <v>78212-R</v>
      </c>
      <c r="D12673">
        <v>0</v>
      </c>
      <c r="E12673">
        <v>43906</v>
      </c>
    </row>
    <row r="12674">
      <c r="A12674" t="str">
        <v>AutoTable</v>
      </c>
      <c r="C12674" t="str">
        <v>78215-00</v>
      </c>
      <c r="D12674">
        <v>420</v>
      </c>
      <c r="E12674">
        <v>43906</v>
      </c>
    </row>
    <row r="12675">
      <c r="A12675" t="str">
        <v>AutoTable</v>
      </c>
      <c r="C12675" t="str">
        <v>78215-M</v>
      </c>
      <c r="D12675">
        <v>679</v>
      </c>
      <c r="E12675">
        <v>43906</v>
      </c>
    </row>
    <row r="12676">
      <c r="A12676" t="str">
        <v>AutoTable</v>
      </c>
      <c r="C12676" t="str">
        <v>78215-R</v>
      </c>
      <c r="D12676">
        <v>0</v>
      </c>
      <c r="E12676">
        <v>43906</v>
      </c>
    </row>
    <row r="12677">
      <c r="A12677" t="str">
        <v>AutoTable</v>
      </c>
      <c r="C12677" t="str">
        <v>78275-00</v>
      </c>
      <c r="D12677">
        <v>7914</v>
      </c>
      <c r="E12677">
        <v>43906</v>
      </c>
    </row>
    <row r="12678">
      <c r="A12678" t="str">
        <v>AutoTable</v>
      </c>
      <c r="C12678" t="str">
        <v>78275-M</v>
      </c>
      <c r="D12678">
        <v>9000</v>
      </c>
      <c r="E12678">
        <v>43906</v>
      </c>
    </row>
    <row r="12679">
      <c r="A12679" t="str">
        <v>AutoTable</v>
      </c>
      <c r="C12679" t="str">
        <v>78275-R</v>
      </c>
      <c r="D12679">
        <v>9098</v>
      </c>
      <c r="E12679">
        <v>43906</v>
      </c>
    </row>
    <row r="12680">
      <c r="A12680" t="str">
        <v>AutoTable</v>
      </c>
      <c r="C12680" t="str">
        <v>81010-19</v>
      </c>
      <c r="D12680">
        <v>0</v>
      </c>
      <c r="E12680">
        <v>43906</v>
      </c>
    </row>
    <row r="12681">
      <c r="A12681" t="str">
        <v>AutoTable</v>
      </c>
      <c r="C12681" t="str">
        <v>81010-35</v>
      </c>
      <c r="D12681">
        <v>0</v>
      </c>
      <c r="E12681">
        <v>43906</v>
      </c>
    </row>
    <row r="12682">
      <c r="A12682" t="str">
        <v>AutoTable</v>
      </c>
      <c r="C12682" t="str">
        <v>81010-39</v>
      </c>
      <c r="D12682">
        <v>0</v>
      </c>
      <c r="E12682">
        <v>43906</v>
      </c>
    </row>
    <row r="12683">
      <c r="A12683" t="str">
        <v>AutoTable</v>
      </c>
      <c r="C12683" t="str">
        <v>81075-01</v>
      </c>
      <c r="D12683">
        <v>0</v>
      </c>
      <c r="E12683">
        <v>43906</v>
      </c>
    </row>
    <row r="12684">
      <c r="A12684" t="str">
        <v>AutoTable</v>
      </c>
      <c r="C12684" t="str">
        <v>81075-14</v>
      </c>
      <c r="D12684">
        <v>1241</v>
      </c>
      <c r="E12684">
        <v>43906</v>
      </c>
    </row>
    <row r="12685">
      <c r="A12685" t="str">
        <v>AutoTable</v>
      </c>
      <c r="C12685" t="str">
        <v>81210-12</v>
      </c>
      <c r="D12685">
        <v>374</v>
      </c>
      <c r="E12685">
        <v>43906</v>
      </c>
    </row>
    <row r="12686">
      <c r="A12686" t="str">
        <v>AutoTable</v>
      </c>
      <c r="C12686" t="str">
        <v>81210-18</v>
      </c>
      <c r="D12686">
        <v>1</v>
      </c>
      <c r="E12686">
        <v>43906</v>
      </c>
    </row>
    <row r="12687">
      <c r="A12687" t="str">
        <v>AutoTable</v>
      </c>
      <c r="C12687" t="str">
        <v>81210-20</v>
      </c>
      <c r="D12687">
        <v>556</v>
      </c>
      <c r="E12687">
        <v>43906</v>
      </c>
    </row>
    <row r="12688">
      <c r="A12688" t="str">
        <v>AutoTable</v>
      </c>
      <c r="C12688" t="str">
        <v>81210-21</v>
      </c>
      <c r="D12688">
        <v>77</v>
      </c>
      <c r="E12688">
        <v>43906</v>
      </c>
    </row>
    <row r="12689">
      <c r="A12689" t="str">
        <v>AutoTable</v>
      </c>
      <c r="C12689" t="str">
        <v>81210-82</v>
      </c>
      <c r="D12689">
        <v>7</v>
      </c>
      <c r="E12689">
        <v>43906</v>
      </c>
    </row>
    <row r="12690">
      <c r="A12690" t="str">
        <v>AutoTable</v>
      </c>
      <c r="C12690" t="str">
        <v>81275-18</v>
      </c>
      <c r="D12690">
        <v>1704</v>
      </c>
      <c r="E12690">
        <v>43906</v>
      </c>
    </row>
    <row r="12691">
      <c r="A12691" t="str">
        <v>AutoTable</v>
      </c>
      <c r="C12691" t="str">
        <v>83175-15</v>
      </c>
      <c r="D12691">
        <v>1183</v>
      </c>
      <c r="E12691">
        <v>43906</v>
      </c>
    </row>
    <row r="12692">
      <c r="A12692" t="str">
        <v>AutoTable</v>
      </c>
      <c r="C12692" t="str">
        <v>83510-18</v>
      </c>
      <c r="D12692">
        <v>645</v>
      </c>
      <c r="E12692">
        <v>43906</v>
      </c>
    </row>
    <row r="12693">
      <c r="A12693" t="str">
        <v>AutoTable</v>
      </c>
      <c r="C12693" t="str">
        <v>84010-19</v>
      </c>
      <c r="D12693">
        <v>420</v>
      </c>
      <c r="E12693">
        <v>43906</v>
      </c>
    </row>
    <row r="12694">
      <c r="A12694" t="str">
        <v>AutoTable</v>
      </c>
      <c r="C12694" t="str">
        <v>88010-99</v>
      </c>
      <c r="D12694">
        <v>279</v>
      </c>
      <c r="E12694">
        <v>43906</v>
      </c>
    </row>
    <row r="12695">
      <c r="A12695" t="str">
        <v>AutoTable</v>
      </c>
      <c r="C12695" t="str">
        <v>88575-21</v>
      </c>
      <c r="D12695">
        <v>0</v>
      </c>
      <c r="E12695">
        <v>43906</v>
      </c>
    </row>
    <row r="12696">
      <c r="A12696" t="str">
        <v>AutoTable</v>
      </c>
      <c r="C12696" t="str">
        <v>88610-08</v>
      </c>
      <c r="D12696">
        <v>133</v>
      </c>
      <c r="E12696">
        <v>43906</v>
      </c>
    </row>
    <row r="12697">
      <c r="A12697" t="str">
        <v>AutoTable</v>
      </c>
      <c r="C12697" t="str">
        <v>89710-18</v>
      </c>
      <c r="D12697">
        <v>0</v>
      </c>
      <c r="E12697">
        <v>43906</v>
      </c>
    </row>
    <row r="12698">
      <c r="A12698" t="str">
        <v>AutoTable</v>
      </c>
      <c r="C12698" t="str">
        <v>89710-51</v>
      </c>
      <c r="D12698">
        <v>60</v>
      </c>
      <c r="E12698">
        <v>43906</v>
      </c>
    </row>
    <row r="12699">
      <c r="A12699" t="str">
        <v>AutoTable</v>
      </c>
      <c r="C12699" t="str">
        <v>89710-72</v>
      </c>
      <c r="D12699">
        <v>0</v>
      </c>
      <c r="E12699">
        <v>43906</v>
      </c>
    </row>
    <row r="12700">
      <c r="A12700" t="str">
        <v>AutoTable</v>
      </c>
      <c r="C12700" t="str">
        <v>90175-01</v>
      </c>
      <c r="D12700">
        <v>4803</v>
      </c>
      <c r="E12700">
        <v>43906</v>
      </c>
    </row>
    <row r="12701">
      <c r="A12701" t="str">
        <v>AutoTable</v>
      </c>
      <c r="C12701" t="str">
        <v>91010-01</v>
      </c>
      <c r="D12701">
        <v>147</v>
      </c>
      <c r="E12701">
        <v>43906</v>
      </c>
    </row>
    <row r="12702">
      <c r="A12702" t="str">
        <v>AutoTable</v>
      </c>
      <c r="C12702" t="str">
        <v>91010-02</v>
      </c>
      <c r="D12702">
        <v>49</v>
      </c>
      <c r="E12702">
        <v>43906</v>
      </c>
    </row>
    <row r="12703">
      <c r="A12703" t="str">
        <v>AutoTable</v>
      </c>
      <c r="C12703" t="str">
        <v>91010-04</v>
      </c>
      <c r="D12703">
        <v>7</v>
      </c>
      <c r="E12703">
        <v>43906</v>
      </c>
    </row>
    <row r="12704">
      <c r="A12704" t="str">
        <v>AutoTable</v>
      </c>
      <c r="C12704" t="str">
        <v>91010-05</v>
      </c>
      <c r="D12704">
        <v>108</v>
      </c>
      <c r="E12704">
        <v>43906</v>
      </c>
    </row>
    <row r="12705">
      <c r="A12705" t="str">
        <v>AutoTable</v>
      </c>
      <c r="C12705" t="str">
        <v>91010-06</v>
      </c>
      <c r="D12705">
        <v>347</v>
      </c>
      <c r="E12705">
        <v>43906</v>
      </c>
    </row>
    <row r="12706">
      <c r="A12706" t="str">
        <v>AutoTable</v>
      </c>
      <c r="C12706" t="str">
        <v>91010-08</v>
      </c>
      <c r="D12706">
        <v>570</v>
      </c>
      <c r="E12706">
        <v>43906</v>
      </c>
    </row>
    <row r="12707">
      <c r="A12707" t="str">
        <v>AutoTable</v>
      </c>
      <c r="C12707" t="str">
        <v>91010-09</v>
      </c>
      <c r="D12707">
        <v>63</v>
      </c>
      <c r="E12707">
        <v>43906</v>
      </c>
    </row>
    <row r="12708">
      <c r="A12708" t="str">
        <v>AutoTable</v>
      </c>
      <c r="C12708" t="str">
        <v>91010-10</v>
      </c>
      <c r="D12708">
        <v>253</v>
      </c>
      <c r="E12708">
        <v>43906</v>
      </c>
    </row>
    <row r="12709">
      <c r="A12709" t="str">
        <v>AutoTable</v>
      </c>
      <c r="C12709" t="str">
        <v>91010-16</v>
      </c>
      <c r="D12709">
        <v>350</v>
      </c>
      <c r="E12709">
        <v>43906</v>
      </c>
    </row>
    <row r="12710">
      <c r="A12710" t="str">
        <v>AutoTable</v>
      </c>
      <c r="C12710" t="str">
        <v>91010-18</v>
      </c>
      <c r="D12710">
        <v>2229</v>
      </c>
      <c r="E12710">
        <v>43906</v>
      </c>
    </row>
    <row r="12711">
      <c r="A12711" t="str">
        <v>AutoTable</v>
      </c>
      <c r="C12711" t="str">
        <v>91010-19</v>
      </c>
      <c r="D12711">
        <v>645</v>
      </c>
      <c r="E12711">
        <v>43906</v>
      </c>
    </row>
    <row r="12712">
      <c r="A12712" t="str">
        <v>AutoTable</v>
      </c>
      <c r="C12712" t="str">
        <v>91010-20</v>
      </c>
      <c r="D12712">
        <v>440</v>
      </c>
      <c r="E12712">
        <v>43906</v>
      </c>
    </row>
    <row r="12713">
      <c r="A12713" t="str">
        <v>AutoTable</v>
      </c>
      <c r="C12713" t="str">
        <v>91010-23</v>
      </c>
      <c r="D12713">
        <v>70</v>
      </c>
      <c r="E12713">
        <v>43906</v>
      </c>
    </row>
    <row r="12714">
      <c r="A12714" t="str">
        <v>AutoTable</v>
      </c>
      <c r="C12714" t="str">
        <v>91010-33</v>
      </c>
      <c r="D12714">
        <v>0</v>
      </c>
      <c r="E12714">
        <v>43906</v>
      </c>
    </row>
    <row r="12715">
      <c r="A12715" t="str">
        <v>AutoTable</v>
      </c>
      <c r="C12715" t="str">
        <v>91010-35</v>
      </c>
      <c r="D12715">
        <v>0</v>
      </c>
      <c r="E12715">
        <v>43906</v>
      </c>
    </row>
    <row r="12716">
      <c r="A12716" t="str">
        <v>AutoTable</v>
      </c>
      <c r="C12716" t="str">
        <v>91010-36</v>
      </c>
      <c r="D12716">
        <v>0</v>
      </c>
      <c r="E12716">
        <v>43906</v>
      </c>
    </row>
    <row r="12717">
      <c r="A12717" t="str">
        <v>AutoTable</v>
      </c>
      <c r="C12717" t="str">
        <v>91010-37</v>
      </c>
      <c r="D12717">
        <v>0</v>
      </c>
      <c r="E12717">
        <v>43906</v>
      </c>
    </row>
    <row r="12718">
      <c r="A12718" t="str">
        <v>AutoTable</v>
      </c>
      <c r="C12718" t="str">
        <v>91010-41</v>
      </c>
      <c r="D12718">
        <v>0</v>
      </c>
      <c r="E12718">
        <v>43906</v>
      </c>
    </row>
    <row r="12719">
      <c r="A12719" t="str">
        <v>AutoTable</v>
      </c>
      <c r="C12719" t="str">
        <v>91010-43</v>
      </c>
      <c r="D12719">
        <v>0</v>
      </c>
      <c r="E12719">
        <v>43906</v>
      </c>
    </row>
    <row r="12720">
      <c r="A12720" t="str">
        <v>AutoTable</v>
      </c>
      <c r="C12720" t="str">
        <v>91012-12FR</v>
      </c>
      <c r="D12720">
        <v>138</v>
      </c>
      <c r="E12720">
        <v>43906</v>
      </c>
    </row>
    <row r="12721">
      <c r="A12721" t="str">
        <v>AutoTable</v>
      </c>
      <c r="C12721" t="str">
        <v>91012-19</v>
      </c>
      <c r="D12721">
        <v>0</v>
      </c>
      <c r="E12721">
        <v>43906</v>
      </c>
    </row>
    <row r="12722">
      <c r="A12722" t="str">
        <v>AutoTable</v>
      </c>
      <c r="C12722" t="str">
        <v>91050-01</v>
      </c>
      <c r="D12722">
        <v>2701</v>
      </c>
      <c r="E12722">
        <v>43906</v>
      </c>
    </row>
    <row r="12723">
      <c r="A12723" t="str">
        <v>AutoTable</v>
      </c>
      <c r="C12723" t="str">
        <v>91050-02</v>
      </c>
      <c r="D12723">
        <v>2786</v>
      </c>
      <c r="E12723">
        <v>43906</v>
      </c>
    </row>
    <row r="12724">
      <c r="A12724" t="str">
        <v>AutoTable</v>
      </c>
      <c r="C12724" t="str">
        <v>91050-05</v>
      </c>
      <c r="D12724">
        <v>2636</v>
      </c>
      <c r="E12724">
        <v>43906</v>
      </c>
    </row>
    <row r="12725">
      <c r="A12725" t="str">
        <v>AutoTable</v>
      </c>
      <c r="C12725" t="str">
        <v>91050-06</v>
      </c>
      <c r="D12725">
        <v>2792</v>
      </c>
      <c r="E12725">
        <v>43906</v>
      </c>
    </row>
    <row r="12726">
      <c r="A12726" t="str">
        <v>AutoTable</v>
      </c>
      <c r="C12726" t="str">
        <v>91050-09</v>
      </c>
      <c r="D12726">
        <v>3023</v>
      </c>
      <c r="E12726">
        <v>43906</v>
      </c>
    </row>
    <row r="12727">
      <c r="A12727" t="str">
        <v>AutoTable</v>
      </c>
      <c r="C12727" t="str">
        <v>91050-18</v>
      </c>
      <c r="D12727">
        <v>1109</v>
      </c>
      <c r="E12727">
        <v>43906</v>
      </c>
    </row>
    <row r="12728">
      <c r="A12728" t="str">
        <v>AutoTable</v>
      </c>
      <c r="C12728" t="str">
        <v>91050-20</v>
      </c>
      <c r="D12728">
        <v>829</v>
      </c>
      <c r="E12728">
        <v>43906</v>
      </c>
    </row>
    <row r="12729">
      <c r="A12729" t="str">
        <v>AutoTable</v>
      </c>
      <c r="C12729" t="str">
        <v>91050-39</v>
      </c>
      <c r="D12729">
        <v>676</v>
      </c>
      <c r="E12729">
        <v>43906</v>
      </c>
    </row>
    <row r="12730">
      <c r="A12730" t="str">
        <v>AutoTable</v>
      </c>
      <c r="C12730" t="str">
        <v>91075-01</v>
      </c>
      <c r="D12730">
        <v>2498</v>
      </c>
      <c r="E12730">
        <v>43906</v>
      </c>
    </row>
    <row r="12731">
      <c r="A12731" t="str">
        <v>AutoTable</v>
      </c>
      <c r="C12731" t="str">
        <v>91075-02</v>
      </c>
      <c r="D12731">
        <v>2585</v>
      </c>
      <c r="E12731">
        <v>43906</v>
      </c>
    </row>
    <row r="12732">
      <c r="A12732" t="str">
        <v>AutoTable</v>
      </c>
      <c r="C12732" t="str">
        <v>91075-03</v>
      </c>
      <c r="D12732">
        <v>1497</v>
      </c>
      <c r="E12732">
        <v>43906</v>
      </c>
    </row>
    <row r="12733">
      <c r="A12733" t="str">
        <v>AutoTable</v>
      </c>
      <c r="C12733" t="str">
        <v>91075-04</v>
      </c>
      <c r="D12733">
        <v>542</v>
      </c>
      <c r="E12733">
        <v>43906</v>
      </c>
    </row>
    <row r="12734">
      <c r="A12734" t="str">
        <v>AutoTable</v>
      </c>
      <c r="C12734" t="str">
        <v>91075-05</v>
      </c>
      <c r="D12734">
        <v>1912</v>
      </c>
      <c r="E12734">
        <v>43906</v>
      </c>
    </row>
    <row r="12735">
      <c r="A12735" t="str">
        <v>AutoTable</v>
      </c>
      <c r="C12735" t="str">
        <v>91075-06</v>
      </c>
      <c r="D12735">
        <v>2010</v>
      </c>
      <c r="E12735">
        <v>43906</v>
      </c>
    </row>
    <row r="12736">
      <c r="A12736" t="str">
        <v>AutoTable</v>
      </c>
      <c r="C12736" t="str">
        <v>91075-07</v>
      </c>
      <c r="D12736">
        <v>1081</v>
      </c>
      <c r="E12736">
        <v>43906</v>
      </c>
    </row>
    <row r="12737">
      <c r="A12737" t="str">
        <v>AutoTable</v>
      </c>
      <c r="C12737" t="str">
        <v>91075-08</v>
      </c>
      <c r="D12737">
        <v>3000</v>
      </c>
      <c r="E12737">
        <v>43906</v>
      </c>
    </row>
    <row r="12738">
      <c r="A12738" t="str">
        <v>AutoTable</v>
      </c>
      <c r="C12738" t="str">
        <v>91075-09</v>
      </c>
      <c r="D12738">
        <v>3741</v>
      </c>
      <c r="E12738">
        <v>43906</v>
      </c>
    </row>
    <row r="12739">
      <c r="A12739" t="str">
        <v>AutoTable</v>
      </c>
      <c r="C12739" t="str">
        <v>91075-10</v>
      </c>
      <c r="D12739">
        <v>1591</v>
      </c>
      <c r="E12739">
        <v>43906</v>
      </c>
    </row>
    <row r="12740">
      <c r="A12740" t="str">
        <v>AutoTable</v>
      </c>
      <c r="C12740" t="str">
        <v>91075-18</v>
      </c>
      <c r="D12740">
        <v>5136</v>
      </c>
      <c r="E12740">
        <v>43906</v>
      </c>
    </row>
    <row r="12741">
      <c r="A12741" t="str">
        <v>AutoTable</v>
      </c>
      <c r="C12741" t="str">
        <v>91075-19</v>
      </c>
      <c r="D12741">
        <v>1679</v>
      </c>
      <c r="E12741">
        <v>43906</v>
      </c>
    </row>
    <row r="12742">
      <c r="A12742" t="str">
        <v>AutoTable</v>
      </c>
      <c r="C12742" t="str">
        <v>91075-20</v>
      </c>
      <c r="D12742">
        <v>1092</v>
      </c>
      <c r="E12742">
        <v>43906</v>
      </c>
    </row>
    <row r="12743">
      <c r="A12743" t="str">
        <v>AutoTable</v>
      </c>
      <c r="C12743" t="str">
        <v>91075-23</v>
      </c>
      <c r="D12743">
        <v>1440</v>
      </c>
      <c r="E12743">
        <v>43906</v>
      </c>
    </row>
    <row r="12744">
      <c r="A12744" t="str">
        <v>AutoTable</v>
      </c>
      <c r="C12744" t="str">
        <v>91075-37</v>
      </c>
      <c r="D12744">
        <v>0</v>
      </c>
      <c r="E12744">
        <v>43906</v>
      </c>
    </row>
    <row r="12745">
      <c r="A12745" t="str">
        <v>AutoTable</v>
      </c>
      <c r="C12745" t="str">
        <v>91075-39</v>
      </c>
      <c r="D12745">
        <v>3646</v>
      </c>
      <c r="E12745">
        <v>43906</v>
      </c>
    </row>
    <row r="12746">
      <c r="A12746" t="str">
        <v>AutoTable</v>
      </c>
      <c r="C12746" t="str">
        <v>91150-48</v>
      </c>
      <c r="D12746">
        <v>2355</v>
      </c>
      <c r="E12746">
        <v>43906</v>
      </c>
    </row>
    <row r="12747">
      <c r="A12747" t="str">
        <v>AutoTable</v>
      </c>
      <c r="C12747" t="str">
        <v>91150-61</v>
      </c>
      <c r="D12747">
        <v>736</v>
      </c>
      <c r="E12747">
        <v>43906</v>
      </c>
    </row>
    <row r="12748">
      <c r="A12748" t="str">
        <v>AutoTable</v>
      </c>
      <c r="C12748" t="str">
        <v>91210-18</v>
      </c>
      <c r="D12748">
        <v>30</v>
      </c>
      <c r="E12748">
        <v>43906</v>
      </c>
    </row>
    <row r="12749">
      <c r="A12749" t="str">
        <v>AutoTable</v>
      </c>
      <c r="C12749" t="str">
        <v>91210-18/B</v>
      </c>
      <c r="D12749">
        <v>21</v>
      </c>
      <c r="E12749">
        <v>43906</v>
      </c>
    </row>
    <row r="12750">
      <c r="A12750" t="str">
        <v>AutoTable</v>
      </c>
      <c r="C12750" t="str">
        <v>91212-16</v>
      </c>
      <c r="D12750">
        <v>0</v>
      </c>
      <c r="E12750">
        <v>43906</v>
      </c>
    </row>
    <row r="12751">
      <c r="A12751" t="str">
        <v>AutoTable</v>
      </c>
      <c r="C12751" t="str">
        <v>91212-19</v>
      </c>
      <c r="D12751">
        <v>466</v>
      </c>
      <c r="E12751">
        <v>43906</v>
      </c>
    </row>
    <row r="12752">
      <c r="A12752" t="str">
        <v>AutoTable</v>
      </c>
      <c r="C12752" t="str">
        <v>91215-22</v>
      </c>
      <c r="D12752">
        <v>0</v>
      </c>
      <c r="E12752">
        <v>43906</v>
      </c>
    </row>
    <row r="12753">
      <c r="A12753" t="str">
        <v>AutoTable</v>
      </c>
      <c r="C12753" t="str">
        <v>91237-1</v>
      </c>
      <c r="D12753">
        <v>0</v>
      </c>
      <c r="E12753">
        <v>43906</v>
      </c>
    </row>
    <row r="12754">
      <c r="A12754" t="str">
        <v>AutoTable</v>
      </c>
      <c r="C12754" t="str">
        <v>91237-3</v>
      </c>
      <c r="D12754">
        <v>0</v>
      </c>
      <c r="E12754">
        <v>43906</v>
      </c>
    </row>
    <row r="12755">
      <c r="A12755" t="str">
        <v>AutoTable</v>
      </c>
      <c r="C12755" t="str">
        <v>91375-08</v>
      </c>
      <c r="D12755">
        <v>2760</v>
      </c>
      <c r="E12755">
        <v>43906</v>
      </c>
    </row>
    <row r="12756">
      <c r="A12756" t="str">
        <v>AutoTable</v>
      </c>
      <c r="C12756" t="str">
        <v>91410-12</v>
      </c>
      <c r="D12756">
        <v>502</v>
      </c>
      <c r="E12756">
        <v>43906</v>
      </c>
    </row>
    <row r="12757">
      <c r="A12757" t="str">
        <v>AutoTable</v>
      </c>
      <c r="C12757" t="str">
        <v>91410-21</v>
      </c>
      <c r="D12757">
        <v>182</v>
      </c>
      <c r="E12757">
        <v>43906</v>
      </c>
    </row>
    <row r="12758">
      <c r="A12758" t="str">
        <v>AutoTable</v>
      </c>
      <c r="C12758" t="str">
        <v>91410-33</v>
      </c>
      <c r="D12758">
        <v>403</v>
      </c>
      <c r="E12758">
        <v>43906</v>
      </c>
    </row>
    <row r="12759">
      <c r="A12759" t="str">
        <v>AutoTable</v>
      </c>
      <c r="C12759" t="str">
        <v>91410-42</v>
      </c>
      <c r="D12759">
        <v>408</v>
      </c>
      <c r="E12759">
        <v>43906</v>
      </c>
    </row>
    <row r="12760">
      <c r="A12760" t="str">
        <v>AutoTable</v>
      </c>
      <c r="C12760" t="str">
        <v>91410-51</v>
      </c>
      <c r="D12760">
        <v>486</v>
      </c>
      <c r="E12760">
        <v>43906</v>
      </c>
    </row>
    <row r="12761">
      <c r="A12761" t="str">
        <v>AutoTable</v>
      </c>
      <c r="C12761" t="str">
        <v>91410-62</v>
      </c>
      <c r="D12761">
        <v>0</v>
      </c>
      <c r="E12761">
        <v>43906</v>
      </c>
    </row>
    <row r="12762">
      <c r="A12762" t="str">
        <v>AutoTable</v>
      </c>
      <c r="C12762" t="str">
        <v>91410-63</v>
      </c>
      <c r="D12762">
        <v>793</v>
      </c>
      <c r="E12762">
        <v>43906</v>
      </c>
    </row>
    <row r="12763">
      <c r="A12763" t="str">
        <v>AutoTable</v>
      </c>
      <c r="C12763" t="str">
        <v>91410-72</v>
      </c>
      <c r="D12763">
        <v>688</v>
      </c>
      <c r="E12763">
        <v>43906</v>
      </c>
    </row>
    <row r="12764">
      <c r="A12764" t="str">
        <v>AutoTable</v>
      </c>
      <c r="C12764" t="str">
        <v>91412-11</v>
      </c>
      <c r="D12764">
        <v>0</v>
      </c>
      <c r="E12764">
        <v>43906</v>
      </c>
    </row>
    <row r="12765">
      <c r="A12765" t="str">
        <v>AutoTable</v>
      </c>
      <c r="C12765" t="str">
        <v>91412-12</v>
      </c>
      <c r="D12765">
        <v>199</v>
      </c>
      <c r="E12765">
        <v>43906</v>
      </c>
    </row>
    <row r="12766">
      <c r="A12766" t="str">
        <v>AutoTable</v>
      </c>
      <c r="C12766" t="str">
        <v>91412-33</v>
      </c>
      <c r="D12766">
        <v>113</v>
      </c>
      <c r="E12766">
        <v>43906</v>
      </c>
    </row>
    <row r="12767">
      <c r="A12767" t="str">
        <v>AutoTable</v>
      </c>
      <c r="C12767" t="str">
        <v>91412-42</v>
      </c>
      <c r="D12767">
        <v>200</v>
      </c>
      <c r="E12767">
        <v>43906</v>
      </c>
    </row>
    <row r="12768">
      <c r="A12768" t="str">
        <v>AutoTable</v>
      </c>
      <c r="C12768" t="str">
        <v>91412-62</v>
      </c>
      <c r="D12768">
        <v>217</v>
      </c>
      <c r="E12768">
        <v>43906</v>
      </c>
    </row>
    <row r="12769">
      <c r="A12769" t="str">
        <v>AutoTable</v>
      </c>
      <c r="C12769" t="str">
        <v>91412-72</v>
      </c>
      <c r="D12769">
        <v>133</v>
      </c>
      <c r="E12769">
        <v>43906</v>
      </c>
    </row>
    <row r="12770">
      <c r="A12770" t="str">
        <v>AutoTable</v>
      </c>
      <c r="C12770" t="str">
        <v>91415-81</v>
      </c>
      <c r="D12770">
        <v>62</v>
      </c>
      <c r="E12770">
        <v>43906</v>
      </c>
    </row>
    <row r="12771">
      <c r="A12771" t="str">
        <v>AutoTable</v>
      </c>
      <c r="C12771" t="str">
        <v>91450-12</v>
      </c>
      <c r="D12771">
        <v>3298</v>
      </c>
      <c r="E12771">
        <v>43906</v>
      </c>
    </row>
    <row r="12772">
      <c r="A12772" t="str">
        <v>AutoTable</v>
      </c>
      <c r="C12772" t="str">
        <v>91450-21</v>
      </c>
      <c r="D12772">
        <v>3539</v>
      </c>
      <c r="E12772">
        <v>43906</v>
      </c>
    </row>
    <row r="12773">
      <c r="A12773" t="str">
        <v>AutoTable</v>
      </c>
      <c r="C12773" t="str">
        <v>91450-33</v>
      </c>
      <c r="D12773">
        <v>3455</v>
      </c>
      <c r="E12773">
        <v>43906</v>
      </c>
    </row>
    <row r="12774">
      <c r="A12774" t="str">
        <v>AutoTable</v>
      </c>
      <c r="C12774" t="str">
        <v>91450-42</v>
      </c>
      <c r="D12774">
        <v>3353</v>
      </c>
      <c r="E12774">
        <v>43906</v>
      </c>
    </row>
    <row r="12775">
      <c r="A12775" t="str">
        <v>AutoTable</v>
      </c>
      <c r="C12775" t="str">
        <v>91450-51</v>
      </c>
      <c r="D12775">
        <v>3004</v>
      </c>
      <c r="E12775">
        <v>43906</v>
      </c>
    </row>
    <row r="12776">
      <c r="A12776" t="str">
        <v>AutoTable</v>
      </c>
      <c r="C12776" t="str">
        <v>91450-62</v>
      </c>
      <c r="D12776">
        <v>0</v>
      </c>
      <c r="E12776">
        <v>43906</v>
      </c>
    </row>
    <row r="12777">
      <c r="A12777" t="str">
        <v>AutoTable</v>
      </c>
      <c r="C12777" t="str">
        <v>91450-63</v>
      </c>
      <c r="D12777">
        <v>3400</v>
      </c>
      <c r="E12777">
        <v>43906</v>
      </c>
    </row>
    <row r="12778">
      <c r="A12778" t="str">
        <v>AutoTable</v>
      </c>
      <c r="C12778" t="str">
        <v>91450-72</v>
      </c>
      <c r="D12778">
        <v>2756</v>
      </c>
      <c r="E12778">
        <v>43906</v>
      </c>
    </row>
    <row r="12779">
      <c r="A12779" t="str">
        <v>AutoTable</v>
      </c>
      <c r="C12779" t="str">
        <v>91460-12</v>
      </c>
      <c r="D12779">
        <v>0</v>
      </c>
      <c r="E12779">
        <v>43906</v>
      </c>
    </row>
    <row r="12780">
      <c r="A12780" t="str">
        <v>AutoTable</v>
      </c>
      <c r="C12780" t="str">
        <v>91460-12G5</v>
      </c>
      <c r="D12780">
        <v>23</v>
      </c>
      <c r="E12780">
        <v>43906</v>
      </c>
    </row>
    <row r="12781">
      <c r="A12781" t="str">
        <v>AutoTable</v>
      </c>
      <c r="C12781" t="str">
        <v>91460-21</v>
      </c>
      <c r="D12781">
        <v>0</v>
      </c>
      <c r="E12781">
        <v>43906</v>
      </c>
    </row>
    <row r="12782">
      <c r="A12782" t="str">
        <v>AutoTable</v>
      </c>
      <c r="C12782" t="str">
        <v>91460-21G5</v>
      </c>
      <c r="D12782">
        <v>60</v>
      </c>
      <c r="E12782">
        <v>43906</v>
      </c>
    </row>
    <row r="12783">
      <c r="A12783" t="str">
        <v>AutoTable</v>
      </c>
      <c r="C12783" t="str">
        <v>91460-33</v>
      </c>
      <c r="D12783">
        <v>0</v>
      </c>
      <c r="E12783">
        <v>43906</v>
      </c>
    </row>
    <row r="12784">
      <c r="A12784" t="str">
        <v>AutoTable</v>
      </c>
      <c r="C12784" t="str">
        <v>91460-33G5</v>
      </c>
      <c r="D12784">
        <v>10</v>
      </c>
      <c r="E12784">
        <v>43906</v>
      </c>
    </row>
    <row r="12785">
      <c r="A12785" t="str">
        <v>AutoTable</v>
      </c>
      <c r="C12785" t="str">
        <v>91460-42</v>
      </c>
      <c r="D12785">
        <v>0</v>
      </c>
      <c r="E12785">
        <v>43906</v>
      </c>
    </row>
    <row r="12786">
      <c r="A12786" t="str">
        <v>AutoTable</v>
      </c>
      <c r="C12786" t="str">
        <v>91460-42G5</v>
      </c>
      <c r="D12786">
        <v>43</v>
      </c>
      <c r="E12786">
        <v>43906</v>
      </c>
    </row>
    <row r="12787">
      <c r="A12787" t="str">
        <v>AutoTable</v>
      </c>
      <c r="C12787" t="str">
        <v>91460-51</v>
      </c>
      <c r="D12787">
        <v>0</v>
      </c>
      <c r="E12787">
        <v>43906</v>
      </c>
    </row>
    <row r="12788">
      <c r="A12788" t="str">
        <v>AutoTable</v>
      </c>
      <c r="C12788" t="str">
        <v>91460-51G5</v>
      </c>
      <c r="D12788">
        <v>0</v>
      </c>
      <c r="E12788">
        <v>43906</v>
      </c>
    </row>
    <row r="12789">
      <c r="A12789" t="str">
        <v>AutoTable</v>
      </c>
      <c r="C12789" t="str">
        <v>91460-62</v>
      </c>
      <c r="D12789">
        <v>0</v>
      </c>
      <c r="E12789">
        <v>43906</v>
      </c>
    </row>
    <row r="12790">
      <c r="A12790" t="str">
        <v>AutoTable</v>
      </c>
      <c r="C12790" t="str">
        <v>91460-63</v>
      </c>
      <c r="D12790">
        <v>0</v>
      </c>
      <c r="E12790">
        <v>43906</v>
      </c>
    </row>
    <row r="12791">
      <c r="A12791" t="str">
        <v>AutoTable</v>
      </c>
      <c r="C12791" t="str">
        <v>91460-63G5</v>
      </c>
      <c r="D12791">
        <v>7</v>
      </c>
      <c r="E12791">
        <v>43906</v>
      </c>
    </row>
    <row r="12792">
      <c r="A12792" t="str">
        <v>AutoTable</v>
      </c>
      <c r="C12792" t="str">
        <v>91460-72</v>
      </c>
      <c r="D12792">
        <v>0</v>
      </c>
      <c r="E12792">
        <v>43906</v>
      </c>
    </row>
    <row r="12793">
      <c r="A12793" t="str">
        <v>AutoTable</v>
      </c>
      <c r="C12793" t="str">
        <v>91460-72G5</v>
      </c>
      <c r="D12793">
        <v>62</v>
      </c>
      <c r="E12793">
        <v>43906</v>
      </c>
    </row>
    <row r="12794">
      <c r="A12794" t="str">
        <v>AutoTable</v>
      </c>
      <c r="C12794" t="str">
        <v>91475-12</v>
      </c>
      <c r="D12794">
        <v>237</v>
      </c>
      <c r="E12794">
        <v>43906</v>
      </c>
    </row>
    <row r="12795">
      <c r="A12795" t="str">
        <v>AutoTable</v>
      </c>
      <c r="C12795" t="str">
        <v>91475-33</v>
      </c>
      <c r="D12795">
        <v>483</v>
      </c>
      <c r="E12795">
        <v>43906</v>
      </c>
    </row>
    <row r="12796">
      <c r="A12796" t="str">
        <v>AutoTable</v>
      </c>
      <c r="C12796" t="str">
        <v>91475-42</v>
      </c>
      <c r="D12796">
        <v>924</v>
      </c>
      <c r="E12796">
        <v>43906</v>
      </c>
    </row>
    <row r="12797">
      <c r="A12797" t="str">
        <v>AutoTable</v>
      </c>
      <c r="C12797" t="str">
        <v>91475-51</v>
      </c>
      <c r="D12797">
        <v>1899</v>
      </c>
      <c r="E12797">
        <v>43906</v>
      </c>
    </row>
    <row r="12798">
      <c r="A12798" t="str">
        <v>AutoTable</v>
      </c>
      <c r="C12798" t="str">
        <v>91475-62</v>
      </c>
      <c r="D12798">
        <v>1215</v>
      </c>
      <c r="E12798">
        <v>43906</v>
      </c>
    </row>
    <row r="12799">
      <c r="A12799" t="str">
        <v>AutoTable</v>
      </c>
      <c r="C12799" t="str">
        <v>91475-63</v>
      </c>
      <c r="D12799">
        <v>0</v>
      </c>
      <c r="E12799">
        <v>43906</v>
      </c>
    </row>
    <row r="12800">
      <c r="A12800" t="str">
        <v>AutoTable</v>
      </c>
      <c r="C12800" t="str">
        <v>91475-72</v>
      </c>
      <c r="D12800">
        <v>1528</v>
      </c>
      <c r="E12800">
        <v>43906</v>
      </c>
    </row>
    <row r="12801">
      <c r="A12801" t="str">
        <v>AutoTable</v>
      </c>
      <c r="C12801" t="str">
        <v>91475-91</v>
      </c>
      <c r="D12801">
        <v>1054</v>
      </c>
      <c r="E12801">
        <v>43906</v>
      </c>
    </row>
    <row r="12802">
      <c r="A12802" t="str">
        <v>AutoTable</v>
      </c>
      <c r="C12802" t="str">
        <v>91510-72</v>
      </c>
      <c r="D12802">
        <v>380</v>
      </c>
      <c r="E12802">
        <v>43906</v>
      </c>
    </row>
    <row r="12803">
      <c r="A12803" t="str">
        <v>AutoTable</v>
      </c>
      <c r="C12803" t="str">
        <v>91512-60</v>
      </c>
      <c r="D12803">
        <v>68</v>
      </c>
      <c r="E12803">
        <v>43906</v>
      </c>
    </row>
    <row r="12804">
      <c r="A12804" t="str">
        <v>AutoTable</v>
      </c>
      <c r="C12804" t="str">
        <v>91512-61</v>
      </c>
      <c r="D12804">
        <v>0</v>
      </c>
      <c r="E12804">
        <v>43906</v>
      </c>
    </row>
    <row r="12805">
      <c r="A12805" t="str">
        <v>AutoTable</v>
      </c>
      <c r="C12805" t="str">
        <v>91512-62</v>
      </c>
      <c r="D12805">
        <v>314</v>
      </c>
      <c r="E12805">
        <v>43906</v>
      </c>
    </row>
    <row r="12806">
      <c r="A12806" t="str">
        <v>AutoTable</v>
      </c>
      <c r="C12806" t="str">
        <v>91512-68</v>
      </c>
      <c r="D12806">
        <v>0</v>
      </c>
      <c r="E12806">
        <v>43906</v>
      </c>
    </row>
    <row r="12807">
      <c r="A12807" t="str">
        <v>AutoTable</v>
      </c>
      <c r="C12807" t="str">
        <v>91512-88</v>
      </c>
      <c r="D12807">
        <v>0</v>
      </c>
      <c r="E12807">
        <v>43906</v>
      </c>
    </row>
    <row r="12808">
      <c r="A12808" t="str">
        <v>AutoTable</v>
      </c>
      <c r="C12808" t="str">
        <v>91575-72</v>
      </c>
      <c r="D12808">
        <v>2021</v>
      </c>
      <c r="E12808">
        <v>43906</v>
      </c>
    </row>
    <row r="12809">
      <c r="A12809" t="str">
        <v>AutoTable</v>
      </c>
      <c r="C12809" t="str">
        <v>91610-01</v>
      </c>
      <c r="D12809">
        <v>422</v>
      </c>
      <c r="E12809">
        <v>43906</v>
      </c>
    </row>
    <row r="12810">
      <c r="A12810" t="str">
        <v>AutoTable</v>
      </c>
      <c r="C12810" t="str">
        <v>91610-03</v>
      </c>
      <c r="D12810">
        <v>82</v>
      </c>
      <c r="E12810">
        <v>43906</v>
      </c>
    </row>
    <row r="12811">
      <c r="A12811" t="str">
        <v>AutoTable</v>
      </c>
      <c r="C12811" t="str">
        <v>91610-05</v>
      </c>
      <c r="D12811">
        <v>7</v>
      </c>
      <c r="E12811">
        <v>43906</v>
      </c>
    </row>
    <row r="12812">
      <c r="A12812" t="str">
        <v>AutoTable</v>
      </c>
      <c r="C12812" t="str">
        <v>91610-06</v>
      </c>
      <c r="D12812">
        <v>306</v>
      </c>
      <c r="E12812">
        <v>43906</v>
      </c>
    </row>
    <row r="12813">
      <c r="A12813" t="str">
        <v>AutoTable</v>
      </c>
      <c r="C12813" t="str">
        <v>91610-62</v>
      </c>
      <c r="D12813">
        <v>668</v>
      </c>
      <c r="E12813">
        <v>43906</v>
      </c>
    </row>
    <row r="12814">
      <c r="A12814" t="str">
        <v>AutoTable</v>
      </c>
      <c r="C12814" t="str">
        <v>91612-01</v>
      </c>
      <c r="D12814">
        <v>239</v>
      </c>
      <c r="E12814">
        <v>43906</v>
      </c>
    </row>
    <row r="12815">
      <c r="A12815" t="str">
        <v>AutoTable</v>
      </c>
      <c r="C12815" t="str">
        <v>91612-03</v>
      </c>
      <c r="D12815">
        <v>0</v>
      </c>
      <c r="E12815">
        <v>43906</v>
      </c>
    </row>
    <row r="12816">
      <c r="A12816" t="str">
        <v>AutoTable</v>
      </c>
      <c r="C12816" t="str">
        <v>91612-05</v>
      </c>
      <c r="D12816">
        <v>117</v>
      </c>
      <c r="E12816">
        <v>43906</v>
      </c>
    </row>
    <row r="12817">
      <c r="A12817" t="str">
        <v>AutoTable</v>
      </c>
      <c r="C12817" t="str">
        <v>91612-06</v>
      </c>
      <c r="D12817">
        <v>0</v>
      </c>
      <c r="E12817">
        <v>43906</v>
      </c>
    </row>
    <row r="12818">
      <c r="A12818" t="str">
        <v>AutoTable</v>
      </c>
      <c r="C12818" t="str">
        <v>91615-01</v>
      </c>
      <c r="D12818">
        <v>46</v>
      </c>
      <c r="E12818">
        <v>43906</v>
      </c>
    </row>
    <row r="12819">
      <c r="A12819" t="str">
        <v>AutoTable</v>
      </c>
      <c r="C12819" t="str">
        <v>91615-03</v>
      </c>
      <c r="D12819">
        <v>0</v>
      </c>
      <c r="E12819">
        <v>43906</v>
      </c>
    </row>
    <row r="12820">
      <c r="A12820" t="str">
        <v>AutoTable</v>
      </c>
      <c r="C12820" t="str">
        <v>91615-05</v>
      </c>
      <c r="D12820">
        <v>38</v>
      </c>
      <c r="E12820">
        <v>43906</v>
      </c>
    </row>
    <row r="12821">
      <c r="A12821" t="str">
        <v>AutoTable</v>
      </c>
      <c r="C12821" t="str">
        <v>91615-06</v>
      </c>
      <c r="D12821">
        <v>0</v>
      </c>
      <c r="E12821">
        <v>43906</v>
      </c>
    </row>
    <row r="12822">
      <c r="A12822" t="str">
        <v>AutoTable</v>
      </c>
      <c r="C12822" t="str">
        <v>91675-01</v>
      </c>
      <c r="D12822">
        <v>1057</v>
      </c>
      <c r="E12822">
        <v>43906</v>
      </c>
    </row>
    <row r="12823">
      <c r="A12823" t="str">
        <v>AutoTable</v>
      </c>
      <c r="C12823" t="str">
        <v>91675-03</v>
      </c>
      <c r="D12823">
        <v>1239</v>
      </c>
      <c r="E12823">
        <v>43906</v>
      </c>
    </row>
    <row r="12824">
      <c r="A12824" t="str">
        <v>AutoTable</v>
      </c>
      <c r="C12824" t="str">
        <v>91675-05</v>
      </c>
      <c r="D12824">
        <v>915</v>
      </c>
      <c r="E12824">
        <v>43906</v>
      </c>
    </row>
    <row r="12825">
      <c r="A12825" t="str">
        <v>AutoTable</v>
      </c>
      <c r="C12825" t="str">
        <v>91675-06</v>
      </c>
      <c r="D12825">
        <v>930</v>
      </c>
      <c r="E12825">
        <v>43906</v>
      </c>
    </row>
    <row r="12826">
      <c r="A12826" t="str">
        <v>AutoTable</v>
      </c>
      <c r="C12826" t="str">
        <v>91675-42</v>
      </c>
      <c r="D12826">
        <v>1170</v>
      </c>
      <c r="E12826">
        <v>43906</v>
      </c>
    </row>
    <row r="12827">
      <c r="A12827" t="str">
        <v>AutoTable</v>
      </c>
      <c r="C12827" t="str">
        <v>91675-62</v>
      </c>
      <c r="D12827">
        <v>3512</v>
      </c>
      <c r="E12827">
        <v>43906</v>
      </c>
    </row>
    <row r="12828">
      <c r="A12828" t="str">
        <v>AutoTable</v>
      </c>
      <c r="C12828" t="str">
        <v>91710-02</v>
      </c>
      <c r="D12828">
        <v>241</v>
      </c>
      <c r="E12828">
        <v>43906</v>
      </c>
    </row>
    <row r="12829">
      <c r="A12829" t="str">
        <v>AutoTable</v>
      </c>
      <c r="C12829" t="str">
        <v>91710-43</v>
      </c>
      <c r="D12829">
        <v>0</v>
      </c>
      <c r="E12829">
        <v>43906</v>
      </c>
    </row>
    <row r="12830">
      <c r="A12830" t="str">
        <v>AutoTable</v>
      </c>
      <c r="C12830" t="str">
        <v>91710-51</v>
      </c>
      <c r="D12830">
        <v>0</v>
      </c>
      <c r="E12830">
        <v>43906</v>
      </c>
    </row>
    <row r="12831">
      <c r="A12831" t="str">
        <v>AutoTable</v>
      </c>
      <c r="C12831" t="str">
        <v>91712-02FR</v>
      </c>
      <c r="D12831">
        <v>0</v>
      </c>
      <c r="E12831">
        <v>43906</v>
      </c>
    </row>
    <row r="12832">
      <c r="A12832" t="str">
        <v>AutoTable</v>
      </c>
      <c r="C12832" t="str">
        <v>91712-54</v>
      </c>
      <c r="D12832">
        <v>264</v>
      </c>
      <c r="E12832">
        <v>43906</v>
      </c>
    </row>
    <row r="12833">
      <c r="A12833" t="str">
        <v>AutoTable</v>
      </c>
      <c r="C12833" t="str">
        <v>91715-02FR</v>
      </c>
      <c r="D12833">
        <v>0</v>
      </c>
      <c r="E12833">
        <v>43906</v>
      </c>
    </row>
    <row r="12834">
      <c r="A12834" t="str">
        <v>AutoTable</v>
      </c>
      <c r="C12834" t="str">
        <v>91775-02</v>
      </c>
      <c r="D12834">
        <v>762</v>
      </c>
      <c r="E12834">
        <v>43906</v>
      </c>
    </row>
    <row r="12835">
      <c r="A12835" t="str">
        <v>AutoTable</v>
      </c>
      <c r="C12835" t="str">
        <v>91775-21</v>
      </c>
      <c r="D12835">
        <v>0</v>
      </c>
      <c r="E12835">
        <v>43906</v>
      </c>
    </row>
    <row r="12836">
      <c r="A12836" t="str">
        <v>AutoTable</v>
      </c>
      <c r="C12836" t="str">
        <v>91775-22</v>
      </c>
      <c r="D12836">
        <v>0</v>
      </c>
      <c r="E12836">
        <v>43906</v>
      </c>
    </row>
    <row r="12837">
      <c r="A12837" t="str">
        <v>AutoTable</v>
      </c>
      <c r="C12837" t="str">
        <v>91775-51</v>
      </c>
      <c r="D12837">
        <v>0</v>
      </c>
      <c r="E12837">
        <v>43906</v>
      </c>
    </row>
    <row r="12838">
      <c r="A12838" t="str">
        <v>AutoTable</v>
      </c>
      <c r="C12838" t="str">
        <v>91775-60</v>
      </c>
      <c r="D12838">
        <v>0</v>
      </c>
      <c r="E12838">
        <v>43906</v>
      </c>
    </row>
    <row r="12839">
      <c r="A12839" t="str">
        <v>AutoTable</v>
      </c>
      <c r="C12839" t="str">
        <v>91810-07</v>
      </c>
      <c r="D12839">
        <v>0</v>
      </c>
      <c r="E12839">
        <v>43906</v>
      </c>
    </row>
    <row r="12840">
      <c r="A12840" t="str">
        <v>AutoTable</v>
      </c>
      <c r="C12840" t="str">
        <v>91812-07</v>
      </c>
      <c r="D12840">
        <v>0</v>
      </c>
      <c r="E12840">
        <v>43906</v>
      </c>
    </row>
    <row r="12841">
      <c r="A12841" t="str">
        <v>AutoTable</v>
      </c>
      <c r="C12841" t="str">
        <v>91812-31</v>
      </c>
      <c r="D12841">
        <v>0</v>
      </c>
      <c r="E12841">
        <v>43906</v>
      </c>
    </row>
    <row r="12842">
      <c r="A12842" t="str">
        <v>AutoTable</v>
      </c>
      <c r="C12842" t="str">
        <v>91912-90</v>
      </c>
      <c r="D12842">
        <v>249</v>
      </c>
      <c r="E12842">
        <v>43906</v>
      </c>
    </row>
    <row r="12843">
      <c r="A12843" t="str">
        <v>AutoTable</v>
      </c>
      <c r="C12843" t="str">
        <v>91975-22</v>
      </c>
      <c r="D12843">
        <v>2033</v>
      </c>
      <c r="E12843">
        <v>43906</v>
      </c>
    </row>
    <row r="12844">
      <c r="A12844" t="str">
        <v>AutoTable</v>
      </c>
      <c r="C12844" t="str">
        <v>92075-02</v>
      </c>
      <c r="D12844">
        <v>2759</v>
      </c>
      <c r="E12844">
        <v>43906</v>
      </c>
    </row>
    <row r="12845">
      <c r="A12845" t="str">
        <v>AutoTable</v>
      </c>
      <c r="C12845" t="str">
        <v>92075-19</v>
      </c>
      <c r="D12845">
        <v>1221</v>
      </c>
      <c r="E12845">
        <v>43906</v>
      </c>
    </row>
    <row r="12846">
      <c r="A12846" t="str">
        <v>AutoTable</v>
      </c>
      <c r="C12846" t="str">
        <v>92075-59</v>
      </c>
      <c r="D12846">
        <v>1077</v>
      </c>
      <c r="E12846">
        <v>43906</v>
      </c>
    </row>
    <row r="12847">
      <c r="A12847" t="str">
        <v>AutoTable</v>
      </c>
      <c r="C12847" t="str">
        <v>92110-06</v>
      </c>
      <c r="D12847">
        <v>378</v>
      </c>
      <c r="E12847">
        <v>43906</v>
      </c>
    </row>
    <row r="12848">
      <c r="A12848" t="str">
        <v>AutoTable</v>
      </c>
      <c r="C12848" t="str">
        <v>92112-06</v>
      </c>
      <c r="D12848">
        <v>118</v>
      </c>
      <c r="E12848">
        <v>43906</v>
      </c>
    </row>
    <row r="12849">
      <c r="A12849" t="str">
        <v>AutoTable</v>
      </c>
      <c r="C12849" t="str">
        <v>92115-21</v>
      </c>
      <c r="D12849">
        <v>68</v>
      </c>
      <c r="E12849">
        <v>43906</v>
      </c>
    </row>
    <row r="12850">
      <c r="A12850" t="str">
        <v>AutoTable</v>
      </c>
      <c r="C12850" t="str">
        <v>92175-06</v>
      </c>
      <c r="D12850">
        <v>2342</v>
      </c>
      <c r="E12850">
        <v>43906</v>
      </c>
    </row>
    <row r="12851">
      <c r="A12851" t="str">
        <v>AutoTable</v>
      </c>
      <c r="C12851" t="str">
        <v>92310-02</v>
      </c>
      <c r="D12851">
        <v>125</v>
      </c>
      <c r="E12851">
        <v>43906</v>
      </c>
    </row>
    <row r="12852">
      <c r="A12852" t="str">
        <v>AutoTable</v>
      </c>
      <c r="C12852" t="str">
        <v>92310-06</v>
      </c>
      <c r="D12852">
        <v>446</v>
      </c>
      <c r="E12852">
        <v>43906</v>
      </c>
    </row>
    <row r="12853">
      <c r="A12853" t="str">
        <v>AutoTable</v>
      </c>
      <c r="C12853" t="str">
        <v>92310-26</v>
      </c>
      <c r="D12853">
        <v>0</v>
      </c>
      <c r="E12853">
        <v>43906</v>
      </c>
    </row>
    <row r="12854">
      <c r="A12854" t="str">
        <v>AutoTable</v>
      </c>
      <c r="C12854" t="str">
        <v>92310-87</v>
      </c>
      <c r="D12854">
        <v>750</v>
      </c>
      <c r="E12854">
        <v>43906</v>
      </c>
    </row>
    <row r="12855">
      <c r="A12855" t="str">
        <v>AutoTable</v>
      </c>
      <c r="C12855" t="str">
        <v>92312-26</v>
      </c>
      <c r="D12855">
        <v>0</v>
      </c>
      <c r="E12855">
        <v>43906</v>
      </c>
    </row>
    <row r="12856">
      <c r="A12856" t="str">
        <v>AutoTable</v>
      </c>
      <c r="C12856" t="str">
        <v>92312-84</v>
      </c>
      <c r="D12856">
        <v>0</v>
      </c>
      <c r="E12856">
        <v>43906</v>
      </c>
    </row>
    <row r="12857">
      <c r="A12857" t="str">
        <v>AutoTable</v>
      </c>
      <c r="C12857" t="str">
        <v>92315-87</v>
      </c>
      <c r="D12857">
        <v>16</v>
      </c>
      <c r="E12857">
        <v>43906</v>
      </c>
    </row>
    <row r="12858">
      <c r="A12858" t="str">
        <v>AutoTable</v>
      </c>
      <c r="C12858" t="str">
        <v>93010-27</v>
      </c>
      <c r="D12858">
        <v>0</v>
      </c>
      <c r="E12858">
        <v>43906</v>
      </c>
    </row>
    <row r="12859">
      <c r="A12859" t="str">
        <v>AutoTable</v>
      </c>
      <c r="C12859" t="str">
        <v>93012-10</v>
      </c>
      <c r="D12859">
        <v>1</v>
      </c>
      <c r="E12859">
        <v>43906</v>
      </c>
    </row>
    <row r="12860">
      <c r="A12860" t="str">
        <v>AutoTable</v>
      </c>
      <c r="C12860" t="str">
        <v>93075-09</v>
      </c>
      <c r="D12860">
        <v>0</v>
      </c>
      <c r="E12860">
        <v>43906</v>
      </c>
    </row>
    <row r="12861">
      <c r="A12861" t="str">
        <v>AutoTable</v>
      </c>
      <c r="C12861" t="str">
        <v>93112-01</v>
      </c>
      <c r="D12861">
        <v>0</v>
      </c>
      <c r="E12861">
        <v>43906</v>
      </c>
    </row>
    <row r="12862">
      <c r="A12862" t="str">
        <v>AutoTable</v>
      </c>
      <c r="C12862" t="str">
        <v>93112-05</v>
      </c>
      <c r="D12862">
        <v>241</v>
      </c>
      <c r="E12862">
        <v>43906</v>
      </c>
    </row>
    <row r="12863">
      <c r="A12863" t="str">
        <v>AutoTable</v>
      </c>
      <c r="C12863" t="str">
        <v>93115-05</v>
      </c>
      <c r="D12863">
        <v>69</v>
      </c>
      <c r="E12863">
        <v>43906</v>
      </c>
    </row>
    <row r="12864">
      <c r="A12864" t="str">
        <v>AutoTable</v>
      </c>
      <c r="C12864" t="str">
        <v>93115-09</v>
      </c>
      <c r="D12864">
        <v>37</v>
      </c>
      <c r="E12864">
        <v>43906</v>
      </c>
    </row>
    <row r="12865">
      <c r="A12865" t="str">
        <v>AutoTable</v>
      </c>
      <c r="C12865" t="str">
        <v>93115-19</v>
      </c>
      <c r="D12865">
        <v>0</v>
      </c>
      <c r="E12865">
        <v>43906</v>
      </c>
    </row>
    <row r="12866">
      <c r="A12866" t="str">
        <v>AutoTable</v>
      </c>
      <c r="C12866" t="str">
        <v>93210-60</v>
      </c>
      <c r="D12866">
        <v>0</v>
      </c>
      <c r="E12866">
        <v>43906</v>
      </c>
    </row>
    <row r="12867">
      <c r="A12867" t="str">
        <v>AutoTable</v>
      </c>
      <c r="C12867" t="str">
        <v>93375-10</v>
      </c>
      <c r="D12867">
        <v>0</v>
      </c>
      <c r="E12867">
        <v>43906</v>
      </c>
    </row>
    <row r="12868">
      <c r="A12868" t="str">
        <v>AutoTable</v>
      </c>
      <c r="C12868" t="str">
        <v>93375-46</v>
      </c>
      <c r="D12868">
        <v>0</v>
      </c>
      <c r="E12868">
        <v>43906</v>
      </c>
    </row>
    <row r="12869">
      <c r="A12869" t="str">
        <v>AutoTable</v>
      </c>
      <c r="C12869" t="str">
        <v>93375-47</v>
      </c>
      <c r="D12869">
        <v>0</v>
      </c>
      <c r="E12869">
        <v>43906</v>
      </c>
    </row>
    <row r="12870">
      <c r="A12870" t="str">
        <v>AutoTable</v>
      </c>
      <c r="C12870" t="str">
        <v>93375-86</v>
      </c>
      <c r="D12870">
        <v>1</v>
      </c>
      <c r="E12870">
        <v>43906</v>
      </c>
    </row>
    <row r="12871">
      <c r="A12871" t="str">
        <v>AutoTable</v>
      </c>
      <c r="C12871" t="str">
        <v>93375-87</v>
      </c>
      <c r="D12871">
        <v>0</v>
      </c>
      <c r="E12871">
        <v>43906</v>
      </c>
    </row>
    <row r="12872">
      <c r="A12872" t="str">
        <v>AutoTable</v>
      </c>
      <c r="C12872" t="str">
        <v>93512-18</v>
      </c>
      <c r="D12872">
        <v>445</v>
      </c>
      <c r="E12872">
        <v>43906</v>
      </c>
    </row>
    <row r="12873">
      <c r="A12873" t="str">
        <v>AutoTable</v>
      </c>
      <c r="C12873" t="str">
        <v>93515-16</v>
      </c>
      <c r="D12873">
        <v>0</v>
      </c>
      <c r="E12873">
        <v>43906</v>
      </c>
    </row>
    <row r="12874">
      <c r="A12874" t="str">
        <v>AutoTable</v>
      </c>
      <c r="C12874" t="str">
        <v>93515-18</v>
      </c>
      <c r="D12874">
        <v>0</v>
      </c>
      <c r="E12874">
        <v>43906</v>
      </c>
    </row>
    <row r="12875">
      <c r="A12875" t="str">
        <v>AutoTable</v>
      </c>
      <c r="C12875" t="str">
        <v>93610-09</v>
      </c>
      <c r="D12875">
        <v>587</v>
      </c>
      <c r="E12875">
        <v>43906</v>
      </c>
    </row>
    <row r="12876">
      <c r="A12876" t="str">
        <v>AutoTable</v>
      </c>
      <c r="C12876" t="str">
        <v>93675-09</v>
      </c>
      <c r="D12876">
        <v>1595</v>
      </c>
      <c r="E12876">
        <v>43906</v>
      </c>
    </row>
    <row r="12877">
      <c r="A12877" t="str">
        <v>AutoTable</v>
      </c>
      <c r="C12877" t="str">
        <v>93710-02</v>
      </c>
      <c r="D12877">
        <v>554</v>
      </c>
      <c r="E12877">
        <v>43906</v>
      </c>
    </row>
    <row r="12878">
      <c r="A12878" t="str">
        <v>AutoTable</v>
      </c>
      <c r="C12878" t="str">
        <v>93710-05</v>
      </c>
      <c r="D12878">
        <v>0</v>
      </c>
      <c r="E12878">
        <v>43906</v>
      </c>
    </row>
    <row r="12879">
      <c r="A12879" t="str">
        <v>AutoTable</v>
      </c>
      <c r="C12879" t="str">
        <v>93710-06</v>
      </c>
      <c r="D12879">
        <v>283</v>
      </c>
      <c r="E12879">
        <v>43906</v>
      </c>
    </row>
    <row r="12880">
      <c r="A12880" t="str">
        <v>AutoTable</v>
      </c>
      <c r="C12880" t="str">
        <v>93710-10</v>
      </c>
      <c r="D12880">
        <v>0</v>
      </c>
      <c r="E12880">
        <v>43906</v>
      </c>
    </row>
    <row r="12881">
      <c r="A12881" t="str">
        <v>AutoTable</v>
      </c>
      <c r="C12881" t="str">
        <v>94010-20</v>
      </c>
      <c r="D12881">
        <v>900</v>
      </c>
      <c r="E12881">
        <v>43906</v>
      </c>
    </row>
    <row r="12882">
      <c r="A12882" t="str">
        <v>AutoTable</v>
      </c>
      <c r="C12882" t="str">
        <v>94012-18</v>
      </c>
      <c r="D12882">
        <v>1706</v>
      </c>
      <c r="E12882">
        <v>43906</v>
      </c>
    </row>
    <row r="12883">
      <c r="A12883" t="str">
        <v>AutoTable</v>
      </c>
      <c r="C12883" t="str">
        <v>94015-15</v>
      </c>
      <c r="D12883">
        <v>58</v>
      </c>
      <c r="E12883">
        <v>43906</v>
      </c>
    </row>
    <row r="12884">
      <c r="A12884" t="str">
        <v>AutoTable</v>
      </c>
      <c r="C12884" t="str">
        <v>94015-18</v>
      </c>
      <c r="D12884">
        <v>36</v>
      </c>
      <c r="E12884">
        <v>43906</v>
      </c>
    </row>
    <row r="12885">
      <c r="A12885" t="str">
        <v>AutoTable</v>
      </c>
      <c r="C12885" t="str">
        <v>94015-33</v>
      </c>
      <c r="D12885">
        <v>0</v>
      </c>
      <c r="E12885">
        <v>43906</v>
      </c>
    </row>
    <row r="12886">
      <c r="A12886" t="str">
        <v>AutoTable</v>
      </c>
      <c r="C12886" t="str">
        <v>94075-20</v>
      </c>
      <c r="D12886">
        <v>2400</v>
      </c>
      <c r="E12886">
        <v>43906</v>
      </c>
    </row>
    <row r="12887">
      <c r="A12887" t="str">
        <v>AutoTable</v>
      </c>
      <c r="C12887" t="str">
        <v>94075-20R5</v>
      </c>
      <c r="D12887">
        <v>180</v>
      </c>
      <c r="E12887">
        <v>43906</v>
      </c>
    </row>
    <row r="12888">
      <c r="A12888" t="str">
        <v>AutoTable</v>
      </c>
      <c r="C12888" t="str">
        <v>95010-02</v>
      </c>
      <c r="D12888">
        <v>443</v>
      </c>
      <c r="E12888">
        <v>43906</v>
      </c>
    </row>
    <row r="12889">
      <c r="A12889" t="str">
        <v>AutoTable</v>
      </c>
      <c r="C12889" t="str">
        <v>95010-05</v>
      </c>
      <c r="D12889">
        <v>207</v>
      </c>
      <c r="E12889">
        <v>43906</v>
      </c>
    </row>
    <row r="12890">
      <c r="A12890" t="str">
        <v>AutoTable</v>
      </c>
      <c r="C12890" t="str">
        <v>95010-06</v>
      </c>
      <c r="D12890">
        <v>478</v>
      </c>
      <c r="E12890">
        <v>43906</v>
      </c>
    </row>
    <row r="12891">
      <c r="A12891" t="str">
        <v>AutoTable</v>
      </c>
      <c r="C12891" t="str">
        <v>95010-09</v>
      </c>
      <c r="D12891">
        <v>518</v>
      </c>
      <c r="E12891">
        <v>43906</v>
      </c>
    </row>
    <row r="12892">
      <c r="A12892" t="str">
        <v>AutoTable</v>
      </c>
      <c r="C12892" t="str">
        <v>95010-10</v>
      </c>
      <c r="D12892">
        <v>0</v>
      </c>
      <c r="E12892">
        <v>43906</v>
      </c>
    </row>
    <row r="12893">
      <c r="A12893" t="str">
        <v>AutoTable</v>
      </c>
      <c r="C12893" t="str">
        <v>95075-02</v>
      </c>
      <c r="D12893">
        <v>312</v>
      </c>
      <c r="E12893">
        <v>43906</v>
      </c>
    </row>
    <row r="12894">
      <c r="A12894" t="str">
        <v>AutoTable</v>
      </c>
      <c r="C12894" t="str">
        <v>95075-06</v>
      </c>
      <c r="D12894">
        <v>130</v>
      </c>
      <c r="E12894">
        <v>43906</v>
      </c>
    </row>
    <row r="12895">
      <c r="A12895" t="str">
        <v>AutoTable</v>
      </c>
      <c r="C12895" t="str">
        <v>95075-09</v>
      </c>
      <c r="D12895">
        <v>962</v>
      </c>
      <c r="E12895">
        <v>43906</v>
      </c>
    </row>
    <row r="12896">
      <c r="A12896" t="str">
        <v>AutoTable</v>
      </c>
      <c r="C12896" t="str">
        <v>95075-10</v>
      </c>
      <c r="D12896">
        <v>0</v>
      </c>
      <c r="E12896">
        <v>43906</v>
      </c>
    </row>
    <row r="12897">
      <c r="A12897" t="str">
        <v>AutoTable</v>
      </c>
      <c r="C12897" t="str">
        <v>95275-52</v>
      </c>
      <c r="D12897">
        <v>1276</v>
      </c>
      <c r="E12897">
        <v>43906</v>
      </c>
    </row>
    <row r="12898">
      <c r="A12898" t="str">
        <v>AutoTable</v>
      </c>
      <c r="C12898" t="str">
        <v>95610-10</v>
      </c>
      <c r="D12898">
        <v>1003</v>
      </c>
      <c r="E12898">
        <v>43906</v>
      </c>
    </row>
    <row r="12899">
      <c r="A12899" t="str">
        <v>AutoTable</v>
      </c>
      <c r="C12899" t="str">
        <v>96012-86</v>
      </c>
      <c r="D12899">
        <v>216</v>
      </c>
      <c r="E12899">
        <v>43906</v>
      </c>
    </row>
    <row r="12900">
      <c r="A12900" t="str">
        <v>AutoTable</v>
      </c>
      <c r="C12900" t="str">
        <v>96075-02</v>
      </c>
      <c r="D12900">
        <v>1137</v>
      </c>
      <c r="E12900">
        <v>43906</v>
      </c>
    </row>
    <row r="12901">
      <c r="A12901" t="str">
        <v>AutoTable</v>
      </c>
      <c r="C12901" t="str">
        <v>96075-05</v>
      </c>
      <c r="D12901">
        <v>740</v>
      </c>
      <c r="E12901">
        <v>43906</v>
      </c>
    </row>
    <row r="12902">
      <c r="A12902" t="str">
        <v>AutoTable</v>
      </c>
      <c r="C12902" t="str">
        <v>96075-08</v>
      </c>
      <c r="D12902">
        <v>901</v>
      </c>
      <c r="E12902">
        <v>43906</v>
      </c>
    </row>
    <row r="12903">
      <c r="A12903" t="str">
        <v>AutoTable</v>
      </c>
      <c r="C12903" t="str">
        <v>96075-09</v>
      </c>
      <c r="D12903">
        <v>985</v>
      </c>
      <c r="E12903">
        <v>43906</v>
      </c>
    </row>
    <row r="12904">
      <c r="A12904" t="str">
        <v>AutoTable</v>
      </c>
      <c r="C12904" t="str">
        <v>96075-86</v>
      </c>
      <c r="D12904">
        <v>1467</v>
      </c>
      <c r="E12904">
        <v>43906</v>
      </c>
    </row>
    <row r="12905">
      <c r="A12905" t="str">
        <v>AutoTable</v>
      </c>
      <c r="C12905" t="str">
        <v>97004</v>
      </c>
      <c r="D12905">
        <v>0</v>
      </c>
      <c r="E12905">
        <v>43906</v>
      </c>
    </row>
    <row r="12906">
      <c r="A12906" t="str">
        <v>AutoTable</v>
      </c>
      <c r="C12906" t="str">
        <v>97175-55</v>
      </c>
      <c r="D12906">
        <v>0</v>
      </c>
      <c r="E12906">
        <v>43906</v>
      </c>
    </row>
    <row r="12907">
      <c r="A12907" t="str">
        <v>AutoTable</v>
      </c>
      <c r="C12907" t="str">
        <v>97175-64</v>
      </c>
      <c r="D12907">
        <v>681</v>
      </c>
      <c r="E12907">
        <v>43906</v>
      </c>
    </row>
    <row r="12908">
      <c r="A12908" t="str">
        <v>AutoTable</v>
      </c>
      <c r="C12908" t="str">
        <v>97175-68</v>
      </c>
      <c r="D12908">
        <v>1890</v>
      </c>
      <c r="E12908">
        <v>43906</v>
      </c>
    </row>
    <row r="12909">
      <c r="A12909" t="str">
        <v>AutoTable</v>
      </c>
      <c r="C12909" t="str">
        <v>97175-70</v>
      </c>
      <c r="D12909">
        <v>1021</v>
      </c>
      <c r="E12909">
        <v>43906</v>
      </c>
    </row>
    <row r="12910">
      <c r="A12910" t="str">
        <v>AutoTable</v>
      </c>
      <c r="C12910" t="str">
        <v>97175-75</v>
      </c>
      <c r="D12910">
        <v>424</v>
      </c>
      <c r="E12910">
        <v>43906</v>
      </c>
    </row>
    <row r="12911">
      <c r="A12911" t="str">
        <v>AutoTable</v>
      </c>
      <c r="C12911" t="str">
        <v>97175-76</v>
      </c>
      <c r="D12911">
        <v>443</v>
      </c>
      <c r="E12911">
        <v>43906</v>
      </c>
    </row>
    <row r="12912">
      <c r="A12912" t="str">
        <v>AutoTable</v>
      </c>
      <c r="C12912" t="str">
        <v>97515-09</v>
      </c>
      <c r="D12912">
        <v>21</v>
      </c>
      <c r="E12912">
        <v>43906</v>
      </c>
    </row>
    <row r="12913">
      <c r="A12913" t="str">
        <v>AutoTable</v>
      </c>
      <c r="C12913" t="str">
        <v>98010-10</v>
      </c>
      <c r="D12913">
        <v>80</v>
      </c>
      <c r="E12913">
        <v>43906</v>
      </c>
    </row>
    <row r="12914">
      <c r="A12914" t="str">
        <v>AutoTable</v>
      </c>
      <c r="C12914" t="str">
        <v>98012-05</v>
      </c>
      <c r="D12914">
        <v>334</v>
      </c>
      <c r="E12914">
        <v>43906</v>
      </c>
    </row>
    <row r="12915">
      <c r="A12915" t="str">
        <v>AutoTable</v>
      </c>
      <c r="C12915" t="str">
        <v>98012-06</v>
      </c>
      <c r="D12915">
        <v>133</v>
      </c>
      <c r="E12915">
        <v>43906</v>
      </c>
    </row>
    <row r="12916">
      <c r="A12916" t="str">
        <v>AutoTable</v>
      </c>
      <c r="C12916" t="str">
        <v>98012-10</v>
      </c>
      <c r="D12916">
        <v>270</v>
      </c>
      <c r="E12916">
        <v>43906</v>
      </c>
    </row>
    <row r="12917">
      <c r="A12917" t="str">
        <v>AutoTable</v>
      </c>
      <c r="C12917" t="str">
        <v>98275-06</v>
      </c>
      <c r="D12917">
        <v>2458</v>
      </c>
      <c r="E12917">
        <v>43906</v>
      </c>
    </row>
    <row r="12918">
      <c r="A12918" t="str">
        <v>AutoTable</v>
      </c>
      <c r="C12918" t="str">
        <v>98275-09</v>
      </c>
      <c r="D12918">
        <v>1293</v>
      </c>
      <c r="E12918">
        <v>43906</v>
      </c>
    </row>
    <row r="12919">
      <c r="A12919" t="str">
        <v>AutoTable</v>
      </c>
      <c r="C12919" t="str">
        <v>98275-46</v>
      </c>
      <c r="D12919">
        <v>2182</v>
      </c>
      <c r="E12919">
        <v>43906</v>
      </c>
    </row>
    <row r="12920">
      <c r="A12920" t="str">
        <v>AutoTable</v>
      </c>
      <c r="C12920" t="str">
        <v>98275-86</v>
      </c>
      <c r="D12920">
        <v>3322</v>
      </c>
      <c r="E12920">
        <v>43906</v>
      </c>
    </row>
    <row r="12921">
      <c r="A12921" t="str">
        <v>AutoTable</v>
      </c>
      <c r="C12921" t="str">
        <v>99010-02</v>
      </c>
      <c r="D12921">
        <v>407</v>
      </c>
      <c r="E12921">
        <v>43906</v>
      </c>
    </row>
    <row r="12922">
      <c r="A12922" t="str">
        <v>AutoTable</v>
      </c>
      <c r="C12922" t="str">
        <v>99010-04</v>
      </c>
      <c r="D12922">
        <v>0</v>
      </c>
      <c r="E12922">
        <v>43906</v>
      </c>
    </row>
    <row r="12923">
      <c r="A12923" t="str">
        <v>AutoTable</v>
      </c>
      <c r="C12923" t="str">
        <v>99010-05</v>
      </c>
      <c r="D12923">
        <v>417</v>
      </c>
      <c r="E12923">
        <v>43906</v>
      </c>
    </row>
    <row r="12924">
      <c r="A12924" t="str">
        <v>AutoTable</v>
      </c>
      <c r="C12924" t="str">
        <v>99010-06</v>
      </c>
      <c r="D12924">
        <v>309</v>
      </c>
      <c r="E12924">
        <v>43906</v>
      </c>
    </row>
    <row r="12925">
      <c r="A12925" t="str">
        <v>AutoTable</v>
      </c>
      <c r="C12925" t="str">
        <v>99010-07</v>
      </c>
      <c r="D12925">
        <v>0</v>
      </c>
      <c r="E12925">
        <v>43906</v>
      </c>
    </row>
    <row r="12926">
      <c r="A12926" t="str">
        <v>AutoTable</v>
      </c>
      <c r="C12926" t="str">
        <v>99010-09</v>
      </c>
      <c r="D12926">
        <v>271</v>
      </c>
      <c r="E12926">
        <v>43906</v>
      </c>
    </row>
    <row r="12927">
      <c r="A12927" t="str">
        <v>AutoTable</v>
      </c>
      <c r="C12927" t="str">
        <v>99010-23</v>
      </c>
      <c r="D12927">
        <v>0</v>
      </c>
      <c r="E12927">
        <v>43906</v>
      </c>
    </row>
    <row r="12928">
      <c r="A12928" t="str">
        <v>AutoTable</v>
      </c>
      <c r="C12928" t="str">
        <v>99210-02</v>
      </c>
      <c r="D12928">
        <v>61</v>
      </c>
      <c r="E12928">
        <v>43906</v>
      </c>
    </row>
    <row r="12929">
      <c r="A12929" t="str">
        <v>AutoTable</v>
      </c>
      <c r="C12929" t="str">
        <v>99210-05</v>
      </c>
      <c r="D12929">
        <v>240</v>
      </c>
      <c r="E12929">
        <v>43906</v>
      </c>
    </row>
    <row r="12930">
      <c r="A12930" t="str">
        <v>AutoTable</v>
      </c>
      <c r="C12930" t="str">
        <v>99210-06</v>
      </c>
      <c r="D12930">
        <v>465</v>
      </c>
      <c r="E12930">
        <v>43906</v>
      </c>
    </row>
    <row r="12931">
      <c r="A12931" t="str">
        <v>AutoTable</v>
      </c>
      <c r="C12931" t="str">
        <v>99210-08</v>
      </c>
      <c r="D12931">
        <v>210</v>
      </c>
      <c r="E12931">
        <v>43906</v>
      </c>
    </row>
    <row r="12932">
      <c r="A12932" t="str">
        <v>AutoTable</v>
      </c>
      <c r="C12932" t="str">
        <v>99210-09</v>
      </c>
      <c r="D12932">
        <v>216</v>
      </c>
      <c r="E12932">
        <v>43906</v>
      </c>
    </row>
    <row r="12933">
      <c r="A12933" t="str">
        <v>AutoTable</v>
      </c>
      <c r="C12933" t="str">
        <v>99210-39</v>
      </c>
      <c r="D12933">
        <v>0</v>
      </c>
      <c r="E12933">
        <v>43906</v>
      </c>
    </row>
    <row r="12934">
      <c r="A12934" t="str">
        <v>AutoTable</v>
      </c>
      <c r="C12934" t="str">
        <v>99212-02</v>
      </c>
      <c r="D12934">
        <v>125</v>
      </c>
      <c r="E12934">
        <v>43906</v>
      </c>
    </row>
    <row r="12935">
      <c r="A12935" t="str">
        <v>AutoTable</v>
      </c>
      <c r="C12935" t="str">
        <v>99212-06</v>
      </c>
      <c r="D12935">
        <v>81</v>
      </c>
      <c r="E12935">
        <v>43906</v>
      </c>
    </row>
    <row r="12936">
      <c r="A12936" t="str">
        <v>AutoTable</v>
      </c>
      <c r="C12936" t="str">
        <v>99212-08</v>
      </c>
      <c r="D12936">
        <v>39</v>
      </c>
      <c r="E12936">
        <v>43906</v>
      </c>
    </row>
    <row r="12937">
      <c r="A12937" t="str">
        <v>AutoTable</v>
      </c>
      <c r="C12937" t="str">
        <v>99212-09</v>
      </c>
      <c r="D12937">
        <v>148</v>
      </c>
      <c r="E12937">
        <v>43906</v>
      </c>
    </row>
    <row r="12938">
      <c r="A12938" t="str">
        <v>AutoTable</v>
      </c>
      <c r="C12938" t="str">
        <v>99212-12</v>
      </c>
      <c r="D12938">
        <v>215</v>
      </c>
      <c r="E12938">
        <v>43906</v>
      </c>
    </row>
    <row r="12939">
      <c r="A12939" t="str">
        <v>AutoTable</v>
      </c>
      <c r="C12939" t="str">
        <v>99275-04</v>
      </c>
      <c r="D12939">
        <v>483</v>
      </c>
      <c r="E12939">
        <v>43906</v>
      </c>
    </row>
    <row r="12940">
      <c r="A12940" t="str">
        <v>AutoTable</v>
      </c>
      <c r="C12940" t="str">
        <v>99275-05</v>
      </c>
      <c r="D12940">
        <v>233</v>
      </c>
      <c r="E12940">
        <v>43906</v>
      </c>
    </row>
    <row r="12941">
      <c r="A12941" t="str">
        <v>AutoTable</v>
      </c>
      <c r="C12941" t="str">
        <v>99275-08</v>
      </c>
      <c r="D12941">
        <v>2765</v>
      </c>
      <c r="E12941">
        <v>43906</v>
      </c>
    </row>
    <row r="12942">
      <c r="A12942" t="str">
        <v>AutoTable</v>
      </c>
      <c r="C12942" t="str">
        <v>99310-06</v>
      </c>
      <c r="D12942">
        <v>0</v>
      </c>
      <c r="E12942">
        <v>43906</v>
      </c>
    </row>
    <row r="12943">
      <c r="A12943" t="str">
        <v>AutoTable</v>
      </c>
      <c r="C12943" t="str">
        <v>99475-08</v>
      </c>
      <c r="D12943">
        <v>0</v>
      </c>
      <c r="E12943">
        <v>43906</v>
      </c>
    </row>
    <row r="12944">
      <c r="A12944" t="str">
        <v>AutoTable</v>
      </c>
      <c r="C12944" t="str">
        <v>99510-07</v>
      </c>
      <c r="D12944">
        <v>0</v>
      </c>
      <c r="E12944">
        <v>43906</v>
      </c>
    </row>
    <row r="12945">
      <c r="A12945" t="str">
        <v>AutoTable</v>
      </c>
      <c r="C12945" t="str">
        <v>99610-02</v>
      </c>
      <c r="D12945">
        <v>685</v>
      </c>
      <c r="E12945">
        <v>43906</v>
      </c>
    </row>
    <row r="12946">
      <c r="A12946" t="str">
        <v>AutoTable</v>
      </c>
      <c r="C12946" t="str">
        <v>99610-07</v>
      </c>
      <c r="D12946">
        <v>532</v>
      </c>
      <c r="E12946">
        <v>43906</v>
      </c>
    </row>
    <row r="12947">
      <c r="A12947" t="str">
        <v>AutoTable</v>
      </c>
      <c r="C12947" t="str">
        <v>99610-35</v>
      </c>
      <c r="D12947">
        <v>575</v>
      </c>
      <c r="E12947">
        <v>43906</v>
      </c>
    </row>
    <row r="12948">
      <c r="A12948" t="str">
        <v>AutoTable</v>
      </c>
      <c r="C12948" t="str">
        <v>99610-37</v>
      </c>
      <c r="D12948">
        <v>689</v>
      </c>
      <c r="E12948">
        <v>43906</v>
      </c>
    </row>
    <row r="12949">
      <c r="A12949" t="str">
        <v>AutoTable</v>
      </c>
      <c r="C12949" t="str">
        <v>99610-39</v>
      </c>
      <c r="D12949">
        <v>71</v>
      </c>
      <c r="E12949">
        <v>43906</v>
      </c>
    </row>
    <row r="12950">
      <c r="A12950" t="str">
        <v>AutoTable</v>
      </c>
      <c r="C12950" t="str">
        <v>99612-35</v>
      </c>
      <c r="D12950">
        <v>13</v>
      </c>
      <c r="E12950">
        <v>43906</v>
      </c>
    </row>
    <row r="12951">
      <c r="A12951" t="str">
        <v>AutoTable</v>
      </c>
      <c r="C12951" t="str">
        <v>99612-39</v>
      </c>
      <c r="D12951">
        <v>151</v>
      </c>
      <c r="E12951">
        <v>43906</v>
      </c>
    </row>
    <row r="12952">
      <c r="A12952" t="str">
        <v>AutoTable</v>
      </c>
      <c r="C12952" t="str">
        <v>99612-57</v>
      </c>
      <c r="D12952">
        <v>366</v>
      </c>
      <c r="E12952">
        <v>43906</v>
      </c>
    </row>
    <row r="12953">
      <c r="A12953" t="str">
        <v>AutoTable</v>
      </c>
      <c r="C12953" t="str">
        <v>99615-35</v>
      </c>
      <c r="D12953">
        <v>76</v>
      </c>
      <c r="E12953">
        <v>43906</v>
      </c>
    </row>
    <row r="12954">
      <c r="A12954" t="str">
        <v>AutoTable</v>
      </c>
      <c r="C12954" t="str">
        <v>99615-37</v>
      </c>
      <c r="D12954">
        <v>74</v>
      </c>
      <c r="E12954">
        <v>43906</v>
      </c>
    </row>
    <row r="12955">
      <c r="A12955" t="str">
        <v>AutoTable</v>
      </c>
      <c r="C12955" t="str">
        <v>99615-39</v>
      </c>
      <c r="D12955">
        <v>89</v>
      </c>
      <c r="E12955">
        <v>43906</v>
      </c>
    </row>
    <row r="12956">
      <c r="A12956" t="str">
        <v>AutoTable</v>
      </c>
      <c r="C12956" t="str">
        <v>99650-02</v>
      </c>
      <c r="D12956">
        <v>1104</v>
      </c>
      <c r="E12956">
        <v>43906</v>
      </c>
    </row>
    <row r="12957">
      <c r="A12957" t="str">
        <v>AutoTable</v>
      </c>
      <c r="C12957" t="str">
        <v>99650-37</v>
      </c>
      <c r="D12957">
        <v>867</v>
      </c>
      <c r="E12957">
        <v>43906</v>
      </c>
    </row>
    <row r="12958">
      <c r="A12958" t="str">
        <v>AutoTable</v>
      </c>
      <c r="C12958" t="str">
        <v>99675-07</v>
      </c>
      <c r="D12958">
        <v>849</v>
      </c>
      <c r="E12958">
        <v>43906</v>
      </c>
    </row>
    <row r="12959">
      <c r="A12959" t="str">
        <v>AutoTable</v>
      </c>
      <c r="C12959" t="str">
        <v>99675-07F</v>
      </c>
      <c r="D12959">
        <v>1320</v>
      </c>
      <c r="E12959">
        <v>43906</v>
      </c>
    </row>
    <row r="12960">
      <c r="A12960" t="str">
        <v>AutoTable</v>
      </c>
      <c r="C12960" t="str">
        <v>99675-35</v>
      </c>
      <c r="D12960">
        <v>1634</v>
      </c>
      <c r="E12960">
        <v>43906</v>
      </c>
    </row>
    <row r="12961">
      <c r="A12961" t="str">
        <v>AutoTable</v>
      </c>
      <c r="C12961" t="str">
        <v>99675-37</v>
      </c>
      <c r="D12961">
        <v>901</v>
      </c>
      <c r="E12961">
        <v>43906</v>
      </c>
    </row>
    <row r="12962">
      <c r="A12962" t="str">
        <v>AutoTable</v>
      </c>
      <c r="C12962" t="str">
        <v>99675-39</v>
      </c>
      <c r="D12962">
        <v>995</v>
      </c>
      <c r="E12962">
        <v>43906</v>
      </c>
    </row>
    <row r="12963">
      <c r="A12963" t="str">
        <v>AutoTable</v>
      </c>
      <c r="C12963" t="str">
        <v>99675-54</v>
      </c>
      <c r="D12963">
        <v>1282</v>
      </c>
      <c r="E12963">
        <v>43906</v>
      </c>
    </row>
    <row r="12964">
      <c r="A12964" t="str">
        <v>AutoTable</v>
      </c>
      <c r="C12964" t="str">
        <v>99775-56</v>
      </c>
      <c r="D12964">
        <v>2435</v>
      </c>
      <c r="E12964">
        <v>43906</v>
      </c>
    </row>
    <row r="12965">
      <c r="A12965" t="str">
        <v>AutoTable</v>
      </c>
      <c r="C12965" t="str">
        <v>99812-10</v>
      </c>
      <c r="D12965">
        <v>28</v>
      </c>
      <c r="E12965">
        <v>43906</v>
      </c>
    </row>
    <row r="12966">
      <c r="A12966" t="str">
        <v>AutoTable</v>
      </c>
      <c r="C12966" t="str">
        <v>99910-16</v>
      </c>
      <c r="D12966">
        <v>0</v>
      </c>
      <c r="E12966">
        <v>43906</v>
      </c>
    </row>
    <row r="12967">
      <c r="A12967" t="str">
        <v>AutoTable</v>
      </c>
      <c r="C12967" t="str">
        <v>99910-20</v>
      </c>
      <c r="D12967">
        <v>0</v>
      </c>
      <c r="E12967">
        <v>43906</v>
      </c>
    </row>
    <row r="12968">
      <c r="A12968" t="str">
        <v>AutoTable</v>
      </c>
      <c r="C12968" t="str">
        <v>99910-61</v>
      </c>
      <c r="D12968">
        <v>877</v>
      </c>
      <c r="E12968">
        <v>43906</v>
      </c>
    </row>
    <row r="12969">
      <c r="A12969" t="str">
        <v>AutoTable</v>
      </c>
      <c r="C12969" t="str">
        <v>99912-03</v>
      </c>
      <c r="D12969">
        <v>79</v>
      </c>
      <c r="E12969">
        <v>43906</v>
      </c>
    </row>
    <row r="12970">
      <c r="A12970" t="str">
        <v>AutoTable</v>
      </c>
      <c r="C12970" t="str">
        <v>99912-10</v>
      </c>
      <c r="D12970">
        <v>380</v>
      </c>
      <c r="E12970">
        <v>43906</v>
      </c>
    </row>
    <row r="12971">
      <c r="A12971" t="str">
        <v>AutoTable</v>
      </c>
      <c r="C12971" t="str">
        <v>99912-16DTO</v>
      </c>
      <c r="D12971">
        <v>134</v>
      </c>
      <c r="E12971">
        <v>43906</v>
      </c>
    </row>
    <row r="12972">
      <c r="A12972" t="str">
        <v>AutoTable</v>
      </c>
      <c r="C12972" t="str">
        <v>99912-19BR</v>
      </c>
      <c r="D12972">
        <v>29</v>
      </c>
      <c r="E12972">
        <v>43906</v>
      </c>
    </row>
    <row r="12973">
      <c r="A12973" t="str">
        <v>AutoTable</v>
      </c>
      <c r="C12973" t="str">
        <v>99915-61</v>
      </c>
      <c r="D12973">
        <v>66</v>
      </c>
      <c r="E12973">
        <v>43906</v>
      </c>
    </row>
    <row r="12974">
      <c r="A12974" t="str">
        <v>AutoTable</v>
      </c>
      <c r="C12974" t="str">
        <v>99975-16</v>
      </c>
      <c r="D12974">
        <v>780</v>
      </c>
      <c r="E12974">
        <v>43906</v>
      </c>
    </row>
    <row r="12975">
      <c r="A12975" t="str">
        <v>AutoTable</v>
      </c>
      <c r="C12975" t="str">
        <v>APC703300AS</v>
      </c>
      <c r="D12975">
        <v>0</v>
      </c>
      <c r="E12975">
        <v>43906</v>
      </c>
    </row>
    <row r="12976">
      <c r="A12976" t="str">
        <v>AutoTable</v>
      </c>
      <c r="C12976" t="str">
        <v>APC78275MR3</v>
      </c>
      <c r="D12976">
        <v>0</v>
      </c>
      <c r="E12976">
        <v>43906</v>
      </c>
    </row>
    <row r="12977">
      <c r="A12977" t="str">
        <v>AutoTable</v>
      </c>
      <c r="C12977" t="str">
        <v>B14099</v>
      </c>
      <c r="D12977">
        <v>7</v>
      </c>
      <c r="E12977">
        <v>43906</v>
      </c>
    </row>
    <row r="12978">
      <c r="A12978" t="str">
        <v>AutoTable</v>
      </c>
      <c r="C12978" t="str">
        <v>B14100</v>
      </c>
      <c r="D12978">
        <v>15</v>
      </c>
      <c r="E12978">
        <v>43906</v>
      </c>
    </row>
    <row r="12979">
      <c r="A12979" t="str">
        <v>AutoTable</v>
      </c>
      <c r="C12979" t="str">
        <v>B14101</v>
      </c>
      <c r="D12979">
        <v>11</v>
      </c>
      <c r="E12979">
        <v>43906</v>
      </c>
    </row>
    <row r="12980">
      <c r="A12980" t="str">
        <v>AutoTable</v>
      </c>
      <c r="C12980" t="str">
        <v>B14102</v>
      </c>
      <c r="D12980">
        <v>144</v>
      </c>
      <c r="E12980">
        <v>43906</v>
      </c>
    </row>
    <row r="12981">
      <c r="A12981" t="str">
        <v>AutoTable</v>
      </c>
      <c r="C12981" t="str">
        <v>B14103</v>
      </c>
      <c r="D12981">
        <v>12</v>
      </c>
      <c r="E12981">
        <v>43906</v>
      </c>
    </row>
    <row r="12982">
      <c r="A12982" t="str">
        <v>AutoTable</v>
      </c>
      <c r="C12982" t="str">
        <v>B14104</v>
      </c>
      <c r="D12982">
        <v>12</v>
      </c>
      <c r="E12982">
        <v>43906</v>
      </c>
    </row>
    <row r="12983">
      <c r="A12983" t="str">
        <v>AutoTable</v>
      </c>
      <c r="C12983" t="str">
        <v>B14105</v>
      </c>
      <c r="D12983">
        <v>6</v>
      </c>
      <c r="E12983">
        <v>43906</v>
      </c>
    </row>
    <row r="12984">
      <c r="A12984" t="str">
        <v>AutoTable</v>
      </c>
      <c r="C12984" t="str">
        <v>B14107</v>
      </c>
      <c r="D12984">
        <v>4</v>
      </c>
      <c r="E12984">
        <v>43906</v>
      </c>
    </row>
    <row r="12985">
      <c r="A12985" t="str">
        <v>AutoTable</v>
      </c>
      <c r="C12985" t="str">
        <v>B14108</v>
      </c>
      <c r="D12985">
        <v>2</v>
      </c>
      <c r="E12985">
        <v>43906</v>
      </c>
    </row>
    <row r="12986">
      <c r="A12986" t="str">
        <v>AutoTable</v>
      </c>
      <c r="C12986" t="str">
        <v>B14150</v>
      </c>
      <c r="D12986">
        <v>0</v>
      </c>
      <c r="E12986">
        <v>43906</v>
      </c>
    </row>
    <row r="12987">
      <c r="A12987" t="str">
        <v>AutoTable</v>
      </c>
      <c r="C12987" t="str">
        <v>B14151</v>
      </c>
      <c r="D12987">
        <v>61</v>
      </c>
      <c r="E12987">
        <v>43906</v>
      </c>
    </row>
    <row r="12988">
      <c r="A12988" t="str">
        <v>AutoTable</v>
      </c>
      <c r="C12988" t="str">
        <v>B14152</v>
      </c>
      <c r="D12988">
        <v>0</v>
      </c>
      <c r="E12988">
        <v>43906</v>
      </c>
    </row>
    <row r="12989">
      <c r="A12989" t="str">
        <v>AutoTable</v>
      </c>
      <c r="C12989" t="str">
        <v>B14153</v>
      </c>
      <c r="D12989">
        <v>1</v>
      </c>
      <c r="E12989">
        <v>43906</v>
      </c>
    </row>
    <row r="12990">
      <c r="A12990" t="str">
        <v>AutoTable</v>
      </c>
      <c r="C12990" t="str">
        <v>B14154</v>
      </c>
      <c r="D12990">
        <v>0</v>
      </c>
      <c r="E12990">
        <v>43906</v>
      </c>
    </row>
    <row r="12991">
      <c r="A12991" t="str">
        <v>AutoTable</v>
      </c>
      <c r="C12991" t="str">
        <v>B14155</v>
      </c>
      <c r="D12991">
        <v>18</v>
      </c>
      <c r="E12991">
        <v>43906</v>
      </c>
    </row>
    <row r="12992">
      <c r="A12992" t="str">
        <v>AutoTable</v>
      </c>
      <c r="C12992" t="str">
        <v>B40101</v>
      </c>
      <c r="D12992">
        <v>284</v>
      </c>
      <c r="E12992">
        <v>43906</v>
      </c>
    </row>
    <row r="12993">
      <c r="A12993" t="str">
        <v>AutoTable</v>
      </c>
      <c r="C12993" t="str">
        <v>B40230</v>
      </c>
      <c r="D12993">
        <v>140</v>
      </c>
      <c r="E12993">
        <v>43906</v>
      </c>
    </row>
    <row r="12994">
      <c r="A12994" t="str">
        <v>AutoTable</v>
      </c>
      <c r="C12994" t="str">
        <v>B40230T1</v>
      </c>
      <c r="D12994">
        <v>54</v>
      </c>
      <c r="E12994">
        <v>43906</v>
      </c>
    </row>
    <row r="12995">
      <c r="A12995" t="str">
        <v>AutoTable</v>
      </c>
      <c r="C12995" t="str">
        <v>B40230T2</v>
      </c>
      <c r="D12995">
        <v>113</v>
      </c>
      <c r="E12995">
        <v>43906</v>
      </c>
    </row>
    <row r="12996">
      <c r="A12996" t="str">
        <v>AutoTable</v>
      </c>
      <c r="C12996" t="str">
        <v>B40231</v>
      </c>
      <c r="D12996">
        <v>2</v>
      </c>
      <c r="E12996">
        <v>43906</v>
      </c>
    </row>
    <row r="12997">
      <c r="A12997" t="str">
        <v>AutoTable</v>
      </c>
      <c r="C12997" t="str">
        <v>B40231T2</v>
      </c>
      <c r="D12997">
        <v>5</v>
      </c>
      <c r="E12997">
        <v>43906</v>
      </c>
    </row>
    <row r="12998">
      <c r="A12998" t="str">
        <v>AutoTable</v>
      </c>
      <c r="C12998" t="str">
        <v>B40232</v>
      </c>
      <c r="D12998">
        <v>0</v>
      </c>
      <c r="E12998">
        <v>43906</v>
      </c>
    </row>
    <row r="12999">
      <c r="A12999" t="str">
        <v>AutoTable</v>
      </c>
      <c r="C12999" t="str">
        <v>B40236</v>
      </c>
      <c r="D12999">
        <v>142</v>
      </c>
      <c r="E12999">
        <v>43906</v>
      </c>
    </row>
    <row r="13000">
      <c r="A13000" t="str">
        <v>AutoTable</v>
      </c>
      <c r="C13000" t="str">
        <v>B40240</v>
      </c>
      <c r="D13000">
        <v>70</v>
      </c>
      <c r="E13000">
        <v>43906</v>
      </c>
    </row>
    <row r="13001">
      <c r="A13001" t="str">
        <v>AutoTable</v>
      </c>
      <c r="C13001" t="str">
        <v>B54019</v>
      </c>
      <c r="D13001">
        <v>4</v>
      </c>
      <c r="E13001">
        <v>43906</v>
      </c>
    </row>
    <row r="13002">
      <c r="A13002" t="str">
        <v>AutoTable</v>
      </c>
      <c r="C13002" t="str">
        <v>B54020</v>
      </c>
      <c r="D13002">
        <v>435</v>
      </c>
      <c r="E13002">
        <v>43906</v>
      </c>
    </row>
    <row r="13003">
      <c r="A13003" t="str">
        <v>AutoTable</v>
      </c>
      <c r="C13003" t="str">
        <v>B54022</v>
      </c>
      <c r="D13003">
        <v>8</v>
      </c>
      <c r="E13003">
        <v>43906</v>
      </c>
    </row>
    <row r="13004">
      <c r="A13004" t="str">
        <v>AutoTable</v>
      </c>
      <c r="C13004" t="str">
        <v>B54025</v>
      </c>
      <c r="D13004">
        <v>863</v>
      </c>
      <c r="E13004">
        <v>43906</v>
      </c>
    </row>
    <row r="13005">
      <c r="A13005" t="str">
        <v>AutoTable</v>
      </c>
      <c r="C13005" t="str">
        <v>B54029</v>
      </c>
      <c r="D13005">
        <v>1216</v>
      </c>
      <c r="E13005">
        <v>43906</v>
      </c>
    </row>
    <row r="13006">
      <c r="A13006" t="str">
        <v>AutoTable</v>
      </c>
      <c r="C13006" t="str">
        <v>B54030</v>
      </c>
      <c r="D13006">
        <v>873</v>
      </c>
      <c r="E13006">
        <v>43906</v>
      </c>
    </row>
    <row r="13007">
      <c r="A13007" t="str">
        <v>AutoTable</v>
      </c>
      <c r="C13007" t="str">
        <v>B54031</v>
      </c>
      <c r="D13007">
        <v>418</v>
      </c>
      <c r="E13007">
        <v>43906</v>
      </c>
    </row>
    <row r="13008">
      <c r="A13008" t="str">
        <v>AutoTable</v>
      </c>
      <c r="C13008" t="str">
        <v>B54032</v>
      </c>
      <c r="D13008">
        <v>91</v>
      </c>
      <c r="E13008">
        <v>43906</v>
      </c>
    </row>
    <row r="13009">
      <c r="A13009" t="str">
        <v>AutoTable</v>
      </c>
      <c r="C13009" t="str">
        <v>B54040</v>
      </c>
      <c r="D13009">
        <v>504</v>
      </c>
      <c r="E13009">
        <v>43906</v>
      </c>
    </row>
    <row r="13010">
      <c r="A13010" t="str">
        <v>AutoTable</v>
      </c>
      <c r="C13010" t="str">
        <v>B54041</v>
      </c>
      <c r="D13010">
        <v>511</v>
      </c>
      <c r="E13010">
        <v>43906</v>
      </c>
    </row>
    <row r="13011">
      <c r="A13011" t="str">
        <v>AutoTable</v>
      </c>
      <c r="C13011" t="str">
        <v>B54042</v>
      </c>
      <c r="D13011">
        <v>0</v>
      </c>
      <c r="E13011">
        <v>43906</v>
      </c>
    </row>
    <row r="13012">
      <c r="A13012" t="str">
        <v>AutoTable</v>
      </c>
      <c r="C13012" t="str">
        <v>B54044</v>
      </c>
      <c r="D13012">
        <v>4</v>
      </c>
      <c r="E13012">
        <v>43906</v>
      </c>
    </row>
    <row r="13013">
      <c r="A13013" t="str">
        <v>AutoTable</v>
      </c>
      <c r="C13013" t="str">
        <v>B54045A</v>
      </c>
      <c r="D13013">
        <v>1352</v>
      </c>
      <c r="E13013">
        <v>43906</v>
      </c>
    </row>
    <row r="13014">
      <c r="A13014" t="str">
        <v>AutoTable</v>
      </c>
      <c r="C13014" t="str">
        <v>B54047</v>
      </c>
      <c r="D13014">
        <v>514</v>
      </c>
      <c r="E13014">
        <v>43906</v>
      </c>
    </row>
    <row r="13015">
      <c r="A13015" t="str">
        <v>AutoTable</v>
      </c>
      <c r="C13015" t="str">
        <v>B54049</v>
      </c>
      <c r="D13015">
        <v>24</v>
      </c>
      <c r="E13015">
        <v>43906</v>
      </c>
    </row>
    <row r="13016">
      <c r="A13016" t="str">
        <v>AutoTable</v>
      </c>
      <c r="C13016" t="str">
        <v>B54050</v>
      </c>
      <c r="D13016">
        <v>6</v>
      </c>
      <c r="E13016">
        <v>43906</v>
      </c>
    </row>
    <row r="13017">
      <c r="A13017" t="str">
        <v>AutoTable</v>
      </c>
      <c r="C13017" t="str">
        <v>B54051</v>
      </c>
      <c r="D13017">
        <v>151</v>
      </c>
      <c r="E13017">
        <v>43906</v>
      </c>
    </row>
    <row r="13018">
      <c r="A13018" t="str">
        <v>AutoTable</v>
      </c>
      <c r="C13018" t="str">
        <v>B54052</v>
      </c>
      <c r="D13018">
        <v>72</v>
      </c>
      <c r="E13018">
        <v>43906</v>
      </c>
    </row>
    <row r="13019">
      <c r="A13019" t="str">
        <v>AutoTable</v>
      </c>
      <c r="C13019" t="str">
        <v>B54059</v>
      </c>
      <c r="D13019">
        <v>0</v>
      </c>
      <c r="E13019">
        <v>43906</v>
      </c>
    </row>
    <row r="13020">
      <c r="A13020" t="str">
        <v>AutoTable</v>
      </c>
      <c r="C13020" t="str">
        <v>B54061</v>
      </c>
      <c r="D13020">
        <v>71</v>
      </c>
      <c r="E13020">
        <v>43906</v>
      </c>
    </row>
    <row r="13021">
      <c r="A13021" t="str">
        <v>AutoTable</v>
      </c>
      <c r="C13021" t="str">
        <v>B54062</v>
      </c>
      <c r="D13021">
        <v>62</v>
      </c>
      <c r="E13021">
        <v>43906</v>
      </c>
    </row>
    <row r="13022">
      <c r="A13022" t="str">
        <v>AutoTable</v>
      </c>
      <c r="C13022" t="str">
        <v>B54063</v>
      </c>
      <c r="D13022">
        <v>79</v>
      </c>
      <c r="E13022">
        <v>43906</v>
      </c>
    </row>
    <row r="13023">
      <c r="A13023" t="str">
        <v>AutoTable</v>
      </c>
      <c r="C13023" t="str">
        <v>B54064</v>
      </c>
      <c r="D13023">
        <v>54</v>
      </c>
      <c r="E13023">
        <v>43906</v>
      </c>
    </row>
    <row r="13024">
      <c r="A13024" t="str">
        <v>AutoTable</v>
      </c>
      <c r="C13024" t="str">
        <v>B54065</v>
      </c>
      <c r="D13024">
        <v>15</v>
      </c>
      <c r="E13024">
        <v>43906</v>
      </c>
    </row>
    <row r="13025">
      <c r="A13025" t="str">
        <v>AutoTable</v>
      </c>
      <c r="C13025" t="str">
        <v>B54065T2</v>
      </c>
      <c r="D13025">
        <v>19</v>
      </c>
      <c r="E13025">
        <v>43906</v>
      </c>
    </row>
    <row r="13026">
      <c r="A13026" t="str">
        <v>AutoTable</v>
      </c>
      <c r="C13026" t="str">
        <v>B54070</v>
      </c>
      <c r="D13026">
        <v>235</v>
      </c>
      <c r="E13026">
        <v>43906</v>
      </c>
    </row>
    <row r="13027">
      <c r="A13027" t="str">
        <v>AutoTable</v>
      </c>
      <c r="C13027" t="str">
        <v>B54071</v>
      </c>
      <c r="D13027">
        <v>48</v>
      </c>
      <c r="E13027">
        <v>43906</v>
      </c>
    </row>
    <row r="13028">
      <c r="A13028" t="str">
        <v>AutoTable</v>
      </c>
      <c r="C13028" t="str">
        <v>B54072</v>
      </c>
      <c r="D13028">
        <v>659</v>
      </c>
      <c r="E13028">
        <v>43906</v>
      </c>
    </row>
    <row r="13029">
      <c r="A13029" t="str">
        <v>AutoTable</v>
      </c>
      <c r="C13029" t="str">
        <v>B54073</v>
      </c>
      <c r="D13029">
        <v>359</v>
      </c>
      <c r="E13029">
        <v>43906</v>
      </c>
    </row>
    <row r="13030">
      <c r="A13030" t="str">
        <v>AutoTable</v>
      </c>
      <c r="C13030" t="str">
        <v>B54074</v>
      </c>
      <c r="D13030">
        <v>479</v>
      </c>
      <c r="E13030">
        <v>43906</v>
      </c>
    </row>
    <row r="13031">
      <c r="A13031" t="str">
        <v>AutoTable</v>
      </c>
      <c r="C13031" t="str">
        <v>B54075</v>
      </c>
      <c r="D13031">
        <v>391</v>
      </c>
      <c r="E13031">
        <v>43906</v>
      </c>
    </row>
    <row r="13032">
      <c r="A13032" t="str">
        <v>AutoTable</v>
      </c>
      <c r="C13032" t="str">
        <v>B54076</v>
      </c>
      <c r="D13032">
        <v>222</v>
      </c>
      <c r="E13032">
        <v>43906</v>
      </c>
    </row>
    <row r="13033">
      <c r="A13033" t="str">
        <v>AutoTable</v>
      </c>
      <c r="C13033" t="str">
        <v>B54077</v>
      </c>
      <c r="D13033">
        <v>218</v>
      </c>
      <c r="E13033">
        <v>43906</v>
      </c>
    </row>
    <row r="13034">
      <c r="A13034" t="str">
        <v>AutoTable</v>
      </c>
      <c r="C13034" t="str">
        <v>B54078</v>
      </c>
      <c r="D13034">
        <v>650</v>
      </c>
      <c r="E13034">
        <v>43906</v>
      </c>
    </row>
    <row r="13035">
      <c r="A13035" t="str">
        <v>AutoTable</v>
      </c>
      <c r="C13035" t="str">
        <v>B54079</v>
      </c>
      <c r="D13035">
        <v>470</v>
      </c>
      <c r="E13035">
        <v>43906</v>
      </c>
    </row>
    <row r="13036">
      <c r="A13036" t="str">
        <v>AutoTable</v>
      </c>
      <c r="C13036" t="str">
        <v>B54079T2</v>
      </c>
      <c r="D13036">
        <v>134</v>
      </c>
      <c r="E13036">
        <v>43906</v>
      </c>
    </row>
    <row r="13037">
      <c r="A13037" t="str">
        <v>AutoTable</v>
      </c>
      <c r="C13037" t="str">
        <v>B54079T3</v>
      </c>
      <c r="D13037">
        <v>61</v>
      </c>
      <c r="E13037">
        <v>43906</v>
      </c>
    </row>
    <row r="13038">
      <c r="A13038" t="str">
        <v>AutoTable</v>
      </c>
      <c r="C13038" t="str">
        <v>B54080</v>
      </c>
      <c r="D13038">
        <v>407</v>
      </c>
      <c r="E13038">
        <v>43906</v>
      </c>
    </row>
    <row r="13039">
      <c r="A13039" t="str">
        <v>AutoTable</v>
      </c>
      <c r="C13039" t="str">
        <v>B54080T1</v>
      </c>
      <c r="D13039">
        <v>306</v>
      </c>
      <c r="E13039">
        <v>43906</v>
      </c>
    </row>
    <row r="13040">
      <c r="A13040" t="str">
        <v>AutoTable</v>
      </c>
      <c r="C13040" t="str">
        <v>B54080T2</v>
      </c>
      <c r="D13040">
        <v>412</v>
      </c>
      <c r="E13040">
        <v>43906</v>
      </c>
    </row>
    <row r="13041">
      <c r="A13041" t="str">
        <v>AutoTable</v>
      </c>
      <c r="C13041" t="str">
        <v>B54081</v>
      </c>
      <c r="D13041">
        <v>791</v>
      </c>
      <c r="E13041">
        <v>43906</v>
      </c>
    </row>
    <row r="13042">
      <c r="A13042" t="str">
        <v>AutoTable</v>
      </c>
      <c r="C13042" t="str">
        <v>B54090</v>
      </c>
      <c r="D13042">
        <v>0</v>
      </c>
      <c r="E13042">
        <v>43906</v>
      </c>
    </row>
    <row r="13043">
      <c r="A13043" t="str">
        <v>AutoTable</v>
      </c>
      <c r="C13043" t="str">
        <v>B54090T2</v>
      </c>
      <c r="D13043">
        <v>1</v>
      </c>
      <c r="E13043">
        <v>43906</v>
      </c>
    </row>
    <row r="13044">
      <c r="A13044" t="str">
        <v>AutoTable</v>
      </c>
      <c r="C13044" t="str">
        <v>B54090T3</v>
      </c>
      <c r="D13044">
        <v>1</v>
      </c>
      <c r="E13044">
        <v>43906</v>
      </c>
    </row>
    <row r="13045">
      <c r="A13045" t="str">
        <v>AutoTable</v>
      </c>
      <c r="C13045" t="str">
        <v>B54091</v>
      </c>
      <c r="D13045">
        <v>0</v>
      </c>
      <c r="E13045">
        <v>43906</v>
      </c>
    </row>
    <row r="13046">
      <c r="A13046" t="str">
        <v>AutoTable</v>
      </c>
      <c r="C13046" t="str">
        <v>B54091T1</v>
      </c>
      <c r="D13046">
        <v>0</v>
      </c>
      <c r="E13046">
        <v>43906</v>
      </c>
    </row>
    <row r="13047">
      <c r="A13047" t="str">
        <v>AutoTable</v>
      </c>
      <c r="C13047" t="str">
        <v>B54091T2</v>
      </c>
      <c r="D13047">
        <v>63</v>
      </c>
      <c r="E13047">
        <v>43906</v>
      </c>
    </row>
    <row r="13048">
      <c r="A13048" t="str">
        <v>AutoTable</v>
      </c>
      <c r="C13048" t="str">
        <v>B54092</v>
      </c>
      <c r="D13048">
        <v>28</v>
      </c>
      <c r="E13048">
        <v>43906</v>
      </c>
    </row>
    <row r="13049">
      <c r="A13049" t="str">
        <v>AutoTable</v>
      </c>
      <c r="C13049" t="str">
        <v>B54093</v>
      </c>
      <c r="D13049">
        <v>48</v>
      </c>
      <c r="E13049">
        <v>43906</v>
      </c>
    </row>
    <row r="13050">
      <c r="A13050" t="str">
        <v>AutoTable</v>
      </c>
      <c r="C13050" t="str">
        <v>B54094</v>
      </c>
      <c r="D13050">
        <v>30</v>
      </c>
      <c r="E13050">
        <v>43906</v>
      </c>
    </row>
    <row r="13051">
      <c r="A13051" t="str">
        <v>AutoTable</v>
      </c>
      <c r="C13051" t="str">
        <v>B54095</v>
      </c>
      <c r="D13051">
        <v>59</v>
      </c>
      <c r="E13051">
        <v>43906</v>
      </c>
    </row>
    <row r="13052">
      <c r="A13052" t="str">
        <v>AutoTable</v>
      </c>
      <c r="C13052" t="str">
        <v>B54096</v>
      </c>
      <c r="D13052">
        <v>0</v>
      </c>
      <c r="E13052">
        <v>43906</v>
      </c>
    </row>
    <row r="13053">
      <c r="A13053" t="str">
        <v>AutoTable</v>
      </c>
      <c r="C13053" t="str">
        <v>B54096T2</v>
      </c>
      <c r="D13053">
        <v>11</v>
      </c>
      <c r="E13053">
        <v>43906</v>
      </c>
    </row>
    <row r="13054">
      <c r="A13054" t="str">
        <v>AutoTable</v>
      </c>
      <c r="C13054" t="str">
        <v>B54096T3</v>
      </c>
      <c r="D13054">
        <v>0</v>
      </c>
      <c r="E13054">
        <v>43906</v>
      </c>
    </row>
    <row r="13055">
      <c r="A13055" t="str">
        <v>AutoTable</v>
      </c>
      <c r="C13055" t="str">
        <v>B54097</v>
      </c>
      <c r="D13055">
        <v>130</v>
      </c>
      <c r="E13055">
        <v>43906</v>
      </c>
    </row>
    <row r="13056">
      <c r="A13056" t="str">
        <v>AutoTable</v>
      </c>
      <c r="C13056" t="str">
        <v>B54097T2</v>
      </c>
      <c r="D13056">
        <v>134</v>
      </c>
      <c r="E13056">
        <v>43906</v>
      </c>
    </row>
    <row r="13057">
      <c r="A13057" t="str">
        <v>AutoTable</v>
      </c>
      <c r="C13057" t="str">
        <v>B54097T3</v>
      </c>
      <c r="D13057">
        <v>70</v>
      </c>
      <c r="E13057">
        <v>43906</v>
      </c>
    </row>
    <row r="13058">
      <c r="A13058" t="str">
        <v>AutoTable</v>
      </c>
      <c r="C13058" t="str">
        <v>B54098</v>
      </c>
      <c r="D13058">
        <v>70</v>
      </c>
      <c r="E13058">
        <v>43906</v>
      </c>
    </row>
    <row r="13059">
      <c r="A13059" t="str">
        <v>AutoTable</v>
      </c>
      <c r="C13059" t="str">
        <v>B54098T2</v>
      </c>
      <c r="D13059">
        <v>81</v>
      </c>
      <c r="E13059">
        <v>43906</v>
      </c>
    </row>
    <row r="13060">
      <c r="A13060" t="str">
        <v>AutoTable</v>
      </c>
      <c r="C13060" t="str">
        <v>B54098T3</v>
      </c>
      <c r="D13060">
        <v>80</v>
      </c>
      <c r="E13060">
        <v>43906</v>
      </c>
    </row>
    <row r="13061">
      <c r="A13061" t="str">
        <v>AutoTable</v>
      </c>
      <c r="C13061" t="str">
        <v>B54099</v>
      </c>
      <c r="D13061">
        <v>47</v>
      </c>
      <c r="E13061">
        <v>43906</v>
      </c>
    </row>
    <row r="13062">
      <c r="A13062" t="str">
        <v>AutoTable</v>
      </c>
      <c r="C13062" t="str">
        <v>ECH 1</v>
      </c>
      <c r="D13062">
        <v>0</v>
      </c>
      <c r="E13062">
        <v>43906</v>
      </c>
    </row>
    <row r="13063">
      <c r="A13063" t="str">
        <v>AutoTable</v>
      </c>
      <c r="C13063" t="str">
        <v>ECH 2</v>
      </c>
      <c r="D13063">
        <v>0</v>
      </c>
      <c r="E13063">
        <v>43906</v>
      </c>
    </row>
    <row r="13064">
      <c r="A13064" t="str">
        <v>AutoTable</v>
      </c>
      <c r="C13064" t="str">
        <v>ECH 3</v>
      </c>
      <c r="D13064">
        <v>0</v>
      </c>
      <c r="E13064">
        <v>43906</v>
      </c>
    </row>
    <row r="13065">
      <c r="A13065" t="str">
        <v>AutoTable</v>
      </c>
      <c r="C13065" t="str">
        <v>ECHANTILLON1</v>
      </c>
      <c r="D13065">
        <v>7</v>
      </c>
      <c r="E13065">
        <v>43906</v>
      </c>
    </row>
    <row r="13066">
      <c r="A13066" t="str">
        <v>AutoTable</v>
      </c>
      <c r="C13066" t="str">
        <v>EMB1/PP</v>
      </c>
      <c r="D13066">
        <v>2460</v>
      </c>
      <c r="E13066">
        <v>43906</v>
      </c>
    </row>
    <row r="13067">
      <c r="A13067" t="str">
        <v>AutoTable</v>
      </c>
      <c r="C13067" t="str">
        <v>EMB2/PC</v>
      </c>
      <c r="D13067">
        <v>1510</v>
      </c>
      <c r="E13067">
        <v>43906</v>
      </c>
    </row>
    <row r="13068">
      <c r="A13068" t="str">
        <v>AutoTable</v>
      </c>
      <c r="C13068" t="str">
        <v>EMB3/GC</v>
      </c>
      <c r="D13068">
        <v>1800</v>
      </c>
      <c r="E13068">
        <v>43906</v>
      </c>
    </row>
    <row r="13069">
      <c r="A13069" t="str">
        <v>AutoTable</v>
      </c>
      <c r="C13069" t="str">
        <v>EMB4/PCH</v>
      </c>
      <c r="D13069">
        <v>790</v>
      </c>
      <c r="E13069">
        <v>43906</v>
      </c>
    </row>
    <row r="13070">
      <c r="A13070" t="str">
        <v>AutoTable</v>
      </c>
      <c r="C13070" t="str">
        <v>EMB5/GCH</v>
      </c>
      <c r="D13070">
        <v>945</v>
      </c>
      <c r="E13070">
        <v>43906</v>
      </c>
    </row>
    <row r="13071">
      <c r="A13071" t="str">
        <v>AutoTable</v>
      </c>
      <c r="C13071" t="str">
        <v>EMB6/DECOR5</v>
      </c>
      <c r="D13071">
        <v>0</v>
      </c>
      <c r="E13071">
        <v>43906</v>
      </c>
    </row>
    <row r="13072">
      <c r="A13072" t="str">
        <v>AutoTable</v>
      </c>
      <c r="C13072" t="str">
        <v>EMB6-1</v>
      </c>
      <c r="D13072">
        <v>0</v>
      </c>
      <c r="E13072">
        <v>43906</v>
      </c>
    </row>
    <row r="13073">
      <c r="A13073" t="str">
        <v>AutoTable</v>
      </c>
      <c r="C13073" t="str">
        <v>EMB7/DECOR2</v>
      </c>
      <c r="D13073">
        <v>237</v>
      </c>
      <c r="E13073">
        <v>43906</v>
      </c>
    </row>
    <row r="13074">
      <c r="A13074" t="str">
        <v>AutoTable</v>
      </c>
      <c r="C13074" t="str">
        <v>EMB8</v>
      </c>
      <c r="D13074">
        <v>0</v>
      </c>
      <c r="E13074">
        <v>43906</v>
      </c>
    </row>
    <row r="13075">
      <c r="A13075" t="str">
        <v>AutoTable</v>
      </c>
      <c r="C13075" t="str">
        <v>FFX78210-00R5</v>
      </c>
      <c r="D13075">
        <v>0</v>
      </c>
      <c r="E13075">
        <v>43906</v>
      </c>
    </row>
    <row r="13076">
      <c r="A13076" t="str">
        <v>AutoTable</v>
      </c>
      <c r="C13076" t="str">
        <v>FFX78275-00R4</v>
      </c>
      <c r="D13076">
        <v>0</v>
      </c>
      <c r="E13076">
        <v>43906</v>
      </c>
    </row>
    <row r="13077">
      <c r="A13077" t="str">
        <v>AutoTable</v>
      </c>
      <c r="C13077" t="str">
        <v>FFX78275-00R5</v>
      </c>
      <c r="D13077">
        <v>0</v>
      </c>
      <c r="E13077">
        <v>43906</v>
      </c>
    </row>
    <row r="13078">
      <c r="A13078" t="str">
        <v>AutoTable</v>
      </c>
      <c r="C13078" t="str">
        <v>FFX81275-18R5</v>
      </c>
      <c r="D13078">
        <v>0</v>
      </c>
      <c r="E13078">
        <v>43906</v>
      </c>
    </row>
    <row r="13079">
      <c r="A13079" t="str">
        <v>AutoTable</v>
      </c>
      <c r="C13079" t="str">
        <v>FFX91010-18R5</v>
      </c>
      <c r="D13079">
        <v>0</v>
      </c>
      <c r="E13079">
        <v>43906</v>
      </c>
    </row>
    <row r="13080">
      <c r="A13080" t="str">
        <v>AutoTable</v>
      </c>
      <c r="C13080" t="str">
        <v>FFX91050-18R5</v>
      </c>
      <c r="D13080">
        <v>0</v>
      </c>
      <c r="E13080">
        <v>43906</v>
      </c>
    </row>
    <row r="13081">
      <c r="A13081" t="str">
        <v>AutoTable</v>
      </c>
      <c r="C13081" t="str">
        <v>FFX91075-01R5</v>
      </c>
      <c r="D13081">
        <v>20</v>
      </c>
      <c r="E13081">
        <v>43906</v>
      </c>
    </row>
    <row r="13082">
      <c r="A13082" t="str">
        <v>AutoTable</v>
      </c>
      <c r="C13082" t="str">
        <v>FFX91075-02R5</v>
      </c>
      <c r="D13082">
        <v>0</v>
      </c>
      <c r="E13082">
        <v>43906</v>
      </c>
    </row>
    <row r="13083">
      <c r="A13083" t="str">
        <v>AutoTable</v>
      </c>
      <c r="C13083" t="str">
        <v>FFX91075-06R5</v>
      </c>
      <c r="D13083">
        <v>0</v>
      </c>
      <c r="E13083">
        <v>43906</v>
      </c>
    </row>
    <row r="13084">
      <c r="A13084" t="str">
        <v>AutoTable</v>
      </c>
      <c r="C13084" t="str">
        <v>FFX91075-08R5</v>
      </c>
      <c r="D13084">
        <v>0</v>
      </c>
      <c r="E13084">
        <v>43906</v>
      </c>
    </row>
    <row r="13085">
      <c r="A13085" t="str">
        <v>AutoTable</v>
      </c>
      <c r="C13085" t="str">
        <v>FFX91075-18R5</v>
      </c>
      <c r="D13085">
        <v>0</v>
      </c>
      <c r="E13085">
        <v>43906</v>
      </c>
    </row>
    <row r="13086">
      <c r="A13086" t="str">
        <v>AutoTable</v>
      </c>
      <c r="C13086" t="str">
        <v>FFX91075-18R6</v>
      </c>
      <c r="D13086">
        <v>0</v>
      </c>
      <c r="E13086">
        <v>43906</v>
      </c>
    </row>
    <row r="13087">
      <c r="A13087" t="str">
        <v>AutoTable</v>
      </c>
      <c r="C13087" t="str">
        <v>FFX91075-19R5</v>
      </c>
      <c r="D13087">
        <v>0</v>
      </c>
      <c r="E13087">
        <v>43906</v>
      </c>
    </row>
    <row r="13088">
      <c r="A13088" t="str">
        <v>AutoTable</v>
      </c>
      <c r="C13088" t="str">
        <v>FFX91075-19R6</v>
      </c>
      <c r="D13088">
        <v>0</v>
      </c>
      <c r="E13088">
        <v>43906</v>
      </c>
    </row>
    <row r="13089">
      <c r="A13089" t="str">
        <v>AutoTable</v>
      </c>
      <c r="C13089" t="str">
        <v>FFX94075-20R6</v>
      </c>
      <c r="D13089">
        <v>0</v>
      </c>
      <c r="E13089">
        <v>43906</v>
      </c>
    </row>
    <row r="13090">
      <c r="A13090" t="str">
        <v>AutoTable</v>
      </c>
      <c r="C13090" t="str">
        <v>FFX99675-07FR5</v>
      </c>
      <c r="D13090">
        <v>0</v>
      </c>
      <c r="E13090">
        <v>43906</v>
      </c>
    </row>
    <row r="13091">
      <c r="A13091" t="str">
        <v>AutoTable</v>
      </c>
      <c r="C13091" t="str">
        <v>GR10A5</v>
      </c>
      <c r="D13091">
        <v>58</v>
      </c>
      <c r="E13091">
        <v>43906</v>
      </c>
    </row>
    <row r="13092">
      <c r="A13092" t="str">
        <v>AutoTable</v>
      </c>
      <c r="C13092" t="str">
        <v>GR10B3</v>
      </c>
      <c r="D13092">
        <v>408</v>
      </c>
      <c r="E13092">
        <v>43906</v>
      </c>
    </row>
    <row r="13093">
      <c r="A13093" t="str">
        <v>AutoTable</v>
      </c>
      <c r="C13093" t="str">
        <v>GR10B5</v>
      </c>
      <c r="D13093">
        <v>88</v>
      </c>
      <c r="E13093">
        <v>43906</v>
      </c>
    </row>
    <row r="13094">
      <c r="A13094" t="str">
        <v>AutoTable</v>
      </c>
      <c r="C13094" t="str">
        <v>GR10H4</v>
      </c>
      <c r="D13094">
        <v>0</v>
      </c>
      <c r="E13094">
        <v>43906</v>
      </c>
    </row>
    <row r="13095">
      <c r="A13095" t="str">
        <v>AutoTable</v>
      </c>
      <c r="C13095" t="str">
        <v>GR10MF3</v>
      </c>
      <c r="D13095">
        <v>870</v>
      </c>
      <c r="E13095">
        <v>43906</v>
      </c>
    </row>
    <row r="13096">
      <c r="A13096" t="str">
        <v>AutoTable</v>
      </c>
      <c r="C13096" t="str">
        <v>GR10MF5</v>
      </c>
      <c r="D13096">
        <v>860</v>
      </c>
      <c r="E13096">
        <v>43906</v>
      </c>
    </row>
    <row r="13097">
      <c r="A13097" t="str">
        <v>AutoTable</v>
      </c>
      <c r="C13097" t="str">
        <v>GR10OR5</v>
      </c>
      <c r="D13097">
        <v>179</v>
      </c>
      <c r="E13097">
        <v>43906</v>
      </c>
    </row>
    <row r="13098">
      <c r="A13098" t="str">
        <v>AutoTable</v>
      </c>
      <c r="C13098" t="str">
        <v>GR10Q2</v>
      </c>
      <c r="D13098">
        <v>240</v>
      </c>
      <c r="E13098">
        <v>43906</v>
      </c>
    </row>
    <row r="13099">
      <c r="A13099" t="str">
        <v>AutoTable</v>
      </c>
      <c r="C13099" t="str">
        <v>GR10R5</v>
      </c>
      <c r="D13099">
        <v>120</v>
      </c>
      <c r="E13099">
        <v>43906</v>
      </c>
    </row>
    <row r="13100">
      <c r="A13100" t="str">
        <v>AutoTable</v>
      </c>
      <c r="C13100" t="str">
        <v>GR10U5</v>
      </c>
      <c r="D13100">
        <v>0</v>
      </c>
      <c r="E13100">
        <v>43906</v>
      </c>
    </row>
    <row r="13101">
      <c r="A13101" t="str">
        <v>AutoTable</v>
      </c>
      <c r="C13101" t="str">
        <v>GR10VE5</v>
      </c>
      <c r="D13101">
        <v>128</v>
      </c>
      <c r="E13101">
        <v>43906</v>
      </c>
    </row>
    <row r="13102">
      <c r="A13102" t="str">
        <v>AutoTable</v>
      </c>
      <c r="C13102" t="str">
        <v>GR10VI5</v>
      </c>
      <c r="D13102">
        <v>125</v>
      </c>
      <c r="E13102">
        <v>43906</v>
      </c>
    </row>
    <row r="13103">
      <c r="A13103" t="str">
        <v>AutoTable</v>
      </c>
      <c r="C13103" t="str">
        <v>GR10W5</v>
      </c>
      <c r="D13103">
        <v>59</v>
      </c>
      <c r="E13103">
        <v>43906</v>
      </c>
    </row>
    <row r="13104">
      <c r="A13104" t="str">
        <v>AutoTable</v>
      </c>
      <c r="C13104" t="str">
        <v>GR10X5</v>
      </c>
      <c r="D13104">
        <v>172</v>
      </c>
      <c r="E13104">
        <v>43906</v>
      </c>
    </row>
    <row r="13105">
      <c r="A13105" t="str">
        <v>AutoTable</v>
      </c>
      <c r="C13105" t="str">
        <v>GR10Y5</v>
      </c>
      <c r="D13105">
        <v>173</v>
      </c>
      <c r="E13105">
        <v>43906</v>
      </c>
    </row>
    <row r="13106">
      <c r="A13106" t="str">
        <v>AutoTable</v>
      </c>
      <c r="C13106" t="str">
        <v>GR10YS5</v>
      </c>
      <c r="D13106">
        <v>0</v>
      </c>
      <c r="E13106">
        <v>43906</v>
      </c>
    </row>
    <row r="13107">
      <c r="A13107" t="str">
        <v>AutoTable</v>
      </c>
      <c r="C13107" t="str">
        <v>GR10Z5</v>
      </c>
      <c r="D13107">
        <v>210</v>
      </c>
      <c r="E13107">
        <v>43906</v>
      </c>
    </row>
    <row r="13108">
      <c r="A13108" t="str">
        <v>AutoTable</v>
      </c>
      <c r="C13108" t="str">
        <v>GR10ZS5</v>
      </c>
      <c r="D13108">
        <v>0</v>
      </c>
      <c r="E13108">
        <v>43906</v>
      </c>
    </row>
    <row r="13109">
      <c r="A13109" t="str">
        <v>AutoTable</v>
      </c>
      <c r="C13109" t="str">
        <v>GR60CAR5</v>
      </c>
      <c r="D13109">
        <v>0</v>
      </c>
      <c r="E13109">
        <v>43906</v>
      </c>
    </row>
    <row r="13110">
      <c r="A13110" t="str">
        <v>AutoTable</v>
      </c>
      <c r="C13110" t="str">
        <v>GR60JR5</v>
      </c>
      <c r="D13110">
        <v>0</v>
      </c>
      <c r="E13110">
        <v>43906</v>
      </c>
    </row>
    <row r="13111">
      <c r="A13111" t="str">
        <v>AutoTable</v>
      </c>
      <c r="C13111" t="str">
        <v>GR60MF5</v>
      </c>
      <c r="D13111">
        <v>0</v>
      </c>
      <c r="E13111">
        <v>43906</v>
      </c>
    </row>
    <row r="13112">
      <c r="A13112" t="str">
        <v>AutoTable</v>
      </c>
      <c r="C13112" t="str">
        <v>GR60ORB5</v>
      </c>
      <c r="D13112">
        <v>0</v>
      </c>
      <c r="E13112">
        <v>43906</v>
      </c>
    </row>
    <row r="13113">
      <c r="A13113" t="str">
        <v>AutoTable</v>
      </c>
      <c r="C13113" t="str">
        <v>GR60RB5</v>
      </c>
      <c r="D13113">
        <v>0</v>
      </c>
      <c r="E13113">
        <v>43906</v>
      </c>
    </row>
    <row r="13114">
      <c r="A13114" t="str">
        <v>AutoTable</v>
      </c>
      <c r="C13114" t="str">
        <v>GR60VE5</v>
      </c>
      <c r="D13114">
        <v>0</v>
      </c>
      <c r="E13114">
        <v>43906</v>
      </c>
    </row>
    <row r="13115">
      <c r="A13115" t="str">
        <v>AutoTable</v>
      </c>
      <c r="C13115" t="str">
        <v>GR60Z5</v>
      </c>
      <c r="D13115">
        <v>0</v>
      </c>
      <c r="E13115">
        <v>43906</v>
      </c>
    </row>
    <row r="13116">
      <c r="A13116" t="str">
        <v>AutoTable</v>
      </c>
      <c r="C13116" t="str">
        <v>GR75A5</v>
      </c>
      <c r="D13116">
        <v>602</v>
      </c>
      <c r="E13116">
        <v>43906</v>
      </c>
    </row>
    <row r="13117">
      <c r="A13117" t="str">
        <v>AutoTable</v>
      </c>
      <c r="C13117" t="str">
        <v>GR75B3</v>
      </c>
      <c r="D13117">
        <v>406</v>
      </c>
      <c r="E13117">
        <v>43906</v>
      </c>
    </row>
    <row r="13118">
      <c r="A13118" t="str">
        <v>AutoTable</v>
      </c>
      <c r="C13118" t="str">
        <v>GR75B5</v>
      </c>
      <c r="D13118">
        <v>435</v>
      </c>
      <c r="E13118">
        <v>43906</v>
      </c>
    </row>
    <row r="13119">
      <c r="A13119" t="str">
        <v>AutoTable</v>
      </c>
      <c r="C13119" t="str">
        <v>GR75CARS</v>
      </c>
      <c r="D13119">
        <v>0</v>
      </c>
      <c r="E13119">
        <v>43906</v>
      </c>
    </row>
    <row r="13120">
      <c r="A13120" t="str">
        <v>AutoTable</v>
      </c>
      <c r="C13120" t="str">
        <v>GR75FB5</v>
      </c>
      <c r="D13120">
        <v>0</v>
      </c>
      <c r="E13120">
        <v>43906</v>
      </c>
    </row>
    <row r="13121">
      <c r="A13121" t="str">
        <v>AutoTable</v>
      </c>
      <c r="C13121" t="str">
        <v>GR75JR5</v>
      </c>
      <c r="D13121">
        <v>0</v>
      </c>
      <c r="E13121">
        <v>43906</v>
      </c>
    </row>
    <row r="13122">
      <c r="A13122" t="str">
        <v>AutoTable</v>
      </c>
      <c r="C13122" t="str">
        <v>GR75M5</v>
      </c>
      <c r="D13122">
        <v>316</v>
      </c>
      <c r="E13122">
        <v>43906</v>
      </c>
    </row>
    <row r="13123">
      <c r="A13123" t="str">
        <v>AutoTable</v>
      </c>
      <c r="C13123" t="str">
        <v>GR75MF3</v>
      </c>
      <c r="D13123">
        <v>1317</v>
      </c>
      <c r="E13123">
        <v>43906</v>
      </c>
    </row>
    <row r="13124">
      <c r="A13124" t="str">
        <v>AutoTable</v>
      </c>
      <c r="C13124" t="str">
        <v>GR75MF5</v>
      </c>
      <c r="D13124">
        <v>800</v>
      </c>
      <c r="E13124">
        <v>43906</v>
      </c>
    </row>
    <row r="13125">
      <c r="A13125" t="str">
        <v>AutoTable</v>
      </c>
      <c r="C13125" t="str">
        <v>GR75OB5</v>
      </c>
      <c r="D13125">
        <v>60</v>
      </c>
      <c r="E13125">
        <v>43906</v>
      </c>
    </row>
    <row r="13126">
      <c r="A13126" t="str">
        <v>AutoTable</v>
      </c>
      <c r="C13126" t="str">
        <v>GR75OR5</v>
      </c>
      <c r="D13126">
        <v>420</v>
      </c>
      <c r="E13126">
        <v>43906</v>
      </c>
    </row>
    <row r="13127">
      <c r="A13127" t="str">
        <v>AutoTable</v>
      </c>
      <c r="C13127" t="str">
        <v>GR75ORB5</v>
      </c>
      <c r="D13127">
        <v>323</v>
      </c>
      <c r="E13127">
        <v>43906</v>
      </c>
    </row>
    <row r="13128">
      <c r="A13128" t="str">
        <v>AutoTable</v>
      </c>
      <c r="C13128" t="str">
        <v>GR75ORRO5</v>
      </c>
      <c r="D13128">
        <v>72</v>
      </c>
      <c r="E13128">
        <v>43906</v>
      </c>
    </row>
    <row r="13129">
      <c r="A13129" t="str">
        <v>AutoTable</v>
      </c>
      <c r="C13129" t="str">
        <v>GR75Q2</v>
      </c>
      <c r="D13129">
        <v>603</v>
      </c>
      <c r="E13129">
        <v>43906</v>
      </c>
    </row>
    <row r="13130">
      <c r="A13130" t="str">
        <v>AutoTable</v>
      </c>
      <c r="C13130" t="str">
        <v>GR75R5</v>
      </c>
      <c r="D13130">
        <v>333</v>
      </c>
      <c r="E13130">
        <v>43906</v>
      </c>
    </row>
    <row r="13131">
      <c r="A13131" t="str">
        <v>AutoTable</v>
      </c>
      <c r="C13131" t="str">
        <v>GR75T5</v>
      </c>
      <c r="D13131">
        <v>120</v>
      </c>
      <c r="E13131">
        <v>43906</v>
      </c>
    </row>
    <row r="13132">
      <c r="A13132" t="str">
        <v>AutoTable</v>
      </c>
      <c r="C13132" t="str">
        <v>GR75VE5</v>
      </c>
      <c r="D13132">
        <v>60</v>
      </c>
      <c r="E13132">
        <v>43906</v>
      </c>
    </row>
    <row r="13133">
      <c r="A13133" t="str">
        <v>AutoTable</v>
      </c>
      <c r="C13133" t="str">
        <v>GR75VI5</v>
      </c>
      <c r="D13133">
        <v>360</v>
      </c>
      <c r="E13133">
        <v>43906</v>
      </c>
    </row>
    <row r="13134">
      <c r="A13134" t="str">
        <v>AutoTable</v>
      </c>
      <c r="C13134" t="str">
        <v>GR75W5</v>
      </c>
      <c r="D13134">
        <v>418</v>
      </c>
      <c r="E13134">
        <v>43906</v>
      </c>
    </row>
    <row r="13135">
      <c r="A13135" t="str">
        <v>AutoTable</v>
      </c>
      <c r="C13135" t="str">
        <v>GR75X5</v>
      </c>
      <c r="D13135">
        <v>347</v>
      </c>
      <c r="E13135">
        <v>43906</v>
      </c>
    </row>
    <row r="13136">
      <c r="A13136" t="str">
        <v>AutoTable</v>
      </c>
      <c r="C13136" t="str">
        <v>GR75Y5</v>
      </c>
      <c r="D13136">
        <v>516</v>
      </c>
      <c r="E13136">
        <v>43906</v>
      </c>
    </row>
    <row r="13137">
      <c r="A13137" t="str">
        <v>AutoTable</v>
      </c>
      <c r="C13137" t="str">
        <v>GR75Z5</v>
      </c>
      <c r="D13137">
        <v>718</v>
      </c>
      <c r="E13137">
        <v>43906</v>
      </c>
    </row>
    <row r="13138">
      <c r="A13138" t="str">
        <v>AutoTable</v>
      </c>
      <c r="C13138" t="str">
        <v>KITADR</v>
      </c>
      <c r="D13138">
        <v>1</v>
      </c>
      <c r="E13138">
        <v>43906</v>
      </c>
    </row>
    <row r="13139">
      <c r="A13139" t="str">
        <v>AutoTable</v>
      </c>
      <c r="C13139" t="str">
        <v>M2707</v>
      </c>
      <c r="D13139">
        <v>3329</v>
      </c>
      <c r="E13139">
        <v>43906</v>
      </c>
    </row>
    <row r="13140">
      <c r="A13140" t="str">
        <v>AutoTable</v>
      </c>
      <c r="C13140" t="str">
        <v>P001502</v>
      </c>
      <c r="D13140">
        <v>0</v>
      </c>
      <c r="E13140">
        <v>43906</v>
      </c>
    </row>
    <row r="13141">
      <c r="A13141" t="str">
        <v>AutoTable</v>
      </c>
      <c r="C13141" t="str">
        <v>P040022</v>
      </c>
      <c r="D13141">
        <v>0</v>
      </c>
      <c r="E13141">
        <v>43906</v>
      </c>
    </row>
    <row r="13142">
      <c r="A13142" t="str">
        <v>AutoTable</v>
      </c>
      <c r="C13142" t="str">
        <v>P044007</v>
      </c>
      <c r="D13142">
        <v>0</v>
      </c>
      <c r="E13142">
        <v>43906</v>
      </c>
    </row>
    <row r="13143">
      <c r="A13143" t="str">
        <v>AutoTable</v>
      </c>
      <c r="C13143" t="str">
        <v>P052681</v>
      </c>
      <c r="D13143">
        <v>0</v>
      </c>
      <c r="E13143">
        <v>43906</v>
      </c>
    </row>
    <row r="13144">
      <c r="A13144" t="str">
        <v>AutoTable</v>
      </c>
      <c r="C13144" t="str">
        <v>P151581</v>
      </c>
      <c r="D13144">
        <v>0</v>
      </c>
      <c r="E13144">
        <v>43906</v>
      </c>
    </row>
    <row r="13145">
      <c r="A13145" t="str">
        <v>AutoTable</v>
      </c>
      <c r="C13145" t="str">
        <v>P151589</v>
      </c>
      <c r="D13145">
        <v>0</v>
      </c>
      <c r="E13145">
        <v>43906</v>
      </c>
    </row>
    <row r="13146">
      <c r="A13146" t="str">
        <v>AutoTable</v>
      </c>
      <c r="C13146" t="str">
        <v>P152344</v>
      </c>
      <c r="D13146">
        <v>0</v>
      </c>
      <c r="E13146">
        <v>43906</v>
      </c>
    </row>
    <row r="13147">
      <c r="A13147" t="str">
        <v>AutoTable</v>
      </c>
      <c r="C13147" t="str">
        <v>P152361</v>
      </c>
      <c r="D13147">
        <v>24</v>
      </c>
      <c r="E13147">
        <v>43906</v>
      </c>
    </row>
    <row r="13148">
      <c r="A13148" t="str">
        <v>AutoTable</v>
      </c>
      <c r="C13148" t="str">
        <v>P152362</v>
      </c>
      <c r="D13148">
        <v>3</v>
      </c>
      <c r="E13148">
        <v>43906</v>
      </c>
    </row>
    <row r="13149">
      <c r="A13149" t="str">
        <v>AutoTable</v>
      </c>
      <c r="C13149" t="str">
        <v>P152363</v>
      </c>
      <c r="D13149">
        <v>8</v>
      </c>
      <c r="E13149">
        <v>43906</v>
      </c>
    </row>
    <row r="13150">
      <c r="A13150" t="str">
        <v>AutoTable</v>
      </c>
      <c r="C13150" t="str">
        <v>RENFORT21</v>
      </c>
      <c r="D13150">
        <v>23</v>
      </c>
      <c r="E13150">
        <v>43906</v>
      </c>
    </row>
    <row r="13151">
      <c r="A13151" t="str">
        <v>AutoTable</v>
      </c>
      <c r="C13151" t="str">
        <v>RENFORT22</v>
      </c>
      <c r="D13151">
        <v>6</v>
      </c>
      <c r="E13151">
        <v>43906</v>
      </c>
    </row>
    <row r="13152">
      <c r="A13152" t="str">
        <v>AutoTable</v>
      </c>
      <c r="C13152" t="str">
        <v>SDF703496R3</v>
      </c>
      <c r="D13152">
        <v>0</v>
      </c>
      <c r="E13152">
        <v>43906</v>
      </c>
    </row>
    <row r="13153">
      <c r="A13153" t="str">
        <v>AutoTable</v>
      </c>
      <c r="C13153" t="str">
        <v>SDF703496R4</v>
      </c>
      <c r="D13153">
        <v>0</v>
      </c>
      <c r="E13153">
        <v>43906</v>
      </c>
    </row>
    <row r="13154">
      <c r="A13154" t="str">
        <v>AutoTable</v>
      </c>
      <c r="C13154" t="str">
        <v>SDF76010-63R3</v>
      </c>
      <c r="D13154">
        <v>0</v>
      </c>
      <c r="E13154">
        <v>43906</v>
      </c>
    </row>
    <row r="13155">
      <c r="A13155" t="str">
        <v>AutoTable</v>
      </c>
      <c r="C13155" t="str">
        <v>SDF76010-63R4</v>
      </c>
      <c r="D13155">
        <v>0</v>
      </c>
      <c r="E13155">
        <v>43906</v>
      </c>
    </row>
    <row r="13156">
      <c r="A13156" t="str">
        <v>AutoTable</v>
      </c>
      <c r="C13156" t="str">
        <v>SDF76075-63R2</v>
      </c>
      <c r="D13156">
        <v>0</v>
      </c>
      <c r="E13156">
        <v>43906</v>
      </c>
    </row>
    <row r="13157">
      <c r="A13157" t="str">
        <v>AutoTable</v>
      </c>
      <c r="C13157" t="str">
        <v>SDF76075-63R3</v>
      </c>
      <c r="D13157">
        <v>0</v>
      </c>
      <c r="E13157">
        <v>43906</v>
      </c>
    </row>
    <row r="13158">
      <c r="A13158" t="str">
        <v>AutoTable</v>
      </c>
      <c r="C13158" t="str">
        <v>SDF76075-63R4</v>
      </c>
      <c r="D13158">
        <v>0</v>
      </c>
      <c r="E13158">
        <v>43906</v>
      </c>
    </row>
    <row r="13159">
      <c r="A13159" t="str">
        <v>AutoTable</v>
      </c>
      <c r="C13159" t="str">
        <v>SDF76075-64R2</v>
      </c>
      <c r="D13159">
        <v>0</v>
      </c>
      <c r="E13159">
        <v>43906</v>
      </c>
    </row>
    <row r="13160">
      <c r="A13160" t="str">
        <v>AutoTable</v>
      </c>
      <c r="C13160" t="str">
        <v>SDF76210-23R3</v>
      </c>
      <c r="D13160">
        <v>0</v>
      </c>
      <c r="E13160">
        <v>43906</v>
      </c>
    </row>
    <row r="13161">
      <c r="A13161" t="str">
        <v>AutoTable</v>
      </c>
      <c r="C13161" t="str">
        <v>SDF76210-23R4</v>
      </c>
      <c r="D13161">
        <v>0</v>
      </c>
      <c r="E13161">
        <v>43906</v>
      </c>
    </row>
    <row r="13162">
      <c r="A13162" t="str">
        <v>AutoTable</v>
      </c>
      <c r="C13162" t="str">
        <v>SDF76275-23R2</v>
      </c>
      <c r="D13162">
        <v>0</v>
      </c>
      <c r="E13162">
        <v>43906</v>
      </c>
    </row>
    <row r="13163">
      <c r="A13163" t="str">
        <v>AutoTable</v>
      </c>
      <c r="C13163" t="str">
        <v>SDF76275-23R3</v>
      </c>
      <c r="D13163">
        <v>0</v>
      </c>
      <c r="E13163">
        <v>43906</v>
      </c>
    </row>
    <row r="13164">
      <c r="A13164" t="str">
        <v>AutoTable</v>
      </c>
      <c r="C13164" t="str">
        <v>SDF76275-23R4</v>
      </c>
      <c r="D13164">
        <v>0</v>
      </c>
      <c r="E13164">
        <v>43906</v>
      </c>
    </row>
    <row r="13165">
      <c r="A13165" t="str">
        <v>AutoTable</v>
      </c>
      <c r="C13165" t="str">
        <v>SDF76310-42</v>
      </c>
      <c r="D13165">
        <v>0</v>
      </c>
      <c r="E13165">
        <v>43906</v>
      </c>
    </row>
    <row r="13166">
      <c r="A13166" t="str">
        <v>AutoTable</v>
      </c>
      <c r="C13166" t="str">
        <v>SDF76310-56</v>
      </c>
      <c r="D13166">
        <v>0</v>
      </c>
      <c r="E13166">
        <v>43906</v>
      </c>
    </row>
    <row r="13167">
      <c r="A13167" t="str">
        <v>AutoTable</v>
      </c>
      <c r="C13167" t="str">
        <v>SDF76310-56R3</v>
      </c>
      <c r="D13167">
        <v>0</v>
      </c>
      <c r="E13167">
        <v>43906</v>
      </c>
    </row>
    <row r="13168">
      <c r="A13168" t="str">
        <v>AutoTable</v>
      </c>
      <c r="C13168" t="str">
        <v>SDF76310-56R4</v>
      </c>
      <c r="D13168">
        <v>0</v>
      </c>
      <c r="E13168">
        <v>43906</v>
      </c>
    </row>
    <row r="13169">
      <c r="A13169" t="str">
        <v>AutoTable</v>
      </c>
      <c r="C13169" t="str">
        <v>SDF76910-17R3</v>
      </c>
      <c r="D13169">
        <v>0</v>
      </c>
      <c r="E13169">
        <v>43906</v>
      </c>
    </row>
    <row r="13170">
      <c r="A13170" t="str">
        <v>AutoTable</v>
      </c>
      <c r="C13170" t="str">
        <v>SDF76910-17R4</v>
      </c>
      <c r="D13170">
        <v>0</v>
      </c>
      <c r="E13170">
        <v>43906</v>
      </c>
    </row>
    <row r="13171">
      <c r="A13171" t="str">
        <v>AutoTable</v>
      </c>
      <c r="C13171" t="str">
        <v>SDF76975-17R3</v>
      </c>
      <c r="D13171">
        <v>0</v>
      </c>
      <c r="E13171">
        <v>43906</v>
      </c>
    </row>
    <row r="13172">
      <c r="A13172" t="str">
        <v>AutoTable</v>
      </c>
      <c r="C13172" t="str">
        <v>SDF76975-17R4</v>
      </c>
      <c r="D13172">
        <v>0</v>
      </c>
      <c r="E13172">
        <v>43906</v>
      </c>
    </row>
    <row r="13173">
      <c r="A13173" t="str">
        <v>AutoTable</v>
      </c>
      <c r="C13173" t="str">
        <v>SDF77010-20</v>
      </c>
      <c r="D13173">
        <v>0</v>
      </c>
      <c r="E13173">
        <v>43906</v>
      </c>
    </row>
    <row r="13174">
      <c r="A13174" t="str">
        <v>AutoTable</v>
      </c>
      <c r="C13174" t="str">
        <v>SDF77010-20R4</v>
      </c>
      <c r="D13174">
        <v>0</v>
      </c>
      <c r="E13174">
        <v>43906</v>
      </c>
    </row>
    <row r="13175">
      <c r="A13175" t="str">
        <v>AutoTable</v>
      </c>
      <c r="C13175" t="str">
        <v>SDF77010-74</v>
      </c>
      <c r="D13175">
        <v>0</v>
      </c>
      <c r="E13175">
        <v>43906</v>
      </c>
    </row>
    <row r="13176">
      <c r="A13176" t="str">
        <v>AutoTable</v>
      </c>
      <c r="C13176" t="str">
        <v>SDF77010-74R3</v>
      </c>
      <c r="D13176">
        <v>0</v>
      </c>
      <c r="E13176">
        <v>43906</v>
      </c>
    </row>
    <row r="13177">
      <c r="A13177" t="str">
        <v>AutoTable</v>
      </c>
      <c r="C13177" t="str">
        <v>SDF77010-76</v>
      </c>
      <c r="D13177">
        <v>0</v>
      </c>
      <c r="E13177">
        <v>43906</v>
      </c>
    </row>
    <row r="13178">
      <c r="A13178" t="str">
        <v>AutoTable</v>
      </c>
      <c r="C13178" t="str">
        <v>SDF77010-76R3</v>
      </c>
      <c r="D13178">
        <v>0</v>
      </c>
      <c r="E13178">
        <v>43906</v>
      </c>
    </row>
    <row r="13179">
      <c r="A13179" t="str">
        <v>AutoTable</v>
      </c>
      <c r="C13179" t="str">
        <v>SDF77010-76R4</v>
      </c>
      <c r="D13179">
        <v>0</v>
      </c>
      <c r="E13179">
        <v>43906</v>
      </c>
    </row>
    <row r="13180">
      <c r="A13180" t="str">
        <v>AutoTable</v>
      </c>
      <c r="C13180" t="str">
        <v>SDF77010-81</v>
      </c>
      <c r="D13180">
        <v>0</v>
      </c>
      <c r="E13180">
        <v>43906</v>
      </c>
    </row>
    <row r="13181">
      <c r="A13181" t="str">
        <v>AutoTable</v>
      </c>
      <c r="C13181" t="str">
        <v>SDF77010-81R4</v>
      </c>
      <c r="D13181">
        <v>0</v>
      </c>
      <c r="E13181">
        <v>43906</v>
      </c>
    </row>
    <row r="13182">
      <c r="A13182" t="str">
        <v>AutoTable</v>
      </c>
      <c r="C13182" t="str">
        <v>SDF77075-20R2</v>
      </c>
      <c r="D13182">
        <v>0</v>
      </c>
      <c r="E13182">
        <v>43906</v>
      </c>
    </row>
    <row r="13183">
      <c r="A13183" t="str">
        <v>AutoTable</v>
      </c>
      <c r="C13183" t="str">
        <v>SDF77075-20R3</v>
      </c>
      <c r="D13183">
        <v>0</v>
      </c>
      <c r="E13183">
        <v>43906</v>
      </c>
    </row>
    <row r="13184">
      <c r="A13184" t="str">
        <v>AutoTable</v>
      </c>
      <c r="C13184" t="str">
        <v>SDF77075-20R4</v>
      </c>
      <c r="D13184">
        <v>0</v>
      </c>
      <c r="E13184">
        <v>43906</v>
      </c>
    </row>
    <row r="13185">
      <c r="A13185" t="str">
        <v>AutoTable</v>
      </c>
      <c r="C13185" t="str">
        <v>SDF77075-74R2</v>
      </c>
      <c r="D13185">
        <v>0</v>
      </c>
      <c r="E13185">
        <v>43906</v>
      </c>
    </row>
    <row r="13186">
      <c r="A13186" t="str">
        <v>AutoTable</v>
      </c>
      <c r="C13186" t="str">
        <v>SDF77075-74R3</v>
      </c>
      <c r="D13186">
        <v>0</v>
      </c>
      <c r="E13186">
        <v>43906</v>
      </c>
    </row>
    <row r="13187">
      <c r="A13187" t="str">
        <v>AutoTable</v>
      </c>
      <c r="C13187" t="str">
        <v>SDF77075-74R4</v>
      </c>
      <c r="D13187">
        <v>0</v>
      </c>
      <c r="E13187">
        <v>43906</v>
      </c>
    </row>
    <row r="13188">
      <c r="A13188" t="str">
        <v>AutoTable</v>
      </c>
      <c r="C13188" t="str">
        <v>SDF77075-76R2</v>
      </c>
      <c r="D13188">
        <v>0</v>
      </c>
      <c r="E13188">
        <v>43906</v>
      </c>
    </row>
    <row r="13189">
      <c r="A13189" t="str">
        <v>AutoTable</v>
      </c>
      <c r="C13189" t="str">
        <v>SDF77075-76R4</v>
      </c>
      <c r="D13189">
        <v>0</v>
      </c>
      <c r="E13189">
        <v>43906</v>
      </c>
    </row>
    <row r="13190">
      <c r="A13190" t="str">
        <v>AutoTable</v>
      </c>
      <c r="C13190" t="str">
        <v>SDF77075-81R2</v>
      </c>
      <c r="D13190">
        <v>0</v>
      </c>
      <c r="E13190">
        <v>43906</v>
      </c>
    </row>
    <row r="13191">
      <c r="A13191" t="str">
        <v>AutoTable</v>
      </c>
      <c r="C13191" t="str">
        <v>SDF77075-81R3</v>
      </c>
      <c r="D13191">
        <v>0</v>
      </c>
      <c r="E13191">
        <v>43906</v>
      </c>
    </row>
    <row r="13192">
      <c r="A13192" t="str">
        <v>AutoTable</v>
      </c>
      <c r="C13192" t="str">
        <v>SDF77075-81R4</v>
      </c>
      <c r="D13192">
        <v>0</v>
      </c>
      <c r="E13192">
        <v>43906</v>
      </c>
    </row>
    <row r="13193">
      <c r="A13193" t="str">
        <v>AutoTable</v>
      </c>
      <c r="C13193" t="str">
        <v>SDF77075-89</v>
      </c>
      <c r="D13193">
        <v>0</v>
      </c>
      <c r="E13193">
        <v>43906</v>
      </c>
    </row>
    <row r="13194">
      <c r="A13194" t="str">
        <v>AutoTable</v>
      </c>
      <c r="C13194" t="str">
        <v>SDF77075-89R4</v>
      </c>
      <c r="D13194">
        <v>0</v>
      </c>
      <c r="E13194">
        <v>43906</v>
      </c>
    </row>
    <row r="13195">
      <c r="A13195" t="str">
        <v>AutoTable</v>
      </c>
      <c r="C13195" t="str">
        <v>SDF77275-17R2</v>
      </c>
      <c r="D13195">
        <v>0</v>
      </c>
      <c r="E13195">
        <v>43906</v>
      </c>
    </row>
    <row r="13196">
      <c r="A13196" t="str">
        <v>AutoTable</v>
      </c>
      <c r="C13196" t="str">
        <v>SDF77275-17R3</v>
      </c>
      <c r="D13196">
        <v>0</v>
      </c>
      <c r="E13196">
        <v>43906</v>
      </c>
    </row>
    <row r="13197">
      <c r="A13197" t="str">
        <v>AutoTable</v>
      </c>
      <c r="C13197" t="str">
        <v>SDF77275-17R4</v>
      </c>
      <c r="D13197">
        <v>0</v>
      </c>
      <c r="E13197">
        <v>43906</v>
      </c>
    </row>
    <row r="13198">
      <c r="A13198" t="str">
        <v>AutoTable</v>
      </c>
      <c r="C13198" t="str">
        <v>SDF91010-02</v>
      </c>
      <c r="D13198">
        <v>0</v>
      </c>
      <c r="E13198">
        <v>43906</v>
      </c>
    </row>
    <row r="13199">
      <c r="A13199" t="str">
        <v>AutoTable</v>
      </c>
      <c r="C13199" t="str">
        <v>SDF91010-04R3</v>
      </c>
      <c r="D13199">
        <v>0</v>
      </c>
      <c r="E13199">
        <v>43906</v>
      </c>
    </row>
    <row r="13200">
      <c r="A13200" t="str">
        <v>AutoTable</v>
      </c>
      <c r="C13200" t="str">
        <v>SDF91010-04R4</v>
      </c>
      <c r="D13200">
        <v>0</v>
      </c>
      <c r="E13200">
        <v>43906</v>
      </c>
    </row>
    <row r="13201">
      <c r="A13201" t="str">
        <v>AutoTable</v>
      </c>
      <c r="C13201" t="str">
        <v>SDF91010-05R3</v>
      </c>
      <c r="D13201">
        <v>0</v>
      </c>
      <c r="E13201">
        <v>43906</v>
      </c>
    </row>
    <row r="13202">
      <c r="A13202" t="str">
        <v>AutoTable</v>
      </c>
      <c r="C13202" t="str">
        <v>SDF91010-05R4</v>
      </c>
      <c r="D13202">
        <v>0</v>
      </c>
      <c r="E13202">
        <v>43906</v>
      </c>
    </row>
    <row r="13203">
      <c r="A13203" t="str">
        <v>AutoTable</v>
      </c>
      <c r="C13203" t="str">
        <v>SDF91075-04R2</v>
      </c>
      <c r="D13203">
        <v>0</v>
      </c>
      <c r="E13203">
        <v>43906</v>
      </c>
    </row>
    <row r="13204">
      <c r="A13204" t="str">
        <v>AutoTable</v>
      </c>
      <c r="C13204" t="str">
        <v>SDF91075-04R3</v>
      </c>
      <c r="D13204">
        <v>0</v>
      </c>
      <c r="E13204">
        <v>43906</v>
      </c>
    </row>
    <row r="13205">
      <c r="A13205" t="str">
        <v>AutoTable</v>
      </c>
      <c r="C13205" t="str">
        <v>SDF91075-04R4</v>
      </c>
      <c r="D13205">
        <v>0</v>
      </c>
      <c r="E13205">
        <v>43906</v>
      </c>
    </row>
    <row r="13206">
      <c r="A13206" t="str">
        <v>AutoTable</v>
      </c>
      <c r="C13206" t="str">
        <v>SDF91075-06R2</v>
      </c>
      <c r="D13206">
        <v>0</v>
      </c>
      <c r="E13206">
        <v>43906</v>
      </c>
    </row>
    <row r="13207">
      <c r="A13207" t="str">
        <v>AutoTable</v>
      </c>
      <c r="C13207" t="str">
        <v>SDF91075-06R3</v>
      </c>
      <c r="D13207">
        <v>0</v>
      </c>
      <c r="E13207">
        <v>43906</v>
      </c>
    </row>
    <row r="13208">
      <c r="A13208" t="str">
        <v>AutoTable</v>
      </c>
      <c r="C13208" t="str">
        <v>SDF91075-06R4</v>
      </c>
      <c r="D13208">
        <v>0</v>
      </c>
      <c r="E13208">
        <v>43906</v>
      </c>
    </row>
    <row r="13209">
      <c r="A13209" t="str">
        <v>AutoTable</v>
      </c>
      <c r="C13209" t="str">
        <v>SDF91075-18</v>
      </c>
      <c r="D13209">
        <v>0</v>
      </c>
      <c r="E13209">
        <v>43906</v>
      </c>
    </row>
    <row r="13210">
      <c r="A13210" t="str">
        <v>AutoTable</v>
      </c>
      <c r="C13210" t="str">
        <v>SDF91075-23R2</v>
      </c>
      <c r="D13210">
        <v>0</v>
      </c>
      <c r="E13210">
        <v>43906</v>
      </c>
    </row>
    <row r="13211">
      <c r="A13211" t="str">
        <v>AutoTable</v>
      </c>
      <c r="C13211" t="str">
        <v>SDF91075-23R3</v>
      </c>
      <c r="D13211">
        <v>0</v>
      </c>
      <c r="E13211">
        <v>43906</v>
      </c>
    </row>
    <row r="13212">
      <c r="A13212" t="str">
        <v>AutoTable</v>
      </c>
      <c r="C13212" t="str">
        <v>SDF91075-23R4</v>
      </c>
      <c r="D13212">
        <v>0</v>
      </c>
      <c r="E13212">
        <v>43906</v>
      </c>
    </row>
    <row r="13213">
      <c r="A13213" t="str">
        <v>AutoTable</v>
      </c>
      <c r="C13213" t="str">
        <v>SDF91275-52R2</v>
      </c>
      <c r="D13213">
        <v>0</v>
      </c>
      <c r="E13213">
        <v>43906</v>
      </c>
    </row>
    <row r="13214">
      <c r="A13214" t="str">
        <v>AutoTable</v>
      </c>
      <c r="C13214" t="str">
        <v>SDF91275-52R3</v>
      </c>
      <c r="D13214">
        <v>0</v>
      </c>
      <c r="E13214">
        <v>43906</v>
      </c>
    </row>
    <row r="13215">
      <c r="A13215" t="str">
        <v>AutoTable</v>
      </c>
      <c r="C13215" t="str">
        <v>SDF91275-52R4</v>
      </c>
      <c r="D13215">
        <v>0</v>
      </c>
      <c r="E13215">
        <v>43906</v>
      </c>
    </row>
    <row r="13216">
      <c r="A13216" t="str">
        <v>AutoTable</v>
      </c>
      <c r="C13216" t="str">
        <v>SDF91410-12R2</v>
      </c>
      <c r="D13216">
        <v>0</v>
      </c>
      <c r="E13216">
        <v>43906</v>
      </c>
    </row>
    <row r="13217">
      <c r="A13217" t="str">
        <v>AutoTable</v>
      </c>
      <c r="C13217" t="str">
        <v>SDF91410-72</v>
      </c>
      <c r="D13217">
        <v>0</v>
      </c>
      <c r="E13217">
        <v>43906</v>
      </c>
    </row>
    <row r="13218">
      <c r="A13218" t="str">
        <v>AutoTable</v>
      </c>
      <c r="C13218" t="str">
        <v>SDF91410-72R3</v>
      </c>
      <c r="D13218">
        <v>0</v>
      </c>
      <c r="E13218">
        <v>43906</v>
      </c>
    </row>
    <row r="13219">
      <c r="A13219" t="str">
        <v>AutoTable</v>
      </c>
      <c r="C13219" t="str">
        <v>SDF91410-72R4</v>
      </c>
      <c r="D13219">
        <v>0</v>
      </c>
      <c r="E13219">
        <v>43906</v>
      </c>
    </row>
    <row r="13220">
      <c r="A13220" t="str">
        <v>AutoTable</v>
      </c>
      <c r="C13220" t="str">
        <v>SDF91450-12R2</v>
      </c>
      <c r="D13220">
        <v>0</v>
      </c>
      <c r="E13220">
        <v>43906</v>
      </c>
    </row>
    <row r="13221">
      <c r="A13221" t="str">
        <v>AutoTable</v>
      </c>
      <c r="C13221" t="str">
        <v>SDF91475-12R2</v>
      </c>
      <c r="D13221">
        <v>0</v>
      </c>
      <c r="E13221">
        <v>43906</v>
      </c>
    </row>
    <row r="13222">
      <c r="A13222" t="str">
        <v>AutoTable</v>
      </c>
      <c r="C13222" t="str">
        <v>SDF91475ASSR2</v>
      </c>
      <c r="D13222">
        <v>0</v>
      </c>
      <c r="E13222">
        <v>43906</v>
      </c>
    </row>
    <row r="13223">
      <c r="A13223" t="str">
        <v>AutoTable</v>
      </c>
      <c r="C13223" t="str">
        <v>SDF91475ASSR3</v>
      </c>
      <c r="D13223">
        <v>0</v>
      </c>
      <c r="E13223">
        <v>43906</v>
      </c>
    </row>
    <row r="13224">
      <c r="A13224" t="str">
        <v>AutoTable</v>
      </c>
      <c r="C13224" t="str">
        <v>SDF91475ASSR4</v>
      </c>
      <c r="D13224">
        <v>0</v>
      </c>
      <c r="E13224">
        <v>43906</v>
      </c>
    </row>
    <row r="13225">
      <c r="A13225" t="str">
        <v>AutoTable</v>
      </c>
      <c r="C13225" t="str">
        <v>SDF91575-72R2</v>
      </c>
      <c r="D13225">
        <v>0</v>
      </c>
      <c r="E13225">
        <v>43906</v>
      </c>
    </row>
    <row r="13226">
      <c r="A13226" t="str">
        <v>AutoTable</v>
      </c>
      <c r="C13226" t="str">
        <v>SDF91575-72R3</v>
      </c>
      <c r="D13226">
        <v>0</v>
      </c>
      <c r="E13226">
        <v>43906</v>
      </c>
    </row>
    <row r="13227">
      <c r="A13227" t="str">
        <v>AutoTable</v>
      </c>
      <c r="C13227" t="str">
        <v>SDF91575-72R4</v>
      </c>
      <c r="D13227">
        <v>0</v>
      </c>
      <c r="E13227">
        <v>43906</v>
      </c>
    </row>
    <row r="13228">
      <c r="A13228" t="str">
        <v>AutoTable</v>
      </c>
      <c r="C13228" t="str">
        <v>SDF91610-01R3</v>
      </c>
      <c r="D13228">
        <v>0</v>
      </c>
      <c r="E13228">
        <v>43906</v>
      </c>
    </row>
    <row r="13229">
      <c r="A13229" t="str">
        <v>AutoTable</v>
      </c>
      <c r="C13229" t="str">
        <v>SDF91610-01R4</v>
      </c>
      <c r="D13229">
        <v>0</v>
      </c>
      <c r="E13229">
        <v>43906</v>
      </c>
    </row>
    <row r="13230">
      <c r="A13230" t="str">
        <v>AutoTable</v>
      </c>
      <c r="C13230" t="str">
        <v>SDF91675-01R2</v>
      </c>
      <c r="D13230">
        <v>0</v>
      </c>
      <c r="E13230">
        <v>43906</v>
      </c>
    </row>
    <row r="13231">
      <c r="A13231" t="str">
        <v>AutoTable</v>
      </c>
      <c r="C13231" t="str">
        <v>SDF91675-01R3</v>
      </c>
      <c r="D13231">
        <v>0</v>
      </c>
      <c r="E13231">
        <v>43906</v>
      </c>
    </row>
    <row r="13232">
      <c r="A13232" t="str">
        <v>AutoTable</v>
      </c>
      <c r="C13232" t="str">
        <v>SDF91675-01R4</v>
      </c>
      <c r="D13232">
        <v>0</v>
      </c>
      <c r="E13232">
        <v>43906</v>
      </c>
    </row>
    <row r="13233">
      <c r="A13233" t="str">
        <v>AutoTable</v>
      </c>
      <c r="C13233" t="str">
        <v>SDF91675ASSR2</v>
      </c>
      <c r="D13233">
        <v>0</v>
      </c>
      <c r="E13233">
        <v>43906</v>
      </c>
    </row>
    <row r="13234">
      <c r="A13234" t="str">
        <v>AutoTable</v>
      </c>
      <c r="C13234" t="str">
        <v>SDF91675ASSR3</v>
      </c>
      <c r="D13234">
        <v>0</v>
      </c>
      <c r="E13234">
        <v>43906</v>
      </c>
    </row>
    <row r="13235">
      <c r="A13235" t="str">
        <v>AutoTable</v>
      </c>
      <c r="C13235" t="str">
        <v>SDF91675ASSR4</v>
      </c>
      <c r="D13235">
        <v>0</v>
      </c>
      <c r="E13235">
        <v>43906</v>
      </c>
    </row>
    <row r="13236">
      <c r="A13236" t="str">
        <v>AutoTable</v>
      </c>
      <c r="C13236" t="str">
        <v>SDF91710-02</v>
      </c>
      <c r="D13236">
        <v>0</v>
      </c>
      <c r="E13236">
        <v>43906</v>
      </c>
    </row>
    <row r="13237">
      <c r="A13237" t="str">
        <v>AutoTable</v>
      </c>
      <c r="C13237" t="str">
        <v>SDF91775-02R3</v>
      </c>
      <c r="D13237">
        <v>0</v>
      </c>
      <c r="E13237">
        <v>43906</v>
      </c>
    </row>
    <row r="13238">
      <c r="A13238" t="str">
        <v>AutoTable</v>
      </c>
      <c r="C13238" t="str">
        <v>SDF92075-19R2</v>
      </c>
      <c r="D13238">
        <v>0</v>
      </c>
      <c r="E13238">
        <v>43906</v>
      </c>
    </row>
    <row r="13239">
      <c r="A13239" t="str">
        <v>AutoTable</v>
      </c>
      <c r="C13239" t="str">
        <v>SDF92075-19R3</v>
      </c>
      <c r="D13239">
        <v>0</v>
      </c>
      <c r="E13239">
        <v>43906</v>
      </c>
    </row>
    <row r="13240">
      <c r="A13240" t="str">
        <v>AutoTable</v>
      </c>
      <c r="C13240" t="str">
        <v>SDF92075-19R4</v>
      </c>
      <c r="D13240">
        <v>0</v>
      </c>
      <c r="E13240">
        <v>43906</v>
      </c>
    </row>
    <row r="13241">
      <c r="A13241" t="str">
        <v>AutoTable</v>
      </c>
      <c r="C13241" t="str">
        <v>SDF92110-06R3</v>
      </c>
      <c r="D13241">
        <v>0</v>
      </c>
      <c r="E13241">
        <v>43906</v>
      </c>
    </row>
    <row r="13242">
      <c r="A13242" t="str">
        <v>AutoTable</v>
      </c>
      <c r="C13242" t="str">
        <v>SDF92110-06R4</v>
      </c>
      <c r="D13242">
        <v>0</v>
      </c>
      <c r="E13242">
        <v>43906</v>
      </c>
    </row>
    <row r="13243">
      <c r="A13243" t="str">
        <v>AutoTable</v>
      </c>
      <c r="C13243" t="str">
        <v>SDF92310-26</v>
      </c>
      <c r="D13243">
        <v>0</v>
      </c>
      <c r="E13243">
        <v>43906</v>
      </c>
    </row>
    <row r="13244">
      <c r="A13244" t="str">
        <v>AutoTable</v>
      </c>
      <c r="C13244" t="str">
        <v>SDF92310-26R4</v>
      </c>
      <c r="D13244">
        <v>0</v>
      </c>
      <c r="E13244">
        <v>43906</v>
      </c>
    </row>
    <row r="13245">
      <c r="A13245" t="str">
        <v>AutoTable</v>
      </c>
      <c r="C13245" t="str">
        <v>SDF95275-52R2</v>
      </c>
      <c r="D13245">
        <v>0</v>
      </c>
      <c r="E13245">
        <v>43906</v>
      </c>
    </row>
    <row r="13246">
      <c r="A13246" t="str">
        <v>AutoTable</v>
      </c>
      <c r="C13246" t="str">
        <v>SDF95275-52R3</v>
      </c>
      <c r="D13246">
        <v>0</v>
      </c>
      <c r="E13246">
        <v>43906</v>
      </c>
    </row>
    <row r="13247">
      <c r="A13247" t="str">
        <v>AutoTable</v>
      </c>
      <c r="C13247" t="str">
        <v>SDF95275-52R4</v>
      </c>
      <c r="D13247">
        <v>0</v>
      </c>
      <c r="E13247">
        <v>43906</v>
      </c>
    </row>
    <row r="13248">
      <c r="A13248" t="str">
        <v>AutoTable</v>
      </c>
      <c r="C13248" t="str">
        <v>SDF95610-10R3</v>
      </c>
      <c r="D13248">
        <v>0</v>
      </c>
      <c r="E13248">
        <v>43906</v>
      </c>
    </row>
    <row r="13249">
      <c r="A13249" t="str">
        <v>AutoTable</v>
      </c>
      <c r="C13249" t="str">
        <v>SDF95610-10R4</v>
      </c>
      <c r="D13249">
        <v>0</v>
      </c>
      <c r="E13249">
        <v>43906</v>
      </c>
    </row>
    <row r="13250">
      <c r="A13250" t="str">
        <v>AutoTable</v>
      </c>
      <c r="C13250" t="str">
        <v>SDF96075ASSR2</v>
      </c>
      <c r="D13250">
        <v>0</v>
      </c>
      <c r="E13250">
        <v>43906</v>
      </c>
    </row>
    <row r="13251">
      <c r="A13251" t="str">
        <v>AutoTable</v>
      </c>
      <c r="C13251" t="str">
        <v>SDF96075ASSR3</v>
      </c>
      <c r="D13251">
        <v>0</v>
      </c>
      <c r="E13251">
        <v>43906</v>
      </c>
    </row>
    <row r="13252">
      <c r="A13252" t="str">
        <v>AutoTable</v>
      </c>
      <c r="C13252" t="str">
        <v>SDF96075ASSR4</v>
      </c>
      <c r="D13252">
        <v>0</v>
      </c>
      <c r="E13252">
        <v>43906</v>
      </c>
    </row>
    <row r="13253">
      <c r="A13253" t="str">
        <v>AutoTable</v>
      </c>
      <c r="C13253" t="str">
        <v>SDF99275-08R2</v>
      </c>
      <c r="D13253">
        <v>0</v>
      </c>
      <c r="E13253">
        <v>43906</v>
      </c>
    </row>
    <row r="13254">
      <c r="A13254" t="str">
        <v>AutoTable</v>
      </c>
      <c r="C13254" t="str">
        <v>SDF99275-08R3</v>
      </c>
      <c r="D13254">
        <v>0</v>
      </c>
      <c r="E13254">
        <v>43906</v>
      </c>
    </row>
    <row r="13255">
      <c r="A13255" t="str">
        <v>AutoTable</v>
      </c>
      <c r="C13255" t="str">
        <v>SDF99275-08R4</v>
      </c>
      <c r="D13255">
        <v>0</v>
      </c>
      <c r="E13255">
        <v>43906</v>
      </c>
    </row>
    <row r="13256">
      <c r="A13256" t="str">
        <v>AutoTable</v>
      </c>
      <c r="C13256" t="str">
        <v>SDF99475-08R2</v>
      </c>
      <c r="D13256">
        <v>0</v>
      </c>
      <c r="E13256">
        <v>43906</v>
      </c>
    </row>
    <row r="13257">
      <c r="A13257" t="str">
        <v>AutoTable</v>
      </c>
      <c r="C13257" t="str">
        <v>SDF99475-08R3</v>
      </c>
      <c r="D13257">
        <v>0</v>
      </c>
      <c r="E13257">
        <v>43906</v>
      </c>
    </row>
    <row r="13258">
      <c r="A13258" t="str">
        <v>AutoTable</v>
      </c>
      <c r="C13258" t="str">
        <v>SDF99475-08R4</v>
      </c>
      <c r="D13258">
        <v>0</v>
      </c>
      <c r="E13258">
        <v>43906</v>
      </c>
    </row>
    <row r="13259">
      <c r="A13259" t="str">
        <v>AutoTable</v>
      </c>
      <c r="C13259" t="str">
        <v>SDF99610-37R3</v>
      </c>
      <c r="D13259">
        <v>0</v>
      </c>
      <c r="E13259">
        <v>43906</v>
      </c>
    </row>
    <row r="13260">
      <c r="A13260" t="str">
        <v>AutoTable</v>
      </c>
      <c r="C13260" t="str">
        <v>SDF99610-37R4</v>
      </c>
      <c r="D13260">
        <v>0</v>
      </c>
      <c r="E13260">
        <v>43906</v>
      </c>
    </row>
    <row r="13261">
      <c r="A13261" t="str">
        <v>AutoTable</v>
      </c>
      <c r="C13261" t="str">
        <v>SDF99610-39</v>
      </c>
      <c r="D13261">
        <v>0</v>
      </c>
      <c r="E13261">
        <v>43906</v>
      </c>
    </row>
    <row r="13262">
      <c r="A13262" t="str">
        <v>AutoTable</v>
      </c>
      <c r="C13262" t="str">
        <v>SDF99675-37R2</v>
      </c>
      <c r="D13262">
        <v>0</v>
      </c>
      <c r="E13262">
        <v>43906</v>
      </c>
    </row>
    <row r="13263">
      <c r="A13263" t="str">
        <v>AutoTable</v>
      </c>
      <c r="C13263" t="str">
        <v>SDF99675-37R3</v>
      </c>
      <c r="D13263">
        <v>0</v>
      </c>
      <c r="E13263">
        <v>43906</v>
      </c>
    </row>
    <row r="13264">
      <c r="A13264" t="str">
        <v>AutoTable</v>
      </c>
      <c r="C13264" t="str">
        <v>SDF99675-37R4</v>
      </c>
      <c r="D13264">
        <v>0</v>
      </c>
      <c r="E13264">
        <v>43906</v>
      </c>
    </row>
    <row r="13265">
      <c r="A13265" t="str">
        <v>AutoTable</v>
      </c>
      <c r="C13265" t="str">
        <v>SDF99775-56R2</v>
      </c>
      <c r="D13265">
        <v>0</v>
      </c>
      <c r="E13265">
        <v>43906</v>
      </c>
    </row>
    <row r="13266">
      <c r="A13266" t="str">
        <v>AutoTable</v>
      </c>
      <c r="C13266" t="str">
        <v>SDF99775-56R3</v>
      </c>
      <c r="D13266">
        <v>0</v>
      </c>
      <c r="E13266">
        <v>43906</v>
      </c>
    </row>
    <row r="13267">
      <c r="A13267" t="str">
        <v>AutoTable</v>
      </c>
      <c r="C13267" t="str">
        <v>SDF99775-56R4</v>
      </c>
      <c r="D13267">
        <v>0</v>
      </c>
      <c r="E13267">
        <v>43906</v>
      </c>
    </row>
    <row r="13268">
      <c r="A13268" t="str">
        <v>AutoTable</v>
      </c>
      <c r="C13268" t="str">
        <v>SDFGR10B3</v>
      </c>
      <c r="D13268">
        <v>0</v>
      </c>
      <c r="E13268">
        <v>43906</v>
      </c>
    </row>
    <row r="13269">
      <c r="A13269" t="str">
        <v>AutoTable</v>
      </c>
      <c r="C13269" t="str">
        <v>SDFGR10B4</v>
      </c>
      <c r="D13269">
        <v>0</v>
      </c>
      <c r="E13269">
        <v>43906</v>
      </c>
    </row>
    <row r="13270">
      <c r="A13270" t="str">
        <v>AutoTable</v>
      </c>
      <c r="C13270" t="str">
        <v>SDFGR10RR3</v>
      </c>
      <c r="D13270">
        <v>0</v>
      </c>
      <c r="E13270">
        <v>43906</v>
      </c>
    </row>
    <row r="13271">
      <c r="A13271" t="str">
        <v>AutoTable</v>
      </c>
      <c r="C13271" t="str">
        <v>SDFGR10RR4</v>
      </c>
      <c r="D13271">
        <v>0</v>
      </c>
      <c r="E13271">
        <v>43906</v>
      </c>
    </row>
    <row r="13272">
      <c r="A13272" t="str">
        <v>AutoTable</v>
      </c>
      <c r="C13272" t="str">
        <v>SDFGR10VE3</v>
      </c>
      <c r="D13272">
        <v>0</v>
      </c>
      <c r="E13272">
        <v>43906</v>
      </c>
    </row>
    <row r="13273">
      <c r="A13273" t="str">
        <v>AutoTable</v>
      </c>
      <c r="C13273" t="str">
        <v>SDFGR10VE4</v>
      </c>
      <c r="D13273">
        <v>0</v>
      </c>
      <c r="E13273">
        <v>43906</v>
      </c>
    </row>
    <row r="13274">
      <c r="A13274" t="str">
        <v>AutoTable</v>
      </c>
      <c r="C13274" t="str">
        <v>SDFGR10VI3</v>
      </c>
      <c r="D13274">
        <v>0</v>
      </c>
      <c r="E13274">
        <v>43906</v>
      </c>
    </row>
    <row r="13275">
      <c r="A13275" t="str">
        <v>AutoTable</v>
      </c>
      <c r="C13275" t="str">
        <v>SDFGR10VI4</v>
      </c>
      <c r="D13275">
        <v>0</v>
      </c>
      <c r="E13275">
        <v>43906</v>
      </c>
    </row>
    <row r="13276">
      <c r="A13276" t="str">
        <v>AutoTable</v>
      </c>
      <c r="C13276" t="str">
        <v>SDFGR75B2</v>
      </c>
      <c r="D13276">
        <v>0</v>
      </c>
      <c r="E13276">
        <v>43906</v>
      </c>
    </row>
    <row r="13277">
      <c r="A13277" t="str">
        <v>AutoTable</v>
      </c>
      <c r="C13277" t="str">
        <v>SDFGR75B3</v>
      </c>
      <c r="D13277">
        <v>0</v>
      </c>
      <c r="E13277">
        <v>43906</v>
      </c>
    </row>
    <row r="13278">
      <c r="A13278" t="str">
        <v>AutoTable</v>
      </c>
      <c r="C13278" t="str">
        <v>SDFGR75B4</v>
      </c>
      <c r="D13278">
        <v>0</v>
      </c>
      <c r="E13278">
        <v>43906</v>
      </c>
    </row>
    <row r="13279">
      <c r="A13279" t="str">
        <v>AutoTable</v>
      </c>
      <c r="C13279" t="str">
        <v>SDFGR75CAR4</v>
      </c>
      <c r="D13279">
        <v>0</v>
      </c>
      <c r="E13279">
        <v>43906</v>
      </c>
    </row>
    <row r="13280">
      <c r="A13280" t="str">
        <v>AutoTable</v>
      </c>
      <c r="C13280" t="str">
        <v>SDFGR75MF2</v>
      </c>
      <c r="D13280">
        <v>0</v>
      </c>
      <c r="E13280">
        <v>43906</v>
      </c>
    </row>
    <row r="13281">
      <c r="A13281" t="str">
        <v>AutoTable</v>
      </c>
      <c r="C13281" t="str">
        <v>SDFGR75MF3</v>
      </c>
      <c r="D13281">
        <v>0</v>
      </c>
      <c r="E13281">
        <v>43906</v>
      </c>
    </row>
    <row r="13282">
      <c r="A13282" t="str">
        <v>AutoTable</v>
      </c>
      <c r="C13282" t="str">
        <v>SDFGR75MF4</v>
      </c>
      <c r="D13282">
        <v>0</v>
      </c>
      <c r="E13282">
        <v>43906</v>
      </c>
    </row>
    <row r="13283">
      <c r="A13283" t="str">
        <v>AutoTable</v>
      </c>
      <c r="C13283" t="str">
        <v>SDFGR75RR2</v>
      </c>
      <c r="D13283">
        <v>0</v>
      </c>
      <c r="E13283">
        <v>43906</v>
      </c>
    </row>
    <row r="13284">
      <c r="A13284" t="str">
        <v>AutoTable</v>
      </c>
      <c r="C13284" t="str">
        <v>SDFGR75RR3</v>
      </c>
      <c r="D13284">
        <v>0</v>
      </c>
      <c r="E13284">
        <v>43906</v>
      </c>
    </row>
    <row r="13285">
      <c r="A13285" t="str">
        <v>AutoTable</v>
      </c>
      <c r="C13285" t="str">
        <v>SDFGR75RR4</v>
      </c>
      <c r="D13285">
        <v>0</v>
      </c>
      <c r="E13285">
        <v>43906</v>
      </c>
    </row>
    <row r="13286">
      <c r="A13286" t="str">
        <v>AutoTable</v>
      </c>
      <c r="C13286" t="str">
        <v>SDFGR75VE2</v>
      </c>
      <c r="D13286">
        <v>0</v>
      </c>
      <c r="E13286">
        <v>43906</v>
      </c>
    </row>
    <row r="13287">
      <c r="A13287" t="str">
        <v>AutoTable</v>
      </c>
      <c r="C13287" t="str">
        <v>SDFGR75VE3</v>
      </c>
      <c r="D13287">
        <v>0</v>
      </c>
      <c r="E13287">
        <v>43906</v>
      </c>
    </row>
    <row r="13288">
      <c r="A13288" t="str">
        <v>AutoTable</v>
      </c>
      <c r="C13288" t="str">
        <v>SDFGR75VE4</v>
      </c>
      <c r="D13288">
        <v>0</v>
      </c>
      <c r="E13288">
        <v>43906</v>
      </c>
    </row>
    <row r="13289">
      <c r="A13289" t="str">
        <v>AutoTable</v>
      </c>
      <c r="C13289" t="str">
        <v>SDFGR75VI2</v>
      </c>
      <c r="D13289">
        <v>0</v>
      </c>
      <c r="E13289">
        <v>43906</v>
      </c>
    </row>
    <row r="13290">
      <c r="A13290" t="str">
        <v>AutoTable</v>
      </c>
      <c r="C13290" t="str">
        <v>SDFGR75VI3</v>
      </c>
      <c r="D13290">
        <v>0</v>
      </c>
      <c r="E13290">
        <v>43906</v>
      </c>
    </row>
    <row r="13291">
      <c r="A13291" t="str">
        <v>AutoTable</v>
      </c>
      <c r="C13291" t="str">
        <v>SDFGR75VI4</v>
      </c>
      <c r="D13291">
        <v>0</v>
      </c>
      <c r="E13291">
        <v>43906</v>
      </c>
    </row>
    <row r="13292">
      <c r="A13292" t="str">
        <v>AutoTable</v>
      </c>
      <c r="C13292" t="str">
        <v>SONO</v>
      </c>
      <c r="D13292">
        <v>23</v>
      </c>
      <c r="E13292">
        <v>43906</v>
      </c>
    </row>
    <row r="13293">
      <c r="A13293" t="str">
        <v>AutoTable</v>
      </c>
      <c r="C13293" t="str">
        <v>V51001</v>
      </c>
      <c r="D13293">
        <v>71</v>
      </c>
      <c r="E13293">
        <v>43906</v>
      </c>
    </row>
    <row r="13294">
      <c r="A13294" t="str">
        <v>AutoTable</v>
      </c>
      <c r="C13294" t="str">
        <v>V51005</v>
      </c>
      <c r="D13294">
        <v>13</v>
      </c>
      <c r="E13294">
        <v>43906</v>
      </c>
    </row>
    <row r="13295">
      <c r="A13295" t="str">
        <v>AutoTable</v>
      </c>
      <c r="C13295" t="str">
        <v>V51006</v>
      </c>
      <c r="D13295">
        <v>10</v>
      </c>
      <c r="E13295">
        <v>43906</v>
      </c>
    </row>
    <row r="13296">
      <c r="A13296" t="str">
        <v>AutoTable</v>
      </c>
      <c r="C13296" t="str">
        <v>V51007</v>
      </c>
      <c r="D13296">
        <v>3</v>
      </c>
      <c r="E13296">
        <v>43906</v>
      </c>
    </row>
    <row r="13297">
      <c r="A13297" t="str">
        <v>AutoTable</v>
      </c>
      <c r="C13297" t="str">
        <v>V51008</v>
      </c>
      <c r="D13297">
        <v>3</v>
      </c>
      <c r="E13297">
        <v>43906</v>
      </c>
    </row>
    <row r="13298">
      <c r="A13298" t="str">
        <v>AutoTable</v>
      </c>
      <c r="C13298" t="str">
        <v>V51015-10</v>
      </c>
      <c r="D13298">
        <v>0</v>
      </c>
      <c r="E13298">
        <v>43906</v>
      </c>
    </row>
    <row r="13299">
      <c r="A13299" t="str">
        <v>AutoTable</v>
      </c>
      <c r="C13299" t="str">
        <v>V51015-3</v>
      </c>
      <c r="D13299">
        <v>60</v>
      </c>
      <c r="E13299">
        <v>43906</v>
      </c>
    </row>
    <row r="13300">
      <c r="A13300" t="str">
        <v>AutoTable</v>
      </c>
      <c r="C13300" t="str">
        <v>V51019</v>
      </c>
      <c r="D13300">
        <v>17</v>
      </c>
      <c r="E13300">
        <v>43906</v>
      </c>
    </row>
    <row r="13301">
      <c r="A13301" t="str">
        <v>AutoTable</v>
      </c>
      <c r="C13301" t="str">
        <v>V51020</v>
      </c>
      <c r="D13301">
        <v>0</v>
      </c>
      <c r="E13301">
        <v>43906</v>
      </c>
    </row>
    <row r="13302">
      <c r="A13302" t="str">
        <v>AutoTable</v>
      </c>
      <c r="C13302" t="str">
        <v>V51021</v>
      </c>
      <c r="D13302">
        <v>4</v>
      </c>
      <c r="E13302">
        <v>43906</v>
      </c>
    </row>
    <row r="13303">
      <c r="A13303" t="str">
        <v>AutoTable</v>
      </c>
      <c r="C13303" t="str">
        <v>V53014</v>
      </c>
      <c r="D13303">
        <v>10</v>
      </c>
      <c r="E13303">
        <v>43906</v>
      </c>
    </row>
    <row r="13304">
      <c r="A13304" t="str">
        <v>AutoTable</v>
      </c>
      <c r="C13304" t="str">
        <v>V53015</v>
      </c>
      <c r="D13304">
        <v>0</v>
      </c>
      <c r="E13304">
        <v>43906</v>
      </c>
    </row>
    <row r="13305">
      <c r="A13305" t="str">
        <v>AutoTable</v>
      </c>
      <c r="C13305" t="str">
        <v>V53116</v>
      </c>
      <c r="D13305">
        <v>56</v>
      </c>
      <c r="E13305">
        <v>43906</v>
      </c>
    </row>
    <row r="13306">
      <c r="A13306" t="str">
        <v>AutoTable</v>
      </c>
      <c r="C13306" t="str">
        <v>V53117</v>
      </c>
      <c r="D13306">
        <v>0</v>
      </c>
      <c r="E13306">
        <v>43906</v>
      </c>
    </row>
    <row r="13307">
      <c r="A13307" t="str">
        <v>AutoTable</v>
      </c>
      <c r="C13307" t="str">
        <v>Y14116</v>
      </c>
      <c r="D13307">
        <v>5</v>
      </c>
      <c r="E13307">
        <v>43906</v>
      </c>
    </row>
    <row r="13308">
      <c r="A13308" t="str">
        <v>AutoTable</v>
      </c>
      <c r="C13308" t="str">
        <v>Y14117</v>
      </c>
      <c r="D13308">
        <v>3</v>
      </c>
      <c r="E13308">
        <v>43906</v>
      </c>
    </row>
    <row r="13309">
      <c r="A13309" t="str">
        <v>AutoTable</v>
      </c>
      <c r="C13309" t="str">
        <v>Y14118</v>
      </c>
      <c r="D13309">
        <v>3</v>
      </c>
      <c r="E13309">
        <v>43906</v>
      </c>
    </row>
    <row r="13310">
      <c r="A13310" t="str">
        <v>AutoTable</v>
      </c>
      <c r="C13310" t="str">
        <v>Y14215</v>
      </c>
      <c r="D13310">
        <v>1</v>
      </c>
      <c r="E13310">
        <v>43906</v>
      </c>
    </row>
    <row r="13311">
      <c r="A13311" t="str">
        <v>AutoTable</v>
      </c>
      <c r="C13311" t="str">
        <v>Y14216</v>
      </c>
      <c r="D13311">
        <v>6</v>
      </c>
      <c r="E13311">
        <v>43906</v>
      </c>
    </row>
    <row r="13312">
      <c r="A13312" t="str">
        <v>AutoTable</v>
      </c>
      <c r="C13312" t="str">
        <v>Y14304</v>
      </c>
      <c r="D13312">
        <v>44</v>
      </c>
      <c r="E13312">
        <v>43906</v>
      </c>
    </row>
    <row r="13313">
      <c r="A13313" t="str">
        <v>AutoTable</v>
      </c>
      <c r="C13313" t="str">
        <v>Y14316</v>
      </c>
      <c r="D13313">
        <v>65</v>
      </c>
      <c r="E13313">
        <v>43906</v>
      </c>
    </row>
    <row r="13314">
      <c r="A13314" t="str">
        <v>AutoTable</v>
      </c>
      <c r="C13314" t="str">
        <v>Y14365</v>
      </c>
      <c r="D13314">
        <v>15</v>
      </c>
      <c r="E13314">
        <v>43906</v>
      </c>
    </row>
    <row r="13315">
      <c r="A13315" t="str">
        <v>AutoTable</v>
      </c>
      <c r="C13315" t="str">
        <v>Y29240</v>
      </c>
      <c r="D13315">
        <v>188</v>
      </c>
      <c r="E13315">
        <v>43906</v>
      </c>
    </row>
    <row r="13316">
      <c r="A13316" t="str">
        <v>AutoTable</v>
      </c>
      <c r="C13316" t="str">
        <v>Y51003</v>
      </c>
      <c r="D13316">
        <v>14</v>
      </c>
      <c r="E13316">
        <v>43906</v>
      </c>
    </row>
    <row r="13317">
      <c r="A13317" t="str">
        <v>AutoTable</v>
      </c>
      <c r="C13317" t="str">
        <v>Y51005</v>
      </c>
      <c r="D13317">
        <v>159</v>
      </c>
      <c r="E13317">
        <v>43906</v>
      </c>
    </row>
    <row r="13318">
      <c r="A13318" t="str">
        <v>AutoTable</v>
      </c>
      <c r="C13318" t="str">
        <v>Y51006</v>
      </c>
      <c r="D13318">
        <v>150</v>
      </c>
      <c r="E13318">
        <v>43906</v>
      </c>
    </row>
    <row r="13319">
      <c r="A13319" t="str">
        <v>AutoTable</v>
      </c>
      <c r="C13319" t="str">
        <v>Y51007</v>
      </c>
      <c r="D13319">
        <v>229</v>
      </c>
      <c r="E13319">
        <v>43906</v>
      </c>
    </row>
    <row r="13320">
      <c r="A13320" t="str">
        <v>AutoTable</v>
      </c>
      <c r="C13320" t="str">
        <v>Y51008</v>
      </c>
      <c r="D13320">
        <v>192</v>
      </c>
      <c r="E13320">
        <v>43906</v>
      </c>
    </row>
    <row r="13321">
      <c r="A13321" t="str">
        <v>AutoTable</v>
      </c>
      <c r="C13321" t="str">
        <v>Y51009</v>
      </c>
      <c r="D13321">
        <v>141</v>
      </c>
      <c r="E13321">
        <v>43906</v>
      </c>
    </row>
    <row r="13322">
      <c r="A13322" t="str">
        <v>AutoTable</v>
      </c>
      <c r="C13322" t="str">
        <v>Y51010</v>
      </c>
      <c r="D13322">
        <v>53</v>
      </c>
      <c r="E13322">
        <v>43906</v>
      </c>
    </row>
    <row r="13323">
      <c r="A13323" t="str">
        <v>AutoTable</v>
      </c>
      <c r="C13323" t="str">
        <v>Y51011</v>
      </c>
      <c r="D13323">
        <v>58</v>
      </c>
      <c r="E13323">
        <v>43906</v>
      </c>
    </row>
    <row r="13324">
      <c r="A13324" t="str">
        <v>AutoTable</v>
      </c>
      <c r="C13324" t="str">
        <v>Y51012</v>
      </c>
      <c r="D13324">
        <v>130</v>
      </c>
      <c r="E13324">
        <v>43906</v>
      </c>
    </row>
    <row r="13325">
      <c r="A13325" t="str">
        <v>AutoTable</v>
      </c>
      <c r="C13325" t="str">
        <v>Y51012-10</v>
      </c>
      <c r="D13325">
        <v>13</v>
      </c>
      <c r="E13325">
        <v>43906</v>
      </c>
    </row>
    <row r="13326">
      <c r="A13326" t="str">
        <v>AutoTable</v>
      </c>
      <c r="C13326" t="str">
        <v>Y51012-7</v>
      </c>
      <c r="D13326">
        <v>0</v>
      </c>
      <c r="E13326">
        <v>43906</v>
      </c>
    </row>
    <row r="13327">
      <c r="A13327" t="str">
        <v>AutoTable</v>
      </c>
      <c r="C13327" t="str">
        <v>Y51013</v>
      </c>
      <c r="D13327">
        <v>99</v>
      </c>
      <c r="E13327">
        <v>43906</v>
      </c>
    </row>
    <row r="13328">
      <c r="A13328" t="str">
        <v>AutoTable</v>
      </c>
      <c r="C13328" t="str">
        <v>Y51014</v>
      </c>
      <c r="D13328">
        <v>0</v>
      </c>
      <c r="E13328">
        <v>43906</v>
      </c>
    </row>
    <row r="13329">
      <c r="A13329" t="str">
        <v>AutoTable</v>
      </c>
      <c r="C13329" t="str">
        <v>Y51015</v>
      </c>
      <c r="D13329">
        <v>1406</v>
      </c>
      <c r="E13329">
        <v>43906</v>
      </c>
    </row>
    <row r="13330">
      <c r="A13330" t="str">
        <v>AutoTable</v>
      </c>
      <c r="C13330" t="str">
        <v>Y51015-10</v>
      </c>
      <c r="D13330">
        <v>34</v>
      </c>
      <c r="E13330">
        <v>43906</v>
      </c>
    </row>
    <row r="13331">
      <c r="A13331" t="str">
        <v>AutoTable</v>
      </c>
      <c r="C13331" t="str">
        <v>Y51015-3</v>
      </c>
      <c r="D13331">
        <v>128</v>
      </c>
      <c r="E13331">
        <v>43906</v>
      </c>
    </row>
    <row r="13332">
      <c r="A13332" t="str">
        <v>AutoTable</v>
      </c>
      <c r="C13332" t="str">
        <v>Y51016</v>
      </c>
      <c r="D13332">
        <v>930</v>
      </c>
      <c r="E13332">
        <v>43906</v>
      </c>
    </row>
    <row r="13333">
      <c r="A13333" t="str">
        <v>AutoTable</v>
      </c>
      <c r="C13333" t="str">
        <v>Y51016-3</v>
      </c>
      <c r="D13333">
        <v>104</v>
      </c>
      <c r="E13333">
        <v>43906</v>
      </c>
    </row>
    <row r="13334">
      <c r="A13334" t="str">
        <v>AutoTable</v>
      </c>
      <c r="C13334" t="str">
        <v>Y51016-3D</v>
      </c>
      <c r="D13334">
        <v>0</v>
      </c>
      <c r="E13334">
        <v>43906</v>
      </c>
    </row>
    <row r="13335">
      <c r="A13335" t="str">
        <v>AutoTable</v>
      </c>
      <c r="C13335" t="str">
        <v>Y51017</v>
      </c>
      <c r="D13335">
        <v>298</v>
      </c>
      <c r="E13335">
        <v>43906</v>
      </c>
    </row>
    <row r="13336">
      <c r="A13336" t="str">
        <v>AutoTable</v>
      </c>
      <c r="C13336" t="str">
        <v>Y51017-2</v>
      </c>
      <c r="D13336">
        <v>0</v>
      </c>
      <c r="E13336">
        <v>43906</v>
      </c>
    </row>
    <row r="13337">
      <c r="A13337" t="str">
        <v>AutoTable</v>
      </c>
      <c r="C13337" t="str">
        <v>Y51017-3</v>
      </c>
      <c r="D13337">
        <v>17</v>
      </c>
      <c r="E13337">
        <v>43906</v>
      </c>
    </row>
    <row r="13338">
      <c r="A13338" t="str">
        <v>AutoTable</v>
      </c>
      <c r="C13338" t="str">
        <v>Y51017-3D</v>
      </c>
      <c r="D13338">
        <v>5</v>
      </c>
      <c r="E13338">
        <v>43906</v>
      </c>
    </row>
    <row r="13339">
      <c r="A13339" t="str">
        <v>AutoTable</v>
      </c>
      <c r="C13339" t="str">
        <v>Y51018</v>
      </c>
      <c r="D13339">
        <v>167</v>
      </c>
      <c r="E13339">
        <v>43906</v>
      </c>
    </row>
    <row r="13340">
      <c r="A13340" t="str">
        <v>AutoTable</v>
      </c>
      <c r="C13340" t="str">
        <v>Y51018-2</v>
      </c>
      <c r="D13340">
        <v>0</v>
      </c>
      <c r="E13340">
        <v>43906</v>
      </c>
    </row>
    <row r="13341">
      <c r="A13341" t="str">
        <v>AutoTable</v>
      </c>
      <c r="C13341" t="str">
        <v>Y51018-3</v>
      </c>
      <c r="D13341">
        <v>6</v>
      </c>
      <c r="E13341">
        <v>43906</v>
      </c>
    </row>
    <row r="13342">
      <c r="A13342" t="str">
        <v>AutoTable</v>
      </c>
      <c r="C13342" t="str">
        <v>Y52007</v>
      </c>
      <c r="D13342">
        <v>42</v>
      </c>
      <c r="E13342">
        <v>43906</v>
      </c>
    </row>
    <row r="13343">
      <c r="A13343" t="str">
        <v>AutoTable</v>
      </c>
      <c r="C13343" t="str">
        <v>Y52007M</v>
      </c>
      <c r="D13343">
        <v>0</v>
      </c>
      <c r="E13343">
        <v>43906</v>
      </c>
    </row>
    <row r="13344">
      <c r="A13344" t="str">
        <v>AutoTable</v>
      </c>
      <c r="C13344" t="str">
        <v>Y52008</v>
      </c>
      <c r="D13344">
        <v>28</v>
      </c>
      <c r="E13344">
        <v>43906</v>
      </c>
    </row>
    <row r="13345">
      <c r="A13345" t="str">
        <v>AutoTable</v>
      </c>
      <c r="C13345" t="str">
        <v>Y52010</v>
      </c>
      <c r="D13345">
        <v>3</v>
      </c>
      <c r="E13345">
        <v>43906</v>
      </c>
    </row>
    <row r="13346">
      <c r="A13346" t="str">
        <v>AutoTable</v>
      </c>
      <c r="C13346" t="str">
        <v>Y52011</v>
      </c>
      <c r="D13346">
        <v>0</v>
      </c>
      <c r="E13346">
        <v>43906</v>
      </c>
    </row>
    <row r="13347">
      <c r="A13347" t="str">
        <v>AutoTable</v>
      </c>
      <c r="C13347" t="str">
        <v>Y52012</v>
      </c>
      <c r="D13347">
        <v>400</v>
      </c>
      <c r="E13347">
        <v>43906</v>
      </c>
    </row>
    <row r="13348">
      <c r="A13348" t="str">
        <v>AutoTable</v>
      </c>
      <c r="C13348" t="str">
        <v>Y52012-10</v>
      </c>
      <c r="D13348">
        <v>50</v>
      </c>
      <c r="E13348">
        <v>43906</v>
      </c>
    </row>
    <row r="13349">
      <c r="A13349" t="str">
        <v>AutoTable</v>
      </c>
      <c r="C13349" t="str">
        <v>Y52013</v>
      </c>
      <c r="D13349">
        <v>194</v>
      </c>
      <c r="E13349">
        <v>43906</v>
      </c>
    </row>
    <row r="13350">
      <c r="A13350" t="str">
        <v>AutoTable</v>
      </c>
      <c r="C13350" t="str">
        <v>Y52014</v>
      </c>
      <c r="D13350">
        <v>1551</v>
      </c>
      <c r="E13350">
        <v>43906</v>
      </c>
    </row>
    <row r="13351">
      <c r="A13351" t="str">
        <v>AutoTable</v>
      </c>
      <c r="C13351" t="str">
        <v>Y52014-10</v>
      </c>
      <c r="D13351">
        <v>81</v>
      </c>
      <c r="E13351">
        <v>43906</v>
      </c>
    </row>
    <row r="13352">
      <c r="A13352" t="str">
        <v>AutoTable</v>
      </c>
      <c r="C13352" t="str">
        <v>Y52014-3</v>
      </c>
      <c r="D13352">
        <v>173</v>
      </c>
      <c r="E13352">
        <v>43906</v>
      </c>
    </row>
    <row r="13353">
      <c r="A13353" t="str">
        <v>AutoTable</v>
      </c>
      <c r="C13353" t="str">
        <v>Y52014-3D</v>
      </c>
      <c r="D13353">
        <v>0</v>
      </c>
      <c r="E13353">
        <v>43906</v>
      </c>
    </row>
    <row r="13354">
      <c r="A13354" t="str">
        <v>AutoTable</v>
      </c>
      <c r="C13354" t="str">
        <v>Y52017</v>
      </c>
      <c r="D13354">
        <v>726</v>
      </c>
      <c r="E13354">
        <v>43906</v>
      </c>
    </row>
    <row r="13355">
      <c r="A13355" t="str">
        <v>AutoTable</v>
      </c>
      <c r="C13355" t="str">
        <v>Y52017-3</v>
      </c>
      <c r="D13355">
        <v>159</v>
      </c>
      <c r="E13355">
        <v>43906</v>
      </c>
    </row>
    <row r="13356">
      <c r="A13356" t="str">
        <v>AutoTable</v>
      </c>
      <c r="C13356" t="str">
        <v>Y52017-3D</v>
      </c>
      <c r="D13356">
        <v>28</v>
      </c>
      <c r="E13356">
        <v>43906</v>
      </c>
    </row>
    <row r="13357">
      <c r="A13357" t="str">
        <v>AutoTable</v>
      </c>
      <c r="C13357" t="str">
        <v>Y52020</v>
      </c>
      <c r="D13357">
        <v>23</v>
      </c>
      <c r="E13357">
        <v>43906</v>
      </c>
    </row>
    <row r="13358">
      <c r="A13358" t="str">
        <v>AutoTable</v>
      </c>
      <c r="C13358" t="str">
        <v>Y52020-3</v>
      </c>
      <c r="D13358">
        <v>33</v>
      </c>
      <c r="E13358">
        <v>43906</v>
      </c>
    </row>
    <row r="13359">
      <c r="A13359" t="str">
        <v>AutoTable</v>
      </c>
      <c r="C13359" t="str">
        <v>Y52022</v>
      </c>
      <c r="D13359">
        <v>30</v>
      </c>
      <c r="E13359">
        <v>43906</v>
      </c>
    </row>
    <row r="13360">
      <c r="A13360" t="str">
        <v>AutoTable</v>
      </c>
      <c r="C13360" t="str">
        <v>Y52025-3</v>
      </c>
      <c r="D13360">
        <v>10</v>
      </c>
      <c r="E13360">
        <v>43906</v>
      </c>
    </row>
    <row r="13361">
      <c r="A13361" t="str">
        <v>AutoTable</v>
      </c>
      <c r="C13361" t="str">
        <v>00104</v>
      </c>
      <c r="D13361">
        <v>1</v>
      </c>
      <c r="E13361">
        <v>44092</v>
      </c>
    </row>
    <row r="13362">
      <c r="A13362" t="str">
        <v>AutoTable</v>
      </c>
      <c r="C13362" t="str">
        <v>00105</v>
      </c>
      <c r="D13362">
        <v>1</v>
      </c>
      <c r="E13362">
        <v>44092</v>
      </c>
    </row>
    <row r="13363">
      <c r="A13363" t="str">
        <v>AutoTable</v>
      </c>
      <c r="C13363" t="str">
        <v>00106</v>
      </c>
      <c r="D13363">
        <v>1</v>
      </c>
      <c r="E13363">
        <v>44092</v>
      </c>
    </row>
    <row r="13364">
      <c r="A13364" t="str">
        <v>AutoTable</v>
      </c>
      <c r="C13364" t="str">
        <v>00107</v>
      </c>
      <c r="D13364">
        <v>1</v>
      </c>
      <c r="E13364">
        <v>44092</v>
      </c>
    </row>
    <row r="13365">
      <c r="A13365" t="str">
        <v>AutoTable</v>
      </c>
      <c r="C13365" t="str">
        <v>00108</v>
      </c>
      <c r="D13365">
        <v>1</v>
      </c>
      <c r="E13365">
        <v>44092</v>
      </c>
    </row>
    <row r="13366">
      <c r="A13366" t="str">
        <v>AutoTable</v>
      </c>
      <c r="C13366" t="str">
        <v>00109</v>
      </c>
      <c r="D13366">
        <v>1</v>
      </c>
      <c r="E13366">
        <v>44092</v>
      </c>
    </row>
    <row r="13367">
      <c r="A13367" t="str">
        <v>AutoTable</v>
      </c>
      <c r="C13367" t="str">
        <v>00110</v>
      </c>
      <c r="D13367">
        <v>1</v>
      </c>
      <c r="E13367">
        <v>44092</v>
      </c>
    </row>
    <row r="13368">
      <c r="A13368" t="str">
        <v>AutoTable</v>
      </c>
      <c r="C13368" t="str">
        <v>00111</v>
      </c>
      <c r="D13368">
        <v>1</v>
      </c>
      <c r="E13368">
        <v>44092</v>
      </c>
    </row>
    <row r="13369">
      <c r="A13369" t="str">
        <v>AutoTable</v>
      </c>
      <c r="C13369" t="str">
        <v>00112</v>
      </c>
      <c r="D13369">
        <v>1</v>
      </c>
      <c r="E13369">
        <v>44092</v>
      </c>
    </row>
    <row r="13370">
      <c r="A13370" t="str">
        <v>AutoTable</v>
      </c>
      <c r="C13370" t="str">
        <v>00113</v>
      </c>
      <c r="D13370">
        <v>1</v>
      </c>
      <c r="E13370">
        <v>44092</v>
      </c>
    </row>
    <row r="13371">
      <c r="A13371" t="str">
        <v>AutoTable</v>
      </c>
      <c r="C13371" t="str">
        <v>00114</v>
      </c>
      <c r="D13371">
        <v>1</v>
      </c>
      <c r="E13371">
        <v>44092</v>
      </c>
    </row>
    <row r="13372">
      <c r="A13372" t="str">
        <v>AutoTable</v>
      </c>
      <c r="C13372" t="str">
        <v>00115</v>
      </c>
      <c r="D13372">
        <v>1</v>
      </c>
      <c r="E13372">
        <v>44092</v>
      </c>
    </row>
    <row r="13373">
      <c r="A13373" t="str">
        <v>AutoTable</v>
      </c>
      <c r="C13373" t="str">
        <v>00116</v>
      </c>
      <c r="D13373">
        <v>1</v>
      </c>
      <c r="E13373">
        <v>44092</v>
      </c>
    </row>
    <row r="13374">
      <c r="A13374" t="str">
        <v>AutoTable</v>
      </c>
      <c r="C13374" t="str">
        <v>00117</v>
      </c>
      <c r="D13374">
        <v>0</v>
      </c>
      <c r="E13374">
        <v>44092</v>
      </c>
    </row>
    <row r="13375">
      <c r="A13375" t="str">
        <v>AutoTable</v>
      </c>
      <c r="C13375" t="str">
        <v>00118</v>
      </c>
      <c r="D13375">
        <v>1</v>
      </c>
      <c r="E13375">
        <v>44092</v>
      </c>
    </row>
    <row r="13376">
      <c r="A13376" t="str">
        <v>AutoTable</v>
      </c>
      <c r="C13376" t="str">
        <v>00119</v>
      </c>
      <c r="D13376">
        <v>1</v>
      </c>
      <c r="E13376">
        <v>44092</v>
      </c>
    </row>
    <row r="13377">
      <c r="A13377" t="str">
        <v>AutoTable</v>
      </c>
      <c r="C13377" t="str">
        <v>00121</v>
      </c>
      <c r="D13377">
        <v>1</v>
      </c>
      <c r="E13377">
        <v>44092</v>
      </c>
    </row>
    <row r="13378">
      <c r="A13378" t="str">
        <v>AutoTable</v>
      </c>
      <c r="C13378" t="str">
        <v>00122</v>
      </c>
      <c r="D13378">
        <v>0</v>
      </c>
      <c r="E13378">
        <v>44092</v>
      </c>
    </row>
    <row r="13379">
      <c r="A13379" t="str">
        <v>AutoTable</v>
      </c>
      <c r="C13379" t="str">
        <v>00123</v>
      </c>
      <c r="D13379">
        <v>1</v>
      </c>
      <c r="E13379">
        <v>44092</v>
      </c>
    </row>
    <row r="13380">
      <c r="A13380" t="str">
        <v>AutoTable</v>
      </c>
      <c r="C13380" t="str">
        <v>00124</v>
      </c>
      <c r="D13380">
        <v>1</v>
      </c>
      <c r="E13380">
        <v>44092</v>
      </c>
    </row>
    <row r="13381">
      <c r="A13381" t="str">
        <v>AutoTable</v>
      </c>
      <c r="C13381" t="str">
        <v>00125</v>
      </c>
      <c r="D13381">
        <v>1</v>
      </c>
      <c r="E13381">
        <v>44092</v>
      </c>
    </row>
    <row r="13382">
      <c r="A13382" t="str">
        <v>AutoTable</v>
      </c>
      <c r="C13382" t="str">
        <v>00126</v>
      </c>
      <c r="D13382">
        <v>0</v>
      </c>
      <c r="E13382">
        <v>44092</v>
      </c>
    </row>
    <row r="13383">
      <c r="A13383" t="str">
        <v>AutoTable</v>
      </c>
      <c r="C13383" t="str">
        <v>00127</v>
      </c>
      <c r="D13383">
        <v>0</v>
      </c>
      <c r="E13383">
        <v>44092</v>
      </c>
    </row>
    <row r="13384">
      <c r="A13384" t="str">
        <v>AutoTable</v>
      </c>
      <c r="C13384" t="str">
        <v>00128</v>
      </c>
      <c r="D13384">
        <v>0</v>
      </c>
      <c r="E13384">
        <v>44092</v>
      </c>
    </row>
    <row r="13385">
      <c r="A13385" t="str">
        <v>AutoTable</v>
      </c>
      <c r="C13385" t="str">
        <v>00129</v>
      </c>
      <c r="D13385">
        <v>0</v>
      </c>
      <c r="E13385">
        <v>44092</v>
      </c>
    </row>
    <row r="13386">
      <c r="A13386" t="str">
        <v>AutoTable</v>
      </c>
      <c r="C13386" t="str">
        <v>00130</v>
      </c>
      <c r="D13386">
        <v>0</v>
      </c>
      <c r="E13386">
        <v>44092</v>
      </c>
    </row>
    <row r="13387">
      <c r="A13387" t="str">
        <v>AutoTable</v>
      </c>
      <c r="C13387" t="str">
        <v>00151</v>
      </c>
      <c r="D13387">
        <v>1</v>
      </c>
      <c r="E13387">
        <v>44092</v>
      </c>
    </row>
    <row r="13388">
      <c r="A13388" t="str">
        <v>AutoTable</v>
      </c>
      <c r="C13388" t="str">
        <v>01935G</v>
      </c>
      <c r="D13388">
        <v>0</v>
      </c>
      <c r="E13388">
        <v>44092</v>
      </c>
    </row>
    <row r="13389">
      <c r="A13389" t="str">
        <v>AutoTable</v>
      </c>
      <c r="C13389" t="str">
        <v>01935H</v>
      </c>
      <c r="D13389">
        <v>0</v>
      </c>
      <c r="E13389">
        <v>44092</v>
      </c>
    </row>
    <row r="13390">
      <c r="A13390" t="str">
        <v>AutoTable</v>
      </c>
      <c r="C13390" t="str">
        <v>01935I</v>
      </c>
      <c r="D13390">
        <v>2112</v>
      </c>
      <c r="E13390">
        <v>44092</v>
      </c>
    </row>
    <row r="13391">
      <c r="A13391" t="str">
        <v>AutoTable</v>
      </c>
      <c r="C13391" t="str">
        <v>04026-10</v>
      </c>
      <c r="D13391">
        <v>8</v>
      </c>
      <c r="E13391">
        <v>44092</v>
      </c>
    </row>
    <row r="13392">
      <c r="A13392" t="str">
        <v>AutoTable</v>
      </c>
      <c r="C13392" t="str">
        <v>04026-11</v>
      </c>
      <c r="D13392">
        <v>0</v>
      </c>
      <c r="E13392">
        <v>44092</v>
      </c>
    </row>
    <row r="13393">
      <c r="A13393" t="str">
        <v>AutoTable</v>
      </c>
      <c r="C13393" t="str">
        <v>04026-12</v>
      </c>
      <c r="D13393">
        <v>0</v>
      </c>
      <c r="E13393">
        <v>44092</v>
      </c>
    </row>
    <row r="13394">
      <c r="A13394" t="str">
        <v>AutoTable</v>
      </c>
      <c r="C13394" t="str">
        <v>04026-13</v>
      </c>
      <c r="D13394">
        <v>280</v>
      </c>
      <c r="E13394">
        <v>44092</v>
      </c>
    </row>
    <row r="13395">
      <c r="A13395" t="str">
        <v>AutoTable</v>
      </c>
      <c r="C13395" t="str">
        <v>04026-15</v>
      </c>
      <c r="D13395">
        <v>46</v>
      </c>
      <c r="E13395">
        <v>44092</v>
      </c>
    </row>
    <row r="13396">
      <c r="A13396" t="str">
        <v>AutoTable</v>
      </c>
      <c r="C13396" t="str">
        <v>04026-16</v>
      </c>
      <c r="D13396">
        <v>836</v>
      </c>
      <c r="E13396">
        <v>44092</v>
      </c>
    </row>
    <row r="13397">
      <c r="A13397" t="str">
        <v>AutoTable</v>
      </c>
      <c r="C13397" t="str">
        <v>04026-7</v>
      </c>
      <c r="D13397">
        <v>0</v>
      </c>
      <c r="E13397">
        <v>44092</v>
      </c>
    </row>
    <row r="13398">
      <c r="A13398" t="str">
        <v>AutoTable</v>
      </c>
      <c r="C13398" t="str">
        <v>04026-8</v>
      </c>
      <c r="D13398">
        <v>0</v>
      </c>
      <c r="E13398">
        <v>44092</v>
      </c>
    </row>
    <row r="13399">
      <c r="A13399" t="str">
        <v>AutoTable</v>
      </c>
      <c r="C13399" t="str">
        <v>04026-9</v>
      </c>
      <c r="D13399">
        <v>0</v>
      </c>
      <c r="E13399">
        <v>44092</v>
      </c>
    </row>
    <row r="13400">
      <c r="A13400" t="str">
        <v>AutoTable</v>
      </c>
      <c r="C13400" t="str">
        <v>14121BRZ</v>
      </c>
      <c r="D13400">
        <v>4</v>
      </c>
      <c r="E13400">
        <v>44092</v>
      </c>
    </row>
    <row r="13401">
      <c r="A13401" t="str">
        <v>AutoTable</v>
      </c>
      <c r="C13401" t="str">
        <v>29080BRZ</v>
      </c>
      <c r="D13401">
        <v>3</v>
      </c>
      <c r="E13401">
        <v>44092</v>
      </c>
    </row>
    <row r="13402">
      <c r="A13402" t="str">
        <v>AutoTable</v>
      </c>
      <c r="C13402" t="str">
        <v>49001-3</v>
      </c>
      <c r="D13402">
        <v>20</v>
      </c>
      <c r="E13402">
        <v>44092</v>
      </c>
    </row>
    <row r="13403">
      <c r="A13403" t="str">
        <v>AutoTable</v>
      </c>
      <c r="C13403" t="str">
        <v>49001-4</v>
      </c>
      <c r="D13403">
        <v>20</v>
      </c>
      <c r="E13403">
        <v>44092</v>
      </c>
    </row>
    <row r="13404">
      <c r="A13404" t="str">
        <v>AutoTable</v>
      </c>
      <c r="C13404" t="str">
        <v>49002-3</v>
      </c>
      <c r="D13404">
        <v>16</v>
      </c>
      <c r="E13404">
        <v>44092</v>
      </c>
    </row>
    <row r="13405">
      <c r="A13405" t="str">
        <v>AutoTable</v>
      </c>
      <c r="C13405" t="str">
        <v>49002-4</v>
      </c>
      <c r="D13405">
        <v>16</v>
      </c>
      <c r="E13405">
        <v>44092</v>
      </c>
    </row>
    <row r="13406">
      <c r="A13406" t="str">
        <v>AutoTable</v>
      </c>
      <c r="C13406" t="str">
        <v>49003-3</v>
      </c>
      <c r="D13406">
        <v>15</v>
      </c>
      <c r="E13406">
        <v>44092</v>
      </c>
    </row>
    <row r="13407">
      <c r="A13407" t="str">
        <v>AutoTable</v>
      </c>
      <c r="C13407" t="str">
        <v>49003-4</v>
      </c>
      <c r="D13407">
        <v>15</v>
      </c>
      <c r="E13407">
        <v>44092</v>
      </c>
    </row>
    <row r="13408">
      <c r="A13408" t="str">
        <v>AutoTable</v>
      </c>
      <c r="C13408" t="str">
        <v>49004-3</v>
      </c>
      <c r="D13408">
        <v>17</v>
      </c>
      <c r="E13408">
        <v>44092</v>
      </c>
    </row>
    <row r="13409">
      <c r="A13409" t="str">
        <v>AutoTable</v>
      </c>
      <c r="C13409" t="str">
        <v>49004-4</v>
      </c>
      <c r="D13409">
        <v>17</v>
      </c>
      <c r="E13409">
        <v>44092</v>
      </c>
    </row>
    <row r="13410">
      <c r="A13410" t="str">
        <v>AutoTable</v>
      </c>
      <c r="C13410" t="str">
        <v>49005-3</v>
      </c>
      <c r="D13410">
        <v>19</v>
      </c>
      <c r="E13410">
        <v>44092</v>
      </c>
    </row>
    <row r="13411">
      <c r="A13411" t="str">
        <v>AutoTable</v>
      </c>
      <c r="C13411" t="str">
        <v>49005-4</v>
      </c>
      <c r="D13411">
        <v>19</v>
      </c>
      <c r="E13411">
        <v>44092</v>
      </c>
    </row>
    <row r="13412">
      <c r="A13412" t="str">
        <v>AutoTable</v>
      </c>
      <c r="C13412" t="str">
        <v>49006-3</v>
      </c>
      <c r="D13412">
        <v>9</v>
      </c>
      <c r="E13412">
        <v>44092</v>
      </c>
    </row>
    <row r="13413">
      <c r="A13413" t="str">
        <v>AutoTable</v>
      </c>
      <c r="C13413" t="str">
        <v>49006-4</v>
      </c>
      <c r="D13413">
        <v>9</v>
      </c>
      <c r="E13413">
        <v>44092</v>
      </c>
    </row>
    <row r="13414">
      <c r="A13414" t="str">
        <v>AutoTable</v>
      </c>
      <c r="C13414" t="str">
        <v>49007-3</v>
      </c>
      <c r="D13414">
        <v>7</v>
      </c>
      <c r="E13414">
        <v>44092</v>
      </c>
    </row>
    <row r="13415">
      <c r="A13415" t="str">
        <v>AutoTable</v>
      </c>
      <c r="C13415" t="str">
        <v>49007-4</v>
      </c>
      <c r="D13415">
        <v>7</v>
      </c>
      <c r="E13415">
        <v>44092</v>
      </c>
    </row>
    <row r="13416">
      <c r="A13416" t="str">
        <v>AutoTable</v>
      </c>
      <c r="C13416" t="str">
        <v>49008-3</v>
      </c>
      <c r="D13416">
        <v>6</v>
      </c>
      <c r="E13416">
        <v>44092</v>
      </c>
    </row>
    <row r="13417">
      <c r="A13417" t="str">
        <v>AutoTable</v>
      </c>
      <c r="C13417" t="str">
        <v>49008-4</v>
      </c>
      <c r="D13417">
        <v>6</v>
      </c>
      <c r="E13417">
        <v>44092</v>
      </c>
    </row>
    <row r="13418">
      <c r="A13418" t="str">
        <v>AutoTable</v>
      </c>
      <c r="C13418" t="str">
        <v>49009-3</v>
      </c>
      <c r="D13418">
        <v>7</v>
      </c>
      <c r="E13418">
        <v>44092</v>
      </c>
    </row>
    <row r="13419">
      <c r="A13419" t="str">
        <v>AutoTable</v>
      </c>
      <c r="C13419" t="str">
        <v>49009-4</v>
      </c>
      <c r="D13419">
        <v>7</v>
      </c>
      <c r="E13419">
        <v>44092</v>
      </c>
    </row>
    <row r="13420">
      <c r="A13420" t="str">
        <v>AutoTable</v>
      </c>
      <c r="C13420" t="str">
        <v>49010-3</v>
      </c>
      <c r="D13420">
        <v>3</v>
      </c>
      <c r="E13420">
        <v>44092</v>
      </c>
    </row>
    <row r="13421">
      <c r="A13421" t="str">
        <v>AutoTable</v>
      </c>
      <c r="C13421" t="str">
        <v>49010-4</v>
      </c>
      <c r="D13421">
        <v>3</v>
      </c>
      <c r="E13421">
        <v>44092</v>
      </c>
    </row>
    <row r="13422">
      <c r="A13422" t="str">
        <v>AutoTable</v>
      </c>
      <c r="C13422" t="str">
        <v>49011-3</v>
      </c>
      <c r="D13422">
        <v>3</v>
      </c>
      <c r="E13422">
        <v>44092</v>
      </c>
    </row>
    <row r="13423">
      <c r="A13423" t="str">
        <v>AutoTable</v>
      </c>
      <c r="C13423" t="str">
        <v>49011-4</v>
      </c>
      <c r="D13423">
        <v>3</v>
      </c>
      <c r="E13423">
        <v>44092</v>
      </c>
    </row>
    <row r="13424">
      <c r="A13424" t="str">
        <v>AutoTable</v>
      </c>
      <c r="C13424" t="str">
        <v>49012-3</v>
      </c>
      <c r="D13424">
        <v>1</v>
      </c>
      <c r="E13424">
        <v>44092</v>
      </c>
    </row>
    <row r="13425">
      <c r="A13425" t="str">
        <v>AutoTable</v>
      </c>
      <c r="C13425" t="str">
        <v>49012-4</v>
      </c>
      <c r="D13425">
        <v>1</v>
      </c>
      <c r="E13425">
        <v>44092</v>
      </c>
    </row>
    <row r="13426">
      <c r="A13426" t="str">
        <v>AutoTable</v>
      </c>
      <c r="C13426" t="str">
        <v>49013-3</v>
      </c>
      <c r="D13426">
        <v>8</v>
      </c>
      <c r="E13426">
        <v>44092</v>
      </c>
    </row>
    <row r="13427">
      <c r="A13427" t="str">
        <v>AutoTable</v>
      </c>
      <c r="C13427" t="str">
        <v>49013-4</v>
      </c>
      <c r="D13427">
        <v>8</v>
      </c>
      <c r="E13427">
        <v>44092</v>
      </c>
    </row>
    <row r="13428">
      <c r="A13428" t="str">
        <v>AutoTable</v>
      </c>
      <c r="C13428" t="str">
        <v>49014-3</v>
      </c>
      <c r="D13428">
        <v>4</v>
      </c>
      <c r="E13428">
        <v>44092</v>
      </c>
    </row>
    <row r="13429">
      <c r="A13429" t="str">
        <v>AutoTable</v>
      </c>
      <c r="C13429" t="str">
        <v>49014-4</v>
      </c>
      <c r="D13429">
        <v>4</v>
      </c>
      <c r="E13429">
        <v>44092</v>
      </c>
    </row>
    <row r="13430">
      <c r="A13430" t="str">
        <v>AutoTable</v>
      </c>
      <c r="C13430" t="str">
        <v>49015</v>
      </c>
      <c r="D13430">
        <v>23</v>
      </c>
      <c r="E13430">
        <v>44092</v>
      </c>
    </row>
    <row r="13431">
      <c r="A13431" t="str">
        <v>AutoTable</v>
      </c>
      <c r="C13431" t="str">
        <v>49880</v>
      </c>
      <c r="D13431">
        <v>18</v>
      </c>
      <c r="E13431">
        <v>44092</v>
      </c>
    </row>
    <row r="13432">
      <c r="A13432" t="str">
        <v>AutoTable</v>
      </c>
      <c r="C13432" t="str">
        <v>49881</v>
      </c>
      <c r="D13432">
        <v>12</v>
      </c>
      <c r="E13432">
        <v>44092</v>
      </c>
    </row>
    <row r="13433">
      <c r="A13433" t="str">
        <v>AutoTable</v>
      </c>
      <c r="C13433" t="str">
        <v>49882</v>
      </c>
      <c r="D13433">
        <v>8</v>
      </c>
      <c r="E13433">
        <v>44092</v>
      </c>
    </row>
    <row r="13434">
      <c r="A13434" t="str">
        <v>AutoTable</v>
      </c>
      <c r="C13434" t="str">
        <v>49883</v>
      </c>
      <c r="D13434">
        <v>0</v>
      </c>
      <c r="E13434">
        <v>44092</v>
      </c>
    </row>
    <row r="13435">
      <c r="A13435" t="str">
        <v>AutoTable</v>
      </c>
      <c r="C13435" t="str">
        <v>49884</v>
      </c>
      <c r="D13435">
        <v>0</v>
      </c>
      <c r="E13435">
        <v>44092</v>
      </c>
    </row>
    <row r="13436">
      <c r="A13436" t="str">
        <v>AutoTable</v>
      </c>
      <c r="C13436" t="str">
        <v>49885</v>
      </c>
      <c r="D13436">
        <v>0</v>
      </c>
      <c r="E13436">
        <v>44092</v>
      </c>
    </row>
    <row r="13437">
      <c r="A13437" t="str">
        <v>AutoTable</v>
      </c>
      <c r="C13437" t="str">
        <v>49886</v>
      </c>
      <c r="D13437">
        <v>17</v>
      </c>
      <c r="E13437">
        <v>44092</v>
      </c>
    </row>
    <row r="13438">
      <c r="A13438" t="str">
        <v>AutoTable</v>
      </c>
      <c r="C13438" t="str">
        <v>49887</v>
      </c>
      <c r="D13438">
        <v>19</v>
      </c>
      <c r="E13438">
        <v>44092</v>
      </c>
    </row>
    <row r="13439">
      <c r="A13439" t="str">
        <v>AutoTable</v>
      </c>
      <c r="C13439" t="str">
        <v>49888</v>
      </c>
      <c r="D13439">
        <v>9</v>
      </c>
      <c r="E13439">
        <v>44092</v>
      </c>
    </row>
    <row r="13440">
      <c r="A13440" t="str">
        <v>AutoTable</v>
      </c>
      <c r="C13440" t="str">
        <v>49889</v>
      </c>
      <c r="D13440">
        <v>19</v>
      </c>
      <c r="E13440">
        <v>44092</v>
      </c>
    </row>
    <row r="13441">
      <c r="A13441" t="str">
        <v>AutoTable</v>
      </c>
      <c r="C13441" t="str">
        <v>49890</v>
      </c>
      <c r="D13441">
        <v>8</v>
      </c>
      <c r="E13441">
        <v>44092</v>
      </c>
    </row>
    <row r="13442">
      <c r="A13442" t="str">
        <v>AutoTable</v>
      </c>
      <c r="C13442" t="str">
        <v>49891</v>
      </c>
      <c r="D13442">
        <v>0</v>
      </c>
      <c r="E13442">
        <v>44092</v>
      </c>
    </row>
    <row r="13443">
      <c r="A13443" t="str">
        <v>AutoTable</v>
      </c>
      <c r="C13443" t="str">
        <v>49892</v>
      </c>
      <c r="D13443">
        <v>6</v>
      </c>
      <c r="E13443">
        <v>44092</v>
      </c>
    </row>
    <row r="13444">
      <c r="A13444" t="str">
        <v>AutoTable</v>
      </c>
      <c r="C13444" t="str">
        <v>49895</v>
      </c>
      <c r="D13444">
        <v>51</v>
      </c>
      <c r="E13444">
        <v>44092</v>
      </c>
    </row>
    <row r="13445">
      <c r="A13445" t="str">
        <v>AutoTable</v>
      </c>
      <c r="C13445" t="str">
        <v>49896</v>
      </c>
      <c r="D13445">
        <v>9</v>
      </c>
      <c r="E13445">
        <v>44092</v>
      </c>
    </row>
    <row r="13446">
      <c r="A13446" t="str">
        <v>AutoTable</v>
      </c>
      <c r="C13446" t="str">
        <v>49897</v>
      </c>
      <c r="D13446">
        <v>24</v>
      </c>
      <c r="E13446">
        <v>44092</v>
      </c>
    </row>
    <row r="13447">
      <c r="A13447" t="str">
        <v>AutoTable</v>
      </c>
      <c r="C13447" t="str">
        <v>B14099</v>
      </c>
      <c r="D13447">
        <v>9</v>
      </c>
      <c r="E13447">
        <v>44092</v>
      </c>
    </row>
    <row r="13448">
      <c r="A13448" t="str">
        <v>AutoTable</v>
      </c>
      <c r="C13448" t="str">
        <v>B14100</v>
      </c>
      <c r="D13448">
        <v>75</v>
      </c>
      <c r="E13448">
        <v>44092</v>
      </c>
    </row>
    <row r="13449">
      <c r="A13449" t="str">
        <v>AutoTable</v>
      </c>
      <c r="C13449" t="str">
        <v>B14101</v>
      </c>
      <c r="D13449">
        <v>1</v>
      </c>
      <c r="E13449">
        <v>44092</v>
      </c>
    </row>
    <row r="13450">
      <c r="A13450" t="str">
        <v>AutoTable</v>
      </c>
      <c r="C13450" t="str">
        <v>B14102</v>
      </c>
      <c r="D13450">
        <v>134</v>
      </c>
      <c r="E13450">
        <v>44092</v>
      </c>
    </row>
    <row r="13451">
      <c r="A13451" t="str">
        <v>AutoTable</v>
      </c>
      <c r="C13451" t="str">
        <v>B14103</v>
      </c>
      <c r="D13451">
        <v>2</v>
      </c>
      <c r="E13451">
        <v>44092</v>
      </c>
    </row>
    <row r="13452">
      <c r="A13452" t="str">
        <v>AutoTable</v>
      </c>
      <c r="C13452" t="str">
        <v>B14104</v>
      </c>
      <c r="D13452">
        <v>2</v>
      </c>
      <c r="E13452">
        <v>44092</v>
      </c>
    </row>
    <row r="13453">
      <c r="A13453" t="str">
        <v>AutoTable</v>
      </c>
      <c r="C13453" t="str">
        <v>B14105</v>
      </c>
      <c r="D13453">
        <v>116</v>
      </c>
      <c r="E13453">
        <v>44092</v>
      </c>
    </row>
    <row r="13454">
      <c r="A13454" t="str">
        <v>AutoTable</v>
      </c>
      <c r="C13454" t="str">
        <v>B14107</v>
      </c>
      <c r="D13454">
        <v>6</v>
      </c>
      <c r="E13454">
        <v>44092</v>
      </c>
    </row>
    <row r="13455">
      <c r="A13455" t="str">
        <v>AutoTable</v>
      </c>
      <c r="C13455" t="str">
        <v>B14108</v>
      </c>
      <c r="D13455">
        <v>50</v>
      </c>
      <c r="E13455">
        <v>44092</v>
      </c>
    </row>
    <row r="13456">
      <c r="A13456" t="str">
        <v>AutoTable</v>
      </c>
      <c r="C13456" t="str">
        <v>B14150</v>
      </c>
      <c r="D13456">
        <v>29</v>
      </c>
      <c r="E13456">
        <v>44092</v>
      </c>
    </row>
    <row r="13457">
      <c r="A13457" t="str">
        <v>AutoTable</v>
      </c>
      <c r="C13457" t="str">
        <v>B14151</v>
      </c>
      <c r="D13457">
        <v>60</v>
      </c>
      <c r="E13457">
        <v>44092</v>
      </c>
    </row>
    <row r="13458">
      <c r="A13458" t="str">
        <v>AutoTable</v>
      </c>
      <c r="C13458" t="str">
        <v>B14152</v>
      </c>
      <c r="D13458">
        <v>57</v>
      </c>
      <c r="E13458">
        <v>44092</v>
      </c>
    </row>
    <row r="13459">
      <c r="A13459" t="str">
        <v>AutoTable</v>
      </c>
      <c r="C13459" t="str">
        <v>B14153</v>
      </c>
      <c r="D13459">
        <v>37</v>
      </c>
      <c r="E13459">
        <v>44092</v>
      </c>
    </row>
    <row r="13460">
      <c r="A13460" t="str">
        <v>AutoTable</v>
      </c>
      <c r="C13460" t="str">
        <v>B14154</v>
      </c>
      <c r="D13460">
        <v>18</v>
      </c>
      <c r="E13460">
        <v>44092</v>
      </c>
    </row>
    <row r="13461">
      <c r="A13461" t="str">
        <v>AutoTable</v>
      </c>
      <c r="C13461" t="str">
        <v>B14155</v>
      </c>
      <c r="D13461">
        <v>18</v>
      </c>
      <c r="E13461">
        <v>44092</v>
      </c>
    </row>
    <row r="13462">
      <c r="A13462" t="str">
        <v>AutoTable</v>
      </c>
      <c r="C13462" t="str">
        <v>B40101</v>
      </c>
      <c r="D13462">
        <v>240</v>
      </c>
      <c r="E13462">
        <v>44092</v>
      </c>
    </row>
    <row r="13463">
      <c r="A13463" t="str">
        <v>AutoTable</v>
      </c>
      <c r="C13463" t="str">
        <v>B40230</v>
      </c>
      <c r="D13463">
        <v>130</v>
      </c>
      <c r="E13463">
        <v>44092</v>
      </c>
    </row>
    <row r="13464">
      <c r="A13464" t="str">
        <v>AutoTable</v>
      </c>
      <c r="C13464" t="str">
        <v>B40230T1</v>
      </c>
      <c r="D13464">
        <v>53</v>
      </c>
      <c r="E13464">
        <v>44092</v>
      </c>
    </row>
    <row r="13465">
      <c r="A13465" t="str">
        <v>AutoTable</v>
      </c>
      <c r="C13465" t="str">
        <v>B40230T2</v>
      </c>
      <c r="D13465">
        <v>112</v>
      </c>
      <c r="E13465">
        <v>44092</v>
      </c>
    </row>
    <row r="13466">
      <c r="A13466" t="str">
        <v>AutoTable</v>
      </c>
      <c r="C13466" t="str">
        <v>B40231</v>
      </c>
      <c r="D13466">
        <v>51</v>
      </c>
      <c r="E13466">
        <v>44092</v>
      </c>
    </row>
    <row r="13467">
      <c r="A13467" t="str">
        <v>AutoTable</v>
      </c>
      <c r="C13467" t="str">
        <v>B40231T2</v>
      </c>
      <c r="D13467">
        <v>25</v>
      </c>
      <c r="E13467">
        <v>44092</v>
      </c>
    </row>
    <row r="13468">
      <c r="A13468" t="str">
        <v>AutoTable</v>
      </c>
      <c r="C13468" t="str">
        <v>B40232</v>
      </c>
      <c r="D13468">
        <v>112</v>
      </c>
      <c r="E13468">
        <v>44092</v>
      </c>
    </row>
    <row r="13469">
      <c r="A13469" t="str">
        <v>AutoTable</v>
      </c>
      <c r="C13469" t="str">
        <v>B40236</v>
      </c>
      <c r="D13469">
        <v>132</v>
      </c>
      <c r="E13469">
        <v>44092</v>
      </c>
    </row>
    <row r="13470">
      <c r="A13470" t="str">
        <v>AutoTable</v>
      </c>
      <c r="C13470" t="str">
        <v>B40240</v>
      </c>
      <c r="D13470">
        <v>69</v>
      </c>
      <c r="E13470">
        <v>44092</v>
      </c>
    </row>
    <row r="13471">
      <c r="A13471" t="str">
        <v>AutoTable</v>
      </c>
      <c r="C13471" t="str">
        <v>B54019</v>
      </c>
      <c r="D13471">
        <v>1784</v>
      </c>
      <c r="E13471">
        <v>44092</v>
      </c>
    </row>
    <row r="13472">
      <c r="A13472" t="str">
        <v>AutoTable</v>
      </c>
      <c r="C13472" t="str">
        <v>B54020</v>
      </c>
      <c r="D13472">
        <v>914</v>
      </c>
      <c r="E13472">
        <v>44092</v>
      </c>
    </row>
    <row r="13473">
      <c r="A13473" t="str">
        <v>AutoTable</v>
      </c>
      <c r="C13473" t="str">
        <v>B54022</v>
      </c>
      <c r="D13473">
        <v>3236</v>
      </c>
      <c r="E13473">
        <v>44092</v>
      </c>
    </row>
    <row r="13474">
      <c r="A13474" t="str">
        <v>AutoTable</v>
      </c>
      <c r="C13474" t="str">
        <v>B54024</v>
      </c>
      <c r="D13474">
        <v>40</v>
      </c>
      <c r="E13474">
        <v>44092</v>
      </c>
    </row>
    <row r="13475">
      <c r="A13475" t="str">
        <v>AutoTable</v>
      </c>
      <c r="C13475" t="str">
        <v>B54025</v>
      </c>
      <c r="D13475">
        <v>649</v>
      </c>
      <c r="E13475">
        <v>44092</v>
      </c>
    </row>
    <row r="13476">
      <c r="A13476" t="str">
        <v>AutoTable</v>
      </c>
      <c r="C13476" t="str">
        <v>B54029</v>
      </c>
      <c r="D13476">
        <v>918</v>
      </c>
      <c r="E13476">
        <v>44092</v>
      </c>
    </row>
    <row r="13477">
      <c r="A13477" t="str">
        <v>AutoTable</v>
      </c>
      <c r="C13477" t="str">
        <v>B54030</v>
      </c>
      <c r="D13477">
        <v>142</v>
      </c>
      <c r="E13477">
        <v>44092</v>
      </c>
    </row>
    <row r="13478">
      <c r="A13478" t="str">
        <v>AutoTable</v>
      </c>
      <c r="C13478" t="str">
        <v>B54031</v>
      </c>
      <c r="D13478">
        <v>198</v>
      </c>
      <c r="E13478">
        <v>44092</v>
      </c>
    </row>
    <row r="13479">
      <c r="A13479" t="str">
        <v>AutoTable</v>
      </c>
      <c r="C13479" t="str">
        <v>B54032</v>
      </c>
      <c r="D13479">
        <v>173</v>
      </c>
      <c r="E13479">
        <v>44092</v>
      </c>
    </row>
    <row r="13480">
      <c r="A13480" t="str">
        <v>AutoTable</v>
      </c>
      <c r="C13480" t="str">
        <v>B54040</v>
      </c>
      <c r="D13480">
        <v>394</v>
      </c>
      <c r="E13480">
        <v>44092</v>
      </c>
    </row>
    <row r="13481">
      <c r="A13481" t="str">
        <v>AutoTable</v>
      </c>
      <c r="C13481" t="str">
        <v>B54041</v>
      </c>
      <c r="D13481">
        <v>377</v>
      </c>
      <c r="E13481">
        <v>44092</v>
      </c>
    </row>
    <row r="13482">
      <c r="A13482" t="str">
        <v>AutoTable</v>
      </c>
      <c r="C13482" t="str">
        <v>B54042</v>
      </c>
      <c r="D13482">
        <v>125</v>
      </c>
      <c r="E13482">
        <v>44092</v>
      </c>
    </row>
    <row r="13483">
      <c r="A13483" t="str">
        <v>AutoTable</v>
      </c>
      <c r="C13483" t="str">
        <v>B54044</v>
      </c>
      <c r="D13483">
        <v>40</v>
      </c>
      <c r="E13483">
        <v>44092</v>
      </c>
    </row>
    <row r="13484">
      <c r="A13484" t="str">
        <v>AutoTable</v>
      </c>
      <c r="C13484" t="str">
        <v>B54045A</v>
      </c>
      <c r="D13484">
        <v>1280</v>
      </c>
      <c r="E13484">
        <v>44092</v>
      </c>
    </row>
    <row r="13485">
      <c r="A13485" t="str">
        <v>AutoTable</v>
      </c>
      <c r="C13485" t="str">
        <v>B54047</v>
      </c>
      <c r="D13485">
        <v>297</v>
      </c>
      <c r="E13485">
        <v>44092</v>
      </c>
    </row>
    <row r="13486">
      <c r="A13486" t="str">
        <v>AutoTable</v>
      </c>
      <c r="C13486" t="str">
        <v>B54049</v>
      </c>
      <c r="D13486">
        <v>48</v>
      </c>
      <c r="E13486">
        <v>44092</v>
      </c>
    </row>
    <row r="13487">
      <c r="A13487" t="str">
        <v>AutoTable</v>
      </c>
      <c r="C13487" t="str">
        <v>B54050</v>
      </c>
      <c r="D13487">
        <v>65</v>
      </c>
      <c r="E13487">
        <v>44092</v>
      </c>
    </row>
    <row r="13488">
      <c r="A13488" t="str">
        <v>AutoTable</v>
      </c>
      <c r="C13488" t="str">
        <v>B54051</v>
      </c>
      <c r="D13488">
        <v>96</v>
      </c>
      <c r="E13488">
        <v>44092</v>
      </c>
    </row>
    <row r="13489">
      <c r="A13489" t="str">
        <v>AutoTable</v>
      </c>
      <c r="C13489" t="str">
        <v>B54052</v>
      </c>
      <c r="D13489">
        <v>160</v>
      </c>
      <c r="E13489">
        <v>44092</v>
      </c>
    </row>
    <row r="13490">
      <c r="A13490" t="str">
        <v>AutoTable</v>
      </c>
      <c r="C13490" t="str">
        <v>B54059</v>
      </c>
      <c r="D13490">
        <v>151</v>
      </c>
      <c r="E13490">
        <v>44092</v>
      </c>
    </row>
    <row r="13491">
      <c r="A13491" t="str">
        <v>AutoTable</v>
      </c>
      <c r="C13491" t="str">
        <v>B54061</v>
      </c>
      <c r="D13491">
        <v>6</v>
      </c>
      <c r="E13491">
        <v>44092</v>
      </c>
    </row>
    <row r="13492">
      <c r="A13492" t="str">
        <v>AutoTable</v>
      </c>
      <c r="C13492" t="str">
        <v>B54062</v>
      </c>
      <c r="D13492">
        <v>126</v>
      </c>
      <c r="E13492">
        <v>44092</v>
      </c>
    </row>
    <row r="13493">
      <c r="A13493" t="str">
        <v>AutoTable</v>
      </c>
      <c r="C13493" t="str">
        <v>B54063</v>
      </c>
      <c r="D13493">
        <v>15</v>
      </c>
      <c r="E13493">
        <v>44092</v>
      </c>
    </row>
    <row r="13494">
      <c r="A13494" t="str">
        <v>AutoTable</v>
      </c>
      <c r="C13494" t="str">
        <v>B54064</v>
      </c>
      <c r="D13494">
        <v>33</v>
      </c>
      <c r="E13494">
        <v>44092</v>
      </c>
    </row>
    <row r="13495">
      <c r="A13495" t="str">
        <v>AutoTable</v>
      </c>
      <c r="C13495" t="str">
        <v>B54065</v>
      </c>
      <c r="D13495">
        <v>66</v>
      </c>
      <c r="E13495">
        <v>44092</v>
      </c>
    </row>
    <row r="13496">
      <c r="A13496" t="str">
        <v>AutoTable</v>
      </c>
      <c r="C13496" t="str">
        <v>B54065T2</v>
      </c>
      <c r="D13496">
        <v>40</v>
      </c>
      <c r="E13496">
        <v>44092</v>
      </c>
    </row>
    <row r="13497">
      <c r="A13497" t="str">
        <v>AutoTable</v>
      </c>
      <c r="C13497" t="str">
        <v>B54070</v>
      </c>
      <c r="D13497">
        <v>180</v>
      </c>
      <c r="E13497">
        <v>44092</v>
      </c>
    </row>
    <row r="13498">
      <c r="A13498" t="str">
        <v>AutoTable</v>
      </c>
      <c r="C13498" t="str">
        <v>B54071</v>
      </c>
      <c r="D13498">
        <v>30</v>
      </c>
      <c r="E13498">
        <v>44092</v>
      </c>
    </row>
    <row r="13499">
      <c r="A13499" t="str">
        <v>AutoTable</v>
      </c>
      <c r="C13499" t="str">
        <v>B54072</v>
      </c>
      <c r="D13499">
        <v>492</v>
      </c>
      <c r="E13499">
        <v>44092</v>
      </c>
    </row>
    <row r="13500">
      <c r="A13500" t="str">
        <v>AutoTable</v>
      </c>
      <c r="C13500" t="str">
        <v>B54073</v>
      </c>
      <c r="D13500">
        <v>490</v>
      </c>
      <c r="E13500">
        <v>44092</v>
      </c>
    </row>
    <row r="13501">
      <c r="A13501" t="str">
        <v>AutoTable</v>
      </c>
      <c r="C13501" t="str">
        <v>B54074</v>
      </c>
      <c r="D13501">
        <v>310</v>
      </c>
      <c r="E13501">
        <v>44092</v>
      </c>
    </row>
    <row r="13502">
      <c r="A13502" t="str">
        <v>AutoTable</v>
      </c>
      <c r="C13502" t="str">
        <v>B54075</v>
      </c>
      <c r="D13502">
        <v>296</v>
      </c>
      <c r="E13502">
        <v>44092</v>
      </c>
    </row>
    <row r="13503">
      <c r="A13503" t="str">
        <v>AutoTable</v>
      </c>
      <c r="C13503" t="str">
        <v>B54076</v>
      </c>
      <c r="D13503">
        <v>409</v>
      </c>
      <c r="E13503">
        <v>44092</v>
      </c>
    </row>
    <row r="13504">
      <c r="A13504" t="str">
        <v>AutoTable</v>
      </c>
      <c r="C13504" t="str">
        <v>B54077</v>
      </c>
      <c r="D13504">
        <v>45</v>
      </c>
      <c r="E13504">
        <v>44092</v>
      </c>
    </row>
    <row r="13505">
      <c r="A13505" t="str">
        <v>AutoTable</v>
      </c>
      <c r="C13505" t="str">
        <v>B54078</v>
      </c>
      <c r="D13505">
        <v>488</v>
      </c>
      <c r="E13505">
        <v>44092</v>
      </c>
    </row>
    <row r="13506">
      <c r="A13506" t="str">
        <v>AutoTable</v>
      </c>
      <c r="C13506" t="str">
        <v>B54079</v>
      </c>
      <c r="D13506">
        <v>286</v>
      </c>
      <c r="E13506">
        <v>44092</v>
      </c>
    </row>
    <row r="13507">
      <c r="A13507" t="str">
        <v>AutoTable</v>
      </c>
      <c r="C13507" t="str">
        <v>B54079T2</v>
      </c>
      <c r="D13507">
        <v>159</v>
      </c>
      <c r="E13507">
        <v>44092</v>
      </c>
    </row>
    <row r="13508">
      <c r="A13508" t="str">
        <v>AutoTable</v>
      </c>
      <c r="C13508" t="str">
        <v>B54079T3</v>
      </c>
      <c r="D13508">
        <v>55</v>
      </c>
      <c r="E13508">
        <v>44092</v>
      </c>
    </row>
    <row r="13509">
      <c r="A13509" t="str">
        <v>AutoTable</v>
      </c>
      <c r="C13509" t="str">
        <v>B54080</v>
      </c>
      <c r="D13509">
        <v>136</v>
      </c>
      <c r="E13509">
        <v>44092</v>
      </c>
    </row>
    <row r="13510">
      <c r="A13510" t="str">
        <v>AutoTable</v>
      </c>
      <c r="C13510" t="str">
        <v>B54080T1</v>
      </c>
      <c r="D13510">
        <v>131</v>
      </c>
      <c r="E13510">
        <v>44092</v>
      </c>
    </row>
    <row r="13511">
      <c r="A13511" t="str">
        <v>AutoTable</v>
      </c>
      <c r="C13511" t="str">
        <v>B54080T2</v>
      </c>
      <c r="D13511">
        <v>140</v>
      </c>
      <c r="E13511">
        <v>44092</v>
      </c>
    </row>
    <row r="13512">
      <c r="A13512" t="str">
        <v>AutoTable</v>
      </c>
      <c r="C13512" t="str">
        <v>B54081</v>
      </c>
      <c r="D13512">
        <v>558</v>
      </c>
      <c r="E13512">
        <v>44092</v>
      </c>
    </row>
    <row r="13513">
      <c r="A13513" t="str">
        <v>AutoTable</v>
      </c>
      <c r="C13513" t="str">
        <v>B54090</v>
      </c>
      <c r="D13513">
        <v>86</v>
      </c>
      <c r="E13513">
        <v>44092</v>
      </c>
    </row>
    <row r="13514">
      <c r="A13514" t="str">
        <v>AutoTable</v>
      </c>
      <c r="C13514" t="str">
        <v>B54090T2</v>
      </c>
      <c r="D13514">
        <v>31</v>
      </c>
      <c r="E13514">
        <v>44092</v>
      </c>
    </row>
    <row r="13515">
      <c r="A13515" t="str">
        <v>AutoTable</v>
      </c>
      <c r="C13515" t="str">
        <v>B54090T3</v>
      </c>
      <c r="D13515">
        <v>31</v>
      </c>
      <c r="E13515">
        <v>44092</v>
      </c>
    </row>
    <row r="13516">
      <c r="A13516" t="str">
        <v>AutoTable</v>
      </c>
      <c r="C13516" t="str">
        <v>B54091</v>
      </c>
      <c r="D13516">
        <v>111</v>
      </c>
      <c r="E13516">
        <v>44092</v>
      </c>
    </row>
    <row r="13517">
      <c r="A13517" t="str">
        <v>AutoTable</v>
      </c>
      <c r="C13517" t="str">
        <v>B54091T1</v>
      </c>
      <c r="D13517">
        <v>86</v>
      </c>
      <c r="E13517">
        <v>44092</v>
      </c>
    </row>
    <row r="13518">
      <c r="A13518" t="str">
        <v>AutoTable</v>
      </c>
      <c r="C13518" t="str">
        <v>B54091T2</v>
      </c>
      <c r="D13518">
        <v>61</v>
      </c>
      <c r="E13518">
        <v>44092</v>
      </c>
    </row>
    <row r="13519">
      <c r="A13519" t="str">
        <v>AutoTable</v>
      </c>
      <c r="C13519" t="str">
        <v>B54092</v>
      </c>
      <c r="D13519">
        <v>0</v>
      </c>
      <c r="E13519">
        <v>44092</v>
      </c>
    </row>
    <row r="13520">
      <c r="A13520" t="str">
        <v>AutoTable</v>
      </c>
      <c r="C13520" t="str">
        <v>B54093</v>
      </c>
      <c r="D13520">
        <v>44</v>
      </c>
      <c r="E13520">
        <v>44092</v>
      </c>
    </row>
    <row r="13521">
      <c r="A13521" t="str">
        <v>AutoTable</v>
      </c>
      <c r="C13521" t="str">
        <v>B54094</v>
      </c>
      <c r="D13521">
        <v>26</v>
      </c>
      <c r="E13521">
        <v>44092</v>
      </c>
    </row>
    <row r="13522">
      <c r="A13522" t="str">
        <v>AutoTable</v>
      </c>
      <c r="C13522" t="str">
        <v>B54095</v>
      </c>
      <c r="D13522">
        <v>55</v>
      </c>
      <c r="E13522">
        <v>44092</v>
      </c>
    </row>
    <row r="13523">
      <c r="A13523" t="str">
        <v>AutoTable</v>
      </c>
      <c r="C13523" t="str">
        <v>B54096</v>
      </c>
      <c r="D13523">
        <v>86</v>
      </c>
      <c r="E13523">
        <v>44092</v>
      </c>
    </row>
    <row r="13524">
      <c r="A13524" t="str">
        <v>AutoTable</v>
      </c>
      <c r="C13524" t="str">
        <v>B54096T2</v>
      </c>
      <c r="D13524">
        <v>87</v>
      </c>
      <c r="E13524">
        <v>44092</v>
      </c>
    </row>
    <row r="13525">
      <c r="A13525" t="str">
        <v>AutoTable</v>
      </c>
      <c r="C13525" t="str">
        <v>B54096T3</v>
      </c>
      <c r="D13525">
        <v>86</v>
      </c>
      <c r="E13525">
        <v>44092</v>
      </c>
    </row>
    <row r="13526">
      <c r="A13526" t="str">
        <v>AutoTable</v>
      </c>
      <c r="C13526" t="str">
        <v>B54097</v>
      </c>
      <c r="D13526">
        <v>155</v>
      </c>
      <c r="E13526">
        <v>44092</v>
      </c>
    </row>
    <row r="13527">
      <c r="A13527" t="str">
        <v>AutoTable</v>
      </c>
      <c r="C13527" t="str">
        <v>B54097T2</v>
      </c>
      <c r="D13527">
        <v>169</v>
      </c>
      <c r="E13527">
        <v>44092</v>
      </c>
    </row>
    <row r="13528">
      <c r="A13528" t="str">
        <v>AutoTable</v>
      </c>
      <c r="C13528" t="str">
        <v>B54097T3</v>
      </c>
      <c r="D13528">
        <v>92</v>
      </c>
      <c r="E13528">
        <v>44092</v>
      </c>
    </row>
    <row r="13529">
      <c r="A13529" t="str">
        <v>AutoTable</v>
      </c>
      <c r="C13529" t="str">
        <v>B54098</v>
      </c>
      <c r="D13529">
        <v>107</v>
      </c>
      <c r="E13529">
        <v>44092</v>
      </c>
    </row>
    <row r="13530">
      <c r="A13530" t="str">
        <v>AutoTable</v>
      </c>
      <c r="C13530" t="str">
        <v>B54098T2</v>
      </c>
      <c r="D13530">
        <v>108</v>
      </c>
      <c r="E13530">
        <v>44092</v>
      </c>
    </row>
    <row r="13531">
      <c r="A13531" t="str">
        <v>AutoTable</v>
      </c>
      <c r="C13531" t="str">
        <v>B54098T3</v>
      </c>
      <c r="D13531">
        <v>97</v>
      </c>
      <c r="E13531">
        <v>44092</v>
      </c>
    </row>
    <row r="13532">
      <c r="A13532" t="str">
        <v>AutoTable</v>
      </c>
      <c r="C13532" t="str">
        <v>B54099</v>
      </c>
      <c r="D13532">
        <v>29</v>
      </c>
      <c r="E13532">
        <v>44092</v>
      </c>
    </row>
    <row r="13533">
      <c r="A13533" t="str">
        <v>AutoTable</v>
      </c>
      <c r="C13533" t="str">
        <v>GR10MF3</v>
      </c>
      <c r="D13533">
        <v>501</v>
      </c>
      <c r="E13533">
        <v>44092</v>
      </c>
    </row>
    <row r="13534">
      <c r="A13534" t="str">
        <v>AutoTable</v>
      </c>
      <c r="C13534" t="str">
        <v>GR10MF5</v>
      </c>
      <c r="D13534">
        <v>318</v>
      </c>
      <c r="E13534">
        <v>44092</v>
      </c>
    </row>
    <row r="13535">
      <c r="A13535" t="str">
        <v>AutoTable</v>
      </c>
      <c r="C13535" t="str">
        <v>GR10YS5</v>
      </c>
      <c r="D13535">
        <v>0</v>
      </c>
      <c r="E13535">
        <v>44092</v>
      </c>
    </row>
    <row r="13536">
      <c r="A13536" t="str">
        <v>AutoTable</v>
      </c>
      <c r="C13536" t="str">
        <v>GR10ZS5</v>
      </c>
      <c r="D13536">
        <v>0</v>
      </c>
      <c r="E13536">
        <v>44092</v>
      </c>
    </row>
    <row r="13537">
      <c r="A13537" t="str">
        <v>AutoTable</v>
      </c>
      <c r="C13537" t="str">
        <v>GR60CAR5</v>
      </c>
      <c r="D13537">
        <v>160</v>
      </c>
      <c r="E13537">
        <v>44092</v>
      </c>
    </row>
    <row r="13538">
      <c r="A13538" t="str">
        <v>AutoTable</v>
      </c>
      <c r="C13538" t="str">
        <v>GR60JR5</v>
      </c>
      <c r="D13538">
        <v>0</v>
      </c>
      <c r="E13538">
        <v>44092</v>
      </c>
    </row>
    <row r="13539">
      <c r="A13539" t="str">
        <v>AutoTable</v>
      </c>
      <c r="C13539" t="str">
        <v>GR60ORB5</v>
      </c>
      <c r="D13539">
        <v>0</v>
      </c>
      <c r="E13539">
        <v>44092</v>
      </c>
    </row>
    <row r="13540">
      <c r="A13540" t="str">
        <v>AutoTable</v>
      </c>
      <c r="C13540" t="str">
        <v>GR60RB5</v>
      </c>
      <c r="D13540">
        <v>0</v>
      </c>
      <c r="E13540">
        <v>44092</v>
      </c>
    </row>
    <row r="13541">
      <c r="A13541" t="str">
        <v>AutoTable</v>
      </c>
      <c r="C13541" t="str">
        <v>GR60T5</v>
      </c>
      <c r="D13541">
        <v>320</v>
      </c>
      <c r="E13541">
        <v>44092</v>
      </c>
    </row>
    <row r="13542">
      <c r="A13542" t="str">
        <v>AutoTable</v>
      </c>
      <c r="C13542" t="str">
        <v>GR60VE5</v>
      </c>
      <c r="D13542">
        <v>320</v>
      </c>
      <c r="E13542">
        <v>44092</v>
      </c>
    </row>
    <row r="13543">
      <c r="A13543" t="str">
        <v>AutoTable</v>
      </c>
      <c r="C13543" t="str">
        <v>GR60Z5</v>
      </c>
      <c r="D13543">
        <v>0</v>
      </c>
      <c r="E13543">
        <v>44092</v>
      </c>
    </row>
    <row r="13544">
      <c r="A13544" t="str">
        <v>AutoTable</v>
      </c>
      <c r="C13544" t="str">
        <v>GR75CARS</v>
      </c>
      <c r="D13544">
        <v>0</v>
      </c>
      <c r="E13544">
        <v>44092</v>
      </c>
    </row>
    <row r="13545">
      <c r="A13545" t="str">
        <v>AutoTable</v>
      </c>
      <c r="C13545" t="str">
        <v>GR75FB5</v>
      </c>
      <c r="D13545">
        <v>0</v>
      </c>
      <c r="E13545">
        <v>44092</v>
      </c>
    </row>
    <row r="13546">
      <c r="A13546" t="str">
        <v>AutoTable</v>
      </c>
      <c r="C13546" t="str">
        <v>GR75JR5</v>
      </c>
      <c r="D13546">
        <v>0</v>
      </c>
      <c r="E13546">
        <v>44092</v>
      </c>
    </row>
    <row r="13547">
      <c r="A13547" t="str">
        <v>AutoTable</v>
      </c>
      <c r="C13547" t="str">
        <v>GR75MF5</v>
      </c>
      <c r="D13547">
        <v>1035</v>
      </c>
      <c r="E13547">
        <v>44092</v>
      </c>
    </row>
    <row r="13548">
      <c r="A13548" t="str">
        <v>AutoTable</v>
      </c>
      <c r="C13548" t="str">
        <v>GR75ORB5</v>
      </c>
      <c r="D13548">
        <v>395</v>
      </c>
      <c r="E13548">
        <v>44092</v>
      </c>
    </row>
    <row r="13549">
      <c r="A13549" t="str">
        <v>AutoTable</v>
      </c>
      <c r="C13549" t="str">
        <v>RENFORT21</v>
      </c>
      <c r="D13549">
        <v>23</v>
      </c>
      <c r="E13549">
        <v>44092</v>
      </c>
    </row>
    <row r="13550">
      <c r="A13550" t="str">
        <v>AutoTable</v>
      </c>
      <c r="C13550" t="str">
        <v>RENFORT22</v>
      </c>
      <c r="D13550">
        <v>6</v>
      </c>
      <c r="E13550">
        <v>44092</v>
      </c>
    </row>
    <row r="13551">
      <c r="A13551" t="str">
        <v>AutoTable</v>
      </c>
      <c r="C13551" t="str">
        <v>Y14116</v>
      </c>
      <c r="D13551">
        <v>5</v>
      </c>
      <c r="E13551">
        <v>44092</v>
      </c>
    </row>
    <row r="13552">
      <c r="A13552" t="str">
        <v>AutoTable</v>
      </c>
      <c r="C13552" t="str">
        <v>Y14117</v>
      </c>
      <c r="D13552">
        <v>3</v>
      </c>
      <c r="E13552">
        <v>44092</v>
      </c>
    </row>
    <row r="13553">
      <c r="A13553" t="str">
        <v>AutoTable</v>
      </c>
      <c r="C13553" t="str">
        <v>Y14118</v>
      </c>
      <c r="D13553">
        <v>3</v>
      </c>
      <c r="E13553">
        <v>44092</v>
      </c>
    </row>
    <row r="13554">
      <c r="A13554" t="str">
        <v>AutoTable</v>
      </c>
      <c r="C13554" t="str">
        <v>Y14215</v>
      </c>
      <c r="D13554">
        <v>1</v>
      </c>
      <c r="E13554">
        <v>44092</v>
      </c>
    </row>
    <row r="13555">
      <c r="A13555" t="str">
        <v>AutoTable</v>
      </c>
      <c r="C13555" t="str">
        <v>Y14216</v>
      </c>
      <c r="D13555">
        <v>6</v>
      </c>
      <c r="E13555">
        <v>44092</v>
      </c>
    </row>
    <row r="13556">
      <c r="A13556" t="str">
        <v>AutoTable</v>
      </c>
      <c r="C13556" t="str">
        <v>Y14304</v>
      </c>
      <c r="D13556">
        <v>44</v>
      </c>
      <c r="E13556">
        <v>44092</v>
      </c>
    </row>
    <row r="13557">
      <c r="A13557" t="str">
        <v>AutoTable</v>
      </c>
      <c r="C13557" t="str">
        <v>Y14316</v>
      </c>
      <c r="D13557">
        <v>65</v>
      </c>
      <c r="E13557">
        <v>44092</v>
      </c>
    </row>
    <row r="13558">
      <c r="A13558" t="str">
        <v>AutoTable</v>
      </c>
      <c r="C13558" t="str">
        <v>Y14365</v>
      </c>
      <c r="D13558">
        <v>15</v>
      </c>
      <c r="E13558">
        <v>44092</v>
      </c>
    </row>
    <row r="13559">
      <c r="A13559" t="str">
        <v>AutoTable</v>
      </c>
      <c r="C13559" t="str">
        <v>Y29240</v>
      </c>
      <c r="D13559">
        <v>180</v>
      </c>
      <c r="E13559">
        <v>44092</v>
      </c>
    </row>
    <row r="13560">
      <c r="A13560" t="str">
        <v>AutoTable</v>
      </c>
      <c r="C13560" t="str">
        <v>Y51003</v>
      </c>
      <c r="D13560">
        <v>14</v>
      </c>
      <c r="E13560">
        <v>44092</v>
      </c>
    </row>
    <row r="13561">
      <c r="A13561" t="str">
        <v>AutoTable</v>
      </c>
      <c r="C13561" t="str">
        <v>Y51005</v>
      </c>
      <c r="D13561">
        <v>159</v>
      </c>
      <c r="E13561">
        <v>44092</v>
      </c>
    </row>
    <row r="13562">
      <c r="A13562" t="str">
        <v>AutoTable</v>
      </c>
      <c r="C13562" t="str">
        <v>Y51006</v>
      </c>
      <c r="D13562">
        <v>150</v>
      </c>
      <c r="E13562">
        <v>44092</v>
      </c>
    </row>
    <row r="13563">
      <c r="A13563" t="str">
        <v>AutoTable</v>
      </c>
      <c r="C13563" t="str">
        <v>Y51007</v>
      </c>
      <c r="D13563">
        <v>229</v>
      </c>
      <c r="E13563">
        <v>44092</v>
      </c>
    </row>
    <row r="13564">
      <c r="A13564" t="str">
        <v>AutoTable</v>
      </c>
      <c r="C13564" t="str">
        <v>Y51008</v>
      </c>
      <c r="D13564">
        <v>203</v>
      </c>
      <c r="E13564">
        <v>44092</v>
      </c>
    </row>
    <row r="13565">
      <c r="A13565" t="str">
        <v>AutoTable</v>
      </c>
      <c r="C13565" t="str">
        <v>Y51009</v>
      </c>
      <c r="D13565">
        <v>141</v>
      </c>
      <c r="E13565">
        <v>44092</v>
      </c>
    </row>
    <row r="13566">
      <c r="A13566" t="str">
        <v>AutoTable</v>
      </c>
      <c r="C13566" t="str">
        <v>Y51010</v>
      </c>
      <c r="D13566">
        <v>53</v>
      </c>
      <c r="E13566">
        <v>44092</v>
      </c>
    </row>
    <row r="13567">
      <c r="A13567" t="str">
        <v>AutoTable</v>
      </c>
      <c r="C13567" t="str">
        <v>Y51011</v>
      </c>
      <c r="D13567">
        <v>58</v>
      </c>
      <c r="E13567">
        <v>44092</v>
      </c>
    </row>
    <row r="13568">
      <c r="A13568" t="str">
        <v>AutoTable</v>
      </c>
      <c r="C13568" t="str">
        <v>Y51012</v>
      </c>
      <c r="D13568">
        <v>112</v>
      </c>
      <c r="E13568">
        <v>44092</v>
      </c>
    </row>
    <row r="13569">
      <c r="A13569" t="str">
        <v>AutoTable</v>
      </c>
      <c r="C13569" t="str">
        <v>Y51012-10</v>
      </c>
      <c r="D13569">
        <v>13</v>
      </c>
      <c r="E13569">
        <v>44092</v>
      </c>
    </row>
    <row r="13570">
      <c r="A13570" t="str">
        <v>AutoTable</v>
      </c>
      <c r="C13570" t="str">
        <v>Y51012-7</v>
      </c>
      <c r="D13570">
        <v>0</v>
      </c>
      <c r="E13570">
        <v>44092</v>
      </c>
    </row>
    <row r="13571">
      <c r="A13571" t="str">
        <v>AutoTable</v>
      </c>
      <c r="C13571" t="str">
        <v>Y51013</v>
      </c>
      <c r="D13571">
        <v>99</v>
      </c>
      <c r="E13571">
        <v>44092</v>
      </c>
    </row>
    <row r="13572">
      <c r="A13572" t="str">
        <v>AutoTable</v>
      </c>
      <c r="C13572" t="str">
        <v>Y51014</v>
      </c>
      <c r="D13572">
        <v>0</v>
      </c>
      <c r="E13572">
        <v>44092</v>
      </c>
    </row>
    <row r="13573">
      <c r="A13573" t="str">
        <v>AutoTable</v>
      </c>
      <c r="C13573" t="str">
        <v>Y51015</v>
      </c>
      <c r="D13573">
        <v>1391</v>
      </c>
      <c r="E13573">
        <v>44092</v>
      </c>
    </row>
    <row r="13574">
      <c r="A13574" t="str">
        <v>AutoTable</v>
      </c>
      <c r="C13574" t="str">
        <v>Y51015-10</v>
      </c>
      <c r="D13574">
        <v>34</v>
      </c>
      <c r="E13574">
        <v>44092</v>
      </c>
    </row>
    <row r="13575">
      <c r="A13575" t="str">
        <v>AutoTable</v>
      </c>
      <c r="C13575" t="str">
        <v>Y51015-3</v>
      </c>
      <c r="D13575">
        <v>175</v>
      </c>
      <c r="E13575">
        <v>44092</v>
      </c>
    </row>
    <row r="13576">
      <c r="A13576" t="str">
        <v>AutoTable</v>
      </c>
      <c r="C13576" t="str">
        <v>Y51016</v>
      </c>
      <c r="D13576">
        <v>930</v>
      </c>
      <c r="E13576">
        <v>44092</v>
      </c>
    </row>
    <row r="13577">
      <c r="A13577" t="str">
        <v>AutoTable</v>
      </c>
      <c r="C13577" t="str">
        <v>Y51016-3</v>
      </c>
      <c r="D13577">
        <v>141</v>
      </c>
      <c r="E13577">
        <v>44092</v>
      </c>
    </row>
    <row r="13578">
      <c r="A13578" t="str">
        <v>AutoTable</v>
      </c>
      <c r="C13578" t="str">
        <v>Y51016-3D</v>
      </c>
      <c r="D13578">
        <v>0</v>
      </c>
      <c r="E13578">
        <v>44092</v>
      </c>
    </row>
    <row r="13579">
      <c r="A13579" t="str">
        <v>AutoTable</v>
      </c>
      <c r="C13579" t="str">
        <v>Y51017</v>
      </c>
      <c r="D13579">
        <v>286</v>
      </c>
      <c r="E13579">
        <v>44092</v>
      </c>
    </row>
    <row r="13580">
      <c r="A13580" t="str">
        <v>AutoTable</v>
      </c>
      <c r="C13580" t="str">
        <v>Y51017-2</v>
      </c>
      <c r="D13580">
        <v>0</v>
      </c>
      <c r="E13580">
        <v>44092</v>
      </c>
    </row>
    <row r="13581">
      <c r="A13581" t="str">
        <v>AutoTable</v>
      </c>
      <c r="C13581" t="str">
        <v>Y51017-3</v>
      </c>
      <c r="D13581">
        <v>14</v>
      </c>
      <c r="E13581">
        <v>44092</v>
      </c>
    </row>
    <row r="13582">
      <c r="A13582" t="str">
        <v>AutoTable</v>
      </c>
      <c r="C13582" t="str">
        <v>Y51017-3D</v>
      </c>
      <c r="D13582">
        <v>5</v>
      </c>
      <c r="E13582">
        <v>44092</v>
      </c>
    </row>
    <row r="13583">
      <c r="A13583" t="str">
        <v>AutoTable</v>
      </c>
      <c r="C13583" t="str">
        <v>Y51018</v>
      </c>
      <c r="D13583">
        <v>153</v>
      </c>
      <c r="E13583">
        <v>44092</v>
      </c>
    </row>
    <row r="13584">
      <c r="A13584" t="str">
        <v>AutoTable</v>
      </c>
      <c r="C13584" t="str">
        <v>Y51018-2</v>
      </c>
      <c r="D13584">
        <v>0</v>
      </c>
      <c r="E13584">
        <v>44092</v>
      </c>
    </row>
    <row r="13585">
      <c r="A13585" t="str">
        <v>AutoTable</v>
      </c>
      <c r="C13585" t="str">
        <v>Y51018-3</v>
      </c>
      <c r="D13585">
        <v>5</v>
      </c>
      <c r="E13585">
        <v>44092</v>
      </c>
    </row>
    <row r="13586">
      <c r="A13586" t="str">
        <v>AutoTable</v>
      </c>
      <c r="C13586" t="str">
        <v>Y52007</v>
      </c>
      <c r="D13586">
        <v>42</v>
      </c>
      <c r="E13586">
        <v>44092</v>
      </c>
    </row>
    <row r="13587">
      <c r="A13587" t="str">
        <v>AutoTable</v>
      </c>
      <c r="C13587" t="str">
        <v>Y52007M</v>
      </c>
      <c r="D13587">
        <v>0</v>
      </c>
      <c r="E13587">
        <v>44092</v>
      </c>
    </row>
    <row r="13588">
      <c r="A13588" t="str">
        <v>AutoTable</v>
      </c>
      <c r="C13588" t="str">
        <v>Y52008</v>
      </c>
      <c r="D13588">
        <v>28</v>
      </c>
      <c r="E13588">
        <v>44092</v>
      </c>
    </row>
    <row r="13589">
      <c r="A13589" t="str">
        <v>AutoTable</v>
      </c>
      <c r="C13589" t="str">
        <v>Y52010</v>
      </c>
      <c r="D13589">
        <v>3</v>
      </c>
      <c r="E13589">
        <v>44092</v>
      </c>
    </row>
    <row r="13590">
      <c r="A13590" t="str">
        <v>AutoTable</v>
      </c>
      <c r="C13590" t="str">
        <v>Y52011</v>
      </c>
      <c r="D13590">
        <v>0</v>
      </c>
      <c r="E13590">
        <v>44092</v>
      </c>
    </row>
    <row r="13591">
      <c r="A13591" t="str">
        <v>AutoTable</v>
      </c>
      <c r="C13591" t="str">
        <v>Y52012</v>
      </c>
      <c r="D13591">
        <v>400</v>
      </c>
      <c r="E13591">
        <v>44092</v>
      </c>
    </row>
    <row r="13592">
      <c r="A13592" t="str">
        <v>AutoTable</v>
      </c>
      <c r="C13592" t="str">
        <v>Y52012-10</v>
      </c>
      <c r="D13592">
        <v>50</v>
      </c>
      <c r="E13592">
        <v>44092</v>
      </c>
    </row>
    <row r="13593">
      <c r="A13593" t="str">
        <v>AutoTable</v>
      </c>
      <c r="C13593" t="str">
        <v>Y52013</v>
      </c>
      <c r="D13593">
        <v>194</v>
      </c>
      <c r="E13593">
        <v>44092</v>
      </c>
    </row>
    <row r="13594">
      <c r="A13594" t="str">
        <v>AutoTable</v>
      </c>
      <c r="C13594" t="str">
        <v>Y52014</v>
      </c>
      <c r="D13594">
        <v>1551</v>
      </c>
      <c r="E13594">
        <v>44092</v>
      </c>
    </row>
    <row r="13595">
      <c r="A13595" t="str">
        <v>AutoTable</v>
      </c>
      <c r="C13595" t="str">
        <v>Y52014-10</v>
      </c>
      <c r="D13595">
        <v>81</v>
      </c>
      <c r="E13595">
        <v>44092</v>
      </c>
    </row>
    <row r="13596">
      <c r="A13596" t="str">
        <v>AutoTable</v>
      </c>
      <c r="C13596" t="str">
        <v>Y52014-3</v>
      </c>
      <c r="D13596">
        <v>173</v>
      </c>
      <c r="E13596">
        <v>44092</v>
      </c>
    </row>
    <row r="13597">
      <c r="A13597" t="str">
        <v>AutoTable</v>
      </c>
      <c r="C13597" t="str">
        <v>Y52014-3D</v>
      </c>
      <c r="D13597">
        <v>0</v>
      </c>
      <c r="E13597">
        <v>44092</v>
      </c>
    </row>
    <row r="13598">
      <c r="A13598" t="str">
        <v>AutoTable</v>
      </c>
      <c r="C13598" t="str">
        <v>Y52017</v>
      </c>
      <c r="D13598">
        <v>726</v>
      </c>
      <c r="E13598">
        <v>44092</v>
      </c>
    </row>
    <row r="13599">
      <c r="A13599" t="str">
        <v>AutoTable</v>
      </c>
      <c r="C13599" t="str">
        <v>Y52017-3</v>
      </c>
      <c r="D13599">
        <v>159</v>
      </c>
      <c r="E13599">
        <v>44092</v>
      </c>
    </row>
    <row r="13600">
      <c r="A13600" t="str">
        <v>AutoTable</v>
      </c>
      <c r="C13600" t="str">
        <v>Y52017-3D</v>
      </c>
      <c r="D13600">
        <v>28</v>
      </c>
      <c r="E13600">
        <v>44092</v>
      </c>
    </row>
    <row r="13601">
      <c r="A13601" t="str">
        <v>AutoTable</v>
      </c>
      <c r="C13601" t="str">
        <v>Y52020</v>
      </c>
      <c r="D13601">
        <v>23</v>
      </c>
      <c r="E13601">
        <v>44092</v>
      </c>
    </row>
    <row r="13602">
      <c r="A13602" t="str">
        <v>AutoTable</v>
      </c>
      <c r="C13602" t="str">
        <v>Y52020-3</v>
      </c>
      <c r="D13602">
        <v>33</v>
      </c>
      <c r="E13602">
        <v>44092</v>
      </c>
    </row>
    <row r="13603">
      <c r="A13603" t="str">
        <v>AutoTable</v>
      </c>
      <c r="C13603" t="str">
        <v>Y52022</v>
      </c>
      <c r="D13603">
        <v>30</v>
      </c>
      <c r="E13603">
        <v>44092</v>
      </c>
    </row>
    <row r="13604">
      <c r="A13604" t="str">
        <v>AutoTable</v>
      </c>
      <c r="C13604" t="str">
        <v>Y52025-3</v>
      </c>
      <c r="D13604">
        <v>10</v>
      </c>
      <c r="E13604">
        <v>44092</v>
      </c>
    </row>
    <row r="13605">
      <c r="A13605" t="str">
        <v>AutoTable</v>
      </c>
      <c r="C13605" t="str">
        <v>43730P/MA</v>
      </c>
      <c r="D13605">
        <v>120</v>
      </c>
      <c r="E13605">
        <v>44092</v>
      </c>
    </row>
    <row r="13606">
      <c r="A13606" t="str">
        <v>AutoTable</v>
      </c>
      <c r="C13606" t="str">
        <v>SDF76975-17R3</v>
      </c>
      <c r="D13606">
        <v>0</v>
      </c>
      <c r="E13606">
        <v>44092</v>
      </c>
    </row>
    <row r="13607">
      <c r="A13607" t="str">
        <v>AutoTable</v>
      </c>
      <c r="C13607" t="str">
        <v>SDF76975-17R4</v>
      </c>
      <c r="D13607">
        <v>0</v>
      </c>
      <c r="E13607">
        <v>44092</v>
      </c>
    </row>
    <row r="13608">
      <c r="A13608" t="str">
        <v>AutoTable</v>
      </c>
      <c r="C13608" t="str">
        <v>00101</v>
      </c>
      <c r="D13608">
        <v>1</v>
      </c>
      <c r="E13608">
        <v>44092</v>
      </c>
    </row>
    <row r="13609">
      <c r="A13609" t="str">
        <v>AutoTable</v>
      </c>
      <c r="C13609" t="str">
        <v>00102</v>
      </c>
      <c r="D13609">
        <v>0</v>
      </c>
      <c r="E13609">
        <v>44092</v>
      </c>
    </row>
    <row r="13610">
      <c r="A13610" t="str">
        <v>AutoTable</v>
      </c>
      <c r="C13610" t="str">
        <v>00103</v>
      </c>
      <c r="D13610">
        <v>1</v>
      </c>
      <c r="E13610">
        <v>44092</v>
      </c>
    </row>
    <row r="13611">
      <c r="A13611" t="str">
        <v>AutoTable</v>
      </c>
      <c r="C13611" t="str">
        <v>00120</v>
      </c>
      <c r="D13611">
        <v>9</v>
      </c>
      <c r="E13611">
        <v>44092</v>
      </c>
    </row>
    <row r="13612">
      <c r="A13612" t="str">
        <v>AutoTable</v>
      </c>
      <c r="C13612" t="str">
        <v>00730-90</v>
      </c>
      <c r="D13612">
        <v>548</v>
      </c>
      <c r="E13612">
        <v>44092</v>
      </c>
    </row>
    <row r="13613">
      <c r="A13613" t="str">
        <v>AutoTable</v>
      </c>
      <c r="C13613" t="str">
        <v>00730-90S</v>
      </c>
      <c r="D13613">
        <v>2171</v>
      </c>
      <c r="E13613">
        <v>44092</v>
      </c>
    </row>
    <row r="13614">
      <c r="A13614" t="str">
        <v>AutoTable</v>
      </c>
      <c r="C13614" t="str">
        <v>01012-02CE</v>
      </c>
      <c r="D13614">
        <v>132</v>
      </c>
      <c r="E13614">
        <v>44092</v>
      </c>
    </row>
    <row r="13615">
      <c r="A13615" t="str">
        <v>AutoTable</v>
      </c>
      <c r="C13615" t="str">
        <v>01012-05CE</v>
      </c>
      <c r="D13615">
        <v>0</v>
      </c>
      <c r="E13615">
        <v>44092</v>
      </c>
    </row>
    <row r="13616">
      <c r="A13616" t="str">
        <v>AutoTable</v>
      </c>
      <c r="C13616" t="str">
        <v>01012-06CE</v>
      </c>
      <c r="D13616">
        <v>74</v>
      </c>
      <c r="E13616">
        <v>44092</v>
      </c>
    </row>
    <row r="13617">
      <c r="A13617" t="str">
        <v>AutoTable</v>
      </c>
      <c r="C13617" t="str">
        <v>01012-10CE</v>
      </c>
      <c r="D13617">
        <v>0</v>
      </c>
      <c r="E13617">
        <v>44092</v>
      </c>
    </row>
    <row r="13618">
      <c r="A13618" t="str">
        <v>AutoTable</v>
      </c>
      <c r="C13618" t="str">
        <v>01012-13CE</v>
      </c>
      <c r="D13618">
        <v>82</v>
      </c>
      <c r="E13618">
        <v>44092</v>
      </c>
    </row>
    <row r="13619">
      <c r="A13619" t="str">
        <v>AutoTable</v>
      </c>
      <c r="C13619" t="str">
        <v>01012-24CE</v>
      </c>
      <c r="D13619">
        <v>0</v>
      </c>
      <c r="E13619">
        <v>44092</v>
      </c>
    </row>
    <row r="13620">
      <c r="A13620" t="str">
        <v>AutoTable</v>
      </c>
      <c r="C13620" t="str">
        <v>01012-25CE</v>
      </c>
      <c r="D13620">
        <v>167</v>
      </c>
      <c r="E13620">
        <v>44092</v>
      </c>
    </row>
    <row r="13621">
      <c r="A13621" t="str">
        <v>AutoTable</v>
      </c>
      <c r="C13621" t="str">
        <v>01021-52</v>
      </c>
      <c r="D13621">
        <v>1475</v>
      </c>
      <c r="E13621">
        <v>44092</v>
      </c>
    </row>
    <row r="13622">
      <c r="A13622" t="str">
        <v>AutoTable</v>
      </c>
      <c r="C13622" t="str">
        <v>01021-87</v>
      </c>
      <c r="D13622">
        <v>1435</v>
      </c>
      <c r="E13622">
        <v>44092</v>
      </c>
    </row>
    <row r="13623">
      <c r="A13623" t="str">
        <v>AutoTable</v>
      </c>
      <c r="C13623" t="str">
        <v>01022-30</v>
      </c>
      <c r="D13623">
        <v>0</v>
      </c>
      <c r="E13623">
        <v>44092</v>
      </c>
    </row>
    <row r="13624">
      <c r="A13624" t="str">
        <v>AutoTable</v>
      </c>
      <c r="C13624" t="str">
        <v>01023-09</v>
      </c>
      <c r="D13624">
        <v>73</v>
      </c>
      <c r="E13624">
        <v>44092</v>
      </c>
    </row>
    <row r="13625">
      <c r="A13625" t="str">
        <v>AutoTable</v>
      </c>
      <c r="C13625" t="str">
        <v>01024-05CE</v>
      </c>
      <c r="D13625">
        <v>57</v>
      </c>
      <c r="E13625">
        <v>44092</v>
      </c>
    </row>
    <row r="13626">
      <c r="A13626" t="str">
        <v>AutoTable</v>
      </c>
      <c r="C13626" t="str">
        <v>01024-82CE</v>
      </c>
      <c r="D13626">
        <v>112</v>
      </c>
      <c r="E13626">
        <v>44092</v>
      </c>
    </row>
    <row r="13627">
      <c r="A13627" t="str">
        <v>AutoTable</v>
      </c>
      <c r="C13627" t="str">
        <v>01025-17CE</v>
      </c>
      <c r="D13627">
        <v>109</v>
      </c>
      <c r="E13627">
        <v>44092</v>
      </c>
    </row>
    <row r="13628">
      <c r="A13628" t="str">
        <v>AutoTable</v>
      </c>
      <c r="C13628" t="str">
        <v>01025-19CE</v>
      </c>
      <c r="D13628">
        <v>151</v>
      </c>
      <c r="E13628">
        <v>44092</v>
      </c>
    </row>
    <row r="13629">
      <c r="A13629" t="str">
        <v>AutoTable</v>
      </c>
      <c r="C13629" t="str">
        <v>01025-20CE</v>
      </c>
      <c r="D13629">
        <v>16</v>
      </c>
      <c r="E13629">
        <v>44092</v>
      </c>
    </row>
    <row r="13630">
      <c r="A13630" t="str">
        <v>AutoTable</v>
      </c>
      <c r="C13630" t="str">
        <v>01025-26CE</v>
      </c>
      <c r="D13630">
        <v>0</v>
      </c>
      <c r="E13630">
        <v>44092</v>
      </c>
    </row>
    <row r="13631">
      <c r="A13631" t="str">
        <v>AutoTable</v>
      </c>
      <c r="C13631" t="str">
        <v>01030-13</v>
      </c>
      <c r="D13631">
        <v>0</v>
      </c>
      <c r="E13631">
        <v>44092</v>
      </c>
    </row>
    <row r="13632">
      <c r="A13632" t="str">
        <v>AutoTable</v>
      </c>
      <c r="C13632" t="str">
        <v>01030-17CE</v>
      </c>
      <c r="D13632">
        <v>87</v>
      </c>
      <c r="E13632">
        <v>44092</v>
      </c>
    </row>
    <row r="13633">
      <c r="A13633" t="str">
        <v>AutoTable</v>
      </c>
      <c r="C13633" t="str">
        <v>01030-19</v>
      </c>
      <c r="D13633">
        <v>0</v>
      </c>
      <c r="E13633">
        <v>44092</v>
      </c>
    </row>
    <row r="13634">
      <c r="A13634" t="str">
        <v>AutoTable</v>
      </c>
      <c r="C13634" t="str">
        <v>01030-19CE</v>
      </c>
      <c r="D13634">
        <v>68</v>
      </c>
      <c r="E13634">
        <v>44092</v>
      </c>
    </row>
    <row r="13635">
      <c r="A13635" t="str">
        <v>AutoTable</v>
      </c>
      <c r="C13635" t="str">
        <v>01031-13</v>
      </c>
      <c r="D13635">
        <v>189</v>
      </c>
      <c r="E13635">
        <v>44092</v>
      </c>
    </row>
    <row r="13636">
      <c r="A13636" t="str">
        <v>AutoTable</v>
      </c>
      <c r="C13636" t="str">
        <v>01031POB</v>
      </c>
      <c r="D13636">
        <v>611</v>
      </c>
      <c r="E13636">
        <v>44092</v>
      </c>
    </row>
    <row r="13637">
      <c r="A13637" t="str">
        <v>AutoTable</v>
      </c>
      <c r="C13637" t="str">
        <v>01218-24</v>
      </c>
      <c r="D13637">
        <v>0</v>
      </c>
      <c r="E13637">
        <v>44092</v>
      </c>
    </row>
    <row r="13638">
      <c r="A13638" t="str">
        <v>AutoTable</v>
      </c>
      <c r="C13638" t="str">
        <v>01330-06</v>
      </c>
      <c r="D13638">
        <v>309</v>
      </c>
      <c r="E13638">
        <v>44092</v>
      </c>
    </row>
    <row r="13639">
      <c r="A13639" t="str">
        <v>AutoTable</v>
      </c>
      <c r="C13639" t="str">
        <v>01330-15</v>
      </c>
      <c r="D13639">
        <v>0</v>
      </c>
      <c r="E13639">
        <v>44092</v>
      </c>
    </row>
    <row r="13640">
      <c r="A13640" t="str">
        <v>AutoTable</v>
      </c>
      <c r="C13640" t="str">
        <v>01330-18</v>
      </c>
      <c r="D13640">
        <v>223</v>
      </c>
      <c r="E13640">
        <v>44092</v>
      </c>
    </row>
    <row r="13641">
      <c r="A13641" t="str">
        <v>AutoTable</v>
      </c>
      <c r="C13641" t="str">
        <v>01331-AS</v>
      </c>
      <c r="D13641">
        <v>627</v>
      </c>
      <c r="E13641">
        <v>44092</v>
      </c>
    </row>
    <row r="13642">
      <c r="A13642" t="str">
        <v>AutoTable</v>
      </c>
      <c r="C13642" t="str">
        <v>01331-CBS</v>
      </c>
      <c r="D13642">
        <v>441</v>
      </c>
      <c r="E13642">
        <v>44092</v>
      </c>
    </row>
    <row r="13643">
      <c r="A13643" t="str">
        <v>AutoTable</v>
      </c>
      <c r="C13643" t="str">
        <v>01331-FOBS</v>
      </c>
      <c r="D13643">
        <v>470</v>
      </c>
      <c r="E13643">
        <v>44092</v>
      </c>
    </row>
    <row r="13644">
      <c r="A13644" t="str">
        <v>AutoTable</v>
      </c>
      <c r="C13644" t="str">
        <v>01331-FOS</v>
      </c>
      <c r="D13644">
        <v>287</v>
      </c>
      <c r="E13644">
        <v>44092</v>
      </c>
    </row>
    <row r="13645">
      <c r="A13645" t="str">
        <v>AutoTable</v>
      </c>
      <c r="C13645" t="str">
        <v>01331-RS</v>
      </c>
      <c r="D13645">
        <v>311</v>
      </c>
      <c r="E13645">
        <v>44092</v>
      </c>
    </row>
    <row r="13646">
      <c r="A13646" t="str">
        <v>AutoTable</v>
      </c>
      <c r="C13646" t="str">
        <v>01412-60CE</v>
      </c>
      <c r="D13646">
        <v>456</v>
      </c>
      <c r="E13646">
        <v>44092</v>
      </c>
    </row>
    <row r="13647">
      <c r="A13647" t="str">
        <v>AutoTable</v>
      </c>
      <c r="C13647" t="str">
        <v>01424-81CE</v>
      </c>
      <c r="D13647">
        <v>64</v>
      </c>
      <c r="E13647">
        <v>44092</v>
      </c>
    </row>
    <row r="13648">
      <c r="A13648" t="str">
        <v>AutoTable</v>
      </c>
      <c r="C13648" t="str">
        <v>01424-89CE</v>
      </c>
      <c r="D13648">
        <v>30</v>
      </c>
      <c r="E13648">
        <v>44092</v>
      </c>
    </row>
    <row r="13649">
      <c r="A13649" t="str">
        <v>AutoTable</v>
      </c>
      <c r="C13649" t="str">
        <v>01513-09</v>
      </c>
      <c r="D13649">
        <v>0</v>
      </c>
      <c r="E13649">
        <v>44092</v>
      </c>
    </row>
    <row r="13650">
      <c r="A13650" t="str">
        <v>AutoTable</v>
      </c>
      <c r="C13650" t="str">
        <v>01513-19</v>
      </c>
      <c r="D13650">
        <v>0</v>
      </c>
      <c r="E13650">
        <v>44092</v>
      </c>
    </row>
    <row r="13651">
      <c r="A13651" t="str">
        <v>AutoTable</v>
      </c>
      <c r="C13651" t="str">
        <v>01513-26</v>
      </c>
      <c r="D13651">
        <v>0</v>
      </c>
      <c r="E13651">
        <v>44092</v>
      </c>
    </row>
    <row r="13652">
      <c r="A13652" t="str">
        <v>AutoTable</v>
      </c>
      <c r="C13652" t="str">
        <v>01519-05CE</v>
      </c>
      <c r="D13652">
        <v>33</v>
      </c>
      <c r="E13652">
        <v>44092</v>
      </c>
    </row>
    <row r="13653">
      <c r="A13653" t="str">
        <v>AutoTable</v>
      </c>
      <c r="C13653" t="str">
        <v>01519-06CE</v>
      </c>
      <c r="D13653">
        <v>37</v>
      </c>
      <c r="E13653">
        <v>44092</v>
      </c>
    </row>
    <row r="13654">
      <c r="A13654" t="str">
        <v>AutoTable</v>
      </c>
      <c r="C13654" t="str">
        <v>01519-09CE</v>
      </c>
      <c r="D13654">
        <v>59</v>
      </c>
      <c r="E13654">
        <v>44092</v>
      </c>
    </row>
    <row r="13655">
      <c r="A13655" t="str">
        <v>AutoTable</v>
      </c>
      <c r="C13655" t="str">
        <v>01519-11CE</v>
      </c>
      <c r="D13655">
        <v>24</v>
      </c>
      <c r="E13655">
        <v>44092</v>
      </c>
    </row>
    <row r="13656">
      <c r="A13656" t="str">
        <v>AutoTable</v>
      </c>
      <c r="C13656" t="str">
        <v>01622-08</v>
      </c>
      <c r="D13656">
        <v>0</v>
      </c>
      <c r="E13656">
        <v>44092</v>
      </c>
    </row>
    <row r="13657">
      <c r="A13657" t="str">
        <v>AutoTable</v>
      </c>
      <c r="C13657" t="str">
        <v>01622-23</v>
      </c>
      <c r="D13657">
        <v>53</v>
      </c>
      <c r="E13657">
        <v>44092</v>
      </c>
    </row>
    <row r="13658">
      <c r="A13658" t="str">
        <v>AutoTable</v>
      </c>
      <c r="C13658" t="str">
        <v>01622-42</v>
      </c>
      <c r="D13658">
        <v>623</v>
      </c>
      <c r="E13658">
        <v>44092</v>
      </c>
    </row>
    <row r="13659">
      <c r="A13659" t="str">
        <v>AutoTable</v>
      </c>
      <c r="C13659" t="str">
        <v>01622-48</v>
      </c>
      <c r="D13659">
        <v>1642</v>
      </c>
      <c r="E13659">
        <v>44092</v>
      </c>
    </row>
    <row r="13660">
      <c r="A13660" t="str">
        <v>AutoTable</v>
      </c>
      <c r="C13660" t="str">
        <v>01630-30CE</v>
      </c>
      <c r="D13660">
        <v>706</v>
      </c>
      <c r="E13660">
        <v>44092</v>
      </c>
    </row>
    <row r="13661">
      <c r="A13661" t="str">
        <v>AutoTable</v>
      </c>
      <c r="C13661" t="str">
        <v>01632-02</v>
      </c>
      <c r="D13661">
        <v>593</v>
      </c>
      <c r="E13661">
        <v>44092</v>
      </c>
    </row>
    <row r="13662">
      <c r="A13662" t="str">
        <v>AutoTable</v>
      </c>
      <c r="C13662" t="str">
        <v>01632-06</v>
      </c>
      <c r="D13662">
        <v>599</v>
      </c>
      <c r="E13662">
        <v>44092</v>
      </c>
    </row>
    <row r="13663">
      <c r="A13663" t="str">
        <v>AutoTable</v>
      </c>
      <c r="C13663" t="str">
        <v>01632-08</v>
      </c>
      <c r="D13663">
        <v>369</v>
      </c>
      <c r="E13663">
        <v>44092</v>
      </c>
    </row>
    <row r="13664">
      <c r="A13664" t="str">
        <v>AutoTable</v>
      </c>
      <c r="C13664" t="str">
        <v>01632-09</v>
      </c>
      <c r="D13664">
        <v>380</v>
      </c>
      <c r="E13664">
        <v>44092</v>
      </c>
    </row>
    <row r="13665">
      <c r="A13665" t="str">
        <v>AutoTable</v>
      </c>
      <c r="C13665" t="str">
        <v>01632-12</v>
      </c>
      <c r="D13665">
        <v>279</v>
      </c>
      <c r="E13665">
        <v>44092</v>
      </c>
    </row>
    <row r="13666">
      <c r="A13666" t="str">
        <v>AutoTable</v>
      </c>
      <c r="C13666" t="str">
        <v>01632-16</v>
      </c>
      <c r="D13666">
        <v>711</v>
      </c>
      <c r="E13666">
        <v>44092</v>
      </c>
    </row>
    <row r="13667">
      <c r="A13667" t="str">
        <v>AutoTable</v>
      </c>
      <c r="C13667" t="str">
        <v>01632-17</v>
      </c>
      <c r="D13667">
        <v>356</v>
      </c>
      <c r="E13667">
        <v>44092</v>
      </c>
    </row>
    <row r="13668">
      <c r="A13668" t="str">
        <v>AutoTable</v>
      </c>
      <c r="C13668" t="str">
        <v>01632-19</v>
      </c>
      <c r="D13668">
        <v>642</v>
      </c>
      <c r="E13668">
        <v>44092</v>
      </c>
    </row>
    <row r="13669">
      <c r="A13669" t="str">
        <v>AutoTable</v>
      </c>
      <c r="C13669" t="str">
        <v>01632-20</v>
      </c>
      <c r="D13669">
        <v>574</v>
      </c>
      <c r="E13669">
        <v>44092</v>
      </c>
    </row>
    <row r="13670">
      <c r="A13670" t="str">
        <v>AutoTable</v>
      </c>
      <c r="C13670" t="str">
        <v>01644-02</v>
      </c>
      <c r="D13670">
        <v>16</v>
      </c>
      <c r="E13670">
        <v>44092</v>
      </c>
    </row>
    <row r="13671">
      <c r="A13671" t="str">
        <v>AutoTable</v>
      </c>
      <c r="C13671" t="str">
        <v>01644-06</v>
      </c>
      <c r="D13671">
        <v>74</v>
      </c>
      <c r="E13671">
        <v>44092</v>
      </c>
    </row>
    <row r="13672">
      <c r="A13672" t="str">
        <v>AutoTable</v>
      </c>
      <c r="C13672" t="str">
        <v>01644-08</v>
      </c>
      <c r="D13672">
        <v>130</v>
      </c>
      <c r="E13672">
        <v>44092</v>
      </c>
    </row>
    <row r="13673">
      <c r="A13673" t="str">
        <v>AutoTable</v>
      </c>
      <c r="C13673" t="str">
        <v>01644-09</v>
      </c>
      <c r="D13673">
        <v>0</v>
      </c>
      <c r="E13673">
        <v>44092</v>
      </c>
    </row>
    <row r="13674">
      <c r="A13674" t="str">
        <v>AutoTable</v>
      </c>
      <c r="C13674" t="str">
        <v>01644-11</v>
      </c>
      <c r="D13674">
        <v>0</v>
      </c>
      <c r="E13674">
        <v>44092</v>
      </c>
    </row>
    <row r="13675">
      <c r="A13675" t="str">
        <v>AutoTable</v>
      </c>
      <c r="C13675" t="str">
        <v>01644-13</v>
      </c>
      <c r="D13675">
        <v>0</v>
      </c>
      <c r="E13675">
        <v>44092</v>
      </c>
    </row>
    <row r="13676">
      <c r="A13676" t="str">
        <v>AutoTable</v>
      </c>
      <c r="C13676" t="str">
        <v>01644-17</v>
      </c>
      <c r="D13676">
        <v>0</v>
      </c>
      <c r="E13676">
        <v>44092</v>
      </c>
    </row>
    <row r="13677">
      <c r="A13677" t="str">
        <v>AutoTable</v>
      </c>
      <c r="C13677" t="str">
        <v>01644-19</v>
      </c>
      <c r="D13677">
        <v>172</v>
      </c>
      <c r="E13677">
        <v>44092</v>
      </c>
    </row>
    <row r="13678">
      <c r="A13678" t="str">
        <v>AutoTable</v>
      </c>
      <c r="C13678" t="str">
        <v>01644-27</v>
      </c>
      <c r="D13678">
        <v>0</v>
      </c>
      <c r="E13678">
        <v>44092</v>
      </c>
    </row>
    <row r="13679">
      <c r="A13679" t="str">
        <v>AutoTable</v>
      </c>
      <c r="C13679" t="str">
        <v>01644-30</v>
      </c>
      <c r="D13679">
        <v>0</v>
      </c>
      <c r="E13679">
        <v>44092</v>
      </c>
    </row>
    <row r="13680">
      <c r="A13680" t="str">
        <v>AutoTable</v>
      </c>
      <c r="C13680" t="str">
        <v>01650-33</v>
      </c>
      <c r="D13680">
        <v>354</v>
      </c>
      <c r="E13680">
        <v>44092</v>
      </c>
    </row>
    <row r="13681">
      <c r="A13681" t="str">
        <v>AutoTable</v>
      </c>
      <c r="C13681" t="str">
        <v>01650-99/CB</v>
      </c>
      <c r="D13681">
        <v>146</v>
      </c>
      <c r="E13681">
        <v>44092</v>
      </c>
    </row>
    <row r="13682">
      <c r="A13682" t="str">
        <v>AutoTable</v>
      </c>
      <c r="C13682" t="str">
        <v>01650-99/FB</v>
      </c>
      <c r="D13682">
        <v>122</v>
      </c>
      <c r="E13682">
        <v>44092</v>
      </c>
    </row>
    <row r="13683">
      <c r="A13683" t="str">
        <v>AutoTable</v>
      </c>
      <c r="C13683" t="str">
        <v>01650-99/FO</v>
      </c>
      <c r="D13683">
        <v>115</v>
      </c>
      <c r="E13683">
        <v>44092</v>
      </c>
    </row>
    <row r="13684">
      <c r="A13684" t="str">
        <v>AutoTable</v>
      </c>
      <c r="C13684" t="str">
        <v>01650-99/M</v>
      </c>
      <c r="D13684">
        <v>114</v>
      </c>
      <c r="E13684">
        <v>44092</v>
      </c>
    </row>
    <row r="13685">
      <c r="A13685" t="str">
        <v>AutoTable</v>
      </c>
      <c r="C13685" t="str">
        <v>01830-02</v>
      </c>
      <c r="D13685">
        <v>388</v>
      </c>
      <c r="E13685">
        <v>44092</v>
      </c>
    </row>
    <row r="13686">
      <c r="A13686" t="str">
        <v>AutoTable</v>
      </c>
      <c r="C13686" t="str">
        <v>01830-05</v>
      </c>
      <c r="D13686">
        <v>201</v>
      </c>
      <c r="E13686">
        <v>44092</v>
      </c>
    </row>
    <row r="13687">
      <c r="A13687" t="str">
        <v>AutoTable</v>
      </c>
      <c r="C13687" t="str">
        <v>01830-06</v>
      </c>
      <c r="D13687">
        <v>452</v>
      </c>
      <c r="E13687">
        <v>44092</v>
      </c>
    </row>
    <row r="13688">
      <c r="A13688" t="str">
        <v>AutoTable</v>
      </c>
      <c r="C13688" t="str">
        <v>01830-09</v>
      </c>
      <c r="D13688">
        <v>243</v>
      </c>
      <c r="E13688">
        <v>44092</v>
      </c>
    </row>
    <row r="13689">
      <c r="A13689" t="str">
        <v>AutoTable</v>
      </c>
      <c r="C13689" t="str">
        <v>01930-08S</v>
      </c>
      <c r="D13689">
        <v>116</v>
      </c>
      <c r="E13689">
        <v>44092</v>
      </c>
    </row>
    <row r="13690">
      <c r="A13690" t="str">
        <v>AutoTable</v>
      </c>
      <c r="C13690" t="str">
        <v>01930-27CE</v>
      </c>
      <c r="D13690">
        <v>0</v>
      </c>
      <c r="E13690">
        <v>44092</v>
      </c>
    </row>
    <row r="13691">
      <c r="A13691" t="str">
        <v>AutoTable</v>
      </c>
      <c r="C13691" t="str">
        <v>01930-63CE</v>
      </c>
      <c r="D13691">
        <v>0</v>
      </c>
      <c r="E13691">
        <v>44092</v>
      </c>
    </row>
    <row r="13692">
      <c r="A13692" t="str">
        <v>AutoTable</v>
      </c>
      <c r="C13692" t="str">
        <v>01930-66CE</v>
      </c>
      <c r="D13692">
        <v>0</v>
      </c>
      <c r="E13692">
        <v>44092</v>
      </c>
    </row>
    <row r="13693">
      <c r="A13693" t="str">
        <v>AutoTable</v>
      </c>
      <c r="C13693" t="str">
        <v>01930-67CE</v>
      </c>
      <c r="D13693">
        <v>0</v>
      </c>
      <c r="E13693">
        <v>44092</v>
      </c>
    </row>
    <row r="13694">
      <c r="A13694" t="str">
        <v>AutoTable</v>
      </c>
      <c r="C13694" t="str">
        <v>01932-08CE</v>
      </c>
      <c r="D13694">
        <v>24</v>
      </c>
      <c r="E13694">
        <v>44092</v>
      </c>
    </row>
    <row r="13695">
      <c r="A13695" t="str">
        <v>AutoTable</v>
      </c>
      <c r="C13695" t="str">
        <v>01932-10CE</v>
      </c>
      <c r="D13695">
        <v>113</v>
      </c>
      <c r="E13695">
        <v>44092</v>
      </c>
    </row>
    <row r="13696">
      <c r="A13696" t="str">
        <v>AutoTable</v>
      </c>
      <c r="C13696" t="str">
        <v>01932-12A/VCE</v>
      </c>
      <c r="D13696">
        <v>9</v>
      </c>
      <c r="E13696">
        <v>44092</v>
      </c>
    </row>
    <row r="13697">
      <c r="A13697" t="str">
        <v>AutoTable</v>
      </c>
      <c r="C13697" t="str">
        <v>01932-18CE</v>
      </c>
      <c r="D13697">
        <v>0</v>
      </c>
      <c r="E13697">
        <v>44092</v>
      </c>
    </row>
    <row r="13698">
      <c r="A13698" t="str">
        <v>AutoTable</v>
      </c>
      <c r="C13698" t="str">
        <v>01935-13</v>
      </c>
      <c r="D13698">
        <v>0</v>
      </c>
      <c r="E13698">
        <v>44092</v>
      </c>
    </row>
    <row r="13699">
      <c r="A13699" t="str">
        <v>AutoTable</v>
      </c>
      <c r="C13699" t="str">
        <v>01935-16</v>
      </c>
      <c r="D13699">
        <v>417</v>
      </c>
      <c r="E13699">
        <v>44092</v>
      </c>
    </row>
    <row r="13700">
      <c r="A13700" t="str">
        <v>AutoTable</v>
      </c>
      <c r="C13700" t="str">
        <v>01935-31</v>
      </c>
      <c r="D13700">
        <v>296</v>
      </c>
      <c r="E13700">
        <v>44092</v>
      </c>
    </row>
    <row r="13701">
      <c r="A13701" t="str">
        <v>AutoTable</v>
      </c>
      <c r="C13701" t="str">
        <v>01935-32</v>
      </c>
      <c r="D13701">
        <v>147</v>
      </c>
      <c r="E13701">
        <v>44092</v>
      </c>
    </row>
    <row r="13702">
      <c r="A13702" t="str">
        <v>AutoTable</v>
      </c>
      <c r="C13702" t="str">
        <v>01935-37</v>
      </c>
      <c r="D13702">
        <v>105</v>
      </c>
      <c r="E13702">
        <v>44092</v>
      </c>
    </row>
    <row r="13703">
      <c r="A13703" t="str">
        <v>AutoTable</v>
      </c>
      <c r="C13703" t="str">
        <v>02018A</v>
      </c>
      <c r="D13703">
        <v>60</v>
      </c>
      <c r="E13703">
        <v>44092</v>
      </c>
    </row>
    <row r="13704">
      <c r="A13704" t="str">
        <v>AutoTable</v>
      </c>
      <c r="C13704" t="str">
        <v>02018B</v>
      </c>
      <c r="D13704">
        <v>131</v>
      </c>
      <c r="E13704">
        <v>44092</v>
      </c>
    </row>
    <row r="13705">
      <c r="A13705" t="str">
        <v>AutoTable</v>
      </c>
      <c r="C13705" t="str">
        <v>02018C</v>
      </c>
      <c r="D13705">
        <v>17</v>
      </c>
      <c r="E13705">
        <v>44092</v>
      </c>
    </row>
    <row r="13706">
      <c r="A13706" t="str">
        <v>AutoTable</v>
      </c>
      <c r="C13706" t="str">
        <v>02022-01</v>
      </c>
      <c r="D13706">
        <v>1448</v>
      </c>
      <c r="E13706">
        <v>44092</v>
      </c>
    </row>
    <row r="13707">
      <c r="A13707" t="str">
        <v>AutoTable</v>
      </c>
      <c r="C13707" t="str">
        <v>02022-08</v>
      </c>
      <c r="D13707">
        <v>720</v>
      </c>
      <c r="E13707">
        <v>44092</v>
      </c>
    </row>
    <row r="13708">
      <c r="A13708" t="str">
        <v>AutoTable</v>
      </c>
      <c r="C13708" t="str">
        <v>02022-31</v>
      </c>
      <c r="D13708">
        <v>593</v>
      </c>
      <c r="E13708">
        <v>44092</v>
      </c>
    </row>
    <row r="13709">
      <c r="A13709" t="str">
        <v>AutoTable</v>
      </c>
      <c r="C13709" t="str">
        <v>02022-33</v>
      </c>
      <c r="D13709">
        <v>1766</v>
      </c>
      <c r="E13709">
        <v>44092</v>
      </c>
    </row>
    <row r="13710">
      <c r="A13710" t="str">
        <v>AutoTable</v>
      </c>
      <c r="C13710" t="str">
        <v>02022-36</v>
      </c>
      <c r="D13710">
        <v>737</v>
      </c>
      <c r="E13710">
        <v>44092</v>
      </c>
    </row>
    <row r="13711">
      <c r="A13711" t="str">
        <v>AutoTable</v>
      </c>
      <c r="C13711" t="str">
        <v>02022-37</v>
      </c>
      <c r="D13711">
        <v>681</v>
      </c>
      <c r="E13711">
        <v>44092</v>
      </c>
    </row>
    <row r="13712">
      <c r="A13712" t="str">
        <v>AutoTable</v>
      </c>
      <c r="C13712" t="str">
        <v>02025-72</v>
      </c>
      <c r="D13712">
        <v>63</v>
      </c>
      <c r="E13712">
        <v>44092</v>
      </c>
    </row>
    <row r="13713">
      <c r="A13713" t="str">
        <v>AutoTable</v>
      </c>
      <c r="C13713" t="str">
        <v>02030-01CE</v>
      </c>
      <c r="D13713">
        <v>0</v>
      </c>
      <c r="E13713">
        <v>44092</v>
      </c>
    </row>
    <row r="13714">
      <c r="A13714" t="str">
        <v>AutoTable</v>
      </c>
      <c r="C13714" t="str">
        <v>02030-02CE</v>
      </c>
      <c r="D13714">
        <v>0</v>
      </c>
      <c r="E13714">
        <v>44092</v>
      </c>
    </row>
    <row r="13715">
      <c r="A13715" t="str">
        <v>AutoTable</v>
      </c>
      <c r="C13715" t="str">
        <v>02030-10CE</v>
      </c>
      <c r="D13715">
        <v>0</v>
      </c>
      <c r="E13715">
        <v>44092</v>
      </c>
    </row>
    <row r="13716">
      <c r="A13716" t="str">
        <v>AutoTable</v>
      </c>
      <c r="C13716" t="str">
        <v>02030-13</v>
      </c>
      <c r="D13716">
        <v>0</v>
      </c>
      <c r="E13716">
        <v>44092</v>
      </c>
    </row>
    <row r="13717">
      <c r="A13717" t="str">
        <v>AutoTable</v>
      </c>
      <c r="C13717" t="str">
        <v>02030-19CE</v>
      </c>
      <c r="D13717">
        <v>87</v>
      </c>
      <c r="E13717">
        <v>44092</v>
      </c>
    </row>
    <row r="13718">
      <c r="A13718" t="str">
        <v>AutoTable</v>
      </c>
      <c r="C13718" t="str">
        <v>02030A</v>
      </c>
      <c r="D13718">
        <v>483</v>
      </c>
      <c r="E13718">
        <v>44092</v>
      </c>
    </row>
    <row r="13719">
      <c r="A13719" t="str">
        <v>AutoTable</v>
      </c>
      <c r="C13719" t="str">
        <v>02030AS1</v>
      </c>
      <c r="D13719">
        <v>348</v>
      </c>
      <c r="E13719">
        <v>44092</v>
      </c>
    </row>
    <row r="13720">
      <c r="A13720" t="str">
        <v>AutoTable</v>
      </c>
      <c r="C13720" t="str">
        <v>02030AS2</v>
      </c>
      <c r="D13720">
        <v>2026</v>
      </c>
      <c r="E13720">
        <v>44092</v>
      </c>
    </row>
    <row r="13721">
      <c r="A13721" t="str">
        <v>AutoTable</v>
      </c>
      <c r="C13721" t="str">
        <v>02030B</v>
      </c>
      <c r="D13721">
        <v>517</v>
      </c>
      <c r="E13721">
        <v>44092</v>
      </c>
    </row>
    <row r="13722">
      <c r="A13722" t="str">
        <v>AutoTable</v>
      </c>
      <c r="C13722" t="str">
        <v>02030CB</v>
      </c>
      <c r="D13722">
        <v>676</v>
      </c>
      <c r="E13722">
        <v>44092</v>
      </c>
    </row>
    <row r="13723">
      <c r="A13723" t="str">
        <v>AutoTable</v>
      </c>
      <c r="C13723" t="str">
        <v>02030CI</v>
      </c>
      <c r="D13723">
        <v>435</v>
      </c>
      <c r="E13723">
        <v>44092</v>
      </c>
    </row>
    <row r="13724">
      <c r="A13724" t="str">
        <v>AutoTable</v>
      </c>
      <c r="C13724" t="str">
        <v>02030FB</v>
      </c>
      <c r="D13724">
        <v>744</v>
      </c>
      <c r="E13724">
        <v>44092</v>
      </c>
    </row>
    <row r="13725">
      <c r="A13725" t="str">
        <v>AutoTable</v>
      </c>
      <c r="C13725" t="str">
        <v>02030FO</v>
      </c>
      <c r="D13725">
        <v>551</v>
      </c>
      <c r="E13725">
        <v>44092</v>
      </c>
    </row>
    <row r="13726">
      <c r="A13726" t="str">
        <v>AutoTable</v>
      </c>
      <c r="C13726" t="str">
        <v>02030FR</v>
      </c>
      <c r="D13726">
        <v>261</v>
      </c>
      <c r="E13726">
        <v>44092</v>
      </c>
    </row>
    <row r="13727">
      <c r="A13727" t="str">
        <v>AutoTable</v>
      </c>
      <c r="C13727" t="str">
        <v>02030M</v>
      </c>
      <c r="D13727">
        <v>930</v>
      </c>
      <c r="E13727">
        <v>44092</v>
      </c>
    </row>
    <row r="13728">
      <c r="A13728" t="str">
        <v>AutoTable</v>
      </c>
      <c r="C13728" t="str">
        <v>02030O</v>
      </c>
      <c r="D13728">
        <v>540</v>
      </c>
      <c r="E13728">
        <v>44092</v>
      </c>
    </row>
    <row r="13729">
      <c r="A13729" t="str">
        <v>AutoTable</v>
      </c>
      <c r="C13729" t="str">
        <v>02030R</v>
      </c>
      <c r="D13729">
        <v>567</v>
      </c>
      <c r="E13729">
        <v>44092</v>
      </c>
    </row>
    <row r="13730">
      <c r="A13730" t="str">
        <v>AutoTable</v>
      </c>
      <c r="C13730" t="str">
        <v>02030RO</v>
      </c>
      <c r="D13730">
        <v>515</v>
      </c>
      <c r="E13730">
        <v>44092</v>
      </c>
    </row>
    <row r="13731">
      <c r="A13731" t="str">
        <v>AutoTable</v>
      </c>
      <c r="C13731" t="str">
        <v>02030VE</v>
      </c>
      <c r="D13731">
        <v>291</v>
      </c>
      <c r="E13731">
        <v>44092</v>
      </c>
    </row>
    <row r="13732">
      <c r="A13732" t="str">
        <v>AutoTable</v>
      </c>
      <c r="C13732" t="str">
        <v>02030VI</v>
      </c>
      <c r="D13732">
        <v>471</v>
      </c>
      <c r="E13732">
        <v>44092</v>
      </c>
    </row>
    <row r="13733">
      <c r="A13733" t="str">
        <v>AutoTable</v>
      </c>
      <c r="C13733" t="str">
        <v>02050-33</v>
      </c>
      <c r="D13733">
        <v>578</v>
      </c>
      <c r="E13733">
        <v>44092</v>
      </c>
    </row>
    <row r="13734">
      <c r="A13734" t="str">
        <v>AutoTable</v>
      </c>
      <c r="C13734" t="str">
        <v>02210SR</v>
      </c>
      <c r="D13734">
        <v>82</v>
      </c>
      <c r="E13734">
        <v>44092</v>
      </c>
    </row>
    <row r="13735">
      <c r="A13735" t="str">
        <v>AutoTable</v>
      </c>
      <c r="C13735" t="str">
        <v>0230-CE</v>
      </c>
      <c r="D13735">
        <v>632</v>
      </c>
      <c r="E13735">
        <v>44092</v>
      </c>
    </row>
    <row r="13736">
      <c r="A13736" t="str">
        <v>AutoTable</v>
      </c>
      <c r="C13736" t="str">
        <v>02430-04CE</v>
      </c>
      <c r="D13736">
        <v>40</v>
      </c>
      <c r="E13736">
        <v>44092</v>
      </c>
    </row>
    <row r="13737">
      <c r="A13737" t="str">
        <v>AutoTable</v>
      </c>
      <c r="C13737" t="str">
        <v>02520-05CE</v>
      </c>
      <c r="D13737">
        <v>456</v>
      </c>
      <c r="E13737">
        <v>44092</v>
      </c>
    </row>
    <row r="13738">
      <c r="A13738" t="str">
        <v>AutoTable</v>
      </c>
      <c r="C13738" t="str">
        <v>02522-23</v>
      </c>
      <c r="D13738">
        <v>1106</v>
      </c>
      <c r="E13738">
        <v>44092</v>
      </c>
    </row>
    <row r="13739">
      <c r="A13739" t="str">
        <v>AutoTable</v>
      </c>
      <c r="C13739" t="str">
        <v>02522-32</v>
      </c>
      <c r="D13739">
        <v>561</v>
      </c>
      <c r="E13739">
        <v>44092</v>
      </c>
    </row>
    <row r="13740">
      <c r="A13740" t="str">
        <v>AutoTable</v>
      </c>
      <c r="C13740" t="str">
        <v>02525-05</v>
      </c>
      <c r="D13740">
        <v>0</v>
      </c>
      <c r="E13740">
        <v>44092</v>
      </c>
    </row>
    <row r="13741">
      <c r="A13741" t="str">
        <v>AutoTable</v>
      </c>
      <c r="C13741" t="str">
        <v>02525-42</v>
      </c>
      <c r="D13741">
        <v>426</v>
      </c>
      <c r="E13741">
        <v>44092</v>
      </c>
    </row>
    <row r="13742">
      <c r="A13742" t="str">
        <v>AutoTable</v>
      </c>
      <c r="C13742" t="str">
        <v>02525-43</v>
      </c>
      <c r="D13742">
        <v>0</v>
      </c>
      <c r="E13742">
        <v>44092</v>
      </c>
    </row>
    <row r="13743">
      <c r="A13743" t="str">
        <v>AutoTable</v>
      </c>
      <c r="C13743" t="str">
        <v>02525-59</v>
      </c>
      <c r="D13743">
        <v>1</v>
      </c>
      <c r="E13743">
        <v>44092</v>
      </c>
    </row>
    <row r="13744">
      <c r="A13744" t="str">
        <v>AutoTable</v>
      </c>
      <c r="C13744" t="str">
        <v>02530-13</v>
      </c>
      <c r="D13744">
        <v>615</v>
      </c>
      <c r="E13744">
        <v>44092</v>
      </c>
    </row>
    <row r="13745">
      <c r="A13745" t="str">
        <v>AutoTable</v>
      </c>
      <c r="C13745" t="str">
        <v>02531-05</v>
      </c>
      <c r="D13745">
        <v>352</v>
      </c>
      <c r="E13745">
        <v>44092</v>
      </c>
    </row>
    <row r="13746">
      <c r="A13746" t="str">
        <v>AutoTable</v>
      </c>
      <c r="C13746" t="str">
        <v>02531-06</v>
      </c>
      <c r="D13746">
        <v>396</v>
      </c>
      <c r="E13746">
        <v>44092</v>
      </c>
    </row>
    <row r="13747">
      <c r="A13747" t="str">
        <v>AutoTable</v>
      </c>
      <c r="C13747" t="str">
        <v>02531-08</v>
      </c>
      <c r="D13747">
        <v>204</v>
      </c>
      <c r="E13747">
        <v>44092</v>
      </c>
    </row>
    <row r="13748">
      <c r="A13748" t="str">
        <v>AutoTable</v>
      </c>
      <c r="C13748" t="str">
        <v>02531-09</v>
      </c>
      <c r="D13748">
        <v>326</v>
      </c>
      <c r="E13748">
        <v>44092</v>
      </c>
    </row>
    <row r="13749">
      <c r="A13749" t="str">
        <v>AutoTable</v>
      </c>
      <c r="C13749" t="str">
        <v>02531-19</v>
      </c>
      <c r="D13749">
        <v>167</v>
      </c>
      <c r="E13749">
        <v>44092</v>
      </c>
    </row>
    <row r="13750">
      <c r="A13750" t="str">
        <v>AutoTable</v>
      </c>
      <c r="C13750" t="str">
        <v>02531-30</v>
      </c>
      <c r="D13750">
        <v>304</v>
      </c>
      <c r="E13750">
        <v>44092</v>
      </c>
    </row>
    <row r="13751">
      <c r="A13751" t="str">
        <v>AutoTable</v>
      </c>
      <c r="C13751" t="str">
        <v>02550-33</v>
      </c>
      <c r="D13751">
        <v>118</v>
      </c>
      <c r="E13751">
        <v>44092</v>
      </c>
    </row>
    <row r="13752">
      <c r="A13752" t="str">
        <v>AutoTable</v>
      </c>
      <c r="C13752" t="str">
        <v>03018-63</v>
      </c>
      <c r="D13752">
        <v>110</v>
      </c>
      <c r="E13752">
        <v>44092</v>
      </c>
    </row>
    <row r="13753">
      <c r="A13753" t="str">
        <v>AutoTable</v>
      </c>
      <c r="C13753" t="str">
        <v>03020-62CE</v>
      </c>
      <c r="D13753">
        <v>46</v>
      </c>
      <c r="E13753">
        <v>44092</v>
      </c>
    </row>
    <row r="13754">
      <c r="A13754" t="str">
        <v>AutoTable</v>
      </c>
      <c r="C13754" t="str">
        <v>03031FOR</v>
      </c>
      <c r="D13754">
        <v>201</v>
      </c>
      <c r="E13754">
        <v>44092</v>
      </c>
    </row>
    <row r="13755">
      <c r="A13755" t="str">
        <v>AutoTable</v>
      </c>
      <c r="C13755" t="str">
        <v>03031SPCB</v>
      </c>
      <c r="D13755">
        <v>236</v>
      </c>
      <c r="E13755">
        <v>44092</v>
      </c>
    </row>
    <row r="13756">
      <c r="A13756" t="str">
        <v>AutoTable</v>
      </c>
      <c r="C13756" t="str">
        <v>03130-45</v>
      </c>
      <c r="D13756">
        <v>0</v>
      </c>
      <c r="E13756">
        <v>44092</v>
      </c>
    </row>
    <row r="13757">
      <c r="A13757" t="str">
        <v>AutoTable</v>
      </c>
      <c r="C13757" t="str">
        <v>03220-A</v>
      </c>
      <c r="D13757">
        <v>251</v>
      </c>
      <c r="E13757">
        <v>44092</v>
      </c>
    </row>
    <row r="13758">
      <c r="A13758" t="str">
        <v>AutoTable</v>
      </c>
      <c r="C13758" t="str">
        <v>03220-B</v>
      </c>
      <c r="D13758">
        <v>99</v>
      </c>
      <c r="E13758">
        <v>44092</v>
      </c>
    </row>
    <row r="13759">
      <c r="A13759" t="str">
        <v>AutoTable</v>
      </c>
      <c r="C13759" t="str">
        <v>03220-C</v>
      </c>
      <c r="D13759">
        <v>210</v>
      </c>
      <c r="E13759">
        <v>44092</v>
      </c>
    </row>
    <row r="13760">
      <c r="A13760" t="str">
        <v>AutoTable</v>
      </c>
      <c r="C13760" t="str">
        <v>03520-23CE</v>
      </c>
      <c r="D13760">
        <v>0</v>
      </c>
      <c r="E13760">
        <v>44092</v>
      </c>
    </row>
    <row r="13761">
      <c r="A13761" t="str">
        <v>AutoTable</v>
      </c>
      <c r="C13761" t="str">
        <v>03520-24CE</v>
      </c>
      <c r="D13761">
        <v>0</v>
      </c>
      <c r="E13761">
        <v>44092</v>
      </c>
    </row>
    <row r="13762">
      <c r="A13762" t="str">
        <v>AutoTable</v>
      </c>
      <c r="C13762" t="str">
        <v>03520-25CE</v>
      </c>
      <c r="D13762">
        <v>0</v>
      </c>
      <c r="E13762">
        <v>44092</v>
      </c>
    </row>
    <row r="13763">
      <c r="A13763" t="str">
        <v>AutoTable</v>
      </c>
      <c r="C13763" t="str">
        <v>03520-26CE</v>
      </c>
      <c r="D13763">
        <v>29</v>
      </c>
      <c r="E13763">
        <v>44092</v>
      </c>
    </row>
    <row r="13764">
      <c r="A13764" t="str">
        <v>AutoTable</v>
      </c>
      <c r="C13764" t="str">
        <v>03520-31CE</v>
      </c>
      <c r="D13764">
        <v>0</v>
      </c>
      <c r="E13764">
        <v>44092</v>
      </c>
    </row>
    <row r="13765">
      <c r="A13765" t="str">
        <v>AutoTable</v>
      </c>
      <c r="C13765" t="str">
        <v>03524-75CE</v>
      </c>
      <c r="D13765">
        <v>0</v>
      </c>
      <c r="E13765">
        <v>44092</v>
      </c>
    </row>
    <row r="13766">
      <c r="A13766" t="str">
        <v>AutoTable</v>
      </c>
      <c r="C13766" t="str">
        <v>03535-30</v>
      </c>
      <c r="D13766">
        <v>0</v>
      </c>
      <c r="E13766">
        <v>44092</v>
      </c>
    </row>
    <row r="13767">
      <c r="A13767" t="str">
        <v>AutoTable</v>
      </c>
      <c r="C13767" t="str">
        <v>03619-44</v>
      </c>
      <c r="D13767">
        <v>378</v>
      </c>
      <c r="E13767">
        <v>44092</v>
      </c>
    </row>
    <row r="13768">
      <c r="A13768" t="str">
        <v>AutoTable</v>
      </c>
      <c r="C13768" t="str">
        <v>03620-24</v>
      </c>
      <c r="D13768">
        <v>347</v>
      </c>
      <c r="E13768">
        <v>44092</v>
      </c>
    </row>
    <row r="13769">
      <c r="A13769" t="str">
        <v>AutoTable</v>
      </c>
      <c r="C13769" t="str">
        <v>03621-02</v>
      </c>
      <c r="D13769">
        <v>478</v>
      </c>
      <c r="E13769">
        <v>44092</v>
      </c>
    </row>
    <row r="13770">
      <c r="A13770" t="str">
        <v>AutoTable</v>
      </c>
      <c r="C13770" t="str">
        <v>03621-05</v>
      </c>
      <c r="D13770">
        <v>981</v>
      </c>
      <c r="E13770">
        <v>44092</v>
      </c>
    </row>
    <row r="13771">
      <c r="A13771" t="str">
        <v>AutoTable</v>
      </c>
      <c r="C13771" t="str">
        <v>03621-06</v>
      </c>
      <c r="D13771">
        <v>188</v>
      </c>
      <c r="E13771">
        <v>44092</v>
      </c>
    </row>
    <row r="13772">
      <c r="A13772" t="str">
        <v>AutoTable</v>
      </c>
      <c r="C13772" t="str">
        <v>03621-08</v>
      </c>
      <c r="D13772">
        <v>472</v>
      </c>
      <c r="E13772">
        <v>44092</v>
      </c>
    </row>
    <row r="13773">
      <c r="A13773" t="str">
        <v>AutoTable</v>
      </c>
      <c r="C13773" t="str">
        <v>03621-13</v>
      </c>
      <c r="D13773">
        <v>394</v>
      </c>
      <c r="E13773">
        <v>44092</v>
      </c>
    </row>
    <row r="13774">
      <c r="A13774" t="str">
        <v>AutoTable</v>
      </c>
      <c r="C13774" t="str">
        <v>03621-17</v>
      </c>
      <c r="D13774">
        <v>197</v>
      </c>
      <c r="E13774">
        <v>44092</v>
      </c>
    </row>
    <row r="13775">
      <c r="A13775" t="str">
        <v>AutoTable</v>
      </c>
      <c r="C13775" t="str">
        <v>03621-18</v>
      </c>
      <c r="D13775">
        <v>1003</v>
      </c>
      <c r="E13775">
        <v>44092</v>
      </c>
    </row>
    <row r="13776">
      <c r="A13776" t="str">
        <v>AutoTable</v>
      </c>
      <c r="C13776" t="str">
        <v>03621-23</v>
      </c>
      <c r="D13776">
        <v>262</v>
      </c>
      <c r="E13776">
        <v>44092</v>
      </c>
    </row>
    <row r="13777">
      <c r="A13777" t="str">
        <v>AutoTable</v>
      </c>
      <c r="C13777" t="str">
        <v>03621-24</v>
      </c>
      <c r="D13777">
        <v>357</v>
      </c>
      <c r="E13777">
        <v>44092</v>
      </c>
    </row>
    <row r="13778">
      <c r="A13778" t="str">
        <v>AutoTable</v>
      </c>
      <c r="C13778" t="str">
        <v>03621-30</v>
      </c>
      <c r="D13778">
        <v>594</v>
      </c>
      <c r="E13778">
        <v>44092</v>
      </c>
    </row>
    <row r="13779">
      <c r="A13779" t="str">
        <v>AutoTable</v>
      </c>
      <c r="C13779" t="str">
        <v>03630-02CE</v>
      </c>
      <c r="D13779">
        <v>98</v>
      </c>
      <c r="E13779">
        <v>44092</v>
      </c>
    </row>
    <row r="13780">
      <c r="A13780" t="str">
        <v>AutoTable</v>
      </c>
      <c r="C13780" t="str">
        <v>03630-03CE</v>
      </c>
      <c r="D13780">
        <v>91</v>
      </c>
      <c r="E13780">
        <v>44092</v>
      </c>
    </row>
    <row r="13781">
      <c r="A13781" t="str">
        <v>AutoTable</v>
      </c>
      <c r="C13781" t="str">
        <v>03630-06CE</v>
      </c>
      <c r="D13781">
        <v>26</v>
      </c>
      <c r="E13781">
        <v>44092</v>
      </c>
    </row>
    <row r="13782">
      <c r="A13782" t="str">
        <v>AutoTable</v>
      </c>
      <c r="C13782" t="str">
        <v>03630-08CE</v>
      </c>
      <c r="D13782">
        <v>39</v>
      </c>
      <c r="E13782">
        <v>44092</v>
      </c>
    </row>
    <row r="13783">
      <c r="A13783" t="str">
        <v>AutoTable</v>
      </c>
      <c r="C13783" t="str">
        <v>04024-06SCE</v>
      </c>
      <c r="D13783">
        <v>0</v>
      </c>
      <c r="E13783">
        <v>44092</v>
      </c>
    </row>
    <row r="13784">
      <c r="A13784" t="str">
        <v>AutoTable</v>
      </c>
      <c r="C13784" t="str">
        <v>04025-81SCE</v>
      </c>
      <c r="D13784">
        <v>0</v>
      </c>
      <c r="E13784">
        <v>44092</v>
      </c>
    </row>
    <row r="13785">
      <c r="A13785" t="str">
        <v>AutoTable</v>
      </c>
      <c r="C13785" t="str">
        <v>04025A</v>
      </c>
      <c r="D13785">
        <v>47</v>
      </c>
      <c r="E13785">
        <v>44092</v>
      </c>
    </row>
    <row r="13786">
      <c r="A13786" t="str">
        <v>AutoTable</v>
      </c>
      <c r="C13786" t="str">
        <v>04025B</v>
      </c>
      <c r="D13786">
        <v>384</v>
      </c>
      <c r="E13786">
        <v>44092</v>
      </c>
    </row>
    <row r="13787">
      <c r="A13787" t="str">
        <v>AutoTable</v>
      </c>
      <c r="C13787" t="str">
        <v>04025CB</v>
      </c>
      <c r="D13787">
        <v>152</v>
      </c>
      <c r="E13787">
        <v>44092</v>
      </c>
    </row>
    <row r="13788">
      <c r="A13788" t="str">
        <v>AutoTable</v>
      </c>
      <c r="C13788" t="str">
        <v>04025FB</v>
      </c>
      <c r="D13788">
        <v>336</v>
      </c>
      <c r="E13788">
        <v>44092</v>
      </c>
    </row>
    <row r="13789">
      <c r="A13789" t="str">
        <v>AutoTable</v>
      </c>
      <c r="C13789" t="str">
        <v>04025FO</v>
      </c>
      <c r="D13789">
        <v>238</v>
      </c>
      <c r="E13789">
        <v>44092</v>
      </c>
    </row>
    <row r="13790">
      <c r="A13790" t="str">
        <v>AutoTable</v>
      </c>
      <c r="C13790" t="str">
        <v>04025J</v>
      </c>
      <c r="D13790">
        <v>80</v>
      </c>
      <c r="E13790">
        <v>44092</v>
      </c>
    </row>
    <row r="13791">
      <c r="A13791" t="str">
        <v>AutoTable</v>
      </c>
      <c r="C13791" t="str">
        <v>04025O</v>
      </c>
      <c r="D13791">
        <v>4</v>
      </c>
      <c r="E13791">
        <v>44092</v>
      </c>
    </row>
    <row r="13792">
      <c r="A13792" t="str">
        <v>AutoTable</v>
      </c>
      <c r="C13792" t="str">
        <v>04025PO</v>
      </c>
      <c r="D13792">
        <v>144</v>
      </c>
      <c r="E13792">
        <v>44092</v>
      </c>
    </row>
    <row r="13793">
      <c r="A13793" t="str">
        <v>AutoTable</v>
      </c>
      <c r="C13793" t="str">
        <v>04025R</v>
      </c>
      <c r="D13793">
        <v>206</v>
      </c>
      <c r="E13793">
        <v>44092</v>
      </c>
    </row>
    <row r="13794">
      <c r="A13794" t="str">
        <v>AutoTable</v>
      </c>
      <c r="C13794" t="str">
        <v>04025RO</v>
      </c>
      <c r="D13794">
        <v>109</v>
      </c>
      <c r="E13794">
        <v>44092</v>
      </c>
    </row>
    <row r="13795">
      <c r="A13795" t="str">
        <v>AutoTable</v>
      </c>
      <c r="C13795" t="str">
        <v>04025VE</v>
      </c>
      <c r="D13795">
        <v>230</v>
      </c>
      <c r="E13795">
        <v>44092</v>
      </c>
    </row>
    <row r="13796">
      <c r="A13796" t="str">
        <v>AutoTable</v>
      </c>
      <c r="C13796" t="str">
        <v>04025VI</v>
      </c>
      <c r="D13796">
        <v>142</v>
      </c>
      <c r="E13796">
        <v>44092</v>
      </c>
    </row>
    <row r="13797">
      <c r="A13797" t="str">
        <v>AutoTable</v>
      </c>
      <c r="C13797" t="str">
        <v>04026A</v>
      </c>
      <c r="D13797">
        <v>348</v>
      </c>
      <c r="E13797">
        <v>44092</v>
      </c>
    </row>
    <row r="13798">
      <c r="A13798" t="str">
        <v>AutoTable</v>
      </c>
      <c r="C13798" t="str">
        <v>04026CB</v>
      </c>
      <c r="D13798">
        <v>471</v>
      </c>
      <c r="E13798">
        <v>44092</v>
      </c>
    </row>
    <row r="13799">
      <c r="A13799" t="str">
        <v>AutoTable</v>
      </c>
      <c r="C13799" t="str">
        <v>04026CH-ORRO</v>
      </c>
      <c r="D13799">
        <v>313</v>
      </c>
      <c r="E13799">
        <v>44092</v>
      </c>
    </row>
    <row r="13800">
      <c r="A13800" t="str">
        <v>AutoTable</v>
      </c>
      <c r="C13800" t="str">
        <v>04026CH-RA</v>
      </c>
      <c r="D13800">
        <v>178</v>
      </c>
      <c r="E13800">
        <v>44092</v>
      </c>
    </row>
    <row r="13801">
      <c r="A13801" t="str">
        <v>AutoTable</v>
      </c>
      <c r="C13801" t="str">
        <v>04026FB</v>
      </c>
      <c r="D13801">
        <v>645</v>
      </c>
      <c r="E13801">
        <v>44092</v>
      </c>
    </row>
    <row r="13802">
      <c r="A13802" t="str">
        <v>AutoTable</v>
      </c>
      <c r="C13802" t="str">
        <v>04026FO</v>
      </c>
      <c r="D13802">
        <v>604</v>
      </c>
      <c r="E13802">
        <v>44092</v>
      </c>
    </row>
    <row r="13803">
      <c r="A13803" t="str">
        <v>AutoTable</v>
      </c>
      <c r="C13803" t="str">
        <v>04026O</v>
      </c>
      <c r="D13803">
        <v>213</v>
      </c>
      <c r="E13803">
        <v>44092</v>
      </c>
    </row>
    <row r="13804">
      <c r="A13804" t="str">
        <v>AutoTable</v>
      </c>
      <c r="C13804" t="str">
        <v>04026R</v>
      </c>
      <c r="D13804">
        <v>533</v>
      </c>
      <c r="E13804">
        <v>44092</v>
      </c>
    </row>
    <row r="13805">
      <c r="A13805" t="str">
        <v>AutoTable</v>
      </c>
      <c r="C13805" t="str">
        <v>04026RO</v>
      </c>
      <c r="D13805">
        <v>400</v>
      </c>
      <c r="E13805">
        <v>44092</v>
      </c>
    </row>
    <row r="13806">
      <c r="A13806" t="str">
        <v>AutoTable</v>
      </c>
      <c r="C13806" t="str">
        <v>04026R-S</v>
      </c>
      <c r="D13806">
        <v>226</v>
      </c>
      <c r="E13806">
        <v>44092</v>
      </c>
    </row>
    <row r="13807">
      <c r="A13807" t="str">
        <v>AutoTable</v>
      </c>
      <c r="C13807" t="str">
        <v>04026VE</v>
      </c>
      <c r="D13807">
        <v>197</v>
      </c>
      <c r="E13807">
        <v>44092</v>
      </c>
    </row>
    <row r="13808">
      <c r="A13808" t="str">
        <v>AutoTable</v>
      </c>
      <c r="C13808" t="str">
        <v>04027A</v>
      </c>
      <c r="D13808">
        <v>248</v>
      </c>
      <c r="E13808">
        <v>44092</v>
      </c>
    </row>
    <row r="13809">
      <c r="A13809" t="str">
        <v>AutoTable</v>
      </c>
      <c r="C13809" t="str">
        <v>04027B</v>
      </c>
      <c r="D13809">
        <v>332</v>
      </c>
      <c r="E13809">
        <v>44092</v>
      </c>
    </row>
    <row r="13810">
      <c r="A13810" t="str">
        <v>AutoTable</v>
      </c>
      <c r="C13810" t="str">
        <v>04027CB</v>
      </c>
      <c r="D13810">
        <v>613</v>
      </c>
      <c r="E13810">
        <v>44092</v>
      </c>
    </row>
    <row r="13811">
      <c r="A13811" t="str">
        <v>AutoTable</v>
      </c>
      <c r="C13811" t="str">
        <v>04027CB-S</v>
      </c>
      <c r="D13811">
        <v>382</v>
      </c>
      <c r="E13811">
        <v>44092</v>
      </c>
    </row>
    <row r="13812">
      <c r="A13812" t="str">
        <v>AutoTable</v>
      </c>
      <c r="C13812" t="str">
        <v>04027FO</v>
      </c>
      <c r="D13812">
        <v>358</v>
      </c>
      <c r="E13812">
        <v>44092</v>
      </c>
    </row>
    <row r="13813">
      <c r="A13813" t="str">
        <v>AutoTable</v>
      </c>
      <c r="C13813" t="str">
        <v>04027FR</v>
      </c>
      <c r="D13813">
        <v>266</v>
      </c>
      <c r="E13813">
        <v>44092</v>
      </c>
    </row>
    <row r="13814">
      <c r="A13814" t="str">
        <v>AutoTable</v>
      </c>
      <c r="C13814" t="str">
        <v>04027M</v>
      </c>
      <c r="D13814">
        <v>231</v>
      </c>
      <c r="E13814">
        <v>44092</v>
      </c>
    </row>
    <row r="13815">
      <c r="A13815" t="str">
        <v>AutoTable</v>
      </c>
      <c r="C13815" t="str">
        <v>04027O</v>
      </c>
      <c r="D13815">
        <v>317</v>
      </c>
      <c r="E13815">
        <v>44092</v>
      </c>
    </row>
    <row r="13816">
      <c r="A13816" t="str">
        <v>AutoTable</v>
      </c>
      <c r="C13816" t="str">
        <v>04027R</v>
      </c>
      <c r="D13816">
        <v>175</v>
      </c>
      <c r="E13816">
        <v>44092</v>
      </c>
    </row>
    <row r="13817">
      <c r="A13817" t="str">
        <v>AutoTable</v>
      </c>
      <c r="C13817" t="str">
        <v>04027RO</v>
      </c>
      <c r="D13817">
        <v>322</v>
      </c>
      <c r="E13817">
        <v>44092</v>
      </c>
    </row>
    <row r="13818">
      <c r="A13818" t="str">
        <v>AutoTable</v>
      </c>
      <c r="C13818" t="str">
        <v>04027TRI</v>
      </c>
      <c r="D13818">
        <v>904</v>
      </c>
      <c r="E13818">
        <v>44092</v>
      </c>
    </row>
    <row r="13819">
      <c r="A13819" t="str">
        <v>AutoTable</v>
      </c>
      <c r="C13819" t="str">
        <v>04027VE</v>
      </c>
      <c r="D13819">
        <v>267</v>
      </c>
      <c r="E13819">
        <v>44092</v>
      </c>
    </row>
    <row r="13820">
      <c r="A13820" t="str">
        <v>AutoTable</v>
      </c>
      <c r="C13820" t="str">
        <v>04027VI</v>
      </c>
      <c r="D13820">
        <v>238</v>
      </c>
      <c r="E13820">
        <v>44092</v>
      </c>
    </row>
    <row r="13821">
      <c r="A13821" t="str">
        <v>AutoTable</v>
      </c>
      <c r="C13821" t="str">
        <v>04028BTB</v>
      </c>
      <c r="D13821">
        <v>319</v>
      </c>
      <c r="E13821">
        <v>44092</v>
      </c>
    </row>
    <row r="13822">
      <c r="A13822" t="str">
        <v>AutoTable</v>
      </c>
      <c r="C13822" t="str">
        <v>04028CB</v>
      </c>
      <c r="D13822">
        <v>402</v>
      </c>
      <c r="E13822">
        <v>44092</v>
      </c>
    </row>
    <row r="13823">
      <c r="A13823" t="str">
        <v>AutoTable</v>
      </c>
      <c r="C13823" t="str">
        <v>04028J</v>
      </c>
      <c r="D13823">
        <v>98</v>
      </c>
      <c r="E13823">
        <v>44092</v>
      </c>
    </row>
    <row r="13824">
      <c r="A13824" t="str">
        <v>AutoTable</v>
      </c>
      <c r="C13824" t="str">
        <v>04028M</v>
      </c>
      <c r="D13824">
        <v>193</v>
      </c>
      <c r="E13824">
        <v>44092</v>
      </c>
    </row>
    <row r="13825">
      <c r="A13825" t="str">
        <v>AutoTable</v>
      </c>
      <c r="C13825" t="str">
        <v>04028TB</v>
      </c>
      <c r="D13825">
        <v>428</v>
      </c>
      <c r="E13825">
        <v>44092</v>
      </c>
    </row>
    <row r="13826">
      <c r="A13826" t="str">
        <v>AutoTable</v>
      </c>
      <c r="C13826" t="str">
        <v>04030-11SCE</v>
      </c>
      <c r="D13826">
        <v>45</v>
      </c>
      <c r="E13826">
        <v>44092</v>
      </c>
    </row>
    <row r="13827">
      <c r="A13827" t="str">
        <v>AutoTable</v>
      </c>
      <c r="C13827" t="str">
        <v>04030-13CE</v>
      </c>
      <c r="D13827">
        <v>0</v>
      </c>
      <c r="E13827">
        <v>44092</v>
      </c>
    </row>
    <row r="13828">
      <c r="A13828" t="str">
        <v>AutoTable</v>
      </c>
      <c r="C13828" t="str">
        <v>04030-19SCE</v>
      </c>
      <c r="D13828">
        <v>0</v>
      </c>
      <c r="E13828">
        <v>44092</v>
      </c>
    </row>
    <row r="13829">
      <c r="A13829" t="str">
        <v>AutoTable</v>
      </c>
      <c r="C13829" t="str">
        <v>04030-30CE</v>
      </c>
      <c r="D13829">
        <v>0</v>
      </c>
      <c r="E13829">
        <v>44092</v>
      </c>
    </row>
    <row r="13830">
      <c r="A13830" t="str">
        <v>AutoTable</v>
      </c>
      <c r="C13830" t="str">
        <v>04030-32CE</v>
      </c>
      <c r="D13830">
        <v>0</v>
      </c>
      <c r="E13830">
        <v>44092</v>
      </c>
    </row>
    <row r="13831">
      <c r="A13831" t="str">
        <v>AutoTable</v>
      </c>
      <c r="C13831" t="str">
        <v>04030-41</v>
      </c>
      <c r="D13831">
        <v>0</v>
      </c>
      <c r="E13831">
        <v>44092</v>
      </c>
    </row>
    <row r="13832">
      <c r="A13832" t="str">
        <v>AutoTable</v>
      </c>
      <c r="C13832" t="str">
        <v>04030-63CE</v>
      </c>
      <c r="D13832">
        <v>0</v>
      </c>
      <c r="E13832">
        <v>44092</v>
      </c>
    </row>
    <row r="13833">
      <c r="A13833" t="str">
        <v>AutoTable</v>
      </c>
      <c r="C13833" t="str">
        <v>04030-64CE</v>
      </c>
      <c r="D13833">
        <v>0</v>
      </c>
      <c r="E13833">
        <v>44092</v>
      </c>
    </row>
    <row r="13834">
      <c r="A13834" t="str">
        <v>AutoTable</v>
      </c>
      <c r="C13834" t="str">
        <v>04030-66CE</v>
      </c>
      <c r="D13834">
        <v>0</v>
      </c>
      <c r="E13834">
        <v>44092</v>
      </c>
    </row>
    <row r="13835">
      <c r="A13835" t="str">
        <v>AutoTable</v>
      </c>
      <c r="C13835" t="str">
        <v>04030-67CE</v>
      </c>
      <c r="D13835">
        <v>0</v>
      </c>
      <c r="E13835">
        <v>44092</v>
      </c>
    </row>
    <row r="13836">
      <c r="A13836" t="str">
        <v>AutoTable</v>
      </c>
      <c r="C13836" t="str">
        <v>04530-82</v>
      </c>
      <c r="D13836">
        <v>151</v>
      </c>
      <c r="E13836">
        <v>44092</v>
      </c>
    </row>
    <row r="13837">
      <c r="A13837" t="str">
        <v>AutoTable</v>
      </c>
      <c r="C13837" t="str">
        <v>04830-02KCE</v>
      </c>
      <c r="D13837">
        <v>66</v>
      </c>
      <c r="E13837">
        <v>44092</v>
      </c>
    </row>
    <row r="13838">
      <c r="A13838" t="str">
        <v>AutoTable</v>
      </c>
      <c r="C13838" t="str">
        <v>04830-06KCE</v>
      </c>
      <c r="D13838">
        <v>71</v>
      </c>
      <c r="E13838">
        <v>44092</v>
      </c>
    </row>
    <row r="13839">
      <c r="A13839" t="str">
        <v>AutoTable</v>
      </c>
      <c r="C13839" t="str">
        <v>04830-08PCE</v>
      </c>
      <c r="D13839">
        <v>73</v>
      </c>
      <c r="E13839">
        <v>44092</v>
      </c>
    </row>
    <row r="13840">
      <c r="A13840" t="str">
        <v>AutoTable</v>
      </c>
      <c r="C13840" t="str">
        <v>04830-18KCE</v>
      </c>
      <c r="D13840">
        <v>0</v>
      </c>
      <c r="E13840">
        <v>44092</v>
      </c>
    </row>
    <row r="13841">
      <c r="A13841" t="str">
        <v>AutoTable</v>
      </c>
      <c r="C13841" t="str">
        <v>04830-18PCE</v>
      </c>
      <c r="D13841">
        <v>48</v>
      </c>
      <c r="E13841">
        <v>44092</v>
      </c>
    </row>
    <row r="13842">
      <c r="A13842" t="str">
        <v>AutoTable</v>
      </c>
      <c r="C13842" t="str">
        <v>04832-19CE</v>
      </c>
      <c r="D13842">
        <v>9</v>
      </c>
      <c r="E13842">
        <v>44092</v>
      </c>
    </row>
    <row r="13843">
      <c r="A13843" t="str">
        <v>AutoTable</v>
      </c>
      <c r="C13843" t="str">
        <v>04929A</v>
      </c>
      <c r="D13843">
        <v>22</v>
      </c>
      <c r="E13843">
        <v>44092</v>
      </c>
    </row>
    <row r="13844">
      <c r="A13844" t="str">
        <v>AutoTable</v>
      </c>
      <c r="C13844" t="str">
        <v>04931BFB</v>
      </c>
      <c r="D13844">
        <v>21</v>
      </c>
      <c r="E13844">
        <v>44092</v>
      </c>
    </row>
    <row r="13845">
      <c r="A13845" t="str">
        <v>AutoTable</v>
      </c>
      <c r="C13845" t="str">
        <v>04931DTO</v>
      </c>
      <c r="D13845">
        <v>0</v>
      </c>
      <c r="E13845">
        <v>44092</v>
      </c>
    </row>
    <row r="13846">
      <c r="A13846" t="str">
        <v>AutoTable</v>
      </c>
      <c r="C13846" t="str">
        <v>04932-06CE</v>
      </c>
      <c r="D13846">
        <v>0</v>
      </c>
      <c r="E13846">
        <v>44092</v>
      </c>
    </row>
    <row r="13847">
      <c r="A13847" t="str">
        <v>AutoTable</v>
      </c>
      <c r="C13847" t="str">
        <v>04932-08CE</v>
      </c>
      <c r="D13847">
        <v>0</v>
      </c>
      <c r="E13847">
        <v>44092</v>
      </c>
    </row>
    <row r="13848">
      <c r="A13848" t="str">
        <v>AutoTable</v>
      </c>
      <c r="C13848" t="str">
        <v>04932-27CE</v>
      </c>
      <c r="D13848">
        <v>0</v>
      </c>
      <c r="E13848">
        <v>44092</v>
      </c>
    </row>
    <row r="13849">
      <c r="A13849" t="str">
        <v>AutoTable</v>
      </c>
      <c r="C13849" t="str">
        <v>05010-13</v>
      </c>
      <c r="D13849">
        <v>0</v>
      </c>
      <c r="E13849">
        <v>44092</v>
      </c>
    </row>
    <row r="13850">
      <c r="A13850" t="str">
        <v>AutoTable</v>
      </c>
      <c r="C13850" t="str">
        <v>05022-09</v>
      </c>
      <c r="D13850">
        <v>634</v>
      </c>
      <c r="E13850">
        <v>44092</v>
      </c>
    </row>
    <row r="13851">
      <c r="A13851" t="str">
        <v>AutoTable</v>
      </c>
      <c r="C13851" t="str">
        <v>05022-18</v>
      </c>
      <c r="D13851">
        <v>289</v>
      </c>
      <c r="E13851">
        <v>44092</v>
      </c>
    </row>
    <row r="13852">
      <c r="A13852" t="str">
        <v>AutoTable</v>
      </c>
      <c r="C13852" t="str">
        <v>05022-30</v>
      </c>
      <c r="D13852">
        <v>0</v>
      </c>
      <c r="E13852">
        <v>44092</v>
      </c>
    </row>
    <row r="13853">
      <c r="A13853" t="str">
        <v>AutoTable</v>
      </c>
      <c r="C13853" t="str">
        <v>05022-30/1</v>
      </c>
      <c r="D13853">
        <v>289</v>
      </c>
      <c r="E13853">
        <v>44092</v>
      </c>
    </row>
    <row r="13854">
      <c r="A13854" t="str">
        <v>AutoTable</v>
      </c>
      <c r="C13854" t="str">
        <v>05030-12CROCE</v>
      </c>
      <c r="D13854">
        <v>58</v>
      </c>
      <c r="E13854">
        <v>44092</v>
      </c>
    </row>
    <row r="13855">
      <c r="A13855" t="str">
        <v>AutoTable</v>
      </c>
      <c r="C13855" t="str">
        <v>05030-12MAAQCE</v>
      </c>
      <c r="D13855">
        <v>64</v>
      </c>
      <c r="E13855">
        <v>44092</v>
      </c>
    </row>
    <row r="13856">
      <c r="A13856" t="str">
        <v>AutoTable</v>
      </c>
      <c r="C13856" t="str">
        <v>05030-13CE</v>
      </c>
      <c r="D13856">
        <v>120</v>
      </c>
      <c r="E13856">
        <v>44092</v>
      </c>
    </row>
    <row r="13857">
      <c r="A13857" t="str">
        <v>AutoTable</v>
      </c>
      <c r="C13857" t="str">
        <v>05035-30</v>
      </c>
      <c r="D13857">
        <v>185</v>
      </c>
      <c r="E13857">
        <v>44092</v>
      </c>
    </row>
    <row r="13858">
      <c r="A13858" t="str">
        <v>AutoTable</v>
      </c>
      <c r="C13858" t="str">
        <v>05529A</v>
      </c>
      <c r="D13858">
        <v>0</v>
      </c>
      <c r="E13858">
        <v>44092</v>
      </c>
    </row>
    <row r="13859">
      <c r="A13859" t="str">
        <v>AutoTable</v>
      </c>
      <c r="C13859" t="str">
        <v>05725-30</v>
      </c>
      <c r="D13859">
        <v>0</v>
      </c>
      <c r="E13859">
        <v>44092</v>
      </c>
    </row>
    <row r="13860">
      <c r="A13860" t="str">
        <v>AutoTable</v>
      </c>
      <c r="C13860" t="str">
        <v>06435-33</v>
      </c>
      <c r="D13860">
        <v>104</v>
      </c>
      <c r="E13860">
        <v>44092</v>
      </c>
    </row>
    <row r="13861">
      <c r="A13861" t="str">
        <v>AutoTable</v>
      </c>
      <c r="C13861" t="str">
        <v>07030-09</v>
      </c>
      <c r="D13861">
        <v>70</v>
      </c>
      <c r="E13861">
        <v>44092</v>
      </c>
    </row>
    <row r="13862">
      <c r="A13862" t="str">
        <v>AutoTable</v>
      </c>
      <c r="C13862" t="str">
        <v>07030-38</v>
      </c>
      <c r="D13862">
        <v>39</v>
      </c>
      <c r="E13862">
        <v>44092</v>
      </c>
    </row>
    <row r="13863">
      <c r="A13863" t="str">
        <v>AutoTable</v>
      </c>
      <c r="C13863" t="str">
        <v>07031-09</v>
      </c>
      <c r="D13863">
        <v>102</v>
      </c>
      <c r="E13863">
        <v>44092</v>
      </c>
    </row>
    <row r="13864">
      <c r="A13864" t="str">
        <v>AutoTable</v>
      </c>
      <c r="C13864" t="str">
        <v>07031-99</v>
      </c>
      <c r="D13864">
        <v>222</v>
      </c>
      <c r="E13864">
        <v>44092</v>
      </c>
    </row>
    <row r="13865">
      <c r="A13865" t="str">
        <v>AutoTable</v>
      </c>
      <c r="C13865" t="str">
        <v>07033-90S</v>
      </c>
      <c r="D13865">
        <v>134</v>
      </c>
      <c r="E13865">
        <v>44092</v>
      </c>
    </row>
    <row r="13866">
      <c r="A13866" t="str">
        <v>AutoTable</v>
      </c>
      <c r="C13866" t="str">
        <v>07224-30CE</v>
      </c>
      <c r="D13866">
        <v>31</v>
      </c>
      <c r="E13866">
        <v>44092</v>
      </c>
    </row>
    <row r="13867">
      <c r="A13867" t="str">
        <v>AutoTable</v>
      </c>
      <c r="C13867" t="str">
        <v>07625-13</v>
      </c>
      <c r="D13867">
        <v>0</v>
      </c>
      <c r="E13867">
        <v>44092</v>
      </c>
    </row>
    <row r="13868">
      <c r="A13868" t="str">
        <v>AutoTable</v>
      </c>
      <c r="C13868" t="str">
        <v>08024-02CE</v>
      </c>
      <c r="D13868">
        <v>3</v>
      </c>
      <c r="E13868">
        <v>44092</v>
      </c>
    </row>
    <row r="13869">
      <c r="A13869" t="str">
        <v>AutoTable</v>
      </c>
      <c r="C13869" t="str">
        <v>08024-06CE</v>
      </c>
      <c r="D13869">
        <v>4</v>
      </c>
      <c r="E13869">
        <v>44092</v>
      </c>
    </row>
    <row r="13870">
      <c r="A13870" t="str">
        <v>AutoTable</v>
      </c>
      <c r="C13870" t="str">
        <v>08024-26CE</v>
      </c>
      <c r="D13870">
        <v>0</v>
      </c>
      <c r="E13870">
        <v>44092</v>
      </c>
    </row>
    <row r="13871">
      <c r="A13871" t="str">
        <v>AutoTable</v>
      </c>
      <c r="C13871" t="str">
        <v>08024-28CE</v>
      </c>
      <c r="D13871">
        <v>0</v>
      </c>
      <c r="E13871">
        <v>44092</v>
      </c>
    </row>
    <row r="13872">
      <c r="A13872" t="str">
        <v>AutoTable</v>
      </c>
      <c r="C13872" t="str">
        <v>09925-17CE</v>
      </c>
      <c r="D13872">
        <v>46</v>
      </c>
      <c r="E13872">
        <v>44092</v>
      </c>
    </row>
    <row r="13873">
      <c r="A13873" t="str">
        <v>AutoTable</v>
      </c>
      <c r="C13873" t="str">
        <v>09925-18CE</v>
      </c>
      <c r="D13873">
        <v>65</v>
      </c>
      <c r="E13873">
        <v>44092</v>
      </c>
    </row>
    <row r="13874">
      <c r="A13874" t="str">
        <v>AutoTable</v>
      </c>
      <c r="C13874" t="str">
        <v>1001-100/1R4</v>
      </c>
      <c r="D13874">
        <v>0</v>
      </c>
      <c r="E13874">
        <v>44092</v>
      </c>
    </row>
    <row r="13875">
      <c r="A13875" t="str">
        <v>AutoTable</v>
      </c>
      <c r="C13875" t="str">
        <v>1001-100/2R3</v>
      </c>
      <c r="D13875">
        <v>0</v>
      </c>
      <c r="E13875">
        <v>44092</v>
      </c>
    </row>
    <row r="13876">
      <c r="A13876" t="str">
        <v>AutoTable</v>
      </c>
      <c r="C13876" t="str">
        <v>1001-75/1R4</v>
      </c>
      <c r="D13876">
        <v>0</v>
      </c>
      <c r="E13876">
        <v>44092</v>
      </c>
    </row>
    <row r="13877">
      <c r="A13877" t="str">
        <v>AutoTable</v>
      </c>
      <c r="C13877" t="str">
        <v>1001-75/2R4</v>
      </c>
      <c r="D13877">
        <v>0</v>
      </c>
      <c r="E13877">
        <v>44092</v>
      </c>
    </row>
    <row r="13878">
      <c r="A13878" t="str">
        <v>AutoTable</v>
      </c>
      <c r="C13878" t="str">
        <v>1001-75/3R4</v>
      </c>
      <c r="D13878">
        <v>0</v>
      </c>
      <c r="E13878">
        <v>44092</v>
      </c>
    </row>
    <row r="13879">
      <c r="A13879" t="str">
        <v>AutoTable</v>
      </c>
      <c r="C13879" t="str">
        <v>1001-75/4R3</v>
      </c>
      <c r="D13879">
        <v>0</v>
      </c>
      <c r="E13879">
        <v>44092</v>
      </c>
    </row>
    <row r="13880">
      <c r="A13880" t="str">
        <v>AutoTable</v>
      </c>
      <c r="C13880" t="str">
        <v>10811</v>
      </c>
      <c r="D13880">
        <v>23</v>
      </c>
      <c r="E13880">
        <v>44092</v>
      </c>
    </row>
    <row r="13881">
      <c r="A13881" t="str">
        <v>AutoTable</v>
      </c>
      <c r="C13881" t="str">
        <v>10911</v>
      </c>
      <c r="D13881">
        <v>43</v>
      </c>
      <c r="E13881">
        <v>44092</v>
      </c>
    </row>
    <row r="13882">
      <c r="A13882" t="str">
        <v>AutoTable</v>
      </c>
      <c r="C13882" t="str">
        <v>1200</v>
      </c>
      <c r="D13882">
        <v>0</v>
      </c>
      <c r="E13882">
        <v>44092</v>
      </c>
    </row>
    <row r="13883">
      <c r="A13883" t="str">
        <v>AutoTable</v>
      </c>
      <c r="C13883" t="str">
        <v>1200B</v>
      </c>
      <c r="D13883">
        <v>0</v>
      </c>
      <c r="E13883">
        <v>44092</v>
      </c>
    </row>
    <row r="13884">
      <c r="A13884" t="str">
        <v>AutoTable</v>
      </c>
      <c r="C13884" t="str">
        <v>1201</v>
      </c>
      <c r="D13884">
        <v>0</v>
      </c>
      <c r="E13884">
        <v>44092</v>
      </c>
    </row>
    <row r="13885">
      <c r="A13885" t="str">
        <v>AutoTable</v>
      </c>
      <c r="C13885" t="str">
        <v>1201B</v>
      </c>
      <c r="D13885">
        <v>0</v>
      </c>
      <c r="E13885">
        <v>44092</v>
      </c>
    </row>
    <row r="13886">
      <c r="A13886" t="str">
        <v>AutoTable</v>
      </c>
      <c r="C13886" t="str">
        <v>1202</v>
      </c>
      <c r="D13886">
        <v>0</v>
      </c>
      <c r="E13886">
        <v>44092</v>
      </c>
    </row>
    <row r="13887">
      <c r="A13887" t="str">
        <v>AutoTable</v>
      </c>
      <c r="C13887" t="str">
        <v>1222</v>
      </c>
      <c r="D13887">
        <v>37</v>
      </c>
      <c r="E13887">
        <v>44092</v>
      </c>
    </row>
    <row r="13888">
      <c r="A13888" t="str">
        <v>AutoTable</v>
      </c>
      <c r="C13888" t="str">
        <v>1223</v>
      </c>
      <c r="D13888">
        <v>21</v>
      </c>
      <c r="E13888">
        <v>44092</v>
      </c>
    </row>
    <row r="13889">
      <c r="A13889" t="str">
        <v>AutoTable</v>
      </c>
      <c r="C13889" t="str">
        <v>1224</v>
      </c>
      <c r="D13889">
        <v>0</v>
      </c>
      <c r="E13889">
        <v>44092</v>
      </c>
    </row>
    <row r="13890">
      <c r="A13890" t="str">
        <v>AutoTable</v>
      </c>
      <c r="C13890" t="str">
        <v>1228H</v>
      </c>
      <c r="D13890">
        <v>0</v>
      </c>
      <c r="E13890">
        <v>44092</v>
      </c>
    </row>
    <row r="13891">
      <c r="A13891" t="str">
        <v>AutoTable</v>
      </c>
      <c r="C13891" t="str">
        <v>1231L</v>
      </c>
      <c r="D13891">
        <v>0</v>
      </c>
      <c r="E13891">
        <v>44092</v>
      </c>
    </row>
    <row r="13892">
      <c r="A13892" t="str">
        <v>AutoTable</v>
      </c>
      <c r="C13892" t="str">
        <v>1231OR</v>
      </c>
      <c r="D13892">
        <v>2</v>
      </c>
      <c r="E13892">
        <v>44092</v>
      </c>
    </row>
    <row r="13893">
      <c r="A13893" t="str">
        <v>AutoTable</v>
      </c>
      <c r="C13893" t="str">
        <v>1231PA</v>
      </c>
      <c r="D13893">
        <v>26</v>
      </c>
      <c r="E13893">
        <v>44092</v>
      </c>
    </row>
    <row r="13894">
      <c r="A13894" t="str">
        <v>AutoTable</v>
      </c>
      <c r="C13894" t="str">
        <v>14001</v>
      </c>
      <c r="D13894">
        <v>6</v>
      </c>
      <c r="E13894">
        <v>44092</v>
      </c>
    </row>
    <row r="13895">
      <c r="A13895" t="str">
        <v>AutoTable</v>
      </c>
      <c r="C13895" t="str">
        <v>14002</v>
      </c>
      <c r="D13895">
        <v>71659</v>
      </c>
      <c r="E13895">
        <v>44092</v>
      </c>
    </row>
    <row r="13896">
      <c r="A13896" t="str">
        <v>AutoTable</v>
      </c>
      <c r="C13896" t="str">
        <v>14004</v>
      </c>
      <c r="D13896">
        <v>73</v>
      </c>
      <c r="E13896">
        <v>44092</v>
      </c>
    </row>
    <row r="13897">
      <c r="A13897" t="str">
        <v>AutoTable</v>
      </c>
      <c r="C13897" t="str">
        <v>14004R</v>
      </c>
      <c r="D13897">
        <v>3</v>
      </c>
      <c r="E13897">
        <v>44092</v>
      </c>
    </row>
    <row r="13898">
      <c r="A13898" t="str">
        <v>AutoTable</v>
      </c>
      <c r="C13898" t="str">
        <v>14004V</v>
      </c>
      <c r="D13898">
        <v>11</v>
      </c>
      <c r="E13898">
        <v>44092</v>
      </c>
    </row>
    <row r="13899">
      <c r="A13899" t="str">
        <v>AutoTable</v>
      </c>
      <c r="C13899" t="str">
        <v>14006</v>
      </c>
      <c r="D13899">
        <v>5525</v>
      </c>
      <c r="E13899">
        <v>44092</v>
      </c>
    </row>
    <row r="13900">
      <c r="A13900" t="str">
        <v>AutoTable</v>
      </c>
      <c r="C13900" t="str">
        <v>14011</v>
      </c>
      <c r="D13900">
        <v>0</v>
      </c>
      <c r="E13900">
        <v>44092</v>
      </c>
    </row>
    <row r="13901">
      <c r="A13901" t="str">
        <v>AutoTable</v>
      </c>
      <c r="C13901" t="str">
        <v>14011-50</v>
      </c>
      <c r="D13901">
        <v>1562</v>
      </c>
      <c r="E13901">
        <v>44092</v>
      </c>
    </row>
    <row r="13902">
      <c r="A13902" t="str">
        <v>AutoTable</v>
      </c>
      <c r="C13902" t="str">
        <v>14012</v>
      </c>
      <c r="D13902">
        <v>136</v>
      </c>
      <c r="E13902">
        <v>44092</v>
      </c>
    </row>
    <row r="13903">
      <c r="A13903" t="str">
        <v>AutoTable</v>
      </c>
      <c r="C13903" t="str">
        <v>14015</v>
      </c>
      <c r="D13903">
        <v>0</v>
      </c>
      <c r="E13903">
        <v>44092</v>
      </c>
    </row>
    <row r="13904">
      <c r="A13904" t="str">
        <v>AutoTable</v>
      </c>
      <c r="C13904" t="str">
        <v>14021</v>
      </c>
      <c r="D13904">
        <v>269</v>
      </c>
      <c r="E13904">
        <v>44092</v>
      </c>
    </row>
    <row r="13905">
      <c r="A13905" t="str">
        <v>AutoTable</v>
      </c>
      <c r="C13905" t="str">
        <v>14022B</v>
      </c>
      <c r="D13905">
        <v>0</v>
      </c>
      <c r="E13905">
        <v>44092</v>
      </c>
    </row>
    <row r="13906">
      <c r="A13906" t="str">
        <v>AutoTable</v>
      </c>
      <c r="C13906" t="str">
        <v>14022V</v>
      </c>
      <c r="D13906">
        <v>8000</v>
      </c>
      <c r="E13906">
        <v>44092</v>
      </c>
    </row>
    <row r="13907">
      <c r="A13907" t="str">
        <v>AutoTable</v>
      </c>
      <c r="C13907" t="str">
        <v>14028</v>
      </c>
      <c r="D13907">
        <v>4689</v>
      </c>
      <c r="E13907">
        <v>44092</v>
      </c>
    </row>
    <row r="13908">
      <c r="A13908" t="str">
        <v>AutoTable</v>
      </c>
      <c r="C13908" t="str">
        <v>14029</v>
      </c>
      <c r="D13908">
        <v>4375</v>
      </c>
      <c r="E13908">
        <v>44092</v>
      </c>
    </row>
    <row r="13909">
      <c r="A13909" t="str">
        <v>AutoTable</v>
      </c>
      <c r="C13909" t="str">
        <v>14035-1</v>
      </c>
      <c r="D13909">
        <v>1520</v>
      </c>
      <c r="E13909">
        <v>44092</v>
      </c>
    </row>
    <row r="13910">
      <c r="A13910" t="str">
        <v>AutoTable</v>
      </c>
      <c r="C13910" t="str">
        <v>14035-2</v>
      </c>
      <c r="D13910">
        <v>65450</v>
      </c>
      <c r="E13910">
        <v>44092</v>
      </c>
    </row>
    <row r="13911">
      <c r="A13911" t="str">
        <v>AutoTable</v>
      </c>
      <c r="C13911" t="str">
        <v>14035-3</v>
      </c>
      <c r="D13911">
        <v>2603</v>
      </c>
      <c r="E13911">
        <v>44092</v>
      </c>
    </row>
    <row r="13912">
      <c r="A13912" t="str">
        <v>AutoTable</v>
      </c>
      <c r="C13912" t="str">
        <v>14035-5</v>
      </c>
      <c r="D13912">
        <v>42300</v>
      </c>
      <c r="E13912">
        <v>44092</v>
      </c>
    </row>
    <row r="13913">
      <c r="A13913" t="str">
        <v>AutoTable</v>
      </c>
      <c r="C13913" t="str">
        <v>14098</v>
      </c>
      <c r="D13913">
        <v>0</v>
      </c>
      <c r="E13913">
        <v>44092</v>
      </c>
    </row>
    <row r="13914">
      <c r="A13914" t="str">
        <v>AutoTable</v>
      </c>
      <c r="C13914" t="str">
        <v>14113</v>
      </c>
      <c r="D13914">
        <v>1</v>
      </c>
      <c r="E13914">
        <v>44092</v>
      </c>
    </row>
    <row r="13915">
      <c r="A13915" t="str">
        <v>AutoTable</v>
      </c>
      <c r="C13915" t="str">
        <v>14114-32</v>
      </c>
      <c r="D13915">
        <v>2</v>
      </c>
      <c r="E13915">
        <v>44092</v>
      </c>
    </row>
    <row r="13916">
      <c r="A13916" t="str">
        <v>AutoTable</v>
      </c>
      <c r="C13916" t="str">
        <v>14115-960</v>
      </c>
      <c r="D13916">
        <v>1</v>
      </c>
      <c r="E13916">
        <v>44092</v>
      </c>
    </row>
    <row r="13917">
      <c r="A13917" t="str">
        <v>AutoTable</v>
      </c>
      <c r="C13917" t="str">
        <v>14117</v>
      </c>
      <c r="D13917">
        <v>0</v>
      </c>
      <c r="E13917">
        <v>44092</v>
      </c>
    </row>
    <row r="13918">
      <c r="A13918" t="str">
        <v>AutoTable</v>
      </c>
      <c r="C13918" t="str">
        <v>14121</v>
      </c>
      <c r="D13918">
        <v>5</v>
      </c>
      <c r="E13918">
        <v>44092</v>
      </c>
    </row>
    <row r="13919">
      <c r="A13919" t="str">
        <v>AutoTable</v>
      </c>
      <c r="C13919" t="str">
        <v>14122</v>
      </c>
      <c r="D13919">
        <v>11</v>
      </c>
      <c r="E13919">
        <v>44092</v>
      </c>
    </row>
    <row r="13920">
      <c r="A13920" t="str">
        <v>AutoTable</v>
      </c>
      <c r="C13920" t="str">
        <v>14302</v>
      </c>
      <c r="D13920">
        <v>306</v>
      </c>
      <c r="E13920">
        <v>44092</v>
      </c>
    </row>
    <row r="13921">
      <c r="A13921" t="str">
        <v>AutoTable</v>
      </c>
      <c r="C13921" t="str">
        <v>14304</v>
      </c>
      <c r="D13921">
        <v>3362</v>
      </c>
      <c r="E13921">
        <v>44092</v>
      </c>
    </row>
    <row r="13922">
      <c r="A13922" t="str">
        <v>AutoTable</v>
      </c>
      <c r="C13922" t="str">
        <v>14305O/B</v>
      </c>
      <c r="D13922">
        <v>270</v>
      </c>
      <c r="E13922">
        <v>44092</v>
      </c>
    </row>
    <row r="13923">
      <c r="A13923" t="str">
        <v>AutoTable</v>
      </c>
      <c r="C13923" t="str">
        <v>14309</v>
      </c>
      <c r="D13923">
        <v>0</v>
      </c>
      <c r="E13923">
        <v>44092</v>
      </c>
    </row>
    <row r="13924">
      <c r="A13924" t="str">
        <v>AutoTable</v>
      </c>
      <c r="C13924" t="str">
        <v>14316</v>
      </c>
      <c r="D13924">
        <v>91</v>
      </c>
      <c r="E13924">
        <v>44092</v>
      </c>
    </row>
    <row r="13925">
      <c r="A13925" t="str">
        <v>AutoTable</v>
      </c>
      <c r="C13925" t="str">
        <v>14317</v>
      </c>
      <c r="D13925">
        <v>324</v>
      </c>
      <c r="E13925">
        <v>44092</v>
      </c>
    </row>
    <row r="13926">
      <c r="A13926" t="str">
        <v>AutoTable</v>
      </c>
      <c r="C13926" t="str">
        <v>14364RX</v>
      </c>
      <c r="D13926">
        <v>11</v>
      </c>
      <c r="E13926">
        <v>44092</v>
      </c>
    </row>
    <row r="13927">
      <c r="A13927" t="str">
        <v>AutoTable</v>
      </c>
      <c r="C13927" t="str">
        <v>14364TX</v>
      </c>
      <c r="D13927">
        <v>19</v>
      </c>
      <c r="E13927">
        <v>44092</v>
      </c>
    </row>
    <row r="13928">
      <c r="A13928" t="str">
        <v>AutoTable</v>
      </c>
      <c r="C13928" t="str">
        <v>14410-2</v>
      </c>
      <c r="D13928">
        <v>201</v>
      </c>
      <c r="E13928">
        <v>44092</v>
      </c>
    </row>
    <row r="13929">
      <c r="A13929" t="str">
        <v>AutoTable</v>
      </c>
      <c r="C13929" t="str">
        <v>14410-3</v>
      </c>
      <c r="D13929">
        <v>1603</v>
      </c>
      <c r="E13929">
        <v>44092</v>
      </c>
    </row>
    <row r="13930">
      <c r="A13930" t="str">
        <v>AutoTable</v>
      </c>
      <c r="C13930" t="str">
        <v>14410-4</v>
      </c>
      <c r="D13930">
        <v>320</v>
      </c>
      <c r="E13930">
        <v>44092</v>
      </c>
    </row>
    <row r="13931">
      <c r="A13931" t="str">
        <v>AutoTable</v>
      </c>
      <c r="C13931" t="str">
        <v>14410-5</v>
      </c>
      <c r="D13931">
        <v>1</v>
      </c>
      <c r="E13931">
        <v>44092</v>
      </c>
    </row>
    <row r="13932">
      <c r="A13932" t="str">
        <v>AutoTable</v>
      </c>
      <c r="C13932" t="str">
        <v>14410-7</v>
      </c>
      <c r="D13932">
        <v>823</v>
      </c>
      <c r="E13932">
        <v>44092</v>
      </c>
    </row>
    <row r="13933">
      <c r="A13933" t="str">
        <v>AutoTable</v>
      </c>
      <c r="C13933" t="str">
        <v>14420-01</v>
      </c>
      <c r="D13933">
        <v>21020</v>
      </c>
      <c r="E13933">
        <v>44092</v>
      </c>
    </row>
    <row r="13934">
      <c r="A13934" t="str">
        <v>AutoTable</v>
      </c>
      <c r="C13934" t="str">
        <v>14420-02</v>
      </c>
      <c r="D13934">
        <v>11710</v>
      </c>
      <c r="E13934">
        <v>44092</v>
      </c>
    </row>
    <row r="13935">
      <c r="A13935" t="str">
        <v>AutoTable</v>
      </c>
      <c r="C13935" t="str">
        <v>14420-03</v>
      </c>
      <c r="D13935">
        <v>11186</v>
      </c>
      <c r="E13935">
        <v>44092</v>
      </c>
    </row>
    <row r="13936">
      <c r="A13936" t="str">
        <v>AutoTable</v>
      </c>
      <c r="C13936" t="str">
        <v>14420-04</v>
      </c>
      <c r="D13936">
        <v>4737</v>
      </c>
      <c r="E13936">
        <v>44092</v>
      </c>
    </row>
    <row r="13937">
      <c r="A13937" t="str">
        <v>AutoTable</v>
      </c>
      <c r="C13937" t="str">
        <v>14420-05</v>
      </c>
      <c r="D13937">
        <v>7054</v>
      </c>
      <c r="E13937">
        <v>44092</v>
      </c>
    </row>
    <row r="13938">
      <c r="A13938" t="str">
        <v>AutoTable</v>
      </c>
      <c r="C13938" t="str">
        <v>14420-06</v>
      </c>
      <c r="D13938">
        <v>11171</v>
      </c>
      <c r="E13938">
        <v>44092</v>
      </c>
    </row>
    <row r="13939">
      <c r="A13939" t="str">
        <v>AutoTable</v>
      </c>
      <c r="C13939" t="str">
        <v>14420-07</v>
      </c>
      <c r="D13939">
        <v>4375</v>
      </c>
      <c r="E13939">
        <v>44092</v>
      </c>
    </row>
    <row r="13940">
      <c r="A13940" t="str">
        <v>AutoTable</v>
      </c>
      <c r="C13940" t="str">
        <v>14420-08</v>
      </c>
      <c r="D13940">
        <v>5321</v>
      </c>
      <c r="E13940">
        <v>44092</v>
      </c>
    </row>
    <row r="13941">
      <c r="A13941" t="str">
        <v>AutoTable</v>
      </c>
      <c r="C13941" t="str">
        <v>14420-09</v>
      </c>
      <c r="D13941">
        <v>3219</v>
      </c>
      <c r="E13941">
        <v>44092</v>
      </c>
    </row>
    <row r="13942">
      <c r="A13942" t="str">
        <v>AutoTable</v>
      </c>
      <c r="C13942" t="str">
        <v>14420-10</v>
      </c>
      <c r="D13942">
        <v>6919</v>
      </c>
      <c r="E13942">
        <v>44092</v>
      </c>
    </row>
    <row r="13943">
      <c r="A13943" t="str">
        <v>AutoTable</v>
      </c>
      <c r="C13943" t="str">
        <v>14420-12</v>
      </c>
      <c r="D13943">
        <v>661</v>
      </c>
      <c r="E13943">
        <v>44092</v>
      </c>
    </row>
    <row r="13944">
      <c r="A13944" t="str">
        <v>AutoTable</v>
      </c>
      <c r="C13944" t="str">
        <v>14420-15</v>
      </c>
      <c r="D13944">
        <v>3686</v>
      </c>
      <c r="E13944">
        <v>44092</v>
      </c>
    </row>
    <row r="13945">
      <c r="A13945" t="str">
        <v>AutoTable</v>
      </c>
      <c r="C13945" t="str">
        <v>14420-18</v>
      </c>
      <c r="D13945">
        <v>1943</v>
      </c>
      <c r="E13945">
        <v>44092</v>
      </c>
    </row>
    <row r="13946">
      <c r="A13946" t="str">
        <v>AutoTable</v>
      </c>
      <c r="C13946" t="str">
        <v>14420-20</v>
      </c>
      <c r="D13946">
        <v>10608</v>
      </c>
      <c r="E13946">
        <v>44092</v>
      </c>
    </row>
    <row r="13947">
      <c r="A13947" t="str">
        <v>AutoTable</v>
      </c>
      <c r="C13947" t="str">
        <v>14420-25</v>
      </c>
      <c r="D13947">
        <v>2576</v>
      </c>
      <c r="E13947">
        <v>44092</v>
      </c>
    </row>
    <row r="13948">
      <c r="A13948" t="str">
        <v>AutoTable</v>
      </c>
      <c r="C13948" t="str">
        <v>14420-30</v>
      </c>
      <c r="D13948">
        <v>2787</v>
      </c>
      <c r="E13948">
        <v>44092</v>
      </c>
    </row>
    <row r="13949">
      <c r="A13949" t="str">
        <v>AutoTable</v>
      </c>
      <c r="C13949" t="str">
        <v>14420-35</v>
      </c>
      <c r="D13949">
        <v>507</v>
      </c>
      <c r="E13949">
        <v>44092</v>
      </c>
    </row>
    <row r="13950">
      <c r="A13950" t="str">
        <v>AutoTable</v>
      </c>
      <c r="C13950" t="str">
        <v>14510-02</v>
      </c>
      <c r="D13950">
        <v>2866</v>
      </c>
      <c r="E13950">
        <v>44092</v>
      </c>
    </row>
    <row r="13951">
      <c r="A13951" t="str">
        <v>AutoTable</v>
      </c>
      <c r="C13951" t="str">
        <v>14510-03</v>
      </c>
      <c r="D13951">
        <v>2569</v>
      </c>
      <c r="E13951">
        <v>44092</v>
      </c>
    </row>
    <row r="13952">
      <c r="A13952" t="str">
        <v>AutoTable</v>
      </c>
      <c r="C13952" t="str">
        <v>14510-04</v>
      </c>
      <c r="D13952">
        <v>2562</v>
      </c>
      <c r="E13952">
        <v>44092</v>
      </c>
    </row>
    <row r="13953">
      <c r="A13953" t="str">
        <v>AutoTable</v>
      </c>
      <c r="C13953" t="str">
        <v>14510-05</v>
      </c>
      <c r="D13953">
        <v>12891</v>
      </c>
      <c r="E13953">
        <v>44092</v>
      </c>
    </row>
    <row r="13954">
      <c r="A13954" t="str">
        <v>AutoTable</v>
      </c>
      <c r="C13954" t="str">
        <v>14510-06</v>
      </c>
      <c r="D13954">
        <v>2461</v>
      </c>
      <c r="E13954">
        <v>44092</v>
      </c>
    </row>
    <row r="13955">
      <c r="A13955" t="str">
        <v>AutoTable</v>
      </c>
      <c r="C13955" t="str">
        <v>14710-00</v>
      </c>
      <c r="D13955">
        <v>0</v>
      </c>
      <c r="E13955">
        <v>44092</v>
      </c>
    </row>
    <row r="13956">
      <c r="A13956" t="str">
        <v>AutoTable</v>
      </c>
      <c r="C13956" t="str">
        <v>14710-01</v>
      </c>
      <c r="D13956">
        <v>1107</v>
      </c>
      <c r="E13956">
        <v>44092</v>
      </c>
    </row>
    <row r="13957">
      <c r="A13957" t="str">
        <v>AutoTable</v>
      </c>
      <c r="C13957" t="str">
        <v>14710-02</v>
      </c>
      <c r="D13957">
        <v>11542</v>
      </c>
      <c r="E13957">
        <v>44092</v>
      </c>
    </row>
    <row r="13958">
      <c r="A13958" t="str">
        <v>AutoTable</v>
      </c>
      <c r="C13958" t="str">
        <v>14710-03</v>
      </c>
      <c r="D13958">
        <v>22398</v>
      </c>
      <c r="E13958">
        <v>44092</v>
      </c>
    </row>
    <row r="13959">
      <c r="A13959" t="str">
        <v>AutoTable</v>
      </c>
      <c r="C13959" t="str">
        <v>14710-04</v>
      </c>
      <c r="D13959">
        <v>7258</v>
      </c>
      <c r="E13959">
        <v>44092</v>
      </c>
    </row>
    <row r="13960">
      <c r="A13960" t="str">
        <v>AutoTable</v>
      </c>
      <c r="C13960" t="str">
        <v>14710-05</v>
      </c>
      <c r="D13960">
        <v>13152</v>
      </c>
      <c r="E13960">
        <v>44092</v>
      </c>
    </row>
    <row r="13961">
      <c r="A13961" t="str">
        <v>AutoTable</v>
      </c>
      <c r="C13961" t="str">
        <v>14710-06</v>
      </c>
      <c r="D13961">
        <v>2097</v>
      </c>
      <c r="E13961">
        <v>44092</v>
      </c>
    </row>
    <row r="13962">
      <c r="A13962" t="str">
        <v>AutoTable</v>
      </c>
      <c r="C13962" t="str">
        <v>14810-03</v>
      </c>
      <c r="D13962">
        <v>0</v>
      </c>
      <c r="E13962">
        <v>44092</v>
      </c>
    </row>
    <row r="13963">
      <c r="A13963" t="str">
        <v>AutoTable</v>
      </c>
      <c r="C13963" t="str">
        <v>14810-04</v>
      </c>
      <c r="D13963">
        <v>0</v>
      </c>
      <c r="E13963">
        <v>44092</v>
      </c>
    </row>
    <row r="13964">
      <c r="A13964" t="str">
        <v>AutoTable</v>
      </c>
      <c r="C13964" t="str">
        <v>14810-05</v>
      </c>
      <c r="D13964">
        <v>0</v>
      </c>
      <c r="E13964">
        <v>44092</v>
      </c>
    </row>
    <row r="13965">
      <c r="A13965" t="str">
        <v>AutoTable</v>
      </c>
      <c r="C13965" t="str">
        <v>14810-06</v>
      </c>
      <c r="D13965">
        <v>0</v>
      </c>
      <c r="E13965">
        <v>44092</v>
      </c>
    </row>
    <row r="13966">
      <c r="A13966" t="str">
        <v>AutoTable</v>
      </c>
      <c r="C13966" t="str">
        <v>14910-02</v>
      </c>
      <c r="D13966">
        <v>7989</v>
      </c>
      <c r="E13966">
        <v>44092</v>
      </c>
    </row>
    <row r="13967">
      <c r="A13967" t="str">
        <v>AutoTable</v>
      </c>
      <c r="C13967" t="str">
        <v>14910-03</v>
      </c>
      <c r="D13967">
        <v>12999</v>
      </c>
      <c r="E13967">
        <v>44092</v>
      </c>
    </row>
    <row r="13968">
      <c r="A13968" t="str">
        <v>AutoTable</v>
      </c>
      <c r="C13968" t="str">
        <v>14910-04</v>
      </c>
      <c r="D13968">
        <v>11983</v>
      </c>
      <c r="E13968">
        <v>44092</v>
      </c>
    </row>
    <row r="13969">
      <c r="A13969" t="str">
        <v>AutoTable</v>
      </c>
      <c r="C13969" t="str">
        <v>14910-05</v>
      </c>
      <c r="D13969">
        <v>6992</v>
      </c>
      <c r="E13969">
        <v>44092</v>
      </c>
    </row>
    <row r="13970">
      <c r="A13970" t="str">
        <v>AutoTable</v>
      </c>
      <c r="C13970" t="str">
        <v>15001A</v>
      </c>
      <c r="D13970">
        <v>3891</v>
      </c>
      <c r="E13970">
        <v>44092</v>
      </c>
    </row>
    <row r="13971">
      <c r="A13971" t="str">
        <v>AutoTable</v>
      </c>
      <c r="C13971" t="str">
        <v>15001B</v>
      </c>
      <c r="D13971">
        <v>15377</v>
      </c>
      <c r="E13971">
        <v>44092</v>
      </c>
    </row>
    <row r="13972">
      <c r="A13972" t="str">
        <v>AutoTable</v>
      </c>
      <c r="C13972" t="str">
        <v>15001R</v>
      </c>
      <c r="D13972">
        <v>12387</v>
      </c>
      <c r="E13972">
        <v>44092</v>
      </c>
    </row>
    <row r="13973">
      <c r="A13973" t="str">
        <v>AutoTable</v>
      </c>
      <c r="C13973" t="str">
        <v>15002A</v>
      </c>
      <c r="D13973">
        <v>15689</v>
      </c>
      <c r="E13973">
        <v>44092</v>
      </c>
    </row>
    <row r="13974">
      <c r="A13974" t="str">
        <v>AutoTable</v>
      </c>
      <c r="C13974" t="str">
        <v>15002B</v>
      </c>
      <c r="D13974">
        <v>6206</v>
      </c>
      <c r="E13974">
        <v>44092</v>
      </c>
    </row>
    <row r="13975">
      <c r="A13975" t="str">
        <v>AutoTable</v>
      </c>
      <c r="C13975" t="str">
        <v>15002J</v>
      </c>
      <c r="D13975">
        <v>10140</v>
      </c>
      <c r="E13975">
        <v>44092</v>
      </c>
    </row>
    <row r="13976">
      <c r="A13976" t="str">
        <v>AutoTable</v>
      </c>
      <c r="C13976" t="str">
        <v>15002R</v>
      </c>
      <c r="D13976">
        <v>7497</v>
      </c>
      <c r="E13976">
        <v>44092</v>
      </c>
    </row>
    <row r="13977">
      <c r="A13977" t="str">
        <v>AutoTable</v>
      </c>
      <c r="C13977" t="str">
        <v>15002VE</v>
      </c>
      <c r="D13977">
        <v>19878</v>
      </c>
      <c r="E13977">
        <v>44092</v>
      </c>
    </row>
    <row r="13978">
      <c r="A13978" t="str">
        <v>AutoTable</v>
      </c>
      <c r="C13978" t="str">
        <v>15002VI</v>
      </c>
      <c r="D13978">
        <v>35450</v>
      </c>
      <c r="E13978">
        <v>44092</v>
      </c>
    </row>
    <row r="13979">
      <c r="A13979" t="str">
        <v>AutoTable</v>
      </c>
      <c r="C13979" t="str">
        <v>15031</v>
      </c>
      <c r="D13979">
        <v>625</v>
      </c>
      <c r="E13979">
        <v>44092</v>
      </c>
    </row>
    <row r="13980">
      <c r="A13980" t="str">
        <v>AutoTable</v>
      </c>
      <c r="C13980" t="str">
        <v>15035</v>
      </c>
      <c r="D13980">
        <v>319</v>
      </c>
      <c r="E13980">
        <v>44092</v>
      </c>
    </row>
    <row r="13981">
      <c r="A13981" t="str">
        <v>AutoTable</v>
      </c>
      <c r="C13981" t="str">
        <v>15050A</v>
      </c>
      <c r="D13981">
        <v>439</v>
      </c>
      <c r="E13981">
        <v>44092</v>
      </c>
    </row>
    <row r="13982">
      <c r="A13982" t="str">
        <v>AutoTable</v>
      </c>
      <c r="C13982" t="str">
        <v>15050OR</v>
      </c>
      <c r="D13982">
        <v>427</v>
      </c>
      <c r="E13982">
        <v>44092</v>
      </c>
    </row>
    <row r="13983">
      <c r="A13983" t="str">
        <v>AutoTable</v>
      </c>
      <c r="C13983" t="str">
        <v>15059A</v>
      </c>
      <c r="D13983">
        <v>750</v>
      </c>
      <c r="E13983">
        <v>44092</v>
      </c>
    </row>
    <row r="13984">
      <c r="A13984" t="str">
        <v>AutoTable</v>
      </c>
      <c r="C13984" t="str">
        <v>15059OR</v>
      </c>
      <c r="D13984">
        <v>814</v>
      </c>
      <c r="E13984">
        <v>44092</v>
      </c>
    </row>
    <row r="13985">
      <c r="A13985" t="str">
        <v>AutoTable</v>
      </c>
      <c r="C13985" t="str">
        <v>15060A</v>
      </c>
      <c r="D13985">
        <v>496</v>
      </c>
      <c r="E13985">
        <v>44092</v>
      </c>
    </row>
    <row r="13986">
      <c r="A13986" t="str">
        <v>AutoTable</v>
      </c>
      <c r="C13986" t="str">
        <v>15060OR</v>
      </c>
      <c r="D13986">
        <v>634</v>
      </c>
      <c r="E13986">
        <v>44092</v>
      </c>
    </row>
    <row r="13987">
      <c r="A13987" t="str">
        <v>AutoTable</v>
      </c>
      <c r="C13987" t="str">
        <v>15061A</v>
      </c>
      <c r="D13987">
        <v>51</v>
      </c>
      <c r="E13987">
        <v>44092</v>
      </c>
    </row>
    <row r="13988">
      <c r="A13988" t="str">
        <v>AutoTable</v>
      </c>
      <c r="C13988" t="str">
        <v>15061OR</v>
      </c>
      <c r="D13988">
        <v>28</v>
      </c>
      <c r="E13988">
        <v>44092</v>
      </c>
    </row>
    <row r="13989">
      <c r="A13989" t="str">
        <v>AutoTable</v>
      </c>
      <c r="C13989" t="str">
        <v>15068</v>
      </c>
      <c r="D13989">
        <v>12</v>
      </c>
      <c r="E13989">
        <v>44092</v>
      </c>
    </row>
    <row r="13990">
      <c r="A13990" t="str">
        <v>AutoTable</v>
      </c>
      <c r="C13990" t="str">
        <v>15070A</v>
      </c>
      <c r="D13990">
        <v>2119</v>
      </c>
      <c r="E13990">
        <v>44092</v>
      </c>
    </row>
    <row r="13991">
      <c r="A13991" t="str">
        <v>AutoTable</v>
      </c>
      <c r="C13991" t="str">
        <v>15070R</v>
      </c>
      <c r="D13991">
        <v>2927</v>
      </c>
      <c r="E13991">
        <v>44092</v>
      </c>
    </row>
    <row r="13992">
      <c r="A13992" t="str">
        <v>AutoTable</v>
      </c>
      <c r="C13992" t="str">
        <v>15070V</v>
      </c>
      <c r="D13992">
        <v>939</v>
      </c>
      <c r="E13992">
        <v>44092</v>
      </c>
    </row>
    <row r="13993">
      <c r="A13993" t="str">
        <v>AutoTable</v>
      </c>
      <c r="C13993" t="str">
        <v>15202B</v>
      </c>
      <c r="D13993">
        <v>978</v>
      </c>
      <c r="E13993">
        <v>44092</v>
      </c>
    </row>
    <row r="13994">
      <c r="A13994" t="str">
        <v>AutoTable</v>
      </c>
      <c r="C13994" t="str">
        <v>15202BC</v>
      </c>
      <c r="D13994">
        <v>1242</v>
      </c>
      <c r="E13994">
        <v>44092</v>
      </c>
    </row>
    <row r="13995">
      <c r="A13995" t="str">
        <v>AutoTable</v>
      </c>
      <c r="C13995" t="str">
        <v>15202J</v>
      </c>
      <c r="D13995">
        <v>433</v>
      </c>
      <c r="E13995">
        <v>44092</v>
      </c>
    </row>
    <row r="13996">
      <c r="A13996" t="str">
        <v>AutoTable</v>
      </c>
      <c r="C13996" t="str">
        <v>15202R</v>
      </c>
      <c r="D13996">
        <v>1638</v>
      </c>
      <c r="E13996">
        <v>44092</v>
      </c>
    </row>
    <row r="13997">
      <c r="A13997" t="str">
        <v>AutoTable</v>
      </c>
      <c r="C13997" t="str">
        <v>15202VE</v>
      </c>
      <c r="D13997">
        <v>349</v>
      </c>
      <c r="E13997">
        <v>44092</v>
      </c>
    </row>
    <row r="13998">
      <c r="A13998" t="str">
        <v>AutoTable</v>
      </c>
      <c r="C13998" t="str">
        <v>15202VI</v>
      </c>
      <c r="D13998">
        <v>517</v>
      </c>
      <c r="E13998">
        <v>44092</v>
      </c>
    </row>
    <row r="13999">
      <c r="A13999" t="str">
        <v>AutoTable</v>
      </c>
      <c r="C13999" t="str">
        <v>15233R</v>
      </c>
      <c r="D13999">
        <v>559</v>
      </c>
      <c r="E13999">
        <v>44092</v>
      </c>
    </row>
    <row r="14000">
      <c r="A14000" t="str">
        <v>AutoTable</v>
      </c>
      <c r="C14000" t="str">
        <v>15233V</v>
      </c>
      <c r="D14000">
        <v>697</v>
      </c>
      <c r="E14000">
        <v>44092</v>
      </c>
    </row>
    <row r="14001">
      <c r="A14001" t="str">
        <v>AutoTable</v>
      </c>
      <c r="C14001" t="str">
        <v>15286-1</v>
      </c>
      <c r="D14001">
        <v>0</v>
      </c>
      <c r="E14001">
        <v>44092</v>
      </c>
    </row>
    <row r="14002">
      <c r="A14002" t="str">
        <v>AutoTable</v>
      </c>
      <c r="C14002" t="str">
        <v>15301A</v>
      </c>
      <c r="D14002">
        <v>2008</v>
      </c>
      <c r="E14002">
        <v>44092</v>
      </c>
    </row>
    <row r="14003">
      <c r="A14003" t="str">
        <v>AutoTable</v>
      </c>
      <c r="C14003" t="str">
        <v>15301OR</v>
      </c>
      <c r="D14003">
        <v>880</v>
      </c>
      <c r="E14003">
        <v>44092</v>
      </c>
    </row>
    <row r="14004">
      <c r="A14004" t="str">
        <v>AutoTable</v>
      </c>
      <c r="C14004" t="str">
        <v>15302A</v>
      </c>
      <c r="D14004">
        <v>2187</v>
      </c>
      <c r="E14004">
        <v>44092</v>
      </c>
    </row>
    <row r="14005">
      <c r="A14005" t="str">
        <v>AutoTable</v>
      </c>
      <c r="C14005" t="str">
        <v>15310A</v>
      </c>
      <c r="D14005">
        <v>1727</v>
      </c>
      <c r="E14005">
        <v>44092</v>
      </c>
    </row>
    <row r="14006">
      <c r="A14006" t="str">
        <v>AutoTable</v>
      </c>
      <c r="C14006" t="str">
        <v>15310OR</v>
      </c>
      <c r="D14006">
        <v>615</v>
      </c>
      <c r="E14006">
        <v>44092</v>
      </c>
    </row>
    <row r="14007">
      <c r="A14007" t="str">
        <v>AutoTable</v>
      </c>
      <c r="C14007" t="str">
        <v>15320A</v>
      </c>
      <c r="D14007">
        <v>5080</v>
      </c>
      <c r="E14007">
        <v>44092</v>
      </c>
    </row>
    <row r="14008">
      <c r="A14008" t="str">
        <v>AutoTable</v>
      </c>
      <c r="C14008" t="str">
        <v>15320OR</v>
      </c>
      <c r="D14008">
        <v>564</v>
      </c>
      <c r="E14008">
        <v>44092</v>
      </c>
    </row>
    <row r="14009">
      <c r="A14009" t="str">
        <v>AutoTable</v>
      </c>
      <c r="C14009" t="str">
        <v>15347A</v>
      </c>
      <c r="D14009">
        <v>474</v>
      </c>
      <c r="E14009">
        <v>44092</v>
      </c>
    </row>
    <row r="14010">
      <c r="A14010" t="str">
        <v>AutoTable</v>
      </c>
      <c r="C14010" t="str">
        <v>15347OR</v>
      </c>
      <c r="D14010">
        <v>344</v>
      </c>
      <c r="E14010">
        <v>44092</v>
      </c>
    </row>
    <row r="14011">
      <c r="A14011" t="str">
        <v>AutoTable</v>
      </c>
      <c r="C14011" t="str">
        <v>15405B</v>
      </c>
      <c r="D14011">
        <v>200</v>
      </c>
      <c r="E14011">
        <v>44092</v>
      </c>
    </row>
    <row r="14012">
      <c r="A14012" t="str">
        <v>AutoTable</v>
      </c>
      <c r="C14012" t="str">
        <v>15405BC</v>
      </c>
      <c r="D14012">
        <v>206</v>
      </c>
      <c r="E14012">
        <v>44092</v>
      </c>
    </row>
    <row r="14013">
      <c r="A14013" t="str">
        <v>AutoTable</v>
      </c>
      <c r="C14013" t="str">
        <v>15405M</v>
      </c>
      <c r="D14013">
        <v>185</v>
      </c>
      <c r="E14013">
        <v>44092</v>
      </c>
    </row>
    <row r="14014">
      <c r="A14014" t="str">
        <v>AutoTable</v>
      </c>
      <c r="C14014" t="str">
        <v>15405R</v>
      </c>
      <c r="D14014">
        <v>0</v>
      </c>
      <c r="E14014">
        <v>44092</v>
      </c>
    </row>
    <row r="14015">
      <c r="A14015" t="str">
        <v>AutoTable</v>
      </c>
      <c r="C14015" t="str">
        <v>15406</v>
      </c>
      <c r="D14015">
        <v>68</v>
      </c>
      <c r="E14015">
        <v>44092</v>
      </c>
    </row>
    <row r="14016">
      <c r="A14016" t="str">
        <v>AutoTable</v>
      </c>
      <c r="C14016" t="str">
        <v>15406B</v>
      </c>
      <c r="D14016">
        <v>257</v>
      </c>
      <c r="E14016">
        <v>44092</v>
      </c>
    </row>
    <row r="14017">
      <c r="A14017" t="str">
        <v>AutoTable</v>
      </c>
      <c r="C14017" t="str">
        <v>15406J</v>
      </c>
      <c r="D14017">
        <v>78</v>
      </c>
      <c r="E14017">
        <v>44092</v>
      </c>
    </row>
    <row r="14018">
      <c r="A14018" t="str">
        <v>AutoTable</v>
      </c>
      <c r="C14018" t="str">
        <v>15406VE</v>
      </c>
      <c r="D14018">
        <v>78</v>
      </c>
      <c r="E14018">
        <v>44092</v>
      </c>
    </row>
    <row r="14019">
      <c r="A14019" t="str">
        <v>AutoTable</v>
      </c>
      <c r="C14019" t="str">
        <v>15430AB</v>
      </c>
      <c r="D14019">
        <v>726</v>
      </c>
      <c r="E14019">
        <v>44092</v>
      </c>
    </row>
    <row r="14020">
      <c r="A14020" t="str">
        <v>AutoTable</v>
      </c>
      <c r="C14020" t="str">
        <v>15439B</v>
      </c>
      <c r="D14020">
        <v>160</v>
      </c>
      <c r="E14020">
        <v>44092</v>
      </c>
    </row>
    <row r="14021">
      <c r="A14021" t="str">
        <v>AutoTable</v>
      </c>
      <c r="C14021" t="str">
        <v>15439R</v>
      </c>
      <c r="D14021">
        <v>476</v>
      </c>
      <c r="E14021">
        <v>44092</v>
      </c>
    </row>
    <row r="14022">
      <c r="A14022" t="str">
        <v>AutoTable</v>
      </c>
      <c r="C14022" t="str">
        <v>15440B</v>
      </c>
      <c r="D14022">
        <v>81</v>
      </c>
      <c r="E14022">
        <v>44092</v>
      </c>
    </row>
    <row r="14023">
      <c r="A14023" t="str">
        <v>AutoTable</v>
      </c>
      <c r="C14023" t="str">
        <v>15440J</v>
      </c>
      <c r="D14023">
        <v>38</v>
      </c>
      <c r="E14023">
        <v>44092</v>
      </c>
    </row>
    <row r="14024">
      <c r="A14024" t="str">
        <v>AutoTable</v>
      </c>
      <c r="C14024" t="str">
        <v>15440R</v>
      </c>
      <c r="D14024">
        <v>168</v>
      </c>
      <c r="E14024">
        <v>44092</v>
      </c>
    </row>
    <row r="14025">
      <c r="A14025" t="str">
        <v>AutoTable</v>
      </c>
      <c r="C14025" t="str">
        <v>15440V</v>
      </c>
      <c r="D14025">
        <v>44</v>
      </c>
      <c r="E14025">
        <v>44092</v>
      </c>
    </row>
    <row r="14026">
      <c r="A14026" t="str">
        <v>AutoTable</v>
      </c>
      <c r="C14026" t="str">
        <v>15440VI</v>
      </c>
      <c r="D14026">
        <v>59</v>
      </c>
      <c r="E14026">
        <v>44092</v>
      </c>
    </row>
    <row r="14027">
      <c r="A14027" t="str">
        <v>AutoTable</v>
      </c>
      <c r="C14027" t="str">
        <v>15445A</v>
      </c>
      <c r="D14027">
        <v>0</v>
      </c>
      <c r="E14027">
        <v>44092</v>
      </c>
    </row>
    <row r="14028">
      <c r="A14028" t="str">
        <v>AutoTable</v>
      </c>
      <c r="C14028" t="str">
        <v>21714BC</v>
      </c>
      <c r="D14028">
        <v>160</v>
      </c>
      <c r="E14028">
        <v>44092</v>
      </c>
    </row>
    <row r="14029">
      <c r="A14029" t="str">
        <v>AutoTable</v>
      </c>
      <c r="C14029" t="str">
        <v>21714OR</v>
      </c>
      <c r="D14029">
        <v>46</v>
      </c>
      <c r="E14029">
        <v>44092</v>
      </c>
    </row>
    <row r="14030">
      <c r="A14030" t="str">
        <v>AutoTable</v>
      </c>
      <c r="C14030" t="str">
        <v>28019</v>
      </c>
      <c r="D14030">
        <v>121</v>
      </c>
      <c r="E14030">
        <v>44092</v>
      </c>
    </row>
    <row r="14031">
      <c r="A14031" t="str">
        <v>AutoTable</v>
      </c>
      <c r="C14031" t="str">
        <v>28023</v>
      </c>
      <c r="D14031">
        <v>283</v>
      </c>
      <c r="E14031">
        <v>44092</v>
      </c>
    </row>
    <row r="14032">
      <c r="A14032" t="str">
        <v>AutoTable</v>
      </c>
      <c r="C14032" t="str">
        <v>28024</v>
      </c>
      <c r="D14032">
        <v>252</v>
      </c>
      <c r="E14032">
        <v>44092</v>
      </c>
    </row>
    <row r="14033">
      <c r="A14033" t="str">
        <v>AutoTable</v>
      </c>
      <c r="C14033" t="str">
        <v>29040</v>
      </c>
      <c r="D14033">
        <v>380</v>
      </c>
      <c r="E14033">
        <v>44092</v>
      </c>
    </row>
    <row r="14034">
      <c r="A14034" t="str">
        <v>AutoTable</v>
      </c>
      <c r="C14034" t="str">
        <v>29041</v>
      </c>
      <c r="D14034">
        <v>1568</v>
      </c>
      <c r="E14034">
        <v>44092</v>
      </c>
    </row>
    <row r="14035">
      <c r="A14035" t="str">
        <v>AutoTable</v>
      </c>
      <c r="C14035" t="str">
        <v>29042</v>
      </c>
      <c r="D14035">
        <v>842</v>
      </c>
      <c r="E14035">
        <v>44092</v>
      </c>
    </row>
    <row r="14036">
      <c r="A14036" t="str">
        <v>AutoTable</v>
      </c>
      <c r="C14036" t="str">
        <v>29043</v>
      </c>
      <c r="D14036">
        <v>120</v>
      </c>
      <c r="E14036">
        <v>44092</v>
      </c>
    </row>
    <row r="14037">
      <c r="A14037" t="str">
        <v>AutoTable</v>
      </c>
      <c r="C14037" t="str">
        <v>29044</v>
      </c>
      <c r="D14037">
        <v>198</v>
      </c>
      <c r="E14037">
        <v>44092</v>
      </c>
    </row>
    <row r="14038">
      <c r="A14038" t="str">
        <v>AutoTable</v>
      </c>
      <c r="C14038" t="str">
        <v>29049</v>
      </c>
      <c r="D14038">
        <v>67</v>
      </c>
      <c r="E14038">
        <v>44092</v>
      </c>
    </row>
    <row r="14039">
      <c r="A14039" t="str">
        <v>AutoTable</v>
      </c>
      <c r="C14039" t="str">
        <v>29060</v>
      </c>
      <c r="D14039">
        <v>40</v>
      </c>
      <c r="E14039">
        <v>44092</v>
      </c>
    </row>
    <row r="14040">
      <c r="A14040" t="str">
        <v>AutoTable</v>
      </c>
      <c r="C14040" t="str">
        <v>29070</v>
      </c>
      <c r="D14040">
        <v>527</v>
      </c>
      <c r="E14040">
        <v>44092</v>
      </c>
    </row>
    <row r="14041">
      <c r="A14041" t="str">
        <v>AutoTable</v>
      </c>
      <c r="C14041" t="str">
        <v>29080</v>
      </c>
      <c r="D14041">
        <v>76</v>
      </c>
      <c r="E14041">
        <v>44092</v>
      </c>
    </row>
    <row r="14042">
      <c r="A14042" t="str">
        <v>AutoTable</v>
      </c>
      <c r="C14042" t="str">
        <v>29080-1A</v>
      </c>
      <c r="D14042">
        <v>0</v>
      </c>
      <c r="E14042">
        <v>44092</v>
      </c>
    </row>
    <row r="14043">
      <c r="A14043" t="str">
        <v>AutoTable</v>
      </c>
      <c r="C14043" t="str">
        <v>29081</v>
      </c>
      <c r="D14043">
        <v>1</v>
      </c>
      <c r="E14043">
        <v>44092</v>
      </c>
    </row>
    <row r="14044">
      <c r="A14044" t="str">
        <v>AutoTable</v>
      </c>
      <c r="C14044" t="str">
        <v>29081-A</v>
      </c>
      <c r="D14044">
        <v>0</v>
      </c>
      <c r="E14044">
        <v>44092</v>
      </c>
    </row>
    <row r="14045">
      <c r="A14045" t="str">
        <v>AutoTable</v>
      </c>
      <c r="C14045" t="str">
        <v>29085</v>
      </c>
      <c r="D14045">
        <v>315</v>
      </c>
      <c r="E14045">
        <v>44092</v>
      </c>
    </row>
    <row r="14046">
      <c r="A14046" t="str">
        <v>AutoTable</v>
      </c>
      <c r="C14046" t="str">
        <v>29095</v>
      </c>
      <c r="D14046">
        <v>45</v>
      </c>
      <c r="E14046">
        <v>44092</v>
      </c>
    </row>
    <row r="14047">
      <c r="A14047" t="str">
        <v>AutoTable</v>
      </c>
      <c r="C14047" t="str">
        <v>29096</v>
      </c>
      <c r="D14047">
        <v>4</v>
      </c>
      <c r="E14047">
        <v>44092</v>
      </c>
    </row>
    <row r="14048">
      <c r="A14048" t="str">
        <v>AutoTable</v>
      </c>
      <c r="C14048" t="str">
        <v>29097</v>
      </c>
      <c r="D14048">
        <v>27</v>
      </c>
      <c r="E14048">
        <v>44092</v>
      </c>
    </row>
    <row r="14049">
      <c r="A14049" t="str">
        <v>AutoTable</v>
      </c>
      <c r="C14049" t="str">
        <v>29100</v>
      </c>
      <c r="D14049">
        <v>20</v>
      </c>
      <c r="E14049">
        <v>44092</v>
      </c>
    </row>
    <row r="14050">
      <c r="A14050" t="str">
        <v>AutoTable</v>
      </c>
      <c r="C14050" t="str">
        <v>29101</v>
      </c>
      <c r="D14050">
        <v>2</v>
      </c>
      <c r="E14050">
        <v>44092</v>
      </c>
    </row>
    <row r="14051">
      <c r="A14051" t="str">
        <v>AutoTable</v>
      </c>
      <c r="C14051" t="str">
        <v>29151</v>
      </c>
      <c r="D14051">
        <v>192</v>
      </c>
      <c r="E14051">
        <v>44092</v>
      </c>
    </row>
    <row r="14052">
      <c r="A14052" t="str">
        <v>AutoTable</v>
      </c>
      <c r="C14052" t="str">
        <v>29200</v>
      </c>
      <c r="D14052">
        <v>651</v>
      </c>
      <c r="E14052">
        <v>44092</v>
      </c>
    </row>
    <row r="14053">
      <c r="A14053" t="str">
        <v>AutoTable</v>
      </c>
      <c r="C14053" t="str">
        <v>29202</v>
      </c>
      <c r="D14053">
        <v>70</v>
      </c>
      <c r="E14053">
        <v>44092</v>
      </c>
    </row>
    <row r="14054">
      <c r="A14054" t="str">
        <v>AutoTable</v>
      </c>
      <c r="C14054" t="str">
        <v>29203</v>
      </c>
      <c r="D14054">
        <v>69</v>
      </c>
      <c r="E14054">
        <v>44092</v>
      </c>
    </row>
    <row r="14055">
      <c r="A14055" t="str">
        <v>AutoTable</v>
      </c>
      <c r="C14055" t="str">
        <v>29212</v>
      </c>
      <c r="D14055">
        <v>1</v>
      </c>
      <c r="E14055">
        <v>44092</v>
      </c>
    </row>
    <row r="14056">
      <c r="A14056" t="str">
        <v>AutoTable</v>
      </c>
      <c r="C14056" t="str">
        <v>29213</v>
      </c>
      <c r="D14056">
        <v>1099</v>
      </c>
      <c r="E14056">
        <v>44092</v>
      </c>
    </row>
    <row r="14057">
      <c r="A14057" t="str">
        <v>AutoTable</v>
      </c>
      <c r="C14057" t="str">
        <v>29219</v>
      </c>
      <c r="D14057">
        <v>307</v>
      </c>
      <c r="E14057">
        <v>44092</v>
      </c>
    </row>
    <row r="14058">
      <c r="A14058" t="str">
        <v>AutoTable</v>
      </c>
      <c r="C14058" t="str">
        <v>29224</v>
      </c>
      <c r="D14058">
        <v>163</v>
      </c>
      <c r="E14058">
        <v>44092</v>
      </c>
    </row>
    <row r="14059">
      <c r="A14059" t="str">
        <v>AutoTable</v>
      </c>
      <c r="C14059" t="str">
        <v>29225</v>
      </c>
      <c r="D14059">
        <v>107</v>
      </c>
      <c r="E14059">
        <v>44092</v>
      </c>
    </row>
    <row r="14060">
      <c r="A14060" t="str">
        <v>AutoTable</v>
      </c>
      <c r="C14060" t="str">
        <v>29226</v>
      </c>
      <c r="D14060">
        <v>19</v>
      </c>
      <c r="E14060">
        <v>44092</v>
      </c>
    </row>
    <row r="14061">
      <c r="A14061" t="str">
        <v>AutoTable</v>
      </c>
      <c r="C14061" t="str">
        <v>29227</v>
      </c>
      <c r="D14061">
        <v>655</v>
      </c>
      <c r="E14061">
        <v>44092</v>
      </c>
    </row>
    <row r="14062">
      <c r="A14062" t="str">
        <v>AutoTable</v>
      </c>
      <c r="C14062" t="str">
        <v>29228</v>
      </c>
      <c r="D14062">
        <v>6307</v>
      </c>
      <c r="E14062">
        <v>44092</v>
      </c>
    </row>
    <row r="14063">
      <c r="A14063" t="str">
        <v>AutoTable</v>
      </c>
      <c r="C14063" t="str">
        <v>29230</v>
      </c>
      <c r="D14063">
        <v>20010</v>
      </c>
      <c r="E14063">
        <v>44092</v>
      </c>
    </row>
    <row r="14064">
      <c r="A14064" t="str">
        <v>AutoTable</v>
      </c>
      <c r="C14064" t="str">
        <v>29231</v>
      </c>
      <c r="D14064">
        <v>190</v>
      </c>
      <c r="E14064">
        <v>44092</v>
      </c>
    </row>
    <row r="14065">
      <c r="A14065" t="str">
        <v>AutoTable</v>
      </c>
      <c r="C14065" t="str">
        <v>29232</v>
      </c>
      <c r="D14065">
        <v>1724</v>
      </c>
      <c r="E14065">
        <v>44092</v>
      </c>
    </row>
    <row r="14066">
      <c r="A14066" t="str">
        <v>AutoTable</v>
      </c>
      <c r="C14066" t="str">
        <v>29235R/F</v>
      </c>
      <c r="D14066">
        <v>45</v>
      </c>
      <c r="E14066">
        <v>44092</v>
      </c>
    </row>
    <row r="14067">
      <c r="A14067" t="str">
        <v>AutoTable</v>
      </c>
      <c r="C14067" t="str">
        <v>29240</v>
      </c>
      <c r="D14067">
        <v>142</v>
      </c>
      <c r="E14067">
        <v>44092</v>
      </c>
    </row>
    <row r="14068">
      <c r="A14068" t="str">
        <v>AutoTable</v>
      </c>
      <c r="C14068" t="str">
        <v>29250</v>
      </c>
      <c r="D14068">
        <v>1</v>
      </c>
      <c r="E14068">
        <v>44092</v>
      </c>
    </row>
    <row r="14069">
      <c r="A14069" t="str">
        <v>AutoTable</v>
      </c>
      <c r="C14069" t="str">
        <v>30050-01CE</v>
      </c>
      <c r="D14069">
        <v>0</v>
      </c>
      <c r="E14069">
        <v>44092</v>
      </c>
    </row>
    <row r="14070">
      <c r="A14070" t="str">
        <v>AutoTable</v>
      </c>
      <c r="C14070" t="str">
        <v>30050-02CE</v>
      </c>
      <c r="D14070">
        <v>109</v>
      </c>
      <c r="E14070">
        <v>44092</v>
      </c>
    </row>
    <row r="14071">
      <c r="A14071" t="str">
        <v>AutoTable</v>
      </c>
      <c r="C14071" t="str">
        <v>30050-06CE</v>
      </c>
      <c r="D14071">
        <v>72</v>
      </c>
      <c r="E14071">
        <v>44092</v>
      </c>
    </row>
    <row r="14072">
      <c r="A14072" t="str">
        <v>AutoTable</v>
      </c>
      <c r="C14072" t="str">
        <v>30050-08CE</v>
      </c>
      <c r="D14072">
        <v>96</v>
      </c>
      <c r="E14072">
        <v>44092</v>
      </c>
    </row>
    <row r="14073">
      <c r="A14073" t="str">
        <v>AutoTable</v>
      </c>
      <c r="C14073" t="str">
        <v>30050-09CE</v>
      </c>
      <c r="D14073">
        <v>0</v>
      </c>
      <c r="E14073">
        <v>44092</v>
      </c>
    </row>
    <row r="14074">
      <c r="A14074" t="str">
        <v>AutoTable</v>
      </c>
      <c r="C14074" t="str">
        <v>30050-19CE</v>
      </c>
      <c r="D14074">
        <v>0</v>
      </c>
      <c r="E14074">
        <v>44092</v>
      </c>
    </row>
    <row r="14075">
      <c r="A14075" t="str">
        <v>AutoTable</v>
      </c>
      <c r="C14075" t="str">
        <v>30050-22CE</v>
      </c>
      <c r="D14075">
        <v>0</v>
      </c>
      <c r="E14075">
        <v>44092</v>
      </c>
    </row>
    <row r="14076">
      <c r="A14076" t="str">
        <v>AutoTable</v>
      </c>
      <c r="C14076" t="str">
        <v>30050-24CE</v>
      </c>
      <c r="D14076">
        <v>0</v>
      </c>
      <c r="E14076">
        <v>44092</v>
      </c>
    </row>
    <row r="14077">
      <c r="A14077" t="str">
        <v>AutoTable</v>
      </c>
      <c r="C14077" t="str">
        <v>30050-26CE</v>
      </c>
      <c r="D14077">
        <v>0</v>
      </c>
      <c r="E14077">
        <v>44092</v>
      </c>
    </row>
    <row r="14078">
      <c r="A14078" t="str">
        <v>AutoTable</v>
      </c>
      <c r="C14078" t="str">
        <v>30065-56CE</v>
      </c>
      <c r="D14078">
        <v>0</v>
      </c>
      <c r="E14078">
        <v>44092</v>
      </c>
    </row>
    <row r="14079">
      <c r="A14079" t="str">
        <v>AutoTable</v>
      </c>
      <c r="C14079" t="str">
        <v>30075-02CE</v>
      </c>
      <c r="D14079">
        <v>34</v>
      </c>
      <c r="E14079">
        <v>44092</v>
      </c>
    </row>
    <row r="14080">
      <c r="A14080" t="str">
        <v>AutoTable</v>
      </c>
      <c r="C14080" t="str">
        <v>30075-05CE</v>
      </c>
      <c r="D14080">
        <v>44</v>
      </c>
      <c r="E14080">
        <v>44092</v>
      </c>
    </row>
    <row r="14081">
      <c r="A14081" t="str">
        <v>AutoTable</v>
      </c>
      <c r="C14081" t="str">
        <v>30075-06CE</v>
      </c>
      <c r="D14081">
        <v>16</v>
      </c>
      <c r="E14081">
        <v>44092</v>
      </c>
    </row>
    <row r="14082">
      <c r="A14082" t="str">
        <v>AutoTable</v>
      </c>
      <c r="C14082" t="str">
        <v>30075-25</v>
      </c>
      <c r="D14082">
        <v>4</v>
      </c>
      <c r="E14082">
        <v>44092</v>
      </c>
    </row>
    <row r="14083">
      <c r="A14083" t="str">
        <v>AutoTable</v>
      </c>
      <c r="C14083" t="str">
        <v>30075-42CE</v>
      </c>
      <c r="D14083">
        <v>0</v>
      </c>
      <c r="E14083">
        <v>44092</v>
      </c>
    </row>
    <row r="14084">
      <c r="A14084" t="str">
        <v>AutoTable</v>
      </c>
      <c r="C14084" t="str">
        <v>30075-68CE</v>
      </c>
      <c r="D14084">
        <v>0</v>
      </c>
      <c r="E14084">
        <v>44092</v>
      </c>
    </row>
    <row r="14085">
      <c r="A14085" t="str">
        <v>AutoTable</v>
      </c>
      <c r="C14085" t="str">
        <v>30075-69CE</v>
      </c>
      <c r="D14085">
        <v>0</v>
      </c>
      <c r="E14085">
        <v>44092</v>
      </c>
    </row>
    <row r="14086">
      <c r="A14086" t="str">
        <v>AutoTable</v>
      </c>
      <c r="C14086" t="str">
        <v>30075-70CE</v>
      </c>
      <c r="D14086">
        <v>20</v>
      </c>
      <c r="E14086">
        <v>44092</v>
      </c>
    </row>
    <row r="14087">
      <c r="A14087" t="str">
        <v>AutoTable</v>
      </c>
      <c r="C14087" t="str">
        <v>30075-81CE</v>
      </c>
      <c r="D14087">
        <v>0</v>
      </c>
      <c r="E14087">
        <v>44092</v>
      </c>
    </row>
    <row r="14088">
      <c r="A14088" t="str">
        <v>AutoTable</v>
      </c>
      <c r="C14088" t="str">
        <v>30075-89</v>
      </c>
      <c r="D14088">
        <v>0</v>
      </c>
      <c r="E14088">
        <v>44092</v>
      </c>
    </row>
    <row r="14089">
      <c r="A14089" t="str">
        <v>AutoTable</v>
      </c>
      <c r="C14089" t="str">
        <v>30075-89CE</v>
      </c>
      <c r="D14089">
        <v>0</v>
      </c>
      <c r="E14089">
        <v>44092</v>
      </c>
    </row>
    <row r="14090">
      <c r="A14090" t="str">
        <v>AutoTable</v>
      </c>
      <c r="C14090" t="str">
        <v>30210X3</v>
      </c>
      <c r="D14090">
        <v>1358</v>
      </c>
      <c r="E14090">
        <v>44092</v>
      </c>
    </row>
    <row r="14091">
      <c r="A14091" t="str">
        <v>AutoTable</v>
      </c>
      <c r="C14091" t="str">
        <v>30237CE</v>
      </c>
      <c r="D14091">
        <v>0</v>
      </c>
      <c r="E14091">
        <v>44092</v>
      </c>
    </row>
    <row r="14092">
      <c r="A14092" t="str">
        <v>AutoTable</v>
      </c>
      <c r="C14092" t="str">
        <v>30310X3</v>
      </c>
      <c r="D14092">
        <v>3146</v>
      </c>
      <c r="E14092">
        <v>44092</v>
      </c>
    </row>
    <row r="14093">
      <c r="A14093" t="str">
        <v>AutoTable</v>
      </c>
      <c r="C14093" t="str">
        <v>30537CE</v>
      </c>
      <c r="D14093">
        <v>0</v>
      </c>
      <c r="E14093">
        <v>44092</v>
      </c>
    </row>
    <row r="14094">
      <c r="A14094" t="str">
        <v>AutoTable</v>
      </c>
      <c r="C14094" t="str">
        <v>30610X3</v>
      </c>
      <c r="D14094">
        <v>1484</v>
      </c>
      <c r="E14094">
        <v>44092</v>
      </c>
    </row>
    <row r="14095">
      <c r="A14095" t="str">
        <v>AutoTable</v>
      </c>
      <c r="C14095" t="str">
        <v>30637CE</v>
      </c>
      <c r="D14095">
        <v>0</v>
      </c>
      <c r="E14095">
        <v>44092</v>
      </c>
    </row>
    <row r="14096">
      <c r="A14096" t="str">
        <v>AutoTable</v>
      </c>
      <c r="C14096" t="str">
        <v>30810X3</v>
      </c>
      <c r="D14096">
        <v>2242</v>
      </c>
      <c r="E14096">
        <v>44092</v>
      </c>
    </row>
    <row r="14097">
      <c r="A14097" t="str">
        <v>AutoTable</v>
      </c>
      <c r="C14097" t="str">
        <v>30937CE</v>
      </c>
      <c r="D14097">
        <v>0</v>
      </c>
      <c r="E14097">
        <v>44092</v>
      </c>
    </row>
    <row r="14098">
      <c r="A14098" t="str">
        <v>AutoTable</v>
      </c>
      <c r="C14098" t="str">
        <v>31032-02CE</v>
      </c>
      <c r="D14098">
        <v>426</v>
      </c>
      <c r="E14098">
        <v>44092</v>
      </c>
    </row>
    <row r="14099">
      <c r="A14099" t="str">
        <v>AutoTable</v>
      </c>
      <c r="C14099" t="str">
        <v>31032-05CE</v>
      </c>
      <c r="D14099">
        <v>373</v>
      </c>
      <c r="E14099">
        <v>44092</v>
      </c>
    </row>
    <row r="14100">
      <c r="A14100" t="str">
        <v>AutoTable</v>
      </c>
      <c r="C14100" t="str">
        <v>31032-06CE</v>
      </c>
      <c r="D14100">
        <v>895</v>
      </c>
      <c r="E14100">
        <v>44092</v>
      </c>
    </row>
    <row r="14101">
      <c r="A14101" t="str">
        <v>AutoTable</v>
      </c>
      <c r="C14101" t="str">
        <v>31032-08CE</v>
      </c>
      <c r="D14101">
        <v>900</v>
      </c>
      <c r="E14101">
        <v>44092</v>
      </c>
    </row>
    <row r="14102">
      <c r="A14102" t="str">
        <v>AutoTable</v>
      </c>
      <c r="C14102" t="str">
        <v>31032-09CE</v>
      </c>
      <c r="D14102">
        <v>364</v>
      </c>
      <c r="E14102">
        <v>44092</v>
      </c>
    </row>
    <row r="14103">
      <c r="A14103" t="str">
        <v>AutoTable</v>
      </c>
      <c r="C14103" t="str">
        <v>31032-10CE</v>
      </c>
      <c r="D14103">
        <v>287</v>
      </c>
      <c r="E14103">
        <v>44092</v>
      </c>
    </row>
    <row r="14104">
      <c r="A14104" t="str">
        <v>AutoTable</v>
      </c>
      <c r="C14104" t="str">
        <v>31032-17CE</v>
      </c>
      <c r="D14104">
        <v>0</v>
      </c>
      <c r="E14104">
        <v>44092</v>
      </c>
    </row>
    <row r="14105">
      <c r="A14105" t="str">
        <v>AutoTable</v>
      </c>
      <c r="C14105" t="str">
        <v>31032-18CE</v>
      </c>
      <c r="D14105">
        <v>0</v>
      </c>
      <c r="E14105">
        <v>44092</v>
      </c>
    </row>
    <row r="14106">
      <c r="A14106" t="str">
        <v>AutoTable</v>
      </c>
      <c r="C14106" t="str">
        <v>31032-20CE</v>
      </c>
      <c r="D14106">
        <v>325</v>
      </c>
      <c r="E14106">
        <v>44092</v>
      </c>
    </row>
    <row r="14107">
      <c r="A14107" t="str">
        <v>AutoTable</v>
      </c>
      <c r="C14107" t="str">
        <v>31032-24CE</v>
      </c>
      <c r="D14107">
        <v>454</v>
      </c>
      <c r="E14107">
        <v>44092</v>
      </c>
    </row>
    <row r="14108">
      <c r="A14108" t="str">
        <v>AutoTable</v>
      </c>
      <c r="C14108" t="str">
        <v>31032-27CE</v>
      </c>
      <c r="D14108">
        <v>15</v>
      </c>
      <c r="E14108">
        <v>44092</v>
      </c>
    </row>
    <row r="14109">
      <c r="A14109" t="str">
        <v>AutoTable</v>
      </c>
      <c r="C14109" t="str">
        <v>31032-28CE</v>
      </c>
      <c r="D14109">
        <v>67</v>
      </c>
      <c r="E14109">
        <v>44092</v>
      </c>
    </row>
    <row r="14110">
      <c r="A14110" t="str">
        <v>AutoTable</v>
      </c>
      <c r="C14110" t="str">
        <v>31037-27CE</v>
      </c>
      <c r="D14110">
        <v>0</v>
      </c>
      <c r="E14110">
        <v>44092</v>
      </c>
    </row>
    <row r="14111">
      <c r="A14111" t="str">
        <v>AutoTable</v>
      </c>
      <c r="C14111" t="str">
        <v>31037-81CE</v>
      </c>
      <c r="D14111">
        <v>0</v>
      </c>
      <c r="E14111">
        <v>44092</v>
      </c>
    </row>
    <row r="14112">
      <c r="A14112" t="str">
        <v>AutoTable</v>
      </c>
      <c r="C14112" t="str">
        <v>31520</v>
      </c>
      <c r="D14112">
        <v>1164</v>
      </c>
      <c r="E14112">
        <v>44092</v>
      </c>
    </row>
    <row r="14113">
      <c r="A14113" t="str">
        <v>AutoTable</v>
      </c>
      <c r="C14113" t="str">
        <v>31710X7</v>
      </c>
      <c r="D14113">
        <v>1912</v>
      </c>
      <c r="E14113">
        <v>44092</v>
      </c>
    </row>
    <row r="14114">
      <c r="A14114" t="str">
        <v>AutoTable</v>
      </c>
      <c r="C14114" t="str">
        <v>32510X7</v>
      </c>
      <c r="D14114">
        <v>2205</v>
      </c>
      <c r="E14114">
        <v>44092</v>
      </c>
    </row>
    <row r="14115">
      <c r="A14115" t="str">
        <v>AutoTable</v>
      </c>
      <c r="C14115" t="str">
        <v>32537CE</v>
      </c>
      <c r="D14115">
        <v>43</v>
      </c>
      <c r="E14115">
        <v>44092</v>
      </c>
    </row>
    <row r="14116">
      <c r="A14116" t="str">
        <v>AutoTable</v>
      </c>
      <c r="C14116" t="str">
        <v>32610X7</v>
      </c>
      <c r="D14116">
        <v>2553</v>
      </c>
      <c r="E14116">
        <v>44092</v>
      </c>
    </row>
    <row r="14117">
      <c r="A14117" t="str">
        <v>AutoTable</v>
      </c>
      <c r="C14117" t="str">
        <v>32710X7</v>
      </c>
      <c r="D14117">
        <v>1713</v>
      </c>
      <c r="E14117">
        <v>44092</v>
      </c>
    </row>
    <row r="14118">
      <c r="A14118" t="str">
        <v>AutoTable</v>
      </c>
      <c r="C14118" t="str">
        <v>33037-01CE</v>
      </c>
      <c r="D14118">
        <v>289</v>
      </c>
      <c r="E14118">
        <v>44092</v>
      </c>
    </row>
    <row r="14119">
      <c r="A14119" t="str">
        <v>AutoTable</v>
      </c>
      <c r="C14119" t="str">
        <v>33037-02CE</v>
      </c>
      <c r="D14119">
        <v>237</v>
      </c>
      <c r="E14119">
        <v>44092</v>
      </c>
    </row>
    <row r="14120">
      <c r="A14120" t="str">
        <v>AutoTable</v>
      </c>
      <c r="C14120" t="str">
        <v>33037-05CE</v>
      </c>
      <c r="D14120">
        <v>107</v>
      </c>
      <c r="E14120">
        <v>44092</v>
      </c>
    </row>
    <row r="14121">
      <c r="A14121" t="str">
        <v>AutoTable</v>
      </c>
      <c r="C14121" t="str">
        <v>33037-06CE</v>
      </c>
      <c r="D14121">
        <v>171</v>
      </c>
      <c r="E14121">
        <v>44092</v>
      </c>
    </row>
    <row r="14122">
      <c r="A14122" t="str">
        <v>AutoTable</v>
      </c>
      <c r="C14122" t="str">
        <v>33037-08CE</v>
      </c>
      <c r="D14122">
        <v>147</v>
      </c>
      <c r="E14122">
        <v>44092</v>
      </c>
    </row>
    <row r="14123">
      <c r="A14123" t="str">
        <v>AutoTable</v>
      </c>
      <c r="C14123" t="str">
        <v>33037-09CE</v>
      </c>
      <c r="D14123">
        <v>183</v>
      </c>
      <c r="E14123">
        <v>44092</v>
      </c>
    </row>
    <row r="14124">
      <c r="A14124" t="str">
        <v>AutoTable</v>
      </c>
      <c r="C14124" t="str">
        <v>33037-10CE</v>
      </c>
      <c r="D14124">
        <v>121</v>
      </c>
      <c r="E14124">
        <v>44092</v>
      </c>
    </row>
    <row r="14125">
      <c r="A14125" t="str">
        <v>AutoTable</v>
      </c>
      <c r="C14125" t="str">
        <v>33037-18CE</v>
      </c>
      <c r="D14125">
        <v>154</v>
      </c>
      <c r="E14125">
        <v>44092</v>
      </c>
    </row>
    <row r="14126">
      <c r="A14126" t="str">
        <v>AutoTable</v>
      </c>
      <c r="C14126" t="str">
        <v>33037-27CE</v>
      </c>
      <c r="D14126">
        <v>140</v>
      </c>
      <c r="E14126">
        <v>44092</v>
      </c>
    </row>
    <row r="14127">
      <c r="A14127" t="str">
        <v>AutoTable</v>
      </c>
      <c r="C14127" t="str">
        <v>33060-42</v>
      </c>
      <c r="D14127">
        <v>55</v>
      </c>
      <c r="E14127">
        <v>44092</v>
      </c>
    </row>
    <row r="14128">
      <c r="A14128" t="str">
        <v>AutoTable</v>
      </c>
      <c r="C14128" t="str">
        <v>33537CE</v>
      </c>
      <c r="D14128">
        <v>0</v>
      </c>
      <c r="E14128">
        <v>44092</v>
      </c>
    </row>
    <row r="14129">
      <c r="A14129" t="str">
        <v>AutoTable</v>
      </c>
      <c r="C14129" t="str">
        <v>34050-01CE</v>
      </c>
      <c r="D14129">
        <v>418</v>
      </c>
      <c r="E14129">
        <v>44092</v>
      </c>
    </row>
    <row r="14130">
      <c r="A14130" t="str">
        <v>AutoTable</v>
      </c>
      <c r="C14130" t="str">
        <v>34050-05CE</v>
      </c>
      <c r="D14130">
        <v>0</v>
      </c>
      <c r="E14130">
        <v>44092</v>
      </c>
    </row>
    <row r="14131">
      <c r="A14131" t="str">
        <v>AutoTable</v>
      </c>
      <c r="C14131" t="str">
        <v>34050-06CE</v>
      </c>
      <c r="D14131">
        <v>0</v>
      </c>
      <c r="E14131">
        <v>44092</v>
      </c>
    </row>
    <row r="14132">
      <c r="A14132" t="str">
        <v>AutoTable</v>
      </c>
      <c r="C14132" t="str">
        <v>34050-09CE</v>
      </c>
      <c r="D14132">
        <v>0</v>
      </c>
      <c r="E14132">
        <v>44092</v>
      </c>
    </row>
    <row r="14133">
      <c r="A14133" t="str">
        <v>AutoTable</v>
      </c>
      <c r="C14133" t="str">
        <v>34050-12ORROCE</v>
      </c>
      <c r="D14133">
        <v>92</v>
      </c>
      <c r="E14133">
        <v>44092</v>
      </c>
    </row>
    <row r="14134">
      <c r="A14134" t="str">
        <v>AutoTable</v>
      </c>
      <c r="C14134" t="str">
        <v>34050-12R/ACE</v>
      </c>
      <c r="D14134">
        <v>67</v>
      </c>
      <c r="E14134">
        <v>44092</v>
      </c>
    </row>
    <row r="14135">
      <c r="A14135" t="str">
        <v>AutoTable</v>
      </c>
      <c r="C14135" t="str">
        <v>34237CE</v>
      </c>
      <c r="D14135">
        <v>0</v>
      </c>
      <c r="E14135">
        <v>44092</v>
      </c>
    </row>
    <row r="14136">
      <c r="A14136" t="str">
        <v>AutoTable</v>
      </c>
      <c r="C14136" t="str">
        <v>34637CE</v>
      </c>
      <c r="D14136">
        <v>0</v>
      </c>
      <c r="E14136">
        <v>44092</v>
      </c>
    </row>
    <row r="14137">
      <c r="A14137" t="str">
        <v>AutoTable</v>
      </c>
      <c r="C14137" t="str">
        <v>34737CE</v>
      </c>
      <c r="D14137">
        <v>0</v>
      </c>
      <c r="E14137">
        <v>44092</v>
      </c>
    </row>
    <row r="14138">
      <c r="A14138" t="str">
        <v>AutoTable</v>
      </c>
      <c r="C14138" t="str">
        <v>36137CE</v>
      </c>
      <c r="D14138">
        <v>0</v>
      </c>
      <c r="E14138">
        <v>44092</v>
      </c>
    </row>
    <row r="14139">
      <c r="A14139" t="str">
        <v>AutoTable</v>
      </c>
      <c r="C14139" t="str">
        <v>36330CE</v>
      </c>
      <c r="D14139">
        <v>0</v>
      </c>
      <c r="E14139">
        <v>44092</v>
      </c>
    </row>
    <row r="14140">
      <c r="A14140" t="str">
        <v>AutoTable</v>
      </c>
      <c r="C14140" t="str">
        <v>36337CE</v>
      </c>
      <c r="D14140">
        <v>691</v>
      </c>
      <c r="E14140">
        <v>44092</v>
      </c>
    </row>
    <row r="14141">
      <c r="A14141" t="str">
        <v>AutoTable</v>
      </c>
      <c r="C14141" t="str">
        <v>36837CE</v>
      </c>
      <c r="D14141">
        <v>0</v>
      </c>
      <c r="E14141">
        <v>44092</v>
      </c>
    </row>
    <row r="14142">
      <c r="A14142" t="str">
        <v>AutoTable</v>
      </c>
      <c r="C14142" t="str">
        <v>36937CE</v>
      </c>
      <c r="D14142">
        <v>2</v>
      </c>
      <c r="E14142">
        <v>44092</v>
      </c>
    </row>
    <row r="14143">
      <c r="A14143" t="str">
        <v>AutoTable</v>
      </c>
      <c r="C14143" t="str">
        <v>38020-01</v>
      </c>
      <c r="D14143">
        <v>0</v>
      </c>
      <c r="E14143">
        <v>44092</v>
      </c>
    </row>
    <row r="14144">
      <c r="A14144" t="str">
        <v>AutoTable</v>
      </c>
      <c r="C14144" t="str">
        <v>38020-02</v>
      </c>
      <c r="D14144">
        <v>0</v>
      </c>
      <c r="E14144">
        <v>44092</v>
      </c>
    </row>
    <row r="14145">
      <c r="A14145" t="str">
        <v>AutoTable</v>
      </c>
      <c r="C14145" t="str">
        <v>38020-06</v>
      </c>
      <c r="D14145">
        <v>0</v>
      </c>
      <c r="E14145">
        <v>44092</v>
      </c>
    </row>
    <row r="14146">
      <c r="A14146" t="str">
        <v>AutoTable</v>
      </c>
      <c r="C14146" t="str">
        <v>38020-08</v>
      </c>
      <c r="D14146">
        <v>0</v>
      </c>
      <c r="E14146">
        <v>44092</v>
      </c>
    </row>
    <row r="14147">
      <c r="A14147" t="str">
        <v>AutoTable</v>
      </c>
      <c r="C14147" t="str">
        <v>38020-09</v>
      </c>
      <c r="D14147">
        <v>0</v>
      </c>
      <c r="E14147">
        <v>44092</v>
      </c>
    </row>
    <row r="14148">
      <c r="A14148" t="str">
        <v>AutoTable</v>
      </c>
      <c r="C14148" t="str">
        <v>38020-19</v>
      </c>
      <c r="D14148">
        <v>0</v>
      </c>
      <c r="E14148">
        <v>44092</v>
      </c>
    </row>
    <row r="14149">
      <c r="A14149" t="str">
        <v>AutoTable</v>
      </c>
      <c r="C14149" t="str">
        <v>38021-01</v>
      </c>
      <c r="D14149">
        <v>171</v>
      </c>
      <c r="E14149">
        <v>44092</v>
      </c>
    </row>
    <row r="14150">
      <c r="A14150" t="str">
        <v>AutoTable</v>
      </c>
      <c r="C14150" t="str">
        <v>38021-02</v>
      </c>
      <c r="D14150">
        <v>907</v>
      </c>
      <c r="E14150">
        <v>44092</v>
      </c>
    </row>
    <row r="14151">
      <c r="A14151" t="str">
        <v>AutoTable</v>
      </c>
      <c r="C14151" t="str">
        <v>38021-06</v>
      </c>
      <c r="D14151">
        <v>785</v>
      </c>
      <c r="E14151">
        <v>44092</v>
      </c>
    </row>
    <row r="14152">
      <c r="A14152" t="str">
        <v>AutoTable</v>
      </c>
      <c r="C14152" t="str">
        <v>38021-08</v>
      </c>
      <c r="D14152">
        <v>740</v>
      </c>
      <c r="E14152">
        <v>44092</v>
      </c>
    </row>
    <row r="14153">
      <c r="A14153" t="str">
        <v>AutoTable</v>
      </c>
      <c r="C14153" t="str">
        <v>38021-13</v>
      </c>
      <c r="D14153">
        <v>0</v>
      </c>
      <c r="E14153">
        <v>44092</v>
      </c>
    </row>
    <row r="14154">
      <c r="A14154" t="str">
        <v>AutoTable</v>
      </c>
      <c r="C14154" t="str">
        <v>38021-20</v>
      </c>
      <c r="D14154">
        <v>493</v>
      </c>
      <c r="E14154">
        <v>44092</v>
      </c>
    </row>
    <row r="14155">
      <c r="A14155" t="str">
        <v>AutoTable</v>
      </c>
      <c r="C14155" t="str">
        <v>38025-08</v>
      </c>
      <c r="D14155">
        <v>0</v>
      </c>
      <c r="E14155">
        <v>44092</v>
      </c>
    </row>
    <row r="14156">
      <c r="A14156" t="str">
        <v>AutoTable</v>
      </c>
      <c r="C14156" t="str">
        <v>38025-17</v>
      </c>
      <c r="D14156">
        <v>26</v>
      </c>
      <c r="E14156">
        <v>44092</v>
      </c>
    </row>
    <row r="14157">
      <c r="A14157" t="str">
        <v>AutoTable</v>
      </c>
      <c r="C14157" t="str">
        <v>38025-18</v>
      </c>
      <c r="D14157">
        <v>1944</v>
      </c>
      <c r="E14157">
        <v>44092</v>
      </c>
    </row>
    <row r="14158">
      <c r="A14158" t="str">
        <v>AutoTable</v>
      </c>
      <c r="C14158" t="str">
        <v>38026-05</v>
      </c>
      <c r="D14158">
        <v>0</v>
      </c>
      <c r="E14158">
        <v>44092</v>
      </c>
    </row>
    <row r="14159">
      <c r="A14159" t="str">
        <v>AutoTable</v>
      </c>
      <c r="C14159" t="str">
        <v>38026-08</v>
      </c>
      <c r="D14159">
        <v>0</v>
      </c>
      <c r="E14159">
        <v>44092</v>
      </c>
    </row>
    <row r="14160">
      <c r="A14160" t="str">
        <v>AutoTable</v>
      </c>
      <c r="C14160" t="str">
        <v>38026-13</v>
      </c>
      <c r="D14160">
        <v>1944</v>
      </c>
      <c r="E14160">
        <v>44092</v>
      </c>
    </row>
    <row r="14161">
      <c r="A14161" t="str">
        <v>AutoTable</v>
      </c>
      <c r="C14161" t="str">
        <v>38026-15</v>
      </c>
      <c r="D14161">
        <v>0</v>
      </c>
      <c r="E14161">
        <v>44092</v>
      </c>
    </row>
    <row r="14162">
      <c r="A14162" t="str">
        <v>AutoTable</v>
      </c>
      <c r="C14162" t="str">
        <v>38030-01</v>
      </c>
      <c r="D14162">
        <v>1391</v>
      </c>
      <c r="E14162">
        <v>44092</v>
      </c>
    </row>
    <row r="14163">
      <c r="A14163" t="str">
        <v>AutoTable</v>
      </c>
      <c r="C14163" t="str">
        <v>38030-02</v>
      </c>
      <c r="D14163">
        <v>564</v>
      </c>
      <c r="E14163">
        <v>44092</v>
      </c>
    </row>
    <row r="14164">
      <c r="A14164" t="str">
        <v>AutoTable</v>
      </c>
      <c r="C14164" t="str">
        <v>38030-05</v>
      </c>
      <c r="D14164">
        <v>888</v>
      </c>
      <c r="E14164">
        <v>44092</v>
      </c>
    </row>
    <row r="14165">
      <c r="A14165" t="str">
        <v>AutoTable</v>
      </c>
      <c r="C14165" t="str">
        <v>38030-06</v>
      </c>
      <c r="D14165">
        <v>740</v>
      </c>
      <c r="E14165">
        <v>44092</v>
      </c>
    </row>
    <row r="14166">
      <c r="A14166" t="str">
        <v>AutoTable</v>
      </c>
      <c r="C14166" t="str">
        <v>38030-07</v>
      </c>
      <c r="D14166">
        <v>711</v>
      </c>
      <c r="E14166">
        <v>44092</v>
      </c>
    </row>
    <row r="14167">
      <c r="A14167" t="str">
        <v>AutoTable</v>
      </c>
      <c r="C14167" t="str">
        <v>38030-08</v>
      </c>
      <c r="D14167">
        <v>900</v>
      </c>
      <c r="E14167">
        <v>44092</v>
      </c>
    </row>
    <row r="14168">
      <c r="A14168" t="str">
        <v>AutoTable</v>
      </c>
      <c r="C14168" t="str">
        <v>38030-09</v>
      </c>
      <c r="D14168">
        <v>178</v>
      </c>
      <c r="E14168">
        <v>44092</v>
      </c>
    </row>
    <row r="14169">
      <c r="A14169" t="str">
        <v>AutoTable</v>
      </c>
      <c r="C14169" t="str">
        <v>38030-10</v>
      </c>
      <c r="D14169">
        <v>146</v>
      </c>
      <c r="E14169">
        <v>44092</v>
      </c>
    </row>
    <row r="14170">
      <c r="A14170" t="str">
        <v>AutoTable</v>
      </c>
      <c r="C14170" t="str">
        <v>38030-16</v>
      </c>
      <c r="D14170">
        <v>424</v>
      </c>
      <c r="E14170">
        <v>44092</v>
      </c>
    </row>
    <row r="14171">
      <c r="A14171" t="str">
        <v>AutoTable</v>
      </c>
      <c r="C14171" t="str">
        <v>38030-17</v>
      </c>
      <c r="D14171">
        <v>104</v>
      </c>
      <c r="E14171">
        <v>44092</v>
      </c>
    </row>
    <row r="14172">
      <c r="A14172" t="str">
        <v>AutoTable</v>
      </c>
      <c r="C14172" t="str">
        <v>38030-19</v>
      </c>
      <c r="D14172">
        <v>555</v>
      </c>
      <c r="E14172">
        <v>44092</v>
      </c>
    </row>
    <row r="14173">
      <c r="A14173" t="str">
        <v>AutoTable</v>
      </c>
      <c r="C14173" t="str">
        <v>38030-20</v>
      </c>
      <c r="D14173">
        <v>252</v>
      </c>
      <c r="E14173">
        <v>44092</v>
      </c>
    </row>
    <row r="14174">
      <c r="A14174" t="str">
        <v>AutoTable</v>
      </c>
      <c r="C14174" t="str">
        <v>38030-23</v>
      </c>
      <c r="D14174">
        <v>466</v>
      </c>
      <c r="E14174">
        <v>44092</v>
      </c>
    </row>
    <row r="14175">
      <c r="A14175" t="str">
        <v>AutoTable</v>
      </c>
      <c r="C14175" t="str">
        <v>38031-04</v>
      </c>
      <c r="D14175">
        <v>420</v>
      </c>
      <c r="E14175">
        <v>44092</v>
      </c>
    </row>
    <row r="14176">
      <c r="A14176" t="str">
        <v>AutoTable</v>
      </c>
      <c r="C14176" t="str">
        <v>38031-05</v>
      </c>
      <c r="D14176">
        <v>37</v>
      </c>
      <c r="E14176">
        <v>44092</v>
      </c>
    </row>
    <row r="14177">
      <c r="A14177" t="str">
        <v>AutoTable</v>
      </c>
      <c r="C14177" t="str">
        <v>38031-13</v>
      </c>
      <c r="D14177">
        <v>604</v>
      </c>
      <c r="E14177">
        <v>44092</v>
      </c>
    </row>
    <row r="14178">
      <c r="A14178" t="str">
        <v>AutoTable</v>
      </c>
      <c r="C14178" t="str">
        <v>38031-17</v>
      </c>
      <c r="D14178">
        <v>213</v>
      </c>
      <c r="E14178">
        <v>44092</v>
      </c>
    </row>
    <row r="14179">
      <c r="A14179" t="str">
        <v>AutoTable</v>
      </c>
      <c r="C14179" t="str">
        <v>38031-18</v>
      </c>
      <c r="D14179">
        <v>411</v>
      </c>
      <c r="E14179">
        <v>44092</v>
      </c>
    </row>
    <row r="14180">
      <c r="A14180" t="str">
        <v>AutoTable</v>
      </c>
      <c r="C14180" t="str">
        <v>38031-19</v>
      </c>
      <c r="D14180">
        <v>0</v>
      </c>
      <c r="E14180">
        <v>44092</v>
      </c>
    </row>
    <row r="14181">
      <c r="A14181" t="str">
        <v>AutoTable</v>
      </c>
      <c r="C14181" t="str">
        <v>38032-05</v>
      </c>
      <c r="D14181">
        <v>0</v>
      </c>
      <c r="E14181">
        <v>44092</v>
      </c>
    </row>
    <row r="14182">
      <c r="A14182" t="str">
        <v>AutoTable</v>
      </c>
      <c r="C14182" t="str">
        <v>38049-07</v>
      </c>
      <c r="D14182">
        <v>48</v>
      </c>
      <c r="E14182">
        <v>44092</v>
      </c>
    </row>
    <row r="14183">
      <c r="A14183" t="str">
        <v>AutoTable</v>
      </c>
      <c r="C14183" t="str">
        <v>38049-09</v>
      </c>
      <c r="D14183">
        <v>231</v>
      </c>
      <c r="E14183">
        <v>44092</v>
      </c>
    </row>
    <row r="14184">
      <c r="A14184" t="str">
        <v>AutoTable</v>
      </c>
      <c r="C14184" t="str">
        <v>38049-10</v>
      </c>
      <c r="D14184">
        <v>9</v>
      </c>
      <c r="E14184">
        <v>44092</v>
      </c>
    </row>
    <row r="14185">
      <c r="A14185" t="str">
        <v>AutoTable</v>
      </c>
      <c r="C14185" t="str">
        <v>38049-42</v>
      </c>
      <c r="D14185">
        <v>133</v>
      </c>
      <c r="E14185">
        <v>44092</v>
      </c>
    </row>
    <row r="14186">
      <c r="A14186" t="str">
        <v>AutoTable</v>
      </c>
      <c r="C14186" t="str">
        <v>38049-51</v>
      </c>
      <c r="D14186">
        <v>0</v>
      </c>
      <c r="E14186">
        <v>44092</v>
      </c>
    </row>
    <row r="14187">
      <c r="A14187" t="str">
        <v>AutoTable</v>
      </c>
      <c r="C14187" t="str">
        <v>38049-52</v>
      </c>
      <c r="D14187">
        <v>198</v>
      </c>
      <c r="E14187">
        <v>44092</v>
      </c>
    </row>
    <row r="14188">
      <c r="A14188" t="str">
        <v>AutoTable</v>
      </c>
      <c r="C14188" t="str">
        <v>38049-56</v>
      </c>
      <c r="D14188">
        <v>77</v>
      </c>
      <c r="E14188">
        <v>44092</v>
      </c>
    </row>
    <row r="14189">
      <c r="A14189" t="str">
        <v>AutoTable</v>
      </c>
      <c r="C14189" t="str">
        <v>38049-59</v>
      </c>
      <c r="D14189">
        <v>201</v>
      </c>
      <c r="E14189">
        <v>44092</v>
      </c>
    </row>
    <row r="14190">
      <c r="A14190" t="str">
        <v>AutoTable</v>
      </c>
      <c r="C14190" t="str">
        <v>400-9B</v>
      </c>
      <c r="D14190">
        <v>2542</v>
      </c>
      <c r="E14190">
        <v>44092</v>
      </c>
    </row>
    <row r="14191">
      <c r="A14191" t="str">
        <v>AutoTable</v>
      </c>
      <c r="C14191" t="str">
        <v>400-9BC</v>
      </c>
      <c r="D14191">
        <v>2912</v>
      </c>
      <c r="E14191">
        <v>44092</v>
      </c>
    </row>
    <row r="14192">
      <c r="A14192" t="str">
        <v>AutoTable</v>
      </c>
      <c r="C14192" t="str">
        <v>400-9FR</v>
      </c>
      <c r="D14192">
        <v>2751</v>
      </c>
      <c r="E14192">
        <v>44092</v>
      </c>
    </row>
    <row r="14193">
      <c r="A14193" t="str">
        <v>AutoTable</v>
      </c>
      <c r="C14193" t="str">
        <v>400-9J</v>
      </c>
      <c r="D14193">
        <v>2998</v>
      </c>
      <c r="E14193">
        <v>44092</v>
      </c>
    </row>
    <row r="14194">
      <c r="A14194" t="str">
        <v>AutoTable</v>
      </c>
      <c r="C14194" t="str">
        <v>400-9M</v>
      </c>
      <c r="D14194">
        <v>10812</v>
      </c>
      <c r="E14194">
        <v>44092</v>
      </c>
    </row>
    <row r="14195">
      <c r="A14195" t="str">
        <v>AutoTable</v>
      </c>
      <c r="C14195" t="str">
        <v>400-9R</v>
      </c>
      <c r="D14195">
        <v>2660</v>
      </c>
      <c r="E14195">
        <v>44092</v>
      </c>
    </row>
    <row r="14196">
      <c r="A14196" t="str">
        <v>AutoTable</v>
      </c>
      <c r="C14196" t="str">
        <v>401066</v>
      </c>
      <c r="D14196">
        <v>273</v>
      </c>
      <c r="E14196">
        <v>44092</v>
      </c>
    </row>
    <row r="14197">
      <c r="A14197" t="str">
        <v>AutoTable</v>
      </c>
      <c r="C14197" t="str">
        <v>401079</v>
      </c>
      <c r="D14197">
        <v>1072</v>
      </c>
      <c r="E14197">
        <v>44092</v>
      </c>
    </row>
    <row r="14198">
      <c r="A14198" t="str">
        <v>AutoTable</v>
      </c>
      <c r="C14198" t="str">
        <v>40120-15</v>
      </c>
      <c r="D14198">
        <v>813</v>
      </c>
      <c r="E14198">
        <v>44092</v>
      </c>
    </row>
    <row r="14199">
      <c r="A14199" t="str">
        <v>AutoTable</v>
      </c>
      <c r="C14199" t="str">
        <v>40120-30</v>
      </c>
      <c r="D14199">
        <v>311</v>
      </c>
      <c r="E14199">
        <v>44092</v>
      </c>
    </row>
    <row r="14200">
      <c r="A14200" t="str">
        <v>AutoTable</v>
      </c>
      <c r="C14200" t="str">
        <v>40130-30</v>
      </c>
      <c r="D14200">
        <v>110</v>
      </c>
      <c r="E14200">
        <v>44092</v>
      </c>
    </row>
    <row r="14201">
      <c r="A14201" t="str">
        <v>AutoTable</v>
      </c>
      <c r="C14201" t="str">
        <v>401927</v>
      </c>
      <c r="D14201">
        <v>1171</v>
      </c>
      <c r="E14201">
        <v>44092</v>
      </c>
    </row>
    <row r="14202">
      <c r="A14202" t="str">
        <v>AutoTable</v>
      </c>
      <c r="C14202" t="str">
        <v>401942</v>
      </c>
      <c r="D14202">
        <v>82</v>
      </c>
      <c r="E14202">
        <v>44092</v>
      </c>
    </row>
    <row r="14203">
      <c r="A14203" t="str">
        <v>AutoTable</v>
      </c>
      <c r="C14203" t="str">
        <v>401958</v>
      </c>
      <c r="D14203">
        <v>689</v>
      </c>
      <c r="E14203">
        <v>44092</v>
      </c>
    </row>
    <row r="14204">
      <c r="A14204" t="str">
        <v>AutoTable</v>
      </c>
      <c r="C14204" t="str">
        <v>402549</v>
      </c>
      <c r="D14204">
        <v>362</v>
      </c>
      <c r="E14204">
        <v>44092</v>
      </c>
    </row>
    <row r="14205">
      <c r="A14205" t="str">
        <v>AutoTable</v>
      </c>
      <c r="C14205" t="str">
        <v>403043</v>
      </c>
      <c r="D14205">
        <v>73</v>
      </c>
      <c r="E14205">
        <v>44092</v>
      </c>
    </row>
    <row r="14206">
      <c r="A14206" t="str">
        <v>AutoTable</v>
      </c>
      <c r="C14206" t="str">
        <v>403048</v>
      </c>
      <c r="D14206">
        <v>67</v>
      </c>
      <c r="E14206">
        <v>44092</v>
      </c>
    </row>
    <row r="14207">
      <c r="A14207" t="str">
        <v>AutoTable</v>
      </c>
      <c r="C14207" t="str">
        <v>403608</v>
      </c>
      <c r="D14207">
        <v>0</v>
      </c>
      <c r="E14207">
        <v>44092</v>
      </c>
    </row>
    <row r="14208">
      <c r="A14208" t="str">
        <v>AutoTable</v>
      </c>
      <c r="C14208" t="str">
        <v>403624</v>
      </c>
      <c r="D14208">
        <v>121</v>
      </c>
      <c r="E14208">
        <v>44092</v>
      </c>
    </row>
    <row r="14209">
      <c r="A14209" t="str">
        <v>AutoTable</v>
      </c>
      <c r="C14209" t="str">
        <v>404932</v>
      </c>
      <c r="D14209">
        <v>0</v>
      </c>
      <c r="E14209">
        <v>44092</v>
      </c>
    </row>
    <row r="14210">
      <c r="A14210" t="str">
        <v>AutoTable</v>
      </c>
      <c r="C14210" t="str">
        <v>404979</v>
      </c>
      <c r="D14210">
        <v>322</v>
      </c>
      <c r="E14210">
        <v>44092</v>
      </c>
    </row>
    <row r="14211">
      <c r="A14211" t="str">
        <v>AutoTable</v>
      </c>
      <c r="C14211" t="str">
        <v>405008</v>
      </c>
      <c r="D14211">
        <v>218</v>
      </c>
      <c r="E14211">
        <v>44092</v>
      </c>
    </row>
    <row r="14212">
      <c r="A14212" t="str">
        <v>AutoTable</v>
      </c>
      <c r="C14212" t="str">
        <v>405072</v>
      </c>
      <c r="D14212">
        <v>80</v>
      </c>
      <c r="E14212">
        <v>44092</v>
      </c>
    </row>
    <row r="14213">
      <c r="A14213" t="str">
        <v>AutoTable</v>
      </c>
      <c r="C14213" t="str">
        <v>40530</v>
      </c>
      <c r="D14213">
        <v>0</v>
      </c>
      <c r="E14213">
        <v>44092</v>
      </c>
    </row>
    <row r="14214">
      <c r="A14214" t="str">
        <v>AutoTable</v>
      </c>
      <c r="C14214" t="str">
        <v>40605</v>
      </c>
      <c r="D14214">
        <v>139</v>
      </c>
      <c r="E14214">
        <v>44092</v>
      </c>
    </row>
    <row r="14215">
      <c r="A14215" t="str">
        <v>AutoTable</v>
      </c>
      <c r="C14215" t="str">
        <v>407208</v>
      </c>
      <c r="D14215">
        <v>0</v>
      </c>
      <c r="E14215">
        <v>44092</v>
      </c>
    </row>
    <row r="14216">
      <c r="A14216" t="str">
        <v>AutoTable</v>
      </c>
      <c r="C14216" t="str">
        <v>40830</v>
      </c>
      <c r="D14216">
        <v>0</v>
      </c>
      <c r="E14216">
        <v>44092</v>
      </c>
    </row>
    <row r="14217">
      <c r="A14217" t="str">
        <v>AutoTable</v>
      </c>
      <c r="C14217" t="str">
        <v>40916A</v>
      </c>
      <c r="D14217">
        <v>2273</v>
      </c>
      <c r="E14217">
        <v>44092</v>
      </c>
    </row>
    <row r="14218">
      <c r="A14218" t="str">
        <v>AutoTable</v>
      </c>
      <c r="C14218" t="str">
        <v>410017</v>
      </c>
      <c r="D14218">
        <v>0</v>
      </c>
      <c r="E14218">
        <v>44092</v>
      </c>
    </row>
    <row r="14219">
      <c r="A14219" t="str">
        <v>AutoTable</v>
      </c>
      <c r="C14219" t="str">
        <v>410019</v>
      </c>
      <c r="D14219">
        <v>32</v>
      </c>
      <c r="E14219">
        <v>44092</v>
      </c>
    </row>
    <row r="14220">
      <c r="A14220" t="str">
        <v>AutoTable</v>
      </c>
      <c r="C14220" t="str">
        <v>410036</v>
      </c>
      <c r="D14220">
        <v>69</v>
      </c>
      <c r="E14220">
        <v>44092</v>
      </c>
    </row>
    <row r="14221">
      <c r="A14221" t="str">
        <v>AutoTable</v>
      </c>
      <c r="C14221" t="str">
        <v>410038</v>
      </c>
      <c r="D14221">
        <v>104</v>
      </c>
      <c r="E14221">
        <v>44092</v>
      </c>
    </row>
    <row r="14222">
      <c r="A14222" t="str">
        <v>AutoTable</v>
      </c>
      <c r="C14222" t="str">
        <v>410055</v>
      </c>
      <c r="D14222">
        <v>0</v>
      </c>
      <c r="E14222">
        <v>44092</v>
      </c>
    </row>
    <row r="14223">
      <c r="A14223" t="str">
        <v>AutoTable</v>
      </c>
      <c r="C14223" t="str">
        <v>410071</v>
      </c>
      <c r="D14223">
        <v>150</v>
      </c>
      <c r="E14223">
        <v>44092</v>
      </c>
    </row>
    <row r="14224">
      <c r="A14224" t="str">
        <v>AutoTable</v>
      </c>
      <c r="C14224" t="str">
        <v>410080</v>
      </c>
      <c r="D14224">
        <v>272</v>
      </c>
      <c r="E14224">
        <v>44092</v>
      </c>
    </row>
    <row r="14225">
      <c r="A14225" t="str">
        <v>AutoTable</v>
      </c>
      <c r="C14225" t="str">
        <v>410081</v>
      </c>
      <c r="D14225">
        <v>0</v>
      </c>
      <c r="E14225">
        <v>44092</v>
      </c>
    </row>
    <row r="14226">
      <c r="A14226" t="str">
        <v>AutoTable</v>
      </c>
      <c r="C14226" t="str">
        <v>41350</v>
      </c>
      <c r="D14226">
        <v>0</v>
      </c>
      <c r="E14226">
        <v>44092</v>
      </c>
    </row>
    <row r="14227">
      <c r="A14227" t="str">
        <v>AutoTable</v>
      </c>
      <c r="C14227" t="str">
        <v>415008</v>
      </c>
      <c r="D14227">
        <v>115</v>
      </c>
      <c r="E14227">
        <v>44092</v>
      </c>
    </row>
    <row r="14228">
      <c r="A14228" t="str">
        <v>AutoTable</v>
      </c>
      <c r="C14228" t="str">
        <v>41930</v>
      </c>
      <c r="D14228">
        <v>31</v>
      </c>
      <c r="E14228">
        <v>44092</v>
      </c>
    </row>
    <row r="14229">
      <c r="A14229" t="str">
        <v>AutoTable</v>
      </c>
      <c r="C14229" t="str">
        <v>41950</v>
      </c>
      <c r="D14229">
        <v>1</v>
      </c>
      <c r="E14229">
        <v>44092</v>
      </c>
    </row>
    <row r="14230">
      <c r="A14230" t="str">
        <v>AutoTable</v>
      </c>
      <c r="C14230" t="str">
        <v>42705</v>
      </c>
      <c r="D14230">
        <v>352</v>
      </c>
      <c r="E14230">
        <v>44092</v>
      </c>
    </row>
    <row r="14231">
      <c r="A14231" t="str">
        <v>AutoTable</v>
      </c>
      <c r="C14231" t="str">
        <v>42745PO</v>
      </c>
      <c r="D14231">
        <v>0</v>
      </c>
      <c r="E14231">
        <v>44092</v>
      </c>
    </row>
    <row r="14232">
      <c r="A14232" t="str">
        <v>AutoTable</v>
      </c>
      <c r="C14232" t="str">
        <v>43130A</v>
      </c>
      <c r="D14232">
        <v>23</v>
      </c>
      <c r="E14232">
        <v>44092</v>
      </c>
    </row>
    <row r="14233">
      <c r="A14233" t="str">
        <v>AutoTable</v>
      </c>
      <c r="C14233" t="str">
        <v>43245CB</v>
      </c>
      <c r="D14233">
        <v>40</v>
      </c>
      <c r="E14233">
        <v>44092</v>
      </c>
    </row>
    <row r="14234">
      <c r="A14234" t="str">
        <v>AutoTable</v>
      </c>
      <c r="C14234" t="str">
        <v>43350LRB</v>
      </c>
      <c r="D14234">
        <v>0</v>
      </c>
      <c r="E14234">
        <v>44092</v>
      </c>
    </row>
    <row r="14235">
      <c r="A14235" t="str">
        <v>AutoTable</v>
      </c>
      <c r="C14235" t="str">
        <v>43430B</v>
      </c>
      <c r="D14235">
        <v>0</v>
      </c>
      <c r="E14235">
        <v>44092</v>
      </c>
    </row>
    <row r="14236">
      <c r="A14236" t="str">
        <v>AutoTable</v>
      </c>
      <c r="C14236" t="str">
        <v>43430J</v>
      </c>
      <c r="D14236">
        <v>0</v>
      </c>
      <c r="E14236">
        <v>44092</v>
      </c>
    </row>
    <row r="14237">
      <c r="A14237" t="str">
        <v>AutoTable</v>
      </c>
      <c r="C14237" t="str">
        <v>43430M</v>
      </c>
      <c r="D14237">
        <v>0</v>
      </c>
      <c r="E14237">
        <v>44092</v>
      </c>
    </row>
    <row r="14238">
      <c r="A14238" t="str">
        <v>AutoTable</v>
      </c>
      <c r="C14238" t="str">
        <v>43430R</v>
      </c>
      <c r="D14238">
        <v>0</v>
      </c>
      <c r="E14238">
        <v>44092</v>
      </c>
    </row>
    <row r="14239">
      <c r="A14239" t="str">
        <v>AutoTable</v>
      </c>
      <c r="C14239" t="str">
        <v>43430SO</v>
      </c>
      <c r="D14239">
        <v>0</v>
      </c>
      <c r="E14239">
        <v>44092</v>
      </c>
    </row>
    <row r="14240">
      <c r="A14240" t="str">
        <v>AutoTable</v>
      </c>
      <c r="C14240" t="str">
        <v>43430VE</v>
      </c>
      <c r="D14240">
        <v>0</v>
      </c>
      <c r="E14240">
        <v>44092</v>
      </c>
    </row>
    <row r="14241">
      <c r="A14241" t="str">
        <v>AutoTable</v>
      </c>
      <c r="C14241" t="str">
        <v>43430VI</v>
      </c>
      <c r="D14241">
        <v>26</v>
      </c>
      <c r="E14241">
        <v>44092</v>
      </c>
    </row>
    <row r="14242">
      <c r="A14242" t="str">
        <v>AutoTable</v>
      </c>
      <c r="C14242" t="str">
        <v>43450SO</v>
      </c>
      <c r="D14242">
        <v>0</v>
      </c>
      <c r="E14242">
        <v>44092</v>
      </c>
    </row>
    <row r="14243">
      <c r="A14243" t="str">
        <v>AutoTable</v>
      </c>
      <c r="C14243" t="str">
        <v>43530B</v>
      </c>
      <c r="D14243">
        <v>0</v>
      </c>
      <c r="E14243">
        <v>44092</v>
      </c>
    </row>
    <row r="14244">
      <c r="A14244" t="str">
        <v>AutoTable</v>
      </c>
      <c r="C14244" t="str">
        <v>43530BC</v>
      </c>
      <c r="D14244">
        <v>0</v>
      </c>
      <c r="E14244">
        <v>44092</v>
      </c>
    </row>
    <row r="14245">
      <c r="A14245" t="str">
        <v>AutoTable</v>
      </c>
      <c r="C14245" t="str">
        <v>43530M</v>
      </c>
      <c r="D14245">
        <v>0</v>
      </c>
      <c r="E14245">
        <v>44092</v>
      </c>
    </row>
    <row r="14246">
      <c r="A14246" t="str">
        <v>AutoTable</v>
      </c>
      <c r="C14246" t="str">
        <v>43530R</v>
      </c>
      <c r="D14246">
        <v>0</v>
      </c>
      <c r="E14246">
        <v>44092</v>
      </c>
    </row>
    <row r="14247">
      <c r="A14247" t="str">
        <v>AutoTable</v>
      </c>
      <c r="C14247" t="str">
        <v>43550BK</v>
      </c>
      <c r="D14247">
        <v>4</v>
      </c>
      <c r="E14247">
        <v>44092</v>
      </c>
    </row>
    <row r="14248">
      <c r="A14248" t="str">
        <v>AutoTable</v>
      </c>
      <c r="C14248" t="str">
        <v>43550FR</v>
      </c>
      <c r="D14248">
        <v>0</v>
      </c>
      <c r="E14248">
        <v>44092</v>
      </c>
    </row>
    <row r="14249">
      <c r="A14249" t="str">
        <v>AutoTable</v>
      </c>
      <c r="C14249" t="str">
        <v>43550M</v>
      </c>
      <c r="D14249">
        <v>27</v>
      </c>
      <c r="E14249">
        <v>44092</v>
      </c>
    </row>
    <row r="14250">
      <c r="A14250" t="str">
        <v>AutoTable</v>
      </c>
      <c r="C14250" t="str">
        <v>43550PA</v>
      </c>
      <c r="D14250">
        <v>0</v>
      </c>
      <c r="E14250">
        <v>44092</v>
      </c>
    </row>
    <row r="14251">
      <c r="A14251" t="str">
        <v>AutoTable</v>
      </c>
      <c r="C14251" t="str">
        <v>43550R</v>
      </c>
      <c r="D14251">
        <v>1</v>
      </c>
      <c r="E14251">
        <v>44092</v>
      </c>
    </row>
    <row r="14252">
      <c r="A14252" t="str">
        <v>AutoTable</v>
      </c>
      <c r="C14252" t="str">
        <v>43630OR</v>
      </c>
      <c r="D14252">
        <v>120</v>
      </c>
      <c r="E14252">
        <v>44092</v>
      </c>
    </row>
    <row r="14253">
      <c r="A14253" t="str">
        <v>AutoTable</v>
      </c>
      <c r="C14253" t="str">
        <v>43705</v>
      </c>
      <c r="D14253">
        <v>291</v>
      </c>
      <c r="E14253">
        <v>44092</v>
      </c>
    </row>
    <row r="14254">
      <c r="A14254" t="str">
        <v>AutoTable</v>
      </c>
      <c r="C14254" t="str">
        <v>43730AQ</v>
      </c>
      <c r="D14254">
        <v>120</v>
      </c>
      <c r="E14254">
        <v>44092</v>
      </c>
    </row>
    <row r="14255">
      <c r="A14255" t="str">
        <v>AutoTable</v>
      </c>
      <c r="C14255" t="str">
        <v>43730B</v>
      </c>
      <c r="D14255">
        <v>120</v>
      </c>
      <c r="E14255">
        <v>44092</v>
      </c>
    </row>
    <row r="14256">
      <c r="A14256" t="str">
        <v>AutoTable</v>
      </c>
      <c r="C14256" t="str">
        <v>43730B/PO-B</v>
      </c>
      <c r="D14256">
        <v>120</v>
      </c>
      <c r="E14256">
        <v>44092</v>
      </c>
    </row>
    <row r="14257">
      <c r="A14257" t="str">
        <v>AutoTable</v>
      </c>
      <c r="C14257" t="str">
        <v>43730CI</v>
      </c>
      <c r="D14257">
        <v>360</v>
      </c>
      <c r="E14257">
        <v>44092</v>
      </c>
    </row>
    <row r="14258">
      <c r="A14258" t="str">
        <v>AutoTable</v>
      </c>
      <c r="C14258" t="str">
        <v>43730CR/A</v>
      </c>
      <c r="D14258">
        <v>210</v>
      </c>
      <c r="E14258">
        <v>44092</v>
      </c>
    </row>
    <row r="14259">
      <c r="A14259" t="str">
        <v>AutoTable</v>
      </c>
      <c r="C14259" t="str">
        <v>43730KA/V</v>
      </c>
      <c r="D14259">
        <v>120</v>
      </c>
      <c r="E14259">
        <v>44092</v>
      </c>
    </row>
    <row r="14260">
      <c r="A14260" t="str">
        <v>AutoTable</v>
      </c>
      <c r="C14260" t="str">
        <v>43730MA/T</v>
      </c>
      <c r="D14260">
        <v>177</v>
      </c>
      <c r="E14260">
        <v>44092</v>
      </c>
    </row>
    <row r="14261">
      <c r="A14261" t="str">
        <v>AutoTable</v>
      </c>
      <c r="C14261" t="str">
        <v>43730O</v>
      </c>
      <c r="D14261">
        <v>360</v>
      </c>
      <c r="E14261">
        <v>44092</v>
      </c>
    </row>
    <row r="14262">
      <c r="A14262" t="str">
        <v>AutoTable</v>
      </c>
      <c r="C14262" t="str">
        <v>43730OR</v>
      </c>
      <c r="D14262">
        <v>120</v>
      </c>
      <c r="E14262">
        <v>44092</v>
      </c>
    </row>
    <row r="14263">
      <c r="A14263" t="str">
        <v>AutoTable</v>
      </c>
      <c r="C14263" t="str">
        <v>43730PA</v>
      </c>
      <c r="D14263">
        <v>120</v>
      </c>
      <c r="E14263">
        <v>44092</v>
      </c>
    </row>
    <row r="14264">
      <c r="A14264" t="str">
        <v>AutoTable</v>
      </c>
      <c r="C14264" t="str">
        <v>43730PO/B</v>
      </c>
      <c r="D14264">
        <v>120</v>
      </c>
      <c r="E14264">
        <v>44092</v>
      </c>
    </row>
    <row r="14265">
      <c r="A14265" t="str">
        <v>AutoTable</v>
      </c>
      <c r="C14265" t="str">
        <v>43730PO/MAG</v>
      </c>
      <c r="D14265">
        <v>120</v>
      </c>
      <c r="E14265">
        <v>44092</v>
      </c>
    </row>
    <row r="14266">
      <c r="A14266" t="str">
        <v>AutoTable</v>
      </c>
      <c r="C14266" t="str">
        <v>43730PO/O</v>
      </c>
      <c r="D14266">
        <v>120</v>
      </c>
      <c r="E14266">
        <v>44092</v>
      </c>
    </row>
    <row r="14267">
      <c r="A14267" t="str">
        <v>AutoTable</v>
      </c>
      <c r="C14267" t="str">
        <v>43730PO/T</v>
      </c>
      <c r="D14267">
        <v>120</v>
      </c>
      <c r="E14267">
        <v>44092</v>
      </c>
    </row>
    <row r="14268">
      <c r="A14268" t="str">
        <v>AutoTable</v>
      </c>
      <c r="C14268" t="str">
        <v>43730R</v>
      </c>
      <c r="D14268">
        <v>192</v>
      </c>
      <c r="E14268">
        <v>44092</v>
      </c>
    </row>
    <row r="14269">
      <c r="A14269" t="str">
        <v>AutoTable</v>
      </c>
      <c r="C14269" t="str">
        <v>43730R/OR</v>
      </c>
      <c r="D14269">
        <v>144</v>
      </c>
      <c r="E14269">
        <v>44092</v>
      </c>
    </row>
    <row r="14270">
      <c r="A14270" t="str">
        <v>AutoTable</v>
      </c>
      <c r="C14270" t="str">
        <v>43730R/PA</v>
      </c>
      <c r="D14270">
        <v>120</v>
      </c>
      <c r="E14270">
        <v>44092</v>
      </c>
    </row>
    <row r="14271">
      <c r="A14271" t="str">
        <v>AutoTable</v>
      </c>
      <c r="C14271" t="str">
        <v>43730RO</v>
      </c>
      <c r="D14271">
        <v>120</v>
      </c>
      <c r="E14271">
        <v>44092</v>
      </c>
    </row>
    <row r="14272">
      <c r="A14272" t="str">
        <v>AutoTable</v>
      </c>
      <c r="C14272" t="str">
        <v>43730T</v>
      </c>
      <c r="D14272">
        <v>120</v>
      </c>
      <c r="E14272">
        <v>44092</v>
      </c>
    </row>
    <row r="14273">
      <c r="A14273" t="str">
        <v>AutoTable</v>
      </c>
      <c r="C14273" t="str">
        <v>43730VI</v>
      </c>
      <c r="D14273">
        <v>120</v>
      </c>
      <c r="E14273">
        <v>44092</v>
      </c>
    </row>
    <row r="14274">
      <c r="A14274" t="str">
        <v>AutoTable</v>
      </c>
      <c r="C14274" t="str">
        <v>43730VI/KA-VI</v>
      </c>
      <c r="D14274">
        <v>156</v>
      </c>
      <c r="E14274">
        <v>44092</v>
      </c>
    </row>
    <row r="14275">
      <c r="A14275" t="str">
        <v>AutoTable</v>
      </c>
      <c r="C14275" t="str">
        <v>43745-02</v>
      </c>
      <c r="D14275">
        <v>12</v>
      </c>
      <c r="E14275">
        <v>44092</v>
      </c>
    </row>
    <row r="14276">
      <c r="A14276" t="str">
        <v>AutoTable</v>
      </c>
      <c r="C14276" t="str">
        <v>43745-03</v>
      </c>
      <c r="D14276">
        <v>10</v>
      </c>
      <c r="E14276">
        <v>44092</v>
      </c>
    </row>
    <row r="14277">
      <c r="A14277" t="str">
        <v>AutoTable</v>
      </c>
      <c r="C14277" t="str">
        <v>43745-06</v>
      </c>
      <c r="D14277">
        <v>12</v>
      </c>
      <c r="E14277">
        <v>44092</v>
      </c>
    </row>
    <row r="14278">
      <c r="A14278" t="str">
        <v>AutoTable</v>
      </c>
      <c r="C14278" t="str">
        <v>43745B</v>
      </c>
      <c r="D14278">
        <v>539</v>
      </c>
      <c r="E14278">
        <v>44092</v>
      </c>
    </row>
    <row r="14279">
      <c r="A14279" t="str">
        <v>AutoTable</v>
      </c>
      <c r="C14279" t="str">
        <v>43745B/PAP</v>
      </c>
      <c r="D14279">
        <v>60</v>
      </c>
      <c r="E14279">
        <v>44092</v>
      </c>
    </row>
    <row r="14280">
      <c r="A14280" t="str">
        <v>AutoTable</v>
      </c>
      <c r="C14280" t="str">
        <v>43745O/RO</v>
      </c>
      <c r="D14280">
        <v>120</v>
      </c>
      <c r="E14280">
        <v>44092</v>
      </c>
    </row>
    <row r="14281">
      <c r="A14281" t="str">
        <v>AutoTable</v>
      </c>
      <c r="C14281" t="str">
        <v>43745PAP/V</v>
      </c>
      <c r="D14281">
        <v>60</v>
      </c>
      <c r="E14281">
        <v>44092</v>
      </c>
    </row>
    <row r="14282">
      <c r="A14282" t="str">
        <v>AutoTable</v>
      </c>
      <c r="C14282" t="str">
        <v>43745PAP/VI</v>
      </c>
      <c r="D14282">
        <v>218</v>
      </c>
      <c r="E14282">
        <v>44092</v>
      </c>
    </row>
    <row r="14283">
      <c r="A14283" t="str">
        <v>AutoTable</v>
      </c>
      <c r="C14283" t="str">
        <v>43745R/PA</v>
      </c>
      <c r="D14283">
        <v>97</v>
      </c>
      <c r="E14283">
        <v>44092</v>
      </c>
    </row>
    <row r="14284">
      <c r="A14284" t="str">
        <v>AutoTable</v>
      </c>
      <c r="C14284" t="str">
        <v>43745TRI</v>
      </c>
      <c r="D14284">
        <v>0</v>
      </c>
      <c r="E14284">
        <v>44092</v>
      </c>
    </row>
    <row r="14285">
      <c r="A14285" t="str">
        <v>AutoTable</v>
      </c>
      <c r="C14285" t="str">
        <v>43750BC</v>
      </c>
      <c r="D14285">
        <v>0</v>
      </c>
      <c r="E14285">
        <v>44092</v>
      </c>
    </row>
    <row r="14286">
      <c r="A14286" t="str">
        <v>AutoTable</v>
      </c>
      <c r="C14286" t="str">
        <v>43750S</v>
      </c>
      <c r="D14286">
        <v>0</v>
      </c>
      <c r="E14286">
        <v>44092</v>
      </c>
    </row>
    <row r="14287">
      <c r="A14287" t="str">
        <v>AutoTable</v>
      </c>
      <c r="C14287" t="str">
        <v>43750SO</v>
      </c>
      <c r="D14287">
        <v>46</v>
      </c>
      <c r="E14287">
        <v>44092</v>
      </c>
    </row>
    <row r="14288">
      <c r="A14288" t="str">
        <v>AutoTable</v>
      </c>
      <c r="C14288" t="str">
        <v>43750SR</v>
      </c>
      <c r="D14288">
        <v>0</v>
      </c>
      <c r="E14288">
        <v>44092</v>
      </c>
    </row>
    <row r="14289">
      <c r="A14289" t="str">
        <v>AutoTable</v>
      </c>
      <c r="C14289" t="str">
        <v>43750W</v>
      </c>
      <c r="D14289">
        <v>12</v>
      </c>
      <c r="E14289">
        <v>44092</v>
      </c>
    </row>
    <row r="14290">
      <c r="A14290" t="str">
        <v>AutoTable</v>
      </c>
      <c r="C14290" t="str">
        <v>43830B/BC/R</v>
      </c>
      <c r="D14290">
        <v>107</v>
      </c>
      <c r="E14290">
        <v>44092</v>
      </c>
    </row>
    <row r="14291">
      <c r="A14291" t="str">
        <v>AutoTable</v>
      </c>
      <c r="C14291" t="str">
        <v>43830B/O</v>
      </c>
      <c r="D14291">
        <v>210</v>
      </c>
      <c r="E14291">
        <v>44092</v>
      </c>
    </row>
    <row r="14292">
      <c r="A14292" t="str">
        <v>AutoTable</v>
      </c>
      <c r="C14292" t="str">
        <v>43831B/KA</v>
      </c>
      <c r="D14292">
        <v>30</v>
      </c>
      <c r="E14292">
        <v>44092</v>
      </c>
    </row>
    <row r="14293">
      <c r="A14293" t="str">
        <v>AutoTable</v>
      </c>
      <c r="C14293" t="str">
        <v>43845CB-PL</v>
      </c>
      <c r="D14293">
        <v>1150</v>
      </c>
      <c r="E14293">
        <v>44092</v>
      </c>
    </row>
    <row r="14294">
      <c r="A14294" t="str">
        <v>AutoTable</v>
      </c>
      <c r="C14294" t="str">
        <v>43845CB-TB</v>
      </c>
      <c r="D14294">
        <v>2831</v>
      </c>
      <c r="E14294">
        <v>44092</v>
      </c>
    </row>
    <row r="14295">
      <c r="A14295" t="str">
        <v>AutoTable</v>
      </c>
      <c r="C14295" t="str">
        <v>43930A</v>
      </c>
      <c r="D14295">
        <v>120</v>
      </c>
      <c r="E14295">
        <v>44092</v>
      </c>
    </row>
    <row r="14296">
      <c r="A14296" t="str">
        <v>AutoTable</v>
      </c>
      <c r="C14296" t="str">
        <v>43930B</v>
      </c>
      <c r="D14296">
        <v>301</v>
      </c>
      <c r="E14296">
        <v>44092</v>
      </c>
    </row>
    <row r="14297">
      <c r="A14297" t="str">
        <v>AutoTable</v>
      </c>
      <c r="C14297" t="str">
        <v>43930B/O</v>
      </c>
      <c r="D14297">
        <v>120</v>
      </c>
      <c r="E14297">
        <v>44092</v>
      </c>
    </row>
    <row r="14298">
      <c r="A14298" t="str">
        <v>AutoTable</v>
      </c>
      <c r="C14298" t="str">
        <v>43930BC</v>
      </c>
      <c r="D14298">
        <v>324</v>
      </c>
      <c r="E14298">
        <v>44092</v>
      </c>
    </row>
    <row r="14299">
      <c r="A14299" t="str">
        <v>AutoTable</v>
      </c>
      <c r="C14299" t="str">
        <v>43930KA</v>
      </c>
      <c r="D14299">
        <v>120</v>
      </c>
      <c r="E14299">
        <v>44092</v>
      </c>
    </row>
    <row r="14300">
      <c r="A14300" t="str">
        <v>AutoTable</v>
      </c>
      <c r="C14300" t="str">
        <v>43930KA/B</v>
      </c>
      <c r="D14300">
        <v>120</v>
      </c>
      <c r="E14300">
        <v>44092</v>
      </c>
    </row>
    <row r="14301">
      <c r="A14301" t="str">
        <v>AutoTable</v>
      </c>
      <c r="C14301" t="str">
        <v>43930O</v>
      </c>
      <c r="D14301">
        <v>120</v>
      </c>
      <c r="E14301">
        <v>44092</v>
      </c>
    </row>
    <row r="14302">
      <c r="A14302" t="str">
        <v>AutoTable</v>
      </c>
      <c r="C14302" t="str">
        <v>43930OR</v>
      </c>
      <c r="D14302">
        <v>120</v>
      </c>
      <c r="E14302">
        <v>44092</v>
      </c>
    </row>
    <row r="14303">
      <c r="A14303" t="str">
        <v>AutoTable</v>
      </c>
      <c r="C14303" t="str">
        <v>43930P</v>
      </c>
      <c r="D14303">
        <v>144</v>
      </c>
      <c r="E14303">
        <v>44092</v>
      </c>
    </row>
    <row r="14304">
      <c r="A14304" t="str">
        <v>AutoTable</v>
      </c>
      <c r="C14304" t="str">
        <v>43930PO</v>
      </c>
      <c r="D14304">
        <v>120</v>
      </c>
      <c r="E14304">
        <v>44092</v>
      </c>
    </row>
    <row r="14305">
      <c r="A14305" t="str">
        <v>AutoTable</v>
      </c>
      <c r="C14305" t="str">
        <v>43930R</v>
      </c>
      <c r="D14305">
        <v>346</v>
      </c>
      <c r="E14305">
        <v>44092</v>
      </c>
    </row>
    <row r="14306">
      <c r="A14306" t="str">
        <v>AutoTable</v>
      </c>
      <c r="C14306" t="str">
        <v>43930SA</v>
      </c>
      <c r="D14306">
        <v>120</v>
      </c>
      <c r="E14306">
        <v>44092</v>
      </c>
    </row>
    <row r="14307">
      <c r="A14307" t="str">
        <v>AutoTable</v>
      </c>
      <c r="C14307" t="str">
        <v>43930VE</v>
      </c>
      <c r="D14307">
        <v>237</v>
      </c>
      <c r="E14307">
        <v>44092</v>
      </c>
    </row>
    <row r="14308">
      <c r="A14308" t="str">
        <v>AutoTable</v>
      </c>
      <c r="C14308" t="str">
        <v>43930VI/CI/MA</v>
      </c>
      <c r="D14308">
        <v>120</v>
      </c>
      <c r="E14308">
        <v>44092</v>
      </c>
    </row>
    <row r="14309">
      <c r="A14309" t="str">
        <v>AutoTable</v>
      </c>
      <c r="C14309" t="str">
        <v>43945FO/F</v>
      </c>
      <c r="D14309">
        <v>192</v>
      </c>
      <c r="E14309">
        <v>44092</v>
      </c>
    </row>
    <row r="14310">
      <c r="A14310" t="str">
        <v>AutoTable</v>
      </c>
      <c r="C14310" t="str">
        <v>43945MA/B/VE</v>
      </c>
      <c r="D14310">
        <v>644</v>
      </c>
      <c r="E14310">
        <v>44092</v>
      </c>
    </row>
    <row r="14311">
      <c r="A14311" t="str">
        <v>AutoTable</v>
      </c>
      <c r="C14311" t="str">
        <v>43945PA</v>
      </c>
      <c r="D14311">
        <v>60</v>
      </c>
      <c r="E14311">
        <v>44092</v>
      </c>
    </row>
    <row r="14312">
      <c r="A14312" t="str">
        <v>AutoTable</v>
      </c>
      <c r="C14312" t="str">
        <v>440308</v>
      </c>
      <c r="D14312">
        <v>0</v>
      </c>
      <c r="E14312">
        <v>44092</v>
      </c>
    </row>
    <row r="14313">
      <c r="A14313" t="str">
        <v>AutoTable</v>
      </c>
      <c r="C14313" t="str">
        <v>44030B</v>
      </c>
      <c r="D14313">
        <v>0</v>
      </c>
      <c r="E14313">
        <v>44092</v>
      </c>
    </row>
    <row r="14314">
      <c r="A14314" t="str">
        <v>AutoTable</v>
      </c>
      <c r="C14314" t="str">
        <v>44030BC</v>
      </c>
      <c r="D14314">
        <v>0</v>
      </c>
      <c r="E14314">
        <v>44092</v>
      </c>
    </row>
    <row r="14315">
      <c r="A14315" t="str">
        <v>AutoTable</v>
      </c>
      <c r="C14315" t="str">
        <v>44030FO</v>
      </c>
      <c r="D14315">
        <v>0</v>
      </c>
      <c r="E14315">
        <v>44092</v>
      </c>
    </row>
    <row r="14316">
      <c r="A14316" t="str">
        <v>AutoTable</v>
      </c>
      <c r="C14316" t="str">
        <v>44030J</v>
      </c>
      <c r="D14316">
        <v>20</v>
      </c>
      <c r="E14316">
        <v>44092</v>
      </c>
    </row>
    <row r="14317">
      <c r="A14317" t="str">
        <v>AutoTable</v>
      </c>
      <c r="C14317" t="str">
        <v>44030M</v>
      </c>
      <c r="D14317">
        <v>0</v>
      </c>
      <c r="E14317">
        <v>44092</v>
      </c>
    </row>
    <row r="14318">
      <c r="A14318" t="str">
        <v>AutoTable</v>
      </c>
      <c r="C14318" t="str">
        <v>44030PA</v>
      </c>
      <c r="D14318">
        <v>0</v>
      </c>
      <c r="E14318">
        <v>44092</v>
      </c>
    </row>
    <row r="14319">
      <c r="A14319" t="str">
        <v>AutoTable</v>
      </c>
      <c r="C14319" t="str">
        <v>44030R</v>
      </c>
      <c r="D14319">
        <v>0</v>
      </c>
      <c r="E14319">
        <v>44092</v>
      </c>
    </row>
    <row r="14320">
      <c r="A14320" t="str">
        <v>AutoTable</v>
      </c>
      <c r="C14320" t="str">
        <v>44030SP</v>
      </c>
      <c r="D14320">
        <v>0</v>
      </c>
      <c r="E14320">
        <v>44092</v>
      </c>
    </row>
    <row r="14321">
      <c r="A14321" t="str">
        <v>AutoTable</v>
      </c>
      <c r="C14321" t="str">
        <v>44030VE</v>
      </c>
      <c r="D14321">
        <v>0</v>
      </c>
      <c r="E14321">
        <v>44092</v>
      </c>
    </row>
    <row r="14322">
      <c r="A14322" t="str">
        <v>AutoTable</v>
      </c>
      <c r="C14322" t="str">
        <v>440381</v>
      </c>
      <c r="D14322">
        <v>0</v>
      </c>
      <c r="E14322">
        <v>44092</v>
      </c>
    </row>
    <row r="14323">
      <c r="A14323" t="str">
        <v>AutoTable</v>
      </c>
      <c r="C14323" t="str">
        <v>440389</v>
      </c>
      <c r="D14323">
        <v>0</v>
      </c>
      <c r="E14323">
        <v>44092</v>
      </c>
    </row>
    <row r="14324">
      <c r="A14324" t="str">
        <v>AutoTable</v>
      </c>
      <c r="C14324" t="str">
        <v>44350</v>
      </c>
      <c r="D14324">
        <v>0</v>
      </c>
      <c r="E14324">
        <v>44092</v>
      </c>
    </row>
    <row r="14325">
      <c r="A14325" t="str">
        <v>AutoTable</v>
      </c>
      <c r="C14325" t="str">
        <v>44550</v>
      </c>
      <c r="D14325">
        <v>0</v>
      </c>
      <c r="E14325">
        <v>44092</v>
      </c>
    </row>
    <row r="14326">
      <c r="A14326" t="str">
        <v>AutoTable</v>
      </c>
      <c r="C14326" t="str">
        <v>44750</v>
      </c>
      <c r="D14326">
        <v>1</v>
      </c>
      <c r="E14326">
        <v>44092</v>
      </c>
    </row>
    <row r="14327">
      <c r="A14327" t="str">
        <v>AutoTable</v>
      </c>
      <c r="C14327" t="str">
        <v>44846KA</v>
      </c>
      <c r="D14327">
        <v>60</v>
      </c>
      <c r="E14327">
        <v>44092</v>
      </c>
    </row>
    <row r="14328">
      <c r="A14328" t="str">
        <v>AutoTable</v>
      </c>
      <c r="C14328" t="str">
        <v>44846PA</v>
      </c>
      <c r="D14328">
        <v>60</v>
      </c>
      <c r="E14328">
        <v>44092</v>
      </c>
    </row>
    <row r="14329">
      <c r="A14329" t="str">
        <v>AutoTable</v>
      </c>
      <c r="C14329" t="str">
        <v>44850</v>
      </c>
      <c r="D14329">
        <v>0</v>
      </c>
      <c r="E14329">
        <v>44092</v>
      </c>
    </row>
    <row r="14330">
      <c r="A14330" t="str">
        <v>AutoTable</v>
      </c>
      <c r="C14330" t="str">
        <v>44950</v>
      </c>
      <c r="D14330">
        <v>0</v>
      </c>
      <c r="E14330">
        <v>44092</v>
      </c>
    </row>
    <row r="14331">
      <c r="A14331" t="str">
        <v>AutoTable</v>
      </c>
      <c r="C14331" t="str">
        <v>48130</v>
      </c>
      <c r="D14331">
        <v>22</v>
      </c>
      <c r="E14331">
        <v>44092</v>
      </c>
    </row>
    <row r="14332">
      <c r="A14332" t="str">
        <v>AutoTable</v>
      </c>
      <c r="C14332" t="str">
        <v>48131</v>
      </c>
      <c r="D14332">
        <v>15</v>
      </c>
      <c r="E14332">
        <v>44092</v>
      </c>
    </row>
    <row r="14333">
      <c r="A14333" t="str">
        <v>AutoTable</v>
      </c>
      <c r="C14333" t="str">
        <v>49893</v>
      </c>
      <c r="D14333">
        <v>101</v>
      </c>
      <c r="E14333">
        <v>44092</v>
      </c>
    </row>
    <row r="14334">
      <c r="A14334" t="str">
        <v>AutoTable</v>
      </c>
      <c r="C14334" t="str">
        <v>49898</v>
      </c>
      <c r="D14334">
        <v>18</v>
      </c>
      <c r="E14334">
        <v>44092</v>
      </c>
    </row>
    <row r="14335">
      <c r="A14335" t="str">
        <v>AutoTable</v>
      </c>
      <c r="C14335" t="str">
        <v>51000</v>
      </c>
      <c r="D14335">
        <v>1</v>
      </c>
      <c r="E14335">
        <v>44092</v>
      </c>
    </row>
    <row r="14336">
      <c r="A14336" t="str">
        <v>AutoTable</v>
      </c>
      <c r="C14336" t="str">
        <v>51001</v>
      </c>
      <c r="D14336">
        <v>40</v>
      </c>
      <c r="E14336">
        <v>44092</v>
      </c>
    </row>
    <row r="14337">
      <c r="A14337" t="str">
        <v>AutoTable</v>
      </c>
      <c r="C14337" t="str">
        <v>51003</v>
      </c>
      <c r="D14337">
        <v>533</v>
      </c>
      <c r="E14337">
        <v>44092</v>
      </c>
    </row>
    <row r="14338">
      <c r="A14338" t="str">
        <v>AutoTable</v>
      </c>
      <c r="C14338" t="str">
        <v>51005</v>
      </c>
      <c r="D14338">
        <v>4201</v>
      </c>
      <c r="E14338">
        <v>44092</v>
      </c>
    </row>
    <row r="14339">
      <c r="A14339" t="str">
        <v>AutoTable</v>
      </c>
      <c r="C14339" t="str">
        <v>51006</v>
      </c>
      <c r="D14339">
        <v>2014</v>
      </c>
      <c r="E14339">
        <v>44092</v>
      </c>
    </row>
    <row r="14340">
      <c r="A14340" t="str">
        <v>AutoTable</v>
      </c>
      <c r="C14340" t="str">
        <v>51007</v>
      </c>
      <c r="D14340">
        <v>2231</v>
      </c>
      <c r="E14340">
        <v>44092</v>
      </c>
    </row>
    <row r="14341">
      <c r="A14341" t="str">
        <v>AutoTable</v>
      </c>
      <c r="C14341" t="str">
        <v>51008</v>
      </c>
      <c r="D14341">
        <v>136</v>
      </c>
      <c r="E14341">
        <v>44092</v>
      </c>
    </row>
    <row r="14342">
      <c r="A14342" t="str">
        <v>AutoTable</v>
      </c>
      <c r="C14342" t="str">
        <v>51009</v>
      </c>
      <c r="D14342">
        <v>10</v>
      </c>
      <c r="E14342">
        <v>44092</v>
      </c>
    </row>
    <row r="14343">
      <c r="A14343" t="str">
        <v>AutoTable</v>
      </c>
      <c r="C14343" t="str">
        <v>51010</v>
      </c>
      <c r="D14343">
        <v>27</v>
      </c>
      <c r="E14343">
        <v>44092</v>
      </c>
    </row>
    <row r="14344">
      <c r="A14344" t="str">
        <v>AutoTable</v>
      </c>
      <c r="C14344" t="str">
        <v>51011</v>
      </c>
      <c r="D14344">
        <v>41</v>
      </c>
      <c r="E14344">
        <v>44092</v>
      </c>
    </row>
    <row r="14345">
      <c r="A14345" t="str">
        <v>AutoTable</v>
      </c>
      <c r="C14345" t="str">
        <v>51012</v>
      </c>
      <c r="D14345">
        <v>43</v>
      </c>
      <c r="E14345">
        <v>44092</v>
      </c>
    </row>
    <row r="14346">
      <c r="A14346" t="str">
        <v>AutoTable</v>
      </c>
      <c r="C14346" t="str">
        <v>51013</v>
      </c>
      <c r="D14346">
        <v>109</v>
      </c>
      <c r="E14346">
        <v>44092</v>
      </c>
    </row>
    <row r="14347">
      <c r="A14347" t="str">
        <v>AutoTable</v>
      </c>
      <c r="C14347" t="str">
        <v>51014</v>
      </c>
      <c r="D14347">
        <v>36</v>
      </c>
      <c r="E14347">
        <v>44092</v>
      </c>
    </row>
    <row r="14348">
      <c r="A14348" t="str">
        <v>AutoTable</v>
      </c>
      <c r="C14348" t="str">
        <v>51015</v>
      </c>
      <c r="D14348">
        <v>32</v>
      </c>
      <c r="E14348">
        <v>44092</v>
      </c>
    </row>
    <row r="14349">
      <c r="A14349" t="str">
        <v>AutoTable</v>
      </c>
      <c r="C14349" t="str">
        <v>51015-3</v>
      </c>
      <c r="D14349">
        <v>0</v>
      </c>
      <c r="E14349">
        <v>44092</v>
      </c>
    </row>
    <row r="14350">
      <c r="A14350" t="str">
        <v>AutoTable</v>
      </c>
      <c r="C14350" t="str">
        <v>51015-5</v>
      </c>
      <c r="D14350">
        <v>11</v>
      </c>
      <c r="E14350">
        <v>44092</v>
      </c>
    </row>
    <row r="14351">
      <c r="A14351" t="str">
        <v>AutoTable</v>
      </c>
      <c r="C14351" t="str">
        <v>51016</v>
      </c>
      <c r="D14351">
        <v>253</v>
      </c>
      <c r="E14351">
        <v>44092</v>
      </c>
    </row>
    <row r="14352">
      <c r="A14352" t="str">
        <v>AutoTable</v>
      </c>
      <c r="C14352" t="str">
        <v>51016-3</v>
      </c>
      <c r="D14352">
        <v>7</v>
      </c>
      <c r="E14352">
        <v>44092</v>
      </c>
    </row>
    <row r="14353">
      <c r="A14353" t="str">
        <v>AutoTable</v>
      </c>
      <c r="C14353" t="str">
        <v>51016-5</v>
      </c>
      <c r="D14353">
        <v>13</v>
      </c>
      <c r="E14353">
        <v>44092</v>
      </c>
    </row>
    <row r="14354">
      <c r="A14354" t="str">
        <v>AutoTable</v>
      </c>
      <c r="C14354" t="str">
        <v>51016V</v>
      </c>
      <c r="D14354">
        <v>0</v>
      </c>
      <c r="E14354">
        <v>44092</v>
      </c>
    </row>
    <row r="14355">
      <c r="A14355" t="str">
        <v>AutoTable</v>
      </c>
      <c r="C14355" t="str">
        <v>51017</v>
      </c>
      <c r="D14355">
        <v>14</v>
      </c>
      <c r="E14355">
        <v>44092</v>
      </c>
    </row>
    <row r="14356">
      <c r="A14356" t="str">
        <v>AutoTable</v>
      </c>
      <c r="C14356" t="str">
        <v>51018</v>
      </c>
      <c r="D14356">
        <v>0</v>
      </c>
      <c r="E14356">
        <v>44092</v>
      </c>
    </row>
    <row r="14357">
      <c r="A14357" t="str">
        <v>AutoTable</v>
      </c>
      <c r="C14357" t="str">
        <v>51020</v>
      </c>
      <c r="D14357">
        <v>10</v>
      </c>
      <c r="E14357">
        <v>44092</v>
      </c>
    </row>
    <row r="14358">
      <c r="A14358" t="str">
        <v>AutoTable</v>
      </c>
      <c r="C14358" t="str">
        <v>52010</v>
      </c>
      <c r="D14358">
        <v>1</v>
      </c>
      <c r="E14358">
        <v>44092</v>
      </c>
    </row>
    <row r="14359">
      <c r="A14359" t="str">
        <v>AutoTable</v>
      </c>
      <c r="C14359" t="str">
        <v>52011</v>
      </c>
      <c r="D14359">
        <v>0</v>
      </c>
      <c r="E14359">
        <v>44092</v>
      </c>
    </row>
    <row r="14360">
      <c r="A14360" t="str">
        <v>AutoTable</v>
      </c>
      <c r="C14360" t="str">
        <v>53101</v>
      </c>
      <c r="D14360">
        <v>2116</v>
      </c>
      <c r="E14360">
        <v>44092</v>
      </c>
    </row>
    <row r="14361">
      <c r="A14361" t="str">
        <v>AutoTable</v>
      </c>
      <c r="C14361" t="str">
        <v>53103</v>
      </c>
      <c r="D14361">
        <v>878</v>
      </c>
      <c r="E14361">
        <v>44092</v>
      </c>
    </row>
    <row r="14362">
      <c r="A14362" t="str">
        <v>AutoTable</v>
      </c>
      <c r="C14362" t="str">
        <v>53105</v>
      </c>
      <c r="D14362">
        <v>0</v>
      </c>
      <c r="E14362">
        <v>44092</v>
      </c>
    </row>
    <row r="14363">
      <c r="A14363" t="str">
        <v>AutoTable</v>
      </c>
      <c r="C14363" t="str">
        <v>53106</v>
      </c>
      <c r="D14363">
        <v>1885</v>
      </c>
      <c r="E14363">
        <v>44092</v>
      </c>
    </row>
    <row r="14364">
      <c r="A14364" t="str">
        <v>AutoTable</v>
      </c>
      <c r="C14364" t="str">
        <v>53111</v>
      </c>
      <c r="D14364">
        <v>213</v>
      </c>
      <c r="E14364">
        <v>44092</v>
      </c>
    </row>
    <row r="14365">
      <c r="A14365" t="str">
        <v>AutoTable</v>
      </c>
      <c r="C14365" t="str">
        <v>53113</v>
      </c>
      <c r="D14365">
        <v>65</v>
      </c>
      <c r="E14365">
        <v>44092</v>
      </c>
    </row>
    <row r="14366">
      <c r="A14366" t="str">
        <v>AutoTable</v>
      </c>
      <c r="C14366" t="str">
        <v>53114</v>
      </c>
      <c r="D14366">
        <v>44</v>
      </c>
      <c r="E14366">
        <v>44092</v>
      </c>
    </row>
    <row r="14367">
      <c r="A14367" t="str">
        <v>AutoTable</v>
      </c>
      <c r="C14367" t="str">
        <v>53115</v>
      </c>
      <c r="D14367">
        <v>0</v>
      </c>
      <c r="E14367">
        <v>44092</v>
      </c>
    </row>
    <row r="14368">
      <c r="A14368" t="str">
        <v>AutoTable</v>
      </c>
      <c r="C14368" t="str">
        <v>53116</v>
      </c>
      <c r="D14368">
        <v>223</v>
      </c>
      <c r="E14368">
        <v>44092</v>
      </c>
    </row>
    <row r="14369">
      <c r="A14369" t="str">
        <v>AutoTable</v>
      </c>
      <c r="C14369" t="str">
        <v>53117</v>
      </c>
      <c r="D14369">
        <v>0</v>
      </c>
      <c r="E14369">
        <v>44092</v>
      </c>
    </row>
    <row r="14370">
      <c r="A14370" t="str">
        <v>AutoTable</v>
      </c>
      <c r="C14370" t="str">
        <v>54000</v>
      </c>
      <c r="D14370">
        <v>443</v>
      </c>
      <c r="E14370">
        <v>44092</v>
      </c>
    </row>
    <row r="14371">
      <c r="A14371" t="str">
        <v>AutoTable</v>
      </c>
      <c r="C14371" t="str">
        <v>54001</v>
      </c>
      <c r="D14371">
        <v>3</v>
      </c>
      <c r="E14371">
        <v>44092</v>
      </c>
    </row>
    <row r="14372">
      <c r="A14372" t="str">
        <v>AutoTable</v>
      </c>
      <c r="C14372" t="str">
        <v>54002</v>
      </c>
      <c r="D14372">
        <v>71</v>
      </c>
      <c r="E14372">
        <v>44092</v>
      </c>
    </row>
    <row r="14373">
      <c r="A14373" t="str">
        <v>AutoTable</v>
      </c>
      <c r="C14373" t="str">
        <v>54003</v>
      </c>
      <c r="D14373">
        <v>244</v>
      </c>
      <c r="E14373">
        <v>44092</v>
      </c>
    </row>
    <row r="14374">
      <c r="A14374" t="str">
        <v>AutoTable</v>
      </c>
      <c r="C14374" t="str">
        <v>54005</v>
      </c>
      <c r="D14374">
        <v>182</v>
      </c>
      <c r="E14374">
        <v>44092</v>
      </c>
    </row>
    <row r="14375">
      <c r="A14375" t="str">
        <v>AutoTable</v>
      </c>
      <c r="C14375" t="str">
        <v>54008</v>
      </c>
      <c r="D14375">
        <v>471</v>
      </c>
      <c r="E14375">
        <v>44092</v>
      </c>
    </row>
    <row r="14376">
      <c r="A14376" t="str">
        <v>AutoTable</v>
      </c>
      <c r="C14376" t="str">
        <v>54009</v>
      </c>
      <c r="D14376">
        <v>347</v>
      </c>
      <c r="E14376">
        <v>44092</v>
      </c>
    </row>
    <row r="14377">
      <c r="A14377" t="str">
        <v>AutoTable</v>
      </c>
      <c r="C14377" t="str">
        <v>54010</v>
      </c>
      <c r="D14377">
        <v>353</v>
      </c>
      <c r="E14377">
        <v>44092</v>
      </c>
    </row>
    <row r="14378">
      <c r="A14378" t="str">
        <v>AutoTable</v>
      </c>
      <c r="C14378" t="str">
        <v>54011</v>
      </c>
      <c r="D14378">
        <v>59</v>
      </c>
      <c r="E14378">
        <v>44092</v>
      </c>
    </row>
    <row r="14379">
      <c r="A14379" t="str">
        <v>AutoTable</v>
      </c>
      <c r="C14379" t="str">
        <v>54012</v>
      </c>
      <c r="D14379">
        <v>201</v>
      </c>
      <c r="E14379">
        <v>44092</v>
      </c>
    </row>
    <row r="14380">
      <c r="A14380" t="str">
        <v>AutoTable</v>
      </c>
      <c r="C14380" t="str">
        <v>54014</v>
      </c>
      <c r="D14380">
        <v>61</v>
      </c>
      <c r="E14380">
        <v>44092</v>
      </c>
    </row>
    <row r="14381">
      <c r="A14381" t="str">
        <v>AutoTable</v>
      </c>
      <c r="C14381" t="str">
        <v>54015</v>
      </c>
      <c r="D14381">
        <v>4</v>
      </c>
      <c r="E14381">
        <v>44092</v>
      </c>
    </row>
    <row r="14382">
      <c r="A14382" t="str">
        <v>AutoTable</v>
      </c>
      <c r="C14382" t="str">
        <v>570</v>
      </c>
      <c r="D14382">
        <v>160</v>
      </c>
      <c r="E14382">
        <v>44092</v>
      </c>
    </row>
    <row r="14383">
      <c r="A14383" t="str">
        <v>AutoTable</v>
      </c>
      <c r="C14383" t="str">
        <v>57010</v>
      </c>
      <c r="D14383">
        <v>0</v>
      </c>
      <c r="E14383">
        <v>44092</v>
      </c>
    </row>
    <row r="14384">
      <c r="A14384" t="str">
        <v>AutoTable</v>
      </c>
      <c r="C14384" t="str">
        <v>57011</v>
      </c>
      <c r="D14384">
        <v>0</v>
      </c>
      <c r="E14384">
        <v>44092</v>
      </c>
    </row>
    <row r="14385">
      <c r="A14385" t="str">
        <v>AutoTable</v>
      </c>
      <c r="C14385" t="str">
        <v>57012</v>
      </c>
      <c r="D14385">
        <v>0</v>
      </c>
      <c r="E14385">
        <v>44092</v>
      </c>
    </row>
    <row r="14386">
      <c r="A14386" t="str">
        <v>AutoTable</v>
      </c>
      <c r="C14386" t="str">
        <v>57013</v>
      </c>
      <c r="D14386">
        <v>0</v>
      </c>
      <c r="E14386">
        <v>44092</v>
      </c>
    </row>
    <row r="14387">
      <c r="A14387" t="str">
        <v>AutoTable</v>
      </c>
      <c r="C14387" t="str">
        <v>57014</v>
      </c>
      <c r="D14387">
        <v>0</v>
      </c>
      <c r="E14387">
        <v>44092</v>
      </c>
    </row>
    <row r="14388">
      <c r="A14388" t="str">
        <v>AutoTable</v>
      </c>
      <c r="C14388" t="str">
        <v>57015</v>
      </c>
      <c r="D14388">
        <v>0</v>
      </c>
      <c r="E14388">
        <v>44092</v>
      </c>
    </row>
    <row r="14389">
      <c r="A14389" t="str">
        <v>AutoTable</v>
      </c>
      <c r="C14389" t="str">
        <v>57016</v>
      </c>
      <c r="D14389">
        <v>0</v>
      </c>
      <c r="E14389">
        <v>44092</v>
      </c>
    </row>
    <row r="14390">
      <c r="A14390" t="str">
        <v>AutoTable</v>
      </c>
      <c r="C14390" t="str">
        <v>57018</v>
      </c>
      <c r="D14390">
        <v>0</v>
      </c>
      <c r="E14390">
        <v>44092</v>
      </c>
    </row>
    <row r="14391">
      <c r="A14391" t="str">
        <v>AutoTable</v>
      </c>
      <c r="C14391" t="str">
        <v>57019</v>
      </c>
      <c r="D14391">
        <v>0</v>
      </c>
      <c r="E14391">
        <v>44092</v>
      </c>
    </row>
    <row r="14392">
      <c r="A14392" t="str">
        <v>AutoTable</v>
      </c>
      <c r="C14392" t="str">
        <v>57020</v>
      </c>
      <c r="D14392">
        <v>0</v>
      </c>
      <c r="E14392">
        <v>44092</v>
      </c>
    </row>
    <row r="14393">
      <c r="A14393" t="str">
        <v>AutoTable</v>
      </c>
      <c r="C14393" t="str">
        <v>57021</v>
      </c>
      <c r="D14393">
        <v>0</v>
      </c>
      <c r="E14393">
        <v>44092</v>
      </c>
    </row>
    <row r="14394">
      <c r="A14394" t="str">
        <v>AutoTable</v>
      </c>
      <c r="C14394" t="str">
        <v>60176</v>
      </c>
      <c r="D14394">
        <v>180</v>
      </c>
      <c r="E14394">
        <v>44092</v>
      </c>
    </row>
    <row r="14395">
      <c r="A14395" t="str">
        <v>AutoTable</v>
      </c>
      <c r="C14395" t="str">
        <v>61110-CB</v>
      </c>
      <c r="D14395">
        <v>86</v>
      </c>
      <c r="E14395">
        <v>44092</v>
      </c>
    </row>
    <row r="14396">
      <c r="A14396" t="str">
        <v>AutoTable</v>
      </c>
      <c r="C14396" t="str">
        <v>61210</v>
      </c>
      <c r="D14396">
        <v>0</v>
      </c>
      <c r="E14396">
        <v>44092</v>
      </c>
    </row>
    <row r="14397">
      <c r="A14397" t="str">
        <v>AutoTable</v>
      </c>
      <c r="C14397" t="str">
        <v>61310J</v>
      </c>
      <c r="D14397">
        <v>0</v>
      </c>
      <c r="E14397">
        <v>44092</v>
      </c>
    </row>
    <row r="14398">
      <c r="A14398" t="str">
        <v>AutoTable</v>
      </c>
      <c r="C14398" t="str">
        <v>61310R</v>
      </c>
      <c r="D14398">
        <v>25</v>
      </c>
      <c r="E14398">
        <v>44092</v>
      </c>
    </row>
    <row r="14399">
      <c r="A14399" t="str">
        <v>AutoTable</v>
      </c>
      <c r="C14399" t="str">
        <v>61310VE</v>
      </c>
      <c r="D14399">
        <v>86</v>
      </c>
      <c r="E14399">
        <v>44092</v>
      </c>
    </row>
    <row r="14400">
      <c r="A14400" t="str">
        <v>AutoTable</v>
      </c>
      <c r="C14400" t="str">
        <v>62050</v>
      </c>
      <c r="D14400">
        <v>68</v>
      </c>
      <c r="E14400">
        <v>44092</v>
      </c>
    </row>
    <row r="14401">
      <c r="A14401" t="str">
        <v>AutoTable</v>
      </c>
      <c r="C14401" t="str">
        <v>62675PAV</v>
      </c>
      <c r="D14401">
        <v>0</v>
      </c>
      <c r="E14401">
        <v>44092</v>
      </c>
    </row>
    <row r="14402">
      <c r="A14402" t="str">
        <v>AutoTable</v>
      </c>
      <c r="C14402" t="str">
        <v>63110-02</v>
      </c>
      <c r="D14402">
        <v>72</v>
      </c>
      <c r="E14402">
        <v>44092</v>
      </c>
    </row>
    <row r="14403">
      <c r="A14403" t="str">
        <v>AutoTable</v>
      </c>
      <c r="C14403" t="str">
        <v>63110-05</v>
      </c>
      <c r="D14403">
        <v>19</v>
      </c>
      <c r="E14403">
        <v>44092</v>
      </c>
    </row>
    <row r="14404">
      <c r="A14404" t="str">
        <v>AutoTable</v>
      </c>
      <c r="C14404" t="str">
        <v>63110-08</v>
      </c>
      <c r="D14404">
        <v>1</v>
      </c>
      <c r="E14404">
        <v>44092</v>
      </c>
    </row>
    <row r="14405">
      <c r="A14405" t="str">
        <v>AutoTable</v>
      </c>
      <c r="C14405" t="str">
        <v>63110-26</v>
      </c>
      <c r="D14405">
        <v>32</v>
      </c>
      <c r="E14405">
        <v>44092</v>
      </c>
    </row>
    <row r="14406">
      <c r="A14406" t="str">
        <v>AutoTable</v>
      </c>
      <c r="C14406" t="str">
        <v>63175-05</v>
      </c>
      <c r="D14406">
        <v>34</v>
      </c>
      <c r="E14406">
        <v>44092</v>
      </c>
    </row>
    <row r="14407">
      <c r="A14407" t="str">
        <v>AutoTable</v>
      </c>
      <c r="C14407" t="str">
        <v>63175-06</v>
      </c>
      <c r="D14407">
        <v>35</v>
      </c>
      <c r="E14407">
        <v>44092</v>
      </c>
    </row>
    <row r="14408">
      <c r="A14408" t="str">
        <v>AutoTable</v>
      </c>
      <c r="C14408" t="str">
        <v>63175-08</v>
      </c>
      <c r="D14408">
        <v>29</v>
      </c>
      <c r="E14408">
        <v>44092</v>
      </c>
    </row>
    <row r="14409">
      <c r="A14409" t="str">
        <v>AutoTable</v>
      </c>
      <c r="C14409" t="str">
        <v>64710</v>
      </c>
      <c r="D14409">
        <v>36</v>
      </c>
      <c r="E14409">
        <v>44092</v>
      </c>
    </row>
    <row r="14410">
      <c r="A14410" t="str">
        <v>AutoTable</v>
      </c>
      <c r="C14410" t="str">
        <v>64712</v>
      </c>
      <c r="D14410">
        <v>8</v>
      </c>
      <c r="E14410">
        <v>44092</v>
      </c>
    </row>
    <row r="14411">
      <c r="A14411" t="str">
        <v>AutoTable</v>
      </c>
      <c r="C14411" t="str">
        <v>64715</v>
      </c>
      <c r="D14411">
        <v>23</v>
      </c>
      <c r="E14411">
        <v>44092</v>
      </c>
    </row>
    <row r="14412">
      <c r="A14412" t="str">
        <v>AutoTable</v>
      </c>
      <c r="C14412" t="str">
        <v>64750</v>
      </c>
      <c r="D14412">
        <v>156</v>
      </c>
      <c r="E14412">
        <v>44092</v>
      </c>
    </row>
    <row r="14413">
      <c r="A14413" t="str">
        <v>AutoTable</v>
      </c>
      <c r="C14413" t="str">
        <v>64775</v>
      </c>
      <c r="D14413">
        <v>6</v>
      </c>
      <c r="E14413">
        <v>44092</v>
      </c>
    </row>
    <row r="14414">
      <c r="A14414" t="str">
        <v>AutoTable</v>
      </c>
      <c r="C14414" t="str">
        <v>64910</v>
      </c>
      <c r="D14414">
        <v>10</v>
      </c>
      <c r="E14414">
        <v>44092</v>
      </c>
    </row>
    <row r="14415">
      <c r="A14415" t="str">
        <v>AutoTable</v>
      </c>
      <c r="C14415" t="str">
        <v>64912</v>
      </c>
      <c r="D14415">
        <v>0</v>
      </c>
      <c r="E14415">
        <v>44092</v>
      </c>
    </row>
    <row r="14416">
      <c r="A14416" t="str">
        <v>AutoTable</v>
      </c>
      <c r="C14416" t="str">
        <v>64912OR/B</v>
      </c>
      <c r="D14416">
        <v>0</v>
      </c>
      <c r="E14416">
        <v>44092</v>
      </c>
    </row>
    <row r="14417">
      <c r="A14417" t="str">
        <v>AutoTable</v>
      </c>
      <c r="C14417" t="str">
        <v>64915</v>
      </c>
      <c r="D14417">
        <v>0</v>
      </c>
      <c r="E14417">
        <v>44092</v>
      </c>
    </row>
    <row r="14418">
      <c r="A14418" t="str">
        <v>AutoTable</v>
      </c>
      <c r="C14418" t="str">
        <v>64915OR/B</v>
      </c>
      <c r="D14418">
        <v>0</v>
      </c>
      <c r="E14418">
        <v>44092</v>
      </c>
    </row>
    <row r="14419">
      <c r="A14419" t="str">
        <v>AutoTable</v>
      </c>
      <c r="C14419" t="str">
        <v>64950</v>
      </c>
      <c r="D14419">
        <v>0</v>
      </c>
      <c r="E14419">
        <v>44092</v>
      </c>
    </row>
    <row r="14420">
      <c r="A14420" t="str">
        <v>AutoTable</v>
      </c>
      <c r="C14420" t="str">
        <v>64975</v>
      </c>
      <c r="D14420">
        <v>4</v>
      </c>
      <c r="E14420">
        <v>44092</v>
      </c>
    </row>
    <row r="14421">
      <c r="A14421" t="str">
        <v>AutoTable</v>
      </c>
      <c r="C14421" t="str">
        <v>65110</v>
      </c>
      <c r="D14421">
        <v>99</v>
      </c>
      <c r="E14421">
        <v>44092</v>
      </c>
    </row>
    <row r="14422">
      <c r="A14422" t="str">
        <v>AutoTable</v>
      </c>
      <c r="C14422" t="str">
        <v>65112</v>
      </c>
      <c r="D14422">
        <v>28</v>
      </c>
      <c r="E14422">
        <v>44092</v>
      </c>
    </row>
    <row r="14423">
      <c r="A14423" t="str">
        <v>AutoTable</v>
      </c>
      <c r="C14423" t="str">
        <v>65112KA/VI</v>
      </c>
      <c r="D14423">
        <v>13</v>
      </c>
      <c r="E14423">
        <v>44092</v>
      </c>
    </row>
    <row r="14424">
      <c r="A14424" t="str">
        <v>AutoTable</v>
      </c>
      <c r="C14424" t="str">
        <v>65115</v>
      </c>
      <c r="D14424">
        <v>11</v>
      </c>
      <c r="E14424">
        <v>44092</v>
      </c>
    </row>
    <row r="14425">
      <c r="A14425" t="str">
        <v>AutoTable</v>
      </c>
      <c r="C14425" t="str">
        <v>65115KA/VI</v>
      </c>
      <c r="D14425">
        <v>13</v>
      </c>
      <c r="E14425">
        <v>44092</v>
      </c>
    </row>
    <row r="14426">
      <c r="A14426" t="str">
        <v>AutoTable</v>
      </c>
      <c r="C14426" t="str">
        <v>65150</v>
      </c>
      <c r="D14426">
        <v>154</v>
      </c>
      <c r="E14426">
        <v>44092</v>
      </c>
    </row>
    <row r="14427">
      <c r="A14427" t="str">
        <v>AutoTable</v>
      </c>
      <c r="C14427" t="str">
        <v>65175</v>
      </c>
      <c r="D14427">
        <v>124</v>
      </c>
      <c r="E14427">
        <v>44092</v>
      </c>
    </row>
    <row r="14428">
      <c r="A14428" t="str">
        <v>AutoTable</v>
      </c>
      <c r="C14428" t="str">
        <v>68110</v>
      </c>
      <c r="D14428">
        <v>104</v>
      </c>
      <c r="E14428">
        <v>44092</v>
      </c>
    </row>
    <row r="14429">
      <c r="A14429" t="str">
        <v>AutoTable</v>
      </c>
      <c r="C14429" t="str">
        <v>68151</v>
      </c>
      <c r="D14429">
        <v>52</v>
      </c>
      <c r="E14429">
        <v>44092</v>
      </c>
    </row>
    <row r="14430">
      <c r="A14430" t="str">
        <v>AutoTable</v>
      </c>
      <c r="C14430" t="str">
        <v>68175</v>
      </c>
      <c r="D14430">
        <v>2</v>
      </c>
      <c r="E14430">
        <v>44092</v>
      </c>
    </row>
    <row r="14431">
      <c r="A14431" t="str">
        <v>AutoTable</v>
      </c>
      <c r="C14431" t="str">
        <v>703300A</v>
      </c>
      <c r="D14431">
        <v>8835</v>
      </c>
      <c r="E14431">
        <v>44092</v>
      </c>
    </row>
    <row r="14432">
      <c r="A14432" t="str">
        <v>AutoTable</v>
      </c>
      <c r="C14432" t="str">
        <v>703300A-72</v>
      </c>
      <c r="D14432">
        <v>0</v>
      </c>
      <c r="E14432">
        <v>44092</v>
      </c>
    </row>
    <row r="14433">
      <c r="A14433" t="str">
        <v>AutoTable</v>
      </c>
      <c r="C14433" t="str">
        <v>703400A</v>
      </c>
      <c r="D14433">
        <v>1810</v>
      </c>
      <c r="E14433">
        <v>44092</v>
      </c>
    </row>
    <row r="14434">
      <c r="A14434" t="str">
        <v>AutoTable</v>
      </c>
      <c r="C14434" t="str">
        <v>703406</v>
      </c>
      <c r="D14434">
        <v>0</v>
      </c>
      <c r="E14434">
        <v>44092</v>
      </c>
    </row>
    <row r="14435">
      <c r="A14435" t="str">
        <v>AutoTable</v>
      </c>
      <c r="C14435" t="str">
        <v>703407</v>
      </c>
      <c r="D14435">
        <v>0</v>
      </c>
      <c r="E14435">
        <v>44092</v>
      </c>
    </row>
    <row r="14436">
      <c r="A14436" t="str">
        <v>AutoTable</v>
      </c>
      <c r="C14436" t="str">
        <v>703411</v>
      </c>
      <c r="D14436">
        <v>0</v>
      </c>
      <c r="E14436">
        <v>44092</v>
      </c>
    </row>
    <row r="14437">
      <c r="A14437" t="str">
        <v>AutoTable</v>
      </c>
      <c r="C14437" t="str">
        <v>703475</v>
      </c>
      <c r="D14437">
        <v>0</v>
      </c>
      <c r="E14437">
        <v>44092</v>
      </c>
    </row>
    <row r="14438">
      <c r="A14438" t="str">
        <v>AutoTable</v>
      </c>
      <c r="C14438" t="str">
        <v>703481</v>
      </c>
      <c r="D14438">
        <v>0</v>
      </c>
      <c r="E14438">
        <v>44092</v>
      </c>
    </row>
    <row r="14439">
      <c r="A14439" t="str">
        <v>AutoTable</v>
      </c>
      <c r="C14439" t="str">
        <v>703496</v>
      </c>
      <c r="D14439">
        <v>0</v>
      </c>
      <c r="E14439">
        <v>44092</v>
      </c>
    </row>
    <row r="14440">
      <c r="A14440" t="str">
        <v>AutoTable</v>
      </c>
      <c r="C14440" t="str">
        <v>703500A</v>
      </c>
      <c r="D14440">
        <v>597</v>
      </c>
      <c r="E14440">
        <v>44092</v>
      </c>
    </row>
    <row r="14441">
      <c r="A14441" t="str">
        <v>AutoTable</v>
      </c>
      <c r="C14441" t="str">
        <v>703508</v>
      </c>
      <c r="D14441">
        <v>101</v>
      </c>
      <c r="E14441">
        <v>44092</v>
      </c>
    </row>
    <row r="14442">
      <c r="A14442" t="str">
        <v>AutoTable</v>
      </c>
      <c r="C14442" t="str">
        <v>703600A</v>
      </c>
      <c r="D14442">
        <v>414</v>
      </c>
      <c r="E14442">
        <v>44092</v>
      </c>
    </row>
    <row r="14443">
      <c r="A14443" t="str">
        <v>AutoTable</v>
      </c>
      <c r="C14443" t="str">
        <v>703608</v>
      </c>
      <c r="D14443">
        <v>6</v>
      </c>
      <c r="E14443">
        <v>44092</v>
      </c>
    </row>
    <row r="14444">
      <c r="A14444" t="str">
        <v>AutoTable</v>
      </c>
      <c r="C14444" t="str">
        <v>703609</v>
      </c>
      <c r="D14444">
        <v>0</v>
      </c>
      <c r="E14444">
        <v>44092</v>
      </c>
    </row>
    <row r="14445">
      <c r="A14445" t="str">
        <v>AutoTable</v>
      </c>
      <c r="C14445" t="str">
        <v>703619</v>
      </c>
      <c r="D14445">
        <v>168</v>
      </c>
      <c r="E14445">
        <v>44092</v>
      </c>
    </row>
    <row r="14446">
      <c r="A14446" t="str">
        <v>AutoTable</v>
      </c>
      <c r="C14446" t="str">
        <v>703622</v>
      </c>
      <c r="D14446">
        <v>0</v>
      </c>
      <c r="E14446">
        <v>44092</v>
      </c>
    </row>
    <row r="14447">
      <c r="A14447" t="str">
        <v>AutoTable</v>
      </c>
      <c r="C14447" t="str">
        <v>703627</v>
      </c>
      <c r="D14447">
        <v>0</v>
      </c>
      <c r="E14447">
        <v>44092</v>
      </c>
    </row>
    <row r="14448">
      <c r="A14448" t="str">
        <v>AutoTable</v>
      </c>
      <c r="C14448" t="str">
        <v>703642</v>
      </c>
      <c r="D14448">
        <v>0</v>
      </c>
      <c r="E14448">
        <v>44092</v>
      </c>
    </row>
    <row r="14449">
      <c r="A14449" t="str">
        <v>AutoTable</v>
      </c>
      <c r="C14449" t="str">
        <v>703676</v>
      </c>
      <c r="D14449">
        <v>0</v>
      </c>
      <c r="E14449">
        <v>44092</v>
      </c>
    </row>
    <row r="14450">
      <c r="A14450" t="str">
        <v>AutoTable</v>
      </c>
      <c r="C14450" t="str">
        <v>704504</v>
      </c>
      <c r="D14450">
        <v>208</v>
      </c>
      <c r="E14450">
        <v>44092</v>
      </c>
    </row>
    <row r="14451">
      <c r="A14451" t="str">
        <v>AutoTable</v>
      </c>
      <c r="C14451" t="str">
        <v>704505</v>
      </c>
      <c r="D14451">
        <v>115</v>
      </c>
      <c r="E14451">
        <v>44092</v>
      </c>
    </row>
    <row r="14452">
      <c r="A14452" t="str">
        <v>AutoTable</v>
      </c>
      <c r="C14452" t="str">
        <v>704526</v>
      </c>
      <c r="D14452">
        <v>0</v>
      </c>
      <c r="E14452">
        <v>44092</v>
      </c>
    </row>
    <row r="14453">
      <c r="A14453" t="str">
        <v>AutoTable</v>
      </c>
      <c r="C14453" t="str">
        <v>704550</v>
      </c>
      <c r="D14453">
        <v>61</v>
      </c>
      <c r="E14453">
        <v>44092</v>
      </c>
    </row>
    <row r="14454">
      <c r="A14454" t="str">
        <v>AutoTable</v>
      </c>
      <c r="C14454" t="str">
        <v>704586</v>
      </c>
      <c r="D14454">
        <v>56</v>
      </c>
      <c r="E14454">
        <v>44092</v>
      </c>
    </row>
    <row r="14455">
      <c r="A14455" t="str">
        <v>AutoTable</v>
      </c>
      <c r="C14455" t="str">
        <v>704602</v>
      </c>
      <c r="D14455">
        <v>93</v>
      </c>
      <c r="E14455">
        <v>44092</v>
      </c>
    </row>
    <row r="14456">
      <c r="A14456" t="str">
        <v>AutoTable</v>
      </c>
      <c r="C14456" t="str">
        <v>704606</v>
      </c>
      <c r="D14456">
        <v>57</v>
      </c>
      <c r="E14456">
        <v>44092</v>
      </c>
    </row>
    <row r="14457">
      <c r="A14457" t="str">
        <v>AutoTable</v>
      </c>
      <c r="C14457" t="str">
        <v>704609</v>
      </c>
      <c r="D14457">
        <v>80</v>
      </c>
      <c r="E14457">
        <v>44092</v>
      </c>
    </row>
    <row r="14458">
      <c r="A14458" t="str">
        <v>AutoTable</v>
      </c>
      <c r="C14458" t="str">
        <v>704622</v>
      </c>
      <c r="D14458">
        <v>82</v>
      </c>
      <c r="E14458">
        <v>44092</v>
      </c>
    </row>
    <row r="14459">
      <c r="A14459" t="str">
        <v>AutoTable</v>
      </c>
      <c r="C14459" t="str">
        <v>704676</v>
      </c>
      <c r="D14459">
        <v>52</v>
      </c>
      <c r="E14459">
        <v>44092</v>
      </c>
    </row>
    <row r="14460">
      <c r="A14460" t="str">
        <v>AutoTable</v>
      </c>
      <c r="C14460" t="str">
        <v>704696</v>
      </c>
      <c r="D14460">
        <v>1</v>
      </c>
      <c r="E14460">
        <v>44092</v>
      </c>
    </row>
    <row r="14461">
      <c r="A14461" t="str">
        <v>AutoTable</v>
      </c>
      <c r="C14461" t="str">
        <v>705408</v>
      </c>
      <c r="D14461">
        <v>0</v>
      </c>
      <c r="E14461">
        <v>44092</v>
      </c>
    </row>
    <row r="14462">
      <c r="A14462" t="str">
        <v>AutoTable</v>
      </c>
      <c r="C14462" t="str">
        <v>705432</v>
      </c>
      <c r="D14462">
        <v>0</v>
      </c>
      <c r="E14462">
        <v>44092</v>
      </c>
    </row>
    <row r="14463">
      <c r="A14463" t="str">
        <v>AutoTable</v>
      </c>
      <c r="C14463" t="str">
        <v>71150-02</v>
      </c>
      <c r="D14463">
        <v>0</v>
      </c>
      <c r="E14463">
        <v>44092</v>
      </c>
    </row>
    <row r="14464">
      <c r="A14464" t="str">
        <v>AutoTable</v>
      </c>
      <c r="C14464" t="str">
        <v>71160-01</v>
      </c>
      <c r="D14464">
        <v>290</v>
      </c>
      <c r="E14464">
        <v>44092</v>
      </c>
    </row>
    <row r="14465">
      <c r="A14465" t="str">
        <v>AutoTable</v>
      </c>
      <c r="C14465" t="str">
        <v>71175-01</v>
      </c>
      <c r="D14465">
        <v>0</v>
      </c>
      <c r="E14465">
        <v>44092</v>
      </c>
    </row>
    <row r="14466">
      <c r="A14466" t="str">
        <v>AutoTable</v>
      </c>
      <c r="C14466" t="str">
        <v>71510-18CE</v>
      </c>
      <c r="D14466">
        <v>102</v>
      </c>
      <c r="E14466">
        <v>44092</v>
      </c>
    </row>
    <row r="14467">
      <c r="A14467" t="str">
        <v>AutoTable</v>
      </c>
      <c r="C14467" t="str">
        <v>71510-20CE</v>
      </c>
      <c r="D14467">
        <v>95</v>
      </c>
      <c r="E14467">
        <v>44092</v>
      </c>
    </row>
    <row r="14468">
      <c r="A14468" t="str">
        <v>AutoTable</v>
      </c>
      <c r="C14468" t="str">
        <v>71510-26CE</v>
      </c>
      <c r="D14468">
        <v>120</v>
      </c>
      <c r="E14468">
        <v>44092</v>
      </c>
    </row>
    <row r="14469">
      <c r="A14469" t="str">
        <v>AutoTable</v>
      </c>
      <c r="C14469" t="str">
        <v>71510-28CE</v>
      </c>
      <c r="D14469">
        <v>291</v>
      </c>
      <c r="E14469">
        <v>44092</v>
      </c>
    </row>
    <row r="14470">
      <c r="A14470" t="str">
        <v>AutoTable</v>
      </c>
      <c r="C14470" t="str">
        <v>71512-09CE</v>
      </c>
      <c r="D14470">
        <v>268</v>
      </c>
      <c r="E14470">
        <v>44092</v>
      </c>
    </row>
    <row r="14471">
      <c r="A14471" t="str">
        <v>AutoTable</v>
      </c>
      <c r="C14471" t="str">
        <v>71575-18CE</v>
      </c>
      <c r="D14471">
        <v>549</v>
      </c>
      <c r="E14471">
        <v>44092</v>
      </c>
    </row>
    <row r="14472">
      <c r="A14472" t="str">
        <v>AutoTable</v>
      </c>
      <c r="C14472" t="str">
        <v>71575-20CE</v>
      </c>
      <c r="D14472">
        <v>171</v>
      </c>
      <c r="E14472">
        <v>44092</v>
      </c>
    </row>
    <row r="14473">
      <c r="A14473" t="str">
        <v>AutoTable</v>
      </c>
      <c r="C14473" t="str">
        <v>71575-24</v>
      </c>
      <c r="D14473">
        <v>46</v>
      </c>
      <c r="E14473">
        <v>44092</v>
      </c>
    </row>
    <row r="14474">
      <c r="A14474" t="str">
        <v>AutoTable</v>
      </c>
      <c r="C14474" t="str">
        <v>71575-26CE</v>
      </c>
      <c r="D14474">
        <v>0</v>
      </c>
      <c r="E14474">
        <v>44092</v>
      </c>
    </row>
    <row r="14475">
      <c r="A14475" t="str">
        <v>AutoTable</v>
      </c>
      <c r="C14475" t="str">
        <v>71575-28CE</v>
      </c>
      <c r="D14475">
        <v>0</v>
      </c>
      <c r="E14475">
        <v>44092</v>
      </c>
    </row>
    <row r="14476">
      <c r="A14476" t="str">
        <v>AutoTable</v>
      </c>
      <c r="C14476" t="str">
        <v>72575-17</v>
      </c>
      <c r="D14476">
        <v>0</v>
      </c>
      <c r="E14476">
        <v>44092</v>
      </c>
    </row>
    <row r="14477">
      <c r="A14477" t="str">
        <v>AutoTable</v>
      </c>
      <c r="C14477" t="str">
        <v>72575-27</v>
      </c>
      <c r="D14477">
        <v>0</v>
      </c>
      <c r="E14477">
        <v>44092</v>
      </c>
    </row>
    <row r="14478">
      <c r="A14478" t="str">
        <v>AutoTable</v>
      </c>
      <c r="C14478" t="str">
        <v>72611-34</v>
      </c>
      <c r="D14478">
        <v>0</v>
      </c>
      <c r="E14478">
        <v>44092</v>
      </c>
    </row>
    <row r="14479">
      <c r="A14479" t="str">
        <v>AutoTable</v>
      </c>
      <c r="C14479" t="str">
        <v>72676-35</v>
      </c>
      <c r="D14479">
        <v>3189</v>
      </c>
      <c r="E14479">
        <v>44092</v>
      </c>
    </row>
    <row r="14480">
      <c r="A14480" t="str">
        <v>AutoTable</v>
      </c>
      <c r="C14480" t="str">
        <v>72676-36</v>
      </c>
      <c r="D14480">
        <v>684</v>
      </c>
      <c r="E14480">
        <v>44092</v>
      </c>
    </row>
    <row r="14481">
      <c r="A14481" t="str">
        <v>AutoTable</v>
      </c>
      <c r="C14481" t="str">
        <v>72676-46</v>
      </c>
      <c r="D14481">
        <v>1292</v>
      </c>
      <c r="E14481">
        <v>44092</v>
      </c>
    </row>
    <row r="14482">
      <c r="A14482" t="str">
        <v>AutoTable</v>
      </c>
      <c r="C14482" t="str">
        <v>72710-06CE</v>
      </c>
      <c r="D14482">
        <v>0</v>
      </c>
      <c r="E14482">
        <v>44092</v>
      </c>
    </row>
    <row r="14483">
      <c r="A14483" t="str">
        <v>AutoTable</v>
      </c>
      <c r="C14483" t="str">
        <v>72710-08CE</v>
      </c>
      <c r="D14483">
        <v>0</v>
      </c>
      <c r="E14483">
        <v>44092</v>
      </c>
    </row>
    <row r="14484">
      <c r="A14484" t="str">
        <v>AutoTable</v>
      </c>
      <c r="C14484" t="str">
        <v>72710A</v>
      </c>
      <c r="D14484">
        <v>99</v>
      </c>
      <c r="E14484">
        <v>44092</v>
      </c>
    </row>
    <row r="14485">
      <c r="A14485" t="str">
        <v>AutoTable</v>
      </c>
      <c r="C14485" t="str">
        <v>72710VI</v>
      </c>
      <c r="D14485">
        <v>0</v>
      </c>
      <c r="E14485">
        <v>44092</v>
      </c>
    </row>
    <row r="14486">
      <c r="A14486" t="str">
        <v>AutoTable</v>
      </c>
      <c r="C14486" t="str">
        <v>72712A</v>
      </c>
      <c r="D14486">
        <v>330</v>
      </c>
      <c r="E14486">
        <v>44092</v>
      </c>
    </row>
    <row r="14487">
      <c r="A14487" t="str">
        <v>AutoTable</v>
      </c>
      <c r="C14487" t="str">
        <v>72712AB</v>
      </c>
      <c r="D14487">
        <v>50</v>
      </c>
      <c r="E14487">
        <v>44092</v>
      </c>
    </row>
    <row r="14488">
      <c r="A14488" t="str">
        <v>AutoTable</v>
      </c>
      <c r="C14488" t="str">
        <v>72712CA</v>
      </c>
      <c r="D14488">
        <v>117</v>
      </c>
      <c r="E14488">
        <v>44092</v>
      </c>
    </row>
    <row r="14489">
      <c r="A14489" t="str">
        <v>AutoTable</v>
      </c>
      <c r="C14489" t="str">
        <v>72712FO</v>
      </c>
      <c r="D14489">
        <v>29</v>
      </c>
      <c r="E14489">
        <v>44092</v>
      </c>
    </row>
    <row r="14490">
      <c r="A14490" t="str">
        <v>AutoTable</v>
      </c>
      <c r="C14490" t="str">
        <v>72712SOB</v>
      </c>
      <c r="D14490">
        <v>51</v>
      </c>
      <c r="E14490">
        <v>44092</v>
      </c>
    </row>
    <row r="14491">
      <c r="A14491" t="str">
        <v>AutoTable</v>
      </c>
      <c r="C14491" t="str">
        <v>72715A</v>
      </c>
      <c r="D14491">
        <v>142</v>
      </c>
      <c r="E14491">
        <v>44092</v>
      </c>
    </row>
    <row r="14492">
      <c r="A14492" t="str">
        <v>AutoTable</v>
      </c>
      <c r="C14492" t="str">
        <v>72715CA</v>
      </c>
      <c r="D14492">
        <v>138</v>
      </c>
      <c r="E14492">
        <v>44092</v>
      </c>
    </row>
    <row r="14493">
      <c r="A14493" t="str">
        <v>AutoTable</v>
      </c>
      <c r="C14493" t="str">
        <v>72715SOB</v>
      </c>
      <c r="D14493">
        <v>98</v>
      </c>
      <c r="E14493">
        <v>44092</v>
      </c>
    </row>
    <row r="14494">
      <c r="A14494" t="str">
        <v>AutoTable</v>
      </c>
      <c r="C14494" t="str">
        <v>72720KA</v>
      </c>
      <c r="D14494">
        <v>72</v>
      </c>
      <c r="E14494">
        <v>44092</v>
      </c>
    </row>
    <row r="14495">
      <c r="A14495" t="str">
        <v>AutoTable</v>
      </c>
      <c r="C14495" t="str">
        <v>72720KA/R</v>
      </c>
      <c r="D14495">
        <v>54</v>
      </c>
      <c r="E14495">
        <v>44092</v>
      </c>
    </row>
    <row r="14496">
      <c r="A14496" t="str">
        <v>AutoTable</v>
      </c>
      <c r="C14496" t="str">
        <v>72810P/VI</v>
      </c>
      <c r="D14496">
        <v>25</v>
      </c>
      <c r="E14496">
        <v>44092</v>
      </c>
    </row>
    <row r="14497">
      <c r="A14497" t="str">
        <v>AutoTable</v>
      </c>
      <c r="C14497" t="str">
        <v>72820B</v>
      </c>
      <c r="D14497">
        <v>3</v>
      </c>
      <c r="E14497">
        <v>44092</v>
      </c>
    </row>
    <row r="14498">
      <c r="A14498" t="str">
        <v>AutoTable</v>
      </c>
      <c r="C14498" t="str">
        <v>72820PA/CB</v>
      </c>
      <c r="D14498">
        <v>3</v>
      </c>
      <c r="E14498">
        <v>44092</v>
      </c>
    </row>
    <row r="14499">
      <c r="A14499" t="str">
        <v>AutoTable</v>
      </c>
      <c r="C14499" t="str">
        <v>72820VI</v>
      </c>
      <c r="D14499">
        <v>3</v>
      </c>
      <c r="E14499">
        <v>44092</v>
      </c>
    </row>
    <row r="14500">
      <c r="A14500" t="str">
        <v>AutoTable</v>
      </c>
      <c r="C14500" t="str">
        <v>72825KA/R</v>
      </c>
      <c r="D14500">
        <v>3</v>
      </c>
      <c r="E14500">
        <v>44092</v>
      </c>
    </row>
    <row r="14501">
      <c r="A14501" t="str">
        <v>AutoTable</v>
      </c>
      <c r="C14501" t="str">
        <v>72825PA/CB</v>
      </c>
      <c r="D14501">
        <v>3</v>
      </c>
      <c r="E14501">
        <v>44092</v>
      </c>
    </row>
    <row r="14502">
      <c r="A14502" t="str">
        <v>AutoTable</v>
      </c>
      <c r="C14502" t="str">
        <v>72875KA/F</v>
      </c>
      <c r="D14502">
        <v>0</v>
      </c>
      <c r="E14502">
        <v>44092</v>
      </c>
    </row>
    <row r="14503">
      <c r="A14503" t="str">
        <v>AutoTable</v>
      </c>
      <c r="C14503" t="str">
        <v>72915</v>
      </c>
      <c r="D14503">
        <v>20</v>
      </c>
      <c r="E14503">
        <v>44092</v>
      </c>
    </row>
    <row r="14504">
      <c r="A14504" t="str">
        <v>AutoTable</v>
      </c>
      <c r="C14504" t="str">
        <v>73030B</v>
      </c>
      <c r="D14504">
        <v>0</v>
      </c>
      <c r="E14504">
        <v>44092</v>
      </c>
    </row>
    <row r="14505">
      <c r="A14505" t="str">
        <v>AutoTable</v>
      </c>
      <c r="C14505" t="str">
        <v>73030BC</v>
      </c>
      <c r="D14505">
        <v>128</v>
      </c>
      <c r="E14505">
        <v>44092</v>
      </c>
    </row>
    <row r="14506">
      <c r="A14506" t="str">
        <v>AutoTable</v>
      </c>
      <c r="C14506" t="str">
        <v>73030J</v>
      </c>
      <c r="D14506">
        <v>117</v>
      </c>
      <c r="E14506">
        <v>44092</v>
      </c>
    </row>
    <row r="14507">
      <c r="A14507" t="str">
        <v>AutoTable</v>
      </c>
      <c r="C14507" t="str">
        <v>73030KA</v>
      </c>
      <c r="D14507">
        <v>339</v>
      </c>
      <c r="E14507">
        <v>44092</v>
      </c>
    </row>
    <row r="14508">
      <c r="A14508" t="str">
        <v>AutoTable</v>
      </c>
      <c r="C14508" t="str">
        <v>73030O</v>
      </c>
      <c r="D14508">
        <v>132</v>
      </c>
      <c r="E14508">
        <v>44092</v>
      </c>
    </row>
    <row r="14509">
      <c r="A14509" t="str">
        <v>AutoTable</v>
      </c>
      <c r="C14509" t="str">
        <v>73030R</v>
      </c>
      <c r="D14509">
        <v>305</v>
      </c>
      <c r="E14509">
        <v>44092</v>
      </c>
    </row>
    <row r="14510">
      <c r="A14510" t="str">
        <v>AutoTable</v>
      </c>
      <c r="C14510" t="str">
        <v>73030V</v>
      </c>
      <c r="D14510">
        <v>166</v>
      </c>
      <c r="E14510">
        <v>44092</v>
      </c>
    </row>
    <row r="14511">
      <c r="A14511" t="str">
        <v>AutoTable</v>
      </c>
      <c r="C14511" t="str">
        <v>73030VI</v>
      </c>
      <c r="D14511">
        <v>248</v>
      </c>
      <c r="E14511">
        <v>44092</v>
      </c>
    </row>
    <row r="14512">
      <c r="A14512" t="str">
        <v>AutoTable</v>
      </c>
      <c r="C14512" t="str">
        <v>73033BC</v>
      </c>
      <c r="D14512">
        <v>235</v>
      </c>
      <c r="E14512">
        <v>44092</v>
      </c>
    </row>
    <row r="14513">
      <c r="A14513" t="str">
        <v>AutoTable</v>
      </c>
      <c r="C14513" t="str">
        <v>73033KA</v>
      </c>
      <c r="D14513">
        <v>128</v>
      </c>
      <c r="E14513">
        <v>44092</v>
      </c>
    </row>
    <row r="14514">
      <c r="A14514" t="str">
        <v>AutoTable</v>
      </c>
      <c r="C14514" t="str">
        <v>73033R</v>
      </c>
      <c r="D14514">
        <v>59</v>
      </c>
      <c r="E14514">
        <v>44092</v>
      </c>
    </row>
    <row r="14515">
      <c r="A14515" t="str">
        <v>AutoTable</v>
      </c>
      <c r="C14515" t="str">
        <v>73033RO</v>
      </c>
      <c r="D14515">
        <v>79</v>
      </c>
      <c r="E14515">
        <v>44092</v>
      </c>
    </row>
    <row r="14516">
      <c r="A14516" t="str">
        <v>AutoTable</v>
      </c>
      <c r="C14516" t="str">
        <v>73112B</v>
      </c>
      <c r="D14516">
        <v>59</v>
      </c>
      <c r="E14516">
        <v>44092</v>
      </c>
    </row>
    <row r="14517">
      <c r="A14517" t="str">
        <v>AutoTable</v>
      </c>
      <c r="C14517" t="str">
        <v>73112BC</v>
      </c>
      <c r="D14517">
        <v>57</v>
      </c>
      <c r="E14517">
        <v>44092</v>
      </c>
    </row>
    <row r="14518">
      <c r="A14518" t="str">
        <v>AutoTable</v>
      </c>
      <c r="C14518" t="str">
        <v>73112CB</v>
      </c>
      <c r="D14518">
        <v>0</v>
      </c>
      <c r="E14518">
        <v>44092</v>
      </c>
    </row>
    <row r="14519">
      <c r="A14519" t="str">
        <v>AutoTable</v>
      </c>
      <c r="C14519" t="str">
        <v>73112R</v>
      </c>
      <c r="D14519">
        <v>59</v>
      </c>
      <c r="E14519">
        <v>44092</v>
      </c>
    </row>
    <row r="14520">
      <c r="A14520" t="str">
        <v>AutoTable</v>
      </c>
      <c r="C14520" t="str">
        <v>73310BC</v>
      </c>
      <c r="D14520">
        <v>38</v>
      </c>
      <c r="E14520">
        <v>44092</v>
      </c>
    </row>
    <row r="14521">
      <c r="A14521" t="str">
        <v>AutoTable</v>
      </c>
      <c r="C14521" t="str">
        <v>73310J</v>
      </c>
      <c r="D14521">
        <v>2</v>
      </c>
      <c r="E14521">
        <v>44092</v>
      </c>
    </row>
    <row r="14522">
      <c r="A14522" t="str">
        <v>AutoTable</v>
      </c>
      <c r="C14522" t="str">
        <v>73310R</v>
      </c>
      <c r="D14522">
        <v>0</v>
      </c>
      <c r="E14522">
        <v>44092</v>
      </c>
    </row>
    <row r="14523">
      <c r="A14523" t="str">
        <v>AutoTable</v>
      </c>
      <c r="C14523" t="str">
        <v>73310V</v>
      </c>
      <c r="D14523">
        <v>0</v>
      </c>
      <c r="E14523">
        <v>44092</v>
      </c>
    </row>
    <row r="14524">
      <c r="A14524" t="str">
        <v>AutoTable</v>
      </c>
      <c r="C14524" t="str">
        <v>73410B</v>
      </c>
      <c r="D14524">
        <v>44</v>
      </c>
      <c r="E14524">
        <v>44092</v>
      </c>
    </row>
    <row r="14525">
      <c r="A14525" t="str">
        <v>AutoTable</v>
      </c>
      <c r="C14525" t="str">
        <v>73410BC</v>
      </c>
      <c r="D14525">
        <v>39</v>
      </c>
      <c r="E14525">
        <v>44092</v>
      </c>
    </row>
    <row r="14526">
      <c r="A14526" t="str">
        <v>AutoTable</v>
      </c>
      <c r="C14526" t="str">
        <v>73410CA</v>
      </c>
      <c r="D14526">
        <v>17</v>
      </c>
      <c r="E14526">
        <v>44092</v>
      </c>
    </row>
    <row r="14527">
      <c r="A14527" t="str">
        <v>AutoTable</v>
      </c>
      <c r="C14527" t="str">
        <v>73410J</v>
      </c>
      <c r="D14527">
        <v>16</v>
      </c>
      <c r="E14527">
        <v>44092</v>
      </c>
    </row>
    <row r="14528">
      <c r="A14528" t="str">
        <v>AutoTable</v>
      </c>
      <c r="C14528" t="str">
        <v>73410KA</v>
      </c>
      <c r="D14528">
        <v>0</v>
      </c>
      <c r="E14528">
        <v>44092</v>
      </c>
    </row>
    <row r="14529">
      <c r="A14529" t="str">
        <v>AutoTable</v>
      </c>
      <c r="C14529" t="str">
        <v>73410KAT</v>
      </c>
      <c r="D14529">
        <v>40</v>
      </c>
      <c r="E14529">
        <v>44092</v>
      </c>
    </row>
    <row r="14530">
      <c r="A14530" t="str">
        <v>AutoTable</v>
      </c>
      <c r="C14530" t="str">
        <v>73410M</v>
      </c>
      <c r="D14530">
        <v>40</v>
      </c>
      <c r="E14530">
        <v>44092</v>
      </c>
    </row>
    <row r="14531">
      <c r="A14531" t="str">
        <v>AutoTable</v>
      </c>
      <c r="C14531" t="str">
        <v>73410PA</v>
      </c>
      <c r="D14531">
        <v>0</v>
      </c>
      <c r="E14531">
        <v>44092</v>
      </c>
    </row>
    <row r="14532">
      <c r="A14532" t="str">
        <v>AutoTable</v>
      </c>
      <c r="C14532" t="str">
        <v>73410R</v>
      </c>
      <c r="D14532">
        <v>42</v>
      </c>
      <c r="E14532">
        <v>44092</v>
      </c>
    </row>
    <row r="14533">
      <c r="A14533" t="str">
        <v>AutoTable</v>
      </c>
      <c r="C14533" t="str">
        <v>73410SO</v>
      </c>
      <c r="D14533">
        <v>90</v>
      </c>
      <c r="E14533">
        <v>44092</v>
      </c>
    </row>
    <row r="14534">
      <c r="A14534" t="str">
        <v>AutoTable</v>
      </c>
      <c r="C14534" t="str">
        <v>73410SOB</v>
      </c>
      <c r="D14534">
        <v>80</v>
      </c>
      <c r="E14534">
        <v>44092</v>
      </c>
    </row>
    <row r="14535">
      <c r="A14535" t="str">
        <v>AutoTable</v>
      </c>
      <c r="C14535" t="str">
        <v>73410V</v>
      </c>
      <c r="D14535">
        <v>42</v>
      </c>
      <c r="E14535">
        <v>44092</v>
      </c>
    </row>
    <row r="14536">
      <c r="A14536" t="str">
        <v>AutoTable</v>
      </c>
      <c r="C14536" t="str">
        <v>73410VI</v>
      </c>
      <c r="D14536">
        <v>16</v>
      </c>
      <c r="E14536">
        <v>44092</v>
      </c>
    </row>
    <row r="14537">
      <c r="A14537" t="str">
        <v>AutoTable</v>
      </c>
      <c r="C14537" t="str">
        <v>73412B</v>
      </c>
      <c r="D14537">
        <v>25</v>
      </c>
      <c r="E14537">
        <v>44092</v>
      </c>
    </row>
    <row r="14538">
      <c r="A14538" t="str">
        <v>AutoTable</v>
      </c>
      <c r="C14538" t="str">
        <v>73412BC</v>
      </c>
      <c r="D14538">
        <v>22</v>
      </c>
      <c r="E14538">
        <v>44092</v>
      </c>
    </row>
    <row r="14539">
      <c r="A14539" t="str">
        <v>AutoTable</v>
      </c>
      <c r="C14539" t="str">
        <v>73412KAT</v>
      </c>
      <c r="D14539">
        <v>15</v>
      </c>
      <c r="E14539">
        <v>44092</v>
      </c>
    </row>
    <row r="14540">
      <c r="A14540" t="str">
        <v>AutoTable</v>
      </c>
      <c r="C14540" t="str">
        <v>73412O</v>
      </c>
      <c r="D14540">
        <v>45</v>
      </c>
      <c r="E14540">
        <v>44092</v>
      </c>
    </row>
    <row r="14541">
      <c r="A14541" t="str">
        <v>AutoTable</v>
      </c>
      <c r="C14541" t="str">
        <v>73412PA</v>
      </c>
      <c r="D14541">
        <v>1</v>
      </c>
      <c r="E14541">
        <v>44092</v>
      </c>
    </row>
    <row r="14542">
      <c r="A14542" t="str">
        <v>AutoTable</v>
      </c>
      <c r="C14542" t="str">
        <v>73412R</v>
      </c>
      <c r="D14542">
        <v>40</v>
      </c>
      <c r="E14542">
        <v>44092</v>
      </c>
    </row>
    <row r="14543">
      <c r="A14543" t="str">
        <v>AutoTable</v>
      </c>
      <c r="C14543" t="str">
        <v>73412SO</v>
      </c>
      <c r="D14543">
        <v>35</v>
      </c>
      <c r="E14543">
        <v>44092</v>
      </c>
    </row>
    <row r="14544">
      <c r="A14544" t="str">
        <v>AutoTable</v>
      </c>
      <c r="C14544" t="str">
        <v>73412SOB</v>
      </c>
      <c r="D14544">
        <v>80</v>
      </c>
      <c r="E14544">
        <v>44092</v>
      </c>
    </row>
    <row r="14545">
      <c r="A14545" t="str">
        <v>AutoTable</v>
      </c>
      <c r="C14545" t="str">
        <v>73415B</v>
      </c>
      <c r="D14545">
        <v>0</v>
      </c>
      <c r="E14545">
        <v>44092</v>
      </c>
    </row>
    <row r="14546">
      <c r="A14546" t="str">
        <v>AutoTable</v>
      </c>
      <c r="C14546" t="str">
        <v>73415BC</v>
      </c>
      <c r="D14546">
        <v>15</v>
      </c>
      <c r="E14546">
        <v>44092</v>
      </c>
    </row>
    <row r="14547">
      <c r="A14547" t="str">
        <v>AutoTable</v>
      </c>
      <c r="C14547" t="str">
        <v>73415KAT</v>
      </c>
      <c r="D14547">
        <v>11</v>
      </c>
      <c r="E14547">
        <v>44092</v>
      </c>
    </row>
    <row r="14548">
      <c r="A14548" t="str">
        <v>AutoTable</v>
      </c>
      <c r="C14548" t="str">
        <v>73415M</v>
      </c>
      <c r="D14548">
        <v>3</v>
      </c>
      <c r="E14548">
        <v>44092</v>
      </c>
    </row>
    <row r="14549">
      <c r="A14549" t="str">
        <v>AutoTable</v>
      </c>
      <c r="C14549" t="str">
        <v>73415PA</v>
      </c>
      <c r="D14549">
        <v>12</v>
      </c>
      <c r="E14549">
        <v>44092</v>
      </c>
    </row>
    <row r="14550">
      <c r="A14550" t="str">
        <v>AutoTable</v>
      </c>
      <c r="C14550" t="str">
        <v>73415R</v>
      </c>
      <c r="D14550">
        <v>11</v>
      </c>
      <c r="E14550">
        <v>44092</v>
      </c>
    </row>
    <row r="14551">
      <c r="A14551" t="str">
        <v>AutoTable</v>
      </c>
      <c r="C14551" t="str">
        <v>73415SO</v>
      </c>
      <c r="D14551">
        <v>17</v>
      </c>
      <c r="E14551">
        <v>44092</v>
      </c>
    </row>
    <row r="14552">
      <c r="A14552" t="str">
        <v>AutoTable</v>
      </c>
      <c r="C14552" t="str">
        <v>73415SOB</v>
      </c>
      <c r="D14552">
        <v>12</v>
      </c>
      <c r="E14552">
        <v>44092</v>
      </c>
    </row>
    <row r="14553">
      <c r="A14553" t="str">
        <v>AutoTable</v>
      </c>
      <c r="C14553" t="str">
        <v>73415V</v>
      </c>
      <c r="D14553">
        <v>1</v>
      </c>
      <c r="E14553">
        <v>44092</v>
      </c>
    </row>
    <row r="14554">
      <c r="A14554" t="str">
        <v>AutoTable</v>
      </c>
      <c r="C14554" t="str">
        <v>73420B</v>
      </c>
      <c r="D14554">
        <v>0</v>
      </c>
      <c r="E14554">
        <v>44092</v>
      </c>
    </row>
    <row r="14555">
      <c r="A14555" t="str">
        <v>AutoTable</v>
      </c>
      <c r="C14555" t="str">
        <v>73420BC</v>
      </c>
      <c r="D14555">
        <v>0</v>
      </c>
      <c r="E14555">
        <v>44092</v>
      </c>
    </row>
    <row r="14556">
      <c r="A14556" t="str">
        <v>AutoTable</v>
      </c>
      <c r="C14556" t="str">
        <v>73420M</v>
      </c>
      <c r="D14556">
        <v>9</v>
      </c>
      <c r="E14556">
        <v>44092</v>
      </c>
    </row>
    <row r="14557">
      <c r="A14557" t="str">
        <v>AutoTable</v>
      </c>
      <c r="C14557" t="str">
        <v>73420R</v>
      </c>
      <c r="D14557">
        <v>0</v>
      </c>
      <c r="E14557">
        <v>44092</v>
      </c>
    </row>
    <row r="14558">
      <c r="A14558" t="str">
        <v>AutoTable</v>
      </c>
      <c r="C14558" t="str">
        <v>73420SO</v>
      </c>
      <c r="D14558">
        <v>5</v>
      </c>
      <c r="E14558">
        <v>44092</v>
      </c>
    </row>
    <row r="14559">
      <c r="A14559" t="str">
        <v>AutoTable</v>
      </c>
      <c r="C14559" t="str">
        <v>73450B</v>
      </c>
      <c r="D14559">
        <v>0</v>
      </c>
      <c r="E14559">
        <v>44092</v>
      </c>
    </row>
    <row r="14560">
      <c r="A14560" t="str">
        <v>AutoTable</v>
      </c>
      <c r="C14560" t="str">
        <v>73450BC</v>
      </c>
      <c r="D14560">
        <v>0</v>
      </c>
      <c r="E14560">
        <v>44092</v>
      </c>
    </row>
    <row r="14561">
      <c r="A14561" t="str">
        <v>AutoTable</v>
      </c>
      <c r="C14561" t="str">
        <v>73450M</v>
      </c>
      <c r="D14561">
        <v>295</v>
      </c>
      <c r="E14561">
        <v>44092</v>
      </c>
    </row>
    <row r="14562">
      <c r="A14562" t="str">
        <v>AutoTable</v>
      </c>
      <c r="C14562" t="str">
        <v>73450R</v>
      </c>
      <c r="D14562">
        <v>0</v>
      </c>
      <c r="E14562">
        <v>44092</v>
      </c>
    </row>
    <row r="14563">
      <c r="A14563" t="str">
        <v>AutoTable</v>
      </c>
      <c r="C14563" t="str">
        <v>73450SO</v>
      </c>
      <c r="D14563">
        <v>422</v>
      </c>
      <c r="E14563">
        <v>44092</v>
      </c>
    </row>
    <row r="14564">
      <c r="A14564" t="str">
        <v>AutoTable</v>
      </c>
      <c r="C14564" t="str">
        <v>73475A</v>
      </c>
      <c r="D14564">
        <v>90</v>
      </c>
      <c r="E14564">
        <v>44092</v>
      </c>
    </row>
    <row r="14565">
      <c r="A14565" t="str">
        <v>AutoTable</v>
      </c>
      <c r="C14565" t="str">
        <v>73475B</v>
      </c>
      <c r="D14565">
        <v>55</v>
      </c>
      <c r="E14565">
        <v>44092</v>
      </c>
    </row>
    <row r="14566">
      <c r="A14566" t="str">
        <v>AutoTable</v>
      </c>
      <c r="C14566" t="str">
        <v>73475BC</v>
      </c>
      <c r="D14566">
        <v>114</v>
      </c>
      <c r="E14566">
        <v>44092</v>
      </c>
    </row>
    <row r="14567">
      <c r="A14567" t="str">
        <v>AutoTable</v>
      </c>
      <c r="C14567" t="str">
        <v>73475CA</v>
      </c>
      <c r="D14567">
        <v>51</v>
      </c>
      <c r="E14567">
        <v>44092</v>
      </c>
    </row>
    <row r="14568">
      <c r="A14568" t="str">
        <v>AutoTable</v>
      </c>
      <c r="C14568" t="str">
        <v>73475M</v>
      </c>
      <c r="D14568">
        <v>85</v>
      </c>
      <c r="E14568">
        <v>44092</v>
      </c>
    </row>
    <row r="14569">
      <c r="A14569" t="str">
        <v>AutoTable</v>
      </c>
      <c r="C14569" t="str">
        <v>73475PA</v>
      </c>
      <c r="D14569">
        <v>12</v>
      </c>
      <c r="E14569">
        <v>44092</v>
      </c>
    </row>
    <row r="14570">
      <c r="A14570" t="str">
        <v>AutoTable</v>
      </c>
      <c r="C14570" t="str">
        <v>73475R</v>
      </c>
      <c r="D14570">
        <v>119</v>
      </c>
      <c r="E14570">
        <v>44092</v>
      </c>
    </row>
    <row r="14571">
      <c r="A14571" t="str">
        <v>AutoTable</v>
      </c>
      <c r="C14571" t="str">
        <v>73475SO</v>
      </c>
      <c r="D14571">
        <v>188</v>
      </c>
      <c r="E14571">
        <v>44092</v>
      </c>
    </row>
    <row r="14572">
      <c r="A14572" t="str">
        <v>AutoTable</v>
      </c>
      <c r="C14572" t="str">
        <v>73475SOB</v>
      </c>
      <c r="D14572">
        <v>161</v>
      </c>
      <c r="E14572">
        <v>44092</v>
      </c>
    </row>
    <row r="14573">
      <c r="A14573" t="str">
        <v>AutoTable</v>
      </c>
      <c r="C14573" t="str">
        <v>73475VI</v>
      </c>
      <c r="D14573">
        <v>80</v>
      </c>
      <c r="E14573">
        <v>44092</v>
      </c>
    </row>
    <row r="14574">
      <c r="A14574" t="str">
        <v>AutoTable</v>
      </c>
      <c r="C14574" t="str">
        <v>73575S</v>
      </c>
      <c r="D14574">
        <v>65</v>
      </c>
      <c r="E14574">
        <v>44092</v>
      </c>
    </row>
    <row r="14575">
      <c r="A14575" t="str">
        <v>AutoTable</v>
      </c>
      <c r="C14575" t="str">
        <v>73575SCB</v>
      </c>
      <c r="D14575">
        <v>0</v>
      </c>
      <c r="E14575">
        <v>44092</v>
      </c>
    </row>
    <row r="14576">
      <c r="A14576" t="str">
        <v>AutoTable</v>
      </c>
      <c r="C14576" t="str">
        <v>73575SD</v>
      </c>
      <c r="D14576">
        <v>11</v>
      </c>
      <c r="E14576">
        <v>44092</v>
      </c>
    </row>
    <row r="14577">
      <c r="A14577" t="str">
        <v>AutoTable</v>
      </c>
      <c r="C14577" t="str">
        <v>73610B</v>
      </c>
      <c r="D14577">
        <v>7</v>
      </c>
      <c r="E14577">
        <v>44092</v>
      </c>
    </row>
    <row r="14578">
      <c r="A14578" t="str">
        <v>AutoTable</v>
      </c>
      <c r="C14578" t="str">
        <v>73610BC</v>
      </c>
      <c r="D14578">
        <v>2</v>
      </c>
      <c r="E14578">
        <v>44092</v>
      </c>
    </row>
    <row r="14579">
      <c r="A14579" t="str">
        <v>AutoTable</v>
      </c>
      <c r="C14579" t="str">
        <v>73610R</v>
      </c>
      <c r="D14579">
        <v>4</v>
      </c>
      <c r="E14579">
        <v>44092</v>
      </c>
    </row>
    <row r="14580">
      <c r="A14580" t="str">
        <v>AutoTable</v>
      </c>
      <c r="C14580" t="str">
        <v>73610SO</v>
      </c>
      <c r="D14580">
        <v>34</v>
      </c>
      <c r="E14580">
        <v>44092</v>
      </c>
    </row>
    <row r="14581">
      <c r="A14581" t="str">
        <v>AutoTable</v>
      </c>
      <c r="C14581" t="str">
        <v>73610V</v>
      </c>
      <c r="D14581">
        <v>40</v>
      </c>
      <c r="E14581">
        <v>44092</v>
      </c>
    </row>
    <row r="14582">
      <c r="A14582" t="str">
        <v>AutoTable</v>
      </c>
      <c r="C14582" t="str">
        <v>73612B</v>
      </c>
      <c r="D14582">
        <v>0</v>
      </c>
      <c r="E14582">
        <v>44092</v>
      </c>
    </row>
    <row r="14583">
      <c r="A14583" t="str">
        <v>AutoTable</v>
      </c>
      <c r="C14583" t="str">
        <v>73612M</v>
      </c>
      <c r="D14583">
        <v>3</v>
      </c>
      <c r="E14583">
        <v>44092</v>
      </c>
    </row>
    <row r="14584">
      <c r="A14584" t="str">
        <v>AutoTable</v>
      </c>
      <c r="C14584" t="str">
        <v>73612R</v>
      </c>
      <c r="D14584">
        <v>0</v>
      </c>
      <c r="E14584">
        <v>44092</v>
      </c>
    </row>
    <row r="14585">
      <c r="A14585" t="str">
        <v>AutoTable</v>
      </c>
      <c r="C14585" t="str">
        <v>73612SO</v>
      </c>
      <c r="D14585">
        <v>0</v>
      </c>
      <c r="E14585">
        <v>44092</v>
      </c>
    </row>
    <row r="14586">
      <c r="A14586" t="str">
        <v>AutoTable</v>
      </c>
      <c r="C14586" t="str">
        <v>73612V</v>
      </c>
      <c r="D14586">
        <v>5</v>
      </c>
      <c r="E14586">
        <v>44092</v>
      </c>
    </row>
    <row r="14587">
      <c r="A14587" t="str">
        <v>AutoTable</v>
      </c>
      <c r="C14587" t="str">
        <v>73612VI</v>
      </c>
      <c r="D14587">
        <v>0</v>
      </c>
      <c r="E14587">
        <v>44092</v>
      </c>
    </row>
    <row r="14588">
      <c r="A14588" t="str">
        <v>AutoTable</v>
      </c>
      <c r="C14588" t="str">
        <v>73615B</v>
      </c>
      <c r="D14588">
        <v>0</v>
      </c>
      <c r="E14588">
        <v>44092</v>
      </c>
    </row>
    <row r="14589">
      <c r="A14589" t="str">
        <v>AutoTable</v>
      </c>
      <c r="C14589" t="str">
        <v>73615BC</v>
      </c>
      <c r="D14589">
        <v>0</v>
      </c>
      <c r="E14589">
        <v>44092</v>
      </c>
    </row>
    <row r="14590">
      <c r="A14590" t="str">
        <v>AutoTable</v>
      </c>
      <c r="C14590" t="str">
        <v>73615KAT</v>
      </c>
      <c r="D14590">
        <v>10</v>
      </c>
      <c r="E14590">
        <v>44092</v>
      </c>
    </row>
    <row r="14591">
      <c r="A14591" t="str">
        <v>AutoTable</v>
      </c>
      <c r="C14591" t="str">
        <v>73615R</v>
      </c>
      <c r="D14591">
        <v>0</v>
      </c>
      <c r="E14591">
        <v>44092</v>
      </c>
    </row>
    <row r="14592">
      <c r="A14592" t="str">
        <v>AutoTable</v>
      </c>
      <c r="C14592" t="str">
        <v>73620M</v>
      </c>
      <c r="D14592">
        <v>2</v>
      </c>
      <c r="E14592">
        <v>44092</v>
      </c>
    </row>
    <row r="14593">
      <c r="A14593" t="str">
        <v>AutoTable</v>
      </c>
      <c r="C14593" t="str">
        <v>73675B</v>
      </c>
      <c r="D14593">
        <v>140</v>
      </c>
      <c r="E14593">
        <v>44092</v>
      </c>
    </row>
    <row r="14594">
      <c r="A14594" t="str">
        <v>AutoTable</v>
      </c>
      <c r="C14594" t="str">
        <v>73675BC</v>
      </c>
      <c r="D14594">
        <v>0</v>
      </c>
      <c r="E14594">
        <v>44092</v>
      </c>
    </row>
    <row r="14595">
      <c r="A14595" t="str">
        <v>AutoTable</v>
      </c>
      <c r="C14595" t="str">
        <v>73675J</v>
      </c>
      <c r="D14595">
        <v>4</v>
      </c>
      <c r="E14595">
        <v>44092</v>
      </c>
    </row>
    <row r="14596">
      <c r="A14596" t="str">
        <v>AutoTable</v>
      </c>
      <c r="C14596" t="str">
        <v>73675R</v>
      </c>
      <c r="D14596">
        <v>11</v>
      </c>
      <c r="E14596">
        <v>44092</v>
      </c>
    </row>
    <row r="14597">
      <c r="A14597" t="str">
        <v>AutoTable</v>
      </c>
      <c r="C14597" t="str">
        <v>73675SO</v>
      </c>
      <c r="D14597">
        <v>23</v>
      </c>
      <c r="E14597">
        <v>44092</v>
      </c>
    </row>
    <row r="14598">
      <c r="A14598" t="str">
        <v>AutoTable</v>
      </c>
      <c r="C14598" t="str">
        <v>73675V</v>
      </c>
      <c r="D14598">
        <v>15</v>
      </c>
      <c r="E14598">
        <v>44092</v>
      </c>
    </row>
    <row r="14599">
      <c r="A14599" t="str">
        <v>AutoTable</v>
      </c>
      <c r="C14599" t="str">
        <v>73710B</v>
      </c>
      <c r="D14599">
        <v>118</v>
      </c>
      <c r="E14599">
        <v>44092</v>
      </c>
    </row>
    <row r="14600">
      <c r="A14600" t="str">
        <v>AutoTable</v>
      </c>
      <c r="C14600" t="str">
        <v>73710BC</v>
      </c>
      <c r="D14600">
        <v>76</v>
      </c>
      <c r="E14600">
        <v>44092</v>
      </c>
    </row>
    <row r="14601">
      <c r="A14601" t="str">
        <v>AutoTable</v>
      </c>
      <c r="C14601" t="str">
        <v>73710PA</v>
      </c>
      <c r="D14601">
        <v>22</v>
      </c>
      <c r="E14601">
        <v>44092</v>
      </c>
    </row>
    <row r="14602">
      <c r="A14602" t="str">
        <v>AutoTable</v>
      </c>
      <c r="C14602" t="str">
        <v>73710R</v>
      </c>
      <c r="D14602">
        <v>102</v>
      </c>
      <c r="E14602">
        <v>44092</v>
      </c>
    </row>
    <row r="14603">
      <c r="A14603" t="str">
        <v>AutoTable</v>
      </c>
      <c r="C14603" t="str">
        <v>73710SO</v>
      </c>
      <c r="D14603">
        <v>90</v>
      </c>
      <c r="E14603">
        <v>44092</v>
      </c>
    </row>
    <row r="14604">
      <c r="A14604" t="str">
        <v>AutoTable</v>
      </c>
      <c r="C14604" t="str">
        <v>73712-19</v>
      </c>
      <c r="D14604">
        <v>50</v>
      </c>
      <c r="E14604">
        <v>44092</v>
      </c>
    </row>
    <row r="14605">
      <c r="A14605" t="str">
        <v>AutoTable</v>
      </c>
      <c r="C14605" t="str">
        <v>73775B</v>
      </c>
      <c r="D14605">
        <v>39</v>
      </c>
      <c r="E14605">
        <v>44092</v>
      </c>
    </row>
    <row r="14606">
      <c r="A14606" t="str">
        <v>AutoTable</v>
      </c>
      <c r="C14606" t="str">
        <v>73775BC</v>
      </c>
      <c r="D14606">
        <v>0</v>
      </c>
      <c r="E14606">
        <v>44092</v>
      </c>
    </row>
    <row r="14607">
      <c r="A14607" t="str">
        <v>AutoTable</v>
      </c>
      <c r="C14607" t="str">
        <v>73775M</v>
      </c>
      <c r="D14607">
        <v>3</v>
      </c>
      <c r="E14607">
        <v>44092</v>
      </c>
    </row>
    <row r="14608">
      <c r="A14608" t="str">
        <v>AutoTable</v>
      </c>
      <c r="C14608" t="str">
        <v>73775R</v>
      </c>
      <c r="D14608">
        <v>12</v>
      </c>
      <c r="E14608">
        <v>44092</v>
      </c>
    </row>
    <row r="14609">
      <c r="A14609" t="str">
        <v>AutoTable</v>
      </c>
      <c r="C14609" t="str">
        <v>73775S</v>
      </c>
      <c r="D14609">
        <v>0</v>
      </c>
      <c r="E14609">
        <v>44092</v>
      </c>
    </row>
    <row r="14610">
      <c r="A14610" t="str">
        <v>AutoTable</v>
      </c>
      <c r="C14610" t="str">
        <v>73775SO</v>
      </c>
      <c r="D14610">
        <v>24</v>
      </c>
      <c r="E14610">
        <v>44092</v>
      </c>
    </row>
    <row r="14611">
      <c r="A14611" t="str">
        <v>AutoTable</v>
      </c>
      <c r="C14611" t="str">
        <v>73810AQ/CB-TB</v>
      </c>
      <c r="D14611">
        <v>63</v>
      </c>
      <c r="E14611">
        <v>44092</v>
      </c>
    </row>
    <row r="14612">
      <c r="A14612" t="str">
        <v>AutoTable</v>
      </c>
      <c r="C14612" t="str">
        <v>73810FO-ST</v>
      </c>
      <c r="D14612">
        <v>105</v>
      </c>
      <c r="E14612">
        <v>44092</v>
      </c>
    </row>
    <row r="14613">
      <c r="A14613" t="str">
        <v>AutoTable</v>
      </c>
      <c r="C14613" t="str">
        <v>73810FR-ST</v>
      </c>
      <c r="D14613">
        <v>84</v>
      </c>
      <c r="E14613">
        <v>44092</v>
      </c>
    </row>
    <row r="14614">
      <c r="A14614" t="str">
        <v>AutoTable</v>
      </c>
      <c r="C14614" t="str">
        <v>73812FR-RP</v>
      </c>
      <c r="D14614">
        <v>42</v>
      </c>
      <c r="E14614">
        <v>44092</v>
      </c>
    </row>
    <row r="14615">
      <c r="A14615" t="str">
        <v>AutoTable</v>
      </c>
      <c r="C14615" t="str">
        <v>73812MA-OR</v>
      </c>
      <c r="D14615">
        <v>3</v>
      </c>
      <c r="E14615">
        <v>44092</v>
      </c>
    </row>
    <row r="14616">
      <c r="A14616" t="str">
        <v>AutoTable</v>
      </c>
      <c r="C14616" t="str">
        <v>73812R-PA</v>
      </c>
      <c r="D14616">
        <v>12</v>
      </c>
      <c r="E14616">
        <v>44092</v>
      </c>
    </row>
    <row r="14617">
      <c r="A14617" t="str">
        <v>AutoTable</v>
      </c>
      <c r="C14617" t="str">
        <v>73815A/R-ST</v>
      </c>
      <c r="D14617">
        <v>22</v>
      </c>
      <c r="E14617">
        <v>44092</v>
      </c>
    </row>
    <row r="14618">
      <c r="A14618" t="str">
        <v>AutoTable</v>
      </c>
      <c r="C14618" t="str">
        <v>73820R/B-JP</v>
      </c>
      <c r="D14618">
        <v>37</v>
      </c>
      <c r="E14618">
        <v>44092</v>
      </c>
    </row>
    <row r="14619">
      <c r="A14619" t="str">
        <v>AutoTable</v>
      </c>
      <c r="C14619" t="str">
        <v>73821FO</v>
      </c>
      <c r="D14619">
        <v>24</v>
      </c>
      <c r="E14619">
        <v>44092</v>
      </c>
    </row>
    <row r="14620">
      <c r="A14620" t="str">
        <v>AutoTable</v>
      </c>
      <c r="C14620" t="str">
        <v>73821FR</v>
      </c>
      <c r="D14620">
        <v>16</v>
      </c>
      <c r="E14620">
        <v>44092</v>
      </c>
    </row>
    <row r="14621">
      <c r="A14621" t="str">
        <v>AutoTable</v>
      </c>
      <c r="C14621" t="str">
        <v>73920KA/B</v>
      </c>
      <c r="D14621">
        <v>1</v>
      </c>
      <c r="E14621">
        <v>44092</v>
      </c>
    </row>
    <row r="14622">
      <c r="A14622" t="str">
        <v>AutoTable</v>
      </c>
      <c r="C14622" t="str">
        <v>73920O/R</v>
      </c>
      <c r="D14622">
        <v>6</v>
      </c>
      <c r="E14622">
        <v>44092</v>
      </c>
    </row>
    <row r="14623">
      <c r="A14623" t="str">
        <v>AutoTable</v>
      </c>
      <c r="C14623" t="str">
        <v>73925OR/CV/B</v>
      </c>
      <c r="D14623">
        <v>1</v>
      </c>
      <c r="E14623">
        <v>44092</v>
      </c>
    </row>
    <row r="14624">
      <c r="A14624" t="str">
        <v>AutoTable</v>
      </c>
      <c r="C14624" t="str">
        <v>73925OR-VI/CI</v>
      </c>
      <c r="D14624">
        <v>1</v>
      </c>
      <c r="E14624">
        <v>44092</v>
      </c>
    </row>
    <row r="14625">
      <c r="A14625" t="str">
        <v>AutoTable</v>
      </c>
      <c r="C14625" t="str">
        <v>74637BC-CE</v>
      </c>
      <c r="D14625">
        <v>21</v>
      </c>
      <c r="E14625">
        <v>44092</v>
      </c>
    </row>
    <row r="14626">
      <c r="A14626" t="str">
        <v>AutoTable</v>
      </c>
      <c r="C14626" t="str">
        <v>74637FR-CE</v>
      </c>
      <c r="D14626">
        <v>0</v>
      </c>
      <c r="E14626">
        <v>44092</v>
      </c>
    </row>
    <row r="14627">
      <c r="A14627" t="str">
        <v>AutoTable</v>
      </c>
      <c r="C14627" t="str">
        <v>74637R-CE</v>
      </c>
      <c r="D14627">
        <v>100</v>
      </c>
      <c r="E14627">
        <v>44092</v>
      </c>
    </row>
    <row r="14628">
      <c r="A14628" t="str">
        <v>AutoTable</v>
      </c>
      <c r="C14628" t="str">
        <v>74650OR</v>
      </c>
      <c r="D14628">
        <v>0</v>
      </c>
      <c r="E14628">
        <v>44092</v>
      </c>
    </row>
    <row r="14629">
      <c r="A14629" t="str">
        <v>AutoTable</v>
      </c>
      <c r="C14629" t="str">
        <v>74650PA</v>
      </c>
      <c r="D14629">
        <v>0</v>
      </c>
      <c r="E14629">
        <v>44092</v>
      </c>
    </row>
    <row r="14630">
      <c r="A14630" t="str">
        <v>AutoTable</v>
      </c>
      <c r="C14630" t="str">
        <v>74752BCE</v>
      </c>
      <c r="D14630">
        <v>0</v>
      </c>
      <c r="E14630">
        <v>44092</v>
      </c>
    </row>
    <row r="14631">
      <c r="A14631" t="str">
        <v>AutoTable</v>
      </c>
      <c r="C14631" t="str">
        <v>74752VECE</v>
      </c>
      <c r="D14631">
        <v>194</v>
      </c>
      <c r="E14631">
        <v>44092</v>
      </c>
    </row>
    <row r="14632">
      <c r="A14632" t="str">
        <v>AutoTable</v>
      </c>
      <c r="C14632" t="str">
        <v>74752VICE</v>
      </c>
      <c r="D14632">
        <v>184</v>
      </c>
      <c r="E14632">
        <v>44092</v>
      </c>
    </row>
    <row r="14633">
      <c r="A14633" t="str">
        <v>AutoTable</v>
      </c>
      <c r="C14633" t="str">
        <v>74844A</v>
      </c>
      <c r="D14633">
        <v>382</v>
      </c>
      <c r="E14633">
        <v>44092</v>
      </c>
    </row>
    <row r="14634">
      <c r="A14634" t="str">
        <v>AutoTable</v>
      </c>
      <c r="C14634" t="str">
        <v>74844KA</v>
      </c>
      <c r="D14634">
        <v>382</v>
      </c>
      <c r="E14634">
        <v>44092</v>
      </c>
    </row>
    <row r="14635">
      <c r="A14635" t="str">
        <v>AutoTable</v>
      </c>
      <c r="C14635" t="str">
        <v>74845AB</v>
      </c>
      <c r="D14635">
        <v>348</v>
      </c>
      <c r="E14635">
        <v>44092</v>
      </c>
    </row>
    <row r="14636">
      <c r="A14636" t="str">
        <v>AutoTable</v>
      </c>
      <c r="C14636" t="str">
        <v>74845KVI</v>
      </c>
      <c r="D14636">
        <v>337</v>
      </c>
      <c r="E14636">
        <v>44092</v>
      </c>
    </row>
    <row r="14637">
      <c r="A14637" t="str">
        <v>AutoTable</v>
      </c>
      <c r="C14637" t="str">
        <v>74845PAR</v>
      </c>
      <c r="D14637">
        <v>0</v>
      </c>
      <c r="E14637">
        <v>44092</v>
      </c>
    </row>
    <row r="14638">
      <c r="A14638" t="str">
        <v>AutoTable</v>
      </c>
      <c r="C14638" t="str">
        <v>74845POVI</v>
      </c>
      <c r="D14638">
        <v>0</v>
      </c>
      <c r="E14638">
        <v>44092</v>
      </c>
    </row>
    <row r="14639">
      <c r="A14639" t="str">
        <v>AutoTable</v>
      </c>
      <c r="C14639" t="str">
        <v>74846J/PA</v>
      </c>
      <c r="D14639">
        <v>80</v>
      </c>
      <c r="E14639">
        <v>44092</v>
      </c>
    </row>
    <row r="14640">
      <c r="A14640" t="str">
        <v>AutoTable</v>
      </c>
      <c r="C14640" t="str">
        <v>74846KA</v>
      </c>
      <c r="D14640">
        <v>280</v>
      </c>
      <c r="E14640">
        <v>44092</v>
      </c>
    </row>
    <row r="14641">
      <c r="A14641" t="str">
        <v>AutoTable</v>
      </c>
      <c r="C14641" t="str">
        <v>74846PA</v>
      </c>
      <c r="D14641">
        <v>120</v>
      </c>
      <c r="E14641">
        <v>44092</v>
      </c>
    </row>
    <row r="14642">
      <c r="A14642" t="str">
        <v>AutoTable</v>
      </c>
      <c r="C14642" t="str">
        <v>74847KA</v>
      </c>
      <c r="D14642">
        <v>0</v>
      </c>
      <c r="E14642">
        <v>44092</v>
      </c>
    </row>
    <row r="14643">
      <c r="A14643" t="str">
        <v>AutoTable</v>
      </c>
      <c r="C14643" t="str">
        <v>74847PA</v>
      </c>
      <c r="D14643">
        <v>40</v>
      </c>
      <c r="E14643">
        <v>44092</v>
      </c>
    </row>
    <row r="14644">
      <c r="A14644" t="str">
        <v>AutoTable</v>
      </c>
      <c r="C14644" t="str">
        <v>74945FO</v>
      </c>
      <c r="D14644">
        <v>0</v>
      </c>
      <c r="E14644">
        <v>44092</v>
      </c>
    </row>
    <row r="14645">
      <c r="A14645" t="str">
        <v>AutoTable</v>
      </c>
      <c r="C14645" t="str">
        <v>75020CBKA</v>
      </c>
      <c r="D14645">
        <v>678</v>
      </c>
      <c r="E14645">
        <v>44092</v>
      </c>
    </row>
    <row r="14646">
      <c r="A14646" t="str">
        <v>AutoTable</v>
      </c>
      <c r="C14646" t="str">
        <v>75020PO</v>
      </c>
      <c r="D14646">
        <v>338</v>
      </c>
      <c r="E14646">
        <v>44092</v>
      </c>
    </row>
    <row r="14647">
      <c r="A14647" t="str">
        <v>AutoTable</v>
      </c>
      <c r="C14647" t="str">
        <v>75020TB</v>
      </c>
      <c r="D14647">
        <v>459</v>
      </c>
      <c r="E14647">
        <v>44092</v>
      </c>
    </row>
    <row r="14648">
      <c r="A14648" t="str">
        <v>AutoTable</v>
      </c>
      <c r="C14648" t="str">
        <v>75020VI</v>
      </c>
      <c r="D14648">
        <v>390</v>
      </c>
      <c r="E14648">
        <v>44092</v>
      </c>
    </row>
    <row r="14649">
      <c r="A14649" t="str">
        <v>AutoTable</v>
      </c>
      <c r="C14649" t="str">
        <v>75030GFA</v>
      </c>
      <c r="D14649">
        <v>551</v>
      </c>
      <c r="E14649">
        <v>44092</v>
      </c>
    </row>
    <row r="14650">
      <c r="A14650" t="str">
        <v>AutoTable</v>
      </c>
      <c r="C14650" t="str">
        <v>75045AWR</v>
      </c>
      <c r="D14650">
        <v>0</v>
      </c>
      <c r="E14650">
        <v>44092</v>
      </c>
    </row>
    <row r="14651">
      <c r="A14651" t="str">
        <v>AutoTable</v>
      </c>
      <c r="C14651" t="str">
        <v>75045POWV</v>
      </c>
      <c r="D14651">
        <v>0</v>
      </c>
      <c r="E14651">
        <v>44092</v>
      </c>
    </row>
    <row r="14652">
      <c r="A14652" t="str">
        <v>AutoTable</v>
      </c>
      <c r="C14652" t="str">
        <v>75530-07</v>
      </c>
      <c r="D14652">
        <v>793</v>
      </c>
      <c r="E14652">
        <v>44092</v>
      </c>
    </row>
    <row r="14653">
      <c r="A14653" t="str">
        <v>AutoTable</v>
      </c>
      <c r="C14653" t="str">
        <v>75530-16</v>
      </c>
      <c r="D14653">
        <v>704</v>
      </c>
      <c r="E14653">
        <v>44092</v>
      </c>
    </row>
    <row r="14654">
      <c r="A14654" t="str">
        <v>AutoTable</v>
      </c>
      <c r="C14654" t="str">
        <v>75531-02</v>
      </c>
      <c r="D14654">
        <v>482</v>
      </c>
      <c r="E14654">
        <v>44092</v>
      </c>
    </row>
    <row r="14655">
      <c r="A14655" t="str">
        <v>AutoTable</v>
      </c>
      <c r="C14655" t="str">
        <v>75531-05</v>
      </c>
      <c r="D14655">
        <v>1000</v>
      </c>
      <c r="E14655">
        <v>44092</v>
      </c>
    </row>
    <row r="14656">
      <c r="A14656" t="str">
        <v>AutoTable</v>
      </c>
      <c r="C14656" t="str">
        <v>75531-06</v>
      </c>
      <c r="D14656">
        <v>1163</v>
      </c>
      <c r="E14656">
        <v>44092</v>
      </c>
    </row>
    <row r="14657">
      <c r="A14657" t="str">
        <v>AutoTable</v>
      </c>
      <c r="C14657" t="str">
        <v>75531-09</v>
      </c>
      <c r="D14657">
        <v>1519</v>
      </c>
      <c r="E14657">
        <v>44092</v>
      </c>
    </row>
    <row r="14658">
      <c r="A14658" t="str">
        <v>AutoTable</v>
      </c>
      <c r="C14658" t="str">
        <v>75531-10</v>
      </c>
      <c r="D14658">
        <v>600</v>
      </c>
      <c r="E14658">
        <v>44092</v>
      </c>
    </row>
    <row r="14659">
      <c r="A14659" t="str">
        <v>AutoTable</v>
      </c>
      <c r="C14659" t="str">
        <v>75531-17</v>
      </c>
      <c r="D14659">
        <v>1622</v>
      </c>
      <c r="E14659">
        <v>44092</v>
      </c>
    </row>
    <row r="14660">
      <c r="A14660" t="str">
        <v>AutoTable</v>
      </c>
      <c r="C14660" t="str">
        <v>75531-19</v>
      </c>
      <c r="D14660">
        <v>1986</v>
      </c>
      <c r="E14660">
        <v>44092</v>
      </c>
    </row>
    <row r="14661">
      <c r="A14661" t="str">
        <v>AutoTable</v>
      </c>
      <c r="C14661" t="str">
        <v>75531-20</v>
      </c>
      <c r="D14661">
        <v>987</v>
      </c>
      <c r="E14661">
        <v>44092</v>
      </c>
    </row>
    <row r="14662">
      <c r="A14662" t="str">
        <v>AutoTable</v>
      </c>
      <c r="C14662" t="str">
        <v>75532-05</v>
      </c>
      <c r="D14662">
        <v>6</v>
      </c>
      <c r="E14662">
        <v>44092</v>
      </c>
    </row>
    <row r="14663">
      <c r="A14663" t="str">
        <v>AutoTable</v>
      </c>
      <c r="C14663" t="str">
        <v>75532-06</v>
      </c>
      <c r="D14663">
        <v>1</v>
      </c>
      <c r="E14663">
        <v>44092</v>
      </c>
    </row>
    <row r="14664">
      <c r="A14664" t="str">
        <v>AutoTable</v>
      </c>
      <c r="C14664" t="str">
        <v>75532-09</v>
      </c>
      <c r="D14664">
        <v>1001</v>
      </c>
      <c r="E14664">
        <v>44092</v>
      </c>
    </row>
    <row r="14665">
      <c r="A14665" t="str">
        <v>AutoTable</v>
      </c>
      <c r="C14665" t="str">
        <v>75532-18</v>
      </c>
      <c r="D14665">
        <v>51</v>
      </c>
      <c r="E14665">
        <v>44092</v>
      </c>
    </row>
    <row r="14666">
      <c r="A14666" t="str">
        <v>AutoTable</v>
      </c>
      <c r="C14666" t="str">
        <v>75533-01</v>
      </c>
      <c r="D14666">
        <v>2359</v>
      </c>
      <c r="E14666">
        <v>44092</v>
      </c>
    </row>
    <row r="14667">
      <c r="A14667" t="str">
        <v>AutoTable</v>
      </c>
      <c r="C14667" t="str">
        <v>75533-02</v>
      </c>
      <c r="D14667">
        <v>1639</v>
      </c>
      <c r="E14667">
        <v>44092</v>
      </c>
    </row>
    <row r="14668">
      <c r="A14668" t="str">
        <v>AutoTable</v>
      </c>
      <c r="C14668" t="str">
        <v>75533-05</v>
      </c>
      <c r="D14668">
        <v>1000</v>
      </c>
      <c r="E14668">
        <v>44092</v>
      </c>
    </row>
    <row r="14669">
      <c r="A14669" t="str">
        <v>AutoTable</v>
      </c>
      <c r="C14669" t="str">
        <v>75533-06</v>
      </c>
      <c r="D14669">
        <v>1062</v>
      </c>
      <c r="E14669">
        <v>44092</v>
      </c>
    </row>
    <row r="14670">
      <c r="A14670" t="str">
        <v>AutoTable</v>
      </c>
      <c r="C14670" t="str">
        <v>75533-09</v>
      </c>
      <c r="D14670">
        <v>1338</v>
      </c>
      <c r="E14670">
        <v>44092</v>
      </c>
    </row>
    <row r="14671">
      <c r="A14671" t="str">
        <v>AutoTable</v>
      </c>
      <c r="C14671" t="str">
        <v>75533-10</v>
      </c>
      <c r="D14671">
        <v>1132</v>
      </c>
      <c r="E14671">
        <v>44092</v>
      </c>
    </row>
    <row r="14672">
      <c r="A14672" t="str">
        <v>AutoTable</v>
      </c>
      <c r="C14672" t="str">
        <v>75533-19</v>
      </c>
      <c r="D14672">
        <v>2598</v>
      </c>
      <c r="E14672">
        <v>44092</v>
      </c>
    </row>
    <row r="14673">
      <c r="A14673" t="str">
        <v>AutoTable</v>
      </c>
      <c r="C14673" t="str">
        <v>75533-20</v>
      </c>
      <c r="D14673">
        <v>906</v>
      </c>
      <c r="E14673">
        <v>44092</v>
      </c>
    </row>
    <row r="14674">
      <c r="A14674" t="str">
        <v>AutoTable</v>
      </c>
      <c r="C14674" t="str">
        <v>75549-42</v>
      </c>
      <c r="D14674">
        <v>436</v>
      </c>
      <c r="E14674">
        <v>44092</v>
      </c>
    </row>
    <row r="14675">
      <c r="A14675" t="str">
        <v>AutoTable</v>
      </c>
      <c r="C14675" t="str">
        <v>75549-43</v>
      </c>
      <c r="D14675">
        <v>653</v>
      </c>
      <c r="E14675">
        <v>44092</v>
      </c>
    </row>
    <row r="14676">
      <c r="A14676" t="str">
        <v>AutoTable</v>
      </c>
      <c r="C14676" t="str">
        <v>75550-19</v>
      </c>
      <c r="D14676">
        <v>421</v>
      </c>
      <c r="E14676">
        <v>44092</v>
      </c>
    </row>
    <row r="14677">
      <c r="A14677" t="str">
        <v>AutoTable</v>
      </c>
      <c r="C14677" t="str">
        <v>75551-01</v>
      </c>
      <c r="D14677">
        <v>614</v>
      </c>
      <c r="E14677">
        <v>44092</v>
      </c>
    </row>
    <row r="14678">
      <c r="A14678" t="str">
        <v>AutoTable</v>
      </c>
      <c r="C14678" t="str">
        <v>75551-09</v>
      </c>
      <c r="D14678">
        <v>725</v>
      </c>
      <c r="E14678">
        <v>44092</v>
      </c>
    </row>
    <row r="14679">
      <c r="A14679" t="str">
        <v>AutoTable</v>
      </c>
      <c r="C14679" t="str">
        <v>75551-13</v>
      </c>
      <c r="D14679">
        <v>413</v>
      </c>
      <c r="E14679">
        <v>44092</v>
      </c>
    </row>
    <row r="14680">
      <c r="A14680" t="str">
        <v>AutoTable</v>
      </c>
      <c r="C14680" t="str">
        <v>75551-18</v>
      </c>
      <c r="D14680">
        <v>204</v>
      </c>
      <c r="E14680">
        <v>44092</v>
      </c>
    </row>
    <row r="14681">
      <c r="A14681" t="str">
        <v>AutoTable</v>
      </c>
      <c r="C14681" t="str">
        <v>75552-01</v>
      </c>
      <c r="D14681">
        <v>392</v>
      </c>
      <c r="E14681">
        <v>44092</v>
      </c>
    </row>
    <row r="14682">
      <c r="A14682" t="str">
        <v>AutoTable</v>
      </c>
      <c r="C14682" t="str">
        <v>75552-10</v>
      </c>
      <c r="D14682">
        <v>501</v>
      </c>
      <c r="E14682">
        <v>44092</v>
      </c>
    </row>
    <row r="14683">
      <c r="A14683" t="str">
        <v>AutoTable</v>
      </c>
      <c r="C14683" t="str">
        <v>75552-19</v>
      </c>
      <c r="D14683">
        <v>482</v>
      </c>
      <c r="E14683">
        <v>44092</v>
      </c>
    </row>
    <row r="14684">
      <c r="A14684" t="str">
        <v>AutoTable</v>
      </c>
      <c r="C14684" t="str">
        <v>75553-02</v>
      </c>
      <c r="D14684">
        <v>201</v>
      </c>
      <c r="E14684">
        <v>44092</v>
      </c>
    </row>
    <row r="14685">
      <c r="A14685" t="str">
        <v>AutoTable</v>
      </c>
      <c r="C14685" t="str">
        <v>75553-09</v>
      </c>
      <c r="D14685">
        <v>364</v>
      </c>
      <c r="E14685">
        <v>44092</v>
      </c>
    </row>
    <row r="14686">
      <c r="A14686" t="str">
        <v>AutoTable</v>
      </c>
      <c r="C14686" t="str">
        <v>75553-18</v>
      </c>
      <c r="D14686">
        <v>444</v>
      </c>
      <c r="E14686">
        <v>44092</v>
      </c>
    </row>
    <row r="14687">
      <c r="A14687" t="str">
        <v>AutoTable</v>
      </c>
      <c r="C14687" t="str">
        <v>76010-53CE</v>
      </c>
      <c r="D14687">
        <v>2</v>
      </c>
      <c r="E14687">
        <v>44092</v>
      </c>
    </row>
    <row r="14688">
      <c r="A14688" t="str">
        <v>AutoTable</v>
      </c>
      <c r="C14688" t="str">
        <v>76010-63CE</v>
      </c>
      <c r="D14688">
        <v>877</v>
      </c>
      <c r="E14688">
        <v>44092</v>
      </c>
    </row>
    <row r="14689">
      <c r="A14689" t="str">
        <v>AutoTable</v>
      </c>
      <c r="C14689" t="str">
        <v>76010-64CE</v>
      </c>
      <c r="D14689">
        <v>178</v>
      </c>
      <c r="E14689">
        <v>44092</v>
      </c>
    </row>
    <row r="14690">
      <c r="A14690" t="str">
        <v>AutoTable</v>
      </c>
      <c r="C14690" t="str">
        <v>76010-65CE</v>
      </c>
      <c r="D14690">
        <v>366</v>
      </c>
      <c r="E14690">
        <v>44092</v>
      </c>
    </row>
    <row r="14691">
      <c r="A14691" t="str">
        <v>AutoTable</v>
      </c>
      <c r="C14691" t="str">
        <v>76010-66CE</v>
      </c>
      <c r="D14691">
        <v>437</v>
      </c>
      <c r="E14691">
        <v>44092</v>
      </c>
    </row>
    <row r="14692">
      <c r="A14692" t="str">
        <v>AutoTable</v>
      </c>
      <c r="C14692" t="str">
        <v>76010-67CE</v>
      </c>
      <c r="D14692">
        <v>368</v>
      </c>
      <c r="E14692">
        <v>44092</v>
      </c>
    </row>
    <row r="14693">
      <c r="A14693" t="str">
        <v>AutoTable</v>
      </c>
      <c r="C14693" t="str">
        <v>76012-63CE</v>
      </c>
      <c r="D14693">
        <v>52</v>
      </c>
      <c r="E14693">
        <v>44092</v>
      </c>
    </row>
    <row r="14694">
      <c r="A14694" t="str">
        <v>AutoTable</v>
      </c>
      <c r="C14694" t="str">
        <v>76012-65CE</v>
      </c>
      <c r="D14694">
        <v>64</v>
      </c>
      <c r="E14694">
        <v>44092</v>
      </c>
    </row>
    <row r="14695">
      <c r="A14695" t="str">
        <v>AutoTable</v>
      </c>
      <c r="C14695" t="str">
        <v>76012-66CE</v>
      </c>
      <c r="D14695">
        <v>207</v>
      </c>
      <c r="E14695">
        <v>44092</v>
      </c>
    </row>
    <row r="14696">
      <c r="A14696" t="str">
        <v>AutoTable</v>
      </c>
      <c r="C14696" t="str">
        <v>76012-67CE</v>
      </c>
      <c r="D14696">
        <v>142</v>
      </c>
      <c r="E14696">
        <v>44092</v>
      </c>
    </row>
    <row r="14697">
      <c r="A14697" t="str">
        <v>AutoTable</v>
      </c>
      <c r="C14697" t="str">
        <v>76012-81CE</v>
      </c>
      <c r="D14697">
        <v>156</v>
      </c>
      <c r="E14697">
        <v>44092</v>
      </c>
    </row>
    <row r="14698">
      <c r="A14698" t="str">
        <v>AutoTable</v>
      </c>
      <c r="C14698" t="str">
        <v>76015-49</v>
      </c>
      <c r="D14698">
        <v>36</v>
      </c>
      <c r="E14698">
        <v>44092</v>
      </c>
    </row>
    <row r="14699">
      <c r="A14699" t="str">
        <v>AutoTable</v>
      </c>
      <c r="C14699" t="str">
        <v>76015-81CE</v>
      </c>
      <c r="D14699">
        <v>14</v>
      </c>
      <c r="E14699">
        <v>44092</v>
      </c>
    </row>
    <row r="14700">
      <c r="A14700" t="str">
        <v>AutoTable</v>
      </c>
      <c r="C14700" t="str">
        <v>76015-89CCE</v>
      </c>
      <c r="D14700">
        <v>20</v>
      </c>
      <c r="E14700">
        <v>44092</v>
      </c>
    </row>
    <row r="14701">
      <c r="A14701" t="str">
        <v>AutoTable</v>
      </c>
      <c r="C14701" t="str">
        <v>76015-89CE</v>
      </c>
      <c r="D14701">
        <v>120</v>
      </c>
      <c r="E14701">
        <v>44092</v>
      </c>
    </row>
    <row r="14702">
      <c r="A14702" t="str">
        <v>AutoTable</v>
      </c>
      <c r="C14702" t="str">
        <v>76020-34</v>
      </c>
      <c r="D14702">
        <v>0</v>
      </c>
      <c r="E14702">
        <v>44092</v>
      </c>
    </row>
    <row r="14703">
      <c r="A14703" t="str">
        <v>AutoTable</v>
      </c>
      <c r="C14703" t="str">
        <v>76020-81</v>
      </c>
      <c r="D14703">
        <v>0</v>
      </c>
      <c r="E14703">
        <v>44092</v>
      </c>
    </row>
    <row r="14704">
      <c r="A14704" t="str">
        <v>AutoTable</v>
      </c>
      <c r="C14704" t="str">
        <v>76025-89</v>
      </c>
      <c r="D14704">
        <v>0</v>
      </c>
      <c r="E14704">
        <v>44092</v>
      </c>
    </row>
    <row r="14705">
      <c r="A14705" t="str">
        <v>AutoTable</v>
      </c>
      <c r="C14705" t="str">
        <v>76030-81</v>
      </c>
      <c r="D14705">
        <v>0</v>
      </c>
      <c r="E14705">
        <v>44092</v>
      </c>
    </row>
    <row r="14706">
      <c r="A14706" t="str">
        <v>AutoTable</v>
      </c>
      <c r="C14706" t="str">
        <v>76030-89</v>
      </c>
      <c r="D14706">
        <v>0</v>
      </c>
      <c r="E14706">
        <v>44092</v>
      </c>
    </row>
    <row r="14707">
      <c r="A14707" t="str">
        <v>AutoTable</v>
      </c>
      <c r="C14707" t="str">
        <v>76075-63CE</v>
      </c>
      <c r="D14707">
        <v>2861</v>
      </c>
      <c r="E14707">
        <v>44092</v>
      </c>
    </row>
    <row r="14708">
      <c r="A14708" t="str">
        <v>AutoTable</v>
      </c>
      <c r="C14708" t="str">
        <v>76075-64CE</v>
      </c>
      <c r="D14708">
        <v>1411</v>
      </c>
      <c r="E14708">
        <v>44092</v>
      </c>
    </row>
    <row r="14709">
      <c r="A14709" t="str">
        <v>AutoTable</v>
      </c>
      <c r="C14709" t="str">
        <v>76075-65CE</v>
      </c>
      <c r="D14709">
        <v>1283</v>
      </c>
      <c r="E14709">
        <v>44092</v>
      </c>
    </row>
    <row r="14710">
      <c r="A14710" t="str">
        <v>AutoTable</v>
      </c>
      <c r="C14710" t="str">
        <v>76075-66CE</v>
      </c>
      <c r="D14710">
        <v>1759</v>
      </c>
      <c r="E14710">
        <v>44092</v>
      </c>
    </row>
    <row r="14711">
      <c r="A14711" t="str">
        <v>AutoTable</v>
      </c>
      <c r="C14711" t="str">
        <v>76075-67CE</v>
      </c>
      <c r="D14711">
        <v>1468</v>
      </c>
      <c r="E14711">
        <v>44092</v>
      </c>
    </row>
    <row r="14712">
      <c r="A14712" t="str">
        <v>AutoTable</v>
      </c>
      <c r="C14712" t="str">
        <v>76110-31CE</v>
      </c>
      <c r="D14712">
        <v>115</v>
      </c>
      <c r="E14712">
        <v>44092</v>
      </c>
    </row>
    <row r="14713">
      <c r="A14713" t="str">
        <v>AutoTable</v>
      </c>
      <c r="C14713" t="str">
        <v>76110-43CE</v>
      </c>
      <c r="D14713">
        <v>247</v>
      </c>
      <c r="E14713">
        <v>44092</v>
      </c>
    </row>
    <row r="14714">
      <c r="A14714" t="str">
        <v>AutoTable</v>
      </c>
      <c r="C14714" t="str">
        <v>76110-75CE</v>
      </c>
      <c r="D14714">
        <v>78</v>
      </c>
      <c r="E14714">
        <v>44092</v>
      </c>
    </row>
    <row r="14715">
      <c r="A14715" t="str">
        <v>AutoTable</v>
      </c>
      <c r="C14715" t="str">
        <v>76110-79CE</v>
      </c>
      <c r="D14715">
        <v>103</v>
      </c>
      <c r="E14715">
        <v>44092</v>
      </c>
    </row>
    <row r="14716">
      <c r="A14716" t="str">
        <v>AutoTable</v>
      </c>
      <c r="C14716" t="str">
        <v>76112-31CE</v>
      </c>
      <c r="D14716">
        <v>0</v>
      </c>
      <c r="E14716">
        <v>44092</v>
      </c>
    </row>
    <row r="14717">
      <c r="A14717" t="str">
        <v>AutoTable</v>
      </c>
      <c r="C14717" t="str">
        <v>76112-35CE</v>
      </c>
      <c r="D14717">
        <v>49</v>
      </c>
      <c r="E14717">
        <v>44092</v>
      </c>
    </row>
    <row r="14718">
      <c r="A14718" t="str">
        <v>AutoTable</v>
      </c>
      <c r="C14718" t="str">
        <v>76112-71CE</v>
      </c>
      <c r="D14718">
        <v>3</v>
      </c>
      <c r="E14718">
        <v>44092</v>
      </c>
    </row>
    <row r="14719">
      <c r="A14719" t="str">
        <v>AutoTable</v>
      </c>
      <c r="C14719" t="str">
        <v>76112-79CE</v>
      </c>
      <c r="D14719">
        <v>101</v>
      </c>
      <c r="E14719">
        <v>44092</v>
      </c>
    </row>
    <row r="14720">
      <c r="A14720" t="str">
        <v>AutoTable</v>
      </c>
      <c r="C14720" t="str">
        <v>76115-71CE</v>
      </c>
      <c r="D14720">
        <v>3</v>
      </c>
      <c r="E14720">
        <v>44092</v>
      </c>
    </row>
    <row r="14721">
      <c r="A14721" t="str">
        <v>AutoTable</v>
      </c>
      <c r="C14721" t="str">
        <v>76115-72CE</v>
      </c>
      <c r="D14721">
        <v>0</v>
      </c>
      <c r="E14721">
        <v>44092</v>
      </c>
    </row>
    <row r="14722">
      <c r="A14722" t="str">
        <v>AutoTable</v>
      </c>
      <c r="C14722" t="str">
        <v>76115-74CE</v>
      </c>
      <c r="D14722">
        <v>33</v>
      </c>
      <c r="E14722">
        <v>44092</v>
      </c>
    </row>
    <row r="14723">
      <c r="A14723" t="str">
        <v>AutoTable</v>
      </c>
      <c r="C14723" t="str">
        <v>76115-78CE</v>
      </c>
      <c r="D14723">
        <v>0</v>
      </c>
      <c r="E14723">
        <v>44092</v>
      </c>
    </row>
    <row r="14724">
      <c r="A14724" t="str">
        <v>AutoTable</v>
      </c>
      <c r="C14724" t="str">
        <v>76210-21CE</v>
      </c>
      <c r="D14724">
        <v>172</v>
      </c>
      <c r="E14724">
        <v>44092</v>
      </c>
    </row>
    <row r="14725">
      <c r="A14725" t="str">
        <v>AutoTable</v>
      </c>
      <c r="C14725" t="str">
        <v>76210-23CE</v>
      </c>
      <c r="D14725">
        <v>951</v>
      </c>
      <c r="E14725">
        <v>44092</v>
      </c>
    </row>
    <row r="14726">
      <c r="A14726" t="str">
        <v>AutoTable</v>
      </c>
      <c r="C14726" t="str">
        <v>76210-25CE</v>
      </c>
      <c r="D14726">
        <v>228</v>
      </c>
      <c r="E14726">
        <v>44092</v>
      </c>
    </row>
    <row r="14727">
      <c r="A14727" t="str">
        <v>AutoTable</v>
      </c>
      <c r="C14727" t="str">
        <v>76210-26CE</v>
      </c>
      <c r="D14727">
        <v>72</v>
      </c>
      <c r="E14727">
        <v>44092</v>
      </c>
    </row>
    <row r="14728">
      <c r="A14728" t="str">
        <v>AutoTable</v>
      </c>
      <c r="C14728" t="str">
        <v>76212-02CE</v>
      </c>
      <c r="D14728">
        <v>405</v>
      </c>
      <c r="E14728">
        <v>44092</v>
      </c>
    </row>
    <row r="14729">
      <c r="A14729" t="str">
        <v>AutoTable</v>
      </c>
      <c r="C14729" t="str">
        <v>76212-21CE</v>
      </c>
      <c r="D14729">
        <v>50</v>
      </c>
      <c r="E14729">
        <v>44092</v>
      </c>
    </row>
    <row r="14730">
      <c r="A14730" t="str">
        <v>AutoTable</v>
      </c>
      <c r="C14730" t="str">
        <v>76212-23CE</v>
      </c>
      <c r="D14730">
        <v>122</v>
      </c>
      <c r="E14730">
        <v>44092</v>
      </c>
    </row>
    <row r="14731">
      <c r="A14731" t="str">
        <v>AutoTable</v>
      </c>
      <c r="C14731" t="str">
        <v>76275-02CE</v>
      </c>
      <c r="D14731">
        <v>1969</v>
      </c>
      <c r="E14731">
        <v>44092</v>
      </c>
    </row>
    <row r="14732">
      <c r="A14732" t="str">
        <v>AutoTable</v>
      </c>
      <c r="C14732" t="str">
        <v>76275-21CE</v>
      </c>
      <c r="D14732">
        <v>1353</v>
      </c>
      <c r="E14732">
        <v>44092</v>
      </c>
    </row>
    <row r="14733">
      <c r="A14733" t="str">
        <v>AutoTable</v>
      </c>
      <c r="C14733" t="str">
        <v>76275-23CE</v>
      </c>
      <c r="D14733">
        <v>3396</v>
      </c>
      <c r="E14733">
        <v>44092</v>
      </c>
    </row>
    <row r="14734">
      <c r="A14734" t="str">
        <v>AutoTable</v>
      </c>
      <c r="C14734" t="str">
        <v>76275-25CE</v>
      </c>
      <c r="D14734">
        <v>1341</v>
      </c>
      <c r="E14734">
        <v>44092</v>
      </c>
    </row>
    <row r="14735">
      <c r="A14735" t="str">
        <v>AutoTable</v>
      </c>
      <c r="C14735" t="str">
        <v>76275-26CE</v>
      </c>
      <c r="D14735">
        <v>754</v>
      </c>
      <c r="E14735">
        <v>44092</v>
      </c>
    </row>
    <row r="14736">
      <c r="A14736" t="str">
        <v>AutoTable</v>
      </c>
      <c r="C14736" t="str">
        <v>76310-09CE</v>
      </c>
      <c r="D14736">
        <v>0</v>
      </c>
      <c r="E14736">
        <v>44092</v>
      </c>
    </row>
    <row r="14737">
      <c r="A14737" t="str">
        <v>AutoTable</v>
      </c>
      <c r="C14737" t="str">
        <v>76310-39CE</v>
      </c>
      <c r="D14737">
        <v>0</v>
      </c>
      <c r="E14737">
        <v>44092</v>
      </c>
    </row>
    <row r="14738">
      <c r="A14738" t="str">
        <v>AutoTable</v>
      </c>
      <c r="C14738" t="str">
        <v>76310-42CE</v>
      </c>
      <c r="D14738">
        <v>129</v>
      </c>
      <c r="E14738">
        <v>44092</v>
      </c>
    </row>
    <row r="14739">
      <c r="A14739" t="str">
        <v>AutoTable</v>
      </c>
      <c r="C14739" t="str">
        <v>76310-56CE</v>
      </c>
      <c r="D14739">
        <v>423</v>
      </c>
      <c r="E14739">
        <v>44092</v>
      </c>
    </row>
    <row r="14740">
      <c r="A14740" t="str">
        <v>AutoTable</v>
      </c>
      <c r="C14740" t="str">
        <v>76310-59CE</v>
      </c>
      <c r="D14740">
        <v>13</v>
      </c>
      <c r="E14740">
        <v>44092</v>
      </c>
    </row>
    <row r="14741">
      <c r="A14741" t="str">
        <v>AutoTable</v>
      </c>
      <c r="C14741" t="str">
        <v>76410-01CE</v>
      </c>
      <c r="D14741">
        <v>0</v>
      </c>
      <c r="E14741">
        <v>44092</v>
      </c>
    </row>
    <row r="14742">
      <c r="A14742" t="str">
        <v>AutoTable</v>
      </c>
      <c r="C14742" t="str">
        <v>76410-17CE</v>
      </c>
      <c r="D14742">
        <v>89</v>
      </c>
      <c r="E14742">
        <v>44092</v>
      </c>
    </row>
    <row r="14743">
      <c r="A14743" t="str">
        <v>AutoTable</v>
      </c>
      <c r="C14743" t="str">
        <v>76410-19CE</v>
      </c>
      <c r="D14743">
        <v>78</v>
      </c>
      <c r="E14743">
        <v>44092</v>
      </c>
    </row>
    <row r="14744">
      <c r="A14744" t="str">
        <v>AutoTable</v>
      </c>
      <c r="C14744" t="str">
        <v>76410-20CE</v>
      </c>
      <c r="D14744">
        <v>451</v>
      </c>
      <c r="E14744">
        <v>44092</v>
      </c>
    </row>
    <row r="14745">
      <c r="A14745" t="str">
        <v>AutoTable</v>
      </c>
      <c r="C14745" t="str">
        <v>76415-13CE</v>
      </c>
      <c r="D14745">
        <v>60</v>
      </c>
      <c r="E14745">
        <v>44092</v>
      </c>
    </row>
    <row r="14746">
      <c r="A14746" t="str">
        <v>AutoTable</v>
      </c>
      <c r="C14746" t="str">
        <v>76512-02CE</v>
      </c>
      <c r="D14746">
        <v>37</v>
      </c>
      <c r="E14746">
        <v>44092</v>
      </c>
    </row>
    <row r="14747">
      <c r="A14747" t="str">
        <v>AutoTable</v>
      </c>
      <c r="C14747" t="str">
        <v>76512-06CE</v>
      </c>
      <c r="D14747">
        <v>14</v>
      </c>
      <c r="E14747">
        <v>44092</v>
      </c>
    </row>
    <row r="14748">
      <c r="A14748" t="str">
        <v>AutoTable</v>
      </c>
      <c r="C14748" t="str">
        <v>76910-08CE</v>
      </c>
      <c r="D14748">
        <v>184</v>
      </c>
      <c r="E14748">
        <v>44092</v>
      </c>
    </row>
    <row r="14749">
      <c r="A14749" t="str">
        <v>AutoTable</v>
      </c>
      <c r="C14749" t="str">
        <v>76910-09CE</v>
      </c>
      <c r="D14749">
        <v>106</v>
      </c>
      <c r="E14749">
        <v>44092</v>
      </c>
    </row>
    <row r="14750">
      <c r="A14750" t="str">
        <v>AutoTable</v>
      </c>
      <c r="C14750" t="str">
        <v>76910-17CE</v>
      </c>
      <c r="D14750">
        <v>300</v>
      </c>
      <c r="E14750">
        <v>44092</v>
      </c>
    </row>
    <row r="14751">
      <c r="A14751" t="str">
        <v>AutoTable</v>
      </c>
      <c r="C14751" t="str">
        <v>76910-18CE</v>
      </c>
      <c r="D14751">
        <v>280</v>
      </c>
      <c r="E14751">
        <v>44092</v>
      </c>
    </row>
    <row r="14752">
      <c r="A14752" t="str">
        <v>AutoTable</v>
      </c>
      <c r="C14752" t="str">
        <v>76910-19CE</v>
      </c>
      <c r="D14752">
        <v>0</v>
      </c>
      <c r="E14752">
        <v>44092</v>
      </c>
    </row>
    <row r="14753">
      <c r="A14753" t="str">
        <v>AutoTable</v>
      </c>
      <c r="C14753" t="str">
        <v>76910-20CE</v>
      </c>
      <c r="D14753">
        <v>614</v>
      </c>
      <c r="E14753">
        <v>44092</v>
      </c>
    </row>
    <row r="14754">
      <c r="A14754" t="str">
        <v>AutoTable</v>
      </c>
      <c r="C14754" t="str">
        <v>76913-01CE</v>
      </c>
      <c r="D14754">
        <v>72</v>
      </c>
      <c r="E14754">
        <v>44092</v>
      </c>
    </row>
    <row r="14755">
      <c r="A14755" t="str">
        <v>AutoTable</v>
      </c>
      <c r="C14755" t="str">
        <v>76913-08CE</v>
      </c>
      <c r="D14755">
        <v>88</v>
      </c>
      <c r="E14755">
        <v>44092</v>
      </c>
    </row>
    <row r="14756">
      <c r="A14756" t="str">
        <v>AutoTable</v>
      </c>
      <c r="C14756" t="str">
        <v>76913-18CE</v>
      </c>
      <c r="D14756">
        <v>216</v>
      </c>
      <c r="E14756">
        <v>44092</v>
      </c>
    </row>
    <row r="14757">
      <c r="A14757" t="str">
        <v>AutoTable</v>
      </c>
      <c r="C14757" t="str">
        <v>76913-26CE</v>
      </c>
      <c r="D14757">
        <v>41</v>
      </c>
      <c r="E14757">
        <v>44092</v>
      </c>
    </row>
    <row r="14758">
      <c r="A14758" t="str">
        <v>AutoTable</v>
      </c>
      <c r="C14758" t="str">
        <v>76915-14</v>
      </c>
      <c r="D14758">
        <v>0</v>
      </c>
      <c r="E14758">
        <v>44092</v>
      </c>
    </row>
    <row r="14759">
      <c r="A14759" t="str">
        <v>AutoTable</v>
      </c>
      <c r="C14759" t="str">
        <v>76915-17CE</v>
      </c>
      <c r="D14759">
        <v>47</v>
      </c>
      <c r="E14759">
        <v>44092</v>
      </c>
    </row>
    <row r="14760">
      <c r="A14760" t="str">
        <v>AutoTable</v>
      </c>
      <c r="C14760" t="str">
        <v>76915-19CE</v>
      </c>
      <c r="D14760">
        <v>84</v>
      </c>
      <c r="E14760">
        <v>44092</v>
      </c>
    </row>
    <row r="14761">
      <c r="A14761" t="str">
        <v>AutoTable</v>
      </c>
      <c r="C14761" t="str">
        <v>76975-06CE</v>
      </c>
      <c r="D14761">
        <v>767</v>
      </c>
      <c r="E14761">
        <v>44092</v>
      </c>
    </row>
    <row r="14762">
      <c r="A14762" t="str">
        <v>AutoTable</v>
      </c>
      <c r="C14762" t="str">
        <v>76975-08CE</v>
      </c>
      <c r="D14762">
        <v>1371</v>
      </c>
      <c r="E14762">
        <v>44092</v>
      </c>
    </row>
    <row r="14763">
      <c r="A14763" t="str">
        <v>AutoTable</v>
      </c>
      <c r="C14763" t="str">
        <v>76975-17CE</v>
      </c>
      <c r="D14763">
        <v>785</v>
      </c>
      <c r="E14763">
        <v>44092</v>
      </c>
    </row>
    <row r="14764">
      <c r="A14764" t="str">
        <v>AutoTable</v>
      </c>
      <c r="C14764" t="str">
        <v>76975-18CE</v>
      </c>
      <c r="D14764">
        <v>1209</v>
      </c>
      <c r="E14764">
        <v>44092</v>
      </c>
    </row>
    <row r="14765">
      <c r="A14765" t="str">
        <v>AutoTable</v>
      </c>
      <c r="C14765" t="str">
        <v>76975-19CE</v>
      </c>
      <c r="D14765">
        <v>0</v>
      </c>
      <c r="E14765">
        <v>44092</v>
      </c>
    </row>
    <row r="14766">
      <c r="A14766" t="str">
        <v>AutoTable</v>
      </c>
      <c r="C14766" t="str">
        <v>76975-28CE</v>
      </c>
      <c r="D14766">
        <v>1123</v>
      </c>
      <c r="E14766">
        <v>44092</v>
      </c>
    </row>
    <row r="14767">
      <c r="A14767" t="str">
        <v>AutoTable</v>
      </c>
      <c r="C14767" t="str">
        <v>77010</v>
      </c>
      <c r="D14767">
        <v>0</v>
      </c>
      <c r="E14767">
        <v>44092</v>
      </c>
    </row>
    <row r="14768">
      <c r="A14768" t="str">
        <v>AutoTable</v>
      </c>
      <c r="C14768" t="str">
        <v>77010-20CE</v>
      </c>
      <c r="D14768">
        <v>0</v>
      </c>
      <c r="E14768">
        <v>44092</v>
      </c>
    </row>
    <row r="14769">
      <c r="A14769" t="str">
        <v>AutoTable</v>
      </c>
      <c r="C14769" t="str">
        <v>77010-21CE</v>
      </c>
      <c r="D14769">
        <v>0</v>
      </c>
      <c r="E14769">
        <v>44092</v>
      </c>
    </row>
    <row r="14770">
      <c r="A14770" t="str">
        <v>AutoTable</v>
      </c>
      <c r="C14770" t="str">
        <v>77010-22CE</v>
      </c>
      <c r="D14770">
        <v>0</v>
      </c>
      <c r="E14770">
        <v>44092</v>
      </c>
    </row>
    <row r="14771">
      <c r="A14771" t="str">
        <v>AutoTable</v>
      </c>
      <c r="C14771" t="str">
        <v>77010-26CE</v>
      </c>
      <c r="D14771">
        <v>0</v>
      </c>
      <c r="E14771">
        <v>44092</v>
      </c>
    </row>
    <row r="14772">
      <c r="A14772" t="str">
        <v>AutoTable</v>
      </c>
      <c r="C14772" t="str">
        <v>77010-42CE</v>
      </c>
      <c r="D14772">
        <v>0</v>
      </c>
      <c r="E14772">
        <v>44092</v>
      </c>
    </row>
    <row r="14773">
      <c r="A14773" t="str">
        <v>AutoTable</v>
      </c>
      <c r="C14773" t="str">
        <v>77010-43CE</v>
      </c>
      <c r="D14773">
        <v>0</v>
      </c>
      <c r="E14773">
        <v>44092</v>
      </c>
    </row>
    <row r="14774">
      <c r="A14774" t="str">
        <v>AutoTable</v>
      </c>
      <c r="C14774" t="str">
        <v>77010-44CE</v>
      </c>
      <c r="D14774">
        <v>0</v>
      </c>
      <c r="E14774">
        <v>44092</v>
      </c>
    </row>
    <row r="14775">
      <c r="A14775" t="str">
        <v>AutoTable</v>
      </c>
      <c r="C14775" t="str">
        <v>77010-45CE</v>
      </c>
      <c r="D14775">
        <v>0</v>
      </c>
      <c r="E14775">
        <v>44092</v>
      </c>
    </row>
    <row r="14776">
      <c r="A14776" t="str">
        <v>AutoTable</v>
      </c>
      <c r="C14776" t="str">
        <v>77010-47</v>
      </c>
      <c r="D14776">
        <v>0</v>
      </c>
      <c r="E14776">
        <v>44092</v>
      </c>
    </row>
    <row r="14777">
      <c r="A14777" t="str">
        <v>AutoTable</v>
      </c>
      <c r="C14777" t="str">
        <v>77010-49CE</v>
      </c>
      <c r="D14777">
        <v>0</v>
      </c>
      <c r="E14777">
        <v>44092</v>
      </c>
    </row>
    <row r="14778">
      <c r="A14778" t="str">
        <v>AutoTable</v>
      </c>
      <c r="C14778" t="str">
        <v>77010-59CE</v>
      </c>
      <c r="D14778">
        <v>0</v>
      </c>
      <c r="E14778">
        <v>44092</v>
      </c>
    </row>
    <row r="14779">
      <c r="A14779" t="str">
        <v>AutoTable</v>
      </c>
      <c r="C14779" t="str">
        <v>77010-72CE</v>
      </c>
      <c r="D14779">
        <v>27</v>
      </c>
      <c r="E14779">
        <v>44092</v>
      </c>
    </row>
    <row r="14780">
      <c r="A14780" t="str">
        <v>AutoTable</v>
      </c>
      <c r="C14780" t="str">
        <v>77010-74CE</v>
      </c>
      <c r="D14780">
        <v>0</v>
      </c>
      <c r="E14780">
        <v>44092</v>
      </c>
    </row>
    <row r="14781">
      <c r="A14781" t="str">
        <v>AutoTable</v>
      </c>
      <c r="C14781" t="str">
        <v>77010-75CE</v>
      </c>
      <c r="D14781">
        <v>9</v>
      </c>
      <c r="E14781">
        <v>44092</v>
      </c>
    </row>
    <row r="14782">
      <c r="A14782" t="str">
        <v>AutoTable</v>
      </c>
      <c r="C14782" t="str">
        <v>77010-76CE</v>
      </c>
      <c r="D14782">
        <v>167</v>
      </c>
      <c r="E14782">
        <v>44092</v>
      </c>
    </row>
    <row r="14783">
      <c r="A14783" t="str">
        <v>AutoTable</v>
      </c>
      <c r="C14783" t="str">
        <v>77010-78CE</v>
      </c>
      <c r="D14783">
        <v>0</v>
      </c>
      <c r="E14783">
        <v>44092</v>
      </c>
    </row>
    <row r="14784">
      <c r="A14784" t="str">
        <v>AutoTable</v>
      </c>
      <c r="C14784" t="str">
        <v>77010-81CE</v>
      </c>
      <c r="D14784">
        <v>586</v>
      </c>
      <c r="E14784">
        <v>44092</v>
      </c>
    </row>
    <row r="14785">
      <c r="A14785" t="str">
        <v>AutoTable</v>
      </c>
      <c r="C14785" t="str">
        <v>77010-82CE</v>
      </c>
      <c r="D14785">
        <v>65</v>
      </c>
      <c r="E14785">
        <v>44092</v>
      </c>
    </row>
    <row r="14786">
      <c r="A14786" t="str">
        <v>AutoTable</v>
      </c>
      <c r="C14786" t="str">
        <v>77075-07CE</v>
      </c>
      <c r="D14786">
        <v>0</v>
      </c>
      <c r="E14786">
        <v>44092</v>
      </c>
    </row>
    <row r="14787">
      <c r="A14787" t="str">
        <v>AutoTable</v>
      </c>
      <c r="C14787" t="str">
        <v>77075-20CE</v>
      </c>
      <c r="D14787">
        <v>0</v>
      </c>
      <c r="E14787">
        <v>44092</v>
      </c>
    </row>
    <row r="14788">
      <c r="A14788" t="str">
        <v>AutoTable</v>
      </c>
      <c r="C14788" t="str">
        <v>77075-22CE</v>
      </c>
      <c r="D14788">
        <v>0</v>
      </c>
      <c r="E14788">
        <v>44092</v>
      </c>
    </row>
    <row r="14789">
      <c r="A14789" t="str">
        <v>AutoTable</v>
      </c>
      <c r="C14789" t="str">
        <v>77075-25CE</v>
      </c>
      <c r="D14789">
        <v>0</v>
      </c>
      <c r="E14789">
        <v>44092</v>
      </c>
    </row>
    <row r="14790">
      <c r="A14790" t="str">
        <v>AutoTable</v>
      </c>
      <c r="C14790" t="str">
        <v>77075-26CE</v>
      </c>
      <c r="D14790">
        <v>48</v>
      </c>
      <c r="E14790">
        <v>44092</v>
      </c>
    </row>
    <row r="14791">
      <c r="A14791" t="str">
        <v>AutoTable</v>
      </c>
      <c r="C14791" t="str">
        <v>77075-29CE</v>
      </c>
      <c r="D14791">
        <v>0</v>
      </c>
      <c r="E14791">
        <v>44092</v>
      </c>
    </row>
    <row r="14792">
      <c r="A14792" t="str">
        <v>AutoTable</v>
      </c>
      <c r="C14792" t="str">
        <v>77075-43CE</v>
      </c>
      <c r="D14792">
        <v>0</v>
      </c>
      <c r="E14792">
        <v>44092</v>
      </c>
    </row>
    <row r="14793">
      <c r="A14793" t="str">
        <v>AutoTable</v>
      </c>
      <c r="C14793" t="str">
        <v>77075-44CE</v>
      </c>
      <c r="D14793">
        <v>0</v>
      </c>
      <c r="E14793">
        <v>44092</v>
      </c>
    </row>
    <row r="14794">
      <c r="A14794" t="str">
        <v>AutoTable</v>
      </c>
      <c r="C14794" t="str">
        <v>77075-45CE</v>
      </c>
      <c r="D14794">
        <v>0</v>
      </c>
      <c r="E14794">
        <v>44092</v>
      </c>
    </row>
    <row r="14795">
      <c r="A14795" t="str">
        <v>AutoTable</v>
      </c>
      <c r="C14795" t="str">
        <v>77075-47CE</v>
      </c>
      <c r="D14795">
        <v>0</v>
      </c>
      <c r="E14795">
        <v>44092</v>
      </c>
    </row>
    <row r="14796">
      <c r="A14796" t="str">
        <v>AutoTable</v>
      </c>
      <c r="C14796" t="str">
        <v>77075-49CE</v>
      </c>
      <c r="D14796">
        <v>0</v>
      </c>
      <c r="E14796">
        <v>44092</v>
      </c>
    </row>
    <row r="14797">
      <c r="A14797" t="str">
        <v>AutoTable</v>
      </c>
      <c r="C14797" t="str">
        <v>77075-50CE</v>
      </c>
      <c r="D14797">
        <v>0</v>
      </c>
      <c r="E14797">
        <v>44092</v>
      </c>
    </row>
    <row r="14798">
      <c r="A14798" t="str">
        <v>AutoTable</v>
      </c>
      <c r="C14798" t="str">
        <v>77075-59CE</v>
      </c>
      <c r="D14798">
        <v>0</v>
      </c>
      <c r="E14798">
        <v>44092</v>
      </c>
    </row>
    <row r="14799">
      <c r="A14799" t="str">
        <v>AutoTable</v>
      </c>
      <c r="C14799" t="str">
        <v>77075-61CE</v>
      </c>
      <c r="D14799">
        <v>0</v>
      </c>
      <c r="E14799">
        <v>44092</v>
      </c>
    </row>
    <row r="14800">
      <c r="A14800" t="str">
        <v>AutoTable</v>
      </c>
      <c r="C14800" t="str">
        <v>77075-72CE</v>
      </c>
      <c r="D14800">
        <v>0</v>
      </c>
      <c r="E14800">
        <v>44092</v>
      </c>
    </row>
    <row r="14801">
      <c r="A14801" t="str">
        <v>AutoTable</v>
      </c>
      <c r="C14801" t="str">
        <v>77075-74CE</v>
      </c>
      <c r="D14801">
        <v>0</v>
      </c>
      <c r="E14801">
        <v>44092</v>
      </c>
    </row>
    <row r="14802">
      <c r="A14802" t="str">
        <v>AutoTable</v>
      </c>
      <c r="C14802" t="str">
        <v>77075-75CE</v>
      </c>
      <c r="D14802">
        <v>0</v>
      </c>
      <c r="E14802">
        <v>44092</v>
      </c>
    </row>
    <row r="14803">
      <c r="A14803" t="str">
        <v>AutoTable</v>
      </c>
      <c r="C14803" t="str">
        <v>77075-76CE</v>
      </c>
      <c r="D14803">
        <v>0</v>
      </c>
      <c r="E14803">
        <v>44092</v>
      </c>
    </row>
    <row r="14804">
      <c r="A14804" t="str">
        <v>AutoTable</v>
      </c>
      <c r="C14804" t="str">
        <v>77075-81CE</v>
      </c>
      <c r="D14804">
        <v>1082</v>
      </c>
      <c r="E14804">
        <v>44092</v>
      </c>
    </row>
    <row r="14805">
      <c r="A14805" t="str">
        <v>AutoTable</v>
      </c>
      <c r="C14805" t="str">
        <v>77075-89CE</v>
      </c>
      <c r="D14805">
        <v>1548</v>
      </c>
      <c r="E14805">
        <v>44092</v>
      </c>
    </row>
    <row r="14806">
      <c r="A14806" t="str">
        <v>AutoTable</v>
      </c>
      <c r="C14806" t="str">
        <v>77175-02CE</v>
      </c>
      <c r="D14806">
        <v>0</v>
      </c>
      <c r="E14806">
        <v>44092</v>
      </c>
    </row>
    <row r="14807">
      <c r="A14807" t="str">
        <v>AutoTable</v>
      </c>
      <c r="C14807" t="str">
        <v>77175-03CE</v>
      </c>
      <c r="D14807">
        <v>614</v>
      </c>
      <c r="E14807">
        <v>44092</v>
      </c>
    </row>
    <row r="14808">
      <c r="A14808" t="str">
        <v>AutoTable</v>
      </c>
      <c r="C14808" t="str">
        <v>77175-05CE</v>
      </c>
      <c r="D14808">
        <v>0</v>
      </c>
      <c r="E14808">
        <v>44092</v>
      </c>
    </row>
    <row r="14809">
      <c r="A14809" t="str">
        <v>AutoTable</v>
      </c>
      <c r="C14809" t="str">
        <v>77175-06CE</v>
      </c>
      <c r="D14809">
        <v>186</v>
      </c>
      <c r="E14809">
        <v>44092</v>
      </c>
    </row>
    <row r="14810">
      <c r="A14810" t="str">
        <v>AutoTable</v>
      </c>
      <c r="C14810" t="str">
        <v>77175-08CE</v>
      </c>
      <c r="D14810">
        <v>356</v>
      </c>
      <c r="E14810">
        <v>44092</v>
      </c>
    </row>
    <row r="14811">
      <c r="A14811" t="str">
        <v>AutoTable</v>
      </c>
      <c r="C14811" t="str">
        <v>77175-10CE</v>
      </c>
      <c r="D14811">
        <v>2</v>
      </c>
      <c r="E14811">
        <v>44092</v>
      </c>
    </row>
    <row r="14812">
      <c r="A14812" t="str">
        <v>AutoTable</v>
      </c>
      <c r="C14812" t="str">
        <v>77175-21</v>
      </c>
      <c r="D14812">
        <v>0</v>
      </c>
      <c r="E14812">
        <v>44092</v>
      </c>
    </row>
    <row r="14813">
      <c r="A14813" t="str">
        <v>AutoTable</v>
      </c>
      <c r="C14813" t="str">
        <v>77175-23</v>
      </c>
      <c r="D14813">
        <v>30</v>
      </c>
      <c r="E14813">
        <v>44092</v>
      </c>
    </row>
    <row r="14814">
      <c r="A14814" t="str">
        <v>AutoTable</v>
      </c>
      <c r="C14814" t="str">
        <v>77175-26</v>
      </c>
      <c r="D14814">
        <v>0</v>
      </c>
      <c r="E14814">
        <v>44092</v>
      </c>
    </row>
    <row r="14815">
      <c r="A14815" t="str">
        <v>AutoTable</v>
      </c>
      <c r="C14815" t="str">
        <v>77210-32</v>
      </c>
      <c r="D14815">
        <v>0</v>
      </c>
      <c r="E14815">
        <v>44092</v>
      </c>
    </row>
    <row r="14816">
      <c r="A14816" t="str">
        <v>AutoTable</v>
      </c>
      <c r="C14816" t="str">
        <v>77210-32CE</v>
      </c>
      <c r="D14816">
        <v>0</v>
      </c>
      <c r="E14816">
        <v>44092</v>
      </c>
    </row>
    <row r="14817">
      <c r="A14817" t="str">
        <v>AutoTable</v>
      </c>
      <c r="C14817" t="str">
        <v>77212-02CE</v>
      </c>
      <c r="D14817">
        <v>203</v>
      </c>
      <c r="E14817">
        <v>44092</v>
      </c>
    </row>
    <row r="14818">
      <c r="A14818" t="str">
        <v>AutoTable</v>
      </c>
      <c r="C14818" t="str">
        <v>77212-05CE</v>
      </c>
      <c r="D14818">
        <v>125</v>
      </c>
      <c r="E14818">
        <v>44092</v>
      </c>
    </row>
    <row r="14819">
      <c r="A14819" t="str">
        <v>AutoTable</v>
      </c>
      <c r="C14819" t="str">
        <v>77212-06CE</v>
      </c>
      <c r="D14819">
        <v>169</v>
      </c>
      <c r="E14819">
        <v>44092</v>
      </c>
    </row>
    <row r="14820">
      <c r="A14820" t="str">
        <v>AutoTable</v>
      </c>
      <c r="C14820" t="str">
        <v>77212-08CE</v>
      </c>
      <c r="D14820">
        <v>107</v>
      </c>
      <c r="E14820">
        <v>44092</v>
      </c>
    </row>
    <row r="14821">
      <c r="A14821" t="str">
        <v>AutoTable</v>
      </c>
      <c r="C14821" t="str">
        <v>77215-13CE</v>
      </c>
      <c r="D14821">
        <v>12</v>
      </c>
      <c r="E14821">
        <v>44092</v>
      </c>
    </row>
    <row r="14822">
      <c r="A14822" t="str">
        <v>AutoTable</v>
      </c>
      <c r="C14822" t="str">
        <v>77215-20CE</v>
      </c>
      <c r="D14822">
        <v>7</v>
      </c>
      <c r="E14822">
        <v>44092</v>
      </c>
    </row>
    <row r="14823">
      <c r="A14823" t="str">
        <v>AutoTable</v>
      </c>
      <c r="C14823" t="str">
        <v>77215-28</v>
      </c>
      <c r="D14823">
        <v>0</v>
      </c>
      <c r="E14823">
        <v>44092</v>
      </c>
    </row>
    <row r="14824">
      <c r="A14824" t="str">
        <v>AutoTable</v>
      </c>
      <c r="C14824" t="str">
        <v>77275-17</v>
      </c>
      <c r="D14824">
        <v>0</v>
      </c>
      <c r="E14824">
        <v>44092</v>
      </c>
    </row>
    <row r="14825">
      <c r="A14825" t="str">
        <v>AutoTable</v>
      </c>
      <c r="C14825" t="str">
        <v>77275-17CE</v>
      </c>
      <c r="D14825">
        <v>1660</v>
      </c>
      <c r="E14825">
        <v>44092</v>
      </c>
    </row>
    <row r="14826">
      <c r="A14826" t="str">
        <v>AutoTable</v>
      </c>
      <c r="C14826" t="str">
        <v>77275-20CE</v>
      </c>
      <c r="D14826">
        <v>978</v>
      </c>
      <c r="E14826">
        <v>44092</v>
      </c>
    </row>
    <row r="14827">
      <c r="A14827" t="str">
        <v>AutoTable</v>
      </c>
      <c r="C14827" t="str">
        <v>77275-24CE</v>
      </c>
      <c r="D14827">
        <v>1149</v>
      </c>
      <c r="E14827">
        <v>44092</v>
      </c>
    </row>
    <row r="14828">
      <c r="A14828" t="str">
        <v>AutoTable</v>
      </c>
      <c r="C14828" t="str">
        <v>77275-32CE</v>
      </c>
      <c r="D14828">
        <v>1415</v>
      </c>
      <c r="E14828">
        <v>44092</v>
      </c>
    </row>
    <row r="14829">
      <c r="A14829" t="str">
        <v>AutoTable</v>
      </c>
      <c r="C14829" t="str">
        <v>77415-02</v>
      </c>
      <c r="D14829">
        <v>93</v>
      </c>
      <c r="E14829">
        <v>44092</v>
      </c>
    </row>
    <row r="14830">
      <c r="A14830" t="str">
        <v>AutoTable</v>
      </c>
      <c r="C14830" t="str">
        <v>77415-04</v>
      </c>
      <c r="D14830">
        <v>76</v>
      </c>
      <c r="E14830">
        <v>44092</v>
      </c>
    </row>
    <row r="14831">
      <c r="A14831" t="str">
        <v>AutoTable</v>
      </c>
      <c r="C14831" t="str">
        <v>77415-05</v>
      </c>
      <c r="D14831">
        <v>103</v>
      </c>
      <c r="E14831">
        <v>44092</v>
      </c>
    </row>
    <row r="14832">
      <c r="A14832" t="str">
        <v>AutoTable</v>
      </c>
      <c r="C14832" t="str">
        <v>77415-06</v>
      </c>
      <c r="D14832">
        <v>139</v>
      </c>
      <c r="E14832">
        <v>44092</v>
      </c>
    </row>
    <row r="14833">
      <c r="A14833" t="str">
        <v>AutoTable</v>
      </c>
      <c r="C14833" t="str">
        <v>77415-07</v>
      </c>
      <c r="D14833">
        <v>127</v>
      </c>
      <c r="E14833">
        <v>44092</v>
      </c>
    </row>
    <row r="14834">
      <c r="A14834" t="str">
        <v>AutoTable</v>
      </c>
      <c r="C14834" t="str">
        <v>77415-10</v>
      </c>
      <c r="D14834">
        <v>104</v>
      </c>
      <c r="E14834">
        <v>44092</v>
      </c>
    </row>
    <row r="14835">
      <c r="A14835" t="str">
        <v>AutoTable</v>
      </c>
      <c r="C14835" t="str">
        <v>77512-40</v>
      </c>
      <c r="D14835">
        <v>0</v>
      </c>
      <c r="E14835">
        <v>44092</v>
      </c>
    </row>
    <row r="14836">
      <c r="A14836" t="str">
        <v>AutoTable</v>
      </c>
      <c r="C14836" t="str">
        <v>77512-57</v>
      </c>
      <c r="D14836">
        <v>0</v>
      </c>
      <c r="E14836">
        <v>44092</v>
      </c>
    </row>
    <row r="14837">
      <c r="A14837" t="str">
        <v>AutoTable</v>
      </c>
      <c r="C14837" t="str">
        <v>77515-33</v>
      </c>
      <c r="D14837">
        <v>0</v>
      </c>
      <c r="E14837">
        <v>44092</v>
      </c>
    </row>
    <row r="14838">
      <c r="A14838" t="str">
        <v>AutoTable</v>
      </c>
      <c r="C14838" t="str">
        <v>77515-57</v>
      </c>
      <c r="D14838">
        <v>14</v>
      </c>
      <c r="E14838">
        <v>44092</v>
      </c>
    </row>
    <row r="14839">
      <c r="A14839" t="str">
        <v>AutoTable</v>
      </c>
      <c r="C14839" t="str">
        <v>78010-00</v>
      </c>
      <c r="D14839">
        <v>0</v>
      </c>
      <c r="E14839">
        <v>44092</v>
      </c>
    </row>
    <row r="14840">
      <c r="A14840" t="str">
        <v>AutoTable</v>
      </c>
      <c r="C14840" t="str">
        <v>78110-81G5</v>
      </c>
      <c r="D14840">
        <v>237</v>
      </c>
      <c r="E14840">
        <v>44092</v>
      </c>
    </row>
    <row r="14841">
      <c r="A14841" t="str">
        <v>AutoTable</v>
      </c>
      <c r="C14841" t="str">
        <v>78110-89G5</v>
      </c>
      <c r="D14841">
        <v>269</v>
      </c>
      <c r="E14841">
        <v>44092</v>
      </c>
    </row>
    <row r="14842">
      <c r="A14842" t="str">
        <v>AutoTable</v>
      </c>
      <c r="C14842" t="str">
        <v>78175-81G5</v>
      </c>
      <c r="D14842">
        <v>826</v>
      </c>
      <c r="E14842">
        <v>44092</v>
      </c>
    </row>
    <row r="14843">
      <c r="A14843" t="str">
        <v>AutoTable</v>
      </c>
      <c r="C14843" t="str">
        <v>78175-89G5</v>
      </c>
      <c r="D14843">
        <v>187</v>
      </c>
      <c r="E14843">
        <v>44092</v>
      </c>
    </row>
    <row r="14844">
      <c r="A14844" t="str">
        <v>AutoTable</v>
      </c>
      <c r="C14844" t="str">
        <v>78175S3</v>
      </c>
      <c r="D14844">
        <v>228</v>
      </c>
      <c r="E14844">
        <v>44092</v>
      </c>
    </row>
    <row r="14845">
      <c r="A14845" t="str">
        <v>AutoTable</v>
      </c>
      <c r="C14845" t="str">
        <v>78210-00</v>
      </c>
      <c r="D14845">
        <v>823</v>
      </c>
      <c r="E14845">
        <v>44092</v>
      </c>
    </row>
    <row r="14846">
      <c r="A14846" t="str">
        <v>AutoTable</v>
      </c>
      <c r="C14846" t="str">
        <v>78210-M1</v>
      </c>
      <c r="D14846">
        <v>1151</v>
      </c>
      <c r="E14846">
        <v>44092</v>
      </c>
    </row>
    <row r="14847">
      <c r="A14847" t="str">
        <v>AutoTable</v>
      </c>
      <c r="C14847" t="str">
        <v>78210-M2</v>
      </c>
      <c r="D14847">
        <v>0</v>
      </c>
      <c r="E14847">
        <v>44092</v>
      </c>
    </row>
    <row r="14848">
      <c r="A14848" t="str">
        <v>AutoTable</v>
      </c>
      <c r="C14848" t="str">
        <v>78210-R1</v>
      </c>
      <c r="D14848">
        <v>2220</v>
      </c>
      <c r="E14848">
        <v>44092</v>
      </c>
    </row>
    <row r="14849">
      <c r="A14849" t="str">
        <v>AutoTable</v>
      </c>
      <c r="C14849" t="str">
        <v>78210-R2</v>
      </c>
      <c r="D14849">
        <v>0</v>
      </c>
      <c r="E14849">
        <v>44092</v>
      </c>
    </row>
    <row r="14850">
      <c r="A14850" t="str">
        <v>AutoTable</v>
      </c>
      <c r="C14850" t="str">
        <v>78212-00</v>
      </c>
      <c r="D14850">
        <v>295</v>
      </c>
      <c r="E14850">
        <v>44092</v>
      </c>
    </row>
    <row r="14851">
      <c r="A14851" t="str">
        <v>AutoTable</v>
      </c>
      <c r="C14851" t="str">
        <v>78212-M</v>
      </c>
      <c r="D14851">
        <v>902</v>
      </c>
      <c r="E14851">
        <v>44092</v>
      </c>
    </row>
    <row r="14852">
      <c r="A14852" t="str">
        <v>AutoTable</v>
      </c>
      <c r="C14852" t="str">
        <v>78212-R</v>
      </c>
      <c r="D14852">
        <v>0</v>
      </c>
      <c r="E14852">
        <v>44092</v>
      </c>
    </row>
    <row r="14853">
      <c r="A14853" t="str">
        <v>AutoTable</v>
      </c>
      <c r="C14853" t="str">
        <v>78215-00</v>
      </c>
      <c r="D14853">
        <v>423</v>
      </c>
      <c r="E14853">
        <v>44092</v>
      </c>
    </row>
    <row r="14854">
      <c r="A14854" t="str">
        <v>AutoTable</v>
      </c>
      <c r="C14854" t="str">
        <v>78215-M</v>
      </c>
      <c r="D14854">
        <v>549</v>
      </c>
      <c r="E14854">
        <v>44092</v>
      </c>
    </row>
    <row r="14855">
      <c r="A14855" t="str">
        <v>AutoTable</v>
      </c>
      <c r="C14855" t="str">
        <v>78215-R</v>
      </c>
      <c r="D14855">
        <v>0</v>
      </c>
      <c r="E14855">
        <v>44092</v>
      </c>
    </row>
    <row r="14856">
      <c r="A14856" t="str">
        <v>AutoTable</v>
      </c>
      <c r="C14856" t="str">
        <v>78275-00</v>
      </c>
      <c r="D14856">
        <v>14574</v>
      </c>
      <c r="E14856">
        <v>44092</v>
      </c>
    </row>
    <row r="14857">
      <c r="A14857" t="str">
        <v>AutoTable</v>
      </c>
      <c r="C14857" t="str">
        <v>78275-M</v>
      </c>
      <c r="D14857">
        <v>6420</v>
      </c>
      <c r="E14857">
        <v>44092</v>
      </c>
    </row>
    <row r="14858">
      <c r="A14858" t="str">
        <v>AutoTable</v>
      </c>
      <c r="C14858" t="str">
        <v>78275-R</v>
      </c>
      <c r="D14858">
        <v>8318</v>
      </c>
      <c r="E14858">
        <v>44092</v>
      </c>
    </row>
    <row r="14859">
      <c r="A14859" t="str">
        <v>AutoTable</v>
      </c>
      <c r="C14859" t="str">
        <v>81010-19</v>
      </c>
      <c r="D14859">
        <v>0</v>
      </c>
      <c r="E14859">
        <v>44092</v>
      </c>
    </row>
    <row r="14860">
      <c r="A14860" t="str">
        <v>AutoTable</v>
      </c>
      <c r="C14860" t="str">
        <v>81010-35</v>
      </c>
      <c r="D14860">
        <v>0</v>
      </c>
      <c r="E14860">
        <v>44092</v>
      </c>
    </row>
    <row r="14861">
      <c r="A14861" t="str">
        <v>AutoTable</v>
      </c>
      <c r="C14861" t="str">
        <v>81010-39</v>
      </c>
      <c r="D14861">
        <v>0</v>
      </c>
      <c r="E14861">
        <v>44092</v>
      </c>
    </row>
    <row r="14862">
      <c r="A14862" t="str">
        <v>AutoTable</v>
      </c>
      <c r="C14862" t="str">
        <v>81075-01</v>
      </c>
      <c r="D14862">
        <v>0</v>
      </c>
      <c r="E14862">
        <v>44092</v>
      </c>
    </row>
    <row r="14863">
      <c r="A14863" t="str">
        <v>AutoTable</v>
      </c>
      <c r="C14863" t="str">
        <v>81075-14</v>
      </c>
      <c r="D14863">
        <v>1232</v>
      </c>
      <c r="E14863">
        <v>44092</v>
      </c>
    </row>
    <row r="14864">
      <c r="A14864" t="str">
        <v>AutoTable</v>
      </c>
      <c r="C14864" t="str">
        <v>81210-12</v>
      </c>
      <c r="D14864">
        <v>373</v>
      </c>
      <c r="E14864">
        <v>44092</v>
      </c>
    </row>
    <row r="14865">
      <c r="A14865" t="str">
        <v>AutoTable</v>
      </c>
      <c r="C14865" t="str">
        <v>81210-18</v>
      </c>
      <c r="D14865">
        <v>1</v>
      </c>
      <c r="E14865">
        <v>44092</v>
      </c>
    </row>
    <row r="14866">
      <c r="A14866" t="str">
        <v>AutoTable</v>
      </c>
      <c r="C14866" t="str">
        <v>81210-20</v>
      </c>
      <c r="D14866">
        <v>586</v>
      </c>
      <c r="E14866">
        <v>44092</v>
      </c>
    </row>
    <row r="14867">
      <c r="A14867" t="str">
        <v>AutoTable</v>
      </c>
      <c r="C14867" t="str">
        <v>81210-21</v>
      </c>
      <c r="D14867">
        <v>83</v>
      </c>
      <c r="E14867">
        <v>44092</v>
      </c>
    </row>
    <row r="14868">
      <c r="A14868" t="str">
        <v>AutoTable</v>
      </c>
      <c r="C14868" t="str">
        <v>81210-82</v>
      </c>
      <c r="D14868">
        <v>305</v>
      </c>
      <c r="E14868">
        <v>44092</v>
      </c>
    </row>
    <row r="14869">
      <c r="A14869" t="str">
        <v>AutoTable</v>
      </c>
      <c r="C14869" t="str">
        <v>81275-18</v>
      </c>
      <c r="D14869">
        <v>1261</v>
      </c>
      <c r="E14869">
        <v>44092</v>
      </c>
    </row>
    <row r="14870">
      <c r="A14870" t="str">
        <v>AutoTable</v>
      </c>
      <c r="C14870" t="str">
        <v>83175-15</v>
      </c>
      <c r="D14870">
        <v>1101</v>
      </c>
      <c r="E14870">
        <v>44092</v>
      </c>
    </row>
    <row r="14871">
      <c r="A14871" t="str">
        <v>AutoTable</v>
      </c>
      <c r="C14871" t="str">
        <v>83510-18</v>
      </c>
      <c r="D14871">
        <v>642</v>
      </c>
      <c r="E14871">
        <v>44092</v>
      </c>
    </row>
    <row r="14872">
      <c r="A14872" t="str">
        <v>AutoTable</v>
      </c>
      <c r="C14872" t="str">
        <v>84010-19</v>
      </c>
      <c r="D14872">
        <v>416</v>
      </c>
      <c r="E14872">
        <v>44092</v>
      </c>
    </row>
    <row r="14873">
      <c r="A14873" t="str">
        <v>AutoTable</v>
      </c>
      <c r="C14873" t="str">
        <v>88010-99</v>
      </c>
      <c r="D14873">
        <v>143</v>
      </c>
      <c r="E14873">
        <v>44092</v>
      </c>
    </row>
    <row r="14874">
      <c r="A14874" t="str">
        <v>AutoTable</v>
      </c>
      <c r="C14874" t="str">
        <v>88575-21</v>
      </c>
      <c r="D14874">
        <v>0</v>
      </c>
      <c r="E14874">
        <v>44092</v>
      </c>
    </row>
    <row r="14875">
      <c r="A14875" t="str">
        <v>AutoTable</v>
      </c>
      <c r="C14875" t="str">
        <v>88610-08</v>
      </c>
      <c r="D14875">
        <v>133</v>
      </c>
      <c r="E14875">
        <v>44092</v>
      </c>
    </row>
    <row r="14876">
      <c r="A14876" t="str">
        <v>AutoTable</v>
      </c>
      <c r="C14876" t="str">
        <v>89710-18</v>
      </c>
      <c r="D14876">
        <v>0</v>
      </c>
      <c r="E14876">
        <v>44092</v>
      </c>
    </row>
    <row r="14877">
      <c r="A14877" t="str">
        <v>AutoTable</v>
      </c>
      <c r="C14877" t="str">
        <v>89710-51</v>
      </c>
      <c r="D14877">
        <v>60</v>
      </c>
      <c r="E14877">
        <v>44092</v>
      </c>
    </row>
    <row r="14878">
      <c r="A14878" t="str">
        <v>AutoTable</v>
      </c>
      <c r="C14878" t="str">
        <v>89710-72</v>
      </c>
      <c r="D14878">
        <v>0</v>
      </c>
      <c r="E14878">
        <v>44092</v>
      </c>
    </row>
    <row r="14879">
      <c r="A14879" t="str">
        <v>AutoTable</v>
      </c>
      <c r="C14879" t="str">
        <v>90175-01</v>
      </c>
      <c r="D14879">
        <v>4753</v>
      </c>
      <c r="E14879">
        <v>44092</v>
      </c>
    </row>
    <row r="14880">
      <c r="A14880" t="str">
        <v>AutoTable</v>
      </c>
      <c r="C14880" t="str">
        <v>91010-01</v>
      </c>
      <c r="D14880">
        <v>657</v>
      </c>
      <c r="E14880">
        <v>44092</v>
      </c>
    </row>
    <row r="14881">
      <c r="A14881" t="str">
        <v>AutoTable</v>
      </c>
      <c r="C14881" t="str">
        <v>91010-02</v>
      </c>
      <c r="D14881">
        <v>1296</v>
      </c>
      <c r="E14881">
        <v>44092</v>
      </c>
    </row>
    <row r="14882">
      <c r="A14882" t="str">
        <v>AutoTable</v>
      </c>
      <c r="C14882" t="str">
        <v>91010-04</v>
      </c>
      <c r="D14882">
        <v>1206</v>
      </c>
      <c r="E14882">
        <v>44092</v>
      </c>
    </row>
    <row r="14883">
      <c r="A14883" t="str">
        <v>AutoTable</v>
      </c>
      <c r="C14883" t="str">
        <v>91010-05</v>
      </c>
      <c r="D14883">
        <v>101</v>
      </c>
      <c r="E14883">
        <v>44092</v>
      </c>
    </row>
    <row r="14884">
      <c r="A14884" t="str">
        <v>AutoTable</v>
      </c>
      <c r="C14884" t="str">
        <v>91010-06</v>
      </c>
      <c r="D14884">
        <v>365</v>
      </c>
      <c r="E14884">
        <v>44092</v>
      </c>
    </row>
    <row r="14885">
      <c r="A14885" t="str">
        <v>AutoTable</v>
      </c>
      <c r="C14885" t="str">
        <v>91010-08</v>
      </c>
      <c r="D14885">
        <v>385</v>
      </c>
      <c r="E14885">
        <v>44092</v>
      </c>
    </row>
    <row r="14886">
      <c r="A14886" t="str">
        <v>AutoTable</v>
      </c>
      <c r="C14886" t="str">
        <v>91010-09</v>
      </c>
      <c r="D14886">
        <v>621</v>
      </c>
      <c r="E14886">
        <v>44092</v>
      </c>
    </row>
    <row r="14887">
      <c r="A14887" t="str">
        <v>AutoTable</v>
      </c>
      <c r="C14887" t="str">
        <v>91010-10</v>
      </c>
      <c r="D14887">
        <v>305</v>
      </c>
      <c r="E14887">
        <v>44092</v>
      </c>
    </row>
    <row r="14888">
      <c r="A14888" t="str">
        <v>AutoTable</v>
      </c>
      <c r="C14888" t="str">
        <v>91010-16</v>
      </c>
      <c r="D14888">
        <v>350</v>
      </c>
      <c r="E14888">
        <v>44092</v>
      </c>
    </row>
    <row r="14889">
      <c r="A14889" t="str">
        <v>AutoTable</v>
      </c>
      <c r="C14889" t="str">
        <v>91010-18</v>
      </c>
      <c r="D14889">
        <v>1889</v>
      </c>
      <c r="E14889">
        <v>44092</v>
      </c>
    </row>
    <row r="14890">
      <c r="A14890" t="str">
        <v>AutoTable</v>
      </c>
      <c r="C14890" t="str">
        <v>91010-19</v>
      </c>
      <c r="D14890">
        <v>1496</v>
      </c>
      <c r="E14890">
        <v>44092</v>
      </c>
    </row>
    <row r="14891">
      <c r="A14891" t="str">
        <v>AutoTable</v>
      </c>
      <c r="C14891" t="str">
        <v>91010-20</v>
      </c>
      <c r="D14891">
        <v>473</v>
      </c>
      <c r="E14891">
        <v>44092</v>
      </c>
    </row>
    <row r="14892">
      <c r="A14892" t="str">
        <v>AutoTable</v>
      </c>
      <c r="C14892" t="str">
        <v>91010-23</v>
      </c>
      <c r="D14892">
        <v>365</v>
      </c>
      <c r="E14892">
        <v>44092</v>
      </c>
    </row>
    <row r="14893">
      <c r="A14893" t="str">
        <v>AutoTable</v>
      </c>
      <c r="C14893" t="str">
        <v>91010-33</v>
      </c>
      <c r="D14893">
        <v>0</v>
      </c>
      <c r="E14893">
        <v>44092</v>
      </c>
    </row>
    <row r="14894">
      <c r="A14894" t="str">
        <v>AutoTable</v>
      </c>
      <c r="C14894" t="str">
        <v>91010-35</v>
      </c>
      <c r="D14894">
        <v>0</v>
      </c>
      <c r="E14894">
        <v>44092</v>
      </c>
    </row>
    <row r="14895">
      <c r="A14895" t="str">
        <v>AutoTable</v>
      </c>
      <c r="C14895" t="str">
        <v>91010-36</v>
      </c>
      <c r="D14895">
        <v>0</v>
      </c>
      <c r="E14895">
        <v>44092</v>
      </c>
    </row>
    <row r="14896">
      <c r="A14896" t="str">
        <v>AutoTable</v>
      </c>
      <c r="C14896" t="str">
        <v>91010-37</v>
      </c>
      <c r="D14896">
        <v>0</v>
      </c>
      <c r="E14896">
        <v>44092</v>
      </c>
    </row>
    <row r="14897">
      <c r="A14897" t="str">
        <v>AutoTable</v>
      </c>
      <c r="C14897" t="str">
        <v>91010-41</v>
      </c>
      <c r="D14897">
        <v>0</v>
      </c>
      <c r="E14897">
        <v>44092</v>
      </c>
    </row>
    <row r="14898">
      <c r="A14898" t="str">
        <v>AutoTable</v>
      </c>
      <c r="C14898" t="str">
        <v>91010-43</v>
      </c>
      <c r="D14898">
        <v>0</v>
      </c>
      <c r="E14898">
        <v>44092</v>
      </c>
    </row>
    <row r="14899">
      <c r="A14899" t="str">
        <v>AutoTable</v>
      </c>
      <c r="C14899" t="str">
        <v>91012-12FR</v>
      </c>
      <c r="D14899">
        <v>138</v>
      </c>
      <c r="E14899">
        <v>44092</v>
      </c>
    </row>
    <row r="14900">
      <c r="A14900" t="str">
        <v>AutoTable</v>
      </c>
      <c r="C14900" t="str">
        <v>91012-19</v>
      </c>
      <c r="D14900">
        <v>0</v>
      </c>
      <c r="E14900">
        <v>44092</v>
      </c>
    </row>
    <row r="14901">
      <c r="A14901" t="str">
        <v>AutoTable</v>
      </c>
      <c r="C14901" t="str">
        <v>91050-01</v>
      </c>
      <c r="D14901">
        <v>2243</v>
      </c>
      <c r="E14901">
        <v>44092</v>
      </c>
    </row>
    <row r="14902">
      <c r="A14902" t="str">
        <v>AutoTable</v>
      </c>
      <c r="C14902" t="str">
        <v>91050-02</v>
      </c>
      <c r="D14902">
        <v>2757</v>
      </c>
      <c r="E14902">
        <v>44092</v>
      </c>
    </row>
    <row r="14903">
      <c r="A14903" t="str">
        <v>AutoTable</v>
      </c>
      <c r="C14903" t="str">
        <v>91050-05</v>
      </c>
      <c r="D14903">
        <v>2619</v>
      </c>
      <c r="E14903">
        <v>44092</v>
      </c>
    </row>
    <row r="14904">
      <c r="A14904" t="str">
        <v>AutoTable</v>
      </c>
      <c r="C14904" t="str">
        <v>91050-06</v>
      </c>
      <c r="D14904">
        <v>2762</v>
      </c>
      <c r="E14904">
        <v>44092</v>
      </c>
    </row>
    <row r="14905">
      <c r="A14905" t="str">
        <v>AutoTable</v>
      </c>
      <c r="C14905" t="str">
        <v>91050-09</v>
      </c>
      <c r="D14905">
        <v>2998</v>
      </c>
      <c r="E14905">
        <v>44092</v>
      </c>
    </row>
    <row r="14906">
      <c r="A14906" t="str">
        <v>AutoTable</v>
      </c>
      <c r="C14906" t="str">
        <v>91050-18</v>
      </c>
      <c r="D14906">
        <v>933</v>
      </c>
      <c r="E14906">
        <v>44092</v>
      </c>
    </row>
    <row r="14907">
      <c r="A14907" t="str">
        <v>AutoTable</v>
      </c>
      <c r="C14907" t="str">
        <v>91050-20</v>
      </c>
      <c r="D14907">
        <v>790</v>
      </c>
      <c r="E14907">
        <v>44092</v>
      </c>
    </row>
    <row r="14908">
      <c r="A14908" t="str">
        <v>AutoTable</v>
      </c>
      <c r="C14908" t="str">
        <v>91050-39</v>
      </c>
      <c r="D14908">
        <v>515</v>
      </c>
      <c r="E14908">
        <v>44092</v>
      </c>
    </row>
    <row r="14909">
      <c r="A14909" t="str">
        <v>AutoTable</v>
      </c>
      <c r="C14909" t="str">
        <v>91075-01</v>
      </c>
      <c r="D14909">
        <v>2438</v>
      </c>
      <c r="E14909">
        <v>44092</v>
      </c>
    </row>
    <row r="14910">
      <c r="A14910" t="str">
        <v>AutoTable</v>
      </c>
      <c r="C14910" t="str">
        <v>91075-02</v>
      </c>
      <c r="D14910">
        <v>2508</v>
      </c>
      <c r="E14910">
        <v>44092</v>
      </c>
    </row>
    <row r="14911">
      <c r="A14911" t="str">
        <v>AutoTable</v>
      </c>
      <c r="C14911" t="str">
        <v>91075-03</v>
      </c>
      <c r="D14911">
        <v>1557</v>
      </c>
      <c r="E14911">
        <v>44092</v>
      </c>
    </row>
    <row r="14912">
      <c r="A14912" t="str">
        <v>AutoTable</v>
      </c>
      <c r="C14912" t="str">
        <v>91075-04</v>
      </c>
      <c r="D14912">
        <v>482</v>
      </c>
      <c r="E14912">
        <v>44092</v>
      </c>
    </row>
    <row r="14913">
      <c r="A14913" t="str">
        <v>AutoTable</v>
      </c>
      <c r="C14913" t="str">
        <v>91075-05</v>
      </c>
      <c r="D14913">
        <v>1852</v>
      </c>
      <c r="E14913">
        <v>44092</v>
      </c>
    </row>
    <row r="14914">
      <c r="A14914" t="str">
        <v>AutoTable</v>
      </c>
      <c r="C14914" t="str">
        <v>91075-06</v>
      </c>
      <c r="D14914">
        <v>1950</v>
      </c>
      <c r="E14914">
        <v>44092</v>
      </c>
    </row>
    <row r="14915">
      <c r="A14915" t="str">
        <v>AutoTable</v>
      </c>
      <c r="C14915" t="str">
        <v>91075-07</v>
      </c>
      <c r="D14915">
        <v>1081</v>
      </c>
      <c r="E14915">
        <v>44092</v>
      </c>
    </row>
    <row r="14916">
      <c r="A14916" t="str">
        <v>AutoTable</v>
      </c>
      <c r="C14916" t="str">
        <v>91075-08</v>
      </c>
      <c r="D14916">
        <v>2860</v>
      </c>
      <c r="E14916">
        <v>44092</v>
      </c>
    </row>
    <row r="14917">
      <c r="A14917" t="str">
        <v>AutoTable</v>
      </c>
      <c r="C14917" t="str">
        <v>91075-09</v>
      </c>
      <c r="D14917">
        <v>3731</v>
      </c>
      <c r="E14917">
        <v>44092</v>
      </c>
    </row>
    <row r="14918">
      <c r="A14918" t="str">
        <v>AutoTable</v>
      </c>
      <c r="C14918" t="str">
        <v>91075-10</v>
      </c>
      <c r="D14918">
        <v>1570</v>
      </c>
      <c r="E14918">
        <v>44092</v>
      </c>
    </row>
    <row r="14919">
      <c r="A14919" t="str">
        <v>AutoTable</v>
      </c>
      <c r="C14919" t="str">
        <v>91075-18</v>
      </c>
      <c r="D14919">
        <v>5009</v>
      </c>
      <c r="E14919">
        <v>44092</v>
      </c>
    </row>
    <row r="14920">
      <c r="A14920" t="str">
        <v>AutoTable</v>
      </c>
      <c r="C14920" t="str">
        <v>91075-19</v>
      </c>
      <c r="D14920">
        <v>1568</v>
      </c>
      <c r="E14920">
        <v>44092</v>
      </c>
    </row>
    <row r="14921">
      <c r="A14921" t="str">
        <v>AutoTable</v>
      </c>
      <c r="C14921" t="str">
        <v>91075-20</v>
      </c>
      <c r="D14921">
        <v>1152</v>
      </c>
      <c r="E14921">
        <v>44092</v>
      </c>
    </row>
    <row r="14922">
      <c r="A14922" t="str">
        <v>AutoTable</v>
      </c>
      <c r="C14922" t="str">
        <v>91075-23</v>
      </c>
      <c r="D14922">
        <v>1440</v>
      </c>
      <c r="E14922">
        <v>44092</v>
      </c>
    </row>
    <row r="14923">
      <c r="A14923" t="str">
        <v>AutoTable</v>
      </c>
      <c r="C14923" t="str">
        <v>91075-37</v>
      </c>
      <c r="D14923">
        <v>0</v>
      </c>
      <c r="E14923">
        <v>44092</v>
      </c>
    </row>
    <row r="14924">
      <c r="A14924" t="str">
        <v>AutoTable</v>
      </c>
      <c r="C14924" t="str">
        <v>91075-39</v>
      </c>
      <c r="D14924">
        <v>3462</v>
      </c>
      <c r="E14924">
        <v>44092</v>
      </c>
    </row>
    <row r="14925">
      <c r="A14925" t="str">
        <v>AutoTable</v>
      </c>
      <c r="C14925" t="str">
        <v>91150-48</v>
      </c>
      <c r="D14925">
        <v>2355</v>
      </c>
      <c r="E14925">
        <v>44092</v>
      </c>
    </row>
    <row r="14926">
      <c r="A14926" t="str">
        <v>AutoTable</v>
      </c>
      <c r="C14926" t="str">
        <v>91150-61</v>
      </c>
      <c r="D14926">
        <v>489</v>
      </c>
      <c r="E14926">
        <v>44092</v>
      </c>
    </row>
    <row r="14927">
      <c r="A14927" t="str">
        <v>AutoTable</v>
      </c>
      <c r="C14927" t="str">
        <v>91210-18</v>
      </c>
      <c r="D14927">
        <v>48</v>
      </c>
      <c r="E14927">
        <v>44092</v>
      </c>
    </row>
    <row r="14928">
      <c r="A14928" t="str">
        <v>AutoTable</v>
      </c>
      <c r="C14928" t="str">
        <v>91210-18/B</v>
      </c>
      <c r="D14928">
        <v>0</v>
      </c>
      <c r="E14928">
        <v>44092</v>
      </c>
    </row>
    <row r="14929">
      <c r="A14929" t="str">
        <v>AutoTable</v>
      </c>
      <c r="C14929" t="str">
        <v>91212-16</v>
      </c>
      <c r="D14929">
        <v>0</v>
      </c>
      <c r="E14929">
        <v>44092</v>
      </c>
    </row>
    <row r="14930">
      <c r="A14930" t="str">
        <v>AutoTable</v>
      </c>
      <c r="C14930" t="str">
        <v>91212-19</v>
      </c>
      <c r="D14930">
        <v>463</v>
      </c>
      <c r="E14930">
        <v>44092</v>
      </c>
    </row>
    <row r="14931">
      <c r="A14931" t="str">
        <v>AutoTable</v>
      </c>
      <c r="C14931" t="str">
        <v>91215-22</v>
      </c>
      <c r="D14931">
        <v>0</v>
      </c>
      <c r="E14931">
        <v>44092</v>
      </c>
    </row>
    <row r="14932">
      <c r="A14932" t="str">
        <v>AutoTable</v>
      </c>
      <c r="C14932" t="str">
        <v>91237-1</v>
      </c>
      <c r="D14932">
        <v>0</v>
      </c>
      <c r="E14932">
        <v>44092</v>
      </c>
    </row>
    <row r="14933">
      <c r="A14933" t="str">
        <v>AutoTable</v>
      </c>
      <c r="C14933" t="str">
        <v>91237-3</v>
      </c>
      <c r="D14933">
        <v>0</v>
      </c>
      <c r="E14933">
        <v>44092</v>
      </c>
    </row>
    <row r="14934">
      <c r="A14934" t="str">
        <v>AutoTable</v>
      </c>
      <c r="C14934" t="str">
        <v>91375-08</v>
      </c>
      <c r="D14934">
        <v>2250</v>
      </c>
      <c r="E14934">
        <v>44092</v>
      </c>
    </row>
    <row r="14935">
      <c r="A14935" t="str">
        <v>AutoTable</v>
      </c>
      <c r="C14935" t="str">
        <v>91410-12</v>
      </c>
      <c r="D14935">
        <v>502</v>
      </c>
      <c r="E14935">
        <v>44092</v>
      </c>
    </row>
    <row r="14936">
      <c r="A14936" t="str">
        <v>AutoTable</v>
      </c>
      <c r="C14936" t="str">
        <v>91410-21</v>
      </c>
      <c r="D14936">
        <v>182</v>
      </c>
      <c r="E14936">
        <v>44092</v>
      </c>
    </row>
    <row r="14937">
      <c r="A14937" t="str">
        <v>AutoTable</v>
      </c>
      <c r="C14937" t="str">
        <v>91410-33</v>
      </c>
      <c r="D14937">
        <v>403</v>
      </c>
      <c r="E14937">
        <v>44092</v>
      </c>
    </row>
    <row r="14938">
      <c r="A14938" t="str">
        <v>AutoTable</v>
      </c>
      <c r="C14938" t="str">
        <v>91410-42</v>
      </c>
      <c r="D14938">
        <v>380</v>
      </c>
      <c r="E14938">
        <v>44092</v>
      </c>
    </row>
    <row r="14939">
      <c r="A14939" t="str">
        <v>AutoTable</v>
      </c>
      <c r="C14939" t="str">
        <v>91410-51</v>
      </c>
      <c r="D14939">
        <v>486</v>
      </c>
      <c r="E14939">
        <v>44092</v>
      </c>
    </row>
    <row r="14940">
      <c r="A14940" t="str">
        <v>AutoTable</v>
      </c>
      <c r="C14940" t="str">
        <v>91410-62</v>
      </c>
      <c r="D14940">
        <v>180</v>
      </c>
      <c r="E14940">
        <v>44092</v>
      </c>
    </row>
    <row r="14941">
      <c r="A14941" t="str">
        <v>AutoTable</v>
      </c>
      <c r="C14941" t="str">
        <v>91410-63</v>
      </c>
      <c r="D14941">
        <v>793</v>
      </c>
      <c r="E14941">
        <v>44092</v>
      </c>
    </row>
    <row r="14942">
      <c r="A14942" t="str">
        <v>AutoTable</v>
      </c>
      <c r="C14942" t="str">
        <v>91410-72</v>
      </c>
      <c r="D14942">
        <v>680</v>
      </c>
      <c r="E14942">
        <v>44092</v>
      </c>
    </row>
    <row r="14943">
      <c r="A14943" t="str">
        <v>AutoTable</v>
      </c>
      <c r="C14943" t="str">
        <v>91412-11</v>
      </c>
      <c r="D14943">
        <v>0</v>
      </c>
      <c r="E14943">
        <v>44092</v>
      </c>
    </row>
    <row r="14944">
      <c r="A14944" t="str">
        <v>AutoTable</v>
      </c>
      <c r="C14944" t="str">
        <v>91412-12</v>
      </c>
      <c r="D14944">
        <v>198</v>
      </c>
      <c r="E14944">
        <v>44092</v>
      </c>
    </row>
    <row r="14945">
      <c r="A14945" t="str">
        <v>AutoTable</v>
      </c>
      <c r="C14945" t="str">
        <v>91412-33</v>
      </c>
      <c r="D14945">
        <v>113</v>
      </c>
      <c r="E14945">
        <v>44092</v>
      </c>
    </row>
    <row r="14946">
      <c r="A14946" t="str">
        <v>AutoTable</v>
      </c>
      <c r="C14946" t="str">
        <v>91412-42</v>
      </c>
      <c r="D14946">
        <v>199</v>
      </c>
      <c r="E14946">
        <v>44092</v>
      </c>
    </row>
    <row r="14947">
      <c r="A14947" t="str">
        <v>AutoTable</v>
      </c>
      <c r="C14947" t="str">
        <v>91412-62</v>
      </c>
      <c r="D14947">
        <v>217</v>
      </c>
      <c r="E14947">
        <v>44092</v>
      </c>
    </row>
    <row r="14948">
      <c r="A14948" t="str">
        <v>AutoTable</v>
      </c>
      <c r="C14948" t="str">
        <v>91412-72</v>
      </c>
      <c r="D14948">
        <v>133</v>
      </c>
      <c r="E14948">
        <v>44092</v>
      </c>
    </row>
    <row r="14949">
      <c r="A14949" t="str">
        <v>AutoTable</v>
      </c>
      <c r="C14949" t="str">
        <v>91415-81</v>
      </c>
      <c r="D14949">
        <v>52</v>
      </c>
      <c r="E14949">
        <v>44092</v>
      </c>
    </row>
    <row r="14950">
      <c r="A14950" t="str">
        <v>AutoTable</v>
      </c>
      <c r="C14950" t="str">
        <v>91450-12</v>
      </c>
      <c r="D14950">
        <v>3298</v>
      </c>
      <c r="E14950">
        <v>44092</v>
      </c>
    </row>
    <row r="14951">
      <c r="A14951" t="str">
        <v>AutoTable</v>
      </c>
      <c r="C14951" t="str">
        <v>91450-21</v>
      </c>
      <c r="D14951">
        <v>3533</v>
      </c>
      <c r="E14951">
        <v>44092</v>
      </c>
    </row>
    <row r="14952">
      <c r="A14952" t="str">
        <v>AutoTable</v>
      </c>
      <c r="C14952" t="str">
        <v>91450-33</v>
      </c>
      <c r="D14952">
        <v>3443</v>
      </c>
      <c r="E14952">
        <v>44092</v>
      </c>
    </row>
    <row r="14953">
      <c r="A14953" t="str">
        <v>AutoTable</v>
      </c>
      <c r="C14953" t="str">
        <v>91450-42</v>
      </c>
      <c r="D14953">
        <v>3353</v>
      </c>
      <c r="E14953">
        <v>44092</v>
      </c>
    </row>
    <row r="14954">
      <c r="A14954" t="str">
        <v>AutoTable</v>
      </c>
      <c r="C14954" t="str">
        <v>91450-51</v>
      </c>
      <c r="D14954">
        <v>3004</v>
      </c>
      <c r="E14954">
        <v>44092</v>
      </c>
    </row>
    <row r="14955">
      <c r="A14955" t="str">
        <v>AutoTable</v>
      </c>
      <c r="C14955" t="str">
        <v>91450-62</v>
      </c>
      <c r="D14955">
        <v>0</v>
      </c>
      <c r="E14955">
        <v>44092</v>
      </c>
    </row>
    <row r="14956">
      <c r="A14956" t="str">
        <v>AutoTable</v>
      </c>
      <c r="C14956" t="str">
        <v>91450-63</v>
      </c>
      <c r="D14956">
        <v>3390</v>
      </c>
      <c r="E14956">
        <v>44092</v>
      </c>
    </row>
    <row r="14957">
      <c r="A14957" t="str">
        <v>AutoTable</v>
      </c>
      <c r="C14957" t="str">
        <v>91450-72</v>
      </c>
      <c r="D14957">
        <v>2702</v>
      </c>
      <c r="E14957">
        <v>44092</v>
      </c>
    </row>
    <row r="14958">
      <c r="A14958" t="str">
        <v>AutoTable</v>
      </c>
      <c r="C14958" t="str">
        <v>91460-12</v>
      </c>
      <c r="D14958">
        <v>0</v>
      </c>
      <c r="E14958">
        <v>44092</v>
      </c>
    </row>
    <row r="14959">
      <c r="A14959" t="str">
        <v>AutoTable</v>
      </c>
      <c r="C14959" t="str">
        <v>91460-12G5</v>
      </c>
      <c r="D14959">
        <v>0</v>
      </c>
      <c r="E14959">
        <v>44092</v>
      </c>
    </row>
    <row r="14960">
      <c r="A14960" t="str">
        <v>AutoTable</v>
      </c>
      <c r="C14960" t="str">
        <v>91460-21</v>
      </c>
      <c r="D14960">
        <v>0</v>
      </c>
      <c r="E14960">
        <v>44092</v>
      </c>
    </row>
    <row r="14961">
      <c r="A14961" t="str">
        <v>AutoTable</v>
      </c>
      <c r="C14961" t="str">
        <v>91460-21G5</v>
      </c>
      <c r="D14961">
        <v>28</v>
      </c>
      <c r="E14961">
        <v>44092</v>
      </c>
    </row>
    <row r="14962">
      <c r="A14962" t="str">
        <v>AutoTable</v>
      </c>
      <c r="C14962" t="str">
        <v>91460-33</v>
      </c>
      <c r="D14962">
        <v>0</v>
      </c>
      <c r="E14962">
        <v>44092</v>
      </c>
    </row>
    <row r="14963">
      <c r="A14963" t="str">
        <v>AutoTable</v>
      </c>
      <c r="C14963" t="str">
        <v>91460-33G5</v>
      </c>
      <c r="D14963">
        <v>7</v>
      </c>
      <c r="E14963">
        <v>44092</v>
      </c>
    </row>
    <row r="14964">
      <c r="A14964" t="str">
        <v>AutoTable</v>
      </c>
      <c r="C14964" t="str">
        <v>91460-42</v>
      </c>
      <c r="D14964">
        <v>0</v>
      </c>
      <c r="E14964">
        <v>44092</v>
      </c>
    </row>
    <row r="14965">
      <c r="A14965" t="str">
        <v>AutoTable</v>
      </c>
      <c r="C14965" t="str">
        <v>91460-42G5</v>
      </c>
      <c r="D14965">
        <v>0</v>
      </c>
      <c r="E14965">
        <v>44092</v>
      </c>
    </row>
    <row r="14966">
      <c r="A14966" t="str">
        <v>AutoTable</v>
      </c>
      <c r="C14966" t="str">
        <v>91460-51</v>
      </c>
      <c r="D14966">
        <v>0</v>
      </c>
      <c r="E14966">
        <v>44092</v>
      </c>
    </row>
    <row r="14967">
      <c r="A14967" t="str">
        <v>AutoTable</v>
      </c>
      <c r="C14967" t="str">
        <v>91460-51G5</v>
      </c>
      <c r="D14967">
        <v>0</v>
      </c>
      <c r="E14967">
        <v>44092</v>
      </c>
    </row>
    <row r="14968">
      <c r="A14968" t="str">
        <v>AutoTable</v>
      </c>
      <c r="C14968" t="str">
        <v>91460-62</v>
      </c>
      <c r="D14968">
        <v>0</v>
      </c>
      <c r="E14968">
        <v>44092</v>
      </c>
    </row>
    <row r="14969">
      <c r="A14969" t="str">
        <v>AutoTable</v>
      </c>
      <c r="C14969" t="str">
        <v>91460-63</v>
      </c>
      <c r="D14969">
        <v>0</v>
      </c>
      <c r="E14969">
        <v>44092</v>
      </c>
    </row>
    <row r="14970">
      <c r="A14970" t="str">
        <v>AutoTable</v>
      </c>
      <c r="C14970" t="str">
        <v>91460-63G5</v>
      </c>
      <c r="D14970">
        <v>1</v>
      </c>
      <c r="E14970">
        <v>44092</v>
      </c>
    </row>
    <row r="14971">
      <c r="A14971" t="str">
        <v>AutoTable</v>
      </c>
      <c r="C14971" t="str">
        <v>91460-72</v>
      </c>
      <c r="D14971">
        <v>0</v>
      </c>
      <c r="E14971">
        <v>44092</v>
      </c>
    </row>
    <row r="14972">
      <c r="A14972" t="str">
        <v>AutoTable</v>
      </c>
      <c r="C14972" t="str">
        <v>91460-72G5</v>
      </c>
      <c r="D14972">
        <v>0</v>
      </c>
      <c r="E14972">
        <v>44092</v>
      </c>
    </row>
    <row r="14973">
      <c r="A14973" t="str">
        <v>AutoTable</v>
      </c>
      <c r="C14973" t="str">
        <v>91475-12</v>
      </c>
      <c r="D14973">
        <v>927</v>
      </c>
      <c r="E14973">
        <v>44092</v>
      </c>
    </row>
    <row r="14974">
      <c r="A14974" t="str">
        <v>AutoTable</v>
      </c>
      <c r="C14974" t="str">
        <v>91475-33</v>
      </c>
      <c r="D14974">
        <v>415</v>
      </c>
      <c r="E14974">
        <v>44092</v>
      </c>
    </row>
    <row r="14975">
      <c r="A14975" t="str">
        <v>AutoTable</v>
      </c>
      <c r="C14975" t="str">
        <v>91475-42</v>
      </c>
      <c r="D14975">
        <v>851</v>
      </c>
      <c r="E14975">
        <v>44092</v>
      </c>
    </row>
    <row r="14976">
      <c r="A14976" t="str">
        <v>AutoTable</v>
      </c>
      <c r="C14976" t="str">
        <v>91475-51</v>
      </c>
      <c r="D14976">
        <v>1899</v>
      </c>
      <c r="E14976">
        <v>44092</v>
      </c>
    </row>
    <row r="14977">
      <c r="A14977" t="str">
        <v>AutoTable</v>
      </c>
      <c r="C14977" t="str">
        <v>91475-62</v>
      </c>
      <c r="D14977">
        <v>1155</v>
      </c>
      <c r="E14977">
        <v>44092</v>
      </c>
    </row>
    <row r="14978">
      <c r="A14978" t="str">
        <v>AutoTable</v>
      </c>
      <c r="C14978" t="str">
        <v>91475-63</v>
      </c>
      <c r="D14978">
        <v>0</v>
      </c>
      <c r="E14978">
        <v>44092</v>
      </c>
    </row>
    <row r="14979">
      <c r="A14979" t="str">
        <v>AutoTable</v>
      </c>
      <c r="C14979" t="str">
        <v>91475-72</v>
      </c>
      <c r="D14979">
        <v>1518</v>
      </c>
      <c r="E14979">
        <v>44092</v>
      </c>
    </row>
    <row r="14980">
      <c r="A14980" t="str">
        <v>AutoTable</v>
      </c>
      <c r="C14980" t="str">
        <v>91475-91</v>
      </c>
      <c r="D14980">
        <v>1050</v>
      </c>
      <c r="E14980">
        <v>44092</v>
      </c>
    </row>
    <row r="14981">
      <c r="A14981" t="str">
        <v>AutoTable</v>
      </c>
      <c r="C14981" t="str">
        <v>91510-72</v>
      </c>
      <c r="D14981">
        <v>380</v>
      </c>
      <c r="E14981">
        <v>44092</v>
      </c>
    </row>
    <row r="14982">
      <c r="A14982" t="str">
        <v>AutoTable</v>
      </c>
      <c r="C14982" t="str">
        <v>91512-60</v>
      </c>
      <c r="D14982">
        <v>65</v>
      </c>
      <c r="E14982">
        <v>44092</v>
      </c>
    </row>
    <row r="14983">
      <c r="A14983" t="str">
        <v>AutoTable</v>
      </c>
      <c r="C14983" t="str">
        <v>91512-61</v>
      </c>
      <c r="D14983">
        <v>0</v>
      </c>
      <c r="E14983">
        <v>44092</v>
      </c>
    </row>
    <row r="14984">
      <c r="A14984" t="str">
        <v>AutoTable</v>
      </c>
      <c r="C14984" t="str">
        <v>91512-62</v>
      </c>
      <c r="D14984">
        <v>240</v>
      </c>
      <c r="E14984">
        <v>44092</v>
      </c>
    </row>
    <row r="14985">
      <c r="A14985" t="str">
        <v>AutoTable</v>
      </c>
      <c r="C14985" t="str">
        <v>91512-68</v>
      </c>
      <c r="D14985">
        <v>0</v>
      </c>
      <c r="E14985">
        <v>44092</v>
      </c>
    </row>
    <row r="14986">
      <c r="A14986" t="str">
        <v>AutoTable</v>
      </c>
      <c r="C14986" t="str">
        <v>91512-88</v>
      </c>
      <c r="D14986">
        <v>0</v>
      </c>
      <c r="E14986">
        <v>44092</v>
      </c>
    </row>
    <row r="14987">
      <c r="A14987" t="str">
        <v>AutoTable</v>
      </c>
      <c r="C14987" t="str">
        <v>91575-72</v>
      </c>
      <c r="D14987">
        <v>1950</v>
      </c>
      <c r="E14987">
        <v>44092</v>
      </c>
    </row>
    <row r="14988">
      <c r="A14988" t="str">
        <v>AutoTable</v>
      </c>
      <c r="C14988" t="str">
        <v>91610-01</v>
      </c>
      <c r="D14988">
        <v>392</v>
      </c>
      <c r="E14988">
        <v>44092</v>
      </c>
    </row>
    <row r="14989">
      <c r="A14989" t="str">
        <v>AutoTable</v>
      </c>
      <c r="C14989" t="str">
        <v>91610-03</v>
      </c>
      <c r="D14989">
        <v>81</v>
      </c>
      <c r="E14989">
        <v>44092</v>
      </c>
    </row>
    <row r="14990">
      <c r="A14990" t="str">
        <v>AutoTable</v>
      </c>
      <c r="C14990" t="str">
        <v>91610-05</v>
      </c>
      <c r="D14990">
        <v>7</v>
      </c>
      <c r="E14990">
        <v>44092</v>
      </c>
    </row>
    <row r="14991">
      <c r="A14991" t="str">
        <v>AutoTable</v>
      </c>
      <c r="C14991" t="str">
        <v>91610-06</v>
      </c>
      <c r="D14991">
        <v>721</v>
      </c>
      <c r="E14991">
        <v>44092</v>
      </c>
    </row>
    <row r="14992">
      <c r="A14992" t="str">
        <v>AutoTable</v>
      </c>
      <c r="C14992" t="str">
        <v>91610-62</v>
      </c>
      <c r="D14992">
        <v>668</v>
      </c>
      <c r="E14992">
        <v>44092</v>
      </c>
    </row>
    <row r="14993">
      <c r="A14993" t="str">
        <v>AutoTable</v>
      </c>
      <c r="C14993" t="str">
        <v>91612-01</v>
      </c>
      <c r="D14993">
        <v>234</v>
      </c>
      <c r="E14993">
        <v>44092</v>
      </c>
    </row>
    <row r="14994">
      <c r="A14994" t="str">
        <v>AutoTable</v>
      </c>
      <c r="C14994" t="str">
        <v>91612-03</v>
      </c>
      <c r="D14994">
        <v>0</v>
      </c>
      <c r="E14994">
        <v>44092</v>
      </c>
    </row>
    <row r="14995">
      <c r="A14995" t="str">
        <v>AutoTable</v>
      </c>
      <c r="C14995" t="str">
        <v>91612-05</v>
      </c>
      <c r="D14995">
        <v>109</v>
      </c>
      <c r="E14995">
        <v>44092</v>
      </c>
    </row>
    <row r="14996">
      <c r="A14996" t="str">
        <v>AutoTable</v>
      </c>
      <c r="C14996" t="str">
        <v>91612-06</v>
      </c>
      <c r="D14996">
        <v>0</v>
      </c>
      <c r="E14996">
        <v>44092</v>
      </c>
    </row>
    <row r="14997">
      <c r="A14997" t="str">
        <v>AutoTable</v>
      </c>
      <c r="C14997" t="str">
        <v>91615-01</v>
      </c>
      <c r="D14997">
        <v>28</v>
      </c>
      <c r="E14997">
        <v>44092</v>
      </c>
    </row>
    <row r="14998">
      <c r="A14998" t="str">
        <v>AutoTable</v>
      </c>
      <c r="C14998" t="str">
        <v>91615-03</v>
      </c>
      <c r="D14998">
        <v>0</v>
      </c>
      <c r="E14998">
        <v>44092</v>
      </c>
    </row>
    <row r="14999">
      <c r="A14999" t="str">
        <v>AutoTable</v>
      </c>
      <c r="C14999" t="str">
        <v>91615-05</v>
      </c>
      <c r="D14999">
        <v>38</v>
      </c>
      <c r="E14999">
        <v>44092</v>
      </c>
    </row>
    <row r="15000">
      <c r="A15000" t="str">
        <v>AutoTable</v>
      </c>
      <c r="C15000" t="str">
        <v>91615-06</v>
      </c>
      <c r="D15000">
        <v>0</v>
      </c>
      <c r="E15000">
        <v>44092</v>
      </c>
    </row>
    <row r="15001">
      <c r="A15001" t="str">
        <v>AutoTable</v>
      </c>
      <c r="C15001" t="str">
        <v>91675-01</v>
      </c>
      <c r="D15001">
        <v>967</v>
      </c>
      <c r="E15001">
        <v>44092</v>
      </c>
    </row>
    <row r="15002">
      <c r="A15002" t="str">
        <v>AutoTable</v>
      </c>
      <c r="C15002" t="str">
        <v>91675-03</v>
      </c>
      <c r="D15002">
        <v>447</v>
      </c>
      <c r="E15002">
        <v>44092</v>
      </c>
    </row>
    <row r="15003">
      <c r="A15003" t="str">
        <v>AutoTable</v>
      </c>
      <c r="C15003" t="str">
        <v>91675-05</v>
      </c>
      <c r="D15003">
        <v>805</v>
      </c>
      <c r="E15003">
        <v>44092</v>
      </c>
    </row>
    <row r="15004">
      <c r="A15004" t="str">
        <v>AutoTable</v>
      </c>
      <c r="C15004" t="str">
        <v>91675-06</v>
      </c>
      <c r="D15004">
        <v>1417</v>
      </c>
      <c r="E15004">
        <v>44092</v>
      </c>
    </row>
    <row r="15005">
      <c r="A15005" t="str">
        <v>AutoTable</v>
      </c>
      <c r="C15005" t="str">
        <v>91675-42</v>
      </c>
      <c r="D15005">
        <v>1078</v>
      </c>
      <c r="E15005">
        <v>44092</v>
      </c>
    </row>
    <row r="15006">
      <c r="A15006" t="str">
        <v>AutoTable</v>
      </c>
      <c r="C15006" t="str">
        <v>91675-62</v>
      </c>
      <c r="D15006">
        <v>3509</v>
      </c>
      <c r="E15006">
        <v>44092</v>
      </c>
    </row>
    <row r="15007">
      <c r="A15007" t="str">
        <v>AutoTable</v>
      </c>
      <c r="C15007" t="str">
        <v>91710-02</v>
      </c>
      <c r="D15007">
        <v>238</v>
      </c>
      <c r="E15007">
        <v>44092</v>
      </c>
    </row>
    <row r="15008">
      <c r="A15008" t="str">
        <v>AutoTable</v>
      </c>
      <c r="C15008" t="str">
        <v>91710-43</v>
      </c>
      <c r="D15008">
        <v>0</v>
      </c>
      <c r="E15008">
        <v>44092</v>
      </c>
    </row>
    <row r="15009">
      <c r="A15009" t="str">
        <v>AutoTable</v>
      </c>
      <c r="C15009" t="str">
        <v>91710-51</v>
      </c>
      <c r="D15009">
        <v>0</v>
      </c>
      <c r="E15009">
        <v>44092</v>
      </c>
    </row>
    <row r="15010">
      <c r="A15010" t="str">
        <v>AutoTable</v>
      </c>
      <c r="C15010" t="str">
        <v>91712-02FR</v>
      </c>
      <c r="D15010">
        <v>0</v>
      </c>
      <c r="E15010">
        <v>44092</v>
      </c>
    </row>
    <row r="15011">
      <c r="A15011" t="str">
        <v>AutoTable</v>
      </c>
      <c r="C15011" t="str">
        <v>91712-54</v>
      </c>
      <c r="D15011">
        <v>264</v>
      </c>
      <c r="E15011">
        <v>44092</v>
      </c>
    </row>
    <row r="15012">
      <c r="A15012" t="str">
        <v>AutoTable</v>
      </c>
      <c r="C15012" t="str">
        <v>91715-02FR</v>
      </c>
      <c r="D15012">
        <v>0</v>
      </c>
      <c r="E15012">
        <v>44092</v>
      </c>
    </row>
    <row r="15013">
      <c r="A15013" t="str">
        <v>AutoTable</v>
      </c>
      <c r="C15013" t="str">
        <v>91775-02</v>
      </c>
      <c r="D15013">
        <v>1591</v>
      </c>
      <c r="E15013">
        <v>44092</v>
      </c>
    </row>
    <row r="15014">
      <c r="A15014" t="str">
        <v>AutoTable</v>
      </c>
      <c r="C15014" t="str">
        <v>91775-21</v>
      </c>
      <c r="D15014">
        <v>0</v>
      </c>
      <c r="E15014">
        <v>44092</v>
      </c>
    </row>
    <row r="15015">
      <c r="A15015" t="str">
        <v>AutoTable</v>
      </c>
      <c r="C15015" t="str">
        <v>91775-22</v>
      </c>
      <c r="D15015">
        <v>0</v>
      </c>
      <c r="E15015">
        <v>44092</v>
      </c>
    </row>
    <row r="15016">
      <c r="A15016" t="str">
        <v>AutoTable</v>
      </c>
      <c r="C15016" t="str">
        <v>91775-51</v>
      </c>
      <c r="D15016">
        <v>0</v>
      </c>
      <c r="E15016">
        <v>44092</v>
      </c>
    </row>
    <row r="15017">
      <c r="A15017" t="str">
        <v>AutoTable</v>
      </c>
      <c r="C15017" t="str">
        <v>91775-60</v>
      </c>
      <c r="D15017">
        <v>0</v>
      </c>
      <c r="E15017">
        <v>44092</v>
      </c>
    </row>
    <row r="15018">
      <c r="A15018" t="str">
        <v>AutoTable</v>
      </c>
      <c r="C15018" t="str">
        <v>91810-07</v>
      </c>
      <c r="D15018">
        <v>0</v>
      </c>
      <c r="E15018">
        <v>44092</v>
      </c>
    </row>
    <row r="15019">
      <c r="A15019" t="str">
        <v>AutoTable</v>
      </c>
      <c r="C15019" t="str">
        <v>91812-07</v>
      </c>
      <c r="D15019">
        <v>0</v>
      </c>
      <c r="E15019">
        <v>44092</v>
      </c>
    </row>
    <row r="15020">
      <c r="A15020" t="str">
        <v>AutoTable</v>
      </c>
      <c r="C15020" t="str">
        <v>91812-31</v>
      </c>
      <c r="D15020">
        <v>0</v>
      </c>
      <c r="E15020">
        <v>44092</v>
      </c>
    </row>
    <row r="15021">
      <c r="A15021" t="str">
        <v>AutoTable</v>
      </c>
      <c r="C15021" t="str">
        <v>91912-90</v>
      </c>
      <c r="D15021">
        <v>244</v>
      </c>
      <c r="E15021">
        <v>44092</v>
      </c>
    </row>
    <row r="15022">
      <c r="A15022" t="str">
        <v>AutoTable</v>
      </c>
      <c r="C15022" t="str">
        <v>91975-22</v>
      </c>
      <c r="D15022">
        <v>1955</v>
      </c>
      <c r="E15022">
        <v>44092</v>
      </c>
    </row>
    <row r="15023">
      <c r="A15023" t="str">
        <v>AutoTable</v>
      </c>
      <c r="C15023" t="str">
        <v>92075-02</v>
      </c>
      <c r="D15023">
        <v>2744</v>
      </c>
      <c r="E15023">
        <v>44092</v>
      </c>
    </row>
    <row r="15024">
      <c r="A15024" t="str">
        <v>AutoTable</v>
      </c>
      <c r="C15024" t="str">
        <v>92075-19</v>
      </c>
      <c r="D15024">
        <v>1216</v>
      </c>
      <c r="E15024">
        <v>44092</v>
      </c>
    </row>
    <row r="15025">
      <c r="A15025" t="str">
        <v>AutoTable</v>
      </c>
      <c r="C15025" t="str">
        <v>92075-59</v>
      </c>
      <c r="D15025">
        <v>1013</v>
      </c>
      <c r="E15025">
        <v>44092</v>
      </c>
    </row>
    <row r="15026">
      <c r="A15026" t="str">
        <v>AutoTable</v>
      </c>
      <c r="C15026" t="str">
        <v>92110-06</v>
      </c>
      <c r="D15026">
        <v>375</v>
      </c>
      <c r="E15026">
        <v>44092</v>
      </c>
    </row>
    <row r="15027">
      <c r="A15027" t="str">
        <v>AutoTable</v>
      </c>
      <c r="C15027" t="str">
        <v>92112-06</v>
      </c>
      <c r="D15027">
        <v>70</v>
      </c>
      <c r="E15027">
        <v>44092</v>
      </c>
    </row>
    <row r="15028">
      <c r="A15028" t="str">
        <v>AutoTable</v>
      </c>
      <c r="C15028" t="str">
        <v>92115-21</v>
      </c>
      <c r="D15028">
        <v>65</v>
      </c>
      <c r="E15028">
        <v>44092</v>
      </c>
    </row>
    <row r="15029">
      <c r="A15029" t="str">
        <v>AutoTable</v>
      </c>
      <c r="C15029" t="str">
        <v>92175-06</v>
      </c>
      <c r="D15029">
        <v>2324</v>
      </c>
      <c r="E15029">
        <v>44092</v>
      </c>
    </row>
    <row r="15030">
      <c r="A15030" t="str">
        <v>AutoTable</v>
      </c>
      <c r="C15030" t="str">
        <v>92310-02</v>
      </c>
      <c r="D15030">
        <v>124</v>
      </c>
      <c r="E15030">
        <v>44092</v>
      </c>
    </row>
    <row r="15031">
      <c r="A15031" t="str">
        <v>AutoTable</v>
      </c>
      <c r="C15031" t="str">
        <v>92310-06</v>
      </c>
      <c r="D15031">
        <v>440</v>
      </c>
      <c r="E15031">
        <v>44092</v>
      </c>
    </row>
    <row r="15032">
      <c r="A15032" t="str">
        <v>AutoTable</v>
      </c>
      <c r="C15032" t="str">
        <v>92310-26</v>
      </c>
      <c r="D15032">
        <v>0</v>
      </c>
      <c r="E15032">
        <v>44092</v>
      </c>
    </row>
    <row r="15033">
      <c r="A15033" t="str">
        <v>AutoTable</v>
      </c>
      <c r="C15033" t="str">
        <v>92310-87</v>
      </c>
      <c r="D15033">
        <v>673</v>
      </c>
      <c r="E15033">
        <v>44092</v>
      </c>
    </row>
    <row r="15034">
      <c r="A15034" t="str">
        <v>AutoTable</v>
      </c>
      <c r="C15034" t="str">
        <v>92312-26</v>
      </c>
      <c r="D15034">
        <v>0</v>
      </c>
      <c r="E15034">
        <v>44092</v>
      </c>
    </row>
    <row r="15035">
      <c r="A15035" t="str">
        <v>AutoTable</v>
      </c>
      <c r="C15035" t="str">
        <v>92312-84</v>
      </c>
      <c r="D15035">
        <v>0</v>
      </c>
      <c r="E15035">
        <v>44092</v>
      </c>
    </row>
    <row r="15036">
      <c r="A15036" t="str">
        <v>AutoTable</v>
      </c>
      <c r="C15036" t="str">
        <v>92315-87</v>
      </c>
      <c r="D15036">
        <v>14</v>
      </c>
      <c r="E15036">
        <v>44092</v>
      </c>
    </row>
    <row r="15037">
      <c r="A15037" t="str">
        <v>AutoTable</v>
      </c>
      <c r="C15037" t="str">
        <v>93010-27</v>
      </c>
      <c r="D15037">
        <v>0</v>
      </c>
      <c r="E15037">
        <v>44092</v>
      </c>
    </row>
    <row r="15038">
      <c r="A15038" t="str">
        <v>AutoTable</v>
      </c>
      <c r="C15038" t="str">
        <v>93012-10</v>
      </c>
      <c r="D15038">
        <v>9</v>
      </c>
      <c r="E15038">
        <v>44092</v>
      </c>
    </row>
    <row r="15039">
      <c r="A15039" t="str">
        <v>AutoTable</v>
      </c>
      <c r="C15039" t="str">
        <v>93075-09</v>
      </c>
      <c r="D15039">
        <v>0</v>
      </c>
      <c r="E15039">
        <v>44092</v>
      </c>
    </row>
    <row r="15040">
      <c r="A15040" t="str">
        <v>AutoTable</v>
      </c>
      <c r="C15040" t="str">
        <v>93112-01</v>
      </c>
      <c r="D15040">
        <v>0</v>
      </c>
      <c r="E15040">
        <v>44092</v>
      </c>
    </row>
    <row r="15041">
      <c r="A15041" t="str">
        <v>AutoTable</v>
      </c>
      <c r="C15041" t="str">
        <v>93112-05</v>
      </c>
      <c r="D15041">
        <v>226</v>
      </c>
      <c r="E15041">
        <v>44092</v>
      </c>
    </row>
    <row r="15042">
      <c r="A15042" t="str">
        <v>AutoTable</v>
      </c>
      <c r="C15042" t="str">
        <v>93115-05</v>
      </c>
      <c r="D15042">
        <v>76</v>
      </c>
      <c r="E15042">
        <v>44092</v>
      </c>
    </row>
    <row r="15043">
      <c r="A15043" t="str">
        <v>AutoTable</v>
      </c>
      <c r="C15043" t="str">
        <v>93115-09</v>
      </c>
      <c r="D15043">
        <v>25</v>
      </c>
      <c r="E15043">
        <v>44092</v>
      </c>
    </row>
    <row r="15044">
      <c r="A15044" t="str">
        <v>AutoTable</v>
      </c>
      <c r="C15044" t="str">
        <v>93115-19</v>
      </c>
      <c r="D15044">
        <v>0</v>
      </c>
      <c r="E15044">
        <v>44092</v>
      </c>
    </row>
    <row r="15045">
      <c r="A15045" t="str">
        <v>AutoTable</v>
      </c>
      <c r="C15045" t="str">
        <v>93210-60</v>
      </c>
      <c r="D15045">
        <v>0</v>
      </c>
      <c r="E15045">
        <v>44092</v>
      </c>
    </row>
    <row r="15046">
      <c r="A15046" t="str">
        <v>AutoTable</v>
      </c>
      <c r="C15046" t="str">
        <v>93375-10</v>
      </c>
      <c r="D15046">
        <v>0</v>
      </c>
      <c r="E15046">
        <v>44092</v>
      </c>
    </row>
    <row r="15047">
      <c r="A15047" t="str">
        <v>AutoTable</v>
      </c>
      <c r="C15047" t="str">
        <v>93375-46</v>
      </c>
      <c r="D15047">
        <v>0</v>
      </c>
      <c r="E15047">
        <v>44092</v>
      </c>
    </row>
    <row r="15048">
      <c r="A15048" t="str">
        <v>AutoTable</v>
      </c>
      <c r="C15048" t="str">
        <v>93375-47</v>
      </c>
      <c r="D15048">
        <v>0</v>
      </c>
      <c r="E15048">
        <v>44092</v>
      </c>
    </row>
    <row r="15049">
      <c r="A15049" t="str">
        <v>AutoTable</v>
      </c>
      <c r="C15049" t="str">
        <v>93375-86</v>
      </c>
      <c r="D15049">
        <v>1</v>
      </c>
      <c r="E15049">
        <v>44092</v>
      </c>
    </row>
    <row r="15050">
      <c r="A15050" t="str">
        <v>AutoTable</v>
      </c>
      <c r="C15050" t="str">
        <v>93375-87</v>
      </c>
      <c r="D15050">
        <v>0</v>
      </c>
      <c r="E15050">
        <v>44092</v>
      </c>
    </row>
    <row r="15051">
      <c r="A15051" t="str">
        <v>AutoTable</v>
      </c>
      <c r="C15051" t="str">
        <v>93512-18</v>
      </c>
      <c r="D15051">
        <v>444</v>
      </c>
      <c r="E15051">
        <v>44092</v>
      </c>
    </row>
    <row r="15052">
      <c r="A15052" t="str">
        <v>AutoTable</v>
      </c>
      <c r="C15052" t="str">
        <v>93515-16</v>
      </c>
      <c r="D15052">
        <v>0</v>
      </c>
      <c r="E15052">
        <v>44092</v>
      </c>
    </row>
    <row r="15053">
      <c r="A15053" t="str">
        <v>AutoTable</v>
      </c>
      <c r="C15053" t="str">
        <v>93515-18</v>
      </c>
      <c r="D15053">
        <v>0</v>
      </c>
      <c r="E15053">
        <v>44092</v>
      </c>
    </row>
    <row r="15054">
      <c r="A15054" t="str">
        <v>AutoTable</v>
      </c>
      <c r="C15054" t="str">
        <v>93610-09</v>
      </c>
      <c r="D15054">
        <v>587</v>
      </c>
      <c r="E15054">
        <v>44092</v>
      </c>
    </row>
    <row r="15055">
      <c r="A15055" t="str">
        <v>AutoTable</v>
      </c>
      <c r="C15055" t="str">
        <v>93675-09</v>
      </c>
      <c r="D15055">
        <v>1475</v>
      </c>
      <c r="E15055">
        <v>44092</v>
      </c>
    </row>
    <row r="15056">
      <c r="A15056" t="str">
        <v>AutoTable</v>
      </c>
      <c r="C15056" t="str">
        <v>93710-02</v>
      </c>
      <c r="D15056">
        <v>428</v>
      </c>
      <c r="E15056">
        <v>44092</v>
      </c>
    </row>
    <row r="15057">
      <c r="A15057" t="str">
        <v>AutoTable</v>
      </c>
      <c r="C15057" t="str">
        <v>93710-05</v>
      </c>
      <c r="D15057">
        <v>0</v>
      </c>
      <c r="E15057">
        <v>44092</v>
      </c>
    </row>
    <row r="15058">
      <c r="A15058" t="str">
        <v>AutoTable</v>
      </c>
      <c r="C15058" t="str">
        <v>93710-06</v>
      </c>
      <c r="D15058">
        <v>231</v>
      </c>
      <c r="E15058">
        <v>44092</v>
      </c>
    </row>
    <row r="15059">
      <c r="A15059" t="str">
        <v>AutoTable</v>
      </c>
      <c r="C15059" t="str">
        <v>93710-10</v>
      </c>
      <c r="D15059">
        <v>0</v>
      </c>
      <c r="E15059">
        <v>44092</v>
      </c>
    </row>
    <row r="15060">
      <c r="A15060" t="str">
        <v>AutoTable</v>
      </c>
      <c r="C15060" t="str">
        <v>94010-20</v>
      </c>
      <c r="D15060">
        <v>771</v>
      </c>
      <c r="E15060">
        <v>44092</v>
      </c>
    </row>
    <row r="15061">
      <c r="A15061" t="str">
        <v>AutoTable</v>
      </c>
      <c r="C15061" t="str">
        <v>94012-18</v>
      </c>
      <c r="D15061">
        <v>2249</v>
      </c>
      <c r="E15061">
        <v>44092</v>
      </c>
    </row>
    <row r="15062">
      <c r="A15062" t="str">
        <v>AutoTable</v>
      </c>
      <c r="C15062" t="str">
        <v>94015-15</v>
      </c>
      <c r="D15062">
        <v>55</v>
      </c>
      <c r="E15062">
        <v>44092</v>
      </c>
    </row>
    <row r="15063">
      <c r="A15063" t="str">
        <v>AutoTable</v>
      </c>
      <c r="C15063" t="str">
        <v>94015-18</v>
      </c>
      <c r="D15063">
        <v>35</v>
      </c>
      <c r="E15063">
        <v>44092</v>
      </c>
    </row>
    <row r="15064">
      <c r="A15064" t="str">
        <v>AutoTable</v>
      </c>
      <c r="C15064" t="str">
        <v>94015-33</v>
      </c>
      <c r="D15064">
        <v>0</v>
      </c>
      <c r="E15064">
        <v>44092</v>
      </c>
    </row>
    <row r="15065">
      <c r="A15065" t="str">
        <v>AutoTable</v>
      </c>
      <c r="C15065" t="str">
        <v>94075-20</v>
      </c>
      <c r="D15065">
        <v>1946</v>
      </c>
      <c r="E15065">
        <v>44092</v>
      </c>
    </row>
    <row r="15066">
      <c r="A15066" t="str">
        <v>AutoTable</v>
      </c>
      <c r="C15066" t="str">
        <v>94075-20R5</v>
      </c>
      <c r="D15066">
        <v>87</v>
      </c>
      <c r="E15066">
        <v>44092</v>
      </c>
    </row>
    <row r="15067">
      <c r="A15067" t="str">
        <v>AutoTable</v>
      </c>
      <c r="C15067" t="str">
        <v>95010-02</v>
      </c>
      <c r="D15067">
        <v>443</v>
      </c>
      <c r="E15067">
        <v>44092</v>
      </c>
    </row>
    <row r="15068">
      <c r="A15068" t="str">
        <v>AutoTable</v>
      </c>
      <c r="C15068" t="str">
        <v>95010-05</v>
      </c>
      <c r="D15068">
        <v>202</v>
      </c>
      <c r="E15068">
        <v>44092</v>
      </c>
    </row>
    <row r="15069">
      <c r="A15069" t="str">
        <v>AutoTable</v>
      </c>
      <c r="C15069" t="str">
        <v>95010-06</v>
      </c>
      <c r="D15069">
        <v>478</v>
      </c>
      <c r="E15069">
        <v>44092</v>
      </c>
    </row>
    <row r="15070">
      <c r="A15070" t="str">
        <v>AutoTable</v>
      </c>
      <c r="C15070" t="str">
        <v>95010-09</v>
      </c>
      <c r="D15070">
        <v>512</v>
      </c>
      <c r="E15070">
        <v>44092</v>
      </c>
    </row>
    <row r="15071">
      <c r="A15071" t="str">
        <v>AutoTable</v>
      </c>
      <c r="C15071" t="str">
        <v>95010-10</v>
      </c>
      <c r="D15071">
        <v>0</v>
      </c>
      <c r="E15071">
        <v>44092</v>
      </c>
    </row>
    <row r="15072">
      <c r="A15072" t="str">
        <v>AutoTable</v>
      </c>
      <c r="C15072" t="str">
        <v>95075-02</v>
      </c>
      <c r="D15072">
        <v>312</v>
      </c>
      <c r="E15072">
        <v>44092</v>
      </c>
    </row>
    <row r="15073">
      <c r="A15073" t="str">
        <v>AutoTable</v>
      </c>
      <c r="C15073" t="str">
        <v>95075-06</v>
      </c>
      <c r="D15073">
        <v>130</v>
      </c>
      <c r="E15073">
        <v>44092</v>
      </c>
    </row>
    <row r="15074">
      <c r="A15074" t="str">
        <v>AutoTable</v>
      </c>
      <c r="C15074" t="str">
        <v>95075-09</v>
      </c>
      <c r="D15074">
        <v>957</v>
      </c>
      <c r="E15074">
        <v>44092</v>
      </c>
    </row>
    <row r="15075">
      <c r="A15075" t="str">
        <v>AutoTable</v>
      </c>
      <c r="C15075" t="str">
        <v>95075-10</v>
      </c>
      <c r="D15075">
        <v>0</v>
      </c>
      <c r="E15075">
        <v>44092</v>
      </c>
    </row>
    <row r="15076">
      <c r="A15076" t="str">
        <v>AutoTable</v>
      </c>
      <c r="C15076" t="str">
        <v>95275-52</v>
      </c>
      <c r="D15076">
        <v>1276</v>
      </c>
      <c r="E15076">
        <v>44092</v>
      </c>
    </row>
    <row r="15077">
      <c r="A15077" t="str">
        <v>AutoTable</v>
      </c>
      <c r="C15077" t="str">
        <v>95610-10</v>
      </c>
      <c r="D15077">
        <v>967</v>
      </c>
      <c r="E15077">
        <v>44092</v>
      </c>
    </row>
    <row r="15078">
      <c r="A15078" t="str">
        <v>AutoTable</v>
      </c>
      <c r="C15078" t="str">
        <v>96012-86</v>
      </c>
      <c r="D15078">
        <v>216</v>
      </c>
      <c r="E15078">
        <v>44092</v>
      </c>
    </row>
    <row r="15079">
      <c r="A15079" t="str">
        <v>AutoTable</v>
      </c>
      <c r="C15079" t="str">
        <v>96075-02</v>
      </c>
      <c r="D15079">
        <v>1077</v>
      </c>
      <c r="E15079">
        <v>44092</v>
      </c>
    </row>
    <row r="15080">
      <c r="A15080" t="str">
        <v>AutoTable</v>
      </c>
      <c r="C15080" t="str">
        <v>96075-05</v>
      </c>
      <c r="D15080">
        <v>734</v>
      </c>
      <c r="E15080">
        <v>44092</v>
      </c>
    </row>
    <row r="15081">
      <c r="A15081" t="str">
        <v>AutoTable</v>
      </c>
      <c r="C15081" t="str">
        <v>96075-08</v>
      </c>
      <c r="D15081">
        <v>755</v>
      </c>
      <c r="E15081">
        <v>44092</v>
      </c>
    </row>
    <row r="15082">
      <c r="A15082" t="str">
        <v>AutoTable</v>
      </c>
      <c r="C15082" t="str">
        <v>96075-09</v>
      </c>
      <c r="D15082">
        <v>970</v>
      </c>
      <c r="E15082">
        <v>44092</v>
      </c>
    </row>
    <row r="15083">
      <c r="A15083" t="str">
        <v>AutoTable</v>
      </c>
      <c r="C15083" t="str">
        <v>96075-86</v>
      </c>
      <c r="D15083">
        <v>1467</v>
      </c>
      <c r="E15083">
        <v>44092</v>
      </c>
    </row>
    <row r="15084">
      <c r="A15084" t="str">
        <v>AutoTable</v>
      </c>
      <c r="C15084" t="str">
        <v>97004</v>
      </c>
      <c r="D15084">
        <v>0</v>
      </c>
      <c r="E15084">
        <v>44092</v>
      </c>
    </row>
    <row r="15085">
      <c r="A15085" t="str">
        <v>AutoTable</v>
      </c>
      <c r="C15085" t="str">
        <v>97175-55</v>
      </c>
      <c r="D15085">
        <v>0</v>
      </c>
      <c r="E15085">
        <v>44092</v>
      </c>
    </row>
    <row r="15086">
      <c r="A15086" t="str">
        <v>AutoTable</v>
      </c>
      <c r="C15086" t="str">
        <v>97175-64</v>
      </c>
      <c r="D15086">
        <v>651</v>
      </c>
      <c r="E15086">
        <v>44092</v>
      </c>
    </row>
    <row r="15087">
      <c r="A15087" t="str">
        <v>AutoTable</v>
      </c>
      <c r="C15087" t="str">
        <v>97175-68</v>
      </c>
      <c r="D15087">
        <v>1715</v>
      </c>
      <c r="E15087">
        <v>44092</v>
      </c>
    </row>
    <row r="15088">
      <c r="A15088" t="str">
        <v>AutoTable</v>
      </c>
      <c r="C15088" t="str">
        <v>97175-70</v>
      </c>
      <c r="D15088">
        <v>600</v>
      </c>
      <c r="E15088">
        <v>44092</v>
      </c>
    </row>
    <row r="15089">
      <c r="A15089" t="str">
        <v>AutoTable</v>
      </c>
      <c r="C15089" t="str">
        <v>97175-75</v>
      </c>
      <c r="D15089">
        <v>344</v>
      </c>
      <c r="E15089">
        <v>44092</v>
      </c>
    </row>
    <row r="15090">
      <c r="A15090" t="str">
        <v>AutoTable</v>
      </c>
      <c r="C15090" t="str">
        <v>97175-76</v>
      </c>
      <c r="D15090">
        <v>137</v>
      </c>
      <c r="E15090">
        <v>44092</v>
      </c>
    </row>
    <row r="15091">
      <c r="A15091" t="str">
        <v>AutoTable</v>
      </c>
      <c r="C15091" t="str">
        <v>97515-09</v>
      </c>
      <c r="D15091">
        <v>21</v>
      </c>
      <c r="E15091">
        <v>44092</v>
      </c>
    </row>
    <row r="15092">
      <c r="A15092" t="str">
        <v>AutoTable</v>
      </c>
      <c r="C15092" t="str">
        <v>98010-10</v>
      </c>
      <c r="D15092">
        <v>57</v>
      </c>
      <c r="E15092">
        <v>44092</v>
      </c>
    </row>
    <row r="15093">
      <c r="A15093" t="str">
        <v>AutoTable</v>
      </c>
      <c r="C15093" t="str">
        <v>98012-05</v>
      </c>
      <c r="D15093">
        <v>334</v>
      </c>
      <c r="E15093">
        <v>44092</v>
      </c>
    </row>
    <row r="15094">
      <c r="A15094" t="str">
        <v>AutoTable</v>
      </c>
      <c r="C15094" t="str">
        <v>98012-06</v>
      </c>
      <c r="D15094">
        <v>133</v>
      </c>
      <c r="E15094">
        <v>44092</v>
      </c>
    </row>
    <row r="15095">
      <c r="A15095" t="str">
        <v>AutoTable</v>
      </c>
      <c r="C15095" t="str">
        <v>98012-10</v>
      </c>
      <c r="D15095">
        <v>268</v>
      </c>
      <c r="E15095">
        <v>44092</v>
      </c>
    </row>
    <row r="15096">
      <c r="A15096" t="str">
        <v>AutoTable</v>
      </c>
      <c r="C15096" t="str">
        <v>98275-06</v>
      </c>
      <c r="D15096">
        <v>2458</v>
      </c>
      <c r="E15096">
        <v>44092</v>
      </c>
    </row>
    <row r="15097">
      <c r="A15097" t="str">
        <v>AutoTable</v>
      </c>
      <c r="C15097" t="str">
        <v>98275-09</v>
      </c>
      <c r="D15097">
        <v>923</v>
      </c>
      <c r="E15097">
        <v>44092</v>
      </c>
    </row>
    <row r="15098">
      <c r="A15098" t="str">
        <v>AutoTable</v>
      </c>
      <c r="C15098" t="str">
        <v>98275-46</v>
      </c>
      <c r="D15098">
        <v>2073</v>
      </c>
      <c r="E15098">
        <v>44092</v>
      </c>
    </row>
    <row r="15099">
      <c r="A15099" t="str">
        <v>AutoTable</v>
      </c>
      <c r="C15099" t="str">
        <v>98275-86</v>
      </c>
      <c r="D15099">
        <v>3322</v>
      </c>
      <c r="E15099">
        <v>44092</v>
      </c>
    </row>
    <row r="15100">
      <c r="A15100" t="str">
        <v>AutoTable</v>
      </c>
      <c r="C15100" t="str">
        <v>99010-02</v>
      </c>
      <c r="D15100">
        <v>396</v>
      </c>
      <c r="E15100">
        <v>44092</v>
      </c>
    </row>
    <row r="15101">
      <c r="A15101" t="str">
        <v>AutoTable</v>
      </c>
      <c r="C15101" t="str">
        <v>99010-04</v>
      </c>
      <c r="D15101">
        <v>0</v>
      </c>
      <c r="E15101">
        <v>44092</v>
      </c>
    </row>
    <row r="15102">
      <c r="A15102" t="str">
        <v>AutoTable</v>
      </c>
      <c r="C15102" t="str">
        <v>99010-05</v>
      </c>
      <c r="D15102">
        <v>417</v>
      </c>
      <c r="E15102">
        <v>44092</v>
      </c>
    </row>
    <row r="15103">
      <c r="A15103" t="str">
        <v>AutoTable</v>
      </c>
      <c r="C15103" t="str">
        <v>99010-06</v>
      </c>
      <c r="D15103">
        <v>297</v>
      </c>
      <c r="E15103">
        <v>44092</v>
      </c>
    </row>
    <row r="15104">
      <c r="A15104" t="str">
        <v>AutoTable</v>
      </c>
      <c r="C15104" t="str">
        <v>99010-07</v>
      </c>
      <c r="D15104">
        <v>0</v>
      </c>
      <c r="E15104">
        <v>44092</v>
      </c>
    </row>
    <row r="15105">
      <c r="A15105" t="str">
        <v>AutoTable</v>
      </c>
      <c r="C15105" t="str">
        <v>99010-09</v>
      </c>
      <c r="D15105">
        <v>269</v>
      </c>
      <c r="E15105">
        <v>44092</v>
      </c>
    </row>
    <row r="15106">
      <c r="A15106" t="str">
        <v>AutoTable</v>
      </c>
      <c r="C15106" t="str">
        <v>99010-23</v>
      </c>
      <c r="D15106">
        <v>0</v>
      </c>
      <c r="E15106">
        <v>44092</v>
      </c>
    </row>
    <row r="15107">
      <c r="A15107" t="str">
        <v>AutoTable</v>
      </c>
      <c r="C15107" t="str">
        <v>99210-02</v>
      </c>
      <c r="D15107">
        <v>475</v>
      </c>
      <c r="E15107">
        <v>44092</v>
      </c>
    </row>
    <row r="15108">
      <c r="A15108" t="str">
        <v>AutoTable</v>
      </c>
      <c r="C15108" t="str">
        <v>99210-05</v>
      </c>
      <c r="D15108">
        <v>240</v>
      </c>
      <c r="E15108">
        <v>44092</v>
      </c>
    </row>
    <row r="15109">
      <c r="A15109" t="str">
        <v>AutoTable</v>
      </c>
      <c r="C15109" t="str">
        <v>99210-06</v>
      </c>
      <c r="D15109">
        <v>455</v>
      </c>
      <c r="E15109">
        <v>44092</v>
      </c>
    </row>
    <row r="15110">
      <c r="A15110" t="str">
        <v>AutoTable</v>
      </c>
      <c r="C15110" t="str">
        <v>99210-08</v>
      </c>
      <c r="D15110">
        <v>171</v>
      </c>
      <c r="E15110">
        <v>44092</v>
      </c>
    </row>
    <row r="15111">
      <c r="A15111" t="str">
        <v>AutoTable</v>
      </c>
      <c r="C15111" t="str">
        <v>99210-09</v>
      </c>
      <c r="D15111">
        <v>216</v>
      </c>
      <c r="E15111">
        <v>44092</v>
      </c>
    </row>
    <row r="15112">
      <c r="A15112" t="str">
        <v>AutoTable</v>
      </c>
      <c r="C15112" t="str">
        <v>99210-39</v>
      </c>
      <c r="D15112">
        <v>0</v>
      </c>
      <c r="E15112">
        <v>44092</v>
      </c>
    </row>
    <row r="15113">
      <c r="A15113" t="str">
        <v>AutoTable</v>
      </c>
      <c r="C15113" t="str">
        <v>99212-02</v>
      </c>
      <c r="D15113">
        <v>117</v>
      </c>
      <c r="E15113">
        <v>44092</v>
      </c>
    </row>
    <row r="15114">
      <c r="A15114" t="str">
        <v>AutoTable</v>
      </c>
      <c r="C15114" t="str">
        <v>99212-06</v>
      </c>
      <c r="D15114">
        <v>76</v>
      </c>
      <c r="E15114">
        <v>44092</v>
      </c>
    </row>
    <row r="15115">
      <c r="A15115" t="str">
        <v>AutoTable</v>
      </c>
      <c r="C15115" t="str">
        <v>99212-08</v>
      </c>
      <c r="D15115">
        <v>19</v>
      </c>
      <c r="E15115">
        <v>44092</v>
      </c>
    </row>
    <row r="15116">
      <c r="A15116" t="str">
        <v>AutoTable</v>
      </c>
      <c r="C15116" t="str">
        <v>99212-09</v>
      </c>
      <c r="D15116">
        <v>141</v>
      </c>
      <c r="E15116">
        <v>44092</v>
      </c>
    </row>
    <row r="15117">
      <c r="A15117" t="str">
        <v>AutoTable</v>
      </c>
      <c r="C15117" t="str">
        <v>99212-12</v>
      </c>
      <c r="D15117">
        <v>215</v>
      </c>
      <c r="E15117">
        <v>44092</v>
      </c>
    </row>
    <row r="15118">
      <c r="A15118" t="str">
        <v>AutoTable</v>
      </c>
      <c r="C15118" t="str">
        <v>99275-04</v>
      </c>
      <c r="D15118">
        <v>362</v>
      </c>
      <c r="E15118">
        <v>44092</v>
      </c>
    </row>
    <row r="15119">
      <c r="A15119" t="str">
        <v>AutoTable</v>
      </c>
      <c r="C15119" t="str">
        <v>99275-05</v>
      </c>
      <c r="D15119">
        <v>927</v>
      </c>
      <c r="E15119">
        <v>44092</v>
      </c>
    </row>
    <row r="15120">
      <c r="A15120" t="str">
        <v>AutoTable</v>
      </c>
      <c r="C15120" t="str">
        <v>99275-08</v>
      </c>
      <c r="D15120">
        <v>2637</v>
      </c>
      <c r="E15120">
        <v>44092</v>
      </c>
    </row>
    <row r="15121">
      <c r="A15121" t="str">
        <v>AutoTable</v>
      </c>
      <c r="C15121" t="str">
        <v>99310-06</v>
      </c>
      <c r="D15121">
        <v>0</v>
      </c>
      <c r="E15121">
        <v>44092</v>
      </c>
    </row>
    <row r="15122">
      <c r="A15122" t="str">
        <v>AutoTable</v>
      </c>
      <c r="C15122" t="str">
        <v>99475-08</v>
      </c>
      <c r="D15122">
        <v>0</v>
      </c>
      <c r="E15122">
        <v>44092</v>
      </c>
    </row>
    <row r="15123">
      <c r="A15123" t="str">
        <v>AutoTable</v>
      </c>
      <c r="C15123" t="str">
        <v>99510-07</v>
      </c>
      <c r="D15123">
        <v>0</v>
      </c>
      <c r="E15123">
        <v>44092</v>
      </c>
    </row>
    <row r="15124">
      <c r="A15124" t="str">
        <v>AutoTable</v>
      </c>
      <c r="C15124" t="str">
        <v>99610-02</v>
      </c>
      <c r="D15124">
        <v>685</v>
      </c>
      <c r="E15124">
        <v>44092</v>
      </c>
    </row>
    <row r="15125">
      <c r="A15125" t="str">
        <v>AutoTable</v>
      </c>
      <c r="C15125" t="str">
        <v>99610-07</v>
      </c>
      <c r="D15125">
        <v>499</v>
      </c>
      <c r="E15125">
        <v>44092</v>
      </c>
    </row>
    <row r="15126">
      <c r="A15126" t="str">
        <v>AutoTable</v>
      </c>
      <c r="C15126" t="str">
        <v>99610-35</v>
      </c>
      <c r="D15126">
        <v>570</v>
      </c>
      <c r="E15126">
        <v>44092</v>
      </c>
    </row>
    <row r="15127">
      <c r="A15127" t="str">
        <v>AutoTable</v>
      </c>
      <c r="C15127" t="str">
        <v>99610-37</v>
      </c>
      <c r="D15127">
        <v>681</v>
      </c>
      <c r="E15127">
        <v>44092</v>
      </c>
    </row>
    <row r="15128">
      <c r="A15128" t="str">
        <v>AutoTable</v>
      </c>
      <c r="C15128" t="str">
        <v>99610-39</v>
      </c>
      <c r="D15128">
        <v>62</v>
      </c>
      <c r="E15128">
        <v>44092</v>
      </c>
    </row>
    <row r="15129">
      <c r="A15129" t="str">
        <v>AutoTable</v>
      </c>
      <c r="C15129" t="str">
        <v>99612-35</v>
      </c>
      <c r="D15129">
        <v>4</v>
      </c>
      <c r="E15129">
        <v>44092</v>
      </c>
    </row>
    <row r="15130">
      <c r="A15130" t="str">
        <v>AutoTable</v>
      </c>
      <c r="C15130" t="str">
        <v>99612-39</v>
      </c>
      <c r="D15130">
        <v>151</v>
      </c>
      <c r="E15130">
        <v>44092</v>
      </c>
    </row>
    <row r="15131">
      <c r="A15131" t="str">
        <v>AutoTable</v>
      </c>
      <c r="C15131" t="str">
        <v>99612-57</v>
      </c>
      <c r="D15131">
        <v>366</v>
      </c>
      <c r="E15131">
        <v>44092</v>
      </c>
    </row>
    <row r="15132">
      <c r="A15132" t="str">
        <v>AutoTable</v>
      </c>
      <c r="C15132" t="str">
        <v>99615-35</v>
      </c>
      <c r="D15132">
        <v>74</v>
      </c>
      <c r="E15132">
        <v>44092</v>
      </c>
    </row>
    <row r="15133">
      <c r="A15133" t="str">
        <v>AutoTable</v>
      </c>
      <c r="C15133" t="str">
        <v>99615-37</v>
      </c>
      <c r="D15133">
        <v>69</v>
      </c>
      <c r="E15133">
        <v>44092</v>
      </c>
    </row>
    <row r="15134">
      <c r="A15134" t="str">
        <v>AutoTable</v>
      </c>
      <c r="C15134" t="str">
        <v>99615-39</v>
      </c>
      <c r="D15134">
        <v>89</v>
      </c>
      <c r="E15134">
        <v>44092</v>
      </c>
    </row>
    <row r="15135">
      <c r="A15135" t="str">
        <v>AutoTable</v>
      </c>
      <c r="C15135" t="str">
        <v>99650-02</v>
      </c>
      <c r="D15135">
        <v>1081</v>
      </c>
      <c r="E15135">
        <v>44092</v>
      </c>
    </row>
    <row r="15136">
      <c r="A15136" t="str">
        <v>AutoTable</v>
      </c>
      <c r="C15136" t="str">
        <v>99650-37</v>
      </c>
      <c r="D15136">
        <v>811</v>
      </c>
      <c r="E15136">
        <v>44092</v>
      </c>
    </row>
    <row r="15137">
      <c r="A15137" t="str">
        <v>AutoTable</v>
      </c>
      <c r="C15137" t="str">
        <v>99675-07</v>
      </c>
      <c r="D15137">
        <v>3189</v>
      </c>
      <c r="E15137">
        <v>44092</v>
      </c>
    </row>
    <row r="15138">
      <c r="A15138" t="str">
        <v>AutoTable</v>
      </c>
      <c r="C15138" t="str">
        <v>99675-07F</v>
      </c>
      <c r="D15138">
        <v>1180</v>
      </c>
      <c r="E15138">
        <v>44092</v>
      </c>
    </row>
    <row r="15139">
      <c r="A15139" t="str">
        <v>AutoTable</v>
      </c>
      <c r="C15139" t="str">
        <v>99675-35</v>
      </c>
      <c r="D15139">
        <v>1577</v>
      </c>
      <c r="E15139">
        <v>44092</v>
      </c>
    </row>
    <row r="15140">
      <c r="A15140" t="str">
        <v>AutoTable</v>
      </c>
      <c r="C15140" t="str">
        <v>99675-37</v>
      </c>
      <c r="D15140">
        <v>855</v>
      </c>
      <c r="E15140">
        <v>44092</v>
      </c>
    </row>
    <row r="15141">
      <c r="A15141" t="str">
        <v>AutoTable</v>
      </c>
      <c r="C15141" t="str">
        <v>99675-39</v>
      </c>
      <c r="D15141">
        <v>954</v>
      </c>
      <c r="E15141">
        <v>44092</v>
      </c>
    </row>
    <row r="15142">
      <c r="A15142" t="str">
        <v>AutoTable</v>
      </c>
      <c r="C15142" t="str">
        <v>99675-54</v>
      </c>
      <c r="D15142">
        <v>1131</v>
      </c>
      <c r="E15142">
        <v>44092</v>
      </c>
    </row>
    <row r="15143">
      <c r="A15143" t="str">
        <v>AutoTable</v>
      </c>
      <c r="C15143" t="str">
        <v>99775-56</v>
      </c>
      <c r="D15143">
        <v>2304</v>
      </c>
      <c r="E15143">
        <v>44092</v>
      </c>
    </row>
    <row r="15144">
      <c r="A15144" t="str">
        <v>AutoTable</v>
      </c>
      <c r="C15144" t="str">
        <v>99812-10</v>
      </c>
      <c r="D15144">
        <v>10</v>
      </c>
      <c r="E15144">
        <v>44092</v>
      </c>
    </row>
    <row r="15145">
      <c r="A15145" t="str">
        <v>AutoTable</v>
      </c>
      <c r="C15145" t="str">
        <v>99910-16</v>
      </c>
      <c r="D15145">
        <v>0</v>
      </c>
      <c r="E15145">
        <v>44092</v>
      </c>
    </row>
    <row r="15146">
      <c r="A15146" t="str">
        <v>AutoTable</v>
      </c>
      <c r="C15146" t="str">
        <v>99910-61</v>
      </c>
      <c r="D15146">
        <v>768</v>
      </c>
      <c r="E15146">
        <v>44092</v>
      </c>
    </row>
    <row r="15147">
      <c r="A15147" t="str">
        <v>AutoTable</v>
      </c>
      <c r="C15147" t="str">
        <v>99912-03</v>
      </c>
      <c r="D15147">
        <v>78</v>
      </c>
      <c r="E15147">
        <v>44092</v>
      </c>
    </row>
    <row r="15148">
      <c r="A15148" t="str">
        <v>AutoTable</v>
      </c>
      <c r="C15148" t="str">
        <v>99912-10</v>
      </c>
      <c r="D15148">
        <v>260</v>
      </c>
      <c r="E15148">
        <v>44092</v>
      </c>
    </row>
    <row r="15149">
      <c r="A15149" t="str">
        <v>AutoTable</v>
      </c>
      <c r="C15149" t="str">
        <v>99912-16DTO</v>
      </c>
      <c r="D15149">
        <v>131</v>
      </c>
      <c r="E15149">
        <v>44092</v>
      </c>
    </row>
    <row r="15150">
      <c r="A15150" t="str">
        <v>AutoTable</v>
      </c>
      <c r="C15150" t="str">
        <v>99912-19BR</v>
      </c>
      <c r="D15150">
        <v>194</v>
      </c>
      <c r="E15150">
        <v>44092</v>
      </c>
    </row>
    <row r="15151">
      <c r="A15151" t="str">
        <v>AutoTable</v>
      </c>
      <c r="C15151" t="str">
        <v>99915-61</v>
      </c>
      <c r="D15151">
        <v>61</v>
      </c>
      <c r="E15151">
        <v>44092</v>
      </c>
    </row>
    <row r="15152">
      <c r="A15152" t="str">
        <v>AutoTable</v>
      </c>
      <c r="C15152" t="str">
        <v>99975-16</v>
      </c>
      <c r="D15152">
        <v>780</v>
      </c>
      <c r="E15152">
        <v>44092</v>
      </c>
    </row>
    <row r="15153">
      <c r="A15153" t="str">
        <v>AutoTable</v>
      </c>
      <c r="C15153" t="str">
        <v>APC703300AS</v>
      </c>
      <c r="D15153">
        <v>0</v>
      </c>
      <c r="E15153">
        <v>44092</v>
      </c>
    </row>
    <row r="15154">
      <c r="A15154" t="str">
        <v>AutoTable</v>
      </c>
      <c r="C15154" t="str">
        <v>APC78275MR3</v>
      </c>
      <c r="D15154">
        <v>0</v>
      </c>
      <c r="E15154">
        <v>44092</v>
      </c>
    </row>
    <row r="15155">
      <c r="A15155" t="str">
        <v>AutoTable</v>
      </c>
      <c r="C15155" t="str">
        <v>APC78275MR3T1</v>
      </c>
      <c r="D15155">
        <v>0</v>
      </c>
      <c r="E15155">
        <v>44092</v>
      </c>
    </row>
    <row r="15156">
      <c r="A15156" t="str">
        <v>AutoTable</v>
      </c>
      <c r="C15156" t="str">
        <v>ECH 1</v>
      </c>
      <c r="D15156">
        <v>0</v>
      </c>
      <c r="E15156">
        <v>44092</v>
      </c>
    </row>
    <row r="15157">
      <c r="A15157" t="str">
        <v>AutoTable</v>
      </c>
      <c r="C15157" t="str">
        <v>ECH 2</v>
      </c>
      <c r="D15157">
        <v>0</v>
      </c>
      <c r="E15157">
        <v>44092</v>
      </c>
    </row>
    <row r="15158">
      <c r="A15158" t="str">
        <v>AutoTable</v>
      </c>
      <c r="C15158" t="str">
        <v>ECH 3</v>
      </c>
      <c r="D15158">
        <v>0</v>
      </c>
      <c r="E15158">
        <v>44092</v>
      </c>
    </row>
    <row r="15159">
      <c r="A15159" t="str">
        <v>AutoTable</v>
      </c>
      <c r="C15159" t="str">
        <v>ECHANTILLON1</v>
      </c>
      <c r="D15159">
        <v>6</v>
      </c>
      <c r="E15159">
        <v>44092</v>
      </c>
    </row>
    <row r="15160">
      <c r="A15160" t="str">
        <v>AutoTable</v>
      </c>
      <c r="C15160" t="str">
        <v>EMB1/PP</v>
      </c>
      <c r="D15160">
        <v>2086</v>
      </c>
      <c r="E15160">
        <v>44092</v>
      </c>
    </row>
    <row r="15161">
      <c r="A15161" t="str">
        <v>AutoTable</v>
      </c>
      <c r="C15161" t="str">
        <v>EMB2/PC</v>
      </c>
      <c r="D15161">
        <v>971</v>
      </c>
      <c r="E15161">
        <v>44092</v>
      </c>
    </row>
    <row r="15162">
      <c r="A15162" t="str">
        <v>AutoTable</v>
      </c>
      <c r="C15162" t="str">
        <v>EMB3/GC</v>
      </c>
      <c r="D15162">
        <v>1084</v>
      </c>
      <c r="E15162">
        <v>44092</v>
      </c>
    </row>
    <row r="15163">
      <c r="A15163" t="str">
        <v>AutoTable</v>
      </c>
      <c r="C15163" t="str">
        <v>EMB4/PCH</v>
      </c>
      <c r="D15163">
        <v>523</v>
      </c>
      <c r="E15163">
        <v>44092</v>
      </c>
    </row>
    <row r="15164">
      <c r="A15164" t="str">
        <v>AutoTable</v>
      </c>
      <c r="C15164" t="str">
        <v>EMB5/GCH</v>
      </c>
      <c r="D15164">
        <v>625</v>
      </c>
      <c r="E15164">
        <v>44092</v>
      </c>
    </row>
    <row r="15165">
      <c r="A15165" t="str">
        <v>AutoTable</v>
      </c>
      <c r="C15165" t="str">
        <v>EMB6/DECOR5</v>
      </c>
      <c r="D15165">
        <v>0</v>
      </c>
      <c r="E15165">
        <v>44092</v>
      </c>
    </row>
    <row r="15166">
      <c r="A15166" t="str">
        <v>AutoTable</v>
      </c>
      <c r="C15166" t="str">
        <v>EMB6-1</v>
      </c>
      <c r="D15166">
        <v>0</v>
      </c>
      <c r="E15166">
        <v>44092</v>
      </c>
    </row>
    <row r="15167">
      <c r="A15167" t="str">
        <v>AutoTable</v>
      </c>
      <c r="C15167" t="str">
        <v>EMB7/DECOR2</v>
      </c>
      <c r="D15167">
        <v>237</v>
      </c>
      <c r="E15167">
        <v>44092</v>
      </c>
    </row>
    <row r="15168">
      <c r="A15168" t="str">
        <v>AutoTable</v>
      </c>
      <c r="C15168" t="str">
        <v>EMB8</v>
      </c>
      <c r="D15168">
        <v>0</v>
      </c>
      <c r="E15168">
        <v>44092</v>
      </c>
    </row>
    <row r="15169">
      <c r="A15169" t="str">
        <v>AutoTable</v>
      </c>
      <c r="C15169" t="str">
        <v>FFX78210-00R5</v>
      </c>
      <c r="D15169">
        <v>0</v>
      </c>
      <c r="E15169">
        <v>44092</v>
      </c>
    </row>
    <row r="15170">
      <c r="A15170" t="str">
        <v>AutoTable</v>
      </c>
      <c r="C15170" t="str">
        <v>FFX78275-00R4</v>
      </c>
      <c r="D15170">
        <v>0</v>
      </c>
      <c r="E15170">
        <v>44092</v>
      </c>
    </row>
    <row r="15171">
      <c r="A15171" t="str">
        <v>AutoTable</v>
      </c>
      <c r="C15171" t="str">
        <v>FFX78275-00R5</v>
      </c>
      <c r="D15171">
        <v>0</v>
      </c>
      <c r="E15171">
        <v>44092</v>
      </c>
    </row>
    <row r="15172">
      <c r="A15172" t="str">
        <v>AutoTable</v>
      </c>
      <c r="C15172" t="str">
        <v>FFX81275-18R5</v>
      </c>
      <c r="D15172">
        <v>0</v>
      </c>
      <c r="E15172">
        <v>44092</v>
      </c>
    </row>
    <row r="15173">
      <c r="A15173" t="str">
        <v>AutoTable</v>
      </c>
      <c r="C15173" t="str">
        <v>FFX91010-18R5</v>
      </c>
      <c r="D15173">
        <v>0</v>
      </c>
      <c r="E15173">
        <v>44092</v>
      </c>
    </row>
    <row r="15174">
      <c r="A15174" t="str">
        <v>AutoTable</v>
      </c>
      <c r="C15174" t="str">
        <v>FFX91050-18R5</v>
      </c>
      <c r="D15174">
        <v>0</v>
      </c>
      <c r="E15174">
        <v>44092</v>
      </c>
    </row>
    <row r="15175">
      <c r="A15175" t="str">
        <v>AutoTable</v>
      </c>
      <c r="C15175" t="str">
        <v>FFX91075-01R5</v>
      </c>
      <c r="D15175">
        <v>20</v>
      </c>
      <c r="E15175">
        <v>44092</v>
      </c>
    </row>
    <row r="15176">
      <c r="A15176" t="str">
        <v>AutoTable</v>
      </c>
      <c r="C15176" t="str">
        <v>FFX91075-02R5</v>
      </c>
      <c r="D15176">
        <v>0</v>
      </c>
      <c r="E15176">
        <v>44092</v>
      </c>
    </row>
    <row r="15177">
      <c r="A15177" t="str">
        <v>AutoTable</v>
      </c>
      <c r="C15177" t="str">
        <v>FFX91075-06R5</v>
      </c>
      <c r="D15177">
        <v>0</v>
      </c>
      <c r="E15177">
        <v>44092</v>
      </c>
    </row>
    <row r="15178">
      <c r="A15178" t="str">
        <v>AutoTable</v>
      </c>
      <c r="C15178" t="str">
        <v>FFX91075-08R5</v>
      </c>
      <c r="D15178">
        <v>0</v>
      </c>
      <c r="E15178">
        <v>44092</v>
      </c>
    </row>
    <row r="15179">
      <c r="A15179" t="str">
        <v>AutoTable</v>
      </c>
      <c r="C15179" t="str">
        <v>FFX91075-18R5</v>
      </c>
      <c r="D15179">
        <v>0</v>
      </c>
      <c r="E15179">
        <v>44092</v>
      </c>
    </row>
    <row r="15180">
      <c r="A15180" t="str">
        <v>AutoTable</v>
      </c>
      <c r="C15180" t="str">
        <v>FFX91075-18R6</v>
      </c>
      <c r="D15180">
        <v>0</v>
      </c>
      <c r="E15180">
        <v>44092</v>
      </c>
    </row>
    <row r="15181">
      <c r="A15181" t="str">
        <v>AutoTable</v>
      </c>
      <c r="C15181" t="str">
        <v>FFX91075-19R5</v>
      </c>
      <c r="D15181">
        <v>0</v>
      </c>
      <c r="E15181">
        <v>44092</v>
      </c>
    </row>
    <row r="15182">
      <c r="A15182" t="str">
        <v>AutoTable</v>
      </c>
      <c r="C15182" t="str">
        <v>FFX91075-19R6</v>
      </c>
      <c r="D15182">
        <v>0</v>
      </c>
      <c r="E15182">
        <v>44092</v>
      </c>
    </row>
    <row r="15183">
      <c r="A15183" t="str">
        <v>AutoTable</v>
      </c>
      <c r="C15183" t="str">
        <v>FFX94075-20R6</v>
      </c>
      <c r="D15183">
        <v>0</v>
      </c>
      <c r="E15183">
        <v>44092</v>
      </c>
    </row>
    <row r="15184">
      <c r="A15184" t="str">
        <v>AutoTable</v>
      </c>
      <c r="C15184" t="str">
        <v>FFX99675-07FR5</v>
      </c>
      <c r="D15184">
        <v>0</v>
      </c>
      <c r="E15184">
        <v>44092</v>
      </c>
    </row>
    <row r="15185">
      <c r="A15185" t="str">
        <v>AutoTable</v>
      </c>
      <c r="C15185" t="str">
        <v>GR10A5</v>
      </c>
      <c r="D15185">
        <v>117</v>
      </c>
      <c r="E15185">
        <v>44092</v>
      </c>
    </row>
    <row r="15186">
      <c r="A15186" t="str">
        <v>AutoTable</v>
      </c>
      <c r="C15186" t="str">
        <v>GR10B3</v>
      </c>
      <c r="D15186">
        <v>176</v>
      </c>
      <c r="E15186">
        <v>44092</v>
      </c>
    </row>
    <row r="15187">
      <c r="A15187" t="str">
        <v>AutoTable</v>
      </c>
      <c r="C15187" t="str">
        <v>GR10B5</v>
      </c>
      <c r="D15187">
        <v>75</v>
      </c>
      <c r="E15187">
        <v>44092</v>
      </c>
    </row>
    <row r="15188">
      <c r="A15188" t="str">
        <v>AutoTable</v>
      </c>
      <c r="C15188" t="str">
        <v>GR10H4</v>
      </c>
      <c r="D15188">
        <v>0</v>
      </c>
      <c r="E15188">
        <v>44092</v>
      </c>
    </row>
    <row r="15189">
      <c r="A15189" t="str">
        <v>AutoTable</v>
      </c>
      <c r="C15189" t="str">
        <v>GR10OR5</v>
      </c>
      <c r="D15189">
        <v>260</v>
      </c>
      <c r="E15189">
        <v>44092</v>
      </c>
    </row>
    <row r="15190">
      <c r="A15190" t="str">
        <v>AutoTable</v>
      </c>
      <c r="C15190" t="str">
        <v>GR10Q2</v>
      </c>
      <c r="D15190">
        <v>107</v>
      </c>
      <c r="E15190">
        <v>44092</v>
      </c>
    </row>
    <row r="15191">
      <c r="A15191" t="str">
        <v>AutoTable</v>
      </c>
      <c r="C15191" t="str">
        <v>GR10R5</v>
      </c>
      <c r="D15191">
        <v>97</v>
      </c>
      <c r="E15191">
        <v>44092</v>
      </c>
    </row>
    <row r="15192">
      <c r="A15192" t="str">
        <v>AutoTable</v>
      </c>
      <c r="C15192" t="str">
        <v>GR10U5</v>
      </c>
      <c r="D15192">
        <v>0</v>
      </c>
      <c r="E15192">
        <v>44092</v>
      </c>
    </row>
    <row r="15193">
      <c r="A15193" t="str">
        <v>AutoTable</v>
      </c>
      <c r="C15193" t="str">
        <v>GR10VE5</v>
      </c>
      <c r="D15193">
        <v>127</v>
      </c>
      <c r="E15193">
        <v>44092</v>
      </c>
    </row>
    <row r="15194">
      <c r="A15194" t="str">
        <v>AutoTable</v>
      </c>
      <c r="C15194" t="str">
        <v>GR10VI5</v>
      </c>
      <c r="D15194">
        <v>122</v>
      </c>
      <c r="E15194">
        <v>44092</v>
      </c>
    </row>
    <row r="15195">
      <c r="A15195" t="str">
        <v>AutoTable</v>
      </c>
      <c r="C15195" t="str">
        <v>GR10W5</v>
      </c>
      <c r="D15195">
        <v>145</v>
      </c>
      <c r="E15195">
        <v>44092</v>
      </c>
    </row>
    <row r="15196">
      <c r="A15196" t="str">
        <v>AutoTable</v>
      </c>
      <c r="C15196" t="str">
        <v>GR10X5</v>
      </c>
      <c r="D15196">
        <v>142</v>
      </c>
      <c r="E15196">
        <v>44092</v>
      </c>
    </row>
    <row r="15197">
      <c r="A15197" t="str">
        <v>AutoTable</v>
      </c>
      <c r="C15197" t="str">
        <v>GR10Y5</v>
      </c>
      <c r="D15197">
        <v>172</v>
      </c>
      <c r="E15197">
        <v>44092</v>
      </c>
    </row>
    <row r="15198">
      <c r="A15198" t="str">
        <v>AutoTable</v>
      </c>
      <c r="C15198" t="str">
        <v>GR10Z5</v>
      </c>
      <c r="D15198">
        <v>156</v>
      </c>
      <c r="E15198">
        <v>44092</v>
      </c>
    </row>
    <row r="15199">
      <c r="A15199" t="str">
        <v>AutoTable</v>
      </c>
      <c r="C15199" t="str">
        <v>GR60FB5</v>
      </c>
      <c r="D15199">
        <v>320</v>
      </c>
      <c r="E15199">
        <v>44092</v>
      </c>
    </row>
    <row r="15200">
      <c r="A15200" t="str">
        <v>AutoTable</v>
      </c>
      <c r="C15200" t="str">
        <v>GR60MF5</v>
      </c>
      <c r="D15200">
        <v>464</v>
      </c>
      <c r="E15200">
        <v>44092</v>
      </c>
    </row>
    <row r="15201">
      <c r="A15201" t="str">
        <v>AutoTable</v>
      </c>
      <c r="C15201" t="str">
        <v>GR60OB5</v>
      </c>
      <c r="D15201">
        <v>192</v>
      </c>
      <c r="E15201">
        <v>44092</v>
      </c>
    </row>
    <row r="15202">
      <c r="A15202" t="str">
        <v>AutoTable</v>
      </c>
      <c r="C15202" t="str">
        <v>GR75A5</v>
      </c>
      <c r="D15202">
        <v>564</v>
      </c>
      <c r="E15202">
        <v>44092</v>
      </c>
    </row>
    <row r="15203">
      <c r="A15203" t="str">
        <v>AutoTable</v>
      </c>
      <c r="C15203" t="str">
        <v>GR75B3</v>
      </c>
      <c r="D15203">
        <v>1491</v>
      </c>
      <c r="E15203">
        <v>44092</v>
      </c>
    </row>
    <row r="15204">
      <c r="A15204" t="str">
        <v>AutoTable</v>
      </c>
      <c r="C15204" t="str">
        <v>GR75B5</v>
      </c>
      <c r="D15204">
        <v>389</v>
      </c>
      <c r="E15204">
        <v>44092</v>
      </c>
    </row>
    <row r="15205">
      <c r="A15205" t="str">
        <v>AutoTable</v>
      </c>
      <c r="C15205" t="str">
        <v>GR75M5</v>
      </c>
      <c r="D15205">
        <v>420</v>
      </c>
      <c r="E15205">
        <v>44092</v>
      </c>
    </row>
    <row r="15206">
      <c r="A15206" t="str">
        <v>AutoTable</v>
      </c>
      <c r="C15206" t="str">
        <v>GR75MF3</v>
      </c>
      <c r="D15206">
        <v>3808</v>
      </c>
      <c r="E15206">
        <v>44092</v>
      </c>
    </row>
    <row r="15207">
      <c r="A15207" t="str">
        <v>AutoTable</v>
      </c>
      <c r="C15207" t="str">
        <v>GR75OB5</v>
      </c>
      <c r="D15207">
        <v>55</v>
      </c>
      <c r="E15207">
        <v>44092</v>
      </c>
    </row>
    <row r="15208">
      <c r="A15208" t="str">
        <v>AutoTable</v>
      </c>
      <c r="C15208" t="str">
        <v>GR75OR5</v>
      </c>
      <c r="D15208">
        <v>252</v>
      </c>
      <c r="E15208">
        <v>44092</v>
      </c>
    </row>
    <row r="15209">
      <c r="A15209" t="str">
        <v>AutoTable</v>
      </c>
      <c r="C15209" t="str">
        <v>GR75ORRO5</v>
      </c>
      <c r="D15209">
        <v>10</v>
      </c>
      <c r="E15209">
        <v>44092</v>
      </c>
    </row>
    <row r="15210">
      <c r="A15210" t="str">
        <v>AutoTable</v>
      </c>
      <c r="C15210" t="str">
        <v>GR75Q2</v>
      </c>
      <c r="D15210">
        <v>378</v>
      </c>
      <c r="E15210">
        <v>44092</v>
      </c>
    </row>
    <row r="15211">
      <c r="A15211" t="str">
        <v>AutoTable</v>
      </c>
      <c r="C15211" t="str">
        <v>GR75R5</v>
      </c>
      <c r="D15211">
        <v>291</v>
      </c>
      <c r="E15211">
        <v>44092</v>
      </c>
    </row>
    <row r="15212">
      <c r="A15212" t="str">
        <v>AutoTable</v>
      </c>
      <c r="C15212" t="str">
        <v>GR75T5</v>
      </c>
      <c r="D15212">
        <v>1286</v>
      </c>
      <c r="E15212">
        <v>44092</v>
      </c>
    </row>
    <row r="15213">
      <c r="A15213" t="str">
        <v>AutoTable</v>
      </c>
      <c r="C15213" t="str">
        <v>GR75VE5</v>
      </c>
      <c r="D15213">
        <v>572</v>
      </c>
      <c r="E15213">
        <v>44092</v>
      </c>
    </row>
    <row r="15214">
      <c r="A15214" t="str">
        <v>AutoTable</v>
      </c>
      <c r="C15214" t="str">
        <v>GR75VI5</v>
      </c>
      <c r="D15214">
        <v>326</v>
      </c>
      <c r="E15214">
        <v>44092</v>
      </c>
    </row>
    <row r="15215">
      <c r="A15215" t="str">
        <v>AutoTable</v>
      </c>
      <c r="C15215" t="str">
        <v>GR75W5</v>
      </c>
      <c r="D15215">
        <v>282</v>
      </c>
      <c r="E15215">
        <v>44092</v>
      </c>
    </row>
    <row r="15216">
      <c r="A15216" t="str">
        <v>AutoTable</v>
      </c>
      <c r="C15216" t="str">
        <v>GR75X5</v>
      </c>
      <c r="D15216">
        <v>225</v>
      </c>
      <c r="E15216">
        <v>44092</v>
      </c>
    </row>
    <row r="15217">
      <c r="A15217" t="str">
        <v>AutoTable</v>
      </c>
      <c r="C15217" t="str">
        <v>GR75Y5</v>
      </c>
      <c r="D15217">
        <v>460</v>
      </c>
      <c r="E15217">
        <v>44092</v>
      </c>
    </row>
    <row r="15218">
      <c r="A15218" t="str">
        <v>AutoTable</v>
      </c>
      <c r="C15218" t="str">
        <v>GR75Z5</v>
      </c>
      <c r="D15218">
        <v>696</v>
      </c>
      <c r="E15218">
        <v>44092</v>
      </c>
    </row>
    <row r="15219">
      <c r="A15219" t="str">
        <v>AutoTable</v>
      </c>
      <c r="C15219" t="str">
        <v>KITADR</v>
      </c>
      <c r="D15219">
        <v>1</v>
      </c>
      <c r="E15219">
        <v>44092</v>
      </c>
    </row>
    <row r="15220">
      <c r="A15220" t="str">
        <v>AutoTable</v>
      </c>
      <c r="C15220" t="str">
        <v>M2707</v>
      </c>
      <c r="D15220">
        <v>3327</v>
      </c>
      <c r="E15220">
        <v>44092</v>
      </c>
    </row>
    <row r="15221">
      <c r="A15221" t="str">
        <v>AutoTable</v>
      </c>
      <c r="C15221" t="str">
        <v>P001502</v>
      </c>
      <c r="D15221">
        <v>0</v>
      </c>
      <c r="E15221">
        <v>44092</v>
      </c>
    </row>
    <row r="15222">
      <c r="A15222" t="str">
        <v>AutoTable</v>
      </c>
      <c r="C15222" t="str">
        <v>P040022</v>
      </c>
      <c r="D15222">
        <v>0</v>
      </c>
      <c r="E15222">
        <v>44092</v>
      </c>
    </row>
    <row r="15223">
      <c r="A15223" t="str">
        <v>AutoTable</v>
      </c>
      <c r="C15223" t="str">
        <v>P044007</v>
      </c>
      <c r="D15223">
        <v>0</v>
      </c>
      <c r="E15223">
        <v>44092</v>
      </c>
    </row>
    <row r="15224">
      <c r="A15224" t="str">
        <v>AutoTable</v>
      </c>
      <c r="C15224" t="str">
        <v>P052681</v>
      </c>
      <c r="D15224">
        <v>0</v>
      </c>
      <c r="E15224">
        <v>44092</v>
      </c>
    </row>
    <row r="15225">
      <c r="A15225" t="str">
        <v>AutoTable</v>
      </c>
      <c r="C15225" t="str">
        <v>P151581</v>
      </c>
      <c r="D15225">
        <v>0</v>
      </c>
      <c r="E15225">
        <v>44092</v>
      </c>
    </row>
    <row r="15226">
      <c r="A15226" t="str">
        <v>AutoTable</v>
      </c>
      <c r="C15226" t="str">
        <v>P151589</v>
      </c>
      <c r="D15226">
        <v>0</v>
      </c>
      <c r="E15226">
        <v>44092</v>
      </c>
    </row>
    <row r="15227">
      <c r="A15227" t="str">
        <v>AutoTable</v>
      </c>
      <c r="C15227" t="str">
        <v>P152344</v>
      </c>
      <c r="D15227">
        <v>0</v>
      </c>
      <c r="E15227">
        <v>44092</v>
      </c>
    </row>
    <row r="15228">
      <c r="A15228" t="str">
        <v>AutoTable</v>
      </c>
      <c r="C15228" t="str">
        <v>P152361</v>
      </c>
      <c r="D15228">
        <v>24</v>
      </c>
      <c r="E15228">
        <v>44092</v>
      </c>
    </row>
    <row r="15229">
      <c r="A15229" t="str">
        <v>AutoTable</v>
      </c>
      <c r="C15229" t="str">
        <v>P152362</v>
      </c>
      <c r="D15229">
        <v>3</v>
      </c>
      <c r="E15229">
        <v>44092</v>
      </c>
    </row>
    <row r="15230">
      <c r="A15230" t="str">
        <v>AutoTable</v>
      </c>
      <c r="C15230" t="str">
        <v>P152363</v>
      </c>
      <c r="D15230">
        <v>8</v>
      </c>
      <c r="E15230">
        <v>44092</v>
      </c>
    </row>
    <row r="15231">
      <c r="A15231" t="str">
        <v>AutoTable</v>
      </c>
      <c r="C15231" t="str">
        <v>SDF703496R3</v>
      </c>
      <c r="D15231">
        <v>0</v>
      </c>
      <c r="E15231">
        <v>44092</v>
      </c>
    </row>
    <row r="15232">
      <c r="A15232" t="str">
        <v>AutoTable</v>
      </c>
      <c r="C15232" t="str">
        <v>SDF703496R4</v>
      </c>
      <c r="D15232">
        <v>0</v>
      </c>
      <c r="E15232">
        <v>44092</v>
      </c>
    </row>
    <row r="15233">
      <c r="A15233" t="str">
        <v>AutoTable</v>
      </c>
      <c r="C15233" t="str">
        <v>SDF76010-63R3</v>
      </c>
      <c r="D15233">
        <v>0</v>
      </c>
      <c r="E15233">
        <v>44092</v>
      </c>
    </row>
    <row r="15234">
      <c r="A15234" t="str">
        <v>AutoTable</v>
      </c>
      <c r="C15234" t="str">
        <v>SDF76010-63R4</v>
      </c>
      <c r="D15234">
        <v>0</v>
      </c>
      <c r="E15234">
        <v>44092</v>
      </c>
    </row>
    <row r="15235">
      <c r="A15235" t="str">
        <v>AutoTable</v>
      </c>
      <c r="C15235" t="str">
        <v>SDF76075-63R2</v>
      </c>
      <c r="D15235">
        <v>0</v>
      </c>
      <c r="E15235">
        <v>44092</v>
      </c>
    </row>
    <row r="15236">
      <c r="A15236" t="str">
        <v>AutoTable</v>
      </c>
      <c r="C15236" t="str">
        <v>SDF76075-63R3</v>
      </c>
      <c r="D15236">
        <v>0</v>
      </c>
      <c r="E15236">
        <v>44092</v>
      </c>
    </row>
    <row r="15237">
      <c r="A15237" t="str">
        <v>AutoTable</v>
      </c>
      <c r="C15237" t="str">
        <v>SDF76075-63R4</v>
      </c>
      <c r="D15237">
        <v>0</v>
      </c>
      <c r="E15237">
        <v>44092</v>
      </c>
    </row>
    <row r="15238">
      <c r="A15238" t="str">
        <v>AutoTable</v>
      </c>
      <c r="C15238" t="str">
        <v>SDF76075-64R2</v>
      </c>
      <c r="D15238">
        <v>0</v>
      </c>
      <c r="E15238">
        <v>44092</v>
      </c>
    </row>
    <row r="15239">
      <c r="A15239" t="str">
        <v>AutoTable</v>
      </c>
      <c r="C15239" t="str">
        <v>SDF76210-23R3</v>
      </c>
      <c r="D15239">
        <v>0</v>
      </c>
      <c r="E15239">
        <v>44092</v>
      </c>
    </row>
    <row r="15240">
      <c r="A15240" t="str">
        <v>AutoTable</v>
      </c>
      <c r="C15240" t="str">
        <v>SDF76210-23R4</v>
      </c>
      <c r="D15240">
        <v>0</v>
      </c>
      <c r="E15240">
        <v>44092</v>
      </c>
    </row>
    <row r="15241">
      <c r="A15241" t="str">
        <v>AutoTable</v>
      </c>
      <c r="C15241" t="str">
        <v>SDF76275-23R2</v>
      </c>
      <c r="D15241">
        <v>0</v>
      </c>
      <c r="E15241">
        <v>44092</v>
      </c>
    </row>
    <row r="15242">
      <c r="A15242" t="str">
        <v>AutoTable</v>
      </c>
      <c r="C15242" t="str">
        <v>SDF76275-23R3</v>
      </c>
      <c r="D15242">
        <v>0</v>
      </c>
      <c r="E15242">
        <v>44092</v>
      </c>
    </row>
    <row r="15243">
      <c r="A15243" t="str">
        <v>AutoTable</v>
      </c>
      <c r="C15243" t="str">
        <v>SDF76275-23R4</v>
      </c>
      <c r="D15243">
        <v>0</v>
      </c>
      <c r="E15243">
        <v>44092</v>
      </c>
    </row>
    <row r="15244">
      <c r="A15244" t="str">
        <v>AutoTable</v>
      </c>
      <c r="C15244" t="str">
        <v>SDF76310-42</v>
      </c>
      <c r="D15244">
        <v>0</v>
      </c>
      <c r="E15244">
        <v>44092</v>
      </c>
    </row>
    <row r="15245">
      <c r="A15245" t="str">
        <v>AutoTable</v>
      </c>
      <c r="C15245" t="str">
        <v>SDF76310-56</v>
      </c>
      <c r="D15245">
        <v>0</v>
      </c>
      <c r="E15245">
        <v>44092</v>
      </c>
    </row>
    <row r="15246">
      <c r="A15246" t="str">
        <v>AutoTable</v>
      </c>
      <c r="C15246" t="str">
        <v>SDF76310-56R3</v>
      </c>
      <c r="D15246">
        <v>0</v>
      </c>
      <c r="E15246">
        <v>44092</v>
      </c>
    </row>
    <row r="15247">
      <c r="A15247" t="str">
        <v>AutoTable</v>
      </c>
      <c r="C15247" t="str">
        <v>SDF76310-56R4</v>
      </c>
      <c r="D15247">
        <v>0</v>
      </c>
      <c r="E15247">
        <v>44092</v>
      </c>
    </row>
    <row r="15248">
      <c r="A15248" t="str">
        <v>AutoTable</v>
      </c>
      <c r="C15248" t="str">
        <v>SDF76910-17R3</v>
      </c>
      <c r="D15248">
        <v>0</v>
      </c>
      <c r="E15248">
        <v>44092</v>
      </c>
    </row>
    <row r="15249">
      <c r="A15249" t="str">
        <v>AutoTable</v>
      </c>
      <c r="C15249" t="str">
        <v>SDF76910-17R4</v>
      </c>
      <c r="D15249">
        <v>0</v>
      </c>
      <c r="E15249">
        <v>44092</v>
      </c>
    </row>
    <row r="15250">
      <c r="A15250" t="str">
        <v>AutoTable</v>
      </c>
      <c r="C15250" t="str">
        <v>SDF77010-20</v>
      </c>
      <c r="D15250">
        <v>0</v>
      </c>
      <c r="E15250">
        <v>44092</v>
      </c>
    </row>
    <row r="15251">
      <c r="A15251" t="str">
        <v>AutoTable</v>
      </c>
      <c r="C15251" t="str">
        <v>SDF77010-20R4</v>
      </c>
      <c r="D15251">
        <v>0</v>
      </c>
      <c r="E15251">
        <v>44092</v>
      </c>
    </row>
    <row r="15252">
      <c r="A15252" t="str">
        <v>AutoTable</v>
      </c>
      <c r="C15252" t="str">
        <v>SDF77010-74</v>
      </c>
      <c r="D15252">
        <v>0</v>
      </c>
      <c r="E15252">
        <v>44092</v>
      </c>
    </row>
    <row r="15253">
      <c r="A15253" t="str">
        <v>AutoTable</v>
      </c>
      <c r="C15253" t="str">
        <v>SDF77010-74R3</v>
      </c>
      <c r="D15253">
        <v>0</v>
      </c>
      <c r="E15253">
        <v>44092</v>
      </c>
    </row>
    <row r="15254">
      <c r="A15254" t="str">
        <v>AutoTable</v>
      </c>
      <c r="C15254" t="str">
        <v>SDF77010-76</v>
      </c>
      <c r="D15254">
        <v>0</v>
      </c>
      <c r="E15254">
        <v>44092</v>
      </c>
    </row>
    <row r="15255">
      <c r="A15255" t="str">
        <v>AutoTable</v>
      </c>
      <c r="C15255" t="str">
        <v>SDF77010-76R3</v>
      </c>
      <c r="D15255">
        <v>0</v>
      </c>
      <c r="E15255">
        <v>44092</v>
      </c>
    </row>
    <row r="15256">
      <c r="A15256" t="str">
        <v>AutoTable</v>
      </c>
      <c r="C15256" t="str">
        <v>SDF77010-76R4</v>
      </c>
      <c r="D15256">
        <v>0</v>
      </c>
      <c r="E15256">
        <v>44092</v>
      </c>
    </row>
    <row r="15257">
      <c r="A15257" t="str">
        <v>AutoTable</v>
      </c>
      <c r="C15257" t="str">
        <v>SDF77010-81</v>
      </c>
      <c r="D15257">
        <v>0</v>
      </c>
      <c r="E15257">
        <v>44092</v>
      </c>
    </row>
    <row r="15258">
      <c r="A15258" t="str">
        <v>AutoTable</v>
      </c>
      <c r="C15258" t="str">
        <v>SDF77010-81R4</v>
      </c>
      <c r="D15258">
        <v>0</v>
      </c>
      <c r="E15258">
        <v>44092</v>
      </c>
    </row>
    <row r="15259">
      <c r="A15259" t="str">
        <v>AutoTable</v>
      </c>
      <c r="C15259" t="str">
        <v>SDF77075-20R2</v>
      </c>
      <c r="D15259">
        <v>0</v>
      </c>
      <c r="E15259">
        <v>44092</v>
      </c>
    </row>
    <row r="15260">
      <c r="A15260" t="str">
        <v>AutoTable</v>
      </c>
      <c r="C15260" t="str">
        <v>SDF77075-20R3</v>
      </c>
      <c r="D15260">
        <v>0</v>
      </c>
      <c r="E15260">
        <v>44092</v>
      </c>
    </row>
    <row r="15261">
      <c r="A15261" t="str">
        <v>AutoTable</v>
      </c>
      <c r="C15261" t="str">
        <v>SDF77075-20R4</v>
      </c>
      <c r="D15261">
        <v>0</v>
      </c>
      <c r="E15261">
        <v>44092</v>
      </c>
    </row>
    <row r="15262">
      <c r="A15262" t="str">
        <v>AutoTable</v>
      </c>
      <c r="C15262" t="str">
        <v>SDF77075-74R2</v>
      </c>
      <c r="D15262">
        <v>0</v>
      </c>
      <c r="E15262">
        <v>44092</v>
      </c>
    </row>
    <row r="15263">
      <c r="A15263" t="str">
        <v>AutoTable</v>
      </c>
      <c r="C15263" t="str">
        <v>SDF77075-74R3</v>
      </c>
      <c r="D15263">
        <v>0</v>
      </c>
      <c r="E15263">
        <v>44092</v>
      </c>
    </row>
    <row r="15264">
      <c r="A15264" t="str">
        <v>AutoTable</v>
      </c>
      <c r="C15264" t="str">
        <v>SDF77075-74R4</v>
      </c>
      <c r="D15264">
        <v>0</v>
      </c>
      <c r="E15264">
        <v>44092</v>
      </c>
    </row>
    <row r="15265">
      <c r="A15265" t="str">
        <v>AutoTable</v>
      </c>
      <c r="C15265" t="str">
        <v>SDF77075-76R2</v>
      </c>
      <c r="D15265">
        <v>0</v>
      </c>
      <c r="E15265">
        <v>44092</v>
      </c>
    </row>
    <row r="15266">
      <c r="A15266" t="str">
        <v>AutoTable</v>
      </c>
      <c r="C15266" t="str">
        <v>SDF77075-76R4</v>
      </c>
      <c r="D15266">
        <v>0</v>
      </c>
      <c r="E15266">
        <v>44092</v>
      </c>
    </row>
    <row r="15267">
      <c r="A15267" t="str">
        <v>AutoTable</v>
      </c>
      <c r="C15267" t="str">
        <v>SDF77075-81R2</v>
      </c>
      <c r="D15267">
        <v>0</v>
      </c>
      <c r="E15267">
        <v>44092</v>
      </c>
    </row>
    <row r="15268">
      <c r="A15268" t="str">
        <v>AutoTable</v>
      </c>
      <c r="C15268" t="str">
        <v>SDF77075-81R3</v>
      </c>
      <c r="D15268">
        <v>0</v>
      </c>
      <c r="E15268">
        <v>44092</v>
      </c>
    </row>
    <row r="15269">
      <c r="A15269" t="str">
        <v>AutoTable</v>
      </c>
      <c r="C15269" t="str">
        <v>SDF77075-81R4</v>
      </c>
      <c r="D15269">
        <v>0</v>
      </c>
      <c r="E15269">
        <v>44092</v>
      </c>
    </row>
    <row r="15270">
      <c r="A15270" t="str">
        <v>AutoTable</v>
      </c>
      <c r="C15270" t="str">
        <v>SDF77075-89</v>
      </c>
      <c r="D15270">
        <v>0</v>
      </c>
      <c r="E15270">
        <v>44092</v>
      </c>
    </row>
    <row r="15271">
      <c r="A15271" t="str">
        <v>AutoTable</v>
      </c>
      <c r="C15271" t="str">
        <v>SDF77075-89R4</v>
      </c>
      <c r="D15271">
        <v>0</v>
      </c>
      <c r="E15271">
        <v>44092</v>
      </c>
    </row>
    <row r="15272">
      <c r="A15272" t="str">
        <v>AutoTable</v>
      </c>
      <c r="C15272" t="str">
        <v>SDF77275-17R2</v>
      </c>
      <c r="D15272">
        <v>0</v>
      </c>
      <c r="E15272">
        <v>44092</v>
      </c>
    </row>
    <row r="15273">
      <c r="A15273" t="str">
        <v>AutoTable</v>
      </c>
      <c r="C15273" t="str">
        <v>SDF77275-17R3</v>
      </c>
      <c r="D15273">
        <v>0</v>
      </c>
      <c r="E15273">
        <v>44092</v>
      </c>
    </row>
    <row r="15274">
      <c r="A15274" t="str">
        <v>AutoTable</v>
      </c>
      <c r="C15274" t="str">
        <v>SDF77275-17R4</v>
      </c>
      <c r="D15274">
        <v>0</v>
      </c>
      <c r="E15274">
        <v>44092</v>
      </c>
    </row>
    <row r="15275">
      <c r="A15275" t="str">
        <v>AutoTable</v>
      </c>
      <c r="C15275" t="str">
        <v>SDF91010-02</v>
      </c>
      <c r="D15275">
        <v>0</v>
      </c>
      <c r="E15275">
        <v>44092</v>
      </c>
    </row>
    <row r="15276">
      <c r="A15276" t="str">
        <v>AutoTable</v>
      </c>
      <c r="C15276" t="str">
        <v>SDF91010-04R3</v>
      </c>
      <c r="D15276">
        <v>0</v>
      </c>
      <c r="E15276">
        <v>44092</v>
      </c>
    </row>
    <row r="15277">
      <c r="A15277" t="str">
        <v>AutoTable</v>
      </c>
      <c r="C15277" t="str">
        <v>SDF91010-04R4</v>
      </c>
      <c r="D15277">
        <v>0</v>
      </c>
      <c r="E15277">
        <v>44092</v>
      </c>
    </row>
    <row r="15278">
      <c r="A15278" t="str">
        <v>AutoTable</v>
      </c>
      <c r="C15278" t="str">
        <v>SDF91010-05R3</v>
      </c>
      <c r="D15278">
        <v>0</v>
      </c>
      <c r="E15278">
        <v>44092</v>
      </c>
    </row>
    <row r="15279">
      <c r="A15279" t="str">
        <v>AutoTable</v>
      </c>
      <c r="C15279" t="str">
        <v>SDF91010-05R4</v>
      </c>
      <c r="D15279">
        <v>0</v>
      </c>
      <c r="E15279">
        <v>44092</v>
      </c>
    </row>
    <row r="15280">
      <c r="A15280" t="str">
        <v>AutoTable</v>
      </c>
      <c r="C15280" t="str">
        <v>SDF91075-04R2</v>
      </c>
      <c r="D15280">
        <v>0</v>
      </c>
      <c r="E15280">
        <v>44092</v>
      </c>
    </row>
    <row r="15281">
      <c r="A15281" t="str">
        <v>AutoTable</v>
      </c>
      <c r="C15281" t="str">
        <v>SDF91075-04R3</v>
      </c>
      <c r="D15281">
        <v>0</v>
      </c>
      <c r="E15281">
        <v>44092</v>
      </c>
    </row>
    <row r="15282">
      <c r="A15282" t="str">
        <v>AutoTable</v>
      </c>
      <c r="C15282" t="str">
        <v>SDF91075-04R4</v>
      </c>
      <c r="D15282">
        <v>0</v>
      </c>
      <c r="E15282">
        <v>44092</v>
      </c>
    </row>
    <row r="15283">
      <c r="A15283" t="str">
        <v>AutoTable</v>
      </c>
      <c r="C15283" t="str">
        <v>SDF91075-06R2</v>
      </c>
      <c r="D15283">
        <v>0</v>
      </c>
      <c r="E15283">
        <v>44092</v>
      </c>
    </row>
    <row r="15284">
      <c r="A15284" t="str">
        <v>AutoTable</v>
      </c>
      <c r="C15284" t="str">
        <v>SDF91075-06R3</v>
      </c>
      <c r="D15284">
        <v>0</v>
      </c>
      <c r="E15284">
        <v>44092</v>
      </c>
    </row>
    <row r="15285">
      <c r="A15285" t="str">
        <v>AutoTable</v>
      </c>
      <c r="C15285" t="str">
        <v>SDF91075-06R4</v>
      </c>
      <c r="D15285">
        <v>0</v>
      </c>
      <c r="E15285">
        <v>44092</v>
      </c>
    </row>
    <row r="15286">
      <c r="A15286" t="str">
        <v>AutoTable</v>
      </c>
      <c r="C15286" t="str">
        <v>SDF91075-18</v>
      </c>
      <c r="D15286">
        <v>0</v>
      </c>
      <c r="E15286">
        <v>44092</v>
      </c>
    </row>
    <row r="15287">
      <c r="A15287" t="str">
        <v>AutoTable</v>
      </c>
      <c r="C15287" t="str">
        <v>SDF91075-23R2</v>
      </c>
      <c r="D15287">
        <v>0</v>
      </c>
      <c r="E15287">
        <v>44092</v>
      </c>
    </row>
    <row r="15288">
      <c r="A15288" t="str">
        <v>AutoTable</v>
      </c>
      <c r="C15288" t="str">
        <v>SDF91075-23R3</v>
      </c>
      <c r="D15288">
        <v>0</v>
      </c>
      <c r="E15288">
        <v>44092</v>
      </c>
    </row>
    <row r="15289">
      <c r="A15289" t="str">
        <v>AutoTable</v>
      </c>
      <c r="C15289" t="str">
        <v>SDF91075-23R4</v>
      </c>
      <c r="D15289">
        <v>0</v>
      </c>
      <c r="E15289">
        <v>44092</v>
      </c>
    </row>
    <row r="15290">
      <c r="A15290" t="str">
        <v>AutoTable</v>
      </c>
      <c r="C15290" t="str">
        <v>SDF91275-52R2</v>
      </c>
      <c r="D15290">
        <v>0</v>
      </c>
      <c r="E15290">
        <v>44092</v>
      </c>
    </row>
    <row r="15291">
      <c r="A15291" t="str">
        <v>AutoTable</v>
      </c>
      <c r="C15291" t="str">
        <v>SDF91275-52R3</v>
      </c>
      <c r="D15291">
        <v>0</v>
      </c>
      <c r="E15291">
        <v>44092</v>
      </c>
    </row>
    <row r="15292">
      <c r="A15292" t="str">
        <v>AutoTable</v>
      </c>
      <c r="C15292" t="str">
        <v>SDF91275-52R4</v>
      </c>
      <c r="D15292">
        <v>0</v>
      </c>
      <c r="E15292">
        <v>44092</v>
      </c>
    </row>
    <row r="15293">
      <c r="A15293" t="str">
        <v>AutoTable</v>
      </c>
      <c r="C15293" t="str">
        <v>SDF91410-12R2</v>
      </c>
      <c r="D15293">
        <v>0</v>
      </c>
      <c r="E15293">
        <v>44092</v>
      </c>
    </row>
    <row r="15294">
      <c r="A15294" t="str">
        <v>AutoTable</v>
      </c>
      <c r="C15294" t="str">
        <v>SDF91410-72</v>
      </c>
      <c r="D15294">
        <v>0</v>
      </c>
      <c r="E15294">
        <v>44092</v>
      </c>
    </row>
    <row r="15295">
      <c r="A15295" t="str">
        <v>AutoTable</v>
      </c>
      <c r="C15295" t="str">
        <v>SDF91410-72R3</v>
      </c>
      <c r="D15295">
        <v>0</v>
      </c>
      <c r="E15295">
        <v>44092</v>
      </c>
    </row>
    <row r="15296">
      <c r="A15296" t="str">
        <v>AutoTable</v>
      </c>
      <c r="C15296" t="str">
        <v>SDF91410-72R4</v>
      </c>
      <c r="D15296">
        <v>0</v>
      </c>
      <c r="E15296">
        <v>44092</v>
      </c>
    </row>
    <row r="15297">
      <c r="A15297" t="str">
        <v>AutoTable</v>
      </c>
      <c r="C15297" t="str">
        <v>SDF91450-12R2</v>
      </c>
      <c r="D15297">
        <v>0</v>
      </c>
      <c r="E15297">
        <v>44092</v>
      </c>
    </row>
    <row r="15298">
      <c r="A15298" t="str">
        <v>AutoTable</v>
      </c>
      <c r="C15298" t="str">
        <v>SDF91475-12R2</v>
      </c>
      <c r="D15298">
        <v>0</v>
      </c>
      <c r="E15298">
        <v>44092</v>
      </c>
    </row>
    <row r="15299">
      <c r="A15299" t="str">
        <v>AutoTable</v>
      </c>
      <c r="C15299" t="str">
        <v>SDF91475ASSR2</v>
      </c>
      <c r="D15299">
        <v>0</v>
      </c>
      <c r="E15299">
        <v>44092</v>
      </c>
    </row>
    <row r="15300">
      <c r="A15300" t="str">
        <v>AutoTable</v>
      </c>
      <c r="C15300" t="str">
        <v>SDF91475ASSR3</v>
      </c>
      <c r="D15300">
        <v>0</v>
      </c>
      <c r="E15300">
        <v>44092</v>
      </c>
    </row>
    <row r="15301">
      <c r="A15301" t="str">
        <v>AutoTable</v>
      </c>
      <c r="C15301" t="str">
        <v>SDF91475ASSR4</v>
      </c>
      <c r="D15301">
        <v>0</v>
      </c>
      <c r="E15301">
        <v>44092</v>
      </c>
    </row>
    <row r="15302">
      <c r="A15302" t="str">
        <v>AutoTable</v>
      </c>
      <c r="C15302" t="str">
        <v>SDF91575-72R2</v>
      </c>
      <c r="D15302">
        <v>0</v>
      </c>
      <c r="E15302">
        <v>44092</v>
      </c>
    </row>
    <row r="15303">
      <c r="A15303" t="str">
        <v>AutoTable</v>
      </c>
      <c r="C15303" t="str">
        <v>SDF91575-72R3</v>
      </c>
      <c r="D15303">
        <v>0</v>
      </c>
      <c r="E15303">
        <v>44092</v>
      </c>
    </row>
    <row r="15304">
      <c r="A15304" t="str">
        <v>AutoTable</v>
      </c>
      <c r="C15304" t="str">
        <v>SDF91575-72R4</v>
      </c>
      <c r="D15304">
        <v>0</v>
      </c>
      <c r="E15304">
        <v>44092</v>
      </c>
    </row>
    <row r="15305">
      <c r="A15305" t="str">
        <v>AutoTable</v>
      </c>
      <c r="C15305" t="str">
        <v>SDF91610-01R3</v>
      </c>
      <c r="D15305">
        <v>0</v>
      </c>
      <c r="E15305">
        <v>44092</v>
      </c>
    </row>
    <row r="15306">
      <c r="A15306" t="str">
        <v>AutoTable</v>
      </c>
      <c r="C15306" t="str">
        <v>SDF91610-01R4</v>
      </c>
      <c r="D15306">
        <v>0</v>
      </c>
      <c r="E15306">
        <v>44092</v>
      </c>
    </row>
    <row r="15307">
      <c r="A15307" t="str">
        <v>AutoTable</v>
      </c>
      <c r="C15307" t="str">
        <v>SDF91675-01R2</v>
      </c>
      <c r="D15307">
        <v>0</v>
      </c>
      <c r="E15307">
        <v>44092</v>
      </c>
    </row>
    <row r="15308">
      <c r="A15308" t="str">
        <v>AutoTable</v>
      </c>
      <c r="C15308" t="str">
        <v>SDF91675-01R3</v>
      </c>
      <c r="D15308">
        <v>0</v>
      </c>
      <c r="E15308">
        <v>44092</v>
      </c>
    </row>
    <row r="15309">
      <c r="A15309" t="str">
        <v>AutoTable</v>
      </c>
      <c r="C15309" t="str">
        <v>SDF91675-01R4</v>
      </c>
      <c r="D15309">
        <v>0</v>
      </c>
      <c r="E15309">
        <v>44092</v>
      </c>
    </row>
    <row r="15310">
      <c r="A15310" t="str">
        <v>AutoTable</v>
      </c>
      <c r="C15310" t="str">
        <v>SDF91675ASSR2</v>
      </c>
      <c r="D15310">
        <v>0</v>
      </c>
      <c r="E15310">
        <v>44092</v>
      </c>
    </row>
    <row r="15311">
      <c r="A15311" t="str">
        <v>AutoTable</v>
      </c>
      <c r="C15311" t="str">
        <v>SDF91675ASSR3</v>
      </c>
      <c r="D15311">
        <v>0</v>
      </c>
      <c r="E15311">
        <v>44092</v>
      </c>
    </row>
    <row r="15312">
      <c r="A15312" t="str">
        <v>AutoTable</v>
      </c>
      <c r="C15312" t="str">
        <v>SDF91675ASSR4</v>
      </c>
      <c r="D15312">
        <v>0</v>
      </c>
      <c r="E15312">
        <v>44092</v>
      </c>
    </row>
    <row r="15313">
      <c r="A15313" t="str">
        <v>AutoTable</v>
      </c>
      <c r="C15313" t="str">
        <v>SDF91710-02</v>
      </c>
      <c r="D15313">
        <v>0</v>
      </c>
      <c r="E15313">
        <v>44092</v>
      </c>
    </row>
    <row r="15314">
      <c r="A15314" t="str">
        <v>AutoTable</v>
      </c>
      <c r="C15314" t="str">
        <v>SDF91775-02R3</v>
      </c>
      <c r="D15314">
        <v>0</v>
      </c>
      <c r="E15314">
        <v>44092</v>
      </c>
    </row>
    <row r="15315">
      <c r="A15315" t="str">
        <v>AutoTable</v>
      </c>
      <c r="C15315" t="str">
        <v>SDF92075-19R2</v>
      </c>
      <c r="D15315">
        <v>0</v>
      </c>
      <c r="E15315">
        <v>44092</v>
      </c>
    </row>
    <row r="15316">
      <c r="A15316" t="str">
        <v>AutoTable</v>
      </c>
      <c r="C15316" t="str">
        <v>SDF92075-19R3</v>
      </c>
      <c r="D15316">
        <v>0</v>
      </c>
      <c r="E15316">
        <v>44092</v>
      </c>
    </row>
    <row r="15317">
      <c r="A15317" t="str">
        <v>AutoTable</v>
      </c>
      <c r="C15317" t="str">
        <v>SDF92075-19R4</v>
      </c>
      <c r="D15317">
        <v>0</v>
      </c>
      <c r="E15317">
        <v>44092</v>
      </c>
    </row>
    <row r="15318">
      <c r="A15318" t="str">
        <v>AutoTable</v>
      </c>
      <c r="C15318" t="str">
        <v>SDF92110-06R3</v>
      </c>
      <c r="D15318">
        <v>0</v>
      </c>
      <c r="E15318">
        <v>44092</v>
      </c>
    </row>
    <row r="15319">
      <c r="A15319" t="str">
        <v>AutoTable</v>
      </c>
      <c r="C15319" t="str">
        <v>SDF92110-06R4</v>
      </c>
      <c r="D15319">
        <v>0</v>
      </c>
      <c r="E15319">
        <v>44092</v>
      </c>
    </row>
    <row r="15320">
      <c r="A15320" t="str">
        <v>AutoTable</v>
      </c>
      <c r="C15320" t="str">
        <v>SDF92310-26</v>
      </c>
      <c r="D15320">
        <v>0</v>
      </c>
      <c r="E15320">
        <v>44092</v>
      </c>
    </row>
    <row r="15321">
      <c r="A15321" t="str">
        <v>AutoTable</v>
      </c>
      <c r="C15321" t="str">
        <v>SDF92310-26R4</v>
      </c>
      <c r="D15321">
        <v>0</v>
      </c>
      <c r="E15321">
        <v>44092</v>
      </c>
    </row>
    <row r="15322">
      <c r="A15322" t="str">
        <v>AutoTable</v>
      </c>
      <c r="C15322" t="str">
        <v>SDF95275-52R2</v>
      </c>
      <c r="D15322">
        <v>0</v>
      </c>
      <c r="E15322">
        <v>44092</v>
      </c>
    </row>
    <row r="15323">
      <c r="A15323" t="str">
        <v>AutoTable</v>
      </c>
      <c r="C15323" t="str">
        <v>SDF95275-52R3</v>
      </c>
      <c r="D15323">
        <v>0</v>
      </c>
      <c r="E15323">
        <v>44092</v>
      </c>
    </row>
    <row r="15324">
      <c r="A15324" t="str">
        <v>AutoTable</v>
      </c>
      <c r="C15324" t="str">
        <v>SDF95275-52R4</v>
      </c>
      <c r="D15324">
        <v>0</v>
      </c>
      <c r="E15324">
        <v>44092</v>
      </c>
    </row>
    <row r="15325">
      <c r="A15325" t="str">
        <v>AutoTable</v>
      </c>
      <c r="C15325" t="str">
        <v>SDF95610-10R3</v>
      </c>
      <c r="D15325">
        <v>0</v>
      </c>
      <c r="E15325">
        <v>44092</v>
      </c>
    </row>
    <row r="15326">
      <c r="A15326" t="str">
        <v>AutoTable</v>
      </c>
      <c r="C15326" t="str">
        <v>SDF95610-10R4</v>
      </c>
      <c r="D15326">
        <v>0</v>
      </c>
      <c r="E15326">
        <v>44092</v>
      </c>
    </row>
    <row r="15327">
      <c r="A15327" t="str">
        <v>AutoTable</v>
      </c>
      <c r="C15327" t="str">
        <v>SDF96075ASSR2</v>
      </c>
      <c r="D15327">
        <v>0</v>
      </c>
      <c r="E15327">
        <v>44092</v>
      </c>
    </row>
    <row r="15328">
      <c r="A15328" t="str">
        <v>AutoTable</v>
      </c>
      <c r="C15328" t="str">
        <v>SDF96075ASSR3</v>
      </c>
      <c r="D15328">
        <v>0</v>
      </c>
      <c r="E15328">
        <v>44092</v>
      </c>
    </row>
    <row r="15329">
      <c r="A15329" t="str">
        <v>AutoTable</v>
      </c>
      <c r="C15329" t="str">
        <v>SDF96075ASSR4</v>
      </c>
      <c r="D15329">
        <v>0</v>
      </c>
      <c r="E15329">
        <v>44092</v>
      </c>
    </row>
    <row r="15330">
      <c r="A15330" t="str">
        <v>AutoTable</v>
      </c>
      <c r="C15330" t="str">
        <v>SDF99275-08R2</v>
      </c>
      <c r="D15330">
        <v>0</v>
      </c>
      <c r="E15330">
        <v>44092</v>
      </c>
    </row>
    <row r="15331">
      <c r="A15331" t="str">
        <v>AutoTable</v>
      </c>
      <c r="C15331" t="str">
        <v>SDF99275-08R3</v>
      </c>
      <c r="D15331">
        <v>0</v>
      </c>
      <c r="E15331">
        <v>44092</v>
      </c>
    </row>
    <row r="15332">
      <c r="A15332" t="str">
        <v>AutoTable</v>
      </c>
      <c r="C15332" t="str">
        <v>SDF99275-08R4</v>
      </c>
      <c r="D15332">
        <v>0</v>
      </c>
      <c r="E15332">
        <v>44092</v>
      </c>
    </row>
    <row r="15333">
      <c r="A15333" t="str">
        <v>AutoTable</v>
      </c>
      <c r="C15333" t="str">
        <v>SDF99475-08R2</v>
      </c>
      <c r="D15333">
        <v>0</v>
      </c>
      <c r="E15333">
        <v>44092</v>
      </c>
    </row>
    <row r="15334">
      <c r="A15334" t="str">
        <v>AutoTable</v>
      </c>
      <c r="C15334" t="str">
        <v>SDF99475-08R3</v>
      </c>
      <c r="D15334">
        <v>0</v>
      </c>
      <c r="E15334">
        <v>44092</v>
      </c>
    </row>
    <row r="15335">
      <c r="A15335" t="str">
        <v>AutoTable</v>
      </c>
      <c r="C15335" t="str">
        <v>SDF99475-08R4</v>
      </c>
      <c r="D15335">
        <v>0</v>
      </c>
      <c r="E15335">
        <v>44092</v>
      </c>
    </row>
    <row r="15336">
      <c r="A15336" t="str">
        <v>AutoTable</v>
      </c>
      <c r="C15336" t="str">
        <v>SDF99610-37R3</v>
      </c>
      <c r="D15336">
        <v>0</v>
      </c>
      <c r="E15336">
        <v>44092</v>
      </c>
    </row>
    <row r="15337">
      <c r="A15337" t="str">
        <v>AutoTable</v>
      </c>
      <c r="C15337" t="str">
        <v>SDF99610-37R4</v>
      </c>
      <c r="D15337">
        <v>0</v>
      </c>
      <c r="E15337">
        <v>44092</v>
      </c>
    </row>
    <row r="15338">
      <c r="A15338" t="str">
        <v>AutoTable</v>
      </c>
      <c r="C15338" t="str">
        <v>SDF99610-39</v>
      </c>
      <c r="D15338">
        <v>0</v>
      </c>
      <c r="E15338">
        <v>44092</v>
      </c>
    </row>
    <row r="15339">
      <c r="A15339" t="str">
        <v>AutoTable</v>
      </c>
      <c r="C15339" t="str">
        <v>SDF99675-37R2</v>
      </c>
      <c r="D15339">
        <v>0</v>
      </c>
      <c r="E15339">
        <v>44092</v>
      </c>
    </row>
    <row r="15340">
      <c r="A15340" t="str">
        <v>AutoTable</v>
      </c>
      <c r="C15340" t="str">
        <v>SDF99675-37R3</v>
      </c>
      <c r="D15340">
        <v>0</v>
      </c>
      <c r="E15340">
        <v>44092</v>
      </c>
    </row>
    <row r="15341">
      <c r="A15341" t="str">
        <v>AutoTable</v>
      </c>
      <c r="C15341" t="str">
        <v>SDF99675-37R4</v>
      </c>
      <c r="D15341">
        <v>0</v>
      </c>
      <c r="E15341">
        <v>44092</v>
      </c>
    </row>
    <row r="15342">
      <c r="A15342" t="str">
        <v>AutoTable</v>
      </c>
      <c r="C15342" t="str">
        <v>SDF99775-56R2</v>
      </c>
      <c r="D15342">
        <v>0</v>
      </c>
      <c r="E15342">
        <v>44092</v>
      </c>
    </row>
    <row r="15343">
      <c r="A15343" t="str">
        <v>AutoTable</v>
      </c>
      <c r="C15343" t="str">
        <v>SDF99775-56R3</v>
      </c>
      <c r="D15343">
        <v>0</v>
      </c>
      <c r="E15343">
        <v>44092</v>
      </c>
    </row>
    <row r="15344">
      <c r="A15344" t="str">
        <v>AutoTable</v>
      </c>
      <c r="C15344" t="str">
        <v>SDF99775-56R4</v>
      </c>
      <c r="D15344">
        <v>0</v>
      </c>
      <c r="E15344">
        <v>44092</v>
      </c>
    </row>
    <row r="15345">
      <c r="A15345" t="str">
        <v>AutoTable</v>
      </c>
      <c r="C15345" t="str">
        <v>SDFGR10B3</v>
      </c>
      <c r="D15345">
        <v>0</v>
      </c>
      <c r="E15345">
        <v>44092</v>
      </c>
    </row>
    <row r="15346">
      <c r="A15346" t="str">
        <v>AutoTable</v>
      </c>
      <c r="C15346" t="str">
        <v>SDFGR10B4</v>
      </c>
      <c r="D15346">
        <v>0</v>
      </c>
      <c r="E15346">
        <v>44092</v>
      </c>
    </row>
    <row r="15347">
      <c r="A15347" t="str">
        <v>AutoTable</v>
      </c>
      <c r="C15347" t="str">
        <v>SDFGR10RR3</v>
      </c>
      <c r="D15347">
        <v>0</v>
      </c>
      <c r="E15347">
        <v>44092</v>
      </c>
    </row>
    <row r="15348">
      <c r="A15348" t="str">
        <v>AutoTable</v>
      </c>
      <c r="C15348" t="str">
        <v>SDFGR10RR4</v>
      </c>
      <c r="D15348">
        <v>0</v>
      </c>
      <c r="E15348">
        <v>44092</v>
      </c>
    </row>
    <row r="15349">
      <c r="A15349" t="str">
        <v>AutoTable</v>
      </c>
      <c r="C15349" t="str">
        <v>SDFGR10VE3</v>
      </c>
      <c r="D15349">
        <v>0</v>
      </c>
      <c r="E15349">
        <v>44092</v>
      </c>
    </row>
    <row r="15350">
      <c r="A15350" t="str">
        <v>AutoTable</v>
      </c>
      <c r="C15350" t="str">
        <v>SDFGR10VE4</v>
      </c>
      <c r="D15350">
        <v>0</v>
      </c>
      <c r="E15350">
        <v>44092</v>
      </c>
    </row>
    <row r="15351">
      <c r="A15351" t="str">
        <v>AutoTable</v>
      </c>
      <c r="C15351" t="str">
        <v>SDFGR10VI3</v>
      </c>
      <c r="D15351">
        <v>0</v>
      </c>
      <c r="E15351">
        <v>44092</v>
      </c>
    </row>
    <row r="15352">
      <c r="A15352" t="str">
        <v>AutoTable</v>
      </c>
      <c r="C15352" t="str">
        <v>SDFGR10VI4</v>
      </c>
      <c r="D15352">
        <v>0</v>
      </c>
      <c r="E15352">
        <v>44092</v>
      </c>
    </row>
    <row r="15353">
      <c r="A15353" t="str">
        <v>AutoTable</v>
      </c>
      <c r="C15353" t="str">
        <v>SDFGR75B2</v>
      </c>
      <c r="D15353">
        <v>0</v>
      </c>
      <c r="E15353">
        <v>44092</v>
      </c>
    </row>
    <row r="15354">
      <c r="A15354" t="str">
        <v>AutoTable</v>
      </c>
      <c r="C15354" t="str">
        <v>SDFGR75B3</v>
      </c>
      <c r="D15354">
        <v>0</v>
      </c>
      <c r="E15354">
        <v>44092</v>
      </c>
    </row>
    <row r="15355">
      <c r="A15355" t="str">
        <v>AutoTable</v>
      </c>
      <c r="C15355" t="str">
        <v>SDFGR75B4</v>
      </c>
      <c r="D15355">
        <v>0</v>
      </c>
      <c r="E15355">
        <v>44092</v>
      </c>
    </row>
    <row r="15356">
      <c r="A15356" t="str">
        <v>AutoTable</v>
      </c>
      <c r="C15356" t="str">
        <v>SDFGR75CAR4</v>
      </c>
      <c r="D15356">
        <v>0</v>
      </c>
      <c r="E15356">
        <v>44092</v>
      </c>
    </row>
    <row r="15357">
      <c r="A15357" t="str">
        <v>AutoTable</v>
      </c>
      <c r="C15357" t="str">
        <v>SDFGR75MF2</v>
      </c>
      <c r="D15357">
        <v>0</v>
      </c>
      <c r="E15357">
        <v>44092</v>
      </c>
    </row>
    <row r="15358">
      <c r="A15358" t="str">
        <v>AutoTable</v>
      </c>
      <c r="C15358" t="str">
        <v>SDFGR75MF3</v>
      </c>
      <c r="D15358">
        <v>0</v>
      </c>
      <c r="E15358">
        <v>44092</v>
      </c>
    </row>
    <row r="15359">
      <c r="A15359" t="str">
        <v>AutoTable</v>
      </c>
      <c r="C15359" t="str">
        <v>SDFGR75MF4</v>
      </c>
      <c r="D15359">
        <v>0</v>
      </c>
      <c r="E15359">
        <v>44092</v>
      </c>
    </row>
    <row r="15360">
      <c r="A15360" t="str">
        <v>AutoTable</v>
      </c>
      <c r="C15360" t="str">
        <v>SDFGR75RR2</v>
      </c>
      <c r="D15360">
        <v>0</v>
      </c>
      <c r="E15360">
        <v>44092</v>
      </c>
    </row>
    <row r="15361">
      <c r="A15361" t="str">
        <v>AutoTable</v>
      </c>
      <c r="C15361" t="str">
        <v>SDFGR75RR3</v>
      </c>
      <c r="D15361">
        <v>0</v>
      </c>
      <c r="E15361">
        <v>44092</v>
      </c>
    </row>
    <row r="15362">
      <c r="A15362" t="str">
        <v>AutoTable</v>
      </c>
      <c r="C15362" t="str">
        <v>SDFGR75RR4</v>
      </c>
      <c r="D15362">
        <v>0</v>
      </c>
      <c r="E15362">
        <v>44092</v>
      </c>
    </row>
    <row r="15363">
      <c r="A15363" t="str">
        <v>AutoTable</v>
      </c>
      <c r="C15363" t="str">
        <v>SDFGR75VE2</v>
      </c>
      <c r="D15363">
        <v>0</v>
      </c>
      <c r="E15363">
        <v>44092</v>
      </c>
    </row>
    <row r="15364">
      <c r="A15364" t="str">
        <v>AutoTable</v>
      </c>
      <c r="C15364" t="str">
        <v>SDFGR75VE3</v>
      </c>
      <c r="D15364">
        <v>0</v>
      </c>
      <c r="E15364">
        <v>44092</v>
      </c>
    </row>
    <row r="15365">
      <c r="A15365" t="str">
        <v>AutoTable</v>
      </c>
      <c r="C15365" t="str">
        <v>SDFGR75VE4</v>
      </c>
      <c r="D15365">
        <v>0</v>
      </c>
      <c r="E15365">
        <v>44092</v>
      </c>
    </row>
    <row r="15366">
      <c r="A15366" t="str">
        <v>AutoTable</v>
      </c>
      <c r="C15366" t="str">
        <v>SDFGR75VI2</v>
      </c>
      <c r="D15366">
        <v>0</v>
      </c>
      <c r="E15366">
        <v>44092</v>
      </c>
    </row>
    <row r="15367">
      <c r="A15367" t="str">
        <v>AutoTable</v>
      </c>
      <c r="C15367" t="str">
        <v>SDFGR75VI3</v>
      </c>
      <c r="D15367">
        <v>0</v>
      </c>
      <c r="E15367">
        <v>44092</v>
      </c>
    </row>
    <row r="15368">
      <c r="A15368" t="str">
        <v>AutoTable</v>
      </c>
      <c r="C15368" t="str">
        <v>SDFGR75VI4</v>
      </c>
      <c r="D15368">
        <v>0</v>
      </c>
      <c r="E15368">
        <v>44092</v>
      </c>
    </row>
    <row r="15369">
      <c r="A15369" t="str">
        <v>AutoTable</v>
      </c>
      <c r="C15369" t="str">
        <v>SONO</v>
      </c>
      <c r="D15369">
        <v>23</v>
      </c>
      <c r="E15369">
        <v>44092</v>
      </c>
    </row>
    <row r="15370">
      <c r="A15370" t="str">
        <v>AutoTable</v>
      </c>
      <c r="C15370" t="str">
        <v>V51001</v>
      </c>
      <c r="D15370">
        <v>71</v>
      </c>
      <c r="E15370">
        <v>44092</v>
      </c>
    </row>
    <row r="15371">
      <c r="A15371" t="str">
        <v>AutoTable</v>
      </c>
      <c r="C15371" t="str">
        <v>V51005</v>
      </c>
      <c r="D15371">
        <v>3</v>
      </c>
      <c r="E15371">
        <v>44092</v>
      </c>
    </row>
    <row r="15372">
      <c r="A15372" t="str">
        <v>AutoTable</v>
      </c>
      <c r="C15372" t="str">
        <v>V51006</v>
      </c>
      <c r="D15372">
        <v>0</v>
      </c>
      <c r="E15372">
        <v>44092</v>
      </c>
    </row>
    <row r="15373">
      <c r="A15373" t="str">
        <v>AutoTable</v>
      </c>
      <c r="C15373" t="str">
        <v>V51007</v>
      </c>
      <c r="D15373">
        <v>3</v>
      </c>
      <c r="E15373">
        <v>44092</v>
      </c>
    </row>
    <row r="15374">
      <c r="A15374" t="str">
        <v>AutoTable</v>
      </c>
      <c r="C15374" t="str">
        <v>V51008</v>
      </c>
      <c r="D15374">
        <v>3</v>
      </c>
      <c r="E15374">
        <v>44092</v>
      </c>
    </row>
    <row r="15375">
      <c r="A15375" t="str">
        <v>AutoTable</v>
      </c>
      <c r="C15375" t="str">
        <v>V51015-10</v>
      </c>
      <c r="D15375">
        <v>0</v>
      </c>
      <c r="E15375">
        <v>44092</v>
      </c>
    </row>
    <row r="15376">
      <c r="A15376" t="str">
        <v>AutoTable</v>
      </c>
      <c r="C15376" t="str">
        <v>V51015-3</v>
      </c>
      <c r="D15376">
        <v>10</v>
      </c>
      <c r="E15376">
        <v>44092</v>
      </c>
    </row>
    <row r="15377">
      <c r="A15377" t="str">
        <v>AutoTable</v>
      </c>
      <c r="C15377" t="str">
        <v>V51019</v>
      </c>
      <c r="D15377">
        <v>10</v>
      </c>
      <c r="E15377">
        <v>44092</v>
      </c>
    </row>
    <row r="15378">
      <c r="A15378" t="str">
        <v>AutoTable</v>
      </c>
      <c r="C15378" t="str">
        <v>V51020</v>
      </c>
      <c r="D15378">
        <v>0</v>
      </c>
      <c r="E15378">
        <v>44092</v>
      </c>
    </row>
    <row r="15379">
      <c r="A15379" t="str">
        <v>AutoTable</v>
      </c>
      <c r="C15379" t="str">
        <v>V51021</v>
      </c>
      <c r="D15379">
        <v>4</v>
      </c>
      <c r="E15379">
        <v>44092</v>
      </c>
    </row>
    <row r="15380">
      <c r="A15380" t="str">
        <v>AutoTable</v>
      </c>
      <c r="C15380" t="str">
        <v>V53014</v>
      </c>
      <c r="D15380">
        <v>10</v>
      </c>
      <c r="E15380">
        <v>44092</v>
      </c>
    </row>
    <row r="15381">
      <c r="A15381" t="str">
        <v>AutoTable</v>
      </c>
      <c r="C15381" t="str">
        <v>V53015</v>
      </c>
      <c r="D15381">
        <v>0</v>
      </c>
      <c r="E15381">
        <v>44092</v>
      </c>
    </row>
    <row r="15382">
      <c r="A15382" t="str">
        <v>AutoTable</v>
      </c>
      <c r="C15382" t="str">
        <v>V53116</v>
      </c>
      <c r="D15382">
        <v>56</v>
      </c>
      <c r="E15382">
        <v>44092</v>
      </c>
    </row>
    <row r="15383">
      <c r="A15383" t="str">
        <v>AutoTable</v>
      </c>
      <c r="C15383" t="str">
        <v>V53117</v>
      </c>
      <c r="D15383">
        <v>0</v>
      </c>
      <c r="E15383">
        <v>44092</v>
      </c>
    </row>
    <row r="15384">
      <c r="A15384" t="str">
        <v>AutoTable</v>
      </c>
      <c r="C15384" t="str">
        <v>31032-13CE</v>
      </c>
      <c r="D15384">
        <v>36</v>
      </c>
      <c r="E15384">
        <v>44092</v>
      </c>
    </row>
    <row r="15385">
      <c r="A15385" t="str">
        <v>AutoTable</v>
      </c>
      <c r="C15385" t="str">
        <v>Total</v>
      </c>
      <c r="D15385">
        <f>SUBTOTAL(109,criture_comptable_inventaire[Qté (constatée)])</f>
        <v>7557862</v>
      </c>
      <c r="E15385">
        <f>SUBTOTAL(103,criture_comptable_inventaire[Date comptabilisation])</f>
        <v>15379</v>
      </c>
    </row>
  </sheetData>
  <pageMargins left="0.7" right="0.7" top="0.75" bottom="0.75" header="0.3" footer="0.3"/>
  <ignoredErrors>
    <ignoredError numberStoredAsText="1" sqref="A1:H15385"/>
  </ignoredErrors>
</worksheet>
</file>

<file path=xl/worksheets/sheet17.xml><?xml version="1.0" encoding="utf-8"?>
<worksheet xmlns="http://schemas.openxmlformats.org/spreadsheetml/2006/main" xmlns:r="http://schemas.openxmlformats.org/officeDocument/2006/relationships">
  <dimension ref="A1:G2501"/>
  <sheetViews>
    <sheetView workbookViewId="0" rightToLeft="0"/>
  </sheetViews>
  <sheetData>
    <row r="1">
      <c r="A1" t="str">
        <v>Auto+hide+hidesheet+lock+Formulas=Feuil20,Feuil21</v>
      </c>
      <c r="D1" t="str">
        <v>Ajuster</v>
      </c>
      <c r="E1" t="str">
        <v>AutoTable+Ajuster</v>
      </c>
    </row>
    <row r="3">
      <c r="A3" t="str">
        <v>Cacher</v>
      </c>
      <c r="C3" t="str">
        <v>Tables et champs</v>
      </c>
      <c r="D3" t="str">
        <v>Filtres</v>
      </c>
    </row>
    <row r="4">
      <c r="A4" t="str">
        <v>Cacher</v>
      </c>
      <c r="C4" t="str">
        <v>Unité article</v>
      </c>
    </row>
    <row r="5">
      <c r="A5" t="str">
        <v>Cacher</v>
      </c>
      <c r="C5" t="str">
        <v>Code</v>
      </c>
      <c r="D5" t="str">
        <v>*/CA</v>
      </c>
    </row>
    <row r="7">
      <c r="A7" t="str">
        <v>Cacher</v>
      </c>
      <c r="D7" t="str">
        <v>En-têtes:</v>
      </c>
      <c r="F7" t="str">
        <v>N° article</v>
      </c>
      <c r="G7" t="str">
        <v>Code</v>
      </c>
    </row>
    <row r="8">
      <c r="A8" t="str">
        <v>Cacher</v>
      </c>
      <c r="D8" t="str">
        <v>Champs:</v>
      </c>
      <c r="F8" t="str">
        <v>N° article</v>
      </c>
      <c r="G8" t="str">
        <v>Code</v>
      </c>
    </row>
    <row r="9">
      <c r="D9" t="str">
        <v>N° article</v>
      </c>
      <c r="E9" t="str">
        <v>Code</v>
      </c>
    </row>
    <row r="10">
      <c r="A10" t="str">
        <v>AutoTable</v>
      </c>
      <c r="D10" t="str">
        <v>00101</v>
      </c>
      <c r="E10" t="str">
        <v>0001/CA</v>
      </c>
    </row>
    <row r="11">
      <c r="A11" t="str">
        <v>AutoTable</v>
      </c>
      <c r="D11" t="str">
        <v>00102</v>
      </c>
      <c r="E11" t="str">
        <v>0001/CA</v>
      </c>
    </row>
    <row r="12">
      <c r="A12" t="str">
        <v>AutoTable</v>
      </c>
      <c r="D12" t="str">
        <v>00103</v>
      </c>
      <c r="E12" t="str">
        <v>0001/CA</v>
      </c>
    </row>
    <row r="13">
      <c r="A13" t="str">
        <v>AutoTable</v>
      </c>
      <c r="D13" t="str">
        <v>01022</v>
      </c>
      <c r="E13" t="str">
        <v>0001/CA</v>
      </c>
    </row>
    <row r="14">
      <c r="A14" t="str">
        <v>AutoTable</v>
      </c>
      <c r="D14" t="str">
        <v>01029</v>
      </c>
      <c r="E14" t="str">
        <v>0001/CA</v>
      </c>
    </row>
    <row r="15">
      <c r="A15" t="str">
        <v>AutoTable</v>
      </c>
      <c r="D15" t="str">
        <v>01030</v>
      </c>
      <c r="E15" t="str">
        <v>0001/CA</v>
      </c>
    </row>
    <row r="16">
      <c r="A16" t="str">
        <v>AutoTable</v>
      </c>
      <c r="D16" t="str">
        <v>01030-17</v>
      </c>
      <c r="E16" t="str">
        <v>0001/CA</v>
      </c>
    </row>
    <row r="17">
      <c r="A17" t="str">
        <v>AutoTable</v>
      </c>
      <c r="D17" t="str">
        <v>01030-17CE</v>
      </c>
      <c r="E17" t="str">
        <v>0001/CA</v>
      </c>
    </row>
    <row r="18">
      <c r="A18" t="str">
        <v>AutoTable</v>
      </c>
      <c r="D18" t="str">
        <v>01030-19CE</v>
      </c>
      <c r="E18" t="str">
        <v>0001/CA</v>
      </c>
    </row>
    <row r="19">
      <c r="A19" t="str">
        <v>AutoTable</v>
      </c>
      <c r="D19" t="str">
        <v>01031-13</v>
      </c>
      <c r="E19" t="str">
        <v>0001/CA</v>
      </c>
    </row>
    <row r="20">
      <c r="A20" t="str">
        <v>AutoTable</v>
      </c>
      <c r="D20" t="str">
        <v>01032</v>
      </c>
      <c r="E20" t="str">
        <v>0001/CA</v>
      </c>
    </row>
    <row r="21">
      <c r="A21" t="str">
        <v>AutoTable</v>
      </c>
      <c r="D21" t="str">
        <v>01035</v>
      </c>
      <c r="E21" t="str">
        <v>0001/CA</v>
      </c>
    </row>
    <row r="22">
      <c r="A22" t="str">
        <v>AutoTable</v>
      </c>
      <c r="D22" t="str">
        <v>01036</v>
      </c>
      <c r="E22" t="str">
        <v>0001/CA</v>
      </c>
    </row>
    <row r="23">
      <c r="A23" t="str">
        <v>AutoTable</v>
      </c>
      <c r="D23" t="str">
        <v>01037</v>
      </c>
      <c r="E23" t="str">
        <v>0001/CA</v>
      </c>
    </row>
    <row r="24">
      <c r="A24" t="str">
        <v>AutoTable</v>
      </c>
      <c r="D24" t="str">
        <v>01038</v>
      </c>
      <c r="E24" t="str">
        <v>0001/CA</v>
      </c>
    </row>
    <row r="25">
      <c r="A25" t="str">
        <v>AutoTable</v>
      </c>
      <c r="D25" t="str">
        <v>01039</v>
      </c>
      <c r="E25" t="str">
        <v>0001/CA</v>
      </c>
    </row>
    <row r="26">
      <c r="A26" t="str">
        <v>AutoTable</v>
      </c>
      <c r="D26" t="str">
        <v>01040</v>
      </c>
      <c r="E26" t="str">
        <v>0001/CA</v>
      </c>
    </row>
    <row r="27">
      <c r="A27" t="str">
        <v>AutoTable</v>
      </c>
      <c r="D27" t="str">
        <v>01041</v>
      </c>
      <c r="E27" t="str">
        <v>0001/CA</v>
      </c>
    </row>
    <row r="28">
      <c r="A28" t="str">
        <v>AutoTable</v>
      </c>
      <c r="D28" t="str">
        <v>01042</v>
      </c>
      <c r="E28" t="str">
        <v>0001/CA</v>
      </c>
    </row>
    <row r="29">
      <c r="A29" t="str">
        <v>AutoTable</v>
      </c>
      <c r="D29" t="str">
        <v>01043</v>
      </c>
      <c r="E29" t="str">
        <v>0001/CA</v>
      </c>
    </row>
    <row r="30">
      <c r="A30" t="str">
        <v>AutoTable</v>
      </c>
      <c r="D30" t="str">
        <v>01045</v>
      </c>
      <c r="E30" t="str">
        <v>0001/CA</v>
      </c>
    </row>
    <row r="31">
      <c r="A31" t="str">
        <v>AutoTable</v>
      </c>
      <c r="D31" t="str">
        <v>01048</v>
      </c>
      <c r="E31" t="str">
        <v>0001/CA</v>
      </c>
    </row>
    <row r="32">
      <c r="A32" t="str">
        <v>AutoTable</v>
      </c>
      <c r="D32" t="str">
        <v>01063</v>
      </c>
      <c r="E32" t="str">
        <v>0001/CA</v>
      </c>
    </row>
    <row r="33">
      <c r="A33" t="str">
        <v>AutoTable</v>
      </c>
      <c r="D33" t="str">
        <v>01064</v>
      </c>
      <c r="E33" t="str">
        <v>0001/CA</v>
      </c>
    </row>
    <row r="34">
      <c r="A34" t="str">
        <v>AutoTable</v>
      </c>
      <c r="D34" t="str">
        <v>01070</v>
      </c>
      <c r="E34" t="str">
        <v>0001/CA</v>
      </c>
    </row>
    <row r="35">
      <c r="A35" t="str">
        <v>AutoTable</v>
      </c>
      <c r="D35" t="str">
        <v>01071</v>
      </c>
      <c r="E35" t="str">
        <v>0001/CA</v>
      </c>
    </row>
    <row r="36">
      <c r="A36" t="str">
        <v>AutoTable</v>
      </c>
      <c r="D36" t="str">
        <v>01072</v>
      </c>
      <c r="E36" t="str">
        <v>0001/CA</v>
      </c>
    </row>
    <row r="37">
      <c r="A37" t="str">
        <v>AutoTable</v>
      </c>
      <c r="D37" t="str">
        <v>01073</v>
      </c>
      <c r="E37" t="str">
        <v>0001/CA</v>
      </c>
    </row>
    <row r="38">
      <c r="A38" t="str">
        <v>AutoTable</v>
      </c>
      <c r="D38" t="str">
        <v>01074</v>
      </c>
      <c r="E38" t="str">
        <v>0001/CA</v>
      </c>
    </row>
    <row r="39">
      <c r="A39" t="str">
        <v>AutoTable</v>
      </c>
      <c r="D39" t="str">
        <v>01075</v>
      </c>
      <c r="E39" t="str">
        <v>0001/CA</v>
      </c>
    </row>
    <row r="40">
      <c r="A40" t="str">
        <v>AutoTable</v>
      </c>
      <c r="D40" t="str">
        <v>01424-81CE</v>
      </c>
      <c r="E40" t="str">
        <v>0001/CA</v>
      </c>
    </row>
    <row r="41">
      <c r="A41" t="str">
        <v>AutoTable</v>
      </c>
      <c r="D41" t="str">
        <v>01424-89CE</v>
      </c>
      <c r="E41" t="str">
        <v>0001/CA</v>
      </c>
    </row>
    <row r="42">
      <c r="A42" t="str">
        <v>AutoTable</v>
      </c>
      <c r="D42" t="str">
        <v>01935F</v>
      </c>
      <c r="E42" t="str">
        <v>0001/CA</v>
      </c>
    </row>
    <row r="43">
      <c r="A43" t="str">
        <v>AutoTable</v>
      </c>
      <c r="D43" t="str">
        <v>01935G</v>
      </c>
      <c r="E43" t="str">
        <v>0001/CA</v>
      </c>
    </row>
    <row r="44">
      <c r="A44" t="str">
        <v>AutoTable</v>
      </c>
      <c r="D44" t="str">
        <v>02025-72</v>
      </c>
      <c r="E44" t="str">
        <v>0001/CA</v>
      </c>
    </row>
    <row r="45">
      <c r="A45" t="str">
        <v>AutoTable</v>
      </c>
      <c r="D45" t="str">
        <v>03018-63</v>
      </c>
      <c r="E45" t="str">
        <v>0001/CA</v>
      </c>
    </row>
    <row r="46">
      <c r="A46" t="str">
        <v>AutoTable</v>
      </c>
      <c r="D46" t="str">
        <v>03020-62CE</v>
      </c>
      <c r="E46" t="str">
        <v>0001/CA</v>
      </c>
    </row>
    <row r="47">
      <c r="A47" t="str">
        <v>AutoTable</v>
      </c>
      <c r="D47" t="str">
        <v>03126</v>
      </c>
      <c r="E47" t="str">
        <v>0001/CA</v>
      </c>
    </row>
    <row r="48">
      <c r="A48" t="str">
        <v>AutoTable</v>
      </c>
      <c r="D48" t="str">
        <v>03170</v>
      </c>
      <c r="E48" t="str">
        <v>0001/CA</v>
      </c>
    </row>
    <row r="49">
      <c r="A49" t="str">
        <v>AutoTable</v>
      </c>
      <c r="D49" t="str">
        <v>03171</v>
      </c>
      <c r="E49" t="str">
        <v>0001/CA</v>
      </c>
    </row>
    <row r="50">
      <c r="A50" t="str">
        <v>AutoTable</v>
      </c>
      <c r="D50" t="str">
        <v>03171BETON</v>
      </c>
      <c r="E50" t="str">
        <v>0001/CA</v>
      </c>
    </row>
    <row r="51">
      <c r="A51" t="str">
        <v>AutoTable</v>
      </c>
      <c r="D51" t="str">
        <v>03172</v>
      </c>
      <c r="E51" t="str">
        <v>0001/CA</v>
      </c>
    </row>
    <row r="52">
      <c r="A52" t="str">
        <v>AutoTable</v>
      </c>
      <c r="D52" t="str">
        <v>03220-A</v>
      </c>
      <c r="E52" t="str">
        <v>0001/CA</v>
      </c>
    </row>
    <row r="53">
      <c r="A53" t="str">
        <v>AutoTable</v>
      </c>
      <c r="D53" t="str">
        <v>03220-B</v>
      </c>
      <c r="E53" t="str">
        <v>0001/CA</v>
      </c>
    </row>
    <row r="54">
      <c r="A54" t="str">
        <v>AutoTable</v>
      </c>
      <c r="D54" t="str">
        <v>03220-C</v>
      </c>
      <c r="E54" t="str">
        <v>0001/CA</v>
      </c>
    </row>
    <row r="55">
      <c r="A55" t="str">
        <v>AutoTable</v>
      </c>
      <c r="D55" t="str">
        <v>04026-10</v>
      </c>
      <c r="E55" t="str">
        <v>0001/CA</v>
      </c>
    </row>
    <row r="56">
      <c r="A56" t="str">
        <v>AutoTable</v>
      </c>
      <c r="D56" t="str">
        <v>04225-A</v>
      </c>
      <c r="E56" t="str">
        <v>0001/CA</v>
      </c>
    </row>
    <row r="57">
      <c r="A57" t="str">
        <v>AutoTable</v>
      </c>
      <c r="D57" t="str">
        <v>058079</v>
      </c>
      <c r="E57" t="str">
        <v>0001/CA</v>
      </c>
    </row>
    <row r="58">
      <c r="A58" t="str">
        <v>AutoTable</v>
      </c>
      <c r="D58" t="str">
        <v>06435-33</v>
      </c>
      <c r="E58" t="str">
        <v>0001/CA</v>
      </c>
    </row>
    <row r="59">
      <c r="A59" t="str">
        <v>AutoTable</v>
      </c>
      <c r="D59" t="str">
        <v>07030-09</v>
      </c>
      <c r="E59" t="str">
        <v>0001/CA</v>
      </c>
    </row>
    <row r="60">
      <c r="A60" t="str">
        <v>AutoTable</v>
      </c>
      <c r="D60" t="str">
        <v>07030-38</v>
      </c>
      <c r="E60" t="str">
        <v>0001/CA</v>
      </c>
    </row>
    <row r="61">
      <c r="A61" t="str">
        <v>AutoTable</v>
      </c>
      <c r="D61" t="str">
        <v>07031-09</v>
      </c>
      <c r="E61" t="str">
        <v>0001/CA</v>
      </c>
    </row>
    <row r="62">
      <c r="A62" t="str">
        <v>AutoTable</v>
      </c>
      <c r="D62" t="str">
        <v>07031-99</v>
      </c>
      <c r="E62" t="str">
        <v>0001/CA</v>
      </c>
    </row>
    <row r="63">
      <c r="A63" t="str">
        <v>AutoTable</v>
      </c>
      <c r="D63" t="str">
        <v>07033-90S</v>
      </c>
      <c r="E63" t="str">
        <v>0001/CA</v>
      </c>
    </row>
    <row r="64">
      <c r="A64" t="str">
        <v>AutoTable</v>
      </c>
      <c r="D64" t="str">
        <v>12561</v>
      </c>
      <c r="E64" t="str">
        <v>0001/CA</v>
      </c>
    </row>
    <row r="65">
      <c r="A65" t="str">
        <v>AutoTable</v>
      </c>
      <c r="D65" t="str">
        <v>14001</v>
      </c>
      <c r="E65" t="str">
        <v>0001/CA</v>
      </c>
    </row>
    <row r="66">
      <c r="A66" t="str">
        <v>AutoTable</v>
      </c>
      <c r="D66" t="str">
        <v>14011</v>
      </c>
      <c r="E66" t="str">
        <v>0001/CA</v>
      </c>
    </row>
    <row r="67">
      <c r="A67" t="str">
        <v>AutoTable</v>
      </c>
      <c r="D67" t="str">
        <v>14015</v>
      </c>
      <c r="E67" t="str">
        <v>0001/CA</v>
      </c>
    </row>
    <row r="68">
      <c r="A68" t="str">
        <v>AutoTable</v>
      </c>
      <c r="D68" t="str">
        <v>14021</v>
      </c>
      <c r="E68" t="str">
        <v>0001/CA</v>
      </c>
    </row>
    <row r="69">
      <c r="A69" t="str">
        <v>AutoTable</v>
      </c>
      <c r="D69" t="str">
        <v>14113</v>
      </c>
      <c r="E69" t="str">
        <v>0001/CA</v>
      </c>
    </row>
    <row r="70">
      <c r="A70" t="str">
        <v>AutoTable</v>
      </c>
      <c r="D70" t="str">
        <v>14114-32</v>
      </c>
      <c r="E70" t="str">
        <v>0001/CA</v>
      </c>
    </row>
    <row r="71">
      <c r="A71" t="str">
        <v>AutoTable</v>
      </c>
      <c r="D71" t="str">
        <v>14115-960</v>
      </c>
      <c r="E71" t="str">
        <v>0001/CA</v>
      </c>
    </row>
    <row r="72">
      <c r="A72" t="str">
        <v>AutoTable</v>
      </c>
      <c r="D72" t="str">
        <v>14117</v>
      </c>
      <c r="E72" t="str">
        <v>0001/CA</v>
      </c>
    </row>
    <row r="73">
      <c r="A73" t="str">
        <v>AutoTable</v>
      </c>
      <c r="D73" t="str">
        <v>14121</v>
      </c>
      <c r="E73" t="str">
        <v>0001/CA</v>
      </c>
    </row>
    <row r="74">
      <c r="A74" t="str">
        <v>AutoTable</v>
      </c>
      <c r="D74" t="str">
        <v>14122</v>
      </c>
      <c r="E74" t="str">
        <v>0001/CA</v>
      </c>
    </row>
    <row r="75">
      <c r="A75" t="str">
        <v>AutoTable</v>
      </c>
      <c r="D75" t="str">
        <v>14123</v>
      </c>
      <c r="E75" t="str">
        <v>0001/CA</v>
      </c>
    </row>
    <row r="76">
      <c r="A76" t="str">
        <v>AutoTable</v>
      </c>
      <c r="D76" t="str">
        <v>141550</v>
      </c>
      <c r="E76" t="str">
        <v>0001/CA</v>
      </c>
    </row>
    <row r="77">
      <c r="A77" t="str">
        <v>AutoTable</v>
      </c>
      <c r="D77" t="str">
        <v>14309</v>
      </c>
      <c r="E77" t="str">
        <v>0001/CA</v>
      </c>
    </row>
    <row r="78">
      <c r="A78" t="str">
        <v>AutoTable</v>
      </c>
      <c r="D78" t="str">
        <v>14364-ANT</v>
      </c>
      <c r="E78" t="str">
        <v>0001/CA</v>
      </c>
    </row>
    <row r="79">
      <c r="A79" t="str">
        <v>AutoTable</v>
      </c>
      <c r="D79" t="str">
        <v>14364RX</v>
      </c>
      <c r="E79" t="str">
        <v>0001/CA</v>
      </c>
    </row>
    <row r="80">
      <c r="A80" t="str">
        <v>AutoTable</v>
      </c>
      <c r="D80" t="str">
        <v>14364TX</v>
      </c>
      <c r="E80" t="str">
        <v>0001/CA</v>
      </c>
    </row>
    <row r="81">
      <c r="A81" t="str">
        <v>AutoTable</v>
      </c>
      <c r="D81" t="str">
        <v>146150</v>
      </c>
      <c r="E81" t="str">
        <v>0001/CA</v>
      </c>
    </row>
    <row r="82">
      <c r="A82" t="str">
        <v>AutoTable</v>
      </c>
      <c r="D82" t="str">
        <v>15068</v>
      </c>
      <c r="E82" t="str">
        <v>0001/CA</v>
      </c>
    </row>
    <row r="83">
      <c r="A83" t="str">
        <v>AutoTable</v>
      </c>
      <c r="D83" t="str">
        <v>24CBFX</v>
      </c>
      <c r="E83" t="str">
        <v>0001/CA</v>
      </c>
    </row>
    <row r="84">
      <c r="A84" t="str">
        <v>AutoTable</v>
      </c>
      <c r="D84" t="str">
        <v>29040</v>
      </c>
      <c r="E84" t="str">
        <v>0001/CA</v>
      </c>
    </row>
    <row r="85">
      <c r="A85" t="str">
        <v>AutoTable</v>
      </c>
      <c r="D85" t="str">
        <v>29041</v>
      </c>
      <c r="E85" t="str">
        <v>0001/CA</v>
      </c>
    </row>
    <row r="86">
      <c r="A86" t="str">
        <v>AutoTable</v>
      </c>
      <c r="D86" t="str">
        <v>29042</v>
      </c>
      <c r="E86" t="str">
        <v>0001/CA</v>
      </c>
    </row>
    <row r="87">
      <c r="A87" t="str">
        <v>AutoTable</v>
      </c>
      <c r="D87" t="str">
        <v>29043</v>
      </c>
      <c r="E87" t="str">
        <v>0001/CA</v>
      </c>
    </row>
    <row r="88">
      <c r="A88" t="str">
        <v>AutoTable</v>
      </c>
      <c r="D88" t="str">
        <v>29044</v>
      </c>
      <c r="E88" t="str">
        <v>0001/CA</v>
      </c>
    </row>
    <row r="89">
      <c r="A89" t="str">
        <v>AutoTable</v>
      </c>
      <c r="D89" t="str">
        <v>29080</v>
      </c>
      <c r="E89" t="str">
        <v>0001/CA</v>
      </c>
    </row>
    <row r="90">
      <c r="A90" t="str">
        <v>AutoTable</v>
      </c>
      <c r="D90" t="str">
        <v>29080-1A</v>
      </c>
      <c r="E90" t="str">
        <v>0001/CA</v>
      </c>
    </row>
    <row r="91">
      <c r="A91" t="str">
        <v>AutoTable</v>
      </c>
      <c r="D91" t="str">
        <v>29081</v>
      </c>
      <c r="E91" t="str">
        <v>0001/CA</v>
      </c>
    </row>
    <row r="92">
      <c r="A92" t="str">
        <v>AutoTable</v>
      </c>
      <c r="D92" t="str">
        <v>29081-A</v>
      </c>
      <c r="E92" t="str">
        <v>0001/CA</v>
      </c>
    </row>
    <row r="93">
      <c r="A93" t="str">
        <v>AutoTable</v>
      </c>
      <c r="D93" t="str">
        <v>29085</v>
      </c>
      <c r="E93" t="str">
        <v>0001/CA</v>
      </c>
    </row>
    <row r="94">
      <c r="A94" t="str">
        <v>AutoTable</v>
      </c>
      <c r="D94" t="str">
        <v>29091</v>
      </c>
      <c r="E94" t="str">
        <v>0001/CA</v>
      </c>
    </row>
    <row r="95">
      <c r="A95" t="str">
        <v>AutoTable</v>
      </c>
      <c r="D95" t="str">
        <v>29095</v>
      </c>
      <c r="E95" t="str">
        <v>0001/CA</v>
      </c>
    </row>
    <row r="96">
      <c r="A96" t="str">
        <v>AutoTable</v>
      </c>
      <c r="D96" t="str">
        <v>29096</v>
      </c>
      <c r="E96" t="str">
        <v>0001/CA</v>
      </c>
    </row>
    <row r="97">
      <c r="A97" t="str">
        <v>AutoTable</v>
      </c>
      <c r="D97" t="str">
        <v>29097</v>
      </c>
      <c r="E97" t="str">
        <v>0001/CA</v>
      </c>
    </row>
    <row r="98">
      <c r="A98" t="str">
        <v>AutoTable</v>
      </c>
      <c r="D98" t="str">
        <v>29100</v>
      </c>
      <c r="E98" t="str">
        <v>0001/CA</v>
      </c>
    </row>
    <row r="99">
      <c r="A99" t="str">
        <v>AutoTable</v>
      </c>
      <c r="D99" t="str">
        <v>29101</v>
      </c>
      <c r="E99" t="str">
        <v>0001/CA</v>
      </c>
    </row>
    <row r="100">
      <c r="A100" t="str">
        <v>AutoTable</v>
      </c>
      <c r="D100" t="str">
        <v>29150</v>
      </c>
      <c r="E100" t="str">
        <v>0001/CA</v>
      </c>
    </row>
    <row r="101">
      <c r="A101" t="str">
        <v>AutoTable</v>
      </c>
      <c r="D101" t="str">
        <v>29151</v>
      </c>
      <c r="E101" t="str">
        <v>0001/CA</v>
      </c>
    </row>
    <row r="102">
      <c r="A102" t="str">
        <v>AutoTable</v>
      </c>
      <c r="D102" t="str">
        <v>29200</v>
      </c>
      <c r="E102" t="str">
        <v>0001/CA</v>
      </c>
    </row>
    <row r="103">
      <c r="A103" t="str">
        <v>AutoTable</v>
      </c>
      <c r="D103" t="str">
        <v>29212</v>
      </c>
      <c r="E103" t="str">
        <v>0001/CA</v>
      </c>
    </row>
    <row r="104">
      <c r="A104" t="str">
        <v>AutoTable</v>
      </c>
      <c r="D104" t="str">
        <v>29219</v>
      </c>
      <c r="E104" t="str">
        <v>0001/CA</v>
      </c>
    </row>
    <row r="105">
      <c r="A105" t="str">
        <v>AutoTable</v>
      </c>
      <c r="D105" t="str">
        <v>29220</v>
      </c>
      <c r="E105" t="str">
        <v>0001/CA</v>
      </c>
    </row>
    <row r="106">
      <c r="A106" t="str">
        <v>AutoTable</v>
      </c>
      <c r="D106" t="str">
        <v>29221</v>
      </c>
      <c r="E106" t="str">
        <v>0001/CA</v>
      </c>
    </row>
    <row r="107">
      <c r="A107" t="str">
        <v>AutoTable</v>
      </c>
      <c r="D107" t="str">
        <v>29231</v>
      </c>
      <c r="E107" t="str">
        <v>0001/CA</v>
      </c>
    </row>
    <row r="108">
      <c r="A108" t="str">
        <v>AutoTable</v>
      </c>
      <c r="D108" t="str">
        <v>29235R/F</v>
      </c>
      <c r="E108" t="str">
        <v>0001/CA</v>
      </c>
    </row>
    <row r="109">
      <c r="A109" t="str">
        <v>AutoTable</v>
      </c>
      <c r="D109" t="str">
        <v>29240</v>
      </c>
      <c r="E109" t="str">
        <v>0001/CA</v>
      </c>
    </row>
    <row r="110">
      <c r="A110" t="str">
        <v>AutoTable</v>
      </c>
      <c r="D110" t="str">
        <v>29250</v>
      </c>
      <c r="E110" t="str">
        <v>0001/CA</v>
      </c>
    </row>
    <row r="111">
      <c r="A111" t="str">
        <v>AutoTable</v>
      </c>
      <c r="D111" t="str">
        <v>352B-FX</v>
      </c>
      <c r="E111" t="str">
        <v>0001/CA</v>
      </c>
    </row>
    <row r="112">
      <c r="A112" t="str">
        <v>AutoTable</v>
      </c>
      <c r="D112" t="str">
        <v>352-FX</v>
      </c>
      <c r="E112" t="str">
        <v>0001/CA</v>
      </c>
    </row>
    <row r="113">
      <c r="A113" t="str">
        <v>AutoTable</v>
      </c>
      <c r="D113" t="str">
        <v>352R-FX</v>
      </c>
      <c r="E113" t="str">
        <v>0001/CA</v>
      </c>
    </row>
    <row r="114">
      <c r="A114" t="str">
        <v>AutoTable</v>
      </c>
      <c r="D114" t="str">
        <v>352W</v>
      </c>
      <c r="E114" t="str">
        <v>0001/CA</v>
      </c>
    </row>
    <row r="115">
      <c r="A115" t="str">
        <v>AutoTable</v>
      </c>
      <c r="D115" t="str">
        <v>352W-FX</v>
      </c>
      <c r="E115" t="str">
        <v>0001/CA</v>
      </c>
    </row>
    <row r="116">
      <c r="A116" t="str">
        <v>AutoTable</v>
      </c>
      <c r="D116" t="str">
        <v>353C</v>
      </c>
      <c r="E116" t="str">
        <v>0001/CA</v>
      </c>
    </row>
    <row r="117">
      <c r="A117" t="str">
        <v>AutoTable</v>
      </c>
      <c r="D117" t="str">
        <v>410017</v>
      </c>
      <c r="E117" t="str">
        <v>0001/CA</v>
      </c>
    </row>
    <row r="118">
      <c r="A118" t="str">
        <v>AutoTable</v>
      </c>
      <c r="D118" t="str">
        <v>410019</v>
      </c>
      <c r="E118" t="str">
        <v>0001/CA</v>
      </c>
    </row>
    <row r="119">
      <c r="A119" t="str">
        <v>AutoTable</v>
      </c>
      <c r="D119" t="str">
        <v>410036</v>
      </c>
      <c r="E119" t="str">
        <v>0001/CA</v>
      </c>
    </row>
    <row r="120">
      <c r="A120" t="str">
        <v>AutoTable</v>
      </c>
      <c r="D120" t="str">
        <v>410055</v>
      </c>
      <c r="E120" t="str">
        <v>0001/CA</v>
      </c>
    </row>
    <row r="121">
      <c r="A121" t="str">
        <v>AutoTable</v>
      </c>
      <c r="D121" t="str">
        <v>410071</v>
      </c>
      <c r="E121" t="str">
        <v>0001/CA</v>
      </c>
    </row>
    <row r="122">
      <c r="A122" t="str">
        <v>AutoTable</v>
      </c>
      <c r="D122" t="str">
        <v>410080</v>
      </c>
      <c r="E122" t="str">
        <v>0001/CA</v>
      </c>
    </row>
    <row r="123">
      <c r="A123" t="str">
        <v>AutoTable</v>
      </c>
      <c r="D123" t="str">
        <v>415008</v>
      </c>
      <c r="E123" t="str">
        <v>0001/CA</v>
      </c>
    </row>
    <row r="124">
      <c r="A124" t="str">
        <v>AutoTable</v>
      </c>
      <c r="D124" t="str">
        <v>42745PO</v>
      </c>
      <c r="E124" t="str">
        <v>0001/CA</v>
      </c>
    </row>
    <row r="125">
      <c r="A125" t="str">
        <v>AutoTable</v>
      </c>
      <c r="D125" t="str">
        <v>508-B</v>
      </c>
      <c r="E125" t="str">
        <v>0001/CA</v>
      </c>
    </row>
    <row r="126">
      <c r="A126" t="str">
        <v>AutoTable</v>
      </c>
      <c r="D126" t="str">
        <v>508W-B</v>
      </c>
      <c r="E126" t="str">
        <v>0001/CA</v>
      </c>
    </row>
    <row r="127">
      <c r="A127" t="str">
        <v>AutoTable</v>
      </c>
      <c r="D127" t="str">
        <v>51003</v>
      </c>
      <c r="E127" t="str">
        <v>0001/CA</v>
      </c>
    </row>
    <row r="128">
      <c r="A128" t="str">
        <v>AutoTable</v>
      </c>
      <c r="D128" t="str">
        <v>51005</v>
      </c>
      <c r="E128" t="str">
        <v>0001/CA</v>
      </c>
    </row>
    <row r="129">
      <c r="A129" t="str">
        <v>AutoTable</v>
      </c>
      <c r="D129" t="str">
        <v>51006</v>
      </c>
      <c r="E129" t="str">
        <v>0001/CA</v>
      </c>
    </row>
    <row r="130">
      <c r="A130" t="str">
        <v>AutoTable</v>
      </c>
      <c r="D130" t="str">
        <v>51007</v>
      </c>
      <c r="E130" t="str">
        <v>0001/CA</v>
      </c>
    </row>
    <row r="131">
      <c r="A131" t="str">
        <v>AutoTable</v>
      </c>
      <c r="D131" t="str">
        <v>51008</v>
      </c>
      <c r="E131" t="str">
        <v>0001/CA</v>
      </c>
    </row>
    <row r="132">
      <c r="A132" t="str">
        <v>AutoTable</v>
      </c>
      <c r="D132" t="str">
        <v>51009</v>
      </c>
      <c r="E132" t="str">
        <v>0001/CA</v>
      </c>
    </row>
    <row r="133">
      <c r="A133" t="str">
        <v>AutoTable</v>
      </c>
      <c r="D133" t="str">
        <v>51010</v>
      </c>
      <c r="E133" t="str">
        <v>0001/CA</v>
      </c>
    </row>
    <row r="134">
      <c r="A134" t="str">
        <v>AutoTable</v>
      </c>
      <c r="D134" t="str">
        <v>51011</v>
      </c>
      <c r="E134" t="str">
        <v>0001/CA</v>
      </c>
    </row>
    <row r="135">
      <c r="A135" t="str">
        <v>AutoTable</v>
      </c>
      <c r="D135" t="str">
        <v>51012</v>
      </c>
      <c r="E135" t="str">
        <v>0001/CA</v>
      </c>
    </row>
    <row r="136">
      <c r="A136" t="str">
        <v>AutoTable</v>
      </c>
      <c r="D136" t="str">
        <v>51014</v>
      </c>
      <c r="E136" t="str">
        <v>0001/CA</v>
      </c>
    </row>
    <row r="137">
      <c r="A137" t="str">
        <v>AutoTable</v>
      </c>
      <c r="D137" t="str">
        <v>51015</v>
      </c>
      <c r="E137" t="str">
        <v>0001/CA</v>
      </c>
    </row>
    <row r="138">
      <c r="A138" t="str">
        <v>AutoTable</v>
      </c>
      <c r="D138" t="str">
        <v>51016</v>
      </c>
      <c r="E138" t="str">
        <v>0001/CA</v>
      </c>
    </row>
    <row r="139">
      <c r="A139" t="str">
        <v>AutoTable</v>
      </c>
      <c r="D139" t="str">
        <v>51016-3</v>
      </c>
      <c r="E139" t="str">
        <v>0001/CA</v>
      </c>
    </row>
    <row r="140">
      <c r="A140" t="str">
        <v>AutoTable</v>
      </c>
      <c r="D140" t="str">
        <v>51016-5</v>
      </c>
      <c r="E140" t="str">
        <v>0001/CA</v>
      </c>
    </row>
    <row r="141">
      <c r="A141" t="str">
        <v>AutoTable</v>
      </c>
      <c r="D141" t="str">
        <v>51016V</v>
      </c>
      <c r="E141" t="str">
        <v>0001/CA</v>
      </c>
    </row>
    <row r="142">
      <c r="A142" t="str">
        <v>AutoTable</v>
      </c>
      <c r="D142" t="str">
        <v>51017</v>
      </c>
      <c r="E142" t="str">
        <v>0001/CA</v>
      </c>
    </row>
    <row r="143">
      <c r="A143" t="str">
        <v>AutoTable</v>
      </c>
      <c r="D143" t="str">
        <v>51018</v>
      </c>
      <c r="E143" t="str">
        <v>0001/CA</v>
      </c>
    </row>
    <row r="144">
      <c r="A144" t="str">
        <v>AutoTable</v>
      </c>
      <c r="D144" t="str">
        <v>51020</v>
      </c>
      <c r="E144" t="str">
        <v>0001/CA</v>
      </c>
    </row>
    <row r="145">
      <c r="A145" t="str">
        <v>AutoTable</v>
      </c>
      <c r="D145" t="str">
        <v>51021</v>
      </c>
      <c r="E145" t="str">
        <v>0001/CA</v>
      </c>
    </row>
    <row r="146">
      <c r="A146" t="str">
        <v>AutoTable</v>
      </c>
      <c r="D146" t="str">
        <v>512-FX</v>
      </c>
      <c r="E146" t="str">
        <v>0001/CA</v>
      </c>
    </row>
    <row r="147">
      <c r="A147" t="str">
        <v>AutoTable</v>
      </c>
      <c r="D147" t="str">
        <v>52032</v>
      </c>
      <c r="E147" t="str">
        <v>0001/CA</v>
      </c>
    </row>
    <row r="148">
      <c r="A148" t="str">
        <v>AutoTable</v>
      </c>
      <c r="D148" t="str">
        <v>52037</v>
      </c>
      <c r="E148" t="str">
        <v>0001/CA</v>
      </c>
    </row>
    <row r="149">
      <c r="A149" t="str">
        <v>AutoTable</v>
      </c>
      <c r="D149" t="str">
        <v>52040</v>
      </c>
      <c r="E149" t="str">
        <v>0001/CA</v>
      </c>
    </row>
    <row r="150">
      <c r="A150" t="str">
        <v>AutoTable</v>
      </c>
      <c r="D150" t="str">
        <v>52041</v>
      </c>
      <c r="E150" t="str">
        <v>0001/CA</v>
      </c>
    </row>
    <row r="151">
      <c r="A151" t="str">
        <v>AutoTable</v>
      </c>
      <c r="D151" t="str">
        <v>52043</v>
      </c>
      <c r="E151" t="str">
        <v>0001/CA</v>
      </c>
    </row>
    <row r="152">
      <c r="A152" t="str">
        <v>AutoTable</v>
      </c>
      <c r="D152" t="str">
        <v>52045</v>
      </c>
      <c r="E152" t="str">
        <v>0001/CA</v>
      </c>
    </row>
    <row r="153">
      <c r="A153" t="str">
        <v>AutoTable</v>
      </c>
      <c r="D153" t="str">
        <v>52046</v>
      </c>
      <c r="E153" t="str">
        <v>0001/CA</v>
      </c>
    </row>
    <row r="154">
      <c r="A154" t="str">
        <v>AutoTable</v>
      </c>
      <c r="D154" t="str">
        <v>52047</v>
      </c>
      <c r="E154" t="str">
        <v>0001/CA</v>
      </c>
    </row>
    <row r="155">
      <c r="A155" t="str">
        <v>AutoTable</v>
      </c>
      <c r="D155" t="str">
        <v>52048</v>
      </c>
      <c r="E155" t="str">
        <v>0001/CA</v>
      </c>
    </row>
    <row r="156">
      <c r="A156" t="str">
        <v>AutoTable</v>
      </c>
      <c r="D156" t="str">
        <v>52049</v>
      </c>
      <c r="E156" t="str">
        <v>0001/CA</v>
      </c>
    </row>
    <row r="157">
      <c r="A157" t="str">
        <v>AutoTable</v>
      </c>
      <c r="D157" t="str">
        <v>52051</v>
      </c>
      <c r="E157" t="str">
        <v>0001/CA</v>
      </c>
    </row>
    <row r="158">
      <c r="A158" t="str">
        <v>AutoTable</v>
      </c>
      <c r="D158" t="str">
        <v>52058</v>
      </c>
      <c r="E158" t="str">
        <v>0001/CA</v>
      </c>
    </row>
    <row r="159">
      <c r="A159" t="str">
        <v>AutoTable</v>
      </c>
      <c r="D159" t="str">
        <v>52062</v>
      </c>
      <c r="E159" t="str">
        <v>0001/CA</v>
      </c>
    </row>
    <row r="160">
      <c r="A160" t="str">
        <v>AutoTable</v>
      </c>
      <c r="D160" t="str">
        <v>53101</v>
      </c>
      <c r="E160" t="str">
        <v>0001/CA</v>
      </c>
    </row>
    <row r="161">
      <c r="A161" t="str">
        <v>AutoTable</v>
      </c>
      <c r="D161" t="str">
        <v>53103</v>
      </c>
      <c r="E161" t="str">
        <v>0001/CA</v>
      </c>
    </row>
    <row r="162">
      <c r="A162" t="str">
        <v>AutoTable</v>
      </c>
      <c r="D162" t="str">
        <v>53105</v>
      </c>
      <c r="E162" t="str">
        <v>0001/CA</v>
      </c>
    </row>
    <row r="163">
      <c r="A163" t="str">
        <v>AutoTable</v>
      </c>
      <c r="D163" t="str">
        <v>53106</v>
      </c>
      <c r="E163" t="str">
        <v>0001/CA</v>
      </c>
    </row>
    <row r="164">
      <c r="A164" t="str">
        <v>AutoTable</v>
      </c>
      <c r="D164" t="str">
        <v>53111</v>
      </c>
      <c r="E164" t="str">
        <v>0001/CA</v>
      </c>
    </row>
    <row r="165">
      <c r="A165" t="str">
        <v>AutoTable</v>
      </c>
      <c r="D165" t="str">
        <v>53113</v>
      </c>
      <c r="E165" t="str">
        <v>0001/CA</v>
      </c>
    </row>
    <row r="166">
      <c r="A166" t="str">
        <v>AutoTable</v>
      </c>
      <c r="D166" t="str">
        <v>53114</v>
      </c>
      <c r="E166" t="str">
        <v>0001/CA</v>
      </c>
    </row>
    <row r="167">
      <c r="A167" t="str">
        <v>AutoTable</v>
      </c>
      <c r="D167" t="str">
        <v>53115</v>
      </c>
      <c r="E167" t="str">
        <v>0001/CA</v>
      </c>
    </row>
    <row r="168">
      <c r="A168" t="str">
        <v>AutoTable</v>
      </c>
      <c r="D168" t="str">
        <v>53116</v>
      </c>
      <c r="E168" t="str">
        <v>0001/CA</v>
      </c>
    </row>
    <row r="169">
      <c r="A169" t="str">
        <v>AutoTable</v>
      </c>
      <c r="D169" t="str">
        <v>53117</v>
      </c>
      <c r="E169" t="str">
        <v>0001/CA</v>
      </c>
    </row>
    <row r="170">
      <c r="A170" t="str">
        <v>AutoTable</v>
      </c>
      <c r="D170" t="str">
        <v>60176</v>
      </c>
      <c r="E170" t="str">
        <v>0001/CA</v>
      </c>
    </row>
    <row r="171">
      <c r="A171" t="str">
        <v>AutoTable</v>
      </c>
      <c r="D171" t="str">
        <v>61310AD</v>
      </c>
      <c r="E171" t="str">
        <v>0001/CA</v>
      </c>
    </row>
    <row r="172">
      <c r="A172" t="str">
        <v>AutoTable</v>
      </c>
      <c r="D172" t="str">
        <v>616</v>
      </c>
      <c r="E172" t="str">
        <v>0001/CA</v>
      </c>
    </row>
    <row r="173">
      <c r="A173" t="str">
        <v>AutoTable</v>
      </c>
      <c r="D173" t="str">
        <v>616-PM</v>
      </c>
      <c r="E173" t="str">
        <v>0001/CA</v>
      </c>
    </row>
    <row r="174">
      <c r="A174" t="str">
        <v>AutoTable</v>
      </c>
      <c r="D174" t="str">
        <v>62120PO</v>
      </c>
      <c r="E174" t="str">
        <v>0001/CA</v>
      </c>
    </row>
    <row r="175">
      <c r="A175" t="str">
        <v>AutoTable</v>
      </c>
      <c r="D175" t="str">
        <v>62675PAV</v>
      </c>
      <c r="E175" t="str">
        <v>0001/CA</v>
      </c>
    </row>
    <row r="176">
      <c r="A176" t="str">
        <v>AutoTable</v>
      </c>
      <c r="D176" t="str">
        <v>65120</v>
      </c>
      <c r="E176" t="str">
        <v>0001/CA</v>
      </c>
    </row>
    <row r="177">
      <c r="A177" t="str">
        <v>AutoTable</v>
      </c>
      <c r="D177" t="str">
        <v>65125</v>
      </c>
      <c r="E177" t="str">
        <v>0001/CA</v>
      </c>
    </row>
    <row r="178">
      <c r="A178" t="str">
        <v>AutoTable</v>
      </c>
      <c r="D178" t="str">
        <v>72676-35</v>
      </c>
      <c r="E178" t="str">
        <v>0001/CA</v>
      </c>
    </row>
    <row r="179">
      <c r="A179" t="str">
        <v>AutoTable</v>
      </c>
      <c r="D179" t="str">
        <v>72715RPA</v>
      </c>
      <c r="E179" t="str">
        <v>0001/CA</v>
      </c>
    </row>
    <row r="180">
      <c r="A180" t="str">
        <v>AutoTable</v>
      </c>
      <c r="D180" t="str">
        <v>73012BC</v>
      </c>
      <c r="E180" t="str">
        <v>0001/CA</v>
      </c>
    </row>
    <row r="181">
      <c r="A181" t="str">
        <v>AutoTable</v>
      </c>
      <c r="D181" t="str">
        <v>73012J</v>
      </c>
      <c r="E181" t="str">
        <v>0001/CA</v>
      </c>
    </row>
    <row r="182">
      <c r="A182" t="str">
        <v>AutoTable</v>
      </c>
      <c r="D182" t="str">
        <v>73012R</v>
      </c>
      <c r="E182" t="str">
        <v>0001/CA</v>
      </c>
    </row>
    <row r="183">
      <c r="A183" t="str">
        <v>AutoTable</v>
      </c>
      <c r="D183" t="str">
        <v>73012V</v>
      </c>
      <c r="E183" t="str">
        <v>0001/CA</v>
      </c>
    </row>
    <row r="184">
      <c r="A184" t="str">
        <v>AutoTable</v>
      </c>
      <c r="D184" t="str">
        <v>73615B</v>
      </c>
      <c r="E184" t="str">
        <v>0001/CA</v>
      </c>
    </row>
    <row r="185">
      <c r="A185" t="str">
        <v>AutoTable</v>
      </c>
      <c r="D185" t="str">
        <v>73615BC</v>
      </c>
      <c r="E185" t="str">
        <v>0001/CA</v>
      </c>
    </row>
    <row r="186">
      <c r="A186" t="str">
        <v>AutoTable</v>
      </c>
      <c r="D186" t="str">
        <v>73615R</v>
      </c>
      <c r="E186" t="str">
        <v>0001/CA</v>
      </c>
    </row>
    <row r="187">
      <c r="A187" t="str">
        <v>AutoTable</v>
      </c>
      <c r="D187" t="str">
        <v>73925OR/CV/B</v>
      </c>
      <c r="E187" t="str">
        <v>0001/CA</v>
      </c>
    </row>
    <row r="188">
      <c r="A188" t="str">
        <v>AutoTable</v>
      </c>
      <c r="D188" t="str">
        <v>73925OR-VI/CI</v>
      </c>
      <c r="E188" t="str">
        <v>0001/CA</v>
      </c>
    </row>
    <row r="189">
      <c r="A189" t="str">
        <v>AutoTable</v>
      </c>
      <c r="D189" t="str">
        <v>74845PAR</v>
      </c>
      <c r="E189" t="str">
        <v>0001/CA</v>
      </c>
    </row>
    <row r="190">
      <c r="A190" t="str">
        <v>AutoTable</v>
      </c>
      <c r="D190" t="str">
        <v>74845POVI</v>
      </c>
      <c r="E190" t="str">
        <v>0001/CA</v>
      </c>
    </row>
    <row r="191">
      <c r="A191" t="str">
        <v>AutoTable</v>
      </c>
      <c r="D191" t="str">
        <v>76030-81</v>
      </c>
      <c r="E191" t="str">
        <v>0001/CA</v>
      </c>
    </row>
    <row r="192">
      <c r="A192" t="str">
        <v>AutoTable</v>
      </c>
      <c r="D192" t="str">
        <v>76030-89</v>
      </c>
      <c r="E192" t="str">
        <v>0001/CA</v>
      </c>
    </row>
    <row r="193">
      <c r="A193" t="str">
        <v>AutoTable</v>
      </c>
      <c r="D193" t="str">
        <v>80300C</v>
      </c>
      <c r="E193" t="str">
        <v>0001/CA</v>
      </c>
    </row>
    <row r="194">
      <c r="A194" t="str">
        <v>AutoTable</v>
      </c>
      <c r="D194" t="str">
        <v>80300O</v>
      </c>
      <c r="E194" t="str">
        <v>0001/CA</v>
      </c>
    </row>
    <row r="195">
      <c r="A195" t="str">
        <v>AutoTable</v>
      </c>
      <c r="D195" t="str">
        <v>90215</v>
      </c>
      <c r="E195" t="str">
        <v>0001/CA</v>
      </c>
    </row>
    <row r="196">
      <c r="A196" t="str">
        <v>AutoTable</v>
      </c>
      <c r="D196" t="str">
        <v>90220</v>
      </c>
      <c r="E196" t="str">
        <v>0001/CA</v>
      </c>
    </row>
    <row r="197">
      <c r="A197" t="str">
        <v>AutoTable</v>
      </c>
      <c r="D197" t="str">
        <v>90222</v>
      </c>
      <c r="E197" t="str">
        <v>0001/CA</v>
      </c>
    </row>
    <row r="198">
      <c r="A198" t="str">
        <v>AutoTable</v>
      </c>
      <c r="D198" t="str">
        <v>90231N2</v>
      </c>
      <c r="E198" t="str">
        <v>0001/CA</v>
      </c>
    </row>
    <row r="199">
      <c r="A199" t="str">
        <v>AutoTable</v>
      </c>
      <c r="D199" t="str">
        <v>90237-10</v>
      </c>
      <c r="E199" t="str">
        <v>0001/CA</v>
      </c>
    </row>
    <row r="200">
      <c r="A200" t="str">
        <v>AutoTable</v>
      </c>
      <c r="D200" t="str">
        <v>90237-6</v>
      </c>
      <c r="E200" t="str">
        <v>0001/CA</v>
      </c>
    </row>
    <row r="201">
      <c r="A201" t="str">
        <v>AutoTable</v>
      </c>
      <c r="D201" t="str">
        <v>90239-30</v>
      </c>
      <c r="E201" t="str">
        <v>0001/CA</v>
      </c>
    </row>
    <row r="202">
      <c r="A202" t="str">
        <v>AutoTable</v>
      </c>
      <c r="D202" t="str">
        <v>90240</v>
      </c>
      <c r="E202" t="str">
        <v>0001/CA</v>
      </c>
    </row>
    <row r="203">
      <c r="A203" t="str">
        <v>AutoTable</v>
      </c>
      <c r="D203" t="str">
        <v>90241</v>
      </c>
      <c r="E203" t="str">
        <v>0001/CA</v>
      </c>
    </row>
    <row r="204">
      <c r="A204" t="str">
        <v>AutoTable</v>
      </c>
      <c r="D204" t="str">
        <v>90325BF</v>
      </c>
      <c r="E204" t="str">
        <v>0001/CA</v>
      </c>
    </row>
    <row r="205">
      <c r="A205" t="str">
        <v>AutoTable</v>
      </c>
      <c r="D205" t="str">
        <v>90325BT</v>
      </c>
      <c r="E205" t="str">
        <v>0001/CA</v>
      </c>
    </row>
    <row r="206">
      <c r="A206" t="str">
        <v>AutoTable</v>
      </c>
      <c r="D206" t="str">
        <v>90325O</v>
      </c>
      <c r="E206" t="str">
        <v>0001/CA</v>
      </c>
    </row>
    <row r="207">
      <c r="A207" t="str">
        <v>AutoTable</v>
      </c>
      <c r="D207" t="str">
        <v>90325R</v>
      </c>
      <c r="E207" t="str">
        <v>0001/CA</v>
      </c>
    </row>
    <row r="208">
      <c r="A208" t="str">
        <v>AutoTable</v>
      </c>
      <c r="D208" t="str">
        <v>90325RO</v>
      </c>
      <c r="E208" t="str">
        <v>0001/CA</v>
      </c>
    </row>
    <row r="209">
      <c r="A209" t="str">
        <v>AutoTable</v>
      </c>
      <c r="D209" t="str">
        <v>90325VF</v>
      </c>
      <c r="E209" t="str">
        <v>0001/CA</v>
      </c>
    </row>
    <row r="210">
      <c r="A210" t="str">
        <v>AutoTable</v>
      </c>
      <c r="D210" t="str">
        <v>90335BC</v>
      </c>
      <c r="E210" t="str">
        <v>0001/CA</v>
      </c>
    </row>
    <row r="211">
      <c r="A211" t="str">
        <v>AutoTable</v>
      </c>
      <c r="D211" t="str">
        <v>90335BF</v>
      </c>
      <c r="E211" t="str">
        <v>0001/CA</v>
      </c>
    </row>
    <row r="212">
      <c r="A212" t="str">
        <v>AutoTable</v>
      </c>
      <c r="D212" t="str">
        <v>90335FU</v>
      </c>
      <c r="E212" t="str">
        <v>0001/CA</v>
      </c>
    </row>
    <row r="213">
      <c r="A213" t="str">
        <v>AutoTable</v>
      </c>
      <c r="D213" t="str">
        <v>90335J</v>
      </c>
      <c r="E213" t="str">
        <v>0001/CA</v>
      </c>
    </row>
    <row r="214">
      <c r="A214" t="str">
        <v>AutoTable</v>
      </c>
      <c r="D214" t="str">
        <v>90335O</v>
      </c>
      <c r="E214" t="str">
        <v>0001/CA</v>
      </c>
    </row>
    <row r="215">
      <c r="A215" t="str">
        <v>AutoTable</v>
      </c>
      <c r="D215" t="str">
        <v>90335R</v>
      </c>
      <c r="E215" t="str">
        <v>0001/CA</v>
      </c>
    </row>
    <row r="216">
      <c r="A216" t="str">
        <v>AutoTable</v>
      </c>
      <c r="D216" t="str">
        <v>90335VE</v>
      </c>
      <c r="E216" t="str">
        <v>0001/CA</v>
      </c>
    </row>
    <row r="217">
      <c r="A217" t="str">
        <v>AutoTable</v>
      </c>
      <c r="D217" t="str">
        <v>90405A</v>
      </c>
      <c r="E217" t="str">
        <v>0001/CA</v>
      </c>
    </row>
    <row r="218">
      <c r="A218" t="str">
        <v>AutoTable</v>
      </c>
      <c r="D218" t="str">
        <v>90405BC</v>
      </c>
      <c r="E218" t="str">
        <v>0001/CA</v>
      </c>
    </row>
    <row r="219">
      <c r="A219" t="str">
        <v>AutoTable</v>
      </c>
      <c r="D219" t="str">
        <v>90405BC/FL</v>
      </c>
      <c r="E219" t="str">
        <v>0001/CA</v>
      </c>
    </row>
    <row r="220">
      <c r="A220" t="str">
        <v>AutoTable</v>
      </c>
      <c r="D220" t="str">
        <v>90405BF</v>
      </c>
      <c r="E220" t="str">
        <v>0001/CA</v>
      </c>
    </row>
    <row r="221">
      <c r="A221" t="str">
        <v>AutoTable</v>
      </c>
      <c r="D221" t="str">
        <v>90405BT</v>
      </c>
      <c r="E221" t="str">
        <v>0001/CA</v>
      </c>
    </row>
    <row r="222">
      <c r="A222" t="str">
        <v>AutoTable</v>
      </c>
      <c r="D222" t="str">
        <v>90405FU</v>
      </c>
      <c r="E222" t="str">
        <v>0001/CA</v>
      </c>
    </row>
    <row r="223">
      <c r="A223" t="str">
        <v>AutoTable</v>
      </c>
      <c r="D223" t="str">
        <v>90405J</v>
      </c>
      <c r="E223" t="str">
        <v>0001/CA</v>
      </c>
    </row>
    <row r="224">
      <c r="A224" t="str">
        <v>AutoTable</v>
      </c>
      <c r="D224" t="str">
        <v>90405NR</v>
      </c>
      <c r="E224" t="str">
        <v>0001/CA</v>
      </c>
    </row>
    <row r="225">
      <c r="A225" t="str">
        <v>AutoTable</v>
      </c>
      <c r="D225" t="str">
        <v>90405O</v>
      </c>
      <c r="E225" t="str">
        <v>0001/CA</v>
      </c>
    </row>
    <row r="226">
      <c r="A226" t="str">
        <v>AutoTable</v>
      </c>
      <c r="D226" t="str">
        <v>90405OR</v>
      </c>
      <c r="E226" t="str">
        <v>0001/CA</v>
      </c>
    </row>
    <row r="227">
      <c r="A227" t="str">
        <v>AutoTable</v>
      </c>
      <c r="D227" t="str">
        <v>90405R</v>
      </c>
      <c r="E227" t="str">
        <v>0001/CA</v>
      </c>
    </row>
    <row r="228">
      <c r="A228" t="str">
        <v>AutoTable</v>
      </c>
      <c r="D228" t="str">
        <v>90405VE</v>
      </c>
      <c r="E228" t="str">
        <v>0001/CA</v>
      </c>
    </row>
    <row r="229">
      <c r="A229" t="str">
        <v>AutoTable</v>
      </c>
      <c r="D229" t="str">
        <v>90405VF</v>
      </c>
      <c r="E229" t="str">
        <v>0001/CA</v>
      </c>
    </row>
    <row r="230">
      <c r="A230" t="str">
        <v>AutoTable</v>
      </c>
      <c r="D230" t="str">
        <v>90405VI</v>
      </c>
      <c r="E230" t="str">
        <v>0001/CA</v>
      </c>
    </row>
    <row r="231">
      <c r="A231" t="str">
        <v>AutoTable</v>
      </c>
      <c r="D231" t="str">
        <v>90410NR</v>
      </c>
      <c r="E231" t="str">
        <v>0001/CA</v>
      </c>
    </row>
    <row r="232">
      <c r="A232" t="str">
        <v>AutoTable</v>
      </c>
      <c r="D232" t="str">
        <v>90413BT</v>
      </c>
      <c r="E232" t="str">
        <v>0001/CA</v>
      </c>
    </row>
    <row r="233">
      <c r="A233" t="str">
        <v>AutoTable</v>
      </c>
      <c r="D233" t="str">
        <v>90413FU</v>
      </c>
      <c r="E233" t="str">
        <v>0001/CA</v>
      </c>
    </row>
    <row r="234">
      <c r="A234" t="str">
        <v>AutoTable</v>
      </c>
      <c r="D234" t="str">
        <v>90413J</v>
      </c>
      <c r="E234" t="str">
        <v>0001/CA</v>
      </c>
    </row>
    <row r="235">
      <c r="A235" t="str">
        <v>AutoTable</v>
      </c>
      <c r="D235" t="str">
        <v>90413O</v>
      </c>
      <c r="E235" t="str">
        <v>0001/CA</v>
      </c>
    </row>
    <row r="236">
      <c r="A236" t="str">
        <v>AutoTable</v>
      </c>
      <c r="D236" t="str">
        <v>90413VE</v>
      </c>
      <c r="E236" t="str">
        <v>0001/CA</v>
      </c>
    </row>
    <row r="237">
      <c r="A237" t="str">
        <v>AutoTable</v>
      </c>
      <c r="D237" t="str">
        <v>90414BC</v>
      </c>
      <c r="E237" t="str">
        <v>0001/CA</v>
      </c>
    </row>
    <row r="238">
      <c r="A238" t="str">
        <v>AutoTable</v>
      </c>
      <c r="D238" t="str">
        <v>90417B</v>
      </c>
      <c r="E238" t="str">
        <v>0001/CA</v>
      </c>
    </row>
    <row r="239">
      <c r="A239" t="str">
        <v>AutoTable</v>
      </c>
      <c r="D239" t="str">
        <v>90417OR</v>
      </c>
      <c r="E239" t="str">
        <v>0001/CA</v>
      </c>
    </row>
    <row r="240">
      <c r="A240" t="str">
        <v>AutoTable</v>
      </c>
      <c r="D240" t="str">
        <v>90417R</v>
      </c>
      <c r="E240" t="str">
        <v>0001/CA</v>
      </c>
    </row>
    <row r="241">
      <c r="A241" t="str">
        <v>AutoTable</v>
      </c>
      <c r="D241" t="str">
        <v>90417VE</v>
      </c>
      <c r="E241" t="str">
        <v>0001/CA</v>
      </c>
    </row>
    <row r="242">
      <c r="A242" t="str">
        <v>AutoTable</v>
      </c>
      <c r="D242" t="str">
        <v>90510BC</v>
      </c>
      <c r="E242" t="str">
        <v>0001/CA</v>
      </c>
    </row>
    <row r="243">
      <c r="A243" t="str">
        <v>AutoTable</v>
      </c>
      <c r="D243" t="str">
        <v>91100B</v>
      </c>
      <c r="E243" t="str">
        <v>0001/CA</v>
      </c>
    </row>
    <row r="244">
      <c r="A244" t="str">
        <v>AutoTable</v>
      </c>
      <c r="D244" t="str">
        <v>91100BC</v>
      </c>
      <c r="E244" t="str">
        <v>0001/CA</v>
      </c>
    </row>
    <row r="245">
      <c r="A245" t="str">
        <v>AutoTable</v>
      </c>
      <c r="D245" t="str">
        <v>91100J</v>
      </c>
      <c r="E245" t="str">
        <v>0001/CA</v>
      </c>
    </row>
    <row r="246">
      <c r="A246" t="str">
        <v>AutoTable</v>
      </c>
      <c r="D246" t="str">
        <v>91100O</v>
      </c>
      <c r="E246" t="str">
        <v>0001/CA</v>
      </c>
    </row>
    <row r="247">
      <c r="A247" t="str">
        <v>AutoTable</v>
      </c>
      <c r="D247" t="str">
        <v>91100R</v>
      </c>
      <c r="E247" t="str">
        <v>0001/CA</v>
      </c>
    </row>
    <row r="248">
      <c r="A248" t="str">
        <v>AutoTable</v>
      </c>
      <c r="D248" t="str">
        <v>91100ROSE</v>
      </c>
      <c r="E248" t="str">
        <v>0001/CA</v>
      </c>
    </row>
    <row r="249">
      <c r="A249" t="str">
        <v>AutoTable</v>
      </c>
      <c r="D249" t="str">
        <v>91100V</v>
      </c>
      <c r="E249" t="str">
        <v>0001/CA</v>
      </c>
    </row>
    <row r="250">
      <c r="A250" t="str">
        <v>AutoTable</v>
      </c>
      <c r="D250" t="str">
        <v>937</v>
      </c>
      <c r="E250" t="str">
        <v>0001/CA</v>
      </c>
    </row>
    <row r="251">
      <c r="A251" t="str">
        <v>AutoTable</v>
      </c>
      <c r="D251" t="str">
        <v>939</v>
      </c>
      <c r="E251" t="str">
        <v>0001/CA</v>
      </c>
    </row>
    <row r="252">
      <c r="A252" t="str">
        <v>AutoTable</v>
      </c>
      <c r="D252" t="str">
        <v>944</v>
      </c>
      <c r="E252" t="str">
        <v>0001/CA</v>
      </c>
    </row>
    <row r="253">
      <c r="A253" t="str">
        <v>AutoTable</v>
      </c>
      <c r="D253" t="str">
        <v>97004</v>
      </c>
      <c r="E253" t="str">
        <v>0001/CA</v>
      </c>
    </row>
    <row r="254">
      <c r="A254" t="str">
        <v>AutoTable</v>
      </c>
      <c r="D254" t="str">
        <v>ALIM1</v>
      </c>
      <c r="E254" t="str">
        <v>0001/CA</v>
      </c>
    </row>
    <row r="255">
      <c r="A255" t="str">
        <v>AutoTable</v>
      </c>
      <c r="D255" t="str">
        <v>B14100</v>
      </c>
      <c r="E255" t="str">
        <v>0001/CA</v>
      </c>
    </row>
    <row r="256">
      <c r="A256" t="str">
        <v>AutoTable</v>
      </c>
      <c r="D256" t="str">
        <v>B14101</v>
      </c>
      <c r="E256" t="str">
        <v>0001/CA</v>
      </c>
    </row>
    <row r="257">
      <c r="A257" t="str">
        <v>AutoTable</v>
      </c>
      <c r="D257" t="str">
        <v>B14102</v>
      </c>
      <c r="E257" t="str">
        <v>0001/CA</v>
      </c>
    </row>
    <row r="258">
      <c r="A258" t="str">
        <v>AutoTable</v>
      </c>
      <c r="D258" t="str">
        <v>B14103</v>
      </c>
      <c r="E258" t="str">
        <v>0001/CA</v>
      </c>
    </row>
    <row r="259">
      <c r="A259" t="str">
        <v>AutoTable</v>
      </c>
      <c r="D259" t="str">
        <v>B14104</v>
      </c>
      <c r="E259" t="str">
        <v>0001/CA</v>
      </c>
    </row>
    <row r="260">
      <c r="A260" t="str">
        <v>AutoTable</v>
      </c>
      <c r="D260" t="str">
        <v>B14105</v>
      </c>
      <c r="E260" t="str">
        <v>0001/CA</v>
      </c>
    </row>
    <row r="261">
      <c r="A261" t="str">
        <v>AutoTable</v>
      </c>
      <c r="D261" t="str">
        <v>B54021</v>
      </c>
      <c r="E261" t="str">
        <v>0001/CA</v>
      </c>
    </row>
    <row r="262">
      <c r="A262" t="str">
        <v>AutoTable</v>
      </c>
      <c r="D262" t="str">
        <v>B54024</v>
      </c>
      <c r="E262" t="str">
        <v>0001/CA</v>
      </c>
    </row>
    <row r="263">
      <c r="A263" t="str">
        <v>AutoTable</v>
      </c>
      <c r="D263" t="str">
        <v>B54027</v>
      </c>
      <c r="E263" t="str">
        <v>0001/CA</v>
      </c>
    </row>
    <row r="264">
      <c r="A264" t="str">
        <v>AutoTable</v>
      </c>
      <c r="D264" t="str">
        <v>B54028</v>
      </c>
      <c r="E264" t="str">
        <v>0001/CA</v>
      </c>
    </row>
    <row r="265">
      <c r="A265" t="str">
        <v>AutoTable</v>
      </c>
      <c r="D265" t="str">
        <v>B54045B</v>
      </c>
      <c r="E265" t="str">
        <v>0001/CA</v>
      </c>
    </row>
    <row r="266">
      <c r="A266" t="str">
        <v>AutoTable</v>
      </c>
      <c r="D266" t="str">
        <v>B54045C</v>
      </c>
      <c r="E266" t="str">
        <v>0001/CA</v>
      </c>
    </row>
    <row r="267">
      <c r="A267" t="str">
        <v>AutoTable</v>
      </c>
      <c r="D267" t="str">
        <v>B54045D</v>
      </c>
      <c r="E267" t="str">
        <v>0001/CA</v>
      </c>
    </row>
    <row r="268">
      <c r="A268" t="str">
        <v>AutoTable</v>
      </c>
      <c r="D268" t="str">
        <v>BAL2</v>
      </c>
      <c r="E268" t="str">
        <v>0001/CA</v>
      </c>
    </row>
    <row r="269">
      <c r="A269" t="str">
        <v>AutoTable</v>
      </c>
      <c r="D269" t="str">
        <v>BDERIV</v>
      </c>
      <c r="E269" t="str">
        <v>0001/CA</v>
      </c>
    </row>
    <row r="270">
      <c r="A270" t="str">
        <v>AutoTable</v>
      </c>
      <c r="D270" t="str">
        <v>BRIN2</v>
      </c>
      <c r="E270" t="str">
        <v>0001/CA</v>
      </c>
    </row>
    <row r="271">
      <c r="A271" t="str">
        <v>AutoTable</v>
      </c>
      <c r="D271" t="str">
        <v>BRIN270</v>
      </c>
      <c r="E271" t="str">
        <v>0001/CA</v>
      </c>
    </row>
    <row r="272">
      <c r="A272" t="str">
        <v>AutoTable</v>
      </c>
      <c r="D272" t="str">
        <v>BRIN2LED</v>
      </c>
      <c r="E272" t="str">
        <v>0001/CA</v>
      </c>
    </row>
    <row r="273">
      <c r="A273" t="str">
        <v>AutoTable</v>
      </c>
      <c r="D273" t="str">
        <v>BRIN3</v>
      </c>
      <c r="E273" t="str">
        <v>0001/CA</v>
      </c>
    </row>
    <row r="274">
      <c r="A274" t="str">
        <v>AutoTable</v>
      </c>
      <c r="D274" t="str">
        <v>BRIN4</v>
      </c>
      <c r="E274" t="str">
        <v>0001/CA</v>
      </c>
    </row>
    <row r="275">
      <c r="A275" t="str">
        <v>AutoTable</v>
      </c>
      <c r="D275" t="str">
        <v>BRIN4LED</v>
      </c>
      <c r="E275" t="str">
        <v>0001/CA</v>
      </c>
    </row>
    <row r="276">
      <c r="A276" t="str">
        <v>AutoTable</v>
      </c>
      <c r="D276" t="str">
        <v>C001</v>
      </c>
      <c r="E276" t="str">
        <v>0001/CA</v>
      </c>
    </row>
    <row r="277">
      <c r="A277" t="str">
        <v>AutoTable</v>
      </c>
      <c r="D277" t="str">
        <v>C003</v>
      </c>
      <c r="E277" t="str">
        <v>0001/CA</v>
      </c>
    </row>
    <row r="278">
      <c r="A278" t="str">
        <v>AutoTable</v>
      </c>
      <c r="D278" t="str">
        <v>C005</v>
      </c>
      <c r="E278" t="str">
        <v>0001/CA</v>
      </c>
    </row>
    <row r="279">
      <c r="A279" t="str">
        <v>AutoTable</v>
      </c>
      <c r="D279" t="str">
        <v>CL010</v>
      </c>
      <c r="E279" t="str">
        <v>0001/CA</v>
      </c>
    </row>
    <row r="280">
      <c r="A280" t="str">
        <v>AutoTable</v>
      </c>
      <c r="D280" t="str">
        <v>CL030</v>
      </c>
      <c r="E280" t="str">
        <v>0001/CA</v>
      </c>
    </row>
    <row r="281">
      <c r="A281" t="str">
        <v>AutoTable</v>
      </c>
      <c r="D281" t="str">
        <v>CL1</v>
      </c>
      <c r="E281" t="str">
        <v>0001/CA</v>
      </c>
    </row>
    <row r="282">
      <c r="A282" t="str">
        <v>AutoTable</v>
      </c>
      <c r="D282" t="str">
        <v>CN2</v>
      </c>
      <c r="E282" t="str">
        <v>0001/CA</v>
      </c>
    </row>
    <row r="283">
      <c r="A283" t="str">
        <v>AutoTable</v>
      </c>
      <c r="D283" t="str">
        <v>CP</v>
      </c>
      <c r="E283" t="str">
        <v>0001/CA</v>
      </c>
    </row>
    <row r="284">
      <c r="A284" t="str">
        <v>AutoTable</v>
      </c>
      <c r="D284" t="str">
        <v>D001</v>
      </c>
      <c r="E284" t="str">
        <v>0001/CA</v>
      </c>
    </row>
    <row r="285">
      <c r="A285" t="str">
        <v>AutoTable</v>
      </c>
      <c r="D285" t="str">
        <v>D002</v>
      </c>
      <c r="E285" t="str">
        <v>0001/CA</v>
      </c>
    </row>
    <row r="286">
      <c r="A286" t="str">
        <v>AutoTable</v>
      </c>
      <c r="D286" t="str">
        <v>D003</v>
      </c>
      <c r="E286" t="str">
        <v>0001/CA</v>
      </c>
    </row>
    <row r="287">
      <c r="A287" t="str">
        <v>AutoTable</v>
      </c>
      <c r="D287" t="str">
        <v>D004</v>
      </c>
      <c r="E287" t="str">
        <v>0001/CA</v>
      </c>
    </row>
    <row r="288">
      <c r="A288" t="str">
        <v>AutoTable</v>
      </c>
      <c r="D288" t="str">
        <v>D005</v>
      </c>
      <c r="E288" t="str">
        <v>0001/CA</v>
      </c>
    </row>
    <row r="289">
      <c r="A289" t="str">
        <v>AutoTable</v>
      </c>
      <c r="D289" t="str">
        <v>D006</v>
      </c>
      <c r="E289" t="str">
        <v>0001/CA</v>
      </c>
    </row>
    <row r="290">
      <c r="A290" t="str">
        <v>AutoTable</v>
      </c>
      <c r="D290" t="str">
        <v>D011</v>
      </c>
      <c r="E290" t="str">
        <v>0001/CA</v>
      </c>
    </row>
    <row r="291">
      <c r="A291" t="str">
        <v>AutoTable</v>
      </c>
      <c r="D291" t="str">
        <v>D012</v>
      </c>
      <c r="E291" t="str">
        <v>0001/CA</v>
      </c>
    </row>
    <row r="292">
      <c r="A292" t="str">
        <v>AutoTable</v>
      </c>
      <c r="D292" t="str">
        <v>D015</v>
      </c>
      <c r="E292" t="str">
        <v>0001/CA</v>
      </c>
    </row>
    <row r="293">
      <c r="A293" t="str">
        <v>AutoTable</v>
      </c>
      <c r="D293" t="str">
        <v>D016</v>
      </c>
      <c r="E293" t="str">
        <v>0001/CA</v>
      </c>
    </row>
    <row r="294">
      <c r="A294" t="str">
        <v>AutoTable</v>
      </c>
      <c r="D294" t="str">
        <v>DB01</v>
      </c>
      <c r="E294" t="str">
        <v>0001/CA</v>
      </c>
    </row>
    <row r="295">
      <c r="A295" t="str">
        <v>AutoTable</v>
      </c>
      <c r="D295" t="str">
        <v>DIVCHAT</v>
      </c>
      <c r="E295" t="str">
        <v>0001/CA</v>
      </c>
    </row>
    <row r="296">
      <c r="A296" t="str">
        <v>AutoTable</v>
      </c>
      <c r="D296" t="str">
        <v>DIVECU</v>
      </c>
      <c r="E296" t="str">
        <v>0001/CA</v>
      </c>
    </row>
    <row r="297">
      <c r="A297" t="str">
        <v>AutoTable</v>
      </c>
      <c r="D297" t="str">
        <v>DIVLAP</v>
      </c>
      <c r="E297" t="str">
        <v>0001/CA</v>
      </c>
    </row>
    <row r="298">
      <c r="A298" t="str">
        <v>AutoTable</v>
      </c>
      <c r="D298" t="str">
        <v>DIVSOU</v>
      </c>
      <c r="E298" t="str">
        <v>0001/CA</v>
      </c>
    </row>
    <row r="299">
      <c r="A299" t="str">
        <v>AutoTable</v>
      </c>
      <c r="D299" t="str">
        <v>DIVSOUBC</v>
      </c>
      <c r="E299" t="str">
        <v>0001/CA</v>
      </c>
    </row>
    <row r="300">
      <c r="A300" t="str">
        <v>AutoTable</v>
      </c>
      <c r="D300" t="str">
        <v>DIVTAB</v>
      </c>
      <c r="E300" t="str">
        <v>0001/CA</v>
      </c>
    </row>
    <row r="301">
      <c r="A301" t="str">
        <v>AutoTable</v>
      </c>
      <c r="D301" t="str">
        <v>DKOD-03</v>
      </c>
      <c r="E301" t="str">
        <v>0001/CA</v>
      </c>
    </row>
    <row r="302">
      <c r="A302" t="str">
        <v>AutoTable</v>
      </c>
      <c r="D302" t="str">
        <v>DKOD-06</v>
      </c>
      <c r="E302" t="str">
        <v>0001/CA</v>
      </c>
    </row>
    <row r="303">
      <c r="A303" t="str">
        <v>AutoTable</v>
      </c>
      <c r="D303" t="str">
        <v>DOMINO</v>
      </c>
      <c r="E303" t="str">
        <v>0001/CA</v>
      </c>
    </row>
    <row r="304">
      <c r="A304" t="str">
        <v>AutoTable</v>
      </c>
      <c r="D304" t="str">
        <v>DP2030</v>
      </c>
      <c r="E304" t="str">
        <v>0001/CA</v>
      </c>
    </row>
    <row r="305">
      <c r="A305" t="str">
        <v>AutoTable</v>
      </c>
      <c r="D305" t="str">
        <v>DP4050</v>
      </c>
      <c r="E305" t="str">
        <v>0001/CA</v>
      </c>
    </row>
    <row r="306">
      <c r="A306" t="str">
        <v>AutoTable</v>
      </c>
      <c r="D306" t="str">
        <v>DP5075</v>
      </c>
      <c r="E306" t="str">
        <v>0001/CA</v>
      </c>
    </row>
    <row r="307">
      <c r="A307" t="str">
        <v>AutoTable</v>
      </c>
      <c r="D307" t="str">
        <v>DP6090</v>
      </c>
      <c r="E307" t="str">
        <v>0001/CA</v>
      </c>
    </row>
    <row r="308">
      <c r="A308" t="str">
        <v>AutoTable</v>
      </c>
      <c r="D308" t="str">
        <v>DP8012</v>
      </c>
      <c r="E308" t="str">
        <v>0001/CA</v>
      </c>
    </row>
    <row r="309">
      <c r="A309" t="str">
        <v>AutoTable</v>
      </c>
      <c r="D309" t="str">
        <v>DPEU5075</v>
      </c>
      <c r="E309" t="str">
        <v>0001/CA</v>
      </c>
    </row>
    <row r="310">
      <c r="A310" t="str">
        <v>AutoTable</v>
      </c>
      <c r="D310" t="str">
        <v>EB1</v>
      </c>
      <c r="E310" t="str">
        <v>0001/CA</v>
      </c>
    </row>
    <row r="311">
      <c r="A311" t="str">
        <v>AutoTable</v>
      </c>
      <c r="D311" t="str">
        <v>ECHANTILLON1</v>
      </c>
      <c r="E311" t="str">
        <v>0001/CA</v>
      </c>
    </row>
    <row r="312">
      <c r="A312" t="str">
        <v>AutoTable</v>
      </c>
      <c r="D312" t="str">
        <v>ECO20C-B</v>
      </c>
      <c r="E312" t="str">
        <v>0001/CA</v>
      </c>
    </row>
    <row r="313">
      <c r="A313" t="str">
        <v>AutoTable</v>
      </c>
      <c r="D313" t="str">
        <v>ECO20CW-B</v>
      </c>
      <c r="E313" t="str">
        <v>0001/CA</v>
      </c>
    </row>
    <row r="314">
      <c r="A314" t="str">
        <v>AutoTable</v>
      </c>
      <c r="D314" t="str">
        <v>ECO22C-B</v>
      </c>
      <c r="E314" t="str">
        <v>0001/CA</v>
      </c>
    </row>
    <row r="315">
      <c r="A315" t="str">
        <v>AutoTable</v>
      </c>
      <c r="D315" t="str">
        <v>ECO25C-B</v>
      </c>
      <c r="E315" t="str">
        <v>0001/CA</v>
      </c>
    </row>
    <row r="316">
      <c r="A316" t="str">
        <v>AutoTable</v>
      </c>
      <c r="D316" t="str">
        <v>EMB1/PP</v>
      </c>
      <c r="E316" t="str">
        <v>0001/CA</v>
      </c>
    </row>
    <row r="317">
      <c r="A317" t="str">
        <v>AutoTable</v>
      </c>
      <c r="D317" t="str">
        <v>EMB2/PC</v>
      </c>
      <c r="E317" t="str">
        <v>0001/CA</v>
      </c>
    </row>
    <row r="318">
      <c r="A318" t="str">
        <v>AutoTable</v>
      </c>
      <c r="D318" t="str">
        <v>EMB3/GC</v>
      </c>
      <c r="E318" t="str">
        <v>0001/CA</v>
      </c>
    </row>
    <row r="319">
      <c r="A319" t="str">
        <v>AutoTable</v>
      </c>
      <c r="D319" t="str">
        <v>EMB4/PCH</v>
      </c>
      <c r="E319" t="str">
        <v>0001/CA</v>
      </c>
    </row>
    <row r="320">
      <c r="A320" t="str">
        <v>AutoTable</v>
      </c>
      <c r="D320" t="str">
        <v>EMB5/GCH</v>
      </c>
      <c r="E320" t="str">
        <v>0001/CA</v>
      </c>
    </row>
    <row r="321">
      <c r="A321" t="str">
        <v>AutoTable</v>
      </c>
      <c r="D321" t="str">
        <v>EMB6/DECOR5</v>
      </c>
      <c r="E321" t="str">
        <v>0001/CA</v>
      </c>
    </row>
    <row r="322">
      <c r="A322" t="str">
        <v>AutoTable</v>
      </c>
      <c r="D322" t="str">
        <v>EMB7/DECOR2</v>
      </c>
      <c r="E322" t="str">
        <v>0001/CA</v>
      </c>
    </row>
    <row r="323">
      <c r="A323" t="str">
        <v>AutoTable</v>
      </c>
      <c r="D323" t="str">
        <v>EMB8</v>
      </c>
      <c r="E323" t="str">
        <v>0001/CA</v>
      </c>
    </row>
    <row r="324">
      <c r="A324" t="str">
        <v>AutoTable</v>
      </c>
      <c r="D324" t="str">
        <v>F722-L</v>
      </c>
      <c r="E324" t="str">
        <v>0001/CA</v>
      </c>
    </row>
    <row r="325">
      <c r="A325" t="str">
        <v>AutoTable</v>
      </c>
      <c r="D325" t="str">
        <v>F732-L</v>
      </c>
      <c r="E325" t="str">
        <v>0001/CA</v>
      </c>
    </row>
    <row r="326">
      <c r="A326" t="str">
        <v>AutoTable</v>
      </c>
      <c r="D326" t="str">
        <v>F951C</v>
      </c>
      <c r="E326" t="str">
        <v>0001/CA</v>
      </c>
    </row>
    <row r="327">
      <c r="A327" t="str">
        <v>AutoTable</v>
      </c>
      <c r="D327" t="str">
        <v>FES39200-0</v>
      </c>
      <c r="E327" t="str">
        <v>0001/CA</v>
      </c>
    </row>
    <row r="328">
      <c r="A328" t="str">
        <v>AutoTable</v>
      </c>
      <c r="D328" t="str">
        <v>FES39200-3</v>
      </c>
      <c r="E328" t="str">
        <v>0001/CA</v>
      </c>
    </row>
    <row r="329">
      <c r="A329" t="str">
        <v>AutoTable</v>
      </c>
      <c r="D329" t="str">
        <v>FES39201-0</v>
      </c>
      <c r="E329" t="str">
        <v>0001/CA</v>
      </c>
    </row>
    <row r="330">
      <c r="A330" t="str">
        <v>AutoTable</v>
      </c>
      <c r="D330" t="str">
        <v>FES39210-0</v>
      </c>
      <c r="E330" t="str">
        <v>0001/CA</v>
      </c>
    </row>
    <row r="331">
      <c r="A331" t="str">
        <v>AutoTable</v>
      </c>
      <c r="D331" t="str">
        <v>FES39210-3</v>
      </c>
      <c r="E331" t="str">
        <v>0001/CA</v>
      </c>
    </row>
    <row r="332">
      <c r="A332" t="str">
        <v>AutoTable</v>
      </c>
      <c r="D332" t="str">
        <v>FES39211-0</v>
      </c>
      <c r="E332" t="str">
        <v>0001/CA</v>
      </c>
    </row>
    <row r="333">
      <c r="A333" t="str">
        <v>AutoTable</v>
      </c>
      <c r="D333" t="str">
        <v>FES39212-0</v>
      </c>
      <c r="E333" t="str">
        <v>0001/CA</v>
      </c>
    </row>
    <row r="334">
      <c r="A334" t="str">
        <v>AutoTable</v>
      </c>
      <c r="D334" t="str">
        <v>FES39302-0</v>
      </c>
      <c r="E334" t="str">
        <v>0001/CA</v>
      </c>
    </row>
    <row r="335">
      <c r="A335" t="str">
        <v>AutoTable</v>
      </c>
      <c r="D335" t="str">
        <v>FES39303-0</v>
      </c>
      <c r="E335" t="str">
        <v>0001/CA</v>
      </c>
    </row>
    <row r="336">
      <c r="A336" t="str">
        <v>AutoTable</v>
      </c>
      <c r="D336" t="str">
        <v>FES40298-T0</v>
      </c>
      <c r="E336" t="str">
        <v>0001/CA</v>
      </c>
    </row>
    <row r="337">
      <c r="A337" t="str">
        <v>AutoTable</v>
      </c>
      <c r="D337" t="str">
        <v>FES40299-T0</v>
      </c>
      <c r="E337" t="str">
        <v>0001/CA</v>
      </c>
    </row>
    <row r="338">
      <c r="A338" t="str">
        <v>AutoTable</v>
      </c>
      <c r="D338" t="str">
        <v>FES40299-W0</v>
      </c>
      <c r="E338" t="str">
        <v>0001/CA</v>
      </c>
    </row>
    <row r="339">
      <c r="A339" t="str">
        <v>AutoTable</v>
      </c>
      <c r="D339" t="str">
        <v>FES40300-T0</v>
      </c>
      <c r="E339" t="str">
        <v>0001/CA</v>
      </c>
    </row>
    <row r="340">
      <c r="A340" t="str">
        <v>AutoTable</v>
      </c>
      <c r="D340" t="str">
        <v>FES40455-0</v>
      </c>
      <c r="E340" t="str">
        <v>0001/CA</v>
      </c>
    </row>
    <row r="341">
      <c r="A341" t="str">
        <v>AutoTable</v>
      </c>
      <c r="D341" t="str">
        <v>FES40455-W0</v>
      </c>
      <c r="E341" t="str">
        <v>0001/CA</v>
      </c>
    </row>
    <row r="342">
      <c r="A342" t="str">
        <v>AutoTable</v>
      </c>
      <c r="D342" t="str">
        <v>FES43214LED-P9</v>
      </c>
      <c r="E342" t="str">
        <v>0001/CA</v>
      </c>
    </row>
    <row r="343">
      <c r="A343" t="str">
        <v>AutoTable</v>
      </c>
      <c r="D343" t="str">
        <v>FES50412-16-W9</v>
      </c>
      <c r="E343" t="str">
        <v>0001/CA</v>
      </c>
    </row>
    <row r="344">
      <c r="A344" t="str">
        <v>AutoTable</v>
      </c>
      <c r="D344" t="str">
        <v>FES50415-12-W3</v>
      </c>
      <c r="E344" t="str">
        <v>0001/CA</v>
      </c>
    </row>
    <row r="345">
      <c r="A345" t="str">
        <v>AutoTable</v>
      </c>
      <c r="D345" t="str">
        <v>FES50420-16-W0</v>
      </c>
      <c r="E345" t="str">
        <v>0001/CA</v>
      </c>
    </row>
    <row r="346">
      <c r="A346" t="str">
        <v>AutoTable</v>
      </c>
      <c r="D346" t="str">
        <v>FES50421-16-W9</v>
      </c>
      <c r="E346" t="str">
        <v>0001/CA</v>
      </c>
    </row>
    <row r="347">
      <c r="A347" t="str">
        <v>AutoTable</v>
      </c>
      <c r="D347" t="str">
        <v>FES50427-50-W0</v>
      </c>
      <c r="E347" t="str">
        <v>0001/CA</v>
      </c>
    </row>
    <row r="348">
      <c r="A348" t="str">
        <v>AutoTable</v>
      </c>
      <c r="D348" t="str">
        <v>FES50443-12-W3</v>
      </c>
      <c r="E348" t="str">
        <v>0001/CA</v>
      </c>
    </row>
    <row r="349">
      <c r="A349" t="str">
        <v>AutoTable</v>
      </c>
      <c r="D349" t="str">
        <v>FES50443-12-WO</v>
      </c>
      <c r="E349" t="str">
        <v>0001/CA</v>
      </c>
    </row>
    <row r="350">
      <c r="A350" t="str">
        <v>AutoTable</v>
      </c>
      <c r="D350" t="str">
        <v>FES52230-7-T0</v>
      </c>
      <c r="E350" t="str">
        <v>0001/CA</v>
      </c>
    </row>
    <row r="351">
      <c r="A351" t="str">
        <v>AutoTable</v>
      </c>
      <c r="D351" t="str">
        <v>FES54380-2-B0</v>
      </c>
      <c r="E351" t="str">
        <v>0001/CA</v>
      </c>
    </row>
    <row r="352">
      <c r="A352" t="str">
        <v>AutoTable</v>
      </c>
      <c r="D352" t="str">
        <v>FES54380-2-WO</v>
      </c>
      <c r="E352" t="str">
        <v>0001/CA</v>
      </c>
    </row>
    <row r="353">
      <c r="A353" t="str">
        <v>AutoTable</v>
      </c>
      <c r="D353" t="str">
        <v>FES54412-12-WO</v>
      </c>
      <c r="E353" t="str">
        <v>0001/CA</v>
      </c>
    </row>
    <row r="354">
      <c r="A354" t="str">
        <v>AutoTable</v>
      </c>
      <c r="D354" t="str">
        <v>FES54413-12-WO</v>
      </c>
      <c r="E354" t="str">
        <v>0001/CA</v>
      </c>
    </row>
    <row r="355">
      <c r="A355" t="str">
        <v>AutoTable</v>
      </c>
      <c r="D355" t="str">
        <v>FES54422-60-W0</v>
      </c>
      <c r="E355" t="str">
        <v>0001/CA</v>
      </c>
    </row>
    <row r="356">
      <c r="A356" t="str">
        <v>AutoTable</v>
      </c>
      <c r="D356" t="str">
        <v>FES54500-8-WO</v>
      </c>
      <c r="E356" t="str">
        <v>0001/CA</v>
      </c>
    </row>
    <row r="357">
      <c r="A357" t="str">
        <v>AutoTable</v>
      </c>
      <c r="D357" t="str">
        <v>FES54501-8-WO</v>
      </c>
      <c r="E357" t="str">
        <v>0001/CA</v>
      </c>
    </row>
    <row r="358">
      <c r="A358" t="str">
        <v>AutoTable</v>
      </c>
      <c r="D358" t="str">
        <v>FES61315-T3</v>
      </c>
      <c r="E358" t="str">
        <v>0001/CA</v>
      </c>
    </row>
    <row r="359">
      <c r="A359" t="str">
        <v>AutoTable</v>
      </c>
      <c r="D359" t="str">
        <v>FES65116</v>
      </c>
      <c r="E359" t="str">
        <v>0001/CA</v>
      </c>
    </row>
    <row r="360">
      <c r="A360" t="str">
        <v>AutoTable</v>
      </c>
      <c r="D360" t="str">
        <v>FES65680-0PC</v>
      </c>
      <c r="E360" t="str">
        <v>0001/CA</v>
      </c>
    </row>
    <row r="361">
      <c r="A361" t="str">
        <v>AutoTable</v>
      </c>
      <c r="D361" t="str">
        <v>FES69300</v>
      </c>
      <c r="E361" t="str">
        <v>0001/CA</v>
      </c>
    </row>
    <row r="362">
      <c r="A362" t="str">
        <v>AutoTable</v>
      </c>
      <c r="D362" t="str">
        <v>FES90102-B</v>
      </c>
      <c r="E362" t="str">
        <v>0001/CA</v>
      </c>
    </row>
    <row r="363">
      <c r="A363" t="str">
        <v>AutoTable</v>
      </c>
      <c r="D363" t="str">
        <v>FES90225-B</v>
      </c>
      <c r="E363" t="str">
        <v>0001/CA</v>
      </c>
    </row>
    <row r="364">
      <c r="A364" t="str">
        <v>AutoTable</v>
      </c>
      <c r="D364" t="str">
        <v>FES90306-W</v>
      </c>
      <c r="E364" t="str">
        <v>0001/CA</v>
      </c>
    </row>
    <row r="365">
      <c r="A365" t="str">
        <v>AutoTable</v>
      </c>
      <c r="D365" t="str">
        <v>FES91400</v>
      </c>
      <c r="E365" t="str">
        <v>0001/CA</v>
      </c>
    </row>
    <row r="366">
      <c r="A366" t="str">
        <v>AutoTable</v>
      </c>
      <c r="D366" t="str">
        <v>FES91450</v>
      </c>
      <c r="E366" t="str">
        <v>0001/CA</v>
      </c>
    </row>
    <row r="367">
      <c r="A367" t="str">
        <v>AutoTable</v>
      </c>
      <c r="D367" t="str">
        <v>FES93289-0</v>
      </c>
      <c r="E367" t="str">
        <v>0001/CA</v>
      </c>
    </row>
    <row r="368">
      <c r="A368" t="str">
        <v>AutoTable</v>
      </c>
      <c r="D368" t="str">
        <v>FES93482-GOLD</v>
      </c>
      <c r="E368" t="str">
        <v>0001/CA</v>
      </c>
    </row>
    <row r="369">
      <c r="A369" t="str">
        <v>AutoTable</v>
      </c>
      <c r="D369" t="str">
        <v>FES98604-AWPO</v>
      </c>
      <c r="E369" t="str">
        <v>0001/CA</v>
      </c>
    </row>
    <row r="370">
      <c r="A370" t="str">
        <v>AutoTable</v>
      </c>
      <c r="D370" t="str">
        <v>FIX01M</v>
      </c>
      <c r="E370" t="str">
        <v>0001/CA</v>
      </c>
    </row>
    <row r="371">
      <c r="A371" t="str">
        <v>AutoTable</v>
      </c>
      <c r="D371" t="str">
        <v>FIX02</v>
      </c>
      <c r="E371" t="str">
        <v>0001/CA</v>
      </c>
    </row>
    <row r="372">
      <c r="A372" t="str">
        <v>AutoTable</v>
      </c>
      <c r="D372" t="str">
        <v>FL201V-FX</v>
      </c>
      <c r="E372" t="str">
        <v>0001/CA</v>
      </c>
    </row>
    <row r="373">
      <c r="A373" t="str">
        <v>AutoTable</v>
      </c>
      <c r="D373" t="str">
        <v>FL20C</v>
      </c>
      <c r="E373" t="str">
        <v>0001/CA</v>
      </c>
    </row>
    <row r="374">
      <c r="A374" t="str">
        <v>AutoTable</v>
      </c>
      <c r="D374" t="str">
        <v>FL20CB</v>
      </c>
      <c r="E374" t="str">
        <v>0001/CA</v>
      </c>
    </row>
    <row r="375">
      <c r="A375" t="str">
        <v>AutoTable</v>
      </c>
      <c r="D375" t="str">
        <v>FL20C-B</v>
      </c>
      <c r="E375" t="str">
        <v>0001/CA</v>
      </c>
    </row>
    <row r="376">
      <c r="A376" t="str">
        <v>AutoTable</v>
      </c>
      <c r="D376" t="str">
        <v>FL20CB-B</v>
      </c>
      <c r="E376" t="str">
        <v>0001/CA</v>
      </c>
    </row>
    <row r="377">
      <c r="A377" t="str">
        <v>AutoTable</v>
      </c>
      <c r="D377" t="str">
        <v>FL20CBFX</v>
      </c>
      <c r="E377" t="str">
        <v>0001/CA</v>
      </c>
    </row>
    <row r="378">
      <c r="A378" t="str">
        <v>AutoTable</v>
      </c>
      <c r="D378" t="str">
        <v>FL20CW-B</v>
      </c>
      <c r="E378" t="str">
        <v>0001/CA</v>
      </c>
    </row>
    <row r="379">
      <c r="A379" t="str">
        <v>AutoTable</v>
      </c>
      <c r="D379" t="str">
        <v>FL22C-B</v>
      </c>
      <c r="E379" t="str">
        <v>0001/CA</v>
      </c>
    </row>
    <row r="380">
      <c r="A380" t="str">
        <v>AutoTable</v>
      </c>
      <c r="D380" t="str">
        <v>FL22CBFX</v>
      </c>
      <c r="E380" t="str">
        <v>0001/CA</v>
      </c>
    </row>
    <row r="381">
      <c r="A381" t="str">
        <v>AutoTable</v>
      </c>
      <c r="D381" t="str">
        <v>FL22CWBFX</v>
      </c>
      <c r="E381" t="str">
        <v>0001/CA</v>
      </c>
    </row>
    <row r="382">
      <c r="A382" t="str">
        <v>AutoTable</v>
      </c>
      <c r="D382" t="str">
        <v>FL24C</v>
      </c>
      <c r="E382" t="str">
        <v>0001/CA</v>
      </c>
    </row>
    <row r="383">
      <c r="A383" t="str">
        <v>AutoTable</v>
      </c>
      <c r="D383" t="str">
        <v>FL24C-B</v>
      </c>
      <c r="E383" t="str">
        <v>0001/CA</v>
      </c>
    </row>
    <row r="384">
      <c r="A384" t="str">
        <v>AutoTable</v>
      </c>
      <c r="D384" t="str">
        <v>FL24CW-B</v>
      </c>
      <c r="E384" t="str">
        <v>0001/CA</v>
      </c>
    </row>
    <row r="385">
      <c r="A385" t="str">
        <v>AutoTable</v>
      </c>
      <c r="D385" t="str">
        <v>FL25C</v>
      </c>
      <c r="E385" t="str">
        <v>0001/CA</v>
      </c>
    </row>
    <row r="386">
      <c r="A386" t="str">
        <v>AutoTable</v>
      </c>
      <c r="D386" t="str">
        <v>FL25CB</v>
      </c>
      <c r="E386" t="str">
        <v>0001/CA</v>
      </c>
    </row>
    <row r="387">
      <c r="A387" t="str">
        <v>AutoTable</v>
      </c>
      <c r="D387" t="str">
        <v>FL25C-B</v>
      </c>
      <c r="E387" t="str">
        <v>0001/CA</v>
      </c>
    </row>
    <row r="388">
      <c r="A388" t="str">
        <v>AutoTable</v>
      </c>
      <c r="D388" t="str">
        <v>FL25CBFX</v>
      </c>
      <c r="E388" t="str">
        <v>0001/CA</v>
      </c>
    </row>
    <row r="389">
      <c r="A389" t="str">
        <v>AutoTable</v>
      </c>
      <c r="D389" t="str">
        <v>FL29C-B</v>
      </c>
      <c r="E389" t="str">
        <v>0001/CA</v>
      </c>
    </row>
    <row r="390">
      <c r="A390" t="str">
        <v>AutoTable</v>
      </c>
      <c r="D390" t="str">
        <v>FL29CWFX</v>
      </c>
      <c r="E390" t="str">
        <v>0001/CA</v>
      </c>
    </row>
    <row r="391">
      <c r="A391" t="str">
        <v>AutoTable</v>
      </c>
      <c r="D391" t="str">
        <v>FL35</v>
      </c>
      <c r="E391" t="str">
        <v>0001/CA</v>
      </c>
    </row>
    <row r="392">
      <c r="A392" t="str">
        <v>AutoTable</v>
      </c>
      <c r="D392" t="str">
        <v>FL352</v>
      </c>
      <c r="E392" t="str">
        <v>0001/CA</v>
      </c>
    </row>
    <row r="393">
      <c r="A393" t="str">
        <v>AutoTable</v>
      </c>
      <c r="D393" t="str">
        <v>FL35B</v>
      </c>
      <c r="E393" t="str">
        <v>0001/CA</v>
      </c>
    </row>
    <row r="394">
      <c r="A394" t="str">
        <v>AutoTable</v>
      </c>
      <c r="D394" t="str">
        <v>FL390-B+</v>
      </c>
      <c r="E394" t="str">
        <v>0001/CA</v>
      </c>
    </row>
    <row r="395">
      <c r="A395" t="str">
        <v>AutoTable</v>
      </c>
      <c r="D395" t="str">
        <v>FL390BF+</v>
      </c>
      <c r="E395" t="str">
        <v>0001/CA</v>
      </c>
    </row>
    <row r="396">
      <c r="A396" t="str">
        <v>AutoTable</v>
      </c>
      <c r="D396" t="str">
        <v>FL390W-B+</v>
      </c>
      <c r="E396" t="str">
        <v>0001/CA</v>
      </c>
    </row>
    <row r="397">
      <c r="A397" t="str">
        <v>AutoTable</v>
      </c>
      <c r="D397" t="str">
        <v>FL390WBF+</v>
      </c>
      <c r="E397" t="str">
        <v>0001/CA</v>
      </c>
    </row>
    <row r="398">
      <c r="A398" t="str">
        <v>AutoTable</v>
      </c>
      <c r="D398" t="str">
        <v>FL414</v>
      </c>
      <c r="E398" t="str">
        <v>0001/CA</v>
      </c>
    </row>
    <row r="399">
      <c r="A399" t="str">
        <v>AutoTable</v>
      </c>
      <c r="D399" t="str">
        <v>FL414-FX</v>
      </c>
      <c r="E399" t="str">
        <v>0001/CA</v>
      </c>
    </row>
    <row r="400">
      <c r="A400" t="str">
        <v>AutoTable</v>
      </c>
      <c r="D400" t="str">
        <v>FL414W-FX</v>
      </c>
      <c r="E400" t="str">
        <v>0001/CA</v>
      </c>
    </row>
    <row r="401">
      <c r="A401" t="str">
        <v>AutoTable</v>
      </c>
      <c r="D401" t="str">
        <v>FL501</v>
      </c>
      <c r="E401" t="str">
        <v>0001/CA</v>
      </c>
    </row>
    <row r="402">
      <c r="A402" t="str">
        <v>AutoTable</v>
      </c>
      <c r="D402" t="str">
        <v>FL501B</v>
      </c>
      <c r="E402" t="str">
        <v>0001/CA</v>
      </c>
    </row>
    <row r="403">
      <c r="A403" t="str">
        <v>AutoTable</v>
      </c>
      <c r="D403" t="str">
        <v>FL501R</v>
      </c>
      <c r="E403" t="str">
        <v>0001/CA</v>
      </c>
    </row>
    <row r="404">
      <c r="A404" t="str">
        <v>AutoTable</v>
      </c>
      <c r="D404" t="str">
        <v>FL501W</v>
      </c>
      <c r="E404" t="str">
        <v>0001/CA</v>
      </c>
    </row>
    <row r="405">
      <c r="A405" t="str">
        <v>AutoTable</v>
      </c>
      <c r="D405" t="str">
        <v>FL502B-FX</v>
      </c>
      <c r="E405" t="str">
        <v>0001/CA</v>
      </c>
    </row>
    <row r="406">
      <c r="A406" t="str">
        <v>AutoTable</v>
      </c>
      <c r="D406" t="str">
        <v>FL502-FX</v>
      </c>
      <c r="E406" t="str">
        <v>0001/CA</v>
      </c>
    </row>
    <row r="407">
      <c r="A407" t="str">
        <v>AutoTable</v>
      </c>
      <c r="D407" t="str">
        <v>FL506</v>
      </c>
      <c r="E407" t="str">
        <v>0001/CA</v>
      </c>
    </row>
    <row r="408">
      <c r="A408" t="str">
        <v>AutoTable</v>
      </c>
      <c r="D408" t="str">
        <v>FL508B</v>
      </c>
      <c r="E408" t="str">
        <v>0001/CA</v>
      </c>
    </row>
    <row r="409">
      <c r="A409" t="str">
        <v>AutoTable</v>
      </c>
      <c r="D409" t="str">
        <v>FL508R</v>
      </c>
      <c r="E409" t="str">
        <v>0001/CA</v>
      </c>
    </row>
    <row r="410">
      <c r="A410" t="str">
        <v>AutoTable</v>
      </c>
      <c r="D410" t="str">
        <v>FL508V</v>
      </c>
      <c r="E410" t="str">
        <v>0001/CA</v>
      </c>
    </row>
    <row r="411">
      <c r="A411" t="str">
        <v>AutoTable</v>
      </c>
      <c r="D411" t="str">
        <v>FL508W</v>
      </c>
      <c r="E411" t="str">
        <v>0001/CA</v>
      </c>
    </row>
    <row r="412">
      <c r="A412" t="str">
        <v>AutoTable</v>
      </c>
      <c r="D412" t="str">
        <v>FL510B-FX</v>
      </c>
      <c r="E412" t="str">
        <v>0001/CA</v>
      </c>
    </row>
    <row r="413">
      <c r="A413" t="str">
        <v>AutoTable</v>
      </c>
      <c r="D413" t="str">
        <v>FL511-FX</v>
      </c>
      <c r="E413" t="str">
        <v>0001/CA</v>
      </c>
    </row>
    <row r="414">
      <c r="A414" t="str">
        <v>AutoTable</v>
      </c>
      <c r="D414" t="str">
        <v>FL512-FX</v>
      </c>
      <c r="E414" t="str">
        <v>0001/CA</v>
      </c>
    </row>
    <row r="415">
      <c r="A415" t="str">
        <v>AutoTable</v>
      </c>
      <c r="D415" t="str">
        <v>FL520</v>
      </c>
      <c r="E415" t="str">
        <v>0001/CA</v>
      </c>
    </row>
    <row r="416">
      <c r="A416" t="str">
        <v>AutoTable</v>
      </c>
      <c r="D416" t="str">
        <v>FL557-F</v>
      </c>
      <c r="E416" t="str">
        <v>0001/CA</v>
      </c>
    </row>
    <row r="417">
      <c r="A417" t="str">
        <v>AutoTable</v>
      </c>
      <c r="D417" t="str">
        <v>FL590+</v>
      </c>
      <c r="E417" t="str">
        <v>0001/CA</v>
      </c>
    </row>
    <row r="418">
      <c r="A418" t="str">
        <v>AutoTable</v>
      </c>
      <c r="D418" t="str">
        <v>FL590BF+</v>
      </c>
      <c r="E418" t="str">
        <v>0001/CA</v>
      </c>
    </row>
    <row r="419">
      <c r="A419" t="str">
        <v>AutoTable</v>
      </c>
      <c r="D419" t="str">
        <v>FL590F+</v>
      </c>
      <c r="E419" t="str">
        <v>0001/CA</v>
      </c>
    </row>
    <row r="420">
      <c r="A420" t="str">
        <v>AutoTable</v>
      </c>
      <c r="D420" t="str">
        <v>FL590WBF+</v>
      </c>
      <c r="E420" t="str">
        <v>0001/CA</v>
      </c>
    </row>
    <row r="421">
      <c r="A421" t="str">
        <v>AutoTable</v>
      </c>
      <c r="D421" t="str">
        <v>FL590WF+</v>
      </c>
      <c r="E421" t="str">
        <v>0001/CA</v>
      </c>
    </row>
    <row r="422">
      <c r="A422" t="str">
        <v>AutoTable</v>
      </c>
      <c r="D422" t="str">
        <v>FL70BF+</v>
      </c>
      <c r="E422" t="str">
        <v>0001/CA</v>
      </c>
    </row>
    <row r="423">
      <c r="A423" t="str">
        <v>AutoTable</v>
      </c>
      <c r="D423" t="str">
        <v>FL70WBF+</v>
      </c>
      <c r="E423" t="str">
        <v>0001/CA</v>
      </c>
    </row>
    <row r="424">
      <c r="A424" t="str">
        <v>AutoTable</v>
      </c>
      <c r="D424" t="str">
        <v>FL72BF+</v>
      </c>
      <c r="E424" t="str">
        <v>0001/CA</v>
      </c>
    </row>
    <row r="425">
      <c r="A425" t="str">
        <v>AutoTable</v>
      </c>
      <c r="D425" t="str">
        <v>FL72WBF+</v>
      </c>
      <c r="E425" t="str">
        <v>0001/CA</v>
      </c>
    </row>
    <row r="426">
      <c r="A426" t="str">
        <v>AutoTable</v>
      </c>
      <c r="D426" t="str">
        <v>FL72WF+</v>
      </c>
      <c r="E426" t="str">
        <v>0001/CA</v>
      </c>
    </row>
    <row r="427">
      <c r="A427" t="str">
        <v>AutoTable</v>
      </c>
      <c r="D427" t="str">
        <v>FL74WBF+</v>
      </c>
      <c r="E427" t="str">
        <v>0001/CA</v>
      </c>
    </row>
    <row r="428">
      <c r="A428" t="str">
        <v>AutoTable</v>
      </c>
      <c r="D428" t="str">
        <v>FL74WF+</v>
      </c>
      <c r="E428" t="str">
        <v>0001/CA</v>
      </c>
    </row>
    <row r="429">
      <c r="A429" t="str">
        <v>AutoTable</v>
      </c>
      <c r="D429" t="str">
        <v>FL900</v>
      </c>
      <c r="E429" t="str">
        <v>0001/CA</v>
      </c>
    </row>
    <row r="430">
      <c r="A430" t="str">
        <v>AutoTable</v>
      </c>
      <c r="D430" t="str">
        <v>FL900B</v>
      </c>
      <c r="E430" t="str">
        <v>0001/CA</v>
      </c>
    </row>
    <row r="431">
      <c r="A431" t="str">
        <v>AutoTable</v>
      </c>
      <c r="D431" t="str">
        <v>FL900E</v>
      </c>
      <c r="E431" t="str">
        <v>0001/CA</v>
      </c>
    </row>
    <row r="432">
      <c r="A432" t="str">
        <v>AutoTable</v>
      </c>
      <c r="D432" t="str">
        <v>FL902E</v>
      </c>
      <c r="E432" t="str">
        <v>0001/CA</v>
      </c>
    </row>
    <row r="433">
      <c r="A433" t="str">
        <v>AutoTable</v>
      </c>
      <c r="D433" t="str">
        <v>FORMABOOK</v>
      </c>
      <c r="E433" t="str">
        <v>0001/CA</v>
      </c>
    </row>
    <row r="434">
      <c r="A434" t="str">
        <v>AutoTable</v>
      </c>
      <c r="D434" t="str">
        <v>FXL085V</v>
      </c>
      <c r="E434" t="str">
        <v>0001/CA</v>
      </c>
    </row>
    <row r="435">
      <c r="A435" t="str">
        <v>AutoTable</v>
      </c>
      <c r="D435" t="str">
        <v>FY022</v>
      </c>
      <c r="E435" t="str">
        <v>0001/CA</v>
      </c>
    </row>
    <row r="436">
      <c r="A436" t="str">
        <v>AutoTable</v>
      </c>
      <c r="D436" t="str">
        <v>FY043A+</v>
      </c>
      <c r="E436" t="str">
        <v>0001/CA</v>
      </c>
    </row>
    <row r="437">
      <c r="A437" t="str">
        <v>AutoTable</v>
      </c>
      <c r="D437" t="str">
        <v>FY043A-B+</v>
      </c>
      <c r="E437" t="str">
        <v>0001/CA</v>
      </c>
    </row>
    <row r="438">
      <c r="A438" t="str">
        <v>AutoTable</v>
      </c>
      <c r="D438" t="str">
        <v>FY08+</v>
      </c>
      <c r="E438" t="str">
        <v>0001/CA</v>
      </c>
    </row>
    <row r="439">
      <c r="A439" t="str">
        <v>AutoTable</v>
      </c>
      <c r="D439" t="str">
        <v>FY08-B+</v>
      </c>
      <c r="E439" t="str">
        <v>0001/CA</v>
      </c>
    </row>
    <row r="440">
      <c r="A440" t="str">
        <v>AutoTable</v>
      </c>
      <c r="D440" t="str">
        <v>G100C</v>
      </c>
      <c r="E440" t="str">
        <v>0001/CA</v>
      </c>
    </row>
    <row r="441">
      <c r="A441" t="str">
        <v>AutoTable</v>
      </c>
      <c r="D441" t="str">
        <v>G1C</v>
      </c>
      <c r="E441" t="str">
        <v>0001/CA</v>
      </c>
    </row>
    <row r="442">
      <c r="A442" t="str">
        <v>AutoTable</v>
      </c>
      <c r="D442" t="str">
        <v>G2C</v>
      </c>
      <c r="E442" t="str">
        <v>0001/CA</v>
      </c>
    </row>
    <row r="443">
      <c r="A443" t="str">
        <v>AutoTable</v>
      </c>
      <c r="D443" t="str">
        <v>GP155-L</v>
      </c>
      <c r="E443" t="str">
        <v>0001/CA</v>
      </c>
    </row>
    <row r="444">
      <c r="A444" t="str">
        <v>AutoTable</v>
      </c>
      <c r="D444" t="str">
        <v>GPG150BL</v>
      </c>
      <c r="E444" t="str">
        <v>0001/CA</v>
      </c>
    </row>
    <row r="445">
      <c r="A445" t="str">
        <v>AutoTable</v>
      </c>
      <c r="D445" t="str">
        <v>GPG175BL</v>
      </c>
      <c r="E445" t="str">
        <v>0001/CA</v>
      </c>
    </row>
    <row r="446">
      <c r="A446" t="str">
        <v>AutoTable</v>
      </c>
      <c r="D446" t="str">
        <v>GPG175OR</v>
      </c>
      <c r="E446" t="str">
        <v>0001/CA</v>
      </c>
    </row>
    <row r="447">
      <c r="A447" t="str">
        <v>AutoTable</v>
      </c>
      <c r="D447" t="str">
        <v>GPG200BL</v>
      </c>
      <c r="E447" t="str">
        <v>0001/CA</v>
      </c>
    </row>
    <row r="448">
      <c r="A448" t="str">
        <v>AutoTable</v>
      </c>
      <c r="D448" t="str">
        <v>GX001-L</v>
      </c>
      <c r="E448" t="str">
        <v>0001/CA</v>
      </c>
    </row>
    <row r="449">
      <c r="A449" t="str">
        <v>AutoTable</v>
      </c>
      <c r="D449" t="str">
        <v>GX008-L</v>
      </c>
      <c r="E449" t="str">
        <v>0001/CA</v>
      </c>
    </row>
    <row r="450">
      <c r="A450" t="str">
        <v>AutoTable</v>
      </c>
      <c r="D450" t="str">
        <v>GX030L</v>
      </c>
      <c r="E450" t="str">
        <v>0001/CA</v>
      </c>
    </row>
    <row r="451">
      <c r="A451" t="str">
        <v>AutoTable</v>
      </c>
      <c r="D451" t="str">
        <v>GX031L</v>
      </c>
      <c r="E451" t="str">
        <v>0001/CA</v>
      </c>
    </row>
    <row r="452">
      <c r="A452" t="str">
        <v>AutoTable</v>
      </c>
      <c r="D452" t="str">
        <v>GX036L</v>
      </c>
      <c r="E452" t="str">
        <v>0001/CA</v>
      </c>
    </row>
    <row r="453">
      <c r="A453" t="str">
        <v>AutoTable</v>
      </c>
      <c r="D453" t="str">
        <v>GX060L</v>
      </c>
      <c r="E453" t="str">
        <v>0001/CA</v>
      </c>
    </row>
    <row r="454">
      <c r="A454" t="str">
        <v>AutoTable</v>
      </c>
      <c r="D454" t="str">
        <v>GX072-L</v>
      </c>
      <c r="E454" t="str">
        <v>0001/CA</v>
      </c>
    </row>
    <row r="455">
      <c r="A455" t="str">
        <v>AutoTable</v>
      </c>
      <c r="D455" t="str">
        <v>GX300L</v>
      </c>
      <c r="E455" t="str">
        <v>0001/CA</v>
      </c>
    </row>
    <row r="456">
      <c r="A456" t="str">
        <v>AutoTable</v>
      </c>
      <c r="D456" t="str">
        <v>GX308L</v>
      </c>
      <c r="E456" t="str">
        <v>0001/CA</v>
      </c>
    </row>
    <row r="457">
      <c r="A457" t="str">
        <v>AutoTable</v>
      </c>
      <c r="D457" t="str">
        <v>GX313L</v>
      </c>
      <c r="E457" t="str">
        <v>0001/CA</v>
      </c>
    </row>
    <row r="458">
      <c r="A458" t="str">
        <v>AutoTable</v>
      </c>
      <c r="D458" t="str">
        <v>GX326LG</v>
      </c>
      <c r="E458" t="str">
        <v>0001/CA</v>
      </c>
    </row>
    <row r="459">
      <c r="A459" t="str">
        <v>AutoTable</v>
      </c>
      <c r="D459" t="str">
        <v>GX327L</v>
      </c>
      <c r="E459" t="str">
        <v>0001/CA</v>
      </c>
    </row>
    <row r="460">
      <c r="A460" t="str">
        <v>AutoTable</v>
      </c>
      <c r="D460" t="str">
        <v>GX823L</v>
      </c>
      <c r="E460" t="str">
        <v>0001/CA</v>
      </c>
    </row>
    <row r="461">
      <c r="A461" t="str">
        <v>AutoTable</v>
      </c>
      <c r="D461" t="str">
        <v>GX835RL</v>
      </c>
      <c r="E461" t="str">
        <v>0001/CA</v>
      </c>
    </row>
    <row r="462">
      <c r="A462" t="str">
        <v>AutoTable</v>
      </c>
      <c r="D462" t="str">
        <v>JDK50R</v>
      </c>
      <c r="E462" t="str">
        <v>0001/CA</v>
      </c>
    </row>
    <row r="463">
      <c r="A463" t="str">
        <v>AutoTable</v>
      </c>
      <c r="D463" t="str">
        <v>JF512</v>
      </c>
      <c r="E463" t="str">
        <v>0001/CA</v>
      </c>
    </row>
    <row r="464">
      <c r="A464" t="str">
        <v>AutoTable</v>
      </c>
      <c r="D464" t="str">
        <v>KACC3-12</v>
      </c>
      <c r="E464" t="str">
        <v>0001/CA</v>
      </c>
    </row>
    <row r="465">
      <c r="A465" t="str">
        <v>AutoTable</v>
      </c>
      <c r="D465" t="str">
        <v>KAL1-3</v>
      </c>
      <c r="E465" t="str">
        <v>0001/CA</v>
      </c>
    </row>
    <row r="466">
      <c r="A466" t="str">
        <v>AutoTable</v>
      </c>
      <c r="D466" t="str">
        <v>KAL2-3</v>
      </c>
      <c r="E466" t="str">
        <v>0001/CA</v>
      </c>
    </row>
    <row r="467">
      <c r="A467" t="str">
        <v>AutoTable</v>
      </c>
      <c r="D467" t="str">
        <v>KAL3-3</v>
      </c>
      <c r="E467" t="str">
        <v>0001/CA</v>
      </c>
    </row>
    <row r="468">
      <c r="A468" t="str">
        <v>AutoTable</v>
      </c>
      <c r="D468" t="str">
        <v>KAL5-3</v>
      </c>
      <c r="E468" t="str">
        <v>0001/CA</v>
      </c>
    </row>
    <row r="469">
      <c r="A469" t="str">
        <v>AutoTable</v>
      </c>
      <c r="D469" t="str">
        <v>KB08OB</v>
      </c>
      <c r="E469" t="str">
        <v>0001/CA</v>
      </c>
    </row>
    <row r="470">
      <c r="A470" t="str">
        <v>AutoTable</v>
      </c>
      <c r="D470" t="str">
        <v>KB14OB</v>
      </c>
      <c r="E470" t="str">
        <v>0001/CA</v>
      </c>
    </row>
    <row r="471">
      <c r="A471" t="str">
        <v>AutoTable</v>
      </c>
      <c r="D471" t="str">
        <v>KB14OS</v>
      </c>
      <c r="E471" t="str">
        <v>0001/CA</v>
      </c>
    </row>
    <row r="472">
      <c r="A472" t="str">
        <v>AutoTable</v>
      </c>
      <c r="D472" t="str">
        <v>KB20-2</v>
      </c>
      <c r="E472" t="str">
        <v>0001/CA</v>
      </c>
    </row>
    <row r="473">
      <c r="A473" t="str">
        <v>AutoTable</v>
      </c>
      <c r="D473" t="str">
        <v>KBDIFF</v>
      </c>
      <c r="E473" t="str">
        <v>0001/CA</v>
      </c>
    </row>
    <row r="474">
      <c r="A474" t="str">
        <v>AutoTable</v>
      </c>
      <c r="D474" t="str">
        <v>KNML48</v>
      </c>
      <c r="E474" t="str">
        <v>0001/CA</v>
      </c>
    </row>
    <row r="475">
      <c r="A475" t="str">
        <v>AutoTable</v>
      </c>
      <c r="D475" t="str">
        <v>KTRA15PW</v>
      </c>
      <c r="E475" t="str">
        <v>0001/CA</v>
      </c>
    </row>
    <row r="476">
      <c r="A476" t="str">
        <v>AutoTable</v>
      </c>
      <c r="D476" t="str">
        <v>KTT192C</v>
      </c>
      <c r="E476" t="str">
        <v>0001/CA</v>
      </c>
    </row>
    <row r="477">
      <c r="A477" t="str">
        <v>AutoTable</v>
      </c>
      <c r="D477" t="str">
        <v>LDL11-B22</v>
      </c>
      <c r="E477" t="str">
        <v>0001/CA</v>
      </c>
    </row>
    <row r="478">
      <c r="A478" t="str">
        <v>AutoTable</v>
      </c>
      <c r="D478" t="str">
        <v>LDL11W-B22</v>
      </c>
      <c r="E478" t="str">
        <v>0001/CA</v>
      </c>
    </row>
    <row r="479">
      <c r="A479" t="str">
        <v>AutoTable</v>
      </c>
      <c r="D479" t="str">
        <v>LDL3</v>
      </c>
      <c r="E479" t="str">
        <v>0001/CA</v>
      </c>
    </row>
    <row r="480">
      <c r="A480" t="str">
        <v>AutoTable</v>
      </c>
      <c r="D480" t="str">
        <v>LDL4</v>
      </c>
      <c r="E480" t="str">
        <v>0001/CA</v>
      </c>
    </row>
    <row r="481">
      <c r="A481" t="str">
        <v>AutoTable</v>
      </c>
      <c r="D481" t="str">
        <v>LDL6</v>
      </c>
      <c r="E481" t="str">
        <v>0001/CA</v>
      </c>
    </row>
    <row r="482">
      <c r="A482" t="str">
        <v>AutoTable</v>
      </c>
      <c r="D482" t="str">
        <v>LDLC1-B22</v>
      </c>
      <c r="E482" t="str">
        <v>0001/CA</v>
      </c>
    </row>
    <row r="483">
      <c r="A483" t="str">
        <v>AutoTable</v>
      </c>
      <c r="D483" t="str">
        <v>LED90J</v>
      </c>
      <c r="E483" t="str">
        <v>0001/CA</v>
      </c>
    </row>
    <row r="484">
      <c r="A484" t="str">
        <v>AutoTable</v>
      </c>
      <c r="D484" t="str">
        <v>LED90R</v>
      </c>
      <c r="E484" t="str">
        <v>0001/CA</v>
      </c>
    </row>
    <row r="485">
      <c r="A485" t="str">
        <v>AutoTable</v>
      </c>
      <c r="D485" t="str">
        <v>LED90VE</v>
      </c>
      <c r="E485" t="str">
        <v>0001/CA</v>
      </c>
    </row>
    <row r="486">
      <c r="A486" t="str">
        <v>AutoTable</v>
      </c>
      <c r="D486" t="str">
        <v>LED90VI</v>
      </c>
      <c r="E486" t="str">
        <v>0001/CA</v>
      </c>
    </row>
    <row r="487">
      <c r="A487" t="str">
        <v>AutoTable</v>
      </c>
      <c r="D487" t="str">
        <v>LOGO1</v>
      </c>
      <c r="E487" t="str">
        <v>0001/CA</v>
      </c>
    </row>
    <row r="488">
      <c r="A488" t="str">
        <v>AutoTable</v>
      </c>
      <c r="D488" t="str">
        <v>LOGO2</v>
      </c>
      <c r="E488" t="str">
        <v>0001/CA</v>
      </c>
    </row>
    <row r="489">
      <c r="A489" t="str">
        <v>AutoTable</v>
      </c>
      <c r="D489" t="str">
        <v>LOGO3</v>
      </c>
      <c r="E489" t="str">
        <v>0001/CA</v>
      </c>
    </row>
    <row r="490">
      <c r="A490" t="str">
        <v>AutoTable</v>
      </c>
      <c r="D490" t="str">
        <v>LOGO4</v>
      </c>
      <c r="E490" t="str">
        <v>0001/CA</v>
      </c>
    </row>
    <row r="491">
      <c r="A491" t="str">
        <v>AutoTable</v>
      </c>
      <c r="D491" t="str">
        <v>M2707</v>
      </c>
      <c r="E491" t="str">
        <v>0001/CA</v>
      </c>
    </row>
    <row r="492">
      <c r="A492" t="str">
        <v>AutoTable</v>
      </c>
      <c r="D492" t="str">
        <v>NLC54-12</v>
      </c>
      <c r="E492" t="str">
        <v>0001/CA</v>
      </c>
    </row>
    <row r="493">
      <c r="A493" t="str">
        <v>AutoTable</v>
      </c>
      <c r="D493" t="str">
        <v>NLC59</v>
      </c>
      <c r="E493" t="str">
        <v>0001/CA</v>
      </c>
    </row>
    <row r="494">
      <c r="A494" t="str">
        <v>AutoTable</v>
      </c>
      <c r="D494" t="str">
        <v>NLC95-12</v>
      </c>
      <c r="E494" t="str">
        <v>0001/CA</v>
      </c>
    </row>
    <row r="495">
      <c r="A495" t="str">
        <v>AutoTable</v>
      </c>
      <c r="D495" t="str">
        <v>NLEDU51</v>
      </c>
      <c r="E495" t="str">
        <v>0001/CA</v>
      </c>
    </row>
    <row r="496">
      <c r="A496" t="str">
        <v>AutoTable</v>
      </c>
      <c r="D496" t="str">
        <v>NLEDU51F</v>
      </c>
      <c r="E496" t="str">
        <v>0001/CA</v>
      </c>
    </row>
    <row r="497">
      <c r="A497" t="str">
        <v>AutoTable</v>
      </c>
      <c r="D497" t="str">
        <v>NLEDU51W</v>
      </c>
      <c r="E497" t="str">
        <v>0001/CA</v>
      </c>
    </row>
    <row r="498">
      <c r="A498" t="str">
        <v>AutoTable</v>
      </c>
      <c r="D498" t="str">
        <v>NLEDU52</v>
      </c>
      <c r="E498" t="str">
        <v>0001/CA</v>
      </c>
    </row>
    <row r="499">
      <c r="A499" t="str">
        <v>AutoTable</v>
      </c>
      <c r="D499" t="str">
        <v>NLEDU53</v>
      </c>
      <c r="E499" t="str">
        <v>0001/CA</v>
      </c>
    </row>
    <row r="500">
      <c r="A500" t="str">
        <v>AutoTable</v>
      </c>
      <c r="D500" t="str">
        <v>NLEDU54</v>
      </c>
      <c r="E500" t="str">
        <v>0001/CA</v>
      </c>
    </row>
    <row r="501">
      <c r="A501" t="str">
        <v>AutoTable</v>
      </c>
      <c r="D501" t="str">
        <v>NLEDU56</v>
      </c>
      <c r="E501" t="str">
        <v>0001/CA</v>
      </c>
    </row>
    <row r="502">
      <c r="A502" t="str">
        <v>AutoTable</v>
      </c>
      <c r="D502" t="str">
        <v>P033</v>
      </c>
      <c r="E502" t="str">
        <v>0001/CA</v>
      </c>
    </row>
    <row r="503">
      <c r="A503" t="str">
        <v>AutoTable</v>
      </c>
      <c r="D503" t="str">
        <v>PF202</v>
      </c>
      <c r="E503" t="str">
        <v>0001/CA</v>
      </c>
    </row>
    <row r="504">
      <c r="A504" t="str">
        <v>AutoTable</v>
      </c>
      <c r="D504" t="str">
        <v>PF230</v>
      </c>
      <c r="E504" t="str">
        <v>0001/CA</v>
      </c>
    </row>
    <row r="505">
      <c r="A505" t="str">
        <v>AutoTable</v>
      </c>
      <c r="D505" t="str">
        <v>PIX01</v>
      </c>
      <c r="E505" t="str">
        <v>0001/CA</v>
      </c>
    </row>
    <row r="506">
      <c r="A506" t="str">
        <v>AutoTable</v>
      </c>
      <c r="D506" t="str">
        <v>PIX03</v>
      </c>
      <c r="E506" t="str">
        <v>0001/CA</v>
      </c>
    </row>
    <row r="507">
      <c r="A507" t="str">
        <v>AutoTable</v>
      </c>
      <c r="D507" t="str">
        <v>PIX04</v>
      </c>
      <c r="E507" t="str">
        <v>0001/CA</v>
      </c>
    </row>
    <row r="508">
      <c r="A508" t="str">
        <v>AutoTable</v>
      </c>
      <c r="D508" t="str">
        <v>PL010B</v>
      </c>
      <c r="E508" t="str">
        <v>0001/CA</v>
      </c>
    </row>
    <row r="509">
      <c r="A509" t="str">
        <v>AutoTable</v>
      </c>
      <c r="D509" t="str">
        <v>PL010W</v>
      </c>
      <c r="E509" t="str">
        <v>0001/CA</v>
      </c>
    </row>
    <row r="510">
      <c r="A510" t="str">
        <v>AutoTable</v>
      </c>
      <c r="D510" t="str">
        <v>PL011R</v>
      </c>
      <c r="E510" t="str">
        <v>0001/CA</v>
      </c>
    </row>
    <row r="511">
      <c r="A511" t="str">
        <v>AutoTable</v>
      </c>
      <c r="D511" t="str">
        <v>PL011W</v>
      </c>
      <c r="E511" t="str">
        <v>0001/CA</v>
      </c>
    </row>
    <row r="512">
      <c r="A512" t="str">
        <v>AutoTable</v>
      </c>
      <c r="D512" t="str">
        <v>PL016R</v>
      </c>
      <c r="E512" t="str">
        <v>0001/CA</v>
      </c>
    </row>
    <row r="513">
      <c r="A513" t="str">
        <v>AutoTable</v>
      </c>
      <c r="D513" t="str">
        <v>PL016W</v>
      </c>
      <c r="E513" t="str">
        <v>0001/CA</v>
      </c>
    </row>
    <row r="514">
      <c r="A514" t="str">
        <v>AutoTable</v>
      </c>
      <c r="D514" t="str">
        <v>PL017B</v>
      </c>
      <c r="E514" t="str">
        <v>0001/CA</v>
      </c>
    </row>
    <row r="515">
      <c r="A515" t="str">
        <v>AutoTable</v>
      </c>
      <c r="D515" t="str">
        <v>PL018</v>
      </c>
      <c r="E515" t="str">
        <v>0001/CA</v>
      </c>
    </row>
    <row r="516">
      <c r="A516" t="str">
        <v>AutoTable</v>
      </c>
      <c r="D516" t="str">
        <v>PL021B</v>
      </c>
      <c r="E516" t="str">
        <v>0001/CA</v>
      </c>
    </row>
    <row r="517">
      <c r="A517" t="str">
        <v>AutoTable</v>
      </c>
      <c r="D517" t="str">
        <v>PL022B</v>
      </c>
      <c r="E517" t="str">
        <v>0001/CA</v>
      </c>
    </row>
    <row r="518">
      <c r="A518" t="str">
        <v>AutoTable</v>
      </c>
      <c r="D518" t="str">
        <v>PL022W</v>
      </c>
      <c r="E518" t="str">
        <v>0001/CA</v>
      </c>
    </row>
    <row r="519">
      <c r="A519" t="str">
        <v>AutoTable</v>
      </c>
      <c r="D519" t="str">
        <v>PL023B</v>
      </c>
      <c r="E519" t="str">
        <v>0001/CA</v>
      </c>
    </row>
    <row r="520">
      <c r="A520" t="str">
        <v>AutoTable</v>
      </c>
      <c r="D520" t="str">
        <v>PL024B</v>
      </c>
      <c r="E520" t="str">
        <v>0001/CA</v>
      </c>
    </row>
    <row r="521">
      <c r="A521" t="str">
        <v>AutoTable</v>
      </c>
      <c r="D521" t="str">
        <v>PL024R</v>
      </c>
      <c r="E521" t="str">
        <v>0001/CA</v>
      </c>
    </row>
    <row r="522">
      <c r="A522" t="str">
        <v>AutoTable</v>
      </c>
      <c r="D522" t="str">
        <v>PL025B</v>
      </c>
      <c r="E522" t="str">
        <v>0001/CA</v>
      </c>
    </row>
    <row r="523">
      <c r="A523" t="str">
        <v>AutoTable</v>
      </c>
      <c r="D523" t="str">
        <v>PL091</v>
      </c>
      <c r="E523" t="str">
        <v>0001/CA</v>
      </c>
    </row>
    <row r="524">
      <c r="A524" t="str">
        <v>AutoTable</v>
      </c>
      <c r="D524" t="str">
        <v>PL094</v>
      </c>
      <c r="E524" t="str">
        <v>0001/CA</v>
      </c>
    </row>
    <row r="525">
      <c r="A525" t="str">
        <v>AutoTable</v>
      </c>
      <c r="D525" t="str">
        <v>PL101</v>
      </c>
      <c r="E525" t="str">
        <v>0001/CA</v>
      </c>
    </row>
    <row r="526">
      <c r="A526" t="str">
        <v>AutoTable</v>
      </c>
      <c r="D526" t="str">
        <v>PL111B</v>
      </c>
      <c r="E526" t="str">
        <v>0001/CA</v>
      </c>
    </row>
    <row r="527">
      <c r="A527" t="str">
        <v>AutoTable</v>
      </c>
      <c r="D527" t="str">
        <v>PL111R</v>
      </c>
      <c r="E527" t="str">
        <v>0001/CA</v>
      </c>
    </row>
    <row r="528">
      <c r="A528" t="str">
        <v>AutoTable</v>
      </c>
      <c r="D528" t="str">
        <v>PL111W</v>
      </c>
      <c r="E528" t="str">
        <v>0001/CA</v>
      </c>
    </row>
    <row r="529">
      <c r="A529" t="str">
        <v>AutoTable</v>
      </c>
      <c r="D529" t="str">
        <v>PL113</v>
      </c>
      <c r="E529" t="str">
        <v>0001/CA</v>
      </c>
    </row>
    <row r="530">
      <c r="A530" t="str">
        <v>AutoTable</v>
      </c>
      <c r="D530" t="str">
        <v>PL125</v>
      </c>
      <c r="E530" t="str">
        <v>0001/CA</v>
      </c>
    </row>
    <row r="531">
      <c r="A531" t="str">
        <v>AutoTable</v>
      </c>
      <c r="D531" t="str">
        <v>PL165</v>
      </c>
      <c r="E531" t="str">
        <v>0001/CA</v>
      </c>
    </row>
    <row r="532">
      <c r="A532" t="str">
        <v>AutoTable</v>
      </c>
      <c r="D532" t="str">
        <v>PL168</v>
      </c>
      <c r="E532" t="str">
        <v>0001/CA</v>
      </c>
    </row>
    <row r="533">
      <c r="A533" t="str">
        <v>AutoTable</v>
      </c>
      <c r="D533" t="str">
        <v>PL173</v>
      </c>
      <c r="E533" t="str">
        <v>0001/CA</v>
      </c>
    </row>
    <row r="534">
      <c r="A534" t="str">
        <v>AutoTable</v>
      </c>
      <c r="D534" t="str">
        <v>PL303B</v>
      </c>
      <c r="E534" t="str">
        <v>0001/CA</v>
      </c>
    </row>
    <row r="535">
      <c r="A535" t="str">
        <v>AutoTable</v>
      </c>
      <c r="D535" t="str">
        <v>PL303W</v>
      </c>
      <c r="E535" t="str">
        <v>0001/CA</v>
      </c>
    </row>
    <row r="536">
      <c r="A536" t="str">
        <v>AutoTable</v>
      </c>
      <c r="D536" t="str">
        <v>PL314</v>
      </c>
      <c r="E536" t="str">
        <v>0001/CA</v>
      </c>
    </row>
    <row r="537">
      <c r="A537" t="str">
        <v>AutoTable</v>
      </c>
      <c r="D537" t="str">
        <v>PN009V</v>
      </c>
      <c r="E537" t="str">
        <v>0001/CA</v>
      </c>
    </row>
    <row r="538">
      <c r="A538" t="str">
        <v>AutoTable</v>
      </c>
      <c r="D538" t="str">
        <v>PN012</v>
      </c>
      <c r="E538" t="str">
        <v>0001/CA</v>
      </c>
    </row>
    <row r="539">
      <c r="A539" t="str">
        <v>AutoTable</v>
      </c>
      <c r="D539" t="str">
        <v>PN016O</v>
      </c>
      <c r="E539" t="str">
        <v>0001/CA</v>
      </c>
    </row>
    <row r="540">
      <c r="A540" t="str">
        <v>AutoTable</v>
      </c>
      <c r="D540" t="str">
        <v>PN021B</v>
      </c>
      <c r="E540" t="str">
        <v>0001/CA</v>
      </c>
    </row>
    <row r="541">
      <c r="A541" t="str">
        <v>AutoTable</v>
      </c>
      <c r="D541" t="str">
        <v>PN026</v>
      </c>
      <c r="E541" t="str">
        <v>0001/CA</v>
      </c>
    </row>
    <row r="542">
      <c r="A542" t="str">
        <v>AutoTable</v>
      </c>
      <c r="D542" t="str">
        <v>PN029V</v>
      </c>
      <c r="E542" t="str">
        <v>0001/CA</v>
      </c>
    </row>
    <row r="543">
      <c r="A543" t="str">
        <v>AutoTable</v>
      </c>
      <c r="D543" t="str">
        <v>PN032</v>
      </c>
      <c r="E543" t="str">
        <v>0001/CA</v>
      </c>
    </row>
    <row r="544">
      <c r="A544" t="str">
        <v>AutoTable</v>
      </c>
      <c r="D544" t="str">
        <v>PN036</v>
      </c>
      <c r="E544" t="str">
        <v>0001/CA</v>
      </c>
    </row>
    <row r="545">
      <c r="A545" t="str">
        <v>AutoTable</v>
      </c>
      <c r="D545" t="str">
        <v>PN040</v>
      </c>
      <c r="E545" t="str">
        <v>0001/CA</v>
      </c>
    </row>
    <row r="546">
      <c r="A546" t="str">
        <v>AutoTable</v>
      </c>
      <c r="D546" t="str">
        <v>PN052</v>
      </c>
      <c r="E546" t="str">
        <v>0001/CA</v>
      </c>
    </row>
    <row r="547">
      <c r="A547" t="str">
        <v>AutoTable</v>
      </c>
      <c r="D547" t="str">
        <v>PN056</v>
      </c>
      <c r="E547" t="str">
        <v>0001/CA</v>
      </c>
    </row>
    <row r="548">
      <c r="A548" t="str">
        <v>AutoTable</v>
      </c>
      <c r="D548" t="str">
        <v>PN063</v>
      </c>
      <c r="E548" t="str">
        <v>0001/CA</v>
      </c>
    </row>
    <row r="549">
      <c r="A549" t="str">
        <v>AutoTable</v>
      </c>
      <c r="D549" t="str">
        <v>PN064</v>
      </c>
      <c r="E549" t="str">
        <v>0001/CA</v>
      </c>
    </row>
    <row r="550">
      <c r="A550" t="str">
        <v>AutoTable</v>
      </c>
      <c r="D550" t="str">
        <v>PN065</v>
      </c>
      <c r="E550" t="str">
        <v>0001/CA</v>
      </c>
    </row>
    <row r="551">
      <c r="A551" t="str">
        <v>AutoTable</v>
      </c>
      <c r="D551" t="str">
        <v>PN068</v>
      </c>
      <c r="E551" t="str">
        <v>0001/CA</v>
      </c>
    </row>
    <row r="552">
      <c r="A552" t="str">
        <v>AutoTable</v>
      </c>
      <c r="D552" t="str">
        <v>PN083</v>
      </c>
      <c r="E552" t="str">
        <v>0001/CA</v>
      </c>
    </row>
    <row r="553">
      <c r="A553" t="str">
        <v>AutoTable</v>
      </c>
      <c r="D553" t="str">
        <v>PN087</v>
      </c>
      <c r="E553" t="str">
        <v>0001/CA</v>
      </c>
    </row>
    <row r="554">
      <c r="A554" t="str">
        <v>AutoTable</v>
      </c>
      <c r="D554" t="str">
        <v>PN104V</v>
      </c>
      <c r="E554" t="str">
        <v>0001/CA</v>
      </c>
    </row>
    <row r="555">
      <c r="A555" t="str">
        <v>AutoTable</v>
      </c>
      <c r="D555" t="str">
        <v>PN106</v>
      </c>
      <c r="E555" t="str">
        <v>0001/CA</v>
      </c>
    </row>
    <row r="556">
      <c r="A556" t="str">
        <v>AutoTable</v>
      </c>
      <c r="D556" t="str">
        <v>PN123</v>
      </c>
      <c r="E556" t="str">
        <v>0001/CA</v>
      </c>
    </row>
    <row r="557">
      <c r="A557" t="str">
        <v>AutoTable</v>
      </c>
      <c r="D557" t="str">
        <v>PN130</v>
      </c>
      <c r="E557" t="str">
        <v>0001/CA</v>
      </c>
    </row>
    <row r="558">
      <c r="A558" t="str">
        <v>AutoTable</v>
      </c>
      <c r="D558" t="str">
        <v>PN315</v>
      </c>
      <c r="E558" t="str">
        <v>0001/CA</v>
      </c>
    </row>
    <row r="559">
      <c r="A559" t="str">
        <v>AutoTable</v>
      </c>
      <c r="D559" t="str">
        <v>PN407</v>
      </c>
      <c r="E559" t="str">
        <v>0001/CA</v>
      </c>
    </row>
    <row r="560">
      <c r="A560" t="str">
        <v>AutoTable</v>
      </c>
      <c r="D560" t="str">
        <v>PND014</v>
      </c>
      <c r="E560" t="str">
        <v>0001/CA</v>
      </c>
    </row>
    <row r="561">
      <c r="A561" t="str">
        <v>AutoTable</v>
      </c>
      <c r="D561" t="str">
        <v>PND020</v>
      </c>
      <c r="E561" t="str">
        <v>0001/CA</v>
      </c>
    </row>
    <row r="562">
      <c r="A562" t="str">
        <v>AutoTable</v>
      </c>
      <c r="D562" t="str">
        <v>PND036</v>
      </c>
      <c r="E562" t="str">
        <v>0001/CA</v>
      </c>
    </row>
    <row r="563">
      <c r="A563" t="str">
        <v>AutoTable</v>
      </c>
      <c r="D563" t="str">
        <v>PND051B</v>
      </c>
      <c r="E563" t="str">
        <v>0001/CA</v>
      </c>
    </row>
    <row r="564">
      <c r="A564" t="str">
        <v>AutoTable</v>
      </c>
      <c r="D564" t="str">
        <v>PND062</v>
      </c>
      <c r="E564" t="str">
        <v>0001/CA</v>
      </c>
    </row>
    <row r="565">
      <c r="A565" t="str">
        <v>AutoTable</v>
      </c>
      <c r="D565" t="str">
        <v>PND063</v>
      </c>
      <c r="E565" t="str">
        <v>0001/CA</v>
      </c>
    </row>
    <row r="566">
      <c r="A566" t="str">
        <v>AutoTable</v>
      </c>
      <c r="D566" t="str">
        <v>PND064</v>
      </c>
      <c r="E566" t="str">
        <v>0001/CA</v>
      </c>
    </row>
    <row r="567">
      <c r="A567" t="str">
        <v>AutoTable</v>
      </c>
      <c r="D567" t="str">
        <v>PND300B</v>
      </c>
      <c r="E567" t="str">
        <v>0001/CA</v>
      </c>
    </row>
    <row r="568">
      <c r="A568" t="str">
        <v>AutoTable</v>
      </c>
      <c r="D568" t="str">
        <v>PND300G</v>
      </c>
      <c r="E568" t="str">
        <v>0001/CA</v>
      </c>
    </row>
    <row r="569">
      <c r="A569" t="str">
        <v>AutoTable</v>
      </c>
      <c r="D569" t="str">
        <v>PNDA014</v>
      </c>
      <c r="E569" t="str">
        <v>0001/CA</v>
      </c>
    </row>
    <row r="570">
      <c r="A570" t="str">
        <v>AutoTable</v>
      </c>
      <c r="D570" t="str">
        <v>PRESTAPYRO</v>
      </c>
      <c r="E570" t="str">
        <v>0001/CA</v>
      </c>
    </row>
    <row r="571">
      <c r="A571" t="str">
        <v>AutoTable</v>
      </c>
      <c r="D571" t="str">
        <v>PRISE-F</v>
      </c>
      <c r="E571" t="str">
        <v>0001/CA</v>
      </c>
    </row>
    <row r="572">
      <c r="A572" t="str">
        <v>AutoTable</v>
      </c>
      <c r="D572" t="str">
        <v>PRISE-M</v>
      </c>
      <c r="E572" t="str">
        <v>0001/CA</v>
      </c>
    </row>
    <row r="573">
      <c r="A573" t="str">
        <v>AutoTable</v>
      </c>
      <c r="D573" t="str">
        <v>PRJP-01</v>
      </c>
      <c r="E573" t="str">
        <v>0001/CA</v>
      </c>
    </row>
    <row r="574">
      <c r="A574" t="str">
        <v>AutoTable</v>
      </c>
      <c r="D574" t="str">
        <v>PRJP-01W+</v>
      </c>
      <c r="E574" t="str">
        <v>0001/CA</v>
      </c>
    </row>
    <row r="575">
      <c r="A575" t="str">
        <v>AutoTable</v>
      </c>
      <c r="D575" t="str">
        <v>PRJP-02</v>
      </c>
      <c r="E575" t="str">
        <v>0001/CA</v>
      </c>
    </row>
    <row r="576">
      <c r="A576" t="str">
        <v>AutoTable</v>
      </c>
      <c r="D576" t="str">
        <v>PRJP-04</v>
      </c>
      <c r="E576" t="str">
        <v>0001/CA</v>
      </c>
    </row>
    <row r="577">
      <c r="A577" t="str">
        <v>AutoTable</v>
      </c>
      <c r="D577" t="str">
        <v>PRJP-06</v>
      </c>
      <c r="E577" t="str">
        <v>0001/CA</v>
      </c>
    </row>
    <row r="578">
      <c r="A578" t="str">
        <v>AutoTable</v>
      </c>
      <c r="D578" t="str">
        <v>PRJR-01</v>
      </c>
      <c r="E578" t="str">
        <v>0001/CA</v>
      </c>
    </row>
    <row r="579">
      <c r="A579" t="str">
        <v>AutoTable</v>
      </c>
      <c r="D579" t="str">
        <v>PRJR-02</v>
      </c>
      <c r="E579" t="str">
        <v>0001/CA</v>
      </c>
    </row>
    <row r="580">
      <c r="A580" t="str">
        <v>AutoTable</v>
      </c>
      <c r="D580" t="str">
        <v>RENFORT19</v>
      </c>
      <c r="E580" t="str">
        <v>0001/CA</v>
      </c>
    </row>
    <row r="581">
      <c r="A581" t="str">
        <v>AutoTable</v>
      </c>
      <c r="D581" t="str">
        <v>SAP170180</v>
      </c>
      <c r="E581" t="str">
        <v>0001/CA</v>
      </c>
    </row>
    <row r="582">
      <c r="A582" t="str">
        <v>AutoTable</v>
      </c>
      <c r="D582" t="str">
        <v>SAP5060</v>
      </c>
      <c r="E582" t="str">
        <v>0001/CA</v>
      </c>
    </row>
    <row r="583">
      <c r="A583" t="str">
        <v>AutoTable</v>
      </c>
      <c r="D583" t="str">
        <v>SAP90100</v>
      </c>
      <c r="E583" t="str">
        <v>0001/CA</v>
      </c>
    </row>
    <row r="584">
      <c r="A584" t="str">
        <v>AutoTable</v>
      </c>
      <c r="D584" t="str">
        <v>SL003</v>
      </c>
      <c r="E584" t="str">
        <v>0001/CA</v>
      </c>
    </row>
    <row r="585">
      <c r="A585" t="str">
        <v>AutoTable</v>
      </c>
      <c r="D585" t="str">
        <v>SLD144</v>
      </c>
      <c r="E585" t="str">
        <v>0001/CA</v>
      </c>
    </row>
    <row r="586">
      <c r="A586" t="str">
        <v>AutoTable</v>
      </c>
      <c r="D586" t="str">
        <v>SND02</v>
      </c>
      <c r="E586" t="str">
        <v>0001/CA</v>
      </c>
    </row>
    <row r="587">
      <c r="A587" t="str">
        <v>AutoTable</v>
      </c>
      <c r="D587" t="str">
        <v>TBL02</v>
      </c>
      <c r="E587" t="str">
        <v>0001/CA</v>
      </c>
    </row>
    <row r="588">
      <c r="A588" t="str">
        <v>AutoTable</v>
      </c>
      <c r="D588" t="str">
        <v>TC001B</v>
      </c>
      <c r="E588" t="str">
        <v>0001/CA</v>
      </c>
    </row>
    <row r="589">
      <c r="A589" t="str">
        <v>AutoTable</v>
      </c>
      <c r="D589" t="str">
        <v>TF201</v>
      </c>
      <c r="E589" t="str">
        <v>0001/CA</v>
      </c>
    </row>
    <row r="590">
      <c r="A590" t="str">
        <v>AutoTable</v>
      </c>
      <c r="D590" t="str">
        <v>TF202</v>
      </c>
      <c r="E590" t="str">
        <v>0001/CA</v>
      </c>
    </row>
    <row r="591">
      <c r="A591" t="str">
        <v>AutoTable</v>
      </c>
      <c r="D591" t="str">
        <v>TF205</v>
      </c>
      <c r="E591" t="str">
        <v>0001/CA</v>
      </c>
    </row>
    <row r="592">
      <c r="A592" t="str">
        <v>AutoTable</v>
      </c>
      <c r="D592" t="str">
        <v>TF209</v>
      </c>
      <c r="E592" t="str">
        <v>0001/CA</v>
      </c>
    </row>
    <row r="593">
      <c r="A593" t="str">
        <v>AutoTable</v>
      </c>
      <c r="D593" t="str">
        <v>TF211</v>
      </c>
      <c r="E593" t="str">
        <v>0001/CA</v>
      </c>
    </row>
    <row r="594">
      <c r="A594" t="str">
        <v>AutoTable</v>
      </c>
      <c r="D594" t="str">
        <v>TF214</v>
      </c>
      <c r="E594" t="str">
        <v>0001/CA</v>
      </c>
    </row>
    <row r="595">
      <c r="A595" t="str">
        <v>AutoTable</v>
      </c>
      <c r="D595" t="str">
        <v>TGL122</v>
      </c>
      <c r="E595" t="str">
        <v>0001/CA</v>
      </c>
    </row>
    <row r="596">
      <c r="A596" t="str">
        <v>AutoTable</v>
      </c>
      <c r="D596" t="str">
        <v>TGL40E</v>
      </c>
      <c r="E596" t="str">
        <v>0001/CA</v>
      </c>
    </row>
    <row r="597">
      <c r="A597" t="str">
        <v>AutoTable</v>
      </c>
      <c r="D597" t="str">
        <v>TGL43E</v>
      </c>
      <c r="E597" t="str">
        <v>0001/CA</v>
      </c>
    </row>
    <row r="598">
      <c r="A598" t="str">
        <v>AutoTable</v>
      </c>
      <c r="D598" t="str">
        <v>TGL45E-L</v>
      </c>
      <c r="E598" t="str">
        <v>0001/CA</v>
      </c>
    </row>
    <row r="599">
      <c r="A599" t="str">
        <v>AutoTable</v>
      </c>
      <c r="D599" t="str">
        <v>TGLD45</v>
      </c>
      <c r="E599" t="str">
        <v>0001/CA</v>
      </c>
    </row>
    <row r="600">
      <c r="A600" t="str">
        <v>AutoTable</v>
      </c>
      <c r="D600" t="str">
        <v>TL011B</v>
      </c>
      <c r="E600" t="str">
        <v>0001/CA</v>
      </c>
    </row>
    <row r="601">
      <c r="A601" t="str">
        <v>AutoTable</v>
      </c>
      <c r="D601" t="str">
        <v>TL011W</v>
      </c>
      <c r="E601" t="str">
        <v>0001/CA</v>
      </c>
    </row>
    <row r="602">
      <c r="A602" t="str">
        <v>AutoTable</v>
      </c>
      <c r="D602" t="str">
        <v>TL015B</v>
      </c>
      <c r="E602" t="str">
        <v>0001/CA</v>
      </c>
    </row>
    <row r="603">
      <c r="A603" t="str">
        <v>AutoTable</v>
      </c>
      <c r="D603" t="str">
        <v>TL016B</v>
      </c>
      <c r="E603" t="str">
        <v>0001/CA</v>
      </c>
    </row>
    <row r="604">
      <c r="A604" t="str">
        <v>AutoTable</v>
      </c>
      <c r="D604" t="str">
        <v>TL018</v>
      </c>
      <c r="E604" t="str">
        <v>0001/CA</v>
      </c>
    </row>
    <row r="605">
      <c r="A605" t="str">
        <v>AutoTable</v>
      </c>
      <c r="D605" t="str">
        <v>TL050W</v>
      </c>
      <c r="E605" t="str">
        <v>0001/CA</v>
      </c>
    </row>
    <row r="606">
      <c r="A606" t="str">
        <v>AutoTable</v>
      </c>
      <c r="D606" t="str">
        <v>TL091</v>
      </c>
      <c r="E606" t="str">
        <v>0001/CA</v>
      </c>
    </row>
    <row r="607">
      <c r="A607" t="str">
        <v>AutoTable</v>
      </c>
      <c r="D607" t="str">
        <v>TL101</v>
      </c>
      <c r="E607" t="str">
        <v>0001/CA</v>
      </c>
    </row>
    <row r="608">
      <c r="A608" t="str">
        <v>AutoTable</v>
      </c>
      <c r="D608" t="str">
        <v>TL102</v>
      </c>
      <c r="E608" t="str">
        <v>0001/CA</v>
      </c>
    </row>
    <row r="609">
      <c r="A609" t="str">
        <v>AutoTable</v>
      </c>
      <c r="D609" t="str">
        <v>TL125</v>
      </c>
      <c r="E609" t="str">
        <v>0001/CA</v>
      </c>
    </row>
    <row r="610">
      <c r="A610" t="str">
        <v>AutoTable</v>
      </c>
      <c r="D610" t="str">
        <v>TL134</v>
      </c>
      <c r="E610" t="str">
        <v>0001/CA</v>
      </c>
    </row>
    <row r="611">
      <c r="A611" t="str">
        <v>AutoTable</v>
      </c>
      <c r="D611" t="str">
        <v>TL136</v>
      </c>
      <c r="E611" t="str">
        <v>0001/CA</v>
      </c>
    </row>
    <row r="612">
      <c r="A612" t="str">
        <v>AutoTable</v>
      </c>
      <c r="D612" t="str">
        <v>TL139</v>
      </c>
      <c r="E612" t="str">
        <v>0001/CA</v>
      </c>
    </row>
    <row r="613">
      <c r="A613" t="str">
        <v>AutoTable</v>
      </c>
      <c r="D613" t="str">
        <v>TL140</v>
      </c>
      <c r="E613" t="str">
        <v>0001/CA</v>
      </c>
    </row>
    <row r="614">
      <c r="A614" t="str">
        <v>AutoTable</v>
      </c>
      <c r="D614" t="str">
        <v>TL149</v>
      </c>
      <c r="E614" t="str">
        <v>0001/CA</v>
      </c>
    </row>
    <row r="615">
      <c r="A615" t="str">
        <v>AutoTable</v>
      </c>
      <c r="D615" t="str">
        <v>TL172</v>
      </c>
      <c r="E615" t="str">
        <v>0001/CA</v>
      </c>
    </row>
    <row r="616">
      <c r="A616" t="str">
        <v>AutoTable</v>
      </c>
      <c r="D616" t="str">
        <v>TL173</v>
      </c>
      <c r="E616" t="str">
        <v>0001/CA</v>
      </c>
    </row>
    <row r="617">
      <c r="A617" t="str">
        <v>AutoTable</v>
      </c>
      <c r="D617" t="str">
        <v>TL211</v>
      </c>
      <c r="E617" t="str">
        <v>0001/CA</v>
      </c>
    </row>
    <row r="618">
      <c r="A618" t="str">
        <v>AutoTable</v>
      </c>
      <c r="D618" t="str">
        <v>TL218</v>
      </c>
      <c r="E618" t="str">
        <v>0001/CA</v>
      </c>
    </row>
    <row r="619">
      <c r="A619" t="str">
        <v>AutoTable</v>
      </c>
      <c r="D619" t="str">
        <v>TL227RGB</v>
      </c>
      <c r="E619" t="str">
        <v>0001/CA</v>
      </c>
    </row>
    <row r="620">
      <c r="A620" t="str">
        <v>AutoTable</v>
      </c>
      <c r="D620" t="str">
        <v>TL233</v>
      </c>
      <c r="E620" t="str">
        <v>0001/CA</v>
      </c>
    </row>
    <row r="621">
      <c r="A621" t="str">
        <v>AutoTable</v>
      </c>
      <c r="D621" t="str">
        <v>TL234</v>
      </c>
      <c r="E621" t="str">
        <v>0001/CA</v>
      </c>
    </row>
    <row r="622">
      <c r="A622" t="str">
        <v>AutoTable</v>
      </c>
      <c r="D622" t="str">
        <v>TL235</v>
      </c>
      <c r="E622" t="str">
        <v>0001/CA</v>
      </c>
    </row>
    <row r="623">
      <c r="A623" t="str">
        <v>AutoTable</v>
      </c>
      <c r="D623" t="str">
        <v>TL303W</v>
      </c>
      <c r="E623" t="str">
        <v>0001/CA</v>
      </c>
    </row>
    <row r="624">
      <c r="A624" t="str">
        <v>AutoTable</v>
      </c>
      <c r="D624" t="str">
        <v>TL314</v>
      </c>
      <c r="E624" t="str">
        <v>0001/CA</v>
      </c>
    </row>
    <row r="625">
      <c r="A625" t="str">
        <v>AutoTable</v>
      </c>
      <c r="D625" t="str">
        <v>TN016</v>
      </c>
      <c r="E625" t="str">
        <v>0001/CA</v>
      </c>
    </row>
    <row r="626">
      <c r="A626" t="str">
        <v>AutoTable</v>
      </c>
      <c r="D626" t="str">
        <v>TN021</v>
      </c>
      <c r="E626" t="str">
        <v>0001/CA</v>
      </c>
    </row>
    <row r="627">
      <c r="A627" t="str">
        <v>AutoTable</v>
      </c>
      <c r="D627" t="str">
        <v>TN027</v>
      </c>
      <c r="E627" t="str">
        <v>0001/CA</v>
      </c>
    </row>
    <row r="628">
      <c r="A628" t="str">
        <v>AutoTable</v>
      </c>
      <c r="D628" t="str">
        <v>TN059</v>
      </c>
      <c r="E628" t="str">
        <v>0001/CA</v>
      </c>
    </row>
    <row r="629">
      <c r="A629" t="str">
        <v>AutoTable</v>
      </c>
      <c r="D629" t="str">
        <v>TN066</v>
      </c>
      <c r="E629" t="str">
        <v>0001/CA</v>
      </c>
    </row>
    <row r="630">
      <c r="A630" t="str">
        <v>AutoTable</v>
      </c>
      <c r="D630" t="str">
        <v>TN107</v>
      </c>
      <c r="E630" t="str">
        <v>0001/CA</v>
      </c>
    </row>
    <row r="631">
      <c r="A631" t="str">
        <v>AutoTable</v>
      </c>
      <c r="D631" t="str">
        <v>TN121</v>
      </c>
      <c r="E631" t="str">
        <v>0001/CA</v>
      </c>
    </row>
    <row r="632">
      <c r="A632" t="str">
        <v>AutoTable</v>
      </c>
      <c r="D632" t="str">
        <v>TN125</v>
      </c>
      <c r="E632" t="str">
        <v>0001/CA</v>
      </c>
    </row>
    <row r="633">
      <c r="A633" t="str">
        <v>AutoTable</v>
      </c>
      <c r="D633" t="str">
        <v>TN127</v>
      </c>
      <c r="E633" t="str">
        <v>0001/CA</v>
      </c>
    </row>
    <row r="634">
      <c r="A634" t="str">
        <v>AutoTable</v>
      </c>
      <c r="D634" t="str">
        <v>TN315</v>
      </c>
      <c r="E634" t="str">
        <v>0001/CA</v>
      </c>
    </row>
    <row r="635">
      <c r="A635" t="str">
        <v>AutoTable</v>
      </c>
      <c r="D635" t="str">
        <v>TN316</v>
      </c>
      <c r="E635" t="str">
        <v>0001/CA</v>
      </c>
    </row>
    <row r="636">
      <c r="A636" t="str">
        <v>AutoTable</v>
      </c>
      <c r="D636" t="str">
        <v>TND004</v>
      </c>
      <c r="E636" t="str">
        <v>0001/CA</v>
      </c>
    </row>
    <row r="637">
      <c r="A637" t="str">
        <v>AutoTable</v>
      </c>
      <c r="D637" t="str">
        <v>TND014</v>
      </c>
      <c r="E637" t="str">
        <v>0001/CA</v>
      </c>
    </row>
    <row r="638">
      <c r="A638" t="str">
        <v>AutoTable</v>
      </c>
      <c r="D638" t="str">
        <v>TND034</v>
      </c>
      <c r="E638" t="str">
        <v>0001/CA</v>
      </c>
    </row>
    <row r="639">
      <c r="A639" t="str">
        <v>AutoTable</v>
      </c>
      <c r="D639" t="str">
        <v>TND037B</v>
      </c>
      <c r="E639" t="str">
        <v>0001/CA</v>
      </c>
    </row>
    <row r="640">
      <c r="A640" t="str">
        <v>AutoTable</v>
      </c>
      <c r="D640" t="str">
        <v>TND039</v>
      </c>
      <c r="E640" t="str">
        <v>0001/CA</v>
      </c>
    </row>
    <row r="641">
      <c r="A641" t="str">
        <v>AutoTable</v>
      </c>
      <c r="D641" t="str">
        <v>TND042W</v>
      </c>
      <c r="E641" t="str">
        <v>0001/CA</v>
      </c>
    </row>
    <row r="642">
      <c r="A642" t="str">
        <v>AutoTable</v>
      </c>
      <c r="D642" t="str">
        <v>TND300B</v>
      </c>
      <c r="E642" t="str">
        <v>0001/CA</v>
      </c>
    </row>
    <row r="643">
      <c r="A643" t="str">
        <v>AutoTable</v>
      </c>
      <c r="D643" t="str">
        <v>TND300G</v>
      </c>
      <c r="E643" t="str">
        <v>0001/CA</v>
      </c>
    </row>
    <row r="644">
      <c r="A644" t="str">
        <v>AutoTable</v>
      </c>
      <c r="D644" t="str">
        <v>TND311</v>
      </c>
      <c r="E644" t="str">
        <v>0001/CA</v>
      </c>
    </row>
    <row r="645">
      <c r="A645" t="str">
        <v>AutoTable</v>
      </c>
      <c r="D645" t="str">
        <v>TNX004</v>
      </c>
      <c r="E645" t="str">
        <v>0001/CA</v>
      </c>
    </row>
    <row r="646">
      <c r="A646" t="str">
        <v>AutoTable</v>
      </c>
      <c r="D646" t="str">
        <v>TPN069</v>
      </c>
      <c r="E646" t="str">
        <v>0001/CA</v>
      </c>
    </row>
    <row r="647">
      <c r="A647" t="str">
        <v>AutoTable</v>
      </c>
      <c r="D647" t="str">
        <v>TRONE</v>
      </c>
      <c r="E647" t="str">
        <v>0001/CA</v>
      </c>
    </row>
    <row r="648">
      <c r="A648" t="str">
        <v>AutoTable</v>
      </c>
      <c r="D648" t="str">
        <v>TSLED02W</v>
      </c>
      <c r="E648" t="str">
        <v>0001/CA</v>
      </c>
    </row>
    <row r="649">
      <c r="A649" t="str">
        <v>AutoTable</v>
      </c>
      <c r="D649" t="str">
        <v>TSLED3FX</v>
      </c>
      <c r="E649" t="str">
        <v>0001/CA</v>
      </c>
    </row>
    <row r="650">
      <c r="A650" t="str">
        <v>AutoTable</v>
      </c>
      <c r="D650" t="str">
        <v>TSLED3WFX</v>
      </c>
      <c r="E650" t="str">
        <v>0001/CA</v>
      </c>
    </row>
    <row r="651">
      <c r="A651" t="str">
        <v>AutoTable</v>
      </c>
      <c r="D651" t="str">
        <v>TSLEDWFX</v>
      </c>
      <c r="E651" t="str">
        <v>0001/CA</v>
      </c>
    </row>
    <row r="652">
      <c r="A652" t="str">
        <v>AutoTable</v>
      </c>
      <c r="D652" t="str">
        <v>V51001</v>
      </c>
      <c r="E652" t="str">
        <v>0001/CA</v>
      </c>
    </row>
    <row r="653">
      <c r="A653" t="str">
        <v>AutoTable</v>
      </c>
      <c r="D653" t="str">
        <v>V51003</v>
      </c>
      <c r="E653" t="str">
        <v>0001/CA</v>
      </c>
    </row>
    <row r="654">
      <c r="A654" t="str">
        <v>AutoTable</v>
      </c>
      <c r="D654" t="str">
        <v>V51003-3</v>
      </c>
      <c r="E654" t="str">
        <v>0001/CA</v>
      </c>
    </row>
    <row r="655">
      <c r="A655" t="str">
        <v>AutoTable</v>
      </c>
      <c r="D655" t="str">
        <v>V51005</v>
      </c>
      <c r="E655" t="str">
        <v>0001/CA</v>
      </c>
    </row>
    <row r="656">
      <c r="A656" t="str">
        <v>AutoTable</v>
      </c>
      <c r="D656" t="str">
        <v>V51005-4</v>
      </c>
      <c r="E656" t="str">
        <v>0001/CA</v>
      </c>
    </row>
    <row r="657">
      <c r="A657" t="str">
        <v>AutoTable</v>
      </c>
      <c r="D657" t="str">
        <v>V51006</v>
      </c>
      <c r="E657" t="str">
        <v>0001/CA</v>
      </c>
    </row>
    <row r="658">
      <c r="A658" t="str">
        <v>AutoTable</v>
      </c>
      <c r="D658" t="str">
        <v>V51007</v>
      </c>
      <c r="E658" t="str">
        <v>0001/CA</v>
      </c>
    </row>
    <row r="659">
      <c r="A659" t="str">
        <v>AutoTable</v>
      </c>
      <c r="D659" t="str">
        <v>V51008</v>
      </c>
      <c r="E659" t="str">
        <v>0001/CA</v>
      </c>
    </row>
    <row r="660">
      <c r="A660" t="str">
        <v>AutoTable</v>
      </c>
      <c r="D660" t="str">
        <v>V51015-10</v>
      </c>
      <c r="E660" t="str">
        <v>0001/CA</v>
      </c>
    </row>
    <row r="661">
      <c r="A661" t="str">
        <v>AutoTable</v>
      </c>
      <c r="D661" t="str">
        <v>V51015-3</v>
      </c>
      <c r="E661" t="str">
        <v>0001/CA</v>
      </c>
    </row>
    <row r="662">
      <c r="A662" t="str">
        <v>AutoTable</v>
      </c>
      <c r="D662" t="str">
        <v>V51019</v>
      </c>
      <c r="E662" t="str">
        <v>0001/CA</v>
      </c>
    </row>
    <row r="663">
      <c r="A663" t="str">
        <v>AutoTable</v>
      </c>
      <c r="D663" t="str">
        <v>V51020</v>
      </c>
      <c r="E663" t="str">
        <v>0001/CA</v>
      </c>
    </row>
    <row r="664">
      <c r="A664" t="str">
        <v>AutoTable</v>
      </c>
      <c r="D664" t="str">
        <v>V51021</v>
      </c>
      <c r="E664" t="str">
        <v>0001/CA</v>
      </c>
    </row>
    <row r="665">
      <c r="A665" t="str">
        <v>AutoTable</v>
      </c>
      <c r="D665" t="str">
        <v>V53113</v>
      </c>
      <c r="E665" t="str">
        <v>0001/CA</v>
      </c>
    </row>
    <row r="666">
      <c r="A666" t="str">
        <v>AutoTable</v>
      </c>
      <c r="D666" t="str">
        <v>V53116</v>
      </c>
      <c r="E666" t="str">
        <v>0001/CA</v>
      </c>
    </row>
    <row r="667">
      <c r="A667" t="str">
        <v>AutoTable</v>
      </c>
      <c r="D667" t="str">
        <v>V53117</v>
      </c>
      <c r="E667" t="str">
        <v>0001/CA</v>
      </c>
    </row>
    <row r="668">
      <c r="A668" t="str">
        <v>AutoTable</v>
      </c>
      <c r="D668" t="str">
        <v>VL007</v>
      </c>
      <c r="E668" t="str">
        <v>0001/CA</v>
      </c>
    </row>
    <row r="669">
      <c r="A669" t="str">
        <v>AutoTable</v>
      </c>
      <c r="D669" t="str">
        <v>XLOG1299</v>
      </c>
      <c r="E669" t="str">
        <v>0001/CA</v>
      </c>
    </row>
    <row r="670">
      <c r="A670" t="str">
        <v>AutoTable</v>
      </c>
      <c r="D670" t="str">
        <v>XLOG1423</v>
      </c>
      <c r="E670" t="str">
        <v>0001/CA</v>
      </c>
    </row>
    <row r="671">
      <c r="A671" t="str">
        <v>AutoTable</v>
      </c>
      <c r="D671" t="str">
        <v>XLOG1424</v>
      </c>
      <c r="E671" t="str">
        <v>0001/CA</v>
      </c>
    </row>
    <row r="672">
      <c r="A672" t="str">
        <v>AutoTable</v>
      </c>
      <c r="D672" t="str">
        <v>XLOG1433</v>
      </c>
      <c r="E672" t="str">
        <v>0001/CA</v>
      </c>
    </row>
    <row r="673">
      <c r="A673" t="str">
        <v>AutoTable</v>
      </c>
      <c r="D673" t="str">
        <v>XLOG704</v>
      </c>
      <c r="E673" t="str">
        <v>0001/CA</v>
      </c>
    </row>
    <row r="674">
      <c r="A674" t="str">
        <v>AutoTable</v>
      </c>
      <c r="D674" t="str">
        <v>XLOG711</v>
      </c>
      <c r="E674" t="str">
        <v>0001/CA</v>
      </c>
    </row>
    <row r="675">
      <c r="A675" t="str">
        <v>AutoTable</v>
      </c>
      <c r="D675" t="str">
        <v>01022-30</v>
      </c>
      <c r="E675" t="str">
        <v>0002/CA</v>
      </c>
    </row>
    <row r="676">
      <c r="A676" t="str">
        <v>AutoTable</v>
      </c>
      <c r="D676" t="str">
        <v>01023-09</v>
      </c>
      <c r="E676" t="str">
        <v>0002/CA</v>
      </c>
    </row>
    <row r="677">
      <c r="A677" t="str">
        <v>AutoTable</v>
      </c>
      <c r="D677" t="str">
        <v>01024-05CE</v>
      </c>
      <c r="E677" t="str">
        <v>0002/CA</v>
      </c>
    </row>
    <row r="678">
      <c r="A678" t="str">
        <v>AutoTable</v>
      </c>
      <c r="D678" t="str">
        <v>01024-82CE</v>
      </c>
      <c r="E678" t="str">
        <v>0002/CA</v>
      </c>
    </row>
    <row r="679">
      <c r="A679" t="str">
        <v>AutoTable</v>
      </c>
      <c r="D679" t="str">
        <v>01025-17CE</v>
      </c>
      <c r="E679" t="str">
        <v>0002/CA</v>
      </c>
    </row>
    <row r="680">
      <c r="A680" t="str">
        <v>AutoTable</v>
      </c>
      <c r="D680" t="str">
        <v>01025-19CE</v>
      </c>
      <c r="E680" t="str">
        <v>0002/CA</v>
      </c>
    </row>
    <row r="681">
      <c r="A681" t="str">
        <v>AutoTable</v>
      </c>
      <c r="D681" t="str">
        <v>01025-20CE</v>
      </c>
      <c r="E681" t="str">
        <v>0002/CA</v>
      </c>
    </row>
    <row r="682">
      <c r="A682" t="str">
        <v>AutoTable</v>
      </c>
      <c r="D682" t="str">
        <v>01025-26CE</v>
      </c>
      <c r="E682" t="str">
        <v>0002/CA</v>
      </c>
    </row>
    <row r="683">
      <c r="A683" t="str">
        <v>AutoTable</v>
      </c>
      <c r="D683" t="str">
        <v>01513-19</v>
      </c>
      <c r="E683" t="str">
        <v>0002/CA</v>
      </c>
    </row>
    <row r="684">
      <c r="A684" t="str">
        <v>AutoTable</v>
      </c>
      <c r="D684" t="str">
        <v>01519-05CE</v>
      </c>
      <c r="E684" t="str">
        <v>0002/CA</v>
      </c>
    </row>
    <row r="685">
      <c r="A685" t="str">
        <v>AutoTable</v>
      </c>
      <c r="D685" t="str">
        <v>01519-06CE</v>
      </c>
      <c r="E685" t="str">
        <v>0002/CA</v>
      </c>
    </row>
    <row r="686">
      <c r="A686" t="str">
        <v>AutoTable</v>
      </c>
      <c r="D686" t="str">
        <v>01519-09CE</v>
      </c>
      <c r="E686" t="str">
        <v>0002/CA</v>
      </c>
    </row>
    <row r="687">
      <c r="A687" t="str">
        <v>AutoTable</v>
      </c>
      <c r="D687" t="str">
        <v>01519-11CE</v>
      </c>
      <c r="E687" t="str">
        <v>0002/CA</v>
      </c>
    </row>
    <row r="688">
      <c r="A688" t="str">
        <v>AutoTable</v>
      </c>
      <c r="D688" t="str">
        <v>02018A</v>
      </c>
      <c r="E688" t="str">
        <v>0002/CA</v>
      </c>
    </row>
    <row r="689">
      <c r="A689" t="str">
        <v>AutoTable</v>
      </c>
      <c r="D689" t="str">
        <v>02018B</v>
      </c>
      <c r="E689" t="str">
        <v>0002/CA</v>
      </c>
    </row>
    <row r="690">
      <c r="A690" t="str">
        <v>AutoTable</v>
      </c>
      <c r="D690" t="str">
        <v>02018C</v>
      </c>
      <c r="E690" t="str">
        <v>0002/CA</v>
      </c>
    </row>
    <row r="691">
      <c r="A691" t="str">
        <v>AutoTable</v>
      </c>
      <c r="D691" t="str">
        <v>02050-33</v>
      </c>
      <c r="E691" t="str">
        <v>0002/CA</v>
      </c>
    </row>
    <row r="692">
      <c r="A692" t="str">
        <v>AutoTable</v>
      </c>
      <c r="D692" t="str">
        <v>02550-33</v>
      </c>
      <c r="E692" t="str">
        <v>0002/CA</v>
      </c>
    </row>
    <row r="693">
      <c r="A693" t="str">
        <v>AutoTable</v>
      </c>
      <c r="D693" t="str">
        <v>03535-30</v>
      </c>
      <c r="E693" t="str">
        <v>0002/CA</v>
      </c>
    </row>
    <row r="694">
      <c r="A694" t="str">
        <v>AutoTable</v>
      </c>
      <c r="D694" t="str">
        <v>03630-02CE</v>
      </c>
      <c r="E694" t="str">
        <v>0002/CA</v>
      </c>
    </row>
    <row r="695">
      <c r="A695" t="str">
        <v>AutoTable</v>
      </c>
      <c r="D695" t="str">
        <v>03630-03CE</v>
      </c>
      <c r="E695" t="str">
        <v>0002/CA</v>
      </c>
    </row>
    <row r="696">
      <c r="A696" t="str">
        <v>AutoTable</v>
      </c>
      <c r="D696" t="str">
        <v>03630-06CE</v>
      </c>
      <c r="E696" t="str">
        <v>0002/CA</v>
      </c>
    </row>
    <row r="697">
      <c r="A697" t="str">
        <v>AutoTable</v>
      </c>
      <c r="D697" t="str">
        <v>03630-08CE</v>
      </c>
      <c r="E697" t="str">
        <v>0002/CA</v>
      </c>
    </row>
    <row r="698">
      <c r="A698" t="str">
        <v>AutoTable</v>
      </c>
      <c r="D698" t="str">
        <v>04026-11</v>
      </c>
      <c r="E698" t="str">
        <v>0002/CA</v>
      </c>
    </row>
    <row r="699">
      <c r="A699" t="str">
        <v>AutoTable</v>
      </c>
      <c r="D699" t="str">
        <v>04026-12</v>
      </c>
      <c r="E699" t="str">
        <v>0002/CA</v>
      </c>
    </row>
    <row r="700">
      <c r="A700" t="str">
        <v>AutoTable</v>
      </c>
      <c r="D700" t="str">
        <v>04026-14</v>
      </c>
      <c r="E700" t="str">
        <v>0002/CA</v>
      </c>
    </row>
    <row r="701">
      <c r="A701" t="str">
        <v>AutoTable</v>
      </c>
      <c r="D701" t="str">
        <v>04026-15</v>
      </c>
      <c r="E701" t="str">
        <v>0002/CA</v>
      </c>
    </row>
    <row r="702">
      <c r="A702" t="str">
        <v>AutoTable</v>
      </c>
      <c r="D702" t="str">
        <v>04026-8</v>
      </c>
      <c r="E702" t="str">
        <v>0002/CA</v>
      </c>
    </row>
    <row r="703">
      <c r="A703" t="str">
        <v>AutoTable</v>
      </c>
      <c r="D703" t="str">
        <v>04026-9</v>
      </c>
      <c r="E703" t="str">
        <v>0002/CA</v>
      </c>
    </row>
    <row r="704">
      <c r="A704" t="str">
        <v>AutoTable</v>
      </c>
      <c r="D704" t="str">
        <v>04030-11SCE</v>
      </c>
      <c r="E704" t="str">
        <v>0002/CA</v>
      </c>
    </row>
    <row r="705">
      <c r="A705" t="str">
        <v>AutoTable</v>
      </c>
      <c r="D705" t="str">
        <v>04030-13CE</v>
      </c>
      <c r="E705" t="str">
        <v>0002/CA</v>
      </c>
    </row>
    <row r="706">
      <c r="A706" t="str">
        <v>AutoTable</v>
      </c>
      <c r="D706" t="str">
        <v>04030-19SCE</v>
      </c>
      <c r="E706" t="str">
        <v>0002/CA</v>
      </c>
    </row>
    <row r="707">
      <c r="A707" t="str">
        <v>AutoTable</v>
      </c>
      <c r="D707" t="str">
        <v>04030-30CE</v>
      </c>
      <c r="E707" t="str">
        <v>0002/CA</v>
      </c>
    </row>
    <row r="708">
      <c r="A708" t="str">
        <v>AutoTable</v>
      </c>
      <c r="D708" t="str">
        <v>04030-32CE</v>
      </c>
      <c r="E708" t="str">
        <v>0002/CA</v>
      </c>
    </row>
    <row r="709">
      <c r="A709" t="str">
        <v>AutoTable</v>
      </c>
      <c r="D709" t="str">
        <v>04030-41</v>
      </c>
      <c r="E709" t="str">
        <v>0002/CA</v>
      </c>
    </row>
    <row r="710">
      <c r="A710" t="str">
        <v>AutoTable</v>
      </c>
      <c r="D710" t="str">
        <v>04030-63CE</v>
      </c>
      <c r="E710" t="str">
        <v>0002/CA</v>
      </c>
    </row>
    <row r="711">
      <c r="A711" t="str">
        <v>AutoTable</v>
      </c>
      <c r="D711" t="str">
        <v>04030-64CE</v>
      </c>
      <c r="E711" t="str">
        <v>0002/CA</v>
      </c>
    </row>
    <row r="712">
      <c r="A712" t="str">
        <v>AutoTable</v>
      </c>
      <c r="D712" t="str">
        <v>04030-66CE</v>
      </c>
      <c r="E712" t="str">
        <v>0002/CA</v>
      </c>
    </row>
    <row r="713">
      <c r="A713" t="str">
        <v>AutoTable</v>
      </c>
      <c r="D713" t="str">
        <v>04030-67CE</v>
      </c>
      <c r="E713" t="str">
        <v>0002/CA</v>
      </c>
    </row>
    <row r="714">
      <c r="A714" t="str">
        <v>AutoTable</v>
      </c>
      <c r="D714" t="str">
        <v>04530-82</v>
      </c>
      <c r="E714" t="str">
        <v>0002/CA</v>
      </c>
    </row>
    <row r="715">
      <c r="A715" t="str">
        <v>AutoTable</v>
      </c>
      <c r="D715" t="str">
        <v>04830-02KCE</v>
      </c>
      <c r="E715" t="str">
        <v>0002/CA</v>
      </c>
    </row>
    <row r="716">
      <c r="A716" t="str">
        <v>AutoTable</v>
      </c>
      <c r="D716" t="str">
        <v>04830-06KCE</v>
      </c>
      <c r="E716" t="str">
        <v>0002/CA</v>
      </c>
    </row>
    <row r="717">
      <c r="A717" t="str">
        <v>AutoTable</v>
      </c>
      <c r="D717" t="str">
        <v>04830-08PCE</v>
      </c>
      <c r="E717" t="str">
        <v>0002/CA</v>
      </c>
    </row>
    <row r="718">
      <c r="A718" t="str">
        <v>AutoTable</v>
      </c>
      <c r="D718" t="str">
        <v>04830-18KCE</v>
      </c>
      <c r="E718" t="str">
        <v>0002/CA</v>
      </c>
    </row>
    <row r="719">
      <c r="A719" t="str">
        <v>AutoTable</v>
      </c>
      <c r="D719" t="str">
        <v>04830-18PCE</v>
      </c>
      <c r="E719" t="str">
        <v>0002/CA</v>
      </c>
    </row>
    <row r="720">
      <c r="A720" t="str">
        <v>AutoTable</v>
      </c>
      <c r="D720" t="str">
        <v>04832-19CE</v>
      </c>
      <c r="E720" t="str">
        <v>0002/CA</v>
      </c>
    </row>
    <row r="721">
      <c r="A721" t="str">
        <v>AutoTable</v>
      </c>
      <c r="D721" t="str">
        <v>04929A</v>
      </c>
      <c r="E721" t="str">
        <v>0002/CA</v>
      </c>
    </row>
    <row r="722">
      <c r="A722" t="str">
        <v>AutoTable</v>
      </c>
      <c r="D722" t="str">
        <v>04931BFB</v>
      </c>
      <c r="E722" t="str">
        <v>0002/CA</v>
      </c>
    </row>
    <row r="723">
      <c r="A723" t="str">
        <v>AutoTable</v>
      </c>
      <c r="D723" t="str">
        <v>04931DTO</v>
      </c>
      <c r="E723" t="str">
        <v>0002/CA</v>
      </c>
    </row>
    <row r="724">
      <c r="A724" t="str">
        <v>AutoTable</v>
      </c>
      <c r="D724" t="str">
        <v>04932-06CE</v>
      </c>
      <c r="E724" t="str">
        <v>0002/CA</v>
      </c>
    </row>
    <row r="725">
      <c r="A725" t="str">
        <v>AutoTable</v>
      </c>
      <c r="D725" t="str">
        <v>04932-08CE</v>
      </c>
      <c r="E725" t="str">
        <v>0002/CA</v>
      </c>
    </row>
    <row r="726">
      <c r="A726" t="str">
        <v>AutoTable</v>
      </c>
      <c r="D726" t="str">
        <v>04932-27CE</v>
      </c>
      <c r="E726" t="str">
        <v>0002/CA</v>
      </c>
    </row>
    <row r="727">
      <c r="A727" t="str">
        <v>AutoTable</v>
      </c>
      <c r="D727" t="str">
        <v>05030-12CROCE</v>
      </c>
      <c r="E727" t="str">
        <v>0002/CA</v>
      </c>
    </row>
    <row r="728">
      <c r="A728" t="str">
        <v>AutoTable</v>
      </c>
      <c r="D728" t="str">
        <v>05030-12MAAQCE</v>
      </c>
      <c r="E728" t="str">
        <v>0002/CA</v>
      </c>
    </row>
    <row r="729">
      <c r="A729" t="str">
        <v>AutoTable</v>
      </c>
      <c r="D729" t="str">
        <v>05030-13CE</v>
      </c>
      <c r="E729" t="str">
        <v>0002/CA</v>
      </c>
    </row>
    <row r="730">
      <c r="A730" t="str">
        <v>AutoTable</v>
      </c>
      <c r="D730" t="str">
        <v>05035-30</v>
      </c>
      <c r="E730" t="str">
        <v>0002/CA</v>
      </c>
    </row>
    <row r="731">
      <c r="A731" t="str">
        <v>AutoTable</v>
      </c>
      <c r="D731" t="str">
        <v>05529A</v>
      </c>
      <c r="E731" t="str">
        <v>0002/CA</v>
      </c>
    </row>
    <row r="732">
      <c r="A732" t="str">
        <v>AutoTable</v>
      </c>
      <c r="D732" t="str">
        <v>05725-30</v>
      </c>
      <c r="E732" t="str">
        <v>0002/CA</v>
      </c>
    </row>
    <row r="733">
      <c r="A733" t="str">
        <v>AutoTable</v>
      </c>
      <c r="D733" t="str">
        <v>07224-30CE</v>
      </c>
      <c r="E733" t="str">
        <v>0002/CA</v>
      </c>
    </row>
    <row r="734">
      <c r="A734" t="str">
        <v>AutoTable</v>
      </c>
      <c r="D734" t="str">
        <v>07625-13</v>
      </c>
      <c r="E734" t="str">
        <v>0002/CA</v>
      </c>
    </row>
    <row r="735">
      <c r="A735" t="str">
        <v>AutoTable</v>
      </c>
      <c r="D735" t="str">
        <v>08024-02CE</v>
      </c>
      <c r="E735" t="str">
        <v>0002/CA</v>
      </c>
    </row>
    <row r="736">
      <c r="A736" t="str">
        <v>AutoTable</v>
      </c>
      <c r="D736" t="str">
        <v>08024-06CE</v>
      </c>
      <c r="E736" t="str">
        <v>0002/CA</v>
      </c>
    </row>
    <row r="737">
      <c r="A737" t="str">
        <v>AutoTable</v>
      </c>
      <c r="D737" t="str">
        <v>08024-26CE</v>
      </c>
      <c r="E737" t="str">
        <v>0002/CA</v>
      </c>
    </row>
    <row r="738">
      <c r="A738" t="str">
        <v>AutoTable</v>
      </c>
      <c r="D738" t="str">
        <v>08024-28CE</v>
      </c>
      <c r="E738" t="str">
        <v>0002/CA</v>
      </c>
    </row>
    <row r="739">
      <c r="A739" t="str">
        <v>AutoTable</v>
      </c>
      <c r="D739" t="str">
        <v>09925-17CE</v>
      </c>
      <c r="E739" t="str">
        <v>0002/CA</v>
      </c>
    </row>
    <row r="740">
      <c r="A740" t="str">
        <v>AutoTable</v>
      </c>
      <c r="D740" t="str">
        <v>09925-18CE</v>
      </c>
      <c r="E740" t="str">
        <v>0002/CA</v>
      </c>
    </row>
    <row r="741">
      <c r="A741" t="str">
        <v>AutoTable</v>
      </c>
      <c r="D741" t="str">
        <v>403624</v>
      </c>
      <c r="E741" t="str">
        <v>0002/CA</v>
      </c>
    </row>
    <row r="742">
      <c r="A742" t="str">
        <v>AutoTable</v>
      </c>
      <c r="D742" t="str">
        <v>404932</v>
      </c>
      <c r="E742" t="str">
        <v>0002/CA</v>
      </c>
    </row>
    <row r="743">
      <c r="A743" t="str">
        <v>AutoTable</v>
      </c>
      <c r="D743" t="str">
        <v>404979</v>
      </c>
      <c r="E743" t="str">
        <v>0002/CA</v>
      </c>
    </row>
    <row r="744">
      <c r="A744" t="str">
        <v>AutoTable</v>
      </c>
      <c r="D744" t="str">
        <v>405008</v>
      </c>
      <c r="E744" t="str">
        <v>0002/CA</v>
      </c>
    </row>
    <row r="745">
      <c r="A745" t="str">
        <v>AutoTable</v>
      </c>
      <c r="D745" t="str">
        <v>405072</v>
      </c>
      <c r="E745" t="str">
        <v>0002/CA</v>
      </c>
    </row>
    <row r="746">
      <c r="A746" t="str">
        <v>AutoTable</v>
      </c>
      <c r="D746" t="str">
        <v>410038</v>
      </c>
      <c r="E746" t="str">
        <v>0002/CA</v>
      </c>
    </row>
    <row r="747">
      <c r="A747" t="str">
        <v>AutoTable</v>
      </c>
      <c r="D747" t="str">
        <v>410081</v>
      </c>
      <c r="E747" t="str">
        <v>0002/CA</v>
      </c>
    </row>
    <row r="748">
      <c r="A748" t="str">
        <v>AutoTable</v>
      </c>
      <c r="D748" t="str">
        <v>508</v>
      </c>
      <c r="E748" t="str">
        <v>0002/CA</v>
      </c>
    </row>
    <row r="749">
      <c r="A749" t="str">
        <v>AutoTable</v>
      </c>
      <c r="D749" t="str">
        <v>72720KA</v>
      </c>
      <c r="E749" t="str">
        <v>0002/CA</v>
      </c>
    </row>
    <row r="750">
      <c r="A750" t="str">
        <v>AutoTable</v>
      </c>
      <c r="D750" t="str">
        <v>72720KA/R</v>
      </c>
      <c r="E750" t="str">
        <v>0002/CA</v>
      </c>
    </row>
    <row r="751">
      <c r="A751" t="str">
        <v>AutoTable</v>
      </c>
      <c r="D751" t="str">
        <v>76025-89</v>
      </c>
      <c r="E751" t="str">
        <v>0002/CA</v>
      </c>
    </row>
    <row r="752">
      <c r="A752" t="str">
        <v>AutoTable</v>
      </c>
      <c r="D752" t="str">
        <v>B54051</v>
      </c>
      <c r="E752" t="str">
        <v>0002/CA</v>
      </c>
    </row>
    <row r="753">
      <c r="A753" t="str">
        <v>AutoTable</v>
      </c>
      <c r="D753" t="str">
        <v>ECH 1</v>
      </c>
      <c r="E753" t="str">
        <v>0002/CA</v>
      </c>
    </row>
    <row r="754">
      <c r="A754" t="str">
        <v>AutoTable</v>
      </c>
      <c r="D754" t="str">
        <v>15286-1</v>
      </c>
      <c r="E754" t="str">
        <v>0003/CA</v>
      </c>
    </row>
    <row r="755">
      <c r="A755" t="str">
        <v>AutoTable</v>
      </c>
      <c r="D755" t="str">
        <v>62120PO</v>
      </c>
      <c r="E755" t="str">
        <v>0003/CA</v>
      </c>
    </row>
    <row r="756">
      <c r="A756" t="str">
        <v>AutoTable</v>
      </c>
      <c r="D756" t="str">
        <v>65120</v>
      </c>
      <c r="E756" t="str">
        <v>0003/CA</v>
      </c>
    </row>
    <row r="757">
      <c r="A757" t="str">
        <v>AutoTable</v>
      </c>
      <c r="D757" t="str">
        <v>65125</v>
      </c>
      <c r="E757" t="str">
        <v>0003/CA</v>
      </c>
    </row>
    <row r="758">
      <c r="A758" t="str">
        <v>AutoTable</v>
      </c>
      <c r="D758" t="str">
        <v>72720KA</v>
      </c>
      <c r="E758" t="str">
        <v>0003/CA</v>
      </c>
    </row>
    <row r="759">
      <c r="A759" t="str">
        <v>AutoTable</v>
      </c>
      <c r="D759" t="str">
        <v>72720KA/R</v>
      </c>
      <c r="E759" t="str">
        <v>0003/CA</v>
      </c>
    </row>
    <row r="760">
      <c r="A760" t="str">
        <v>AutoTable</v>
      </c>
      <c r="D760" t="str">
        <v>72820B</v>
      </c>
      <c r="E760" t="str">
        <v>0003/CA</v>
      </c>
    </row>
    <row r="761">
      <c r="A761" t="str">
        <v>AutoTable</v>
      </c>
      <c r="D761" t="str">
        <v>72820PA/CB</v>
      </c>
      <c r="E761" t="str">
        <v>0003/CA</v>
      </c>
    </row>
    <row r="762">
      <c r="A762" t="str">
        <v>AutoTable</v>
      </c>
      <c r="D762" t="str">
        <v>72820VI</v>
      </c>
      <c r="E762" t="str">
        <v>0003/CA</v>
      </c>
    </row>
    <row r="763">
      <c r="A763" t="str">
        <v>AutoTable</v>
      </c>
      <c r="D763" t="str">
        <v>73420B</v>
      </c>
      <c r="E763" t="str">
        <v>0003/CA</v>
      </c>
    </row>
    <row r="764">
      <c r="A764" t="str">
        <v>AutoTable</v>
      </c>
      <c r="D764" t="str">
        <v>73420BC</v>
      </c>
      <c r="E764" t="str">
        <v>0003/CA</v>
      </c>
    </row>
    <row r="765">
      <c r="A765" t="str">
        <v>AutoTable</v>
      </c>
      <c r="D765" t="str">
        <v>73420M</v>
      </c>
      <c r="E765" t="str">
        <v>0003/CA</v>
      </c>
    </row>
    <row r="766">
      <c r="A766" t="str">
        <v>AutoTable</v>
      </c>
      <c r="D766" t="str">
        <v>73420R</v>
      </c>
      <c r="E766" t="str">
        <v>0003/CA</v>
      </c>
    </row>
    <row r="767">
      <c r="A767" t="str">
        <v>AutoTable</v>
      </c>
      <c r="D767" t="str">
        <v>73420SO</v>
      </c>
      <c r="E767" t="str">
        <v>0003/CA</v>
      </c>
    </row>
    <row r="768">
      <c r="A768" t="str">
        <v>AutoTable</v>
      </c>
      <c r="D768" t="str">
        <v>73620M</v>
      </c>
      <c r="E768" t="str">
        <v>0003/CA</v>
      </c>
    </row>
    <row r="769">
      <c r="A769" t="str">
        <v>AutoTable</v>
      </c>
      <c r="D769" t="str">
        <v>73920KA/B</v>
      </c>
      <c r="E769" t="str">
        <v>0003/CA</v>
      </c>
    </row>
    <row r="770">
      <c r="A770" t="str">
        <v>AutoTable</v>
      </c>
      <c r="D770" t="str">
        <v>73920O/R</v>
      </c>
      <c r="E770" t="str">
        <v>0003/CA</v>
      </c>
    </row>
    <row r="771">
      <c r="A771" t="str">
        <v>AutoTable</v>
      </c>
      <c r="D771" t="str">
        <v>01644-02</v>
      </c>
      <c r="E771" t="str">
        <v>0004/CA</v>
      </c>
    </row>
    <row r="772">
      <c r="A772" t="str">
        <v>AutoTable</v>
      </c>
      <c r="D772" t="str">
        <v>01644-06</v>
      </c>
      <c r="E772" t="str">
        <v>0004/CA</v>
      </c>
    </row>
    <row r="773">
      <c r="A773" t="str">
        <v>AutoTable</v>
      </c>
      <c r="D773" t="str">
        <v>01644-08</v>
      </c>
      <c r="E773" t="str">
        <v>0004/CA</v>
      </c>
    </row>
    <row r="774">
      <c r="A774" t="str">
        <v>AutoTable</v>
      </c>
      <c r="D774" t="str">
        <v>01644-09</v>
      </c>
      <c r="E774" t="str">
        <v>0004/CA</v>
      </c>
    </row>
    <row r="775">
      <c r="A775" t="str">
        <v>AutoTable</v>
      </c>
      <c r="D775" t="str">
        <v>01644-11</v>
      </c>
      <c r="E775" t="str">
        <v>0004/CA</v>
      </c>
    </row>
    <row r="776">
      <c r="A776" t="str">
        <v>AutoTable</v>
      </c>
      <c r="D776" t="str">
        <v>01644-13</v>
      </c>
      <c r="E776" t="str">
        <v>0004/CA</v>
      </c>
    </row>
    <row r="777">
      <c r="A777" t="str">
        <v>AutoTable</v>
      </c>
      <c r="D777" t="str">
        <v>01644-17</v>
      </c>
      <c r="E777" t="str">
        <v>0004/CA</v>
      </c>
    </row>
    <row r="778">
      <c r="A778" t="str">
        <v>AutoTable</v>
      </c>
      <c r="D778" t="str">
        <v>01644-19</v>
      </c>
      <c r="E778" t="str">
        <v>0004/CA</v>
      </c>
    </row>
    <row r="779">
      <c r="A779" t="str">
        <v>AutoTable</v>
      </c>
      <c r="D779" t="str">
        <v>01644-27</v>
      </c>
      <c r="E779" t="str">
        <v>0004/CA</v>
      </c>
    </row>
    <row r="780">
      <c r="A780" t="str">
        <v>AutoTable</v>
      </c>
      <c r="D780" t="str">
        <v>01644-30</v>
      </c>
      <c r="E780" t="str">
        <v>0004/CA</v>
      </c>
    </row>
    <row r="781">
      <c r="A781" t="str">
        <v>AutoTable</v>
      </c>
      <c r="D781" t="str">
        <v>01650-33</v>
      </c>
      <c r="E781" t="str">
        <v>0004/CA</v>
      </c>
    </row>
    <row r="782">
      <c r="A782" t="str">
        <v>AutoTable</v>
      </c>
      <c r="D782" t="str">
        <v>01650-99/CB</v>
      </c>
      <c r="E782" t="str">
        <v>0004/CA</v>
      </c>
    </row>
    <row r="783">
      <c r="A783" t="str">
        <v>AutoTable</v>
      </c>
      <c r="D783" t="str">
        <v>01650-99/FB</v>
      </c>
      <c r="E783" t="str">
        <v>0004/CA</v>
      </c>
    </row>
    <row r="784">
      <c r="A784" t="str">
        <v>AutoTable</v>
      </c>
      <c r="D784" t="str">
        <v>01650-99/FO</v>
      </c>
      <c r="E784" t="str">
        <v>0004/CA</v>
      </c>
    </row>
    <row r="785">
      <c r="A785" t="str">
        <v>AutoTable</v>
      </c>
      <c r="D785" t="str">
        <v>01650-99/M</v>
      </c>
      <c r="E785" t="str">
        <v>0004/CA</v>
      </c>
    </row>
    <row r="786">
      <c r="A786" t="str">
        <v>AutoTable</v>
      </c>
      <c r="D786" t="str">
        <v>01830-02</v>
      </c>
      <c r="E786" t="str">
        <v>0004/CA</v>
      </c>
    </row>
    <row r="787">
      <c r="A787" t="str">
        <v>AutoTable</v>
      </c>
      <c r="D787" t="str">
        <v>01830-05</v>
      </c>
      <c r="E787" t="str">
        <v>0004/CA</v>
      </c>
    </row>
    <row r="788">
      <c r="A788" t="str">
        <v>AutoTable</v>
      </c>
      <c r="D788" t="str">
        <v>01830-06</v>
      </c>
      <c r="E788" t="str">
        <v>0004/CA</v>
      </c>
    </row>
    <row r="789">
      <c r="A789" t="str">
        <v>AutoTable</v>
      </c>
      <c r="D789" t="str">
        <v>01830-09</v>
      </c>
      <c r="E789" t="str">
        <v>0004/CA</v>
      </c>
    </row>
    <row r="790">
      <c r="A790" t="str">
        <v>AutoTable</v>
      </c>
      <c r="D790" t="str">
        <v>01932-08CE</v>
      </c>
      <c r="E790" t="str">
        <v>0004/CA</v>
      </c>
    </row>
    <row r="791">
      <c r="A791" t="str">
        <v>AutoTable</v>
      </c>
      <c r="D791" t="str">
        <v>01932-10CE</v>
      </c>
      <c r="E791" t="str">
        <v>0004/CA</v>
      </c>
    </row>
    <row r="792">
      <c r="A792" t="str">
        <v>AutoTable</v>
      </c>
      <c r="D792" t="str">
        <v>01932-12A/VCE</v>
      </c>
      <c r="E792" t="str">
        <v>0004/CA</v>
      </c>
    </row>
    <row r="793">
      <c r="A793" t="str">
        <v>AutoTable</v>
      </c>
      <c r="D793" t="str">
        <v>01932-18CE</v>
      </c>
      <c r="E793" t="str">
        <v>0004/CA</v>
      </c>
    </row>
    <row r="794">
      <c r="A794" t="str">
        <v>AutoTable</v>
      </c>
      <c r="D794" t="str">
        <v>01935G</v>
      </c>
      <c r="E794" t="str">
        <v>0004/CA</v>
      </c>
    </row>
    <row r="795">
      <c r="A795" t="str">
        <v>AutoTable</v>
      </c>
      <c r="D795" t="str">
        <v>01935H</v>
      </c>
      <c r="E795" t="str">
        <v>0004/CA</v>
      </c>
    </row>
    <row r="796">
      <c r="A796" t="str">
        <v>AutoTable</v>
      </c>
      <c r="D796" t="str">
        <v>01935I</v>
      </c>
      <c r="E796" t="str">
        <v>0004/CA</v>
      </c>
    </row>
    <row r="797">
      <c r="A797" t="str">
        <v>AutoTable</v>
      </c>
      <c r="D797" t="str">
        <v>02030-01CE</v>
      </c>
      <c r="E797" t="str">
        <v>0004/CA</v>
      </c>
    </row>
    <row r="798">
      <c r="A798" t="str">
        <v>AutoTable</v>
      </c>
      <c r="D798" t="str">
        <v>02030-02CE</v>
      </c>
      <c r="E798" t="str">
        <v>0004/CA</v>
      </c>
    </row>
    <row r="799">
      <c r="A799" t="str">
        <v>AutoTable</v>
      </c>
      <c r="D799" t="str">
        <v>02030-10CE</v>
      </c>
      <c r="E799" t="str">
        <v>0004/CA</v>
      </c>
    </row>
    <row r="800">
      <c r="A800" t="str">
        <v>AutoTable</v>
      </c>
      <c r="D800" t="str">
        <v>02030-19CE</v>
      </c>
      <c r="E800" t="str">
        <v>0004/CA</v>
      </c>
    </row>
    <row r="801">
      <c r="A801" t="str">
        <v>AutoTable</v>
      </c>
      <c r="D801" t="str">
        <v>0230-CE</v>
      </c>
      <c r="E801" t="str">
        <v>0004/CA</v>
      </c>
    </row>
    <row r="802">
      <c r="A802" t="str">
        <v>AutoTable</v>
      </c>
      <c r="D802" t="str">
        <v>02430-04CE</v>
      </c>
      <c r="E802" t="str">
        <v>0004/CA</v>
      </c>
    </row>
    <row r="803">
      <c r="A803" t="str">
        <v>AutoTable</v>
      </c>
      <c r="D803" t="str">
        <v>03031FOR</v>
      </c>
      <c r="E803" t="str">
        <v>0004/CA</v>
      </c>
    </row>
    <row r="804">
      <c r="A804" t="str">
        <v>AutoTable</v>
      </c>
      <c r="D804" t="str">
        <v>03031SPCB</v>
      </c>
      <c r="E804" t="str">
        <v>0004/CA</v>
      </c>
    </row>
    <row r="805">
      <c r="A805" t="str">
        <v>AutoTable</v>
      </c>
      <c r="D805" t="str">
        <v>03130-45</v>
      </c>
      <c r="E805" t="str">
        <v>0004/CA</v>
      </c>
    </row>
    <row r="806">
      <c r="A806" t="str">
        <v>AutoTable</v>
      </c>
      <c r="D806" t="str">
        <v>03162</v>
      </c>
      <c r="E806" t="str">
        <v>0004/CA</v>
      </c>
    </row>
    <row r="807">
      <c r="A807" t="str">
        <v>AutoTable</v>
      </c>
      <c r="D807" t="str">
        <v>03173</v>
      </c>
      <c r="E807" t="str">
        <v>0004/CA</v>
      </c>
    </row>
    <row r="808">
      <c r="A808" t="str">
        <v>AutoTable</v>
      </c>
      <c r="D808" t="str">
        <v>03524-75CE</v>
      </c>
      <c r="E808" t="str">
        <v>0004/CA</v>
      </c>
    </row>
    <row r="809">
      <c r="A809" t="str">
        <v>AutoTable</v>
      </c>
      <c r="D809" t="str">
        <v>04024-06SCE</v>
      </c>
      <c r="E809" t="str">
        <v>0004/CA</v>
      </c>
    </row>
    <row r="810">
      <c r="A810" t="str">
        <v>AutoTable</v>
      </c>
      <c r="D810" t="str">
        <v>04024-23</v>
      </c>
      <c r="E810" t="str">
        <v>0004/CA</v>
      </c>
    </row>
    <row r="811">
      <c r="A811" t="str">
        <v>AutoTable</v>
      </c>
      <c r="D811" t="str">
        <v>04024-26</v>
      </c>
      <c r="E811" t="str">
        <v>0004/CA</v>
      </c>
    </row>
    <row r="812">
      <c r="A812" t="str">
        <v>AutoTable</v>
      </c>
      <c r="D812" t="str">
        <v>04024-37</v>
      </c>
      <c r="E812" t="str">
        <v>0004/CA</v>
      </c>
    </row>
    <row r="813">
      <c r="A813" t="str">
        <v>AutoTable</v>
      </c>
      <c r="D813" t="str">
        <v>04025-81SCE</v>
      </c>
      <c r="E813" t="str">
        <v>0004/CA</v>
      </c>
    </row>
    <row r="814">
      <c r="A814" t="str">
        <v>AutoTable</v>
      </c>
      <c r="D814" t="str">
        <v>04025A</v>
      </c>
      <c r="E814" t="str">
        <v>0004/CA</v>
      </c>
    </row>
    <row r="815">
      <c r="A815" t="str">
        <v>AutoTable</v>
      </c>
      <c r="D815" t="str">
        <v>04025B</v>
      </c>
      <c r="E815" t="str">
        <v>0004/CA</v>
      </c>
    </row>
    <row r="816">
      <c r="A816" t="str">
        <v>AutoTable</v>
      </c>
      <c r="D816" t="str">
        <v>04025CB</v>
      </c>
      <c r="E816" t="str">
        <v>0004/CA</v>
      </c>
    </row>
    <row r="817">
      <c r="A817" t="str">
        <v>AutoTable</v>
      </c>
      <c r="D817" t="str">
        <v>04025FB</v>
      </c>
      <c r="E817" t="str">
        <v>0004/CA</v>
      </c>
    </row>
    <row r="818">
      <c r="A818" t="str">
        <v>AutoTable</v>
      </c>
      <c r="D818" t="str">
        <v>04025FO</v>
      </c>
      <c r="E818" t="str">
        <v>0004/CA</v>
      </c>
    </row>
    <row r="819">
      <c r="A819" t="str">
        <v>AutoTable</v>
      </c>
      <c r="D819" t="str">
        <v>04025J</v>
      </c>
      <c r="E819" t="str">
        <v>0004/CA</v>
      </c>
    </row>
    <row r="820">
      <c r="A820" t="str">
        <v>AutoTable</v>
      </c>
      <c r="D820" t="str">
        <v>04025O</v>
      </c>
      <c r="E820" t="str">
        <v>0004/CA</v>
      </c>
    </row>
    <row r="821">
      <c r="A821" t="str">
        <v>AutoTable</v>
      </c>
      <c r="D821" t="str">
        <v>04025PO</v>
      </c>
      <c r="E821" t="str">
        <v>0004/CA</v>
      </c>
    </row>
    <row r="822">
      <c r="A822" t="str">
        <v>AutoTable</v>
      </c>
      <c r="D822" t="str">
        <v>04025R</v>
      </c>
      <c r="E822" t="str">
        <v>0004/CA</v>
      </c>
    </row>
    <row r="823">
      <c r="A823" t="str">
        <v>AutoTable</v>
      </c>
      <c r="D823" t="str">
        <v>04025RO</v>
      </c>
      <c r="E823" t="str">
        <v>0004/CA</v>
      </c>
    </row>
    <row r="824">
      <c r="A824" t="str">
        <v>AutoTable</v>
      </c>
      <c r="D824" t="str">
        <v>04025VE</v>
      </c>
      <c r="E824" t="str">
        <v>0004/CA</v>
      </c>
    </row>
    <row r="825">
      <c r="A825" t="str">
        <v>AutoTable</v>
      </c>
      <c r="D825" t="str">
        <v>04025VI</v>
      </c>
      <c r="E825" t="str">
        <v>0004/CA</v>
      </c>
    </row>
    <row r="826">
      <c r="A826" t="str">
        <v>AutoTable</v>
      </c>
      <c r="D826" t="str">
        <v>04026-10</v>
      </c>
      <c r="E826" t="str">
        <v>0004/CA</v>
      </c>
    </row>
    <row r="827">
      <c r="A827" t="str">
        <v>AutoTable</v>
      </c>
      <c r="D827" t="str">
        <v>04026-13</v>
      </c>
      <c r="E827" t="str">
        <v>0004/CA</v>
      </c>
    </row>
    <row r="828">
      <c r="A828" t="str">
        <v>AutoTable</v>
      </c>
      <c r="D828" t="str">
        <v>04026-16</v>
      </c>
      <c r="E828" t="str">
        <v>0004/CA</v>
      </c>
    </row>
    <row r="829">
      <c r="A829" t="str">
        <v>AutoTable</v>
      </c>
      <c r="D829" t="str">
        <v>04026-7</v>
      </c>
      <c r="E829" t="str">
        <v>0004/CA</v>
      </c>
    </row>
    <row r="830">
      <c r="A830" t="str">
        <v>AutoTable</v>
      </c>
      <c r="D830" t="str">
        <v>04026A</v>
      </c>
      <c r="E830" t="str">
        <v>0004/CA</v>
      </c>
    </row>
    <row r="831">
      <c r="A831" t="str">
        <v>AutoTable</v>
      </c>
      <c r="D831" t="str">
        <v>04026CB</v>
      </c>
      <c r="E831" t="str">
        <v>0004/CA</v>
      </c>
    </row>
    <row r="832">
      <c r="A832" t="str">
        <v>AutoTable</v>
      </c>
      <c r="D832" t="str">
        <v>04026CH-ORRO</v>
      </c>
      <c r="E832" t="str">
        <v>0004/CA</v>
      </c>
    </row>
    <row r="833">
      <c r="A833" t="str">
        <v>AutoTable</v>
      </c>
      <c r="D833" t="str">
        <v>04026CH-RA</v>
      </c>
      <c r="E833" t="str">
        <v>0004/CA</v>
      </c>
    </row>
    <row r="834">
      <c r="A834" t="str">
        <v>AutoTable</v>
      </c>
      <c r="D834" t="str">
        <v>04026FB</v>
      </c>
      <c r="E834" t="str">
        <v>0004/CA</v>
      </c>
    </row>
    <row r="835">
      <c r="A835" t="str">
        <v>AutoTable</v>
      </c>
      <c r="D835" t="str">
        <v>04026FO</v>
      </c>
      <c r="E835" t="str">
        <v>0004/CA</v>
      </c>
    </row>
    <row r="836">
      <c r="A836" t="str">
        <v>AutoTable</v>
      </c>
      <c r="D836" t="str">
        <v>04026O</v>
      </c>
      <c r="E836" t="str">
        <v>0004/CA</v>
      </c>
    </row>
    <row r="837">
      <c r="A837" t="str">
        <v>AutoTable</v>
      </c>
      <c r="D837" t="str">
        <v>04026R</v>
      </c>
      <c r="E837" t="str">
        <v>0004/CA</v>
      </c>
    </row>
    <row r="838">
      <c r="A838" t="str">
        <v>AutoTable</v>
      </c>
      <c r="D838" t="str">
        <v>04026RO</v>
      </c>
      <c r="E838" t="str">
        <v>0004/CA</v>
      </c>
    </row>
    <row r="839">
      <c r="A839" t="str">
        <v>AutoTable</v>
      </c>
      <c r="D839" t="str">
        <v>04026R-S</v>
      </c>
      <c r="E839" t="str">
        <v>0004/CA</v>
      </c>
    </row>
    <row r="840">
      <c r="A840" t="str">
        <v>AutoTable</v>
      </c>
      <c r="D840" t="str">
        <v>04026VE</v>
      </c>
      <c r="E840" t="str">
        <v>0004/CA</v>
      </c>
    </row>
    <row r="841">
      <c r="A841" t="str">
        <v>AutoTable</v>
      </c>
      <c r="D841" t="str">
        <v>04027A</v>
      </c>
      <c r="E841" t="str">
        <v>0004/CA</v>
      </c>
    </row>
    <row r="842">
      <c r="A842" t="str">
        <v>AutoTable</v>
      </c>
      <c r="D842" t="str">
        <v>04027B</v>
      </c>
      <c r="E842" t="str">
        <v>0004/CA</v>
      </c>
    </row>
    <row r="843">
      <c r="A843" t="str">
        <v>AutoTable</v>
      </c>
      <c r="D843" t="str">
        <v>04027CB</v>
      </c>
      <c r="E843" t="str">
        <v>0004/CA</v>
      </c>
    </row>
    <row r="844">
      <c r="A844" t="str">
        <v>AutoTable</v>
      </c>
      <c r="D844" t="str">
        <v>04027CB-S</v>
      </c>
      <c r="E844" t="str">
        <v>0004/CA</v>
      </c>
    </row>
    <row r="845">
      <c r="A845" t="str">
        <v>AutoTable</v>
      </c>
      <c r="D845" t="str">
        <v>04027FO</v>
      </c>
      <c r="E845" t="str">
        <v>0004/CA</v>
      </c>
    </row>
    <row r="846">
      <c r="A846" t="str">
        <v>AutoTable</v>
      </c>
      <c r="D846" t="str">
        <v>04027FR</v>
      </c>
      <c r="E846" t="str">
        <v>0004/CA</v>
      </c>
    </row>
    <row r="847">
      <c r="A847" t="str">
        <v>AutoTable</v>
      </c>
      <c r="D847" t="str">
        <v>04027M</v>
      </c>
      <c r="E847" t="str">
        <v>0004/CA</v>
      </c>
    </row>
    <row r="848">
      <c r="A848" t="str">
        <v>AutoTable</v>
      </c>
      <c r="D848" t="str">
        <v>04027O</v>
      </c>
      <c r="E848" t="str">
        <v>0004/CA</v>
      </c>
    </row>
    <row r="849">
      <c r="A849" t="str">
        <v>AutoTable</v>
      </c>
      <c r="D849" t="str">
        <v>04027R</v>
      </c>
      <c r="E849" t="str">
        <v>0004/CA</v>
      </c>
    </row>
    <row r="850">
      <c r="A850" t="str">
        <v>AutoTable</v>
      </c>
      <c r="D850" t="str">
        <v>04027RO</v>
      </c>
      <c r="E850" t="str">
        <v>0004/CA</v>
      </c>
    </row>
    <row r="851">
      <c r="A851" t="str">
        <v>AutoTable</v>
      </c>
      <c r="D851" t="str">
        <v>04027TRI</v>
      </c>
      <c r="E851" t="str">
        <v>0004/CA</v>
      </c>
    </row>
    <row r="852">
      <c r="A852" t="str">
        <v>AutoTable</v>
      </c>
      <c r="D852" t="str">
        <v>04027VE</v>
      </c>
      <c r="E852" t="str">
        <v>0004/CA</v>
      </c>
    </row>
    <row r="853">
      <c r="A853" t="str">
        <v>AutoTable</v>
      </c>
      <c r="D853" t="str">
        <v>04027VI</v>
      </c>
      <c r="E853" t="str">
        <v>0004/CA</v>
      </c>
    </row>
    <row r="854">
      <c r="A854" t="str">
        <v>AutoTable</v>
      </c>
      <c r="D854" t="str">
        <v>04028BTB</v>
      </c>
      <c r="E854" t="str">
        <v>0004/CA</v>
      </c>
    </row>
    <row r="855">
      <c r="A855" t="str">
        <v>AutoTable</v>
      </c>
      <c r="D855" t="str">
        <v>04028CB</v>
      </c>
      <c r="E855" t="str">
        <v>0004/CA</v>
      </c>
    </row>
    <row r="856">
      <c r="A856" t="str">
        <v>AutoTable</v>
      </c>
      <c r="D856" t="str">
        <v>04028J</v>
      </c>
      <c r="E856" t="str">
        <v>0004/CA</v>
      </c>
    </row>
    <row r="857">
      <c r="A857" t="str">
        <v>AutoTable</v>
      </c>
      <c r="D857" t="str">
        <v>04028M</v>
      </c>
      <c r="E857" t="str">
        <v>0004/CA</v>
      </c>
    </row>
    <row r="858">
      <c r="A858" t="str">
        <v>AutoTable</v>
      </c>
      <c r="D858" t="str">
        <v>04028TB</v>
      </c>
      <c r="E858" t="str">
        <v>0004/CA</v>
      </c>
    </row>
    <row r="859">
      <c r="A859" t="str">
        <v>AutoTable</v>
      </c>
      <c r="D859" t="str">
        <v>14004</v>
      </c>
      <c r="E859" t="str">
        <v>0004/CA</v>
      </c>
    </row>
    <row r="860">
      <c r="A860" t="str">
        <v>AutoTable</v>
      </c>
      <c r="D860" t="str">
        <v>14302</v>
      </c>
      <c r="E860" t="str">
        <v>0004/CA</v>
      </c>
    </row>
    <row r="861">
      <c r="A861" t="str">
        <v>AutoTable</v>
      </c>
      <c r="D861" t="str">
        <v>14304</v>
      </c>
      <c r="E861" t="str">
        <v>0004/CA</v>
      </c>
    </row>
    <row r="862">
      <c r="A862" t="str">
        <v>AutoTable</v>
      </c>
      <c r="D862" t="str">
        <v>14305O/B</v>
      </c>
      <c r="E862" t="str">
        <v>0004/CA</v>
      </c>
    </row>
    <row r="863">
      <c r="A863" t="str">
        <v>AutoTable</v>
      </c>
      <c r="D863" t="str">
        <v>29049</v>
      </c>
      <c r="E863" t="str">
        <v>0004/CA</v>
      </c>
    </row>
    <row r="864">
      <c r="A864" t="str">
        <v>AutoTable</v>
      </c>
      <c r="D864" t="str">
        <v>403043</v>
      </c>
      <c r="E864" t="str">
        <v>0004/CA</v>
      </c>
    </row>
    <row r="865">
      <c r="A865" t="str">
        <v>AutoTable</v>
      </c>
      <c r="D865" t="str">
        <v>403048</v>
      </c>
      <c r="E865" t="str">
        <v>0004/CA</v>
      </c>
    </row>
    <row r="866">
      <c r="A866" t="str">
        <v>AutoTable</v>
      </c>
      <c r="D866" t="str">
        <v>403608</v>
      </c>
      <c r="E866" t="str">
        <v>0004/CA</v>
      </c>
    </row>
    <row r="867">
      <c r="A867" t="str">
        <v>AutoTable</v>
      </c>
      <c r="D867" t="str">
        <v>43130A</v>
      </c>
      <c r="E867" t="str">
        <v>0004/CA</v>
      </c>
    </row>
    <row r="868">
      <c r="A868" t="str">
        <v>AutoTable</v>
      </c>
      <c r="D868" t="str">
        <v>73820R/B-JP</v>
      </c>
      <c r="E868" t="str">
        <v>0004/CA</v>
      </c>
    </row>
    <row r="869">
      <c r="A869" t="str">
        <v>AutoTable</v>
      </c>
      <c r="D869" t="str">
        <v>73821FO</v>
      </c>
      <c r="E869" t="str">
        <v>0004/CA</v>
      </c>
    </row>
    <row r="870">
      <c r="A870" t="str">
        <v>AutoTable</v>
      </c>
      <c r="D870" t="str">
        <v>73821FR</v>
      </c>
      <c r="E870" t="str">
        <v>0004/CA</v>
      </c>
    </row>
    <row r="871">
      <c r="A871" t="str">
        <v>AutoTable</v>
      </c>
      <c r="D871" t="str">
        <v>76020-81</v>
      </c>
      <c r="E871" t="str">
        <v>0004/CA</v>
      </c>
    </row>
    <row r="872">
      <c r="A872" t="str">
        <v>AutoTable</v>
      </c>
      <c r="D872" t="str">
        <v>B40101</v>
      </c>
      <c r="E872" t="str">
        <v>0004/CA</v>
      </c>
    </row>
    <row r="873">
      <c r="A873" t="str">
        <v>AutoTable</v>
      </c>
      <c r="D873" t="str">
        <v>B54019</v>
      </c>
      <c r="E873" t="str">
        <v>0004/CA</v>
      </c>
    </row>
    <row r="874">
      <c r="A874" t="str">
        <v>AutoTable</v>
      </c>
      <c r="D874" t="str">
        <v>B54022</v>
      </c>
      <c r="E874" t="str">
        <v>0004/CA</v>
      </c>
    </row>
    <row r="875">
      <c r="A875" t="str">
        <v>AutoTable</v>
      </c>
      <c r="D875" t="str">
        <v>B54045A</v>
      </c>
      <c r="E875" t="str">
        <v>0004/CA</v>
      </c>
    </row>
    <row r="876">
      <c r="A876" t="str">
        <v>AutoTable</v>
      </c>
      <c r="D876" t="str">
        <v>15445A</v>
      </c>
      <c r="E876" t="str">
        <v>0005/CA</v>
      </c>
    </row>
    <row r="877">
      <c r="A877" t="str">
        <v>AutoTable</v>
      </c>
      <c r="D877" t="str">
        <v>73815A/R-ST</v>
      </c>
      <c r="E877" t="str">
        <v>0005/CA</v>
      </c>
    </row>
    <row r="878">
      <c r="A878" t="str">
        <v>AutoTable</v>
      </c>
      <c r="D878" t="str">
        <v>B54090</v>
      </c>
      <c r="E878" t="str">
        <v>0005/CA</v>
      </c>
    </row>
    <row r="879">
      <c r="A879" t="str">
        <v>AutoTable</v>
      </c>
      <c r="D879" t="str">
        <v>B54090T2</v>
      </c>
      <c r="E879" t="str">
        <v>0005/CA</v>
      </c>
    </row>
    <row r="880">
      <c r="A880" t="str">
        <v>AutoTable</v>
      </c>
      <c r="D880" t="str">
        <v>B54090T3</v>
      </c>
      <c r="E880" t="str">
        <v>0005/CA</v>
      </c>
    </row>
    <row r="881">
      <c r="A881" t="str">
        <v>AutoTable</v>
      </c>
      <c r="D881" t="str">
        <v>B54091</v>
      </c>
      <c r="E881" t="str">
        <v>0005/CA</v>
      </c>
    </row>
    <row r="882">
      <c r="A882" t="str">
        <v>AutoTable</v>
      </c>
      <c r="D882" t="str">
        <v>B54091T1</v>
      </c>
      <c r="E882" t="str">
        <v>0005/CA</v>
      </c>
    </row>
    <row r="883">
      <c r="A883" t="str">
        <v>AutoTable</v>
      </c>
      <c r="D883" t="str">
        <v>B54091T2</v>
      </c>
      <c r="E883" t="str">
        <v>0005/CA</v>
      </c>
    </row>
    <row r="884">
      <c r="A884" t="str">
        <v>AutoTable</v>
      </c>
      <c r="D884" t="str">
        <v>B54096</v>
      </c>
      <c r="E884" t="str">
        <v>0005/CA</v>
      </c>
    </row>
    <row r="885">
      <c r="A885" t="str">
        <v>AutoTable</v>
      </c>
      <c r="D885" t="str">
        <v>B54096T2</v>
      </c>
      <c r="E885" t="str">
        <v>0005/CA</v>
      </c>
    </row>
    <row r="886">
      <c r="A886" t="str">
        <v>AutoTable</v>
      </c>
      <c r="D886" t="str">
        <v>B54096T3</v>
      </c>
      <c r="E886" t="str">
        <v>0005/CA</v>
      </c>
    </row>
    <row r="887">
      <c r="A887" t="str">
        <v>AutoTable</v>
      </c>
      <c r="D887" t="str">
        <v>GR10MF3</v>
      </c>
      <c r="E887" t="str">
        <v>0005/CA</v>
      </c>
    </row>
    <row r="888">
      <c r="A888" t="str">
        <v>AutoTable</v>
      </c>
      <c r="D888" t="str">
        <v>GR10MF5</v>
      </c>
      <c r="E888" t="str">
        <v>0005/CA</v>
      </c>
    </row>
    <row r="889">
      <c r="A889" t="str">
        <v>AutoTable</v>
      </c>
      <c r="D889" t="str">
        <v>GR10YS5</v>
      </c>
      <c r="E889" t="str">
        <v>0005/CA</v>
      </c>
    </row>
    <row r="890">
      <c r="A890" t="str">
        <v>AutoTable</v>
      </c>
      <c r="D890" t="str">
        <v>GR10ZS5</v>
      </c>
      <c r="E890" t="str">
        <v>0005/CA</v>
      </c>
    </row>
    <row r="891">
      <c r="A891" t="str">
        <v>AutoTable</v>
      </c>
      <c r="D891" t="str">
        <v>01630-30CE</v>
      </c>
      <c r="E891" t="str">
        <v>0006/CA</v>
      </c>
    </row>
    <row r="892">
      <c r="A892" t="str">
        <v>AutoTable</v>
      </c>
      <c r="D892" t="str">
        <v>01930-27CE</v>
      </c>
      <c r="E892" t="str">
        <v>0006/CA</v>
      </c>
    </row>
    <row r="893">
      <c r="A893" t="str">
        <v>AutoTable</v>
      </c>
      <c r="D893" t="str">
        <v>01930-63CE</v>
      </c>
      <c r="E893" t="str">
        <v>0006/CA</v>
      </c>
    </row>
    <row r="894">
      <c r="A894" t="str">
        <v>AutoTable</v>
      </c>
      <c r="D894" t="str">
        <v>01930-64CE</v>
      </c>
      <c r="E894" t="str">
        <v>0006/CA</v>
      </c>
    </row>
    <row r="895">
      <c r="A895" t="str">
        <v>AutoTable</v>
      </c>
      <c r="D895" t="str">
        <v>01930-66CE</v>
      </c>
      <c r="E895" t="str">
        <v>0006/CA</v>
      </c>
    </row>
    <row r="896">
      <c r="A896" t="str">
        <v>AutoTable</v>
      </c>
      <c r="D896" t="str">
        <v>01930-67CE</v>
      </c>
      <c r="E896" t="str">
        <v>0006/CA</v>
      </c>
    </row>
    <row r="897">
      <c r="A897" t="str">
        <v>AutoTable</v>
      </c>
      <c r="D897" t="str">
        <v>01935-13</v>
      </c>
      <c r="E897" t="str">
        <v>0006/CA</v>
      </c>
    </row>
    <row r="898">
      <c r="A898" t="str">
        <v>AutoTable</v>
      </c>
      <c r="D898" t="str">
        <v>01935-16</v>
      </c>
      <c r="E898" t="str">
        <v>0006/CA</v>
      </c>
    </row>
    <row r="899">
      <c r="A899" t="str">
        <v>AutoTable</v>
      </c>
      <c r="D899" t="str">
        <v>01935-31</v>
      </c>
      <c r="E899" t="str">
        <v>0006/CA</v>
      </c>
    </row>
    <row r="900">
      <c r="A900" t="str">
        <v>AutoTable</v>
      </c>
      <c r="D900" t="str">
        <v>01935-32</v>
      </c>
      <c r="E900" t="str">
        <v>0006/CA</v>
      </c>
    </row>
    <row r="901">
      <c r="A901" t="str">
        <v>AutoTable</v>
      </c>
      <c r="D901" t="str">
        <v>01935-37</v>
      </c>
      <c r="E901" t="str">
        <v>0006/CA</v>
      </c>
    </row>
    <row r="902">
      <c r="A902" t="str">
        <v>AutoTable</v>
      </c>
      <c r="D902" t="str">
        <v>02030A</v>
      </c>
      <c r="E902" t="str">
        <v>0006/CA</v>
      </c>
    </row>
    <row r="903">
      <c r="A903" t="str">
        <v>AutoTable</v>
      </c>
      <c r="D903" t="str">
        <v>02030AS1</v>
      </c>
      <c r="E903" t="str">
        <v>0006/CA</v>
      </c>
    </row>
    <row r="904">
      <c r="A904" t="str">
        <v>AutoTable</v>
      </c>
      <c r="D904" t="str">
        <v>02030AS2</v>
      </c>
      <c r="E904" t="str">
        <v>0006/CA</v>
      </c>
    </row>
    <row r="905">
      <c r="A905" t="str">
        <v>AutoTable</v>
      </c>
      <c r="D905" t="str">
        <v>02030B</v>
      </c>
      <c r="E905" t="str">
        <v>0006/CA</v>
      </c>
    </row>
    <row r="906">
      <c r="A906" t="str">
        <v>AutoTable</v>
      </c>
      <c r="D906" t="str">
        <v>02030CB</v>
      </c>
      <c r="E906" t="str">
        <v>0006/CA</v>
      </c>
    </row>
    <row r="907">
      <c r="A907" t="str">
        <v>AutoTable</v>
      </c>
      <c r="D907" t="str">
        <v>02030CI</v>
      </c>
      <c r="E907" t="str">
        <v>0006/CA</v>
      </c>
    </row>
    <row r="908">
      <c r="A908" t="str">
        <v>AutoTable</v>
      </c>
      <c r="D908" t="str">
        <v>02030FB</v>
      </c>
      <c r="E908" t="str">
        <v>0006/CA</v>
      </c>
    </row>
    <row r="909">
      <c r="A909" t="str">
        <v>AutoTable</v>
      </c>
      <c r="D909" t="str">
        <v>02030FO</v>
      </c>
      <c r="E909" t="str">
        <v>0006/CA</v>
      </c>
    </row>
    <row r="910">
      <c r="A910" t="str">
        <v>AutoTable</v>
      </c>
      <c r="D910" t="str">
        <v>02030FR</v>
      </c>
      <c r="E910" t="str">
        <v>0006/CA</v>
      </c>
    </row>
    <row r="911">
      <c r="A911" t="str">
        <v>AutoTable</v>
      </c>
      <c r="D911" t="str">
        <v>02030M</v>
      </c>
      <c r="E911" t="str">
        <v>0006/CA</v>
      </c>
    </row>
    <row r="912">
      <c r="A912" t="str">
        <v>AutoTable</v>
      </c>
      <c r="D912" t="str">
        <v>02030O</v>
      </c>
      <c r="E912" t="str">
        <v>0006/CA</v>
      </c>
    </row>
    <row r="913">
      <c r="A913" t="str">
        <v>AutoTable</v>
      </c>
      <c r="D913" t="str">
        <v>02030R</v>
      </c>
      <c r="E913" t="str">
        <v>0006/CA</v>
      </c>
    </row>
    <row r="914">
      <c r="A914" t="str">
        <v>AutoTable</v>
      </c>
      <c r="D914" t="str">
        <v>02030RO</v>
      </c>
      <c r="E914" t="str">
        <v>0006/CA</v>
      </c>
    </row>
    <row r="915">
      <c r="A915" t="str">
        <v>AutoTable</v>
      </c>
      <c r="D915" t="str">
        <v>02030VE</v>
      </c>
      <c r="E915" t="str">
        <v>0006/CA</v>
      </c>
    </row>
    <row r="916">
      <c r="A916" t="str">
        <v>AutoTable</v>
      </c>
      <c r="D916" t="str">
        <v>02030VI</v>
      </c>
      <c r="E916" t="str">
        <v>0006/CA</v>
      </c>
    </row>
    <row r="917">
      <c r="A917" t="str">
        <v>AutoTable</v>
      </c>
      <c r="D917" t="str">
        <v>02530-13</v>
      </c>
      <c r="E917" t="str">
        <v>0006/CA</v>
      </c>
    </row>
    <row r="918">
      <c r="A918" t="str">
        <v>AutoTable</v>
      </c>
      <c r="D918" t="str">
        <v>02531-05</v>
      </c>
      <c r="E918" t="str">
        <v>0006/CA</v>
      </c>
    </row>
    <row r="919">
      <c r="A919" t="str">
        <v>AutoTable</v>
      </c>
      <c r="D919" t="str">
        <v>02531-06</v>
      </c>
      <c r="E919" t="str">
        <v>0006/CA</v>
      </c>
    </row>
    <row r="920">
      <c r="A920" t="str">
        <v>AutoTable</v>
      </c>
      <c r="D920" t="str">
        <v>02531-08</v>
      </c>
      <c r="E920" t="str">
        <v>0006/CA</v>
      </c>
    </row>
    <row r="921">
      <c r="A921" t="str">
        <v>AutoTable</v>
      </c>
      <c r="D921" t="str">
        <v>02531-09</v>
      </c>
      <c r="E921" t="str">
        <v>0006/CA</v>
      </c>
    </row>
    <row r="922">
      <c r="A922" t="str">
        <v>AutoTable</v>
      </c>
      <c r="D922" t="str">
        <v>02531-19</v>
      </c>
      <c r="E922" t="str">
        <v>0006/CA</v>
      </c>
    </row>
    <row r="923">
      <c r="A923" t="str">
        <v>AutoTable</v>
      </c>
      <c r="D923" t="str">
        <v>02531-30</v>
      </c>
      <c r="E923" t="str">
        <v>0006/CA</v>
      </c>
    </row>
    <row r="924">
      <c r="A924" t="str">
        <v>AutoTable</v>
      </c>
      <c r="D924" t="str">
        <v>03161</v>
      </c>
      <c r="E924" t="str">
        <v>0006/CA</v>
      </c>
    </row>
    <row r="925">
      <c r="A925" t="str">
        <v>AutoTable</v>
      </c>
      <c r="D925" t="str">
        <v>03165</v>
      </c>
      <c r="E925" t="str">
        <v>0006/CA</v>
      </c>
    </row>
    <row r="926">
      <c r="A926" t="str">
        <v>AutoTable</v>
      </c>
      <c r="D926" t="str">
        <v>03165BETON</v>
      </c>
      <c r="E926" t="str">
        <v>0006/CA</v>
      </c>
    </row>
    <row r="927">
      <c r="A927" t="str">
        <v>AutoTable</v>
      </c>
      <c r="D927" t="str">
        <v>03165IV</v>
      </c>
      <c r="E927" t="str">
        <v>0006/CA</v>
      </c>
    </row>
    <row r="928">
      <c r="A928" t="str">
        <v>AutoTable</v>
      </c>
      <c r="D928" t="str">
        <v>03166</v>
      </c>
      <c r="E928" t="str">
        <v>0006/CA</v>
      </c>
    </row>
    <row r="929">
      <c r="A929" t="str">
        <v>AutoTable</v>
      </c>
      <c r="D929" t="str">
        <v>03166ARGILE</v>
      </c>
      <c r="E929" t="str">
        <v>0006/CA</v>
      </c>
    </row>
    <row r="930">
      <c r="A930" t="str">
        <v>AutoTable</v>
      </c>
      <c r="D930" t="str">
        <v>03166BDX</v>
      </c>
      <c r="E930" t="str">
        <v>0006/CA</v>
      </c>
    </row>
    <row r="931">
      <c r="A931" t="str">
        <v>AutoTable</v>
      </c>
      <c r="D931" t="str">
        <v>03166ROUGE</v>
      </c>
      <c r="E931" t="str">
        <v>0006/CA</v>
      </c>
    </row>
    <row r="932">
      <c r="A932" t="str">
        <v>AutoTable</v>
      </c>
      <c r="D932" t="str">
        <v>03520-23CE</v>
      </c>
      <c r="E932" t="str">
        <v>0006/CA</v>
      </c>
    </row>
    <row r="933">
      <c r="A933" t="str">
        <v>AutoTable</v>
      </c>
      <c r="D933" t="str">
        <v>03520-24CE</v>
      </c>
      <c r="E933" t="str">
        <v>0006/CA</v>
      </c>
    </row>
    <row r="934">
      <c r="A934" t="str">
        <v>AutoTable</v>
      </c>
      <c r="D934" t="str">
        <v>03520-25CE</v>
      </c>
      <c r="E934" t="str">
        <v>0006/CA</v>
      </c>
    </row>
    <row r="935">
      <c r="A935" t="str">
        <v>AutoTable</v>
      </c>
      <c r="D935" t="str">
        <v>03520-26CE</v>
      </c>
      <c r="E935" t="str">
        <v>0006/CA</v>
      </c>
    </row>
    <row r="936">
      <c r="A936" t="str">
        <v>AutoTable</v>
      </c>
      <c r="D936" t="str">
        <v>03520-31CE</v>
      </c>
      <c r="E936" t="str">
        <v>0006/CA</v>
      </c>
    </row>
    <row r="937">
      <c r="A937" t="str">
        <v>AutoTable</v>
      </c>
      <c r="D937" t="str">
        <v>05022-09</v>
      </c>
      <c r="E937" t="str">
        <v>0006/CA</v>
      </c>
    </row>
    <row r="938">
      <c r="A938" t="str">
        <v>AutoTable</v>
      </c>
      <c r="D938" t="str">
        <v>05022-18</v>
      </c>
      <c r="E938" t="str">
        <v>0006/CA</v>
      </c>
    </row>
    <row r="939">
      <c r="A939" t="str">
        <v>AutoTable</v>
      </c>
      <c r="D939" t="str">
        <v>05022-30</v>
      </c>
      <c r="E939" t="str">
        <v>0006/CA</v>
      </c>
    </row>
    <row r="940">
      <c r="A940" t="str">
        <v>AutoTable</v>
      </c>
      <c r="D940" t="str">
        <v>05022-30/1</v>
      </c>
      <c r="E940" t="str">
        <v>0006/CA</v>
      </c>
    </row>
    <row r="941">
      <c r="A941" t="str">
        <v>AutoTable</v>
      </c>
      <c r="D941" t="str">
        <v>1001-100/1R4</v>
      </c>
      <c r="E941" t="str">
        <v>0006/CA</v>
      </c>
    </row>
    <row r="942">
      <c r="A942" t="str">
        <v>AutoTable</v>
      </c>
      <c r="D942" t="str">
        <v>1001-100/2R3</v>
      </c>
      <c r="E942" t="str">
        <v>0006/CA</v>
      </c>
    </row>
    <row r="943">
      <c r="A943" t="str">
        <v>AutoTable</v>
      </c>
      <c r="D943" t="str">
        <v>15061A</v>
      </c>
      <c r="E943" t="str">
        <v>0006/CA</v>
      </c>
    </row>
    <row r="944">
      <c r="A944" t="str">
        <v>AutoTable</v>
      </c>
      <c r="D944" t="str">
        <v>15061OR</v>
      </c>
      <c r="E944" t="str">
        <v>0006/CA</v>
      </c>
    </row>
    <row r="945">
      <c r="A945" t="str">
        <v>AutoTable</v>
      </c>
      <c r="D945" t="str">
        <v>29070</v>
      </c>
      <c r="E945" t="str">
        <v>0006/CA</v>
      </c>
    </row>
    <row r="946">
      <c r="A946" t="str">
        <v>AutoTable</v>
      </c>
      <c r="D946" t="str">
        <v>30075-02CE</v>
      </c>
      <c r="E946" t="str">
        <v>0006/CA</v>
      </c>
    </row>
    <row r="947">
      <c r="A947" t="str">
        <v>AutoTable</v>
      </c>
      <c r="D947" t="str">
        <v>30075-05CE</v>
      </c>
      <c r="E947" t="str">
        <v>0006/CA</v>
      </c>
    </row>
    <row r="948">
      <c r="A948" t="str">
        <v>AutoTable</v>
      </c>
      <c r="D948" t="str">
        <v>30075-06CE</v>
      </c>
      <c r="E948" t="str">
        <v>0006/CA</v>
      </c>
    </row>
    <row r="949">
      <c r="A949" t="str">
        <v>AutoTable</v>
      </c>
      <c r="D949" t="str">
        <v>30075-25</v>
      </c>
      <c r="E949" t="str">
        <v>0006/CA</v>
      </c>
    </row>
    <row r="950">
      <c r="A950" t="str">
        <v>AutoTable</v>
      </c>
      <c r="D950" t="str">
        <v>30075-42CE</v>
      </c>
      <c r="E950" t="str">
        <v>0006/CA</v>
      </c>
    </row>
    <row r="951">
      <c r="A951" t="str">
        <v>AutoTable</v>
      </c>
      <c r="D951" t="str">
        <v>30075-68CE</v>
      </c>
      <c r="E951" t="str">
        <v>0006/CA</v>
      </c>
    </row>
    <row r="952">
      <c r="A952" t="str">
        <v>AutoTable</v>
      </c>
      <c r="D952" t="str">
        <v>30075-69CE</v>
      </c>
      <c r="E952" t="str">
        <v>0006/CA</v>
      </c>
    </row>
    <row r="953">
      <c r="A953" t="str">
        <v>AutoTable</v>
      </c>
      <c r="D953" t="str">
        <v>30075-70CE</v>
      </c>
      <c r="E953" t="str">
        <v>0006/CA</v>
      </c>
    </row>
    <row r="954">
      <c r="A954" t="str">
        <v>AutoTable</v>
      </c>
      <c r="D954" t="str">
        <v>30075-81CE</v>
      </c>
      <c r="E954" t="str">
        <v>0006/CA</v>
      </c>
    </row>
    <row r="955">
      <c r="A955" t="str">
        <v>AutoTable</v>
      </c>
      <c r="D955" t="str">
        <v>30075-89CE</v>
      </c>
      <c r="E955" t="str">
        <v>0006/CA</v>
      </c>
    </row>
    <row r="956">
      <c r="A956" t="str">
        <v>AutoTable</v>
      </c>
      <c r="D956" t="str">
        <v>402549</v>
      </c>
      <c r="E956" t="str">
        <v>0006/CA</v>
      </c>
    </row>
    <row r="957">
      <c r="A957" t="str">
        <v>AutoTable</v>
      </c>
      <c r="D957" t="str">
        <v>402591</v>
      </c>
      <c r="E957" t="str">
        <v>0006/CA</v>
      </c>
    </row>
    <row r="958">
      <c r="A958" t="str">
        <v>AutoTable</v>
      </c>
      <c r="D958" t="str">
        <v>407208</v>
      </c>
      <c r="E958" t="str">
        <v>0006/CA</v>
      </c>
    </row>
    <row r="959">
      <c r="A959" t="str">
        <v>AutoTable</v>
      </c>
      <c r="D959" t="str">
        <v>64715</v>
      </c>
      <c r="E959" t="str">
        <v>0006/CA</v>
      </c>
    </row>
    <row r="960">
      <c r="A960" t="str">
        <v>AutoTable</v>
      </c>
      <c r="D960" t="str">
        <v>64915</v>
      </c>
      <c r="E960" t="str">
        <v>0006/CA</v>
      </c>
    </row>
    <row r="961">
      <c r="A961" t="str">
        <v>AutoTable</v>
      </c>
      <c r="D961" t="str">
        <v>64915OR/B</v>
      </c>
      <c r="E961" t="str">
        <v>0006/CA</v>
      </c>
    </row>
    <row r="962">
      <c r="A962" t="str">
        <v>AutoTable</v>
      </c>
      <c r="D962" t="str">
        <v>65115</v>
      </c>
      <c r="E962" t="str">
        <v>0006/CA</v>
      </c>
    </row>
    <row r="963">
      <c r="A963" t="str">
        <v>AutoTable</v>
      </c>
      <c r="D963" t="str">
        <v>65115KA/VI</v>
      </c>
      <c r="E963" t="str">
        <v>0006/CA</v>
      </c>
    </row>
    <row r="964">
      <c r="A964" t="str">
        <v>AutoTable</v>
      </c>
      <c r="D964" t="str">
        <v>65215</v>
      </c>
      <c r="E964" t="str">
        <v>0006/CA</v>
      </c>
    </row>
    <row r="965">
      <c r="A965" t="str">
        <v>AutoTable</v>
      </c>
      <c r="D965" t="str">
        <v>78110-81G5</v>
      </c>
      <c r="E965" t="str">
        <v>0006/CA</v>
      </c>
    </row>
    <row r="966">
      <c r="A966" t="str">
        <v>AutoTable</v>
      </c>
      <c r="D966" t="str">
        <v>78110-89G5</v>
      </c>
      <c r="E966" t="str">
        <v>0006/CA</v>
      </c>
    </row>
    <row r="967">
      <c r="A967" t="str">
        <v>AutoTable</v>
      </c>
      <c r="D967" t="str">
        <v>90243L</v>
      </c>
      <c r="E967" t="str">
        <v>0006/CA</v>
      </c>
    </row>
    <row r="968">
      <c r="A968" t="str">
        <v>AutoTable</v>
      </c>
      <c r="D968" t="str">
        <v>90243XL</v>
      </c>
      <c r="E968" t="str">
        <v>0006/CA</v>
      </c>
    </row>
    <row r="969">
      <c r="A969" t="str">
        <v>AutoTable</v>
      </c>
      <c r="D969" t="str">
        <v>91237-1</v>
      </c>
      <c r="E969" t="str">
        <v>0006/CA</v>
      </c>
    </row>
    <row r="970">
      <c r="A970" t="str">
        <v>AutoTable</v>
      </c>
      <c r="D970" t="str">
        <v>91237-3</v>
      </c>
      <c r="E970" t="str">
        <v>0006/CA</v>
      </c>
    </row>
    <row r="971">
      <c r="A971" t="str">
        <v>AutoTable</v>
      </c>
      <c r="D971" t="str">
        <v>B54032</v>
      </c>
      <c r="E971" t="str">
        <v>0006/CA</v>
      </c>
    </row>
    <row r="972">
      <c r="A972" t="str">
        <v>AutoTable</v>
      </c>
      <c r="D972" t="str">
        <v>B54041</v>
      </c>
      <c r="E972" t="str">
        <v>0006/CA</v>
      </c>
    </row>
    <row r="973">
      <c r="A973" t="str">
        <v>AutoTable</v>
      </c>
      <c r="D973" t="str">
        <v>B54043</v>
      </c>
      <c r="E973" t="str">
        <v>0006/CA</v>
      </c>
    </row>
    <row r="974">
      <c r="A974" t="str">
        <v>AutoTable</v>
      </c>
      <c r="D974" t="str">
        <v>B54044</v>
      </c>
      <c r="E974" t="str">
        <v>0006/CA</v>
      </c>
    </row>
    <row r="975">
      <c r="A975" t="str">
        <v>AutoTable</v>
      </c>
      <c r="D975" t="str">
        <v>B54048</v>
      </c>
      <c r="E975" t="str">
        <v>0006/CA</v>
      </c>
    </row>
    <row r="976">
      <c r="A976" t="str">
        <v>AutoTable</v>
      </c>
      <c r="D976" t="str">
        <v>B54093</v>
      </c>
      <c r="E976" t="str">
        <v>0006/CA</v>
      </c>
    </row>
    <row r="977">
      <c r="A977" t="str">
        <v>AutoTable</v>
      </c>
      <c r="D977" t="str">
        <v>B54094</v>
      </c>
      <c r="E977" t="str">
        <v>0006/CA</v>
      </c>
    </row>
    <row r="978">
      <c r="A978" t="str">
        <v>AutoTable</v>
      </c>
      <c r="D978" t="str">
        <v>B54095</v>
      </c>
      <c r="E978" t="str">
        <v>0006/CA</v>
      </c>
    </row>
    <row r="979">
      <c r="A979" t="str">
        <v>AutoTable</v>
      </c>
      <c r="D979" t="str">
        <v>B54099</v>
      </c>
      <c r="E979" t="str">
        <v>0006/CA</v>
      </c>
    </row>
    <row r="980">
      <c r="A980" t="str">
        <v>AutoTable</v>
      </c>
      <c r="D980" t="str">
        <v>FFX91010-18R5</v>
      </c>
      <c r="E980" t="str">
        <v>0006/CA</v>
      </c>
    </row>
    <row r="981">
      <c r="A981" t="str">
        <v>AutoTable</v>
      </c>
      <c r="D981" t="str">
        <v>GR10A5</v>
      </c>
      <c r="E981" t="str">
        <v>0006/CA</v>
      </c>
    </row>
    <row r="982">
      <c r="A982" t="str">
        <v>AutoTable</v>
      </c>
      <c r="D982" t="str">
        <v>GR10B3</v>
      </c>
      <c r="E982" t="str">
        <v>0006/CA</v>
      </c>
    </row>
    <row r="983">
      <c r="A983" t="str">
        <v>AutoTable</v>
      </c>
      <c r="D983" t="str">
        <v>GR10B5</v>
      </c>
      <c r="E983" t="str">
        <v>0006/CA</v>
      </c>
    </row>
    <row r="984">
      <c r="A984" t="str">
        <v>AutoTable</v>
      </c>
      <c r="D984" t="str">
        <v>GR10H4</v>
      </c>
      <c r="E984" t="str">
        <v>0006/CA</v>
      </c>
    </row>
    <row r="985">
      <c r="A985" t="str">
        <v>AutoTable</v>
      </c>
      <c r="D985" t="str">
        <v>GR10OR5</v>
      </c>
      <c r="E985" t="str">
        <v>0006/CA</v>
      </c>
    </row>
    <row r="986">
      <c r="A986" t="str">
        <v>AutoTable</v>
      </c>
      <c r="D986" t="str">
        <v>GR10Q2</v>
      </c>
      <c r="E986" t="str">
        <v>0006/CA</v>
      </c>
    </row>
    <row r="987">
      <c r="A987" t="str">
        <v>AutoTable</v>
      </c>
      <c r="D987" t="str">
        <v>GR10R5</v>
      </c>
      <c r="E987" t="str">
        <v>0006/CA</v>
      </c>
    </row>
    <row r="988">
      <c r="A988" t="str">
        <v>AutoTable</v>
      </c>
      <c r="D988" t="str">
        <v>GR10U5</v>
      </c>
      <c r="E988" t="str">
        <v>0006/CA</v>
      </c>
    </row>
    <row r="989">
      <c r="A989" t="str">
        <v>AutoTable</v>
      </c>
      <c r="D989" t="str">
        <v>GR10VE5</v>
      </c>
      <c r="E989" t="str">
        <v>0006/CA</v>
      </c>
    </row>
    <row r="990">
      <c r="A990" t="str">
        <v>AutoTable</v>
      </c>
      <c r="D990" t="str">
        <v>GR10VI5</v>
      </c>
      <c r="E990" t="str">
        <v>0006/CA</v>
      </c>
    </row>
    <row r="991">
      <c r="A991" t="str">
        <v>AutoTable</v>
      </c>
      <c r="D991" t="str">
        <v>GR10W5</v>
      </c>
      <c r="E991" t="str">
        <v>0006/CA</v>
      </c>
    </row>
    <row r="992">
      <c r="A992" t="str">
        <v>AutoTable</v>
      </c>
      <c r="D992" t="str">
        <v>GR10X5</v>
      </c>
      <c r="E992" t="str">
        <v>0006/CA</v>
      </c>
    </row>
    <row r="993">
      <c r="A993" t="str">
        <v>AutoTable</v>
      </c>
      <c r="D993" t="str">
        <v>GR10Y5</v>
      </c>
      <c r="E993" t="str">
        <v>0006/CA</v>
      </c>
    </row>
    <row r="994">
      <c r="A994" t="str">
        <v>AutoTable</v>
      </c>
      <c r="D994" t="str">
        <v>GR10YS5</v>
      </c>
      <c r="E994" t="str">
        <v>0006/CA</v>
      </c>
    </row>
    <row r="995">
      <c r="A995" t="str">
        <v>AutoTable</v>
      </c>
      <c r="D995" t="str">
        <v>GR10Z5</v>
      </c>
      <c r="E995" t="str">
        <v>0006/CA</v>
      </c>
    </row>
    <row r="996">
      <c r="A996" t="str">
        <v>AutoTable</v>
      </c>
      <c r="D996" t="str">
        <v>GR10ZS5</v>
      </c>
      <c r="E996" t="str">
        <v>0006/CA</v>
      </c>
    </row>
    <row r="997">
      <c r="A997" t="str">
        <v>AutoTable</v>
      </c>
      <c r="D997" t="str">
        <v>SDF703496R3</v>
      </c>
      <c r="E997" t="str">
        <v>0006/CA</v>
      </c>
    </row>
    <row r="998">
      <c r="A998" t="str">
        <v>AutoTable</v>
      </c>
      <c r="D998" t="str">
        <v>SDF703496R4</v>
      </c>
      <c r="E998" t="str">
        <v>0006/CA</v>
      </c>
    </row>
    <row r="999">
      <c r="A999" t="str">
        <v>AutoTable</v>
      </c>
      <c r="D999" t="str">
        <v>SDF91010-05R3</v>
      </c>
      <c r="E999" t="str">
        <v>0006/CA</v>
      </c>
    </row>
    <row r="1000">
      <c r="A1000" t="str">
        <v>AutoTable</v>
      </c>
      <c r="D1000" t="str">
        <v>SDF91010-05R4</v>
      </c>
      <c r="E1000" t="str">
        <v>0006/CA</v>
      </c>
    </row>
    <row r="1001">
      <c r="A1001" t="str">
        <v>AutoTable</v>
      </c>
      <c r="D1001" t="str">
        <v>SDF91410-12R2</v>
      </c>
      <c r="E1001" t="str">
        <v>0006/CA</v>
      </c>
    </row>
    <row r="1002">
      <c r="A1002" t="str">
        <v>AutoTable</v>
      </c>
      <c r="D1002" t="str">
        <v>SDF95610-10R3</v>
      </c>
      <c r="E1002" t="str">
        <v>0006/CA</v>
      </c>
    </row>
    <row r="1003">
      <c r="A1003" t="str">
        <v>AutoTable</v>
      </c>
      <c r="D1003" t="str">
        <v>SDF95610-10R4</v>
      </c>
      <c r="E1003" t="str">
        <v>0006/CA</v>
      </c>
    </row>
    <row r="1004">
      <c r="A1004" t="str">
        <v>AutoTable</v>
      </c>
      <c r="D1004" t="str">
        <v>SDF99475-08R2</v>
      </c>
      <c r="E1004" t="str">
        <v>0006/CA</v>
      </c>
    </row>
    <row r="1005">
      <c r="A1005" t="str">
        <v>AutoTable</v>
      </c>
      <c r="D1005" t="str">
        <v>64715</v>
      </c>
      <c r="E1005" t="str">
        <v>0007/CA</v>
      </c>
    </row>
    <row r="1006">
      <c r="A1006" t="str">
        <v>AutoTable</v>
      </c>
      <c r="D1006" t="str">
        <v>00933-BBR</v>
      </c>
      <c r="E1006" t="str">
        <v>0008/CA</v>
      </c>
    </row>
    <row r="1007">
      <c r="A1007" t="str">
        <v>AutoTable</v>
      </c>
      <c r="D1007" t="str">
        <v>00933-LPA</v>
      </c>
      <c r="E1007" t="str">
        <v>0008/CA</v>
      </c>
    </row>
    <row r="1008">
      <c r="A1008" t="str">
        <v>AutoTable</v>
      </c>
      <c r="D1008" t="str">
        <v>01331-AS</v>
      </c>
      <c r="E1008" t="str">
        <v>0008/CA</v>
      </c>
    </row>
    <row r="1009">
      <c r="A1009" t="str">
        <v>AutoTable</v>
      </c>
      <c r="D1009" t="str">
        <v>01331-BS</v>
      </c>
      <c r="E1009" t="str">
        <v>0008/CA</v>
      </c>
    </row>
    <row r="1010">
      <c r="A1010" t="str">
        <v>AutoTable</v>
      </c>
      <c r="D1010" t="str">
        <v>01331-CBS</v>
      </c>
      <c r="E1010" t="str">
        <v>0008/CA</v>
      </c>
    </row>
    <row r="1011">
      <c r="A1011" t="str">
        <v>AutoTable</v>
      </c>
      <c r="D1011" t="str">
        <v>01331-FOBS</v>
      </c>
      <c r="E1011" t="str">
        <v>0008/CA</v>
      </c>
    </row>
    <row r="1012">
      <c r="A1012" t="str">
        <v>AutoTable</v>
      </c>
      <c r="D1012" t="str">
        <v>01331-FOS</v>
      </c>
      <c r="E1012" t="str">
        <v>0008/CA</v>
      </c>
    </row>
    <row r="1013">
      <c r="A1013" t="str">
        <v>AutoTable</v>
      </c>
      <c r="D1013" t="str">
        <v>01331-RS</v>
      </c>
      <c r="E1013" t="str">
        <v>0008/CA</v>
      </c>
    </row>
    <row r="1014">
      <c r="A1014" t="str">
        <v>AutoTable</v>
      </c>
      <c r="D1014" t="str">
        <v>01412-60CE</v>
      </c>
      <c r="E1014" t="str">
        <v>0008/CA</v>
      </c>
    </row>
    <row r="1015">
      <c r="A1015" t="str">
        <v>AutoTable</v>
      </c>
      <c r="D1015" t="str">
        <v>01632-02</v>
      </c>
      <c r="E1015" t="str">
        <v>0008/CA</v>
      </c>
    </row>
    <row r="1016">
      <c r="A1016" t="str">
        <v>AutoTable</v>
      </c>
      <c r="D1016" t="str">
        <v>01632-06</v>
      </c>
      <c r="E1016" t="str">
        <v>0008/CA</v>
      </c>
    </row>
    <row r="1017">
      <c r="A1017" t="str">
        <v>AutoTable</v>
      </c>
      <c r="D1017" t="str">
        <v>01632-08</v>
      </c>
      <c r="E1017" t="str">
        <v>0008/CA</v>
      </c>
    </row>
    <row r="1018">
      <c r="A1018" t="str">
        <v>AutoTable</v>
      </c>
      <c r="D1018" t="str">
        <v>01632-09</v>
      </c>
      <c r="E1018" t="str">
        <v>0008/CA</v>
      </c>
    </row>
    <row r="1019">
      <c r="A1019" t="str">
        <v>AutoTable</v>
      </c>
      <c r="D1019" t="str">
        <v>01632-12</v>
      </c>
      <c r="E1019" t="str">
        <v>0008/CA</v>
      </c>
    </row>
    <row r="1020">
      <c r="A1020" t="str">
        <v>AutoTable</v>
      </c>
      <c r="D1020" t="str">
        <v>01632-16</v>
      </c>
      <c r="E1020" t="str">
        <v>0008/CA</v>
      </c>
    </row>
    <row r="1021">
      <c r="A1021" t="str">
        <v>AutoTable</v>
      </c>
      <c r="D1021" t="str">
        <v>01632-17</v>
      </c>
      <c r="E1021" t="str">
        <v>0008/CA</v>
      </c>
    </row>
    <row r="1022">
      <c r="A1022" t="str">
        <v>AutoTable</v>
      </c>
      <c r="D1022" t="str">
        <v>01632-19</v>
      </c>
      <c r="E1022" t="str">
        <v>0008/CA</v>
      </c>
    </row>
    <row r="1023">
      <c r="A1023" t="str">
        <v>AutoTable</v>
      </c>
      <c r="D1023" t="str">
        <v>01632-20</v>
      </c>
      <c r="E1023" t="str">
        <v>0008/CA</v>
      </c>
    </row>
    <row r="1024">
      <c r="A1024" t="str">
        <v>AutoTable</v>
      </c>
      <c r="D1024" t="str">
        <v>01930-08S</v>
      </c>
      <c r="E1024" t="str">
        <v>0008/CA</v>
      </c>
    </row>
    <row r="1025">
      <c r="A1025" t="str">
        <v>AutoTable</v>
      </c>
      <c r="D1025" t="str">
        <v>02525-42</v>
      </c>
      <c r="E1025" t="str">
        <v>0008/CA</v>
      </c>
    </row>
    <row r="1026">
      <c r="A1026" t="str">
        <v>AutoTable</v>
      </c>
      <c r="D1026" t="str">
        <v>02531-30</v>
      </c>
      <c r="E1026" t="str">
        <v>0008/CA</v>
      </c>
    </row>
    <row r="1027">
      <c r="A1027" t="str">
        <v>AutoTable</v>
      </c>
      <c r="D1027" t="str">
        <v>14004</v>
      </c>
      <c r="E1027" t="str">
        <v>0008/CA</v>
      </c>
    </row>
    <row r="1028">
      <c r="A1028" t="str">
        <v>AutoTable</v>
      </c>
      <c r="D1028" t="str">
        <v>14302</v>
      </c>
      <c r="E1028" t="str">
        <v>0008/CA</v>
      </c>
    </row>
    <row r="1029">
      <c r="A1029" t="str">
        <v>AutoTable</v>
      </c>
      <c r="D1029" t="str">
        <v>14304</v>
      </c>
      <c r="E1029" t="str">
        <v>0008/CA</v>
      </c>
    </row>
    <row r="1030">
      <c r="A1030" t="str">
        <v>AutoTable</v>
      </c>
      <c r="D1030" t="str">
        <v>14305O/B</v>
      </c>
      <c r="E1030" t="str">
        <v>0008/CA</v>
      </c>
    </row>
    <row r="1031">
      <c r="A1031" t="str">
        <v>AutoTable</v>
      </c>
      <c r="D1031" t="str">
        <v>56056</v>
      </c>
      <c r="E1031" t="str">
        <v>0008/CA</v>
      </c>
    </row>
    <row r="1032">
      <c r="A1032" t="str">
        <v>AutoTable</v>
      </c>
      <c r="D1032" t="str">
        <v>616</v>
      </c>
      <c r="E1032" t="str">
        <v>0008/CA</v>
      </c>
    </row>
    <row r="1033">
      <c r="A1033" t="str">
        <v>AutoTable</v>
      </c>
      <c r="D1033" t="str">
        <v>73812FR-RP</v>
      </c>
      <c r="E1033" t="str">
        <v>0008/CA</v>
      </c>
    </row>
    <row r="1034">
      <c r="A1034" t="str">
        <v>AutoTable</v>
      </c>
      <c r="D1034" t="str">
        <v>73812MA-OR</v>
      </c>
      <c r="E1034" t="str">
        <v>0008/CA</v>
      </c>
    </row>
    <row r="1035">
      <c r="A1035" t="str">
        <v>AutoTable</v>
      </c>
      <c r="D1035" t="str">
        <v>73812R-PA</v>
      </c>
      <c r="E1035" t="str">
        <v>0008/CA</v>
      </c>
    </row>
    <row r="1036">
      <c r="A1036" t="str">
        <v>AutoTable</v>
      </c>
      <c r="D1036" t="str">
        <v>B54040</v>
      </c>
      <c r="E1036" t="str">
        <v>0008/CA</v>
      </c>
    </row>
    <row r="1037">
      <c r="A1037" t="str">
        <v>AutoTable</v>
      </c>
      <c r="D1037" t="str">
        <v>P001502</v>
      </c>
      <c r="E1037" t="str">
        <v>0008/CA</v>
      </c>
    </row>
    <row r="1038">
      <c r="A1038" t="str">
        <v>AutoTable</v>
      </c>
      <c r="D1038" t="str">
        <v>P152363</v>
      </c>
      <c r="E1038" t="str">
        <v>0008/CA</v>
      </c>
    </row>
    <row r="1039">
      <c r="A1039" t="str">
        <v>AutoTable</v>
      </c>
      <c r="D1039" t="str">
        <v>30065-56CE</v>
      </c>
      <c r="E1039" t="str">
        <v>0009/CA</v>
      </c>
    </row>
    <row r="1040">
      <c r="A1040" t="str">
        <v>AutoTable</v>
      </c>
      <c r="D1040" t="str">
        <v>33060-42</v>
      </c>
      <c r="E1040" t="str">
        <v>0009/CA</v>
      </c>
    </row>
    <row r="1041">
      <c r="A1041" t="str">
        <v>AutoTable</v>
      </c>
      <c r="D1041" t="str">
        <v>65215</v>
      </c>
      <c r="E1041" t="str">
        <v>0009/CA</v>
      </c>
    </row>
    <row r="1042">
      <c r="A1042" t="str">
        <v>AutoTable</v>
      </c>
      <c r="D1042" t="str">
        <v>703600A</v>
      </c>
      <c r="E1042" t="str">
        <v>0009/CA</v>
      </c>
    </row>
    <row r="1043">
      <c r="A1043" t="str">
        <v>AutoTable</v>
      </c>
      <c r="D1043" t="str">
        <v>76015-81CE</v>
      </c>
      <c r="E1043" t="str">
        <v>0009/CA</v>
      </c>
    </row>
    <row r="1044">
      <c r="A1044" t="str">
        <v>AutoTable</v>
      </c>
      <c r="D1044" t="str">
        <v>76015-89CCE</v>
      </c>
      <c r="E1044" t="str">
        <v>0009/CA</v>
      </c>
    </row>
    <row r="1045">
      <c r="A1045" t="str">
        <v>AutoTable</v>
      </c>
      <c r="D1045" t="str">
        <v>76015-89CE</v>
      </c>
      <c r="E1045" t="str">
        <v>0009/CA</v>
      </c>
    </row>
    <row r="1046">
      <c r="A1046" t="str">
        <v>AutoTable</v>
      </c>
      <c r="D1046" t="str">
        <v>76115-48</v>
      </c>
      <c r="E1046" t="str">
        <v>0009/CA</v>
      </c>
    </row>
    <row r="1047">
      <c r="A1047" t="str">
        <v>AutoTable</v>
      </c>
      <c r="D1047" t="str">
        <v>76115-49</v>
      </c>
      <c r="E1047" t="str">
        <v>0009/CA</v>
      </c>
    </row>
    <row r="1048">
      <c r="A1048" t="str">
        <v>AutoTable</v>
      </c>
      <c r="D1048" t="str">
        <v>76115-71CE</v>
      </c>
      <c r="E1048" t="str">
        <v>0009/CA</v>
      </c>
    </row>
    <row r="1049">
      <c r="A1049" t="str">
        <v>AutoTable</v>
      </c>
      <c r="D1049" t="str">
        <v>76115-72CE</v>
      </c>
      <c r="E1049" t="str">
        <v>0009/CA</v>
      </c>
    </row>
    <row r="1050">
      <c r="A1050" t="str">
        <v>AutoTable</v>
      </c>
      <c r="D1050" t="str">
        <v>76115-74CE</v>
      </c>
      <c r="E1050" t="str">
        <v>0009/CA</v>
      </c>
    </row>
    <row r="1051">
      <c r="A1051" t="str">
        <v>AutoTable</v>
      </c>
      <c r="D1051" t="str">
        <v>76115-78CE</v>
      </c>
      <c r="E1051" t="str">
        <v>0009/CA</v>
      </c>
    </row>
    <row r="1052">
      <c r="A1052" t="str">
        <v>AutoTable</v>
      </c>
      <c r="D1052" t="str">
        <v>76415-13CE</v>
      </c>
      <c r="E1052" t="str">
        <v>0009/CA</v>
      </c>
    </row>
    <row r="1053">
      <c r="A1053" t="str">
        <v>AutoTable</v>
      </c>
      <c r="D1053" t="str">
        <v>76915-17CE</v>
      </c>
      <c r="E1053" t="str">
        <v>0009/CA</v>
      </c>
    </row>
    <row r="1054">
      <c r="A1054" t="str">
        <v>AutoTable</v>
      </c>
      <c r="D1054" t="str">
        <v>76915-19CE</v>
      </c>
      <c r="E1054" t="str">
        <v>0009/CA</v>
      </c>
    </row>
    <row r="1055">
      <c r="A1055" t="str">
        <v>AutoTable</v>
      </c>
      <c r="D1055" t="str">
        <v>77215-13CE</v>
      </c>
      <c r="E1055" t="str">
        <v>0009/CA</v>
      </c>
    </row>
    <row r="1056">
      <c r="A1056" t="str">
        <v>AutoTable</v>
      </c>
      <c r="D1056" t="str">
        <v>77215-20CE</v>
      </c>
      <c r="E1056" t="str">
        <v>0009/CA</v>
      </c>
    </row>
    <row r="1057">
      <c r="A1057" t="str">
        <v>AutoTable</v>
      </c>
      <c r="D1057" t="str">
        <v>77215-28</v>
      </c>
      <c r="E1057" t="str">
        <v>0009/CA</v>
      </c>
    </row>
    <row r="1058">
      <c r="A1058" t="str">
        <v>AutoTable</v>
      </c>
      <c r="D1058" t="str">
        <v>91215-22</v>
      </c>
      <c r="E1058" t="str">
        <v>0009/CA</v>
      </c>
    </row>
    <row r="1059">
      <c r="A1059" t="str">
        <v>AutoTable</v>
      </c>
      <c r="D1059" t="str">
        <v>92115-21</v>
      </c>
      <c r="E1059" t="str">
        <v>0009/CA</v>
      </c>
    </row>
    <row r="1060">
      <c r="A1060" t="str">
        <v>AutoTable</v>
      </c>
      <c r="D1060" t="str">
        <v>93515-18</v>
      </c>
      <c r="E1060" t="str">
        <v>0009/CA</v>
      </c>
    </row>
    <row r="1061">
      <c r="A1061" t="str">
        <v>AutoTable</v>
      </c>
      <c r="D1061" t="str">
        <v>97515-09</v>
      </c>
      <c r="E1061" t="str">
        <v>0009/CA</v>
      </c>
    </row>
    <row r="1062">
      <c r="A1062" t="str">
        <v>AutoTable</v>
      </c>
      <c r="D1062" t="str">
        <v>99212-12</v>
      </c>
      <c r="E1062" t="str">
        <v>0009/CA</v>
      </c>
    </row>
    <row r="1063">
      <c r="A1063" t="str">
        <v>AutoTable</v>
      </c>
      <c r="D1063" t="str">
        <v>00931-ORS</v>
      </c>
      <c r="E1063" t="str">
        <v>0010/CA</v>
      </c>
    </row>
    <row r="1064">
      <c r="A1064" t="str">
        <v>AutoTable</v>
      </c>
      <c r="D1064" t="str">
        <v>00932-CBB</v>
      </c>
      <c r="E1064" t="str">
        <v>0010/CA</v>
      </c>
    </row>
    <row r="1065">
      <c r="A1065" t="str">
        <v>AutoTable</v>
      </c>
      <c r="D1065" t="str">
        <v>00932-CBR</v>
      </c>
      <c r="E1065" t="str">
        <v>0010/CA</v>
      </c>
    </row>
    <row r="1066">
      <c r="A1066" t="str">
        <v>AutoTable</v>
      </c>
      <c r="D1066" t="str">
        <v>00932-ORRO</v>
      </c>
      <c r="E1066" t="str">
        <v>0010/CA</v>
      </c>
    </row>
    <row r="1067">
      <c r="A1067" t="str">
        <v>AutoTable</v>
      </c>
      <c r="D1067" t="str">
        <v>00933-BBR</v>
      </c>
      <c r="E1067" t="str">
        <v>0010/CA</v>
      </c>
    </row>
    <row r="1068">
      <c r="A1068" t="str">
        <v>AutoTable</v>
      </c>
      <c r="D1068" t="str">
        <v>00933-LPA</v>
      </c>
      <c r="E1068" t="str">
        <v>0010/CA</v>
      </c>
    </row>
    <row r="1069">
      <c r="A1069" t="str">
        <v>AutoTable</v>
      </c>
      <c r="D1069" t="str">
        <v>01012-02CE</v>
      </c>
      <c r="E1069" t="str">
        <v>0010/CA</v>
      </c>
    </row>
    <row r="1070">
      <c r="A1070" t="str">
        <v>AutoTable</v>
      </c>
      <c r="D1070" t="str">
        <v>01012-05CE</v>
      </c>
      <c r="E1070" t="str">
        <v>0010/CA</v>
      </c>
    </row>
    <row r="1071">
      <c r="A1071" t="str">
        <v>AutoTable</v>
      </c>
      <c r="D1071" t="str">
        <v>01012-06CE</v>
      </c>
      <c r="E1071" t="str">
        <v>0010/CA</v>
      </c>
    </row>
    <row r="1072">
      <c r="A1072" t="str">
        <v>AutoTable</v>
      </c>
      <c r="D1072" t="str">
        <v>01012-10CE</v>
      </c>
      <c r="E1072" t="str">
        <v>0010/CA</v>
      </c>
    </row>
    <row r="1073">
      <c r="A1073" t="str">
        <v>AutoTable</v>
      </c>
      <c r="D1073" t="str">
        <v>01012-13CE</v>
      </c>
      <c r="E1073" t="str">
        <v>0010/CA</v>
      </c>
    </row>
    <row r="1074">
      <c r="A1074" t="str">
        <v>AutoTable</v>
      </c>
      <c r="D1074" t="str">
        <v>01012-24CE</v>
      </c>
      <c r="E1074" t="str">
        <v>0010/CA</v>
      </c>
    </row>
    <row r="1075">
      <c r="A1075" t="str">
        <v>AutoTable</v>
      </c>
      <c r="D1075" t="str">
        <v>01012-25CE</v>
      </c>
      <c r="E1075" t="str">
        <v>0010/CA</v>
      </c>
    </row>
    <row r="1076">
      <c r="A1076" t="str">
        <v>AutoTable</v>
      </c>
      <c r="D1076" t="str">
        <v>01031POB</v>
      </c>
      <c r="E1076" t="str">
        <v>0010/CA</v>
      </c>
    </row>
    <row r="1077">
      <c r="A1077" t="str">
        <v>AutoTable</v>
      </c>
      <c r="D1077" t="str">
        <v>01330-06</v>
      </c>
      <c r="E1077" t="str">
        <v>0010/CA</v>
      </c>
    </row>
    <row r="1078">
      <c r="A1078" t="str">
        <v>AutoTable</v>
      </c>
      <c r="D1078" t="str">
        <v>01330-15</v>
      </c>
      <c r="E1078" t="str">
        <v>0010/CA</v>
      </c>
    </row>
    <row r="1079">
      <c r="A1079" t="str">
        <v>AutoTable</v>
      </c>
      <c r="D1079" t="str">
        <v>01330-18</v>
      </c>
      <c r="E1079" t="str">
        <v>0010/CA</v>
      </c>
    </row>
    <row r="1080">
      <c r="A1080" t="str">
        <v>AutoTable</v>
      </c>
      <c r="D1080" t="str">
        <v>03136</v>
      </c>
      <c r="E1080" t="str">
        <v>0010/CA</v>
      </c>
    </row>
    <row r="1081">
      <c r="A1081" t="str">
        <v>AutoTable</v>
      </c>
      <c r="D1081" t="str">
        <v>03137</v>
      </c>
      <c r="E1081" t="str">
        <v>0010/CA</v>
      </c>
    </row>
    <row r="1082">
      <c r="A1082" t="str">
        <v>AutoTable</v>
      </c>
      <c r="D1082" t="str">
        <v>03178</v>
      </c>
      <c r="E1082" t="str">
        <v>0010/CA</v>
      </c>
    </row>
    <row r="1083">
      <c r="A1083" t="str">
        <v>AutoTable</v>
      </c>
      <c r="D1083" t="str">
        <v>03179</v>
      </c>
      <c r="E1083" t="str">
        <v>0010/CA</v>
      </c>
    </row>
    <row r="1084">
      <c r="A1084" t="str">
        <v>AutoTable</v>
      </c>
      <c r="D1084" t="str">
        <v>1001-75/1R4</v>
      </c>
      <c r="E1084" t="str">
        <v>0010/CA</v>
      </c>
    </row>
    <row r="1085">
      <c r="A1085" t="str">
        <v>AutoTable</v>
      </c>
      <c r="D1085" t="str">
        <v>1001-75/2R4</v>
      </c>
      <c r="E1085" t="str">
        <v>0010/CA</v>
      </c>
    </row>
    <row r="1086">
      <c r="A1086" t="str">
        <v>AutoTable</v>
      </c>
      <c r="D1086" t="str">
        <v>1001-75/3R4</v>
      </c>
      <c r="E1086" t="str">
        <v>0010/CA</v>
      </c>
    </row>
    <row r="1087">
      <c r="A1087" t="str">
        <v>AutoTable</v>
      </c>
      <c r="D1087" t="str">
        <v>1001-75/4R3</v>
      </c>
      <c r="E1087" t="str">
        <v>0010/CA</v>
      </c>
    </row>
    <row r="1088">
      <c r="A1088" t="str">
        <v>AutoTable</v>
      </c>
      <c r="D1088" t="str">
        <v>14001</v>
      </c>
      <c r="E1088" t="str">
        <v>0010/CA</v>
      </c>
    </row>
    <row r="1089">
      <c r="A1089" t="str">
        <v>AutoTable</v>
      </c>
      <c r="D1089" t="str">
        <v>14316</v>
      </c>
      <c r="E1089" t="str">
        <v>0010/CA</v>
      </c>
    </row>
    <row r="1090">
      <c r="A1090" t="str">
        <v>AutoTable</v>
      </c>
      <c r="D1090" t="str">
        <v>14317</v>
      </c>
      <c r="E1090" t="str">
        <v>0010/CA</v>
      </c>
    </row>
    <row r="1091">
      <c r="A1091" t="str">
        <v>AutoTable</v>
      </c>
      <c r="D1091" t="str">
        <v>29202</v>
      </c>
      <c r="E1091" t="str">
        <v>0010/CA</v>
      </c>
    </row>
    <row r="1092">
      <c r="A1092" t="str">
        <v>AutoTable</v>
      </c>
      <c r="D1092" t="str">
        <v>60151</v>
      </c>
      <c r="E1092" t="str">
        <v>0010/CA</v>
      </c>
    </row>
    <row r="1093">
      <c r="A1093" t="str">
        <v>AutoTable</v>
      </c>
      <c r="D1093" t="str">
        <v>60176</v>
      </c>
      <c r="E1093" t="str">
        <v>0010/CA</v>
      </c>
    </row>
    <row r="1094">
      <c r="A1094" t="str">
        <v>AutoTable</v>
      </c>
      <c r="D1094" t="str">
        <v>64912</v>
      </c>
      <c r="E1094" t="str">
        <v>0010/CA</v>
      </c>
    </row>
    <row r="1095">
      <c r="A1095" t="str">
        <v>AutoTable</v>
      </c>
      <c r="D1095" t="str">
        <v>703600A</v>
      </c>
      <c r="E1095" t="str">
        <v>0010/CA</v>
      </c>
    </row>
    <row r="1096">
      <c r="A1096" t="str">
        <v>AutoTable</v>
      </c>
      <c r="D1096" t="str">
        <v>703608</v>
      </c>
      <c r="E1096" t="str">
        <v>0010/CA</v>
      </c>
    </row>
    <row r="1097">
      <c r="A1097" t="str">
        <v>AutoTable</v>
      </c>
      <c r="D1097" t="str">
        <v>703609</v>
      </c>
      <c r="E1097" t="str">
        <v>0010/CA</v>
      </c>
    </row>
    <row r="1098">
      <c r="A1098" t="str">
        <v>AutoTable</v>
      </c>
      <c r="D1098" t="str">
        <v>703619</v>
      </c>
      <c r="E1098" t="str">
        <v>0010/CA</v>
      </c>
    </row>
    <row r="1099">
      <c r="A1099" t="str">
        <v>AutoTable</v>
      </c>
      <c r="D1099" t="str">
        <v>703622</v>
      </c>
      <c r="E1099" t="str">
        <v>0010/CA</v>
      </c>
    </row>
    <row r="1100">
      <c r="A1100" t="str">
        <v>AutoTable</v>
      </c>
      <c r="D1100" t="str">
        <v>703627</v>
      </c>
      <c r="E1100" t="str">
        <v>0010/CA</v>
      </c>
    </row>
    <row r="1101">
      <c r="A1101" t="str">
        <v>AutoTable</v>
      </c>
      <c r="D1101" t="str">
        <v>703642</v>
      </c>
      <c r="E1101" t="str">
        <v>0010/CA</v>
      </c>
    </row>
    <row r="1102">
      <c r="A1102" t="str">
        <v>AutoTable</v>
      </c>
      <c r="D1102" t="str">
        <v>703676</v>
      </c>
      <c r="E1102" t="str">
        <v>0010/CA</v>
      </c>
    </row>
    <row r="1103">
      <c r="A1103" t="str">
        <v>AutoTable</v>
      </c>
      <c r="D1103" t="str">
        <v>704602</v>
      </c>
      <c r="E1103" t="str">
        <v>0010/CA</v>
      </c>
    </row>
    <row r="1104">
      <c r="A1104" t="str">
        <v>AutoTable</v>
      </c>
      <c r="D1104" t="str">
        <v>704606</v>
      </c>
      <c r="E1104" t="str">
        <v>0010/CA</v>
      </c>
    </row>
    <row r="1105">
      <c r="A1105" t="str">
        <v>AutoTable</v>
      </c>
      <c r="D1105" t="str">
        <v>704609</v>
      </c>
      <c r="E1105" t="str">
        <v>0010/CA</v>
      </c>
    </row>
    <row r="1106">
      <c r="A1106" t="str">
        <v>AutoTable</v>
      </c>
      <c r="D1106" t="str">
        <v>704622</v>
      </c>
      <c r="E1106" t="str">
        <v>0010/CA</v>
      </c>
    </row>
    <row r="1107">
      <c r="A1107" t="str">
        <v>AutoTable</v>
      </c>
      <c r="D1107" t="str">
        <v>704676</v>
      </c>
      <c r="E1107" t="str">
        <v>0010/CA</v>
      </c>
    </row>
    <row r="1108">
      <c r="A1108" t="str">
        <v>AutoTable</v>
      </c>
      <c r="D1108" t="str">
        <v>704696</v>
      </c>
      <c r="E1108" t="str">
        <v>0010/CA</v>
      </c>
    </row>
    <row r="1109">
      <c r="A1109" t="str">
        <v>AutoTable</v>
      </c>
      <c r="D1109" t="str">
        <v>71160-01</v>
      </c>
      <c r="E1109" t="str">
        <v>0010/CA</v>
      </c>
    </row>
    <row r="1110">
      <c r="A1110" t="str">
        <v>AutoTable</v>
      </c>
      <c r="D1110" t="str">
        <v>72715RPA</v>
      </c>
      <c r="E1110" t="str">
        <v>0010/CA</v>
      </c>
    </row>
    <row r="1111">
      <c r="A1111" t="str">
        <v>AutoTable</v>
      </c>
      <c r="D1111" t="str">
        <v>73415B</v>
      </c>
      <c r="E1111" t="str">
        <v>0010/CA</v>
      </c>
    </row>
    <row r="1112">
      <c r="A1112" t="str">
        <v>AutoTable</v>
      </c>
      <c r="D1112" t="str">
        <v>73415BC</v>
      </c>
      <c r="E1112" t="str">
        <v>0010/CA</v>
      </c>
    </row>
    <row r="1113">
      <c r="A1113" t="str">
        <v>AutoTable</v>
      </c>
      <c r="D1113" t="str">
        <v>73415KAT</v>
      </c>
      <c r="E1113" t="str">
        <v>0010/CA</v>
      </c>
    </row>
    <row r="1114">
      <c r="A1114" t="str">
        <v>AutoTable</v>
      </c>
      <c r="D1114" t="str">
        <v>73415M</v>
      </c>
      <c r="E1114" t="str">
        <v>0010/CA</v>
      </c>
    </row>
    <row r="1115">
      <c r="A1115" t="str">
        <v>AutoTable</v>
      </c>
      <c r="D1115" t="str">
        <v>73415PA</v>
      </c>
      <c r="E1115" t="str">
        <v>0010/CA</v>
      </c>
    </row>
    <row r="1116">
      <c r="A1116" t="str">
        <v>AutoTable</v>
      </c>
      <c r="D1116" t="str">
        <v>73415R</v>
      </c>
      <c r="E1116" t="str">
        <v>0010/CA</v>
      </c>
    </row>
    <row r="1117">
      <c r="A1117" t="str">
        <v>AutoTable</v>
      </c>
      <c r="D1117" t="str">
        <v>73415SO</v>
      </c>
      <c r="E1117" t="str">
        <v>0010/CA</v>
      </c>
    </row>
    <row r="1118">
      <c r="A1118" t="str">
        <v>AutoTable</v>
      </c>
      <c r="D1118" t="str">
        <v>73415SOB</v>
      </c>
      <c r="E1118" t="str">
        <v>0010/CA</v>
      </c>
    </row>
    <row r="1119">
      <c r="A1119" t="str">
        <v>AutoTable</v>
      </c>
      <c r="D1119" t="str">
        <v>73415V</v>
      </c>
      <c r="E1119" t="str">
        <v>0010/CA</v>
      </c>
    </row>
    <row r="1120">
      <c r="A1120" t="str">
        <v>AutoTable</v>
      </c>
      <c r="D1120" t="str">
        <v>73615B</v>
      </c>
      <c r="E1120" t="str">
        <v>0010/CA</v>
      </c>
    </row>
    <row r="1121">
      <c r="A1121" t="str">
        <v>AutoTable</v>
      </c>
      <c r="D1121" t="str">
        <v>73615BC</v>
      </c>
      <c r="E1121" t="str">
        <v>0010/CA</v>
      </c>
    </row>
    <row r="1122">
      <c r="A1122" t="str">
        <v>AutoTable</v>
      </c>
      <c r="D1122" t="str">
        <v>73615KAT</v>
      </c>
      <c r="E1122" t="str">
        <v>0010/CA</v>
      </c>
    </row>
    <row r="1123">
      <c r="A1123" t="str">
        <v>AutoTable</v>
      </c>
      <c r="D1123" t="str">
        <v>73615R</v>
      </c>
      <c r="E1123" t="str">
        <v>0010/CA</v>
      </c>
    </row>
    <row r="1124">
      <c r="A1124" t="str">
        <v>AutoTable</v>
      </c>
      <c r="D1124" t="str">
        <v>76015-49</v>
      </c>
      <c r="E1124" t="str">
        <v>0010/CA</v>
      </c>
    </row>
    <row r="1125">
      <c r="A1125" t="str">
        <v>AutoTable</v>
      </c>
      <c r="D1125" t="str">
        <v>77415-02</v>
      </c>
      <c r="E1125" t="str">
        <v>0010/CA</v>
      </c>
    </row>
    <row r="1126">
      <c r="A1126" t="str">
        <v>AutoTable</v>
      </c>
      <c r="D1126" t="str">
        <v>77415-04</v>
      </c>
      <c r="E1126" t="str">
        <v>0010/CA</v>
      </c>
    </row>
    <row r="1127">
      <c r="A1127" t="str">
        <v>AutoTable</v>
      </c>
      <c r="D1127" t="str">
        <v>77415-05</v>
      </c>
      <c r="E1127" t="str">
        <v>0010/CA</v>
      </c>
    </row>
    <row r="1128">
      <c r="A1128" t="str">
        <v>AutoTable</v>
      </c>
      <c r="D1128" t="str">
        <v>77415-06</v>
      </c>
      <c r="E1128" t="str">
        <v>0010/CA</v>
      </c>
    </row>
    <row r="1129">
      <c r="A1129" t="str">
        <v>AutoTable</v>
      </c>
      <c r="D1129" t="str">
        <v>77415-07</v>
      </c>
      <c r="E1129" t="str">
        <v>0010/CA</v>
      </c>
    </row>
    <row r="1130">
      <c r="A1130" t="str">
        <v>AutoTable</v>
      </c>
      <c r="D1130" t="str">
        <v>77415-10</v>
      </c>
      <c r="E1130" t="str">
        <v>0010/CA</v>
      </c>
    </row>
    <row r="1131">
      <c r="A1131" t="str">
        <v>AutoTable</v>
      </c>
      <c r="D1131" t="str">
        <v>77515-33</v>
      </c>
      <c r="E1131" t="str">
        <v>0010/CA</v>
      </c>
    </row>
    <row r="1132">
      <c r="A1132" t="str">
        <v>AutoTable</v>
      </c>
      <c r="D1132" t="str">
        <v>77515-53</v>
      </c>
      <c r="E1132" t="str">
        <v>0010/CA</v>
      </c>
    </row>
    <row r="1133">
      <c r="A1133" t="str">
        <v>AutoTable</v>
      </c>
      <c r="D1133" t="str">
        <v>77515-57</v>
      </c>
      <c r="E1133" t="str">
        <v>0010/CA</v>
      </c>
    </row>
    <row r="1134">
      <c r="A1134" t="str">
        <v>AutoTable</v>
      </c>
      <c r="D1134" t="str">
        <v>78175-81G5</v>
      </c>
      <c r="E1134" t="str">
        <v>0010/CA</v>
      </c>
    </row>
    <row r="1135">
      <c r="A1135" t="str">
        <v>AutoTable</v>
      </c>
      <c r="D1135" t="str">
        <v>78175-89G5</v>
      </c>
      <c r="E1135" t="str">
        <v>0010/CA</v>
      </c>
    </row>
    <row r="1136">
      <c r="A1136" t="str">
        <v>AutoTable</v>
      </c>
      <c r="D1136" t="str">
        <v>78215-00</v>
      </c>
      <c r="E1136" t="str">
        <v>0010/CA</v>
      </c>
    </row>
    <row r="1137">
      <c r="A1137" t="str">
        <v>AutoTable</v>
      </c>
      <c r="D1137" t="str">
        <v>78215-M</v>
      </c>
      <c r="E1137" t="str">
        <v>0010/CA</v>
      </c>
    </row>
    <row r="1138">
      <c r="A1138" t="str">
        <v>AutoTable</v>
      </c>
      <c r="D1138" t="str">
        <v>78215-R</v>
      </c>
      <c r="E1138" t="str">
        <v>0010/CA</v>
      </c>
    </row>
    <row r="1139">
      <c r="A1139" t="str">
        <v>AutoTable</v>
      </c>
      <c r="D1139" t="str">
        <v>90405A</v>
      </c>
      <c r="E1139" t="str">
        <v>0010/CA</v>
      </c>
    </row>
    <row r="1140">
      <c r="A1140" t="str">
        <v>AutoTable</v>
      </c>
      <c r="D1140" t="str">
        <v>90405BC</v>
      </c>
      <c r="E1140" t="str">
        <v>0010/CA</v>
      </c>
    </row>
    <row r="1141">
      <c r="A1141" t="str">
        <v>AutoTable</v>
      </c>
      <c r="D1141" t="str">
        <v>90405BF</v>
      </c>
      <c r="E1141" t="str">
        <v>0010/CA</v>
      </c>
    </row>
    <row r="1142">
      <c r="A1142" t="str">
        <v>AutoTable</v>
      </c>
      <c r="D1142" t="str">
        <v>90405BT</v>
      </c>
      <c r="E1142" t="str">
        <v>0010/CA</v>
      </c>
    </row>
    <row r="1143">
      <c r="A1143" t="str">
        <v>AutoTable</v>
      </c>
      <c r="D1143" t="str">
        <v>90405FU</v>
      </c>
      <c r="E1143" t="str">
        <v>0010/CA</v>
      </c>
    </row>
    <row r="1144">
      <c r="A1144" t="str">
        <v>AutoTable</v>
      </c>
      <c r="D1144" t="str">
        <v>90405J</v>
      </c>
      <c r="E1144" t="str">
        <v>0010/CA</v>
      </c>
    </row>
    <row r="1145">
      <c r="A1145" t="str">
        <v>AutoTable</v>
      </c>
      <c r="D1145" t="str">
        <v>90405M</v>
      </c>
      <c r="E1145" t="str">
        <v>0010/CA</v>
      </c>
    </row>
    <row r="1146">
      <c r="A1146" t="str">
        <v>AutoTable</v>
      </c>
      <c r="D1146" t="str">
        <v>90405NR</v>
      </c>
      <c r="E1146" t="str">
        <v>0010/CA</v>
      </c>
    </row>
    <row r="1147">
      <c r="A1147" t="str">
        <v>AutoTable</v>
      </c>
      <c r="D1147" t="str">
        <v>90405O</v>
      </c>
      <c r="E1147" t="str">
        <v>0010/CA</v>
      </c>
    </row>
    <row r="1148">
      <c r="A1148" t="str">
        <v>AutoTable</v>
      </c>
      <c r="D1148" t="str">
        <v>90405OR</v>
      </c>
      <c r="E1148" t="str">
        <v>0010/CA</v>
      </c>
    </row>
    <row r="1149">
      <c r="A1149" t="str">
        <v>AutoTable</v>
      </c>
      <c r="D1149" t="str">
        <v>90405R</v>
      </c>
      <c r="E1149" t="str">
        <v>0010/CA</v>
      </c>
    </row>
    <row r="1150">
      <c r="A1150" t="str">
        <v>AutoTable</v>
      </c>
      <c r="D1150" t="str">
        <v>90405VE</v>
      </c>
      <c r="E1150" t="str">
        <v>0010/CA</v>
      </c>
    </row>
    <row r="1151">
      <c r="A1151" t="str">
        <v>AutoTable</v>
      </c>
      <c r="D1151" t="str">
        <v>90405VF</v>
      </c>
      <c r="E1151" t="str">
        <v>0010/CA</v>
      </c>
    </row>
    <row r="1152">
      <c r="A1152" t="str">
        <v>AutoTable</v>
      </c>
      <c r="D1152" t="str">
        <v>90405VI</v>
      </c>
      <c r="E1152" t="str">
        <v>0010/CA</v>
      </c>
    </row>
    <row r="1153">
      <c r="A1153" t="str">
        <v>AutoTable</v>
      </c>
      <c r="D1153" t="str">
        <v>90410NR</v>
      </c>
      <c r="E1153" t="str">
        <v>0010/CA</v>
      </c>
    </row>
    <row r="1154">
      <c r="A1154" t="str">
        <v>AutoTable</v>
      </c>
      <c r="D1154" t="str">
        <v>91415-81</v>
      </c>
      <c r="E1154" t="str">
        <v>0010/CA</v>
      </c>
    </row>
    <row r="1155">
      <c r="A1155" t="str">
        <v>AutoTable</v>
      </c>
      <c r="D1155" t="str">
        <v>91615-01</v>
      </c>
      <c r="E1155" t="str">
        <v>0010/CA</v>
      </c>
    </row>
    <row r="1156">
      <c r="A1156" t="str">
        <v>AutoTable</v>
      </c>
      <c r="D1156" t="str">
        <v>91615-03</v>
      </c>
      <c r="E1156" t="str">
        <v>0010/CA</v>
      </c>
    </row>
    <row r="1157">
      <c r="A1157" t="str">
        <v>AutoTable</v>
      </c>
      <c r="D1157" t="str">
        <v>91615-05</v>
      </c>
      <c r="E1157" t="str">
        <v>0010/CA</v>
      </c>
    </row>
    <row r="1158">
      <c r="A1158" t="str">
        <v>AutoTable</v>
      </c>
      <c r="D1158" t="str">
        <v>91615-06</v>
      </c>
      <c r="E1158" t="str">
        <v>0010/CA</v>
      </c>
    </row>
    <row r="1159">
      <c r="A1159" t="str">
        <v>AutoTable</v>
      </c>
      <c r="D1159" t="str">
        <v>91715-02FR</v>
      </c>
      <c r="E1159" t="str">
        <v>0010/CA</v>
      </c>
    </row>
    <row r="1160">
      <c r="A1160" t="str">
        <v>AutoTable</v>
      </c>
      <c r="D1160" t="str">
        <v>92315-87</v>
      </c>
      <c r="E1160" t="str">
        <v>0010/CA</v>
      </c>
    </row>
    <row r="1161">
      <c r="A1161" t="str">
        <v>AutoTable</v>
      </c>
      <c r="D1161" t="str">
        <v>93115-05</v>
      </c>
      <c r="E1161" t="str">
        <v>0010/CA</v>
      </c>
    </row>
    <row r="1162">
      <c r="A1162" t="str">
        <v>AutoTable</v>
      </c>
      <c r="D1162" t="str">
        <v>93115-09</v>
      </c>
      <c r="E1162" t="str">
        <v>0010/CA</v>
      </c>
    </row>
    <row r="1163">
      <c r="A1163" t="str">
        <v>AutoTable</v>
      </c>
      <c r="D1163" t="str">
        <v>93115-19</v>
      </c>
      <c r="E1163" t="str">
        <v>0010/CA</v>
      </c>
    </row>
    <row r="1164">
      <c r="A1164" t="str">
        <v>AutoTable</v>
      </c>
      <c r="D1164" t="str">
        <v>93515-16</v>
      </c>
      <c r="E1164" t="str">
        <v>0010/CA</v>
      </c>
    </row>
    <row r="1165">
      <c r="A1165" t="str">
        <v>AutoTable</v>
      </c>
      <c r="D1165" t="str">
        <v>93515-18</v>
      </c>
      <c r="E1165" t="str">
        <v>0010/CA</v>
      </c>
    </row>
    <row r="1166">
      <c r="A1166" t="str">
        <v>AutoTable</v>
      </c>
      <c r="D1166" t="str">
        <v>94015-15</v>
      </c>
      <c r="E1166" t="str">
        <v>0010/CA</v>
      </c>
    </row>
    <row r="1167">
      <c r="A1167" t="str">
        <v>AutoTable</v>
      </c>
      <c r="D1167" t="str">
        <v>94015-18</v>
      </c>
      <c r="E1167" t="str">
        <v>0010/CA</v>
      </c>
    </row>
    <row r="1168">
      <c r="A1168" t="str">
        <v>AutoTable</v>
      </c>
      <c r="D1168" t="str">
        <v>94015-33</v>
      </c>
      <c r="E1168" t="str">
        <v>0010/CA</v>
      </c>
    </row>
    <row r="1169">
      <c r="A1169" t="str">
        <v>AutoTable</v>
      </c>
      <c r="D1169" t="str">
        <v>97515-09</v>
      </c>
      <c r="E1169" t="str">
        <v>0010/CA</v>
      </c>
    </row>
    <row r="1170">
      <c r="A1170" t="str">
        <v>AutoTable</v>
      </c>
      <c r="D1170" t="str">
        <v>99615-35</v>
      </c>
      <c r="E1170" t="str">
        <v>0010/CA</v>
      </c>
    </row>
    <row r="1171">
      <c r="A1171" t="str">
        <v>AutoTable</v>
      </c>
      <c r="D1171" t="str">
        <v>99615-37</v>
      </c>
      <c r="E1171" t="str">
        <v>0010/CA</v>
      </c>
    </row>
    <row r="1172">
      <c r="A1172" t="str">
        <v>AutoTable</v>
      </c>
      <c r="D1172" t="str">
        <v>99615-39</v>
      </c>
      <c r="E1172" t="str">
        <v>0010/CA</v>
      </c>
    </row>
    <row r="1173">
      <c r="A1173" t="str">
        <v>AutoTable</v>
      </c>
      <c r="D1173" t="str">
        <v>99915-61</v>
      </c>
      <c r="E1173" t="str">
        <v>0010/CA</v>
      </c>
    </row>
    <row r="1174">
      <c r="A1174" t="str">
        <v>AutoTable</v>
      </c>
      <c r="D1174" t="str">
        <v>B40240</v>
      </c>
      <c r="E1174" t="str">
        <v>0010/CA</v>
      </c>
    </row>
    <row r="1175">
      <c r="A1175" t="str">
        <v>AutoTable</v>
      </c>
      <c r="D1175" t="str">
        <v>B54051</v>
      </c>
      <c r="E1175" t="str">
        <v>0010/CA</v>
      </c>
    </row>
    <row r="1176">
      <c r="A1176" t="str">
        <v>AutoTable</v>
      </c>
      <c r="D1176" t="str">
        <v>B54079</v>
      </c>
      <c r="E1176" t="str">
        <v>0010/CA</v>
      </c>
    </row>
    <row r="1177">
      <c r="A1177" t="str">
        <v>AutoTable</v>
      </c>
      <c r="D1177" t="str">
        <v>B54079T2</v>
      </c>
      <c r="E1177" t="str">
        <v>0010/CA</v>
      </c>
    </row>
    <row r="1178">
      <c r="A1178" t="str">
        <v>AutoTable</v>
      </c>
      <c r="D1178" t="str">
        <v>B54079T3</v>
      </c>
      <c r="E1178" t="str">
        <v>0010/CA</v>
      </c>
    </row>
    <row r="1179">
      <c r="A1179" t="str">
        <v>AutoTable</v>
      </c>
      <c r="D1179" t="str">
        <v>B54080</v>
      </c>
      <c r="E1179" t="str">
        <v>0010/CA</v>
      </c>
    </row>
    <row r="1180">
      <c r="A1180" t="str">
        <v>AutoTable</v>
      </c>
      <c r="D1180" t="str">
        <v>B54080T1</v>
      </c>
      <c r="E1180" t="str">
        <v>0010/CA</v>
      </c>
    </row>
    <row r="1181">
      <c r="A1181" t="str">
        <v>AutoTable</v>
      </c>
      <c r="D1181" t="str">
        <v>B54080T2</v>
      </c>
      <c r="E1181" t="str">
        <v>0010/CA</v>
      </c>
    </row>
    <row r="1182">
      <c r="A1182" t="str">
        <v>AutoTable</v>
      </c>
      <c r="D1182" t="str">
        <v>B54092</v>
      </c>
      <c r="E1182" t="str">
        <v>0010/CA</v>
      </c>
    </row>
    <row r="1183">
      <c r="A1183" t="str">
        <v>AutoTable</v>
      </c>
      <c r="D1183" t="str">
        <v>B54097</v>
      </c>
      <c r="E1183" t="str">
        <v>0010/CA</v>
      </c>
    </row>
    <row r="1184">
      <c r="A1184" t="str">
        <v>AutoTable</v>
      </c>
      <c r="D1184" t="str">
        <v>B54097T2</v>
      </c>
      <c r="E1184" t="str">
        <v>0010/CA</v>
      </c>
    </row>
    <row r="1185">
      <c r="A1185" t="str">
        <v>AutoTable</v>
      </c>
      <c r="D1185" t="str">
        <v>B54097T3</v>
      </c>
      <c r="E1185" t="str">
        <v>0010/CA</v>
      </c>
    </row>
    <row r="1186">
      <c r="A1186" t="str">
        <v>AutoTable</v>
      </c>
      <c r="D1186" t="str">
        <v>B54098</v>
      </c>
      <c r="E1186" t="str">
        <v>0010/CA</v>
      </c>
    </row>
    <row r="1187">
      <c r="A1187" t="str">
        <v>AutoTable</v>
      </c>
      <c r="D1187" t="str">
        <v>B54098T2</v>
      </c>
      <c r="E1187" t="str">
        <v>0010/CA</v>
      </c>
    </row>
    <row r="1188">
      <c r="A1188" t="str">
        <v>AutoTable</v>
      </c>
      <c r="D1188" t="str">
        <v>B54098T3</v>
      </c>
      <c r="E1188" t="str">
        <v>0010/CA</v>
      </c>
    </row>
    <row r="1189">
      <c r="A1189" t="str">
        <v>AutoTable</v>
      </c>
      <c r="D1189" t="str">
        <v>DP1015</v>
      </c>
      <c r="E1189" t="str">
        <v>0010/CA</v>
      </c>
    </row>
    <row r="1190">
      <c r="A1190" t="str">
        <v>AutoTable</v>
      </c>
      <c r="D1190" t="str">
        <v>GR75CARS</v>
      </c>
      <c r="E1190" t="str">
        <v>0010/CA</v>
      </c>
    </row>
    <row r="1191">
      <c r="A1191" t="str">
        <v>AutoTable</v>
      </c>
      <c r="D1191" t="str">
        <v>GR75JR5</v>
      </c>
      <c r="E1191" t="str">
        <v>0010/CA</v>
      </c>
    </row>
    <row r="1192">
      <c r="A1192" t="str">
        <v>AutoTable</v>
      </c>
      <c r="D1192" t="str">
        <v>GR75MF3</v>
      </c>
      <c r="E1192" t="str">
        <v>0010/CA</v>
      </c>
    </row>
    <row r="1193">
      <c r="A1193" t="str">
        <v>AutoTable</v>
      </c>
      <c r="D1193" t="str">
        <v>GR75MF5</v>
      </c>
      <c r="E1193" t="str">
        <v>0010/CA</v>
      </c>
    </row>
    <row r="1194">
      <c r="A1194" t="str">
        <v>AutoTable</v>
      </c>
      <c r="D1194" t="str">
        <v>LDL0</v>
      </c>
      <c r="E1194" t="str">
        <v>0010/CA</v>
      </c>
    </row>
    <row r="1195">
      <c r="A1195" t="str">
        <v>AutoTable</v>
      </c>
      <c r="D1195" t="str">
        <v>SDF91475-12R2</v>
      </c>
      <c r="E1195" t="str">
        <v>0010/CA</v>
      </c>
    </row>
    <row r="1196">
      <c r="A1196" t="str">
        <v>AutoTable</v>
      </c>
      <c r="D1196" t="str">
        <v>00730-90</v>
      </c>
      <c r="E1196" t="str">
        <v>0012/CA</v>
      </c>
    </row>
    <row r="1197">
      <c r="A1197" t="str">
        <v>AutoTable</v>
      </c>
      <c r="D1197" t="str">
        <v>00730-90S</v>
      </c>
      <c r="E1197" t="str">
        <v>0012/CA</v>
      </c>
    </row>
    <row r="1198">
      <c r="A1198" t="str">
        <v>AutoTable</v>
      </c>
      <c r="D1198" t="str">
        <v>02520-05CE</v>
      </c>
      <c r="E1198" t="str">
        <v>0012/CA</v>
      </c>
    </row>
    <row r="1199">
      <c r="A1199" t="str">
        <v>AutoTable</v>
      </c>
      <c r="D1199" t="str">
        <v>02522-23</v>
      </c>
      <c r="E1199" t="str">
        <v>0012/CA</v>
      </c>
    </row>
    <row r="1200">
      <c r="A1200" t="str">
        <v>AutoTable</v>
      </c>
      <c r="D1200" t="str">
        <v>02522-32</v>
      </c>
      <c r="E1200" t="str">
        <v>0012/CA</v>
      </c>
    </row>
    <row r="1201">
      <c r="A1201" t="str">
        <v>AutoTable</v>
      </c>
      <c r="D1201" t="str">
        <v>02525-05</v>
      </c>
      <c r="E1201" t="str">
        <v>0012/CA</v>
      </c>
    </row>
    <row r="1202">
      <c r="A1202" t="str">
        <v>AutoTable</v>
      </c>
      <c r="D1202" t="str">
        <v>02525-43</v>
      </c>
      <c r="E1202" t="str">
        <v>0012/CA</v>
      </c>
    </row>
    <row r="1203">
      <c r="A1203" t="str">
        <v>AutoTable</v>
      </c>
      <c r="D1203" t="str">
        <v>02525-59</v>
      </c>
      <c r="E1203" t="str">
        <v>0012/CA</v>
      </c>
    </row>
    <row r="1204">
      <c r="A1204" t="str">
        <v>AutoTable</v>
      </c>
      <c r="D1204" t="str">
        <v>03136</v>
      </c>
      <c r="E1204" t="str">
        <v>0012/CA</v>
      </c>
    </row>
    <row r="1205">
      <c r="A1205" t="str">
        <v>AutoTable</v>
      </c>
      <c r="D1205" t="str">
        <v>03138</v>
      </c>
      <c r="E1205" t="str">
        <v>0012/CA</v>
      </c>
    </row>
    <row r="1206">
      <c r="A1206" t="str">
        <v>AutoTable</v>
      </c>
      <c r="D1206" t="str">
        <v>03619-44</v>
      </c>
      <c r="E1206" t="str">
        <v>0012/CA</v>
      </c>
    </row>
    <row r="1207">
      <c r="A1207" t="str">
        <v>AutoTable</v>
      </c>
      <c r="D1207" t="str">
        <v>03620-24</v>
      </c>
      <c r="E1207" t="str">
        <v>0012/CA</v>
      </c>
    </row>
    <row r="1208">
      <c r="A1208" t="str">
        <v>AutoTable</v>
      </c>
      <c r="D1208" t="str">
        <v>03621-02</v>
      </c>
      <c r="E1208" t="str">
        <v>0012/CA</v>
      </c>
    </row>
    <row r="1209">
      <c r="A1209" t="str">
        <v>AutoTable</v>
      </c>
      <c r="D1209" t="str">
        <v>03621-05</v>
      </c>
      <c r="E1209" t="str">
        <v>0012/CA</v>
      </c>
    </row>
    <row r="1210">
      <c r="A1210" t="str">
        <v>AutoTable</v>
      </c>
      <c r="D1210" t="str">
        <v>03621-06</v>
      </c>
      <c r="E1210" t="str">
        <v>0012/CA</v>
      </c>
    </row>
    <row r="1211">
      <c r="A1211" t="str">
        <v>AutoTable</v>
      </c>
      <c r="D1211" t="str">
        <v>03621-08</v>
      </c>
      <c r="E1211" t="str">
        <v>0012/CA</v>
      </c>
    </row>
    <row r="1212">
      <c r="A1212" t="str">
        <v>AutoTable</v>
      </c>
      <c r="D1212" t="str">
        <v>03621-13</v>
      </c>
      <c r="E1212" t="str">
        <v>0012/CA</v>
      </c>
    </row>
    <row r="1213">
      <c r="A1213" t="str">
        <v>AutoTable</v>
      </c>
      <c r="D1213" t="str">
        <v>03621-17</v>
      </c>
      <c r="E1213" t="str">
        <v>0012/CA</v>
      </c>
    </row>
    <row r="1214">
      <c r="A1214" t="str">
        <v>AutoTable</v>
      </c>
      <c r="D1214" t="str">
        <v>03621-18</v>
      </c>
      <c r="E1214" t="str">
        <v>0012/CA</v>
      </c>
    </row>
    <row r="1215">
      <c r="A1215" t="str">
        <v>AutoTable</v>
      </c>
      <c r="D1215" t="str">
        <v>03621-23</v>
      </c>
      <c r="E1215" t="str">
        <v>0012/CA</v>
      </c>
    </row>
    <row r="1216">
      <c r="A1216" t="str">
        <v>AutoTable</v>
      </c>
      <c r="D1216" t="str">
        <v>03621-24</v>
      </c>
      <c r="E1216" t="str">
        <v>0012/CA</v>
      </c>
    </row>
    <row r="1217">
      <c r="A1217" t="str">
        <v>AutoTable</v>
      </c>
      <c r="D1217" t="str">
        <v>03621-30</v>
      </c>
      <c r="E1217" t="str">
        <v>0012/CA</v>
      </c>
    </row>
    <row r="1218">
      <c r="A1218" t="str">
        <v>AutoTable</v>
      </c>
      <c r="D1218" t="str">
        <v>05022-09</v>
      </c>
      <c r="E1218" t="str">
        <v>0012/CA</v>
      </c>
    </row>
    <row r="1219">
      <c r="A1219" t="str">
        <v>AutoTable</v>
      </c>
      <c r="D1219" t="str">
        <v>1200</v>
      </c>
      <c r="E1219" t="str">
        <v>0012/CA</v>
      </c>
    </row>
    <row r="1220">
      <c r="A1220" t="str">
        <v>AutoTable</v>
      </c>
      <c r="D1220" t="str">
        <v>1200B</v>
      </c>
      <c r="E1220" t="str">
        <v>0012/CA</v>
      </c>
    </row>
    <row r="1221">
      <c r="A1221" t="str">
        <v>AutoTable</v>
      </c>
      <c r="D1221" t="str">
        <v>1201</v>
      </c>
      <c r="E1221" t="str">
        <v>0012/CA</v>
      </c>
    </row>
    <row r="1222">
      <c r="A1222" t="str">
        <v>AutoTable</v>
      </c>
      <c r="D1222" t="str">
        <v>1201B</v>
      </c>
      <c r="E1222" t="str">
        <v>0012/CA</v>
      </c>
    </row>
    <row r="1223">
      <c r="A1223" t="str">
        <v>AutoTable</v>
      </c>
      <c r="D1223" t="str">
        <v>1202</v>
      </c>
      <c r="E1223" t="str">
        <v>0012/CA</v>
      </c>
    </row>
    <row r="1224">
      <c r="A1224" t="str">
        <v>AutoTable</v>
      </c>
      <c r="D1224" t="str">
        <v>1222</v>
      </c>
      <c r="E1224" t="str">
        <v>0012/CA</v>
      </c>
    </row>
    <row r="1225">
      <c r="A1225" t="str">
        <v>AutoTable</v>
      </c>
      <c r="D1225" t="str">
        <v>1223</v>
      </c>
      <c r="E1225" t="str">
        <v>0012/CA</v>
      </c>
    </row>
    <row r="1226">
      <c r="A1226" t="str">
        <v>AutoTable</v>
      </c>
      <c r="D1226" t="str">
        <v>1224</v>
      </c>
      <c r="E1226" t="str">
        <v>0012/CA</v>
      </c>
    </row>
    <row r="1227">
      <c r="A1227" t="str">
        <v>AutoTable</v>
      </c>
      <c r="D1227" t="str">
        <v>1228H</v>
      </c>
      <c r="E1227" t="str">
        <v>0012/CA</v>
      </c>
    </row>
    <row r="1228">
      <c r="A1228" t="str">
        <v>AutoTable</v>
      </c>
      <c r="D1228" t="str">
        <v>1231L</v>
      </c>
      <c r="E1228" t="str">
        <v>0012/CA</v>
      </c>
    </row>
    <row r="1229">
      <c r="A1229" t="str">
        <v>AutoTable</v>
      </c>
      <c r="D1229" t="str">
        <v>1231OR</v>
      </c>
      <c r="E1229" t="str">
        <v>0012/CA</v>
      </c>
    </row>
    <row r="1230">
      <c r="A1230" t="str">
        <v>AutoTable</v>
      </c>
      <c r="D1230" t="str">
        <v>1231PA</v>
      </c>
      <c r="E1230" t="str">
        <v>0012/CA</v>
      </c>
    </row>
    <row r="1231">
      <c r="A1231" t="str">
        <v>AutoTable</v>
      </c>
      <c r="D1231" t="str">
        <v>15406</v>
      </c>
      <c r="E1231" t="str">
        <v>0012/CA</v>
      </c>
    </row>
    <row r="1232">
      <c r="A1232" t="str">
        <v>AutoTable</v>
      </c>
      <c r="D1232" t="str">
        <v>15406B</v>
      </c>
      <c r="E1232" t="str">
        <v>0012/CA</v>
      </c>
    </row>
    <row r="1233">
      <c r="A1233" t="str">
        <v>AutoTable</v>
      </c>
      <c r="D1233" t="str">
        <v>15406J</v>
      </c>
      <c r="E1233" t="str">
        <v>0012/CA</v>
      </c>
    </row>
    <row r="1234">
      <c r="A1234" t="str">
        <v>AutoTable</v>
      </c>
      <c r="D1234" t="str">
        <v>15406VE</v>
      </c>
      <c r="E1234" t="str">
        <v>0012/CA</v>
      </c>
    </row>
    <row r="1235">
      <c r="A1235" t="str">
        <v>AutoTable</v>
      </c>
      <c r="D1235" t="str">
        <v>15440B</v>
      </c>
      <c r="E1235" t="str">
        <v>0012/CA</v>
      </c>
    </row>
    <row r="1236">
      <c r="A1236" t="str">
        <v>AutoTable</v>
      </c>
      <c r="D1236" t="str">
        <v>15440J</v>
      </c>
      <c r="E1236" t="str">
        <v>0012/CA</v>
      </c>
    </row>
    <row r="1237">
      <c r="A1237" t="str">
        <v>AutoTable</v>
      </c>
      <c r="D1237" t="str">
        <v>15440R</v>
      </c>
      <c r="E1237" t="str">
        <v>0012/CA</v>
      </c>
    </row>
    <row r="1238">
      <c r="A1238" t="str">
        <v>AutoTable</v>
      </c>
      <c r="D1238" t="str">
        <v>15440V</v>
      </c>
      <c r="E1238" t="str">
        <v>0012/CA</v>
      </c>
    </row>
    <row r="1239">
      <c r="A1239" t="str">
        <v>AutoTable</v>
      </c>
      <c r="D1239" t="str">
        <v>15440VI</v>
      </c>
      <c r="E1239" t="str">
        <v>0012/CA</v>
      </c>
    </row>
    <row r="1240">
      <c r="A1240" t="str">
        <v>AutoTable</v>
      </c>
      <c r="D1240" t="str">
        <v>30050-01CE</v>
      </c>
      <c r="E1240" t="str">
        <v>0012/CA</v>
      </c>
    </row>
    <row r="1241">
      <c r="A1241" t="str">
        <v>AutoTable</v>
      </c>
      <c r="D1241" t="str">
        <v>30050-02CE</v>
      </c>
      <c r="E1241" t="str">
        <v>0012/CA</v>
      </c>
    </row>
    <row r="1242">
      <c r="A1242" t="str">
        <v>AutoTable</v>
      </c>
      <c r="D1242" t="str">
        <v>30050-06CE</v>
      </c>
      <c r="E1242" t="str">
        <v>0012/CA</v>
      </c>
    </row>
    <row r="1243">
      <c r="A1243" t="str">
        <v>AutoTable</v>
      </c>
      <c r="D1243" t="str">
        <v>30050-08CE</v>
      </c>
      <c r="E1243" t="str">
        <v>0012/CA</v>
      </c>
    </row>
    <row r="1244">
      <c r="A1244" t="str">
        <v>AutoTable</v>
      </c>
      <c r="D1244" t="str">
        <v>30050-09CE</v>
      </c>
      <c r="E1244" t="str">
        <v>0012/CA</v>
      </c>
    </row>
    <row r="1245">
      <c r="A1245" t="str">
        <v>AutoTable</v>
      </c>
      <c r="D1245" t="str">
        <v>30050-19CE</v>
      </c>
      <c r="E1245" t="str">
        <v>0012/CA</v>
      </c>
    </row>
    <row r="1246">
      <c r="A1246" t="str">
        <v>AutoTable</v>
      </c>
      <c r="D1246" t="str">
        <v>30050-22CE</v>
      </c>
      <c r="E1246" t="str">
        <v>0012/CA</v>
      </c>
    </row>
    <row r="1247">
      <c r="A1247" t="str">
        <v>AutoTable</v>
      </c>
      <c r="D1247" t="str">
        <v>30050-24CE</v>
      </c>
      <c r="E1247" t="str">
        <v>0012/CA</v>
      </c>
    </row>
    <row r="1248">
      <c r="A1248" t="str">
        <v>AutoTable</v>
      </c>
      <c r="D1248" t="str">
        <v>30050-26CE</v>
      </c>
      <c r="E1248" t="str">
        <v>0012/CA</v>
      </c>
    </row>
    <row r="1249">
      <c r="A1249" t="str">
        <v>AutoTable</v>
      </c>
      <c r="D1249" t="str">
        <v>34050-01CE</v>
      </c>
      <c r="E1249" t="str">
        <v>0012/CA</v>
      </c>
    </row>
    <row r="1250">
      <c r="A1250" t="str">
        <v>AutoTable</v>
      </c>
      <c r="D1250" t="str">
        <v>34050-05CE</v>
      </c>
      <c r="E1250" t="str">
        <v>0012/CA</v>
      </c>
    </row>
    <row r="1251">
      <c r="A1251" t="str">
        <v>AutoTable</v>
      </c>
      <c r="D1251" t="str">
        <v>34050-06CE</v>
      </c>
      <c r="E1251" t="str">
        <v>0012/CA</v>
      </c>
    </row>
    <row r="1252">
      <c r="A1252" t="str">
        <v>AutoTable</v>
      </c>
      <c r="D1252" t="str">
        <v>34050-09CE</v>
      </c>
      <c r="E1252" t="str">
        <v>0012/CA</v>
      </c>
    </row>
    <row r="1253">
      <c r="A1253" t="str">
        <v>AutoTable</v>
      </c>
      <c r="D1253" t="str">
        <v>34050-12ORROCE</v>
      </c>
      <c r="E1253" t="str">
        <v>0012/CA</v>
      </c>
    </row>
    <row r="1254">
      <c r="A1254" t="str">
        <v>AutoTable</v>
      </c>
      <c r="D1254" t="str">
        <v>34050-12R/ACE</v>
      </c>
      <c r="E1254" t="str">
        <v>0012/CA</v>
      </c>
    </row>
    <row r="1255">
      <c r="A1255" t="str">
        <v>AutoTable</v>
      </c>
      <c r="D1255" t="str">
        <v>38049-07</v>
      </c>
      <c r="E1255" t="str">
        <v>0012/CA</v>
      </c>
    </row>
    <row r="1256">
      <c r="A1256" t="str">
        <v>AutoTable</v>
      </c>
      <c r="D1256" t="str">
        <v>38049-07M</v>
      </c>
      <c r="E1256" t="str">
        <v>0012/CA</v>
      </c>
    </row>
    <row r="1257">
      <c r="A1257" t="str">
        <v>AutoTable</v>
      </c>
      <c r="D1257" t="str">
        <v>38049-09</v>
      </c>
      <c r="E1257" t="str">
        <v>0012/CA</v>
      </c>
    </row>
    <row r="1258">
      <c r="A1258" t="str">
        <v>AutoTable</v>
      </c>
      <c r="D1258" t="str">
        <v>38049-09M</v>
      </c>
      <c r="E1258" t="str">
        <v>0012/CA</v>
      </c>
    </row>
    <row r="1259">
      <c r="A1259" t="str">
        <v>AutoTable</v>
      </c>
      <c r="D1259" t="str">
        <v>38049-10</v>
      </c>
      <c r="E1259" t="str">
        <v>0012/CA</v>
      </c>
    </row>
    <row r="1260">
      <c r="A1260" t="str">
        <v>AutoTable</v>
      </c>
      <c r="D1260" t="str">
        <v>38049-10M</v>
      </c>
      <c r="E1260" t="str">
        <v>0012/CA</v>
      </c>
    </row>
    <row r="1261">
      <c r="A1261" t="str">
        <v>AutoTable</v>
      </c>
      <c r="D1261" t="str">
        <v>38049-42</v>
      </c>
      <c r="E1261" t="str">
        <v>0012/CA</v>
      </c>
    </row>
    <row r="1262">
      <c r="A1262" t="str">
        <v>AutoTable</v>
      </c>
      <c r="D1262" t="str">
        <v>38049-51</v>
      </c>
      <c r="E1262" t="str">
        <v>0012/CA</v>
      </c>
    </row>
    <row r="1263">
      <c r="A1263" t="str">
        <v>AutoTable</v>
      </c>
      <c r="D1263" t="str">
        <v>38049-52</v>
      </c>
      <c r="E1263" t="str">
        <v>0012/CA</v>
      </c>
    </row>
    <row r="1264">
      <c r="A1264" t="str">
        <v>AutoTable</v>
      </c>
      <c r="D1264" t="str">
        <v>38049-56</v>
      </c>
      <c r="E1264" t="str">
        <v>0012/CA</v>
      </c>
    </row>
    <row r="1265">
      <c r="A1265" t="str">
        <v>AutoTable</v>
      </c>
      <c r="D1265" t="str">
        <v>38049-59</v>
      </c>
      <c r="E1265" t="str">
        <v>0012/CA</v>
      </c>
    </row>
    <row r="1266">
      <c r="A1266" t="str">
        <v>AutoTable</v>
      </c>
      <c r="D1266" t="str">
        <v>401066</v>
      </c>
      <c r="E1266" t="str">
        <v>0012/CA</v>
      </c>
    </row>
    <row r="1267">
      <c r="A1267" t="str">
        <v>AutoTable</v>
      </c>
      <c r="D1267" t="str">
        <v>401079</v>
      </c>
      <c r="E1267" t="str">
        <v>0012/CA</v>
      </c>
    </row>
    <row r="1268">
      <c r="A1268" t="str">
        <v>AutoTable</v>
      </c>
      <c r="D1268" t="str">
        <v>401927</v>
      </c>
      <c r="E1268" t="str">
        <v>0012/CA</v>
      </c>
    </row>
    <row r="1269">
      <c r="A1269" t="str">
        <v>AutoTable</v>
      </c>
      <c r="D1269" t="str">
        <v>401942</v>
      </c>
      <c r="E1269" t="str">
        <v>0012/CA</v>
      </c>
    </row>
    <row r="1270">
      <c r="A1270" t="str">
        <v>AutoTable</v>
      </c>
      <c r="D1270" t="str">
        <v>401958</v>
      </c>
      <c r="E1270" t="str">
        <v>0012/CA</v>
      </c>
    </row>
    <row r="1271">
      <c r="A1271" t="str">
        <v>AutoTable</v>
      </c>
      <c r="D1271" t="str">
        <v>52050</v>
      </c>
      <c r="E1271" t="str">
        <v>0012/CA</v>
      </c>
    </row>
    <row r="1272">
      <c r="A1272" t="str">
        <v>AutoTable</v>
      </c>
      <c r="D1272" t="str">
        <v>52052</v>
      </c>
      <c r="E1272" t="str">
        <v>0012/CA</v>
      </c>
    </row>
    <row r="1273">
      <c r="A1273" t="str">
        <v>AutoTable</v>
      </c>
      <c r="D1273" t="str">
        <v>52053</v>
      </c>
      <c r="E1273" t="str">
        <v>0012/CA</v>
      </c>
    </row>
    <row r="1274">
      <c r="A1274" t="str">
        <v>AutoTable</v>
      </c>
      <c r="D1274" t="str">
        <v>64712</v>
      </c>
      <c r="E1274" t="str">
        <v>0012/CA</v>
      </c>
    </row>
    <row r="1275">
      <c r="A1275" t="str">
        <v>AutoTable</v>
      </c>
      <c r="D1275" t="str">
        <v>64912</v>
      </c>
      <c r="E1275" t="str">
        <v>0012/CA</v>
      </c>
    </row>
    <row r="1276">
      <c r="A1276" t="str">
        <v>AutoTable</v>
      </c>
      <c r="D1276" t="str">
        <v>64912OR/B</v>
      </c>
      <c r="E1276" t="str">
        <v>0012/CA</v>
      </c>
    </row>
    <row r="1277">
      <c r="A1277" t="str">
        <v>AutoTable</v>
      </c>
      <c r="D1277" t="str">
        <v>65112</v>
      </c>
      <c r="E1277" t="str">
        <v>0012/CA</v>
      </c>
    </row>
    <row r="1278">
      <c r="A1278" t="str">
        <v>AutoTable</v>
      </c>
      <c r="D1278" t="str">
        <v>65112KA/RO</v>
      </c>
      <c r="E1278" t="str">
        <v>0012/CA</v>
      </c>
    </row>
    <row r="1279">
      <c r="A1279" t="str">
        <v>AutoTable</v>
      </c>
      <c r="D1279" t="str">
        <v>65112KA/VI</v>
      </c>
      <c r="E1279" t="str">
        <v>0012/CA</v>
      </c>
    </row>
    <row r="1280">
      <c r="A1280" t="str">
        <v>AutoTable</v>
      </c>
      <c r="D1280" t="str">
        <v>71512-09CE</v>
      </c>
      <c r="E1280" t="str">
        <v>0012/CA</v>
      </c>
    </row>
    <row r="1281">
      <c r="A1281" t="str">
        <v>AutoTable</v>
      </c>
      <c r="D1281" t="str">
        <v>B54020</v>
      </c>
      <c r="E1281" t="str">
        <v>0012/CA</v>
      </c>
    </row>
    <row r="1282">
      <c r="A1282" t="str">
        <v>AutoTable</v>
      </c>
      <c r="D1282" t="str">
        <v>B54031</v>
      </c>
      <c r="E1282" t="str">
        <v>0012/CA</v>
      </c>
    </row>
    <row r="1283">
      <c r="A1283" t="str">
        <v>AutoTable</v>
      </c>
      <c r="D1283" t="str">
        <v>B54049</v>
      </c>
      <c r="E1283" t="str">
        <v>0012/CA</v>
      </c>
    </row>
    <row r="1284">
      <c r="A1284" t="str">
        <v>AutoTable</v>
      </c>
      <c r="D1284" t="str">
        <v>B54070</v>
      </c>
      <c r="E1284" t="str">
        <v>0012/CA</v>
      </c>
    </row>
    <row r="1285">
      <c r="A1285" t="str">
        <v>AutoTable</v>
      </c>
      <c r="D1285" t="str">
        <v>B54071</v>
      </c>
      <c r="E1285" t="str">
        <v>0012/CA</v>
      </c>
    </row>
    <row r="1286">
      <c r="A1286" t="str">
        <v>AutoTable</v>
      </c>
      <c r="D1286" t="str">
        <v>B54072</v>
      </c>
      <c r="E1286" t="str">
        <v>0012/CA</v>
      </c>
    </row>
    <row r="1287">
      <c r="A1287" t="str">
        <v>AutoTable</v>
      </c>
      <c r="D1287" t="str">
        <v>B54073</v>
      </c>
      <c r="E1287" t="str">
        <v>0012/CA</v>
      </c>
    </row>
    <row r="1288">
      <c r="A1288" t="str">
        <v>AutoTable</v>
      </c>
      <c r="D1288" t="str">
        <v>B54074</v>
      </c>
      <c r="E1288" t="str">
        <v>0012/CA</v>
      </c>
    </row>
    <row r="1289">
      <c r="A1289" t="str">
        <v>AutoTable</v>
      </c>
      <c r="D1289" t="str">
        <v>B54075</v>
      </c>
      <c r="E1289" t="str">
        <v>0012/CA</v>
      </c>
    </row>
    <row r="1290">
      <c r="A1290" t="str">
        <v>AutoTable</v>
      </c>
      <c r="D1290" t="str">
        <v>B54076</v>
      </c>
      <c r="E1290" t="str">
        <v>0012/CA</v>
      </c>
    </row>
    <row r="1291">
      <c r="A1291" t="str">
        <v>AutoTable</v>
      </c>
      <c r="D1291" t="str">
        <v>B54077</v>
      </c>
      <c r="E1291" t="str">
        <v>0012/CA</v>
      </c>
    </row>
    <row r="1292">
      <c r="A1292" t="str">
        <v>AutoTable</v>
      </c>
      <c r="D1292" t="str">
        <v>B54078</v>
      </c>
      <c r="E1292" t="str">
        <v>0012/CA</v>
      </c>
    </row>
    <row r="1293">
      <c r="A1293" t="str">
        <v>AutoTable</v>
      </c>
      <c r="D1293" t="str">
        <v>GR75A5</v>
      </c>
      <c r="E1293" t="str">
        <v>0012/CA</v>
      </c>
    </row>
    <row r="1294">
      <c r="A1294" t="str">
        <v>AutoTable</v>
      </c>
      <c r="D1294" t="str">
        <v>GR75B3</v>
      </c>
      <c r="E1294" t="str">
        <v>0012/CA</v>
      </c>
    </row>
    <row r="1295">
      <c r="A1295" t="str">
        <v>AutoTable</v>
      </c>
      <c r="D1295" t="str">
        <v>GR75B5</v>
      </c>
      <c r="E1295" t="str">
        <v>0012/CA</v>
      </c>
    </row>
    <row r="1296">
      <c r="A1296" t="str">
        <v>AutoTable</v>
      </c>
      <c r="D1296" t="str">
        <v>GR75CARS</v>
      </c>
      <c r="E1296" t="str">
        <v>0012/CA</v>
      </c>
    </row>
    <row r="1297">
      <c r="A1297" t="str">
        <v>AutoTable</v>
      </c>
      <c r="D1297" t="str">
        <v>GR75FB5</v>
      </c>
      <c r="E1297" t="str">
        <v>0012/CA</v>
      </c>
    </row>
    <row r="1298">
      <c r="A1298" t="str">
        <v>AutoTable</v>
      </c>
      <c r="D1298" t="str">
        <v>GR75JR5</v>
      </c>
      <c r="E1298" t="str">
        <v>0012/CA</v>
      </c>
    </row>
    <row r="1299">
      <c r="A1299" t="str">
        <v>AutoTable</v>
      </c>
      <c r="D1299" t="str">
        <v>GR75M5</v>
      </c>
      <c r="E1299" t="str">
        <v>0012/CA</v>
      </c>
    </row>
    <row r="1300">
      <c r="A1300" t="str">
        <v>AutoTable</v>
      </c>
      <c r="D1300" t="str">
        <v>GR75OB5</v>
      </c>
      <c r="E1300" t="str">
        <v>0012/CA</v>
      </c>
    </row>
    <row r="1301">
      <c r="A1301" t="str">
        <v>AutoTable</v>
      </c>
      <c r="D1301" t="str">
        <v>GR75OR5</v>
      </c>
      <c r="E1301" t="str">
        <v>0012/CA</v>
      </c>
    </row>
    <row r="1302">
      <c r="A1302" t="str">
        <v>AutoTable</v>
      </c>
      <c r="D1302" t="str">
        <v>GR75ORB5</v>
      </c>
      <c r="E1302" t="str">
        <v>0012/CA</v>
      </c>
    </row>
    <row r="1303">
      <c r="A1303" t="str">
        <v>AutoTable</v>
      </c>
      <c r="D1303" t="str">
        <v>GR75ORRO5</v>
      </c>
      <c r="E1303" t="str">
        <v>0012/CA</v>
      </c>
    </row>
    <row r="1304">
      <c r="A1304" t="str">
        <v>AutoTable</v>
      </c>
      <c r="D1304" t="str">
        <v>GR75Q2</v>
      </c>
      <c r="E1304" t="str">
        <v>0012/CA</v>
      </c>
    </row>
    <row r="1305">
      <c r="A1305" t="str">
        <v>AutoTable</v>
      </c>
      <c r="D1305" t="str">
        <v>GR75R5</v>
      </c>
      <c r="E1305" t="str">
        <v>0012/CA</v>
      </c>
    </row>
    <row r="1306">
      <c r="A1306" t="str">
        <v>AutoTable</v>
      </c>
      <c r="D1306" t="str">
        <v>GR75T5</v>
      </c>
      <c r="E1306" t="str">
        <v>0012/CA</v>
      </c>
    </row>
    <row r="1307">
      <c r="A1307" t="str">
        <v>AutoTable</v>
      </c>
      <c r="D1307" t="str">
        <v>GR75VE5</v>
      </c>
      <c r="E1307" t="str">
        <v>0012/CA</v>
      </c>
    </row>
    <row r="1308">
      <c r="A1308" t="str">
        <v>AutoTable</v>
      </c>
      <c r="D1308" t="str">
        <v>GR75VI5</v>
      </c>
      <c r="E1308" t="str">
        <v>0012/CA</v>
      </c>
    </row>
    <row r="1309">
      <c r="A1309" t="str">
        <v>AutoTable</v>
      </c>
      <c r="D1309" t="str">
        <v>GR75W5</v>
      </c>
      <c r="E1309" t="str">
        <v>0012/CA</v>
      </c>
    </row>
    <row r="1310">
      <c r="A1310" t="str">
        <v>AutoTable</v>
      </c>
      <c r="D1310" t="str">
        <v>GR75X5</v>
      </c>
      <c r="E1310" t="str">
        <v>0012/CA</v>
      </c>
    </row>
    <row r="1311">
      <c r="A1311" t="str">
        <v>AutoTable</v>
      </c>
      <c r="D1311" t="str">
        <v>GR75Y5</v>
      </c>
      <c r="E1311" t="str">
        <v>0012/CA</v>
      </c>
    </row>
    <row r="1312">
      <c r="A1312" t="str">
        <v>AutoTable</v>
      </c>
      <c r="D1312" t="str">
        <v>GR75Z5</v>
      </c>
      <c r="E1312" t="str">
        <v>0012/CA</v>
      </c>
    </row>
    <row r="1313">
      <c r="A1313" t="str">
        <v>AutoTable</v>
      </c>
      <c r="D1313" t="str">
        <v>SDF77075-74R2</v>
      </c>
      <c r="E1313" t="str">
        <v>0012/CA</v>
      </c>
    </row>
    <row r="1314">
      <c r="A1314" t="str">
        <v>AutoTable</v>
      </c>
      <c r="D1314" t="str">
        <v>SDF77075-74R3</v>
      </c>
      <c r="E1314" t="str">
        <v>0012/CA</v>
      </c>
    </row>
    <row r="1315">
      <c r="A1315" t="str">
        <v>AutoTable</v>
      </c>
      <c r="D1315" t="str">
        <v>SDF77075-74R4</v>
      </c>
      <c r="E1315" t="str">
        <v>0012/CA</v>
      </c>
    </row>
    <row r="1316">
      <c r="A1316" t="str">
        <v>AutoTable</v>
      </c>
      <c r="D1316" t="str">
        <v>SDF77275-17R2</v>
      </c>
      <c r="E1316" t="str">
        <v>0012/CA</v>
      </c>
    </row>
    <row r="1317">
      <c r="A1317" t="str">
        <v>AutoTable</v>
      </c>
      <c r="D1317" t="str">
        <v>SDF77275-17R3</v>
      </c>
      <c r="E1317" t="str">
        <v>0012/CA</v>
      </c>
    </row>
    <row r="1318">
      <c r="A1318" t="str">
        <v>AutoTable</v>
      </c>
      <c r="D1318" t="str">
        <v>SDF77275-17R4</v>
      </c>
      <c r="E1318" t="str">
        <v>0012/CA</v>
      </c>
    </row>
    <row r="1319">
      <c r="A1319" t="str">
        <v>AutoTable</v>
      </c>
      <c r="D1319" t="str">
        <v>SDF91475-12R2</v>
      </c>
      <c r="E1319" t="str">
        <v>0012/CA</v>
      </c>
    </row>
    <row r="1320">
      <c r="A1320" t="str">
        <v>AutoTable</v>
      </c>
      <c r="D1320" t="str">
        <v>SDF91475ASSR2</v>
      </c>
      <c r="E1320" t="str">
        <v>0012/CA</v>
      </c>
    </row>
    <row r="1321">
      <c r="A1321" t="str">
        <v>AutoTable</v>
      </c>
      <c r="D1321" t="str">
        <v>SDF91475ASSR3</v>
      </c>
      <c r="E1321" t="str">
        <v>0012/CA</v>
      </c>
    </row>
    <row r="1322">
      <c r="A1322" t="str">
        <v>AutoTable</v>
      </c>
      <c r="D1322" t="str">
        <v>SDF91475ASSR4</v>
      </c>
      <c r="E1322" t="str">
        <v>0012/CA</v>
      </c>
    </row>
    <row r="1323">
      <c r="A1323" t="str">
        <v>AutoTable</v>
      </c>
      <c r="D1323" t="str">
        <v>SDF99475-08R2</v>
      </c>
      <c r="E1323" t="str">
        <v>0012/CA</v>
      </c>
    </row>
    <row r="1324">
      <c r="A1324" t="str">
        <v>AutoTable</v>
      </c>
      <c r="D1324" t="str">
        <v>SDF99475-08R3</v>
      </c>
      <c r="E1324" t="str">
        <v>0012/CA</v>
      </c>
    </row>
    <row r="1325">
      <c r="A1325" t="str">
        <v>AutoTable</v>
      </c>
      <c r="D1325" t="str">
        <v>SDF99475-08R4</v>
      </c>
      <c r="E1325" t="str">
        <v>0012/CA</v>
      </c>
    </row>
    <row r="1326">
      <c r="A1326" t="str">
        <v>AutoTable</v>
      </c>
      <c r="D1326" t="str">
        <v>SDF99675-37R2</v>
      </c>
      <c r="E1326" t="str">
        <v>0012/CA</v>
      </c>
    </row>
    <row r="1327">
      <c r="A1327" t="str">
        <v>AutoTable</v>
      </c>
      <c r="D1327" t="str">
        <v>SDF99675-37R3</v>
      </c>
      <c r="E1327" t="str">
        <v>0012/CA</v>
      </c>
    </row>
    <row r="1328">
      <c r="A1328" t="str">
        <v>AutoTable</v>
      </c>
      <c r="D1328" t="str">
        <v>SDF99675-37R4</v>
      </c>
      <c r="E1328" t="str">
        <v>0012/CA</v>
      </c>
    </row>
    <row r="1329">
      <c r="A1329" t="str">
        <v>AutoTable</v>
      </c>
      <c r="D1329" t="str">
        <v>41350</v>
      </c>
      <c r="E1329" t="str">
        <v>0013/CA</v>
      </c>
    </row>
    <row r="1330">
      <c r="A1330" t="str">
        <v>AutoTable</v>
      </c>
      <c r="D1330" t="str">
        <v>41950</v>
      </c>
      <c r="E1330" t="str">
        <v>0013/CA</v>
      </c>
    </row>
    <row r="1331">
      <c r="A1331" t="str">
        <v>AutoTable</v>
      </c>
      <c r="D1331" t="str">
        <v>44350</v>
      </c>
      <c r="E1331" t="str">
        <v>0013/CA</v>
      </c>
    </row>
    <row r="1332">
      <c r="A1332" t="str">
        <v>AutoTable</v>
      </c>
      <c r="D1332" t="str">
        <v>44550</v>
      </c>
      <c r="E1332" t="str">
        <v>0013/CA</v>
      </c>
    </row>
    <row r="1333">
      <c r="A1333" t="str">
        <v>AutoTable</v>
      </c>
      <c r="D1333" t="str">
        <v>44750</v>
      </c>
      <c r="E1333" t="str">
        <v>0013/CA</v>
      </c>
    </row>
    <row r="1334">
      <c r="A1334" t="str">
        <v>AutoTable</v>
      </c>
      <c r="D1334" t="str">
        <v>44850</v>
      </c>
      <c r="E1334" t="str">
        <v>0013/CA</v>
      </c>
    </row>
    <row r="1335">
      <c r="A1335" t="str">
        <v>AutoTable</v>
      </c>
      <c r="D1335" t="str">
        <v>44950</v>
      </c>
      <c r="E1335" t="str">
        <v>0013/CA</v>
      </c>
    </row>
    <row r="1336">
      <c r="A1336" t="str">
        <v>AutoTable</v>
      </c>
      <c r="D1336" t="str">
        <v>03144</v>
      </c>
      <c r="E1336" t="str">
        <v>0015/CA</v>
      </c>
    </row>
    <row r="1337">
      <c r="A1337" t="str">
        <v>AutoTable</v>
      </c>
      <c r="D1337" t="str">
        <v>30237CE</v>
      </c>
      <c r="E1337" t="str">
        <v>0015/CA</v>
      </c>
    </row>
    <row r="1338">
      <c r="A1338" t="str">
        <v>AutoTable</v>
      </c>
      <c r="D1338" t="str">
        <v>30537CE</v>
      </c>
      <c r="E1338" t="str">
        <v>0015/CA</v>
      </c>
    </row>
    <row r="1339">
      <c r="A1339" t="str">
        <v>AutoTable</v>
      </c>
      <c r="D1339" t="str">
        <v>30637CE</v>
      </c>
      <c r="E1339" t="str">
        <v>0015/CA</v>
      </c>
    </row>
    <row r="1340">
      <c r="A1340" t="str">
        <v>AutoTable</v>
      </c>
      <c r="D1340" t="str">
        <v>30937CE</v>
      </c>
      <c r="E1340" t="str">
        <v>0015/CA</v>
      </c>
    </row>
    <row r="1341">
      <c r="A1341" t="str">
        <v>AutoTable</v>
      </c>
      <c r="D1341" t="str">
        <v>31037-27CE</v>
      </c>
      <c r="E1341" t="str">
        <v>0015/CA</v>
      </c>
    </row>
    <row r="1342">
      <c r="A1342" t="str">
        <v>AutoTable</v>
      </c>
      <c r="D1342" t="str">
        <v>31037-81CE</v>
      </c>
      <c r="E1342" t="str">
        <v>0015/CA</v>
      </c>
    </row>
    <row r="1343">
      <c r="A1343" t="str">
        <v>AutoTable</v>
      </c>
      <c r="D1343" t="str">
        <v>32537CE</v>
      </c>
      <c r="E1343" t="str">
        <v>0015/CA</v>
      </c>
    </row>
    <row r="1344">
      <c r="A1344" t="str">
        <v>AutoTable</v>
      </c>
      <c r="D1344" t="str">
        <v>33037-01CE</v>
      </c>
      <c r="E1344" t="str">
        <v>0015/CA</v>
      </c>
    </row>
    <row r="1345">
      <c r="A1345" t="str">
        <v>AutoTable</v>
      </c>
      <c r="D1345" t="str">
        <v>33037-02CE</v>
      </c>
      <c r="E1345" t="str">
        <v>0015/CA</v>
      </c>
    </row>
    <row r="1346">
      <c r="A1346" t="str">
        <v>AutoTable</v>
      </c>
      <c r="D1346" t="str">
        <v>33037-05CE</v>
      </c>
      <c r="E1346" t="str">
        <v>0015/CA</v>
      </c>
    </row>
    <row r="1347">
      <c r="A1347" t="str">
        <v>AutoTable</v>
      </c>
      <c r="D1347" t="str">
        <v>33037-06CE</v>
      </c>
      <c r="E1347" t="str">
        <v>0015/CA</v>
      </c>
    </row>
    <row r="1348">
      <c r="A1348" t="str">
        <v>AutoTable</v>
      </c>
      <c r="D1348" t="str">
        <v>33037-08CE</v>
      </c>
      <c r="E1348" t="str">
        <v>0015/CA</v>
      </c>
    </row>
    <row r="1349">
      <c r="A1349" t="str">
        <v>AutoTable</v>
      </c>
      <c r="D1349" t="str">
        <v>33037-09CE</v>
      </c>
      <c r="E1349" t="str">
        <v>0015/CA</v>
      </c>
    </row>
    <row r="1350">
      <c r="A1350" t="str">
        <v>AutoTable</v>
      </c>
      <c r="D1350" t="str">
        <v>33037-10CE</v>
      </c>
      <c r="E1350" t="str">
        <v>0015/CA</v>
      </c>
    </row>
    <row r="1351">
      <c r="A1351" t="str">
        <v>AutoTable</v>
      </c>
      <c r="D1351" t="str">
        <v>33037-18CE</v>
      </c>
      <c r="E1351" t="str">
        <v>0015/CA</v>
      </c>
    </row>
    <row r="1352">
      <c r="A1352" t="str">
        <v>AutoTable</v>
      </c>
      <c r="D1352" t="str">
        <v>33037-27CE</v>
      </c>
      <c r="E1352" t="str">
        <v>0015/CA</v>
      </c>
    </row>
    <row r="1353">
      <c r="A1353" t="str">
        <v>AutoTable</v>
      </c>
      <c r="D1353" t="str">
        <v>33537CE</v>
      </c>
      <c r="E1353" t="str">
        <v>0015/CA</v>
      </c>
    </row>
    <row r="1354">
      <c r="A1354" t="str">
        <v>AutoTable</v>
      </c>
      <c r="D1354" t="str">
        <v>34237CE</v>
      </c>
      <c r="E1354" t="str">
        <v>0015/CA</v>
      </c>
    </row>
    <row r="1355">
      <c r="A1355" t="str">
        <v>AutoTable</v>
      </c>
      <c r="D1355" t="str">
        <v>34637CE</v>
      </c>
      <c r="E1355" t="str">
        <v>0015/CA</v>
      </c>
    </row>
    <row r="1356">
      <c r="A1356" t="str">
        <v>AutoTable</v>
      </c>
      <c r="D1356" t="str">
        <v>34737CE</v>
      </c>
      <c r="E1356" t="str">
        <v>0015/CA</v>
      </c>
    </row>
    <row r="1357">
      <c r="A1357" t="str">
        <v>AutoTable</v>
      </c>
      <c r="D1357" t="str">
        <v>36137CE</v>
      </c>
      <c r="E1357" t="str">
        <v>0015/CA</v>
      </c>
    </row>
    <row r="1358">
      <c r="A1358" t="str">
        <v>AutoTable</v>
      </c>
      <c r="D1358" t="str">
        <v>36337CE</v>
      </c>
      <c r="E1358" t="str">
        <v>0015/CA</v>
      </c>
    </row>
    <row r="1359">
      <c r="A1359" t="str">
        <v>AutoTable</v>
      </c>
      <c r="D1359" t="str">
        <v>36837CE</v>
      </c>
      <c r="E1359" t="str">
        <v>0015/CA</v>
      </c>
    </row>
    <row r="1360">
      <c r="A1360" t="str">
        <v>AutoTable</v>
      </c>
      <c r="D1360" t="str">
        <v>36937CE</v>
      </c>
      <c r="E1360" t="str">
        <v>0015/CA</v>
      </c>
    </row>
    <row r="1361">
      <c r="A1361" t="str">
        <v>AutoTable</v>
      </c>
      <c r="D1361" t="str">
        <v>43745-02</v>
      </c>
      <c r="E1361" t="str">
        <v>0015/CA</v>
      </c>
    </row>
    <row r="1362">
      <c r="A1362" t="str">
        <v>AutoTable</v>
      </c>
      <c r="D1362" t="str">
        <v>43745-03</v>
      </c>
      <c r="E1362" t="str">
        <v>0015/CA</v>
      </c>
    </row>
    <row r="1363">
      <c r="A1363" t="str">
        <v>AutoTable</v>
      </c>
      <c r="D1363" t="str">
        <v>43745-06</v>
      </c>
      <c r="E1363" t="str">
        <v>0015/CA</v>
      </c>
    </row>
    <row r="1364">
      <c r="A1364" t="str">
        <v>AutoTable</v>
      </c>
      <c r="D1364" t="str">
        <v>43745B</v>
      </c>
      <c r="E1364" t="str">
        <v>0015/CA</v>
      </c>
    </row>
    <row r="1365">
      <c r="A1365" t="str">
        <v>AutoTable</v>
      </c>
      <c r="D1365" t="str">
        <v>62010</v>
      </c>
      <c r="E1365" t="str">
        <v>0015/CA</v>
      </c>
    </row>
    <row r="1366">
      <c r="A1366" t="str">
        <v>AutoTable</v>
      </c>
      <c r="D1366" t="str">
        <v>64710</v>
      </c>
      <c r="E1366" t="str">
        <v>0015/CA</v>
      </c>
    </row>
    <row r="1367">
      <c r="A1367" t="str">
        <v>AutoTable</v>
      </c>
      <c r="D1367" t="str">
        <v>64910</v>
      </c>
      <c r="E1367" t="str">
        <v>0015/CA</v>
      </c>
    </row>
    <row r="1368">
      <c r="A1368" t="str">
        <v>AutoTable</v>
      </c>
      <c r="D1368" t="str">
        <v>65110</v>
      </c>
      <c r="E1368" t="str">
        <v>0015/CA</v>
      </c>
    </row>
    <row r="1369">
      <c r="A1369" t="str">
        <v>AutoTable</v>
      </c>
      <c r="D1369" t="str">
        <v>73810FO-ST</v>
      </c>
      <c r="E1369" t="str">
        <v>0015/CA</v>
      </c>
    </row>
    <row r="1370">
      <c r="A1370" t="str">
        <v>AutoTable</v>
      </c>
      <c r="D1370" t="str">
        <v>73810FR-ST</v>
      </c>
      <c r="E1370" t="str">
        <v>0015/CA</v>
      </c>
    </row>
    <row r="1371">
      <c r="A1371" t="str">
        <v>AutoTable</v>
      </c>
      <c r="D1371" t="str">
        <v>02022-01</v>
      </c>
      <c r="E1371" t="str">
        <v>0016/CA</v>
      </c>
    </row>
    <row r="1372">
      <c r="A1372" t="str">
        <v>AutoTable</v>
      </c>
      <c r="D1372" t="str">
        <v>02022-08</v>
      </c>
      <c r="E1372" t="str">
        <v>0016/CA</v>
      </c>
    </row>
    <row r="1373">
      <c r="A1373" t="str">
        <v>AutoTable</v>
      </c>
      <c r="D1373" t="str">
        <v>02022-31</v>
      </c>
      <c r="E1373" t="str">
        <v>0016/CA</v>
      </c>
    </row>
    <row r="1374">
      <c r="A1374" t="str">
        <v>AutoTable</v>
      </c>
      <c r="D1374" t="str">
        <v>02022-33</v>
      </c>
      <c r="E1374" t="str">
        <v>0016/CA</v>
      </c>
    </row>
    <row r="1375">
      <c r="A1375" t="str">
        <v>AutoTable</v>
      </c>
      <c r="D1375" t="str">
        <v>02022-36</v>
      </c>
      <c r="E1375" t="str">
        <v>0016/CA</v>
      </c>
    </row>
    <row r="1376">
      <c r="A1376" t="str">
        <v>AutoTable</v>
      </c>
      <c r="D1376" t="str">
        <v>02022-37</v>
      </c>
      <c r="E1376" t="str">
        <v>0016/CA</v>
      </c>
    </row>
    <row r="1377">
      <c r="A1377" t="str">
        <v>AutoTable</v>
      </c>
      <c r="D1377" t="str">
        <v>03190</v>
      </c>
      <c r="E1377" t="str">
        <v>0016/CA</v>
      </c>
    </row>
    <row r="1378">
      <c r="A1378" t="str">
        <v>AutoTable</v>
      </c>
      <c r="D1378" t="str">
        <v>03195</v>
      </c>
      <c r="E1378" t="str">
        <v>0016/CA</v>
      </c>
    </row>
    <row r="1379">
      <c r="A1379" t="str">
        <v>AutoTable</v>
      </c>
      <c r="D1379" t="str">
        <v>03196</v>
      </c>
      <c r="E1379" t="str">
        <v>0016/CA</v>
      </c>
    </row>
    <row r="1380">
      <c r="A1380" t="str">
        <v>AutoTable</v>
      </c>
      <c r="D1380" t="str">
        <v>43350LRB</v>
      </c>
      <c r="E1380" t="str">
        <v>0016/CA</v>
      </c>
    </row>
    <row r="1381">
      <c r="A1381" t="str">
        <v>AutoTable</v>
      </c>
      <c r="D1381" t="str">
        <v>43450SO</v>
      </c>
      <c r="E1381" t="str">
        <v>0016/CA</v>
      </c>
    </row>
    <row r="1382">
      <c r="A1382" t="str">
        <v>AutoTable</v>
      </c>
      <c r="D1382" t="str">
        <v>43550BK</v>
      </c>
      <c r="E1382" t="str">
        <v>0016/CA</v>
      </c>
    </row>
    <row r="1383">
      <c r="A1383" t="str">
        <v>AutoTable</v>
      </c>
      <c r="D1383" t="str">
        <v>43550FR</v>
      </c>
      <c r="E1383" t="str">
        <v>0016/CA</v>
      </c>
    </row>
    <row r="1384">
      <c r="A1384" t="str">
        <v>AutoTable</v>
      </c>
      <c r="D1384" t="str">
        <v>43550M</v>
      </c>
      <c r="E1384" t="str">
        <v>0016/CA</v>
      </c>
    </row>
    <row r="1385">
      <c r="A1385" t="str">
        <v>AutoTable</v>
      </c>
      <c r="D1385" t="str">
        <v>43550PA</v>
      </c>
      <c r="E1385" t="str">
        <v>0016/CA</v>
      </c>
    </row>
    <row r="1386">
      <c r="A1386" t="str">
        <v>AutoTable</v>
      </c>
      <c r="D1386" t="str">
        <v>43550R</v>
      </c>
      <c r="E1386" t="str">
        <v>0016/CA</v>
      </c>
    </row>
    <row r="1387">
      <c r="A1387" t="str">
        <v>AutoTable</v>
      </c>
      <c r="D1387" t="str">
        <v>43750BC</v>
      </c>
      <c r="E1387" t="str">
        <v>0016/CA</v>
      </c>
    </row>
    <row r="1388">
      <c r="A1388" t="str">
        <v>AutoTable</v>
      </c>
      <c r="D1388" t="str">
        <v>43750S</v>
      </c>
      <c r="E1388" t="str">
        <v>0016/CA</v>
      </c>
    </row>
    <row r="1389">
      <c r="A1389" t="str">
        <v>AutoTable</v>
      </c>
      <c r="D1389" t="str">
        <v>43750SR</v>
      </c>
      <c r="E1389" t="str">
        <v>0016/CA</v>
      </c>
    </row>
    <row r="1390">
      <c r="A1390" t="str">
        <v>AutoTable</v>
      </c>
      <c r="D1390" t="str">
        <v>43750W</v>
      </c>
      <c r="E1390" t="str">
        <v>0016/CA</v>
      </c>
    </row>
    <row r="1391">
      <c r="A1391" t="str">
        <v>AutoTable</v>
      </c>
      <c r="D1391" t="str">
        <v>B54029</v>
      </c>
      <c r="E1391" t="str">
        <v>0016/CA</v>
      </c>
    </row>
    <row r="1392">
      <c r="A1392" t="str">
        <v>AutoTable</v>
      </c>
      <c r="D1392" t="str">
        <v>B54042</v>
      </c>
      <c r="E1392" t="str">
        <v>0016/CA</v>
      </c>
    </row>
    <row r="1393">
      <c r="A1393" t="str">
        <v>AutoTable</v>
      </c>
      <c r="D1393" t="str">
        <v>B54052</v>
      </c>
      <c r="E1393" t="str">
        <v>0016/CA</v>
      </c>
    </row>
    <row r="1394">
      <c r="A1394" t="str">
        <v>AutoTable</v>
      </c>
      <c r="D1394" t="str">
        <v>B54061</v>
      </c>
      <c r="E1394" t="str">
        <v>0016/CA</v>
      </c>
    </row>
    <row r="1395">
      <c r="A1395" t="str">
        <v>AutoTable</v>
      </c>
      <c r="D1395" t="str">
        <v>B54062</v>
      </c>
      <c r="E1395" t="str">
        <v>0016/CA</v>
      </c>
    </row>
    <row r="1396">
      <c r="A1396" t="str">
        <v>AutoTable</v>
      </c>
      <c r="D1396" t="str">
        <v>B54063</v>
      </c>
      <c r="E1396" t="str">
        <v>0016/CA</v>
      </c>
    </row>
    <row r="1397">
      <c r="A1397" t="str">
        <v>AutoTable</v>
      </c>
      <c r="D1397" t="str">
        <v>B54064</v>
      </c>
      <c r="E1397" t="str">
        <v>0016/CA</v>
      </c>
    </row>
    <row r="1398">
      <c r="A1398" t="str">
        <v>AutoTable</v>
      </c>
      <c r="D1398" t="str">
        <v>B54065</v>
      </c>
      <c r="E1398" t="str">
        <v>0016/CA</v>
      </c>
    </row>
    <row r="1399">
      <c r="A1399" t="str">
        <v>AutoTable</v>
      </c>
      <c r="D1399" t="str">
        <v>B54065T2</v>
      </c>
      <c r="E1399" t="str">
        <v>0016/CA</v>
      </c>
    </row>
    <row r="1400">
      <c r="A1400" t="str">
        <v>AutoTable</v>
      </c>
      <c r="D1400" t="str">
        <v>GR60CAR5</v>
      </c>
      <c r="E1400" t="str">
        <v>0016/CA</v>
      </c>
    </row>
    <row r="1401">
      <c r="A1401" t="str">
        <v>AutoTable</v>
      </c>
      <c r="D1401" t="str">
        <v>GR60FB5</v>
      </c>
      <c r="E1401" t="str">
        <v>0016/CA</v>
      </c>
    </row>
    <row r="1402">
      <c r="A1402" t="str">
        <v>AutoTable</v>
      </c>
      <c r="D1402" t="str">
        <v>GR60JR5</v>
      </c>
      <c r="E1402" t="str">
        <v>0016/CA</v>
      </c>
    </row>
    <row r="1403">
      <c r="A1403" t="str">
        <v>AutoTable</v>
      </c>
      <c r="D1403" t="str">
        <v>GR60MF5</v>
      </c>
      <c r="E1403" t="str">
        <v>0016/CA</v>
      </c>
    </row>
    <row r="1404">
      <c r="A1404" t="str">
        <v>AutoTable</v>
      </c>
      <c r="D1404" t="str">
        <v>GR60OB5</v>
      </c>
      <c r="E1404" t="str">
        <v>0016/CA</v>
      </c>
    </row>
    <row r="1405">
      <c r="A1405" t="str">
        <v>AutoTable</v>
      </c>
      <c r="D1405" t="str">
        <v>GR60ORB5</v>
      </c>
      <c r="E1405" t="str">
        <v>0016/CA</v>
      </c>
    </row>
    <row r="1406">
      <c r="A1406" t="str">
        <v>AutoTable</v>
      </c>
      <c r="D1406" t="str">
        <v>GR60RB5</v>
      </c>
      <c r="E1406" t="str">
        <v>0016/CA</v>
      </c>
    </row>
    <row r="1407">
      <c r="A1407" t="str">
        <v>AutoTable</v>
      </c>
      <c r="D1407" t="str">
        <v>GR60T5</v>
      </c>
      <c r="E1407" t="str">
        <v>0016/CA</v>
      </c>
    </row>
    <row r="1408">
      <c r="A1408" t="str">
        <v>AutoTable</v>
      </c>
      <c r="D1408" t="str">
        <v>GR60VE5</v>
      </c>
      <c r="E1408" t="str">
        <v>0016/CA</v>
      </c>
    </row>
    <row r="1409">
      <c r="A1409" t="str">
        <v>AutoTable</v>
      </c>
      <c r="D1409" t="str">
        <v>GR60Z5</v>
      </c>
      <c r="E1409" t="str">
        <v>0016/CA</v>
      </c>
    </row>
    <row r="1410">
      <c r="A1410" t="str">
        <v>AutoTable</v>
      </c>
      <c r="D1410" t="str">
        <v>M3705</v>
      </c>
      <c r="E1410" t="str">
        <v>0016/CA</v>
      </c>
    </row>
    <row r="1411">
      <c r="A1411" t="str">
        <v>AutoTable</v>
      </c>
      <c r="D1411" t="str">
        <v>61110-CB</v>
      </c>
      <c r="E1411" t="str">
        <v>0017/CA</v>
      </c>
    </row>
    <row r="1412">
      <c r="A1412" t="str">
        <v>AutoTable</v>
      </c>
      <c r="D1412" t="str">
        <v>61410</v>
      </c>
      <c r="E1412" t="str">
        <v>0017/CA</v>
      </c>
    </row>
    <row r="1413">
      <c r="A1413" t="str">
        <v>AutoTable</v>
      </c>
      <c r="D1413" t="str">
        <v>02525-43</v>
      </c>
      <c r="E1413" t="str">
        <v>0018/CA</v>
      </c>
    </row>
    <row r="1414">
      <c r="A1414" t="str">
        <v>AutoTable</v>
      </c>
      <c r="D1414" t="str">
        <v>03182ARGILE</v>
      </c>
      <c r="E1414" t="str">
        <v>0018/CA</v>
      </c>
    </row>
    <row r="1415">
      <c r="A1415" t="str">
        <v>AutoTable</v>
      </c>
      <c r="D1415" t="str">
        <v>03182PISTACHE</v>
      </c>
      <c r="E1415" t="str">
        <v>0018/CA</v>
      </c>
    </row>
    <row r="1416">
      <c r="A1416" t="str">
        <v>AutoTable</v>
      </c>
      <c r="D1416" t="str">
        <v>15050A</v>
      </c>
      <c r="E1416" t="str">
        <v>0018/CA</v>
      </c>
    </row>
    <row r="1417">
      <c r="A1417" t="str">
        <v>AutoTable</v>
      </c>
      <c r="D1417" t="str">
        <v>15050FR</v>
      </c>
      <c r="E1417" t="str">
        <v>0018/CA</v>
      </c>
    </row>
    <row r="1418">
      <c r="A1418" t="str">
        <v>AutoTable</v>
      </c>
      <c r="D1418" t="str">
        <v>15050OR</v>
      </c>
      <c r="E1418" t="str">
        <v>0018/CA</v>
      </c>
    </row>
    <row r="1419">
      <c r="A1419" t="str">
        <v>AutoTable</v>
      </c>
      <c r="D1419" t="str">
        <v>72511-05</v>
      </c>
      <c r="E1419" t="str">
        <v>0018/CA</v>
      </c>
    </row>
    <row r="1420">
      <c r="A1420" t="str">
        <v>AutoTable</v>
      </c>
      <c r="D1420" t="str">
        <v>72611-06</v>
      </c>
      <c r="E1420" t="str">
        <v>0018/CA</v>
      </c>
    </row>
    <row r="1421">
      <c r="A1421" t="str">
        <v>AutoTable</v>
      </c>
      <c r="D1421" t="str">
        <v>72611-08</v>
      </c>
      <c r="E1421" t="str">
        <v>0018/CA</v>
      </c>
    </row>
    <row r="1422">
      <c r="A1422" t="str">
        <v>AutoTable</v>
      </c>
      <c r="D1422" t="str">
        <v>72611-24</v>
      </c>
      <c r="E1422" t="str">
        <v>0018/CA</v>
      </c>
    </row>
    <row r="1423">
      <c r="A1423" t="str">
        <v>AutoTable</v>
      </c>
      <c r="D1423" t="str">
        <v>72611-34</v>
      </c>
      <c r="E1423" t="str">
        <v>0018/CA</v>
      </c>
    </row>
    <row r="1424">
      <c r="A1424" t="str">
        <v>AutoTable</v>
      </c>
      <c r="D1424" t="str">
        <v>72712FO</v>
      </c>
      <c r="E1424" t="str">
        <v>0018/CA</v>
      </c>
    </row>
    <row r="1425">
      <c r="A1425" t="str">
        <v>AutoTable</v>
      </c>
      <c r="D1425" t="str">
        <v>72811-05</v>
      </c>
      <c r="E1425" t="str">
        <v>0018/CA</v>
      </c>
    </row>
    <row r="1426">
      <c r="A1426" t="str">
        <v>AutoTable</v>
      </c>
      <c r="D1426" t="str">
        <v>P152344</v>
      </c>
      <c r="E1426" t="str">
        <v>0018/CA</v>
      </c>
    </row>
    <row r="1427">
      <c r="A1427" t="str">
        <v>AutoTable</v>
      </c>
      <c r="D1427" t="str">
        <v>03127</v>
      </c>
      <c r="E1427" t="str">
        <v>0020/CA</v>
      </c>
    </row>
    <row r="1428">
      <c r="A1428" t="str">
        <v>AutoTable</v>
      </c>
      <c r="D1428" t="str">
        <v>03134</v>
      </c>
      <c r="E1428" t="str">
        <v>0020/CA</v>
      </c>
    </row>
    <row r="1429">
      <c r="A1429" t="str">
        <v>AutoTable</v>
      </c>
      <c r="D1429" t="str">
        <v>03135</v>
      </c>
      <c r="E1429" t="str">
        <v>0020/CA</v>
      </c>
    </row>
    <row r="1430">
      <c r="A1430" t="str">
        <v>AutoTable</v>
      </c>
      <c r="D1430" t="str">
        <v>03141</v>
      </c>
      <c r="E1430" t="str">
        <v>0020/CA</v>
      </c>
    </row>
    <row r="1431">
      <c r="A1431" t="str">
        <v>AutoTable</v>
      </c>
      <c r="D1431" t="str">
        <v>03145</v>
      </c>
      <c r="E1431" t="str">
        <v>0020/CA</v>
      </c>
    </row>
    <row r="1432">
      <c r="A1432" t="str">
        <v>AutoTable</v>
      </c>
      <c r="D1432" t="str">
        <v>03147</v>
      </c>
      <c r="E1432" t="str">
        <v>0020/CA</v>
      </c>
    </row>
    <row r="1433">
      <c r="A1433" t="str">
        <v>AutoTable</v>
      </c>
      <c r="D1433" t="str">
        <v>14011-50</v>
      </c>
      <c r="E1433" t="str">
        <v>0020/CA</v>
      </c>
    </row>
    <row r="1434">
      <c r="A1434" t="str">
        <v>AutoTable</v>
      </c>
      <c r="D1434" t="str">
        <v>29202</v>
      </c>
      <c r="E1434" t="str">
        <v>0020/CA</v>
      </c>
    </row>
    <row r="1435">
      <c r="A1435" t="str">
        <v>AutoTable</v>
      </c>
      <c r="D1435" t="str">
        <v>42745PO</v>
      </c>
      <c r="E1435" t="str">
        <v>0020/CA</v>
      </c>
    </row>
    <row r="1436">
      <c r="A1436" t="str">
        <v>AutoTable</v>
      </c>
      <c r="D1436" t="str">
        <v>44846KA</v>
      </c>
      <c r="E1436" t="str">
        <v>0020/CA</v>
      </c>
    </row>
    <row r="1437">
      <c r="A1437" t="str">
        <v>AutoTable</v>
      </c>
      <c r="D1437" t="str">
        <v>44846PA</v>
      </c>
      <c r="E1437" t="str">
        <v>0020/CA</v>
      </c>
    </row>
    <row r="1438">
      <c r="A1438" t="str">
        <v>AutoTable</v>
      </c>
      <c r="D1438" t="str">
        <v>72715A</v>
      </c>
      <c r="E1438" t="str">
        <v>0020/CA</v>
      </c>
    </row>
    <row r="1439">
      <c r="A1439" t="str">
        <v>AutoTable</v>
      </c>
      <c r="D1439" t="str">
        <v>72715CA</v>
      </c>
      <c r="E1439" t="str">
        <v>0020/CA</v>
      </c>
    </row>
    <row r="1440">
      <c r="A1440" t="str">
        <v>AutoTable</v>
      </c>
      <c r="D1440" t="str">
        <v>72715SOB</v>
      </c>
      <c r="E1440" t="str">
        <v>0020/CA</v>
      </c>
    </row>
    <row r="1441">
      <c r="A1441" t="str">
        <v>AutoTable</v>
      </c>
      <c r="D1441" t="str">
        <v>72915</v>
      </c>
      <c r="E1441" t="str">
        <v>0020/CA</v>
      </c>
    </row>
    <row r="1442">
      <c r="A1442" t="str">
        <v>AutoTable</v>
      </c>
      <c r="D1442" t="str">
        <v>73012BC</v>
      </c>
      <c r="E1442" t="str">
        <v>0020/CA</v>
      </c>
    </row>
    <row r="1443">
      <c r="A1443" t="str">
        <v>AutoTable</v>
      </c>
      <c r="D1443" t="str">
        <v>73012J</v>
      </c>
      <c r="E1443" t="str">
        <v>0020/CA</v>
      </c>
    </row>
    <row r="1444">
      <c r="A1444" t="str">
        <v>AutoTable</v>
      </c>
      <c r="D1444" t="str">
        <v>73012R</v>
      </c>
      <c r="E1444" t="str">
        <v>0020/CA</v>
      </c>
    </row>
    <row r="1445">
      <c r="A1445" t="str">
        <v>AutoTable</v>
      </c>
      <c r="D1445" t="str">
        <v>73012V</v>
      </c>
      <c r="E1445" t="str">
        <v>0020/CA</v>
      </c>
    </row>
    <row r="1446">
      <c r="A1446" t="str">
        <v>AutoTable</v>
      </c>
      <c r="D1446" t="str">
        <v>73112B</v>
      </c>
      <c r="E1446" t="str">
        <v>0020/CA</v>
      </c>
    </row>
    <row r="1447">
      <c r="A1447" t="str">
        <v>AutoTable</v>
      </c>
      <c r="D1447" t="str">
        <v>73112BC</v>
      </c>
      <c r="E1447" t="str">
        <v>0020/CA</v>
      </c>
    </row>
    <row r="1448">
      <c r="A1448" t="str">
        <v>AutoTable</v>
      </c>
      <c r="D1448" t="str">
        <v>73112CB</v>
      </c>
      <c r="E1448" t="str">
        <v>0020/CA</v>
      </c>
    </row>
    <row r="1449">
      <c r="A1449" t="str">
        <v>AutoTable</v>
      </c>
      <c r="D1449" t="str">
        <v>73112R</v>
      </c>
      <c r="E1449" t="str">
        <v>0020/CA</v>
      </c>
    </row>
    <row r="1450">
      <c r="A1450" t="str">
        <v>AutoTable</v>
      </c>
      <c r="D1450" t="str">
        <v>73412B</v>
      </c>
      <c r="E1450" t="str">
        <v>0020/CA</v>
      </c>
    </row>
    <row r="1451">
      <c r="A1451" t="str">
        <v>AutoTable</v>
      </c>
      <c r="D1451" t="str">
        <v>73412BC</v>
      </c>
      <c r="E1451" t="str">
        <v>0020/CA</v>
      </c>
    </row>
    <row r="1452">
      <c r="A1452" t="str">
        <v>AutoTable</v>
      </c>
      <c r="D1452" t="str">
        <v>73412KAT</v>
      </c>
      <c r="E1452" t="str">
        <v>0020/CA</v>
      </c>
    </row>
    <row r="1453">
      <c r="A1453" t="str">
        <v>AutoTable</v>
      </c>
      <c r="D1453" t="str">
        <v>73412O</v>
      </c>
      <c r="E1453" t="str">
        <v>0020/CA</v>
      </c>
    </row>
    <row r="1454">
      <c r="A1454" t="str">
        <v>AutoTable</v>
      </c>
      <c r="D1454" t="str">
        <v>73412PA</v>
      </c>
      <c r="E1454" t="str">
        <v>0020/CA</v>
      </c>
    </row>
    <row r="1455">
      <c r="A1455" t="str">
        <v>AutoTable</v>
      </c>
      <c r="D1455" t="str">
        <v>73412R</v>
      </c>
      <c r="E1455" t="str">
        <v>0020/CA</v>
      </c>
    </row>
    <row r="1456">
      <c r="A1456" t="str">
        <v>AutoTable</v>
      </c>
      <c r="D1456" t="str">
        <v>73412SO</v>
      </c>
      <c r="E1456" t="str">
        <v>0020/CA</v>
      </c>
    </row>
    <row r="1457">
      <c r="A1457" t="str">
        <v>AutoTable</v>
      </c>
      <c r="D1457" t="str">
        <v>73412SOB</v>
      </c>
      <c r="E1457" t="str">
        <v>0020/CA</v>
      </c>
    </row>
    <row r="1458">
      <c r="A1458" t="str">
        <v>AutoTable</v>
      </c>
      <c r="D1458" t="str">
        <v>73612B</v>
      </c>
      <c r="E1458" t="str">
        <v>0020/CA</v>
      </c>
    </row>
    <row r="1459">
      <c r="A1459" t="str">
        <v>AutoTable</v>
      </c>
      <c r="D1459" t="str">
        <v>73612M</v>
      </c>
      <c r="E1459" t="str">
        <v>0020/CA</v>
      </c>
    </row>
    <row r="1460">
      <c r="A1460" t="str">
        <v>AutoTable</v>
      </c>
      <c r="D1460" t="str">
        <v>73612R</v>
      </c>
      <c r="E1460" t="str">
        <v>0020/CA</v>
      </c>
    </row>
    <row r="1461">
      <c r="A1461" t="str">
        <v>AutoTable</v>
      </c>
      <c r="D1461" t="str">
        <v>73612SO</v>
      </c>
      <c r="E1461" t="str">
        <v>0020/CA</v>
      </c>
    </row>
    <row r="1462">
      <c r="A1462" t="str">
        <v>AutoTable</v>
      </c>
      <c r="D1462" t="str">
        <v>73612V</v>
      </c>
      <c r="E1462" t="str">
        <v>0020/CA</v>
      </c>
    </row>
    <row r="1463">
      <c r="A1463" t="str">
        <v>AutoTable</v>
      </c>
      <c r="D1463" t="str">
        <v>73612VI</v>
      </c>
      <c r="E1463" t="str">
        <v>0020/CA</v>
      </c>
    </row>
    <row r="1464">
      <c r="A1464" t="str">
        <v>AutoTable</v>
      </c>
      <c r="D1464" t="str">
        <v>73810AQ/CB-TB</v>
      </c>
      <c r="E1464" t="str">
        <v>0020/CA</v>
      </c>
    </row>
    <row r="1465">
      <c r="A1465" t="str">
        <v>AutoTable</v>
      </c>
      <c r="D1465" t="str">
        <v>01021-52</v>
      </c>
      <c r="E1465" t="str">
        <v>0024/CA</v>
      </c>
    </row>
    <row r="1466">
      <c r="A1466" t="str">
        <v>AutoTable</v>
      </c>
      <c r="D1466" t="str">
        <v>01021-87</v>
      </c>
      <c r="E1466" t="str">
        <v>0024/CA</v>
      </c>
    </row>
    <row r="1467">
      <c r="A1467" t="str">
        <v>AutoTable</v>
      </c>
      <c r="D1467" t="str">
        <v>01622-08</v>
      </c>
      <c r="E1467" t="str">
        <v>0024/CA</v>
      </c>
    </row>
    <row r="1468">
      <c r="A1468" t="str">
        <v>AutoTable</v>
      </c>
      <c r="D1468" t="str">
        <v>01622-23</v>
      </c>
      <c r="E1468" t="str">
        <v>0024/CA</v>
      </c>
    </row>
    <row r="1469">
      <c r="A1469" t="str">
        <v>AutoTable</v>
      </c>
      <c r="D1469" t="str">
        <v>01622-42</v>
      </c>
      <c r="E1469" t="str">
        <v>0024/CA</v>
      </c>
    </row>
    <row r="1470">
      <c r="A1470" t="str">
        <v>AutoTable</v>
      </c>
      <c r="D1470" t="str">
        <v>01622-48</v>
      </c>
      <c r="E1470" t="str">
        <v>0024/CA</v>
      </c>
    </row>
    <row r="1471">
      <c r="A1471" t="str">
        <v>AutoTable</v>
      </c>
      <c r="D1471" t="str">
        <v>03181</v>
      </c>
      <c r="E1471" t="str">
        <v>0024/CA</v>
      </c>
    </row>
    <row r="1472">
      <c r="A1472" t="str">
        <v>AutoTable</v>
      </c>
      <c r="D1472" t="str">
        <v>03185</v>
      </c>
      <c r="E1472" t="str">
        <v>0024/CA</v>
      </c>
    </row>
    <row r="1473">
      <c r="A1473" t="str">
        <v>AutoTable</v>
      </c>
      <c r="D1473" t="str">
        <v>03185ROSEPOUDRE</v>
      </c>
      <c r="E1473" t="str">
        <v>0024/CA</v>
      </c>
    </row>
    <row r="1474">
      <c r="A1474" t="str">
        <v>AutoTable</v>
      </c>
      <c r="D1474" t="str">
        <v>03186</v>
      </c>
      <c r="E1474" t="str">
        <v>0024/CA</v>
      </c>
    </row>
    <row r="1475">
      <c r="A1475" t="str">
        <v>AutoTable</v>
      </c>
      <c r="D1475" t="str">
        <v>14004</v>
      </c>
      <c r="E1475" t="str">
        <v>0024/CA</v>
      </c>
    </row>
    <row r="1476">
      <c r="A1476" t="str">
        <v>AutoTable</v>
      </c>
      <c r="D1476" t="str">
        <v>14033</v>
      </c>
      <c r="E1476" t="str">
        <v>0024/CA</v>
      </c>
    </row>
    <row r="1477">
      <c r="A1477" t="str">
        <v>AutoTable</v>
      </c>
      <c r="D1477" t="str">
        <v>14304</v>
      </c>
      <c r="E1477" t="str">
        <v>0024/CA</v>
      </c>
    </row>
    <row r="1478">
      <c r="A1478" t="str">
        <v>AutoTable</v>
      </c>
      <c r="D1478" t="str">
        <v>15035</v>
      </c>
      <c r="E1478" t="str">
        <v>0024/CA</v>
      </c>
    </row>
    <row r="1479">
      <c r="A1479" t="str">
        <v>AutoTable</v>
      </c>
      <c r="D1479" t="str">
        <v>29091</v>
      </c>
      <c r="E1479" t="str">
        <v>0024/CA</v>
      </c>
    </row>
    <row r="1480">
      <c r="A1480" t="str">
        <v>AutoTable</v>
      </c>
      <c r="D1480" t="str">
        <v>703500A</v>
      </c>
      <c r="E1480" t="str">
        <v>0024/CA</v>
      </c>
    </row>
    <row r="1481">
      <c r="A1481" t="str">
        <v>AutoTable</v>
      </c>
      <c r="D1481" t="str">
        <v>703508</v>
      </c>
      <c r="E1481" t="str">
        <v>0024/CA</v>
      </c>
    </row>
    <row r="1482">
      <c r="A1482" t="str">
        <v>AutoTable</v>
      </c>
      <c r="D1482" t="str">
        <v>704504</v>
      </c>
      <c r="E1482" t="str">
        <v>0024/CA</v>
      </c>
    </row>
    <row r="1483">
      <c r="A1483" t="str">
        <v>AutoTable</v>
      </c>
      <c r="D1483" t="str">
        <v>704505</v>
      </c>
      <c r="E1483" t="str">
        <v>0024/CA</v>
      </c>
    </row>
    <row r="1484">
      <c r="A1484" t="str">
        <v>AutoTable</v>
      </c>
      <c r="D1484" t="str">
        <v>704526</v>
      </c>
      <c r="E1484" t="str">
        <v>0024/CA</v>
      </c>
    </row>
    <row r="1485">
      <c r="A1485" t="str">
        <v>AutoTable</v>
      </c>
      <c r="D1485" t="str">
        <v>704550</v>
      </c>
      <c r="E1485" t="str">
        <v>0024/CA</v>
      </c>
    </row>
    <row r="1486">
      <c r="A1486" t="str">
        <v>AutoTable</v>
      </c>
      <c r="D1486" t="str">
        <v>704586</v>
      </c>
      <c r="E1486" t="str">
        <v>0024/CA</v>
      </c>
    </row>
    <row r="1487">
      <c r="A1487" t="str">
        <v>AutoTable</v>
      </c>
      <c r="D1487" t="str">
        <v>71512-09CE</v>
      </c>
      <c r="E1487" t="str">
        <v>0024/CA</v>
      </c>
    </row>
    <row r="1488">
      <c r="A1488" t="str">
        <v>AutoTable</v>
      </c>
      <c r="D1488" t="str">
        <v>76012-63CE</v>
      </c>
      <c r="E1488" t="str">
        <v>0024/CA</v>
      </c>
    </row>
    <row r="1489">
      <c r="A1489" t="str">
        <v>AutoTable</v>
      </c>
      <c r="D1489" t="str">
        <v>76012-65CE</v>
      </c>
      <c r="E1489" t="str">
        <v>0024/CA</v>
      </c>
    </row>
    <row r="1490">
      <c r="A1490" t="str">
        <v>AutoTable</v>
      </c>
      <c r="D1490" t="str">
        <v>76012-66CE</v>
      </c>
      <c r="E1490" t="str">
        <v>0024/CA</v>
      </c>
    </row>
    <row r="1491">
      <c r="A1491" t="str">
        <v>AutoTable</v>
      </c>
      <c r="D1491" t="str">
        <v>76012-67CE</v>
      </c>
      <c r="E1491" t="str">
        <v>0024/CA</v>
      </c>
    </row>
    <row r="1492">
      <c r="A1492" t="str">
        <v>AutoTable</v>
      </c>
      <c r="D1492" t="str">
        <v>76012-81CE</v>
      </c>
      <c r="E1492" t="str">
        <v>0024/CA</v>
      </c>
    </row>
    <row r="1493">
      <c r="A1493" t="str">
        <v>AutoTable</v>
      </c>
      <c r="D1493" t="str">
        <v>76112-31CE</v>
      </c>
      <c r="E1493" t="str">
        <v>0024/CA</v>
      </c>
    </row>
    <row r="1494">
      <c r="A1494" t="str">
        <v>AutoTable</v>
      </c>
      <c r="D1494" t="str">
        <v>76112-35CE</v>
      </c>
      <c r="E1494" t="str">
        <v>0024/CA</v>
      </c>
    </row>
    <row r="1495">
      <c r="A1495" t="str">
        <v>AutoTable</v>
      </c>
      <c r="D1495" t="str">
        <v>76112-71CE</v>
      </c>
      <c r="E1495" t="str">
        <v>0024/CA</v>
      </c>
    </row>
    <row r="1496">
      <c r="A1496" t="str">
        <v>AutoTable</v>
      </c>
      <c r="D1496" t="str">
        <v>76112-79CE</v>
      </c>
      <c r="E1496" t="str">
        <v>0024/CA</v>
      </c>
    </row>
    <row r="1497">
      <c r="A1497" t="str">
        <v>AutoTable</v>
      </c>
      <c r="D1497" t="str">
        <v>76212-02CE</v>
      </c>
      <c r="E1497" t="str">
        <v>0024/CA</v>
      </c>
    </row>
    <row r="1498">
      <c r="A1498" t="str">
        <v>AutoTable</v>
      </c>
      <c r="D1498" t="str">
        <v>76212-21CE</v>
      </c>
      <c r="E1498" t="str">
        <v>0024/CA</v>
      </c>
    </row>
    <row r="1499">
      <c r="A1499" t="str">
        <v>AutoTable</v>
      </c>
      <c r="D1499" t="str">
        <v>76212-23CE</v>
      </c>
      <c r="E1499" t="str">
        <v>0024/CA</v>
      </c>
    </row>
    <row r="1500">
      <c r="A1500" t="str">
        <v>AutoTable</v>
      </c>
      <c r="D1500" t="str">
        <v>76512-02CE</v>
      </c>
      <c r="E1500" t="str">
        <v>0024/CA</v>
      </c>
    </row>
    <row r="1501">
      <c r="A1501" t="str">
        <v>AutoTable</v>
      </c>
      <c r="D1501" t="str">
        <v>76512-06CE</v>
      </c>
      <c r="E1501" t="str">
        <v>0024/CA</v>
      </c>
    </row>
    <row r="1502">
      <c r="A1502" t="str">
        <v>AutoTable</v>
      </c>
      <c r="D1502" t="str">
        <v>76913-01CE</v>
      </c>
      <c r="E1502" t="str">
        <v>0024/CA</v>
      </c>
    </row>
    <row r="1503">
      <c r="A1503" t="str">
        <v>AutoTable</v>
      </c>
      <c r="D1503" t="str">
        <v>76913-08CE</v>
      </c>
      <c r="E1503" t="str">
        <v>0024/CA</v>
      </c>
    </row>
    <row r="1504">
      <c r="A1504" t="str">
        <v>AutoTable</v>
      </c>
      <c r="D1504" t="str">
        <v>76913-18CE</v>
      </c>
      <c r="E1504" t="str">
        <v>0024/CA</v>
      </c>
    </row>
    <row r="1505">
      <c r="A1505" t="str">
        <v>AutoTable</v>
      </c>
      <c r="D1505" t="str">
        <v>76913-26CE</v>
      </c>
      <c r="E1505" t="str">
        <v>0024/CA</v>
      </c>
    </row>
    <row r="1506">
      <c r="A1506" t="str">
        <v>AutoTable</v>
      </c>
      <c r="D1506" t="str">
        <v>77212-02CE</v>
      </c>
      <c r="E1506" t="str">
        <v>0024/CA</v>
      </c>
    </row>
    <row r="1507">
      <c r="A1507" t="str">
        <v>AutoTable</v>
      </c>
      <c r="D1507" t="str">
        <v>77212-05CE</v>
      </c>
      <c r="E1507" t="str">
        <v>0024/CA</v>
      </c>
    </row>
    <row r="1508">
      <c r="A1508" t="str">
        <v>AutoTable</v>
      </c>
      <c r="D1508" t="str">
        <v>77212-06CE</v>
      </c>
      <c r="E1508" t="str">
        <v>0024/CA</v>
      </c>
    </row>
    <row r="1509">
      <c r="A1509" t="str">
        <v>AutoTable</v>
      </c>
      <c r="D1509" t="str">
        <v>77212-08CE</v>
      </c>
      <c r="E1509" t="str">
        <v>0024/CA</v>
      </c>
    </row>
    <row r="1510">
      <c r="A1510" t="str">
        <v>AutoTable</v>
      </c>
      <c r="D1510" t="str">
        <v>77512-40</v>
      </c>
      <c r="E1510" t="str">
        <v>0024/CA</v>
      </c>
    </row>
    <row r="1511">
      <c r="A1511" t="str">
        <v>AutoTable</v>
      </c>
      <c r="D1511" t="str">
        <v>77512-57</v>
      </c>
      <c r="E1511" t="str">
        <v>0024/CA</v>
      </c>
    </row>
    <row r="1512">
      <c r="A1512" t="str">
        <v>AutoTable</v>
      </c>
      <c r="D1512" t="str">
        <v>78175S3</v>
      </c>
      <c r="E1512" t="str">
        <v>0024/CA</v>
      </c>
    </row>
    <row r="1513">
      <c r="A1513" t="str">
        <v>AutoTable</v>
      </c>
      <c r="D1513" t="str">
        <v>78212-00</v>
      </c>
      <c r="E1513" t="str">
        <v>0024/CA</v>
      </c>
    </row>
    <row r="1514">
      <c r="A1514" t="str">
        <v>AutoTable</v>
      </c>
      <c r="D1514" t="str">
        <v>78212-M</v>
      </c>
      <c r="E1514" t="str">
        <v>0024/CA</v>
      </c>
    </row>
    <row r="1515">
      <c r="A1515" t="str">
        <v>AutoTable</v>
      </c>
      <c r="D1515" t="str">
        <v>78212-R</v>
      </c>
      <c r="E1515" t="str">
        <v>0024/CA</v>
      </c>
    </row>
    <row r="1516">
      <c r="A1516" t="str">
        <v>AutoTable</v>
      </c>
      <c r="D1516" t="str">
        <v>91012-08</v>
      </c>
      <c r="E1516" t="str">
        <v>0024/CA</v>
      </c>
    </row>
    <row r="1517">
      <c r="A1517" t="str">
        <v>AutoTable</v>
      </c>
      <c r="D1517" t="str">
        <v>91012-12FR</v>
      </c>
      <c r="E1517" t="str">
        <v>0024/CA</v>
      </c>
    </row>
    <row r="1518">
      <c r="A1518" t="str">
        <v>AutoTable</v>
      </c>
      <c r="D1518" t="str">
        <v>91012-19</v>
      </c>
      <c r="E1518" t="str">
        <v>0024/CA</v>
      </c>
    </row>
    <row r="1519">
      <c r="A1519" t="str">
        <v>AutoTable</v>
      </c>
      <c r="D1519" t="str">
        <v>91212-16</v>
      </c>
      <c r="E1519" t="str">
        <v>0024/CA</v>
      </c>
    </row>
    <row r="1520">
      <c r="A1520" t="str">
        <v>AutoTable</v>
      </c>
      <c r="D1520" t="str">
        <v>91212-19</v>
      </c>
      <c r="E1520" t="str">
        <v>0024/CA</v>
      </c>
    </row>
    <row r="1521">
      <c r="A1521" t="str">
        <v>AutoTable</v>
      </c>
      <c r="D1521" t="str">
        <v>91412-11</v>
      </c>
      <c r="E1521" t="str">
        <v>0024/CA</v>
      </c>
    </row>
    <row r="1522">
      <c r="A1522" t="str">
        <v>AutoTable</v>
      </c>
      <c r="D1522" t="str">
        <v>91412-12</v>
      </c>
      <c r="E1522" t="str">
        <v>0024/CA</v>
      </c>
    </row>
    <row r="1523">
      <c r="A1523" t="str">
        <v>AutoTable</v>
      </c>
      <c r="D1523" t="str">
        <v>91412-33</v>
      </c>
      <c r="E1523" t="str">
        <v>0024/CA</v>
      </c>
    </row>
    <row r="1524">
      <c r="A1524" t="str">
        <v>AutoTable</v>
      </c>
      <c r="D1524" t="str">
        <v>91412-42</v>
      </c>
      <c r="E1524" t="str">
        <v>0024/CA</v>
      </c>
    </row>
    <row r="1525">
      <c r="A1525" t="str">
        <v>AutoTable</v>
      </c>
      <c r="D1525" t="str">
        <v>91412-62</v>
      </c>
      <c r="E1525" t="str">
        <v>0024/CA</v>
      </c>
    </row>
    <row r="1526">
      <c r="A1526" t="str">
        <v>AutoTable</v>
      </c>
      <c r="D1526" t="str">
        <v>91412-72</v>
      </c>
      <c r="E1526" t="str">
        <v>0024/CA</v>
      </c>
    </row>
    <row r="1527">
      <c r="A1527" t="str">
        <v>AutoTable</v>
      </c>
      <c r="D1527" t="str">
        <v>91512-60</v>
      </c>
      <c r="E1527" t="str">
        <v>0024/CA</v>
      </c>
    </row>
    <row r="1528">
      <c r="A1528" t="str">
        <v>AutoTable</v>
      </c>
      <c r="D1528" t="str">
        <v>91512-61</v>
      </c>
      <c r="E1528" t="str">
        <v>0024/CA</v>
      </c>
    </row>
    <row r="1529">
      <c r="A1529" t="str">
        <v>AutoTable</v>
      </c>
      <c r="D1529" t="str">
        <v>91512-62</v>
      </c>
      <c r="E1529" t="str">
        <v>0024/CA</v>
      </c>
    </row>
    <row r="1530">
      <c r="A1530" t="str">
        <v>AutoTable</v>
      </c>
      <c r="D1530" t="str">
        <v>91512-63</v>
      </c>
      <c r="E1530" t="str">
        <v>0024/CA</v>
      </c>
    </row>
    <row r="1531">
      <c r="A1531" t="str">
        <v>AutoTable</v>
      </c>
      <c r="D1531" t="str">
        <v>91512-68</v>
      </c>
      <c r="E1531" t="str">
        <v>0024/CA</v>
      </c>
    </row>
    <row r="1532">
      <c r="A1532" t="str">
        <v>AutoTable</v>
      </c>
      <c r="D1532" t="str">
        <v>91512-88</v>
      </c>
      <c r="E1532" t="str">
        <v>0024/CA</v>
      </c>
    </row>
    <row r="1533">
      <c r="A1533" t="str">
        <v>AutoTable</v>
      </c>
      <c r="D1533" t="str">
        <v>91612-01</v>
      </c>
      <c r="E1533" t="str">
        <v>0024/CA</v>
      </c>
    </row>
    <row r="1534">
      <c r="A1534" t="str">
        <v>AutoTable</v>
      </c>
      <c r="D1534" t="str">
        <v>91612-03</v>
      </c>
      <c r="E1534" t="str">
        <v>0024/CA</v>
      </c>
    </row>
    <row r="1535">
      <c r="A1535" t="str">
        <v>AutoTable</v>
      </c>
      <c r="D1535" t="str">
        <v>91612-05</v>
      </c>
      <c r="E1535" t="str">
        <v>0024/CA</v>
      </c>
    </row>
    <row r="1536">
      <c r="A1536" t="str">
        <v>AutoTable</v>
      </c>
      <c r="D1536" t="str">
        <v>91612-06</v>
      </c>
      <c r="E1536" t="str">
        <v>0024/CA</v>
      </c>
    </row>
    <row r="1537">
      <c r="A1537" t="str">
        <v>AutoTable</v>
      </c>
      <c r="D1537" t="str">
        <v>91712-02FR</v>
      </c>
      <c r="E1537" t="str">
        <v>0024/CA</v>
      </c>
    </row>
    <row r="1538">
      <c r="A1538" t="str">
        <v>AutoTable</v>
      </c>
      <c r="D1538" t="str">
        <v>91712-54</v>
      </c>
      <c r="E1538" t="str">
        <v>0024/CA</v>
      </c>
    </row>
    <row r="1539">
      <c r="A1539" t="str">
        <v>AutoTable</v>
      </c>
      <c r="D1539" t="str">
        <v>91812-07</v>
      </c>
      <c r="E1539" t="str">
        <v>0024/CA</v>
      </c>
    </row>
    <row r="1540">
      <c r="A1540" t="str">
        <v>AutoTable</v>
      </c>
      <c r="D1540" t="str">
        <v>91812-31</v>
      </c>
      <c r="E1540" t="str">
        <v>0024/CA</v>
      </c>
    </row>
    <row r="1541">
      <c r="A1541" t="str">
        <v>AutoTable</v>
      </c>
      <c r="D1541" t="str">
        <v>91912-90</v>
      </c>
      <c r="E1541" t="str">
        <v>0024/CA</v>
      </c>
    </row>
    <row r="1542">
      <c r="A1542" t="str">
        <v>AutoTable</v>
      </c>
      <c r="D1542" t="str">
        <v>92112-06</v>
      </c>
      <c r="E1542" t="str">
        <v>0024/CA</v>
      </c>
    </row>
    <row r="1543">
      <c r="A1543" t="str">
        <v>AutoTable</v>
      </c>
      <c r="D1543" t="str">
        <v>92312-26</v>
      </c>
      <c r="E1543" t="str">
        <v>0024/CA</v>
      </c>
    </row>
    <row r="1544">
      <c r="A1544" t="str">
        <v>AutoTable</v>
      </c>
      <c r="D1544" t="str">
        <v>92312-84</v>
      </c>
      <c r="E1544" t="str">
        <v>0024/CA</v>
      </c>
    </row>
    <row r="1545">
      <c r="A1545" t="str">
        <v>AutoTable</v>
      </c>
      <c r="D1545" t="str">
        <v>93012-10</v>
      </c>
      <c r="E1545" t="str">
        <v>0024/CA</v>
      </c>
    </row>
    <row r="1546">
      <c r="A1546" t="str">
        <v>AutoTable</v>
      </c>
      <c r="D1546" t="str">
        <v>93112-01</v>
      </c>
      <c r="E1546" t="str">
        <v>0024/CA</v>
      </c>
    </row>
    <row r="1547">
      <c r="A1547" t="str">
        <v>AutoTable</v>
      </c>
      <c r="D1547" t="str">
        <v>93112-05</v>
      </c>
      <c r="E1547" t="str">
        <v>0024/CA</v>
      </c>
    </row>
    <row r="1548">
      <c r="A1548" t="str">
        <v>AutoTable</v>
      </c>
      <c r="D1548" t="str">
        <v>93512-18</v>
      </c>
      <c r="E1548" t="str">
        <v>0024/CA</v>
      </c>
    </row>
    <row r="1549">
      <c r="A1549" t="str">
        <v>AutoTable</v>
      </c>
      <c r="D1549" t="str">
        <v>94012-18</v>
      </c>
      <c r="E1549" t="str">
        <v>0024/CA</v>
      </c>
    </row>
    <row r="1550">
      <c r="A1550" t="str">
        <v>AutoTable</v>
      </c>
      <c r="D1550" t="str">
        <v>96012-86</v>
      </c>
      <c r="E1550" t="str">
        <v>0024/CA</v>
      </c>
    </row>
    <row r="1551">
      <c r="A1551" t="str">
        <v>AutoTable</v>
      </c>
      <c r="D1551" t="str">
        <v>98012-05</v>
      </c>
      <c r="E1551" t="str">
        <v>0024/CA</v>
      </c>
    </row>
    <row r="1552">
      <c r="A1552" t="str">
        <v>AutoTable</v>
      </c>
      <c r="D1552" t="str">
        <v>98012-06</v>
      </c>
      <c r="E1552" t="str">
        <v>0024/CA</v>
      </c>
    </row>
    <row r="1553">
      <c r="A1553" t="str">
        <v>AutoTable</v>
      </c>
      <c r="D1553" t="str">
        <v>98012-10</v>
      </c>
      <c r="E1553" t="str">
        <v>0024/CA</v>
      </c>
    </row>
    <row r="1554">
      <c r="A1554" t="str">
        <v>AutoTable</v>
      </c>
      <c r="D1554" t="str">
        <v>99212-02</v>
      </c>
      <c r="E1554" t="str">
        <v>0024/CA</v>
      </c>
    </row>
    <row r="1555">
      <c r="A1555" t="str">
        <v>AutoTable</v>
      </c>
      <c r="D1555" t="str">
        <v>99212-06</v>
      </c>
      <c r="E1555" t="str">
        <v>0024/CA</v>
      </c>
    </row>
    <row r="1556">
      <c r="A1556" t="str">
        <v>AutoTable</v>
      </c>
      <c r="D1556" t="str">
        <v>99212-08</v>
      </c>
      <c r="E1556" t="str">
        <v>0024/CA</v>
      </c>
    </row>
    <row r="1557">
      <c r="A1557" t="str">
        <v>AutoTable</v>
      </c>
      <c r="D1557" t="str">
        <v>99212-09</v>
      </c>
      <c r="E1557" t="str">
        <v>0024/CA</v>
      </c>
    </row>
    <row r="1558">
      <c r="A1558" t="str">
        <v>AutoTable</v>
      </c>
      <c r="D1558" t="str">
        <v>99212-12</v>
      </c>
      <c r="E1558" t="str">
        <v>0024/CA</v>
      </c>
    </row>
    <row r="1559">
      <c r="A1559" t="str">
        <v>AutoTable</v>
      </c>
      <c r="D1559" t="str">
        <v>99612-35</v>
      </c>
      <c r="E1559" t="str">
        <v>0024/CA</v>
      </c>
    </row>
    <row r="1560">
      <c r="A1560" t="str">
        <v>AutoTable</v>
      </c>
      <c r="D1560" t="str">
        <v>99612-39</v>
      </c>
      <c r="E1560" t="str">
        <v>0024/CA</v>
      </c>
    </row>
    <row r="1561">
      <c r="A1561" t="str">
        <v>AutoTable</v>
      </c>
      <c r="D1561" t="str">
        <v>99612-57</v>
      </c>
      <c r="E1561" t="str">
        <v>0024/CA</v>
      </c>
    </row>
    <row r="1562">
      <c r="A1562" t="str">
        <v>AutoTable</v>
      </c>
      <c r="D1562" t="str">
        <v>99812-10</v>
      </c>
      <c r="E1562" t="str">
        <v>0024/CA</v>
      </c>
    </row>
    <row r="1563">
      <c r="A1563" t="str">
        <v>AutoTable</v>
      </c>
      <c r="D1563" t="str">
        <v>99912-03</v>
      </c>
      <c r="E1563" t="str">
        <v>0024/CA</v>
      </c>
    </row>
    <row r="1564">
      <c r="A1564" t="str">
        <v>AutoTable</v>
      </c>
      <c r="D1564" t="str">
        <v>99912-06DTO</v>
      </c>
      <c r="E1564" t="str">
        <v>0024/CA</v>
      </c>
    </row>
    <row r="1565">
      <c r="A1565" t="str">
        <v>AutoTable</v>
      </c>
      <c r="D1565" t="str">
        <v>99912-10</v>
      </c>
      <c r="E1565" t="str">
        <v>0024/CA</v>
      </c>
    </row>
    <row r="1566">
      <c r="A1566" t="str">
        <v>AutoTable</v>
      </c>
      <c r="D1566" t="str">
        <v>99912-16DTO</v>
      </c>
      <c r="E1566" t="str">
        <v>0024/CA</v>
      </c>
    </row>
    <row r="1567">
      <c r="A1567" t="str">
        <v>AutoTable</v>
      </c>
      <c r="D1567" t="str">
        <v>99912-19BR</v>
      </c>
      <c r="E1567" t="str">
        <v>0024/CA</v>
      </c>
    </row>
    <row r="1568">
      <c r="A1568" t="str">
        <v>AutoTable</v>
      </c>
      <c r="D1568" t="str">
        <v>B54081</v>
      </c>
      <c r="E1568" t="str">
        <v>0024/CA</v>
      </c>
    </row>
    <row r="1569">
      <c r="A1569" t="str">
        <v>AutoTable</v>
      </c>
      <c r="D1569" t="str">
        <v>03148</v>
      </c>
      <c r="E1569" t="str">
        <v>0025/CA</v>
      </c>
    </row>
    <row r="1570">
      <c r="A1570" t="str">
        <v>AutoTable</v>
      </c>
      <c r="D1570" t="str">
        <v>30537CE</v>
      </c>
      <c r="E1570" t="str">
        <v>0025/CA</v>
      </c>
    </row>
    <row r="1571">
      <c r="A1571" t="str">
        <v>AutoTable</v>
      </c>
      <c r="D1571" t="str">
        <v>30637CE</v>
      </c>
      <c r="E1571" t="str">
        <v>0025/CA</v>
      </c>
    </row>
    <row r="1572">
      <c r="A1572" t="str">
        <v>AutoTable</v>
      </c>
      <c r="D1572" t="str">
        <v>31032-02CE</v>
      </c>
      <c r="E1572" t="str">
        <v>0025/CA</v>
      </c>
    </row>
    <row r="1573">
      <c r="A1573" t="str">
        <v>AutoTable</v>
      </c>
      <c r="D1573" t="str">
        <v>31032-05CE</v>
      </c>
      <c r="E1573" t="str">
        <v>0025/CA</v>
      </c>
    </row>
    <row r="1574">
      <c r="A1574" t="str">
        <v>AutoTable</v>
      </c>
      <c r="D1574" t="str">
        <v>31032-06CE</v>
      </c>
      <c r="E1574" t="str">
        <v>0025/CA</v>
      </c>
    </row>
    <row r="1575">
      <c r="A1575" t="str">
        <v>AutoTable</v>
      </c>
      <c r="D1575" t="str">
        <v>31032-08CE</v>
      </c>
      <c r="E1575" t="str">
        <v>0025/CA</v>
      </c>
    </row>
    <row r="1576">
      <c r="A1576" t="str">
        <v>AutoTable</v>
      </c>
      <c r="D1576" t="str">
        <v>31032-09CE</v>
      </c>
      <c r="E1576" t="str">
        <v>0025/CA</v>
      </c>
    </row>
    <row r="1577">
      <c r="A1577" t="str">
        <v>AutoTable</v>
      </c>
      <c r="D1577" t="str">
        <v>31032-10CE</v>
      </c>
      <c r="E1577" t="str">
        <v>0025/CA</v>
      </c>
    </row>
    <row r="1578">
      <c r="A1578" t="str">
        <v>AutoTable</v>
      </c>
      <c r="D1578" t="str">
        <v>31032-13CE</v>
      </c>
      <c r="E1578" t="str">
        <v>0025/CA</v>
      </c>
    </row>
    <row r="1579">
      <c r="A1579" t="str">
        <v>AutoTable</v>
      </c>
      <c r="D1579" t="str">
        <v>31032-17CE</v>
      </c>
      <c r="E1579" t="str">
        <v>0025/CA</v>
      </c>
    </row>
    <row r="1580">
      <c r="A1580" t="str">
        <v>AutoTable</v>
      </c>
      <c r="D1580" t="str">
        <v>31032-18CE</v>
      </c>
      <c r="E1580" t="str">
        <v>0025/CA</v>
      </c>
    </row>
    <row r="1581">
      <c r="A1581" t="str">
        <v>AutoTable</v>
      </c>
      <c r="D1581" t="str">
        <v>31032-20CE</v>
      </c>
      <c r="E1581" t="str">
        <v>0025/CA</v>
      </c>
    </row>
    <row r="1582">
      <c r="A1582" t="str">
        <v>AutoTable</v>
      </c>
      <c r="D1582" t="str">
        <v>31032-24CE</v>
      </c>
      <c r="E1582" t="str">
        <v>0025/CA</v>
      </c>
    </row>
    <row r="1583">
      <c r="A1583" t="str">
        <v>AutoTable</v>
      </c>
      <c r="D1583" t="str">
        <v>31032-27CE</v>
      </c>
      <c r="E1583" t="str">
        <v>0025/CA</v>
      </c>
    </row>
    <row r="1584">
      <c r="A1584" t="str">
        <v>AutoTable</v>
      </c>
      <c r="D1584" t="str">
        <v>31032-28CE</v>
      </c>
      <c r="E1584" t="str">
        <v>0025/CA</v>
      </c>
    </row>
    <row r="1585">
      <c r="A1585" t="str">
        <v>AutoTable</v>
      </c>
      <c r="D1585" t="str">
        <v>31037-27CE</v>
      </c>
      <c r="E1585" t="str">
        <v>0025/CA</v>
      </c>
    </row>
    <row r="1586">
      <c r="A1586" t="str">
        <v>AutoTable</v>
      </c>
      <c r="D1586" t="str">
        <v>33537CE</v>
      </c>
      <c r="E1586" t="str">
        <v>0025/CA</v>
      </c>
    </row>
    <row r="1587">
      <c r="A1587" t="str">
        <v>AutoTable</v>
      </c>
      <c r="D1587" t="str">
        <v>36130CE</v>
      </c>
      <c r="E1587" t="str">
        <v>0025/CA</v>
      </c>
    </row>
    <row r="1588">
      <c r="A1588" t="str">
        <v>AutoTable</v>
      </c>
      <c r="D1588" t="str">
        <v>36330CE</v>
      </c>
      <c r="E1588" t="str">
        <v>0025/CA</v>
      </c>
    </row>
    <row r="1589">
      <c r="A1589" t="str">
        <v>AutoTable</v>
      </c>
      <c r="D1589" t="str">
        <v>36937CE</v>
      </c>
      <c r="E1589" t="str">
        <v>0025/CA</v>
      </c>
    </row>
    <row r="1590">
      <c r="A1590" t="str">
        <v>AutoTable</v>
      </c>
      <c r="D1590" t="str">
        <v>38030-01</v>
      </c>
      <c r="E1590" t="str">
        <v>0025/CA</v>
      </c>
    </row>
    <row r="1591">
      <c r="A1591" t="str">
        <v>AutoTable</v>
      </c>
      <c r="D1591" t="str">
        <v>38030-02</v>
      </c>
      <c r="E1591" t="str">
        <v>0025/CA</v>
      </c>
    </row>
    <row r="1592">
      <c r="A1592" t="str">
        <v>AutoTable</v>
      </c>
      <c r="D1592" t="str">
        <v>38030-05</v>
      </c>
      <c r="E1592" t="str">
        <v>0025/CA</v>
      </c>
    </row>
    <row r="1593">
      <c r="A1593" t="str">
        <v>AutoTable</v>
      </c>
      <c r="D1593" t="str">
        <v>38030-06</v>
      </c>
      <c r="E1593" t="str">
        <v>0025/CA</v>
      </c>
    </row>
    <row r="1594">
      <c r="A1594" t="str">
        <v>AutoTable</v>
      </c>
      <c r="D1594" t="str">
        <v>38030-07</v>
      </c>
      <c r="E1594" t="str">
        <v>0025/CA</v>
      </c>
    </row>
    <row r="1595">
      <c r="A1595" t="str">
        <v>AutoTable</v>
      </c>
      <c r="D1595" t="str">
        <v>38030-08</v>
      </c>
      <c r="E1595" t="str">
        <v>0025/CA</v>
      </c>
    </row>
    <row r="1596">
      <c r="A1596" t="str">
        <v>AutoTable</v>
      </c>
      <c r="D1596" t="str">
        <v>38030-09</v>
      </c>
      <c r="E1596" t="str">
        <v>0025/CA</v>
      </c>
    </row>
    <row r="1597">
      <c r="A1597" t="str">
        <v>AutoTable</v>
      </c>
      <c r="D1597" t="str">
        <v>38030-10</v>
      </c>
      <c r="E1597" t="str">
        <v>0025/CA</v>
      </c>
    </row>
    <row r="1598">
      <c r="A1598" t="str">
        <v>AutoTable</v>
      </c>
      <c r="D1598" t="str">
        <v>38030-16</v>
      </c>
      <c r="E1598" t="str">
        <v>0025/CA</v>
      </c>
    </row>
    <row r="1599">
      <c r="A1599" t="str">
        <v>AutoTable</v>
      </c>
      <c r="D1599" t="str">
        <v>38030-17</v>
      </c>
      <c r="E1599" t="str">
        <v>0025/CA</v>
      </c>
    </row>
    <row r="1600">
      <c r="A1600" t="str">
        <v>AutoTable</v>
      </c>
      <c r="D1600" t="str">
        <v>38030-19</v>
      </c>
      <c r="E1600" t="str">
        <v>0025/CA</v>
      </c>
    </row>
    <row r="1601">
      <c r="A1601" t="str">
        <v>AutoTable</v>
      </c>
      <c r="D1601" t="str">
        <v>38030-20</v>
      </c>
      <c r="E1601" t="str">
        <v>0025/CA</v>
      </c>
    </row>
    <row r="1602">
      <c r="A1602" t="str">
        <v>AutoTable</v>
      </c>
      <c r="D1602" t="str">
        <v>38030-23</v>
      </c>
      <c r="E1602" t="str">
        <v>0025/CA</v>
      </c>
    </row>
    <row r="1603">
      <c r="A1603" t="str">
        <v>AutoTable</v>
      </c>
      <c r="D1603" t="str">
        <v>38031-04</v>
      </c>
      <c r="E1603" t="str">
        <v>0025/CA</v>
      </c>
    </row>
    <row r="1604">
      <c r="A1604" t="str">
        <v>AutoTable</v>
      </c>
      <c r="D1604" t="str">
        <v>38031-05</v>
      </c>
      <c r="E1604" t="str">
        <v>0025/CA</v>
      </c>
    </row>
    <row r="1605">
      <c r="A1605" t="str">
        <v>AutoTable</v>
      </c>
      <c r="D1605" t="str">
        <v>38031-13</v>
      </c>
      <c r="E1605" t="str">
        <v>0025/CA</v>
      </c>
    </row>
    <row r="1606">
      <c r="A1606" t="str">
        <v>AutoTable</v>
      </c>
      <c r="D1606" t="str">
        <v>38031-17</v>
      </c>
      <c r="E1606" t="str">
        <v>0025/CA</v>
      </c>
    </row>
    <row r="1607">
      <c r="A1607" t="str">
        <v>AutoTable</v>
      </c>
      <c r="D1607" t="str">
        <v>38031-18</v>
      </c>
      <c r="E1607" t="str">
        <v>0025/CA</v>
      </c>
    </row>
    <row r="1608">
      <c r="A1608" t="str">
        <v>AutoTable</v>
      </c>
      <c r="D1608" t="str">
        <v>38031-19</v>
      </c>
      <c r="E1608" t="str">
        <v>0025/CA</v>
      </c>
    </row>
    <row r="1609">
      <c r="A1609" t="str">
        <v>AutoTable</v>
      </c>
      <c r="D1609" t="str">
        <v>38032-05</v>
      </c>
      <c r="E1609" t="str">
        <v>0025/CA</v>
      </c>
    </row>
    <row r="1610">
      <c r="A1610" t="str">
        <v>AutoTable</v>
      </c>
      <c r="D1610" t="str">
        <v>61210</v>
      </c>
      <c r="E1610" t="str">
        <v>0025/CA</v>
      </c>
    </row>
    <row r="1611">
      <c r="A1611" t="str">
        <v>AutoTable</v>
      </c>
      <c r="D1611" t="str">
        <v>61310AD</v>
      </c>
      <c r="E1611" t="str">
        <v>0025/CA</v>
      </c>
    </row>
    <row r="1612">
      <c r="A1612" t="str">
        <v>AutoTable</v>
      </c>
      <c r="D1612" t="str">
        <v>61310BC</v>
      </c>
      <c r="E1612" t="str">
        <v>0025/CA</v>
      </c>
    </row>
    <row r="1613">
      <c r="A1613" t="str">
        <v>AutoTable</v>
      </c>
      <c r="D1613" t="str">
        <v>61310J</v>
      </c>
      <c r="E1613" t="str">
        <v>0025/CA</v>
      </c>
    </row>
    <row r="1614">
      <c r="A1614" t="str">
        <v>AutoTable</v>
      </c>
      <c r="D1614" t="str">
        <v>61310R</v>
      </c>
      <c r="E1614" t="str">
        <v>0025/CA</v>
      </c>
    </row>
    <row r="1615">
      <c r="A1615" t="str">
        <v>AutoTable</v>
      </c>
      <c r="D1615" t="str">
        <v>61310VE</v>
      </c>
      <c r="E1615" t="str">
        <v>0025/CA</v>
      </c>
    </row>
    <row r="1616">
      <c r="A1616" t="str">
        <v>AutoTable</v>
      </c>
      <c r="D1616" t="str">
        <v>72810P/VI</v>
      </c>
      <c r="E1616" t="str">
        <v>0025/CA</v>
      </c>
    </row>
    <row r="1617">
      <c r="A1617" t="str">
        <v>AutoTable</v>
      </c>
      <c r="D1617" t="str">
        <v>73310BC</v>
      </c>
      <c r="E1617" t="str">
        <v>0025/CA</v>
      </c>
    </row>
    <row r="1618">
      <c r="A1618" t="str">
        <v>AutoTable</v>
      </c>
      <c r="D1618" t="str">
        <v>73310J</v>
      </c>
      <c r="E1618" t="str">
        <v>0025/CA</v>
      </c>
    </row>
    <row r="1619">
      <c r="A1619" t="str">
        <v>AutoTable</v>
      </c>
      <c r="D1619" t="str">
        <v>73310R</v>
      </c>
      <c r="E1619" t="str">
        <v>0025/CA</v>
      </c>
    </row>
    <row r="1620">
      <c r="A1620" t="str">
        <v>AutoTable</v>
      </c>
      <c r="D1620" t="str">
        <v>73310V</v>
      </c>
      <c r="E1620" t="str">
        <v>0025/CA</v>
      </c>
    </row>
    <row r="1621">
      <c r="A1621" t="str">
        <v>AutoTable</v>
      </c>
      <c r="D1621" t="str">
        <v>B54025</v>
      </c>
      <c r="E1621" t="str">
        <v>0025/CA</v>
      </c>
    </row>
    <row r="1622">
      <c r="A1622" t="str">
        <v>AutoTable</v>
      </c>
      <c r="D1622" t="str">
        <v>B54031</v>
      </c>
      <c r="E1622" t="str">
        <v>0025/CA</v>
      </c>
    </row>
    <row r="1623">
      <c r="A1623" t="str">
        <v>AutoTable</v>
      </c>
      <c r="D1623" t="str">
        <v>LDL14-B22</v>
      </c>
      <c r="E1623" t="str">
        <v>0025/CA</v>
      </c>
    </row>
    <row r="1624">
      <c r="A1624" t="str">
        <v>AutoTable</v>
      </c>
      <c r="D1624" t="str">
        <v>LDL2</v>
      </c>
      <c r="E1624" t="str">
        <v>0025/CA</v>
      </c>
    </row>
    <row r="1625">
      <c r="A1625" t="str">
        <v>AutoTable</v>
      </c>
      <c r="D1625" t="str">
        <v>LDLH11</v>
      </c>
      <c r="E1625" t="str">
        <v>0025/CA</v>
      </c>
    </row>
    <row r="1626">
      <c r="A1626" t="str">
        <v>AutoTable</v>
      </c>
      <c r="D1626" t="str">
        <v>43745TRI</v>
      </c>
      <c r="E1626" t="str">
        <v>0027/CA</v>
      </c>
    </row>
    <row r="1627">
      <c r="A1627" t="str">
        <v>AutoTable</v>
      </c>
      <c r="D1627" t="str">
        <v>73410DET</v>
      </c>
      <c r="E1627" t="str">
        <v>0027/CA</v>
      </c>
    </row>
    <row r="1628">
      <c r="A1628" t="str">
        <v>AutoTable</v>
      </c>
      <c r="D1628" t="str">
        <v>73710B</v>
      </c>
      <c r="E1628" t="str">
        <v>0027/CA</v>
      </c>
    </row>
    <row r="1629">
      <c r="A1629" t="str">
        <v>AutoTable</v>
      </c>
      <c r="D1629" t="str">
        <v>73710BC</v>
      </c>
      <c r="E1629" t="str">
        <v>0027/CA</v>
      </c>
    </row>
    <row r="1630">
      <c r="A1630" t="str">
        <v>AutoTable</v>
      </c>
      <c r="D1630" t="str">
        <v>73710PA</v>
      </c>
      <c r="E1630" t="str">
        <v>0027/CA</v>
      </c>
    </row>
    <row r="1631">
      <c r="A1631" t="str">
        <v>AutoTable</v>
      </c>
      <c r="D1631" t="str">
        <v>73710R</v>
      </c>
      <c r="E1631" t="str">
        <v>0027/CA</v>
      </c>
    </row>
    <row r="1632">
      <c r="A1632" t="str">
        <v>AutoTable</v>
      </c>
      <c r="D1632" t="str">
        <v>73710SO</v>
      </c>
      <c r="E1632" t="str">
        <v>0027/CA</v>
      </c>
    </row>
    <row r="1633">
      <c r="A1633" t="str">
        <v>AutoTable</v>
      </c>
      <c r="D1633" t="str">
        <v>02210SR</v>
      </c>
      <c r="E1633" t="str">
        <v>0030/CA</v>
      </c>
    </row>
    <row r="1634">
      <c r="A1634" t="str">
        <v>AutoTable</v>
      </c>
      <c r="D1634" t="str">
        <v>03130</v>
      </c>
      <c r="E1634" t="str">
        <v>0030/CA</v>
      </c>
    </row>
    <row r="1635">
      <c r="A1635" t="str">
        <v>AutoTable</v>
      </c>
      <c r="D1635" t="str">
        <v>03131</v>
      </c>
      <c r="E1635" t="str">
        <v>0030/CA</v>
      </c>
    </row>
    <row r="1636">
      <c r="A1636" t="str">
        <v>AutoTable</v>
      </c>
      <c r="D1636" t="str">
        <v>03132</v>
      </c>
      <c r="E1636" t="str">
        <v>0030/CA</v>
      </c>
    </row>
    <row r="1637">
      <c r="A1637" t="str">
        <v>AutoTable</v>
      </c>
      <c r="D1637" t="str">
        <v>03133</v>
      </c>
      <c r="E1637" t="str">
        <v>0030/CA</v>
      </c>
    </row>
    <row r="1638">
      <c r="A1638" t="str">
        <v>AutoTable</v>
      </c>
      <c r="D1638" t="str">
        <v>03139</v>
      </c>
      <c r="E1638" t="str">
        <v>0030/CA</v>
      </c>
    </row>
    <row r="1639">
      <c r="A1639" t="str">
        <v>AutoTable</v>
      </c>
      <c r="D1639" t="str">
        <v>03160</v>
      </c>
      <c r="E1639" t="str">
        <v>0030/CA</v>
      </c>
    </row>
    <row r="1640">
      <c r="A1640" t="str">
        <v>AutoTable</v>
      </c>
      <c r="D1640" t="str">
        <v>15059A</v>
      </c>
      <c r="E1640" t="str">
        <v>0030/CA</v>
      </c>
    </row>
    <row r="1641">
      <c r="A1641" t="str">
        <v>AutoTable</v>
      </c>
      <c r="D1641" t="str">
        <v>15059OR</v>
      </c>
      <c r="E1641" t="str">
        <v>0030/CA</v>
      </c>
    </row>
    <row r="1642">
      <c r="A1642" t="str">
        <v>AutoTable</v>
      </c>
      <c r="D1642" t="str">
        <v>15060A</v>
      </c>
      <c r="E1642" t="str">
        <v>0030/CA</v>
      </c>
    </row>
    <row r="1643">
      <c r="A1643" t="str">
        <v>AutoTable</v>
      </c>
      <c r="D1643" t="str">
        <v>15060OR</v>
      </c>
      <c r="E1643" t="str">
        <v>0030/CA</v>
      </c>
    </row>
    <row r="1644">
      <c r="A1644" t="str">
        <v>AutoTable</v>
      </c>
      <c r="D1644" t="str">
        <v>15405B</v>
      </c>
      <c r="E1644" t="str">
        <v>0030/CA</v>
      </c>
    </row>
    <row r="1645">
      <c r="A1645" t="str">
        <v>AutoTable</v>
      </c>
      <c r="D1645" t="str">
        <v>15405BC</v>
      </c>
      <c r="E1645" t="str">
        <v>0030/CA</v>
      </c>
    </row>
    <row r="1646">
      <c r="A1646" t="str">
        <v>AutoTable</v>
      </c>
      <c r="D1646" t="str">
        <v>15405M</v>
      </c>
      <c r="E1646" t="str">
        <v>0030/CA</v>
      </c>
    </row>
    <row r="1647">
      <c r="A1647" t="str">
        <v>AutoTable</v>
      </c>
      <c r="D1647" t="str">
        <v>15405R</v>
      </c>
      <c r="E1647" t="str">
        <v>0030/CA</v>
      </c>
    </row>
    <row r="1648">
      <c r="A1648" t="str">
        <v>AutoTable</v>
      </c>
      <c r="D1648" t="str">
        <v>41430</v>
      </c>
      <c r="E1648" t="str">
        <v>0030/CA</v>
      </c>
    </row>
    <row r="1649">
      <c r="A1649" t="str">
        <v>AutoTable</v>
      </c>
      <c r="D1649" t="str">
        <v>41730</v>
      </c>
      <c r="E1649" t="str">
        <v>0030/CA</v>
      </c>
    </row>
    <row r="1650">
      <c r="A1650" t="str">
        <v>AutoTable</v>
      </c>
      <c r="D1650" t="str">
        <v>41930</v>
      </c>
      <c r="E1650" t="str">
        <v>0030/CA</v>
      </c>
    </row>
    <row r="1651">
      <c r="A1651" t="str">
        <v>AutoTable</v>
      </c>
      <c r="D1651" t="str">
        <v>42030</v>
      </c>
      <c r="E1651" t="str">
        <v>0030/CA</v>
      </c>
    </row>
    <row r="1652">
      <c r="A1652" t="str">
        <v>AutoTable</v>
      </c>
      <c r="D1652" t="str">
        <v>43830B/BC/R</v>
      </c>
      <c r="E1652" t="str">
        <v>0030/CA</v>
      </c>
    </row>
    <row r="1653">
      <c r="A1653" t="str">
        <v>AutoTable</v>
      </c>
      <c r="D1653" t="str">
        <v>43830B/O</v>
      </c>
      <c r="E1653" t="str">
        <v>0030/CA</v>
      </c>
    </row>
    <row r="1654">
      <c r="A1654" t="str">
        <v>AutoTable</v>
      </c>
      <c r="D1654" t="str">
        <v>43831B/KA</v>
      </c>
      <c r="E1654" t="str">
        <v>0030/CA</v>
      </c>
    </row>
    <row r="1655">
      <c r="A1655" t="str">
        <v>AutoTable</v>
      </c>
      <c r="D1655" t="str">
        <v>44030B</v>
      </c>
      <c r="E1655" t="str">
        <v>0030/CA</v>
      </c>
    </row>
    <row r="1656">
      <c r="A1656" t="str">
        <v>AutoTable</v>
      </c>
      <c r="D1656" t="str">
        <v>44030BC</v>
      </c>
      <c r="E1656" t="str">
        <v>0030/CA</v>
      </c>
    </row>
    <row r="1657">
      <c r="A1657" t="str">
        <v>AutoTable</v>
      </c>
      <c r="D1657" t="str">
        <v>44030FO</v>
      </c>
      <c r="E1657" t="str">
        <v>0030/CA</v>
      </c>
    </row>
    <row r="1658">
      <c r="A1658" t="str">
        <v>AutoTable</v>
      </c>
      <c r="D1658" t="str">
        <v>44030J</v>
      </c>
      <c r="E1658" t="str">
        <v>0030/CA</v>
      </c>
    </row>
    <row r="1659">
      <c r="A1659" t="str">
        <v>AutoTable</v>
      </c>
      <c r="D1659" t="str">
        <v>44030M</v>
      </c>
      <c r="E1659" t="str">
        <v>0030/CA</v>
      </c>
    </row>
    <row r="1660">
      <c r="A1660" t="str">
        <v>AutoTable</v>
      </c>
      <c r="D1660" t="str">
        <v>44030PA</v>
      </c>
      <c r="E1660" t="str">
        <v>0030/CA</v>
      </c>
    </row>
    <row r="1661">
      <c r="A1661" t="str">
        <v>AutoTable</v>
      </c>
      <c r="D1661" t="str">
        <v>44030R</v>
      </c>
      <c r="E1661" t="str">
        <v>0030/CA</v>
      </c>
    </row>
    <row r="1662">
      <c r="A1662" t="str">
        <v>AutoTable</v>
      </c>
      <c r="D1662" t="str">
        <v>44030SP</v>
      </c>
      <c r="E1662" t="str">
        <v>0030/CA</v>
      </c>
    </row>
    <row r="1663">
      <c r="A1663" t="str">
        <v>AutoTable</v>
      </c>
      <c r="D1663" t="str">
        <v>44030VE</v>
      </c>
      <c r="E1663" t="str">
        <v>0030/CA</v>
      </c>
    </row>
    <row r="1664">
      <c r="A1664" t="str">
        <v>AutoTable</v>
      </c>
      <c r="D1664" t="str">
        <v>48130</v>
      </c>
      <c r="E1664" t="str">
        <v>0030/CA</v>
      </c>
    </row>
    <row r="1665">
      <c r="A1665" t="str">
        <v>AutoTable</v>
      </c>
      <c r="D1665" t="str">
        <v>48131</v>
      </c>
      <c r="E1665" t="str">
        <v>0030/CA</v>
      </c>
    </row>
    <row r="1666">
      <c r="A1666" t="str">
        <v>AutoTable</v>
      </c>
      <c r="D1666" t="str">
        <v>570</v>
      </c>
      <c r="E1666" t="str">
        <v>0030/CA</v>
      </c>
    </row>
    <row r="1667">
      <c r="A1667" t="str">
        <v>AutoTable</v>
      </c>
      <c r="D1667" t="str">
        <v>575</v>
      </c>
      <c r="E1667" t="str">
        <v>0030/CA</v>
      </c>
    </row>
    <row r="1668">
      <c r="A1668" t="str">
        <v>AutoTable</v>
      </c>
      <c r="D1668" t="str">
        <v>62010</v>
      </c>
      <c r="E1668" t="str">
        <v>0030/CA</v>
      </c>
    </row>
    <row r="1669">
      <c r="A1669" t="str">
        <v>AutoTable</v>
      </c>
      <c r="D1669" t="str">
        <v>68110</v>
      </c>
      <c r="E1669" t="str">
        <v>0030/CA</v>
      </c>
    </row>
    <row r="1670">
      <c r="A1670" t="str">
        <v>AutoTable</v>
      </c>
      <c r="D1670" t="str">
        <v>703406</v>
      </c>
      <c r="E1670" t="str">
        <v>0030/CA</v>
      </c>
    </row>
    <row r="1671">
      <c r="A1671" t="str">
        <v>AutoTable</v>
      </c>
      <c r="D1671" t="str">
        <v>703407</v>
      </c>
      <c r="E1671" t="str">
        <v>0030/CA</v>
      </c>
    </row>
    <row r="1672">
      <c r="A1672" t="str">
        <v>AutoTable</v>
      </c>
      <c r="D1672" t="str">
        <v>703411</v>
      </c>
      <c r="E1672" t="str">
        <v>0030/CA</v>
      </c>
    </row>
    <row r="1673">
      <c r="A1673" t="str">
        <v>AutoTable</v>
      </c>
      <c r="D1673" t="str">
        <v>703475</v>
      </c>
      <c r="E1673" t="str">
        <v>0030/CA</v>
      </c>
    </row>
    <row r="1674">
      <c r="A1674" t="str">
        <v>AutoTable</v>
      </c>
      <c r="D1674" t="str">
        <v>703481</v>
      </c>
      <c r="E1674" t="str">
        <v>0030/CA</v>
      </c>
    </row>
    <row r="1675">
      <c r="A1675" t="str">
        <v>AutoTable</v>
      </c>
      <c r="D1675" t="str">
        <v>703496</v>
      </c>
      <c r="E1675" t="str">
        <v>0030/CA</v>
      </c>
    </row>
    <row r="1676">
      <c r="A1676" t="str">
        <v>AutoTable</v>
      </c>
      <c r="D1676" t="str">
        <v>705408</v>
      </c>
      <c r="E1676" t="str">
        <v>0030/CA</v>
      </c>
    </row>
    <row r="1677">
      <c r="A1677" t="str">
        <v>AutoTable</v>
      </c>
      <c r="D1677" t="str">
        <v>71510-18CE</v>
      </c>
      <c r="E1677" t="str">
        <v>0030/CA</v>
      </c>
    </row>
    <row r="1678">
      <c r="A1678" t="str">
        <v>AutoTable</v>
      </c>
      <c r="D1678" t="str">
        <v>71510-20CE</v>
      </c>
      <c r="E1678" t="str">
        <v>0030/CA</v>
      </c>
    </row>
    <row r="1679">
      <c r="A1679" t="str">
        <v>AutoTable</v>
      </c>
      <c r="D1679" t="str">
        <v>71510-26CE</v>
      </c>
      <c r="E1679" t="str">
        <v>0030/CA</v>
      </c>
    </row>
    <row r="1680">
      <c r="A1680" t="str">
        <v>AutoTable</v>
      </c>
      <c r="D1680" t="str">
        <v>71510-28CE</v>
      </c>
      <c r="E1680" t="str">
        <v>0030/CA</v>
      </c>
    </row>
    <row r="1681">
      <c r="A1681" t="str">
        <v>AutoTable</v>
      </c>
      <c r="D1681" t="str">
        <v>72710-06CE</v>
      </c>
      <c r="E1681" t="str">
        <v>0030/CA</v>
      </c>
    </row>
    <row r="1682">
      <c r="A1682" t="str">
        <v>AutoTable</v>
      </c>
      <c r="D1682" t="str">
        <v>72710-08CE</v>
      </c>
      <c r="E1682" t="str">
        <v>0030/CA</v>
      </c>
    </row>
    <row r="1683">
      <c r="A1683" t="str">
        <v>AutoTable</v>
      </c>
      <c r="D1683" t="str">
        <v>72710A</v>
      </c>
      <c r="E1683" t="str">
        <v>0030/CA</v>
      </c>
    </row>
    <row r="1684">
      <c r="A1684" t="str">
        <v>AutoTable</v>
      </c>
      <c r="D1684" t="str">
        <v>72710VI</v>
      </c>
      <c r="E1684" t="str">
        <v>0030/CA</v>
      </c>
    </row>
    <row r="1685">
      <c r="A1685" t="str">
        <v>AutoTable</v>
      </c>
      <c r="D1685" t="str">
        <v>72712A</v>
      </c>
      <c r="E1685" t="str">
        <v>0030/CA</v>
      </c>
    </row>
    <row r="1686">
      <c r="A1686" t="str">
        <v>AutoTable</v>
      </c>
      <c r="D1686" t="str">
        <v>72712AB</v>
      </c>
      <c r="E1686" t="str">
        <v>0030/CA</v>
      </c>
    </row>
    <row r="1687">
      <c r="A1687" t="str">
        <v>AutoTable</v>
      </c>
      <c r="D1687" t="str">
        <v>72712CA</v>
      </c>
      <c r="E1687" t="str">
        <v>0030/CA</v>
      </c>
    </row>
    <row r="1688">
      <c r="A1688" t="str">
        <v>AutoTable</v>
      </c>
      <c r="D1688" t="str">
        <v>72712SOB</v>
      </c>
      <c r="E1688" t="str">
        <v>0030/CA</v>
      </c>
    </row>
    <row r="1689">
      <c r="A1689" t="str">
        <v>AutoTable</v>
      </c>
      <c r="D1689" t="str">
        <v>73410SO</v>
      </c>
      <c r="E1689" t="str">
        <v>0030/CA</v>
      </c>
    </row>
    <row r="1690">
      <c r="A1690" t="str">
        <v>AutoTable</v>
      </c>
      <c r="D1690" t="str">
        <v>73410SOB</v>
      </c>
      <c r="E1690" t="str">
        <v>0030/CA</v>
      </c>
    </row>
    <row r="1691">
      <c r="A1691" t="str">
        <v>AutoTable</v>
      </c>
      <c r="D1691" t="str">
        <v>73712-19</v>
      </c>
      <c r="E1691" t="str">
        <v>0030/CA</v>
      </c>
    </row>
    <row r="1692">
      <c r="A1692" t="str">
        <v>AutoTable</v>
      </c>
      <c r="D1692" t="str">
        <v>76010-53CE</v>
      </c>
      <c r="E1692" t="str">
        <v>0030/CA</v>
      </c>
    </row>
    <row r="1693">
      <c r="A1693" t="str">
        <v>AutoTable</v>
      </c>
      <c r="D1693" t="str">
        <v>76010-63CE</v>
      </c>
      <c r="E1693" t="str">
        <v>0030/CA</v>
      </c>
    </row>
    <row r="1694">
      <c r="A1694" t="str">
        <v>AutoTable</v>
      </c>
      <c r="D1694" t="str">
        <v>76010-64CE</v>
      </c>
      <c r="E1694" t="str">
        <v>0030/CA</v>
      </c>
    </row>
    <row r="1695">
      <c r="A1695" t="str">
        <v>AutoTable</v>
      </c>
      <c r="D1695" t="str">
        <v>76010-65CE</v>
      </c>
      <c r="E1695" t="str">
        <v>0030/CA</v>
      </c>
    </row>
    <row r="1696">
      <c r="A1696" t="str">
        <v>AutoTable</v>
      </c>
      <c r="D1696" t="str">
        <v>76010-66CE</v>
      </c>
      <c r="E1696" t="str">
        <v>0030/CA</v>
      </c>
    </row>
    <row r="1697">
      <c r="A1697" t="str">
        <v>AutoTable</v>
      </c>
      <c r="D1697" t="str">
        <v>76010-67CE</v>
      </c>
      <c r="E1697" t="str">
        <v>0030/CA</v>
      </c>
    </row>
    <row r="1698">
      <c r="A1698" t="str">
        <v>AutoTable</v>
      </c>
      <c r="D1698" t="str">
        <v>76110-31CE</v>
      </c>
      <c r="E1698" t="str">
        <v>0030/CA</v>
      </c>
    </row>
    <row r="1699">
      <c r="A1699" t="str">
        <v>AutoTable</v>
      </c>
      <c r="D1699" t="str">
        <v>76110-43CE</v>
      </c>
      <c r="E1699" t="str">
        <v>0030/CA</v>
      </c>
    </row>
    <row r="1700">
      <c r="A1700" t="str">
        <v>AutoTable</v>
      </c>
      <c r="D1700" t="str">
        <v>76110-75CE</v>
      </c>
      <c r="E1700" t="str">
        <v>0030/CA</v>
      </c>
    </row>
    <row r="1701">
      <c r="A1701" t="str">
        <v>AutoTable</v>
      </c>
      <c r="D1701" t="str">
        <v>76110-79CE</v>
      </c>
      <c r="E1701" t="str">
        <v>0030/CA</v>
      </c>
    </row>
    <row r="1702">
      <c r="A1702" t="str">
        <v>AutoTable</v>
      </c>
      <c r="D1702" t="str">
        <v>76210-21CE</v>
      </c>
      <c r="E1702" t="str">
        <v>0030/CA</v>
      </c>
    </row>
    <row r="1703">
      <c r="A1703" t="str">
        <v>AutoTable</v>
      </c>
      <c r="D1703" t="str">
        <v>76210-23CE</v>
      </c>
      <c r="E1703" t="str">
        <v>0030/CA</v>
      </c>
    </row>
    <row r="1704">
      <c r="A1704" t="str">
        <v>AutoTable</v>
      </c>
      <c r="D1704" t="str">
        <v>76210-25CE</v>
      </c>
      <c r="E1704" t="str">
        <v>0030/CA</v>
      </c>
    </row>
    <row r="1705">
      <c r="A1705" t="str">
        <v>AutoTable</v>
      </c>
      <c r="D1705" t="str">
        <v>76210-26CE</v>
      </c>
      <c r="E1705" t="str">
        <v>0030/CA</v>
      </c>
    </row>
    <row r="1706">
      <c r="A1706" t="str">
        <v>AutoTable</v>
      </c>
      <c r="D1706" t="str">
        <v>76310-09CE</v>
      </c>
      <c r="E1706" t="str">
        <v>0030/CA</v>
      </c>
    </row>
    <row r="1707">
      <c r="A1707" t="str">
        <v>AutoTable</v>
      </c>
      <c r="D1707" t="str">
        <v>76310-39CE</v>
      </c>
      <c r="E1707" t="str">
        <v>0030/CA</v>
      </c>
    </row>
    <row r="1708">
      <c r="A1708" t="str">
        <v>AutoTable</v>
      </c>
      <c r="D1708" t="str">
        <v>76310-42CE</v>
      </c>
      <c r="E1708" t="str">
        <v>0030/CA</v>
      </c>
    </row>
    <row r="1709">
      <c r="A1709" t="str">
        <v>AutoTable</v>
      </c>
      <c r="D1709" t="str">
        <v>76310-56CE</v>
      </c>
      <c r="E1709" t="str">
        <v>0030/CA</v>
      </c>
    </row>
    <row r="1710">
      <c r="A1710" t="str">
        <v>AutoTable</v>
      </c>
      <c r="D1710" t="str">
        <v>76310-59CE</v>
      </c>
      <c r="E1710" t="str">
        <v>0030/CA</v>
      </c>
    </row>
    <row r="1711">
      <c r="A1711" t="str">
        <v>AutoTable</v>
      </c>
      <c r="D1711" t="str">
        <v>76410-01CE</v>
      </c>
      <c r="E1711" t="str">
        <v>0030/CA</v>
      </c>
    </row>
    <row r="1712">
      <c r="A1712" t="str">
        <v>AutoTable</v>
      </c>
      <c r="D1712" t="str">
        <v>76410-17CE</v>
      </c>
      <c r="E1712" t="str">
        <v>0030/CA</v>
      </c>
    </row>
    <row r="1713">
      <c r="A1713" t="str">
        <v>AutoTable</v>
      </c>
      <c r="D1713" t="str">
        <v>76410-19CE</v>
      </c>
      <c r="E1713" t="str">
        <v>0030/CA</v>
      </c>
    </row>
    <row r="1714">
      <c r="A1714" t="str">
        <v>AutoTable</v>
      </c>
      <c r="D1714" t="str">
        <v>76410-20CE</v>
      </c>
      <c r="E1714" t="str">
        <v>0030/CA</v>
      </c>
    </row>
    <row r="1715">
      <c r="A1715" t="str">
        <v>AutoTable</v>
      </c>
      <c r="D1715" t="str">
        <v>76910-08CE</v>
      </c>
      <c r="E1715" t="str">
        <v>0030/CA</v>
      </c>
    </row>
    <row r="1716">
      <c r="A1716" t="str">
        <v>AutoTable</v>
      </c>
      <c r="D1716" t="str">
        <v>76910-09CE</v>
      </c>
      <c r="E1716" t="str">
        <v>0030/CA</v>
      </c>
    </row>
    <row r="1717">
      <c r="A1717" t="str">
        <v>AutoTable</v>
      </c>
      <c r="D1717" t="str">
        <v>76910-17CE</v>
      </c>
      <c r="E1717" t="str">
        <v>0030/CA</v>
      </c>
    </row>
    <row r="1718">
      <c r="A1718" t="str">
        <v>AutoTable</v>
      </c>
      <c r="D1718" t="str">
        <v>76910-18CE</v>
      </c>
      <c r="E1718" t="str">
        <v>0030/CA</v>
      </c>
    </row>
    <row r="1719">
      <c r="A1719" t="str">
        <v>AutoTable</v>
      </c>
      <c r="D1719" t="str">
        <v>76910-19CE</v>
      </c>
      <c r="E1719" t="str">
        <v>0030/CA</v>
      </c>
    </row>
    <row r="1720">
      <c r="A1720" t="str">
        <v>AutoTable</v>
      </c>
      <c r="D1720" t="str">
        <v>76910-20CE</v>
      </c>
      <c r="E1720" t="str">
        <v>0030/CA</v>
      </c>
    </row>
    <row r="1721">
      <c r="A1721" t="str">
        <v>AutoTable</v>
      </c>
      <c r="D1721" t="str">
        <v>77010-20CE</v>
      </c>
      <c r="E1721" t="str">
        <v>0030/CA</v>
      </c>
    </row>
    <row r="1722">
      <c r="A1722" t="str">
        <v>AutoTable</v>
      </c>
      <c r="D1722" t="str">
        <v>77010-21CE</v>
      </c>
      <c r="E1722" t="str">
        <v>0030/CA</v>
      </c>
    </row>
    <row r="1723">
      <c r="A1723" t="str">
        <v>AutoTable</v>
      </c>
      <c r="D1723" t="str">
        <v>77010-22CE</v>
      </c>
      <c r="E1723" t="str">
        <v>0030/CA</v>
      </c>
    </row>
    <row r="1724">
      <c r="A1724" t="str">
        <v>AutoTable</v>
      </c>
      <c r="D1724" t="str">
        <v>77010-26CE</v>
      </c>
      <c r="E1724" t="str">
        <v>0030/CA</v>
      </c>
    </row>
    <row r="1725">
      <c r="A1725" t="str">
        <v>AutoTable</v>
      </c>
      <c r="D1725" t="str">
        <v>77010-42CE</v>
      </c>
      <c r="E1725" t="str">
        <v>0030/CA</v>
      </c>
    </row>
    <row r="1726">
      <c r="A1726" t="str">
        <v>AutoTable</v>
      </c>
      <c r="D1726" t="str">
        <v>77010-43CE</v>
      </c>
      <c r="E1726" t="str">
        <v>0030/CA</v>
      </c>
    </row>
    <row r="1727">
      <c r="A1727" t="str">
        <v>AutoTable</v>
      </c>
      <c r="D1727" t="str">
        <v>77010-44CE</v>
      </c>
      <c r="E1727" t="str">
        <v>0030/CA</v>
      </c>
    </row>
    <row r="1728">
      <c r="A1728" t="str">
        <v>AutoTable</v>
      </c>
      <c r="D1728" t="str">
        <v>77010-45CE</v>
      </c>
      <c r="E1728" t="str">
        <v>0030/CA</v>
      </c>
    </row>
    <row r="1729">
      <c r="A1729" t="str">
        <v>AutoTable</v>
      </c>
      <c r="D1729" t="str">
        <v>77010-49CE</v>
      </c>
      <c r="E1729" t="str">
        <v>0030/CA</v>
      </c>
    </row>
    <row r="1730">
      <c r="A1730" t="str">
        <v>AutoTable</v>
      </c>
      <c r="D1730" t="str">
        <v>77010-59CE</v>
      </c>
      <c r="E1730" t="str">
        <v>0030/CA</v>
      </c>
    </row>
    <row r="1731">
      <c r="A1731" t="str">
        <v>AutoTable</v>
      </c>
      <c r="D1731" t="str">
        <v>77010-72CE</v>
      </c>
      <c r="E1731" t="str">
        <v>0030/CA</v>
      </c>
    </row>
    <row r="1732">
      <c r="A1732" t="str">
        <v>AutoTable</v>
      </c>
      <c r="D1732" t="str">
        <v>77010-74CE</v>
      </c>
      <c r="E1732" t="str">
        <v>0030/CA</v>
      </c>
    </row>
    <row r="1733">
      <c r="A1733" t="str">
        <v>AutoTable</v>
      </c>
      <c r="D1733" t="str">
        <v>77010-75CE</v>
      </c>
      <c r="E1733" t="str">
        <v>0030/CA</v>
      </c>
    </row>
    <row r="1734">
      <c r="A1734" t="str">
        <v>AutoTable</v>
      </c>
      <c r="D1734" t="str">
        <v>77010-76CE</v>
      </c>
      <c r="E1734" t="str">
        <v>0030/CA</v>
      </c>
    </row>
    <row r="1735">
      <c r="A1735" t="str">
        <v>AutoTable</v>
      </c>
      <c r="D1735" t="str">
        <v>77010-78CE</v>
      </c>
      <c r="E1735" t="str">
        <v>0030/CA</v>
      </c>
    </row>
    <row r="1736">
      <c r="A1736" t="str">
        <v>AutoTable</v>
      </c>
      <c r="D1736" t="str">
        <v>77010-81CE</v>
      </c>
      <c r="E1736" t="str">
        <v>0030/CA</v>
      </c>
    </row>
    <row r="1737">
      <c r="A1737" t="str">
        <v>AutoTable</v>
      </c>
      <c r="D1737" t="str">
        <v>77010-82CE</v>
      </c>
      <c r="E1737" t="str">
        <v>0030/CA</v>
      </c>
    </row>
    <row r="1738">
      <c r="A1738" t="str">
        <v>AutoTable</v>
      </c>
      <c r="D1738" t="str">
        <v>77175-02CE</v>
      </c>
      <c r="E1738" t="str">
        <v>0030/CA</v>
      </c>
    </row>
    <row r="1739">
      <c r="A1739" t="str">
        <v>AutoTable</v>
      </c>
      <c r="D1739" t="str">
        <v>77175-03CE</v>
      </c>
      <c r="E1739" t="str">
        <v>0030/CA</v>
      </c>
    </row>
    <row r="1740">
      <c r="A1740" t="str">
        <v>AutoTable</v>
      </c>
      <c r="D1740" t="str">
        <v>77175-05CE</v>
      </c>
      <c r="E1740" t="str">
        <v>0030/CA</v>
      </c>
    </row>
    <row r="1741">
      <c r="A1741" t="str">
        <v>AutoTable</v>
      </c>
      <c r="D1741" t="str">
        <v>77175-06CE</v>
      </c>
      <c r="E1741" t="str">
        <v>0030/CA</v>
      </c>
    </row>
    <row r="1742">
      <c r="A1742" t="str">
        <v>AutoTable</v>
      </c>
      <c r="D1742" t="str">
        <v>77175-08CE</v>
      </c>
      <c r="E1742" t="str">
        <v>0030/CA</v>
      </c>
    </row>
    <row r="1743">
      <c r="A1743" t="str">
        <v>AutoTable</v>
      </c>
      <c r="D1743" t="str">
        <v>77175-10CE</v>
      </c>
      <c r="E1743" t="str">
        <v>0030/CA</v>
      </c>
    </row>
    <row r="1744">
      <c r="A1744" t="str">
        <v>AutoTable</v>
      </c>
      <c r="D1744" t="str">
        <v>77175-21</v>
      </c>
      <c r="E1744" t="str">
        <v>0030/CA</v>
      </c>
    </row>
    <row r="1745">
      <c r="A1745" t="str">
        <v>AutoTable</v>
      </c>
      <c r="D1745" t="str">
        <v>77175-23</v>
      </c>
      <c r="E1745" t="str">
        <v>0030/CA</v>
      </c>
    </row>
    <row r="1746">
      <c r="A1746" t="str">
        <v>AutoTable</v>
      </c>
      <c r="D1746" t="str">
        <v>77175-26</v>
      </c>
      <c r="E1746" t="str">
        <v>0030/CA</v>
      </c>
    </row>
    <row r="1747">
      <c r="A1747" t="str">
        <v>AutoTable</v>
      </c>
      <c r="D1747" t="str">
        <v>78210-00</v>
      </c>
      <c r="E1747" t="str">
        <v>0030/CA</v>
      </c>
    </row>
    <row r="1748">
      <c r="A1748" t="str">
        <v>AutoTable</v>
      </c>
      <c r="D1748" t="str">
        <v>78210-M1</v>
      </c>
      <c r="E1748" t="str">
        <v>0030/CA</v>
      </c>
    </row>
    <row r="1749">
      <c r="A1749" t="str">
        <v>AutoTable</v>
      </c>
      <c r="D1749" t="str">
        <v>78210-M2</v>
      </c>
      <c r="E1749" t="str">
        <v>0030/CA</v>
      </c>
    </row>
    <row r="1750">
      <c r="A1750" t="str">
        <v>AutoTable</v>
      </c>
      <c r="D1750" t="str">
        <v>78210-R1</v>
      </c>
      <c r="E1750" t="str">
        <v>0030/CA</v>
      </c>
    </row>
    <row r="1751">
      <c r="A1751" t="str">
        <v>AutoTable</v>
      </c>
      <c r="D1751" t="str">
        <v>78210-R2</v>
      </c>
      <c r="E1751" t="str">
        <v>0030/CA</v>
      </c>
    </row>
    <row r="1752">
      <c r="A1752" t="str">
        <v>AutoTable</v>
      </c>
      <c r="D1752" t="str">
        <v>81010-19</v>
      </c>
      <c r="E1752" t="str">
        <v>0030/CA</v>
      </c>
    </row>
    <row r="1753">
      <c r="A1753" t="str">
        <v>AutoTable</v>
      </c>
      <c r="D1753" t="str">
        <v>81010-35</v>
      </c>
      <c r="E1753" t="str">
        <v>0030/CA</v>
      </c>
    </row>
    <row r="1754">
      <c r="A1754" t="str">
        <v>AutoTable</v>
      </c>
      <c r="D1754" t="str">
        <v>81010-39</v>
      </c>
      <c r="E1754" t="str">
        <v>0030/CA</v>
      </c>
    </row>
    <row r="1755">
      <c r="A1755" t="str">
        <v>AutoTable</v>
      </c>
      <c r="D1755" t="str">
        <v>81210-12</v>
      </c>
      <c r="E1755" t="str">
        <v>0030/CA</v>
      </c>
    </row>
    <row r="1756">
      <c r="A1756" t="str">
        <v>AutoTable</v>
      </c>
      <c r="D1756" t="str">
        <v>81210-18</v>
      </c>
      <c r="E1756" t="str">
        <v>0030/CA</v>
      </c>
    </row>
    <row r="1757">
      <c r="A1757" t="str">
        <v>AutoTable</v>
      </c>
      <c r="D1757" t="str">
        <v>81210-20</v>
      </c>
      <c r="E1757" t="str">
        <v>0030/CA</v>
      </c>
    </row>
    <row r="1758">
      <c r="A1758" t="str">
        <v>AutoTable</v>
      </c>
      <c r="D1758" t="str">
        <v>81210-21</v>
      </c>
      <c r="E1758" t="str">
        <v>0030/CA</v>
      </c>
    </row>
    <row r="1759">
      <c r="A1759" t="str">
        <v>AutoTable</v>
      </c>
      <c r="D1759" t="str">
        <v>81210-82</v>
      </c>
      <c r="E1759" t="str">
        <v>0030/CA</v>
      </c>
    </row>
    <row r="1760">
      <c r="A1760" t="str">
        <v>AutoTable</v>
      </c>
      <c r="D1760" t="str">
        <v>83510-18</v>
      </c>
      <c r="E1760" t="str">
        <v>0030/CA</v>
      </c>
    </row>
    <row r="1761">
      <c r="A1761" t="str">
        <v>AutoTable</v>
      </c>
      <c r="D1761" t="str">
        <v>84010-19</v>
      </c>
      <c r="E1761" t="str">
        <v>0030/CA</v>
      </c>
    </row>
    <row r="1762">
      <c r="A1762" t="str">
        <v>AutoTable</v>
      </c>
      <c r="D1762" t="str">
        <v>88010-99</v>
      </c>
      <c r="E1762" t="str">
        <v>0030/CA</v>
      </c>
    </row>
    <row r="1763">
      <c r="A1763" t="str">
        <v>AutoTable</v>
      </c>
      <c r="D1763" t="str">
        <v>88510-21</v>
      </c>
      <c r="E1763" t="str">
        <v>0030/CA</v>
      </c>
    </row>
    <row r="1764">
      <c r="A1764" t="str">
        <v>AutoTable</v>
      </c>
      <c r="D1764" t="str">
        <v>88610-08</v>
      </c>
      <c r="E1764" t="str">
        <v>0030/CA</v>
      </c>
    </row>
    <row r="1765">
      <c r="A1765" t="str">
        <v>AutoTable</v>
      </c>
      <c r="D1765" t="str">
        <v>89710-18</v>
      </c>
      <c r="E1765" t="str">
        <v>0030/CA</v>
      </c>
    </row>
    <row r="1766">
      <c r="A1766" t="str">
        <v>AutoTable</v>
      </c>
      <c r="D1766" t="str">
        <v>89710-51</v>
      </c>
      <c r="E1766" t="str">
        <v>0030/CA</v>
      </c>
    </row>
    <row r="1767">
      <c r="A1767" t="str">
        <v>AutoTable</v>
      </c>
      <c r="D1767" t="str">
        <v>89710-72</v>
      </c>
      <c r="E1767" t="str">
        <v>0030/CA</v>
      </c>
    </row>
    <row r="1768">
      <c r="A1768" t="str">
        <v>AutoTable</v>
      </c>
      <c r="D1768" t="str">
        <v>91010-01</v>
      </c>
      <c r="E1768" t="str">
        <v>0030/CA</v>
      </c>
    </row>
    <row r="1769">
      <c r="A1769" t="str">
        <v>AutoTable</v>
      </c>
      <c r="D1769" t="str">
        <v>91010-02</v>
      </c>
      <c r="E1769" t="str">
        <v>0030/CA</v>
      </c>
    </row>
    <row r="1770">
      <c r="A1770" t="str">
        <v>AutoTable</v>
      </c>
      <c r="D1770" t="str">
        <v>91010-04</v>
      </c>
      <c r="E1770" t="str">
        <v>0030/CA</v>
      </c>
    </row>
    <row r="1771">
      <c r="A1771" t="str">
        <v>AutoTable</v>
      </c>
      <c r="D1771" t="str">
        <v>91010-05</v>
      </c>
      <c r="E1771" t="str">
        <v>0030/CA</v>
      </c>
    </row>
    <row r="1772">
      <c r="A1772" t="str">
        <v>AutoTable</v>
      </c>
      <c r="D1772" t="str">
        <v>91010-06</v>
      </c>
      <c r="E1772" t="str">
        <v>0030/CA</v>
      </c>
    </row>
    <row r="1773">
      <c r="A1773" t="str">
        <v>AutoTable</v>
      </c>
      <c r="D1773" t="str">
        <v>91010-08</v>
      </c>
      <c r="E1773" t="str">
        <v>0030/CA</v>
      </c>
    </row>
    <row r="1774">
      <c r="A1774" t="str">
        <v>AutoTable</v>
      </c>
      <c r="D1774" t="str">
        <v>91010-09</v>
      </c>
      <c r="E1774" t="str">
        <v>0030/CA</v>
      </c>
    </row>
    <row r="1775">
      <c r="A1775" t="str">
        <v>AutoTable</v>
      </c>
      <c r="D1775" t="str">
        <v>91010-10</v>
      </c>
      <c r="E1775" t="str">
        <v>0030/CA</v>
      </c>
    </row>
    <row r="1776">
      <c r="A1776" t="str">
        <v>AutoTable</v>
      </c>
      <c r="D1776" t="str">
        <v>91010-16</v>
      </c>
      <c r="E1776" t="str">
        <v>0030/CA</v>
      </c>
    </row>
    <row r="1777">
      <c r="A1777" t="str">
        <v>AutoTable</v>
      </c>
      <c r="D1777" t="str">
        <v>91010-18</v>
      </c>
      <c r="E1777" t="str">
        <v>0030/CA</v>
      </c>
    </row>
    <row r="1778">
      <c r="A1778" t="str">
        <v>AutoTable</v>
      </c>
      <c r="D1778" t="str">
        <v>91010-19</v>
      </c>
      <c r="E1778" t="str">
        <v>0030/CA</v>
      </c>
    </row>
    <row r="1779">
      <c r="A1779" t="str">
        <v>AutoTable</v>
      </c>
      <c r="D1779" t="str">
        <v>91010-20</v>
      </c>
      <c r="E1779" t="str">
        <v>0030/CA</v>
      </c>
    </row>
    <row r="1780">
      <c r="A1780" t="str">
        <v>AutoTable</v>
      </c>
      <c r="D1780" t="str">
        <v>91010-23</v>
      </c>
      <c r="E1780" t="str">
        <v>0030/CA</v>
      </c>
    </row>
    <row r="1781">
      <c r="A1781" t="str">
        <v>AutoTable</v>
      </c>
      <c r="D1781" t="str">
        <v>91010-33</v>
      </c>
      <c r="E1781" t="str">
        <v>0030/CA</v>
      </c>
    </row>
    <row r="1782">
      <c r="A1782" t="str">
        <v>AutoTable</v>
      </c>
      <c r="D1782" t="str">
        <v>91010-35</v>
      </c>
      <c r="E1782" t="str">
        <v>0030/CA</v>
      </c>
    </row>
    <row r="1783">
      <c r="A1783" t="str">
        <v>AutoTable</v>
      </c>
      <c r="D1783" t="str">
        <v>91010-36</v>
      </c>
      <c r="E1783" t="str">
        <v>0030/CA</v>
      </c>
    </row>
    <row r="1784">
      <c r="A1784" t="str">
        <v>AutoTable</v>
      </c>
      <c r="D1784" t="str">
        <v>91010-37</v>
      </c>
      <c r="E1784" t="str">
        <v>0030/CA</v>
      </c>
    </row>
    <row r="1785">
      <c r="A1785" t="str">
        <v>AutoTable</v>
      </c>
      <c r="D1785" t="str">
        <v>91010-41</v>
      </c>
      <c r="E1785" t="str">
        <v>0030/CA</v>
      </c>
    </row>
    <row r="1786">
      <c r="A1786" t="str">
        <v>AutoTable</v>
      </c>
      <c r="D1786" t="str">
        <v>91010-43</v>
      </c>
      <c r="E1786" t="str">
        <v>0030/CA</v>
      </c>
    </row>
    <row r="1787">
      <c r="A1787" t="str">
        <v>AutoTable</v>
      </c>
      <c r="D1787" t="str">
        <v>91210-18</v>
      </c>
      <c r="E1787" t="str">
        <v>0030/CA</v>
      </c>
    </row>
    <row r="1788">
      <c r="A1788" t="str">
        <v>AutoTable</v>
      </c>
      <c r="D1788" t="str">
        <v>91210-18/B</v>
      </c>
      <c r="E1788" t="str">
        <v>0030/CA</v>
      </c>
    </row>
    <row r="1789">
      <c r="A1789" t="str">
        <v>AutoTable</v>
      </c>
      <c r="D1789" t="str">
        <v>91410-12</v>
      </c>
      <c r="E1789" t="str">
        <v>0030/CA</v>
      </c>
    </row>
    <row r="1790">
      <c r="A1790" t="str">
        <v>AutoTable</v>
      </c>
      <c r="D1790" t="str">
        <v>91410-21</v>
      </c>
      <c r="E1790" t="str">
        <v>0030/CA</v>
      </c>
    </row>
    <row r="1791">
      <c r="A1791" t="str">
        <v>AutoTable</v>
      </c>
      <c r="D1791" t="str">
        <v>91410-33</v>
      </c>
      <c r="E1791" t="str">
        <v>0030/CA</v>
      </c>
    </row>
    <row r="1792">
      <c r="A1792" t="str">
        <v>AutoTable</v>
      </c>
      <c r="D1792" t="str">
        <v>91410-42</v>
      </c>
      <c r="E1792" t="str">
        <v>0030/CA</v>
      </c>
    </row>
    <row r="1793">
      <c r="A1793" t="str">
        <v>AutoTable</v>
      </c>
      <c r="D1793" t="str">
        <v>91410-51</v>
      </c>
      <c r="E1793" t="str">
        <v>0030/CA</v>
      </c>
    </row>
    <row r="1794">
      <c r="A1794" t="str">
        <v>AutoTable</v>
      </c>
      <c r="D1794" t="str">
        <v>91410-62</v>
      </c>
      <c r="E1794" t="str">
        <v>0030/CA</v>
      </c>
    </row>
    <row r="1795">
      <c r="A1795" t="str">
        <v>AutoTable</v>
      </c>
      <c r="D1795" t="str">
        <v>91410-63</v>
      </c>
      <c r="E1795" t="str">
        <v>0030/CA</v>
      </c>
    </row>
    <row r="1796">
      <c r="A1796" t="str">
        <v>AutoTable</v>
      </c>
      <c r="D1796" t="str">
        <v>91410-72</v>
      </c>
      <c r="E1796" t="str">
        <v>0030/CA</v>
      </c>
    </row>
    <row r="1797">
      <c r="A1797" t="str">
        <v>AutoTable</v>
      </c>
      <c r="D1797" t="str">
        <v>91510-72</v>
      </c>
      <c r="E1797" t="str">
        <v>0030/CA</v>
      </c>
    </row>
    <row r="1798">
      <c r="A1798" t="str">
        <v>AutoTable</v>
      </c>
      <c r="D1798" t="str">
        <v>91610-01</v>
      </c>
      <c r="E1798" t="str">
        <v>0030/CA</v>
      </c>
    </row>
    <row r="1799">
      <c r="A1799" t="str">
        <v>AutoTable</v>
      </c>
      <c r="D1799" t="str">
        <v>91610-03</v>
      </c>
      <c r="E1799" t="str">
        <v>0030/CA</v>
      </c>
    </row>
    <row r="1800">
      <c r="A1800" t="str">
        <v>AutoTable</v>
      </c>
      <c r="D1800" t="str">
        <v>91610-05</v>
      </c>
      <c r="E1800" t="str">
        <v>0030/CA</v>
      </c>
    </row>
    <row r="1801">
      <c r="A1801" t="str">
        <v>AutoTable</v>
      </c>
      <c r="D1801" t="str">
        <v>91610-06</v>
      </c>
      <c r="E1801" t="str">
        <v>0030/CA</v>
      </c>
    </row>
    <row r="1802">
      <c r="A1802" t="str">
        <v>AutoTable</v>
      </c>
      <c r="D1802" t="str">
        <v>91610-62</v>
      </c>
      <c r="E1802" t="str">
        <v>0030/CA</v>
      </c>
    </row>
    <row r="1803">
      <c r="A1803" t="str">
        <v>AutoTable</v>
      </c>
      <c r="D1803" t="str">
        <v>91710-02</v>
      </c>
      <c r="E1803" t="str">
        <v>0030/CA</v>
      </c>
    </row>
    <row r="1804">
      <c r="A1804" t="str">
        <v>AutoTable</v>
      </c>
      <c r="D1804" t="str">
        <v>91710-43</v>
      </c>
      <c r="E1804" t="str">
        <v>0030/CA</v>
      </c>
    </row>
    <row r="1805">
      <c r="A1805" t="str">
        <v>AutoTable</v>
      </c>
      <c r="D1805" t="str">
        <v>91710-51</v>
      </c>
      <c r="E1805" t="str">
        <v>0030/CA</v>
      </c>
    </row>
    <row r="1806">
      <c r="A1806" t="str">
        <v>AutoTable</v>
      </c>
      <c r="D1806" t="str">
        <v>91810-07</v>
      </c>
      <c r="E1806" t="str">
        <v>0030/CA</v>
      </c>
    </row>
    <row r="1807">
      <c r="A1807" t="str">
        <v>AutoTable</v>
      </c>
      <c r="D1807" t="str">
        <v>92110-06</v>
      </c>
      <c r="E1807" t="str">
        <v>0030/CA</v>
      </c>
    </row>
    <row r="1808">
      <c r="A1808" t="str">
        <v>AutoTable</v>
      </c>
      <c r="D1808" t="str">
        <v>92310-02</v>
      </c>
      <c r="E1808" t="str">
        <v>0030/CA</v>
      </c>
    </row>
    <row r="1809">
      <c r="A1809" t="str">
        <v>AutoTable</v>
      </c>
      <c r="D1809" t="str">
        <v>92310-06</v>
      </c>
      <c r="E1809" t="str">
        <v>0030/CA</v>
      </c>
    </row>
    <row r="1810">
      <c r="A1810" t="str">
        <v>AutoTable</v>
      </c>
      <c r="D1810" t="str">
        <v>92310-26</v>
      </c>
      <c r="E1810" t="str">
        <v>0030/CA</v>
      </c>
    </row>
    <row r="1811">
      <c r="A1811" t="str">
        <v>AutoTable</v>
      </c>
      <c r="D1811" t="str">
        <v>92310-87</v>
      </c>
      <c r="E1811" t="str">
        <v>0030/CA</v>
      </c>
    </row>
    <row r="1812">
      <c r="A1812" t="str">
        <v>AutoTable</v>
      </c>
      <c r="D1812" t="str">
        <v>93010-27</v>
      </c>
      <c r="E1812" t="str">
        <v>0030/CA</v>
      </c>
    </row>
    <row r="1813">
      <c r="A1813" t="str">
        <v>AutoTable</v>
      </c>
      <c r="D1813" t="str">
        <v>93210-60</v>
      </c>
      <c r="E1813" t="str">
        <v>0030/CA</v>
      </c>
    </row>
    <row r="1814">
      <c r="A1814" t="str">
        <v>AutoTable</v>
      </c>
      <c r="D1814" t="str">
        <v>93610-09</v>
      </c>
      <c r="E1814" t="str">
        <v>0030/CA</v>
      </c>
    </row>
    <row r="1815">
      <c r="A1815" t="str">
        <v>AutoTable</v>
      </c>
      <c r="D1815" t="str">
        <v>93710-02</v>
      </c>
      <c r="E1815" t="str">
        <v>0030/CA</v>
      </c>
    </row>
    <row r="1816">
      <c r="A1816" t="str">
        <v>AutoTable</v>
      </c>
      <c r="D1816" t="str">
        <v>93710-05</v>
      </c>
      <c r="E1816" t="str">
        <v>0030/CA</v>
      </c>
    </row>
    <row r="1817">
      <c r="A1817" t="str">
        <v>AutoTable</v>
      </c>
      <c r="D1817" t="str">
        <v>93710-06</v>
      </c>
      <c r="E1817" t="str">
        <v>0030/CA</v>
      </c>
    </row>
    <row r="1818">
      <c r="A1818" t="str">
        <v>AutoTable</v>
      </c>
      <c r="D1818" t="str">
        <v>93710-10</v>
      </c>
      <c r="E1818" t="str">
        <v>0030/CA</v>
      </c>
    </row>
    <row r="1819">
      <c r="A1819" t="str">
        <v>AutoTable</v>
      </c>
      <c r="D1819" t="str">
        <v>94010-15CB</v>
      </c>
      <c r="E1819" t="str">
        <v>0030/CA</v>
      </c>
    </row>
    <row r="1820">
      <c r="A1820" t="str">
        <v>AutoTable</v>
      </c>
      <c r="D1820" t="str">
        <v>94010-20</v>
      </c>
      <c r="E1820" t="str">
        <v>0030/CA</v>
      </c>
    </row>
    <row r="1821">
      <c r="A1821" t="str">
        <v>AutoTable</v>
      </c>
      <c r="D1821" t="str">
        <v>95010-02</v>
      </c>
      <c r="E1821" t="str">
        <v>0030/CA</v>
      </c>
    </row>
    <row r="1822">
      <c r="A1822" t="str">
        <v>AutoTable</v>
      </c>
      <c r="D1822" t="str">
        <v>95010-05</v>
      </c>
      <c r="E1822" t="str">
        <v>0030/CA</v>
      </c>
    </row>
    <row r="1823">
      <c r="A1823" t="str">
        <v>AutoTable</v>
      </c>
      <c r="D1823" t="str">
        <v>95010-06</v>
      </c>
      <c r="E1823" t="str">
        <v>0030/CA</v>
      </c>
    </row>
    <row r="1824">
      <c r="A1824" t="str">
        <v>AutoTable</v>
      </c>
      <c r="D1824" t="str">
        <v>95010-09</v>
      </c>
      <c r="E1824" t="str">
        <v>0030/CA</v>
      </c>
    </row>
    <row r="1825">
      <c r="A1825" t="str">
        <v>AutoTable</v>
      </c>
      <c r="D1825" t="str">
        <v>95010-10</v>
      </c>
      <c r="E1825" t="str">
        <v>0030/CA</v>
      </c>
    </row>
    <row r="1826">
      <c r="A1826" t="str">
        <v>AutoTable</v>
      </c>
      <c r="D1826" t="str">
        <v>95610-10</v>
      </c>
      <c r="E1826" t="str">
        <v>0030/CA</v>
      </c>
    </row>
    <row r="1827">
      <c r="A1827" t="str">
        <v>AutoTable</v>
      </c>
      <c r="D1827" t="str">
        <v>98010-10</v>
      </c>
      <c r="E1827" t="str">
        <v>0030/CA</v>
      </c>
    </row>
    <row r="1828">
      <c r="A1828" t="str">
        <v>AutoTable</v>
      </c>
      <c r="D1828" t="str">
        <v>99010-02</v>
      </c>
      <c r="E1828" t="str">
        <v>0030/CA</v>
      </c>
    </row>
    <row r="1829">
      <c r="A1829" t="str">
        <v>AutoTable</v>
      </c>
      <c r="D1829" t="str">
        <v>99010-04</v>
      </c>
      <c r="E1829" t="str">
        <v>0030/CA</v>
      </c>
    </row>
    <row r="1830">
      <c r="A1830" t="str">
        <v>AutoTable</v>
      </c>
      <c r="D1830" t="str">
        <v>99010-05</v>
      </c>
      <c r="E1830" t="str">
        <v>0030/CA</v>
      </c>
    </row>
    <row r="1831">
      <c r="A1831" t="str">
        <v>AutoTable</v>
      </c>
      <c r="D1831" t="str">
        <v>99010-06</v>
      </c>
      <c r="E1831" t="str">
        <v>0030/CA</v>
      </c>
    </row>
    <row r="1832">
      <c r="A1832" t="str">
        <v>AutoTable</v>
      </c>
      <c r="D1832" t="str">
        <v>99010-07</v>
      </c>
      <c r="E1832" t="str">
        <v>0030/CA</v>
      </c>
    </row>
    <row r="1833">
      <c r="A1833" t="str">
        <v>AutoTable</v>
      </c>
      <c r="D1833" t="str">
        <v>99010-09</v>
      </c>
      <c r="E1833" t="str">
        <v>0030/CA</v>
      </c>
    </row>
    <row r="1834">
      <c r="A1834" t="str">
        <v>AutoTable</v>
      </c>
      <c r="D1834" t="str">
        <v>99010-23</v>
      </c>
      <c r="E1834" t="str">
        <v>0030/CA</v>
      </c>
    </row>
    <row r="1835">
      <c r="A1835" t="str">
        <v>AutoTable</v>
      </c>
      <c r="D1835" t="str">
        <v>99210-02</v>
      </c>
      <c r="E1835" t="str">
        <v>0030/CA</v>
      </c>
    </row>
    <row r="1836">
      <c r="A1836" t="str">
        <v>AutoTable</v>
      </c>
      <c r="D1836" t="str">
        <v>99210-05</v>
      </c>
      <c r="E1836" t="str">
        <v>0030/CA</v>
      </c>
    </row>
    <row r="1837">
      <c r="A1837" t="str">
        <v>AutoTable</v>
      </c>
      <c r="D1837" t="str">
        <v>99210-06</v>
      </c>
      <c r="E1837" t="str">
        <v>0030/CA</v>
      </c>
    </row>
    <row r="1838">
      <c r="A1838" t="str">
        <v>AutoTable</v>
      </c>
      <c r="D1838" t="str">
        <v>99210-08</v>
      </c>
      <c r="E1838" t="str">
        <v>0030/CA</v>
      </c>
    </row>
    <row r="1839">
      <c r="A1839" t="str">
        <v>AutoTable</v>
      </c>
      <c r="D1839" t="str">
        <v>99210-09</v>
      </c>
      <c r="E1839" t="str">
        <v>0030/CA</v>
      </c>
    </row>
    <row r="1840">
      <c r="A1840" t="str">
        <v>AutoTable</v>
      </c>
      <c r="D1840" t="str">
        <v>99210-39</v>
      </c>
      <c r="E1840" t="str">
        <v>0030/CA</v>
      </c>
    </row>
    <row r="1841">
      <c r="A1841" t="str">
        <v>AutoTable</v>
      </c>
      <c r="D1841" t="str">
        <v>99310-06</v>
      </c>
      <c r="E1841" t="str">
        <v>0030/CA</v>
      </c>
    </row>
    <row r="1842">
      <c r="A1842" t="str">
        <v>AutoTable</v>
      </c>
      <c r="D1842" t="str">
        <v>99510-07</v>
      </c>
      <c r="E1842" t="str">
        <v>0030/CA</v>
      </c>
    </row>
    <row r="1843">
      <c r="A1843" t="str">
        <v>AutoTable</v>
      </c>
      <c r="D1843" t="str">
        <v>99610-02</v>
      </c>
      <c r="E1843" t="str">
        <v>0030/CA</v>
      </c>
    </row>
    <row r="1844">
      <c r="A1844" t="str">
        <v>AutoTable</v>
      </c>
      <c r="D1844" t="str">
        <v>99610-07</v>
      </c>
      <c r="E1844" t="str">
        <v>0030/CA</v>
      </c>
    </row>
    <row r="1845">
      <c r="A1845" t="str">
        <v>AutoTable</v>
      </c>
      <c r="D1845" t="str">
        <v>99610-35</v>
      </c>
      <c r="E1845" t="str">
        <v>0030/CA</v>
      </c>
    </row>
    <row r="1846">
      <c r="A1846" t="str">
        <v>AutoTable</v>
      </c>
      <c r="D1846" t="str">
        <v>99610-37</v>
      </c>
      <c r="E1846" t="str">
        <v>0030/CA</v>
      </c>
    </row>
    <row r="1847">
      <c r="A1847" t="str">
        <v>AutoTable</v>
      </c>
      <c r="D1847" t="str">
        <v>99610-39</v>
      </c>
      <c r="E1847" t="str">
        <v>0030/CA</v>
      </c>
    </row>
    <row r="1848">
      <c r="A1848" t="str">
        <v>AutoTable</v>
      </c>
      <c r="D1848" t="str">
        <v>99910-16</v>
      </c>
      <c r="E1848" t="str">
        <v>0030/CA</v>
      </c>
    </row>
    <row r="1849">
      <c r="A1849" t="str">
        <v>AutoTable</v>
      </c>
      <c r="D1849" t="str">
        <v>99910-61</v>
      </c>
      <c r="E1849" t="str">
        <v>0030/CA</v>
      </c>
    </row>
    <row r="1850">
      <c r="A1850" t="str">
        <v>AutoTable</v>
      </c>
      <c r="D1850" t="str">
        <v>SDF703496R3</v>
      </c>
      <c r="E1850" t="str">
        <v>0030/CA</v>
      </c>
    </row>
    <row r="1851">
      <c r="A1851" t="str">
        <v>AutoTable</v>
      </c>
      <c r="D1851" t="str">
        <v>SDF703496R4</v>
      </c>
      <c r="E1851" t="str">
        <v>0030/CA</v>
      </c>
    </row>
    <row r="1852">
      <c r="A1852" t="str">
        <v>AutoTable</v>
      </c>
      <c r="D1852" t="str">
        <v>01021-52</v>
      </c>
      <c r="E1852" t="str">
        <v>0032/CA</v>
      </c>
    </row>
    <row r="1853">
      <c r="A1853" t="str">
        <v>AutoTable</v>
      </c>
      <c r="D1853" t="str">
        <v>01021-87</v>
      </c>
      <c r="E1853" t="str">
        <v>0032/CA</v>
      </c>
    </row>
    <row r="1854">
      <c r="A1854" t="str">
        <v>AutoTable</v>
      </c>
      <c r="D1854" t="str">
        <v>03180</v>
      </c>
      <c r="E1854" t="str">
        <v>0032/CA</v>
      </c>
    </row>
    <row r="1855">
      <c r="A1855" t="str">
        <v>AutoTable</v>
      </c>
      <c r="D1855" t="str">
        <v>62675PAV</v>
      </c>
      <c r="E1855" t="str">
        <v>0035/CA</v>
      </c>
    </row>
    <row r="1856">
      <c r="A1856" t="str">
        <v>AutoTable</v>
      </c>
      <c r="D1856" t="str">
        <v>72875KA/F</v>
      </c>
      <c r="E1856" t="str">
        <v>0035/CA</v>
      </c>
    </row>
    <row r="1857">
      <c r="A1857" t="str">
        <v>AutoTable</v>
      </c>
      <c r="D1857" t="str">
        <v>73410B</v>
      </c>
      <c r="E1857" t="str">
        <v>0035/CA</v>
      </c>
    </row>
    <row r="1858">
      <c r="A1858" t="str">
        <v>AutoTable</v>
      </c>
      <c r="D1858" t="str">
        <v>73410BC</v>
      </c>
      <c r="E1858" t="str">
        <v>0035/CA</v>
      </c>
    </row>
    <row r="1859">
      <c r="A1859" t="str">
        <v>AutoTable</v>
      </c>
      <c r="D1859" t="str">
        <v>73410CA</v>
      </c>
      <c r="E1859" t="str">
        <v>0035/CA</v>
      </c>
    </row>
    <row r="1860">
      <c r="A1860" t="str">
        <v>AutoTable</v>
      </c>
      <c r="D1860" t="str">
        <v>73410J</v>
      </c>
      <c r="E1860" t="str">
        <v>0035/CA</v>
      </c>
    </row>
    <row r="1861">
      <c r="A1861" t="str">
        <v>AutoTable</v>
      </c>
      <c r="D1861" t="str">
        <v>73410KA</v>
      </c>
      <c r="E1861" t="str">
        <v>0035/CA</v>
      </c>
    </row>
    <row r="1862">
      <c r="A1862" t="str">
        <v>AutoTable</v>
      </c>
      <c r="D1862" t="str">
        <v>73410KAT</v>
      </c>
      <c r="E1862" t="str">
        <v>0035/CA</v>
      </c>
    </row>
    <row r="1863">
      <c r="A1863" t="str">
        <v>AutoTable</v>
      </c>
      <c r="D1863" t="str">
        <v>73410M</v>
      </c>
      <c r="E1863" t="str">
        <v>0035/CA</v>
      </c>
    </row>
    <row r="1864">
      <c r="A1864" t="str">
        <v>AutoTable</v>
      </c>
      <c r="D1864" t="str">
        <v>73410PA</v>
      </c>
      <c r="E1864" t="str">
        <v>0035/CA</v>
      </c>
    </row>
    <row r="1865">
      <c r="A1865" t="str">
        <v>AutoTable</v>
      </c>
      <c r="D1865" t="str">
        <v>73410R</v>
      </c>
      <c r="E1865" t="str">
        <v>0035/CA</v>
      </c>
    </row>
    <row r="1866">
      <c r="A1866" t="str">
        <v>AutoTable</v>
      </c>
      <c r="D1866" t="str">
        <v>73410SO</v>
      </c>
      <c r="E1866" t="str">
        <v>0035/CA</v>
      </c>
    </row>
    <row r="1867">
      <c r="A1867" t="str">
        <v>AutoTable</v>
      </c>
      <c r="D1867" t="str">
        <v>73410SOB</v>
      </c>
      <c r="E1867" t="str">
        <v>0035/CA</v>
      </c>
    </row>
    <row r="1868">
      <c r="A1868" t="str">
        <v>AutoTable</v>
      </c>
      <c r="D1868" t="str">
        <v>73410V</v>
      </c>
      <c r="E1868" t="str">
        <v>0035/CA</v>
      </c>
    </row>
    <row r="1869">
      <c r="A1869" t="str">
        <v>AutoTable</v>
      </c>
      <c r="D1869" t="str">
        <v>73410VI</v>
      </c>
      <c r="E1869" t="str">
        <v>0035/CA</v>
      </c>
    </row>
    <row r="1870">
      <c r="A1870" t="str">
        <v>AutoTable</v>
      </c>
      <c r="D1870" t="str">
        <v>73610B</v>
      </c>
      <c r="E1870" t="str">
        <v>0035/CA</v>
      </c>
    </row>
    <row r="1871">
      <c r="A1871" t="str">
        <v>AutoTable</v>
      </c>
      <c r="D1871" t="str">
        <v>73610BC</v>
      </c>
      <c r="E1871" t="str">
        <v>0035/CA</v>
      </c>
    </row>
    <row r="1872">
      <c r="A1872" t="str">
        <v>AutoTable</v>
      </c>
      <c r="D1872" t="str">
        <v>73610R</v>
      </c>
      <c r="E1872" t="str">
        <v>0035/CA</v>
      </c>
    </row>
    <row r="1873">
      <c r="A1873" t="str">
        <v>AutoTable</v>
      </c>
      <c r="D1873" t="str">
        <v>73610SO</v>
      </c>
      <c r="E1873" t="str">
        <v>0035/CA</v>
      </c>
    </row>
    <row r="1874">
      <c r="A1874" t="str">
        <v>AutoTable</v>
      </c>
      <c r="D1874" t="str">
        <v>73610V</v>
      </c>
      <c r="E1874" t="str">
        <v>0035/CA</v>
      </c>
    </row>
    <row r="1875">
      <c r="A1875" t="str">
        <v>AutoTable</v>
      </c>
      <c r="D1875" t="str">
        <v>74844A</v>
      </c>
      <c r="E1875" t="str">
        <v>0035/CA</v>
      </c>
    </row>
    <row r="1876">
      <c r="A1876" t="str">
        <v>AutoTable</v>
      </c>
      <c r="D1876" t="str">
        <v>74844KA</v>
      </c>
      <c r="E1876" t="str">
        <v>0035/CA</v>
      </c>
    </row>
    <row r="1877">
      <c r="A1877" t="str">
        <v>AutoTable</v>
      </c>
      <c r="D1877" t="str">
        <v>74845AB</v>
      </c>
      <c r="E1877" t="str">
        <v>0035/CA</v>
      </c>
    </row>
    <row r="1878">
      <c r="A1878" t="str">
        <v>AutoTable</v>
      </c>
      <c r="D1878" t="str">
        <v>74845KVI</v>
      </c>
      <c r="E1878" t="str">
        <v>0035/CA</v>
      </c>
    </row>
    <row r="1879">
      <c r="A1879" t="str">
        <v>AutoTable</v>
      </c>
      <c r="D1879" t="str">
        <v>74845PAR</v>
      </c>
      <c r="E1879" t="str">
        <v>0035/CA</v>
      </c>
    </row>
    <row r="1880">
      <c r="A1880" t="str">
        <v>AutoTable</v>
      </c>
      <c r="D1880" t="str">
        <v>74845POVI</v>
      </c>
      <c r="E1880" t="str">
        <v>0035/CA</v>
      </c>
    </row>
    <row r="1881">
      <c r="A1881" t="str">
        <v>AutoTable</v>
      </c>
      <c r="D1881" t="str">
        <v>74846KA</v>
      </c>
      <c r="E1881" t="str">
        <v>0035/CA</v>
      </c>
    </row>
    <row r="1882">
      <c r="A1882" t="str">
        <v>AutoTable</v>
      </c>
      <c r="D1882" t="str">
        <v>74846PA</v>
      </c>
      <c r="E1882" t="str">
        <v>0035/CA</v>
      </c>
    </row>
    <row r="1883">
      <c r="A1883" t="str">
        <v>AutoTable</v>
      </c>
      <c r="D1883" t="str">
        <v>75045AWR</v>
      </c>
      <c r="E1883" t="str">
        <v>0035/CA</v>
      </c>
    </row>
    <row r="1884">
      <c r="A1884" t="str">
        <v>AutoTable</v>
      </c>
      <c r="D1884" t="str">
        <v>75045POWV</v>
      </c>
      <c r="E1884" t="str">
        <v>0035/CA</v>
      </c>
    </row>
    <row r="1885">
      <c r="A1885" t="str">
        <v>AutoTable</v>
      </c>
      <c r="D1885" t="str">
        <v>14021</v>
      </c>
      <c r="E1885" t="str">
        <v>0036/CA</v>
      </c>
    </row>
    <row r="1886">
      <c r="A1886" t="str">
        <v>AutoTable</v>
      </c>
      <c r="D1886" t="str">
        <v>15202B</v>
      </c>
      <c r="E1886" t="str">
        <v>0036/CA</v>
      </c>
    </row>
    <row r="1887">
      <c r="A1887" t="str">
        <v>AutoTable</v>
      </c>
      <c r="D1887" t="str">
        <v>15202BC</v>
      </c>
      <c r="E1887" t="str">
        <v>0036/CA</v>
      </c>
    </row>
    <row r="1888">
      <c r="A1888" t="str">
        <v>AutoTable</v>
      </c>
      <c r="D1888" t="str">
        <v>15202J</v>
      </c>
      <c r="E1888" t="str">
        <v>0036/CA</v>
      </c>
    </row>
    <row r="1889">
      <c r="A1889" t="str">
        <v>AutoTable</v>
      </c>
      <c r="D1889" t="str">
        <v>15202R</v>
      </c>
      <c r="E1889" t="str">
        <v>0036/CA</v>
      </c>
    </row>
    <row r="1890">
      <c r="A1890" t="str">
        <v>AutoTable</v>
      </c>
      <c r="D1890" t="str">
        <v>15202VE</v>
      </c>
      <c r="E1890" t="str">
        <v>0036/CA</v>
      </c>
    </row>
    <row r="1891">
      <c r="A1891" t="str">
        <v>AutoTable</v>
      </c>
      <c r="D1891" t="str">
        <v>15202VI</v>
      </c>
      <c r="E1891" t="str">
        <v>0036/CA</v>
      </c>
    </row>
    <row r="1892">
      <c r="A1892" t="str">
        <v>AutoTable</v>
      </c>
      <c r="D1892" t="str">
        <v>15439B</v>
      </c>
      <c r="E1892" t="str">
        <v>0036/CA</v>
      </c>
    </row>
    <row r="1893">
      <c r="A1893" t="str">
        <v>AutoTable</v>
      </c>
      <c r="D1893" t="str">
        <v>15439R</v>
      </c>
      <c r="E1893" t="str">
        <v>0036/CA</v>
      </c>
    </row>
    <row r="1894">
      <c r="A1894" t="str">
        <v>AutoTable</v>
      </c>
      <c r="D1894" t="str">
        <v>29227</v>
      </c>
      <c r="E1894" t="str">
        <v>0036/CA</v>
      </c>
    </row>
    <row r="1895">
      <c r="A1895" t="str">
        <v>AutoTable</v>
      </c>
      <c r="D1895" t="str">
        <v>29228</v>
      </c>
      <c r="E1895" t="str">
        <v>0036/CA</v>
      </c>
    </row>
    <row r="1896">
      <c r="A1896" t="str">
        <v>AutoTable</v>
      </c>
      <c r="D1896" t="str">
        <v>30210X3</v>
      </c>
      <c r="E1896" t="str">
        <v>0036/CA</v>
      </c>
    </row>
    <row r="1897">
      <c r="A1897" t="str">
        <v>AutoTable</v>
      </c>
      <c r="D1897" t="str">
        <v>30310X3</v>
      </c>
      <c r="E1897" t="str">
        <v>0036/CA</v>
      </c>
    </row>
    <row r="1898">
      <c r="A1898" t="str">
        <v>AutoTable</v>
      </c>
      <c r="D1898" t="str">
        <v>30610X3</v>
      </c>
      <c r="E1898" t="str">
        <v>0036/CA</v>
      </c>
    </row>
    <row r="1899">
      <c r="A1899" t="str">
        <v>AutoTable</v>
      </c>
      <c r="D1899" t="str">
        <v>30810X3</v>
      </c>
      <c r="E1899" t="str">
        <v>0036/CA</v>
      </c>
    </row>
    <row r="1900">
      <c r="A1900" t="str">
        <v>AutoTable</v>
      </c>
      <c r="D1900" t="str">
        <v>31710X7</v>
      </c>
      <c r="E1900" t="str">
        <v>0036/CA</v>
      </c>
    </row>
    <row r="1901">
      <c r="A1901" t="str">
        <v>AutoTable</v>
      </c>
      <c r="D1901" t="str">
        <v>32510X7</v>
      </c>
      <c r="E1901" t="str">
        <v>0036/CA</v>
      </c>
    </row>
    <row r="1902">
      <c r="A1902" t="str">
        <v>AutoTable</v>
      </c>
      <c r="D1902" t="str">
        <v>32610X7</v>
      </c>
      <c r="E1902" t="str">
        <v>0036/CA</v>
      </c>
    </row>
    <row r="1903">
      <c r="A1903" t="str">
        <v>AutoTable</v>
      </c>
      <c r="D1903" t="str">
        <v>32710X7</v>
      </c>
      <c r="E1903" t="str">
        <v>0036/CA</v>
      </c>
    </row>
    <row r="1904">
      <c r="A1904" t="str">
        <v>AutoTable</v>
      </c>
      <c r="D1904" t="str">
        <v>38025-08</v>
      </c>
      <c r="E1904" t="str">
        <v>0036/CA</v>
      </c>
    </row>
    <row r="1905">
      <c r="A1905" t="str">
        <v>AutoTable</v>
      </c>
      <c r="D1905" t="str">
        <v>38025-17</v>
      </c>
      <c r="E1905" t="str">
        <v>0036/CA</v>
      </c>
    </row>
    <row r="1906">
      <c r="A1906" t="str">
        <v>AutoTable</v>
      </c>
      <c r="D1906" t="str">
        <v>38025-18</v>
      </c>
      <c r="E1906" t="str">
        <v>0036/CA</v>
      </c>
    </row>
    <row r="1907">
      <c r="A1907" t="str">
        <v>AutoTable</v>
      </c>
      <c r="D1907" t="str">
        <v>38026-05</v>
      </c>
      <c r="E1907" t="str">
        <v>0036/CA</v>
      </c>
    </row>
    <row r="1908">
      <c r="A1908" t="str">
        <v>AutoTable</v>
      </c>
      <c r="D1908" t="str">
        <v>38026-08</v>
      </c>
      <c r="E1908" t="str">
        <v>0036/CA</v>
      </c>
    </row>
    <row r="1909">
      <c r="A1909" t="str">
        <v>AutoTable</v>
      </c>
      <c r="D1909" t="str">
        <v>38026-13</v>
      </c>
      <c r="E1909" t="str">
        <v>0036/CA</v>
      </c>
    </row>
    <row r="1910">
      <c r="A1910" t="str">
        <v>AutoTable</v>
      </c>
      <c r="D1910" t="str">
        <v>38026-15</v>
      </c>
      <c r="E1910" t="str">
        <v>0036/CA</v>
      </c>
    </row>
    <row r="1911">
      <c r="A1911" t="str">
        <v>AutoTable</v>
      </c>
      <c r="D1911" t="str">
        <v>43430B</v>
      </c>
      <c r="E1911" t="str">
        <v>0036/CA</v>
      </c>
    </row>
    <row r="1912">
      <c r="A1912" t="str">
        <v>AutoTable</v>
      </c>
      <c r="D1912" t="str">
        <v>43430J</v>
      </c>
      <c r="E1912" t="str">
        <v>0036/CA</v>
      </c>
    </row>
    <row r="1913">
      <c r="A1913" t="str">
        <v>AutoTable</v>
      </c>
      <c r="D1913" t="str">
        <v>43430M</v>
      </c>
      <c r="E1913" t="str">
        <v>0036/CA</v>
      </c>
    </row>
    <row r="1914">
      <c r="A1914" t="str">
        <v>AutoTable</v>
      </c>
      <c r="D1914" t="str">
        <v>43430R</v>
      </c>
      <c r="E1914" t="str">
        <v>0036/CA</v>
      </c>
    </row>
    <row r="1915">
      <c r="A1915" t="str">
        <v>AutoTable</v>
      </c>
      <c r="D1915" t="str">
        <v>43430SO</v>
      </c>
      <c r="E1915" t="str">
        <v>0036/CA</v>
      </c>
    </row>
    <row r="1916">
      <c r="A1916" t="str">
        <v>AutoTable</v>
      </c>
      <c r="D1916" t="str">
        <v>43430VE</v>
      </c>
      <c r="E1916" t="str">
        <v>0036/CA</v>
      </c>
    </row>
    <row r="1917">
      <c r="A1917" t="str">
        <v>AutoTable</v>
      </c>
      <c r="D1917" t="str">
        <v>43430VI</v>
      </c>
      <c r="E1917" t="str">
        <v>0036/CA</v>
      </c>
    </row>
    <row r="1918">
      <c r="A1918" t="str">
        <v>AutoTable</v>
      </c>
      <c r="D1918" t="str">
        <v>43530B</v>
      </c>
      <c r="E1918" t="str">
        <v>0036/CA</v>
      </c>
    </row>
    <row r="1919">
      <c r="A1919" t="str">
        <v>AutoTable</v>
      </c>
      <c r="D1919" t="str">
        <v>43530BC</v>
      </c>
      <c r="E1919" t="str">
        <v>0036/CA</v>
      </c>
    </row>
    <row r="1920">
      <c r="A1920" t="str">
        <v>AutoTable</v>
      </c>
      <c r="D1920" t="str">
        <v>43530M</v>
      </c>
      <c r="E1920" t="str">
        <v>0036/CA</v>
      </c>
    </row>
    <row r="1921">
      <c r="A1921" t="str">
        <v>AutoTable</v>
      </c>
      <c r="D1921" t="str">
        <v>43530R</v>
      </c>
      <c r="E1921" t="str">
        <v>0036/CA</v>
      </c>
    </row>
    <row r="1922">
      <c r="A1922" t="str">
        <v>AutoTable</v>
      </c>
      <c r="D1922" t="str">
        <v>63110-02</v>
      </c>
      <c r="E1922" t="str">
        <v>0036/CA</v>
      </c>
    </row>
    <row r="1923">
      <c r="A1923" t="str">
        <v>AutoTable</v>
      </c>
      <c r="D1923" t="str">
        <v>63110-05</v>
      </c>
      <c r="E1923" t="str">
        <v>0036/CA</v>
      </c>
    </row>
    <row r="1924">
      <c r="A1924" t="str">
        <v>AutoTable</v>
      </c>
      <c r="D1924" t="str">
        <v>63110-08</v>
      </c>
      <c r="E1924" t="str">
        <v>0036/CA</v>
      </c>
    </row>
    <row r="1925">
      <c r="A1925" t="str">
        <v>AutoTable</v>
      </c>
      <c r="D1925" t="str">
        <v>63110-26</v>
      </c>
      <c r="E1925" t="str">
        <v>0036/CA</v>
      </c>
    </row>
    <row r="1926">
      <c r="A1926" t="str">
        <v>AutoTable</v>
      </c>
      <c r="D1926" t="str">
        <v>703400A</v>
      </c>
      <c r="E1926" t="str">
        <v>0036/CA</v>
      </c>
    </row>
    <row r="1927">
      <c r="A1927" t="str">
        <v>AutoTable</v>
      </c>
      <c r="D1927" t="str">
        <v>705432</v>
      </c>
      <c r="E1927" t="str">
        <v>0036/CA</v>
      </c>
    </row>
    <row r="1928">
      <c r="A1928" t="str">
        <v>AutoTable</v>
      </c>
      <c r="D1928" t="str">
        <v>72576-04</v>
      </c>
      <c r="E1928" t="str">
        <v>0036/CA</v>
      </c>
    </row>
    <row r="1929">
      <c r="A1929" t="str">
        <v>AutoTable</v>
      </c>
      <c r="D1929" t="str">
        <v>72676-02</v>
      </c>
      <c r="E1929" t="str">
        <v>0036/CA</v>
      </c>
    </row>
    <row r="1930">
      <c r="A1930" t="str">
        <v>AutoTable</v>
      </c>
      <c r="D1930" t="str">
        <v>72676-35</v>
      </c>
      <c r="E1930" t="str">
        <v>0036/CA</v>
      </c>
    </row>
    <row r="1931">
      <c r="A1931" t="str">
        <v>AutoTable</v>
      </c>
      <c r="D1931" t="str">
        <v>72676-36</v>
      </c>
      <c r="E1931" t="str">
        <v>0036/CA</v>
      </c>
    </row>
    <row r="1932">
      <c r="A1932" t="str">
        <v>AutoTable</v>
      </c>
      <c r="D1932" t="str">
        <v>72676-46</v>
      </c>
      <c r="E1932" t="str">
        <v>0036/CA</v>
      </c>
    </row>
    <row r="1933">
      <c r="A1933" t="str">
        <v>AutoTable</v>
      </c>
      <c r="D1933" t="str">
        <v>72710-02</v>
      </c>
      <c r="E1933" t="str">
        <v>0036/CA</v>
      </c>
    </row>
    <row r="1934">
      <c r="A1934" t="str">
        <v>AutoTable</v>
      </c>
      <c r="D1934" t="str">
        <v>72710-06</v>
      </c>
      <c r="E1934" t="str">
        <v>0036/CA</v>
      </c>
    </row>
    <row r="1935">
      <c r="A1935" t="str">
        <v>AutoTable</v>
      </c>
      <c r="D1935" t="str">
        <v>77010-42CE</v>
      </c>
      <c r="E1935" t="str">
        <v>0036/CA</v>
      </c>
    </row>
    <row r="1936">
      <c r="A1936" t="str">
        <v>AutoTable</v>
      </c>
      <c r="D1936" t="str">
        <v>77010-47</v>
      </c>
      <c r="E1936" t="str">
        <v>0036/CA</v>
      </c>
    </row>
    <row r="1937">
      <c r="A1937" t="str">
        <v>AutoTable</v>
      </c>
      <c r="D1937" t="str">
        <v>77010-59CE</v>
      </c>
      <c r="E1937" t="str">
        <v>0036/CA</v>
      </c>
    </row>
    <row r="1938">
      <c r="A1938" t="str">
        <v>AutoTable</v>
      </c>
      <c r="D1938" t="str">
        <v>77210-32</v>
      </c>
      <c r="E1938" t="str">
        <v>0036/CA</v>
      </c>
    </row>
    <row r="1939">
      <c r="A1939" t="str">
        <v>AutoTable</v>
      </c>
      <c r="D1939" t="str">
        <v>77210-32CE</v>
      </c>
      <c r="E1939" t="str">
        <v>0036/CA</v>
      </c>
    </row>
    <row r="1940">
      <c r="A1940" t="str">
        <v>AutoTable</v>
      </c>
      <c r="D1940" t="str">
        <v>78010-00</v>
      </c>
      <c r="E1940" t="str">
        <v>0036/CA</v>
      </c>
    </row>
    <row r="1941">
      <c r="A1941" t="str">
        <v>AutoTable</v>
      </c>
      <c r="D1941" t="str">
        <v>78210-00</v>
      </c>
      <c r="E1941" t="str">
        <v>0036/CA</v>
      </c>
    </row>
    <row r="1942">
      <c r="A1942" t="str">
        <v>AutoTable</v>
      </c>
      <c r="D1942" t="str">
        <v>90150-01S4</v>
      </c>
      <c r="E1942" t="str">
        <v>0036/CA</v>
      </c>
    </row>
    <row r="1943">
      <c r="A1943" t="str">
        <v>AutoTable</v>
      </c>
      <c r="D1943" t="str">
        <v>91210-18</v>
      </c>
      <c r="E1943" t="str">
        <v>0036/CA</v>
      </c>
    </row>
    <row r="1944">
      <c r="A1944" t="str">
        <v>AutoTable</v>
      </c>
      <c r="D1944" t="str">
        <v>B54030</v>
      </c>
      <c r="E1944" t="str">
        <v>0036/CA</v>
      </c>
    </row>
    <row r="1945">
      <c r="A1945" t="str">
        <v>AutoTable</v>
      </c>
      <c r="D1945" t="str">
        <v>B54047</v>
      </c>
      <c r="E1945" t="str">
        <v>0036/CA</v>
      </c>
    </row>
    <row r="1946">
      <c r="A1946" t="str">
        <v>AutoTable</v>
      </c>
      <c r="D1946" t="str">
        <v>P152361</v>
      </c>
      <c r="E1946" t="str">
        <v>0036/CA</v>
      </c>
    </row>
    <row r="1947">
      <c r="A1947" t="str">
        <v>AutoTable</v>
      </c>
      <c r="D1947" t="str">
        <v>P152362</v>
      </c>
      <c r="E1947" t="str">
        <v>0036/CA</v>
      </c>
    </row>
    <row r="1948">
      <c r="A1948" t="str">
        <v>AutoTable</v>
      </c>
      <c r="D1948" t="str">
        <v>P152363</v>
      </c>
      <c r="E1948" t="str">
        <v>0036/CA</v>
      </c>
    </row>
    <row r="1949">
      <c r="A1949" t="str">
        <v>AutoTable</v>
      </c>
      <c r="D1949" t="str">
        <v>62075</v>
      </c>
      <c r="E1949" t="str">
        <v>0038/CA</v>
      </c>
    </row>
    <row r="1950">
      <c r="A1950" t="str">
        <v>AutoTable</v>
      </c>
      <c r="D1950" t="str">
        <v>64775</v>
      </c>
      <c r="E1950" t="str">
        <v>0038/CA</v>
      </c>
    </row>
    <row r="1951">
      <c r="A1951" t="str">
        <v>AutoTable</v>
      </c>
      <c r="D1951" t="str">
        <v>64975</v>
      </c>
      <c r="E1951" t="str">
        <v>0038/CA</v>
      </c>
    </row>
    <row r="1952">
      <c r="A1952" t="str">
        <v>AutoTable</v>
      </c>
      <c r="D1952" t="str">
        <v>65175</v>
      </c>
      <c r="E1952" t="str">
        <v>0038/CA</v>
      </c>
    </row>
    <row r="1953">
      <c r="A1953" t="str">
        <v>AutoTable</v>
      </c>
      <c r="D1953" t="str">
        <v>15430AB</v>
      </c>
      <c r="E1953" t="str">
        <v>0040/CA</v>
      </c>
    </row>
    <row r="1954">
      <c r="A1954" t="str">
        <v>AutoTable</v>
      </c>
      <c r="D1954" t="str">
        <v>29230</v>
      </c>
      <c r="E1954" t="str">
        <v>0040/CA</v>
      </c>
    </row>
    <row r="1955">
      <c r="A1955" t="str">
        <v>AutoTable</v>
      </c>
      <c r="D1955" t="str">
        <v>40530</v>
      </c>
      <c r="E1955" t="str">
        <v>0040/CA</v>
      </c>
    </row>
    <row r="1956">
      <c r="A1956" t="str">
        <v>AutoTable</v>
      </c>
      <c r="D1956" t="str">
        <v>40830</v>
      </c>
      <c r="E1956" t="str">
        <v>0040/CA</v>
      </c>
    </row>
    <row r="1957">
      <c r="A1957" t="str">
        <v>AutoTable</v>
      </c>
      <c r="D1957" t="str">
        <v>74637BC-CE</v>
      </c>
      <c r="E1957" t="str">
        <v>0040/CA</v>
      </c>
    </row>
    <row r="1958">
      <c r="A1958" t="str">
        <v>AutoTable</v>
      </c>
      <c r="D1958" t="str">
        <v>74637FR-CE</v>
      </c>
      <c r="E1958" t="str">
        <v>0040/CA</v>
      </c>
    </row>
    <row r="1959">
      <c r="A1959" t="str">
        <v>AutoTable</v>
      </c>
      <c r="D1959" t="str">
        <v>74637R-CE</v>
      </c>
      <c r="E1959" t="str">
        <v>0040/CA</v>
      </c>
    </row>
    <row r="1960">
      <c r="A1960" t="str">
        <v>AutoTable</v>
      </c>
      <c r="D1960" t="str">
        <v>74752BCE</v>
      </c>
      <c r="E1960" t="str">
        <v>0040/CA</v>
      </c>
    </row>
    <row r="1961">
      <c r="A1961" t="str">
        <v>AutoTable</v>
      </c>
      <c r="D1961" t="str">
        <v>74752VECE</v>
      </c>
      <c r="E1961" t="str">
        <v>0040/CA</v>
      </c>
    </row>
    <row r="1962">
      <c r="A1962" t="str">
        <v>AutoTable</v>
      </c>
      <c r="D1962" t="str">
        <v>74752VICE</v>
      </c>
      <c r="E1962" t="str">
        <v>0040/CA</v>
      </c>
    </row>
    <row r="1963">
      <c r="A1963" t="str">
        <v>AutoTable</v>
      </c>
      <c r="D1963" t="str">
        <v>74844KA</v>
      </c>
      <c r="E1963" t="str">
        <v>0040/CA</v>
      </c>
    </row>
    <row r="1964">
      <c r="A1964" t="str">
        <v>AutoTable</v>
      </c>
      <c r="D1964" t="str">
        <v>74845AB</v>
      </c>
      <c r="E1964" t="str">
        <v>0040/CA</v>
      </c>
    </row>
    <row r="1965">
      <c r="A1965" t="str">
        <v>AutoTable</v>
      </c>
      <c r="D1965" t="str">
        <v>74845KVI</v>
      </c>
      <c r="E1965" t="str">
        <v>0040/CA</v>
      </c>
    </row>
    <row r="1966">
      <c r="A1966" t="str">
        <v>AutoTable</v>
      </c>
      <c r="D1966" t="str">
        <v>74846J/PA</v>
      </c>
      <c r="E1966" t="str">
        <v>0040/CA</v>
      </c>
    </row>
    <row r="1967">
      <c r="A1967" t="str">
        <v>AutoTable</v>
      </c>
      <c r="D1967" t="str">
        <v>74846KA</v>
      </c>
      <c r="E1967" t="str">
        <v>0040/CA</v>
      </c>
    </row>
    <row r="1968">
      <c r="A1968" t="str">
        <v>AutoTable</v>
      </c>
      <c r="D1968" t="str">
        <v>74847KA</v>
      </c>
      <c r="E1968" t="str">
        <v>0040/CA</v>
      </c>
    </row>
    <row r="1969">
      <c r="A1969" t="str">
        <v>AutoTable</v>
      </c>
      <c r="D1969" t="str">
        <v>P001502</v>
      </c>
      <c r="E1969" t="str">
        <v>0040/CA</v>
      </c>
    </row>
    <row r="1970">
      <c r="A1970" t="str">
        <v>AutoTable</v>
      </c>
      <c r="D1970" t="str">
        <v>29226</v>
      </c>
      <c r="E1970" t="str">
        <v>0048/CA</v>
      </c>
    </row>
    <row r="1971">
      <c r="A1971" t="str">
        <v>AutoTable</v>
      </c>
      <c r="D1971" t="str">
        <v>29232</v>
      </c>
      <c r="E1971" t="str">
        <v>0048/CA</v>
      </c>
    </row>
    <row r="1972">
      <c r="A1972" t="str">
        <v>AutoTable</v>
      </c>
      <c r="D1972" t="str">
        <v>63175-05</v>
      </c>
      <c r="E1972" t="str">
        <v>0048/CA</v>
      </c>
    </row>
    <row r="1973">
      <c r="A1973" t="str">
        <v>AutoTable</v>
      </c>
      <c r="D1973" t="str">
        <v>63175-06</v>
      </c>
      <c r="E1973" t="str">
        <v>0048/CA</v>
      </c>
    </row>
    <row r="1974">
      <c r="A1974" t="str">
        <v>AutoTable</v>
      </c>
      <c r="D1974" t="str">
        <v>63175-08</v>
      </c>
      <c r="E1974" t="str">
        <v>0048/CA</v>
      </c>
    </row>
    <row r="1975">
      <c r="A1975" t="str">
        <v>AutoTable</v>
      </c>
      <c r="D1975" t="str">
        <v>M3705</v>
      </c>
      <c r="E1975" t="str">
        <v>0048/CA</v>
      </c>
    </row>
    <row r="1976">
      <c r="A1976" t="str">
        <v>AutoTable</v>
      </c>
      <c r="D1976" t="str">
        <v>P044007</v>
      </c>
      <c r="E1976" t="str">
        <v>0048/CA</v>
      </c>
    </row>
    <row r="1977">
      <c r="A1977" t="str">
        <v>AutoTable</v>
      </c>
      <c r="D1977" t="str">
        <v>P151581</v>
      </c>
      <c r="E1977" t="str">
        <v>0048/CA</v>
      </c>
    </row>
    <row r="1978">
      <c r="A1978" t="str">
        <v>AutoTable</v>
      </c>
      <c r="D1978" t="str">
        <v>P151589</v>
      </c>
      <c r="E1978" t="str">
        <v>0048/CA</v>
      </c>
    </row>
    <row r="1979">
      <c r="A1979" t="str">
        <v>AutoTable</v>
      </c>
      <c r="D1979" t="str">
        <v>03140</v>
      </c>
      <c r="E1979" t="str">
        <v>0050/CA</v>
      </c>
    </row>
    <row r="1980">
      <c r="A1980" t="str">
        <v>AutoTable</v>
      </c>
      <c r="D1980" t="str">
        <v>31520</v>
      </c>
      <c r="E1980" t="str">
        <v>0050/CA</v>
      </c>
    </row>
    <row r="1981">
      <c r="A1981" t="str">
        <v>AutoTable</v>
      </c>
      <c r="D1981" t="str">
        <v>40130-30</v>
      </c>
      <c r="E1981" t="str">
        <v>0050/CA</v>
      </c>
    </row>
    <row r="1982">
      <c r="A1982" t="str">
        <v>AutoTable</v>
      </c>
      <c r="D1982" t="str">
        <v>73575S</v>
      </c>
      <c r="E1982" t="str">
        <v>0050/CA</v>
      </c>
    </row>
    <row r="1983">
      <c r="A1983" t="str">
        <v>AutoTable</v>
      </c>
      <c r="D1983" t="str">
        <v>73575SCB</v>
      </c>
      <c r="E1983" t="str">
        <v>0050/CA</v>
      </c>
    </row>
    <row r="1984">
      <c r="A1984" t="str">
        <v>AutoTable</v>
      </c>
      <c r="D1984" t="str">
        <v>73575SD</v>
      </c>
      <c r="E1984" t="str">
        <v>0050/CA</v>
      </c>
    </row>
    <row r="1985">
      <c r="A1985" t="str">
        <v>AutoTable</v>
      </c>
      <c r="D1985" t="str">
        <v>74945FO</v>
      </c>
      <c r="E1985" t="str">
        <v>0050/CA</v>
      </c>
    </row>
    <row r="1986">
      <c r="A1986" t="str">
        <v>AutoTable</v>
      </c>
      <c r="D1986" t="str">
        <v>75549-42</v>
      </c>
      <c r="E1986" t="str">
        <v>0050/CA</v>
      </c>
    </row>
    <row r="1987">
      <c r="A1987" t="str">
        <v>AutoTable</v>
      </c>
      <c r="D1987" t="str">
        <v>75549-43</v>
      </c>
      <c r="E1987" t="str">
        <v>0050/CA</v>
      </c>
    </row>
    <row r="1988">
      <c r="A1988" t="str">
        <v>AutoTable</v>
      </c>
      <c r="D1988" t="str">
        <v>75549-60</v>
      </c>
      <c r="E1988" t="str">
        <v>0050/CA</v>
      </c>
    </row>
    <row r="1989">
      <c r="A1989" t="str">
        <v>AutoTable</v>
      </c>
      <c r="D1989" t="str">
        <v>75550-19</v>
      </c>
      <c r="E1989" t="str">
        <v>0050/CA</v>
      </c>
    </row>
    <row r="1990">
      <c r="A1990" t="str">
        <v>AutoTable</v>
      </c>
      <c r="D1990" t="str">
        <v>75551-01</v>
      </c>
      <c r="E1990" t="str">
        <v>0050/CA</v>
      </c>
    </row>
    <row r="1991">
      <c r="A1991" t="str">
        <v>AutoTable</v>
      </c>
      <c r="D1991" t="str">
        <v>75551-09</v>
      </c>
      <c r="E1991" t="str">
        <v>0050/CA</v>
      </c>
    </row>
    <row r="1992">
      <c r="A1992" t="str">
        <v>AutoTable</v>
      </c>
      <c r="D1992" t="str">
        <v>75551-13</v>
      </c>
      <c r="E1992" t="str">
        <v>0050/CA</v>
      </c>
    </row>
    <row r="1993">
      <c r="A1993" t="str">
        <v>AutoTable</v>
      </c>
      <c r="D1993" t="str">
        <v>75551-18</v>
      </c>
      <c r="E1993" t="str">
        <v>0050/CA</v>
      </c>
    </row>
    <row r="1994">
      <c r="A1994" t="str">
        <v>AutoTable</v>
      </c>
      <c r="D1994" t="str">
        <v>75552-01</v>
      </c>
      <c r="E1994" t="str">
        <v>0050/CA</v>
      </c>
    </row>
    <row r="1995">
      <c r="A1995" t="str">
        <v>AutoTable</v>
      </c>
      <c r="D1995" t="str">
        <v>75552-10</v>
      </c>
      <c r="E1995" t="str">
        <v>0050/CA</v>
      </c>
    </row>
    <row r="1996">
      <c r="A1996" t="str">
        <v>AutoTable</v>
      </c>
      <c r="D1996" t="str">
        <v>75552-19</v>
      </c>
      <c r="E1996" t="str">
        <v>0050/CA</v>
      </c>
    </row>
    <row r="1997">
      <c r="A1997" t="str">
        <v>AutoTable</v>
      </c>
      <c r="D1997" t="str">
        <v>75553-02</v>
      </c>
      <c r="E1997" t="str">
        <v>0050/CA</v>
      </c>
    </row>
    <row r="1998">
      <c r="A1998" t="str">
        <v>AutoTable</v>
      </c>
      <c r="D1998" t="str">
        <v>75553-09</v>
      </c>
      <c r="E1998" t="str">
        <v>0050/CA</v>
      </c>
    </row>
    <row r="1999">
      <c r="A1999" t="str">
        <v>AutoTable</v>
      </c>
      <c r="D1999" t="str">
        <v>75553-18</v>
      </c>
      <c r="E1999" t="str">
        <v>0050/CA</v>
      </c>
    </row>
    <row r="2000">
      <c r="A2000" t="str">
        <v>AutoTable</v>
      </c>
      <c r="D2000" t="str">
        <v>29232</v>
      </c>
      <c r="E2000" t="str">
        <v>0052/CA</v>
      </c>
    </row>
    <row r="2001">
      <c r="A2001" t="str">
        <v>AutoTable</v>
      </c>
      <c r="D2001" t="str">
        <v>38020-01</v>
      </c>
      <c r="E2001" t="str">
        <v>0056/CA</v>
      </c>
    </row>
    <row r="2002">
      <c r="A2002" t="str">
        <v>AutoTable</v>
      </c>
      <c r="D2002" t="str">
        <v>38020-02</v>
      </c>
      <c r="E2002" t="str">
        <v>0056/CA</v>
      </c>
    </row>
    <row r="2003">
      <c r="A2003" t="str">
        <v>AutoTable</v>
      </c>
      <c r="D2003" t="str">
        <v>38020-06</v>
      </c>
      <c r="E2003" t="str">
        <v>0056/CA</v>
      </c>
    </row>
    <row r="2004">
      <c r="A2004" t="str">
        <v>AutoTable</v>
      </c>
      <c r="D2004" t="str">
        <v>38020-08</v>
      </c>
      <c r="E2004" t="str">
        <v>0056/CA</v>
      </c>
    </row>
    <row r="2005">
      <c r="A2005" t="str">
        <v>AutoTable</v>
      </c>
      <c r="D2005" t="str">
        <v>38020-09</v>
      </c>
      <c r="E2005" t="str">
        <v>0056/CA</v>
      </c>
    </row>
    <row r="2006">
      <c r="A2006" t="str">
        <v>AutoTable</v>
      </c>
      <c r="D2006" t="str">
        <v>38020-19</v>
      </c>
      <c r="E2006" t="str">
        <v>0056/CA</v>
      </c>
    </row>
    <row r="2007">
      <c r="A2007" t="str">
        <v>AutoTable</v>
      </c>
      <c r="D2007" t="str">
        <v>38021-01</v>
      </c>
      <c r="E2007" t="str">
        <v>0056/CA</v>
      </c>
    </row>
    <row r="2008">
      <c r="A2008" t="str">
        <v>AutoTable</v>
      </c>
      <c r="D2008" t="str">
        <v>38021-02</v>
      </c>
      <c r="E2008" t="str">
        <v>0056/CA</v>
      </c>
    </row>
    <row r="2009">
      <c r="A2009" t="str">
        <v>AutoTable</v>
      </c>
      <c r="D2009" t="str">
        <v>38021-06</v>
      </c>
      <c r="E2009" t="str">
        <v>0056/CA</v>
      </c>
    </row>
    <row r="2010">
      <c r="A2010" t="str">
        <v>AutoTable</v>
      </c>
      <c r="D2010" t="str">
        <v>38021-08</v>
      </c>
      <c r="E2010" t="str">
        <v>0056/CA</v>
      </c>
    </row>
    <row r="2011">
      <c r="A2011" t="str">
        <v>AutoTable</v>
      </c>
      <c r="D2011" t="str">
        <v>38021-13</v>
      </c>
      <c r="E2011" t="str">
        <v>0056/CA</v>
      </c>
    </row>
    <row r="2012">
      <c r="A2012" t="str">
        <v>AutoTable</v>
      </c>
      <c r="D2012" t="str">
        <v>38021-20</v>
      </c>
      <c r="E2012" t="str">
        <v>0056/CA</v>
      </c>
    </row>
    <row r="2013">
      <c r="A2013" t="str">
        <v>AutoTable</v>
      </c>
      <c r="D2013" t="str">
        <v>43845CB-PL</v>
      </c>
      <c r="E2013" t="str">
        <v>0058/CA</v>
      </c>
    </row>
    <row r="2014">
      <c r="A2014" t="str">
        <v>AutoTable</v>
      </c>
      <c r="D2014" t="str">
        <v>43845CB-TB</v>
      </c>
      <c r="E2014" t="str">
        <v>0058/CA</v>
      </c>
    </row>
    <row r="2015">
      <c r="A2015" t="str">
        <v>AutoTable</v>
      </c>
      <c r="D2015" t="str">
        <v>15059A</v>
      </c>
      <c r="E2015" t="str">
        <v>0060/CA</v>
      </c>
    </row>
    <row r="2016">
      <c r="A2016" t="str">
        <v>AutoTable</v>
      </c>
      <c r="D2016" t="str">
        <v>15059OR</v>
      </c>
      <c r="E2016" t="str">
        <v>0060/CA</v>
      </c>
    </row>
    <row r="2017">
      <c r="A2017" t="str">
        <v>AutoTable</v>
      </c>
      <c r="D2017" t="str">
        <v>15233R</v>
      </c>
      <c r="E2017" t="str">
        <v>0060/CA</v>
      </c>
    </row>
    <row r="2018">
      <c r="A2018" t="str">
        <v>AutoTable</v>
      </c>
      <c r="D2018" t="str">
        <v>15233V</v>
      </c>
      <c r="E2018" t="str">
        <v>0060/CA</v>
      </c>
    </row>
    <row r="2019">
      <c r="A2019" t="str">
        <v>AutoTable</v>
      </c>
      <c r="D2019" t="str">
        <v>15302A</v>
      </c>
      <c r="E2019" t="str">
        <v>0060/CA</v>
      </c>
    </row>
    <row r="2020">
      <c r="A2020" t="str">
        <v>AutoTable</v>
      </c>
      <c r="D2020" t="str">
        <v>15310A</v>
      </c>
      <c r="E2020" t="str">
        <v>0060/CA</v>
      </c>
    </row>
    <row r="2021">
      <c r="A2021" t="str">
        <v>AutoTable</v>
      </c>
      <c r="D2021" t="str">
        <v>15310OR</v>
      </c>
      <c r="E2021" t="str">
        <v>0060/CA</v>
      </c>
    </row>
    <row r="2022">
      <c r="A2022" t="str">
        <v>AutoTable</v>
      </c>
      <c r="D2022" t="str">
        <v>15320A</v>
      </c>
      <c r="E2022" t="str">
        <v>0060/CA</v>
      </c>
    </row>
    <row r="2023">
      <c r="A2023" t="str">
        <v>AutoTable</v>
      </c>
      <c r="D2023" t="str">
        <v>15320OR</v>
      </c>
      <c r="E2023" t="str">
        <v>0060/CA</v>
      </c>
    </row>
    <row r="2024">
      <c r="A2024" t="str">
        <v>AutoTable</v>
      </c>
      <c r="D2024" t="str">
        <v>29203</v>
      </c>
      <c r="E2024" t="str">
        <v>0060/CA</v>
      </c>
    </row>
    <row r="2025">
      <c r="A2025" t="str">
        <v>AutoTable</v>
      </c>
      <c r="D2025" t="str">
        <v>400-9B</v>
      </c>
      <c r="E2025" t="str">
        <v>0060/CA</v>
      </c>
    </row>
    <row r="2026">
      <c r="A2026" t="str">
        <v>AutoTable</v>
      </c>
      <c r="D2026" t="str">
        <v>400-9BC</v>
      </c>
      <c r="E2026" t="str">
        <v>0060/CA</v>
      </c>
    </row>
    <row r="2027">
      <c r="A2027" t="str">
        <v>AutoTable</v>
      </c>
      <c r="D2027" t="str">
        <v>400-9FO</v>
      </c>
      <c r="E2027" t="str">
        <v>0060/CA</v>
      </c>
    </row>
    <row r="2028">
      <c r="A2028" t="str">
        <v>AutoTable</v>
      </c>
      <c r="D2028" t="str">
        <v>400-9FR</v>
      </c>
      <c r="E2028" t="str">
        <v>0060/CA</v>
      </c>
    </row>
    <row r="2029">
      <c r="A2029" t="str">
        <v>AutoTable</v>
      </c>
      <c r="D2029" t="str">
        <v>400-9J</v>
      </c>
      <c r="E2029" t="str">
        <v>0060/CA</v>
      </c>
    </row>
    <row r="2030">
      <c r="A2030" t="str">
        <v>AutoTable</v>
      </c>
      <c r="D2030" t="str">
        <v>400-9M</v>
      </c>
      <c r="E2030" t="str">
        <v>0060/CA</v>
      </c>
    </row>
    <row r="2031">
      <c r="A2031" t="str">
        <v>AutoTable</v>
      </c>
      <c r="D2031" t="str">
        <v>400-9R</v>
      </c>
      <c r="E2031" t="str">
        <v>0060/CA</v>
      </c>
    </row>
    <row r="2032">
      <c r="A2032" t="str">
        <v>AutoTable</v>
      </c>
      <c r="D2032" t="str">
        <v>43705</v>
      </c>
      <c r="E2032" t="str">
        <v>0060/CA</v>
      </c>
    </row>
    <row r="2033">
      <c r="A2033" t="str">
        <v>AutoTable</v>
      </c>
      <c r="D2033" t="str">
        <v>43745B</v>
      </c>
      <c r="E2033" t="str">
        <v>0060/CA</v>
      </c>
    </row>
    <row r="2034">
      <c r="A2034" t="str">
        <v>AutoTable</v>
      </c>
      <c r="D2034" t="str">
        <v>43745B/PAP</v>
      </c>
      <c r="E2034" t="str">
        <v>0060/CA</v>
      </c>
    </row>
    <row r="2035">
      <c r="A2035" t="str">
        <v>AutoTable</v>
      </c>
      <c r="D2035" t="str">
        <v>43745O/RO</v>
      </c>
      <c r="E2035" t="str">
        <v>0060/CA</v>
      </c>
    </row>
    <row r="2036">
      <c r="A2036" t="str">
        <v>AutoTable</v>
      </c>
      <c r="D2036" t="str">
        <v>43745PAP/V</v>
      </c>
      <c r="E2036" t="str">
        <v>0060/CA</v>
      </c>
    </row>
    <row r="2037">
      <c r="A2037" t="str">
        <v>AutoTable</v>
      </c>
      <c r="D2037" t="str">
        <v>43745PAP/VI</v>
      </c>
      <c r="E2037" t="str">
        <v>0060/CA</v>
      </c>
    </row>
    <row r="2038">
      <c r="A2038" t="str">
        <v>AutoTable</v>
      </c>
      <c r="D2038" t="str">
        <v>43745R/PA</v>
      </c>
      <c r="E2038" t="str">
        <v>0060/CA</v>
      </c>
    </row>
    <row r="2039">
      <c r="A2039" t="str">
        <v>AutoTable</v>
      </c>
      <c r="D2039" t="str">
        <v>43750SO</v>
      </c>
      <c r="E2039" t="str">
        <v>0060/CA</v>
      </c>
    </row>
    <row r="2040">
      <c r="A2040" t="str">
        <v>AutoTable</v>
      </c>
      <c r="D2040" t="str">
        <v>43945FO/F</v>
      </c>
      <c r="E2040" t="str">
        <v>0060/CA</v>
      </c>
    </row>
    <row r="2041">
      <c r="A2041" t="str">
        <v>AutoTable</v>
      </c>
      <c r="D2041" t="str">
        <v>43945MA/B/VE</v>
      </c>
      <c r="E2041" t="str">
        <v>0060/CA</v>
      </c>
    </row>
    <row r="2042">
      <c r="A2042" t="str">
        <v>AutoTable</v>
      </c>
      <c r="D2042" t="str">
        <v>43945PA</v>
      </c>
      <c r="E2042" t="str">
        <v>0060/CA</v>
      </c>
    </row>
    <row r="2043">
      <c r="A2043" t="str">
        <v>AutoTable</v>
      </c>
      <c r="D2043" t="str">
        <v>440308</v>
      </c>
      <c r="E2043" t="str">
        <v>0060/CA</v>
      </c>
    </row>
    <row r="2044">
      <c r="A2044" t="str">
        <v>AutoTable</v>
      </c>
      <c r="D2044" t="str">
        <v>440381</v>
      </c>
      <c r="E2044" t="str">
        <v>0060/CA</v>
      </c>
    </row>
    <row r="2045">
      <c r="A2045" t="str">
        <v>AutoTable</v>
      </c>
      <c r="D2045" t="str">
        <v>440389</v>
      </c>
      <c r="E2045" t="str">
        <v>0060/CA</v>
      </c>
    </row>
    <row r="2046">
      <c r="A2046" t="str">
        <v>AutoTable</v>
      </c>
      <c r="D2046" t="str">
        <v>60176</v>
      </c>
      <c r="E2046" t="str">
        <v>0060/CA</v>
      </c>
    </row>
    <row r="2047">
      <c r="A2047" t="str">
        <v>AutoTable</v>
      </c>
      <c r="D2047" t="str">
        <v>703300A</v>
      </c>
      <c r="E2047" t="str">
        <v>0060/CA</v>
      </c>
    </row>
    <row r="2048">
      <c r="A2048" t="str">
        <v>AutoTable</v>
      </c>
      <c r="D2048" t="str">
        <v>71575-18CE</v>
      </c>
      <c r="E2048" t="str">
        <v>0060/CA</v>
      </c>
    </row>
    <row r="2049">
      <c r="A2049" t="str">
        <v>AutoTable</v>
      </c>
      <c r="D2049" t="str">
        <v>71575-20CE</v>
      </c>
      <c r="E2049" t="str">
        <v>0060/CA</v>
      </c>
    </row>
    <row r="2050">
      <c r="A2050" t="str">
        <v>AutoTable</v>
      </c>
      <c r="D2050" t="str">
        <v>71575-24</v>
      </c>
      <c r="E2050" t="str">
        <v>0060/CA</v>
      </c>
    </row>
    <row r="2051">
      <c r="A2051" t="str">
        <v>AutoTable</v>
      </c>
      <c r="D2051" t="str">
        <v>71575-26CE</v>
      </c>
      <c r="E2051" t="str">
        <v>0060/CA</v>
      </c>
    </row>
    <row r="2052">
      <c r="A2052" t="str">
        <v>AutoTable</v>
      </c>
      <c r="D2052" t="str">
        <v>71575-28CE</v>
      </c>
      <c r="E2052" t="str">
        <v>0060/CA</v>
      </c>
    </row>
    <row r="2053">
      <c r="A2053" t="str">
        <v>AutoTable</v>
      </c>
      <c r="D2053" t="str">
        <v>73575SD</v>
      </c>
      <c r="E2053" t="str">
        <v>0060/CA</v>
      </c>
    </row>
    <row r="2054">
      <c r="A2054" t="str">
        <v>AutoTable</v>
      </c>
      <c r="D2054" t="str">
        <v>73775B</v>
      </c>
      <c r="E2054" t="str">
        <v>0060/CA</v>
      </c>
    </row>
    <row r="2055">
      <c r="A2055" t="str">
        <v>AutoTable</v>
      </c>
      <c r="D2055" t="str">
        <v>73775BC</v>
      </c>
      <c r="E2055" t="str">
        <v>0060/CA</v>
      </c>
    </row>
    <row r="2056">
      <c r="A2056" t="str">
        <v>AutoTable</v>
      </c>
      <c r="D2056" t="str">
        <v>73775M</v>
      </c>
      <c r="E2056" t="str">
        <v>0060/CA</v>
      </c>
    </row>
    <row r="2057">
      <c r="A2057" t="str">
        <v>AutoTable</v>
      </c>
      <c r="D2057" t="str">
        <v>73775R</v>
      </c>
      <c r="E2057" t="str">
        <v>0060/CA</v>
      </c>
    </row>
    <row r="2058">
      <c r="A2058" t="str">
        <v>AutoTable</v>
      </c>
      <c r="D2058" t="str">
        <v>73775S</v>
      </c>
      <c r="E2058" t="str">
        <v>0060/CA</v>
      </c>
    </row>
    <row r="2059">
      <c r="A2059" t="str">
        <v>AutoTable</v>
      </c>
      <c r="D2059" t="str">
        <v>73775SO</v>
      </c>
      <c r="E2059" t="str">
        <v>0060/CA</v>
      </c>
    </row>
    <row r="2060">
      <c r="A2060" t="str">
        <v>AutoTable</v>
      </c>
      <c r="D2060" t="str">
        <v>76075-63CE</v>
      </c>
      <c r="E2060" t="str">
        <v>0060/CA</v>
      </c>
    </row>
    <row r="2061">
      <c r="A2061" t="str">
        <v>AutoTable</v>
      </c>
      <c r="D2061" t="str">
        <v>76075-64CE</v>
      </c>
      <c r="E2061" t="str">
        <v>0060/CA</v>
      </c>
    </row>
    <row r="2062">
      <c r="A2062" t="str">
        <v>AutoTable</v>
      </c>
      <c r="D2062" t="str">
        <v>76075-65CE</v>
      </c>
      <c r="E2062" t="str">
        <v>0060/CA</v>
      </c>
    </row>
    <row r="2063">
      <c r="A2063" t="str">
        <v>AutoTable</v>
      </c>
      <c r="D2063" t="str">
        <v>76075-66CE</v>
      </c>
      <c r="E2063" t="str">
        <v>0060/CA</v>
      </c>
    </row>
    <row r="2064">
      <c r="A2064" t="str">
        <v>AutoTable</v>
      </c>
      <c r="D2064" t="str">
        <v>76075-67CE</v>
      </c>
      <c r="E2064" t="str">
        <v>0060/CA</v>
      </c>
    </row>
    <row r="2065">
      <c r="A2065" t="str">
        <v>AutoTable</v>
      </c>
      <c r="D2065" t="str">
        <v>76275-02CE</v>
      </c>
      <c r="E2065" t="str">
        <v>0060/CA</v>
      </c>
    </row>
    <row r="2066">
      <c r="A2066" t="str">
        <v>AutoTable</v>
      </c>
      <c r="D2066" t="str">
        <v>76275-21CE</v>
      </c>
      <c r="E2066" t="str">
        <v>0060/CA</v>
      </c>
    </row>
    <row r="2067">
      <c r="A2067" t="str">
        <v>AutoTable</v>
      </c>
      <c r="D2067" t="str">
        <v>76275-23CE</v>
      </c>
      <c r="E2067" t="str">
        <v>0060/CA</v>
      </c>
    </row>
    <row r="2068">
      <c r="A2068" t="str">
        <v>AutoTable</v>
      </c>
      <c r="D2068" t="str">
        <v>76275-25CE</v>
      </c>
      <c r="E2068" t="str">
        <v>0060/CA</v>
      </c>
    </row>
    <row r="2069">
      <c r="A2069" t="str">
        <v>AutoTable</v>
      </c>
      <c r="D2069" t="str">
        <v>76275-26CE</v>
      </c>
      <c r="E2069" t="str">
        <v>0060/CA</v>
      </c>
    </row>
    <row r="2070">
      <c r="A2070" t="str">
        <v>AutoTable</v>
      </c>
      <c r="D2070" t="str">
        <v>76975-06CE</v>
      </c>
      <c r="E2070" t="str">
        <v>0060/CA</v>
      </c>
    </row>
    <row r="2071">
      <c r="A2071" t="str">
        <v>AutoTable</v>
      </c>
      <c r="D2071" t="str">
        <v>76975-08CE</v>
      </c>
      <c r="E2071" t="str">
        <v>0060/CA</v>
      </c>
    </row>
    <row r="2072">
      <c r="A2072" t="str">
        <v>AutoTable</v>
      </c>
      <c r="D2072" t="str">
        <v>76975-17CE</v>
      </c>
      <c r="E2072" t="str">
        <v>0060/CA</v>
      </c>
    </row>
    <row r="2073">
      <c r="A2073" t="str">
        <v>AutoTable</v>
      </c>
      <c r="D2073" t="str">
        <v>76975-18CE</v>
      </c>
      <c r="E2073" t="str">
        <v>0060/CA</v>
      </c>
    </row>
    <row r="2074">
      <c r="A2074" t="str">
        <v>AutoTable</v>
      </c>
      <c r="D2074" t="str">
        <v>76975-19CE</v>
      </c>
      <c r="E2074" t="str">
        <v>0060/CA</v>
      </c>
    </row>
    <row r="2075">
      <c r="A2075" t="str">
        <v>AutoTable</v>
      </c>
      <c r="D2075" t="str">
        <v>76975-28CE</v>
      </c>
      <c r="E2075" t="str">
        <v>0060/CA</v>
      </c>
    </row>
    <row r="2076">
      <c r="A2076" t="str">
        <v>AutoTable</v>
      </c>
      <c r="D2076" t="str">
        <v>77075-07CE</v>
      </c>
      <c r="E2076" t="str">
        <v>0060/CA</v>
      </c>
    </row>
    <row r="2077">
      <c r="A2077" t="str">
        <v>AutoTable</v>
      </c>
      <c r="D2077" t="str">
        <v>77075-20CE</v>
      </c>
      <c r="E2077" t="str">
        <v>0060/CA</v>
      </c>
    </row>
    <row r="2078">
      <c r="A2078" t="str">
        <v>AutoTable</v>
      </c>
      <c r="D2078" t="str">
        <v>77075-21CE</v>
      </c>
      <c r="E2078" t="str">
        <v>0060/CA</v>
      </c>
    </row>
    <row r="2079">
      <c r="A2079" t="str">
        <v>AutoTable</v>
      </c>
      <c r="D2079" t="str">
        <v>77075-22CE</v>
      </c>
      <c r="E2079" t="str">
        <v>0060/CA</v>
      </c>
    </row>
    <row r="2080">
      <c r="A2080" t="str">
        <v>AutoTable</v>
      </c>
      <c r="D2080" t="str">
        <v>77075-25CE</v>
      </c>
      <c r="E2080" t="str">
        <v>0060/CA</v>
      </c>
    </row>
    <row r="2081">
      <c r="A2081" t="str">
        <v>AutoTable</v>
      </c>
      <c r="D2081" t="str">
        <v>77075-26CE</v>
      </c>
      <c r="E2081" t="str">
        <v>0060/CA</v>
      </c>
    </row>
    <row r="2082">
      <c r="A2082" t="str">
        <v>AutoTable</v>
      </c>
      <c r="D2082" t="str">
        <v>77075-29CE</v>
      </c>
      <c r="E2082" t="str">
        <v>0060/CA</v>
      </c>
    </row>
    <row r="2083">
      <c r="A2083" t="str">
        <v>AutoTable</v>
      </c>
      <c r="D2083" t="str">
        <v>77075-43CE</v>
      </c>
      <c r="E2083" t="str">
        <v>0060/CA</v>
      </c>
    </row>
    <row r="2084">
      <c r="A2084" t="str">
        <v>AutoTable</v>
      </c>
      <c r="D2084" t="str">
        <v>77075-44CE</v>
      </c>
      <c r="E2084" t="str">
        <v>0060/CA</v>
      </c>
    </row>
    <row r="2085">
      <c r="A2085" t="str">
        <v>AutoTable</v>
      </c>
      <c r="D2085" t="str">
        <v>77075-45CE</v>
      </c>
      <c r="E2085" t="str">
        <v>0060/CA</v>
      </c>
    </row>
    <row r="2086">
      <c r="A2086" t="str">
        <v>AutoTable</v>
      </c>
      <c r="D2086" t="str">
        <v>77075-47CE</v>
      </c>
      <c r="E2086" t="str">
        <v>0060/CA</v>
      </c>
    </row>
    <row r="2087">
      <c r="A2087" t="str">
        <v>AutoTable</v>
      </c>
      <c r="D2087" t="str">
        <v>77075-49CE</v>
      </c>
      <c r="E2087" t="str">
        <v>0060/CA</v>
      </c>
    </row>
    <row r="2088">
      <c r="A2088" t="str">
        <v>AutoTable</v>
      </c>
      <c r="D2088" t="str">
        <v>77075-50CE</v>
      </c>
      <c r="E2088" t="str">
        <v>0060/CA</v>
      </c>
    </row>
    <row r="2089">
      <c r="A2089" t="str">
        <v>AutoTable</v>
      </c>
      <c r="D2089" t="str">
        <v>77075-59CE</v>
      </c>
      <c r="E2089" t="str">
        <v>0060/CA</v>
      </c>
    </row>
    <row r="2090">
      <c r="A2090" t="str">
        <v>AutoTable</v>
      </c>
      <c r="D2090" t="str">
        <v>77075-61CE</v>
      </c>
      <c r="E2090" t="str">
        <v>0060/CA</v>
      </c>
    </row>
    <row r="2091">
      <c r="A2091" t="str">
        <v>AutoTable</v>
      </c>
      <c r="D2091" t="str">
        <v>77075-72CE</v>
      </c>
      <c r="E2091" t="str">
        <v>0060/CA</v>
      </c>
    </row>
    <row r="2092">
      <c r="A2092" t="str">
        <v>AutoTable</v>
      </c>
      <c r="D2092" t="str">
        <v>77075-74CE</v>
      </c>
      <c r="E2092" t="str">
        <v>0060/CA</v>
      </c>
    </row>
    <row r="2093">
      <c r="A2093" t="str">
        <v>AutoTable</v>
      </c>
      <c r="D2093" t="str">
        <v>77075-75CE</v>
      </c>
      <c r="E2093" t="str">
        <v>0060/CA</v>
      </c>
    </row>
    <row r="2094">
      <c r="A2094" t="str">
        <v>AutoTable</v>
      </c>
      <c r="D2094" t="str">
        <v>77075-76CE</v>
      </c>
      <c r="E2094" t="str">
        <v>0060/CA</v>
      </c>
    </row>
    <row r="2095">
      <c r="A2095" t="str">
        <v>AutoTable</v>
      </c>
      <c r="D2095" t="str">
        <v>77075-81CE</v>
      </c>
      <c r="E2095" t="str">
        <v>0060/CA</v>
      </c>
    </row>
    <row r="2096">
      <c r="A2096" t="str">
        <v>AutoTable</v>
      </c>
      <c r="D2096" t="str">
        <v>77075-89CE</v>
      </c>
      <c r="E2096" t="str">
        <v>0060/CA</v>
      </c>
    </row>
    <row r="2097">
      <c r="A2097" t="str">
        <v>AutoTable</v>
      </c>
      <c r="D2097" t="str">
        <v>77275-17CE</v>
      </c>
      <c r="E2097" t="str">
        <v>0060/CA</v>
      </c>
    </row>
    <row r="2098">
      <c r="A2098" t="str">
        <v>AutoTable</v>
      </c>
      <c r="D2098" t="str">
        <v>77275-20CE</v>
      </c>
      <c r="E2098" t="str">
        <v>0060/CA</v>
      </c>
    </row>
    <row r="2099">
      <c r="A2099" t="str">
        <v>AutoTable</v>
      </c>
      <c r="D2099" t="str">
        <v>77275-24CE</v>
      </c>
      <c r="E2099" t="str">
        <v>0060/CA</v>
      </c>
    </row>
    <row r="2100">
      <c r="A2100" t="str">
        <v>AutoTable</v>
      </c>
      <c r="D2100" t="str">
        <v>77275-32CE</v>
      </c>
      <c r="E2100" t="str">
        <v>0060/CA</v>
      </c>
    </row>
    <row r="2101">
      <c r="A2101" t="str">
        <v>AutoTable</v>
      </c>
      <c r="D2101" t="str">
        <v>78275-00</v>
      </c>
      <c r="E2101" t="str">
        <v>0060/CA</v>
      </c>
    </row>
    <row r="2102">
      <c r="A2102" t="str">
        <v>AutoTable</v>
      </c>
      <c r="D2102" t="str">
        <v>78275-M</v>
      </c>
      <c r="E2102" t="str">
        <v>0060/CA</v>
      </c>
    </row>
    <row r="2103">
      <c r="A2103" t="str">
        <v>AutoTable</v>
      </c>
      <c r="D2103" t="str">
        <v>78275-R</v>
      </c>
      <c r="E2103" t="str">
        <v>0060/CA</v>
      </c>
    </row>
    <row r="2104">
      <c r="A2104" t="str">
        <v>AutoTable</v>
      </c>
      <c r="D2104" t="str">
        <v>81075-01</v>
      </c>
      <c r="E2104" t="str">
        <v>0060/CA</v>
      </c>
    </row>
    <row r="2105">
      <c r="A2105" t="str">
        <v>AutoTable</v>
      </c>
      <c r="D2105" t="str">
        <v>81075-14</v>
      </c>
      <c r="E2105" t="str">
        <v>0060/CA</v>
      </c>
    </row>
    <row r="2106">
      <c r="A2106" t="str">
        <v>AutoTable</v>
      </c>
      <c r="D2106" t="str">
        <v>81275-18</v>
      </c>
      <c r="E2106" t="str">
        <v>0060/CA</v>
      </c>
    </row>
    <row r="2107">
      <c r="A2107" t="str">
        <v>AutoTable</v>
      </c>
      <c r="D2107" t="str">
        <v>83175-15</v>
      </c>
      <c r="E2107" t="str">
        <v>0060/CA</v>
      </c>
    </row>
    <row r="2108">
      <c r="A2108" t="str">
        <v>AutoTable</v>
      </c>
      <c r="D2108" t="str">
        <v>88575-21</v>
      </c>
      <c r="E2108" t="str">
        <v>0060/CA</v>
      </c>
    </row>
    <row r="2109">
      <c r="A2109" t="str">
        <v>AutoTable</v>
      </c>
      <c r="D2109" t="str">
        <v>90175-01</v>
      </c>
      <c r="E2109" t="str">
        <v>0060/CA</v>
      </c>
    </row>
    <row r="2110">
      <c r="A2110" t="str">
        <v>AutoTable</v>
      </c>
      <c r="D2110" t="str">
        <v>91075-01</v>
      </c>
      <c r="E2110" t="str">
        <v>0060/CA</v>
      </c>
    </row>
    <row r="2111">
      <c r="A2111" t="str">
        <v>AutoTable</v>
      </c>
      <c r="D2111" t="str">
        <v>91075-02</v>
      </c>
      <c r="E2111" t="str">
        <v>0060/CA</v>
      </c>
    </row>
    <row r="2112">
      <c r="A2112" t="str">
        <v>AutoTable</v>
      </c>
      <c r="D2112" t="str">
        <v>91075-03</v>
      </c>
      <c r="E2112" t="str">
        <v>0060/CA</v>
      </c>
    </row>
    <row r="2113">
      <c r="A2113" t="str">
        <v>AutoTable</v>
      </c>
      <c r="D2113" t="str">
        <v>91075-04</v>
      </c>
      <c r="E2113" t="str">
        <v>0060/CA</v>
      </c>
    </row>
    <row r="2114">
      <c r="A2114" t="str">
        <v>AutoTable</v>
      </c>
      <c r="D2114" t="str">
        <v>91075-05</v>
      </c>
      <c r="E2114" t="str">
        <v>0060/CA</v>
      </c>
    </row>
    <row r="2115">
      <c r="A2115" t="str">
        <v>AutoTable</v>
      </c>
      <c r="D2115" t="str">
        <v>91075-06</v>
      </c>
      <c r="E2115" t="str">
        <v>0060/CA</v>
      </c>
    </row>
    <row r="2116">
      <c r="A2116" t="str">
        <v>AutoTable</v>
      </c>
      <c r="D2116" t="str">
        <v>91075-07</v>
      </c>
      <c r="E2116" t="str">
        <v>0060/CA</v>
      </c>
    </row>
    <row r="2117">
      <c r="A2117" t="str">
        <v>AutoTable</v>
      </c>
      <c r="D2117" t="str">
        <v>91075-08</v>
      </c>
      <c r="E2117" t="str">
        <v>0060/CA</v>
      </c>
    </row>
    <row r="2118">
      <c r="A2118" t="str">
        <v>AutoTable</v>
      </c>
      <c r="D2118" t="str">
        <v>91075-09</v>
      </c>
      <c r="E2118" t="str">
        <v>0060/CA</v>
      </c>
    </row>
    <row r="2119">
      <c r="A2119" t="str">
        <v>AutoTable</v>
      </c>
      <c r="D2119" t="str">
        <v>91075-10</v>
      </c>
      <c r="E2119" t="str">
        <v>0060/CA</v>
      </c>
    </row>
    <row r="2120">
      <c r="A2120" t="str">
        <v>AutoTable</v>
      </c>
      <c r="D2120" t="str">
        <v>91075-18</v>
      </c>
      <c r="E2120" t="str">
        <v>0060/CA</v>
      </c>
    </row>
    <row r="2121">
      <c r="A2121" t="str">
        <v>AutoTable</v>
      </c>
      <c r="D2121" t="str">
        <v>91075-19</v>
      </c>
      <c r="E2121" t="str">
        <v>0060/CA</v>
      </c>
    </row>
    <row r="2122">
      <c r="A2122" t="str">
        <v>AutoTable</v>
      </c>
      <c r="D2122" t="str">
        <v>91075-20</v>
      </c>
      <c r="E2122" t="str">
        <v>0060/CA</v>
      </c>
    </row>
    <row r="2123">
      <c r="A2123" t="str">
        <v>AutoTable</v>
      </c>
      <c r="D2123" t="str">
        <v>91075-23</v>
      </c>
      <c r="E2123" t="str">
        <v>0060/CA</v>
      </c>
    </row>
    <row r="2124">
      <c r="A2124" t="str">
        <v>AutoTable</v>
      </c>
      <c r="D2124" t="str">
        <v>91075-37</v>
      </c>
      <c r="E2124" t="str">
        <v>0060/CA</v>
      </c>
    </row>
    <row r="2125">
      <c r="A2125" t="str">
        <v>AutoTable</v>
      </c>
      <c r="D2125" t="str">
        <v>91075-39</v>
      </c>
      <c r="E2125" t="str">
        <v>0060/CA</v>
      </c>
    </row>
    <row r="2126">
      <c r="A2126" t="str">
        <v>AutoTable</v>
      </c>
      <c r="D2126" t="str">
        <v>91175-07</v>
      </c>
      <c r="E2126" t="str">
        <v>0060/CA</v>
      </c>
    </row>
    <row r="2127">
      <c r="A2127" t="str">
        <v>AutoTable</v>
      </c>
      <c r="D2127" t="str">
        <v>91275-18/B</v>
      </c>
      <c r="E2127" t="str">
        <v>0060/CA</v>
      </c>
    </row>
    <row r="2128">
      <c r="A2128" t="str">
        <v>AutoTable</v>
      </c>
      <c r="D2128" t="str">
        <v>91375-08</v>
      </c>
      <c r="E2128" t="str">
        <v>0060/CA</v>
      </c>
    </row>
    <row r="2129">
      <c r="A2129" t="str">
        <v>AutoTable</v>
      </c>
      <c r="D2129" t="str">
        <v>91475-12</v>
      </c>
      <c r="E2129" t="str">
        <v>0060/CA</v>
      </c>
    </row>
    <row r="2130">
      <c r="A2130" t="str">
        <v>AutoTable</v>
      </c>
      <c r="D2130" t="str">
        <v>91475-33</v>
      </c>
      <c r="E2130" t="str">
        <v>0060/CA</v>
      </c>
    </row>
    <row r="2131">
      <c r="A2131" t="str">
        <v>AutoTable</v>
      </c>
      <c r="D2131" t="str">
        <v>91475-42</v>
      </c>
      <c r="E2131" t="str">
        <v>0060/CA</v>
      </c>
    </row>
    <row r="2132">
      <c r="A2132" t="str">
        <v>AutoTable</v>
      </c>
      <c r="D2132" t="str">
        <v>91475-51</v>
      </c>
      <c r="E2132" t="str">
        <v>0060/CA</v>
      </c>
    </row>
    <row r="2133">
      <c r="A2133" t="str">
        <v>AutoTable</v>
      </c>
      <c r="D2133" t="str">
        <v>91475-62</v>
      </c>
      <c r="E2133" t="str">
        <v>0060/CA</v>
      </c>
    </row>
    <row r="2134">
      <c r="A2134" t="str">
        <v>AutoTable</v>
      </c>
      <c r="D2134" t="str">
        <v>91475-63</v>
      </c>
      <c r="E2134" t="str">
        <v>0060/CA</v>
      </c>
    </row>
    <row r="2135">
      <c r="A2135" t="str">
        <v>AutoTable</v>
      </c>
      <c r="D2135" t="str">
        <v>91475-72</v>
      </c>
      <c r="E2135" t="str">
        <v>0060/CA</v>
      </c>
    </row>
    <row r="2136">
      <c r="A2136" t="str">
        <v>AutoTable</v>
      </c>
      <c r="D2136" t="str">
        <v>91475-91</v>
      </c>
      <c r="E2136" t="str">
        <v>0060/CA</v>
      </c>
    </row>
    <row r="2137">
      <c r="A2137" t="str">
        <v>AutoTable</v>
      </c>
      <c r="D2137" t="str">
        <v>91575-72</v>
      </c>
      <c r="E2137" t="str">
        <v>0060/CA</v>
      </c>
    </row>
    <row r="2138">
      <c r="A2138" t="str">
        <v>AutoTable</v>
      </c>
      <c r="D2138" t="str">
        <v>91675-01</v>
      </c>
      <c r="E2138" t="str">
        <v>0060/CA</v>
      </c>
    </row>
    <row r="2139">
      <c r="A2139" t="str">
        <v>AutoTable</v>
      </c>
      <c r="D2139" t="str">
        <v>91675-03</v>
      </c>
      <c r="E2139" t="str">
        <v>0060/CA</v>
      </c>
    </row>
    <row r="2140">
      <c r="A2140" t="str">
        <v>AutoTable</v>
      </c>
      <c r="D2140" t="str">
        <v>91675-05</v>
      </c>
      <c r="E2140" t="str">
        <v>0060/CA</v>
      </c>
    </row>
    <row r="2141">
      <c r="A2141" t="str">
        <v>AutoTable</v>
      </c>
      <c r="D2141" t="str">
        <v>91675-06</v>
      </c>
      <c r="E2141" t="str">
        <v>0060/CA</v>
      </c>
    </row>
    <row r="2142">
      <c r="A2142" t="str">
        <v>AutoTable</v>
      </c>
      <c r="D2142" t="str">
        <v>91675-42</v>
      </c>
      <c r="E2142" t="str">
        <v>0060/CA</v>
      </c>
    </row>
    <row r="2143">
      <c r="A2143" t="str">
        <v>AutoTable</v>
      </c>
      <c r="D2143" t="str">
        <v>91675-62</v>
      </c>
      <c r="E2143" t="str">
        <v>0060/CA</v>
      </c>
    </row>
    <row r="2144">
      <c r="A2144" t="str">
        <v>AutoTable</v>
      </c>
      <c r="D2144" t="str">
        <v>91775-02</v>
      </c>
      <c r="E2144" t="str">
        <v>0060/CA</v>
      </c>
    </row>
    <row r="2145">
      <c r="A2145" t="str">
        <v>AutoTable</v>
      </c>
      <c r="D2145" t="str">
        <v>91775-21</v>
      </c>
      <c r="E2145" t="str">
        <v>0060/CA</v>
      </c>
    </row>
    <row r="2146">
      <c r="A2146" t="str">
        <v>AutoTable</v>
      </c>
      <c r="D2146" t="str">
        <v>91775-22</v>
      </c>
      <c r="E2146" t="str">
        <v>0060/CA</v>
      </c>
    </row>
    <row r="2147">
      <c r="A2147" t="str">
        <v>AutoTable</v>
      </c>
      <c r="D2147" t="str">
        <v>91775-51</v>
      </c>
      <c r="E2147" t="str">
        <v>0060/CA</v>
      </c>
    </row>
    <row r="2148">
      <c r="A2148" t="str">
        <v>AutoTable</v>
      </c>
      <c r="D2148" t="str">
        <v>91775-60</v>
      </c>
      <c r="E2148" t="str">
        <v>0060/CA</v>
      </c>
    </row>
    <row r="2149">
      <c r="A2149" t="str">
        <v>AutoTable</v>
      </c>
      <c r="D2149" t="str">
        <v>91975-22</v>
      </c>
      <c r="E2149" t="str">
        <v>0060/CA</v>
      </c>
    </row>
    <row r="2150">
      <c r="A2150" t="str">
        <v>AutoTable</v>
      </c>
      <c r="D2150" t="str">
        <v>92075-02</v>
      </c>
      <c r="E2150" t="str">
        <v>0060/CA</v>
      </c>
    </row>
    <row r="2151">
      <c r="A2151" t="str">
        <v>AutoTable</v>
      </c>
      <c r="D2151" t="str">
        <v>92075-19</v>
      </c>
      <c r="E2151" t="str">
        <v>0060/CA</v>
      </c>
    </row>
    <row r="2152">
      <c r="A2152" t="str">
        <v>AutoTable</v>
      </c>
      <c r="D2152" t="str">
        <v>92075-59</v>
      </c>
      <c r="E2152" t="str">
        <v>0060/CA</v>
      </c>
    </row>
    <row r="2153">
      <c r="A2153" t="str">
        <v>AutoTable</v>
      </c>
      <c r="D2153" t="str">
        <v>92175-06</v>
      </c>
      <c r="E2153" t="str">
        <v>0060/CA</v>
      </c>
    </row>
    <row r="2154">
      <c r="A2154" t="str">
        <v>AutoTable</v>
      </c>
      <c r="D2154" t="str">
        <v>93075-09</v>
      </c>
      <c r="E2154" t="str">
        <v>0060/CA</v>
      </c>
    </row>
    <row r="2155">
      <c r="A2155" t="str">
        <v>AutoTable</v>
      </c>
      <c r="D2155" t="str">
        <v>93375-10</v>
      </c>
      <c r="E2155" t="str">
        <v>0060/CA</v>
      </c>
    </row>
    <row r="2156">
      <c r="A2156" t="str">
        <v>AutoTable</v>
      </c>
      <c r="D2156" t="str">
        <v>93375-46</v>
      </c>
      <c r="E2156" t="str">
        <v>0060/CA</v>
      </c>
    </row>
    <row r="2157">
      <c r="A2157" t="str">
        <v>AutoTable</v>
      </c>
      <c r="D2157" t="str">
        <v>93375-47</v>
      </c>
      <c r="E2157" t="str">
        <v>0060/CA</v>
      </c>
    </row>
    <row r="2158">
      <c r="A2158" t="str">
        <v>AutoTable</v>
      </c>
      <c r="D2158" t="str">
        <v>93375-86</v>
      </c>
      <c r="E2158" t="str">
        <v>0060/CA</v>
      </c>
    </row>
    <row r="2159">
      <c r="A2159" t="str">
        <v>AutoTable</v>
      </c>
      <c r="D2159" t="str">
        <v>93375-87</v>
      </c>
      <c r="E2159" t="str">
        <v>0060/CA</v>
      </c>
    </row>
    <row r="2160">
      <c r="A2160" t="str">
        <v>AutoTable</v>
      </c>
      <c r="D2160" t="str">
        <v>93675-09</v>
      </c>
      <c r="E2160" t="str">
        <v>0060/CA</v>
      </c>
    </row>
    <row r="2161">
      <c r="A2161" t="str">
        <v>AutoTable</v>
      </c>
      <c r="D2161" t="str">
        <v>94075-20</v>
      </c>
      <c r="E2161" t="str">
        <v>0060/CA</v>
      </c>
    </row>
    <row r="2162">
      <c r="A2162" t="str">
        <v>AutoTable</v>
      </c>
      <c r="D2162" t="str">
        <v>95075-02</v>
      </c>
      <c r="E2162" t="str">
        <v>0060/CA</v>
      </c>
    </row>
    <row r="2163">
      <c r="A2163" t="str">
        <v>AutoTable</v>
      </c>
      <c r="D2163" t="str">
        <v>95075-06</v>
      </c>
      <c r="E2163" t="str">
        <v>0060/CA</v>
      </c>
    </row>
    <row r="2164">
      <c r="A2164" t="str">
        <v>AutoTable</v>
      </c>
      <c r="D2164" t="str">
        <v>95075-09</v>
      </c>
      <c r="E2164" t="str">
        <v>0060/CA</v>
      </c>
    </row>
    <row r="2165">
      <c r="A2165" t="str">
        <v>AutoTable</v>
      </c>
      <c r="D2165" t="str">
        <v>95075-10</v>
      </c>
      <c r="E2165" t="str">
        <v>0060/CA</v>
      </c>
    </row>
    <row r="2166">
      <c r="A2166" t="str">
        <v>AutoTable</v>
      </c>
      <c r="D2166" t="str">
        <v>95275-52</v>
      </c>
      <c r="E2166" t="str">
        <v>0060/CA</v>
      </c>
    </row>
    <row r="2167">
      <c r="A2167" t="str">
        <v>AutoTable</v>
      </c>
      <c r="D2167" t="str">
        <v>96075-02</v>
      </c>
      <c r="E2167" t="str">
        <v>0060/CA</v>
      </c>
    </row>
    <row r="2168">
      <c r="A2168" t="str">
        <v>AutoTable</v>
      </c>
      <c r="D2168" t="str">
        <v>96075-05</v>
      </c>
      <c r="E2168" t="str">
        <v>0060/CA</v>
      </c>
    </row>
    <row r="2169">
      <c r="A2169" t="str">
        <v>AutoTable</v>
      </c>
      <c r="D2169" t="str">
        <v>96075-08</v>
      </c>
      <c r="E2169" t="str">
        <v>0060/CA</v>
      </c>
    </row>
    <row r="2170">
      <c r="A2170" t="str">
        <v>AutoTable</v>
      </c>
      <c r="D2170" t="str">
        <v>96075-09</v>
      </c>
      <c r="E2170" t="str">
        <v>0060/CA</v>
      </c>
    </row>
    <row r="2171">
      <c r="A2171" t="str">
        <v>AutoTable</v>
      </c>
      <c r="D2171" t="str">
        <v>96075-86</v>
      </c>
      <c r="E2171" t="str">
        <v>0060/CA</v>
      </c>
    </row>
    <row r="2172">
      <c r="A2172" t="str">
        <v>AutoTable</v>
      </c>
      <c r="D2172" t="str">
        <v>97175-55</v>
      </c>
      <c r="E2172" t="str">
        <v>0060/CA</v>
      </c>
    </row>
    <row r="2173">
      <c r="A2173" t="str">
        <v>AutoTable</v>
      </c>
      <c r="D2173" t="str">
        <v>97175-64</v>
      </c>
      <c r="E2173" t="str">
        <v>0060/CA</v>
      </c>
    </row>
    <row r="2174">
      <c r="A2174" t="str">
        <v>AutoTable</v>
      </c>
      <c r="D2174" t="str">
        <v>97175-68</v>
      </c>
      <c r="E2174" t="str">
        <v>0060/CA</v>
      </c>
    </row>
    <row r="2175">
      <c r="A2175" t="str">
        <v>AutoTable</v>
      </c>
      <c r="D2175" t="str">
        <v>97175-70</v>
      </c>
      <c r="E2175" t="str">
        <v>0060/CA</v>
      </c>
    </row>
    <row r="2176">
      <c r="A2176" t="str">
        <v>AutoTable</v>
      </c>
      <c r="D2176" t="str">
        <v>97175-75</v>
      </c>
      <c r="E2176" t="str">
        <v>0060/CA</v>
      </c>
    </row>
    <row r="2177">
      <c r="A2177" t="str">
        <v>AutoTable</v>
      </c>
      <c r="D2177" t="str">
        <v>97175-76</v>
      </c>
      <c r="E2177" t="str">
        <v>0060/CA</v>
      </c>
    </row>
    <row r="2178">
      <c r="A2178" t="str">
        <v>AutoTable</v>
      </c>
      <c r="D2178" t="str">
        <v>98275-06</v>
      </c>
      <c r="E2178" t="str">
        <v>0060/CA</v>
      </c>
    </row>
    <row r="2179">
      <c r="A2179" t="str">
        <v>AutoTable</v>
      </c>
      <c r="D2179" t="str">
        <v>98275-09</v>
      </c>
      <c r="E2179" t="str">
        <v>0060/CA</v>
      </c>
    </row>
    <row r="2180">
      <c r="A2180" t="str">
        <v>AutoTable</v>
      </c>
      <c r="D2180" t="str">
        <v>98275-46</v>
      </c>
      <c r="E2180" t="str">
        <v>0060/CA</v>
      </c>
    </row>
    <row r="2181">
      <c r="A2181" t="str">
        <v>AutoTable</v>
      </c>
      <c r="D2181" t="str">
        <v>98275-86</v>
      </c>
      <c r="E2181" t="str">
        <v>0060/CA</v>
      </c>
    </row>
    <row r="2182">
      <c r="A2182" t="str">
        <v>AutoTable</v>
      </c>
      <c r="D2182" t="str">
        <v>99275-04</v>
      </c>
      <c r="E2182" t="str">
        <v>0060/CA</v>
      </c>
    </row>
    <row r="2183">
      <c r="A2183" t="str">
        <v>AutoTable</v>
      </c>
      <c r="D2183" t="str">
        <v>99275-05</v>
      </c>
      <c r="E2183" t="str">
        <v>0060/CA</v>
      </c>
    </row>
    <row r="2184">
      <c r="A2184" t="str">
        <v>AutoTable</v>
      </c>
      <c r="D2184" t="str">
        <v>99275-08</v>
      </c>
      <c r="E2184" t="str">
        <v>0060/CA</v>
      </c>
    </row>
    <row r="2185">
      <c r="A2185" t="str">
        <v>AutoTable</v>
      </c>
      <c r="D2185" t="str">
        <v>99475-08</v>
      </c>
      <c r="E2185" t="str">
        <v>0060/CA</v>
      </c>
    </row>
    <row r="2186">
      <c r="A2186" t="str">
        <v>AutoTable</v>
      </c>
      <c r="D2186" t="str">
        <v>99675-07</v>
      </c>
      <c r="E2186" t="str">
        <v>0060/CA</v>
      </c>
    </row>
    <row r="2187">
      <c r="A2187" t="str">
        <v>AutoTable</v>
      </c>
      <c r="D2187" t="str">
        <v>99675-07F</v>
      </c>
      <c r="E2187" t="str">
        <v>0060/CA</v>
      </c>
    </row>
    <row r="2188">
      <c r="A2188" t="str">
        <v>AutoTable</v>
      </c>
      <c r="D2188" t="str">
        <v>99675-35</v>
      </c>
      <c r="E2188" t="str">
        <v>0060/CA</v>
      </c>
    </row>
    <row r="2189">
      <c r="A2189" t="str">
        <v>AutoTable</v>
      </c>
      <c r="D2189" t="str">
        <v>99675-37</v>
      </c>
      <c r="E2189" t="str">
        <v>0060/CA</v>
      </c>
    </row>
    <row r="2190">
      <c r="A2190" t="str">
        <v>AutoTable</v>
      </c>
      <c r="D2190" t="str">
        <v>99675-39</v>
      </c>
      <c r="E2190" t="str">
        <v>0060/CA</v>
      </c>
    </row>
    <row r="2191">
      <c r="A2191" t="str">
        <v>AutoTable</v>
      </c>
      <c r="D2191" t="str">
        <v>99675-54</v>
      </c>
      <c r="E2191" t="str">
        <v>0060/CA</v>
      </c>
    </row>
    <row r="2192">
      <c r="A2192" t="str">
        <v>AutoTable</v>
      </c>
      <c r="D2192" t="str">
        <v>99775-56</v>
      </c>
      <c r="E2192" t="str">
        <v>0060/CA</v>
      </c>
    </row>
    <row r="2193">
      <c r="A2193" t="str">
        <v>AutoTable</v>
      </c>
      <c r="D2193" t="str">
        <v>99975-16</v>
      </c>
      <c r="E2193" t="str">
        <v>0060/CA</v>
      </c>
    </row>
    <row r="2194">
      <c r="A2194" t="str">
        <v>AutoTable</v>
      </c>
      <c r="D2194" t="str">
        <v>APC703300AS</v>
      </c>
      <c r="E2194" t="str">
        <v>0060/CA</v>
      </c>
    </row>
    <row r="2195">
      <c r="A2195" t="str">
        <v>AutoTable</v>
      </c>
      <c r="D2195" t="str">
        <v>APC78275MR3</v>
      </c>
      <c r="E2195" t="str">
        <v>0060/CA</v>
      </c>
    </row>
    <row r="2196">
      <c r="A2196" t="str">
        <v>AutoTable</v>
      </c>
      <c r="D2196" t="str">
        <v>SDF99475-08R2</v>
      </c>
      <c r="E2196" t="str">
        <v>0060/CA</v>
      </c>
    </row>
    <row r="2197">
      <c r="A2197" t="str">
        <v>AutoTable</v>
      </c>
      <c r="D2197" t="str">
        <v>SDF99475-08R3</v>
      </c>
      <c r="E2197" t="str">
        <v>0060/CA</v>
      </c>
    </row>
    <row r="2198">
      <c r="A2198" t="str">
        <v>AutoTable</v>
      </c>
      <c r="D2198" t="str">
        <v>SDF99475-08R4</v>
      </c>
      <c r="E2198" t="str">
        <v>0060/CA</v>
      </c>
    </row>
    <row r="2199">
      <c r="A2199" t="str">
        <v>AutoTable</v>
      </c>
      <c r="D2199" t="str">
        <v>SDF99675-37R2</v>
      </c>
      <c r="E2199" t="str">
        <v>0060/CA</v>
      </c>
    </row>
    <row r="2200">
      <c r="A2200" t="str">
        <v>AutoTable</v>
      </c>
      <c r="D2200" t="str">
        <v>SDF99675-37R3</v>
      </c>
      <c r="E2200" t="str">
        <v>0060/CA</v>
      </c>
    </row>
    <row r="2201">
      <c r="A2201" t="str">
        <v>AutoTable</v>
      </c>
      <c r="D2201" t="str">
        <v>SDF99675-37R4</v>
      </c>
      <c r="E2201" t="str">
        <v>0060/CA</v>
      </c>
    </row>
    <row r="2202">
      <c r="A2202" t="str">
        <v>AutoTable</v>
      </c>
      <c r="D2202" t="str">
        <v>68175</v>
      </c>
      <c r="E2202" t="str">
        <v>0065/CA</v>
      </c>
    </row>
    <row r="2203">
      <c r="A2203" t="str">
        <v>AutoTable</v>
      </c>
      <c r="D2203" t="str">
        <v>73475A</v>
      </c>
      <c r="E2203" t="str">
        <v>0070/CA</v>
      </c>
    </row>
    <row r="2204">
      <c r="A2204" t="str">
        <v>AutoTable</v>
      </c>
      <c r="D2204" t="str">
        <v>73475B</v>
      </c>
      <c r="E2204" t="str">
        <v>0070/CA</v>
      </c>
    </row>
    <row r="2205">
      <c r="A2205" t="str">
        <v>AutoTable</v>
      </c>
      <c r="D2205" t="str">
        <v>73475BC</v>
      </c>
      <c r="E2205" t="str">
        <v>0070/CA</v>
      </c>
    </row>
    <row r="2206">
      <c r="A2206" t="str">
        <v>AutoTable</v>
      </c>
      <c r="D2206" t="str">
        <v>73475CA</v>
      </c>
      <c r="E2206" t="str">
        <v>0070/CA</v>
      </c>
    </row>
    <row r="2207">
      <c r="A2207" t="str">
        <v>AutoTable</v>
      </c>
      <c r="D2207" t="str">
        <v>73475M</v>
      </c>
      <c r="E2207" t="str">
        <v>0070/CA</v>
      </c>
    </row>
    <row r="2208">
      <c r="A2208" t="str">
        <v>AutoTable</v>
      </c>
      <c r="D2208" t="str">
        <v>73475PA</v>
      </c>
      <c r="E2208" t="str">
        <v>0070/CA</v>
      </c>
    </row>
    <row r="2209">
      <c r="A2209" t="str">
        <v>AutoTable</v>
      </c>
      <c r="D2209" t="str">
        <v>73475R</v>
      </c>
      <c r="E2209" t="str">
        <v>0070/CA</v>
      </c>
    </row>
    <row r="2210">
      <c r="A2210" t="str">
        <v>AutoTable</v>
      </c>
      <c r="D2210" t="str">
        <v>73475SO</v>
      </c>
      <c r="E2210" t="str">
        <v>0070/CA</v>
      </c>
    </row>
    <row r="2211">
      <c r="A2211" t="str">
        <v>AutoTable</v>
      </c>
      <c r="D2211" t="str">
        <v>73475SOB</v>
      </c>
      <c r="E2211" t="str">
        <v>0070/CA</v>
      </c>
    </row>
    <row r="2212">
      <c r="A2212" t="str">
        <v>AutoTable</v>
      </c>
      <c r="D2212" t="str">
        <v>73475VI</v>
      </c>
      <c r="E2212" t="str">
        <v>0070/CA</v>
      </c>
    </row>
    <row r="2213">
      <c r="A2213" t="str">
        <v>AutoTable</v>
      </c>
      <c r="D2213" t="str">
        <v>73675B</v>
      </c>
      <c r="E2213" t="str">
        <v>0070/CA</v>
      </c>
    </row>
    <row r="2214">
      <c r="A2214" t="str">
        <v>AutoTable</v>
      </c>
      <c r="D2214" t="str">
        <v>73675BC</v>
      </c>
      <c r="E2214" t="str">
        <v>0070/CA</v>
      </c>
    </row>
    <row r="2215">
      <c r="A2215" t="str">
        <v>AutoTable</v>
      </c>
      <c r="D2215" t="str">
        <v>73675J</v>
      </c>
      <c r="E2215" t="str">
        <v>0070/CA</v>
      </c>
    </row>
    <row r="2216">
      <c r="A2216" t="str">
        <v>AutoTable</v>
      </c>
      <c r="D2216" t="str">
        <v>73675R</v>
      </c>
      <c r="E2216" t="str">
        <v>0070/CA</v>
      </c>
    </row>
    <row r="2217">
      <c r="A2217" t="str">
        <v>AutoTable</v>
      </c>
      <c r="D2217" t="str">
        <v>73675SO</v>
      </c>
      <c r="E2217" t="str">
        <v>0070/CA</v>
      </c>
    </row>
    <row r="2218">
      <c r="A2218" t="str">
        <v>AutoTable</v>
      </c>
      <c r="D2218" t="str">
        <v>73675V</v>
      </c>
      <c r="E2218" t="str">
        <v>0070/CA</v>
      </c>
    </row>
    <row r="2219">
      <c r="A2219" t="str">
        <v>AutoTable</v>
      </c>
      <c r="D2219" t="str">
        <v>29224</v>
      </c>
      <c r="E2219" t="str">
        <v>0072/CA</v>
      </c>
    </row>
    <row r="2220">
      <c r="A2220" t="str">
        <v>AutoTable</v>
      </c>
      <c r="D2220" t="str">
        <v>29225</v>
      </c>
      <c r="E2220" t="str">
        <v>0072/CA</v>
      </c>
    </row>
    <row r="2221">
      <c r="A2221" t="str">
        <v>AutoTable</v>
      </c>
      <c r="D2221" t="str">
        <v>703300A</v>
      </c>
      <c r="E2221" t="str">
        <v>0072/CA</v>
      </c>
    </row>
    <row r="2222">
      <c r="A2222" t="str">
        <v>AutoTable</v>
      </c>
      <c r="D2222" t="str">
        <v>703300A-72</v>
      </c>
      <c r="E2222" t="str">
        <v>0072/CA</v>
      </c>
    </row>
    <row r="2223">
      <c r="A2223" t="str">
        <v>AutoTable</v>
      </c>
      <c r="D2223" t="str">
        <v>76275-23</v>
      </c>
      <c r="E2223" t="str">
        <v>0072/CA</v>
      </c>
    </row>
    <row r="2224">
      <c r="A2224" t="str">
        <v>AutoTable</v>
      </c>
      <c r="D2224" t="str">
        <v>77275-17</v>
      </c>
      <c r="E2224" t="str">
        <v>0072/CA</v>
      </c>
    </row>
    <row r="2225">
      <c r="A2225" t="str">
        <v>AutoTable</v>
      </c>
      <c r="D2225" t="str">
        <v>77275-20</v>
      </c>
      <c r="E2225" t="str">
        <v>0072/CA</v>
      </c>
    </row>
    <row r="2226">
      <c r="A2226" t="str">
        <v>AutoTable</v>
      </c>
      <c r="D2226" t="str">
        <v>93075-09</v>
      </c>
      <c r="E2226" t="str">
        <v>0072/CA</v>
      </c>
    </row>
    <row r="2227">
      <c r="A2227" t="str">
        <v>AutoTable</v>
      </c>
      <c r="D2227" t="str">
        <v>APC703300AS</v>
      </c>
      <c r="E2227" t="str">
        <v>0072/CA</v>
      </c>
    </row>
    <row r="2228">
      <c r="A2228" t="str">
        <v>AutoTable</v>
      </c>
      <c r="D2228" t="str">
        <v>40605</v>
      </c>
      <c r="E2228" t="str">
        <v>0075/CA</v>
      </c>
    </row>
    <row r="2229">
      <c r="A2229" t="str">
        <v>AutoTable</v>
      </c>
      <c r="D2229" t="str">
        <v>14420-30</v>
      </c>
      <c r="E2229" t="str">
        <v>00750/CA</v>
      </c>
    </row>
    <row r="2230">
      <c r="A2230" t="str">
        <v>AutoTable</v>
      </c>
      <c r="D2230" t="str">
        <v>28019</v>
      </c>
      <c r="E2230" t="str">
        <v>0080/CA</v>
      </c>
    </row>
    <row r="2231">
      <c r="A2231" t="str">
        <v>AutoTable</v>
      </c>
      <c r="D2231" t="str">
        <v>28023</v>
      </c>
      <c r="E2231" t="str">
        <v>0080/CA</v>
      </c>
    </row>
    <row r="2232">
      <c r="A2232" t="str">
        <v>AutoTable</v>
      </c>
      <c r="D2232" t="str">
        <v>28024</v>
      </c>
      <c r="E2232" t="str">
        <v>0080/CA</v>
      </c>
    </row>
    <row r="2233">
      <c r="A2233" t="str">
        <v>AutoTable</v>
      </c>
      <c r="D2233" t="str">
        <v>75030GFA</v>
      </c>
      <c r="E2233" t="str">
        <v>0080/CA</v>
      </c>
    </row>
    <row r="2234">
      <c r="A2234" t="str">
        <v>AutoTable</v>
      </c>
      <c r="D2234" t="str">
        <v>91460-12</v>
      </c>
      <c r="E2234" t="str">
        <v>0096/CA</v>
      </c>
    </row>
    <row r="2235">
      <c r="A2235" t="str">
        <v>AutoTable</v>
      </c>
      <c r="D2235" t="str">
        <v>91460-12G5</v>
      </c>
      <c r="E2235" t="str">
        <v>0096/CA</v>
      </c>
    </row>
    <row r="2236">
      <c r="A2236" t="str">
        <v>AutoTable</v>
      </c>
      <c r="D2236" t="str">
        <v>91460-21</v>
      </c>
      <c r="E2236" t="str">
        <v>0096/CA</v>
      </c>
    </row>
    <row r="2237">
      <c r="A2237" t="str">
        <v>AutoTable</v>
      </c>
      <c r="D2237" t="str">
        <v>91460-21G5</v>
      </c>
      <c r="E2237" t="str">
        <v>0096/CA</v>
      </c>
    </row>
    <row r="2238">
      <c r="A2238" t="str">
        <v>AutoTable</v>
      </c>
      <c r="D2238" t="str">
        <v>91460-33</v>
      </c>
      <c r="E2238" t="str">
        <v>0096/CA</v>
      </c>
    </row>
    <row r="2239">
      <c r="A2239" t="str">
        <v>AutoTable</v>
      </c>
      <c r="D2239" t="str">
        <v>91460-33G5</v>
      </c>
      <c r="E2239" t="str">
        <v>0096/CA</v>
      </c>
    </row>
    <row r="2240">
      <c r="A2240" t="str">
        <v>AutoTable</v>
      </c>
      <c r="D2240" t="str">
        <v>91460-42</v>
      </c>
      <c r="E2240" t="str">
        <v>0096/CA</v>
      </c>
    </row>
    <row r="2241">
      <c r="A2241" t="str">
        <v>AutoTable</v>
      </c>
      <c r="D2241" t="str">
        <v>91460-42G5</v>
      </c>
      <c r="E2241" t="str">
        <v>0096/CA</v>
      </c>
    </row>
    <row r="2242">
      <c r="A2242" t="str">
        <v>AutoTable</v>
      </c>
      <c r="D2242" t="str">
        <v>91460-51</v>
      </c>
      <c r="E2242" t="str">
        <v>0096/CA</v>
      </c>
    </row>
    <row r="2243">
      <c r="A2243" t="str">
        <v>AutoTable</v>
      </c>
      <c r="D2243" t="str">
        <v>91460-51G5</v>
      </c>
      <c r="E2243" t="str">
        <v>0096/CA</v>
      </c>
    </row>
    <row r="2244">
      <c r="A2244" t="str">
        <v>AutoTable</v>
      </c>
      <c r="D2244" t="str">
        <v>91460-62</v>
      </c>
      <c r="E2244" t="str">
        <v>0096/CA</v>
      </c>
    </row>
    <row r="2245">
      <c r="A2245" t="str">
        <v>AutoTable</v>
      </c>
      <c r="D2245" t="str">
        <v>91460-63</v>
      </c>
      <c r="E2245" t="str">
        <v>0096/CA</v>
      </c>
    </row>
    <row r="2246">
      <c r="A2246" t="str">
        <v>AutoTable</v>
      </c>
      <c r="D2246" t="str">
        <v>91460-63G5</v>
      </c>
      <c r="E2246" t="str">
        <v>0096/CA</v>
      </c>
    </row>
    <row r="2247">
      <c r="A2247" t="str">
        <v>AutoTable</v>
      </c>
      <c r="D2247" t="str">
        <v>91460-72</v>
      </c>
      <c r="E2247" t="str">
        <v>0096/CA</v>
      </c>
    </row>
    <row r="2248">
      <c r="A2248" t="str">
        <v>AutoTable</v>
      </c>
      <c r="D2248" t="str">
        <v>91460-72G5</v>
      </c>
      <c r="E2248" t="str">
        <v>0096/CA</v>
      </c>
    </row>
    <row r="2249">
      <c r="A2249" t="str">
        <v>AutoTable</v>
      </c>
      <c r="D2249" t="str">
        <v>P151589</v>
      </c>
      <c r="E2249" t="str">
        <v>0096/CA</v>
      </c>
    </row>
    <row r="2250">
      <c r="A2250" t="str">
        <v>AutoTable</v>
      </c>
      <c r="D2250" t="str">
        <v>14012</v>
      </c>
      <c r="E2250" t="str">
        <v>0100/CA</v>
      </c>
    </row>
    <row r="2251">
      <c r="A2251" t="str">
        <v>AutoTable</v>
      </c>
      <c r="D2251" t="str">
        <v>14710-02</v>
      </c>
      <c r="E2251" t="str">
        <v>0100/CA</v>
      </c>
    </row>
    <row r="2252">
      <c r="A2252" t="str">
        <v>AutoTable</v>
      </c>
      <c r="D2252" t="str">
        <v>14810-03</v>
      </c>
      <c r="E2252" t="str">
        <v>0100/CA</v>
      </c>
    </row>
    <row r="2253">
      <c r="A2253" t="str">
        <v>AutoTable</v>
      </c>
      <c r="D2253" t="str">
        <v>14810-04</v>
      </c>
      <c r="E2253" t="str">
        <v>0100/CA</v>
      </c>
    </row>
    <row r="2254">
      <c r="A2254" t="str">
        <v>AutoTable</v>
      </c>
      <c r="D2254" t="str">
        <v>14810-05</v>
      </c>
      <c r="E2254" t="str">
        <v>0100/CA</v>
      </c>
    </row>
    <row r="2255">
      <c r="A2255" t="str">
        <v>AutoTable</v>
      </c>
      <c r="D2255" t="str">
        <v>14810-06</v>
      </c>
      <c r="E2255" t="str">
        <v>0100/CA</v>
      </c>
    </row>
    <row r="2256">
      <c r="A2256" t="str">
        <v>AutoTable</v>
      </c>
      <c r="D2256" t="str">
        <v>15070A</v>
      </c>
      <c r="E2256" t="str">
        <v>0100/CA</v>
      </c>
    </row>
    <row r="2257">
      <c r="A2257" t="str">
        <v>AutoTable</v>
      </c>
      <c r="D2257" t="str">
        <v>15070R</v>
      </c>
      <c r="E2257" t="str">
        <v>0100/CA</v>
      </c>
    </row>
    <row r="2258">
      <c r="A2258" t="str">
        <v>AutoTable</v>
      </c>
      <c r="D2258" t="str">
        <v>15070V</v>
      </c>
      <c r="E2258" t="str">
        <v>0100/CA</v>
      </c>
    </row>
    <row r="2259">
      <c r="A2259" t="str">
        <v>AutoTable</v>
      </c>
      <c r="D2259" t="str">
        <v>15347A</v>
      </c>
      <c r="E2259" t="str">
        <v>0100/CA</v>
      </c>
    </row>
    <row r="2260">
      <c r="A2260" t="str">
        <v>AutoTable</v>
      </c>
      <c r="D2260" t="str">
        <v>15347OR</v>
      </c>
      <c r="E2260" t="str">
        <v>0100/CA</v>
      </c>
    </row>
    <row r="2261">
      <c r="A2261" t="str">
        <v>AutoTable</v>
      </c>
      <c r="D2261" t="str">
        <v>29041</v>
      </c>
      <c r="E2261" t="str">
        <v>0100/CA</v>
      </c>
    </row>
    <row r="2262">
      <c r="A2262" t="str">
        <v>AutoTable</v>
      </c>
      <c r="D2262" t="str">
        <v>29042</v>
      </c>
      <c r="E2262" t="str">
        <v>0100/CA</v>
      </c>
    </row>
    <row r="2263">
      <c r="A2263" t="str">
        <v>AutoTable</v>
      </c>
      <c r="D2263" t="str">
        <v>29230</v>
      </c>
      <c r="E2263" t="str">
        <v>0100/CA</v>
      </c>
    </row>
    <row r="2264">
      <c r="A2264" t="str">
        <v>AutoTable</v>
      </c>
      <c r="D2264" t="str">
        <v>52010</v>
      </c>
      <c r="E2264" t="str">
        <v>0100/CA</v>
      </c>
    </row>
    <row r="2265">
      <c r="A2265" t="str">
        <v>AutoTable</v>
      </c>
      <c r="D2265" t="str">
        <v>52011</v>
      </c>
      <c r="E2265" t="str">
        <v>0100/CA</v>
      </c>
    </row>
    <row r="2266">
      <c r="A2266" t="str">
        <v>AutoTable</v>
      </c>
      <c r="D2266" t="str">
        <v>52058</v>
      </c>
      <c r="E2266" t="str">
        <v>0100/CA</v>
      </c>
    </row>
    <row r="2267">
      <c r="A2267" t="str">
        <v>AutoTable</v>
      </c>
      <c r="D2267" t="str">
        <v>75020CBKA</v>
      </c>
      <c r="E2267" t="str">
        <v>0100/CA</v>
      </c>
    </row>
    <row r="2268">
      <c r="A2268" t="str">
        <v>AutoTable</v>
      </c>
      <c r="D2268" t="str">
        <v>75020PO</v>
      </c>
      <c r="E2268" t="str">
        <v>0100/CA</v>
      </c>
    </row>
    <row r="2269">
      <c r="A2269" t="str">
        <v>AutoTable</v>
      </c>
      <c r="D2269" t="str">
        <v>75020TB</v>
      </c>
      <c r="E2269" t="str">
        <v>0100/CA</v>
      </c>
    </row>
    <row r="2270">
      <c r="A2270" t="str">
        <v>AutoTable</v>
      </c>
      <c r="D2270" t="str">
        <v>75020VI</v>
      </c>
      <c r="E2270" t="str">
        <v>0100/CA</v>
      </c>
    </row>
    <row r="2271">
      <c r="A2271" t="str">
        <v>AutoTable</v>
      </c>
      <c r="D2271" t="str">
        <v>75530-07</v>
      </c>
      <c r="E2271" t="str">
        <v>0100/CA</v>
      </c>
    </row>
    <row r="2272">
      <c r="A2272" t="str">
        <v>AutoTable</v>
      </c>
      <c r="D2272" t="str">
        <v>75530-16</v>
      </c>
      <c r="E2272" t="str">
        <v>0100/CA</v>
      </c>
    </row>
    <row r="2273">
      <c r="A2273" t="str">
        <v>AutoTable</v>
      </c>
      <c r="D2273" t="str">
        <v>75531-02</v>
      </c>
      <c r="E2273" t="str">
        <v>0100/CA</v>
      </c>
    </row>
    <row r="2274">
      <c r="A2274" t="str">
        <v>AutoTable</v>
      </c>
      <c r="D2274" t="str">
        <v>75531-05</v>
      </c>
      <c r="E2274" t="str">
        <v>0100/CA</v>
      </c>
    </row>
    <row r="2275">
      <c r="A2275" t="str">
        <v>AutoTable</v>
      </c>
      <c r="D2275" t="str">
        <v>75531-06</v>
      </c>
      <c r="E2275" t="str">
        <v>0100/CA</v>
      </c>
    </row>
    <row r="2276">
      <c r="A2276" t="str">
        <v>AutoTable</v>
      </c>
      <c r="D2276" t="str">
        <v>75531-09</v>
      </c>
      <c r="E2276" t="str">
        <v>0100/CA</v>
      </c>
    </row>
    <row r="2277">
      <c r="A2277" t="str">
        <v>AutoTable</v>
      </c>
      <c r="D2277" t="str">
        <v>75531-10</v>
      </c>
      <c r="E2277" t="str">
        <v>0100/CA</v>
      </c>
    </row>
    <row r="2278">
      <c r="A2278" t="str">
        <v>AutoTable</v>
      </c>
      <c r="D2278" t="str">
        <v>75531-17</v>
      </c>
      <c r="E2278" t="str">
        <v>0100/CA</v>
      </c>
    </row>
    <row r="2279">
      <c r="A2279" t="str">
        <v>AutoTable</v>
      </c>
      <c r="D2279" t="str">
        <v>75531-19</v>
      </c>
      <c r="E2279" t="str">
        <v>0100/CA</v>
      </c>
    </row>
    <row r="2280">
      <c r="A2280" t="str">
        <v>AutoTable</v>
      </c>
      <c r="D2280" t="str">
        <v>75531-20</v>
      </c>
      <c r="E2280" t="str">
        <v>0100/CA</v>
      </c>
    </row>
    <row r="2281">
      <c r="A2281" t="str">
        <v>AutoTable</v>
      </c>
      <c r="D2281" t="str">
        <v>75532-05</v>
      </c>
      <c r="E2281" t="str">
        <v>0100/CA</v>
      </c>
    </row>
    <row r="2282">
      <c r="A2282" t="str">
        <v>AutoTable</v>
      </c>
      <c r="D2282" t="str">
        <v>75532-06</v>
      </c>
      <c r="E2282" t="str">
        <v>0100/CA</v>
      </c>
    </row>
    <row r="2283">
      <c r="A2283" t="str">
        <v>AutoTable</v>
      </c>
      <c r="D2283" t="str">
        <v>75532-09</v>
      </c>
      <c r="E2283" t="str">
        <v>0100/CA</v>
      </c>
    </row>
    <row r="2284">
      <c r="A2284" t="str">
        <v>AutoTable</v>
      </c>
      <c r="D2284" t="str">
        <v>75532-18</v>
      </c>
      <c r="E2284" t="str">
        <v>0100/CA</v>
      </c>
    </row>
    <row r="2285">
      <c r="A2285" t="str">
        <v>AutoTable</v>
      </c>
      <c r="D2285" t="str">
        <v>75533-01</v>
      </c>
      <c r="E2285" t="str">
        <v>0100/CA</v>
      </c>
    </row>
    <row r="2286">
      <c r="A2286" t="str">
        <v>AutoTable</v>
      </c>
      <c r="D2286" t="str">
        <v>75533-02</v>
      </c>
      <c r="E2286" t="str">
        <v>0100/CA</v>
      </c>
    </row>
    <row r="2287">
      <c r="A2287" t="str">
        <v>AutoTable</v>
      </c>
      <c r="D2287" t="str">
        <v>75533-05</v>
      </c>
      <c r="E2287" t="str">
        <v>0100/CA</v>
      </c>
    </row>
    <row r="2288">
      <c r="A2288" t="str">
        <v>AutoTable</v>
      </c>
      <c r="D2288" t="str">
        <v>75533-06</v>
      </c>
      <c r="E2288" t="str">
        <v>0100/CA</v>
      </c>
    </row>
    <row r="2289">
      <c r="A2289" t="str">
        <v>AutoTable</v>
      </c>
      <c r="D2289" t="str">
        <v>75533-09</v>
      </c>
      <c r="E2289" t="str">
        <v>0100/CA</v>
      </c>
    </row>
    <row r="2290">
      <c r="A2290" t="str">
        <v>AutoTable</v>
      </c>
      <c r="D2290" t="str">
        <v>75533-10</v>
      </c>
      <c r="E2290" t="str">
        <v>0100/CA</v>
      </c>
    </row>
    <row r="2291">
      <c r="A2291" t="str">
        <v>AutoTable</v>
      </c>
      <c r="D2291" t="str">
        <v>75533-19</v>
      </c>
      <c r="E2291" t="str">
        <v>0100/CA</v>
      </c>
    </row>
    <row r="2292">
      <c r="A2292" t="str">
        <v>AutoTable</v>
      </c>
      <c r="D2292" t="str">
        <v>75533-20</v>
      </c>
      <c r="E2292" t="str">
        <v>0100/CA</v>
      </c>
    </row>
    <row r="2293">
      <c r="A2293" t="str">
        <v>AutoTable</v>
      </c>
      <c r="D2293" t="str">
        <v>29213</v>
      </c>
      <c r="E2293" t="str">
        <v>0110/CA</v>
      </c>
    </row>
    <row r="2294">
      <c r="A2294" t="str">
        <v>AutoTable</v>
      </c>
      <c r="D2294" t="str">
        <v>03146</v>
      </c>
      <c r="E2294" t="str">
        <v>0120/CA</v>
      </c>
    </row>
    <row r="2295">
      <c r="A2295" t="str">
        <v>AutoTable</v>
      </c>
      <c r="D2295" t="str">
        <v>15031</v>
      </c>
      <c r="E2295" t="str">
        <v>0120/CA</v>
      </c>
    </row>
    <row r="2296">
      <c r="A2296" t="str">
        <v>AutoTable</v>
      </c>
      <c r="D2296" t="str">
        <v>15233V</v>
      </c>
      <c r="E2296" t="str">
        <v>0120/CA</v>
      </c>
    </row>
    <row r="2297">
      <c r="A2297" t="str">
        <v>AutoTable</v>
      </c>
      <c r="D2297" t="str">
        <v>40120-30</v>
      </c>
      <c r="E2297" t="str">
        <v>0120/CA</v>
      </c>
    </row>
    <row r="2298">
      <c r="A2298" t="str">
        <v>AutoTable</v>
      </c>
      <c r="D2298" t="str">
        <v>43630OR</v>
      </c>
      <c r="E2298" t="str">
        <v>0120/CA</v>
      </c>
    </row>
    <row r="2299">
      <c r="A2299" t="str">
        <v>AutoTable</v>
      </c>
      <c r="D2299" t="str">
        <v>43730AQ</v>
      </c>
      <c r="E2299" t="str">
        <v>0120/CA</v>
      </c>
    </row>
    <row r="2300">
      <c r="A2300" t="str">
        <v>AutoTable</v>
      </c>
      <c r="D2300" t="str">
        <v>43730B</v>
      </c>
      <c r="E2300" t="str">
        <v>0120/CA</v>
      </c>
    </row>
    <row r="2301">
      <c r="A2301" t="str">
        <v>AutoTable</v>
      </c>
      <c r="D2301" t="str">
        <v>43730B/PO-B</v>
      </c>
      <c r="E2301" t="str">
        <v>0120/CA</v>
      </c>
    </row>
    <row r="2302">
      <c r="A2302" t="str">
        <v>AutoTable</v>
      </c>
      <c r="D2302" t="str">
        <v>43730CI</v>
      </c>
      <c r="E2302" t="str">
        <v>0120/CA</v>
      </c>
    </row>
    <row r="2303">
      <c r="A2303" t="str">
        <v>AutoTable</v>
      </c>
      <c r="D2303" t="str">
        <v>43730KA/V</v>
      </c>
      <c r="E2303" t="str">
        <v>0120/CA</v>
      </c>
    </row>
    <row r="2304">
      <c r="A2304" t="str">
        <v>AutoTable</v>
      </c>
      <c r="D2304" t="str">
        <v>43730MA/T</v>
      </c>
      <c r="E2304" t="str">
        <v>0120/CA</v>
      </c>
    </row>
    <row r="2305">
      <c r="A2305" t="str">
        <v>AutoTable</v>
      </c>
      <c r="D2305" t="str">
        <v>43730O</v>
      </c>
      <c r="E2305" t="str">
        <v>0120/CA</v>
      </c>
    </row>
    <row r="2306">
      <c r="A2306" t="str">
        <v>AutoTable</v>
      </c>
      <c r="D2306" t="str">
        <v>43730OR</v>
      </c>
      <c r="E2306" t="str">
        <v>0120/CA</v>
      </c>
    </row>
    <row r="2307">
      <c r="A2307" t="str">
        <v>AutoTable</v>
      </c>
      <c r="D2307" t="str">
        <v>43730P/MA</v>
      </c>
      <c r="E2307" t="str">
        <v>0120/CA</v>
      </c>
    </row>
    <row r="2308">
      <c r="A2308" t="str">
        <v>AutoTable</v>
      </c>
      <c r="D2308" t="str">
        <v>43730PA</v>
      </c>
      <c r="E2308" t="str">
        <v>0120/CA</v>
      </c>
    </row>
    <row r="2309">
      <c r="A2309" t="str">
        <v>AutoTable</v>
      </c>
      <c r="D2309" t="str">
        <v>43730PO/B</v>
      </c>
      <c r="E2309" t="str">
        <v>0120/CA</v>
      </c>
    </row>
    <row r="2310">
      <c r="A2310" t="str">
        <v>AutoTable</v>
      </c>
      <c r="D2310" t="str">
        <v>43730PO/MAG</v>
      </c>
      <c r="E2310" t="str">
        <v>0120/CA</v>
      </c>
    </row>
    <row r="2311">
      <c r="A2311" t="str">
        <v>AutoTable</v>
      </c>
      <c r="D2311" t="str">
        <v>43730PO/O</v>
      </c>
      <c r="E2311" t="str">
        <v>0120/CA</v>
      </c>
    </row>
    <row r="2312">
      <c r="A2312" t="str">
        <v>AutoTable</v>
      </c>
      <c r="D2312" t="str">
        <v>43730PO/T</v>
      </c>
      <c r="E2312" t="str">
        <v>0120/CA</v>
      </c>
    </row>
    <row r="2313">
      <c r="A2313" t="str">
        <v>AutoTable</v>
      </c>
      <c r="D2313" t="str">
        <v>43730R</v>
      </c>
      <c r="E2313" t="str">
        <v>0120/CA</v>
      </c>
    </row>
    <row r="2314">
      <c r="A2314" t="str">
        <v>AutoTable</v>
      </c>
      <c r="D2314" t="str">
        <v>43730R/OR</v>
      </c>
      <c r="E2314" t="str">
        <v>0120/CA</v>
      </c>
    </row>
    <row r="2315">
      <c r="A2315" t="str">
        <v>AutoTable</v>
      </c>
      <c r="D2315" t="str">
        <v>43730R/PA</v>
      </c>
      <c r="E2315" t="str">
        <v>0120/CA</v>
      </c>
    </row>
    <row r="2316">
      <c r="A2316" t="str">
        <v>AutoTable</v>
      </c>
      <c r="D2316" t="str">
        <v>43730RO</v>
      </c>
      <c r="E2316" t="str">
        <v>0120/CA</v>
      </c>
    </row>
    <row r="2317">
      <c r="A2317" t="str">
        <v>AutoTable</v>
      </c>
      <c r="D2317" t="str">
        <v>43730T</v>
      </c>
      <c r="E2317" t="str">
        <v>0120/CA</v>
      </c>
    </row>
    <row r="2318">
      <c r="A2318" t="str">
        <v>AutoTable</v>
      </c>
      <c r="D2318" t="str">
        <v>43730VI</v>
      </c>
      <c r="E2318" t="str">
        <v>0120/CA</v>
      </c>
    </row>
    <row r="2319">
      <c r="A2319" t="str">
        <v>AutoTable</v>
      </c>
      <c r="D2319" t="str">
        <v>43730VI/KA-VI</v>
      </c>
      <c r="E2319" t="str">
        <v>0120/CA</v>
      </c>
    </row>
    <row r="2320">
      <c r="A2320" t="str">
        <v>AutoTable</v>
      </c>
      <c r="D2320" t="str">
        <v>43930A</v>
      </c>
      <c r="E2320" t="str">
        <v>0120/CA</v>
      </c>
    </row>
    <row r="2321">
      <c r="A2321" t="str">
        <v>AutoTable</v>
      </c>
      <c r="D2321" t="str">
        <v>43930B</v>
      </c>
      <c r="E2321" t="str">
        <v>0120/CA</v>
      </c>
    </row>
    <row r="2322">
      <c r="A2322" t="str">
        <v>AutoTable</v>
      </c>
      <c r="D2322" t="str">
        <v>43930B/O</v>
      </c>
      <c r="E2322" t="str">
        <v>0120/CA</v>
      </c>
    </row>
    <row r="2323">
      <c r="A2323" t="str">
        <v>AutoTable</v>
      </c>
      <c r="D2323" t="str">
        <v>43930BC</v>
      </c>
      <c r="E2323" t="str">
        <v>0120/CA</v>
      </c>
    </row>
    <row r="2324">
      <c r="A2324" t="str">
        <v>AutoTable</v>
      </c>
      <c r="D2324" t="str">
        <v>43930KA</v>
      </c>
      <c r="E2324" t="str">
        <v>0120/CA</v>
      </c>
    </row>
    <row r="2325">
      <c r="A2325" t="str">
        <v>AutoTable</v>
      </c>
      <c r="D2325" t="str">
        <v>43930KA/B</v>
      </c>
      <c r="E2325" t="str">
        <v>0120/CA</v>
      </c>
    </row>
    <row r="2326">
      <c r="A2326" t="str">
        <v>AutoTable</v>
      </c>
      <c r="D2326" t="str">
        <v>43930O</v>
      </c>
      <c r="E2326" t="str">
        <v>0120/CA</v>
      </c>
    </row>
    <row r="2327">
      <c r="A2327" t="str">
        <v>AutoTable</v>
      </c>
      <c r="D2327" t="str">
        <v>43930OR</v>
      </c>
      <c r="E2327" t="str">
        <v>0120/CA</v>
      </c>
    </row>
    <row r="2328">
      <c r="A2328" t="str">
        <v>AutoTable</v>
      </c>
      <c r="D2328" t="str">
        <v>43930P</v>
      </c>
      <c r="E2328" t="str">
        <v>0120/CA</v>
      </c>
    </row>
    <row r="2329">
      <c r="A2329" t="str">
        <v>AutoTable</v>
      </c>
      <c r="D2329" t="str">
        <v>43930PO</v>
      </c>
      <c r="E2329" t="str">
        <v>0120/CA</v>
      </c>
    </row>
    <row r="2330">
      <c r="A2330" t="str">
        <v>AutoTable</v>
      </c>
      <c r="D2330" t="str">
        <v>43930R</v>
      </c>
      <c r="E2330" t="str">
        <v>0120/CA</v>
      </c>
    </row>
    <row r="2331">
      <c r="A2331" t="str">
        <v>AutoTable</v>
      </c>
      <c r="D2331" t="str">
        <v>43930SA</v>
      </c>
      <c r="E2331" t="str">
        <v>0120/CA</v>
      </c>
    </row>
    <row r="2332">
      <c r="A2332" t="str">
        <v>AutoTable</v>
      </c>
      <c r="D2332" t="str">
        <v>43930VE</v>
      </c>
      <c r="E2332" t="str">
        <v>0120/CA</v>
      </c>
    </row>
    <row r="2333">
      <c r="A2333" t="str">
        <v>AutoTable</v>
      </c>
      <c r="D2333" t="str">
        <v>43930VI/CI/MA</v>
      </c>
      <c r="E2333" t="str">
        <v>0120/CA</v>
      </c>
    </row>
    <row r="2334">
      <c r="A2334" t="str">
        <v>AutoTable</v>
      </c>
      <c r="D2334" t="str">
        <v>62050</v>
      </c>
      <c r="E2334" t="str">
        <v>0120/CA</v>
      </c>
    </row>
    <row r="2335">
      <c r="A2335" t="str">
        <v>AutoTable</v>
      </c>
      <c r="D2335" t="str">
        <v>64750</v>
      </c>
      <c r="E2335" t="str">
        <v>0120/CA</v>
      </c>
    </row>
    <row r="2336">
      <c r="A2336" t="str">
        <v>AutoTable</v>
      </c>
      <c r="D2336" t="str">
        <v>64950</v>
      </c>
      <c r="E2336" t="str">
        <v>0120/CA</v>
      </c>
    </row>
    <row r="2337">
      <c r="A2337" t="str">
        <v>AutoTable</v>
      </c>
      <c r="D2337" t="str">
        <v>65150</v>
      </c>
      <c r="E2337" t="str">
        <v>0120/CA</v>
      </c>
    </row>
    <row r="2338">
      <c r="A2338" t="str">
        <v>AutoTable</v>
      </c>
      <c r="D2338" t="str">
        <v>14710-02</v>
      </c>
      <c r="E2338" t="str">
        <v>0125/CA</v>
      </c>
    </row>
    <row r="2339">
      <c r="A2339" t="str">
        <v>AutoTable</v>
      </c>
      <c r="D2339" t="str">
        <v>14710-05</v>
      </c>
      <c r="E2339" t="str">
        <v>0125/CA</v>
      </c>
    </row>
    <row r="2340">
      <c r="A2340" t="str">
        <v>AutoTable</v>
      </c>
      <c r="D2340" t="str">
        <v>73030B</v>
      </c>
      <c r="E2340" t="str">
        <v>0140/CA</v>
      </c>
    </row>
    <row r="2341">
      <c r="A2341" t="str">
        <v>AutoTable</v>
      </c>
      <c r="D2341" t="str">
        <v>73030BC</v>
      </c>
      <c r="E2341" t="str">
        <v>0140/CA</v>
      </c>
    </row>
    <row r="2342">
      <c r="A2342" t="str">
        <v>AutoTable</v>
      </c>
      <c r="D2342" t="str">
        <v>73030J</v>
      </c>
      <c r="E2342" t="str">
        <v>0140/CA</v>
      </c>
    </row>
    <row r="2343">
      <c r="A2343" t="str">
        <v>AutoTable</v>
      </c>
      <c r="D2343" t="str">
        <v>73030KA</v>
      </c>
      <c r="E2343" t="str">
        <v>0140/CA</v>
      </c>
    </row>
    <row r="2344">
      <c r="A2344" t="str">
        <v>AutoTable</v>
      </c>
      <c r="D2344" t="str">
        <v>73030O</v>
      </c>
      <c r="E2344" t="str">
        <v>0140/CA</v>
      </c>
    </row>
    <row r="2345">
      <c r="A2345" t="str">
        <v>AutoTable</v>
      </c>
      <c r="D2345" t="str">
        <v>73030R</v>
      </c>
      <c r="E2345" t="str">
        <v>0140/CA</v>
      </c>
    </row>
    <row r="2346">
      <c r="A2346" t="str">
        <v>AutoTable</v>
      </c>
      <c r="D2346" t="str">
        <v>73030V</v>
      </c>
      <c r="E2346" t="str">
        <v>0140/CA</v>
      </c>
    </row>
    <row r="2347">
      <c r="A2347" t="str">
        <v>AutoTable</v>
      </c>
      <c r="D2347" t="str">
        <v>73030VI</v>
      </c>
      <c r="E2347" t="str">
        <v>0140/CA</v>
      </c>
    </row>
    <row r="2348">
      <c r="A2348" t="str">
        <v>AutoTable</v>
      </c>
      <c r="D2348" t="str">
        <v>73450B</v>
      </c>
      <c r="E2348" t="str">
        <v>0140/CA</v>
      </c>
    </row>
    <row r="2349">
      <c r="A2349" t="str">
        <v>AutoTable</v>
      </c>
      <c r="D2349" t="str">
        <v>73450BC</v>
      </c>
      <c r="E2349" t="str">
        <v>0140/CA</v>
      </c>
    </row>
    <row r="2350">
      <c r="A2350" t="str">
        <v>AutoTable</v>
      </c>
      <c r="D2350" t="str">
        <v>73450M</v>
      </c>
      <c r="E2350" t="str">
        <v>0140/CA</v>
      </c>
    </row>
    <row r="2351">
      <c r="A2351" t="str">
        <v>AutoTable</v>
      </c>
      <c r="D2351" t="str">
        <v>73450R</v>
      </c>
      <c r="E2351" t="str">
        <v>0140/CA</v>
      </c>
    </row>
    <row r="2352">
      <c r="A2352" t="str">
        <v>AutoTable</v>
      </c>
      <c r="D2352" t="str">
        <v>73450SO</v>
      </c>
      <c r="E2352" t="str">
        <v>0140/CA</v>
      </c>
    </row>
    <row r="2353">
      <c r="A2353" t="str">
        <v>AutoTable</v>
      </c>
      <c r="D2353" t="str">
        <v>B54050</v>
      </c>
      <c r="E2353" t="str">
        <v>0140/CA</v>
      </c>
    </row>
    <row r="2354">
      <c r="A2354" t="str">
        <v>AutoTable</v>
      </c>
      <c r="D2354" t="str">
        <v>B54059</v>
      </c>
      <c r="E2354" t="str">
        <v>0140/CA</v>
      </c>
    </row>
    <row r="2355">
      <c r="A2355" t="str">
        <v>AutoTable</v>
      </c>
      <c r="D2355" t="str">
        <v>90150-01</v>
      </c>
      <c r="E2355" t="str">
        <v>0144/CA</v>
      </c>
    </row>
    <row r="2356">
      <c r="A2356" t="str">
        <v>AutoTable</v>
      </c>
      <c r="D2356" t="str">
        <v>91050-01</v>
      </c>
      <c r="E2356" t="str">
        <v>0144/CA</v>
      </c>
    </row>
    <row r="2357">
      <c r="A2357" t="str">
        <v>AutoTable</v>
      </c>
      <c r="D2357" t="str">
        <v>91050-02</v>
      </c>
      <c r="E2357" t="str">
        <v>0144/CA</v>
      </c>
    </row>
    <row r="2358">
      <c r="A2358" t="str">
        <v>AutoTable</v>
      </c>
      <c r="D2358" t="str">
        <v>91050-05</v>
      </c>
      <c r="E2358" t="str">
        <v>0144/CA</v>
      </c>
    </row>
    <row r="2359">
      <c r="A2359" t="str">
        <v>AutoTable</v>
      </c>
      <c r="D2359" t="str">
        <v>91050-06</v>
      </c>
      <c r="E2359" t="str">
        <v>0144/CA</v>
      </c>
    </row>
    <row r="2360">
      <c r="A2360" t="str">
        <v>AutoTable</v>
      </c>
      <c r="D2360" t="str">
        <v>91050-09</v>
      </c>
      <c r="E2360" t="str">
        <v>0144/CA</v>
      </c>
    </row>
    <row r="2361">
      <c r="A2361" t="str">
        <v>AutoTable</v>
      </c>
      <c r="D2361" t="str">
        <v>91050-18</v>
      </c>
      <c r="E2361" t="str">
        <v>0144/CA</v>
      </c>
    </row>
    <row r="2362">
      <c r="A2362" t="str">
        <v>AutoTable</v>
      </c>
      <c r="D2362" t="str">
        <v>91050-20</v>
      </c>
      <c r="E2362" t="str">
        <v>0144/CA</v>
      </c>
    </row>
    <row r="2363">
      <c r="A2363" t="str">
        <v>AutoTable</v>
      </c>
      <c r="D2363" t="str">
        <v>91050-39</v>
      </c>
      <c r="E2363" t="str">
        <v>0144/CA</v>
      </c>
    </row>
    <row r="2364">
      <c r="A2364" t="str">
        <v>AutoTable</v>
      </c>
      <c r="D2364" t="str">
        <v>91150-48</v>
      </c>
      <c r="E2364" t="str">
        <v>0144/CA</v>
      </c>
    </row>
    <row r="2365">
      <c r="A2365" t="str">
        <v>AutoTable</v>
      </c>
      <c r="D2365" t="str">
        <v>91150-61</v>
      </c>
      <c r="E2365" t="str">
        <v>0144/CA</v>
      </c>
    </row>
    <row r="2366">
      <c r="A2366" t="str">
        <v>AutoTable</v>
      </c>
      <c r="D2366" t="str">
        <v>91450-12</v>
      </c>
      <c r="E2366" t="str">
        <v>0144/CA</v>
      </c>
    </row>
    <row r="2367">
      <c r="A2367" t="str">
        <v>AutoTable</v>
      </c>
      <c r="D2367" t="str">
        <v>91450-21</v>
      </c>
      <c r="E2367" t="str">
        <v>0144/CA</v>
      </c>
    </row>
    <row r="2368">
      <c r="A2368" t="str">
        <v>AutoTable</v>
      </c>
      <c r="D2368" t="str">
        <v>91450-33</v>
      </c>
      <c r="E2368" t="str">
        <v>0144/CA</v>
      </c>
    </row>
    <row r="2369">
      <c r="A2369" t="str">
        <v>AutoTable</v>
      </c>
      <c r="D2369" t="str">
        <v>91450-42</v>
      </c>
      <c r="E2369" t="str">
        <v>0144/CA</v>
      </c>
    </row>
    <row r="2370">
      <c r="A2370" t="str">
        <v>AutoTable</v>
      </c>
      <c r="D2370" t="str">
        <v>91450-51</v>
      </c>
      <c r="E2370" t="str">
        <v>0144/CA</v>
      </c>
    </row>
    <row r="2371">
      <c r="A2371" t="str">
        <v>AutoTable</v>
      </c>
      <c r="D2371" t="str">
        <v>91450-62</v>
      </c>
      <c r="E2371" t="str">
        <v>0144/CA</v>
      </c>
    </row>
    <row r="2372">
      <c r="A2372" t="str">
        <v>AutoTable</v>
      </c>
      <c r="D2372" t="str">
        <v>91450-63</v>
      </c>
      <c r="E2372" t="str">
        <v>0144/CA</v>
      </c>
    </row>
    <row r="2373">
      <c r="A2373" t="str">
        <v>AutoTable</v>
      </c>
      <c r="D2373" t="str">
        <v>91450-72</v>
      </c>
      <c r="E2373" t="str">
        <v>0144/CA</v>
      </c>
    </row>
    <row r="2374">
      <c r="A2374" t="str">
        <v>AutoTable</v>
      </c>
      <c r="D2374" t="str">
        <v>99650-02</v>
      </c>
      <c r="E2374" t="str">
        <v>0144/CA</v>
      </c>
    </row>
    <row r="2375">
      <c r="A2375" t="str">
        <v>AutoTable</v>
      </c>
      <c r="D2375" t="str">
        <v>99650-37</v>
      </c>
      <c r="E2375" t="str">
        <v>0144/CA</v>
      </c>
    </row>
    <row r="2376">
      <c r="A2376" t="str">
        <v>AutoTable</v>
      </c>
      <c r="D2376" t="str">
        <v>B54050</v>
      </c>
      <c r="E2376" t="str">
        <v>0144/CA</v>
      </c>
    </row>
    <row r="2377">
      <c r="A2377" t="str">
        <v>AutoTable</v>
      </c>
      <c r="D2377" t="str">
        <v>P052681</v>
      </c>
      <c r="E2377" t="str">
        <v>0144/CA</v>
      </c>
    </row>
    <row r="2378">
      <c r="A2378" t="str">
        <v>AutoTable</v>
      </c>
      <c r="D2378" t="str">
        <v>68151</v>
      </c>
      <c r="E2378" t="str">
        <v>0145/CA</v>
      </c>
    </row>
    <row r="2379">
      <c r="A2379" t="str">
        <v>AutoTable</v>
      </c>
      <c r="D2379" t="str">
        <v>14710-02</v>
      </c>
      <c r="E2379" t="str">
        <v>0150/CA</v>
      </c>
    </row>
    <row r="2380">
      <c r="A2380" t="str">
        <v>AutoTable</v>
      </c>
      <c r="D2380" t="str">
        <v>14710-03</v>
      </c>
      <c r="E2380" t="str">
        <v>0150/CA</v>
      </c>
    </row>
    <row r="2381">
      <c r="A2381" t="str">
        <v>AutoTable</v>
      </c>
      <c r="D2381" t="str">
        <v>14710-04</v>
      </c>
      <c r="E2381" t="str">
        <v>0150/CA</v>
      </c>
    </row>
    <row r="2382">
      <c r="A2382" t="str">
        <v>AutoTable</v>
      </c>
      <c r="D2382" t="str">
        <v>73030B</v>
      </c>
      <c r="E2382" t="str">
        <v>0150/CA</v>
      </c>
    </row>
    <row r="2383">
      <c r="A2383" t="str">
        <v>AutoTable</v>
      </c>
      <c r="D2383" t="str">
        <v>73030BC</v>
      </c>
      <c r="E2383" t="str">
        <v>0150/CA</v>
      </c>
    </row>
    <row r="2384">
      <c r="A2384" t="str">
        <v>AutoTable</v>
      </c>
      <c r="D2384" t="str">
        <v>73030J</v>
      </c>
      <c r="E2384" t="str">
        <v>0150/CA</v>
      </c>
    </row>
    <row r="2385">
      <c r="A2385" t="str">
        <v>AutoTable</v>
      </c>
      <c r="D2385" t="str">
        <v>73030KA</v>
      </c>
      <c r="E2385" t="str">
        <v>0150/CA</v>
      </c>
    </row>
    <row r="2386">
      <c r="A2386" t="str">
        <v>AutoTable</v>
      </c>
      <c r="D2386" t="str">
        <v>73030O</v>
      </c>
      <c r="E2386" t="str">
        <v>0150/CA</v>
      </c>
    </row>
    <row r="2387">
      <c r="A2387" t="str">
        <v>AutoTable</v>
      </c>
      <c r="D2387" t="str">
        <v>73030R</v>
      </c>
      <c r="E2387" t="str">
        <v>0150/CA</v>
      </c>
    </row>
    <row r="2388">
      <c r="A2388" t="str">
        <v>AutoTable</v>
      </c>
      <c r="D2388" t="str">
        <v>73030V</v>
      </c>
      <c r="E2388" t="str">
        <v>0150/CA</v>
      </c>
    </row>
    <row r="2389">
      <c r="A2389" t="str">
        <v>AutoTable</v>
      </c>
      <c r="D2389" t="str">
        <v>73030VI</v>
      </c>
      <c r="E2389" t="str">
        <v>0150/CA</v>
      </c>
    </row>
    <row r="2390">
      <c r="A2390" t="str">
        <v>AutoTable</v>
      </c>
      <c r="D2390" t="str">
        <v>73033BC</v>
      </c>
      <c r="E2390" t="str">
        <v>0150/CA</v>
      </c>
    </row>
    <row r="2391">
      <c r="A2391" t="str">
        <v>AutoTable</v>
      </c>
      <c r="D2391" t="str">
        <v>73033KA</v>
      </c>
      <c r="E2391" t="str">
        <v>0150/CA</v>
      </c>
    </row>
    <row r="2392">
      <c r="A2392" t="str">
        <v>AutoTable</v>
      </c>
      <c r="D2392" t="str">
        <v>73033R</v>
      </c>
      <c r="E2392" t="str">
        <v>0150/CA</v>
      </c>
    </row>
    <row r="2393">
      <c r="A2393" t="str">
        <v>AutoTable</v>
      </c>
      <c r="D2393" t="str">
        <v>73033RO</v>
      </c>
      <c r="E2393" t="str">
        <v>0150/CA</v>
      </c>
    </row>
    <row r="2394">
      <c r="A2394" t="str">
        <v>AutoTable</v>
      </c>
      <c r="D2394" t="str">
        <v>ECH 3</v>
      </c>
      <c r="E2394" t="str">
        <v>0150/CA</v>
      </c>
    </row>
    <row r="2395">
      <c r="A2395" t="str">
        <v>AutoTable</v>
      </c>
      <c r="D2395" t="str">
        <v>14510-04</v>
      </c>
      <c r="E2395" t="str">
        <v>0160/CA</v>
      </c>
    </row>
    <row r="2396">
      <c r="A2396" t="str">
        <v>AutoTable</v>
      </c>
      <c r="D2396" t="str">
        <v>14510-05</v>
      </c>
      <c r="E2396" t="str">
        <v>0160/CA</v>
      </c>
    </row>
    <row r="2397">
      <c r="A2397" t="str">
        <v>AutoTable</v>
      </c>
      <c r="D2397" t="str">
        <v>14510-06</v>
      </c>
      <c r="E2397" t="str">
        <v>0160/CA</v>
      </c>
    </row>
    <row r="2398">
      <c r="A2398" t="str">
        <v>AutoTable</v>
      </c>
      <c r="D2398" t="str">
        <v>42705</v>
      </c>
      <c r="E2398" t="str">
        <v>0160/CA</v>
      </c>
    </row>
    <row r="2399">
      <c r="A2399" t="str">
        <v>AutoTable</v>
      </c>
      <c r="D2399" t="str">
        <v>75020VI</v>
      </c>
      <c r="E2399" t="str">
        <v>0160/CA</v>
      </c>
    </row>
    <row r="2400">
      <c r="A2400" t="str">
        <v>AutoTable</v>
      </c>
      <c r="D2400" t="str">
        <v>M2707</v>
      </c>
      <c r="E2400" t="str">
        <v>0160/CA</v>
      </c>
    </row>
    <row r="2401">
      <c r="A2401" t="str">
        <v>AutoTable</v>
      </c>
      <c r="D2401" t="str">
        <v>P040022</v>
      </c>
      <c r="E2401" t="str">
        <v>0160/CA</v>
      </c>
    </row>
    <row r="2402">
      <c r="A2402" t="str">
        <v>AutoTable</v>
      </c>
      <c r="D2402" t="str">
        <v>40916A</v>
      </c>
      <c r="E2402" t="str">
        <v>0170/CA</v>
      </c>
    </row>
    <row r="2403">
      <c r="A2403" t="str">
        <v>AutoTable</v>
      </c>
      <c r="D2403" t="str">
        <v>15301A</v>
      </c>
      <c r="E2403" t="str">
        <v>0180/CA</v>
      </c>
    </row>
    <row r="2404">
      <c r="A2404" t="str">
        <v>AutoTable</v>
      </c>
      <c r="D2404" t="str">
        <v>15301OR</v>
      </c>
      <c r="E2404" t="str">
        <v>0180/CA</v>
      </c>
    </row>
    <row r="2405">
      <c r="A2405" t="str">
        <v>AutoTable</v>
      </c>
      <c r="D2405" t="str">
        <v>03142</v>
      </c>
      <c r="E2405" t="str">
        <v>0200/CA</v>
      </c>
    </row>
    <row r="2406">
      <c r="A2406" t="str">
        <v>AutoTable</v>
      </c>
      <c r="D2406" t="str">
        <v>03143</v>
      </c>
      <c r="E2406" t="str">
        <v>0200/CA</v>
      </c>
    </row>
    <row r="2407">
      <c r="A2407" t="str">
        <v>AutoTable</v>
      </c>
      <c r="D2407" t="str">
        <v>14510-02</v>
      </c>
      <c r="E2407" t="str">
        <v>0200/CA</v>
      </c>
    </row>
    <row r="2408">
      <c r="A2408" t="str">
        <v>AutoTable</v>
      </c>
      <c r="D2408" t="str">
        <v>14510-03</v>
      </c>
      <c r="E2408" t="str">
        <v>0200/CA</v>
      </c>
    </row>
    <row r="2409">
      <c r="A2409" t="str">
        <v>AutoTable</v>
      </c>
      <c r="D2409" t="str">
        <v>14510-04</v>
      </c>
      <c r="E2409" t="str">
        <v>0200/CA</v>
      </c>
    </row>
    <row r="2410">
      <c r="A2410" t="str">
        <v>AutoTable</v>
      </c>
      <c r="D2410" t="str">
        <v>14510-05</v>
      </c>
      <c r="E2410" t="str">
        <v>0200/CA</v>
      </c>
    </row>
    <row r="2411">
      <c r="A2411" t="str">
        <v>AutoTable</v>
      </c>
      <c r="D2411" t="str">
        <v>14510-06</v>
      </c>
      <c r="E2411" t="str">
        <v>0200/CA</v>
      </c>
    </row>
    <row r="2412">
      <c r="A2412" t="str">
        <v>AutoTable</v>
      </c>
      <c r="D2412" t="str">
        <v>14710-00</v>
      </c>
      <c r="E2412" t="str">
        <v>0200/CA</v>
      </c>
    </row>
    <row r="2413">
      <c r="A2413" t="str">
        <v>AutoTable</v>
      </c>
      <c r="D2413" t="str">
        <v>14710-00/3</v>
      </c>
      <c r="E2413" t="str">
        <v>0200/CA</v>
      </c>
    </row>
    <row r="2414">
      <c r="A2414" t="str">
        <v>AutoTable</v>
      </c>
      <c r="D2414" t="str">
        <v>14710-01</v>
      </c>
      <c r="E2414" t="str">
        <v>0200/CA</v>
      </c>
    </row>
    <row r="2415">
      <c r="A2415" t="str">
        <v>AutoTable</v>
      </c>
      <c r="D2415" t="str">
        <v>14710-03</v>
      </c>
      <c r="E2415" t="str">
        <v>0200/CA</v>
      </c>
    </row>
    <row r="2416">
      <c r="A2416" t="str">
        <v>AutoTable</v>
      </c>
      <c r="D2416" t="str">
        <v>14710-04</v>
      </c>
      <c r="E2416" t="str">
        <v>0200/CA</v>
      </c>
    </row>
    <row r="2417">
      <c r="A2417" t="str">
        <v>AutoTable</v>
      </c>
      <c r="D2417" t="str">
        <v>14710-05</v>
      </c>
      <c r="E2417" t="str">
        <v>0200/CA</v>
      </c>
    </row>
    <row r="2418">
      <c r="A2418" t="str">
        <v>AutoTable</v>
      </c>
      <c r="D2418" t="str">
        <v>21714BC</v>
      </c>
      <c r="E2418" t="str">
        <v>0200/CA</v>
      </c>
    </row>
    <row r="2419">
      <c r="A2419" t="str">
        <v>AutoTable</v>
      </c>
      <c r="D2419" t="str">
        <v>21714OR</v>
      </c>
      <c r="E2419" t="str">
        <v>0200/CA</v>
      </c>
    </row>
    <row r="2420">
      <c r="A2420" t="str">
        <v>AutoTable</v>
      </c>
      <c r="D2420" t="str">
        <v>40120-15</v>
      </c>
      <c r="E2420" t="str">
        <v>0200/CA</v>
      </c>
    </row>
    <row r="2421">
      <c r="A2421" t="str">
        <v>AutoTable</v>
      </c>
      <c r="D2421" t="str">
        <v>52050</v>
      </c>
      <c r="E2421" t="str">
        <v>0240/CA</v>
      </c>
    </row>
    <row r="2422">
      <c r="A2422" t="str">
        <v>AutoTable</v>
      </c>
      <c r="D2422" t="str">
        <v>14510-02</v>
      </c>
      <c r="E2422" t="str">
        <v>0250/CA</v>
      </c>
    </row>
    <row r="2423">
      <c r="A2423" t="str">
        <v>AutoTable</v>
      </c>
      <c r="D2423" t="str">
        <v>14510-03</v>
      </c>
      <c r="E2423" t="str">
        <v>0250/CA</v>
      </c>
    </row>
    <row r="2424">
      <c r="A2424" t="str">
        <v>AutoTable</v>
      </c>
      <c r="D2424" t="str">
        <v>14510-04</v>
      </c>
      <c r="E2424" t="str">
        <v>0250/CA</v>
      </c>
    </row>
    <row r="2425">
      <c r="A2425" t="str">
        <v>AutoTable</v>
      </c>
      <c r="D2425" t="str">
        <v>14510-05</v>
      </c>
      <c r="E2425" t="str">
        <v>0250/CA</v>
      </c>
    </row>
    <row r="2426">
      <c r="A2426" t="str">
        <v>AutoTable</v>
      </c>
      <c r="D2426" t="str">
        <v>14510-06</v>
      </c>
      <c r="E2426" t="str">
        <v>0250/CA</v>
      </c>
    </row>
    <row r="2427">
      <c r="A2427" t="str">
        <v>AutoTable</v>
      </c>
      <c r="D2427" t="str">
        <v>14710-00</v>
      </c>
      <c r="E2427" t="str">
        <v>0250/CA</v>
      </c>
    </row>
    <row r="2428">
      <c r="A2428" t="str">
        <v>AutoTable</v>
      </c>
      <c r="D2428" t="str">
        <v>14710-00/3</v>
      </c>
      <c r="E2428" t="str">
        <v>0250/CA</v>
      </c>
    </row>
    <row r="2429">
      <c r="A2429" t="str">
        <v>AutoTable</v>
      </c>
      <c r="D2429" t="str">
        <v>14710-01</v>
      </c>
      <c r="E2429" t="str">
        <v>0250/CA</v>
      </c>
    </row>
    <row r="2430">
      <c r="A2430" t="str">
        <v>AutoTable</v>
      </c>
      <c r="D2430" t="str">
        <v>14710-02</v>
      </c>
      <c r="E2430" t="str">
        <v>0250/CA</v>
      </c>
    </row>
    <row r="2431">
      <c r="A2431" t="str">
        <v>AutoTable</v>
      </c>
      <c r="D2431" t="str">
        <v>14710-03</v>
      </c>
      <c r="E2431" t="str">
        <v>0250/CA</v>
      </c>
    </row>
    <row r="2432">
      <c r="A2432" t="str">
        <v>AutoTable</v>
      </c>
      <c r="D2432" t="str">
        <v>14710-04</v>
      </c>
      <c r="E2432" t="str">
        <v>0250/CA</v>
      </c>
    </row>
    <row r="2433">
      <c r="A2433" t="str">
        <v>AutoTable</v>
      </c>
      <c r="D2433" t="str">
        <v>14710-05</v>
      </c>
      <c r="E2433" t="str">
        <v>0250/CA</v>
      </c>
    </row>
    <row r="2434">
      <c r="A2434" t="str">
        <v>AutoTable</v>
      </c>
      <c r="D2434" t="str">
        <v>14710-06</v>
      </c>
      <c r="E2434" t="str">
        <v>0250/CA</v>
      </c>
    </row>
    <row r="2435">
      <c r="A2435" t="str">
        <v>AutoTable</v>
      </c>
      <c r="D2435" t="str">
        <v>14910-02</v>
      </c>
      <c r="E2435" t="str">
        <v>0250/CA</v>
      </c>
    </row>
    <row r="2436">
      <c r="A2436" t="str">
        <v>AutoTable</v>
      </c>
      <c r="D2436" t="str">
        <v>14910-03</v>
      </c>
      <c r="E2436" t="str">
        <v>0250/CA</v>
      </c>
    </row>
    <row r="2437">
      <c r="A2437" t="str">
        <v>AutoTable</v>
      </c>
      <c r="D2437" t="str">
        <v>14910-04</v>
      </c>
      <c r="E2437" t="str">
        <v>0250/CA</v>
      </c>
    </row>
    <row r="2438">
      <c r="A2438" t="str">
        <v>AutoTable</v>
      </c>
      <c r="D2438" t="str">
        <v>14910-05</v>
      </c>
      <c r="E2438" t="str">
        <v>0250/CA</v>
      </c>
    </row>
    <row r="2439">
      <c r="A2439" t="str">
        <v>AutoTable</v>
      </c>
      <c r="D2439" t="str">
        <v>41605</v>
      </c>
      <c r="E2439" t="str">
        <v>0290/CA</v>
      </c>
    </row>
    <row r="2440">
      <c r="A2440" t="str">
        <v>AutoTable</v>
      </c>
      <c r="D2440" t="str">
        <v>41705</v>
      </c>
      <c r="E2440" t="str">
        <v>0290/CA</v>
      </c>
    </row>
    <row r="2441">
      <c r="A2441" t="str">
        <v>AutoTable</v>
      </c>
      <c r="D2441" t="str">
        <v>14035-5</v>
      </c>
      <c r="E2441" t="str">
        <v>0300/CA</v>
      </c>
    </row>
    <row r="2442">
      <c r="A2442" t="str">
        <v>AutoTable</v>
      </c>
      <c r="D2442" t="str">
        <v>52050</v>
      </c>
      <c r="E2442" t="str">
        <v>0300/CA</v>
      </c>
    </row>
    <row r="2443">
      <c r="A2443" t="str">
        <v>AutoTable</v>
      </c>
      <c r="D2443" t="str">
        <v>EMB6-1</v>
      </c>
      <c r="E2443" t="str">
        <v>0300/CA</v>
      </c>
    </row>
    <row r="2444">
      <c r="A2444" t="str">
        <v>AutoTable</v>
      </c>
      <c r="D2444" t="str">
        <v>P001502</v>
      </c>
      <c r="E2444" t="str">
        <v>0320/CA</v>
      </c>
    </row>
    <row r="2445">
      <c r="A2445" t="str">
        <v>AutoTable</v>
      </c>
      <c r="D2445" t="str">
        <v>P040022</v>
      </c>
      <c r="E2445" t="str">
        <v>0320/CA</v>
      </c>
    </row>
    <row r="2446">
      <c r="A2446" t="str">
        <v>AutoTable</v>
      </c>
      <c r="D2446" t="str">
        <v>14029</v>
      </c>
      <c r="E2446" t="str">
        <v>0375/CA</v>
      </c>
    </row>
    <row r="2447">
      <c r="A2447" t="str">
        <v>AutoTable</v>
      </c>
      <c r="D2447" t="str">
        <v>14410-2</v>
      </c>
      <c r="E2447" t="str">
        <v>0400/CA</v>
      </c>
    </row>
    <row r="2448">
      <c r="A2448" t="str">
        <v>AutoTable</v>
      </c>
      <c r="D2448" t="str">
        <v>14410-3</v>
      </c>
      <c r="E2448" t="str">
        <v>0400/CA</v>
      </c>
    </row>
    <row r="2449">
      <c r="A2449" t="str">
        <v>AutoTable</v>
      </c>
      <c r="D2449" t="str">
        <v>14410-4</v>
      </c>
      <c r="E2449" t="str">
        <v>0400/CA</v>
      </c>
    </row>
    <row r="2450">
      <c r="A2450" t="str">
        <v>AutoTable</v>
      </c>
      <c r="D2450" t="str">
        <v>14410-5</v>
      </c>
      <c r="E2450" t="str">
        <v>0400/CA</v>
      </c>
    </row>
    <row r="2451">
      <c r="A2451" t="str">
        <v>AutoTable</v>
      </c>
      <c r="D2451" t="str">
        <v>14410-7</v>
      </c>
      <c r="E2451" t="str">
        <v>0400/CA</v>
      </c>
    </row>
    <row r="2452">
      <c r="A2452" t="str">
        <v>AutoTable</v>
      </c>
      <c r="D2452" t="str">
        <v>14006</v>
      </c>
      <c r="E2452" t="str">
        <v>0450/CA</v>
      </c>
    </row>
    <row r="2453">
      <c r="A2453" t="str">
        <v>AutoTable</v>
      </c>
      <c r="D2453" t="str">
        <v>52051</v>
      </c>
      <c r="E2453" t="str">
        <v>0480/CA</v>
      </c>
    </row>
    <row r="2454">
      <c r="A2454" t="str">
        <v>AutoTable</v>
      </c>
      <c r="D2454" t="str">
        <v>14029</v>
      </c>
      <c r="E2454" t="str">
        <v>0500/CA</v>
      </c>
    </row>
    <row r="2455">
      <c r="A2455" t="str">
        <v>AutoTable</v>
      </c>
      <c r="D2455" t="str">
        <v>14035-5</v>
      </c>
      <c r="E2455" t="str">
        <v>0500/CA</v>
      </c>
    </row>
    <row r="2456">
      <c r="A2456" t="str">
        <v>AutoTable</v>
      </c>
      <c r="D2456" t="str">
        <v>14006</v>
      </c>
      <c r="E2456" t="str">
        <v>0600/CA</v>
      </c>
    </row>
    <row r="2457">
      <c r="A2457" t="str">
        <v>AutoTable</v>
      </c>
      <c r="D2457" t="str">
        <v>14028</v>
      </c>
      <c r="E2457" t="str">
        <v>0900/CA</v>
      </c>
    </row>
    <row r="2458">
      <c r="A2458" t="str">
        <v>AutoTable</v>
      </c>
      <c r="D2458" t="str">
        <v>14011</v>
      </c>
      <c r="E2458" t="str">
        <v>1000/CA</v>
      </c>
    </row>
    <row r="2459">
      <c r="A2459" t="str">
        <v>AutoTable</v>
      </c>
      <c r="D2459" t="str">
        <v>14035-1</v>
      </c>
      <c r="E2459" t="str">
        <v>1000/CA</v>
      </c>
    </row>
    <row r="2460">
      <c r="A2460" t="str">
        <v>AutoTable</v>
      </c>
      <c r="D2460" t="str">
        <v>14035-2</v>
      </c>
      <c r="E2460" t="str">
        <v>1000/CA</v>
      </c>
    </row>
    <row r="2461">
      <c r="A2461" t="str">
        <v>AutoTable</v>
      </c>
      <c r="D2461" t="str">
        <v>14035-3</v>
      </c>
      <c r="E2461" t="str">
        <v>1000/CA</v>
      </c>
    </row>
    <row r="2462">
      <c r="A2462" t="str">
        <v>AutoTable</v>
      </c>
      <c r="D2462" t="str">
        <v>14910-02</v>
      </c>
      <c r="E2462" t="str">
        <v>1000/CA</v>
      </c>
    </row>
    <row r="2463">
      <c r="A2463" t="str">
        <v>AutoTable</v>
      </c>
      <c r="D2463" t="str">
        <v>14910-03</v>
      </c>
      <c r="E2463" t="str">
        <v>1000/CA</v>
      </c>
    </row>
    <row r="2464">
      <c r="A2464" t="str">
        <v>AutoTable</v>
      </c>
      <c r="D2464" t="str">
        <v>14910-04</v>
      </c>
      <c r="E2464" t="str">
        <v>1000/CA</v>
      </c>
    </row>
    <row r="2465">
      <c r="A2465" t="str">
        <v>AutoTable</v>
      </c>
      <c r="D2465" t="str">
        <v>14910-05</v>
      </c>
      <c r="E2465" t="str">
        <v>1000/CA</v>
      </c>
    </row>
    <row r="2466">
      <c r="A2466" t="str">
        <v>AutoTable</v>
      </c>
      <c r="D2466" t="str">
        <v>15002A</v>
      </c>
      <c r="E2466" t="str">
        <v>1000/CA</v>
      </c>
    </row>
    <row r="2467">
      <c r="A2467" t="str">
        <v>AutoTable</v>
      </c>
      <c r="D2467" t="str">
        <v>15002B</v>
      </c>
      <c r="E2467" t="str">
        <v>1000/CA</v>
      </c>
    </row>
    <row r="2468">
      <c r="A2468" t="str">
        <v>AutoTable</v>
      </c>
      <c r="D2468" t="str">
        <v>15002J</v>
      </c>
      <c r="E2468" t="str">
        <v>1000/CA</v>
      </c>
    </row>
    <row r="2469">
      <c r="A2469" t="str">
        <v>AutoTable</v>
      </c>
      <c r="D2469" t="str">
        <v>15002R</v>
      </c>
      <c r="E2469" t="str">
        <v>1000/CA</v>
      </c>
    </row>
    <row r="2470">
      <c r="A2470" t="str">
        <v>AutoTable</v>
      </c>
      <c r="D2470" t="str">
        <v>15002VE</v>
      </c>
      <c r="E2470" t="str">
        <v>1000/CA</v>
      </c>
    </row>
    <row r="2471">
      <c r="A2471" t="str">
        <v>AutoTable</v>
      </c>
      <c r="D2471" t="str">
        <v>15002VI</v>
      </c>
      <c r="E2471" t="str">
        <v>1000/CA</v>
      </c>
    </row>
    <row r="2472">
      <c r="A2472" t="str">
        <v>AutoTable</v>
      </c>
      <c r="D2472" t="str">
        <v>52052</v>
      </c>
      <c r="E2472" t="str">
        <v>1000/CA</v>
      </c>
    </row>
    <row r="2473">
      <c r="A2473" t="str">
        <v>AutoTable</v>
      </c>
      <c r="D2473" t="str">
        <v>14028</v>
      </c>
      <c r="E2473" t="str">
        <v>1200/CA</v>
      </c>
    </row>
    <row r="2474">
      <c r="A2474" t="str">
        <v>AutoTable</v>
      </c>
      <c r="D2474" t="str">
        <v>14420-18</v>
      </c>
      <c r="E2474" t="str">
        <v>1250/CA</v>
      </c>
    </row>
    <row r="2475">
      <c r="A2475" t="str">
        <v>AutoTable</v>
      </c>
      <c r="D2475" t="str">
        <v>14420-35</v>
      </c>
      <c r="E2475" t="str">
        <v>1400/CA</v>
      </c>
    </row>
    <row r="2476">
      <c r="A2476" t="str">
        <v>AutoTable</v>
      </c>
      <c r="D2476" t="str">
        <v>14002</v>
      </c>
      <c r="E2476" t="str">
        <v>1500/CA</v>
      </c>
    </row>
    <row r="2477">
      <c r="A2477" t="str">
        <v>AutoTable</v>
      </c>
      <c r="D2477" t="str">
        <v>14002</v>
      </c>
      <c r="E2477" t="str">
        <v>2000/CA</v>
      </c>
    </row>
    <row r="2478">
      <c r="A2478" t="str">
        <v>AutoTable</v>
      </c>
      <c r="D2478" t="str">
        <v>14420-06</v>
      </c>
      <c r="E2478" t="str">
        <v>2000/CA</v>
      </c>
    </row>
    <row r="2479">
      <c r="A2479" t="str">
        <v>AutoTable</v>
      </c>
      <c r="D2479" t="str">
        <v>14420-25</v>
      </c>
      <c r="E2479" t="str">
        <v>2000/CA</v>
      </c>
    </row>
    <row r="2480">
      <c r="A2480" t="str">
        <v>AutoTable</v>
      </c>
      <c r="D2480" t="str">
        <v>15001A</v>
      </c>
      <c r="E2480" t="str">
        <v>2000/CA</v>
      </c>
    </row>
    <row r="2481">
      <c r="A2481" t="str">
        <v>AutoTable</v>
      </c>
      <c r="D2481" t="str">
        <v>15001B</v>
      </c>
      <c r="E2481" t="str">
        <v>2000/CA</v>
      </c>
    </row>
    <row r="2482">
      <c r="A2482" t="str">
        <v>AutoTable</v>
      </c>
      <c r="D2482" t="str">
        <v>15001R</v>
      </c>
      <c r="E2482" t="str">
        <v>2000/CA</v>
      </c>
    </row>
    <row r="2483">
      <c r="A2483" t="str">
        <v>AutoTable</v>
      </c>
      <c r="D2483" t="str">
        <v>ECH 2</v>
      </c>
      <c r="E2483" t="str">
        <v>2000/CA</v>
      </c>
    </row>
    <row r="2484">
      <c r="A2484" t="str">
        <v>AutoTable</v>
      </c>
      <c r="D2484" t="str">
        <v>29232</v>
      </c>
      <c r="E2484" t="str">
        <v>20000/CA</v>
      </c>
    </row>
    <row r="2485">
      <c r="A2485" t="str">
        <v>AutoTable</v>
      </c>
      <c r="D2485" t="str">
        <v>52051</v>
      </c>
      <c r="E2485" t="str">
        <v>2400/CA</v>
      </c>
    </row>
    <row r="2486">
      <c r="A2486" t="str">
        <v>AutoTable</v>
      </c>
      <c r="D2486" t="str">
        <v>14420-10</v>
      </c>
      <c r="E2486" t="str">
        <v>2450/CA</v>
      </c>
    </row>
    <row r="2487">
      <c r="A2487" t="str">
        <v>AutoTable</v>
      </c>
      <c r="D2487" t="str">
        <v>03137</v>
      </c>
      <c r="E2487" t="str">
        <v>2500/CA</v>
      </c>
    </row>
    <row r="2488">
      <c r="A2488" t="str">
        <v>AutoTable</v>
      </c>
      <c r="D2488" t="str">
        <v>14420-20</v>
      </c>
      <c r="E2488" t="str">
        <v>2500/CA</v>
      </c>
    </row>
    <row r="2489">
      <c r="A2489" t="str">
        <v>AutoTable</v>
      </c>
      <c r="D2489" t="str">
        <v>14420-09</v>
      </c>
      <c r="E2489" t="str">
        <v>2800/CA</v>
      </c>
    </row>
    <row r="2490">
      <c r="A2490" t="str">
        <v>AutoTable</v>
      </c>
      <c r="D2490" t="str">
        <v>14420-08</v>
      </c>
      <c r="E2490" t="str">
        <v>3200/CA</v>
      </c>
    </row>
    <row r="2491">
      <c r="A2491" t="str">
        <v>AutoTable</v>
      </c>
      <c r="D2491" t="str">
        <v>14420-12</v>
      </c>
      <c r="E2491" t="str">
        <v>3300/CA</v>
      </c>
    </row>
    <row r="2492">
      <c r="A2492" t="str">
        <v>AutoTable</v>
      </c>
      <c r="D2492" t="str">
        <v>14420-15</v>
      </c>
      <c r="E2492" t="str">
        <v>3300/CA</v>
      </c>
    </row>
    <row r="2493">
      <c r="A2493" t="str">
        <v>AutoTable</v>
      </c>
      <c r="D2493" t="str">
        <v>14420-07</v>
      </c>
      <c r="E2493" t="str">
        <v>3600/CA</v>
      </c>
    </row>
    <row r="2494">
      <c r="A2494" t="str">
        <v>AutoTable</v>
      </c>
      <c r="D2494" t="str">
        <v>14022V</v>
      </c>
      <c r="E2494" t="str">
        <v>4000/CA</v>
      </c>
    </row>
    <row r="2495">
      <c r="A2495" t="str">
        <v>AutoTable</v>
      </c>
      <c r="D2495" t="str">
        <v>14420-03</v>
      </c>
      <c r="E2495" t="str">
        <v>4000/CA</v>
      </c>
    </row>
    <row r="2496">
      <c r="A2496" t="str">
        <v>AutoTable</v>
      </c>
      <c r="D2496" t="str">
        <v>14420-05</v>
      </c>
      <c r="E2496" t="str">
        <v>5000/CA</v>
      </c>
    </row>
    <row r="2497">
      <c r="A2497" t="str">
        <v>AutoTable</v>
      </c>
      <c r="D2497" t="str">
        <v>52052</v>
      </c>
      <c r="E2497" t="str">
        <v>5000/CA</v>
      </c>
    </row>
    <row r="2498">
      <c r="A2498" t="str">
        <v>AutoTable</v>
      </c>
      <c r="D2498" t="str">
        <v>14420-02</v>
      </c>
      <c r="E2498" t="str">
        <v>6100/CA</v>
      </c>
    </row>
    <row r="2499">
      <c r="A2499" t="str">
        <v>AutoTable</v>
      </c>
      <c r="D2499" t="str">
        <v>14420-04</v>
      </c>
      <c r="E2499" t="str">
        <v>6200/CA</v>
      </c>
    </row>
    <row r="2500">
      <c r="A2500" t="str">
        <v>AutoTable</v>
      </c>
      <c r="D2500" t="str">
        <v>14420-01</v>
      </c>
      <c r="E2500" t="str">
        <v>8200/CA</v>
      </c>
    </row>
    <row r="2501">
      <c r="A2501" t="str">
        <v>AutoTable</v>
      </c>
      <c r="D2501" t="str">
        <v>Total</v>
      </c>
      <c r="E2501">
        <f>SUBTOTAL(103,Unit__article[Code])</f>
        <v>2491</v>
      </c>
    </row>
  </sheetData>
  <pageMargins left="0.7" right="0.7" top="0.75" bottom="0.75" header="0.3" footer="0.3"/>
  <ignoredErrors>
    <ignoredError numberStoredAsText="1" sqref="A1:G2501"/>
  </ignoredErrors>
</worksheet>
</file>

<file path=xl/worksheets/sheet18.xml><?xml version="1.0" encoding="utf-8"?>
<worksheet xmlns="http://schemas.openxmlformats.org/spreadsheetml/2006/main" xmlns:r="http://schemas.openxmlformats.org/officeDocument/2006/relationships">
  <dimension ref="A1:G231"/>
  <sheetViews>
    <sheetView workbookViewId="0" rightToLeft="0"/>
  </sheetViews>
  <sheetData>
    <row r="1">
      <c r="A1" t="str">
        <v>Auto+hide+hidesheet+lock+Formulas=Feuil22,Feuil23</v>
      </c>
      <c r="D1" t="str">
        <v>Ajuster</v>
      </c>
      <c r="E1" t="str">
        <v>AutoTable+Ajuster</v>
      </c>
    </row>
    <row r="3">
      <c r="A3" t="str">
        <v>Cacher</v>
      </c>
      <c r="C3" t="str">
        <v>Tables et champs</v>
      </c>
      <c r="D3" t="str">
        <v>Filtres</v>
      </c>
    </row>
    <row r="4">
      <c r="A4" t="str">
        <v>Cacher</v>
      </c>
      <c r="C4" t="str">
        <v>Unité article</v>
      </c>
    </row>
    <row r="5">
      <c r="A5" t="str">
        <v>Cacher</v>
      </c>
      <c r="C5" t="str">
        <v>Code</v>
      </c>
      <c r="D5" t="str">
        <v>*/BTE</v>
      </c>
    </row>
    <row r="7">
      <c r="A7" t="str">
        <v>Cacher</v>
      </c>
      <c r="D7" t="str">
        <v>En-têtes:</v>
      </c>
      <c r="F7" t="str">
        <v>N° article</v>
      </c>
      <c r="G7" t="str">
        <v>Code</v>
      </c>
    </row>
    <row r="8">
      <c r="A8" t="str">
        <v>Cacher</v>
      </c>
      <c r="D8" t="str">
        <v>Champs:</v>
      </c>
      <c r="F8" t="str">
        <v>N° article</v>
      </c>
      <c r="G8" t="str">
        <v>Code</v>
      </c>
    </row>
    <row r="9">
      <c r="D9" t="str">
        <v>N° article</v>
      </c>
      <c r="E9" t="str">
        <v>Code</v>
      </c>
    </row>
    <row r="10">
      <c r="A10" t="str">
        <v>AutoTable</v>
      </c>
      <c r="D10" t="str">
        <v>P151589</v>
      </c>
      <c r="E10" t="str">
        <v>0002/BTE</v>
      </c>
    </row>
    <row r="11">
      <c r="A11" t="str">
        <v>AutoTable</v>
      </c>
      <c r="D11" t="str">
        <v>15320A</v>
      </c>
      <c r="E11" t="str">
        <v>0005/BTE</v>
      </c>
    </row>
    <row r="12">
      <c r="A12" t="str">
        <v>AutoTable</v>
      </c>
      <c r="D12" t="str">
        <v>15320OR</v>
      </c>
      <c r="E12" t="str">
        <v>0005/BTE</v>
      </c>
    </row>
    <row r="13">
      <c r="A13" t="str">
        <v>AutoTable</v>
      </c>
      <c r="D13" t="str">
        <v>71575-18CE</v>
      </c>
      <c r="E13" t="str">
        <v>0005/BTE</v>
      </c>
    </row>
    <row r="14">
      <c r="A14" t="str">
        <v>AutoTable</v>
      </c>
      <c r="D14" t="str">
        <v>71575-20CE</v>
      </c>
      <c r="E14" t="str">
        <v>0005/BTE</v>
      </c>
    </row>
    <row r="15">
      <c r="A15" t="str">
        <v>AutoTable</v>
      </c>
      <c r="D15" t="str">
        <v>71575-24</v>
      </c>
      <c r="E15" t="str">
        <v>0005/BTE</v>
      </c>
    </row>
    <row r="16">
      <c r="A16" t="str">
        <v>AutoTable</v>
      </c>
      <c r="D16" t="str">
        <v>71575-26CE</v>
      </c>
      <c r="E16" t="str">
        <v>0005/BTE</v>
      </c>
    </row>
    <row r="17">
      <c r="A17" t="str">
        <v>AutoTable</v>
      </c>
      <c r="D17" t="str">
        <v>71575-28CE</v>
      </c>
      <c r="E17" t="str">
        <v>0005/BTE</v>
      </c>
    </row>
    <row r="18">
      <c r="A18" t="str">
        <v>AutoTable</v>
      </c>
      <c r="D18" t="str">
        <v>76075-63CE</v>
      </c>
      <c r="E18" t="str">
        <v>0005/BTE</v>
      </c>
    </row>
    <row r="19">
      <c r="A19" t="str">
        <v>AutoTable</v>
      </c>
      <c r="D19" t="str">
        <v>76075-64CE</v>
      </c>
      <c r="E19" t="str">
        <v>0005/BTE</v>
      </c>
    </row>
    <row r="20">
      <c r="A20" t="str">
        <v>AutoTable</v>
      </c>
      <c r="D20" t="str">
        <v>76075-65CE</v>
      </c>
      <c r="E20" t="str">
        <v>0005/BTE</v>
      </c>
    </row>
    <row r="21">
      <c r="A21" t="str">
        <v>AutoTable</v>
      </c>
      <c r="D21" t="str">
        <v>76075-66CE</v>
      </c>
      <c r="E21" t="str">
        <v>0005/BTE</v>
      </c>
    </row>
    <row r="22">
      <c r="A22" t="str">
        <v>AutoTable</v>
      </c>
      <c r="D22" t="str">
        <v>76075-67CE</v>
      </c>
      <c r="E22" t="str">
        <v>0005/BTE</v>
      </c>
    </row>
    <row r="23">
      <c r="A23" t="str">
        <v>AutoTable</v>
      </c>
      <c r="D23" t="str">
        <v>76275-02CE</v>
      </c>
      <c r="E23" t="str">
        <v>0005/BTE</v>
      </c>
    </row>
    <row r="24">
      <c r="A24" t="str">
        <v>AutoTable</v>
      </c>
      <c r="D24" t="str">
        <v>76275-21CE</v>
      </c>
      <c r="E24" t="str">
        <v>0005/BTE</v>
      </c>
    </row>
    <row r="25">
      <c r="A25" t="str">
        <v>AutoTable</v>
      </c>
      <c r="D25" t="str">
        <v>76275-23CE</v>
      </c>
      <c r="E25" t="str">
        <v>0005/BTE</v>
      </c>
    </row>
    <row r="26">
      <c r="A26" t="str">
        <v>AutoTable</v>
      </c>
      <c r="D26" t="str">
        <v>76275-25CE</v>
      </c>
      <c r="E26" t="str">
        <v>0005/BTE</v>
      </c>
    </row>
    <row r="27">
      <c r="A27" t="str">
        <v>AutoTable</v>
      </c>
      <c r="D27" t="str">
        <v>76275-26CE</v>
      </c>
      <c r="E27" t="str">
        <v>0005/BTE</v>
      </c>
    </row>
    <row r="28">
      <c r="A28" t="str">
        <v>AutoTable</v>
      </c>
      <c r="D28" t="str">
        <v>76975-06CE</v>
      </c>
      <c r="E28" t="str">
        <v>0005/BTE</v>
      </c>
    </row>
    <row r="29">
      <c r="A29" t="str">
        <v>AutoTable</v>
      </c>
      <c r="D29" t="str">
        <v>76975-08CE</v>
      </c>
      <c r="E29" t="str">
        <v>0005/BTE</v>
      </c>
    </row>
    <row r="30">
      <c r="A30" t="str">
        <v>AutoTable</v>
      </c>
      <c r="D30" t="str">
        <v>76975-17CE</v>
      </c>
      <c r="E30" t="str">
        <v>0005/BTE</v>
      </c>
    </row>
    <row r="31">
      <c r="A31" t="str">
        <v>AutoTable</v>
      </c>
      <c r="D31" t="str">
        <v>76975-18CE</v>
      </c>
      <c r="E31" t="str">
        <v>0005/BTE</v>
      </c>
    </row>
    <row r="32">
      <c r="A32" t="str">
        <v>AutoTable</v>
      </c>
      <c r="D32" t="str">
        <v>76975-19CE</v>
      </c>
      <c r="E32" t="str">
        <v>0005/BTE</v>
      </c>
    </row>
    <row r="33">
      <c r="A33" t="str">
        <v>AutoTable</v>
      </c>
      <c r="D33" t="str">
        <v>76975-28CE</v>
      </c>
      <c r="E33" t="str">
        <v>0005/BTE</v>
      </c>
    </row>
    <row r="34">
      <c r="A34" t="str">
        <v>AutoTable</v>
      </c>
      <c r="D34" t="str">
        <v>77075-07CE</v>
      </c>
      <c r="E34" t="str">
        <v>0005/BTE</v>
      </c>
    </row>
    <row r="35">
      <c r="A35" t="str">
        <v>AutoTable</v>
      </c>
      <c r="D35" t="str">
        <v>77075-20CE</v>
      </c>
      <c r="E35" t="str">
        <v>0005/BTE</v>
      </c>
    </row>
    <row r="36">
      <c r="A36" t="str">
        <v>AutoTable</v>
      </c>
      <c r="D36" t="str">
        <v>77075-22CE</v>
      </c>
      <c r="E36" t="str">
        <v>0005/BTE</v>
      </c>
    </row>
    <row r="37">
      <c r="A37" t="str">
        <v>AutoTable</v>
      </c>
      <c r="D37" t="str">
        <v>77075-25CE</v>
      </c>
      <c r="E37" t="str">
        <v>0005/BTE</v>
      </c>
    </row>
    <row r="38">
      <c r="A38" t="str">
        <v>AutoTable</v>
      </c>
      <c r="D38" t="str">
        <v>77075-26CE</v>
      </c>
      <c r="E38" t="str">
        <v>0005/BTE</v>
      </c>
    </row>
    <row r="39">
      <c r="A39" t="str">
        <v>AutoTable</v>
      </c>
      <c r="D39" t="str">
        <v>77075-29CE</v>
      </c>
      <c r="E39" t="str">
        <v>0005/BTE</v>
      </c>
    </row>
    <row r="40">
      <c r="A40" t="str">
        <v>AutoTable</v>
      </c>
      <c r="D40" t="str">
        <v>77075-43CE</v>
      </c>
      <c r="E40" t="str">
        <v>0005/BTE</v>
      </c>
    </row>
    <row r="41">
      <c r="A41" t="str">
        <v>AutoTable</v>
      </c>
      <c r="D41" t="str">
        <v>77075-44CE</v>
      </c>
      <c r="E41" t="str">
        <v>0005/BTE</v>
      </c>
    </row>
    <row r="42">
      <c r="A42" t="str">
        <v>AutoTable</v>
      </c>
      <c r="D42" t="str">
        <v>77075-45CE</v>
      </c>
      <c r="E42" t="str">
        <v>0005/BTE</v>
      </c>
    </row>
    <row r="43">
      <c r="A43" t="str">
        <v>AutoTable</v>
      </c>
      <c r="D43" t="str">
        <v>77075-47CE</v>
      </c>
      <c r="E43" t="str">
        <v>0005/BTE</v>
      </c>
    </row>
    <row r="44">
      <c r="A44" t="str">
        <v>AutoTable</v>
      </c>
      <c r="D44" t="str">
        <v>77075-49CE</v>
      </c>
      <c r="E44" t="str">
        <v>0005/BTE</v>
      </c>
    </row>
    <row r="45">
      <c r="A45" t="str">
        <v>AutoTable</v>
      </c>
      <c r="D45" t="str">
        <v>77075-50CE</v>
      </c>
      <c r="E45" t="str">
        <v>0005/BTE</v>
      </c>
    </row>
    <row r="46">
      <c r="A46" t="str">
        <v>AutoTable</v>
      </c>
      <c r="D46" t="str">
        <v>77075-59CE</v>
      </c>
      <c r="E46" t="str">
        <v>0005/BTE</v>
      </c>
    </row>
    <row r="47">
      <c r="A47" t="str">
        <v>AutoTable</v>
      </c>
      <c r="D47" t="str">
        <v>77075-61CE</v>
      </c>
      <c r="E47" t="str">
        <v>0005/BTE</v>
      </c>
    </row>
    <row r="48">
      <c r="A48" t="str">
        <v>AutoTable</v>
      </c>
      <c r="D48" t="str">
        <v>77075-72CE</v>
      </c>
      <c r="E48" t="str">
        <v>0005/BTE</v>
      </c>
    </row>
    <row r="49">
      <c r="A49" t="str">
        <v>AutoTable</v>
      </c>
      <c r="D49" t="str">
        <v>77075-74CE</v>
      </c>
      <c r="E49" t="str">
        <v>0005/BTE</v>
      </c>
    </row>
    <row r="50">
      <c r="A50" t="str">
        <v>AutoTable</v>
      </c>
      <c r="D50" t="str">
        <v>77075-75CE</v>
      </c>
      <c r="E50" t="str">
        <v>0005/BTE</v>
      </c>
    </row>
    <row r="51">
      <c r="A51" t="str">
        <v>AutoTable</v>
      </c>
      <c r="D51" t="str">
        <v>77075-76CE</v>
      </c>
      <c r="E51" t="str">
        <v>0005/BTE</v>
      </c>
    </row>
    <row r="52">
      <c r="A52" t="str">
        <v>AutoTable</v>
      </c>
      <c r="D52" t="str">
        <v>77075-81CE</v>
      </c>
      <c r="E52" t="str">
        <v>0005/BTE</v>
      </c>
    </row>
    <row r="53">
      <c r="A53" t="str">
        <v>AutoTable</v>
      </c>
      <c r="D53" t="str">
        <v>77075-89CE</v>
      </c>
      <c r="E53" t="str">
        <v>0005/BTE</v>
      </c>
    </row>
    <row r="54">
      <c r="A54" t="str">
        <v>AutoTable</v>
      </c>
      <c r="D54" t="str">
        <v>77275-17CE</v>
      </c>
      <c r="E54" t="str">
        <v>0005/BTE</v>
      </c>
    </row>
    <row r="55">
      <c r="A55" t="str">
        <v>AutoTable</v>
      </c>
      <c r="D55" t="str">
        <v>77275-20CE</v>
      </c>
      <c r="E55" t="str">
        <v>0005/BTE</v>
      </c>
    </row>
    <row r="56">
      <c r="A56" t="str">
        <v>AutoTable</v>
      </c>
      <c r="D56" t="str">
        <v>77275-24CE</v>
      </c>
      <c r="E56" t="str">
        <v>0005/BTE</v>
      </c>
    </row>
    <row r="57">
      <c r="A57" t="str">
        <v>AutoTable</v>
      </c>
      <c r="D57" t="str">
        <v>77275-32CE</v>
      </c>
      <c r="E57" t="str">
        <v>0005/BTE</v>
      </c>
    </row>
    <row r="58">
      <c r="A58" t="str">
        <v>AutoTable</v>
      </c>
      <c r="D58" t="str">
        <v>81075-01</v>
      </c>
      <c r="E58" t="str">
        <v>0005/BTE</v>
      </c>
    </row>
    <row r="59">
      <c r="A59" t="str">
        <v>AutoTable</v>
      </c>
      <c r="D59" t="str">
        <v>81075-14</v>
      </c>
      <c r="E59" t="str">
        <v>0005/BTE</v>
      </c>
    </row>
    <row r="60">
      <c r="A60" t="str">
        <v>AutoTable</v>
      </c>
      <c r="D60" t="str">
        <v>81275-18</v>
      </c>
      <c r="E60" t="str">
        <v>0005/BTE</v>
      </c>
    </row>
    <row r="61">
      <c r="A61" t="str">
        <v>AutoTable</v>
      </c>
      <c r="D61" t="str">
        <v>83175-15</v>
      </c>
      <c r="E61" t="str">
        <v>0005/BTE</v>
      </c>
    </row>
    <row r="62">
      <c r="A62" t="str">
        <v>AutoTable</v>
      </c>
      <c r="D62" t="str">
        <v>88575-21</v>
      </c>
      <c r="E62" t="str">
        <v>0005/BTE</v>
      </c>
    </row>
    <row r="63">
      <c r="A63" t="str">
        <v>AutoTable</v>
      </c>
      <c r="D63" t="str">
        <v>91075-01</v>
      </c>
      <c r="E63" t="str">
        <v>0005/BTE</v>
      </c>
    </row>
    <row r="64">
      <c r="A64" t="str">
        <v>AutoTable</v>
      </c>
      <c r="D64" t="str">
        <v>91075-02</v>
      </c>
      <c r="E64" t="str">
        <v>0005/BTE</v>
      </c>
    </row>
    <row r="65">
      <c r="A65" t="str">
        <v>AutoTable</v>
      </c>
      <c r="D65" t="str">
        <v>91075-03</v>
      </c>
      <c r="E65" t="str">
        <v>0005/BTE</v>
      </c>
    </row>
    <row r="66">
      <c r="A66" t="str">
        <v>AutoTable</v>
      </c>
      <c r="D66" t="str">
        <v>91075-04</v>
      </c>
      <c r="E66" t="str">
        <v>0005/BTE</v>
      </c>
    </row>
    <row r="67">
      <c r="A67" t="str">
        <v>AutoTable</v>
      </c>
      <c r="D67" t="str">
        <v>91075-05</v>
      </c>
      <c r="E67" t="str">
        <v>0005/BTE</v>
      </c>
    </row>
    <row r="68">
      <c r="A68" t="str">
        <v>AutoTable</v>
      </c>
      <c r="D68" t="str">
        <v>91075-06</v>
      </c>
      <c r="E68" t="str">
        <v>0005/BTE</v>
      </c>
    </row>
    <row r="69">
      <c r="A69" t="str">
        <v>AutoTable</v>
      </c>
      <c r="D69" t="str">
        <v>91075-07</v>
      </c>
      <c r="E69" t="str">
        <v>0005/BTE</v>
      </c>
    </row>
    <row r="70">
      <c r="A70" t="str">
        <v>AutoTable</v>
      </c>
      <c r="D70" t="str">
        <v>91075-08</v>
      </c>
      <c r="E70" t="str">
        <v>0005/BTE</v>
      </c>
    </row>
    <row r="71">
      <c r="A71" t="str">
        <v>AutoTable</v>
      </c>
      <c r="D71" t="str">
        <v>91075-09</v>
      </c>
      <c r="E71" t="str">
        <v>0005/BTE</v>
      </c>
    </row>
    <row r="72">
      <c r="A72" t="str">
        <v>AutoTable</v>
      </c>
      <c r="D72" t="str">
        <v>91075-10</v>
      </c>
      <c r="E72" t="str">
        <v>0005/BTE</v>
      </c>
    </row>
    <row r="73">
      <c r="A73" t="str">
        <v>AutoTable</v>
      </c>
      <c r="D73" t="str">
        <v>91075-18</v>
      </c>
      <c r="E73" t="str">
        <v>0005/BTE</v>
      </c>
    </row>
    <row r="74">
      <c r="A74" t="str">
        <v>AutoTable</v>
      </c>
      <c r="D74" t="str">
        <v>91075-19</v>
      </c>
      <c r="E74" t="str">
        <v>0005/BTE</v>
      </c>
    </row>
    <row r="75">
      <c r="A75" t="str">
        <v>AutoTable</v>
      </c>
      <c r="D75" t="str">
        <v>91075-20</v>
      </c>
      <c r="E75" t="str">
        <v>0005/BTE</v>
      </c>
    </row>
    <row r="76">
      <c r="A76" t="str">
        <v>AutoTable</v>
      </c>
      <c r="D76" t="str">
        <v>91075-23</v>
      </c>
      <c r="E76" t="str">
        <v>0005/BTE</v>
      </c>
    </row>
    <row r="77">
      <c r="A77" t="str">
        <v>AutoTable</v>
      </c>
      <c r="D77" t="str">
        <v>91075-37</v>
      </c>
      <c r="E77" t="str">
        <v>0005/BTE</v>
      </c>
    </row>
    <row r="78">
      <c r="A78" t="str">
        <v>AutoTable</v>
      </c>
      <c r="D78" t="str">
        <v>91075-39</v>
      </c>
      <c r="E78" t="str">
        <v>0005/BTE</v>
      </c>
    </row>
    <row r="79">
      <c r="A79" t="str">
        <v>AutoTable</v>
      </c>
      <c r="D79" t="str">
        <v>91175-07</v>
      </c>
      <c r="E79" t="str">
        <v>0005/BTE</v>
      </c>
    </row>
    <row r="80">
      <c r="A80" t="str">
        <v>AutoTable</v>
      </c>
      <c r="D80" t="str">
        <v>91275-18/B</v>
      </c>
      <c r="E80" t="str">
        <v>0005/BTE</v>
      </c>
    </row>
    <row r="81">
      <c r="A81" t="str">
        <v>AutoTable</v>
      </c>
      <c r="D81" t="str">
        <v>91375-08</v>
      </c>
      <c r="E81" t="str">
        <v>0005/BTE</v>
      </c>
    </row>
    <row r="82">
      <c r="A82" t="str">
        <v>AutoTable</v>
      </c>
      <c r="D82" t="str">
        <v>91475-12</v>
      </c>
      <c r="E82" t="str">
        <v>0005/BTE</v>
      </c>
    </row>
    <row r="83">
      <c r="A83" t="str">
        <v>AutoTable</v>
      </c>
      <c r="D83" t="str">
        <v>91475-33</v>
      </c>
      <c r="E83" t="str">
        <v>0005/BTE</v>
      </c>
    </row>
    <row r="84">
      <c r="A84" t="str">
        <v>AutoTable</v>
      </c>
      <c r="D84" t="str">
        <v>91475-42</v>
      </c>
      <c r="E84" t="str">
        <v>0005/BTE</v>
      </c>
    </row>
    <row r="85">
      <c r="A85" t="str">
        <v>AutoTable</v>
      </c>
      <c r="D85" t="str">
        <v>91475-51</v>
      </c>
      <c r="E85" t="str">
        <v>0005/BTE</v>
      </c>
    </row>
    <row r="86">
      <c r="A86" t="str">
        <v>AutoTable</v>
      </c>
      <c r="D86" t="str">
        <v>91475-62</v>
      </c>
      <c r="E86" t="str">
        <v>0005/BTE</v>
      </c>
    </row>
    <row r="87">
      <c r="A87" t="str">
        <v>AutoTable</v>
      </c>
      <c r="D87" t="str">
        <v>91475-63</v>
      </c>
      <c r="E87" t="str">
        <v>0005/BTE</v>
      </c>
    </row>
    <row r="88">
      <c r="A88" t="str">
        <v>AutoTable</v>
      </c>
      <c r="D88" t="str">
        <v>91475-72</v>
      </c>
      <c r="E88" t="str">
        <v>0005/BTE</v>
      </c>
    </row>
    <row r="89">
      <c r="A89" t="str">
        <v>AutoTable</v>
      </c>
      <c r="D89" t="str">
        <v>91475-91</v>
      </c>
      <c r="E89" t="str">
        <v>0005/BTE</v>
      </c>
    </row>
    <row r="90">
      <c r="A90" t="str">
        <v>AutoTable</v>
      </c>
      <c r="D90" t="str">
        <v>91575-72</v>
      </c>
      <c r="E90" t="str">
        <v>0005/BTE</v>
      </c>
    </row>
    <row r="91">
      <c r="A91" t="str">
        <v>AutoTable</v>
      </c>
      <c r="D91" t="str">
        <v>91675-01</v>
      </c>
      <c r="E91" t="str">
        <v>0005/BTE</v>
      </c>
    </row>
    <row r="92">
      <c r="A92" t="str">
        <v>AutoTable</v>
      </c>
      <c r="D92" t="str">
        <v>91675-03</v>
      </c>
      <c r="E92" t="str">
        <v>0005/BTE</v>
      </c>
    </row>
    <row r="93">
      <c r="A93" t="str">
        <v>AutoTable</v>
      </c>
      <c r="D93" t="str">
        <v>91675-05</v>
      </c>
      <c r="E93" t="str">
        <v>0005/BTE</v>
      </c>
    </row>
    <row r="94">
      <c r="A94" t="str">
        <v>AutoTable</v>
      </c>
      <c r="D94" t="str">
        <v>91675-06</v>
      </c>
      <c r="E94" t="str">
        <v>0005/BTE</v>
      </c>
    </row>
    <row r="95">
      <c r="A95" t="str">
        <v>AutoTable</v>
      </c>
      <c r="D95" t="str">
        <v>91675-42</v>
      </c>
      <c r="E95" t="str">
        <v>0005/BTE</v>
      </c>
    </row>
    <row r="96">
      <c r="A96" t="str">
        <v>AutoTable</v>
      </c>
      <c r="D96" t="str">
        <v>91675-62</v>
      </c>
      <c r="E96" t="str">
        <v>0005/BTE</v>
      </c>
    </row>
    <row r="97">
      <c r="A97" t="str">
        <v>AutoTable</v>
      </c>
      <c r="D97" t="str">
        <v>91775-02</v>
      </c>
      <c r="E97" t="str">
        <v>0005/BTE</v>
      </c>
    </row>
    <row r="98">
      <c r="A98" t="str">
        <v>AutoTable</v>
      </c>
      <c r="D98" t="str">
        <v>91775-21</v>
      </c>
      <c r="E98" t="str">
        <v>0005/BTE</v>
      </c>
    </row>
    <row r="99">
      <c r="A99" t="str">
        <v>AutoTable</v>
      </c>
      <c r="D99" t="str">
        <v>91775-22</v>
      </c>
      <c r="E99" t="str">
        <v>0005/BTE</v>
      </c>
    </row>
    <row r="100">
      <c r="A100" t="str">
        <v>AutoTable</v>
      </c>
      <c r="D100" t="str">
        <v>91775-51</v>
      </c>
      <c r="E100" t="str">
        <v>0005/BTE</v>
      </c>
    </row>
    <row r="101">
      <c r="A101" t="str">
        <v>AutoTable</v>
      </c>
      <c r="D101" t="str">
        <v>91775-60</v>
      </c>
      <c r="E101" t="str">
        <v>0005/BTE</v>
      </c>
    </row>
    <row r="102">
      <c r="A102" t="str">
        <v>AutoTable</v>
      </c>
      <c r="D102" t="str">
        <v>91975-22</v>
      </c>
      <c r="E102" t="str">
        <v>0005/BTE</v>
      </c>
    </row>
    <row r="103">
      <c r="A103" t="str">
        <v>AutoTable</v>
      </c>
      <c r="D103" t="str">
        <v>92075-02</v>
      </c>
      <c r="E103" t="str">
        <v>0005/BTE</v>
      </c>
    </row>
    <row r="104">
      <c r="A104" t="str">
        <v>AutoTable</v>
      </c>
      <c r="D104" t="str">
        <v>92075-19</v>
      </c>
      <c r="E104" t="str">
        <v>0005/BTE</v>
      </c>
    </row>
    <row r="105">
      <c r="A105" t="str">
        <v>AutoTable</v>
      </c>
      <c r="D105" t="str">
        <v>92075-59</v>
      </c>
      <c r="E105" t="str">
        <v>0005/BTE</v>
      </c>
    </row>
    <row r="106">
      <c r="A106" t="str">
        <v>AutoTable</v>
      </c>
      <c r="D106" t="str">
        <v>92175-06</v>
      </c>
      <c r="E106" t="str">
        <v>0005/BTE</v>
      </c>
    </row>
    <row r="107">
      <c r="A107" t="str">
        <v>AutoTable</v>
      </c>
      <c r="D107" t="str">
        <v>93075-09</v>
      </c>
      <c r="E107" t="str">
        <v>0005/BTE</v>
      </c>
    </row>
    <row r="108">
      <c r="A108" t="str">
        <v>AutoTable</v>
      </c>
      <c r="D108" t="str">
        <v>93375-10</v>
      </c>
      <c r="E108" t="str">
        <v>0005/BTE</v>
      </c>
    </row>
    <row r="109">
      <c r="A109" t="str">
        <v>AutoTable</v>
      </c>
      <c r="D109" t="str">
        <v>93375-46</v>
      </c>
      <c r="E109" t="str">
        <v>0005/BTE</v>
      </c>
    </row>
    <row r="110">
      <c r="A110" t="str">
        <v>AutoTable</v>
      </c>
      <c r="D110" t="str">
        <v>93375-47</v>
      </c>
      <c r="E110" t="str">
        <v>0005/BTE</v>
      </c>
    </row>
    <row r="111">
      <c r="A111" t="str">
        <v>AutoTable</v>
      </c>
      <c r="D111" t="str">
        <v>93375-86</v>
      </c>
      <c r="E111" t="str">
        <v>0005/BTE</v>
      </c>
    </row>
    <row r="112">
      <c r="A112" t="str">
        <v>AutoTable</v>
      </c>
      <c r="D112" t="str">
        <v>93375-87</v>
      </c>
      <c r="E112" t="str">
        <v>0005/BTE</v>
      </c>
    </row>
    <row r="113">
      <c r="A113" t="str">
        <v>AutoTable</v>
      </c>
      <c r="D113" t="str">
        <v>93675-09</v>
      </c>
      <c r="E113" t="str">
        <v>0005/BTE</v>
      </c>
    </row>
    <row r="114">
      <c r="A114" t="str">
        <v>AutoTable</v>
      </c>
      <c r="D114" t="str">
        <v>94075-20</v>
      </c>
      <c r="E114" t="str">
        <v>0005/BTE</v>
      </c>
    </row>
    <row r="115">
      <c r="A115" t="str">
        <v>AutoTable</v>
      </c>
      <c r="D115" t="str">
        <v>95075-02</v>
      </c>
      <c r="E115" t="str">
        <v>0005/BTE</v>
      </c>
    </row>
    <row r="116">
      <c r="A116" t="str">
        <v>AutoTable</v>
      </c>
      <c r="D116" t="str">
        <v>95075-06</v>
      </c>
      <c r="E116" t="str">
        <v>0005/BTE</v>
      </c>
    </row>
    <row r="117">
      <c r="A117" t="str">
        <v>AutoTable</v>
      </c>
      <c r="D117" t="str">
        <v>95075-09</v>
      </c>
      <c r="E117" t="str">
        <v>0005/BTE</v>
      </c>
    </row>
    <row r="118">
      <c r="A118" t="str">
        <v>AutoTable</v>
      </c>
      <c r="D118" t="str">
        <v>95075-10</v>
      </c>
      <c r="E118" t="str">
        <v>0005/BTE</v>
      </c>
    </row>
    <row r="119">
      <c r="A119" t="str">
        <v>AutoTable</v>
      </c>
      <c r="D119" t="str">
        <v>95275-52</v>
      </c>
      <c r="E119" t="str">
        <v>0005/BTE</v>
      </c>
    </row>
    <row r="120">
      <c r="A120" t="str">
        <v>AutoTable</v>
      </c>
      <c r="D120" t="str">
        <v>96075-02</v>
      </c>
      <c r="E120" t="str">
        <v>0005/BTE</v>
      </c>
    </row>
    <row r="121">
      <c r="A121" t="str">
        <v>AutoTable</v>
      </c>
      <c r="D121" t="str">
        <v>96075-05</v>
      </c>
      <c r="E121" t="str">
        <v>0005/BTE</v>
      </c>
    </row>
    <row r="122">
      <c r="A122" t="str">
        <v>AutoTable</v>
      </c>
      <c r="D122" t="str">
        <v>96075-08</v>
      </c>
      <c r="E122" t="str">
        <v>0005/BTE</v>
      </c>
    </row>
    <row r="123">
      <c r="A123" t="str">
        <v>AutoTable</v>
      </c>
      <c r="D123" t="str">
        <v>96075-09</v>
      </c>
      <c r="E123" t="str">
        <v>0005/BTE</v>
      </c>
    </row>
    <row r="124">
      <c r="A124" t="str">
        <v>AutoTable</v>
      </c>
      <c r="D124" t="str">
        <v>96075-86</v>
      </c>
      <c r="E124" t="str">
        <v>0005/BTE</v>
      </c>
    </row>
    <row r="125">
      <c r="A125" t="str">
        <v>AutoTable</v>
      </c>
      <c r="D125" t="str">
        <v>97175-55</v>
      </c>
      <c r="E125" t="str">
        <v>0005/BTE</v>
      </c>
    </row>
    <row r="126">
      <c r="A126" t="str">
        <v>AutoTable</v>
      </c>
      <c r="D126" t="str">
        <v>97175-64</v>
      </c>
      <c r="E126" t="str">
        <v>0005/BTE</v>
      </c>
    </row>
    <row r="127">
      <c r="A127" t="str">
        <v>AutoTable</v>
      </c>
      <c r="D127" t="str">
        <v>97175-68</v>
      </c>
      <c r="E127" t="str">
        <v>0005/BTE</v>
      </c>
    </row>
    <row r="128">
      <c r="A128" t="str">
        <v>AutoTable</v>
      </c>
      <c r="D128" t="str">
        <v>97175-70</v>
      </c>
      <c r="E128" t="str">
        <v>0005/BTE</v>
      </c>
    </row>
    <row r="129">
      <c r="A129" t="str">
        <v>AutoTable</v>
      </c>
      <c r="D129" t="str">
        <v>97175-75</v>
      </c>
      <c r="E129" t="str">
        <v>0005/BTE</v>
      </c>
    </row>
    <row r="130">
      <c r="A130" t="str">
        <v>AutoTable</v>
      </c>
      <c r="D130" t="str">
        <v>97175-76</v>
      </c>
      <c r="E130" t="str">
        <v>0005/BTE</v>
      </c>
    </row>
    <row r="131">
      <c r="A131" t="str">
        <v>AutoTable</v>
      </c>
      <c r="D131" t="str">
        <v>98275-06</v>
      </c>
      <c r="E131" t="str">
        <v>0005/BTE</v>
      </c>
    </row>
    <row r="132">
      <c r="A132" t="str">
        <v>AutoTable</v>
      </c>
      <c r="D132" t="str">
        <v>98275-09</v>
      </c>
      <c r="E132" t="str">
        <v>0005/BTE</v>
      </c>
    </row>
    <row r="133">
      <c r="A133" t="str">
        <v>AutoTable</v>
      </c>
      <c r="D133" t="str">
        <v>98275-46</v>
      </c>
      <c r="E133" t="str">
        <v>0005/BTE</v>
      </c>
    </row>
    <row r="134">
      <c r="A134" t="str">
        <v>AutoTable</v>
      </c>
      <c r="D134" t="str">
        <v>98275-86</v>
      </c>
      <c r="E134" t="str">
        <v>0005/BTE</v>
      </c>
    </row>
    <row r="135">
      <c r="A135" t="str">
        <v>AutoTable</v>
      </c>
      <c r="D135" t="str">
        <v>99275-04</v>
      </c>
      <c r="E135" t="str">
        <v>0005/BTE</v>
      </c>
    </row>
    <row r="136">
      <c r="A136" t="str">
        <v>AutoTable</v>
      </c>
      <c r="D136" t="str">
        <v>99275-05</v>
      </c>
      <c r="E136" t="str">
        <v>0005/BTE</v>
      </c>
    </row>
    <row r="137">
      <c r="A137" t="str">
        <v>AutoTable</v>
      </c>
      <c r="D137" t="str">
        <v>99275-08</v>
      </c>
      <c r="E137" t="str">
        <v>0005/BTE</v>
      </c>
    </row>
    <row r="138">
      <c r="A138" t="str">
        <v>AutoTable</v>
      </c>
      <c r="D138" t="str">
        <v>99475-08</v>
      </c>
      <c r="E138" t="str">
        <v>0005/BTE</v>
      </c>
    </row>
    <row r="139">
      <c r="A139" t="str">
        <v>AutoTable</v>
      </c>
      <c r="D139" t="str">
        <v>99675-07</v>
      </c>
      <c r="E139" t="str">
        <v>0005/BTE</v>
      </c>
    </row>
    <row r="140">
      <c r="A140" t="str">
        <v>AutoTable</v>
      </c>
      <c r="D140" t="str">
        <v>99675-07F</v>
      </c>
      <c r="E140" t="str">
        <v>0005/BTE</v>
      </c>
    </row>
    <row r="141">
      <c r="A141" t="str">
        <v>AutoTable</v>
      </c>
      <c r="D141" t="str">
        <v>99675-35</v>
      </c>
      <c r="E141" t="str">
        <v>0005/BTE</v>
      </c>
    </row>
    <row r="142">
      <c r="A142" t="str">
        <v>AutoTable</v>
      </c>
      <c r="D142" t="str">
        <v>99675-37</v>
      </c>
      <c r="E142" t="str">
        <v>0005/BTE</v>
      </c>
    </row>
    <row r="143">
      <c r="A143" t="str">
        <v>AutoTable</v>
      </c>
      <c r="D143" t="str">
        <v>99675-39</v>
      </c>
      <c r="E143" t="str">
        <v>0005/BTE</v>
      </c>
    </row>
    <row r="144">
      <c r="A144" t="str">
        <v>AutoTable</v>
      </c>
      <c r="D144" t="str">
        <v>99675-54</v>
      </c>
      <c r="E144" t="str">
        <v>0005/BTE</v>
      </c>
    </row>
    <row r="145">
      <c r="A145" t="str">
        <v>AutoTable</v>
      </c>
      <c r="D145" t="str">
        <v>99775-56</v>
      </c>
      <c r="E145" t="str">
        <v>0005/BTE</v>
      </c>
    </row>
    <row r="146">
      <c r="A146" t="str">
        <v>AutoTable</v>
      </c>
      <c r="D146" t="str">
        <v>99975-16</v>
      </c>
      <c r="E146" t="str">
        <v>0005/BTE</v>
      </c>
    </row>
    <row r="147">
      <c r="A147" t="str">
        <v>AutoTable</v>
      </c>
      <c r="D147" t="str">
        <v>SDF99475-08R2</v>
      </c>
      <c r="E147" t="str">
        <v>0005/BTE</v>
      </c>
    </row>
    <row r="148">
      <c r="A148" t="str">
        <v>AutoTable</v>
      </c>
      <c r="D148" t="str">
        <v>SDF99475-08R3</v>
      </c>
      <c r="E148" t="str">
        <v>0005/BTE</v>
      </c>
    </row>
    <row r="149">
      <c r="A149" t="str">
        <v>AutoTable</v>
      </c>
      <c r="D149" t="str">
        <v>SDF99475-08R4</v>
      </c>
      <c r="E149" t="str">
        <v>0005/BTE</v>
      </c>
    </row>
    <row r="150">
      <c r="A150" t="str">
        <v>AutoTable</v>
      </c>
      <c r="D150" t="str">
        <v>SDF99675-37R2</v>
      </c>
      <c r="E150" t="str">
        <v>0005/BTE</v>
      </c>
    </row>
    <row r="151">
      <c r="A151" t="str">
        <v>AutoTable</v>
      </c>
      <c r="D151" t="str">
        <v>SDF99675-37R3</v>
      </c>
      <c r="E151" t="str">
        <v>0005/BTE</v>
      </c>
    </row>
    <row r="152">
      <c r="A152" t="str">
        <v>AutoTable</v>
      </c>
      <c r="D152" t="str">
        <v>SDF99675-37R4</v>
      </c>
      <c r="E152" t="str">
        <v>0005/BTE</v>
      </c>
    </row>
    <row r="153">
      <c r="A153" t="str">
        <v>AutoTable</v>
      </c>
      <c r="D153" t="str">
        <v>15031</v>
      </c>
      <c r="E153" t="str">
        <v>0006/BTE</v>
      </c>
    </row>
    <row r="154">
      <c r="A154" t="str">
        <v>AutoTable</v>
      </c>
      <c r="D154" t="str">
        <v>570</v>
      </c>
      <c r="E154" t="str">
        <v>0006/BTE</v>
      </c>
    </row>
    <row r="155">
      <c r="A155" t="str">
        <v>AutoTable</v>
      </c>
      <c r="D155" t="str">
        <v>575</v>
      </c>
      <c r="E155" t="str">
        <v>0006/BTE</v>
      </c>
    </row>
    <row r="156">
      <c r="A156" t="str">
        <v>AutoTable</v>
      </c>
      <c r="D156" t="str">
        <v>77275-17</v>
      </c>
      <c r="E156" t="str">
        <v>0006/BTE</v>
      </c>
    </row>
    <row r="157">
      <c r="A157" t="str">
        <v>AutoTable</v>
      </c>
      <c r="D157" t="str">
        <v>77275-20</v>
      </c>
      <c r="E157" t="str">
        <v>0006/BTE</v>
      </c>
    </row>
    <row r="158">
      <c r="A158" t="str">
        <v>AutoTable</v>
      </c>
      <c r="D158" t="str">
        <v>91775-21</v>
      </c>
      <c r="E158" t="str">
        <v>0006/BTE</v>
      </c>
    </row>
    <row r="159">
      <c r="A159" t="str">
        <v>AutoTable</v>
      </c>
      <c r="D159" t="str">
        <v>91775-51</v>
      </c>
      <c r="E159" t="str">
        <v>0006/BTE</v>
      </c>
    </row>
    <row r="160">
      <c r="A160" t="str">
        <v>AutoTable</v>
      </c>
      <c r="D160" t="str">
        <v>P052681</v>
      </c>
      <c r="E160" t="str">
        <v>0006/BTE</v>
      </c>
    </row>
    <row r="161">
      <c r="A161" t="str">
        <v>AutoTable</v>
      </c>
      <c r="D161" t="str">
        <v>P152361</v>
      </c>
      <c r="E161" t="str">
        <v>0006/BTE</v>
      </c>
    </row>
    <row r="162">
      <c r="A162" t="str">
        <v>AutoTable</v>
      </c>
      <c r="D162" t="str">
        <v>P152362</v>
      </c>
      <c r="E162" t="str">
        <v>0006/BTE</v>
      </c>
    </row>
    <row r="163">
      <c r="A163" t="str">
        <v>AutoTable</v>
      </c>
      <c r="D163" t="str">
        <v>P152363</v>
      </c>
      <c r="E163" t="str">
        <v>0006/BTE</v>
      </c>
    </row>
    <row r="164">
      <c r="A164" t="str">
        <v>AutoTable</v>
      </c>
      <c r="D164" t="str">
        <v>91460-12</v>
      </c>
      <c r="E164" t="str">
        <v>0008/BTE</v>
      </c>
    </row>
    <row r="165">
      <c r="A165" t="str">
        <v>AutoTable</v>
      </c>
      <c r="D165" t="str">
        <v>91460-12G5</v>
      </c>
      <c r="E165" t="str">
        <v>0008/BTE</v>
      </c>
    </row>
    <row r="166">
      <c r="A166" t="str">
        <v>AutoTable</v>
      </c>
      <c r="D166" t="str">
        <v>91460-21</v>
      </c>
      <c r="E166" t="str">
        <v>0008/BTE</v>
      </c>
    </row>
    <row r="167">
      <c r="A167" t="str">
        <v>AutoTable</v>
      </c>
      <c r="D167" t="str">
        <v>91460-21G5</v>
      </c>
      <c r="E167" t="str">
        <v>0008/BTE</v>
      </c>
    </row>
    <row r="168">
      <c r="A168" t="str">
        <v>AutoTable</v>
      </c>
      <c r="D168" t="str">
        <v>91460-33</v>
      </c>
      <c r="E168" t="str">
        <v>0008/BTE</v>
      </c>
    </row>
    <row r="169">
      <c r="A169" t="str">
        <v>AutoTable</v>
      </c>
      <c r="D169" t="str">
        <v>91460-33G5</v>
      </c>
      <c r="E169" t="str">
        <v>0008/BTE</v>
      </c>
    </row>
    <row r="170">
      <c r="A170" t="str">
        <v>AutoTable</v>
      </c>
      <c r="D170" t="str">
        <v>91460-42</v>
      </c>
      <c r="E170" t="str">
        <v>0008/BTE</v>
      </c>
    </row>
    <row r="171">
      <c r="A171" t="str">
        <v>AutoTable</v>
      </c>
      <c r="D171" t="str">
        <v>91460-42G5</v>
      </c>
      <c r="E171" t="str">
        <v>0008/BTE</v>
      </c>
    </row>
    <row r="172">
      <c r="A172" t="str">
        <v>AutoTable</v>
      </c>
      <c r="D172" t="str">
        <v>91460-51</v>
      </c>
      <c r="E172" t="str">
        <v>0008/BTE</v>
      </c>
    </row>
    <row r="173">
      <c r="A173" t="str">
        <v>AutoTable</v>
      </c>
      <c r="D173" t="str">
        <v>91460-51G5</v>
      </c>
      <c r="E173" t="str">
        <v>0008/BTE</v>
      </c>
    </row>
    <row r="174">
      <c r="A174" t="str">
        <v>AutoTable</v>
      </c>
      <c r="D174" t="str">
        <v>91460-62</v>
      </c>
      <c r="E174" t="str">
        <v>0008/BTE</v>
      </c>
    </row>
    <row r="175">
      <c r="A175" t="str">
        <v>AutoTable</v>
      </c>
      <c r="D175" t="str">
        <v>91460-63</v>
      </c>
      <c r="E175" t="str">
        <v>0008/BTE</v>
      </c>
    </row>
    <row r="176">
      <c r="A176" t="str">
        <v>AutoTable</v>
      </c>
      <c r="D176" t="str">
        <v>91460-63G5</v>
      </c>
      <c r="E176" t="str">
        <v>0008/BTE</v>
      </c>
    </row>
    <row r="177">
      <c r="A177" t="str">
        <v>AutoTable</v>
      </c>
      <c r="D177" t="str">
        <v>91460-72</v>
      </c>
      <c r="E177" t="str">
        <v>0008/BTE</v>
      </c>
    </row>
    <row r="178">
      <c r="A178" t="str">
        <v>AutoTable</v>
      </c>
      <c r="D178" t="str">
        <v>91460-72G5</v>
      </c>
      <c r="E178" t="str">
        <v>0008/BTE</v>
      </c>
    </row>
    <row r="179">
      <c r="A179" t="str">
        <v>AutoTable</v>
      </c>
      <c r="D179" t="str">
        <v>90301</v>
      </c>
      <c r="E179" t="str">
        <v>0010/BTE</v>
      </c>
    </row>
    <row r="180">
      <c r="A180" t="str">
        <v>AutoTable</v>
      </c>
      <c r="D180" t="str">
        <v>1200</v>
      </c>
      <c r="E180" t="str">
        <v>0012/BTE</v>
      </c>
    </row>
    <row r="181">
      <c r="A181" t="str">
        <v>AutoTable</v>
      </c>
      <c r="D181" t="str">
        <v>1200B</v>
      </c>
      <c r="E181" t="str">
        <v>0012/BTE</v>
      </c>
    </row>
    <row r="182">
      <c r="A182" t="str">
        <v>AutoTable</v>
      </c>
      <c r="D182" t="str">
        <v>1201</v>
      </c>
      <c r="E182" t="str">
        <v>0012/BTE</v>
      </c>
    </row>
    <row r="183">
      <c r="A183" t="str">
        <v>AutoTable</v>
      </c>
      <c r="D183" t="str">
        <v>1201B</v>
      </c>
      <c r="E183" t="str">
        <v>0012/BTE</v>
      </c>
    </row>
    <row r="184">
      <c r="A184" t="str">
        <v>AutoTable</v>
      </c>
      <c r="D184" t="str">
        <v>1202</v>
      </c>
      <c r="E184" t="str">
        <v>0012/BTE</v>
      </c>
    </row>
    <row r="185">
      <c r="A185" t="str">
        <v>AutoTable</v>
      </c>
      <c r="D185" t="str">
        <v>1222</v>
      </c>
      <c r="E185" t="str">
        <v>0012/BTE</v>
      </c>
    </row>
    <row r="186">
      <c r="A186" t="str">
        <v>AutoTable</v>
      </c>
      <c r="D186" t="str">
        <v>1223</v>
      </c>
      <c r="E186" t="str">
        <v>0012/BTE</v>
      </c>
    </row>
    <row r="187">
      <c r="A187" t="str">
        <v>AutoTable</v>
      </c>
      <c r="D187" t="str">
        <v>1224</v>
      </c>
      <c r="E187" t="str">
        <v>0012/BTE</v>
      </c>
    </row>
    <row r="188">
      <c r="A188" t="str">
        <v>AutoTable</v>
      </c>
      <c r="D188" t="str">
        <v>1228H</v>
      </c>
      <c r="E188" t="str">
        <v>0012/BTE</v>
      </c>
    </row>
    <row r="189">
      <c r="A189" t="str">
        <v>AutoTable</v>
      </c>
      <c r="D189" t="str">
        <v>1231L</v>
      </c>
      <c r="E189" t="str">
        <v>0012/BTE</v>
      </c>
    </row>
    <row r="190">
      <c r="A190" t="str">
        <v>AutoTable</v>
      </c>
      <c r="D190" t="str">
        <v>1231OR</v>
      </c>
      <c r="E190" t="str">
        <v>0012/BTE</v>
      </c>
    </row>
    <row r="191">
      <c r="A191" t="str">
        <v>AutoTable</v>
      </c>
      <c r="D191" t="str">
        <v>1231PA</v>
      </c>
      <c r="E191" t="str">
        <v>0012/BTE</v>
      </c>
    </row>
    <row r="192">
      <c r="A192" t="str">
        <v>AutoTable</v>
      </c>
      <c r="D192" t="str">
        <v>15301A</v>
      </c>
      <c r="E192" t="str">
        <v>0012/BTE</v>
      </c>
    </row>
    <row r="193">
      <c r="A193" t="str">
        <v>AutoTable</v>
      </c>
      <c r="D193" t="str">
        <v>15301OR</v>
      </c>
      <c r="E193" t="str">
        <v>0012/BTE</v>
      </c>
    </row>
    <row r="194">
      <c r="A194" t="str">
        <v>AutoTable</v>
      </c>
      <c r="D194" t="str">
        <v>40916A</v>
      </c>
      <c r="E194" t="str">
        <v>0012/BTE</v>
      </c>
    </row>
    <row r="195">
      <c r="A195" t="str">
        <v>AutoTable</v>
      </c>
      <c r="D195" t="str">
        <v>91050-01</v>
      </c>
      <c r="E195" t="str">
        <v>0012/BTE</v>
      </c>
    </row>
    <row r="196">
      <c r="A196" t="str">
        <v>AutoTable</v>
      </c>
      <c r="D196" t="str">
        <v>91050-02</v>
      </c>
      <c r="E196" t="str">
        <v>0012/BTE</v>
      </c>
    </row>
    <row r="197">
      <c r="A197" t="str">
        <v>AutoTable</v>
      </c>
      <c r="D197" t="str">
        <v>91050-05</v>
      </c>
      <c r="E197" t="str">
        <v>0012/BTE</v>
      </c>
    </row>
    <row r="198">
      <c r="A198" t="str">
        <v>AutoTable</v>
      </c>
      <c r="D198" t="str">
        <v>91050-06</v>
      </c>
      <c r="E198" t="str">
        <v>0012/BTE</v>
      </c>
    </row>
    <row r="199">
      <c r="A199" t="str">
        <v>AutoTable</v>
      </c>
      <c r="D199" t="str">
        <v>91050-09</v>
      </c>
      <c r="E199" t="str">
        <v>0012/BTE</v>
      </c>
    </row>
    <row r="200">
      <c r="A200" t="str">
        <v>AutoTable</v>
      </c>
      <c r="D200" t="str">
        <v>91050-18</v>
      </c>
      <c r="E200" t="str">
        <v>0012/BTE</v>
      </c>
    </row>
    <row r="201">
      <c r="A201" t="str">
        <v>AutoTable</v>
      </c>
      <c r="D201" t="str">
        <v>91050-20</v>
      </c>
      <c r="E201" t="str">
        <v>0012/BTE</v>
      </c>
    </row>
    <row r="202">
      <c r="A202" t="str">
        <v>AutoTable</v>
      </c>
      <c r="D202" t="str">
        <v>91050-39</v>
      </c>
      <c r="E202" t="str">
        <v>0012/BTE</v>
      </c>
    </row>
    <row r="203">
      <c r="A203" t="str">
        <v>AutoTable</v>
      </c>
      <c r="D203" t="str">
        <v>91150-48</v>
      </c>
      <c r="E203" t="str">
        <v>0012/BTE</v>
      </c>
    </row>
    <row r="204">
      <c r="A204" t="str">
        <v>AutoTable</v>
      </c>
      <c r="D204" t="str">
        <v>91150-61</v>
      </c>
      <c r="E204" t="str">
        <v>0012/BTE</v>
      </c>
    </row>
    <row r="205">
      <c r="A205" t="str">
        <v>AutoTable</v>
      </c>
      <c r="D205" t="str">
        <v>91450-12</v>
      </c>
      <c r="E205" t="str">
        <v>0012/BTE</v>
      </c>
    </row>
    <row r="206">
      <c r="A206" t="str">
        <v>AutoTable</v>
      </c>
      <c r="D206" t="str">
        <v>91450-21</v>
      </c>
      <c r="E206" t="str">
        <v>0012/BTE</v>
      </c>
    </row>
    <row r="207">
      <c r="A207" t="str">
        <v>AutoTable</v>
      </c>
      <c r="D207" t="str">
        <v>91450-33</v>
      </c>
      <c r="E207" t="str">
        <v>0012/BTE</v>
      </c>
    </row>
    <row r="208">
      <c r="A208" t="str">
        <v>AutoTable</v>
      </c>
      <c r="D208" t="str">
        <v>91450-42</v>
      </c>
      <c r="E208" t="str">
        <v>0012/BTE</v>
      </c>
    </row>
    <row r="209">
      <c r="A209" t="str">
        <v>AutoTable</v>
      </c>
      <c r="D209" t="str">
        <v>91450-51</v>
      </c>
      <c r="E209" t="str">
        <v>0012/BTE</v>
      </c>
    </row>
    <row r="210">
      <c r="A210" t="str">
        <v>AutoTable</v>
      </c>
      <c r="D210" t="str">
        <v>91450-62</v>
      </c>
      <c r="E210" t="str">
        <v>0012/BTE</v>
      </c>
    </row>
    <row r="211">
      <c r="A211" t="str">
        <v>AutoTable</v>
      </c>
      <c r="D211" t="str">
        <v>91450-63</v>
      </c>
      <c r="E211" t="str">
        <v>0012/BTE</v>
      </c>
    </row>
    <row r="212">
      <c r="A212" t="str">
        <v>AutoTable</v>
      </c>
      <c r="D212" t="str">
        <v>91450-72</v>
      </c>
      <c r="E212" t="str">
        <v>0012/BTE</v>
      </c>
    </row>
    <row r="213">
      <c r="A213" t="str">
        <v>AutoTable</v>
      </c>
      <c r="D213" t="str">
        <v>99650-02</v>
      </c>
      <c r="E213" t="str">
        <v>0012/BTE</v>
      </c>
    </row>
    <row r="214">
      <c r="A214" t="str">
        <v>AutoTable</v>
      </c>
      <c r="D214" t="str">
        <v>99650-37</v>
      </c>
      <c r="E214" t="str">
        <v>0012/BTE</v>
      </c>
    </row>
    <row r="215">
      <c r="A215" t="str">
        <v>AutoTable</v>
      </c>
      <c r="D215" t="str">
        <v>90300</v>
      </c>
      <c r="E215" t="str">
        <v>0015/BTE</v>
      </c>
    </row>
    <row r="216">
      <c r="A216" t="str">
        <v>AutoTable</v>
      </c>
      <c r="D216" t="str">
        <v>14006</v>
      </c>
      <c r="E216" t="str">
        <v>0025/BTE</v>
      </c>
    </row>
    <row r="217">
      <c r="A217" t="str">
        <v>AutoTable</v>
      </c>
      <c r="D217" t="str">
        <v>14029</v>
      </c>
      <c r="E217" t="str">
        <v>0025/BTE</v>
      </c>
    </row>
    <row r="218">
      <c r="A218" t="str">
        <v>AutoTable</v>
      </c>
      <c r="D218" t="str">
        <v>14035-5</v>
      </c>
      <c r="E218" t="str">
        <v>0025/BTE</v>
      </c>
    </row>
    <row r="219">
      <c r="A219" t="str">
        <v>AutoTable</v>
      </c>
      <c r="D219" t="str">
        <v>LDL11-B22</v>
      </c>
      <c r="E219" t="str">
        <v>0025/BTE</v>
      </c>
    </row>
    <row r="220">
      <c r="A220" t="str">
        <v>AutoTable</v>
      </c>
      <c r="D220" t="str">
        <v>14035-3</v>
      </c>
      <c r="E220" t="str">
        <v>0040/BTE</v>
      </c>
    </row>
    <row r="221">
      <c r="A221" t="str">
        <v>AutoTable</v>
      </c>
      <c r="D221" t="str">
        <v>14035-1</v>
      </c>
      <c r="E221" t="str">
        <v>0050/BTE</v>
      </c>
    </row>
    <row r="222">
      <c r="A222" t="str">
        <v>AutoTable</v>
      </c>
      <c r="D222" t="str">
        <v>14035-2</v>
      </c>
      <c r="E222" t="str">
        <v>0050/BTE</v>
      </c>
    </row>
    <row r="223">
      <c r="A223" t="str">
        <v>AutoTable</v>
      </c>
      <c r="D223" t="str">
        <v>14002</v>
      </c>
      <c r="E223" t="str">
        <v>0100/BTE</v>
      </c>
    </row>
    <row r="224">
      <c r="A224" t="str">
        <v>AutoTable</v>
      </c>
      <c r="D224" t="str">
        <v>52035</v>
      </c>
      <c r="E224" t="str">
        <v>0100/BTE</v>
      </c>
    </row>
    <row r="225">
      <c r="A225" t="str">
        <v>AutoTable</v>
      </c>
      <c r="D225" t="str">
        <v>14910-02</v>
      </c>
      <c r="E225" t="str">
        <v>0500/BTE</v>
      </c>
    </row>
    <row r="226">
      <c r="A226" t="str">
        <v>AutoTable</v>
      </c>
      <c r="D226" t="str">
        <v>14910-03</v>
      </c>
      <c r="E226" t="str">
        <v>0500/BTE</v>
      </c>
    </row>
    <row r="227">
      <c r="A227" t="str">
        <v>AutoTable</v>
      </c>
      <c r="D227" t="str">
        <v>14910-04</v>
      </c>
      <c r="E227" t="str">
        <v>0500/BTE</v>
      </c>
    </row>
    <row r="228">
      <c r="A228" t="str">
        <v>AutoTable</v>
      </c>
      <c r="D228" t="str">
        <v>14910-05</v>
      </c>
      <c r="E228" t="str">
        <v>0500/BTE</v>
      </c>
    </row>
    <row r="229">
      <c r="A229" t="str">
        <v>AutoTable</v>
      </c>
      <c r="D229" t="str">
        <v>29085</v>
      </c>
      <c r="E229" t="str">
        <v>0500/BTE</v>
      </c>
    </row>
    <row r="230">
      <c r="A230" t="str">
        <v>AutoTable</v>
      </c>
      <c r="D230" t="str">
        <v>29230</v>
      </c>
      <c r="E230" t="str">
        <v>0500/BTE</v>
      </c>
    </row>
    <row r="231">
      <c r="A231" t="str">
        <v>AutoTable</v>
      </c>
      <c r="D231" t="str">
        <v>Total</v>
      </c>
      <c r="E231">
        <f>SUBTOTAL(103,Unit__article_1[Code])</f>
        <v>221</v>
      </c>
    </row>
  </sheetData>
  <pageMargins left="0.7" right="0.7" top="0.75" bottom="0.75" header="0.3" footer="0.3"/>
  <ignoredErrors>
    <ignoredError numberStoredAsText="1" sqref="A1:G231"/>
  </ignoredErrors>
</worksheet>
</file>

<file path=xl/worksheets/sheet19.xml><?xml version="1.0" encoding="utf-8"?>
<worksheet xmlns="http://schemas.openxmlformats.org/spreadsheetml/2006/main" xmlns:r="http://schemas.openxmlformats.org/officeDocument/2006/relationships">
  <dimension ref="A1:S11"/>
  <sheetViews>
    <sheetView workbookViewId="0" rightToLeft="0"/>
  </sheetViews>
  <sheetData>
    <row r="1">
      <c r="A1" t="str">
        <v>Auto+Cacher+Valeurs+Formulas=Feuil2,Feuil3+FormulasOnly</v>
      </c>
      <c r="C1" t="str">
        <v>Titre+Ajuster</v>
      </c>
      <c r="D1" t="str">
        <v>Valeur</v>
      </c>
      <c r="E1" t="str">
        <v>Lookup+Cacher</v>
      </c>
    </row>
    <row r="3">
      <c r="C3" t="str">
        <v>Tables et champs</v>
      </c>
      <c r="D3" t="str">
        <v>Filtres</v>
      </c>
    </row>
    <row r="4">
      <c r="C4" t="str">
        <v>Article</v>
      </c>
    </row>
    <row r="5">
      <c r="A5" t="str">
        <v>Option</v>
      </c>
      <c r="C5" t="str">
        <v>Code famille produit</v>
      </c>
      <c r="D5" t="str">
        <v>="PYRO"</v>
      </c>
    </row>
    <row r="6">
      <c r="A6" t="str">
        <v>Option</v>
      </c>
      <c r="C6" t="str">
        <v>Type catalogue</v>
      </c>
      <c r="D6" t="str">
        <v>="1"</v>
      </c>
    </row>
    <row r="8">
      <c r="A8" t="str">
        <v>Cacher</v>
      </c>
      <c r="D8" t="str">
        <v>Liens:</v>
      </c>
      <c r="E8" t="str">
        <v>=NL("Lien","Pays/région",,"Code","=Code pays/région achat")</v>
      </c>
    </row>
    <row r="9">
      <c r="A9" t="str">
        <v>Cacher</v>
      </c>
      <c r="D9" t="str">
        <v>En-têtes:</v>
      </c>
      <c r="E9" t="str">
        <v>GPE PRODUIT</v>
      </c>
      <c r="F9" t="str">
        <v>GPE S/PRODUIT</v>
      </c>
      <c r="G9" t="str">
        <v>REFERENCE</v>
      </c>
      <c r="H9" t="str">
        <v>DESCRIPTION</v>
      </c>
      <c r="I9" t="str">
        <v>Désignation Français / Anglais</v>
      </c>
      <c r="J9" t="str">
        <v>EFFET</v>
      </c>
      <c r="K9" t="str">
        <v>COULEURS</v>
      </c>
      <c r="L9" t="str">
        <v>CALIBRE</v>
      </c>
      <c r="M9" t="str">
        <v>CAT CE</v>
      </c>
      <c r="N9" t="str">
        <v>DR</v>
      </c>
      <c r="O9" t="str">
        <v>PAYS PROV</v>
      </c>
      <c r="P9" t="str">
        <v>Numéro de certification</v>
      </c>
      <c r="Q9" t="str">
        <v>ACTIF (Gr)</v>
      </c>
      <c r="R9" t="str">
        <v>DUREE (s)</v>
      </c>
      <c r="S9" t="str">
        <v>DS (m)</v>
      </c>
    </row>
    <row r="10">
      <c r="A10" t="str">
        <v>Cacher</v>
      </c>
      <c r="D10" t="str">
        <v>Champs:</v>
      </c>
      <c r="E10" t="str">
        <v>Code groupes produits</v>
      </c>
      <c r="F10" t="str">
        <v>Code groupe sous produit</v>
      </c>
      <c r="G10" t="str">
        <v>N°</v>
      </c>
      <c r="H10" t="str">
        <v>Description</v>
      </c>
      <c r="I10" t="str">
        <v>Désignation Français / Anglais</v>
      </c>
      <c r="J10" t="str">
        <v>Effet</v>
      </c>
      <c r="K10" t="str">
        <v>Couleurs</v>
      </c>
      <c r="L10" t="str">
        <v>Calibre</v>
      </c>
      <c r="M10" t="str">
        <v>Catégorie CE</v>
      </c>
      <c r="N10" t="str">
        <v>Code Classe Article</v>
      </c>
      <c r="O10" t="str">
        <v>=NL("ChampLien","Pays/région","Nom")</v>
      </c>
      <c r="P10" t="str">
        <v>Numéro de certification</v>
      </c>
      <c r="Q10" t="str">
        <v>Poids de matière active</v>
      </c>
      <c r="R10" t="str">
        <v>Durée</v>
      </c>
      <c r="S10" t="str">
        <v>Distance de sécurité</v>
      </c>
    </row>
    <row r="11">
      <c r="D11" t="str">
        <v>=NL("Table","Article",$E$10:$S$10,"EnTetes=",$E$9:$S$9,"NomTable=","Article","Filtres=",$C$5:$D$6,"LienInclusif=Article",$E$8,"IncludeDuplicates=","Vrai")</v>
      </c>
    </row>
  </sheetData>
  <pageMargins left="0.7" right="0.7" top="0.75" bottom="0.75" header="0.3" footer="0.3"/>
  <ignoredErrors>
    <ignoredError numberStoredAsText="1" sqref="A1:S11"/>
  </ignoredErrors>
</worksheet>
</file>

<file path=xl/worksheets/sheet20.xml><?xml version="1.0" encoding="utf-8"?>
<worksheet xmlns="http://schemas.openxmlformats.org/spreadsheetml/2006/main" xmlns:r="http://schemas.openxmlformats.org/officeDocument/2006/relationships">
  <dimension ref="A1:S11"/>
  <sheetViews>
    <sheetView workbookViewId="0" rightToLeft="0"/>
  </sheetViews>
  <sheetData>
    <row r="1">
      <c r="A1" t="str">
        <v>Auto+Cacher+Valeurs+Formulas=Feuil2,Feuil3+FormulasOnly</v>
      </c>
      <c r="C1" t="str">
        <v>Titre+Ajuster</v>
      </c>
      <c r="D1" t="str">
        <v>Valeur</v>
      </c>
      <c r="E1" t="str">
        <v>Lookup+Cacher</v>
      </c>
    </row>
    <row r="3">
      <c r="C3" t="str">
        <v>Tables et champs</v>
      </c>
      <c r="D3" t="str">
        <v>Filtres</v>
      </c>
    </row>
    <row r="4">
      <c r="C4" t="str">
        <v>Article</v>
      </c>
    </row>
    <row r="5">
      <c r="A5" t="str">
        <v>Option</v>
      </c>
      <c r="C5" t="str">
        <v>Code famille produit</v>
      </c>
      <c r="D5" t="str">
        <v>="PYRO"</v>
      </c>
    </row>
    <row r="6">
      <c r="A6" t="str">
        <v>Option</v>
      </c>
      <c r="C6" t="str">
        <v>Type catalogue</v>
      </c>
      <c r="D6" t="str">
        <v>="1"</v>
      </c>
    </row>
    <row r="8">
      <c r="A8" t="str">
        <v>Cacher</v>
      </c>
      <c r="D8" t="str">
        <v>Liens:</v>
      </c>
      <c r="E8" t="str">
        <v>=NL("Lien";"Pays/région";;"Code";"=Code pays/région achat")</v>
      </c>
    </row>
    <row r="9">
      <c r="A9" t="str">
        <v>Cacher</v>
      </c>
      <c r="D9" t="str">
        <v>En-têtes:</v>
      </c>
      <c r="E9" t="str">
        <v>GPE PRODUIT</v>
      </c>
      <c r="F9" t="str">
        <v>GPE S/PRODUIT</v>
      </c>
      <c r="G9" t="str">
        <v>REFERENCE</v>
      </c>
      <c r="H9" t="str">
        <v>DESCRIPTION</v>
      </c>
      <c r="I9" t="str">
        <v>Désignation Français / Anglais</v>
      </c>
      <c r="J9" t="str">
        <v>EFFET</v>
      </c>
      <c r="K9" t="str">
        <v>COULEURS</v>
      </c>
      <c r="L9" t="str">
        <v>CALIBRE</v>
      </c>
      <c r="M9" t="str">
        <v>CAT CE</v>
      </c>
      <c r="N9" t="str">
        <v>DR</v>
      </c>
      <c r="O9" t="str">
        <v>PAYS PROV</v>
      </c>
      <c r="P9" t="str">
        <v>Numéro de certification</v>
      </c>
      <c r="Q9" t="str">
        <v>ACTIF (Gr)</v>
      </c>
      <c r="R9" t="str">
        <v>DUREE (s)</v>
      </c>
      <c r="S9" t="str">
        <v>DS (m)</v>
      </c>
    </row>
    <row r="10">
      <c r="A10" t="str">
        <v>Cacher</v>
      </c>
      <c r="D10" t="str">
        <v>Champs:</v>
      </c>
      <c r="E10" t="str">
        <v>Code groupes produits</v>
      </c>
      <c r="F10" t="str">
        <v>Code groupe sous produit</v>
      </c>
      <c r="G10" t="str">
        <v>N°</v>
      </c>
      <c r="H10" t="str">
        <v>Description</v>
      </c>
      <c r="I10" t="str">
        <v>Désignation Français / Anglais</v>
      </c>
      <c r="J10" t="str">
        <v>Effet</v>
      </c>
      <c r="K10" t="str">
        <v>Couleurs</v>
      </c>
      <c r="L10" t="str">
        <v>Calibre</v>
      </c>
      <c r="M10" t="str">
        <v>Catégorie CE</v>
      </c>
      <c r="N10" t="str">
        <v>Code Classe Article</v>
      </c>
      <c r="O10" t="str">
        <v>=NL("ChampLien";"Pays/région";"Nom")</v>
      </c>
      <c r="P10" t="str">
        <v>Numéro de certification</v>
      </c>
      <c r="Q10" t="str">
        <v>Poids de matière active</v>
      </c>
      <c r="R10" t="str">
        <v>Durée</v>
      </c>
      <c r="S10" t="str">
        <v>Distance de sécurité</v>
      </c>
    </row>
    <row r="11">
      <c r="D11" t="str">
        <v>=NL("Table";"Article";$E$10:$S$10;"EnTetes=";$E$9:$S$9;"NomTable=";"Article";"Filtres=";$C$5:$D$6;"LienInclusif=Article";$E$8;"IncludeDuplicates=";"Vrai")</v>
      </c>
    </row>
  </sheetData>
  <pageMargins left="0.7" right="0.7" top="0.75" bottom="0.75" header="0.3" footer="0.3"/>
  <ignoredErrors>
    <ignoredError numberStoredAsText="1" sqref="A1:S11"/>
  </ignoredErrors>
</worksheet>
</file>

<file path=xl/worksheets/sheet21.xml><?xml version="1.0" encoding="utf-8"?>
<worksheet xmlns="http://schemas.openxmlformats.org/spreadsheetml/2006/main" xmlns:r="http://schemas.openxmlformats.org/officeDocument/2006/relationships">
  <dimension ref="A1:AG993"/>
  <sheetViews>
    <sheetView workbookViewId="0" rightToLeft="0"/>
  </sheetViews>
  <sheetData>
    <row r="1">
      <c r="A1" t="str">
        <v>Auto+Cacher+Valeurs+Formulas=Feuil1,Feuil2,Feuil3+FormulasOnly</v>
      </c>
      <c r="C1" t="str">
        <v>Titre+Ajuster</v>
      </c>
      <c r="D1" t="str">
        <v>Valeur+Ajuster</v>
      </c>
      <c r="E1" t="str">
        <v>AutoTable+Ajuster</v>
      </c>
      <c r="F1" t="str">
        <v>AutoTable+Ajuster</v>
      </c>
      <c r="G1" t="str">
        <v>AutoTable+Ajuster</v>
      </c>
      <c r="H1" t="str">
        <v>AutoTable+Ajuster</v>
      </c>
      <c r="I1" t="str">
        <v>AutoTable+Ajuster</v>
      </c>
      <c r="J1" t="str">
        <v>AutoTable+Ajuster</v>
      </c>
      <c r="K1" t="str">
        <v>AutoTable+Ajuster</v>
      </c>
      <c r="L1" t="str">
        <v>AutoTable+Ajuster</v>
      </c>
      <c r="M1" t="str">
        <v>AutoTable+Ajuster</v>
      </c>
      <c r="N1" t="str">
        <v>AutoTable+Ajuster</v>
      </c>
      <c r="O1" t="str">
        <v>AutoTable+Ajuster</v>
      </c>
      <c r="P1" t="str">
        <v>AutoTable+Ajuster</v>
      </c>
      <c r="Q1" t="str">
        <v>AutoTable+Ajuster</v>
      </c>
      <c r="R1" t="str">
        <v>AutoTable+Ajuster</v>
      </c>
      <c r="S1" t="str">
        <v>Lookup+Cacher</v>
      </c>
    </row>
    <row r="3">
      <c r="C3" t="str">
        <v>Tables et champs</v>
      </c>
      <c r="D3" t="str">
        <v>Filtres</v>
      </c>
    </row>
    <row r="4">
      <c r="C4" t="str">
        <v>Article</v>
      </c>
    </row>
    <row r="5">
      <c r="A5" t="str">
        <v>Option</v>
      </c>
      <c r="C5" t="str">
        <v>Code famille produit</v>
      </c>
      <c r="D5" t="str">
        <v>="PYRO"</v>
      </c>
    </row>
    <row r="6">
      <c r="A6" t="str">
        <v>Option</v>
      </c>
      <c r="C6" t="str">
        <v>Type catalogue</v>
      </c>
      <c r="D6" t="str">
        <v>="1"</v>
      </c>
    </row>
    <row r="8">
      <c r="A8" t="str">
        <v>Cacher</v>
      </c>
      <c r="D8" t="str">
        <v>Liens:</v>
      </c>
      <c r="S8" t="str">
        <v>=NL("Lien","Pays/région",,"Code","=Code pays/région achat")</v>
      </c>
    </row>
    <row r="9">
      <c r="A9" t="str">
        <v>Cacher</v>
      </c>
      <c r="D9" t="str">
        <v>En-têtes:</v>
      </c>
      <c r="S9" t="str">
        <v>GPE PRODUIT</v>
      </c>
      <c r="T9" t="str">
        <v>GPE S/PRODUIT</v>
      </c>
      <c r="U9" t="str">
        <v>REFERENCE</v>
      </c>
      <c r="V9" t="str">
        <v>DESCRIPTION</v>
      </c>
      <c r="W9" t="str">
        <v>Désignation Français / Anglais</v>
      </c>
      <c r="X9" t="str">
        <v>EFFET</v>
      </c>
      <c r="Y9" t="str">
        <v>COULEURS</v>
      </c>
      <c r="Z9" t="str">
        <v>CALIBRE</v>
      </c>
      <c r="AA9" t="str">
        <v>CAT CE</v>
      </c>
      <c r="AB9" t="str">
        <v>DR</v>
      </c>
      <c r="AC9" t="str">
        <v>PAYS PROV</v>
      </c>
      <c r="AD9" t="str">
        <v>Numéro de certification</v>
      </c>
      <c r="AE9" t="str">
        <v>ACTIF (Gr)</v>
      </c>
      <c r="AF9" t="str">
        <v>DUREE (s)</v>
      </c>
      <c r="AG9" t="str">
        <v>DS (m)</v>
      </c>
    </row>
    <row r="10">
      <c r="A10" t="str">
        <v>Cacher</v>
      </c>
      <c r="D10" t="str">
        <v>Champs:</v>
      </c>
      <c r="S10" t="str">
        <v>Code groupes produits</v>
      </c>
      <c r="T10" t="str">
        <v>Code groupe sous produit</v>
      </c>
      <c r="U10" t="str">
        <v>N°</v>
      </c>
      <c r="V10" t="str">
        <v>Description</v>
      </c>
      <c r="W10" t="str">
        <v>Désignation Français / Anglais</v>
      </c>
      <c r="X10" t="str">
        <v>Effet</v>
      </c>
      <c r="Y10" t="str">
        <v>Couleurs</v>
      </c>
      <c r="Z10" t="str">
        <v>Calibre</v>
      </c>
      <c r="AA10" t="str">
        <v>Catégorie CE</v>
      </c>
      <c r="AB10" t="str">
        <v>Code Classe Article</v>
      </c>
      <c r="AC10" t="str">
        <v>=NL("ChampLien","Pays/région","Nom")</v>
      </c>
      <c r="AD10" t="str">
        <v>Numéro de certification</v>
      </c>
      <c r="AE10" t="str">
        <v>Poids de matière active</v>
      </c>
      <c r="AF10" t="str">
        <v>Durée</v>
      </c>
      <c r="AG10" t="str">
        <v>Distance de sécurité</v>
      </c>
    </row>
    <row r="11">
      <c r="D11" t="str">
        <v>GPE PRODUIT</v>
      </c>
      <c r="E11" t="str">
        <v>GPE S/PRODUIT</v>
      </c>
      <c r="F11" t="str">
        <v>REFERENCE</v>
      </c>
      <c r="G11" t="str">
        <v>DESCRIPTION</v>
      </c>
      <c r="H11" t="str">
        <v>Désignation Français / Anglais</v>
      </c>
      <c r="I11" t="str">
        <v>EFFET</v>
      </c>
      <c r="J11" t="str">
        <v>COULEURS</v>
      </c>
      <c r="K11" t="str">
        <v>CALIBRE</v>
      </c>
      <c r="L11" t="str">
        <v>CAT CE</v>
      </c>
      <c r="M11" t="str">
        <v>DR</v>
      </c>
      <c r="N11" t="str">
        <v>PAYS PROV</v>
      </c>
      <c r="O11" t="str">
        <v>Numéro de certification</v>
      </c>
      <c r="P11" t="str">
        <v>ACTIF (Gr)</v>
      </c>
      <c r="Q11" t="str">
        <v>DUREE (s)</v>
      </c>
      <c r="R11" t="str">
        <v>DS (m)</v>
      </c>
    </row>
    <row r="12">
      <c r="A12" t="str">
        <v>AutoTable</v>
      </c>
      <c r="D12" t="str">
        <v>ACCPYRO</v>
      </c>
      <c r="E12" t="str">
        <v>ADHESIF</v>
      </c>
      <c r="F12" t="str">
        <v>29049</v>
      </c>
      <c r="G12" t="str">
        <v>RL ALUMINIUM EPAIS 100 METRES</v>
      </c>
      <c r="H12" t="str">
        <v>100 m Aluminium Roll in white box - 20 µ - 450 mm</v>
      </c>
      <c r="K12" t="str">
        <v>0</v>
      </c>
      <c r="M12" t="str">
        <v>IN</v>
      </c>
      <c r="P12" t="str">
        <v>0</v>
      </c>
      <c r="R12" t="str">
        <v>0</v>
      </c>
    </row>
    <row r="13">
      <c r="A13" t="str">
        <v>AutoTable</v>
      </c>
      <c r="D13" t="str">
        <v>ACCPYRO</v>
      </c>
      <c r="E13" t="str">
        <v>ADHESIF</v>
      </c>
      <c r="F13" t="str">
        <v>29091</v>
      </c>
      <c r="G13" t="str">
        <v>GAFFER ALUMINIUM 50 X 500 MM  LE RL</v>
      </c>
      <c r="H13" t="str">
        <v>ALUMINIUM Adhesive Tape 50 meter</v>
      </c>
      <c r="K13" t="str">
        <v>0</v>
      </c>
      <c r="M13" t="str">
        <v>IN</v>
      </c>
      <c r="P13" t="str">
        <v>0</v>
      </c>
      <c r="R13" t="str">
        <v>0</v>
      </c>
    </row>
    <row r="14">
      <c r="A14" t="str">
        <v>AutoTable</v>
      </c>
      <c r="D14" t="str">
        <v>ACCPYRO</v>
      </c>
      <c r="E14" t="str">
        <v>ADHESIF</v>
      </c>
      <c r="F14" t="str">
        <v>29224</v>
      </c>
      <c r="G14" t="str">
        <v>GAFFER ALUMINIUM RL 20 METRES</v>
      </c>
      <c r="H14" t="str">
        <v>ALUMINIUM Adhesive Tape 20 meter</v>
      </c>
      <c r="K14" t="str">
        <v>0</v>
      </c>
      <c r="M14" t="str">
        <v>IN</v>
      </c>
      <c r="P14" t="str">
        <v>0</v>
      </c>
      <c r="R14" t="str">
        <v>0</v>
      </c>
    </row>
    <row r="15">
      <c r="A15" t="str">
        <v>AutoTable</v>
      </c>
      <c r="D15" t="str">
        <v>ACCPYRO</v>
      </c>
      <c r="E15" t="str">
        <v>ADHESIF</v>
      </c>
      <c r="F15" t="str">
        <v>29225</v>
      </c>
      <c r="G15" t="str">
        <v>GAFFER NOIR ROULEAU 10 METRES</v>
      </c>
      <c r="H15" t="str">
        <v>GAFFA DUCK 10 Metres BLACK</v>
      </c>
      <c r="K15" t="str">
        <v>0</v>
      </c>
      <c r="M15" t="str">
        <v>IN</v>
      </c>
      <c r="P15" t="str">
        <v>0</v>
      </c>
      <c r="R15" t="str">
        <v>0</v>
      </c>
    </row>
    <row r="16">
      <c r="A16" t="str">
        <v>AutoTable</v>
      </c>
      <c r="D16" t="str">
        <v>ACCPYRO</v>
      </c>
      <c r="E16" t="str">
        <v>ADHESIF</v>
      </c>
      <c r="F16" t="str">
        <v>29226</v>
      </c>
      <c r="G16" t="str">
        <v>GAFFER NOIR ROULEAU 50 METRES</v>
      </c>
      <c r="H16" t="str">
        <v>GAFFA DUCK 50 mètres BLACK</v>
      </c>
      <c r="K16" t="str">
        <v>0</v>
      </c>
      <c r="M16" t="str">
        <v>IN</v>
      </c>
      <c r="P16" t="str">
        <v>0</v>
      </c>
      <c r="R16" t="str">
        <v>0</v>
      </c>
    </row>
    <row r="17">
      <c r="A17" t="str">
        <v>AutoTable</v>
      </c>
      <c r="D17" t="str">
        <v>ACCPYRO</v>
      </c>
      <c r="E17" t="str">
        <v>ADHESIF</v>
      </c>
      <c r="F17" t="str">
        <v>29227</v>
      </c>
      <c r="G17" t="str">
        <v>RUBAN ADHESIF 60 METRES HAVANE</v>
      </c>
      <c r="H17" t="str">
        <v>60 metres Adhesive Tape HAVANE</v>
      </c>
      <c r="K17" t="str">
        <v>0</v>
      </c>
      <c r="M17" t="str">
        <v>IN</v>
      </c>
      <c r="P17" t="str">
        <v>0</v>
      </c>
      <c r="R17" t="str">
        <v>0</v>
      </c>
    </row>
    <row r="18">
      <c r="A18" t="str">
        <v>AutoTable</v>
      </c>
      <c r="D18" t="str">
        <v>ACCPYRO</v>
      </c>
      <c r="E18" t="str">
        <v>ADHESIF</v>
      </c>
      <c r="F18" t="str">
        <v>29228</v>
      </c>
      <c r="G18" t="str">
        <v>RUBAN ADHESIF 120 METRES HAVANE</v>
      </c>
      <c r="H18" t="str">
        <v>120 metres Adhesive Tape HAVANE</v>
      </c>
      <c r="K18" t="str">
        <v>0</v>
      </c>
      <c r="M18" t="str">
        <v>IN</v>
      </c>
      <c r="P18" t="str">
        <v>0</v>
      </c>
      <c r="R18" t="str">
        <v>0</v>
      </c>
    </row>
    <row r="19">
      <c r="A19" t="str">
        <v>AutoTable</v>
      </c>
      <c r="D19" t="str">
        <v>ACCPYRO</v>
      </c>
      <c r="E19" t="str">
        <v>FILS INFLA</v>
      </c>
      <c r="F19" t="str">
        <v>14001</v>
      </c>
      <c r="G19" t="str">
        <v>MECHE SOUS CONDUIT PQT DE 20 METRES</v>
      </c>
      <c r="H19" t="str">
        <v>Quick Fuse (10 meters)</v>
      </c>
      <c r="K19" t="str">
        <v>0</v>
      </c>
      <c r="M19" t="str">
        <v>1.4G</v>
      </c>
      <c r="P19" t="str">
        <v>0.1</v>
      </c>
      <c r="R19" t="str">
        <v>0</v>
      </c>
    </row>
    <row r="20">
      <c r="A20" t="str">
        <v>AutoTable</v>
      </c>
      <c r="D20" t="str">
        <v>ACCPYRO</v>
      </c>
      <c r="E20" t="str">
        <v>FILS INFLA</v>
      </c>
      <c r="F20" t="str">
        <v>14002</v>
      </c>
      <c r="G20" t="str">
        <v>INFLAMMATEUR ELECTRIQUE  1 METRE</v>
      </c>
      <c r="H20" t="str">
        <v>Electrical Igniters SA 2004 Davey  1 meter</v>
      </c>
      <c r="K20" t="str">
        <v>0</v>
      </c>
      <c r="M20" t="str">
        <v>1.4G</v>
      </c>
      <c r="P20" t="str">
        <v>0.001</v>
      </c>
      <c r="R20" t="str">
        <v>0</v>
      </c>
    </row>
    <row r="21">
      <c r="A21" t="str">
        <v>AutoTable</v>
      </c>
      <c r="D21" t="str">
        <v>ACCPYRO</v>
      </c>
      <c r="E21" t="str">
        <v>FILS INFLA</v>
      </c>
      <c r="F21" t="str">
        <v>14006</v>
      </c>
      <c r="G21" t="str">
        <v>INFLAMMATEUR ELECTRIQUE 4 M</v>
      </c>
      <c r="H21" t="str">
        <v>Electrical Igniter Davey Bickford SA 2004 - 4 M</v>
      </c>
      <c r="K21" t="str">
        <v>0</v>
      </c>
      <c r="M21" t="str">
        <v>1.4G</v>
      </c>
      <c r="P21" t="str">
        <v>0.001</v>
      </c>
      <c r="R21" t="str">
        <v>0</v>
      </c>
    </row>
    <row r="22">
      <c r="A22" t="str">
        <v>AutoTable</v>
      </c>
      <c r="D22" t="str">
        <v>ACCPYRO</v>
      </c>
      <c r="E22" t="str">
        <v>FILS INFLA</v>
      </c>
      <c r="F22" t="str">
        <v>14011</v>
      </c>
      <c r="G22" t="str">
        <v>MECHE SOUS CONDUIT PLASTIFIE  PQT DE 10 METRES</v>
      </c>
      <c r="H22" t="str">
        <v>Quick fuse Plastic (10 meters)</v>
      </c>
      <c r="K22" t="str">
        <v>0</v>
      </c>
      <c r="M22" t="str">
        <v>1.4G</v>
      </c>
      <c r="P22" t="str">
        <v>0.001</v>
      </c>
      <c r="R22" t="str">
        <v>0</v>
      </c>
    </row>
    <row r="23">
      <c r="A23" t="str">
        <v>AutoTable</v>
      </c>
      <c r="D23" t="str">
        <v>ACCPYRO</v>
      </c>
      <c r="E23" t="str">
        <v>FILS INFLA</v>
      </c>
      <c r="F23" t="str">
        <v>14011-50</v>
      </c>
      <c r="G23" t="str">
        <v>MECHE SOUS CONDUIT PLASTIQUE ROULEAU 50 METRES</v>
      </c>
      <c r="H23" t="str">
        <v>Quick fuse with PVC roll of 50 meters</v>
      </c>
      <c r="K23" t="str">
        <v>0</v>
      </c>
      <c r="M23" t="str">
        <v>1.4G</v>
      </c>
      <c r="P23" t="str">
        <v>0.00684</v>
      </c>
      <c r="R23" t="str">
        <v>0</v>
      </c>
    </row>
    <row r="24">
      <c r="A24" t="str">
        <v>AutoTable</v>
      </c>
      <c r="D24" t="str">
        <v>ACCPYRO</v>
      </c>
      <c r="E24" t="str">
        <v>FILS INFLA</v>
      </c>
      <c r="F24" t="str">
        <v>14012</v>
      </c>
      <c r="G24" t="str">
        <v>MECHE LENTE ARGENTEE (X 10 M)</v>
      </c>
      <c r="H24" t="str">
        <v>Fuse silver fish (bag of 10 meters)</v>
      </c>
      <c r="K24" t="str">
        <v>0</v>
      </c>
      <c r="M24" t="str">
        <v>1.4G</v>
      </c>
      <c r="P24" t="str">
        <v>0.001</v>
      </c>
      <c r="R24" t="str">
        <v>0</v>
      </c>
    </row>
    <row r="25">
      <c r="A25" t="str">
        <v>AutoTable</v>
      </c>
      <c r="D25" t="str">
        <v>ACCPYRO</v>
      </c>
      <c r="E25" t="str">
        <v>FILS INFLA</v>
      </c>
      <c r="F25" t="str">
        <v>14015</v>
      </c>
      <c r="G25" t="str">
        <v>MECHE LENTE Ø 5 - 1 SEC/CM (LES 10 M)</v>
      </c>
      <c r="H25" t="str">
        <v>Delay fuse by 10 m</v>
      </c>
      <c r="K25" t="str">
        <v>0</v>
      </c>
      <c r="M25" t="str">
        <v>1.4G</v>
      </c>
      <c r="P25" t="str">
        <v>0.001</v>
      </c>
      <c r="R25" t="str">
        <v>0</v>
      </c>
    </row>
    <row r="26">
      <c r="A26" t="str">
        <v>AutoTable</v>
      </c>
      <c r="D26" t="str">
        <v>ACCPYRO</v>
      </c>
      <c r="E26" t="str">
        <v>FILS INFLA</v>
      </c>
      <c r="F26" t="str">
        <v>14021</v>
      </c>
      <c r="G26" t="str">
        <v>MECHE ADHESIVE   PQT DE 15 METRES</v>
      </c>
      <c r="H26" t="str">
        <v>Fuse adhesive 15 meters</v>
      </c>
      <c r="K26" t="str">
        <v>0</v>
      </c>
      <c r="M26" t="str">
        <v>1.4G</v>
      </c>
      <c r="P26" t="str">
        <v>0.001</v>
      </c>
      <c r="R26" t="str">
        <v>0</v>
      </c>
    </row>
    <row r="27">
      <c r="A27" t="str">
        <v>AutoTable</v>
      </c>
      <c r="D27" t="str">
        <v>ACCPYRO</v>
      </c>
      <c r="E27" t="str">
        <v>FILS INFLA</v>
      </c>
      <c r="F27" t="str">
        <v>14029</v>
      </c>
      <c r="G27" t="str">
        <v>INFLAMMATEUR 5 M SA 2004</v>
      </c>
      <c r="H27" t="str">
        <v>Electrical Igniters SA 2004 Davey  5 meter</v>
      </c>
      <c r="K27" t="str">
        <v>0</v>
      </c>
      <c r="M27" t="str">
        <v>1.4S</v>
      </c>
      <c r="P27" t="str">
        <v>0.001</v>
      </c>
      <c r="R27" t="str">
        <v>0</v>
      </c>
    </row>
    <row r="28">
      <c r="A28" t="str">
        <v>AutoTable</v>
      </c>
      <c r="D28" t="str">
        <v>ACCPYRO</v>
      </c>
      <c r="E28" t="str">
        <v>FILS INFLA</v>
      </c>
      <c r="F28" t="str">
        <v>14035-2</v>
      </c>
      <c r="G28" t="str">
        <v>INFLAMMATEUR 2 M</v>
      </c>
      <c r="H28" t="str">
        <v>Igniter 2 meter Cable Blue-Platic Blue/ Plastic Head Red (20/50)</v>
      </c>
      <c r="K28" t="str">
        <v>0</v>
      </c>
      <c r="M28" t="str">
        <v>1.4S</v>
      </c>
      <c r="P28" t="str">
        <v>0.001</v>
      </c>
      <c r="R28" t="str">
        <v>0</v>
      </c>
    </row>
    <row r="29">
      <c r="A29" t="str">
        <v>AutoTable</v>
      </c>
      <c r="D29" t="str">
        <v>ACCPYRO</v>
      </c>
      <c r="E29" t="str">
        <v>FILS INFLA</v>
      </c>
      <c r="F29" t="str">
        <v>14035-5</v>
      </c>
      <c r="G29" t="str">
        <v>INFLAMMATEUR 5 M</v>
      </c>
      <c r="H29" t="str">
        <v>Igniter 5 meter Cable Blue-Platic Blue/ Plastic Head Red (20/25)</v>
      </c>
      <c r="K29" t="str">
        <v>0</v>
      </c>
      <c r="M29" t="str">
        <v>1.4S</v>
      </c>
      <c r="P29" t="str">
        <v>0.001</v>
      </c>
      <c r="R29" t="str">
        <v>0</v>
      </c>
    </row>
    <row r="30">
      <c r="A30" t="str">
        <v>AutoTable</v>
      </c>
      <c r="D30" t="str">
        <v>ACCPYRO</v>
      </c>
      <c r="E30" t="str">
        <v>FILS INFLA</v>
      </c>
      <c r="F30" t="str">
        <v>14004</v>
      </c>
      <c r="G30" t="str">
        <v>BOBINE -BICKFORD- 500 M FIL BIFILAIRE 51/100°</v>
      </c>
      <c r="H30" t="str">
        <v>500m Electrical Wire 51/100 White</v>
      </c>
      <c r="K30" t="str">
        <v>0</v>
      </c>
      <c r="M30" t="str">
        <v>IN</v>
      </c>
      <c r="P30" t="str">
        <v>0</v>
      </c>
      <c r="R30" t="str">
        <v>0</v>
      </c>
    </row>
    <row r="31">
      <c r="A31" t="str">
        <v>AutoTable</v>
      </c>
      <c r="D31" t="str">
        <v>ACCPYRO</v>
      </c>
      <c r="E31" t="str">
        <v>FILS INFLA</v>
      </c>
      <c r="F31" t="str">
        <v>14033</v>
      </c>
      <c r="G31" t="str">
        <v>BOBINE 100 M FIL BIFILAIRE 51/100° NOIR</v>
      </c>
      <c r="H31" t="str">
        <v>100m Electrical Wire 51/100 - Black</v>
      </c>
      <c r="K31" t="str">
        <v>0</v>
      </c>
      <c r="M31" t="str">
        <v>IN</v>
      </c>
      <c r="P31" t="str">
        <v>0</v>
      </c>
      <c r="R31" t="str">
        <v>0</v>
      </c>
    </row>
    <row r="32">
      <c r="A32" t="str">
        <v>AutoTable</v>
      </c>
      <c r="D32" t="str">
        <v>ACCPYRO</v>
      </c>
      <c r="E32" t="str">
        <v>FILS INFLA</v>
      </c>
      <c r="F32" t="str">
        <v>14302</v>
      </c>
      <c r="G32" t="str">
        <v>BOBINE 200 M BIFILAIRE ORANGE CUIVRE 45/100°</v>
      </c>
      <c r="H32" t="str">
        <v>200m Electrical Copper Wire 45/100° Orange</v>
      </c>
      <c r="K32" t="str">
        <v>0</v>
      </c>
      <c r="M32" t="str">
        <v>IN</v>
      </c>
      <c r="P32" t="str">
        <v>0</v>
      </c>
      <c r="R32" t="str">
        <v>0</v>
      </c>
    </row>
    <row r="33">
      <c r="A33" t="str">
        <v>AutoTable</v>
      </c>
      <c r="D33" t="str">
        <v>ACCPYRO</v>
      </c>
      <c r="E33" t="str">
        <v>FILS INFLA</v>
      </c>
      <c r="F33" t="str">
        <v>14304</v>
      </c>
      <c r="G33" t="str">
        <v>BOBINE 500M BIFILAIRE ORANGE CUIVRE 45/100°(FB502)</v>
      </c>
      <c r="H33" t="str">
        <v>500m Electrical Copper Wire 45/100° Orange</v>
      </c>
      <c r="K33" t="str">
        <v>0</v>
      </c>
      <c r="M33" t="str">
        <v>IN</v>
      </c>
      <c r="P33" t="str">
        <v>0</v>
      </c>
      <c r="R33" t="str">
        <v>0</v>
      </c>
    </row>
    <row r="34">
      <c r="A34" t="str">
        <v>AutoTable</v>
      </c>
      <c r="D34" t="str">
        <v>ACCPYRO</v>
      </c>
      <c r="E34" t="str">
        <v>FILS INFLA</v>
      </c>
      <c r="F34" t="str">
        <v>14305O/B</v>
      </c>
      <c r="G34" t="str">
        <v>BOBINE 500 M BIFILAIRE ORANGE BLEU CUIVRE 45/100°</v>
      </c>
      <c r="H34" t="str">
        <v>500m Electrical Copper Wire 45/100° Blue/Orange</v>
      </c>
      <c r="K34" t="str">
        <v>0</v>
      </c>
      <c r="M34" t="str">
        <v>IN</v>
      </c>
      <c r="P34" t="str">
        <v>0</v>
      </c>
      <c r="R34" t="str">
        <v>0</v>
      </c>
    </row>
    <row r="35">
      <c r="A35" t="str">
        <v>AutoTable</v>
      </c>
      <c r="D35" t="str">
        <v>ACCPYRO</v>
      </c>
      <c r="E35" t="str">
        <v>FILS INFLA</v>
      </c>
      <c r="F35" t="str">
        <v>29080</v>
      </c>
      <c r="G35" t="str">
        <v>BLOC ELECTRIQUE 18 V</v>
      </c>
      <c r="H35" t="str">
        <v>Electric Pack 4x3LR12(ALKALINE)  18.0V with Label GREEN Pack</v>
      </c>
      <c r="K35" t="str">
        <v>0</v>
      </c>
      <c r="M35" t="str">
        <v>IN</v>
      </c>
      <c r="P35" t="str">
        <v>0</v>
      </c>
      <c r="R35" t="str">
        <v>0</v>
      </c>
    </row>
    <row r="36">
      <c r="A36" t="str">
        <v>AutoTable</v>
      </c>
      <c r="D36" t="str">
        <v>ACCPYRO</v>
      </c>
      <c r="E36" t="str">
        <v>FILS INFLA</v>
      </c>
      <c r="F36" t="str">
        <v>29081</v>
      </c>
      <c r="G36" t="str">
        <v>BLOC ELECTRIQUE 90 V</v>
      </c>
      <c r="H36" t="str">
        <v>Electric Pack 4x3LR12(ALKALINE)  90.0V with Label GREEN Pack</v>
      </c>
      <c r="K36" t="str">
        <v>0</v>
      </c>
      <c r="M36" t="str">
        <v>IN</v>
      </c>
      <c r="P36" t="str">
        <v>0</v>
      </c>
      <c r="R36" t="str">
        <v>0</v>
      </c>
    </row>
    <row r="37">
      <c r="A37" t="str">
        <v>AutoTable</v>
      </c>
      <c r="D37" t="str">
        <v>ACCPYRO</v>
      </c>
      <c r="E37" t="str">
        <v>FILS INFLA</v>
      </c>
      <c r="F37" t="str">
        <v>29085</v>
      </c>
      <c r="G37" t="str">
        <v>CONNECTEUR ELECTRIQUE - BOITE DE 500</v>
      </c>
      <c r="H37" t="str">
        <v>YU Connector transparent box 500 pieces</v>
      </c>
      <c r="K37" t="str">
        <v>0</v>
      </c>
      <c r="M37" t="str">
        <v>IN</v>
      </c>
      <c r="P37" t="str">
        <v>0</v>
      </c>
      <c r="R37" t="str">
        <v>0</v>
      </c>
    </row>
    <row r="38">
      <c r="A38" t="str">
        <v>AutoTable</v>
      </c>
      <c r="D38" t="str">
        <v>ACCPYRO</v>
      </c>
      <c r="E38" t="str">
        <v>FILS INFLA</v>
      </c>
      <c r="F38" t="str">
        <v>29230</v>
      </c>
      <c r="G38" t="str">
        <v>CONNECTEUR ELECTRIQUE SACHET DE 200 PIECES</v>
      </c>
      <c r="H38" t="str">
        <v>YU Connector Orange 20000 pieces (10 box - bags 200)</v>
      </c>
      <c r="K38" t="str">
        <v>0</v>
      </c>
      <c r="M38" t="str">
        <v>IN</v>
      </c>
      <c r="P38" t="str">
        <v>0</v>
      </c>
      <c r="R38" t="str">
        <v>0</v>
      </c>
    </row>
    <row r="39">
      <c r="A39" t="str">
        <v>AutoTable</v>
      </c>
      <c r="D39" t="str">
        <v>ACCPYRO</v>
      </c>
      <c r="E39" t="str">
        <v>FIXATIONS</v>
      </c>
      <c r="F39" t="str">
        <v>29040</v>
      </c>
      <c r="G39" t="str">
        <v>COLLIER PLASTIQUE 100 X 3 MM LOT DE 500</v>
      </c>
      <c r="H39" t="str">
        <v>PET line ST-3x100 - 4" - bag of 500 pieces</v>
      </c>
      <c r="K39" t="str">
        <v>0</v>
      </c>
      <c r="M39" t="str">
        <v>IN</v>
      </c>
      <c r="P39" t="str">
        <v>0</v>
      </c>
      <c r="R39" t="str">
        <v>0</v>
      </c>
    </row>
    <row r="40">
      <c r="A40" t="str">
        <v>AutoTable</v>
      </c>
      <c r="D40" t="str">
        <v>ACCPYRO</v>
      </c>
      <c r="E40" t="str">
        <v>FIXATIONS</v>
      </c>
      <c r="F40" t="str">
        <v>29041</v>
      </c>
      <c r="G40" t="str">
        <v>COLLIER PLASTIQUE 300 X 4MM LOT DE 100</v>
      </c>
      <c r="H40" t="str">
        <v>PET line ST-4x300 - 11 5/8" - bag of 100 pieces</v>
      </c>
      <c r="K40" t="str">
        <v>0</v>
      </c>
      <c r="M40" t="str">
        <v>IN</v>
      </c>
      <c r="P40" t="str">
        <v>0</v>
      </c>
      <c r="R40" t="str">
        <v>0</v>
      </c>
    </row>
    <row r="41">
      <c r="A41" t="str">
        <v>AutoTable</v>
      </c>
      <c r="D41" t="str">
        <v>ACCPYRO</v>
      </c>
      <c r="E41" t="str">
        <v>FIXATIONS</v>
      </c>
      <c r="F41" t="str">
        <v>29042</v>
      </c>
      <c r="G41" t="str">
        <v>COLLIER PLASTIQUE 400 X 8 MM LOT DE 100</v>
      </c>
      <c r="H41" t="str">
        <v>PET line ST-8x400 - 15.75" - bag of 100 pieces</v>
      </c>
      <c r="K41" t="str">
        <v>0</v>
      </c>
      <c r="M41" t="str">
        <v>IN</v>
      </c>
      <c r="P41" t="str">
        <v>0</v>
      </c>
      <c r="R41" t="str">
        <v>0</v>
      </c>
    </row>
    <row r="42">
      <c r="A42" t="str">
        <v>AutoTable</v>
      </c>
      <c r="D42" t="str">
        <v>ACCPYRO</v>
      </c>
      <c r="E42" t="str">
        <v>FIXATIONS</v>
      </c>
      <c r="F42" t="str">
        <v>29044</v>
      </c>
      <c r="G42" t="str">
        <v>COLLIER PLASTIQUE 200 X 4 MM LOT DE 1000</v>
      </c>
      <c r="H42" t="str">
        <v>PET line ST-4x200 - 11 5/8" - bag of 1000 pieces</v>
      </c>
      <c r="K42" t="str">
        <v>0</v>
      </c>
      <c r="M42" t="str">
        <v>IN</v>
      </c>
      <c r="P42" t="str">
        <v>0</v>
      </c>
      <c r="R42" t="str">
        <v>0</v>
      </c>
    </row>
    <row r="43">
      <c r="A43" t="str">
        <v>AutoTable</v>
      </c>
      <c r="D43" t="str">
        <v>ACCPYRO</v>
      </c>
      <c r="E43" t="str">
        <v>FIXATIONS</v>
      </c>
      <c r="F43" t="str">
        <v>29060</v>
      </c>
      <c r="G43" t="str">
        <v>FIL DE FER GALVA  PQT DE 5 KG</v>
      </c>
      <c r="H43" t="str">
        <v>Iron wire Pack of 5kg</v>
      </c>
      <c r="K43" t="str">
        <v>0</v>
      </c>
      <c r="M43" t="str">
        <v>IN</v>
      </c>
      <c r="P43" t="str">
        <v>0</v>
      </c>
      <c r="R43" t="str">
        <v>0</v>
      </c>
    </row>
    <row r="44">
      <c r="A44" t="str">
        <v>AutoTable</v>
      </c>
      <c r="D44" t="str">
        <v>ACCPYRO</v>
      </c>
      <c r="E44" t="str">
        <v>MORT STRUC</v>
      </c>
      <c r="F44" t="str">
        <v>51015</v>
      </c>
      <c r="G44" t="str">
        <v>BATT. 5 MORTIERS FIBRE Ø75</v>
      </c>
      <c r="H44" t="str">
        <v>3" Wooden Structure for Fiber Tubes</v>
      </c>
      <c r="K44" t="str">
        <v>0</v>
      </c>
      <c r="M44" t="str">
        <v>IN</v>
      </c>
      <c r="P44" t="str">
        <v>0</v>
      </c>
      <c r="R44" t="str">
        <v>0</v>
      </c>
    </row>
    <row r="45">
      <c r="A45" t="str">
        <v>AutoTable</v>
      </c>
      <c r="D45" t="str">
        <v>ACCPYRO</v>
      </c>
      <c r="E45" t="str">
        <v>MORT STRUC</v>
      </c>
      <c r="F45" t="str">
        <v>15068</v>
      </c>
      <c r="G45" t="str">
        <v>SYSTEME DOUBLE FONTAINE ELECTRIQUE 220 VOLTS</v>
      </c>
      <c r="H45" t="str">
        <v>Lotus - Sun Flower Machine CE</v>
      </c>
      <c r="K45" t="str">
        <v>28</v>
      </c>
      <c r="M45" t="str">
        <v>IN</v>
      </c>
      <c r="P45" t="str">
        <v>0</v>
      </c>
      <c r="Q45" t="str">
        <v>60</v>
      </c>
      <c r="R45" t="str">
        <v>8</v>
      </c>
    </row>
    <row r="46">
      <c r="A46" t="str">
        <v>AutoTable</v>
      </c>
      <c r="D46" t="str">
        <v>ACCPYRO</v>
      </c>
      <c r="E46" t="str">
        <v>MORT STRUC</v>
      </c>
      <c r="F46" t="str">
        <v>29240</v>
      </c>
      <c r="G46" t="str">
        <v>STRUCTURE ALUMINIUM POUR CHANDELLES PM</v>
      </c>
      <c r="H46" t="str">
        <v>Aluminium Structure for RC 3x8 = 24 holes</v>
      </c>
      <c r="K46" t="str">
        <v>0</v>
      </c>
      <c r="M46" t="str">
        <v>IN</v>
      </c>
      <c r="P46" t="str">
        <v>0</v>
      </c>
      <c r="R46" t="str">
        <v>0</v>
      </c>
    </row>
    <row r="47">
      <c r="A47" t="str">
        <v>AutoTable</v>
      </c>
      <c r="D47" t="str">
        <v>ACCPYRO</v>
      </c>
      <c r="E47" t="str">
        <v>MORT STRUC</v>
      </c>
      <c r="F47" t="str">
        <v>51001</v>
      </c>
      <c r="G47" t="str">
        <v>MORTIER FIBRE Ø50</v>
      </c>
      <c r="H47" t="str">
        <v>2" Fiber Glass Tubes</v>
      </c>
      <c r="K47" t="str">
        <v>0</v>
      </c>
      <c r="M47" t="str">
        <v>IN</v>
      </c>
      <c r="P47" t="str">
        <v>0</v>
      </c>
      <c r="R47" t="str">
        <v>0</v>
      </c>
    </row>
    <row r="48">
      <c r="A48" t="str">
        <v>AutoTable</v>
      </c>
      <c r="D48" t="str">
        <v>ACCPYRO</v>
      </c>
      <c r="E48" t="str">
        <v>MORT STRUC</v>
      </c>
      <c r="F48" t="str">
        <v>51005</v>
      </c>
      <c r="G48" t="str">
        <v>MORTIER FIBRE Ø75</v>
      </c>
      <c r="H48" t="str">
        <v>3" Fiber Glass Tubes</v>
      </c>
      <c r="K48" t="str">
        <v>0</v>
      </c>
      <c r="M48" t="str">
        <v>IN</v>
      </c>
      <c r="P48" t="str">
        <v>0</v>
      </c>
      <c r="R48" t="str">
        <v>0</v>
      </c>
    </row>
    <row r="49">
      <c r="A49" t="str">
        <v>AutoTable</v>
      </c>
      <c r="D49" t="str">
        <v>ACCPYRO</v>
      </c>
      <c r="E49" t="str">
        <v>MORT STRUC</v>
      </c>
      <c r="F49" t="str">
        <v>51006</v>
      </c>
      <c r="G49" t="str">
        <v>MORTIER FIBRE Ø100</v>
      </c>
      <c r="H49" t="str">
        <v>4" Fiber Glass Tubes</v>
      </c>
      <c r="K49" t="str">
        <v>0</v>
      </c>
      <c r="M49" t="str">
        <v>IN</v>
      </c>
      <c r="P49" t="str">
        <v>0</v>
      </c>
      <c r="R49" t="str">
        <v>0</v>
      </c>
    </row>
    <row r="50">
      <c r="A50" t="str">
        <v>AutoTable</v>
      </c>
      <c r="D50" t="str">
        <v>ACCPYRO</v>
      </c>
      <c r="E50" t="str">
        <v>MORT STRUC</v>
      </c>
      <c r="F50" t="str">
        <v>51007</v>
      </c>
      <c r="G50" t="str">
        <v>MORTIER FIBRE Ø125</v>
      </c>
      <c r="H50" t="str">
        <v>5" Fiber Glass Tubes</v>
      </c>
      <c r="K50" t="str">
        <v>0</v>
      </c>
      <c r="M50" t="str">
        <v>IN</v>
      </c>
      <c r="P50" t="str">
        <v>0</v>
      </c>
      <c r="R50" t="str">
        <v>0</v>
      </c>
    </row>
    <row r="51">
      <c r="A51" t="str">
        <v>AutoTable</v>
      </c>
      <c r="D51" t="str">
        <v>ACCPYRO</v>
      </c>
      <c r="E51" t="str">
        <v>MORT STRUC</v>
      </c>
      <c r="F51" t="str">
        <v>51008</v>
      </c>
      <c r="G51" t="str">
        <v>MORTIER FIBRE Ø150</v>
      </c>
      <c r="H51" t="str">
        <v>6" Fiber Glass Tubes</v>
      </c>
      <c r="K51" t="str">
        <v>0</v>
      </c>
      <c r="M51" t="str">
        <v>IN</v>
      </c>
      <c r="P51" t="str">
        <v>0</v>
      </c>
      <c r="R51" t="str">
        <v>0</v>
      </c>
    </row>
    <row r="52">
      <c r="A52" t="str">
        <v>AutoTable</v>
      </c>
      <c r="D52" t="str">
        <v>ACCPYRO</v>
      </c>
      <c r="E52" t="str">
        <v>MORT STRUC</v>
      </c>
      <c r="F52" t="str">
        <v>51009</v>
      </c>
      <c r="G52" t="str">
        <v>MORTIER FIBRE Ø200</v>
      </c>
      <c r="H52" t="str">
        <v>8" Fiber Glass Tubes</v>
      </c>
      <c r="K52" t="str">
        <v>0</v>
      </c>
      <c r="M52" t="str">
        <v>IN</v>
      </c>
      <c r="P52" t="str">
        <v>0</v>
      </c>
      <c r="R52" t="str">
        <v>0</v>
      </c>
    </row>
    <row r="53">
      <c r="A53" t="str">
        <v>AutoTable</v>
      </c>
      <c r="D53" t="str">
        <v>ACCPYRO</v>
      </c>
      <c r="E53" t="str">
        <v>MORT STRUC</v>
      </c>
      <c r="F53" t="str">
        <v>51010</v>
      </c>
      <c r="G53" t="str">
        <v>MORTIER FIBRE Ø250</v>
      </c>
      <c r="H53" t="str">
        <v xml:space="preserve">10" Fiber Glass Tubes </v>
      </c>
      <c r="K53" t="str">
        <v>0</v>
      </c>
      <c r="M53" t="str">
        <v>IN</v>
      </c>
      <c r="P53" t="str">
        <v>0</v>
      </c>
      <c r="R53" t="str">
        <v>0</v>
      </c>
    </row>
    <row r="54">
      <c r="A54" t="str">
        <v>AutoTable</v>
      </c>
      <c r="D54" t="str">
        <v>ACCPYRO</v>
      </c>
      <c r="E54" t="str">
        <v>MORT STRUC</v>
      </c>
      <c r="F54" t="str">
        <v>51011</v>
      </c>
      <c r="G54" t="str">
        <v>MORTIER FIBRE Ø300</v>
      </c>
      <c r="H54" t="str">
        <v>12" Fiber Glass Tubes</v>
      </c>
      <c r="K54" t="str">
        <v>0</v>
      </c>
      <c r="M54" t="str">
        <v>IN</v>
      </c>
      <c r="P54" t="str">
        <v>0</v>
      </c>
      <c r="R54" t="str">
        <v>0</v>
      </c>
    </row>
    <row r="55">
      <c r="A55" t="str">
        <v>AutoTable</v>
      </c>
      <c r="D55" t="str">
        <v>ACCPYRO</v>
      </c>
      <c r="E55" t="str">
        <v>MORT STRUC</v>
      </c>
      <c r="F55" t="str">
        <v>51012</v>
      </c>
      <c r="G55" t="str">
        <v>CAISSE 5 MORTIERS FIBRE Ø50</v>
      </c>
      <c r="H55" t="str">
        <v>2" wooden structure + 5 Fiber Tubes</v>
      </c>
      <c r="K55" t="str">
        <v>0</v>
      </c>
      <c r="M55" t="str">
        <v>IN</v>
      </c>
      <c r="P55" t="str">
        <v>0</v>
      </c>
      <c r="R55" t="str">
        <v>0</v>
      </c>
    </row>
    <row r="56">
      <c r="A56" t="str">
        <v>AutoTable</v>
      </c>
      <c r="D56" t="str">
        <v>ACCPYRO</v>
      </c>
      <c r="E56" t="str">
        <v>MORT STRUC</v>
      </c>
      <c r="F56" t="str">
        <v>51014</v>
      </c>
      <c r="G56" t="str">
        <v>MORTIER FIBRE Ø175</v>
      </c>
      <c r="H56" t="str">
        <v>7" Fiber Glass Tubes</v>
      </c>
      <c r="K56" t="str">
        <v>0</v>
      </c>
      <c r="M56" t="str">
        <v>IN</v>
      </c>
      <c r="P56" t="str">
        <v>0</v>
      </c>
      <c r="R56" t="str">
        <v>0</v>
      </c>
    </row>
    <row r="57">
      <c r="A57" t="str">
        <v>AutoTable</v>
      </c>
      <c r="D57" t="str">
        <v>ACCPYRO</v>
      </c>
      <c r="E57" t="str">
        <v>MORT STRUC</v>
      </c>
      <c r="F57" t="str">
        <v>51016</v>
      </c>
      <c r="G57" t="str">
        <v>CAISSE 5 MORTIERS FIBRE Ø100</v>
      </c>
      <c r="H57" t="str">
        <v>4"  wooden structure + 5 Fiber Tubes</v>
      </c>
      <c r="K57" t="str">
        <v>0</v>
      </c>
      <c r="M57" t="str">
        <v>IN</v>
      </c>
      <c r="P57" t="str">
        <v>0</v>
      </c>
      <c r="R57" t="str">
        <v>0</v>
      </c>
    </row>
    <row r="58">
      <c r="A58" t="str">
        <v>AutoTable</v>
      </c>
      <c r="D58" t="str">
        <v>ACCPYRO</v>
      </c>
      <c r="E58" t="str">
        <v>MORT STRUC</v>
      </c>
      <c r="F58" t="str">
        <v>51017</v>
      </c>
      <c r="G58" t="str">
        <v>CAISSE 5 MORTIERS FIBRE Ø125</v>
      </c>
      <c r="H58" t="str">
        <v>5" wooden structure + 5 Fiber Tubes</v>
      </c>
      <c r="K58" t="str">
        <v>0</v>
      </c>
      <c r="M58" t="str">
        <v>IN</v>
      </c>
      <c r="P58" t="str">
        <v>0</v>
      </c>
      <c r="R58" t="str">
        <v>0</v>
      </c>
    </row>
    <row r="59">
      <c r="A59" t="str">
        <v>AutoTable</v>
      </c>
      <c r="D59" t="str">
        <v>ACCPYRO</v>
      </c>
      <c r="E59" t="str">
        <v>MORT STRUC</v>
      </c>
      <c r="F59" t="str">
        <v>51018</v>
      </c>
      <c r="G59" t="str">
        <v>CAISSE 5 MORTIERS FIBRE Ø150</v>
      </c>
      <c r="H59" t="str">
        <v>6" wooden structure + 5 Fiber Tubes</v>
      </c>
      <c r="K59" t="str">
        <v>0</v>
      </c>
      <c r="M59" t="str">
        <v>IN</v>
      </c>
      <c r="P59" t="str">
        <v>0</v>
      </c>
      <c r="R59" t="str">
        <v>0</v>
      </c>
    </row>
    <row r="60">
      <c r="A60" t="str">
        <v>AutoTable</v>
      </c>
      <c r="D60" t="str">
        <v>ACCPYRO</v>
      </c>
      <c r="E60" t="str">
        <v>MORT STRUC</v>
      </c>
      <c r="F60" t="str">
        <v>53101</v>
      </c>
      <c r="G60" t="str">
        <v>MORTIER CARTON BOMBES Ø50</v>
      </c>
      <c r="H60" t="str">
        <v>2" Cardboard Tubes</v>
      </c>
      <c r="K60" t="str">
        <v>0</v>
      </c>
      <c r="M60" t="str">
        <v>IN</v>
      </c>
      <c r="P60" t="str">
        <v>0</v>
      </c>
      <c r="R60" t="str">
        <v>0</v>
      </c>
    </row>
    <row r="61">
      <c r="A61" t="str">
        <v>AutoTable</v>
      </c>
      <c r="D61" t="str">
        <v>ACCPYRO</v>
      </c>
      <c r="E61" t="str">
        <v>MORT STRUC</v>
      </c>
      <c r="F61" t="str">
        <v>53105</v>
      </c>
      <c r="G61" t="str">
        <v>MORTIER CARTON BOMBES Ø75</v>
      </c>
      <c r="H61" t="str">
        <v>3" Cardboard Tubes</v>
      </c>
      <c r="K61" t="str">
        <v>0</v>
      </c>
      <c r="M61" t="str">
        <v>IN</v>
      </c>
      <c r="P61" t="str">
        <v>0</v>
      </c>
      <c r="R61" t="str">
        <v>0</v>
      </c>
    </row>
    <row r="62">
      <c r="A62" t="str">
        <v>AutoTable</v>
      </c>
      <c r="D62" t="str">
        <v>ACCPYRO</v>
      </c>
      <c r="E62" t="str">
        <v>MORT STRUC</v>
      </c>
      <c r="F62" t="str">
        <v>53106</v>
      </c>
      <c r="G62" t="str">
        <v>MORTIER CARTON BOMBES Ø100</v>
      </c>
      <c r="H62" t="str">
        <v>4" Cardboard Tubes</v>
      </c>
      <c r="K62" t="str">
        <v>0</v>
      </c>
      <c r="M62" t="str">
        <v>IN</v>
      </c>
      <c r="P62" t="str">
        <v>0</v>
      </c>
      <c r="R62" t="str">
        <v>0</v>
      </c>
    </row>
    <row r="63">
      <c r="A63" t="str">
        <v>AutoTable</v>
      </c>
      <c r="D63" t="str">
        <v>ACCPYRO</v>
      </c>
      <c r="E63" t="str">
        <v>MORT STRUC</v>
      </c>
      <c r="F63" t="str">
        <v>53111</v>
      </c>
      <c r="G63" t="str">
        <v>BATT. 5 MORTIERS Ø50 CARTON</v>
      </c>
      <c r="H63" t="str">
        <v>2" Wooden Structure for Cardboard Tubes</v>
      </c>
      <c r="K63" t="str">
        <v>0</v>
      </c>
      <c r="M63" t="str">
        <v>IN</v>
      </c>
      <c r="P63" t="str">
        <v>0</v>
      </c>
      <c r="R63" t="str">
        <v>0</v>
      </c>
    </row>
    <row r="64">
      <c r="A64" t="str">
        <v>AutoTable</v>
      </c>
      <c r="D64" t="str">
        <v>ACCPYRO</v>
      </c>
      <c r="E64" t="str">
        <v>MORT STRUC</v>
      </c>
      <c r="F64" t="str">
        <v>53114</v>
      </c>
      <c r="G64" t="str">
        <v>BATT. 3 MORTIERS Ø75 CARTON</v>
      </c>
      <c r="H64" t="str">
        <v>3" Cardboard Tubes Wooden Structure</v>
      </c>
      <c r="K64" t="str">
        <v>0</v>
      </c>
      <c r="M64" t="str">
        <v>IN</v>
      </c>
      <c r="P64" t="str">
        <v>0</v>
      </c>
      <c r="R64" t="str">
        <v>0</v>
      </c>
    </row>
    <row r="65">
      <c r="A65" t="str">
        <v>AutoTable</v>
      </c>
      <c r="D65" t="str">
        <v>ACCPYRO</v>
      </c>
      <c r="E65" t="str">
        <v>MORT STRUC</v>
      </c>
      <c r="F65" t="str">
        <v>53115</v>
      </c>
      <c r="G65" t="str">
        <v>BATT. 5 MORTIERS Ø75 CARTON</v>
      </c>
      <c r="H65" t="str">
        <v>3" Wooden Structure for Cardboard Tubes</v>
      </c>
      <c r="K65" t="str">
        <v>0</v>
      </c>
      <c r="M65" t="str">
        <v>IN</v>
      </c>
      <c r="P65" t="str">
        <v>0</v>
      </c>
      <c r="R65" t="str">
        <v>0</v>
      </c>
    </row>
    <row r="66">
      <c r="A66" t="str">
        <v>AutoTable</v>
      </c>
      <c r="D66" t="str">
        <v>ACCPYRO</v>
      </c>
      <c r="E66" t="str">
        <v>MORT STRUC</v>
      </c>
      <c r="F66" t="str">
        <v>53116</v>
      </c>
      <c r="G66" t="str">
        <v>BATT. 5 MORTIERS Ø100 CARTON</v>
      </c>
      <c r="H66" t="str">
        <v>4" Wooden Structure for Cardboard Tubes</v>
      </c>
      <c r="K66" t="str">
        <v>0</v>
      </c>
      <c r="M66" t="str">
        <v>IN</v>
      </c>
      <c r="P66" t="str">
        <v>0</v>
      </c>
      <c r="R66" t="str">
        <v>0</v>
      </c>
    </row>
    <row r="67">
      <c r="A67" t="str">
        <v>AutoTable</v>
      </c>
      <c r="D67" t="str">
        <v>ACCPYRO</v>
      </c>
      <c r="E67" t="str">
        <v>OUTILLAGE</v>
      </c>
      <c r="F67" t="str">
        <v>29200</v>
      </c>
      <c r="G67" t="str">
        <v>PINCE A DENUDER</v>
      </c>
      <c r="H67" t="str">
        <v>Stripping pliers</v>
      </c>
      <c r="K67" t="str">
        <v>0</v>
      </c>
      <c r="M67" t="str">
        <v>IN</v>
      </c>
      <c r="P67" t="str">
        <v>0</v>
      </c>
      <c r="R67" t="str">
        <v>0</v>
      </c>
    </row>
    <row r="68">
      <c r="A68" t="str">
        <v>AutoTable</v>
      </c>
      <c r="D68" t="str">
        <v>ACCPYRO</v>
      </c>
      <c r="E68" t="str">
        <v>OUTILLAGE</v>
      </c>
      <c r="F68" t="str">
        <v>29213</v>
      </c>
      <c r="G68" t="str">
        <v>PINCE COUPANTE 20 CM</v>
      </c>
      <c r="H68" t="str">
        <v>Cutting tool black 8"</v>
      </c>
      <c r="K68" t="str">
        <v>0</v>
      </c>
      <c r="M68" t="str">
        <v>IN</v>
      </c>
      <c r="P68" t="str">
        <v>0</v>
      </c>
      <c r="R68" t="str">
        <v>0</v>
      </c>
    </row>
    <row r="69">
      <c r="A69" t="str">
        <v>AutoTable</v>
      </c>
      <c r="D69" t="str">
        <v>ACCPYRO</v>
      </c>
      <c r="E69" t="str">
        <v>OUTILLAGE</v>
      </c>
      <c r="F69" t="str">
        <v>29219</v>
      </c>
      <c r="G69" t="str">
        <v>MULTIMETRE DIGITAL</v>
      </c>
      <c r="H69" t="str">
        <v>Multimeter</v>
      </c>
      <c r="K69" t="str">
        <v>0</v>
      </c>
      <c r="M69" t="str">
        <v>IN</v>
      </c>
      <c r="P69" t="str">
        <v>0</v>
      </c>
      <c r="R69" t="str">
        <v>0</v>
      </c>
    </row>
    <row r="70">
      <c r="A70" t="str">
        <v>AutoTable</v>
      </c>
      <c r="D70" t="str">
        <v>ACCPYRO</v>
      </c>
      <c r="E70" t="str">
        <v>OUTILLAGE</v>
      </c>
      <c r="F70" t="str">
        <v>29231</v>
      </c>
      <c r="G70" t="str">
        <v>PINCE POUR CONNECTEUR</v>
      </c>
      <c r="H70" t="str">
        <v>Tool for Connector UY Color Yellow Ref AC-6</v>
      </c>
      <c r="K70" t="str">
        <v>0</v>
      </c>
      <c r="M70" t="str">
        <v>IN</v>
      </c>
      <c r="P70" t="str">
        <v>0</v>
      </c>
      <c r="R70" t="str">
        <v>0</v>
      </c>
    </row>
    <row r="71">
      <c r="A71" t="str">
        <v>AutoTable</v>
      </c>
      <c r="D71" t="str">
        <v>ACCPYRO</v>
      </c>
      <c r="E71" t="str">
        <v>OUTILLAGE</v>
      </c>
      <c r="F71" t="str">
        <v>29250</v>
      </c>
      <c r="G71" t="str">
        <v>CHRONOMETRE DE TABLE</v>
      </c>
      <c r="H71" t="str">
        <v>Digital Chronometer</v>
      </c>
      <c r="K71" t="str">
        <v>0</v>
      </c>
      <c r="M71" t="str">
        <v>IN</v>
      </c>
      <c r="P71" t="str">
        <v>0</v>
      </c>
      <c r="R71" t="str">
        <v>0</v>
      </c>
    </row>
    <row r="72">
      <c r="A72" t="str">
        <v>AutoTable</v>
      </c>
      <c r="D72" t="str">
        <v>ACCPYRO</v>
      </c>
      <c r="E72" t="str">
        <v>PROTECTION</v>
      </c>
      <c r="F72" t="str">
        <v>29070</v>
      </c>
      <c r="G72" t="str">
        <v>FILM ETIRABLE  RL</v>
      </c>
      <c r="H72" t="str">
        <v>Stretch film - roll</v>
      </c>
      <c r="K72" t="str">
        <v>0</v>
      </c>
      <c r="M72" t="str">
        <v>IN</v>
      </c>
      <c r="P72" t="str">
        <v>0</v>
      </c>
      <c r="R72" t="str">
        <v>0</v>
      </c>
    </row>
    <row r="73">
      <c r="A73" t="str">
        <v>AutoTable</v>
      </c>
      <c r="D73" t="str">
        <v>ACCPYRO</v>
      </c>
      <c r="E73" t="str">
        <v>PROTECTION</v>
      </c>
      <c r="F73" t="str">
        <v>29095</v>
      </c>
      <c r="G73" t="str">
        <v>GAINE PLASTIQUE 60 X 650 MM LOT DE 100</v>
      </c>
      <c r="H73" t="str">
        <v>Plastic Sheath 60 x 650 mm - 100 pieces</v>
      </c>
      <c r="K73" t="str">
        <v>0</v>
      </c>
      <c r="M73" t="str">
        <v>IN</v>
      </c>
      <c r="P73" t="str">
        <v>0</v>
      </c>
      <c r="R73" t="str">
        <v>0</v>
      </c>
    </row>
    <row r="74">
      <c r="A74" t="str">
        <v>AutoTable</v>
      </c>
      <c r="D74" t="str">
        <v>ACCPYRO</v>
      </c>
      <c r="E74" t="str">
        <v>PROTECTION</v>
      </c>
      <c r="F74" t="str">
        <v>29096</v>
      </c>
      <c r="G74" t="str">
        <v>GAINE PLASTIQUE 120 X 1100 MM  LOT DE 100</v>
      </c>
      <c r="H74" t="str">
        <v>Plastic Sheath 110 x 1100 mm - 100 pieces</v>
      </c>
      <c r="K74" t="str">
        <v>0</v>
      </c>
      <c r="M74" t="str">
        <v>IN</v>
      </c>
      <c r="P74" t="str">
        <v>0</v>
      </c>
      <c r="R74" t="str">
        <v>0</v>
      </c>
    </row>
    <row r="75">
      <c r="A75" t="str">
        <v>AutoTable</v>
      </c>
      <c r="D75" t="str">
        <v>ACCPYRO</v>
      </c>
      <c r="E75" t="str">
        <v>PROTECTION</v>
      </c>
      <c r="F75" t="str">
        <v>29097</v>
      </c>
      <c r="G75" t="str">
        <v>GAINE PLASTIQUE  150 X 1100 MM LOT DE 100</v>
      </c>
      <c r="H75" t="str">
        <v>Plastic Sheath 150 x 1100 mm - 100 pieces</v>
      </c>
      <c r="K75" t="str">
        <v>0</v>
      </c>
      <c r="M75" t="str">
        <v>IN</v>
      </c>
      <c r="P75" t="str">
        <v>0</v>
      </c>
      <c r="R75" t="str">
        <v>0</v>
      </c>
    </row>
    <row r="76">
      <c r="A76" t="str">
        <v>AutoTable</v>
      </c>
      <c r="D76" t="str">
        <v>ACCPYRO</v>
      </c>
      <c r="E76" t="str">
        <v>PROTECTION</v>
      </c>
      <c r="F76" t="str">
        <v>29100</v>
      </c>
      <c r="G76" t="str">
        <v>SACHET PLASTIQUE 650 X 650 MM  LOT DE 100</v>
      </c>
      <c r="H76" t="str">
        <v>Plastic Bag 40 µ 650 mm x 650 mm x 100 pieces</v>
      </c>
      <c r="K76" t="str">
        <v>0</v>
      </c>
      <c r="M76" t="str">
        <v>IN</v>
      </c>
      <c r="P76" t="str">
        <v>0</v>
      </c>
      <c r="R76" t="str">
        <v>0</v>
      </c>
    </row>
    <row r="77">
      <c r="A77" t="str">
        <v>AutoTable</v>
      </c>
      <c r="D77" t="str">
        <v>ACCPYRO</v>
      </c>
      <c r="E77" t="str">
        <v>PROTECTION</v>
      </c>
      <c r="F77" t="str">
        <v>29101</v>
      </c>
      <c r="G77" t="str">
        <v>SACHET PLASTIQUE 1000 X 1000 MM  LOT DE 100</v>
      </c>
      <c r="H77" t="str">
        <v>Plastic bags 1000 x 1000 - 30µ x 100 pieces</v>
      </c>
      <c r="K77" t="str">
        <v>0</v>
      </c>
      <c r="M77" t="str">
        <v>IN</v>
      </c>
      <c r="P77" t="str">
        <v>0</v>
      </c>
      <c r="R77" t="str">
        <v>0</v>
      </c>
    </row>
    <row r="78">
      <c r="A78" t="str">
        <v>AutoTable</v>
      </c>
      <c r="D78" t="str">
        <v>ACCPYRO</v>
      </c>
      <c r="E78" t="str">
        <v>PROTECTION</v>
      </c>
      <c r="F78" t="str">
        <v>29202</v>
      </c>
      <c r="G78" t="str">
        <v>SACHET PLASTIQUE 1000 X 900 MM  LOT DE 100</v>
      </c>
      <c r="H78" t="str">
        <v>Plastic Bag 40 µ 1000 mm x 900 mm x 100 pieces</v>
      </c>
      <c r="K78" t="str">
        <v>0</v>
      </c>
      <c r="M78" t="str">
        <v>IN</v>
      </c>
      <c r="P78" t="str">
        <v>0</v>
      </c>
      <c r="R78" t="str">
        <v>0</v>
      </c>
    </row>
    <row r="79">
      <c r="A79" t="str">
        <v>AutoTable</v>
      </c>
      <c r="D79" t="str">
        <v>ACCPYRO</v>
      </c>
      <c r="E79" t="str">
        <v>PROTECTION</v>
      </c>
      <c r="F79" t="str">
        <v>29203</v>
      </c>
      <c r="G79" t="str">
        <v>SACHET PLASTIQUE 1200 X 1000 MM  LOT DE 100</v>
      </c>
      <c r="H79" t="str">
        <v>Plastic Bag 40 µ 1200 mm x 1000 mm x 100 pieces</v>
      </c>
      <c r="K79" t="str">
        <v>0</v>
      </c>
      <c r="M79" t="str">
        <v>IN</v>
      </c>
      <c r="P79" t="str">
        <v>0</v>
      </c>
      <c r="R79" t="str">
        <v>0</v>
      </c>
    </row>
    <row r="80">
      <c r="A80" t="str">
        <v>AutoTable</v>
      </c>
      <c r="D80" t="str">
        <v>ACCPYRO</v>
      </c>
      <c r="E80" t="str">
        <v>PROTECTION</v>
      </c>
      <c r="F80" t="str">
        <v>KITADR</v>
      </c>
      <c r="G80" t="str">
        <v>KIT ADR (2 Magn rect. Orange + 3 Magn Etiquette 1)</v>
      </c>
      <c r="H80" t="str">
        <v>KIT ADR ( 2 Magn rect. Orange + 3 Magn Etiquette 1</v>
      </c>
      <c r="K80" t="str">
        <v>0</v>
      </c>
      <c r="M80" t="str">
        <v>IN</v>
      </c>
      <c r="P80" t="str">
        <v>0</v>
      </c>
      <c r="R80" t="str">
        <v>0</v>
      </c>
    </row>
    <row r="81">
      <c r="A81" t="str">
        <v>AutoTable</v>
      </c>
      <c r="D81" t="str">
        <v>ACCPYRO</v>
      </c>
      <c r="E81" t="str">
        <v>RETARD</v>
      </c>
      <c r="F81" t="str">
        <v>14420-01</v>
      </c>
      <c r="G81" t="str">
        <v>RETARD MECHE CHEMISE 1 SECONDE</v>
      </c>
      <c r="H81" t="str">
        <v>1 Second Delay Fuse (Yellow / Red) (8200/1)</v>
      </c>
      <c r="K81" t="str">
        <v>0</v>
      </c>
      <c r="M81" t="str">
        <v>1.4G</v>
      </c>
      <c r="P81" t="str">
        <v>0.001</v>
      </c>
      <c r="R81" t="str">
        <v>0</v>
      </c>
    </row>
    <row r="82">
      <c r="A82" t="str">
        <v>AutoTable</v>
      </c>
      <c r="D82" t="str">
        <v>ACCPYRO</v>
      </c>
      <c r="E82" t="str">
        <v>RETARD</v>
      </c>
      <c r="F82" t="str">
        <v>14420-02</v>
      </c>
      <c r="G82" t="str">
        <v>RETARD MECHE CHEMISE 2 SECONDES</v>
      </c>
      <c r="H82" t="str">
        <v>2 Seconds Delay Fuse (Yellow / Yellow) (6100/1)</v>
      </c>
      <c r="K82" t="str">
        <v>0</v>
      </c>
      <c r="M82" t="str">
        <v>1.4G</v>
      </c>
      <c r="P82" t="str">
        <v>0.001</v>
      </c>
      <c r="R82" t="str">
        <v>0</v>
      </c>
    </row>
    <row r="83">
      <c r="A83" t="str">
        <v>AutoTable</v>
      </c>
      <c r="D83" t="str">
        <v>ACCPYRO</v>
      </c>
      <c r="E83" t="str">
        <v>RETARD</v>
      </c>
      <c r="F83" t="str">
        <v>14420-03</v>
      </c>
      <c r="G83" t="str">
        <v>RETARD MECHE CHEMISE 3 SECONDES</v>
      </c>
      <c r="H83" t="str">
        <v>3 Seconds Delay fuse (Red / Red) (4000/1)</v>
      </c>
      <c r="K83" t="str">
        <v>0</v>
      </c>
      <c r="M83" t="str">
        <v>1.4G</v>
      </c>
      <c r="P83" t="str">
        <v>0.001</v>
      </c>
      <c r="R83" t="str">
        <v>0</v>
      </c>
    </row>
    <row r="84">
      <c r="A84" t="str">
        <v>AutoTable</v>
      </c>
      <c r="D84" t="str">
        <v>ACCPYRO</v>
      </c>
      <c r="E84" t="str">
        <v>RETARD</v>
      </c>
      <c r="F84" t="str">
        <v>14420-04</v>
      </c>
      <c r="G84" t="str">
        <v>RETARD MECHE CHEMISE 4 SECONDES</v>
      </c>
      <c r="H84" t="str">
        <v>4 Seconds Delay fuse (Blue / Blue) (6200/1)</v>
      </c>
      <c r="K84" t="str">
        <v>0</v>
      </c>
      <c r="M84" t="str">
        <v>1.4G</v>
      </c>
      <c r="P84" t="str">
        <v>0.001</v>
      </c>
      <c r="R84" t="str">
        <v>0</v>
      </c>
    </row>
    <row r="85">
      <c r="A85" t="str">
        <v>AutoTable</v>
      </c>
      <c r="D85" t="str">
        <v>ACCPYRO</v>
      </c>
      <c r="E85" t="str">
        <v>RETARD</v>
      </c>
      <c r="F85" t="str">
        <v>14420-05</v>
      </c>
      <c r="G85" t="str">
        <v>RETARD MECHE CHEMISE 5 SECONDES</v>
      </c>
      <c r="H85" t="str">
        <v>5 seconds Delay fuse (Green / Green) (5000/1)</v>
      </c>
      <c r="K85" t="str">
        <v>0</v>
      </c>
      <c r="M85" t="str">
        <v>1.4G</v>
      </c>
      <c r="P85" t="str">
        <v>0.001</v>
      </c>
      <c r="R85" t="str">
        <v>0</v>
      </c>
    </row>
    <row r="86">
      <c r="A86" t="str">
        <v>AutoTable</v>
      </c>
      <c r="D86" t="str">
        <v>ACCPYRO</v>
      </c>
      <c r="E86" t="str">
        <v>RETARD</v>
      </c>
      <c r="F86" t="str">
        <v>14420-06</v>
      </c>
      <c r="G86" t="str">
        <v>RETARD MECHE CHEMISE 6 SECONDES</v>
      </c>
      <c r="H86" t="str">
        <v>6 Seconds delay fuse (Blue / Yellow) (4000/1)</v>
      </c>
      <c r="K86" t="str">
        <v>0</v>
      </c>
      <c r="M86" t="str">
        <v>1.4G</v>
      </c>
      <c r="P86" t="str">
        <v>0.001</v>
      </c>
      <c r="R86" t="str">
        <v>0</v>
      </c>
    </row>
    <row r="87">
      <c r="A87" t="str">
        <v>AutoTable</v>
      </c>
      <c r="D87" t="str">
        <v>ACCPYRO</v>
      </c>
      <c r="E87" t="str">
        <v>RETARD</v>
      </c>
      <c r="F87" t="str">
        <v>14420-07</v>
      </c>
      <c r="G87" t="str">
        <v>RETARD MECHE CHEMISE 7 SECONDES</v>
      </c>
      <c r="H87" t="str">
        <v>7 Seconds delay fuse (Red / Blue) (3600/1)</v>
      </c>
      <c r="K87" t="str">
        <v>0</v>
      </c>
      <c r="M87" t="str">
        <v>1.4G</v>
      </c>
      <c r="P87" t="str">
        <v>0.001</v>
      </c>
      <c r="R87" t="str">
        <v>0</v>
      </c>
    </row>
    <row r="88">
      <c r="A88" t="str">
        <v>AutoTable</v>
      </c>
      <c r="D88" t="str">
        <v>ACCPYRO</v>
      </c>
      <c r="E88" t="str">
        <v>RETARD</v>
      </c>
      <c r="F88" t="str">
        <v>14420-08</v>
      </c>
      <c r="G88" t="str">
        <v>RETARD MECHE CHEMISE 8 SECONDES</v>
      </c>
      <c r="H88" t="str">
        <v>8 seconds Delay fuse (Green / Red) (3200/1)</v>
      </c>
      <c r="K88" t="str">
        <v>0</v>
      </c>
      <c r="M88" t="str">
        <v>1.4G</v>
      </c>
      <c r="P88" t="str">
        <v>0.001</v>
      </c>
      <c r="R88" t="str">
        <v>0</v>
      </c>
    </row>
    <row r="89">
      <c r="A89" t="str">
        <v>AutoTable</v>
      </c>
      <c r="D89" t="str">
        <v>ACCPYRO</v>
      </c>
      <c r="E89" t="str">
        <v>RETARD</v>
      </c>
      <c r="F89" t="str">
        <v>14420-09</v>
      </c>
      <c r="G89" t="str">
        <v>RETARD MECHE CHEMISE 9 SECONDES</v>
      </c>
      <c r="H89" t="str">
        <v>9 seconds Delay fuse (Green / Blue) (2800/1)</v>
      </c>
      <c r="K89" t="str">
        <v>0</v>
      </c>
      <c r="M89" t="str">
        <v>1.4G</v>
      </c>
      <c r="P89" t="str">
        <v>0.001</v>
      </c>
      <c r="R89" t="str">
        <v>0</v>
      </c>
    </row>
    <row r="90">
      <c r="A90" t="str">
        <v>AutoTable</v>
      </c>
      <c r="D90" t="str">
        <v>ACCPYRO</v>
      </c>
      <c r="E90" t="str">
        <v>RETARD</v>
      </c>
      <c r="F90" t="str">
        <v>14420-10</v>
      </c>
      <c r="G90" t="str">
        <v>RETARD MECHE CHEMISE 10 SECONDES</v>
      </c>
      <c r="H90" t="str">
        <v>10 Seconds Delay fuse (1 side Blue - 1 side Red) (2450/1)</v>
      </c>
      <c r="K90" t="str">
        <v>0</v>
      </c>
      <c r="M90" t="str">
        <v>1.4G</v>
      </c>
      <c r="P90" t="str">
        <v>0.001</v>
      </c>
      <c r="R90" t="str">
        <v>0</v>
      </c>
    </row>
    <row r="91">
      <c r="A91" t="str">
        <v>AutoTable</v>
      </c>
      <c r="D91" t="str">
        <v>ACCPYRO</v>
      </c>
      <c r="E91" t="str">
        <v>RETARD</v>
      </c>
      <c r="F91" t="str">
        <v>14420-15</v>
      </c>
      <c r="G91" t="str">
        <v>RETARD MECHE CHEMISE 15 SECONDES</v>
      </c>
      <c r="H91" t="str">
        <v>15 Seconds Delay fuse (1 side Blue - 1 Side green)</v>
      </c>
      <c r="K91" t="str">
        <v>0</v>
      </c>
      <c r="M91" t="str">
        <v>1.4G</v>
      </c>
      <c r="P91" t="str">
        <v>0.001</v>
      </c>
      <c r="R91" t="str">
        <v>0</v>
      </c>
    </row>
    <row r="92">
      <c r="A92" t="str">
        <v>AutoTable</v>
      </c>
      <c r="D92" t="str">
        <v>ACCPYRO</v>
      </c>
      <c r="E92" t="str">
        <v>RETARD</v>
      </c>
      <c r="F92" t="str">
        <v>14420-18</v>
      </c>
      <c r="G92" t="str">
        <v>RETARD MECHE CHEMISE 18 SECONDES</v>
      </c>
      <c r="H92" t="str">
        <v>18 Seconds Delay fuse (2 sides Blue)</v>
      </c>
      <c r="K92" t="str">
        <v>0</v>
      </c>
      <c r="M92" t="str">
        <v>1.4G</v>
      </c>
      <c r="P92" t="str">
        <v>0.001</v>
      </c>
      <c r="R92" t="str">
        <v>0</v>
      </c>
    </row>
    <row r="93">
      <c r="A93" t="str">
        <v>AutoTable</v>
      </c>
      <c r="D93" t="str">
        <v>ACCPYRO</v>
      </c>
      <c r="E93" t="str">
        <v>RETARD</v>
      </c>
      <c r="F93" t="str">
        <v>14420-20</v>
      </c>
      <c r="G93" t="str">
        <v>RETARD MECHE CHEMISE 20 SECONDES</v>
      </c>
      <c r="H93" t="str">
        <v>20 Seconds Delay fuse (1 side yellow - 1 side Blue) 2500/1</v>
      </c>
      <c r="K93" t="str">
        <v>0</v>
      </c>
      <c r="M93" t="str">
        <v>1.4G</v>
      </c>
      <c r="P93" t="str">
        <v>0.001</v>
      </c>
      <c r="R93" t="str">
        <v>0</v>
      </c>
    </row>
    <row r="94">
      <c r="A94" t="str">
        <v>AutoTable</v>
      </c>
      <c r="D94" t="str">
        <v>ACCPYRO</v>
      </c>
      <c r="E94" t="str">
        <v>RETARD</v>
      </c>
      <c r="F94" t="str">
        <v>14420-25</v>
      </c>
      <c r="G94" t="str">
        <v>RETARD MECHE CHEMISE 25 SECONDES</v>
      </c>
      <c r="H94" t="str">
        <v>25 Seconds Delay fuse (1 side Yellow - 1 side Green)</v>
      </c>
      <c r="K94" t="str">
        <v>0</v>
      </c>
      <c r="M94" t="str">
        <v>1.4G</v>
      </c>
      <c r="P94" t="str">
        <v>0.001</v>
      </c>
      <c r="R94" t="str">
        <v>0</v>
      </c>
    </row>
    <row r="95">
      <c r="A95" t="str">
        <v>AutoTable</v>
      </c>
      <c r="D95" t="str">
        <v>ACCPYRO</v>
      </c>
      <c r="E95" t="str">
        <v>RETARD</v>
      </c>
      <c r="F95" t="str">
        <v>14420-30</v>
      </c>
      <c r="G95" t="str">
        <v>RETARD MECHE CHEMISE 30 SECONDES</v>
      </c>
      <c r="H95" t="str">
        <v>30 Seconds Delay fuse (2 sides Red)</v>
      </c>
      <c r="K95" t="str">
        <v>0</v>
      </c>
      <c r="M95" t="str">
        <v>1.4G</v>
      </c>
      <c r="P95" t="str">
        <v>0.001</v>
      </c>
      <c r="R95" t="str">
        <v>0</v>
      </c>
    </row>
    <row r="96">
      <c r="A96" t="str">
        <v>AutoTable</v>
      </c>
      <c r="D96" t="str">
        <v>ACCPYRO</v>
      </c>
      <c r="E96" t="str">
        <v>RETARD</v>
      </c>
      <c r="F96" t="str">
        <v>14420-35</v>
      </c>
      <c r="G96" t="str">
        <v>RETARD MECHE CHEMISE 35 SECONDES</v>
      </c>
      <c r="H96" t="str">
        <v>35 Seconds Delay fuse (1 side Red - 1 side Green)</v>
      </c>
      <c r="K96" t="str">
        <v>0</v>
      </c>
      <c r="M96" t="str">
        <v>1.4G</v>
      </c>
      <c r="P96" t="str">
        <v>0.001</v>
      </c>
      <c r="R96" t="str">
        <v>0</v>
      </c>
    </row>
    <row r="97">
      <c r="A97" t="str">
        <v>AutoTable</v>
      </c>
      <c r="D97" t="str">
        <v>ACCPYRO</v>
      </c>
      <c r="E97" t="str">
        <v>RETARD</v>
      </c>
      <c r="F97" t="str">
        <v>14510-02</v>
      </c>
      <c r="G97" t="str">
        <v>GRAPPE BAMBOU 5 BOMBES RETARD 2 SECONDES</v>
      </c>
      <c r="H97" t="str">
        <v>Bambou Chain Delay 2 seconds 5 Shells (Pack 250/1)</v>
      </c>
      <c r="K97" t="str">
        <v>0</v>
      </c>
      <c r="M97" t="str">
        <v>1.4G</v>
      </c>
      <c r="P97" t="str">
        <v>0.001</v>
      </c>
      <c r="R97" t="str">
        <v>0</v>
      </c>
    </row>
    <row r="98">
      <c r="A98" t="str">
        <v>AutoTable</v>
      </c>
      <c r="D98" t="str">
        <v>ACCPYRO</v>
      </c>
      <c r="E98" t="str">
        <v>RETARD</v>
      </c>
      <c r="F98" t="str">
        <v>14510-03</v>
      </c>
      <c r="G98" t="str">
        <v>GRAPPE BAMBOU 5 BOMBES RETARD 3 SECONDES</v>
      </c>
      <c r="H98" t="str">
        <v>Bambou Chain Delay 3 seconds 5 Shells (Pack 250/1)</v>
      </c>
      <c r="K98" t="str">
        <v>0</v>
      </c>
      <c r="M98" t="str">
        <v>1.4G</v>
      </c>
      <c r="P98" t="str">
        <v>0.001</v>
      </c>
      <c r="R98" t="str">
        <v>0</v>
      </c>
    </row>
    <row r="99">
      <c r="A99" t="str">
        <v>AutoTable</v>
      </c>
      <c r="D99" t="str">
        <v>ACCPYRO</v>
      </c>
      <c r="E99" t="str">
        <v>RETARD</v>
      </c>
      <c r="F99" t="str">
        <v>14510-04</v>
      </c>
      <c r="G99" t="str">
        <v>GRAPPE BAMBOU 5 BOMBES RETARD 4 SECONDES</v>
      </c>
      <c r="H99" t="str">
        <v>Bambou Chain Delay 4 seconds 5 Shells (Pack 250/1)</v>
      </c>
      <c r="K99" t="str">
        <v>0</v>
      </c>
      <c r="M99" t="str">
        <v>1.4G</v>
      </c>
      <c r="P99" t="str">
        <v>0.001</v>
      </c>
      <c r="R99" t="str">
        <v>0</v>
      </c>
    </row>
    <row r="100">
      <c r="A100" t="str">
        <v>AutoTable</v>
      </c>
      <c r="D100" t="str">
        <v>ACCPYRO</v>
      </c>
      <c r="E100" t="str">
        <v>RETARD</v>
      </c>
      <c r="F100" t="str">
        <v>14510-05</v>
      </c>
      <c r="G100" t="str">
        <v>GRAPPE BAMBOU 5 BOMBES RETARD 5 SECONDES</v>
      </c>
      <c r="H100" t="str">
        <v>Bambou Chain Delay 5 seconds 5 shells (Pack 200/1)</v>
      </c>
      <c r="K100" t="str">
        <v>0</v>
      </c>
      <c r="M100" t="str">
        <v>1.4G</v>
      </c>
      <c r="P100" t="str">
        <v>0.001</v>
      </c>
      <c r="R100" t="str">
        <v>0</v>
      </c>
    </row>
    <row r="101">
      <c r="A101" t="str">
        <v>AutoTable</v>
      </c>
      <c r="D101" t="str">
        <v>ACCPYRO</v>
      </c>
      <c r="E101" t="str">
        <v>RETARD</v>
      </c>
      <c r="F101" t="str">
        <v>14510-06</v>
      </c>
      <c r="G101" t="str">
        <v>GRAPPE BAMBOU 5 BOMBES RETARD 6 SECONDES</v>
      </c>
      <c r="H101" t="str">
        <v>Bambou Chain Delay 6 seconds 5 Shells (Pack 200/1)</v>
      </c>
      <c r="K101" t="str">
        <v>0</v>
      </c>
      <c r="M101" t="str">
        <v>1.4G</v>
      </c>
      <c r="P101" t="str">
        <v>0.001</v>
      </c>
      <c r="R101" t="str">
        <v>0</v>
      </c>
    </row>
    <row r="102">
      <c r="A102" t="str">
        <v>AutoTable</v>
      </c>
      <c r="D102" t="str">
        <v>ACCPYRO</v>
      </c>
      <c r="E102" t="str">
        <v>RETARD</v>
      </c>
      <c r="F102" t="str">
        <v>14710-00</v>
      </c>
      <c r="G102" t="str">
        <v>GRAPPES 5 BOMBES SALVES</v>
      </c>
      <c r="H102" t="str">
        <v>Chain delay 0 sec</v>
      </c>
      <c r="K102" t="str">
        <v>0</v>
      </c>
      <c r="M102" t="str">
        <v>1.4G</v>
      </c>
      <c r="P102" t="str">
        <v>0.001</v>
      </c>
      <c r="R102" t="str">
        <v>0</v>
      </c>
    </row>
    <row r="103">
      <c r="A103" t="str">
        <v>AutoTable</v>
      </c>
      <c r="D103" t="str">
        <v>ACCPYRO</v>
      </c>
      <c r="E103" t="str">
        <v>RETARD</v>
      </c>
      <c r="F103" t="str">
        <v>14710-01</v>
      </c>
      <c r="G103" t="str">
        <v>GRAPPE 5 BOMBES RETARD INDIVIDUEL 1 SECONDE</v>
      </c>
      <c r="H103" t="str">
        <v>chain Delay 0-1-2-3-4 seconds 5 shells</v>
      </c>
      <c r="K103" t="str">
        <v>0</v>
      </c>
      <c r="M103" t="str">
        <v>1.4G</v>
      </c>
      <c r="P103" t="str">
        <v>0.001</v>
      </c>
      <c r="R103" t="str">
        <v>0</v>
      </c>
    </row>
    <row r="104">
      <c r="A104" t="str">
        <v>AutoTable</v>
      </c>
      <c r="D104" t="str">
        <v>ACCPYRO</v>
      </c>
      <c r="E104" t="str">
        <v>RETARD</v>
      </c>
      <c r="F104" t="str">
        <v>14710-02</v>
      </c>
      <c r="G104" t="str">
        <v>GRAPPE 5 BOMBES RETARD INDIVIDUEL 2 SECONDES</v>
      </c>
      <c r="H104" t="str">
        <v>Chain Delay 0-2-4-6-8 seconds 5 Shells (Pack 25/10)</v>
      </c>
      <c r="K104" t="str">
        <v>0</v>
      </c>
      <c r="M104" t="str">
        <v>1.4G</v>
      </c>
      <c r="P104" t="str">
        <v>0.001</v>
      </c>
      <c r="R104" t="str">
        <v>0</v>
      </c>
    </row>
    <row r="105">
      <c r="A105" t="str">
        <v>AutoTable</v>
      </c>
      <c r="D105" t="str">
        <v>ACCPYRO</v>
      </c>
      <c r="E105" t="str">
        <v>RETARD</v>
      </c>
      <c r="F105" t="str">
        <v>14710-03</v>
      </c>
      <c r="G105" t="str">
        <v>GRAPPE 5 BOMBES RETARD INDIVIDUEL 3 SECONDES</v>
      </c>
      <c r="H105" t="str">
        <v>Chain Delay 0-3-6-9-12 seconds 5 shells (Pack 25/10)</v>
      </c>
      <c r="K105" t="str">
        <v>0</v>
      </c>
      <c r="M105" t="str">
        <v>1.4G</v>
      </c>
      <c r="P105" t="str">
        <v>0.001</v>
      </c>
      <c r="R105" t="str">
        <v>0</v>
      </c>
    </row>
    <row r="106">
      <c r="A106" t="str">
        <v>AutoTable</v>
      </c>
      <c r="D106" t="str">
        <v>ACCPYRO</v>
      </c>
      <c r="E106" t="str">
        <v>RETARD</v>
      </c>
      <c r="F106" t="str">
        <v>14710-04</v>
      </c>
      <c r="G106" t="str">
        <v>GRAPPE 5 BOMBES RETARD INDIVIDUEL 4 SECONDES</v>
      </c>
      <c r="H106" t="str">
        <v>Chain Delay 0-4-8-12-16 seconds 5 shells (Pack 25/10)</v>
      </c>
      <c r="K106" t="str">
        <v>0</v>
      </c>
      <c r="M106" t="str">
        <v>1.4G</v>
      </c>
      <c r="P106" t="str">
        <v>0.001</v>
      </c>
      <c r="R106" t="str">
        <v>0</v>
      </c>
    </row>
    <row r="107">
      <c r="A107" t="str">
        <v>AutoTable</v>
      </c>
      <c r="D107" t="str">
        <v>ACCPYRO</v>
      </c>
      <c r="E107" t="str">
        <v>RETARD</v>
      </c>
      <c r="F107" t="str">
        <v>14710-05</v>
      </c>
      <c r="G107" t="str">
        <v>GRAPPE 5 BOMBES RETARD INDIVIDUEL 5 SECONDES</v>
      </c>
      <c r="H107" t="str">
        <v>Chain Delay 0-5-10-15-20 seconds 5 Shells (Pack 25/10)</v>
      </c>
      <c r="K107" t="str">
        <v>0</v>
      </c>
      <c r="M107" t="str">
        <v>1.4G</v>
      </c>
      <c r="P107" t="str">
        <v>0.001</v>
      </c>
      <c r="R107" t="str">
        <v>0</v>
      </c>
    </row>
    <row r="108">
      <c r="A108" t="str">
        <v>AutoTable</v>
      </c>
      <c r="D108" t="str">
        <v>ACCPYRO</v>
      </c>
      <c r="E108" t="str">
        <v>RETARD</v>
      </c>
      <c r="F108" t="str">
        <v>14710-06</v>
      </c>
      <c r="G108" t="str">
        <v>GRAPPE 5 BOMBES RETARD INDIVIDUEL 6 SECONDES</v>
      </c>
      <c r="H108" t="str">
        <v>Chain Delay 0-6-12-18-24 seconds 5 Shells (Pack 25/10)</v>
      </c>
      <c r="K108" t="str">
        <v>0</v>
      </c>
      <c r="M108" t="str">
        <v>1.4G</v>
      </c>
      <c r="P108" t="str">
        <v>0.001</v>
      </c>
      <c r="R108" t="str">
        <v>0</v>
      </c>
    </row>
    <row r="109">
      <c r="A109" t="str">
        <v>AutoTable</v>
      </c>
      <c r="D109" t="str">
        <v>ACCPYRO</v>
      </c>
      <c r="E109" t="str">
        <v>RETARD</v>
      </c>
      <c r="F109" t="str">
        <v>14710-07</v>
      </c>
      <c r="G109" t="str">
        <v>GRAPPE 5 BOMBES RETARD INDIVIDUEL 7 SECONDES</v>
      </c>
      <c r="H109" t="str">
        <v>Chain Delay 0-7-14-21-28 seconds 5 Shells (Pack 25/10)</v>
      </c>
      <c r="K109" t="str">
        <v>0</v>
      </c>
      <c r="M109" t="str">
        <v>1.4G</v>
      </c>
      <c r="P109" t="str">
        <v>0.001</v>
      </c>
      <c r="R109" t="str">
        <v>0</v>
      </c>
    </row>
    <row r="110">
      <c r="A110" t="str">
        <v>AutoTable</v>
      </c>
      <c r="D110" t="str">
        <v>ACCPYRO</v>
      </c>
      <c r="E110" t="str">
        <v>RETARD</v>
      </c>
      <c r="F110" t="str">
        <v>14910-02</v>
      </c>
      <c r="G110" t="str">
        <v>RETARD PYROCLOCK 2 SECONDES</v>
      </c>
      <c r="K110" t="str">
        <v>0</v>
      </c>
      <c r="M110" t="str">
        <v>1.4G</v>
      </c>
      <c r="P110" t="str">
        <v>0.001</v>
      </c>
      <c r="R110" t="str">
        <v>0</v>
      </c>
    </row>
    <row r="111">
      <c r="A111" t="str">
        <v>AutoTable</v>
      </c>
      <c r="D111" t="str">
        <v>ACCPYRO</v>
      </c>
      <c r="E111" t="str">
        <v>RETARD</v>
      </c>
      <c r="F111" t="str">
        <v>14910-03</v>
      </c>
      <c r="G111" t="str">
        <v>RETARD PYROCLOCK 3 SECONDES</v>
      </c>
      <c r="K111" t="str">
        <v>0</v>
      </c>
      <c r="M111" t="str">
        <v>1.4G</v>
      </c>
      <c r="P111" t="str">
        <v>0.001</v>
      </c>
      <c r="R111" t="str">
        <v>0</v>
      </c>
    </row>
    <row r="112">
      <c r="A112" t="str">
        <v>AutoTable</v>
      </c>
      <c r="D112" t="str">
        <v>ACCPYRO</v>
      </c>
      <c r="E112" t="str">
        <v>RETARD</v>
      </c>
      <c r="F112" t="str">
        <v>14910-04</v>
      </c>
      <c r="G112" t="str">
        <v>RETARD PYROCLOCK 4 SECONDES</v>
      </c>
      <c r="K112" t="str">
        <v>0</v>
      </c>
      <c r="M112" t="str">
        <v>1.4G</v>
      </c>
      <c r="P112" t="str">
        <v>0.001</v>
      </c>
      <c r="R112" t="str">
        <v>0</v>
      </c>
    </row>
    <row r="113">
      <c r="A113" t="str">
        <v>AutoTable</v>
      </c>
      <c r="D113" t="str">
        <v>ACCPYRO</v>
      </c>
      <c r="E113" t="str">
        <v>RETARD</v>
      </c>
      <c r="F113" t="str">
        <v>14910-05</v>
      </c>
      <c r="G113" t="str">
        <v>RETARD PYROCLOCK 5 SECONDES</v>
      </c>
      <c r="K113" t="str">
        <v>0</v>
      </c>
      <c r="M113" t="str">
        <v>1.4G</v>
      </c>
      <c r="P113" t="str">
        <v>0.001</v>
      </c>
      <c r="R113" t="str">
        <v>0</v>
      </c>
    </row>
    <row r="114">
      <c r="A114" t="str">
        <v>AutoTable</v>
      </c>
      <c r="D114" t="str">
        <v>ACCPYRO</v>
      </c>
      <c r="E114" t="str">
        <v>TAB DE TIR</v>
      </c>
      <c r="F114" t="str">
        <v>14113</v>
      </c>
      <c r="G114" t="str">
        <v>CABLE DE PROGRAMMATION SEQUENCEUR NUMERIQUE</v>
      </c>
      <c r="H114" t="str">
        <v>Cable for programmation</v>
      </c>
      <c r="K114" t="str">
        <v>0</v>
      </c>
      <c r="M114" t="str">
        <v>IN</v>
      </c>
      <c r="P114" t="str">
        <v>0</v>
      </c>
      <c r="R114" t="str">
        <v>0</v>
      </c>
    </row>
    <row r="115">
      <c r="A115" t="str">
        <v>AutoTable</v>
      </c>
      <c r="D115" t="str">
        <v>ACCPYRO</v>
      </c>
      <c r="E115" t="str">
        <v>TAB DE TIR</v>
      </c>
      <c r="F115" t="str">
        <v>14114-32</v>
      </c>
      <c r="G115" t="str">
        <v>SEQUENCEUR PYRONUMERIQUE 32 VOIES</v>
      </c>
      <c r="H115" t="str">
        <v>Pyronumeric Firing 32 cues</v>
      </c>
      <c r="K115" t="str">
        <v>0</v>
      </c>
      <c r="M115" t="str">
        <v>IN</v>
      </c>
      <c r="P115" t="str">
        <v>0</v>
      </c>
      <c r="R115" t="str">
        <v>0</v>
      </c>
    </row>
    <row r="116">
      <c r="A116" t="str">
        <v>AutoTable</v>
      </c>
      <c r="D116" t="str">
        <v>ACCPYRO</v>
      </c>
      <c r="E116" t="str">
        <v>TAB DE TIR</v>
      </c>
      <c r="F116" t="str">
        <v>14115-960</v>
      </c>
      <c r="G116" t="str">
        <v>TABLE NUMERIQUE EMETTRICE 960 LIGNES</v>
      </c>
      <c r="H116" t="str">
        <v>Digital Controller 960 lines</v>
      </c>
      <c r="K116" t="str">
        <v>0</v>
      </c>
      <c r="M116" t="str">
        <v>IN</v>
      </c>
      <c r="P116" t="str">
        <v>0</v>
      </c>
      <c r="R116" t="str">
        <v>0</v>
      </c>
    </row>
    <row r="117">
      <c r="A117" t="str">
        <v>AutoTable</v>
      </c>
      <c r="D117" t="str">
        <v>ACCPYRO</v>
      </c>
      <c r="E117" t="str">
        <v>TAB DE TIR</v>
      </c>
      <c r="F117" t="str">
        <v>14117</v>
      </c>
      <c r="G117" t="str">
        <v>BOITIER DE CONNEXION  30 LIGNES</v>
      </c>
      <c r="H117" t="str">
        <v>Pyrodigital 30 lines Energy &amp; power station</v>
      </c>
      <c r="K117" t="str">
        <v>0</v>
      </c>
      <c r="M117" t="str">
        <v>IN</v>
      </c>
      <c r="P117" t="str">
        <v>0</v>
      </c>
      <c r="R117" t="str">
        <v>0</v>
      </c>
    </row>
    <row r="118">
      <c r="A118" t="str">
        <v>AutoTable</v>
      </c>
      <c r="D118" t="str">
        <v>ACCPYRO</v>
      </c>
      <c r="E118" t="str">
        <v>TAB DE TIR</v>
      </c>
      <c r="F118" t="str">
        <v>14121</v>
      </c>
      <c r="G118" t="str">
        <v>BATT. PUISSANCE 40 VOLTS (POUR REF 14116)</v>
      </c>
      <c r="H118" t="str">
        <v>Battery Power 40 volts  (for Réf 14116)</v>
      </c>
      <c r="K118" t="str">
        <v>0</v>
      </c>
      <c r="M118" t="str">
        <v>IN</v>
      </c>
      <c r="P118" t="str">
        <v>0</v>
      </c>
      <c r="R118" t="str">
        <v>0</v>
      </c>
    </row>
    <row r="119">
      <c r="A119" t="str">
        <v>AutoTable</v>
      </c>
      <c r="D119" t="str">
        <v>ACCPYRO</v>
      </c>
      <c r="E119" t="str">
        <v>TAB DE TIR</v>
      </c>
      <c r="F119" t="str">
        <v>14122</v>
      </c>
      <c r="G119" t="str">
        <v>ALIMENTATION 42V PR SEQUENCEUR 32 EN VALISE (PNF)</v>
      </c>
      <c r="H119" t="str">
        <v>Power Supply 42 volt</v>
      </c>
      <c r="K119" t="str">
        <v>0</v>
      </c>
      <c r="M119" t="str">
        <v>IN</v>
      </c>
      <c r="P119" t="str">
        <v>0</v>
      </c>
      <c r="R119" t="str">
        <v>0</v>
      </c>
    </row>
    <row r="120">
      <c r="A120" t="str">
        <v>AutoTable</v>
      </c>
      <c r="D120" t="str">
        <v>ACCPYRO</v>
      </c>
      <c r="E120" t="str">
        <v>TAB DE TIR</v>
      </c>
      <c r="F120" t="str">
        <v>14123</v>
      </c>
      <c r="G120" t="str">
        <v>BOITIER (RECEPTEUR 60 LIGNES - CONNEXION 60 LIGNES</v>
      </c>
      <c r="H120" t="str">
        <v>Receiver 60 lines</v>
      </c>
      <c r="K120" t="str">
        <v>0</v>
      </c>
      <c r="M120" t="str">
        <v>IN</v>
      </c>
      <c r="P120" t="str">
        <v>0</v>
      </c>
      <c r="R120" t="str">
        <v>0</v>
      </c>
    </row>
    <row r="121">
      <c r="A121" t="str">
        <v>AutoTable</v>
      </c>
      <c r="D121" t="str">
        <v>ACCPYRO</v>
      </c>
      <c r="E121" t="str">
        <v>TAB DE TIR</v>
      </c>
      <c r="F121" t="str">
        <v>14316</v>
      </c>
      <c r="G121" t="str">
        <v>TABLE DE TIR F16 - DIGITALE 16L ( 1 TX + 1 RX)</v>
      </c>
      <c r="H121" t="str">
        <v>Digital controller TX + RX Model F16</v>
      </c>
      <c r="K121" t="str">
        <v>0</v>
      </c>
      <c r="M121" t="str">
        <v>IN</v>
      </c>
      <c r="P121" t="str">
        <v>0</v>
      </c>
      <c r="R121" t="str">
        <v>0</v>
      </c>
    </row>
    <row r="122">
      <c r="A122" t="str">
        <v>AutoTable</v>
      </c>
      <c r="D122" t="str">
        <v>ACCPYRO</v>
      </c>
      <c r="E122" t="str">
        <v>TAB DE TIR</v>
      </c>
      <c r="F122" t="str">
        <v>14364RX</v>
      </c>
      <c r="G122" t="str">
        <v>TABLE DE TIR RECEPTEUR 64L HF (BATT. NON COMPRISE)</v>
      </c>
      <c r="H122" t="str">
        <v>Wireless Receiver HF 64</v>
      </c>
      <c r="K122" t="str">
        <v>0</v>
      </c>
      <c r="M122" t="str">
        <v>IN</v>
      </c>
      <c r="P122" t="str">
        <v>0</v>
      </c>
      <c r="R122" t="str">
        <v>0</v>
      </c>
    </row>
    <row r="123">
      <c r="A123" t="str">
        <v>AutoTable</v>
      </c>
      <c r="D123" t="str">
        <v>ACCPYRO</v>
      </c>
      <c r="E123" t="str">
        <v>TAB DE TIR</v>
      </c>
      <c r="F123" t="str">
        <v>14364TX</v>
      </c>
      <c r="G123" t="str">
        <v>TABLE DE TIR TRANSMETTEUR 64L HF (CHARGEURCOMPRIS)</v>
      </c>
      <c r="H123" t="str">
        <v>Wireless Transmitter HF 64</v>
      </c>
      <c r="K123" t="str">
        <v>0</v>
      </c>
      <c r="M123" t="str">
        <v>IN</v>
      </c>
      <c r="P123" t="str">
        <v>0</v>
      </c>
      <c r="R123" t="str">
        <v>0</v>
      </c>
    </row>
    <row r="124">
      <c r="A124" t="str">
        <v>AutoTable</v>
      </c>
      <c r="D124" t="str">
        <v>AUTRESPYRO</v>
      </c>
      <c r="E124" t="str">
        <v>ART DE JR</v>
      </c>
      <c r="F124" t="str">
        <v>01022-30</v>
      </c>
      <c r="G124" t="str">
        <v>BATT. 100 CPS COMETES FUMEES MULTICOLORES</v>
      </c>
      <c r="H124" t="str">
        <v xml:space="preserve">0.8'' Cake 100's Assorted Color Smoke </v>
      </c>
      <c r="I124" t="str">
        <v>FUMIGENE</v>
      </c>
      <c r="J124" t="str">
        <v>MULTICOLORE</v>
      </c>
      <c r="K124" t="str">
        <v>22</v>
      </c>
      <c r="L124" t="str">
        <v>F4</v>
      </c>
      <c r="M124" t="str">
        <v>1.4G</v>
      </c>
      <c r="N124" t="str">
        <v>Chine</v>
      </c>
      <c r="O124" t="str">
        <v>1008-F4-69254059</v>
      </c>
      <c r="P124" t="str">
        <v>1.4</v>
      </c>
      <c r="Q124" t="str">
        <v>30</v>
      </c>
      <c r="R124" t="str">
        <v>25</v>
      </c>
    </row>
    <row r="125">
      <c r="A125" t="str">
        <v>AutoTable</v>
      </c>
      <c r="D125" t="str">
        <v>AUTRESPYRO</v>
      </c>
      <c r="E125" t="str">
        <v>ART DE JR</v>
      </c>
      <c r="F125" t="str">
        <v>15035</v>
      </c>
      <c r="G125" t="str">
        <v>GERBE DE FUMEE TYPE S 92 MM</v>
      </c>
      <c r="H125" t="str">
        <v>Special Effect Smoke 200 gr Ø 92</v>
      </c>
      <c r="I125" t="str">
        <v>FUMIGENE</v>
      </c>
      <c r="J125" t="str">
        <v>BLANC</v>
      </c>
      <c r="K125" t="str">
        <v>92</v>
      </c>
      <c r="L125" t="str">
        <v>T2</v>
      </c>
      <c r="M125" t="str">
        <v>1.4G</v>
      </c>
      <c r="N125" t="str">
        <v>Chine</v>
      </c>
      <c r="O125" t="str">
        <v>1008-T2-69254367</v>
      </c>
      <c r="P125" t="str">
        <v>0.19</v>
      </c>
      <c r="Q125" t="str">
        <v>30</v>
      </c>
      <c r="R125" t="str">
        <v>15</v>
      </c>
    </row>
    <row r="126">
      <c r="A126" t="str">
        <v>AutoTable</v>
      </c>
      <c r="D126" t="str">
        <v>AUTRESPYRO</v>
      </c>
      <c r="E126" t="str">
        <v>BENGALES</v>
      </c>
      <c r="F126" t="str">
        <v>15070A</v>
      </c>
      <c r="G126" t="str">
        <v>BENGALE CLIGNOTANT ARGENT 60 SEC. AE</v>
      </c>
      <c r="H126" t="str">
        <v xml:space="preserve">60sec White Strobe Bengal </v>
      </c>
      <c r="I126" t="str">
        <v>FLAMME CLIGNO</v>
      </c>
      <c r="J126" t="str">
        <v>ARGENT</v>
      </c>
      <c r="K126" t="str">
        <v>40</v>
      </c>
      <c r="L126" t="str">
        <v>T2</v>
      </c>
      <c r="M126" t="str">
        <v>1.4G</v>
      </c>
      <c r="N126" t="str">
        <v>Chine</v>
      </c>
      <c r="O126" t="str">
        <v>0163-T2-3506</v>
      </c>
      <c r="P126" t="str">
        <v>0.02</v>
      </c>
      <c r="Q126" t="str">
        <v>60</v>
      </c>
      <c r="R126" t="str">
        <v>8</v>
      </c>
    </row>
    <row r="127">
      <c r="A127" t="str">
        <v>AutoTable</v>
      </c>
      <c r="D127" t="str">
        <v>AUTRESPYRO</v>
      </c>
      <c r="E127" t="str">
        <v>BENGALES</v>
      </c>
      <c r="F127" t="str">
        <v>15070R</v>
      </c>
      <c r="G127" t="str">
        <v>BENGALE CLIGNOTANT ROUGE 60 SEC.  AE</v>
      </c>
      <c r="H127" t="str">
        <v xml:space="preserve">60sec Red Strobe Bengal </v>
      </c>
      <c r="I127" t="str">
        <v>FLAMME CLIGNO</v>
      </c>
      <c r="J127" t="str">
        <v>ROUGE</v>
      </c>
      <c r="K127" t="str">
        <v>40</v>
      </c>
      <c r="L127" t="str">
        <v>T2</v>
      </c>
      <c r="M127" t="str">
        <v>1.4G</v>
      </c>
      <c r="N127" t="str">
        <v>Chine</v>
      </c>
      <c r="O127" t="str">
        <v>0163-T2-3506</v>
      </c>
      <c r="P127" t="str">
        <v>0.027</v>
      </c>
      <c r="Q127" t="str">
        <v>60</v>
      </c>
      <c r="R127" t="str">
        <v>8</v>
      </c>
    </row>
    <row r="128">
      <c r="A128" t="str">
        <v>AutoTable</v>
      </c>
      <c r="D128" t="str">
        <v>AUTRESPYRO</v>
      </c>
      <c r="E128" t="str">
        <v>BENGALES</v>
      </c>
      <c r="F128" t="str">
        <v>15070V</v>
      </c>
      <c r="G128" t="str">
        <v>BENGALE CLIGNOTANT VERT 60 SEC. AE</v>
      </c>
      <c r="H128" t="str">
        <v xml:space="preserve">60sec Green Strobe Bengal </v>
      </c>
      <c r="I128" t="str">
        <v>FLAMME CLIGNO</v>
      </c>
      <c r="J128" t="str">
        <v>VERT</v>
      </c>
      <c r="K128" t="str">
        <v>40</v>
      </c>
      <c r="L128" t="str">
        <v>T2</v>
      </c>
      <c r="M128" t="str">
        <v>1.4G</v>
      </c>
      <c r="N128" t="str">
        <v>Chine</v>
      </c>
      <c r="O128" t="str">
        <v>0163-T2-3506</v>
      </c>
      <c r="P128" t="str">
        <v>0.02</v>
      </c>
      <c r="Q128" t="str">
        <v>60</v>
      </c>
      <c r="R128" t="str">
        <v>8</v>
      </c>
    </row>
    <row r="129">
      <c r="A129" t="str">
        <v>AutoTable</v>
      </c>
      <c r="D129" t="str">
        <v>AUTRESPYRO</v>
      </c>
      <c r="E129" t="str">
        <v>BENGALES</v>
      </c>
      <c r="F129" t="str">
        <v>15202B</v>
      </c>
      <c r="G129" t="str">
        <v>BENGALE BLEU 60 SEC. AE</v>
      </c>
      <c r="H129" t="str">
        <v xml:space="preserve">Bengal Flare 60 sec BLUE </v>
      </c>
      <c r="I129" t="str">
        <v>FLAMME</v>
      </c>
      <c r="J129" t="str">
        <v>BLEU</v>
      </c>
      <c r="K129" t="str">
        <v>55</v>
      </c>
      <c r="L129" t="str">
        <v>T1</v>
      </c>
      <c r="M129" t="str">
        <v>1.4G</v>
      </c>
      <c r="N129" t="str">
        <v>Chine</v>
      </c>
      <c r="O129" t="str">
        <v>0163-T1-3505</v>
      </c>
      <c r="P129" t="str">
        <v>0.08</v>
      </c>
      <c r="Q129" t="str">
        <v>60</v>
      </c>
      <c r="R129" t="str">
        <v>15</v>
      </c>
    </row>
    <row r="130">
      <c r="A130" t="str">
        <v>AutoTable</v>
      </c>
      <c r="D130" t="str">
        <v>AUTRESPYRO</v>
      </c>
      <c r="E130" t="str">
        <v>BENGALES</v>
      </c>
      <c r="F130" t="str">
        <v>15202BC</v>
      </c>
      <c r="G130" t="str">
        <v>BENGALE BLANC 60 SEC. AE</v>
      </c>
      <c r="H130" t="str">
        <v>Bengal Flare 60 sec WHITE</v>
      </c>
      <c r="I130" t="str">
        <v>FLAMME</v>
      </c>
      <c r="J130" t="str">
        <v>BLANC</v>
      </c>
      <c r="K130" t="str">
        <v>55</v>
      </c>
      <c r="L130" t="str">
        <v>T1</v>
      </c>
      <c r="M130" t="str">
        <v>1.4G</v>
      </c>
      <c r="N130" t="str">
        <v>Chine</v>
      </c>
      <c r="O130" t="str">
        <v>0163-T1-3505</v>
      </c>
      <c r="P130" t="str">
        <v>0.08</v>
      </c>
      <c r="Q130" t="str">
        <v>60</v>
      </c>
      <c r="R130" t="str">
        <v>15</v>
      </c>
    </row>
    <row r="131">
      <c r="A131" t="str">
        <v>AutoTable</v>
      </c>
      <c r="D131" t="str">
        <v>AUTRESPYRO</v>
      </c>
      <c r="E131" t="str">
        <v>BENGALES</v>
      </c>
      <c r="F131" t="str">
        <v>15202J</v>
      </c>
      <c r="G131" t="str">
        <v>BENGALE JAUNE 60 SEC. AE</v>
      </c>
      <c r="H131" t="str">
        <v>Bengal Flare 60 sec YELLOW</v>
      </c>
      <c r="I131" t="str">
        <v>FLAMME</v>
      </c>
      <c r="J131" t="str">
        <v>JAUNE</v>
      </c>
      <c r="K131" t="str">
        <v>55</v>
      </c>
      <c r="L131" t="str">
        <v>T1</v>
      </c>
      <c r="M131" t="str">
        <v>1.4G</v>
      </c>
      <c r="N131" t="str">
        <v>Chine</v>
      </c>
      <c r="O131" t="str">
        <v>0163-T1-3505</v>
      </c>
      <c r="P131" t="str">
        <v>0.08</v>
      </c>
      <c r="Q131" t="str">
        <v>60</v>
      </c>
      <c r="R131" t="str">
        <v>15</v>
      </c>
    </row>
    <row r="132">
      <c r="A132" t="str">
        <v>AutoTable</v>
      </c>
      <c r="D132" t="str">
        <v>AUTRESPYRO</v>
      </c>
      <c r="E132" t="str">
        <v>BENGALES</v>
      </c>
      <c r="F132" t="str">
        <v>15202R</v>
      </c>
      <c r="G132" t="str">
        <v>BENGALE ROUGE 60 SEC. AE</v>
      </c>
      <c r="H132" t="str">
        <v>Bengal Flare 60 sec RED</v>
      </c>
      <c r="I132" t="str">
        <v>FLAMME</v>
      </c>
      <c r="J132" t="str">
        <v>ROUGE</v>
      </c>
      <c r="K132" t="str">
        <v>55</v>
      </c>
      <c r="L132" t="str">
        <v>T1</v>
      </c>
      <c r="M132" t="str">
        <v>1.4G</v>
      </c>
      <c r="N132" t="str">
        <v>Chine</v>
      </c>
      <c r="O132" t="str">
        <v>0163-T1-3505</v>
      </c>
      <c r="P132" t="str">
        <v>0.08</v>
      </c>
      <c r="Q132" t="str">
        <v>60</v>
      </c>
      <c r="R132" t="str">
        <v>15</v>
      </c>
    </row>
    <row r="133">
      <c r="A133" t="str">
        <v>AutoTable</v>
      </c>
      <c r="D133" t="str">
        <v>AUTRESPYRO</v>
      </c>
      <c r="E133" t="str">
        <v>BENGALES</v>
      </c>
      <c r="F133" t="str">
        <v>15202VE</v>
      </c>
      <c r="G133" t="str">
        <v xml:space="preserve">BENGALE VERT 60 SEC. AE </v>
      </c>
      <c r="H133" t="str">
        <v>Bengal Flare 60 sec GREEN</v>
      </c>
      <c r="I133" t="str">
        <v>FLAMME</v>
      </c>
      <c r="J133" t="str">
        <v>VERT</v>
      </c>
      <c r="K133" t="str">
        <v>55</v>
      </c>
      <c r="L133" t="str">
        <v>T1</v>
      </c>
      <c r="M133" t="str">
        <v>1.4G</v>
      </c>
      <c r="N133" t="str">
        <v>Chine</v>
      </c>
      <c r="O133" t="str">
        <v>0163-T1-3505</v>
      </c>
      <c r="P133" t="str">
        <v>0.08</v>
      </c>
      <c r="Q133" t="str">
        <v>60</v>
      </c>
      <c r="R133" t="str">
        <v>15</v>
      </c>
    </row>
    <row r="134">
      <c r="A134" t="str">
        <v>AutoTable</v>
      </c>
      <c r="D134" t="str">
        <v>AUTRESPYRO</v>
      </c>
      <c r="E134" t="str">
        <v>BENGALES</v>
      </c>
      <c r="F134" t="str">
        <v>15202VI</v>
      </c>
      <c r="G134" t="str">
        <v xml:space="preserve">BENGALE VIOLET 60 SEC. AE </v>
      </c>
      <c r="H134" t="str">
        <v>Bengal Flare 60 sec PURPLE</v>
      </c>
      <c r="I134" t="str">
        <v>FLAMME</v>
      </c>
      <c r="J134" t="str">
        <v>VIOLET</v>
      </c>
      <c r="K134" t="str">
        <v>55</v>
      </c>
      <c r="L134" t="str">
        <v>T1</v>
      </c>
      <c r="M134" t="str">
        <v>1.4G</v>
      </c>
      <c r="N134" t="str">
        <v>Chine</v>
      </c>
      <c r="O134" t="str">
        <v>0163-T1-3505</v>
      </c>
      <c r="P134" t="str">
        <v>0.08</v>
      </c>
      <c r="Q134" t="str">
        <v>60</v>
      </c>
      <c r="R134" t="str">
        <v>15</v>
      </c>
    </row>
    <row r="135">
      <c r="A135" t="str">
        <v>AutoTable</v>
      </c>
      <c r="D135" t="str">
        <v>AUTRESPYRO</v>
      </c>
      <c r="E135" t="str">
        <v>BENGALES</v>
      </c>
      <c r="F135" t="str">
        <v>15233R</v>
      </c>
      <c r="G135" t="str">
        <v>BENGALE 60 SEC ROUGE HAUTE INTENSITÉ AE</v>
      </c>
      <c r="H135" t="str">
        <v>Red Flare Haimen metallic with Igniter</v>
      </c>
      <c r="I135" t="str">
        <v>FLAMME</v>
      </c>
      <c r="J135" t="str">
        <v>ROUGE</v>
      </c>
      <c r="K135" t="str">
        <v>26</v>
      </c>
      <c r="L135" t="str">
        <v>T1</v>
      </c>
      <c r="M135" t="str">
        <v>1.4G</v>
      </c>
      <c r="N135" t="str">
        <v>Chine</v>
      </c>
      <c r="O135" t="str">
        <v>1008-T1-69254056</v>
      </c>
      <c r="P135" t="str">
        <v>0.07</v>
      </c>
      <c r="Q135" t="str">
        <v>60</v>
      </c>
      <c r="R135" t="str">
        <v>5</v>
      </c>
    </row>
    <row r="136">
      <c r="A136" t="str">
        <v>AutoTable</v>
      </c>
      <c r="D136" t="str">
        <v>AUTRESPYRO</v>
      </c>
      <c r="E136" t="str">
        <v>BENGALES</v>
      </c>
      <c r="F136" t="str">
        <v>15233V</v>
      </c>
      <c r="G136" t="str">
        <v>BENGALE 60 SEC VERT HAUTE INTENSITÉ AE</v>
      </c>
      <c r="H136" t="str">
        <v>60 sec Green Flare Haimen metallic with Igniter</v>
      </c>
      <c r="I136" t="str">
        <v>FLAMME</v>
      </c>
      <c r="J136" t="str">
        <v>VERT</v>
      </c>
      <c r="K136" t="str">
        <v>26</v>
      </c>
      <c r="L136" t="str">
        <v>T1</v>
      </c>
      <c r="M136" t="str">
        <v>1.4G</v>
      </c>
      <c r="N136" t="str">
        <v>Chine</v>
      </c>
      <c r="O136" t="str">
        <v>1008-T1-69254056</v>
      </c>
      <c r="P136" t="str">
        <v>0.07</v>
      </c>
      <c r="Q136" t="str">
        <v>60</v>
      </c>
      <c r="R136" t="str">
        <v>5</v>
      </c>
    </row>
    <row r="137">
      <c r="A137" t="str">
        <v>AutoTable</v>
      </c>
      <c r="D137" t="str">
        <v>AUTRESPYRO</v>
      </c>
      <c r="E137" t="str">
        <v>BENGALES</v>
      </c>
      <c r="F137" t="str">
        <v>28019</v>
      </c>
      <c r="G137" t="str">
        <v>FLAMME DE BENGALES ROUGE 2MIN</v>
      </c>
      <c r="H137" t="str">
        <v>Flames 2 min red</v>
      </c>
      <c r="I137" t="str">
        <v>FLAMME</v>
      </c>
      <c r="J137" t="str">
        <v>ROUGE</v>
      </c>
      <c r="K137" t="str">
        <v>8</v>
      </c>
      <c r="L137" t="str">
        <v>F2</v>
      </c>
      <c r="M137" t="str">
        <v>1.4G</v>
      </c>
      <c r="N137" t="str">
        <v>France</v>
      </c>
      <c r="O137" t="str">
        <v>1170-F2-01307</v>
      </c>
      <c r="P137" t="str">
        <v>0.1005</v>
      </c>
      <c r="Q137" t="str">
        <v>120</v>
      </c>
      <c r="R137" t="str">
        <v>8</v>
      </c>
    </row>
    <row r="138">
      <c r="A138" t="str">
        <v>AutoTable</v>
      </c>
      <c r="D138" t="str">
        <v>AUTRESPYRO</v>
      </c>
      <c r="E138" t="str">
        <v>BENGALES</v>
      </c>
      <c r="F138" t="str">
        <v>28023</v>
      </c>
      <c r="G138" t="str">
        <v>FLAMME DE BENGALES BLANC 2MIN</v>
      </c>
      <c r="H138" t="str">
        <v>Flames 2 min white</v>
      </c>
      <c r="I138" t="str">
        <v>FLAMME</v>
      </c>
      <c r="J138" t="str">
        <v>BLANC</v>
      </c>
      <c r="K138" t="str">
        <v>8</v>
      </c>
      <c r="L138" t="str">
        <v>F2</v>
      </c>
      <c r="M138" t="str">
        <v>1.4G</v>
      </c>
      <c r="N138" t="str">
        <v>France</v>
      </c>
      <c r="O138" t="str">
        <v>1170-F2-01307</v>
      </c>
      <c r="P138" t="str">
        <v>0.1005</v>
      </c>
      <c r="Q138" t="str">
        <v>120</v>
      </c>
      <c r="R138" t="str">
        <v>8</v>
      </c>
    </row>
    <row r="139">
      <c r="A139" t="str">
        <v>AutoTable</v>
      </c>
      <c r="D139" t="str">
        <v>AUTRESPYRO</v>
      </c>
      <c r="E139" t="str">
        <v>BENGALES</v>
      </c>
      <c r="F139" t="str">
        <v>28024</v>
      </c>
      <c r="G139" t="str">
        <v>FLAMME DE BENGALES BLEU 2MIN</v>
      </c>
      <c r="H139" t="str">
        <v>Flames 2 min blue</v>
      </c>
      <c r="I139" t="str">
        <v>FLAMME</v>
      </c>
      <c r="J139" t="str">
        <v>BLEU</v>
      </c>
      <c r="K139" t="str">
        <v>8</v>
      </c>
      <c r="L139" t="str">
        <v>F2</v>
      </c>
      <c r="M139" t="str">
        <v>1.4G</v>
      </c>
      <c r="N139" t="str">
        <v>France</v>
      </c>
      <c r="O139" t="str">
        <v>1170-F2-01307</v>
      </c>
      <c r="P139" t="str">
        <v>0.1005</v>
      </c>
      <c r="Q139" t="str">
        <v>120</v>
      </c>
      <c r="R139" t="str">
        <v>8</v>
      </c>
    </row>
    <row r="140">
      <c r="A140" t="str">
        <v>AutoTable</v>
      </c>
      <c r="D140" t="str">
        <v>AUTRESPYRO</v>
      </c>
      <c r="E140" t="str">
        <v>BENGALES</v>
      </c>
      <c r="F140" t="str">
        <v>40605</v>
      </c>
      <c r="G140" t="str">
        <v>BENGALE 1'30 ROUGE + CLIGNO.ARGENT</v>
      </c>
      <c r="H140" t="str">
        <v>150 sec Red &amp; White Strobe Flare</v>
      </c>
      <c r="I140" t="str">
        <v>FLAMME CLIGNO</v>
      </c>
      <c r="J140" t="str">
        <v>ROUGE</v>
      </c>
      <c r="K140" t="str">
        <v>18</v>
      </c>
      <c r="L140" t="str">
        <v>F2</v>
      </c>
      <c r="M140" t="str">
        <v>1.4G</v>
      </c>
      <c r="N140" t="str">
        <v>Europe</v>
      </c>
      <c r="O140" t="str">
        <v>0163-F2-3783</v>
      </c>
      <c r="P140" t="str">
        <v>0.108</v>
      </c>
      <c r="Q140" t="str">
        <v>90</v>
      </c>
      <c r="R140" t="str">
        <v>8</v>
      </c>
    </row>
    <row r="141">
      <c r="A141" t="str">
        <v>AutoTable</v>
      </c>
      <c r="D141" t="str">
        <v>AUTRESPYRO</v>
      </c>
      <c r="E141" t="str">
        <v>BENGALES</v>
      </c>
      <c r="F141" t="str">
        <v>42705</v>
      </c>
      <c r="G141" t="str">
        <v>BENGALE 2' CLIGNOTANT ARGENT</v>
      </c>
      <c r="H141" t="str">
        <v>120 sec Silver Strobe Flare</v>
      </c>
      <c r="I141" t="str">
        <v>FLAMME CLIGNO</v>
      </c>
      <c r="J141" t="str">
        <v>ARGENT</v>
      </c>
      <c r="K141" t="str">
        <v>18</v>
      </c>
      <c r="L141" t="str">
        <v>F2</v>
      </c>
      <c r="M141" t="str">
        <v>1.4G</v>
      </c>
      <c r="N141" t="str">
        <v>Europe</v>
      </c>
      <c r="O141" t="str">
        <v>0163-F2-3783</v>
      </c>
      <c r="P141" t="str">
        <v>0.072</v>
      </c>
      <c r="Q141" t="str">
        <v>120</v>
      </c>
      <c r="R141" t="str">
        <v>8</v>
      </c>
    </row>
    <row r="142">
      <c r="A142" t="str">
        <v>AutoTable</v>
      </c>
      <c r="D142" t="str">
        <v>AUTRESPYRO</v>
      </c>
      <c r="E142" t="str">
        <v>BENGALES</v>
      </c>
      <c r="F142" t="str">
        <v>43705</v>
      </c>
      <c r="G142" t="str">
        <v>BENGALE 3' CLIGNOTANT ARGENT</v>
      </c>
      <c r="H142" t="str">
        <v>180 sec Silver Strobe Flare</v>
      </c>
      <c r="I142" t="str">
        <v>FLAMME CLIGNO</v>
      </c>
      <c r="J142" t="str">
        <v>ARGENT</v>
      </c>
      <c r="K142" t="str">
        <v>18</v>
      </c>
      <c r="L142" t="str">
        <v>F2</v>
      </c>
      <c r="M142" t="str">
        <v>1.4G</v>
      </c>
      <c r="N142" t="str">
        <v>Europe</v>
      </c>
      <c r="O142" t="str">
        <v>0163-F2-3783</v>
      </c>
      <c r="P142" t="str">
        <v>0.074</v>
      </c>
      <c r="Q142" t="str">
        <v>180</v>
      </c>
      <c r="R142" t="str">
        <v>8</v>
      </c>
    </row>
    <row r="143">
      <c r="A143" t="str">
        <v>AutoTable</v>
      </c>
      <c r="D143" t="str">
        <v>AUTRESPYRO</v>
      </c>
      <c r="E143" t="str">
        <v>FONTAINE</v>
      </c>
      <c r="F143" t="str">
        <v>15050A</v>
      </c>
      <c r="G143" t="str">
        <v>VOLCAN ARGENT 90 SEC</v>
      </c>
      <c r="H143" t="str">
        <v>13" Fountain Silver with iginters</v>
      </c>
      <c r="I143" t="str">
        <v>FONTAINE</v>
      </c>
      <c r="J143" t="str">
        <v>ARGENT</v>
      </c>
      <c r="K143" t="str">
        <v>100</v>
      </c>
      <c r="L143" t="str">
        <v>F2</v>
      </c>
      <c r="M143" t="str">
        <v>1.4G</v>
      </c>
      <c r="N143" t="str">
        <v>Chine</v>
      </c>
      <c r="O143" t="str">
        <v>0163-F2-3512</v>
      </c>
      <c r="P143" t="str">
        <v>0.2</v>
      </c>
      <c r="Q143" t="str">
        <v>90</v>
      </c>
      <c r="R143" t="str">
        <v>8</v>
      </c>
    </row>
    <row r="144">
      <c r="A144" t="str">
        <v>AutoTable</v>
      </c>
      <c r="D144" t="str">
        <v>AUTRESPYRO</v>
      </c>
      <c r="E144" t="str">
        <v>FONTAINE</v>
      </c>
      <c r="F144" t="str">
        <v>15050OR</v>
      </c>
      <c r="G144" t="str">
        <v>VOLCAN OR 90 SEC.</v>
      </c>
      <c r="H144" t="str">
        <v>13" Fountain Gold with igniters</v>
      </c>
      <c r="I144" t="str">
        <v>FONTAINE</v>
      </c>
      <c r="J144" t="str">
        <v>OR</v>
      </c>
      <c r="K144" t="str">
        <v>100</v>
      </c>
      <c r="L144" t="str">
        <v>T1</v>
      </c>
      <c r="M144" t="str">
        <v>1.4G</v>
      </c>
      <c r="N144" t="str">
        <v>Chine</v>
      </c>
      <c r="O144" t="str">
        <v>0163-F2-3512</v>
      </c>
      <c r="P144" t="str">
        <v>0.2</v>
      </c>
      <c r="Q144" t="str">
        <v>90</v>
      </c>
      <c r="R144" t="str">
        <v>8</v>
      </c>
    </row>
    <row r="145">
      <c r="A145" t="str">
        <v>AutoTable</v>
      </c>
      <c r="D145" t="str">
        <v>AUTRESPYRO</v>
      </c>
      <c r="E145" t="str">
        <v>FONTAINE</v>
      </c>
      <c r="F145" t="str">
        <v>15059A</v>
      </c>
      <c r="G145" t="str">
        <v>FONTAINE LUMIERE D'ARGENT AE</v>
      </c>
      <c r="H145" t="str">
        <v>Fountain 30S 5M Silver</v>
      </c>
      <c r="I145" t="str">
        <v>FONTAINE</v>
      </c>
      <c r="J145" t="str">
        <v>ARGENT</v>
      </c>
      <c r="K145" t="str">
        <v>35</v>
      </c>
      <c r="L145" t="str">
        <v>T1</v>
      </c>
      <c r="M145" t="str">
        <v>1.4G</v>
      </c>
      <c r="N145" t="str">
        <v>Chine</v>
      </c>
      <c r="O145" t="str">
        <v>0163-T1-3511</v>
      </c>
      <c r="P145" t="str">
        <v>0.12</v>
      </c>
      <c r="Q145" t="str">
        <v>30</v>
      </c>
      <c r="R145" t="str">
        <v>15</v>
      </c>
    </row>
    <row r="146">
      <c r="A146" t="str">
        <v>AutoTable</v>
      </c>
      <c r="D146" t="str">
        <v>AUTRESPYRO</v>
      </c>
      <c r="E146" t="str">
        <v>FONTAINE</v>
      </c>
      <c r="F146" t="str">
        <v>15059OR</v>
      </c>
      <c r="G146" t="str">
        <v>FONTAINE LUMIERE D'OR AE</v>
      </c>
      <c r="H146" t="str">
        <v>30 Sec. 5 Meter Stage Fountain Gold</v>
      </c>
      <c r="I146" t="str">
        <v>FONTAINE</v>
      </c>
      <c r="J146" t="str">
        <v>OR</v>
      </c>
      <c r="K146" t="str">
        <v>35</v>
      </c>
      <c r="L146" t="str">
        <v>T1</v>
      </c>
      <c r="M146" t="str">
        <v>1.4G</v>
      </c>
      <c r="N146" t="str">
        <v>Chine</v>
      </c>
      <c r="O146" t="str">
        <v>0163-T1-3511</v>
      </c>
      <c r="P146" t="str">
        <v>0.12</v>
      </c>
      <c r="Q146" t="str">
        <v>30</v>
      </c>
      <c r="R146" t="str">
        <v>15</v>
      </c>
    </row>
    <row r="147">
      <c r="A147" t="str">
        <v>AutoTable</v>
      </c>
      <c r="D147" t="str">
        <v>AUTRESPYRO</v>
      </c>
      <c r="E147" t="str">
        <v>FONTAINE</v>
      </c>
      <c r="F147" t="str">
        <v>15060A</v>
      </c>
      <c r="G147" t="str">
        <v>FONTAINE LUMIERE D'ARGENT 1 AE</v>
      </c>
      <c r="H147" t="str">
        <v>60 sec. 5M Stage Fountain Silver 20 x 6.4</v>
      </c>
      <c r="I147" t="str">
        <v>FONTAINE</v>
      </c>
      <c r="J147" t="str">
        <v>ARGENT</v>
      </c>
      <c r="K147" t="str">
        <v>50</v>
      </c>
      <c r="L147" t="str">
        <v>T1</v>
      </c>
      <c r="M147" t="str">
        <v>1.4G</v>
      </c>
      <c r="N147" t="str">
        <v>Chine</v>
      </c>
      <c r="O147" t="str">
        <v>0163-T1-3511</v>
      </c>
      <c r="P147" t="str">
        <v>0.22</v>
      </c>
      <c r="Q147" t="str">
        <v>60</v>
      </c>
      <c r="R147" t="str">
        <v>15</v>
      </c>
    </row>
    <row r="148">
      <c r="A148" t="str">
        <v>AutoTable</v>
      </c>
      <c r="D148" t="str">
        <v>AUTRESPYRO</v>
      </c>
      <c r="E148" t="str">
        <v>FONTAINE</v>
      </c>
      <c r="F148" t="str">
        <v>15060OR</v>
      </c>
      <c r="G148" t="str">
        <v>FONTAINE LUMIERE D'OR 1 AE</v>
      </c>
      <c r="H148" t="str">
        <v>Fountain 60S 5M Gold</v>
      </c>
      <c r="I148" t="str">
        <v>FONTAINE</v>
      </c>
      <c r="J148" t="str">
        <v>OR</v>
      </c>
      <c r="K148" t="str">
        <v>50</v>
      </c>
      <c r="L148" t="str">
        <v>T1</v>
      </c>
      <c r="M148" t="str">
        <v>1.4G</v>
      </c>
      <c r="N148" t="str">
        <v>Chine</v>
      </c>
      <c r="O148" t="str">
        <v>0163-T1-3511</v>
      </c>
      <c r="P148" t="str">
        <v>0.22</v>
      </c>
      <c r="Q148" t="str">
        <v>60</v>
      </c>
      <c r="R148" t="str">
        <v>15</v>
      </c>
    </row>
    <row r="149">
      <c r="A149" t="str">
        <v>AutoTable</v>
      </c>
      <c r="D149" t="str">
        <v>AUTRESPYRO</v>
      </c>
      <c r="E149" t="str">
        <v>FONTAINE</v>
      </c>
      <c r="F149" t="str">
        <v>15347A</v>
      </c>
      <c r="G149" t="str">
        <v xml:space="preserve">FONTAINE ARGENT 60 SEC AE 3 M </v>
      </c>
      <c r="H149" t="str">
        <v>3 meter 60 sec Silver Fountain</v>
      </c>
      <c r="I149" t="str">
        <v>FONTAINE</v>
      </c>
      <c r="J149" t="str">
        <v>ARGENT</v>
      </c>
      <c r="K149" t="str">
        <v>27</v>
      </c>
      <c r="L149" t="str">
        <v>T1</v>
      </c>
      <c r="M149" t="str">
        <v>1.4G</v>
      </c>
      <c r="N149" t="str">
        <v>Chine</v>
      </c>
      <c r="O149" t="str">
        <v>0163-T1-2876</v>
      </c>
      <c r="P149" t="str">
        <v>0.075</v>
      </c>
      <c r="Q149" t="str">
        <v>60</v>
      </c>
      <c r="R149" t="str">
        <v>15</v>
      </c>
    </row>
    <row r="150">
      <c r="A150" t="str">
        <v>AutoTable</v>
      </c>
      <c r="D150" t="str">
        <v>AUTRESPYRO</v>
      </c>
      <c r="E150" t="str">
        <v>FONTAINE</v>
      </c>
      <c r="F150" t="str">
        <v>15347OR</v>
      </c>
      <c r="G150" t="str">
        <v xml:space="preserve">FONTAINE OR 60 SEC AE 3 M </v>
      </c>
      <c r="H150" t="str">
        <v>Fountain 60S 3M Gold</v>
      </c>
      <c r="I150" t="str">
        <v>FONTAINE</v>
      </c>
      <c r="J150" t="str">
        <v>OR</v>
      </c>
      <c r="K150" t="str">
        <v>27</v>
      </c>
      <c r="L150" t="str">
        <v>T1</v>
      </c>
      <c r="M150" t="str">
        <v>1.4G</v>
      </c>
      <c r="N150" t="str">
        <v>Chine</v>
      </c>
      <c r="O150" t="str">
        <v>0163-T1-2876</v>
      </c>
      <c r="P150" t="str">
        <v>0.075</v>
      </c>
      <c r="Q150" t="str">
        <v>60</v>
      </c>
      <c r="R150" t="str">
        <v>15</v>
      </c>
    </row>
    <row r="151">
      <c r="A151" t="str">
        <v>AutoTable</v>
      </c>
      <c r="D151" t="str">
        <v>AUTRESPYRO</v>
      </c>
      <c r="E151" t="str">
        <v>FONTAINE</v>
      </c>
      <c r="F151" t="str">
        <v>15405B</v>
      </c>
      <c r="G151" t="str">
        <v>FONTAINE D'ETOILES BLEUES 5 SEC.</v>
      </c>
      <c r="H151" t="str">
        <v>5 sec 6 M Blue Fountain 17.5 x 9</v>
      </c>
      <c r="I151" t="str">
        <v>FONTAINE</v>
      </c>
      <c r="J151" t="str">
        <v>BLEU</v>
      </c>
      <c r="K151" t="str">
        <v>75</v>
      </c>
      <c r="L151" t="str">
        <v>T1</v>
      </c>
      <c r="M151" t="str">
        <v>1.4G</v>
      </c>
      <c r="N151" t="str">
        <v>Chine</v>
      </c>
      <c r="O151" t="str">
        <v>0163-T1-2876</v>
      </c>
      <c r="P151" t="str">
        <v>0.07</v>
      </c>
      <c r="Q151" t="str">
        <v>5</v>
      </c>
      <c r="R151" t="str">
        <v>15</v>
      </c>
    </row>
    <row r="152">
      <c r="A152" t="str">
        <v>AutoTable</v>
      </c>
      <c r="D152" t="str">
        <v>AUTRESPYRO</v>
      </c>
      <c r="E152" t="str">
        <v>FONTAINE</v>
      </c>
      <c r="F152" t="str">
        <v>15405BC</v>
      </c>
      <c r="G152" t="str">
        <v xml:space="preserve">FONTAINE D'ETOILES BLANCHES 5 SEC. </v>
      </c>
      <c r="H152" t="str">
        <v>5 sec 6 M White Fountain 17.5 x 9</v>
      </c>
      <c r="I152" t="str">
        <v>FONTAINE</v>
      </c>
      <c r="J152" t="str">
        <v>BLANC</v>
      </c>
      <c r="K152" t="str">
        <v>75</v>
      </c>
      <c r="L152" t="str">
        <v>T1</v>
      </c>
      <c r="M152" t="str">
        <v>1.4G</v>
      </c>
      <c r="N152" t="str">
        <v>Chine</v>
      </c>
      <c r="O152" t="str">
        <v>0163-T1-2876</v>
      </c>
      <c r="P152" t="str">
        <v>0.07</v>
      </c>
      <c r="Q152" t="str">
        <v>5</v>
      </c>
      <c r="R152" t="str">
        <v>15</v>
      </c>
    </row>
    <row r="153">
      <c r="A153" t="str">
        <v>AutoTable</v>
      </c>
      <c r="D153" t="str">
        <v>AUTRESPYRO</v>
      </c>
      <c r="E153" t="str">
        <v>FONTAINE</v>
      </c>
      <c r="F153" t="str">
        <v>15405M</v>
      </c>
      <c r="G153" t="str">
        <v>FONTAINE D'ETOILES MULTI  5 SEC.</v>
      </c>
      <c r="H153" t="str">
        <v>5 sec 6 M  Multi-color Fountain 17.5 x 9</v>
      </c>
      <c r="I153" t="str">
        <v>FONTAINE</v>
      </c>
      <c r="J153" t="str">
        <v>MULTICOLORE</v>
      </c>
      <c r="K153" t="str">
        <v>75</v>
      </c>
      <c r="L153" t="str">
        <v>T1</v>
      </c>
      <c r="M153" t="str">
        <v>1.4G</v>
      </c>
      <c r="N153" t="str">
        <v>Chine</v>
      </c>
      <c r="O153" t="str">
        <v>0163-T1-2876</v>
      </c>
      <c r="P153" t="str">
        <v>0.07</v>
      </c>
      <c r="Q153" t="str">
        <v>5</v>
      </c>
      <c r="R153" t="str">
        <v>15</v>
      </c>
    </row>
    <row r="154">
      <c r="A154" t="str">
        <v>AutoTable</v>
      </c>
      <c r="D154" t="str">
        <v>AUTRESPYRO</v>
      </c>
      <c r="E154" t="str">
        <v>FONTAINE</v>
      </c>
      <c r="F154" t="str">
        <v>15405R</v>
      </c>
      <c r="G154" t="str">
        <v xml:space="preserve">FONTAINE D'ETOILES ROUGES 5 SEC. </v>
      </c>
      <c r="H154" t="str">
        <v>5 sec 6 M Red Fountain 17.5 x 9</v>
      </c>
      <c r="I154" t="str">
        <v>FONTAINE</v>
      </c>
      <c r="J154" t="str">
        <v>ROUGE</v>
      </c>
      <c r="K154" t="str">
        <v>75</v>
      </c>
      <c r="L154" t="str">
        <v>T1</v>
      </c>
      <c r="M154" t="str">
        <v>1.4G</v>
      </c>
      <c r="N154" t="str">
        <v>Chine</v>
      </c>
      <c r="O154" t="str">
        <v>0163-T1-2876</v>
      </c>
      <c r="P154" t="str">
        <v>0.07</v>
      </c>
      <c r="Q154" t="str">
        <v>5</v>
      </c>
      <c r="R154" t="str">
        <v>15</v>
      </c>
    </row>
    <row r="155">
      <c r="A155" t="str">
        <v>AutoTable</v>
      </c>
      <c r="D155" t="str">
        <v>AUTRESPYRO</v>
      </c>
      <c r="E155" t="str">
        <v>FONTAINE</v>
      </c>
      <c r="F155" t="str">
        <v>15406</v>
      </c>
      <c r="G155" t="str">
        <v>FONTAINE TOMBE LA NEIGE ROUGE</v>
      </c>
      <c r="H155" t="str">
        <v>Fountain 3S 15M Red</v>
      </c>
      <c r="I155" t="str">
        <v>FONTAINE</v>
      </c>
      <c r="J155" t="str">
        <v>ROUGE</v>
      </c>
      <c r="K155" t="str">
        <v>120</v>
      </c>
      <c r="L155" t="str">
        <v>T2</v>
      </c>
      <c r="M155" t="str">
        <v>1.4G</v>
      </c>
      <c r="N155" t="str">
        <v>Chine</v>
      </c>
      <c r="O155" t="str">
        <v>0163-T2-1142</v>
      </c>
      <c r="P155" t="str">
        <v>0.12</v>
      </c>
      <c r="Q155" t="str">
        <v>7</v>
      </c>
      <c r="R155" t="str">
        <v>15</v>
      </c>
    </row>
    <row r="156">
      <c r="A156" t="str">
        <v>AutoTable</v>
      </c>
      <c r="D156" t="str">
        <v>AUTRESPYRO</v>
      </c>
      <c r="E156" t="str">
        <v>FONTAINE</v>
      </c>
      <c r="F156" t="str">
        <v>15406B</v>
      </c>
      <c r="G156" t="str">
        <v xml:space="preserve">FONTAINE TOMBE LA NEIGE BLEU </v>
      </c>
      <c r="H156" t="str">
        <v>Fountain 3S 15M Blue</v>
      </c>
      <c r="I156" t="str">
        <v>FONTAINE</v>
      </c>
      <c r="J156" t="str">
        <v>BLEU</v>
      </c>
      <c r="K156" t="str">
        <v>120</v>
      </c>
      <c r="L156" t="str">
        <v>T2</v>
      </c>
      <c r="M156" t="str">
        <v>1.4G</v>
      </c>
      <c r="N156" t="str">
        <v>Chine</v>
      </c>
      <c r="O156" t="str">
        <v>0163-T2-1142</v>
      </c>
      <c r="P156" t="str">
        <v>0.12</v>
      </c>
      <c r="Q156" t="str">
        <v>7</v>
      </c>
      <c r="R156" t="str">
        <v>15</v>
      </c>
    </row>
    <row r="157">
      <c r="A157" t="str">
        <v>AutoTable</v>
      </c>
      <c r="D157" t="str">
        <v>AUTRESPYRO</v>
      </c>
      <c r="E157" t="str">
        <v>FONTAINE</v>
      </c>
      <c r="F157" t="str">
        <v>15406J</v>
      </c>
      <c r="G157" t="str">
        <v xml:space="preserve">FONTAINE TOMBE LA NEIGE JAUNE </v>
      </c>
      <c r="H157" t="str">
        <v>Fountain 3S 15M Yellow</v>
      </c>
      <c r="I157" t="str">
        <v>FONTAINE</v>
      </c>
      <c r="J157" t="str">
        <v>JAUNE</v>
      </c>
      <c r="K157" t="str">
        <v>120</v>
      </c>
      <c r="L157" t="str">
        <v>T2</v>
      </c>
      <c r="M157" t="str">
        <v>1.4G</v>
      </c>
      <c r="N157" t="str">
        <v>Chine</v>
      </c>
      <c r="O157" t="str">
        <v>0163-T2-1142</v>
      </c>
      <c r="P157" t="str">
        <v>0.12</v>
      </c>
      <c r="Q157" t="str">
        <v>7</v>
      </c>
      <c r="R157" t="str">
        <v>15</v>
      </c>
    </row>
    <row r="158">
      <c r="A158" t="str">
        <v>AutoTable</v>
      </c>
      <c r="D158" t="str">
        <v>AUTRESPYRO</v>
      </c>
      <c r="E158" t="str">
        <v>FONTAINE</v>
      </c>
      <c r="F158" t="str">
        <v>15406VE</v>
      </c>
      <c r="G158" t="str">
        <v xml:space="preserve">FONTAINE TOMBE LA NEIGE VERT </v>
      </c>
      <c r="H158" t="str">
        <v>Fountain 3S 15M Green</v>
      </c>
      <c r="I158" t="str">
        <v>FONTAINE</v>
      </c>
      <c r="J158" t="str">
        <v>VERT</v>
      </c>
      <c r="K158" t="str">
        <v>120</v>
      </c>
      <c r="L158" t="str">
        <v>T2</v>
      </c>
      <c r="M158" t="str">
        <v>1.4G</v>
      </c>
      <c r="N158" t="str">
        <v>Chine</v>
      </c>
      <c r="O158" t="str">
        <v>0163-T2-1142</v>
      </c>
      <c r="P158" t="str">
        <v>0.12</v>
      </c>
      <c r="Q158" t="str">
        <v>7</v>
      </c>
      <c r="R158" t="str">
        <v>15</v>
      </c>
    </row>
    <row r="159">
      <c r="A159" t="str">
        <v>AutoTable</v>
      </c>
      <c r="D159" t="str">
        <v>AUTRESPYRO</v>
      </c>
      <c r="E159" t="str">
        <v>FONTAINE</v>
      </c>
      <c r="F159" t="str">
        <v>15439B</v>
      </c>
      <c r="G159" t="str">
        <v>FLAMINGO 64 BLEU 20 SEC.</v>
      </c>
      <c r="H159" t="str">
        <v>Blue Flame 20 sec. Igniter</v>
      </c>
      <c r="I159" t="str">
        <v>FLAMME</v>
      </c>
      <c r="J159" t="str">
        <v>BLEU</v>
      </c>
      <c r="K159" t="str">
        <v>65</v>
      </c>
      <c r="L159" t="str">
        <v>T1</v>
      </c>
      <c r="M159" t="str">
        <v>1.4G</v>
      </c>
      <c r="N159" t="str">
        <v>Chine</v>
      </c>
      <c r="O159" t="str">
        <v>0163-T1-3520</v>
      </c>
      <c r="P159" t="str">
        <v>0.035</v>
      </c>
      <c r="Q159" t="str">
        <v>20</v>
      </c>
      <c r="R159" t="str">
        <v>8</v>
      </c>
    </row>
    <row r="160">
      <c r="A160" t="str">
        <v>AutoTable</v>
      </c>
      <c r="D160" t="str">
        <v>AUTRESPYRO</v>
      </c>
      <c r="E160" t="str">
        <v>FONTAINE</v>
      </c>
      <c r="F160" t="str">
        <v>15439R</v>
      </c>
      <c r="G160" t="str">
        <v>FLAMINGO 64 ROUGE 20 SEC.</v>
      </c>
      <c r="H160" t="str">
        <v>Red Flame 20 sec. Igniter K2</v>
      </c>
      <c r="I160" t="str">
        <v>FLAMME</v>
      </c>
      <c r="J160" t="str">
        <v>ROUGE</v>
      </c>
      <c r="K160" t="str">
        <v>65</v>
      </c>
      <c r="L160" t="str">
        <v>T1</v>
      </c>
      <c r="M160" t="str">
        <v>1.4G</v>
      </c>
      <c r="N160" t="str">
        <v>Chine</v>
      </c>
      <c r="O160" t="str">
        <v>0163-T1-3520</v>
      </c>
      <c r="P160" t="str">
        <v>0.09</v>
      </c>
      <c r="Q160" t="str">
        <v>20</v>
      </c>
      <c r="R160" t="str">
        <v>8</v>
      </c>
    </row>
    <row r="161">
      <c r="A161" t="str">
        <v>AutoTable</v>
      </c>
      <c r="D161" t="str">
        <v>AUTRESPYRO</v>
      </c>
      <c r="E161" t="str">
        <v>FONTAINE</v>
      </c>
      <c r="F161" t="str">
        <v>15440B</v>
      </c>
      <c r="G161" t="str">
        <v>FLAMINGO BLEU 160 MM 4 SEC.</v>
      </c>
      <c r="H161" t="str">
        <v>4 Sec. 4 Meter Holy Fire Blue 160 mm</v>
      </c>
      <c r="I161" t="str">
        <v>FLAMME</v>
      </c>
      <c r="J161" t="str">
        <v>BLEU</v>
      </c>
      <c r="K161" t="str">
        <v>160</v>
      </c>
      <c r="L161" t="str">
        <v>T2</v>
      </c>
      <c r="M161" t="str">
        <v>1.4G</v>
      </c>
      <c r="N161" t="str">
        <v>Chine</v>
      </c>
      <c r="O161" t="str">
        <v>0163-T2-3507</v>
      </c>
      <c r="P161" t="str">
        <v>0.48</v>
      </c>
      <c r="Q161" t="str">
        <v>4</v>
      </c>
      <c r="R161" t="str">
        <v>15</v>
      </c>
    </row>
    <row r="162">
      <c r="A162" t="str">
        <v>AutoTable</v>
      </c>
      <c r="D162" t="str">
        <v>AUTRESPYRO</v>
      </c>
      <c r="E162" t="str">
        <v>FONTAINE</v>
      </c>
      <c r="F162" t="str">
        <v>15440R</v>
      </c>
      <c r="G162" t="str">
        <v xml:space="preserve">FLAMINGO ROUGE 160 MM 4 SEC  </v>
      </c>
      <c r="H162" t="str">
        <v>4 sec. 4 Meter Holy Fire Red 160 mm</v>
      </c>
      <c r="I162" t="str">
        <v>FLAMME</v>
      </c>
      <c r="J162" t="str">
        <v>ROUGE</v>
      </c>
      <c r="K162" t="str">
        <v>160</v>
      </c>
      <c r="L162" t="str">
        <v>T2</v>
      </c>
      <c r="M162" t="str">
        <v>1.4G</v>
      </c>
      <c r="N162" t="str">
        <v>Chine</v>
      </c>
      <c r="O162" t="str">
        <v>0163-T2-3507</v>
      </c>
      <c r="P162" t="str">
        <v>0.48</v>
      </c>
      <c r="Q162" t="str">
        <v>4</v>
      </c>
      <c r="R162" t="str">
        <v>15</v>
      </c>
    </row>
    <row r="163">
      <c r="A163" t="str">
        <v>AutoTable</v>
      </c>
      <c r="D163" t="str">
        <v>AUTRESPYRO</v>
      </c>
      <c r="E163" t="str">
        <v>FONTAINE</v>
      </c>
      <c r="F163" t="str">
        <v>15440VI</v>
      </c>
      <c r="G163" t="str">
        <v>FLAMINGO VIOLET 160 MM 4 SEC.</v>
      </c>
      <c r="H163" t="str">
        <v>4 sec. 4 Meter Holy Fire Purple 160 mm</v>
      </c>
      <c r="I163" t="str">
        <v>FLAMME</v>
      </c>
      <c r="J163" t="str">
        <v>VIOLET</v>
      </c>
      <c r="K163" t="str">
        <v>160</v>
      </c>
      <c r="L163" t="str">
        <v>T2</v>
      </c>
      <c r="M163" t="str">
        <v>1.4G</v>
      </c>
      <c r="N163" t="str">
        <v>Chine</v>
      </c>
      <c r="O163" t="str">
        <v>0163-T2-3507</v>
      </c>
      <c r="P163" t="str">
        <v>0.48</v>
      </c>
      <c r="Q163" t="str">
        <v>4</v>
      </c>
      <c r="R163" t="str">
        <v>15</v>
      </c>
    </row>
    <row r="164">
      <c r="A164" t="str">
        <v>AutoTable</v>
      </c>
      <c r="D164" t="str">
        <v>AUTRESPYRO</v>
      </c>
      <c r="E164" t="str">
        <v>FONTAINE</v>
      </c>
      <c r="F164" t="str">
        <v>570</v>
      </c>
      <c r="G164" t="str">
        <v>VOLCAN OR ET ARGENT 60 SEC</v>
      </c>
      <c r="H164" t="str">
        <v>Goldblüten-Stern mit Wechsel auf Silberfunken   60 sec</v>
      </c>
      <c r="I164" t="str">
        <v>FONTAINE</v>
      </c>
      <c r="J164" t="str">
        <v>OR</v>
      </c>
      <c r="K164" t="str">
        <v>100</v>
      </c>
      <c r="L164" t="str">
        <v>F3</v>
      </c>
      <c r="M164" t="str">
        <v>1.4G</v>
      </c>
      <c r="N164" t="str">
        <v>Suisse</v>
      </c>
      <c r="O164" t="str">
        <v>0589-F3-0079</v>
      </c>
      <c r="P164" t="str">
        <v>0.3958</v>
      </c>
      <c r="Q164" t="str">
        <v>60</v>
      </c>
      <c r="R164" t="str">
        <v>15</v>
      </c>
    </row>
    <row r="165">
      <c r="A165" t="str">
        <v>AutoTable</v>
      </c>
      <c r="D165" t="str">
        <v>AUTRESPYRO</v>
      </c>
      <c r="E165" t="str">
        <v>FUSEE</v>
      </c>
      <c r="F165" t="str">
        <v>21714BC</v>
      </c>
      <c r="G165" t="str">
        <v xml:space="preserve">FUSÉE 14 MM BQT BLANC </v>
      </c>
      <c r="H165" t="str">
        <v>14 mm Rockets White bouquet</v>
      </c>
      <c r="I165" t="str">
        <v>FUSEE</v>
      </c>
      <c r="J165" t="str">
        <v>BLANC</v>
      </c>
      <c r="K165" t="str">
        <v>14</v>
      </c>
      <c r="L165" t="str">
        <v>F3</v>
      </c>
      <c r="M165" t="str">
        <v>1.3G</v>
      </c>
      <c r="N165" t="str">
        <v>Europe</v>
      </c>
      <c r="O165" t="str">
        <v>0163-F3-0981</v>
      </c>
      <c r="P165" t="str">
        <v>0.057</v>
      </c>
      <c r="Q165" t="str">
        <v>2</v>
      </c>
      <c r="R165" t="str">
        <v>50</v>
      </c>
    </row>
    <row r="166">
      <c r="A166" t="str">
        <v>AutoTable</v>
      </c>
      <c r="D166" t="str">
        <v>AUTRESPYRO</v>
      </c>
      <c r="E166" t="str">
        <v>FUSEE</v>
      </c>
      <c r="F166" t="str">
        <v>21714OR</v>
      </c>
      <c r="G166" t="str">
        <v xml:space="preserve">FUSÉE 14 MM BQT FRISSONNANT OR </v>
      </c>
      <c r="H166" t="str">
        <v>14 mm Rockets Gold crakling</v>
      </c>
      <c r="I166" t="str">
        <v>FUSEE</v>
      </c>
      <c r="J166" t="str">
        <v>OR</v>
      </c>
      <c r="K166" t="str">
        <v>14</v>
      </c>
      <c r="L166" t="str">
        <v>F3</v>
      </c>
      <c r="M166" t="str">
        <v>1.3G</v>
      </c>
      <c r="N166" t="str">
        <v>Europe</v>
      </c>
      <c r="O166" t="str">
        <v>0163-F3-0985</v>
      </c>
      <c r="P166" t="str">
        <v>0.057</v>
      </c>
      <c r="Q166" t="str">
        <v>2</v>
      </c>
      <c r="R166" t="str">
        <v>50</v>
      </c>
    </row>
    <row r="167">
      <c r="A167" t="str">
        <v>AutoTable</v>
      </c>
      <c r="D167" t="str">
        <v>AUTRESPYRO</v>
      </c>
      <c r="E167" t="str">
        <v>JET CASCAD</v>
      </c>
      <c r="F167" t="str">
        <v>10811</v>
      </c>
      <c r="G167" t="str">
        <v>CASCADE 5 METRES 6 JETS  AE</v>
      </c>
      <c r="H167" t="str">
        <v>5 m Cascade 6s'</v>
      </c>
      <c r="I167" t="str">
        <v>SPECIAL CASCADE</v>
      </c>
      <c r="J167" t="str">
        <v>ARGENT</v>
      </c>
      <c r="K167" t="str">
        <v>15</v>
      </c>
      <c r="L167" t="str">
        <v>T1</v>
      </c>
      <c r="M167" t="str">
        <v>1.4G</v>
      </c>
      <c r="N167" t="str">
        <v>Chine</v>
      </c>
      <c r="O167" t="str">
        <v>0163-T1-3515</v>
      </c>
      <c r="P167" t="str">
        <v>0.336</v>
      </c>
      <c r="Q167" t="str">
        <v>60</v>
      </c>
      <c r="R167" t="str">
        <v>15</v>
      </c>
    </row>
    <row r="168">
      <c r="A168" t="str">
        <v>AutoTable</v>
      </c>
      <c r="D168" t="str">
        <v>AUTRESPYRO</v>
      </c>
      <c r="E168" t="str">
        <v>JET CASCAD</v>
      </c>
      <c r="F168" t="str">
        <v>10911</v>
      </c>
      <c r="G168" t="str">
        <v>CASCADE 10 METRES 11 JETS</v>
      </c>
      <c r="H168" t="str">
        <v>10 m Cascade 11s'</v>
      </c>
      <c r="I168" t="str">
        <v>SPECIAL CASCADE</v>
      </c>
      <c r="J168" t="str">
        <v>ARGENT</v>
      </c>
      <c r="K168" t="str">
        <v>15</v>
      </c>
      <c r="L168" t="str">
        <v>T1</v>
      </c>
      <c r="M168" t="str">
        <v>1.4G</v>
      </c>
      <c r="N168" t="str">
        <v>Chine</v>
      </c>
      <c r="O168" t="str">
        <v>0163-T1-3515</v>
      </c>
      <c r="P168" t="str">
        <v>0.616</v>
      </c>
      <c r="Q168" t="str">
        <v>60</v>
      </c>
      <c r="R168" t="str">
        <v>15</v>
      </c>
    </row>
    <row r="169">
      <c r="A169" t="str">
        <v>AutoTable</v>
      </c>
      <c r="D169" t="str">
        <v>AUTRESPYRO</v>
      </c>
      <c r="E169" t="str">
        <v>JET CASCAD</v>
      </c>
      <c r="F169" t="str">
        <v>40120-15</v>
      </c>
      <c r="G169" t="str">
        <v>JET BLANC TITANIUM CHEMISE</v>
      </c>
      <c r="H169" t="str">
        <v>Fountain 20mm Titanium 15"</v>
      </c>
      <c r="I169" t="str">
        <v>FONTAINE JET</v>
      </c>
      <c r="J169" t="str">
        <v>BLANC</v>
      </c>
      <c r="K169" t="str">
        <v>20</v>
      </c>
      <c r="L169" t="str">
        <v>T1</v>
      </c>
      <c r="M169" t="str">
        <v>1.4G</v>
      </c>
      <c r="N169" t="str">
        <v>Europe</v>
      </c>
      <c r="O169" t="str">
        <v>0589-T1-0401</v>
      </c>
      <c r="P169" t="str">
        <v>0.05</v>
      </c>
      <c r="Q169" t="str">
        <v>15</v>
      </c>
      <c r="R169" t="str">
        <v>15</v>
      </c>
    </row>
    <row r="170">
      <c r="A170" t="str">
        <v>AutoTable</v>
      </c>
      <c r="D170" t="str">
        <v>AUTRESPYRO</v>
      </c>
      <c r="E170" t="str">
        <v>JET CASCAD</v>
      </c>
      <c r="F170" t="str">
        <v>40120-30</v>
      </c>
      <c r="G170" t="str">
        <v>JET BLANC TITANIUM CHEMISE</v>
      </c>
      <c r="H170" t="str">
        <v>Fountain 20mm Titanium 30"</v>
      </c>
      <c r="I170" t="str">
        <v>FONTAINE JET</v>
      </c>
      <c r="J170" t="str">
        <v>BLANC</v>
      </c>
      <c r="K170" t="str">
        <v>20</v>
      </c>
      <c r="L170" t="str">
        <v>T1</v>
      </c>
      <c r="M170" t="str">
        <v>1.4G</v>
      </c>
      <c r="N170" t="str">
        <v>Europe</v>
      </c>
      <c r="O170" t="str">
        <v>0589-T1-0401</v>
      </c>
      <c r="P170" t="str">
        <v>0.09</v>
      </c>
      <c r="Q170" t="str">
        <v>30</v>
      </c>
      <c r="R170" t="str">
        <v>15</v>
      </c>
    </row>
    <row r="171">
      <c r="A171" t="str">
        <v>AutoTable</v>
      </c>
      <c r="D171" t="str">
        <v>AUTRESPYRO</v>
      </c>
      <c r="E171" t="str">
        <v>JET CASCAD</v>
      </c>
      <c r="F171" t="str">
        <v>40130-30</v>
      </c>
      <c r="G171" t="str">
        <v>JET BLANC TITANIUM- CHEMISE</v>
      </c>
      <c r="H171" t="str">
        <v>Fountain 30mm Titanium 30"</v>
      </c>
      <c r="I171" t="str">
        <v>FONTAINE JET</v>
      </c>
      <c r="J171" t="str">
        <v>BLANC</v>
      </c>
      <c r="K171" t="str">
        <v>30</v>
      </c>
      <c r="L171" t="str">
        <v>T1</v>
      </c>
      <c r="M171" t="str">
        <v>1.4G</v>
      </c>
      <c r="N171" t="str">
        <v>Europe</v>
      </c>
      <c r="O171" t="str">
        <v>0589-T1-0400</v>
      </c>
      <c r="P171" t="str">
        <v>0.205</v>
      </c>
      <c r="Q171" t="str">
        <v>30</v>
      </c>
      <c r="R171" t="str">
        <v>15</v>
      </c>
    </row>
    <row r="172">
      <c r="A172" t="str">
        <v>AutoTable</v>
      </c>
      <c r="D172" t="str">
        <v>AUTRESPYRO</v>
      </c>
      <c r="E172" t="str">
        <v>JET CASCAD</v>
      </c>
      <c r="F172" t="str">
        <v>40916A</v>
      </c>
      <c r="G172" t="str">
        <v>JET CASCADE ARGENT 60 SEC.</v>
      </c>
      <c r="H172" t="str">
        <v>Fountain single silver Waterfall</v>
      </c>
      <c r="I172" t="str">
        <v>SPECIAL CASCADE</v>
      </c>
      <c r="J172" t="str">
        <v>ARGENT</v>
      </c>
      <c r="K172" t="str">
        <v>15</v>
      </c>
      <c r="L172" t="str">
        <v>T1</v>
      </c>
      <c r="M172" t="str">
        <v>1.4G</v>
      </c>
      <c r="N172" t="str">
        <v>Chine</v>
      </c>
      <c r="O172" t="str">
        <v>0163-T1-3515</v>
      </c>
      <c r="P172" t="str">
        <v>0.056</v>
      </c>
      <c r="Q172" t="str">
        <v>60</v>
      </c>
      <c r="R172" t="str">
        <v>15</v>
      </c>
    </row>
    <row r="173">
      <c r="A173" t="str">
        <v>AutoTable</v>
      </c>
      <c r="D173" t="str">
        <v>AUTRESPYRO</v>
      </c>
      <c r="E173" t="str">
        <v>LANCE DECO</v>
      </c>
      <c r="F173" t="str">
        <v>00120</v>
      </c>
      <c r="G173" t="str">
        <v>DECOR MOTIF 1MX0,5M (LETTRE OU CHIFFRE)</v>
      </c>
      <c r="I173" t="str">
        <v>FONTAINE</v>
      </c>
      <c r="K173" t="str">
        <v>0</v>
      </c>
      <c r="L173" t="str">
        <v>T1</v>
      </c>
      <c r="M173" t="str">
        <v>1.4G</v>
      </c>
      <c r="O173" t="str">
        <v>0163-T1-3504</v>
      </c>
      <c r="P173" t="str">
        <v>0.6</v>
      </c>
      <c r="Q173" t="str">
        <v>60</v>
      </c>
      <c r="R173" t="str">
        <v>0</v>
      </c>
    </row>
    <row r="174">
      <c r="A174" t="str">
        <v>AutoTable</v>
      </c>
      <c r="D174" t="str">
        <v>AUTRESPYRO</v>
      </c>
      <c r="E174" t="str">
        <v>LANCE DECO</v>
      </c>
      <c r="F174" t="str">
        <v>15002A</v>
      </c>
      <c r="G174" t="str">
        <v>FONTAINE DECOR ARGENT 60 SEC</v>
      </c>
      <c r="H174" t="str">
        <v>Lance 60 sec Silver</v>
      </c>
      <c r="I174" t="str">
        <v>FONTAINE</v>
      </c>
      <c r="J174" t="str">
        <v>ARGENT</v>
      </c>
      <c r="K174" t="str">
        <v>15</v>
      </c>
      <c r="L174" t="str">
        <v>T1</v>
      </c>
      <c r="M174" t="str">
        <v>1.4G</v>
      </c>
      <c r="N174" t="str">
        <v>Chine</v>
      </c>
      <c r="O174" t="str">
        <v>0163-T1-3504</v>
      </c>
      <c r="P174" t="str">
        <v>0.006</v>
      </c>
      <c r="Q174" t="str">
        <v>60</v>
      </c>
      <c r="R174" t="str">
        <v>1</v>
      </c>
    </row>
    <row r="175">
      <c r="A175" t="str">
        <v>AutoTable</v>
      </c>
      <c r="D175" t="str">
        <v>AUTRESPYRO</v>
      </c>
      <c r="E175" t="str">
        <v>LANCE DECO</v>
      </c>
      <c r="F175" t="str">
        <v>15002B</v>
      </c>
      <c r="G175" t="str">
        <v>FONTAINE DECOR BLEU 60 SEC</v>
      </c>
      <c r="H175" t="str">
        <v>Lance 60 sec Blue</v>
      </c>
      <c r="I175" t="str">
        <v>FONTAINE</v>
      </c>
      <c r="J175" t="str">
        <v>BLEU</v>
      </c>
      <c r="K175" t="str">
        <v>15</v>
      </c>
      <c r="L175" t="str">
        <v>T1</v>
      </c>
      <c r="M175" t="str">
        <v>1.4G</v>
      </c>
      <c r="N175" t="str">
        <v>Chine</v>
      </c>
      <c r="O175" t="str">
        <v>0163-T1-3504</v>
      </c>
      <c r="P175" t="str">
        <v>0.006</v>
      </c>
      <c r="Q175" t="str">
        <v>60</v>
      </c>
      <c r="R175" t="str">
        <v>1</v>
      </c>
    </row>
    <row r="176">
      <c r="A176" t="str">
        <v>AutoTable</v>
      </c>
      <c r="D176" t="str">
        <v>AUTRESPYRO</v>
      </c>
      <c r="E176" t="str">
        <v>LANCE DECO</v>
      </c>
      <c r="F176" t="str">
        <v>15002J</v>
      </c>
      <c r="G176" t="str">
        <v>FONTAINE DECOR JAUNE 60 SEC</v>
      </c>
      <c r="H176" t="str">
        <v>Lance 60 sec Yellow</v>
      </c>
      <c r="I176" t="str">
        <v>FONTAINE</v>
      </c>
      <c r="J176" t="str">
        <v>JAUNE</v>
      </c>
      <c r="K176" t="str">
        <v>15</v>
      </c>
      <c r="L176" t="str">
        <v>T1</v>
      </c>
      <c r="M176" t="str">
        <v>1.4G</v>
      </c>
      <c r="N176" t="str">
        <v>Chine</v>
      </c>
      <c r="O176" t="str">
        <v>0163-T1-3504</v>
      </c>
      <c r="P176" t="str">
        <v>0.006</v>
      </c>
      <c r="Q176" t="str">
        <v>60</v>
      </c>
      <c r="R176" t="str">
        <v>1</v>
      </c>
    </row>
    <row r="177">
      <c r="A177" t="str">
        <v>AutoTable</v>
      </c>
      <c r="D177" t="str">
        <v>AUTRESPYRO</v>
      </c>
      <c r="E177" t="str">
        <v>LANCE DECO</v>
      </c>
      <c r="F177" t="str">
        <v>15002R</v>
      </c>
      <c r="G177" t="str">
        <v>FONTAINE DECOR ROUGE 60 SEC</v>
      </c>
      <c r="H177" t="str">
        <v>Lance 60 sec. Red- 0163-T1-1128</v>
      </c>
      <c r="I177" t="str">
        <v>FONTAINE</v>
      </c>
      <c r="J177" t="str">
        <v>ROUGE</v>
      </c>
      <c r="K177" t="str">
        <v>15</v>
      </c>
      <c r="L177" t="str">
        <v>T1</v>
      </c>
      <c r="M177" t="str">
        <v>1.4G</v>
      </c>
      <c r="N177" t="str">
        <v>Chine</v>
      </c>
      <c r="O177" t="str">
        <v>0163-T1-3504</v>
      </c>
      <c r="P177" t="str">
        <v>0.006</v>
      </c>
      <c r="Q177" t="str">
        <v>60</v>
      </c>
      <c r="R177" t="str">
        <v>1</v>
      </c>
    </row>
    <row r="178">
      <c r="A178" t="str">
        <v>AutoTable</v>
      </c>
      <c r="D178" t="str">
        <v>AUTRESPYRO</v>
      </c>
      <c r="E178" t="str">
        <v>LANCE DECO</v>
      </c>
      <c r="F178" t="str">
        <v>15002VE</v>
      </c>
      <c r="G178" t="str">
        <v>FONTAINE DECOR VERTE 60 SEC</v>
      </c>
      <c r="H178" t="str">
        <v>Lance 60 sec. Green -0163-T1-1128</v>
      </c>
      <c r="I178" t="str">
        <v>FONTAINE</v>
      </c>
      <c r="J178" t="str">
        <v>VERT</v>
      </c>
      <c r="K178" t="str">
        <v>15</v>
      </c>
      <c r="L178" t="str">
        <v>T1</v>
      </c>
      <c r="M178" t="str">
        <v>1.4G</v>
      </c>
      <c r="N178" t="str">
        <v>Chine</v>
      </c>
      <c r="O178" t="str">
        <v>0163-T1-3504</v>
      </c>
      <c r="P178" t="str">
        <v>0.006</v>
      </c>
      <c r="Q178" t="str">
        <v>60</v>
      </c>
      <c r="R178" t="str">
        <v>1</v>
      </c>
    </row>
    <row r="179">
      <c r="A179" t="str">
        <v>AutoTable</v>
      </c>
      <c r="D179" t="str">
        <v>AUTRESPYRO</v>
      </c>
      <c r="E179" t="str">
        <v>LANCE DECO</v>
      </c>
      <c r="F179" t="str">
        <v>15002VI</v>
      </c>
      <c r="G179" t="str">
        <v>FONTAINE DECOR VIOLET 60 SEC</v>
      </c>
      <c r="H179" t="str">
        <v>Lance 60 sec. Purple - 0163-T1-1128</v>
      </c>
      <c r="I179" t="str">
        <v>FONTAINE</v>
      </c>
      <c r="J179" t="str">
        <v>VIOLET</v>
      </c>
      <c r="K179" t="str">
        <v>15</v>
      </c>
      <c r="L179" t="str">
        <v>T1</v>
      </c>
      <c r="M179" t="str">
        <v>1.4G</v>
      </c>
      <c r="N179" t="str">
        <v>Chine</v>
      </c>
      <c r="O179" t="str">
        <v>0163-T1-3504</v>
      </c>
      <c r="P179" t="str">
        <v>0.006</v>
      </c>
      <c r="Q179" t="str">
        <v>60</v>
      </c>
      <c r="R179" t="str">
        <v>1</v>
      </c>
    </row>
    <row r="180">
      <c r="A180" t="str">
        <v>AutoTable</v>
      </c>
      <c r="D180" t="str">
        <v>AUTRESPYRO</v>
      </c>
      <c r="E180" t="str">
        <v>PAT</v>
      </c>
      <c r="F180" t="str">
        <v>02018A</v>
      </c>
      <c r="G180" t="str">
        <v xml:space="preserve">BATT. 18 MM 200 CPS JIMBARAN </v>
      </c>
      <c r="H180" t="str">
        <v>18 mm Cake 200'S JIMBARAN model A</v>
      </c>
      <c r="I180" t="str">
        <v>MULTI EFFETS</v>
      </c>
      <c r="J180" t="str">
        <v>ASSORTIS</v>
      </c>
      <c r="K180" t="str">
        <v>18</v>
      </c>
      <c r="L180" t="str">
        <v>F2</v>
      </c>
      <c r="M180" t="str">
        <v>1.4G</v>
      </c>
      <c r="N180" t="str">
        <v>Chine</v>
      </c>
      <c r="O180" t="str">
        <v>1008-F2-69254057</v>
      </c>
      <c r="P180" t="str">
        <v>1.004</v>
      </c>
      <c r="Q180" t="str">
        <v>120</v>
      </c>
      <c r="R180" t="str">
        <v>25</v>
      </c>
    </row>
    <row r="181">
      <c r="A181" t="str">
        <v>AutoTable</v>
      </c>
      <c r="D181" t="str">
        <v>AUTRESPYRO</v>
      </c>
      <c r="E181" t="str">
        <v>PAT</v>
      </c>
      <c r="F181" t="str">
        <v>02018B</v>
      </c>
      <c r="G181" t="str">
        <v xml:space="preserve">BATT. 18 MM 200 CPS JIMBARAN 2 </v>
      </c>
      <c r="H181" t="str">
        <v>18 mm Cake 200'S JIMBARAN model B</v>
      </c>
      <c r="I181" t="str">
        <v>MULTI EFFETS</v>
      </c>
      <c r="J181" t="str">
        <v>ASSORTIS</v>
      </c>
      <c r="K181" t="str">
        <v>18</v>
      </c>
      <c r="L181" t="str">
        <v>F2</v>
      </c>
      <c r="M181" t="str">
        <v>1.4G</v>
      </c>
      <c r="N181" t="str">
        <v>Chine</v>
      </c>
      <c r="O181" t="str">
        <v>1008-F2-69254057</v>
      </c>
      <c r="P181" t="str">
        <v>1.004</v>
      </c>
      <c r="Q181" t="str">
        <v>120</v>
      </c>
      <c r="R181" t="str">
        <v>25</v>
      </c>
    </row>
    <row r="182">
      <c r="A182" t="str">
        <v>AutoTable</v>
      </c>
      <c r="D182" t="str">
        <v>AUTRESPYRO</v>
      </c>
      <c r="E182" t="str">
        <v>PAT</v>
      </c>
      <c r="F182" t="str">
        <v>02018C</v>
      </c>
      <c r="G182" t="str">
        <v>BATT. 18 MM 200 CPS JIMBARAN 3</v>
      </c>
      <c r="H182" t="str">
        <v>18 mm Cake 200'S JIMBARAN model C</v>
      </c>
      <c r="I182" t="str">
        <v>MULTI EFFETS</v>
      </c>
      <c r="J182" t="str">
        <v>ASSORTIS</v>
      </c>
      <c r="K182" t="str">
        <v>18</v>
      </c>
      <c r="L182" t="str">
        <v>F2</v>
      </c>
      <c r="M182" t="str">
        <v>1.4G</v>
      </c>
      <c r="N182" t="str">
        <v>Chine</v>
      </c>
      <c r="O182" t="str">
        <v>1008-F2-69254057</v>
      </c>
      <c r="P182" t="str">
        <v>1.004</v>
      </c>
      <c r="Q182" t="str">
        <v>120</v>
      </c>
      <c r="R182" t="str">
        <v>25</v>
      </c>
    </row>
    <row r="183">
      <c r="A183" t="str">
        <v>AutoTable</v>
      </c>
      <c r="D183" t="str">
        <v>AUTRESPYRO</v>
      </c>
      <c r="E183" t="str">
        <v>PAT</v>
      </c>
      <c r="F183" t="str">
        <v>03220-A</v>
      </c>
      <c r="G183" t="str">
        <v xml:space="preserve">PANDAWA A - 320 DÉPARTS </v>
      </c>
      <c r="H183" t="str">
        <v>PANDAWA</v>
      </c>
      <c r="I183" t="str">
        <v>MULTI EFFETS</v>
      </c>
      <c r="J183" t="str">
        <v>ASSORTIS</v>
      </c>
      <c r="K183" t="str">
        <v>20</v>
      </c>
      <c r="L183" t="str">
        <v>F2</v>
      </c>
      <c r="M183" t="str">
        <v>1.4G</v>
      </c>
      <c r="N183" t="str">
        <v>Chine</v>
      </c>
      <c r="O183" t="str">
        <v>1008-F2-69253874</v>
      </c>
      <c r="P183" t="str">
        <v>1.92</v>
      </c>
      <c r="Q183" t="str">
        <v>180</v>
      </c>
      <c r="R183" t="str">
        <v>25</v>
      </c>
    </row>
    <row r="184">
      <c r="A184" t="str">
        <v>AutoTable</v>
      </c>
      <c r="D184" t="str">
        <v>AUTRESPYRO</v>
      </c>
      <c r="E184" t="str">
        <v>PAT</v>
      </c>
      <c r="F184" t="str">
        <v>03220-B</v>
      </c>
      <c r="G184" t="str">
        <v>PANDAWA B - 320 DÉPARTS  - BLEU BLANC ROUGE</v>
      </c>
      <c r="H184" t="str">
        <v>PANDAWA bleu blanc rouge</v>
      </c>
      <c r="I184" t="str">
        <v>MULTI EFFETS</v>
      </c>
      <c r="J184" t="str">
        <v>TRICOLORE</v>
      </c>
      <c r="K184" t="str">
        <v>20</v>
      </c>
      <c r="L184" t="str">
        <v>F2</v>
      </c>
      <c r="M184" t="str">
        <v>1.4G</v>
      </c>
      <c r="N184" t="str">
        <v>Chine</v>
      </c>
      <c r="O184" t="str">
        <v>1008-F2-69260155</v>
      </c>
      <c r="P184" t="str">
        <v>1.92</v>
      </c>
      <c r="Q184" t="str">
        <v>180</v>
      </c>
      <c r="R184" t="str">
        <v>25</v>
      </c>
    </row>
    <row r="185">
      <c r="A185" t="str">
        <v>AutoTable</v>
      </c>
      <c r="D185" t="str">
        <v>AUTRESPYRO</v>
      </c>
      <c r="E185" t="str">
        <v>PAT</v>
      </c>
      <c r="F185" t="str">
        <v>03220-C</v>
      </c>
      <c r="G185" t="str">
        <v>PANDAWA C - 320 DÉPARTS - SPECIAL MARIAGE</v>
      </c>
      <c r="H185" t="str">
        <v>PANDAWA Special Mariage</v>
      </c>
      <c r="I185" t="str">
        <v>MULTI EFFETS</v>
      </c>
      <c r="J185" t="str">
        <v>OR</v>
      </c>
      <c r="K185" t="str">
        <v>20</v>
      </c>
      <c r="L185" t="str">
        <v>F2</v>
      </c>
      <c r="M185" t="str">
        <v>1.4G</v>
      </c>
      <c r="N185" t="str">
        <v>Chine</v>
      </c>
      <c r="O185" t="str">
        <v>1008-F2-69260155</v>
      </c>
      <c r="P185" t="str">
        <v>1.92</v>
      </c>
      <c r="Q185" t="str">
        <v>180</v>
      </c>
      <c r="R185" t="str">
        <v>25</v>
      </c>
    </row>
    <row r="186">
      <c r="A186" t="str">
        <v>AutoTable</v>
      </c>
      <c r="D186" t="str">
        <v>AUTRESPYRO</v>
      </c>
      <c r="E186" t="str">
        <v>SCENES</v>
      </c>
      <c r="F186" t="str">
        <v>1200</v>
      </c>
      <c r="G186" t="str">
        <v>FLASH THEATRE MOYEN</v>
      </c>
      <c r="H186" t="str">
        <v>Stage Flash low</v>
      </c>
      <c r="I186" t="str">
        <v>FLAMME</v>
      </c>
      <c r="J186" t="str">
        <v>ARGENT</v>
      </c>
      <c r="K186" t="str">
        <v>53</v>
      </c>
      <c r="L186" t="str">
        <v>T1</v>
      </c>
      <c r="M186" t="str">
        <v>1.4G</v>
      </c>
      <c r="N186" t="str">
        <v>Europe</v>
      </c>
      <c r="O186" t="str">
        <v>0589-T1-0179</v>
      </c>
      <c r="P186" t="str">
        <v>0.00627</v>
      </c>
      <c r="Q186" t="str">
        <v>0,5</v>
      </c>
      <c r="R186" t="str">
        <v>5</v>
      </c>
    </row>
    <row r="187">
      <c r="A187" t="str">
        <v>AutoTable</v>
      </c>
      <c r="D187" t="str">
        <v>AUTRESPYRO</v>
      </c>
      <c r="E187" t="str">
        <v>SCENES</v>
      </c>
      <c r="F187" t="str">
        <v>1200B</v>
      </c>
      <c r="G187" t="str">
        <v>FLASH THEATRE GRAND</v>
      </c>
      <c r="H187" t="str">
        <v>Stage Flash high</v>
      </c>
      <c r="I187" t="str">
        <v>FLAMME</v>
      </c>
      <c r="J187" t="str">
        <v>ARGENT</v>
      </c>
      <c r="K187" t="str">
        <v>53</v>
      </c>
      <c r="L187" t="str">
        <v>T1</v>
      </c>
      <c r="M187" t="str">
        <v>1.4G</v>
      </c>
      <c r="N187" t="str">
        <v>Europe</v>
      </c>
      <c r="O187" t="str">
        <v>0589-T1-0179</v>
      </c>
      <c r="P187" t="str">
        <v>0.012</v>
      </c>
      <c r="Q187" t="str">
        <v>0,5</v>
      </c>
      <c r="R187" t="str">
        <v>5</v>
      </c>
    </row>
    <row r="188">
      <c r="A188" t="str">
        <v>AutoTable</v>
      </c>
      <c r="D188" t="str">
        <v>AUTRESPYRO</v>
      </c>
      <c r="E188" t="str">
        <v>SCENES</v>
      </c>
      <c r="F188" t="str">
        <v>1201</v>
      </c>
      <c r="G188" t="str">
        <v>ETOILE ARGENT MOYEN</v>
      </c>
      <c r="H188" t="str">
        <v>Silver Star small</v>
      </c>
      <c r="I188" t="str">
        <v>FONTAINE</v>
      </c>
      <c r="J188" t="str">
        <v>ARGENT</v>
      </c>
      <c r="K188" t="str">
        <v>53</v>
      </c>
      <c r="L188" t="str">
        <v>T1</v>
      </c>
      <c r="M188" t="str">
        <v>1.4G</v>
      </c>
      <c r="N188" t="str">
        <v>Europe</v>
      </c>
      <c r="O188" t="str">
        <v>0589-T1-0198</v>
      </c>
      <c r="P188" t="str">
        <v>0.0065</v>
      </c>
      <c r="Q188" t="str">
        <v>3</v>
      </c>
      <c r="R188" t="str">
        <v>5</v>
      </c>
    </row>
    <row r="189">
      <c r="A189" t="str">
        <v>AutoTable</v>
      </c>
      <c r="D189" t="str">
        <v>AUTRESPYRO</v>
      </c>
      <c r="E189" t="str">
        <v>SCENES</v>
      </c>
      <c r="F189" t="str">
        <v>1201B</v>
      </c>
      <c r="G189" t="str">
        <v>ETOILE ARGENT GRAND</v>
      </c>
      <c r="H189" t="str">
        <v>Silver Star Large</v>
      </c>
      <c r="I189" t="str">
        <v>FONTAINE</v>
      </c>
      <c r="J189" t="str">
        <v>ARGENT</v>
      </c>
      <c r="K189" t="str">
        <v>53</v>
      </c>
      <c r="L189" t="str">
        <v>T1</v>
      </c>
      <c r="M189" t="str">
        <v>1.4G</v>
      </c>
      <c r="N189" t="str">
        <v>Europe</v>
      </c>
      <c r="O189" t="str">
        <v>0589-T1-0198</v>
      </c>
      <c r="P189" t="str">
        <v>0.012</v>
      </c>
      <c r="Q189" t="str">
        <v>3</v>
      </c>
      <c r="R189" t="str">
        <v>5</v>
      </c>
    </row>
    <row r="190">
      <c r="A190" t="str">
        <v>AutoTable</v>
      </c>
      <c r="D190" t="str">
        <v>AUTRESPYRO</v>
      </c>
      <c r="E190" t="str">
        <v>SCENES</v>
      </c>
      <c r="F190" t="str">
        <v>1202</v>
      </c>
      <c r="G190" t="str">
        <v>ETOILE OR  GOLDEN STAR</v>
      </c>
      <c r="H190" t="str">
        <v>Golden Star</v>
      </c>
      <c r="I190" t="str">
        <v>FONTAINE</v>
      </c>
      <c r="J190" t="str">
        <v>OR</v>
      </c>
      <c r="K190" t="str">
        <v>35</v>
      </c>
      <c r="L190" t="str">
        <v>T1</v>
      </c>
      <c r="M190" t="str">
        <v>1.4G</v>
      </c>
      <c r="N190" t="str">
        <v>Europe</v>
      </c>
      <c r="O190" t="str">
        <v>0589-T1-0199</v>
      </c>
      <c r="P190" t="str">
        <v>0.0275</v>
      </c>
      <c r="Q190" t="str">
        <v>3</v>
      </c>
      <c r="R190" t="str">
        <v>5</v>
      </c>
    </row>
    <row r="191">
      <c r="A191" t="str">
        <v>AutoTable</v>
      </c>
      <c r="D191" t="str">
        <v>AUTRESPYRO</v>
      </c>
      <c r="E191" t="str">
        <v>SCENES</v>
      </c>
      <c r="F191" t="str">
        <v>1222</v>
      </c>
      <c r="G191" t="str">
        <v>CHAMPIGNON DE FUMEE</v>
      </c>
      <c r="H191" t="str">
        <v>Smoke Mushroom</v>
      </c>
      <c r="I191" t="str">
        <v>FUMIGENE</v>
      </c>
      <c r="J191" t="str">
        <v>BLANC</v>
      </c>
      <c r="K191" t="str">
        <v>52</v>
      </c>
      <c r="L191" t="str">
        <v>T1</v>
      </c>
      <c r="M191" t="str">
        <v>1.4G</v>
      </c>
      <c r="N191" t="str">
        <v>Europe</v>
      </c>
      <c r="O191" t="str">
        <v>0589-T1-0176</v>
      </c>
      <c r="P191" t="str">
        <v>0.009</v>
      </c>
      <c r="Q191" t="str">
        <v>2</v>
      </c>
      <c r="R191" t="str">
        <v>5</v>
      </c>
    </row>
    <row r="192">
      <c r="A192" t="str">
        <v>AutoTable</v>
      </c>
      <c r="D192" t="str">
        <v>AUTRESPYRO</v>
      </c>
      <c r="E192" t="str">
        <v>SCENES</v>
      </c>
      <c r="F192" t="str">
        <v>1223</v>
      </c>
      <c r="G192" t="str">
        <v>MARROON PETIT</v>
      </c>
      <c r="H192" t="str">
        <v>Small marroon</v>
      </c>
      <c r="I192" t="str">
        <v>DETONATION</v>
      </c>
      <c r="J192" t="str">
        <v>ARGENT</v>
      </c>
      <c r="K192" t="str">
        <v>21</v>
      </c>
      <c r="L192" t="str">
        <v>T2</v>
      </c>
      <c r="M192" t="str">
        <v>1.4G</v>
      </c>
      <c r="N192" t="str">
        <v>Europe</v>
      </c>
      <c r="O192" t="str">
        <v>0589-T2-0033</v>
      </c>
      <c r="P192" t="str">
        <v>0.0015</v>
      </c>
      <c r="Q192" t="str">
        <v>0,5</v>
      </c>
      <c r="R192" t="str">
        <v>10</v>
      </c>
    </row>
    <row r="193">
      <c r="A193" t="str">
        <v>AutoTable</v>
      </c>
      <c r="D193" t="str">
        <v>AUTRESPYRO</v>
      </c>
      <c r="E193" t="str">
        <v>SCENES</v>
      </c>
      <c r="F193" t="str">
        <v>1224</v>
      </c>
      <c r="G193" t="str">
        <v>MARROON MOYEN MODELE</v>
      </c>
      <c r="H193" t="str">
        <v>Middle marroon</v>
      </c>
      <c r="I193" t="str">
        <v>DETONATION</v>
      </c>
      <c r="J193" t="str">
        <v>ARGENT</v>
      </c>
      <c r="K193" t="str">
        <v>21</v>
      </c>
      <c r="L193" t="str">
        <v>T2</v>
      </c>
      <c r="M193" t="str">
        <v>1.4G</v>
      </c>
      <c r="N193" t="str">
        <v>Europe</v>
      </c>
      <c r="O193" t="str">
        <v>0589-T2-0033</v>
      </c>
      <c r="P193" t="str">
        <v>0.0025</v>
      </c>
      <c r="Q193" t="str">
        <v>0,5</v>
      </c>
      <c r="R193" t="str">
        <v>10</v>
      </c>
    </row>
    <row r="194">
      <c r="A194" t="str">
        <v>AutoTable</v>
      </c>
      <c r="D194" t="str">
        <v>AUTRESPYRO</v>
      </c>
      <c r="E194" t="str">
        <v>SCENES</v>
      </c>
      <c r="F194" t="str">
        <v>1228H</v>
      </c>
      <c r="G194" t="str">
        <v>JET ARGENT (SILVER JET)  HAUT.REDUITE.</v>
      </c>
      <c r="H194" t="str">
        <v>Fountain 35mm Silver</v>
      </c>
      <c r="I194" t="str">
        <v>FONTAINE JET</v>
      </c>
      <c r="J194" t="str">
        <v>ARGENT</v>
      </c>
      <c r="K194" t="str">
        <v>35</v>
      </c>
      <c r="L194" t="str">
        <v>T1</v>
      </c>
      <c r="M194" t="str">
        <v>1.4G</v>
      </c>
      <c r="N194" t="str">
        <v>Europe</v>
      </c>
      <c r="O194" t="str">
        <v>0589-T1-0180</v>
      </c>
      <c r="P194" t="str">
        <v>0.0025</v>
      </c>
      <c r="Q194" t="str">
        <v>2</v>
      </c>
      <c r="R194" t="str">
        <v>5</v>
      </c>
    </row>
    <row r="195">
      <c r="A195" t="str">
        <v>AutoTable</v>
      </c>
      <c r="D195" t="str">
        <v>AUTRESPYRO</v>
      </c>
      <c r="E195" t="str">
        <v>SCENES</v>
      </c>
      <c r="F195" t="str">
        <v>1231L</v>
      </c>
      <c r="G195" t="str">
        <v>GERBE ARGENT  12 SECONDES</v>
      </c>
      <c r="H195" t="str">
        <v>Special Effect Gold 12 sec</v>
      </c>
      <c r="I195" t="str">
        <v>GERBE</v>
      </c>
      <c r="J195" t="str">
        <v>ARGENT</v>
      </c>
      <c r="K195" t="str">
        <v>35</v>
      </c>
      <c r="L195" t="str">
        <v>T1</v>
      </c>
      <c r="M195" t="str">
        <v>1.4G</v>
      </c>
      <c r="N195" t="str">
        <v>Europe</v>
      </c>
      <c r="O195" t="str">
        <v>0589-T1-0185</v>
      </c>
      <c r="P195" t="str">
        <v>0.015</v>
      </c>
      <c r="Q195" t="str">
        <v>12</v>
      </c>
      <c r="R195" t="str">
        <v>5</v>
      </c>
    </row>
    <row r="196">
      <c r="A196" t="str">
        <v>AutoTable</v>
      </c>
      <c r="D196" t="str">
        <v>AUTRESPYRO</v>
      </c>
      <c r="E196" t="str">
        <v>SCENES</v>
      </c>
      <c r="F196" t="str">
        <v>1231OR</v>
      </c>
      <c r="G196" t="str">
        <v>GERBE OR 7 SEC</v>
      </c>
      <c r="H196" t="str">
        <v>Special Effect Gold 7 sec</v>
      </c>
      <c r="I196" t="str">
        <v>GERBE</v>
      </c>
      <c r="J196" t="str">
        <v>OR</v>
      </c>
      <c r="K196" t="str">
        <v>35</v>
      </c>
      <c r="L196" t="str">
        <v>T1</v>
      </c>
      <c r="M196" t="str">
        <v>1.4G</v>
      </c>
      <c r="N196" t="str">
        <v>Europe</v>
      </c>
      <c r="O196" t="str">
        <v>0589-T1-0185</v>
      </c>
      <c r="P196" t="str">
        <v>0.0143</v>
      </c>
      <c r="Q196" t="str">
        <v>7</v>
      </c>
      <c r="R196" t="str">
        <v>5</v>
      </c>
    </row>
    <row r="197">
      <c r="A197" t="str">
        <v>AutoTable</v>
      </c>
      <c r="D197" t="str">
        <v>AUTRESPYRO</v>
      </c>
      <c r="E197" t="str">
        <v>SCENES</v>
      </c>
      <c r="F197" t="str">
        <v>1231PA</v>
      </c>
      <c r="G197" t="str">
        <v>GERBE ARGENT 7 SEC</v>
      </c>
      <c r="H197" t="str">
        <v>Special Effect Silver 7 sec</v>
      </c>
      <c r="I197" t="str">
        <v>GERBE</v>
      </c>
      <c r="J197" t="str">
        <v>ARGENT</v>
      </c>
      <c r="K197" t="str">
        <v>35</v>
      </c>
      <c r="L197" t="str">
        <v>T1</v>
      </c>
      <c r="M197" t="str">
        <v>1.4G</v>
      </c>
      <c r="N197" t="str">
        <v>Europe</v>
      </c>
      <c r="O197" t="str">
        <v>0589-T1-0185</v>
      </c>
      <c r="P197" t="str">
        <v>0.0143</v>
      </c>
      <c r="Q197" t="str">
        <v>7</v>
      </c>
      <c r="R197" t="str">
        <v>5</v>
      </c>
    </row>
    <row r="198">
      <c r="A198" t="str">
        <v>AutoTable</v>
      </c>
      <c r="D198" t="str">
        <v>AUTRESPYRO</v>
      </c>
      <c r="E198" t="str">
        <v>SCENES</v>
      </c>
      <c r="F198" t="str">
        <v>15031</v>
      </c>
      <c r="G198" t="str">
        <v>FLASH POT</v>
      </c>
      <c r="H198" t="str">
        <v>Flash Pot</v>
      </c>
      <c r="I198" t="str">
        <v>FLAMME</v>
      </c>
      <c r="J198" t="str">
        <v>ARGENT</v>
      </c>
      <c r="K198" t="str">
        <v>60</v>
      </c>
      <c r="L198" t="str">
        <v>T2</v>
      </c>
      <c r="M198" t="str">
        <v>1.4G</v>
      </c>
      <c r="N198" t="str">
        <v>Chine</v>
      </c>
      <c r="O198" t="str">
        <v>0163-T2-3506</v>
      </c>
      <c r="P198" t="str">
        <v>0.005</v>
      </c>
      <c r="Q198" t="str">
        <v>1</v>
      </c>
      <c r="R198" t="str">
        <v>8</v>
      </c>
    </row>
    <row r="199">
      <c r="A199" t="str">
        <v>AutoTable</v>
      </c>
      <c r="D199" t="str">
        <v>AUTRESPYRO</v>
      </c>
      <c r="E199" t="str">
        <v>SCENES</v>
      </c>
      <c r="F199" t="str">
        <v>15301A</v>
      </c>
      <c r="G199" t="str">
        <v xml:space="preserve">FONTAINE ARGENT 1 SEC AE 3 M </v>
      </c>
      <c r="H199" t="str">
        <v>3 meter 1 sec Silver Fountain - (pack 15/12)</v>
      </c>
      <c r="I199" t="str">
        <v>FONTAINE</v>
      </c>
      <c r="J199" t="str">
        <v>ARGENT</v>
      </c>
      <c r="K199" t="str">
        <v>25</v>
      </c>
      <c r="L199" t="str">
        <v>T1</v>
      </c>
      <c r="M199" t="str">
        <v>1.4G</v>
      </c>
      <c r="N199" t="str">
        <v>Chine</v>
      </c>
      <c r="O199" t="str">
        <v>0163-T1-3509</v>
      </c>
      <c r="P199" t="str">
        <v>0.025</v>
      </c>
      <c r="Q199" t="str">
        <v>1</v>
      </c>
      <c r="R199" t="str">
        <v>4</v>
      </c>
    </row>
    <row r="200">
      <c r="A200" t="str">
        <v>AutoTable</v>
      </c>
      <c r="D200" t="str">
        <v>AUTRESPYRO</v>
      </c>
      <c r="E200" t="str">
        <v>SCENES</v>
      </c>
      <c r="F200" t="str">
        <v>15301OR</v>
      </c>
      <c r="G200" t="str">
        <v xml:space="preserve">FONTAINE OR 1 SEC AE 3 M </v>
      </c>
      <c r="H200" t="str">
        <v>Fountain 1S 3M Gold</v>
      </c>
      <c r="I200" t="str">
        <v>FONTAINE</v>
      </c>
      <c r="J200" t="str">
        <v>OR</v>
      </c>
      <c r="K200" t="str">
        <v>25</v>
      </c>
      <c r="L200" t="str">
        <v>T1</v>
      </c>
      <c r="M200" t="str">
        <v>1.4G</v>
      </c>
      <c r="N200" t="str">
        <v>Chine</v>
      </c>
      <c r="O200" t="str">
        <v>0163-T1-3509</v>
      </c>
      <c r="P200" t="str">
        <v>0.025</v>
      </c>
      <c r="Q200" t="str">
        <v>1</v>
      </c>
      <c r="R200" t="str">
        <v>4</v>
      </c>
    </row>
    <row r="201">
      <c r="A201" t="str">
        <v>AutoTable</v>
      </c>
      <c r="D201" t="str">
        <v>AUTRESPYRO</v>
      </c>
      <c r="E201" t="str">
        <v>SCENES</v>
      </c>
      <c r="F201" t="str">
        <v>15302A</v>
      </c>
      <c r="G201" t="str">
        <v xml:space="preserve">FONTAINE 1 SEC. H10 ARGENT  </v>
      </c>
      <c r="H201" t="str">
        <v>1 sec 10 M Silver Fountain (10 x 3.8)</v>
      </c>
      <c r="I201" t="str">
        <v>FONTAINE</v>
      </c>
      <c r="J201" t="str">
        <v>ARGENT</v>
      </c>
      <c r="K201" t="str">
        <v>38</v>
      </c>
      <c r="L201" t="str">
        <v>T1</v>
      </c>
      <c r="M201" t="str">
        <v>1.4G</v>
      </c>
      <c r="N201" t="str">
        <v>Chine</v>
      </c>
      <c r="O201" t="str">
        <v>0163-T1-3509</v>
      </c>
      <c r="P201" t="str">
        <v>0.018</v>
      </c>
      <c r="Q201" t="str">
        <v>1</v>
      </c>
      <c r="R201" t="str">
        <v>15</v>
      </c>
    </row>
    <row r="202">
      <c r="A202" t="str">
        <v>AutoTable</v>
      </c>
      <c r="D202" t="str">
        <v>AUTRESPYRO</v>
      </c>
      <c r="E202" t="str">
        <v>SCENES</v>
      </c>
      <c r="F202" t="str">
        <v>15310A</v>
      </c>
      <c r="G202" t="str">
        <v xml:space="preserve">FONTAINE ARGENT 10 SEC AE 3 M </v>
      </c>
      <c r="H202" t="str">
        <v>3 meter 10 sec Silver Fountain</v>
      </c>
      <c r="I202" t="str">
        <v>FONTAINE</v>
      </c>
      <c r="J202" t="str">
        <v>ARGENT</v>
      </c>
      <c r="K202" t="str">
        <v>40</v>
      </c>
      <c r="L202" t="str">
        <v>T1</v>
      </c>
      <c r="M202" t="str">
        <v>1.4G</v>
      </c>
      <c r="N202" t="str">
        <v>Chine</v>
      </c>
      <c r="O202" t="str">
        <v>0163-T1-2876</v>
      </c>
      <c r="P202" t="str">
        <v>0.021</v>
      </c>
      <c r="Q202" t="str">
        <v>10</v>
      </c>
      <c r="R202" t="str">
        <v>15</v>
      </c>
    </row>
    <row r="203">
      <c r="A203" t="str">
        <v>AutoTable</v>
      </c>
      <c r="D203" t="str">
        <v>AUTRESPYRO</v>
      </c>
      <c r="E203" t="str">
        <v>SCENES</v>
      </c>
      <c r="F203" t="str">
        <v>15310OR</v>
      </c>
      <c r="G203" t="str">
        <v>FONTAINE OR 10 SEC AE 3 M</v>
      </c>
      <c r="H203" t="str">
        <v xml:space="preserve">3 meter 10 sec Gold Fountain </v>
      </c>
      <c r="I203" t="str">
        <v>FONTAINE</v>
      </c>
      <c r="J203" t="str">
        <v>OR</v>
      </c>
      <c r="K203" t="str">
        <v>40</v>
      </c>
      <c r="L203" t="str">
        <v>T1</v>
      </c>
      <c r="M203" t="str">
        <v>1.4G</v>
      </c>
      <c r="N203" t="str">
        <v>Chine</v>
      </c>
      <c r="O203" t="str">
        <v>0163-T1-2876</v>
      </c>
      <c r="P203" t="str">
        <v>0.021</v>
      </c>
      <c r="Q203" t="str">
        <v>10</v>
      </c>
      <c r="R203" t="str">
        <v>15</v>
      </c>
    </row>
    <row r="204">
      <c r="A204" t="str">
        <v>AutoTable</v>
      </c>
      <c r="D204" t="str">
        <v>AUTRESPYRO</v>
      </c>
      <c r="E204" t="str">
        <v>SCENES</v>
      </c>
      <c r="F204" t="str">
        <v>15320A</v>
      </c>
      <c r="G204" t="str">
        <v>FONTAINE ARGENT 20 SEC AE 3 M</v>
      </c>
      <c r="H204" t="str">
        <v xml:space="preserve">3 meter 20 sec Silver Fountain </v>
      </c>
      <c r="I204" t="str">
        <v>FONTAINE</v>
      </c>
      <c r="J204" t="str">
        <v>ARGENT</v>
      </c>
      <c r="K204" t="str">
        <v>40</v>
      </c>
      <c r="L204" t="str">
        <v>T1</v>
      </c>
      <c r="M204" t="str">
        <v>1.4G</v>
      </c>
      <c r="N204" t="str">
        <v>Chine</v>
      </c>
      <c r="O204" t="str">
        <v>0163-T1-2876</v>
      </c>
      <c r="P204" t="str">
        <v>0.028</v>
      </c>
      <c r="Q204" t="str">
        <v>20</v>
      </c>
      <c r="R204" t="str">
        <v>15</v>
      </c>
    </row>
    <row r="205">
      <c r="A205" t="str">
        <v>AutoTable</v>
      </c>
      <c r="D205" t="str">
        <v>AUTRESPYRO</v>
      </c>
      <c r="E205" t="str">
        <v>SCENES</v>
      </c>
      <c r="F205" t="str">
        <v>15320OR</v>
      </c>
      <c r="G205" t="str">
        <v xml:space="preserve">FONTAINE OR 20 SEC AE 3 M </v>
      </c>
      <c r="H205" t="str">
        <v xml:space="preserve">3 meter 20 sec Gold Fountain </v>
      </c>
      <c r="I205" t="str">
        <v>FONTAINE</v>
      </c>
      <c r="J205" t="str">
        <v>OR</v>
      </c>
      <c r="K205" t="str">
        <v>40</v>
      </c>
      <c r="L205" t="str">
        <v>T1</v>
      </c>
      <c r="M205" t="str">
        <v>1.4G</v>
      </c>
      <c r="N205" t="str">
        <v>Chine</v>
      </c>
      <c r="O205" t="str">
        <v>0163-T1-2876</v>
      </c>
      <c r="P205" t="str">
        <v>0.028</v>
      </c>
      <c r="Q205" t="str">
        <v>20</v>
      </c>
      <c r="R205" t="str">
        <v>15</v>
      </c>
    </row>
    <row r="206">
      <c r="A206" t="str">
        <v>AutoTable</v>
      </c>
      <c r="D206" t="str">
        <v>AUTRESPYRO</v>
      </c>
      <c r="E206" t="str">
        <v>SOLEILS</v>
      </c>
      <c r="F206" t="str">
        <v>15430AB</v>
      </c>
      <c r="G206" t="str">
        <v xml:space="preserve">SOLEIL ARGENT BLEU AE 25 SEC. </v>
      </c>
      <c r="H206" t="str">
        <v>Stage Wheel Silver Blue</v>
      </c>
      <c r="I206" t="str">
        <v>SAULE FONTAINE</v>
      </c>
      <c r="J206" t="str">
        <v>BLEU</v>
      </c>
      <c r="K206" t="str">
        <v>28</v>
      </c>
      <c r="L206" t="str">
        <v>F4</v>
      </c>
      <c r="M206" t="str">
        <v>1.4G</v>
      </c>
      <c r="N206" t="str">
        <v>Chine</v>
      </c>
      <c r="O206" t="str">
        <v>0163-F4-3514</v>
      </c>
      <c r="P206" t="str">
        <v>0.04</v>
      </c>
      <c r="Q206" t="str">
        <v>25</v>
      </c>
      <c r="R206" t="str">
        <v>15</v>
      </c>
    </row>
    <row r="207">
      <c r="A207" t="str">
        <v>AutoTable</v>
      </c>
      <c r="D207" t="str">
        <v>AUTRESPYRO</v>
      </c>
      <c r="E207" t="str">
        <v>SOLEILS</v>
      </c>
      <c r="F207" t="str">
        <v>43130A</v>
      </c>
      <c r="G207" t="str">
        <v>SOLEIL TOURNANT 2 JETS</v>
      </c>
      <c r="H207" t="str">
        <v>stage wheel 2 foutains</v>
      </c>
      <c r="J207" t="str">
        <v>ARGENT</v>
      </c>
      <c r="K207" t="str">
        <v>0</v>
      </c>
      <c r="L207" t="str">
        <v>F2</v>
      </c>
      <c r="M207" t="str">
        <v>1.4G</v>
      </c>
      <c r="O207" t="str">
        <v>en cours</v>
      </c>
      <c r="P207" t="str">
        <v>0</v>
      </c>
      <c r="Q207" t="str">
        <v>30</v>
      </c>
      <c r="R207" t="str">
        <v>0</v>
      </c>
    </row>
    <row r="208">
      <c r="A208" t="str">
        <v>AutoTable</v>
      </c>
      <c r="D208" t="str">
        <v>BATTERIE</v>
      </c>
      <c r="E208" t="str">
        <v>DROITE</v>
      </c>
      <c r="F208" t="str">
        <v>00730-90</v>
      </c>
      <c r="G208" t="str">
        <v>BATT. 30 MM ANNONCE DÉTO + PAF ET TRONC FRISSON</v>
      </c>
      <c r="H208" t="str">
        <v>1.2" Cake 70's Crackling mine w/crackling tail w/ banger</v>
      </c>
      <c r="I208" t="str">
        <v>DETONATION</v>
      </c>
      <c r="J208" t="str">
        <v>FRISSON</v>
      </c>
      <c r="K208" t="str">
        <v>30</v>
      </c>
      <c r="L208" t="str">
        <v>F4</v>
      </c>
      <c r="M208" t="str">
        <v>1.3G</v>
      </c>
      <c r="N208" t="str">
        <v>Chine</v>
      </c>
      <c r="O208" t="str">
        <v>1008-F4-69254460</v>
      </c>
      <c r="P208" t="str">
        <v>0.098</v>
      </c>
      <c r="Q208" t="str">
        <v>10</v>
      </c>
      <c r="R208" t="str">
        <v>50</v>
      </c>
    </row>
    <row r="209">
      <c r="A209" t="str">
        <v>AutoTable</v>
      </c>
      <c r="D209" t="str">
        <v>BATTERIE</v>
      </c>
      <c r="E209" t="str">
        <v>DROITE</v>
      </c>
      <c r="F209" t="str">
        <v>00730-90S</v>
      </c>
      <c r="G209" t="str">
        <v>BATT. 30 MM 7 DÉP. SALVE DÉTO + PAF &amp; TRC FRISSON</v>
      </c>
      <c r="H209" t="str">
        <v>1.2" Cake 7s' Crackling mine w/ crackling tail w/ banger</v>
      </c>
      <c r="I209" t="str">
        <v>DETONATION</v>
      </c>
      <c r="J209" t="str">
        <v>FRISSON</v>
      </c>
      <c r="K209" t="str">
        <v>30</v>
      </c>
      <c r="L209" t="str">
        <v>F4</v>
      </c>
      <c r="M209" t="str">
        <v>1.3G</v>
      </c>
      <c r="N209" t="str">
        <v>Chine</v>
      </c>
      <c r="O209" t="str">
        <v>1008-F4-69254460</v>
      </c>
      <c r="P209" t="str">
        <v>0.098</v>
      </c>
      <c r="Q209" t="str">
        <v>3</v>
      </c>
      <c r="R209" t="str">
        <v>50</v>
      </c>
    </row>
    <row r="210">
      <c r="A210" t="str">
        <v>AutoTable</v>
      </c>
      <c r="D210" t="str">
        <v>BATTERIE</v>
      </c>
      <c r="E210" t="str">
        <v>DROITE</v>
      </c>
      <c r="F210" t="str">
        <v>01650-33</v>
      </c>
      <c r="G210" t="str">
        <v xml:space="preserve">BATT. 50 MM 16 CPS BOMBES ASSORTIES             </v>
      </c>
      <c r="H210" t="str">
        <v>2"Cake 16's Assorted 1 W/ Assorted 1 Tail</v>
      </c>
      <c r="I210" t="str">
        <v>BOMBE</v>
      </c>
      <c r="J210" t="str">
        <v>ASSORTIS</v>
      </c>
      <c r="K210" t="str">
        <v>50</v>
      </c>
      <c r="L210" t="str">
        <v>F3</v>
      </c>
      <c r="M210" t="str">
        <v>1.3G</v>
      </c>
      <c r="N210" t="str">
        <v>Chine</v>
      </c>
      <c r="O210" t="str">
        <v>1008-F3-69257858</v>
      </c>
      <c r="P210" t="str">
        <v>0.5968</v>
      </c>
      <c r="Q210" t="str">
        <v>30</v>
      </c>
      <c r="R210" t="str">
        <v>50</v>
      </c>
    </row>
    <row r="211">
      <c r="A211" t="str">
        <v>AutoTable</v>
      </c>
      <c r="D211" t="str">
        <v>BATTERIE</v>
      </c>
      <c r="E211" t="str">
        <v>DROITE</v>
      </c>
      <c r="F211" t="str">
        <v>410038</v>
      </c>
      <c r="G211" t="str">
        <v>BATT. 20 MM 100 CPS DÉTO TITANIUM + TRC COULEUR</v>
      </c>
      <c r="H211" t="str">
        <v>0.8 inch Cake 100 shots Royal Salute - 50 sec</v>
      </c>
      <c r="I211" t="str">
        <v>DETONATION</v>
      </c>
      <c r="J211" t="str">
        <v>ASSORTIS</v>
      </c>
      <c r="K211" t="str">
        <v>20</v>
      </c>
      <c r="L211" t="str">
        <v>F3</v>
      </c>
      <c r="M211" t="str">
        <v>1.4G</v>
      </c>
      <c r="N211" t="str">
        <v>Chine</v>
      </c>
      <c r="O211" t="str">
        <v>1008-F3-69246305</v>
      </c>
      <c r="P211" t="str">
        <v>0.52</v>
      </c>
      <c r="Q211" t="str">
        <v>50</v>
      </c>
      <c r="R211" t="str">
        <v>25</v>
      </c>
    </row>
    <row r="212">
      <c r="A212" t="str">
        <v>AutoTable</v>
      </c>
      <c r="D212" t="str">
        <v>BATTERIE</v>
      </c>
      <c r="E212" t="str">
        <v>DROITE</v>
      </c>
      <c r="F212" t="str">
        <v>01012-02CE</v>
      </c>
      <c r="G212" t="str">
        <v>BATT. 12 MM 100 CPS COMÈTES BLEU/CLIGNO</v>
      </c>
      <c r="H212" t="str">
        <v>12 mm Cake 100's Blue to White Strobe</v>
      </c>
      <c r="I212" t="str">
        <v>COMETE CLIGNO</v>
      </c>
      <c r="J212" t="str">
        <v>BLEU</v>
      </c>
      <c r="K212" t="str">
        <v>12</v>
      </c>
      <c r="L212" t="str">
        <v>F2</v>
      </c>
      <c r="M212" t="str">
        <v>1.4G</v>
      </c>
      <c r="N212" t="str">
        <v>Chine</v>
      </c>
      <c r="O212" t="str">
        <v>1008-F2-69244063</v>
      </c>
      <c r="P212" t="str">
        <v>0.32</v>
      </c>
      <c r="Q212" t="str">
        <v>25</v>
      </c>
      <c r="R212" t="str">
        <v>8</v>
      </c>
    </row>
    <row r="213">
      <c r="A213" t="str">
        <v>AutoTable</v>
      </c>
      <c r="D213" t="str">
        <v>BATTERIE</v>
      </c>
      <c r="E213" t="str">
        <v>DROITE</v>
      </c>
      <c r="F213" t="str">
        <v>01012-06CE</v>
      </c>
      <c r="G213" t="str">
        <v xml:space="preserve">BATT. 12 MM 100 CPS COMÈTES ROUGE/CLIGNO </v>
      </c>
      <c r="H213" t="str">
        <v>12 mm Cake 100's Red to White Strobe</v>
      </c>
      <c r="I213" t="str">
        <v>COMETE CLIGNO</v>
      </c>
      <c r="J213" t="str">
        <v>ROUGE</v>
      </c>
      <c r="K213" t="str">
        <v>12</v>
      </c>
      <c r="L213" t="str">
        <v>F2</v>
      </c>
      <c r="M213" t="str">
        <v>1.4G</v>
      </c>
      <c r="N213" t="str">
        <v>Chine</v>
      </c>
      <c r="O213" t="str">
        <v>1008-F2-69244063</v>
      </c>
      <c r="P213" t="str">
        <v>0.32</v>
      </c>
      <c r="Q213" t="str">
        <v>25</v>
      </c>
      <c r="R213" t="str">
        <v>8</v>
      </c>
    </row>
    <row r="214">
      <c r="A214" t="str">
        <v>AutoTable</v>
      </c>
      <c r="D214" t="str">
        <v>BATTERIE</v>
      </c>
      <c r="E214" t="str">
        <v>DROITE</v>
      </c>
      <c r="F214" t="str">
        <v>01012-13CE</v>
      </c>
      <c r="G214" t="str">
        <v xml:space="preserve">BATT. 12 MM 100 CPS COMÈTES BLANC/FRISSON </v>
      </c>
      <c r="H214" t="str">
        <v>12 mm Cake 100's White Delight</v>
      </c>
      <c r="I214" t="str">
        <v>COMETE</v>
      </c>
      <c r="J214" t="str">
        <v>BLANC</v>
      </c>
      <c r="K214" t="str">
        <v>12</v>
      </c>
      <c r="L214" t="str">
        <v>F2</v>
      </c>
      <c r="M214" t="str">
        <v>1.4G</v>
      </c>
      <c r="N214" t="str">
        <v>Chine</v>
      </c>
      <c r="O214" t="str">
        <v>1008-F2-69244063</v>
      </c>
      <c r="P214" t="str">
        <v>0.36</v>
      </c>
      <c r="Q214" t="str">
        <v>25</v>
      </c>
      <c r="R214" t="str">
        <v>8</v>
      </c>
    </row>
    <row r="215">
      <c r="A215" t="str">
        <v>AutoTable</v>
      </c>
      <c r="D215" t="str">
        <v>BATTERIE</v>
      </c>
      <c r="E215" t="str">
        <v>DROITE</v>
      </c>
      <c r="F215" t="str">
        <v>01012-25CE</v>
      </c>
      <c r="G215" t="str">
        <v xml:space="preserve">BATT. 12 MM 100 CPS COMÈTES VIOLET/FRISSON </v>
      </c>
      <c r="H215" t="str">
        <v>12 mm Cake 100's Purple Delight</v>
      </c>
      <c r="I215" t="str">
        <v>COMETE</v>
      </c>
      <c r="J215" t="str">
        <v>VIOLET</v>
      </c>
      <c r="K215" t="str">
        <v>12</v>
      </c>
      <c r="L215" t="str">
        <v>F2</v>
      </c>
      <c r="M215" t="str">
        <v>1.4G</v>
      </c>
      <c r="N215" t="str">
        <v>Chine</v>
      </c>
      <c r="O215" t="str">
        <v>1008-F2-69244063</v>
      </c>
      <c r="P215" t="str">
        <v>0.36</v>
      </c>
      <c r="Q215" t="str">
        <v>25</v>
      </c>
      <c r="R215" t="str">
        <v>8</v>
      </c>
    </row>
    <row r="216">
      <c r="A216" t="str">
        <v>AutoTable</v>
      </c>
      <c r="D216" t="str">
        <v>BATTERIE</v>
      </c>
      <c r="E216" t="str">
        <v>DROITE</v>
      </c>
      <c r="F216" t="str">
        <v>01412-60CE</v>
      </c>
      <c r="G216" t="str">
        <v xml:space="preserve">BATT. 12 MM 144 CPS SIFFLETS TITANIUM FRISSON </v>
      </c>
      <c r="H216" t="str">
        <v>12mm Cake 144's. Whistling Dragon Crackling</v>
      </c>
      <c r="I216" t="str">
        <v>SPECIAL SIFFLET</v>
      </c>
      <c r="J216" t="str">
        <v>FRISSON</v>
      </c>
      <c r="K216" t="str">
        <v>12</v>
      </c>
      <c r="L216" t="str">
        <v>F2</v>
      </c>
      <c r="M216" t="str">
        <v>1.4G</v>
      </c>
      <c r="N216" t="str">
        <v>Chine</v>
      </c>
      <c r="O216" t="str">
        <v>1008-F2-69254316</v>
      </c>
      <c r="P216" t="str">
        <v>0.338</v>
      </c>
      <c r="Q216" t="str">
        <v>35</v>
      </c>
      <c r="R216" t="str">
        <v>8</v>
      </c>
    </row>
    <row r="217">
      <c r="A217" t="str">
        <v>AutoTable</v>
      </c>
      <c r="D217" t="str">
        <v>BATTERIE</v>
      </c>
      <c r="E217" t="str">
        <v>DROITE</v>
      </c>
      <c r="F217" t="str">
        <v>01622-08</v>
      </c>
      <c r="G217" t="str">
        <v>BATT. 20 MM 16 CPS BBTTES MULTICOLORES + TRC ARGT</v>
      </c>
      <c r="H217" t="str">
        <v>0.8" Cake 16's Multicolor peony w/crackling tail</v>
      </c>
      <c r="I217" t="str">
        <v>BOMBE TRONC</v>
      </c>
      <c r="J217" t="str">
        <v>MULTICOLORE</v>
      </c>
      <c r="K217" t="str">
        <v>20</v>
      </c>
      <c r="L217" t="str">
        <v>F2</v>
      </c>
      <c r="M217" t="str">
        <v>1.4G</v>
      </c>
      <c r="N217" t="str">
        <v>Chine</v>
      </c>
      <c r="O217" t="str">
        <v>1008-F2-69254047</v>
      </c>
      <c r="P217" t="str">
        <v>0.0992</v>
      </c>
      <c r="Q217" t="str">
        <v>30</v>
      </c>
      <c r="R217" t="str">
        <v>8</v>
      </c>
    </row>
    <row r="218">
      <c r="A218" t="str">
        <v>AutoTable</v>
      </c>
      <c r="D218" t="str">
        <v>BATTERIE</v>
      </c>
      <c r="E218" t="str">
        <v>DROITE</v>
      </c>
      <c r="F218" t="str">
        <v>01622-42</v>
      </c>
      <c r="G218" t="str">
        <v>BATT. 20 MM 16CPS BBTTES BLEU/CLIGNO BLANC/TRC RGE</v>
      </c>
      <c r="H218" t="str">
        <v>0.8" Cake 16's blue star to white strobe w/redtail</v>
      </c>
      <c r="I218" t="str">
        <v>BOMBE TRONC</v>
      </c>
      <c r="J218" t="str">
        <v>TRICOLORE</v>
      </c>
      <c r="K218" t="str">
        <v>20</v>
      </c>
      <c r="L218" t="str">
        <v>F2</v>
      </c>
      <c r="M218" t="str">
        <v>1.4G</v>
      </c>
      <c r="N218" t="str">
        <v>Chine</v>
      </c>
      <c r="O218" t="str">
        <v>1008-F2-69254047</v>
      </c>
      <c r="P218" t="str">
        <v>0.0992</v>
      </c>
      <c r="Q218" t="str">
        <v>30</v>
      </c>
      <c r="R218" t="str">
        <v>8</v>
      </c>
    </row>
    <row r="219">
      <c r="A219" t="str">
        <v>AutoTable</v>
      </c>
      <c r="D219" t="str">
        <v>BATTERIE</v>
      </c>
      <c r="E219" t="str">
        <v>DROITE</v>
      </c>
      <c r="F219" t="str">
        <v>01622-48</v>
      </c>
      <c r="G219" t="str">
        <v>BATT. 20MM 16CPS BBTTES FIL.OR CHGT CLIGNO BLC/TRC</v>
      </c>
      <c r="H219" t="str">
        <v>0.8" Cake 16's blue star to white strobe w/redtail</v>
      </c>
      <c r="I219" t="str">
        <v>BOMBE TRONC</v>
      </c>
      <c r="J219" t="str">
        <v>OR</v>
      </c>
      <c r="K219" t="str">
        <v>20</v>
      </c>
      <c r="L219" t="str">
        <v>F2</v>
      </c>
      <c r="M219" t="str">
        <v>1.4G</v>
      </c>
      <c r="N219" t="str">
        <v>Chine</v>
      </c>
      <c r="O219" t="str">
        <v>1008-F2-69254047</v>
      </c>
      <c r="P219" t="str">
        <v>0.0992</v>
      </c>
      <c r="Q219" t="str">
        <v>30</v>
      </c>
      <c r="R219" t="str">
        <v>8</v>
      </c>
    </row>
    <row r="220">
      <c r="A220" t="str">
        <v>AutoTable</v>
      </c>
      <c r="D220" t="str">
        <v>BATTERIE</v>
      </c>
      <c r="E220" t="str">
        <v>DROITE</v>
      </c>
      <c r="F220" t="str">
        <v>01630-30CE</v>
      </c>
      <c r="G220" t="str">
        <v xml:space="preserve">BATT. 30 MM 16 SIFFLETS + BQT MULTICOLORE </v>
      </c>
      <c r="H220" t="str">
        <v>1.2" Cake 16 Shots Color Chrys. w/Whistling Tail</v>
      </c>
      <c r="I220" t="str">
        <v>SPECIAL SIFFLET</v>
      </c>
      <c r="J220" t="str">
        <v>MULTICOLORE</v>
      </c>
      <c r="K220" t="str">
        <v>30</v>
      </c>
      <c r="L220" t="str">
        <v>F4</v>
      </c>
      <c r="M220" t="str">
        <v>1.4G</v>
      </c>
      <c r="N220" t="str">
        <v>Chine</v>
      </c>
      <c r="O220" t="str">
        <v>1008-F4-69254325</v>
      </c>
      <c r="P220" t="str">
        <v>0.24</v>
      </c>
      <c r="Q220" t="str">
        <v>30</v>
      </c>
      <c r="R220" t="str">
        <v>30</v>
      </c>
    </row>
    <row r="221">
      <c r="A221" t="str">
        <v>AutoTable</v>
      </c>
      <c r="D221" t="str">
        <v>BATTERIE</v>
      </c>
      <c r="E221" t="str">
        <v>DROITE</v>
      </c>
      <c r="F221" t="str">
        <v>01632-02</v>
      </c>
      <c r="G221" t="str">
        <v>BATT. 30 MM 16 CPS MOSAÏQUES BLEU</v>
      </c>
      <c r="H221" t="str">
        <v>1.2" Cake 16's Blue crosette</v>
      </c>
      <c r="I221" t="str">
        <v>MOSAIQUE</v>
      </c>
      <c r="J221" t="str">
        <v>BLEU</v>
      </c>
      <c r="K221" t="str">
        <v>30</v>
      </c>
      <c r="L221" t="str">
        <v>F3</v>
      </c>
      <c r="M221" t="str">
        <v>1.4G</v>
      </c>
      <c r="N221" t="str">
        <v>Chine</v>
      </c>
      <c r="O221" t="str">
        <v>1008-F3-69245918</v>
      </c>
      <c r="P221" t="str">
        <v>0.432</v>
      </c>
      <c r="Q221" t="str">
        <v>30</v>
      </c>
      <c r="R221" t="str">
        <v>25</v>
      </c>
    </row>
    <row r="222">
      <c r="A222" t="str">
        <v>AutoTable</v>
      </c>
      <c r="D222" t="str">
        <v>BATTERIE</v>
      </c>
      <c r="E222" t="str">
        <v>DROITE</v>
      </c>
      <c r="F222" t="str">
        <v>01632-06</v>
      </c>
      <c r="G222" t="str">
        <v>BATT. 30 MM 16 CPS MOSAÏQUES ROUGE</v>
      </c>
      <c r="H222" t="str">
        <v>1.2" Cake 16's red crosette</v>
      </c>
      <c r="I222" t="str">
        <v>MOSAIQUE</v>
      </c>
      <c r="J222" t="str">
        <v>ROUGE</v>
      </c>
      <c r="K222" t="str">
        <v>30</v>
      </c>
      <c r="L222" t="str">
        <v>F3</v>
      </c>
      <c r="M222" t="str">
        <v>1.4G</v>
      </c>
      <c r="N222" t="str">
        <v>Chine</v>
      </c>
      <c r="O222" t="str">
        <v>1008-F3-69245918</v>
      </c>
      <c r="P222" t="str">
        <v>0.432</v>
      </c>
      <c r="Q222" t="str">
        <v>30</v>
      </c>
      <c r="R222" t="str">
        <v>25</v>
      </c>
    </row>
    <row r="223">
      <c r="A223" t="str">
        <v>AutoTable</v>
      </c>
      <c r="D223" t="str">
        <v>BATTERIE</v>
      </c>
      <c r="E223" t="str">
        <v>DROITE</v>
      </c>
      <c r="F223" t="str">
        <v>01632-08</v>
      </c>
      <c r="G223" t="str">
        <v xml:space="preserve">BATT. 30 MM 16 MOSAÏQUES MULTICOLORES </v>
      </c>
      <c r="H223" t="str">
        <v>1.2" Cake 16's 4 New Colors crosette  (Pink-Lemon, ..)69245918</v>
      </c>
      <c r="I223" t="str">
        <v>MOSAIQUE</v>
      </c>
      <c r="J223" t="str">
        <v>MULTICOLORE</v>
      </c>
      <c r="K223" t="str">
        <v>30</v>
      </c>
      <c r="L223" t="str">
        <v>F3</v>
      </c>
      <c r="M223" t="str">
        <v>1.4G</v>
      </c>
      <c r="N223" t="str">
        <v>Chine</v>
      </c>
      <c r="O223" t="str">
        <v>1008-F3-69245918</v>
      </c>
      <c r="P223" t="str">
        <v>0.432</v>
      </c>
      <c r="Q223" t="str">
        <v>30</v>
      </c>
      <c r="R223" t="str">
        <v>25</v>
      </c>
    </row>
    <row r="224">
      <c r="A224" t="str">
        <v>AutoTable</v>
      </c>
      <c r="D224" t="str">
        <v>BATTERIE</v>
      </c>
      <c r="E224" t="str">
        <v>DROITE</v>
      </c>
      <c r="F224" t="str">
        <v>01632-09</v>
      </c>
      <c r="G224" t="str">
        <v>BATT. 30 MM 16 CPS MOSAÏQUES ARGENT</v>
      </c>
      <c r="H224" t="str">
        <v>1.2" Cake 16's silver crosette</v>
      </c>
      <c r="I224" t="str">
        <v>MOSAIQUE</v>
      </c>
      <c r="J224" t="str">
        <v>ARGENT</v>
      </c>
      <c r="K224" t="str">
        <v>30</v>
      </c>
      <c r="L224" t="str">
        <v>F3</v>
      </c>
      <c r="M224" t="str">
        <v>1.4G</v>
      </c>
      <c r="N224" t="str">
        <v>Chine</v>
      </c>
      <c r="O224" t="str">
        <v>1008-F3-69245918</v>
      </c>
      <c r="P224" t="str">
        <v>0.432</v>
      </c>
      <c r="Q224" t="str">
        <v>30</v>
      </c>
      <c r="R224" t="str">
        <v>25</v>
      </c>
    </row>
    <row r="225">
      <c r="A225" t="str">
        <v>AutoTable</v>
      </c>
      <c r="D225" t="str">
        <v>BATTERIE</v>
      </c>
      <c r="E225" t="str">
        <v>DROITE</v>
      </c>
      <c r="F225" t="str">
        <v>01632-12</v>
      </c>
      <c r="G225" t="str">
        <v>BATT. 30 MM 16 CPS MOSAÏQUES VIOLET CLIGNO BLANC</v>
      </c>
      <c r="H225" t="str">
        <v>1.2" Cake 16's Purple &amp; white strobe crosette</v>
      </c>
      <c r="I225" t="str">
        <v>MOSAIQUE</v>
      </c>
      <c r="J225" t="str">
        <v>VIOLET</v>
      </c>
      <c r="K225" t="str">
        <v>30</v>
      </c>
      <c r="L225" t="str">
        <v>F3</v>
      </c>
      <c r="M225" t="str">
        <v>1.4G</v>
      </c>
      <c r="N225" t="str">
        <v>Chine</v>
      </c>
      <c r="O225" t="str">
        <v>1008-F3-69245918</v>
      </c>
      <c r="P225" t="str">
        <v>0.432</v>
      </c>
      <c r="Q225" t="str">
        <v>30</v>
      </c>
      <c r="R225" t="str">
        <v>25</v>
      </c>
    </row>
    <row r="226">
      <c r="A226" t="str">
        <v>AutoTable</v>
      </c>
      <c r="D226" t="str">
        <v>BATTERIE</v>
      </c>
      <c r="E226" t="str">
        <v>DROITE</v>
      </c>
      <c r="F226" t="str">
        <v>01632-16</v>
      </c>
      <c r="G226" t="str">
        <v xml:space="preserve">BATT. 30 MM 16 MOSAÏQUES CLIGNOTANTES ROUGES </v>
      </c>
      <c r="H226" t="str">
        <v>1.2" Cake 16's Red Strobe Flower crosette</v>
      </c>
      <c r="I226" t="str">
        <v>MOSAIQUE</v>
      </c>
      <c r="J226" t="str">
        <v>ROUGE</v>
      </c>
      <c r="K226" t="str">
        <v>30</v>
      </c>
      <c r="L226" t="str">
        <v>F3</v>
      </c>
      <c r="M226" t="str">
        <v>1.4G</v>
      </c>
      <c r="N226" t="str">
        <v>Chine</v>
      </c>
      <c r="O226" t="str">
        <v>1008-F3-69245918</v>
      </c>
      <c r="P226" t="str">
        <v>0.432</v>
      </c>
      <c r="Q226" t="str">
        <v>30</v>
      </c>
      <c r="R226" t="str">
        <v>25</v>
      </c>
    </row>
    <row r="227">
      <c r="A227" t="str">
        <v>AutoTable</v>
      </c>
      <c r="D227" t="str">
        <v>BATTERIE</v>
      </c>
      <c r="E227" t="str">
        <v>DROITE</v>
      </c>
      <c r="F227" t="str">
        <v>01632-17</v>
      </c>
      <c r="G227" t="str">
        <v>BATT. 30 MM 16 MOSAÏQUES FRISSON BLANC</v>
      </c>
      <c r="H227" t="str">
        <v>1.2" Cake 16's Silver Flower Crackling crosette</v>
      </c>
      <c r="I227" t="str">
        <v>MOSAIQUE</v>
      </c>
      <c r="J227" t="str">
        <v>FRISSON</v>
      </c>
      <c r="K227" t="str">
        <v>30</v>
      </c>
      <c r="L227" t="str">
        <v>F3</v>
      </c>
      <c r="M227" t="str">
        <v>1.4G</v>
      </c>
      <c r="N227" t="str">
        <v>Chine</v>
      </c>
      <c r="O227" t="str">
        <v>1008-F3-69245918</v>
      </c>
      <c r="P227" t="str">
        <v>0.432</v>
      </c>
      <c r="Q227" t="str">
        <v>30</v>
      </c>
      <c r="R227" t="str">
        <v>25</v>
      </c>
    </row>
    <row r="228">
      <c r="A228" t="str">
        <v>AutoTable</v>
      </c>
      <c r="D228" t="str">
        <v>BATTERIE</v>
      </c>
      <c r="E228" t="str">
        <v>DROITE</v>
      </c>
      <c r="F228" t="str">
        <v>01632-19</v>
      </c>
      <c r="G228" t="str">
        <v xml:space="preserve">BATT. 30 MM 16 MOSAÏQUES PLUIE D'OR </v>
      </c>
      <c r="H228" t="str">
        <v>1.2" Cake 16's Flower Crown crosette</v>
      </c>
      <c r="I228" t="str">
        <v>MOSAIQUE</v>
      </c>
      <c r="J228" t="str">
        <v>OR</v>
      </c>
      <c r="K228" t="str">
        <v>30</v>
      </c>
      <c r="L228" t="str">
        <v>F3</v>
      </c>
      <c r="M228" t="str">
        <v>1.4G</v>
      </c>
      <c r="N228" t="str">
        <v>Chine</v>
      </c>
      <c r="O228" t="str">
        <v>1008-F3-69245918</v>
      </c>
      <c r="P228" t="str">
        <v>0.432</v>
      </c>
      <c r="Q228" t="str">
        <v>30</v>
      </c>
      <c r="R228" t="str">
        <v>25</v>
      </c>
    </row>
    <row r="229">
      <c r="A229" t="str">
        <v>AutoTable</v>
      </c>
      <c r="D229" t="str">
        <v>BATTERIE</v>
      </c>
      <c r="E229" t="str">
        <v>DROITE</v>
      </c>
      <c r="F229" t="str">
        <v>01632-20</v>
      </c>
      <c r="G229" t="str">
        <v>BATT. 30 MM 16 MOSAÏQUES ROSES</v>
      </c>
      <c r="H229" t="str">
        <v>1.2" Cake 16's Pink crosette</v>
      </c>
      <c r="I229" t="str">
        <v>MOSAIQUE</v>
      </c>
      <c r="J229" t="str">
        <v>ROSE</v>
      </c>
      <c r="K229" t="str">
        <v>30</v>
      </c>
      <c r="L229" t="str">
        <v>F3</v>
      </c>
      <c r="M229" t="str">
        <v>1.4G</v>
      </c>
      <c r="N229" t="str">
        <v>Chine</v>
      </c>
      <c r="O229" t="str">
        <v>1008-F3-69245918</v>
      </c>
      <c r="P229" t="str">
        <v>0.432</v>
      </c>
      <c r="Q229" t="str">
        <v>30</v>
      </c>
      <c r="R229" t="str">
        <v>25</v>
      </c>
    </row>
    <row r="230">
      <c r="A230" t="str">
        <v>AutoTable</v>
      </c>
      <c r="D230" t="str">
        <v>BATTERIE</v>
      </c>
      <c r="E230" t="str">
        <v>DROITE</v>
      </c>
      <c r="F230" t="str">
        <v>01644-02</v>
      </c>
      <c r="G230" t="str">
        <v xml:space="preserve">BATT. 45 MM 16 CPS TB BBES BLEUES                 </v>
      </c>
      <c r="H230" t="str">
        <v>1.75" Cake 16's Blue Tail + Blue Shell</v>
      </c>
      <c r="I230" t="str">
        <v>BOMBE TRONC</v>
      </c>
      <c r="J230" t="str">
        <v>BLEU</v>
      </c>
      <c r="K230" t="str">
        <v>45</v>
      </c>
      <c r="L230" t="str">
        <v>F4</v>
      </c>
      <c r="M230" t="str">
        <v>1.4G</v>
      </c>
      <c r="N230" t="str">
        <v>Chine</v>
      </c>
      <c r="O230" t="str">
        <v>1008-F4-69254062</v>
      </c>
      <c r="P230" t="str">
        <v>0.592</v>
      </c>
      <c r="Q230" t="str">
        <v>30</v>
      </c>
      <c r="R230" t="str">
        <v>45</v>
      </c>
    </row>
    <row r="231">
      <c r="A231" t="str">
        <v>AutoTable</v>
      </c>
      <c r="D231" t="str">
        <v>BATTERIE</v>
      </c>
      <c r="E231" t="str">
        <v>DROITE</v>
      </c>
      <c r="F231" t="str">
        <v>01644-06</v>
      </c>
      <c r="G231" t="str">
        <v xml:space="preserve">BATT. 45 MM 16 CPS TB BOMBES ROUGES </v>
      </c>
      <c r="H231" t="str">
        <v>1.75" Cake 16's Red Tail + Red Shell</v>
      </c>
      <c r="I231" t="str">
        <v>BOMBE TRONC</v>
      </c>
      <c r="J231" t="str">
        <v>ROUGE</v>
      </c>
      <c r="K231" t="str">
        <v>45</v>
      </c>
      <c r="L231" t="str">
        <v>F4</v>
      </c>
      <c r="M231" t="str">
        <v>1.4G</v>
      </c>
      <c r="N231" t="str">
        <v>Chine</v>
      </c>
      <c r="O231" t="str">
        <v>1008-F4-69254062</v>
      </c>
      <c r="P231" t="str">
        <v>0.592</v>
      </c>
      <c r="Q231" t="str">
        <v>30</v>
      </c>
      <c r="R231" t="str">
        <v>45</v>
      </c>
    </row>
    <row r="232">
      <c r="A232" t="str">
        <v>AutoTable</v>
      </c>
      <c r="D232" t="str">
        <v>BATTERIE</v>
      </c>
      <c r="E232" t="str">
        <v>DROITE</v>
      </c>
      <c r="F232" t="str">
        <v>01644-08</v>
      </c>
      <c r="G232" t="str">
        <v>BATT. 45 MM 16 CPS TB BOMBES MULTICOLORES</v>
      </c>
      <c r="H232" t="str">
        <v>1.75" Cake 16's Assorted Tail + Multicolor Shell</v>
      </c>
      <c r="I232" t="str">
        <v>BOMBE TRONC</v>
      </c>
      <c r="J232" t="str">
        <v>MULTICOLORE</v>
      </c>
      <c r="K232" t="str">
        <v>45</v>
      </c>
      <c r="L232" t="str">
        <v>F4</v>
      </c>
      <c r="M232" t="str">
        <v>1.4G</v>
      </c>
      <c r="N232" t="str">
        <v>Chine</v>
      </c>
      <c r="O232" t="str">
        <v>1008-F4-69254062</v>
      </c>
      <c r="P232" t="str">
        <v>0.592</v>
      </c>
      <c r="Q232" t="str">
        <v>30</v>
      </c>
      <c r="R232" t="str">
        <v>45</v>
      </c>
    </row>
    <row r="233">
      <c r="A233" t="str">
        <v>AutoTable</v>
      </c>
      <c r="D233" t="str">
        <v>BATTERIE</v>
      </c>
      <c r="E233" t="str">
        <v>DROITE</v>
      </c>
      <c r="F233" t="str">
        <v>01644-13</v>
      </c>
      <c r="G233" t="str">
        <v xml:space="preserve">BATT. 45 MM 16 CPS TB BOMBES CLIGNOTANTES ARGENT </v>
      </c>
      <c r="H233" t="str">
        <v>1.75" Cake 16's Silver Tail + White Strobe Shell</v>
      </c>
      <c r="I233" t="str">
        <v>BOMBE TRONC</v>
      </c>
      <c r="J233" t="str">
        <v>ARGENT</v>
      </c>
      <c r="K233" t="str">
        <v>45</v>
      </c>
      <c r="L233" t="str">
        <v>F4</v>
      </c>
      <c r="M233" t="str">
        <v>1.4G</v>
      </c>
      <c r="N233" t="str">
        <v>Chine</v>
      </c>
      <c r="O233" t="str">
        <v>1008-F4-69254062</v>
      </c>
      <c r="P233" t="str">
        <v>0.592</v>
      </c>
      <c r="Q233" t="str">
        <v>30</v>
      </c>
      <c r="R233" t="str">
        <v>45</v>
      </c>
    </row>
    <row r="234">
      <c r="A234" t="str">
        <v>AutoTable</v>
      </c>
      <c r="D234" t="str">
        <v>BATTERIE</v>
      </c>
      <c r="E234" t="str">
        <v>DROITE</v>
      </c>
      <c r="F234" t="str">
        <v>01644-17</v>
      </c>
      <c r="G234" t="str">
        <v xml:space="preserve">BATT. 45 MM 16 CPS TB BOMBES FRISSON BLANC </v>
      </c>
      <c r="H234" t="str">
        <v>1.75" Cake 16's. Flower Crackling Tail + Flower Crackling Shell</v>
      </c>
      <c r="I234" t="str">
        <v>BOMBE TRONC</v>
      </c>
      <c r="J234" t="str">
        <v>FRISSON</v>
      </c>
      <c r="K234" t="str">
        <v>45</v>
      </c>
      <c r="L234" t="str">
        <v>F4</v>
      </c>
      <c r="M234" t="str">
        <v>1.4G</v>
      </c>
      <c r="N234" t="str">
        <v>Chine</v>
      </c>
      <c r="O234" t="str">
        <v>1008-F4-69254062</v>
      </c>
      <c r="P234" t="str">
        <v>0.592</v>
      </c>
      <c r="Q234" t="str">
        <v>30</v>
      </c>
      <c r="R234" t="str">
        <v>45</v>
      </c>
    </row>
    <row r="235">
      <c r="A235" t="str">
        <v>AutoTable</v>
      </c>
      <c r="D235" t="str">
        <v>BATTERIE</v>
      </c>
      <c r="E235" t="str">
        <v>DROITE</v>
      </c>
      <c r="F235" t="str">
        <v>01644-19</v>
      </c>
      <c r="G235" t="str">
        <v xml:space="preserve">BATT. 45 MM 16 CPS TB BOMBES FILET D'OR </v>
      </c>
      <c r="H235" t="str">
        <v xml:space="preserve">1.75"Cake 16 sh. Brocade Cr Tail + Brocade Crown Shell </v>
      </c>
      <c r="I235" t="str">
        <v>BOMBE TRONC</v>
      </c>
      <c r="J235" t="str">
        <v>OR</v>
      </c>
      <c r="K235" t="str">
        <v>45</v>
      </c>
      <c r="L235" t="str">
        <v>F4</v>
      </c>
      <c r="M235" t="str">
        <v>1.4G</v>
      </c>
      <c r="N235" t="str">
        <v>Chine</v>
      </c>
      <c r="O235" t="str">
        <v>1008-F4-69254062</v>
      </c>
      <c r="P235" t="str">
        <v>0.592</v>
      </c>
      <c r="Q235" t="str">
        <v>30</v>
      </c>
      <c r="R235" t="str">
        <v>45</v>
      </c>
    </row>
    <row r="236">
      <c r="A236" t="str">
        <v>AutoTable</v>
      </c>
      <c r="D236" t="str">
        <v>BATTERIE</v>
      </c>
      <c r="E236" t="str">
        <v>DROITE</v>
      </c>
      <c r="F236" t="str">
        <v>01930-64CE</v>
      </c>
      <c r="G236" t="str">
        <v xml:space="preserve">BATT. 30 MM 19 CPS BOMBETTES PÉTILLANT CITRON </v>
      </c>
      <c r="H236" t="str">
        <v>1.2" Cake 19s' Lemon Strobe Bombettes</v>
      </c>
      <c r="I236" t="str">
        <v>BOMBE CLIGNO</v>
      </c>
      <c r="J236" t="str">
        <v>JAUNE</v>
      </c>
      <c r="K236" t="str">
        <v>30</v>
      </c>
      <c r="L236" t="str">
        <v>F4</v>
      </c>
      <c r="M236" t="str">
        <v>1.4G</v>
      </c>
      <c r="N236" t="str">
        <v>Chine</v>
      </c>
      <c r="O236" t="str">
        <v>0163-F4-4316</v>
      </c>
      <c r="P236" t="str">
        <v>0.38</v>
      </c>
      <c r="Q236" t="str">
        <v>32</v>
      </c>
      <c r="R236" t="str">
        <v>30</v>
      </c>
    </row>
    <row r="237">
      <c r="A237" t="str">
        <v>AutoTable</v>
      </c>
      <c r="D237" t="str">
        <v>BATTERIE</v>
      </c>
      <c r="E237" t="str">
        <v>DROITE</v>
      </c>
      <c r="F237" t="str">
        <v>01930-67CE</v>
      </c>
      <c r="G237" t="str">
        <v xml:space="preserve">BATT. 30 MM 19 CPS BOMBETTES PÉTILLANT ORANGE </v>
      </c>
      <c r="H237" t="str">
        <v>1.2" Cake 19s' Orange Strobe Bombettes</v>
      </c>
      <c r="I237" t="str">
        <v>BOMBE CLIGNO</v>
      </c>
      <c r="J237" t="str">
        <v>ORANGE</v>
      </c>
      <c r="K237" t="str">
        <v>30</v>
      </c>
      <c r="L237" t="str">
        <v>F4</v>
      </c>
      <c r="M237" t="str">
        <v>1.4G</v>
      </c>
      <c r="N237" t="str">
        <v>Chine</v>
      </c>
      <c r="O237" t="str">
        <v>0163-F4-4316</v>
      </c>
      <c r="P237" t="str">
        <v>0.38</v>
      </c>
      <c r="Q237" t="str">
        <v>32</v>
      </c>
      <c r="R237" t="str">
        <v>30</v>
      </c>
    </row>
    <row r="238">
      <c r="A238" t="str">
        <v>AutoTable</v>
      </c>
      <c r="D238" t="str">
        <v>BATTERIE</v>
      </c>
      <c r="E238" t="str">
        <v>DROITE</v>
      </c>
      <c r="F238" t="str">
        <v>01932-08CE</v>
      </c>
      <c r="G238" t="str">
        <v>BATT. 30 MM 19 CPS PLUMET MULTICOLORE</v>
      </c>
      <c r="H238" t="str">
        <v>1.2" Cake 19s' Color Horse Tail</v>
      </c>
      <c r="I238" t="str">
        <v>PLUMET</v>
      </c>
      <c r="J238" t="str">
        <v>MULTICOLORE</v>
      </c>
      <c r="K238" t="str">
        <v>30</v>
      </c>
      <c r="L238" t="str">
        <v>F2</v>
      </c>
      <c r="M238" t="str">
        <v>1.4G</v>
      </c>
      <c r="N238" t="str">
        <v>Chine</v>
      </c>
      <c r="O238" t="str">
        <v>1008-F2-69254320</v>
      </c>
      <c r="P238" t="str">
        <v>0.346</v>
      </c>
      <c r="Q238" t="str">
        <v>30</v>
      </c>
      <c r="R238" t="str">
        <v>8</v>
      </c>
    </row>
    <row r="239">
      <c r="A239" t="str">
        <v>AutoTable</v>
      </c>
      <c r="D239" t="str">
        <v>BATTERIE</v>
      </c>
      <c r="E239" t="str">
        <v>DROITE</v>
      </c>
      <c r="F239" t="str">
        <v>01932-10CE</v>
      </c>
      <c r="G239" t="str">
        <v xml:space="preserve">BATT. 30 MM 19 CPS PLUMET VIOLET </v>
      </c>
      <c r="H239" t="str">
        <v>1.2" Cake 19s' Horse Tail Purple</v>
      </c>
      <c r="I239" t="str">
        <v>PLUMET</v>
      </c>
      <c r="J239" t="str">
        <v>VIOLET</v>
      </c>
      <c r="K239" t="str">
        <v>30</v>
      </c>
      <c r="L239" t="str">
        <v>F2</v>
      </c>
      <c r="M239" t="str">
        <v>1.4G</v>
      </c>
      <c r="N239" t="str">
        <v>Chine</v>
      </c>
      <c r="O239" t="str">
        <v>1008-F2-69254320</v>
      </c>
      <c r="P239" t="str">
        <v>0.346</v>
      </c>
      <c r="Q239" t="str">
        <v>30</v>
      </c>
      <c r="R239" t="str">
        <v>8</v>
      </c>
    </row>
    <row r="240">
      <c r="A240" t="str">
        <v>AutoTable</v>
      </c>
      <c r="D240" t="str">
        <v>BATTERIE</v>
      </c>
      <c r="E240" t="str">
        <v>DROITE</v>
      </c>
      <c r="F240" t="str">
        <v>01932-12A/VCE</v>
      </c>
      <c r="G240" t="str">
        <v xml:space="preserve">BATT. 30 MM 19 CPS PLUMET ARGENT/ VERT </v>
      </c>
      <c r="H240" t="str">
        <v>1.2" Cake 19s' 2 Colours Horse Tail Silver / Green</v>
      </c>
      <c r="I240" t="str">
        <v>PLUMET</v>
      </c>
      <c r="J240" t="str">
        <v>ARGENT</v>
      </c>
      <c r="K240" t="str">
        <v>30</v>
      </c>
      <c r="L240" t="str">
        <v>F2</v>
      </c>
      <c r="M240" t="str">
        <v>1.4G</v>
      </c>
      <c r="N240" t="str">
        <v>Chine</v>
      </c>
      <c r="O240" t="str">
        <v>1008-F2-69254320</v>
      </c>
      <c r="P240" t="str">
        <v>0.346</v>
      </c>
      <c r="Q240" t="str">
        <v>30</v>
      </c>
      <c r="R240" t="str">
        <v>8</v>
      </c>
    </row>
    <row r="241">
      <c r="A241" t="str">
        <v>AutoTable</v>
      </c>
      <c r="D241" t="str">
        <v>BATTERIE</v>
      </c>
      <c r="E241" t="str">
        <v>DROITE</v>
      </c>
      <c r="F241" t="str">
        <v>01932-18CE</v>
      </c>
      <c r="G241" t="str">
        <v xml:space="preserve">BATT. 30 MM 19 CPS PLUMET FILET D'OR </v>
      </c>
      <c r="H241" t="str">
        <v>1.2" 19'S Horse Tail Brocade Crown</v>
      </c>
      <c r="I241" t="str">
        <v>PLUMET</v>
      </c>
      <c r="J241" t="str">
        <v>OR</v>
      </c>
      <c r="K241" t="str">
        <v>30</v>
      </c>
      <c r="L241" t="str">
        <v>F2</v>
      </c>
      <c r="M241" t="str">
        <v>1.4G</v>
      </c>
      <c r="N241" t="str">
        <v>Chine</v>
      </c>
      <c r="O241" t="str">
        <v>1008-F2-69254320</v>
      </c>
      <c r="P241" t="str">
        <v>0.307</v>
      </c>
      <c r="Q241" t="str">
        <v>30</v>
      </c>
      <c r="R241" t="str">
        <v>8</v>
      </c>
    </row>
    <row r="242">
      <c r="A242" t="str">
        <v>AutoTable</v>
      </c>
      <c r="D242" t="str">
        <v>BATTERIE</v>
      </c>
      <c r="E242" t="str">
        <v>DROITE</v>
      </c>
      <c r="F242" t="str">
        <v>01935-16</v>
      </c>
      <c r="G242" t="str">
        <v>BATT. 30 MM 19 CPS BOMBETTES CLIGNO ROUGE &amp; TRC</v>
      </c>
      <c r="H242" t="str">
        <v>1.2" Cake 19's Red Strobe Shells w/Red Strobe tail</v>
      </c>
      <c r="I242" t="str">
        <v>BOMBE CLIGNO</v>
      </c>
      <c r="J242" t="str">
        <v>ROUGE</v>
      </c>
      <c r="K242" t="str">
        <v>30</v>
      </c>
      <c r="L242" t="str">
        <v>F3</v>
      </c>
      <c r="M242" t="str">
        <v>1.4G</v>
      </c>
      <c r="N242" t="str">
        <v>Chine</v>
      </c>
      <c r="O242" t="str">
        <v>1008-F3-69245094</v>
      </c>
      <c r="P242" t="str">
        <v>0.4275</v>
      </c>
      <c r="Q242" t="str">
        <v>30</v>
      </c>
      <c r="R242" t="str">
        <v>25</v>
      </c>
    </row>
    <row r="243">
      <c r="A243" t="str">
        <v>AutoTable</v>
      </c>
      <c r="D243" t="str">
        <v>BATTERIE</v>
      </c>
      <c r="E243" t="str">
        <v>DROITE</v>
      </c>
      <c r="F243" t="str">
        <v>01935-31</v>
      </c>
      <c r="G243" t="str">
        <v>BATT. 30MM 19CPS BBTTES BLEU ARGT/RGE/TRC SCINT.OR</v>
      </c>
      <c r="H243" t="str">
        <v>1.2" Cake 19's Gold Flash &amp; BLEU Shells w/RED Fl. Tail</v>
      </c>
      <c r="I243" t="str">
        <v>BOMBE TRONC</v>
      </c>
      <c r="J243" t="str">
        <v>TRICOLORE</v>
      </c>
      <c r="K243" t="str">
        <v>30</v>
      </c>
      <c r="L243" t="str">
        <v>F3</v>
      </c>
      <c r="M243" t="str">
        <v>1.4G</v>
      </c>
      <c r="N243" t="str">
        <v>Chine</v>
      </c>
      <c r="O243" t="str">
        <v>1008-F3-69245094</v>
      </c>
      <c r="P243" t="str">
        <v>0.4275</v>
      </c>
      <c r="Q243" t="str">
        <v>30</v>
      </c>
      <c r="R243" t="str">
        <v>25</v>
      </c>
    </row>
    <row r="244">
      <c r="A244" t="str">
        <v>AutoTable</v>
      </c>
      <c r="D244" t="str">
        <v>BATTERIE</v>
      </c>
      <c r="E244" t="str">
        <v>DROITE</v>
      </c>
      <c r="F244" t="str">
        <v>01935-32</v>
      </c>
      <c r="G244" t="str">
        <v xml:space="preserve">BATT. 30 MM 19 CPS BBTTES PAILLETÉ OR/ROSE + TRC </v>
      </c>
      <c r="H244" t="str">
        <v>1.2" Cake 19 Sh. Gold Flash &amp; Pink shells w/Gold Fl. tail - 30 sec</v>
      </c>
      <c r="I244" t="str">
        <v>BOMBE TRONC</v>
      </c>
      <c r="J244" t="str">
        <v>OR</v>
      </c>
      <c r="K244" t="str">
        <v>30</v>
      </c>
      <c r="L244" t="str">
        <v>F3</v>
      </c>
      <c r="M244" t="str">
        <v>1.4G</v>
      </c>
      <c r="N244" t="str">
        <v>Chine</v>
      </c>
      <c r="O244" t="str">
        <v>1008-F3-69245094</v>
      </c>
      <c r="P244" t="str">
        <v>0.4275</v>
      </c>
      <c r="Q244" t="str">
        <v>30</v>
      </c>
      <c r="R244" t="str">
        <v>25</v>
      </c>
    </row>
    <row r="245">
      <c r="A245" t="str">
        <v>AutoTable</v>
      </c>
      <c r="D245" t="str">
        <v>BATTERIE</v>
      </c>
      <c r="E245" t="str">
        <v>DROITE</v>
      </c>
      <c r="F245" t="str">
        <v>01935-37</v>
      </c>
      <c r="G245" t="str">
        <v>BATT. 30 MM 19 CPS BBTTES FILET OR &amp; BLEUES &amp; TRC</v>
      </c>
      <c r="H245" t="str">
        <v>1.2" Cake 19 Sh. Brocade Cr. Shell w/ tail + Blue Shell w/ ta- 30 sec</v>
      </c>
      <c r="I245" t="str">
        <v>BOMBE TRONC</v>
      </c>
      <c r="J245" t="str">
        <v>OR</v>
      </c>
      <c r="K245" t="str">
        <v>30</v>
      </c>
      <c r="L245" t="str">
        <v>F3</v>
      </c>
      <c r="M245" t="str">
        <v>1.4G</v>
      </c>
      <c r="N245" t="str">
        <v>Chine</v>
      </c>
      <c r="O245" t="str">
        <v>1008-F3-69245094</v>
      </c>
      <c r="P245" t="str">
        <v>0.4275</v>
      </c>
      <c r="Q245" t="str">
        <v>30</v>
      </c>
      <c r="R245" t="str">
        <v>25</v>
      </c>
    </row>
    <row r="246">
      <c r="A246" t="str">
        <v>AutoTable</v>
      </c>
      <c r="D246" t="str">
        <v>BATTERIE</v>
      </c>
      <c r="E246" t="str">
        <v>DROITE</v>
      </c>
      <c r="F246" t="str">
        <v>02022-01</v>
      </c>
      <c r="G246" t="str">
        <v xml:space="preserve">BATT. 20 MM 20 CPS BBTTES + TRC FRISSON BLC </v>
      </c>
      <c r="H246" t="str">
        <v xml:space="preserve">0.8" Cake 20's </v>
      </c>
      <c r="I246" t="str">
        <v>BOMBE TRONC</v>
      </c>
      <c r="J246" t="str">
        <v>FRISSON</v>
      </c>
      <c r="K246" t="str">
        <v>20</v>
      </c>
      <c r="L246" t="str">
        <v>F2</v>
      </c>
      <c r="M246" t="str">
        <v>1.4G</v>
      </c>
      <c r="N246" t="str">
        <v>Chine</v>
      </c>
      <c r="O246" t="str">
        <v>1008-F2-69254048</v>
      </c>
      <c r="P246" t="str">
        <v>0.124</v>
      </c>
      <c r="Q246" t="str">
        <v>30</v>
      </c>
      <c r="R246" t="str">
        <v>8</v>
      </c>
    </row>
    <row r="247">
      <c r="A247" t="str">
        <v>AutoTable</v>
      </c>
      <c r="D247" t="str">
        <v>BATTERIE</v>
      </c>
      <c r="E247" t="str">
        <v>DROITE</v>
      </c>
      <c r="F247" t="str">
        <v>02022-31</v>
      </c>
      <c r="G247" t="str">
        <v xml:space="preserve">BATT. 20 MM 20 CPS BBTTES BLEU BLANC RGE + TRC OR </v>
      </c>
      <c r="H247" t="str">
        <v>0.8" Cake 20's blue &amp; silver &amp; red peony w/golden strobe tail</v>
      </c>
      <c r="I247" t="str">
        <v>BOMBE TRONC</v>
      </c>
      <c r="J247" t="str">
        <v>TRICOLORE</v>
      </c>
      <c r="K247" t="str">
        <v>20</v>
      </c>
      <c r="L247" t="str">
        <v>F2</v>
      </c>
      <c r="M247" t="str">
        <v>1.4G</v>
      </c>
      <c r="N247" t="str">
        <v>Chine</v>
      </c>
      <c r="O247" t="str">
        <v>1008-F2-69254048</v>
      </c>
      <c r="P247" t="str">
        <v>0.124</v>
      </c>
      <c r="Q247" t="str">
        <v>30</v>
      </c>
      <c r="R247" t="str">
        <v>8</v>
      </c>
    </row>
    <row r="248">
      <c r="A248" t="str">
        <v>AutoTable</v>
      </c>
      <c r="D248" t="str">
        <v>BATTERIE</v>
      </c>
      <c r="E248" t="str">
        <v>DROITE</v>
      </c>
      <c r="F248" t="str">
        <v>02022-33</v>
      </c>
      <c r="G248" t="str">
        <v>BATT. 20 MM 20CPS BBTTES VIOLETTES/CLIGNO BLC /TRC</v>
      </c>
      <c r="H248" t="str">
        <v>0.8" Cake 20's white strobe &amp; purple peony w/white strobe tail</v>
      </c>
      <c r="I248" t="str">
        <v>BOMBE CLIGNO</v>
      </c>
      <c r="J248" t="str">
        <v>VIOLET</v>
      </c>
      <c r="K248" t="str">
        <v>20</v>
      </c>
      <c r="L248" t="str">
        <v>F2</v>
      </c>
      <c r="M248" t="str">
        <v>1.4G</v>
      </c>
      <c r="N248" t="str">
        <v>Chine</v>
      </c>
      <c r="O248" t="str">
        <v>1008-F2-69254048</v>
      </c>
      <c r="P248" t="str">
        <v>0.124</v>
      </c>
      <c r="Q248" t="str">
        <v>30</v>
      </c>
      <c r="R248" t="str">
        <v>8</v>
      </c>
    </row>
    <row r="249">
      <c r="A249" t="str">
        <v>AutoTable</v>
      </c>
      <c r="D249" t="str">
        <v>BATTERIE</v>
      </c>
      <c r="E249" t="str">
        <v>DROITE</v>
      </c>
      <c r="F249" t="str">
        <v>02022-36</v>
      </c>
      <c r="G249" t="str">
        <v>BATT. 20 MM 20 CPS BBTTES RGES &amp; FRISSON BLC + TRC</v>
      </c>
      <c r="H249" t="str">
        <v>0.8" Cake 20's silver cracklg flowers &amp; red peony w/silver cracklg</v>
      </c>
      <c r="I249" t="str">
        <v>BOMBE TRONC</v>
      </c>
      <c r="J249" t="str">
        <v>ROUGE</v>
      </c>
      <c r="K249" t="str">
        <v>20</v>
      </c>
      <c r="L249" t="str">
        <v>F2</v>
      </c>
      <c r="M249" t="str">
        <v>1.4G</v>
      </c>
      <c r="N249" t="str">
        <v>Chine</v>
      </c>
      <c r="O249" t="str">
        <v>1008-F2-69254048</v>
      </c>
      <c r="P249" t="str">
        <v>0.124</v>
      </c>
      <c r="Q249" t="str">
        <v>30</v>
      </c>
      <c r="R249" t="str">
        <v>8</v>
      </c>
    </row>
    <row r="250">
      <c r="A250" t="str">
        <v>AutoTable</v>
      </c>
      <c r="D250" t="str">
        <v>BATTERIE</v>
      </c>
      <c r="E250" t="str">
        <v>DROITE</v>
      </c>
      <c r="F250" t="str">
        <v>02022-37</v>
      </c>
      <c r="G250" t="str">
        <v>BATT. 20 MM 20 CPS BBTTES FILET D'OR + TRONC BLEU</v>
      </c>
      <c r="H250" t="str">
        <v>0.8" Cake 20's Brocade crown w/blue tail</v>
      </c>
      <c r="I250" t="str">
        <v>BOMBE TRONC</v>
      </c>
      <c r="J250" t="str">
        <v>OR</v>
      </c>
      <c r="K250" t="str">
        <v>20</v>
      </c>
      <c r="L250" t="str">
        <v>F2</v>
      </c>
      <c r="M250" t="str">
        <v>1.4G</v>
      </c>
      <c r="N250" t="str">
        <v>Chine</v>
      </c>
      <c r="O250" t="str">
        <v>1008-F2-69254048</v>
      </c>
      <c r="P250" t="str">
        <v>0.124</v>
      </c>
      <c r="Q250" t="str">
        <v>30</v>
      </c>
      <c r="R250" t="str">
        <v>8</v>
      </c>
    </row>
    <row r="251">
      <c r="A251" t="str">
        <v>AutoTable</v>
      </c>
      <c r="D251" t="str">
        <v>BATTERIE</v>
      </c>
      <c r="E251" t="str">
        <v>DROITE</v>
      </c>
      <c r="F251" t="str">
        <v>02030A</v>
      </c>
      <c r="G251" t="str">
        <v xml:space="preserve">BATT. 30 MM 20 CPS BOMBETTES + TC ARGENT </v>
      </c>
      <c r="H251" t="str">
        <v>1.2" Cake 20's Silver Shell + Silver tail</v>
      </c>
      <c r="I251" t="str">
        <v>BOMBE TRONC</v>
      </c>
      <c r="J251" t="str">
        <v>ARGENT</v>
      </c>
      <c r="K251" t="str">
        <v>30</v>
      </c>
      <c r="L251" t="str">
        <v>F3</v>
      </c>
      <c r="M251" t="str">
        <v>1.4G</v>
      </c>
      <c r="N251" t="str">
        <v>Chine</v>
      </c>
      <c r="O251" t="str">
        <v>1008-F3-69254049</v>
      </c>
      <c r="P251" t="str">
        <v>0.348</v>
      </c>
      <c r="Q251" t="str">
        <v>30</v>
      </c>
      <c r="R251" t="str">
        <v>25</v>
      </c>
    </row>
    <row r="252">
      <c r="A252" t="str">
        <v>AutoTable</v>
      </c>
      <c r="D252" t="str">
        <v>BATTERIE</v>
      </c>
      <c r="E252" t="str">
        <v>DROITE</v>
      </c>
      <c r="F252" t="str">
        <v>02030AS1</v>
      </c>
      <c r="G252" t="str">
        <v xml:space="preserve">BATT. 30 MM 20 CPS  BOMBETTES + TC ASSORTI 1  </v>
      </c>
      <c r="H252" t="str">
        <v>1.2" Cake 20's. Assorted Shell + Assorted tail</v>
      </c>
      <c r="I252" t="str">
        <v>BOMBE TRONC</v>
      </c>
      <c r="J252" t="str">
        <v>ASSORTIS</v>
      </c>
      <c r="K252" t="str">
        <v>30</v>
      </c>
      <c r="L252" t="str">
        <v>F3</v>
      </c>
      <c r="M252" t="str">
        <v>1.4G</v>
      </c>
      <c r="N252" t="str">
        <v>Chine</v>
      </c>
      <c r="O252" t="str">
        <v>1008-F3-69254049</v>
      </c>
      <c r="P252" t="str">
        <v>0.348</v>
      </c>
      <c r="Q252" t="str">
        <v>30</v>
      </c>
      <c r="R252" t="str">
        <v>25</v>
      </c>
    </row>
    <row r="253">
      <c r="A253" t="str">
        <v>AutoTable</v>
      </c>
      <c r="D253" t="str">
        <v>BATTERIE</v>
      </c>
      <c r="E253" t="str">
        <v>DROITE</v>
      </c>
      <c r="F253" t="str">
        <v>02030AS2</v>
      </c>
      <c r="G253" t="str">
        <v>BATT. 30 MM 20 CPS BOMBETTES + TC ASSORTI 2</v>
      </c>
      <c r="H253" t="str">
        <v>1.2" Cake 20 Sh. Assorted Shell + Assorted tail - 30 sec.</v>
      </c>
      <c r="I253" t="str">
        <v>BOMBE TRONC</v>
      </c>
      <c r="J253" t="str">
        <v>ASSORTIS</v>
      </c>
      <c r="K253" t="str">
        <v>30</v>
      </c>
      <c r="L253" t="str">
        <v>F3</v>
      </c>
      <c r="M253" t="str">
        <v>1.4G</v>
      </c>
      <c r="N253" t="str">
        <v>Chine</v>
      </c>
      <c r="O253" t="str">
        <v>1008-F3-69254049</v>
      </c>
      <c r="P253" t="str">
        <v>0.348</v>
      </c>
      <c r="Q253" t="str">
        <v>30</v>
      </c>
      <c r="R253" t="str">
        <v>25</v>
      </c>
    </row>
    <row r="254">
      <c r="A254" t="str">
        <v>AutoTable</v>
      </c>
      <c r="D254" t="str">
        <v>BATTERIE</v>
      </c>
      <c r="E254" t="str">
        <v>DROITE</v>
      </c>
      <c r="F254" t="str">
        <v>02030B</v>
      </c>
      <c r="G254" t="str">
        <v xml:space="preserve">BATT. 30 MM 20 CPS BOMBETTES + TC BLEUES </v>
      </c>
      <c r="H254" t="str">
        <v>1.2" Cake 20 Sh. Blue Shell + Blue tail - 30 sec.</v>
      </c>
      <c r="I254" t="str">
        <v>BOMBE TRONC</v>
      </c>
      <c r="J254" t="str">
        <v>BLEU</v>
      </c>
      <c r="K254" t="str">
        <v>30</v>
      </c>
      <c r="L254" t="str">
        <v>F3</v>
      </c>
      <c r="M254" t="str">
        <v>1.4G</v>
      </c>
      <c r="N254" t="str">
        <v>Chine</v>
      </c>
      <c r="O254" t="str">
        <v>1008-F3-69254049</v>
      </c>
      <c r="P254" t="str">
        <v>0.348</v>
      </c>
      <c r="Q254" t="str">
        <v>30</v>
      </c>
      <c r="R254" t="str">
        <v>25</v>
      </c>
    </row>
    <row r="255">
      <c r="A255" t="str">
        <v>AutoTable</v>
      </c>
      <c r="D255" t="str">
        <v>BATTERIE</v>
      </c>
      <c r="E255" t="str">
        <v>DROITE</v>
      </c>
      <c r="F255" t="str">
        <v>02030CB</v>
      </c>
      <c r="G255" t="str">
        <v>BATT. 30 MM 20 CPS BOMBETTES + TC CLIGNO BLANC</v>
      </c>
      <c r="H255" t="str">
        <v>1.2" Cake 20 Sh.white strobe Shell + white strobe tail - 30 sec.</v>
      </c>
      <c r="I255" t="str">
        <v>BOMBE CLIGNO</v>
      </c>
      <c r="J255" t="str">
        <v>BLANC</v>
      </c>
      <c r="K255" t="str">
        <v>30</v>
      </c>
      <c r="L255" t="str">
        <v>F3</v>
      </c>
      <c r="M255" t="str">
        <v>1.4G</v>
      </c>
      <c r="N255" t="str">
        <v>Chine</v>
      </c>
      <c r="O255" t="str">
        <v>1008-F3-69254049</v>
      </c>
      <c r="P255" t="str">
        <v>0.348</v>
      </c>
      <c r="Q255" t="str">
        <v>30</v>
      </c>
      <c r="R255" t="str">
        <v>25</v>
      </c>
    </row>
    <row r="256">
      <c r="A256" t="str">
        <v>AutoTable</v>
      </c>
      <c r="D256" t="str">
        <v>BATTERIE</v>
      </c>
      <c r="E256" t="str">
        <v>DROITE</v>
      </c>
      <c r="F256" t="str">
        <v>02030CI</v>
      </c>
      <c r="G256" t="str">
        <v>BATT. 30 MM 20 CPS BOMBETTES + TC CITRON</v>
      </c>
      <c r="H256" t="str">
        <v>1.2" Cake 20's Lemon Shell + Lemon tail</v>
      </c>
      <c r="I256" t="str">
        <v>BOMBE TRONC</v>
      </c>
      <c r="J256" t="str">
        <v>JAUNE</v>
      </c>
      <c r="K256" t="str">
        <v>30</v>
      </c>
      <c r="L256" t="str">
        <v>F3</v>
      </c>
      <c r="M256" t="str">
        <v>1.4G</v>
      </c>
      <c r="N256" t="str">
        <v>Chine</v>
      </c>
      <c r="O256" t="str">
        <v>1008-F3-69254049</v>
      </c>
      <c r="P256" t="str">
        <v>0.348</v>
      </c>
      <c r="Q256" t="str">
        <v>30</v>
      </c>
      <c r="R256" t="str">
        <v>25</v>
      </c>
    </row>
    <row r="257">
      <c r="A257" t="str">
        <v>AutoTable</v>
      </c>
      <c r="D257" t="str">
        <v>BATTERIE</v>
      </c>
      <c r="E257" t="str">
        <v>DROITE</v>
      </c>
      <c r="F257" t="str">
        <v>02030FB</v>
      </c>
      <c r="G257" t="str">
        <v xml:space="preserve">BATT. 30 MM 20 CPS BOMBETTES + TC FRISSON BLANC </v>
      </c>
      <c r="H257" t="str">
        <v>1.2" Cake 20 Sh. Silver Crackling Shell + Silver Crack. tail -30 sec.</v>
      </c>
      <c r="I257" t="str">
        <v>BOMBE TRONC</v>
      </c>
      <c r="J257" t="str">
        <v>FRISSON</v>
      </c>
      <c r="K257" t="str">
        <v>30</v>
      </c>
      <c r="L257" t="str">
        <v>F3</v>
      </c>
      <c r="M257" t="str">
        <v>1.4G</v>
      </c>
      <c r="N257" t="str">
        <v>Chine</v>
      </c>
      <c r="O257" t="str">
        <v>1008-F3-69254049</v>
      </c>
      <c r="P257" t="str">
        <v>0.348</v>
      </c>
      <c r="Q257" t="str">
        <v>30</v>
      </c>
      <c r="R257" t="str">
        <v>25</v>
      </c>
    </row>
    <row r="258">
      <c r="A258" t="str">
        <v>AutoTable</v>
      </c>
      <c r="D258" t="str">
        <v>BATTERIE</v>
      </c>
      <c r="E258" t="str">
        <v>DROITE</v>
      </c>
      <c r="F258" t="str">
        <v>02030FO</v>
      </c>
      <c r="G258" t="str">
        <v xml:space="preserve">BATT. 30 MM 20 CPS BOMBETTES + TC FILET D'OR </v>
      </c>
      <c r="H258" t="str">
        <v>1.2" Cake 20 Sh. Brocade Crown Shell + Brocade Crown tail - 30 sec.</v>
      </c>
      <c r="I258" t="str">
        <v>BOMBE TRONC</v>
      </c>
      <c r="J258" t="str">
        <v>OR</v>
      </c>
      <c r="K258" t="str">
        <v>30</v>
      </c>
      <c r="L258" t="str">
        <v>F3</v>
      </c>
      <c r="M258" t="str">
        <v>1.4G</v>
      </c>
      <c r="N258" t="str">
        <v>Chine</v>
      </c>
      <c r="O258" t="str">
        <v>1008-F3-69254049</v>
      </c>
      <c r="P258" t="str">
        <v>0.348</v>
      </c>
      <c r="Q258" t="str">
        <v>30</v>
      </c>
      <c r="R258" t="str">
        <v>25</v>
      </c>
    </row>
    <row r="259">
      <c r="A259" t="str">
        <v>AutoTable</v>
      </c>
      <c r="D259" t="str">
        <v>BATTERIE</v>
      </c>
      <c r="E259" t="str">
        <v>DROITE</v>
      </c>
      <c r="F259" t="str">
        <v>02030FR</v>
      </c>
      <c r="G259" t="str">
        <v xml:space="preserve">BATT. 30 MM 20 CPS BOMBETTES + TC FRISSON </v>
      </c>
      <c r="H259" t="str">
        <v>1.2" Cake 20's Crackling Shell +  Crack. Tail</v>
      </c>
      <c r="I259" t="str">
        <v>BOMBE TRONC</v>
      </c>
      <c r="J259" t="str">
        <v>FRISSON</v>
      </c>
      <c r="K259" t="str">
        <v>30</v>
      </c>
      <c r="L259" t="str">
        <v>F3</v>
      </c>
      <c r="M259" t="str">
        <v>1.4G</v>
      </c>
      <c r="N259" t="str">
        <v>Chine</v>
      </c>
      <c r="O259" t="str">
        <v>1008-F3-69254049</v>
      </c>
      <c r="P259" t="str">
        <v>0.348</v>
      </c>
      <c r="Q259" t="str">
        <v>30</v>
      </c>
      <c r="R259" t="str">
        <v>25</v>
      </c>
    </row>
    <row r="260">
      <c r="A260" t="str">
        <v>AutoTable</v>
      </c>
      <c r="D260" t="str">
        <v>BATTERIE</v>
      </c>
      <c r="E260" t="str">
        <v>DROITE</v>
      </c>
      <c r="F260" t="str">
        <v>02030M</v>
      </c>
      <c r="G260" t="str">
        <v xml:space="preserve">BATT. 30 MM 20 CPS BOMBETTES + TC MULTICOLORE </v>
      </c>
      <c r="H260" t="str">
        <v>1.2" Cake 20's. Multicolor Shell (5 colors) + Silver tail</v>
      </c>
      <c r="I260" t="str">
        <v>BOMBE TRONC</v>
      </c>
      <c r="J260" t="str">
        <v>MULTICOLORE</v>
      </c>
      <c r="K260" t="str">
        <v>30</v>
      </c>
      <c r="L260" t="str">
        <v>F3</v>
      </c>
      <c r="M260" t="str">
        <v>1.4G</v>
      </c>
      <c r="N260" t="str">
        <v>Chine</v>
      </c>
      <c r="O260" t="str">
        <v>1008-F3-69254049</v>
      </c>
      <c r="P260" t="str">
        <v>0.348</v>
      </c>
      <c r="Q260" t="str">
        <v>30</v>
      </c>
      <c r="R260" t="str">
        <v>25</v>
      </c>
    </row>
    <row r="261">
      <c r="A261" t="str">
        <v>AutoTable</v>
      </c>
      <c r="D261" t="str">
        <v>BATTERIE</v>
      </c>
      <c r="E261" t="str">
        <v>DROITE</v>
      </c>
      <c r="F261" t="str">
        <v>02030O</v>
      </c>
      <c r="G261" t="str">
        <v>BATT. 30 MM 20 CPS BOMBETTES + TC ORANGE</v>
      </c>
      <c r="H261" t="str">
        <v>1.2" Cake 20 Sh. orange Shell + orange tail -30 sec.</v>
      </c>
      <c r="I261" t="str">
        <v>BOMBE TRONC</v>
      </c>
      <c r="J261" t="str">
        <v>ORANGE</v>
      </c>
      <c r="K261" t="str">
        <v>30</v>
      </c>
      <c r="L261" t="str">
        <v>F3</v>
      </c>
      <c r="M261" t="str">
        <v>1.4G</v>
      </c>
      <c r="N261" t="str">
        <v>Chine</v>
      </c>
      <c r="O261" t="str">
        <v>1008-F3-69254049</v>
      </c>
      <c r="P261" t="str">
        <v>0.348</v>
      </c>
      <c r="Q261" t="str">
        <v>30</v>
      </c>
      <c r="R261" t="str">
        <v>25</v>
      </c>
    </row>
    <row r="262">
      <c r="A262" t="str">
        <v>AutoTable</v>
      </c>
      <c r="D262" t="str">
        <v>BATTERIE</v>
      </c>
      <c r="E262" t="str">
        <v>DROITE</v>
      </c>
      <c r="F262" t="str">
        <v>02030R</v>
      </c>
      <c r="G262" t="str">
        <v xml:space="preserve">BATT. 30 MM 20 CPS BOMBETTES + TC ROUGES </v>
      </c>
      <c r="H262" t="str">
        <v>1.2" Cake 20 Sh. Red Shell + Red tail - 30 sec.</v>
      </c>
      <c r="I262" t="str">
        <v>BOMBE TRONC</v>
      </c>
      <c r="J262" t="str">
        <v>ROUGE</v>
      </c>
      <c r="K262" t="str">
        <v>30</v>
      </c>
      <c r="L262" t="str">
        <v>F3</v>
      </c>
      <c r="M262" t="str">
        <v>1.4G</v>
      </c>
      <c r="N262" t="str">
        <v>Chine</v>
      </c>
      <c r="O262" t="str">
        <v>1008-F3-69254049</v>
      </c>
      <c r="P262" t="str">
        <v>0.348</v>
      </c>
      <c r="Q262" t="str">
        <v>30</v>
      </c>
      <c r="R262" t="str">
        <v>25</v>
      </c>
    </row>
    <row r="263">
      <c r="A263" t="str">
        <v>AutoTable</v>
      </c>
      <c r="D263" t="str">
        <v>BATTERIE</v>
      </c>
      <c r="E263" t="str">
        <v>DROITE</v>
      </c>
      <c r="F263" t="str">
        <v>02030RO</v>
      </c>
      <c r="G263" t="str">
        <v xml:space="preserve">BATT. 30 MM 20 CPS BOMBETTES + TC ROSE </v>
      </c>
      <c r="H263" t="str">
        <v>1.2" Cake 20 Sh. pink Shell + pink tail - 30 sec.</v>
      </c>
      <c r="I263" t="str">
        <v>BOMBE TRONC</v>
      </c>
      <c r="J263" t="str">
        <v>ROSE</v>
      </c>
      <c r="K263" t="str">
        <v>30</v>
      </c>
      <c r="L263" t="str">
        <v>F3</v>
      </c>
      <c r="M263" t="str">
        <v>1.4G</v>
      </c>
      <c r="N263" t="str">
        <v>Chine</v>
      </c>
      <c r="O263" t="str">
        <v>1008-F3-69254049</v>
      </c>
      <c r="P263" t="str">
        <v>0.348</v>
      </c>
      <c r="Q263" t="str">
        <v>30</v>
      </c>
      <c r="R263" t="str">
        <v>25</v>
      </c>
    </row>
    <row r="264">
      <c r="A264" t="str">
        <v>AutoTable</v>
      </c>
      <c r="D264" t="str">
        <v>BATTERIE</v>
      </c>
      <c r="E264" t="str">
        <v>DROITE</v>
      </c>
      <c r="F264" t="str">
        <v>02030VE</v>
      </c>
      <c r="G264" t="str">
        <v xml:space="preserve">BATT. 30 MM 20 CPS BOMBETTES + TC VERTES </v>
      </c>
      <c r="H264" t="str">
        <v>1.2" Cake 20 Sh. Green Shell + Green tail - 30 sec.</v>
      </c>
      <c r="I264" t="str">
        <v>BOMBE TRONC</v>
      </c>
      <c r="J264" t="str">
        <v>VERT</v>
      </c>
      <c r="K264" t="str">
        <v>30</v>
      </c>
      <c r="L264" t="str">
        <v>F3</v>
      </c>
      <c r="M264" t="str">
        <v>1.4G</v>
      </c>
      <c r="N264" t="str">
        <v>Chine</v>
      </c>
      <c r="O264" t="str">
        <v>1008-F3-69254049</v>
      </c>
      <c r="P264" t="str">
        <v>0.348</v>
      </c>
      <c r="Q264" t="str">
        <v>30</v>
      </c>
      <c r="R264" t="str">
        <v>25</v>
      </c>
    </row>
    <row r="265">
      <c r="A265" t="str">
        <v>AutoTable</v>
      </c>
      <c r="D265" t="str">
        <v>BATTERIE</v>
      </c>
      <c r="E265" t="str">
        <v>DROITE</v>
      </c>
      <c r="F265" t="str">
        <v>02030VI</v>
      </c>
      <c r="G265" t="str">
        <v xml:space="preserve">BATT. 30 MM 20 CPS BOMBETTES + TC VIOLET </v>
      </c>
      <c r="H265" t="str">
        <v>1.2" Cake 20's Purple Shell + Purple tail</v>
      </c>
      <c r="I265" t="str">
        <v>BOMBE TRONC</v>
      </c>
      <c r="J265" t="str">
        <v>VIOLET</v>
      </c>
      <c r="K265" t="str">
        <v>30</v>
      </c>
      <c r="L265" t="str">
        <v>F3</v>
      </c>
      <c r="M265" t="str">
        <v>1.4G</v>
      </c>
      <c r="N265" t="str">
        <v>Chine</v>
      </c>
      <c r="O265" t="str">
        <v>1008-F3-69254049</v>
      </c>
      <c r="P265" t="str">
        <v>0.348</v>
      </c>
      <c r="Q265" t="str">
        <v>30</v>
      </c>
      <c r="R265" t="str">
        <v>25</v>
      </c>
    </row>
    <row r="266">
      <c r="A266" t="str">
        <v>AutoTable</v>
      </c>
      <c r="D266" t="str">
        <v>BATTERIE</v>
      </c>
      <c r="E266" t="str">
        <v>DROITE</v>
      </c>
      <c r="F266" t="str">
        <v>02050-33</v>
      </c>
      <c r="G266" t="str">
        <v xml:space="preserve">BATT. 50 MM 20 CPS BOMBES ASSORTIES             </v>
      </c>
      <c r="H266" t="str">
        <v>2" Cake 20's Assorted 1 W/ Assorted 1 Tail</v>
      </c>
      <c r="I266" t="str">
        <v>BOMBE</v>
      </c>
      <c r="J266" t="str">
        <v>ASSORTIS</v>
      </c>
      <c r="K266" t="str">
        <v>50</v>
      </c>
      <c r="L266" t="str">
        <v>F3</v>
      </c>
      <c r="M266" t="str">
        <v>1.4G</v>
      </c>
      <c r="N266" t="str">
        <v>Chine</v>
      </c>
      <c r="O266" t="str">
        <v>1008-F3-69257858</v>
      </c>
      <c r="P266" t="str">
        <v>0.746</v>
      </c>
      <c r="Q266" t="str">
        <v>40</v>
      </c>
      <c r="R266" t="str">
        <v>50</v>
      </c>
    </row>
    <row r="267">
      <c r="A267" t="str">
        <v>AutoTable</v>
      </c>
      <c r="D267" t="str">
        <v>BATTERIE</v>
      </c>
      <c r="E267" t="str">
        <v>DROITE</v>
      </c>
      <c r="F267" t="str">
        <v>0230-CE</v>
      </c>
      <c r="G267" t="str">
        <v xml:space="preserve">CARTON DE 4 BATT. 30 MM 19 CPS BOMBETTES  </v>
      </c>
      <c r="H267" t="str">
        <v>1.2 Cake 19 sh. Tail w/ Shells 4 models</v>
      </c>
      <c r="I267" t="str">
        <v>BOMBE</v>
      </c>
      <c r="J267" t="str">
        <v>ASSORTIS</v>
      </c>
      <c r="K267" t="str">
        <v>30</v>
      </c>
      <c r="L267" t="str">
        <v>F3</v>
      </c>
      <c r="M267" t="str">
        <v>1.4G</v>
      </c>
      <c r="N267" t="str">
        <v>Chine</v>
      </c>
      <c r="O267" t="str">
        <v>1008-F3-69245094</v>
      </c>
      <c r="P267" t="str">
        <v>0.428</v>
      </c>
      <c r="Q267" t="str">
        <v>25</v>
      </c>
      <c r="R267" t="str">
        <v>25</v>
      </c>
    </row>
    <row r="268">
      <c r="A268" t="str">
        <v>AutoTable</v>
      </c>
      <c r="D268" t="str">
        <v>BATTERIE</v>
      </c>
      <c r="E268" t="str">
        <v>DROITE</v>
      </c>
      <c r="F268" t="str">
        <v>02520-05CE</v>
      </c>
      <c r="G268" t="str">
        <v>BATT. 20 MM 25 CPS TRONC VERT + SERP.</v>
      </c>
      <c r="H268" t="str">
        <v>1"Cake 25  Shots Color Bees Green</v>
      </c>
      <c r="I268" t="str">
        <v>SPECIAL SERPENTIN</v>
      </c>
      <c r="J268" t="str">
        <v>VERT</v>
      </c>
      <c r="K268" t="str">
        <v>20</v>
      </c>
      <c r="L268" t="str">
        <v>F2</v>
      </c>
      <c r="M268" t="str">
        <v>1.4G</v>
      </c>
      <c r="N268" t="str">
        <v>Chine</v>
      </c>
      <c r="O268" t="str">
        <v>1008-F2-69254317</v>
      </c>
      <c r="P268" t="str">
        <v>0.186</v>
      </c>
      <c r="Q268" t="str">
        <v>25</v>
      </c>
      <c r="R268" t="str">
        <v>8</v>
      </c>
    </row>
    <row r="269">
      <c r="A269" t="str">
        <v>AutoTable</v>
      </c>
      <c r="D269" t="str">
        <v>BATTERIE</v>
      </c>
      <c r="E269" t="str">
        <v>DROITE</v>
      </c>
      <c r="F269" t="str">
        <v>02522-23</v>
      </c>
      <c r="G269" t="str">
        <v>BATT. 25 DÉPARTS - BOMBETTE MULTIPASTEL AVEC TRONC</v>
      </c>
      <c r="H269" t="str">
        <v>0.8" Cake 25s' Multicolor Pastel</v>
      </c>
      <c r="I269" t="str">
        <v>BOMBE TRONC</v>
      </c>
      <c r="J269" t="str">
        <v>MULTICOLORE</v>
      </c>
      <c r="K269" t="str">
        <v>20</v>
      </c>
      <c r="L269" t="str">
        <v>F2</v>
      </c>
      <c r="M269" t="str">
        <v>1.4G</v>
      </c>
      <c r="N269" t="str">
        <v>Chine</v>
      </c>
      <c r="O269" t="str">
        <v>1008-F2-69254048</v>
      </c>
      <c r="P269" t="str">
        <v>0.155</v>
      </c>
      <c r="Q269" t="str">
        <v>30</v>
      </c>
      <c r="R269" t="str">
        <v>8</v>
      </c>
    </row>
    <row r="270">
      <c r="A270" t="str">
        <v>AutoTable</v>
      </c>
      <c r="D270" t="str">
        <v>BATTERIE</v>
      </c>
      <c r="E270" t="str">
        <v>DROITE</v>
      </c>
      <c r="F270" t="str">
        <v>02522-32</v>
      </c>
      <c r="G270" t="str">
        <v>BATT. 25 DÉPARTS BBTTES SCINTILLANT OR &amp; ROSE/TRC</v>
      </c>
      <c r="H270" t="str">
        <v>0.8" Cake 25s' Multicolor Pastel</v>
      </c>
      <c r="I270" t="str">
        <v>BOMBE TRONC</v>
      </c>
      <c r="J270" t="str">
        <v>MULTICOLORE</v>
      </c>
      <c r="K270" t="str">
        <v>20</v>
      </c>
      <c r="L270" t="str">
        <v>F2</v>
      </c>
      <c r="M270" t="str">
        <v>1.4G</v>
      </c>
      <c r="N270" t="str">
        <v>Chine</v>
      </c>
      <c r="O270" t="str">
        <v>1008-F2-69254048</v>
      </c>
      <c r="P270" t="str">
        <v>0.155</v>
      </c>
      <c r="Q270" t="str">
        <v>30</v>
      </c>
      <c r="R270" t="str">
        <v>8</v>
      </c>
    </row>
    <row r="271">
      <c r="A271" t="str">
        <v>AutoTable</v>
      </c>
      <c r="D271" t="str">
        <v>BATTERIE</v>
      </c>
      <c r="E271" t="str">
        <v>DROITE</v>
      </c>
      <c r="F271" t="str">
        <v>02525-42</v>
      </c>
      <c r="G271" t="str">
        <v>BATT. 25 MM 25CPS BOMBETTES CLIGNO FRISSON</v>
      </c>
      <c r="H271" t="str">
        <v xml:space="preserve">1"Cake 25 shots Strobe and Crackling Shells </v>
      </c>
      <c r="I271" t="str">
        <v>BOMBE CLIGNO</v>
      </c>
      <c r="J271" t="str">
        <v>FRISSON</v>
      </c>
      <c r="K271" t="str">
        <v>25</v>
      </c>
      <c r="L271" t="str">
        <v>F2</v>
      </c>
      <c r="M271" t="str">
        <v>1.4G</v>
      </c>
      <c r="N271" t="str">
        <v>Chine</v>
      </c>
      <c r="O271" t="str">
        <v>1008-F2-69254048</v>
      </c>
      <c r="P271" t="str">
        <v>0.3025</v>
      </c>
      <c r="Q271" t="str">
        <v>20</v>
      </c>
      <c r="R271" t="str">
        <v>8</v>
      </c>
    </row>
    <row r="272">
      <c r="A272" t="str">
        <v>AutoTable</v>
      </c>
      <c r="D272" t="str">
        <v>BATTERIE</v>
      </c>
      <c r="E272" t="str">
        <v>DROITE</v>
      </c>
      <c r="F272" t="str">
        <v>02525-43</v>
      </c>
      <c r="G272" t="str">
        <v>BATT. 25 MM 25CPS BBTTES ROUGES&amp;VERTES + SIFFLETS</v>
      </c>
      <c r="H272" t="str">
        <v>1"Cake 25's Green &amp; Red Shells w/ Whistles</v>
      </c>
      <c r="I272" t="str">
        <v>SPECIAL SIFFLET</v>
      </c>
      <c r="J272" t="str">
        <v>MULTICOLORE</v>
      </c>
      <c r="K272" t="str">
        <v>25</v>
      </c>
      <c r="L272" t="str">
        <v>F2</v>
      </c>
      <c r="M272" t="str">
        <v>1.4G</v>
      </c>
      <c r="N272" t="str">
        <v>Chine</v>
      </c>
      <c r="O272" t="str">
        <v>1008-F2-69254048</v>
      </c>
      <c r="P272" t="str">
        <v>0.323</v>
      </c>
      <c r="Q272" t="str">
        <v>20</v>
      </c>
      <c r="R272" t="str">
        <v>8</v>
      </c>
    </row>
    <row r="273">
      <c r="A273" t="str">
        <v>AutoTable</v>
      </c>
      <c r="D273" t="str">
        <v>BATTERIE</v>
      </c>
      <c r="E273" t="str">
        <v>DROITE</v>
      </c>
      <c r="F273" t="str">
        <v>02525-59</v>
      </c>
      <c r="G273" t="str">
        <v xml:space="preserve">BATT. 25 MM 25CPS BOMBETTES ROUGES À CHGT FRISSON </v>
      </c>
      <c r="H273" t="str">
        <v>1"Cake 25's. Red to Crackling Shells</v>
      </c>
      <c r="I273" t="str">
        <v>BOMBE</v>
      </c>
      <c r="J273" t="str">
        <v>ROUGE</v>
      </c>
      <c r="K273" t="str">
        <v>25</v>
      </c>
      <c r="L273" t="str">
        <v>F2</v>
      </c>
      <c r="M273" t="str">
        <v>1.4G</v>
      </c>
      <c r="N273" t="str">
        <v>Chine</v>
      </c>
      <c r="O273" t="str">
        <v>1008-F2-69254048</v>
      </c>
      <c r="P273" t="str">
        <v>0.303</v>
      </c>
      <c r="Q273" t="str">
        <v>20</v>
      </c>
      <c r="R273" t="str">
        <v>8</v>
      </c>
    </row>
    <row r="274">
      <c r="A274" t="str">
        <v>AutoTable</v>
      </c>
      <c r="D274" t="str">
        <v>BATTERIE</v>
      </c>
      <c r="E274" t="str">
        <v>DROITE</v>
      </c>
      <c r="F274" t="str">
        <v>02530-13</v>
      </c>
      <c r="G274" t="str">
        <v xml:space="preserve">BATT. 30 MM 25 CPS BOMBETTES MULTIPASTEL  </v>
      </c>
      <c r="H274" t="str">
        <v>1.2"Cake 25's Lemon/Pink/Orange/Sea B Shell with tail</v>
      </c>
      <c r="I274" t="str">
        <v>BOMBE</v>
      </c>
      <c r="J274" t="str">
        <v>MULTICOLORE</v>
      </c>
      <c r="K274" t="str">
        <v>30</v>
      </c>
      <c r="L274" t="str">
        <v>F3</v>
      </c>
      <c r="M274" t="str">
        <v>1.4G</v>
      </c>
      <c r="N274" t="str">
        <v>Chine</v>
      </c>
      <c r="O274" t="str">
        <v>1008-F3-69254049</v>
      </c>
      <c r="P274" t="str">
        <v>0.435</v>
      </c>
      <c r="Q274" t="str">
        <v>30</v>
      </c>
      <c r="R274" t="str">
        <v>25</v>
      </c>
    </row>
    <row r="275">
      <c r="A275" t="str">
        <v>AutoTable</v>
      </c>
      <c r="D275" t="str">
        <v>BATTERIE</v>
      </c>
      <c r="E275" t="str">
        <v>DROITE</v>
      </c>
      <c r="F275" t="str">
        <v>02531-05</v>
      </c>
      <c r="G275" t="str">
        <v>BATT. 30 MM 25 CPS - BBTTES VERTES &amp; FRISSON + TRC</v>
      </c>
      <c r="H275" t="str">
        <v xml:space="preserve">1.2" Cake 20+5 Green Tail + Green w/ Crackling Shells 30 sec </v>
      </c>
      <c r="I275" t="str">
        <v>BOMBE TRONC</v>
      </c>
      <c r="J275" t="str">
        <v>VERT</v>
      </c>
      <c r="K275" t="str">
        <v>30</v>
      </c>
      <c r="L275" t="str">
        <v>F3</v>
      </c>
      <c r="M275" t="str">
        <v>1.4G</v>
      </c>
      <c r="N275" t="str">
        <v>Chine</v>
      </c>
      <c r="O275" t="str">
        <v>1008-F3-69242495</v>
      </c>
      <c r="P275" t="str">
        <v>0.27</v>
      </c>
      <c r="Q275" t="str">
        <v>30</v>
      </c>
      <c r="R275" t="str">
        <v>25</v>
      </c>
    </row>
    <row r="276">
      <c r="A276" t="str">
        <v>AutoTable</v>
      </c>
      <c r="D276" t="str">
        <v>BATTERIE</v>
      </c>
      <c r="E276" t="str">
        <v>DROITE</v>
      </c>
      <c r="F276" t="str">
        <v>02531-06</v>
      </c>
      <c r="G276" t="str">
        <v xml:space="preserve">BATT. 30 MM 25 CPS - BBTTES RGE ET FRISSON + TRC </v>
      </c>
      <c r="H276" t="str">
        <v>1.2" Cake 25's Red Tail + Red w/ Crackling Shells</v>
      </c>
      <c r="I276" t="str">
        <v>BOMBE TRONC</v>
      </c>
      <c r="J276" t="str">
        <v>ROUGE</v>
      </c>
      <c r="K276" t="str">
        <v>30</v>
      </c>
      <c r="L276" t="str">
        <v>F3</v>
      </c>
      <c r="M276" t="str">
        <v>1.4G</v>
      </c>
      <c r="N276" t="str">
        <v>Chine</v>
      </c>
      <c r="O276" t="str">
        <v>1008-F3-69242495</v>
      </c>
      <c r="P276" t="str">
        <v>0.27</v>
      </c>
      <c r="Q276" t="str">
        <v>30</v>
      </c>
      <c r="R276" t="str">
        <v>25</v>
      </c>
    </row>
    <row r="277">
      <c r="A277" t="str">
        <v>AutoTable</v>
      </c>
      <c r="D277" t="str">
        <v>BATTERIE</v>
      </c>
      <c r="E277" t="str">
        <v>DROITE</v>
      </c>
      <c r="F277" t="str">
        <v>02531-08</v>
      </c>
      <c r="G277" t="str">
        <v>BATT. 30 MM 25 CPS - BBTTES MULTI &amp; FRISSON + TRC</v>
      </c>
      <c r="H277" t="str">
        <v>1.2" Cake 25's Silver Tail + Multicolor w/ Crackling Shells</v>
      </c>
      <c r="I277" t="str">
        <v>BOMBE TRONC</v>
      </c>
      <c r="J277" t="str">
        <v>MULTICOLORE</v>
      </c>
      <c r="K277" t="str">
        <v>30</v>
      </c>
      <c r="L277" t="str">
        <v>F3</v>
      </c>
      <c r="M277" t="str">
        <v>1.4G</v>
      </c>
      <c r="N277" t="str">
        <v>Chine</v>
      </c>
      <c r="O277" t="str">
        <v>1008-F3-69242495</v>
      </c>
      <c r="P277" t="str">
        <v>0.27</v>
      </c>
      <c r="Q277" t="str">
        <v>30</v>
      </c>
      <c r="R277" t="str">
        <v>25</v>
      </c>
    </row>
    <row r="278">
      <c r="A278" t="str">
        <v>AutoTable</v>
      </c>
      <c r="D278" t="str">
        <v>BATTERIE</v>
      </c>
      <c r="E278" t="str">
        <v>DROITE</v>
      </c>
      <c r="F278" t="str">
        <v>02531-09</v>
      </c>
      <c r="G278" t="str">
        <v>BATT. 30 MM 25 CPS - BBTTES ARGENT &amp; FRISSON + TRC</v>
      </c>
      <c r="H278" t="str">
        <v>1.2" Cake 20+5 Silver Tail + Silver w/ Crackling Shells 30 sec</v>
      </c>
      <c r="I278" t="str">
        <v>BOMBE TRONC</v>
      </c>
      <c r="J278" t="str">
        <v>ARGENT</v>
      </c>
      <c r="K278" t="str">
        <v>30</v>
      </c>
      <c r="L278" t="str">
        <v>F3</v>
      </c>
      <c r="M278" t="str">
        <v>1.4G</v>
      </c>
      <c r="N278" t="str">
        <v>Chine</v>
      </c>
      <c r="O278" t="str">
        <v>1008-F3-69242495</v>
      </c>
      <c r="P278" t="str">
        <v>0.27</v>
      </c>
      <c r="Q278" t="str">
        <v>30</v>
      </c>
      <c r="R278" t="str">
        <v>25</v>
      </c>
    </row>
    <row r="279">
      <c r="A279" t="str">
        <v>AutoTable</v>
      </c>
      <c r="D279" t="str">
        <v>BATTERIE</v>
      </c>
      <c r="E279" t="str">
        <v>DROITE</v>
      </c>
      <c r="F279" t="str">
        <v>02531-19</v>
      </c>
      <c r="G279" t="str">
        <v>BATT. 30 MM 25 CPS BBTTES PLUIE OR &amp; FRISSON + TRC</v>
      </c>
      <c r="H279" t="str">
        <v xml:space="preserve">1.2" Cake 20+5 Flower C Tail + Flower C w/ Crackling Shells 30 sec </v>
      </c>
      <c r="I279" t="str">
        <v>BOMBE TRONC</v>
      </c>
      <c r="J279" t="str">
        <v>OR</v>
      </c>
      <c r="K279" t="str">
        <v>30</v>
      </c>
      <c r="L279" t="str">
        <v>F3</v>
      </c>
      <c r="M279" t="str">
        <v>1.4G</v>
      </c>
      <c r="N279" t="str">
        <v>Chine</v>
      </c>
      <c r="O279" t="str">
        <v>1008-F3-69242495</v>
      </c>
      <c r="P279" t="str">
        <v>0.27</v>
      </c>
      <c r="Q279" t="str">
        <v>30</v>
      </c>
      <c r="R279" t="str">
        <v>25</v>
      </c>
    </row>
    <row r="280">
      <c r="A280" t="str">
        <v>AutoTable</v>
      </c>
      <c r="D280" t="str">
        <v>BATTERIE</v>
      </c>
      <c r="E280" t="str">
        <v>DROITE</v>
      </c>
      <c r="F280" t="str">
        <v>02531-30</v>
      </c>
      <c r="G280" t="str">
        <v>BATT. 30 MM 25CPS BBTTES ASSORTIES &amp; FRISSON + TRC</v>
      </c>
      <c r="H280" t="str">
        <v>1.2" Cake 25's Assorted Tail + Assorted w/ Crackling Shells</v>
      </c>
      <c r="I280" t="str">
        <v>BOMBE TRONC</v>
      </c>
      <c r="J280" t="str">
        <v>ASSORTIS</v>
      </c>
      <c r="K280" t="str">
        <v>30</v>
      </c>
      <c r="L280" t="str">
        <v>F3</v>
      </c>
      <c r="M280" t="str">
        <v>1.4G</v>
      </c>
      <c r="N280" t="str">
        <v>Chine</v>
      </c>
      <c r="O280" t="str">
        <v>1008-F3-69242495</v>
      </c>
      <c r="P280" t="str">
        <v>0.27</v>
      </c>
      <c r="Q280" t="str">
        <v>30</v>
      </c>
      <c r="R280" t="str">
        <v>25</v>
      </c>
    </row>
    <row r="281">
      <c r="A281" t="str">
        <v>AutoTable</v>
      </c>
      <c r="D281" t="str">
        <v>BATTERIE</v>
      </c>
      <c r="E281" t="str">
        <v>DROITE</v>
      </c>
      <c r="F281" t="str">
        <v>02550-33</v>
      </c>
      <c r="G281" t="str">
        <v xml:space="preserve">BATT. 50 MM 25 CPS BOMBES ASSORTIES             </v>
      </c>
      <c r="H281" t="str">
        <v>2" Cake 25's Assorted 1 W/ Assorted 1 Tail</v>
      </c>
      <c r="I281" t="str">
        <v>BOMBE</v>
      </c>
      <c r="J281" t="str">
        <v>ASSORTIS</v>
      </c>
      <c r="K281" t="str">
        <v>50</v>
      </c>
      <c r="L281" t="str">
        <v>F3</v>
      </c>
      <c r="M281" t="str">
        <v>1.4G</v>
      </c>
      <c r="N281" t="str">
        <v>Chine</v>
      </c>
      <c r="O281" t="str">
        <v>1008-F3-69257858</v>
      </c>
      <c r="P281" t="str">
        <v>0.9325</v>
      </c>
      <c r="Q281" t="str">
        <v>50</v>
      </c>
      <c r="R281" t="str">
        <v>50</v>
      </c>
    </row>
    <row r="282">
      <c r="A282" t="str">
        <v>AutoTable</v>
      </c>
      <c r="D282" t="str">
        <v>BATTERIE</v>
      </c>
      <c r="E282" t="str">
        <v>DROITE</v>
      </c>
      <c r="F282" t="str">
        <v>03619-44</v>
      </c>
      <c r="G282" t="str">
        <v xml:space="preserve">BATT. 20 MM 36 CPS ROF </v>
      </c>
      <c r="H282" t="str">
        <v>0.8" Cake 36's Odd Bees</v>
      </c>
      <c r="I282" t="str">
        <v>SPECIAL SIFFLET</v>
      </c>
      <c r="J282" t="str">
        <v>ARGENT</v>
      </c>
      <c r="K282" t="str">
        <v>20</v>
      </c>
      <c r="L282" t="str">
        <v>F2</v>
      </c>
      <c r="M282" t="str">
        <v>1.4G</v>
      </c>
      <c r="N282" t="str">
        <v>Chine</v>
      </c>
      <c r="O282" t="str">
        <v>1008-F2-69254050</v>
      </c>
      <c r="P282" t="str">
        <v>0.162</v>
      </c>
      <c r="Q282" t="str">
        <v>30</v>
      </c>
      <c r="R282" t="str">
        <v>8</v>
      </c>
    </row>
    <row r="283">
      <c r="A283" t="str">
        <v>AutoTable</v>
      </c>
      <c r="D283" t="str">
        <v>BATTERIE</v>
      </c>
      <c r="E283" t="str">
        <v>DROITE</v>
      </c>
      <c r="F283" t="str">
        <v>03620-24</v>
      </c>
      <c r="G283" t="str">
        <v xml:space="preserve">BATT. 20 MM 36 CPS CHEVEUX D'ANGES </v>
      </c>
      <c r="H283" t="str">
        <v>0.8" Cake 36's Titanium Wheels</v>
      </c>
      <c r="I283" t="str">
        <v>SPECIAL SERPENTIN</v>
      </c>
      <c r="J283" t="str">
        <v>ARGENT</v>
      </c>
      <c r="K283" t="str">
        <v>20</v>
      </c>
      <c r="L283" t="str">
        <v>F2</v>
      </c>
      <c r="M283" t="str">
        <v>1.4G</v>
      </c>
      <c r="N283" t="str">
        <v>Chine</v>
      </c>
      <c r="O283" t="str">
        <v>1008-F2-69254050</v>
      </c>
      <c r="P283" t="str">
        <v>0.162</v>
      </c>
      <c r="Q283" t="str">
        <v>30</v>
      </c>
      <c r="R283" t="str">
        <v>8</v>
      </c>
    </row>
    <row r="284">
      <c r="A284" t="str">
        <v>AutoTable</v>
      </c>
      <c r="D284" t="str">
        <v>BATTERIE</v>
      </c>
      <c r="E284" t="str">
        <v>DROITE</v>
      </c>
      <c r="F284" t="str">
        <v>03621-02</v>
      </c>
      <c r="G284" t="str">
        <v xml:space="preserve">BATT. 20 MM 36 CPS - BOMBETTES BLEUES AVEC TRONC </v>
      </c>
      <c r="H284" t="str">
        <v>0.8" Cake 36s' Blue + Blue tail</v>
      </c>
      <c r="I284" t="str">
        <v>BOMBE TRONC</v>
      </c>
      <c r="J284" t="str">
        <v>BLEU</v>
      </c>
      <c r="K284" t="str">
        <v>20</v>
      </c>
      <c r="L284" t="str">
        <v>F2</v>
      </c>
      <c r="M284" t="str">
        <v>1.4G</v>
      </c>
      <c r="N284" t="str">
        <v>Chine</v>
      </c>
      <c r="O284" t="str">
        <v>1008-F2-69242496</v>
      </c>
      <c r="P284" t="str">
        <v>0.198</v>
      </c>
      <c r="Q284" t="str">
        <v>45</v>
      </c>
      <c r="R284" t="str">
        <v>8</v>
      </c>
    </row>
    <row r="285">
      <c r="A285" t="str">
        <v>AutoTable</v>
      </c>
      <c r="D285" t="str">
        <v>BATTERIE</v>
      </c>
      <c r="E285" t="str">
        <v>DROITE</v>
      </c>
      <c r="F285" t="str">
        <v>03621-05</v>
      </c>
      <c r="G285" t="str">
        <v xml:space="preserve">BATT. 20 MM 36 CPS - BOMBETTES VERTES AVEC TRONC </v>
      </c>
      <c r="H285" t="str">
        <v xml:space="preserve">0.8" Cake 30 + 6 Green shells + Green tail 45 sec </v>
      </c>
      <c r="I285" t="str">
        <v>BOMBE TRONC</v>
      </c>
      <c r="J285" t="str">
        <v>VERT</v>
      </c>
      <c r="K285" t="str">
        <v>20</v>
      </c>
      <c r="L285" t="str">
        <v>F2</v>
      </c>
      <c r="M285" t="str">
        <v>1.4G</v>
      </c>
      <c r="N285" t="str">
        <v>Chine</v>
      </c>
      <c r="O285" t="str">
        <v>1008-F2-69242496</v>
      </c>
      <c r="P285" t="str">
        <v>0.198</v>
      </c>
      <c r="Q285" t="str">
        <v>45</v>
      </c>
      <c r="R285" t="str">
        <v>8</v>
      </c>
    </row>
    <row r="286">
      <c r="A286" t="str">
        <v>AutoTable</v>
      </c>
      <c r="D286" t="str">
        <v>BATTERIE</v>
      </c>
      <c r="E286" t="str">
        <v>DROITE</v>
      </c>
      <c r="F286" t="str">
        <v>03621-06</v>
      </c>
      <c r="G286" t="str">
        <v xml:space="preserve">BATT. 20 MM 36 CPS - BOMBETTES ROUGE AVEC TRONC </v>
      </c>
      <c r="H286" t="str">
        <v xml:space="preserve">0.8" Cake 30 + 6 red shells + red tail 45 sec </v>
      </c>
      <c r="I286" t="str">
        <v>BOMBE TRONC</v>
      </c>
      <c r="J286" t="str">
        <v>ROUGE</v>
      </c>
      <c r="K286" t="str">
        <v>20</v>
      </c>
      <c r="L286" t="str">
        <v>F2</v>
      </c>
      <c r="M286" t="str">
        <v>1.4G</v>
      </c>
      <c r="N286" t="str">
        <v>Chine</v>
      </c>
      <c r="O286" t="str">
        <v>1008-F2-69242496</v>
      </c>
      <c r="P286" t="str">
        <v>0.198</v>
      </c>
      <c r="Q286" t="str">
        <v>45</v>
      </c>
      <c r="R286" t="str">
        <v>8</v>
      </c>
    </row>
    <row r="287">
      <c r="A287" t="str">
        <v>AutoTable</v>
      </c>
      <c r="D287" t="str">
        <v>BATTERIE</v>
      </c>
      <c r="E287" t="str">
        <v>DROITE</v>
      </c>
      <c r="F287" t="str">
        <v>03621-08</v>
      </c>
      <c r="G287" t="str">
        <v>BATT. 20 MM 36 CPS - BBTTES MULTICOLORES + TRONC</v>
      </c>
      <c r="H287" t="str">
        <v xml:space="preserve">0.8" Cake 30 + 6 Multicolor shells + Silver tail 45 sec </v>
      </c>
      <c r="I287" t="str">
        <v>BOMBE TRONC</v>
      </c>
      <c r="J287" t="str">
        <v>MULTICOLORE</v>
      </c>
      <c r="K287" t="str">
        <v>20</v>
      </c>
      <c r="L287" t="str">
        <v>F2</v>
      </c>
      <c r="M287" t="str">
        <v>1.4G</v>
      </c>
      <c r="N287" t="str">
        <v>Chine</v>
      </c>
      <c r="O287" t="str">
        <v>1008-F2-69242496</v>
      </c>
      <c r="P287" t="str">
        <v>0.198</v>
      </c>
      <c r="Q287" t="str">
        <v>45</v>
      </c>
      <c r="R287" t="str">
        <v>8</v>
      </c>
    </row>
    <row r="288">
      <c r="A288" t="str">
        <v>AutoTable</v>
      </c>
      <c r="D288" t="str">
        <v>BATTERIE</v>
      </c>
      <c r="E288" t="str">
        <v>DROITE</v>
      </c>
      <c r="F288" t="str">
        <v>03621-13</v>
      </c>
      <c r="G288" t="str">
        <v>BATT. 20 MM 36 CPS - BBTTES CLIGNO BLANC + TRONC</v>
      </c>
      <c r="H288" t="str">
        <v xml:space="preserve">0.8" Cake 36s' - Silver strobe with tail </v>
      </c>
      <c r="I288" t="str">
        <v>BOMBE TRONC</v>
      </c>
      <c r="J288" t="str">
        <v>BLANC</v>
      </c>
      <c r="K288" t="str">
        <v>20</v>
      </c>
      <c r="L288" t="str">
        <v>F2</v>
      </c>
      <c r="M288" t="str">
        <v>1.4G</v>
      </c>
      <c r="N288" t="str">
        <v>Chine</v>
      </c>
      <c r="O288" t="str">
        <v>1008-F2-69242496</v>
      </c>
      <c r="P288" t="str">
        <v>0.198</v>
      </c>
      <c r="Q288" t="str">
        <v>45</v>
      </c>
      <c r="R288" t="str">
        <v>8</v>
      </c>
    </row>
    <row r="289">
      <c r="A289" t="str">
        <v>AutoTable</v>
      </c>
      <c r="D289" t="str">
        <v>BATTERIE</v>
      </c>
      <c r="E289" t="str">
        <v>DROITE</v>
      </c>
      <c r="F289" t="str">
        <v>03621-17</v>
      </c>
      <c r="G289" t="str">
        <v xml:space="preserve">BATT. 20 MM 36 CPS - BBTTES FRISSON BLANC + TRONC </v>
      </c>
      <c r="H289" t="str">
        <v xml:space="preserve">0.8" Cake 30 + 6 Silver Crack shells + Sil Crack tail 45 sec </v>
      </c>
      <c r="I289" t="str">
        <v>BOMBE TRONC</v>
      </c>
      <c r="J289" t="str">
        <v>FRISSON</v>
      </c>
      <c r="K289" t="str">
        <v>20</v>
      </c>
      <c r="L289" t="str">
        <v>F2</v>
      </c>
      <c r="M289" t="str">
        <v>1.4G</v>
      </c>
      <c r="N289" t="str">
        <v>Chine</v>
      </c>
      <c r="O289" t="str">
        <v>1008-F2-69242496</v>
      </c>
      <c r="P289" t="str">
        <v>0.168</v>
      </c>
      <c r="Q289" t="str">
        <v>45</v>
      </c>
      <c r="R289" t="str">
        <v>8</v>
      </c>
    </row>
    <row r="290">
      <c r="A290" t="str">
        <v>AutoTable</v>
      </c>
      <c r="D290" t="str">
        <v>BATTERIE</v>
      </c>
      <c r="E290" t="str">
        <v>DROITE</v>
      </c>
      <c r="F290" t="str">
        <v>03621-18</v>
      </c>
      <c r="G290" t="str">
        <v xml:space="preserve">BATT. 20 MM 36 CPS - BBTTES FILET D'OR AVEC TRONC </v>
      </c>
      <c r="H290" t="str">
        <v xml:space="preserve">0.8" Cake 30 + 6 Brocade Crown shells + Broc. C tail 45 sec </v>
      </c>
      <c r="I290" t="str">
        <v>BOMBE TRONC</v>
      </c>
      <c r="J290" t="str">
        <v>OR</v>
      </c>
      <c r="K290" t="str">
        <v>20</v>
      </c>
      <c r="L290" t="str">
        <v>F2</v>
      </c>
      <c r="M290" t="str">
        <v>1.4G</v>
      </c>
      <c r="N290" t="str">
        <v>Chine</v>
      </c>
      <c r="O290" t="str">
        <v>1008-F2-69242496</v>
      </c>
      <c r="P290" t="str">
        <v>0.198</v>
      </c>
      <c r="Q290" t="str">
        <v>45</v>
      </c>
      <c r="R290" t="str">
        <v>8</v>
      </c>
    </row>
    <row r="291">
      <c r="A291" t="str">
        <v>AutoTable</v>
      </c>
      <c r="D291" t="str">
        <v>BATTERIE</v>
      </c>
      <c r="E291" t="str">
        <v>DROITE</v>
      </c>
      <c r="F291" t="str">
        <v>03621-24</v>
      </c>
      <c r="G291" t="str">
        <v xml:space="preserve">BATT. 20 MM 36 CPS - BOMBETTES CITRON AVEC TRONC </v>
      </c>
      <c r="H291" t="str">
        <v>0.8" Cake 36s' Lesmon + Lemon tail</v>
      </c>
      <c r="I291" t="str">
        <v>BOMBE TRONC</v>
      </c>
      <c r="J291" t="str">
        <v>JAUNE</v>
      </c>
      <c r="K291" t="str">
        <v>20</v>
      </c>
      <c r="L291" t="str">
        <v>F2</v>
      </c>
      <c r="M291" t="str">
        <v>1.4G</v>
      </c>
      <c r="N291" t="str">
        <v>Chine</v>
      </c>
      <c r="O291" t="str">
        <v>1008-F2-69242496</v>
      </c>
      <c r="P291" t="str">
        <v>0.198</v>
      </c>
      <c r="Q291" t="str">
        <v>45</v>
      </c>
      <c r="R291" t="str">
        <v>8</v>
      </c>
    </row>
    <row r="292">
      <c r="A292" t="str">
        <v>AutoTable</v>
      </c>
      <c r="D292" t="str">
        <v>BATTERIE</v>
      </c>
      <c r="E292" t="str">
        <v>DROITE</v>
      </c>
      <c r="F292" t="str">
        <v>03621-30</v>
      </c>
      <c r="G292" t="str">
        <v xml:space="preserve">BATT. 20 MM 36 CPS - BBTTES ASSORTIES AVEC TRONC </v>
      </c>
      <c r="H292" t="str">
        <v xml:space="preserve">0.8" Cake 30 + 6 Assorted shells + Assorted tail 45 sec </v>
      </c>
      <c r="I292" t="str">
        <v>BOMBE TRONC</v>
      </c>
      <c r="J292" t="str">
        <v>ASSORTIS</v>
      </c>
      <c r="K292" t="str">
        <v>20</v>
      </c>
      <c r="L292" t="str">
        <v>F2</v>
      </c>
      <c r="M292" t="str">
        <v>1.4G</v>
      </c>
      <c r="N292" t="str">
        <v>Chine</v>
      </c>
      <c r="O292" t="str">
        <v>1008-F2-69242496</v>
      </c>
      <c r="P292" t="str">
        <v>0.198</v>
      </c>
      <c r="Q292" t="str">
        <v>45</v>
      </c>
      <c r="R292" t="str">
        <v>8</v>
      </c>
    </row>
    <row r="293">
      <c r="A293" t="str">
        <v>AutoTable</v>
      </c>
      <c r="D293" t="str">
        <v>BATTERIE</v>
      </c>
      <c r="E293" t="str">
        <v>DROITE</v>
      </c>
      <c r="F293" t="str">
        <v>05022-09</v>
      </c>
      <c r="G293" t="str">
        <v>BATT. 20 MM 50 CPS BOMBETTES ET TRONCS ARGENT</v>
      </c>
      <c r="H293" t="str">
        <v>0.8" Cake 50s' Silver</v>
      </c>
      <c r="I293" t="str">
        <v>BOMBE TRONC</v>
      </c>
      <c r="J293" t="str">
        <v>ARGENT</v>
      </c>
      <c r="K293" t="str">
        <v>20</v>
      </c>
      <c r="L293" t="str">
        <v>F2</v>
      </c>
      <c r="M293" t="str">
        <v>1.4G</v>
      </c>
      <c r="N293" t="str">
        <v>Chine</v>
      </c>
      <c r="O293" t="str">
        <v>1008-F2-69254048</v>
      </c>
      <c r="P293" t="str">
        <v>0.31</v>
      </c>
      <c r="Q293" t="str">
        <v>35</v>
      </c>
      <c r="R293" t="str">
        <v>8</v>
      </c>
    </row>
    <row r="294">
      <c r="A294" t="str">
        <v>AutoTable</v>
      </c>
      <c r="D294" t="str">
        <v>BATTERIE</v>
      </c>
      <c r="E294" t="str">
        <v>DROITE</v>
      </c>
      <c r="F294" t="str">
        <v>05022-18</v>
      </c>
      <c r="G294" t="str">
        <v>BATT. 20 MM 50 CPS BOMBETTES ET TRONCS FILET D'OR</v>
      </c>
      <c r="H294" t="str">
        <v>0.8" Cake 50s' Brocade Crown</v>
      </c>
      <c r="I294" t="str">
        <v>BOMBE TRONC</v>
      </c>
      <c r="J294" t="str">
        <v>OR</v>
      </c>
      <c r="K294" t="str">
        <v>20</v>
      </c>
      <c r="L294" t="str">
        <v>F2</v>
      </c>
      <c r="M294" t="str">
        <v>1.4G</v>
      </c>
      <c r="N294" t="str">
        <v>Chine</v>
      </c>
      <c r="O294" t="str">
        <v>1008-F2-69254048</v>
      </c>
      <c r="P294" t="str">
        <v>0.31</v>
      </c>
      <c r="Q294" t="str">
        <v>35</v>
      </c>
      <c r="R294" t="str">
        <v>8</v>
      </c>
    </row>
    <row r="295">
      <c r="A295" t="str">
        <v>AutoTable</v>
      </c>
      <c r="D295" t="str">
        <v>BATTERIE</v>
      </c>
      <c r="E295" t="str">
        <v>DROITE</v>
      </c>
      <c r="F295" t="str">
        <v>05022-30</v>
      </c>
      <c r="G295" t="str">
        <v xml:space="preserve">BATT. 20 MM 50 CPS BOMBETTES ET TRONCS ASSORTIS </v>
      </c>
      <c r="H295" t="str">
        <v>50 shots assorted 2w/assorted 2tail</v>
      </c>
      <c r="I295" t="str">
        <v>BOMBE TRONC</v>
      </c>
      <c r="J295" t="str">
        <v>ASSORTIS</v>
      </c>
      <c r="K295" t="str">
        <v>20</v>
      </c>
      <c r="L295" t="str">
        <v>F2</v>
      </c>
      <c r="M295" t="str">
        <v>1.4G</v>
      </c>
      <c r="N295" t="str">
        <v>Chine</v>
      </c>
      <c r="O295" t="str">
        <v>1008-F2-69254048</v>
      </c>
      <c r="P295" t="str">
        <v>0.31</v>
      </c>
      <c r="Q295" t="str">
        <v>35</v>
      </c>
      <c r="R295" t="str">
        <v>8</v>
      </c>
    </row>
    <row r="296">
      <c r="A296" t="str">
        <v>AutoTable</v>
      </c>
      <c r="D296" t="str">
        <v>BATTERIE</v>
      </c>
      <c r="E296" t="str">
        <v>DROITE</v>
      </c>
      <c r="F296" t="str">
        <v>05030-12CROCE</v>
      </c>
      <c r="G296" t="str">
        <v xml:space="preserve">BATT. 30 MM 50 CPS MOSAÏQUE CITRON ROSE </v>
      </c>
      <c r="H296" t="str">
        <v>1.2" Cake 50's Limon &amp; Pink Crosette</v>
      </c>
      <c r="I296" t="str">
        <v>MOSAIQUE</v>
      </c>
      <c r="J296" t="str">
        <v>JAUNE</v>
      </c>
      <c r="K296" t="str">
        <v>30</v>
      </c>
      <c r="L296" t="str">
        <v>F4</v>
      </c>
      <c r="M296" t="str">
        <v>1.4G</v>
      </c>
      <c r="N296" t="str">
        <v>Chine</v>
      </c>
      <c r="O296" t="str">
        <v>1008-F4-69245814</v>
      </c>
      <c r="P296" t="str">
        <v>1.492</v>
      </c>
      <c r="Q296" t="str">
        <v>35</v>
      </c>
      <c r="R296" t="str">
        <v>30</v>
      </c>
    </row>
    <row r="297">
      <c r="A297" t="str">
        <v>AutoTable</v>
      </c>
      <c r="D297" t="str">
        <v>BATTERIE</v>
      </c>
      <c r="E297" t="str">
        <v>DROITE</v>
      </c>
      <c r="F297" t="str">
        <v>05030-12MAAQCE</v>
      </c>
      <c r="G297" t="str">
        <v xml:space="preserve">BATT. 30 MM 50 CPS MOSAÏQUE MANDARINE AQUA </v>
      </c>
      <c r="H297" t="str">
        <v>1.2" Cake 50's Tangerine &amp; Sea Blue Crosette</v>
      </c>
      <c r="I297" t="str">
        <v>MOSAIQUE</v>
      </c>
      <c r="J297" t="str">
        <v>ORANGE</v>
      </c>
      <c r="K297" t="str">
        <v>30</v>
      </c>
      <c r="L297" t="str">
        <v>F4</v>
      </c>
      <c r="M297" t="str">
        <v>1.4G</v>
      </c>
      <c r="N297" t="str">
        <v>Chine</v>
      </c>
      <c r="O297" t="str">
        <v>1008-F4-69245814</v>
      </c>
      <c r="P297" t="str">
        <v>1.492</v>
      </c>
      <c r="Q297" t="str">
        <v>35</v>
      </c>
      <c r="R297" t="str">
        <v>30</v>
      </c>
    </row>
    <row r="298">
      <c r="A298" t="str">
        <v>AutoTable</v>
      </c>
      <c r="D298" t="str">
        <v>BATTERIE</v>
      </c>
      <c r="E298" t="str">
        <v>DROITE</v>
      </c>
      <c r="F298" t="str">
        <v>05030-13CE</v>
      </c>
      <c r="G298" t="str">
        <v xml:space="preserve">BATT. 30 MM 50 CPS MOSAÏQUE MULTICOLORE </v>
      </c>
      <c r="H298" t="str">
        <v>1.2" Cake 50's Crosette 4 New Colors</v>
      </c>
      <c r="I298" t="str">
        <v>MOSAIQUE</v>
      </c>
      <c r="J298" t="str">
        <v>MULTICOLORE</v>
      </c>
      <c r="K298" t="str">
        <v>30</v>
      </c>
      <c r="L298" t="str">
        <v>F4</v>
      </c>
      <c r="M298" t="str">
        <v>1.4G</v>
      </c>
      <c r="N298" t="str">
        <v>Chine</v>
      </c>
      <c r="O298" t="str">
        <v>1008-F4-69245814</v>
      </c>
      <c r="P298" t="str">
        <v>1.492</v>
      </c>
      <c r="Q298" t="str">
        <v>35</v>
      </c>
      <c r="R298" t="str">
        <v>30</v>
      </c>
    </row>
    <row r="299">
      <c r="A299" t="str">
        <v>AutoTable</v>
      </c>
      <c r="D299" t="str">
        <v>BATTERIE</v>
      </c>
      <c r="E299" t="str">
        <v>DROITE</v>
      </c>
      <c r="F299" t="str">
        <v>05035-30</v>
      </c>
      <c r="G299" t="str">
        <v>BATT. 35 MM 50 CPS TRONC + BBES MULTICOLORES</v>
      </c>
      <c r="H299" t="str">
        <v>1.4" Cake 50's Tail w/ Assorted color to crakling</v>
      </c>
      <c r="I299" t="str">
        <v>BOMBE TRONC</v>
      </c>
      <c r="J299" t="str">
        <v>MULTICOLORE</v>
      </c>
      <c r="K299" t="str">
        <v>35</v>
      </c>
      <c r="L299" t="str">
        <v>F4</v>
      </c>
      <c r="M299" t="str">
        <v>1.4G</v>
      </c>
      <c r="N299" t="str">
        <v>Chine</v>
      </c>
      <c r="O299" t="str">
        <v>1008-F4-69254061</v>
      </c>
      <c r="P299" t="str">
        <v>1.45</v>
      </c>
      <c r="Q299" t="str">
        <v>25</v>
      </c>
      <c r="R299" t="str">
        <v>35</v>
      </c>
    </row>
    <row r="300">
      <c r="A300" t="str">
        <v>AutoTable</v>
      </c>
      <c r="D300" t="str">
        <v>BATTERIE</v>
      </c>
      <c r="E300" t="str">
        <v>DROITE</v>
      </c>
      <c r="F300" t="str">
        <v>06435-33</v>
      </c>
      <c r="G300" t="str">
        <v>BATT. 35 MM 64 CPS PLUMET CLIGNOTANT BLANC</v>
      </c>
      <c r="H300" t="str">
        <v>64"s white Strobe Octopus Willow</v>
      </c>
      <c r="I300" t="str">
        <v>PLUMET</v>
      </c>
      <c r="J300" t="str">
        <v>BLANC</v>
      </c>
      <c r="K300" t="str">
        <v>35</v>
      </c>
      <c r="L300" t="str">
        <v>F4</v>
      </c>
      <c r="M300" t="str">
        <v>1.4G</v>
      </c>
      <c r="N300" t="str">
        <v>Chine</v>
      </c>
      <c r="O300" t="str">
        <v>2463-F4-0263</v>
      </c>
      <c r="P300" t="str">
        <v>2.144</v>
      </c>
      <c r="Q300" t="str">
        <v>30</v>
      </c>
      <c r="R300" t="str">
        <v>35</v>
      </c>
    </row>
    <row r="301">
      <c r="A301" t="str">
        <v>AutoTable</v>
      </c>
      <c r="D301" t="str">
        <v>BATTERIE</v>
      </c>
      <c r="E301" t="str">
        <v>DROITE</v>
      </c>
      <c r="F301" t="str">
        <v>07224-30CE</v>
      </c>
      <c r="G301" t="str">
        <v>BATT. 24 MM 72CPS HÉVÉA FA MULTI(SIFFLETS+BBTTES)</v>
      </c>
      <c r="H301" t="str">
        <v>1" Cake 72's Color chrys w/whistles and crackling tail</v>
      </c>
      <c r="I301" t="str">
        <v>SPECIAL SIFFLET</v>
      </c>
      <c r="J301" t="str">
        <v>MULTICOLORE</v>
      </c>
      <c r="K301" t="str">
        <v>24</v>
      </c>
      <c r="L301" t="str">
        <v>F4</v>
      </c>
      <c r="M301" t="str">
        <v>1.4G</v>
      </c>
      <c r="N301" t="str">
        <v>Chine</v>
      </c>
      <c r="O301" t="str">
        <v>1008-F4-69254332</v>
      </c>
      <c r="P301" t="str">
        <v>1.504</v>
      </c>
      <c r="Q301" t="str">
        <v>30</v>
      </c>
      <c r="R301" t="str">
        <v>25</v>
      </c>
    </row>
    <row r="302">
      <c r="A302" t="str">
        <v>AutoTable</v>
      </c>
      <c r="D302" t="str">
        <v>BATTERIE</v>
      </c>
      <c r="E302" t="str">
        <v>DROITE</v>
      </c>
      <c r="F302" t="str">
        <v>401066</v>
      </c>
      <c r="G302" t="str">
        <v xml:space="preserve">BATT. 25 MM 10 CPS BBTTES RGE + CLIGNO ET FRISSON </v>
      </c>
      <c r="H302" t="str">
        <v>1 inch Cake 10 shots Provence - 25 sec</v>
      </c>
      <c r="I302" t="str">
        <v>BOMBE CLIGNO</v>
      </c>
      <c r="J302" t="str">
        <v>ROUGE</v>
      </c>
      <c r="K302" t="str">
        <v>25</v>
      </c>
      <c r="L302" t="str">
        <v>F2</v>
      </c>
      <c r="M302" t="str">
        <v>1.4G</v>
      </c>
      <c r="N302" t="str">
        <v>Chine</v>
      </c>
      <c r="O302" t="str">
        <v>1008-F2-69246330</v>
      </c>
      <c r="P302" t="str">
        <v>0.13</v>
      </c>
      <c r="Q302" t="str">
        <v>25</v>
      </c>
      <c r="R302" t="str">
        <v>8</v>
      </c>
    </row>
    <row r="303">
      <c r="A303" t="str">
        <v>AutoTable</v>
      </c>
      <c r="D303" t="str">
        <v>BATTERIE</v>
      </c>
      <c r="E303" t="str">
        <v>DROITE</v>
      </c>
      <c r="F303" t="str">
        <v>401079</v>
      </c>
      <c r="G303" t="str">
        <v>BATT. 25 MM 10CPS BBTTES SAULE PL &amp; CLIGNO VERT</v>
      </c>
      <c r="H303" t="str">
        <v>1 inch Cake 10 shots Bordeaux - 25 sec</v>
      </c>
      <c r="I303" t="str">
        <v>BOMBE CLIGNO</v>
      </c>
      <c r="J303" t="str">
        <v>OR</v>
      </c>
      <c r="K303" t="str">
        <v>25</v>
      </c>
      <c r="L303" t="str">
        <v>F2</v>
      </c>
      <c r="M303" t="str">
        <v>1.4G</v>
      </c>
      <c r="N303" t="str">
        <v>Chine</v>
      </c>
      <c r="O303" t="str">
        <v>1008-F2-69246330</v>
      </c>
      <c r="P303" t="str">
        <v>0.13</v>
      </c>
      <c r="Q303" t="str">
        <v>25</v>
      </c>
      <c r="R303" t="str">
        <v>8</v>
      </c>
    </row>
    <row r="304">
      <c r="A304" t="str">
        <v>AutoTable</v>
      </c>
      <c r="D304" t="str">
        <v>BATTERIE</v>
      </c>
      <c r="E304" t="str">
        <v>DROITE</v>
      </c>
      <c r="F304" t="str">
        <v>401927</v>
      </c>
      <c r="G304" t="str">
        <v>BATT. 20 MM 19 CPS BOMBETTES CLIGNO 3 COULEURS ALT</v>
      </c>
      <c r="H304" t="str">
        <v>0.8 inch Cake 19 shots Bayern Munich - 30 sec C2</v>
      </c>
      <c r="I304" t="str">
        <v>BOMBE CLIGNO</v>
      </c>
      <c r="J304" t="str">
        <v>ASSORTIS</v>
      </c>
      <c r="K304" t="str">
        <v>20</v>
      </c>
      <c r="L304" t="str">
        <v>F2</v>
      </c>
      <c r="M304" t="str">
        <v>1.4G</v>
      </c>
      <c r="N304" t="str">
        <v>Chine</v>
      </c>
      <c r="O304" t="str">
        <v>1008-F2-69246331</v>
      </c>
      <c r="P304" t="str">
        <v>0.157</v>
      </c>
      <c r="Q304" t="str">
        <v>30</v>
      </c>
      <c r="R304" t="str">
        <v>8</v>
      </c>
    </row>
    <row r="305">
      <c r="A305" t="str">
        <v>AutoTable</v>
      </c>
      <c r="D305" t="str">
        <v>BATTERIE</v>
      </c>
      <c r="E305" t="str">
        <v>DROITE</v>
      </c>
      <c r="F305" t="str">
        <v>401942</v>
      </c>
      <c r="G305" t="str">
        <v>BATT. 20 MM 19 CPS BOMBETTES FRISSON ALTERNEES FR</v>
      </c>
      <c r="H305" t="str">
        <v>0.8" Cake 19's Arsenal</v>
      </c>
      <c r="I305" t="str">
        <v>BOMBE POT A FEU</v>
      </c>
      <c r="J305" t="str">
        <v>FRISSON</v>
      </c>
      <c r="K305" t="str">
        <v>20</v>
      </c>
      <c r="L305" t="str">
        <v>F2</v>
      </c>
      <c r="M305" t="str">
        <v>1.4G</v>
      </c>
      <c r="N305" t="str">
        <v>Chine</v>
      </c>
      <c r="O305" t="str">
        <v>1008-F2-69246331</v>
      </c>
      <c r="P305" t="str">
        <v>0.173</v>
      </c>
      <c r="Q305" t="str">
        <v>30</v>
      </c>
      <c r="R305" t="str">
        <v>8</v>
      </c>
    </row>
    <row r="306">
      <c r="A306" t="str">
        <v>AutoTable</v>
      </c>
      <c r="D306" t="str">
        <v>BATTERIE</v>
      </c>
      <c r="E306" t="str">
        <v>DROITE</v>
      </c>
      <c r="F306" t="str">
        <v>401958</v>
      </c>
      <c r="G306" t="str">
        <v xml:space="preserve">BATT. 20 MM 19CPS ARAIGNÉES ASS. &amp; TRC COULEUR </v>
      </c>
      <c r="H306" t="str">
        <v>0.8 inch Cake 19 shots Real Madrid - 30 sec</v>
      </c>
      <c r="I306" t="str">
        <v>BOMBE TRONC</v>
      </c>
      <c r="J306" t="str">
        <v>ASSORTIS</v>
      </c>
      <c r="K306" t="str">
        <v>20</v>
      </c>
      <c r="L306" t="str">
        <v>F2</v>
      </c>
      <c r="M306" t="str">
        <v>1.4G</v>
      </c>
      <c r="N306" t="str">
        <v>Chine</v>
      </c>
      <c r="O306" t="str">
        <v>1008-F2-69246331</v>
      </c>
      <c r="P306" t="str">
        <v>0.158</v>
      </c>
      <c r="Q306" t="str">
        <v>30</v>
      </c>
      <c r="R306" t="str">
        <v>8</v>
      </c>
    </row>
    <row r="307">
      <c r="A307" t="str">
        <v>AutoTable</v>
      </c>
      <c r="D307" t="str">
        <v>BATTERIE</v>
      </c>
      <c r="E307" t="str">
        <v>DROITE</v>
      </c>
      <c r="F307" t="str">
        <v>402549</v>
      </c>
      <c r="G307" t="str">
        <v>BATT. 30 MM 25 CPS MOS. OR + PAF RGE FRISSON</v>
      </c>
      <c r="H307" t="str">
        <v>1.2" Cake 25's Red to crackling Mine + Gold Coco Cros -</v>
      </c>
      <c r="I307" t="str">
        <v>MOSAIQUE</v>
      </c>
      <c r="J307" t="str">
        <v>OR</v>
      </c>
      <c r="K307" t="str">
        <v>30</v>
      </c>
      <c r="L307" t="str">
        <v>F3</v>
      </c>
      <c r="M307" t="str">
        <v>1.4G</v>
      </c>
      <c r="N307" t="str">
        <v>Chine</v>
      </c>
      <c r="O307" t="str">
        <v>1170-F3-02497</v>
      </c>
      <c r="P307" t="str">
        <v>0.65</v>
      </c>
      <c r="Q307" t="str">
        <v>30</v>
      </c>
      <c r="R307" t="str">
        <v>25</v>
      </c>
    </row>
    <row r="308">
      <c r="A308" t="str">
        <v>AutoTable</v>
      </c>
      <c r="D308" t="str">
        <v>BATTERIE</v>
      </c>
      <c r="E308" t="str">
        <v>DROITE</v>
      </c>
      <c r="F308" t="str">
        <v>404979</v>
      </c>
      <c r="G308" t="str">
        <v>BATT. 30 MM 49CPS ARAIG. FRISSON BLC + TRC FRISSON</v>
      </c>
      <c r="H308" t="str">
        <v>1.2" Cake 49's Crackling Willow -  35 sec</v>
      </c>
      <c r="I308" t="str">
        <v>BOMBE TRONC</v>
      </c>
      <c r="J308" t="str">
        <v>FRISSON</v>
      </c>
      <c r="K308" t="str">
        <v>30</v>
      </c>
      <c r="L308" t="str">
        <v>F3</v>
      </c>
      <c r="M308" t="str">
        <v>1.4G</v>
      </c>
      <c r="N308" t="str">
        <v>Chine</v>
      </c>
      <c r="O308" t="str">
        <v>2463-F3-0007</v>
      </c>
      <c r="P308" t="str">
        <v>0.81</v>
      </c>
      <c r="Q308" t="str">
        <v>35</v>
      </c>
      <c r="R308" t="str">
        <v>30</v>
      </c>
    </row>
    <row r="309">
      <c r="A309" t="str">
        <v>AutoTable</v>
      </c>
      <c r="D309" t="str">
        <v>BATTERIE</v>
      </c>
      <c r="E309" t="str">
        <v>DROITE</v>
      </c>
      <c r="F309" t="str">
        <v>405008</v>
      </c>
      <c r="G309" t="str">
        <v xml:space="preserve">BATT. 30 MM 50 CPS BBTTES MULTIPASTEL AVEC TRONC </v>
      </c>
      <c r="H309" t="str">
        <v>1.2"Cake 50's Red Tail + Purple, Orange, Sea B peony -</v>
      </c>
      <c r="I309" t="str">
        <v>BOMBE TRONC</v>
      </c>
      <c r="J309" t="str">
        <v>MULTICOLORE</v>
      </c>
      <c r="K309" t="str">
        <v>30</v>
      </c>
      <c r="L309" t="str">
        <v>F3</v>
      </c>
      <c r="M309" t="str">
        <v>1.4G</v>
      </c>
      <c r="N309" t="str">
        <v>Chine</v>
      </c>
      <c r="O309" t="str">
        <v>2463-F3-0008</v>
      </c>
      <c r="P309" t="str">
        <v>0.795</v>
      </c>
      <c r="Q309" t="str">
        <v>45</v>
      </c>
      <c r="R309" t="str">
        <v>30</v>
      </c>
    </row>
    <row r="310">
      <c r="A310" t="str">
        <v>AutoTable</v>
      </c>
      <c r="D310" t="str">
        <v>BATTERIE</v>
      </c>
      <c r="E310" t="str">
        <v>DROITE</v>
      </c>
      <c r="F310" t="str">
        <v>405072</v>
      </c>
      <c r="G310" t="str">
        <v>BATT. 30 MM 50CPS BBTTES PLUIE FRISS.OR + TRC BLEU</v>
      </c>
      <c r="H310" t="str">
        <v>1.2"Cake 50 Sh. Blue Tail &amp; Golden Silk Willow -</v>
      </c>
      <c r="I310" t="str">
        <v>BOMBE TRONC</v>
      </c>
      <c r="J310" t="str">
        <v>OR</v>
      </c>
      <c r="K310" t="str">
        <v>30</v>
      </c>
      <c r="L310" t="str">
        <v>F3</v>
      </c>
      <c r="M310" t="str">
        <v>1.4G</v>
      </c>
      <c r="N310" t="str">
        <v>Chine</v>
      </c>
      <c r="O310" t="str">
        <v>2463-F3-0007</v>
      </c>
      <c r="P310" t="str">
        <v>0.97</v>
      </c>
      <c r="Q310" t="str">
        <v>45</v>
      </c>
      <c r="R310" t="str">
        <v>30</v>
      </c>
    </row>
    <row r="311">
      <c r="A311" t="str">
        <v>AutoTable</v>
      </c>
      <c r="D311" t="str">
        <v>BATTERIE</v>
      </c>
      <c r="E311" t="str">
        <v>DROITE</v>
      </c>
      <c r="F311" t="str">
        <v>410017</v>
      </c>
      <c r="G311" t="str">
        <v>BATT. 30 MM 100 CPS BOMBETTES FRISSON AVEC TRONC</v>
      </c>
      <c r="H311" t="str">
        <v>1.2" Cake 100's crakling</v>
      </c>
      <c r="I311" t="str">
        <v>BOMBE TRONC</v>
      </c>
      <c r="J311" t="str">
        <v>FRISSON</v>
      </c>
      <c r="K311" t="str">
        <v>30</v>
      </c>
      <c r="L311" t="str">
        <v>F4</v>
      </c>
      <c r="M311" t="str">
        <v>1.4G</v>
      </c>
      <c r="N311" t="str">
        <v>Chine</v>
      </c>
      <c r="O311" t="str">
        <v>en cours</v>
      </c>
      <c r="P311" t="str">
        <v>2</v>
      </c>
      <c r="Q311" t="str">
        <v>30</v>
      </c>
      <c r="R311" t="str">
        <v>30</v>
      </c>
    </row>
    <row r="312">
      <c r="A312" t="str">
        <v>AutoTable</v>
      </c>
      <c r="D312" t="str">
        <v>BATTERIE</v>
      </c>
      <c r="E312" t="str">
        <v>DROITE</v>
      </c>
      <c r="F312" t="str">
        <v>410019</v>
      </c>
      <c r="G312" t="str">
        <v xml:space="preserve">BATT. 30 MM 100 CPS BBTTES FILET D'OR AVEC TRONC </v>
      </c>
      <c r="H312" t="str">
        <v>1.2" Cake 100's Brocade tail to Brocade crown</v>
      </c>
      <c r="I312" t="str">
        <v>BOMBE TRONC</v>
      </c>
      <c r="J312" t="str">
        <v>OR</v>
      </c>
      <c r="K312" t="str">
        <v>30</v>
      </c>
      <c r="L312" t="str">
        <v>F4</v>
      </c>
      <c r="M312" t="str">
        <v>1.4G</v>
      </c>
      <c r="N312" t="str">
        <v>Chine</v>
      </c>
      <c r="O312" t="str">
        <v>2463-F4-0005</v>
      </c>
      <c r="P312" t="str">
        <v>2</v>
      </c>
      <c r="Q312" t="str">
        <v>30</v>
      </c>
      <c r="R312" t="str">
        <v>30</v>
      </c>
    </row>
    <row r="313">
      <c r="A313" t="str">
        <v>AutoTable</v>
      </c>
      <c r="D313" t="str">
        <v>BATTERIE</v>
      </c>
      <c r="E313" t="str">
        <v>DROITE</v>
      </c>
      <c r="F313" t="str">
        <v>410081</v>
      </c>
      <c r="G313" t="str">
        <v>BATT. 20 MM 100 CPS BBTTES FILET D'OR ET PAF CLIGN</v>
      </c>
      <c r="H313" t="str">
        <v>0.8 inch Cake 100 shots Imperial Crown - 50 sec</v>
      </c>
      <c r="I313" t="str">
        <v>BOMBE POT A FEU</v>
      </c>
      <c r="J313" t="str">
        <v>OR</v>
      </c>
      <c r="K313" t="str">
        <v>20</v>
      </c>
      <c r="L313" t="str">
        <v>F3</v>
      </c>
      <c r="M313" t="str">
        <v>1.4G</v>
      </c>
      <c r="N313" t="str">
        <v>Chine</v>
      </c>
      <c r="O313" t="str">
        <v>1008-F3-69246305</v>
      </c>
      <c r="P313" t="str">
        <v>0.98</v>
      </c>
      <c r="Q313" t="str">
        <v>50</v>
      </c>
      <c r="R313" t="str">
        <v>25</v>
      </c>
    </row>
    <row r="314">
      <c r="A314" t="str">
        <v>AutoTable</v>
      </c>
      <c r="D314" t="str">
        <v>BATTERIE</v>
      </c>
      <c r="E314" t="str">
        <v>DROITE</v>
      </c>
      <c r="F314" t="str">
        <v>415008</v>
      </c>
      <c r="G314" t="str">
        <v>BATT. 30 MM 150 CPS SALVES BTTES ASSORTIES + TRC</v>
      </c>
      <c r="H314" t="str">
        <v>1.2"Cake 150 Shots Golden Tail to golden willow assorted  - C4</v>
      </c>
      <c r="I314" t="str">
        <v>BOMBE TRONC</v>
      </c>
      <c r="J314" t="str">
        <v>ASSORTIS</v>
      </c>
      <c r="K314" t="str">
        <v>30</v>
      </c>
      <c r="L314" t="str">
        <v>F4</v>
      </c>
      <c r="M314" t="str">
        <v>1.4G</v>
      </c>
      <c r="N314" t="str">
        <v>Chine</v>
      </c>
      <c r="O314" t="str">
        <v>2463-F4-0048</v>
      </c>
      <c r="P314" t="str">
        <v>2.96</v>
      </c>
      <c r="Q314" t="str">
        <v>60</v>
      </c>
      <c r="R314" t="str">
        <v>30</v>
      </c>
    </row>
    <row r="315">
      <c r="A315" t="str">
        <v>AutoTable</v>
      </c>
      <c r="D315" t="str">
        <v>BATTERIE</v>
      </c>
      <c r="E315" t="str">
        <v>EVENTAILLE</v>
      </c>
      <c r="F315" t="str">
        <v>04026-10</v>
      </c>
      <c r="G315" t="str">
        <v>CA.4 BATTØ25 40CPS 04028BTB/04028M/04025CB/04026FO</v>
      </c>
      <c r="H315" t="str">
        <v>CA.4 BATTØ25 40CPS 04028BTB/04028M/04025CB/04026FO</v>
      </c>
      <c r="I315" t="str">
        <v>MOSAIQUE</v>
      </c>
      <c r="J315" t="str">
        <v>ASSORTIS</v>
      </c>
      <c r="K315" t="str">
        <v>25</v>
      </c>
      <c r="L315" t="str">
        <v>F4</v>
      </c>
      <c r="M315" t="str">
        <v>1.4G</v>
      </c>
      <c r="O315" t="str">
        <v>1008-F3-692486/02/03/07</v>
      </c>
      <c r="P315" t="str">
        <v>0.55</v>
      </c>
      <c r="Q315" t="str">
        <v>30</v>
      </c>
      <c r="R315" t="str">
        <v>25</v>
      </c>
    </row>
    <row r="316">
      <c r="A316" t="str">
        <v>AutoTable</v>
      </c>
      <c r="D316" t="str">
        <v>BATTERIE</v>
      </c>
      <c r="E316" t="str">
        <v>EVENTAILLE</v>
      </c>
      <c r="F316" t="str">
        <v>01024-05CE</v>
      </c>
      <c r="G316" t="str">
        <v xml:space="preserve">BATT. 24 MM 100 CPS FILET D'ARGENT/ VERTE </v>
      </c>
      <c r="H316" t="str">
        <v>1" Cake 100's Silver Crown to Green</v>
      </c>
      <c r="I316" t="str">
        <v>COMETE</v>
      </c>
      <c r="J316" t="str">
        <v>ARGENT</v>
      </c>
      <c r="K316" t="str">
        <v>24</v>
      </c>
      <c r="L316" t="str">
        <v>F4</v>
      </c>
      <c r="M316" t="str">
        <v>1.4G</v>
      </c>
      <c r="N316" t="str">
        <v>Chine</v>
      </c>
      <c r="O316" t="str">
        <v>1008-F4-69245809</v>
      </c>
      <c r="P316" t="str">
        <v>1.49</v>
      </c>
      <c r="Q316" t="str">
        <v>30</v>
      </c>
      <c r="R316" t="str">
        <v>36</v>
      </c>
    </row>
    <row r="317">
      <c r="A317" t="str">
        <v>AutoTable</v>
      </c>
      <c r="D317" t="str">
        <v>BATTERIE</v>
      </c>
      <c r="E317" t="str">
        <v>EVENTAILLE</v>
      </c>
      <c r="F317" t="str">
        <v>01024-82CE</v>
      </c>
      <c r="G317" t="str">
        <v xml:space="preserve">BATT. 24 MM 100 CPS FILET D'OR/ BLEUE </v>
      </c>
      <c r="H317" t="str">
        <v>1" Cake 100's  Brocade Crown to Blue</v>
      </c>
      <c r="I317" t="str">
        <v>COMETE</v>
      </c>
      <c r="J317" t="str">
        <v>OR</v>
      </c>
      <c r="K317" t="str">
        <v>24</v>
      </c>
      <c r="L317" t="str">
        <v>F4</v>
      </c>
      <c r="M317" t="str">
        <v>1.4G</v>
      </c>
      <c r="N317" t="str">
        <v>Chine</v>
      </c>
      <c r="O317" t="str">
        <v>1008-F4-69245809</v>
      </c>
      <c r="P317" t="str">
        <v>1.35</v>
      </c>
      <c r="Q317" t="str">
        <v>30</v>
      </c>
      <c r="R317" t="str">
        <v>36</v>
      </c>
    </row>
    <row r="318">
      <c r="A318" t="str">
        <v>AutoTable</v>
      </c>
      <c r="D318" t="str">
        <v>BATTERIE</v>
      </c>
      <c r="E318" t="str">
        <v>EVENTAILLE</v>
      </c>
      <c r="F318" t="str">
        <v>01025-17CE</v>
      </c>
      <c r="G318" t="str">
        <v xml:space="preserve">BATT. 25 MM 100 CPS SÉQ. COMÈTES FRISSON BLANC </v>
      </c>
      <c r="H318" t="str">
        <v>1"Cake 100s' "E" Silver Time rain Tail (Right Side)</v>
      </c>
      <c r="I318" t="str">
        <v>COMETE</v>
      </c>
      <c r="J318" t="str">
        <v>FRISSON</v>
      </c>
      <c r="K318" t="str">
        <v>25</v>
      </c>
      <c r="L318" t="str">
        <v>F4</v>
      </c>
      <c r="M318" t="str">
        <v>1.4G</v>
      </c>
      <c r="N318" t="str">
        <v>Chine</v>
      </c>
      <c r="O318" t="str">
        <v>1008-F4-69245809</v>
      </c>
      <c r="P318" t="str">
        <v>1.3</v>
      </c>
      <c r="Q318" t="str">
        <v>25</v>
      </c>
      <c r="R318" t="str">
        <v>36</v>
      </c>
    </row>
    <row r="319">
      <c r="A319" t="str">
        <v>AutoTable</v>
      </c>
      <c r="D319" t="str">
        <v>BATTERIE</v>
      </c>
      <c r="E319" t="str">
        <v>EVENTAILLE</v>
      </c>
      <c r="F319" t="str">
        <v>01025-19CE</v>
      </c>
      <c r="G319" t="str">
        <v xml:space="preserve">BATT. 25 MM 100 CPS SÉQUENCÉS COMÈTES PLUIE OR </v>
      </c>
      <c r="H319" t="str">
        <v>1"Cake 100s' "E" Flower Crown Tail</v>
      </c>
      <c r="I319" t="str">
        <v>COMETE</v>
      </c>
      <c r="J319" t="str">
        <v>OR</v>
      </c>
      <c r="K319" t="str">
        <v>25</v>
      </c>
      <c r="L319" t="str">
        <v>F4</v>
      </c>
      <c r="M319" t="str">
        <v>1.4G</v>
      </c>
      <c r="N319" t="str">
        <v>Chine</v>
      </c>
      <c r="O319" t="str">
        <v>1008-F4-69245809</v>
      </c>
      <c r="P319" t="str">
        <v>1.26</v>
      </c>
      <c r="Q319" t="str">
        <v>25</v>
      </c>
      <c r="R319" t="str">
        <v>36</v>
      </c>
    </row>
    <row r="320">
      <c r="A320" t="str">
        <v>AutoTable</v>
      </c>
      <c r="D320" t="str">
        <v>BATTERIE</v>
      </c>
      <c r="E320" t="str">
        <v>EVENTAILLE</v>
      </c>
      <c r="F320" t="str">
        <v>01025-20CE</v>
      </c>
      <c r="G320" t="str">
        <v xml:space="preserve">BATT. 25 MM 100 CPS SÉQUENCÉS COMÈTES ROSE </v>
      </c>
      <c r="H320" t="str">
        <v>1"Cake 10x10 'S "E" Pink Tail (Right Side)</v>
      </c>
      <c r="I320" t="str">
        <v>COMETE</v>
      </c>
      <c r="J320" t="str">
        <v>ROSE</v>
      </c>
      <c r="K320" t="str">
        <v>25</v>
      </c>
      <c r="L320" t="str">
        <v>F4</v>
      </c>
      <c r="M320" t="str">
        <v>1.4G</v>
      </c>
      <c r="N320" t="str">
        <v>Chine</v>
      </c>
      <c r="O320" t="str">
        <v>1008-F4-69245809</v>
      </c>
      <c r="P320" t="str">
        <v>1.484</v>
      </c>
      <c r="Q320" t="str">
        <v>25</v>
      </c>
      <c r="R320" t="str">
        <v>36</v>
      </c>
    </row>
    <row r="321">
      <c r="A321" t="str">
        <v>AutoTable</v>
      </c>
      <c r="D321" t="str">
        <v>BATTERIE</v>
      </c>
      <c r="E321" t="str">
        <v>EVENTAILLE</v>
      </c>
      <c r="F321" t="str">
        <v>01025-26CE</v>
      </c>
      <c r="G321" t="str">
        <v xml:space="preserve">BATT. 25 MM 100 CPS SÉQUENCÉS COMÈTES MANDARINE </v>
      </c>
      <c r="H321" t="str">
        <v>1"Cake 100s' "E" Tangerine Tail (Right Side)</v>
      </c>
      <c r="I321" t="str">
        <v>COMETE</v>
      </c>
      <c r="J321" t="str">
        <v>ORANGE</v>
      </c>
      <c r="K321" t="str">
        <v>25</v>
      </c>
      <c r="L321" t="str">
        <v>F4</v>
      </c>
      <c r="M321" t="str">
        <v>1.4G</v>
      </c>
      <c r="N321" t="str">
        <v>Chine</v>
      </c>
      <c r="O321" t="str">
        <v>1008-F4-69245809</v>
      </c>
      <c r="P321" t="str">
        <v>1.484</v>
      </c>
      <c r="Q321" t="str">
        <v>25</v>
      </c>
      <c r="R321" t="str">
        <v>36</v>
      </c>
    </row>
    <row r="322">
      <c r="A322" t="str">
        <v>AutoTable</v>
      </c>
      <c r="D322" t="str">
        <v>BATTERIE</v>
      </c>
      <c r="E322" t="str">
        <v>EVENTAILLE</v>
      </c>
      <c r="F322" t="str">
        <v>01030-17CE</v>
      </c>
      <c r="G322" t="str">
        <v xml:space="preserve">BATT. 30 MM 100 CPS SÉQUENCÉS PAF FRISSON BLANC </v>
      </c>
      <c r="H322" t="str">
        <v>1.2" Cake 100'S "E" Silver Time Rain Mine (Right side)</v>
      </c>
      <c r="I322" t="str">
        <v>POT A FEU</v>
      </c>
      <c r="J322" t="str">
        <v>FRISSON</v>
      </c>
      <c r="K322" t="str">
        <v>30</v>
      </c>
      <c r="L322" t="str">
        <v>F4</v>
      </c>
      <c r="M322" t="str">
        <v>1.4G</v>
      </c>
      <c r="N322" t="str">
        <v>Chine</v>
      </c>
      <c r="O322" t="str">
        <v>1008-F4-69245811</v>
      </c>
      <c r="P322" t="str">
        <v>1.75</v>
      </c>
      <c r="Q322" t="str">
        <v>30</v>
      </c>
      <c r="R322" t="str">
        <v>45</v>
      </c>
    </row>
    <row r="323">
      <c r="A323" t="str">
        <v>AutoTable</v>
      </c>
      <c r="D323" t="str">
        <v>BATTERIE</v>
      </c>
      <c r="E323" t="str">
        <v>EVENTAILLE</v>
      </c>
      <c r="F323" t="str">
        <v>01030-19CE</v>
      </c>
      <c r="G323" t="str">
        <v xml:space="preserve">BATT. 30 MM 100 CPS SÉQUENCÉS PAF PLUIE OR </v>
      </c>
      <c r="H323" t="str">
        <v>1.2" Cake 100'S "E" Flower Crown Mine (Right side)</v>
      </c>
      <c r="I323" t="str">
        <v>POT A FEU</v>
      </c>
      <c r="J323" t="str">
        <v>OR</v>
      </c>
      <c r="K323" t="str">
        <v>30</v>
      </c>
      <c r="L323" t="str">
        <v>F4</v>
      </c>
      <c r="M323" t="str">
        <v>1.4G</v>
      </c>
      <c r="N323" t="str">
        <v>Chine</v>
      </c>
      <c r="O323" t="str">
        <v>1008-F4-69245811</v>
      </c>
      <c r="P323" t="str">
        <v>2.05</v>
      </c>
      <c r="Q323" t="str">
        <v>30</v>
      </c>
      <c r="R323" t="str">
        <v>45</v>
      </c>
    </row>
    <row r="324">
      <c r="A324" t="str">
        <v>AutoTable</v>
      </c>
      <c r="D324" t="str">
        <v>BATTERIE</v>
      </c>
      <c r="E324" t="str">
        <v>EVENTAILLE</v>
      </c>
      <c r="F324" t="str">
        <v>01031-13</v>
      </c>
      <c r="G324" t="str">
        <v>BATT. 100CPS EV. SÉQ PAFCLIGNO BLC + BBE CLIGNOBLC</v>
      </c>
      <c r="H324" t="str">
        <v xml:space="preserve">1.2 Cake 100 sh Z white stobe mine to white </v>
      </c>
      <c r="I324" t="str">
        <v>BOMBE POT A FEU</v>
      </c>
      <c r="J324" t="str">
        <v>BLANC</v>
      </c>
      <c r="K324" t="str">
        <v>30</v>
      </c>
      <c r="L324" t="str">
        <v>F4</v>
      </c>
      <c r="M324" t="str">
        <v>1.4G</v>
      </c>
      <c r="N324" t="str">
        <v>Chine</v>
      </c>
      <c r="O324" t="str">
        <v>2463-F4-0007</v>
      </c>
      <c r="P324" t="str">
        <v>2</v>
      </c>
      <c r="Q324" t="str">
        <v>30</v>
      </c>
      <c r="R324" t="str">
        <v>45</v>
      </c>
    </row>
    <row r="325">
      <c r="A325" t="str">
        <v>AutoTable</v>
      </c>
      <c r="D325" t="str">
        <v>BATTERIE</v>
      </c>
      <c r="E325" t="str">
        <v>EVENTAILLE</v>
      </c>
      <c r="F325" t="str">
        <v>01031POB</v>
      </c>
      <c r="G325" t="str">
        <v>BATT. 30MM 10CPS SALVE EV BBES PO/BLEU + TRC OR</v>
      </c>
      <c r="H325" t="str">
        <v>1.2" Cake 10s' Single RowGold Chrys Tail Gold Willow with Blue</v>
      </c>
      <c r="I325" t="str">
        <v>BOMBE TRONC</v>
      </c>
      <c r="J325" t="str">
        <v>OR</v>
      </c>
      <c r="K325" t="str">
        <v>30</v>
      </c>
      <c r="L325" t="str">
        <v>F4</v>
      </c>
      <c r="M325" t="str">
        <v>1.4G</v>
      </c>
      <c r="N325" t="str">
        <v>Chine</v>
      </c>
      <c r="O325" t="str">
        <v>2463-F4-0057</v>
      </c>
      <c r="P325" t="str">
        <v>0.2</v>
      </c>
      <c r="Q325" t="str">
        <v>3</v>
      </c>
      <c r="R325" t="str">
        <v>45</v>
      </c>
    </row>
    <row r="326">
      <c r="A326" t="str">
        <v>AutoTable</v>
      </c>
      <c r="D326" t="str">
        <v>BATTERIE</v>
      </c>
      <c r="E326" t="str">
        <v>EVENTAILLE</v>
      </c>
      <c r="F326" t="str">
        <v>01330-06</v>
      </c>
      <c r="G326" t="str">
        <v>BATT. 30 MM 13 CPS SERPENTEAUX ROUGES</v>
      </c>
      <c r="H326" t="str">
        <v>1.2" Cake Fan 13's 7Red Stro Waterfall mine w/red tail + 6 whirlpool</v>
      </c>
      <c r="I326" t="str">
        <v>SPECIAL SERPENTIN</v>
      </c>
      <c r="J326" t="str">
        <v>ROUGE</v>
      </c>
      <c r="K326" t="str">
        <v>30</v>
      </c>
      <c r="L326" t="str">
        <v>F3</v>
      </c>
      <c r="M326" t="str">
        <v>1.4G</v>
      </c>
      <c r="N326" t="str">
        <v>Chine</v>
      </c>
      <c r="O326" t="str">
        <v>1008-F3-69254053</v>
      </c>
      <c r="P326" t="str">
        <v>0.22</v>
      </c>
      <c r="Q326" t="str">
        <v>3</v>
      </c>
      <c r="R326" t="str">
        <v>25</v>
      </c>
    </row>
    <row r="327">
      <c r="A327" t="str">
        <v>AutoTable</v>
      </c>
      <c r="D327" t="str">
        <v>BATTERIE</v>
      </c>
      <c r="E327" t="str">
        <v>EVENTAILLE</v>
      </c>
      <c r="F327" t="str">
        <v>01330-15</v>
      </c>
      <c r="G327" t="str">
        <v xml:space="preserve">BATT. 30 MM 13 CPS PAF FILET D'OR VERT </v>
      </c>
      <c r="H327" t="str">
        <v>1.2'Cake Fan S. 13 sh Brocade Crown Mine w/Green strobe K3</v>
      </c>
      <c r="I327" t="str">
        <v>POT A FEU</v>
      </c>
      <c r="J327" t="str">
        <v>OR</v>
      </c>
      <c r="K327" t="str">
        <v>30</v>
      </c>
      <c r="L327" t="str">
        <v>F3</v>
      </c>
      <c r="M327" t="str">
        <v>1.4G</v>
      </c>
      <c r="N327" t="str">
        <v>Chine</v>
      </c>
      <c r="O327" t="str">
        <v>1008-F3-69254053</v>
      </c>
      <c r="P327" t="str">
        <v>0.338</v>
      </c>
      <c r="Q327" t="str">
        <v>3</v>
      </c>
      <c r="R327" t="str">
        <v>25</v>
      </c>
    </row>
    <row r="328">
      <c r="A328" t="str">
        <v>AutoTable</v>
      </c>
      <c r="D328" t="str">
        <v>BATTERIE</v>
      </c>
      <c r="E328" t="str">
        <v>EVENTAILLE</v>
      </c>
      <c r="F328" t="str">
        <v>01330-18</v>
      </c>
      <c r="G328" t="str">
        <v>BATT. 30 MM 13 CPS COMÈTES FILET D'OR FRISSON</v>
      </c>
      <c r="H328" t="str">
        <v>1.2'Cake Fan S. 13 sh Brocade Crown</v>
      </c>
      <c r="I328" t="str">
        <v>COMETE</v>
      </c>
      <c r="J328" t="str">
        <v>OR</v>
      </c>
      <c r="K328" t="str">
        <v>30</v>
      </c>
      <c r="L328" t="str">
        <v>F3</v>
      </c>
      <c r="M328" t="str">
        <v>1.4G</v>
      </c>
      <c r="N328" t="str">
        <v>Chine</v>
      </c>
      <c r="O328" t="str">
        <v>1008-F3-69254053</v>
      </c>
      <c r="P328" t="str">
        <v>0.289</v>
      </c>
      <c r="Q328" t="str">
        <v>3</v>
      </c>
      <c r="R328" t="str">
        <v>25</v>
      </c>
    </row>
    <row r="329">
      <c r="A329" t="str">
        <v>AutoTable</v>
      </c>
      <c r="D329" t="str">
        <v>BATTERIE</v>
      </c>
      <c r="E329" t="str">
        <v>EVENTAILLE</v>
      </c>
      <c r="F329" t="str">
        <v>01424-81CE</v>
      </c>
      <c r="G329" t="str">
        <v xml:space="preserve">BATT. 24 MM 144 CPS COMÈTES FILET D'OR </v>
      </c>
      <c r="H329" t="str">
        <v>1" Cake 144's Brocade Crown</v>
      </c>
      <c r="I329" t="str">
        <v>COMETE</v>
      </c>
      <c r="J329" t="str">
        <v>OR</v>
      </c>
      <c r="K329" t="str">
        <v>24</v>
      </c>
      <c r="L329" t="str">
        <v>F4</v>
      </c>
      <c r="M329" t="str">
        <v>1.4G</v>
      </c>
      <c r="N329" t="str">
        <v>Chine</v>
      </c>
      <c r="O329" t="str">
        <v>1008-F4-69245809</v>
      </c>
      <c r="P329" t="str">
        <v>1.788</v>
      </c>
      <c r="Q329" t="str">
        <v>25</v>
      </c>
      <c r="R329" t="str">
        <v>36</v>
      </c>
    </row>
    <row r="330">
      <c r="A330" t="str">
        <v>AutoTable</v>
      </c>
      <c r="D330" t="str">
        <v>BATTERIE</v>
      </c>
      <c r="E330" t="str">
        <v>EVENTAILLE</v>
      </c>
      <c r="F330" t="str">
        <v>01424-89CE</v>
      </c>
      <c r="G330" t="str">
        <v xml:space="preserve">BATT. 24 MM 144 CPS COMÈTES FILET D'ARGENT </v>
      </c>
      <c r="H330" t="str">
        <v>1" Cake 144s' Fan S. Silver Crown</v>
      </c>
      <c r="I330" t="str">
        <v>COMETE</v>
      </c>
      <c r="J330" t="str">
        <v>ARGENT</v>
      </c>
      <c r="K330" t="str">
        <v>24</v>
      </c>
      <c r="L330" t="str">
        <v>F4</v>
      </c>
      <c r="M330" t="str">
        <v>1.4G</v>
      </c>
      <c r="N330" t="str">
        <v>Chine</v>
      </c>
      <c r="O330" t="str">
        <v>1008-F4-69245809</v>
      </c>
      <c r="P330" t="str">
        <v>2.145</v>
      </c>
      <c r="Q330" t="str">
        <v>25</v>
      </c>
      <c r="R330" t="str">
        <v>36</v>
      </c>
    </row>
    <row r="331">
      <c r="A331" t="str">
        <v>AutoTable</v>
      </c>
      <c r="D331" t="str">
        <v>BATTERIE</v>
      </c>
      <c r="E331" t="str">
        <v>EVENTAILLE</v>
      </c>
      <c r="F331" t="str">
        <v>01519-05CE</v>
      </c>
      <c r="G331" t="str">
        <v xml:space="preserve">BATT. 20 MM 150 CPS MOSAÏQUE VERT </v>
      </c>
      <c r="H331" t="str">
        <v>0.8" Cake 150's Fan's Green Crossette</v>
      </c>
      <c r="I331" t="str">
        <v>MOSAIQUE</v>
      </c>
      <c r="J331" t="str">
        <v>VERT</v>
      </c>
      <c r="K331" t="str">
        <v>20</v>
      </c>
      <c r="L331" t="str">
        <v>F4</v>
      </c>
      <c r="M331" t="str">
        <v>1.4G</v>
      </c>
      <c r="N331" t="str">
        <v>Chine</v>
      </c>
      <c r="O331" t="str">
        <v>1008-F4-69245806</v>
      </c>
      <c r="P331" t="str">
        <v>1.599</v>
      </c>
      <c r="Q331" t="str">
        <v>25</v>
      </c>
      <c r="R331" t="str">
        <v>30</v>
      </c>
    </row>
    <row r="332">
      <c r="A332" t="str">
        <v>AutoTable</v>
      </c>
      <c r="D332" t="str">
        <v>BATTERIE</v>
      </c>
      <c r="E332" t="str">
        <v>EVENTAILLE</v>
      </c>
      <c r="F332" t="str">
        <v>01519-06CE</v>
      </c>
      <c r="G332" t="str">
        <v xml:space="preserve">BATT. 20 MM 150 CPS MOSAÏQUE ROUGE </v>
      </c>
      <c r="H332" t="str">
        <v>0.8" Cake 150's Fan's Red Crossette</v>
      </c>
      <c r="I332" t="str">
        <v>MOSAIQUE</v>
      </c>
      <c r="J332" t="str">
        <v>ROUGE</v>
      </c>
      <c r="K332" t="str">
        <v>20</v>
      </c>
      <c r="L332" t="str">
        <v>F4</v>
      </c>
      <c r="M332" t="str">
        <v>1.4G</v>
      </c>
      <c r="N332" t="str">
        <v>Chine</v>
      </c>
      <c r="O332" t="str">
        <v>1008-F4-69245806</v>
      </c>
      <c r="P332" t="str">
        <v>1.599</v>
      </c>
      <c r="Q332" t="str">
        <v>25</v>
      </c>
      <c r="R332" t="str">
        <v>30</v>
      </c>
    </row>
    <row r="333">
      <c r="A333" t="str">
        <v>AutoTable</v>
      </c>
      <c r="D333" t="str">
        <v>BATTERIE</v>
      </c>
      <c r="E333" t="str">
        <v>EVENTAILLE</v>
      </c>
      <c r="F333" t="str">
        <v>01519-09CE</v>
      </c>
      <c r="G333" t="str">
        <v xml:space="preserve">BATT. 20 MM 150 CPS MOSAÏQUE ARGENT </v>
      </c>
      <c r="H333" t="str">
        <v>0.8" Cake 150's Fan's Silver Crossette</v>
      </c>
      <c r="I333" t="str">
        <v>MOSAIQUE</v>
      </c>
      <c r="J333" t="str">
        <v>ARGENT</v>
      </c>
      <c r="K333" t="str">
        <v>20</v>
      </c>
      <c r="L333" t="str">
        <v>F4</v>
      </c>
      <c r="M333" t="str">
        <v>1.4G</v>
      </c>
      <c r="N333" t="str">
        <v>Chine</v>
      </c>
      <c r="O333" t="str">
        <v>1008-F4-69245806</v>
      </c>
      <c r="P333" t="str">
        <v>1.599</v>
      </c>
      <c r="Q333" t="str">
        <v>25</v>
      </c>
      <c r="R333" t="str">
        <v>30</v>
      </c>
    </row>
    <row r="334">
      <c r="A334" t="str">
        <v>AutoTable</v>
      </c>
      <c r="D334" t="str">
        <v>BATTERIE</v>
      </c>
      <c r="E334" t="str">
        <v>EVENTAILLE</v>
      </c>
      <c r="F334" t="str">
        <v>01519-11CE</v>
      </c>
      <c r="G334" t="str">
        <v>BATT. 20 MM 150 CPS MOSAÏQUE FRISSON BLANC</v>
      </c>
      <c r="H334" t="str">
        <v>0.8" Cake 150's Fan's Chrys. Crackling Crossette</v>
      </c>
      <c r="I334" t="str">
        <v>MOSAIQUE</v>
      </c>
      <c r="J334" t="str">
        <v>FRISSON</v>
      </c>
      <c r="K334" t="str">
        <v>20</v>
      </c>
      <c r="L334" t="str">
        <v>F4</v>
      </c>
      <c r="M334" t="str">
        <v>1.4G</v>
      </c>
      <c r="N334" t="str">
        <v>Chine</v>
      </c>
      <c r="O334" t="str">
        <v>1008-F4-69245806</v>
      </c>
      <c r="P334" t="str">
        <v>1.611</v>
      </c>
      <c r="Q334" t="str">
        <v>25</v>
      </c>
      <c r="R334" t="str">
        <v>30</v>
      </c>
    </row>
    <row r="335">
      <c r="A335" t="str">
        <v>AutoTable</v>
      </c>
      <c r="D335" t="str">
        <v>BATTERIE</v>
      </c>
      <c r="E335" t="str">
        <v>EVENTAILLE</v>
      </c>
      <c r="F335" t="str">
        <v>01830-02</v>
      </c>
      <c r="G335" t="str">
        <v>BATT. 30 MM 18CPS EV. SALVE 3 BBES DOMINANTE BLEU</v>
      </c>
      <c r="H335" t="str">
        <v>1.2" Cake 18s' Fan  Shell +   tail dominant blue</v>
      </c>
      <c r="I335" t="str">
        <v>BOMBE</v>
      </c>
      <c r="J335" t="str">
        <v>BLEU</v>
      </c>
      <c r="K335" t="str">
        <v>30</v>
      </c>
      <c r="L335" t="str">
        <v>F3</v>
      </c>
      <c r="M335" t="str">
        <v>1.4G</v>
      </c>
      <c r="N335" t="str">
        <v>Chine</v>
      </c>
      <c r="O335" t="str">
        <v>0163-F3-4633</v>
      </c>
      <c r="P335" t="str">
        <v>0.378</v>
      </c>
      <c r="Q335" t="str">
        <v>30</v>
      </c>
      <c r="R335" t="str">
        <v>25</v>
      </c>
    </row>
    <row r="336">
      <c r="A336" t="str">
        <v>AutoTable</v>
      </c>
      <c r="D336" t="str">
        <v>BATTERIE</v>
      </c>
      <c r="E336" t="str">
        <v>EVENTAILLE</v>
      </c>
      <c r="F336" t="str">
        <v>01830-05</v>
      </c>
      <c r="G336" t="str">
        <v>BATT. 30 MM 18 CPS EV.SALVE 3 BBES DOMINANTE VERTE</v>
      </c>
      <c r="H336" t="str">
        <v>1.2" Cake 18s' Fan  Shell +   tail dominant green</v>
      </c>
      <c r="I336" t="str">
        <v>BOMBE</v>
      </c>
      <c r="J336" t="str">
        <v>VERT</v>
      </c>
      <c r="K336" t="str">
        <v>30</v>
      </c>
      <c r="L336" t="str">
        <v>F3</v>
      </c>
      <c r="M336" t="str">
        <v>1.4G</v>
      </c>
      <c r="N336" t="str">
        <v>Chine</v>
      </c>
      <c r="O336" t="str">
        <v>0163-F3-4633</v>
      </c>
      <c r="P336" t="str">
        <v>0.378</v>
      </c>
      <c r="Q336" t="str">
        <v>25</v>
      </c>
      <c r="R336" t="str">
        <v>25</v>
      </c>
    </row>
    <row r="337">
      <c r="A337" t="str">
        <v>AutoTable</v>
      </c>
      <c r="D337" t="str">
        <v>BATTERIE</v>
      </c>
      <c r="E337" t="str">
        <v>EVENTAILLE</v>
      </c>
      <c r="F337" t="str">
        <v>01830-06</v>
      </c>
      <c r="G337" t="str">
        <v>BATT. 30 MM 18 CPS EV.SALVE 3 BBES DOMINANTE ROUGE</v>
      </c>
      <c r="H337" t="str">
        <v>1.2" Cake 18s' Fan  Shell +   tail dominant red</v>
      </c>
      <c r="I337" t="str">
        <v>BOMBE</v>
      </c>
      <c r="J337" t="str">
        <v>ROUGE</v>
      </c>
      <c r="K337" t="str">
        <v>30</v>
      </c>
      <c r="L337" t="str">
        <v>F3</v>
      </c>
      <c r="M337" t="str">
        <v>1.4G</v>
      </c>
      <c r="N337" t="str">
        <v>Chine</v>
      </c>
      <c r="O337" t="str">
        <v>0163-F3-4633</v>
      </c>
      <c r="P337" t="str">
        <v>0.378</v>
      </c>
      <c r="Q337" t="str">
        <v>25</v>
      </c>
      <c r="R337" t="str">
        <v>25</v>
      </c>
    </row>
    <row r="338">
      <c r="A338" t="str">
        <v>AutoTable</v>
      </c>
      <c r="D338" t="str">
        <v>BATTERIE</v>
      </c>
      <c r="E338" t="str">
        <v>EVENTAILLE</v>
      </c>
      <c r="F338" t="str">
        <v>01830-09</v>
      </c>
      <c r="G338" t="str">
        <v>BATT. 30 MM 18 CPS EV. SALVE 3 BBES DOMINANTE ARGT</v>
      </c>
      <c r="H338" t="str">
        <v xml:space="preserve"> Fan  Shell +   tail dominant silver  25sec</v>
      </c>
      <c r="I338" t="str">
        <v>BOMBE</v>
      </c>
      <c r="J338" t="str">
        <v>ARGENT</v>
      </c>
      <c r="K338" t="str">
        <v>30</v>
      </c>
      <c r="L338" t="str">
        <v>F3</v>
      </c>
      <c r="M338" t="str">
        <v>1.4G</v>
      </c>
      <c r="N338" t="str">
        <v>Chine</v>
      </c>
      <c r="O338" t="str">
        <v>0163-F3-4633</v>
      </c>
      <c r="P338" t="str">
        <v>0.378</v>
      </c>
      <c r="Q338" t="str">
        <v>25</v>
      </c>
      <c r="R338" t="str">
        <v>25</v>
      </c>
    </row>
    <row r="339">
      <c r="A339" t="str">
        <v>AutoTable</v>
      </c>
      <c r="D339" t="str">
        <v>BATTERIE</v>
      </c>
      <c r="E339" t="str">
        <v>EVENTAILLE</v>
      </c>
      <c r="F339" t="str">
        <v>02025-72</v>
      </c>
      <c r="G339" t="str">
        <v>BATT. 25MM 200CPS SÉQ. BBE BLEU-POISSON/VIO-CLIGNO</v>
      </c>
      <c r="H339" t="str">
        <v>1" Cake 200s' Blue star+silver fishes &amp; Purple star w/silver glitt</v>
      </c>
      <c r="I339" t="str">
        <v>BOMBE</v>
      </c>
      <c r="J339" t="str">
        <v>ASSORTIS</v>
      </c>
      <c r="K339" t="str">
        <v>25</v>
      </c>
      <c r="L339" t="str">
        <v>F4</v>
      </c>
      <c r="M339" t="str">
        <v>1.4G</v>
      </c>
      <c r="N339" t="str">
        <v>Chine</v>
      </c>
      <c r="O339" t="str">
        <v>1008-F4-69257906</v>
      </c>
      <c r="P339" t="str">
        <v>1.85</v>
      </c>
      <c r="Q339" t="str">
        <v>30</v>
      </c>
      <c r="R339" t="str">
        <v>45</v>
      </c>
    </row>
    <row r="340">
      <c r="A340" t="str">
        <v>AutoTable</v>
      </c>
      <c r="D340" t="str">
        <v>BATTERIE</v>
      </c>
      <c r="E340" t="str">
        <v>EVENTAILLE</v>
      </c>
      <c r="F340" t="str">
        <v>02430-04CE</v>
      </c>
      <c r="G340" t="str">
        <v xml:space="preserve">BATT. 30 MM 24 CPS PAF JAUNE + CROIS. BLEUS </v>
      </c>
      <c r="H340" t="str">
        <v>1.2" Cake 24's Blue Scattering&amp;Yellow Mine</v>
      </c>
      <c r="I340" t="str">
        <v>MOSAIQUE</v>
      </c>
      <c r="J340" t="str">
        <v>BLEU</v>
      </c>
      <c r="K340" t="str">
        <v>30</v>
      </c>
      <c r="L340" t="str">
        <v>F4</v>
      </c>
      <c r="M340" t="str">
        <v>1.4G</v>
      </c>
      <c r="N340" t="str">
        <v>Chine</v>
      </c>
      <c r="O340" t="str">
        <v>1008-F4-69254324</v>
      </c>
      <c r="P340" t="str">
        <v>0.526</v>
      </c>
      <c r="Q340" t="str">
        <v>30</v>
      </c>
      <c r="R340" t="str">
        <v>48</v>
      </c>
    </row>
    <row r="341">
      <c r="A341" t="str">
        <v>AutoTable</v>
      </c>
      <c r="D341" t="str">
        <v>BATTERIE</v>
      </c>
      <c r="E341" t="str">
        <v>EVENTAILLE</v>
      </c>
      <c r="F341" t="str">
        <v>03018-63</v>
      </c>
      <c r="G341" t="str">
        <v xml:space="preserve">BATT. 18 MM 300 CPS PAF CLIGNO ROUGE + SIFFLETS </v>
      </c>
      <c r="H341" t="str">
        <v>18 mm Cake 300's Fan'sape red strobe mine to whisle</v>
      </c>
      <c r="I341" t="str">
        <v>SPECIAL SIFFLET</v>
      </c>
      <c r="J341" t="str">
        <v>ROUGE</v>
      </c>
      <c r="K341" t="str">
        <v>18</v>
      </c>
      <c r="L341" t="str">
        <v>F4</v>
      </c>
      <c r="M341" t="str">
        <v>1.4G</v>
      </c>
      <c r="N341" t="str">
        <v>Chine</v>
      </c>
      <c r="O341" t="str">
        <v>2463-F4-0267</v>
      </c>
      <c r="P341" t="str">
        <v>2.4</v>
      </c>
      <c r="Q341" t="str">
        <v>30</v>
      </c>
      <c r="R341" t="str">
        <v>45</v>
      </c>
    </row>
    <row r="342">
      <c r="A342" t="str">
        <v>AutoTable</v>
      </c>
      <c r="D342" t="str">
        <v>BATTERIE</v>
      </c>
      <c r="E342" t="str">
        <v>EVENTAILLE</v>
      </c>
      <c r="F342" t="str">
        <v>03020-62CE</v>
      </c>
      <c r="G342" t="str">
        <v>BATT. 20 MM 300 CPS MOSAÏQUES VERTES ET RGES EN X</v>
      </c>
      <c r="H342" t="str">
        <v>0.8" Cake 300s' Green &amp; Red Crossette</v>
      </c>
      <c r="I342" t="str">
        <v>MOSAIQUE</v>
      </c>
      <c r="J342" t="str">
        <v>VERT</v>
      </c>
      <c r="K342" t="str">
        <v>20</v>
      </c>
      <c r="L342" t="str">
        <v>F4</v>
      </c>
      <c r="M342" t="str">
        <v>1.4G</v>
      </c>
      <c r="N342" t="str">
        <v>Chine</v>
      </c>
      <c r="O342" t="str">
        <v>1008-F4-69245806</v>
      </c>
      <c r="P342" t="str">
        <v>3.152</v>
      </c>
      <c r="Q342" t="str">
        <v>30</v>
      </c>
      <c r="R342" t="str">
        <v>45</v>
      </c>
    </row>
    <row r="343">
      <c r="A343" t="str">
        <v>AutoTable</v>
      </c>
      <c r="D343" t="str">
        <v>BATTERIE</v>
      </c>
      <c r="E343" t="str">
        <v>EVENTAILLE</v>
      </c>
      <c r="F343" t="str">
        <v>03031FOR</v>
      </c>
      <c r="G343" t="str">
        <v>BATT. 30MM 30CPS EV SÉQ PAF/SALVE BBE FILET OR</v>
      </c>
      <c r="H343" t="str">
        <v>1.2" Cake 30's F 20 Brocade C King Mine Z + 10 BC Kg all Tgter</v>
      </c>
      <c r="I343" t="str">
        <v>BOMBE POT A FEU</v>
      </c>
      <c r="J343" t="str">
        <v>OR</v>
      </c>
      <c r="K343" t="str">
        <v>30</v>
      </c>
      <c r="L343" t="str">
        <v>F3</v>
      </c>
      <c r="M343" t="str">
        <v>1.4G</v>
      </c>
      <c r="N343" t="str">
        <v>Chine</v>
      </c>
      <c r="O343" t="str">
        <v>1008-F3-69247041</v>
      </c>
      <c r="P343" t="str">
        <v>0.642</v>
      </c>
      <c r="Q343" t="str">
        <v>10</v>
      </c>
      <c r="R343" t="str">
        <v>25</v>
      </c>
    </row>
    <row r="344">
      <c r="A344" t="str">
        <v>AutoTable</v>
      </c>
      <c r="D344" t="str">
        <v>BATTERIE</v>
      </c>
      <c r="E344" t="str">
        <v>EVENTAILLE</v>
      </c>
      <c r="F344" t="str">
        <v>03031SPCB</v>
      </c>
      <c r="G344" t="str">
        <v>BATT. 30MM 30CPS EV SÉQ PAF SP/SALV BBES CLIGNO BC</v>
      </c>
      <c r="H344" t="str">
        <v>1.2" Cake 30's F 20 Gold Str with Coco Mine Z + 10 White Strobe's</v>
      </c>
      <c r="I344" t="str">
        <v>BOMBE POT A FEU</v>
      </c>
      <c r="J344" t="str">
        <v>BLANC</v>
      </c>
      <c r="K344" t="str">
        <v>30</v>
      </c>
      <c r="L344" t="str">
        <v>F3</v>
      </c>
      <c r="M344" t="str">
        <v>1.4G</v>
      </c>
      <c r="N344" t="str">
        <v>Chine</v>
      </c>
      <c r="O344" t="str">
        <v>1008-F3-69247041</v>
      </c>
      <c r="P344" t="str">
        <v>0.642</v>
      </c>
      <c r="Q344" t="str">
        <v>10</v>
      </c>
      <c r="R344" t="str">
        <v>25</v>
      </c>
    </row>
    <row r="345">
      <c r="A345" t="str">
        <v>AutoTable</v>
      </c>
      <c r="D345" t="str">
        <v>BATTERIE</v>
      </c>
      <c r="E345" t="str">
        <v>EVENTAILLE</v>
      </c>
      <c r="F345" t="str">
        <v>03520-23CE</v>
      </c>
      <c r="G345" t="str">
        <v>BATT. 20 MM 35 CPS TRONC + CHEVEUX ARGENT</v>
      </c>
      <c r="H345" t="str">
        <v>0.8" Cake 35's Silver Tail + Silver Fish</v>
      </c>
      <c r="I345" t="str">
        <v>SPECIAL ETOILE</v>
      </c>
      <c r="J345" t="str">
        <v>ARGENT</v>
      </c>
      <c r="K345" t="str">
        <v>20</v>
      </c>
      <c r="L345" t="str">
        <v>F2</v>
      </c>
      <c r="M345" t="str">
        <v>1.4G</v>
      </c>
      <c r="N345" t="str">
        <v>Chine</v>
      </c>
      <c r="O345" t="str">
        <v>1008-F2-69254318</v>
      </c>
      <c r="P345" t="str">
        <v>0.161</v>
      </c>
      <c r="Q345" t="str">
        <v>23</v>
      </c>
      <c r="R345" t="str">
        <v>8</v>
      </c>
    </row>
    <row r="346">
      <c r="A346" t="str">
        <v>AutoTable</v>
      </c>
      <c r="D346" t="str">
        <v>BATTERIE</v>
      </c>
      <c r="E346" t="str">
        <v>EVENTAILLE</v>
      </c>
      <c r="F346" t="str">
        <v>03520-26CE</v>
      </c>
      <c r="G346" t="str">
        <v xml:space="preserve">BATT. 20 MM 35 CPS TRONC + CHEVEUX ROUGES </v>
      </c>
      <c r="H346" t="str">
        <v>19.5mm cake 5 x 7 shots Red Tail + Red Fish</v>
      </c>
      <c r="I346" t="str">
        <v>SPECIAL ETOILE</v>
      </c>
      <c r="J346" t="str">
        <v>ROUGE</v>
      </c>
      <c r="K346" t="str">
        <v>20</v>
      </c>
      <c r="L346" t="str">
        <v>F2</v>
      </c>
      <c r="M346" t="str">
        <v>1.4G</v>
      </c>
      <c r="N346" t="str">
        <v>Chine</v>
      </c>
      <c r="O346" t="str">
        <v>1008-F2-69254318</v>
      </c>
      <c r="P346" t="str">
        <v>0.161</v>
      </c>
      <c r="Q346" t="str">
        <v>23</v>
      </c>
      <c r="R346" t="str">
        <v>8</v>
      </c>
    </row>
    <row r="347">
      <c r="A347" t="str">
        <v>AutoTable</v>
      </c>
      <c r="D347" t="str">
        <v>BATTERIE</v>
      </c>
      <c r="E347" t="str">
        <v>EVENTAILLE</v>
      </c>
      <c r="F347" t="str">
        <v>03520-31CE</v>
      </c>
      <c r="G347" t="str">
        <v>BATT. 20 MM 35 CPS TRONC ARGT + BBES MULTICOLORES</v>
      </c>
      <c r="H347" t="str">
        <v>19.5mm cake 5 x 7 shots Silver tail + Multicolor Chrys.64399</v>
      </c>
      <c r="I347" t="str">
        <v>BOMBE TRONC</v>
      </c>
      <c r="J347" t="str">
        <v>MULTICOLORE</v>
      </c>
      <c r="K347" t="str">
        <v>20</v>
      </c>
      <c r="L347" t="str">
        <v>F2</v>
      </c>
      <c r="M347" t="str">
        <v>1.4G</v>
      </c>
      <c r="N347" t="str">
        <v>Chine</v>
      </c>
      <c r="O347" t="str">
        <v>1008-F2-69254319</v>
      </c>
      <c r="P347" t="str">
        <v>0.258</v>
      </c>
      <c r="Q347" t="str">
        <v>23</v>
      </c>
      <c r="R347" t="str">
        <v>8</v>
      </c>
    </row>
    <row r="348">
      <c r="A348" t="str">
        <v>AutoTable</v>
      </c>
      <c r="D348" t="str">
        <v>BATTERIE</v>
      </c>
      <c r="E348" t="str">
        <v>EVENTAILLE</v>
      </c>
      <c r="F348" t="str">
        <v>03524-75CE</v>
      </c>
      <c r="G348" t="str">
        <v>BATT. 24 MM 35 CPS COMÈTES FILET D'ARGT À CHGT RGE</v>
      </c>
      <c r="H348" t="str">
        <v>1" Cake 35's Silver Crown to Red</v>
      </c>
      <c r="I348" t="str">
        <v>COMETE</v>
      </c>
      <c r="J348" t="str">
        <v>ARGENT</v>
      </c>
      <c r="K348" t="str">
        <v>24</v>
      </c>
      <c r="L348" t="str">
        <v>F3</v>
      </c>
      <c r="M348" t="str">
        <v>1.4G</v>
      </c>
      <c r="N348" t="str">
        <v>Chine</v>
      </c>
      <c r="O348" t="str">
        <v>1008-F3-69254322</v>
      </c>
      <c r="P348" t="str">
        <v>0.525</v>
      </c>
      <c r="Q348" t="str">
        <v>20</v>
      </c>
      <c r="R348" t="str">
        <v>25</v>
      </c>
    </row>
    <row r="349">
      <c r="A349" t="str">
        <v>AutoTable</v>
      </c>
      <c r="D349" t="str">
        <v>BATTERIE</v>
      </c>
      <c r="E349" t="str">
        <v>EVENTAILLE</v>
      </c>
      <c r="F349" t="str">
        <v>04025A</v>
      </c>
      <c r="G349" t="str">
        <v xml:space="preserve">BATT. 25 MM 40 CPS ÉVENTAIL COMÈTES ARGENT </v>
      </c>
      <c r="H349" t="str">
        <v>1" Cake 40's Fan Silver Tail</v>
      </c>
      <c r="I349" t="str">
        <v>COMETE</v>
      </c>
      <c r="J349" t="str">
        <v>ARGENT</v>
      </c>
      <c r="K349" t="str">
        <v>25</v>
      </c>
      <c r="L349" t="str">
        <v>F3</v>
      </c>
      <c r="M349" t="str">
        <v>1.4G</v>
      </c>
      <c r="N349" t="str">
        <v>Chine</v>
      </c>
      <c r="O349" t="str">
        <v>1008-F3-69248602</v>
      </c>
      <c r="P349" t="str">
        <v>0.52</v>
      </c>
      <c r="Q349" t="str">
        <v>30</v>
      </c>
      <c r="R349" t="str">
        <v>25</v>
      </c>
    </row>
    <row r="350">
      <c r="A350" t="str">
        <v>AutoTable</v>
      </c>
      <c r="D350" t="str">
        <v>BATTERIE</v>
      </c>
      <c r="E350" t="str">
        <v>EVENTAILLE</v>
      </c>
      <c r="F350" t="str">
        <v>04025B</v>
      </c>
      <c r="G350" t="str">
        <v>BATT. 25 MM 40 CPS ÉVENTAIL COMÈTES BLEUES</v>
      </c>
      <c r="H350" t="str">
        <v xml:space="preserve">1" Cake 5x8 sh Fan Blue Tail -30 sec - </v>
      </c>
      <c r="I350" t="str">
        <v>COMETE</v>
      </c>
      <c r="J350" t="str">
        <v>BLEU</v>
      </c>
      <c r="K350" t="str">
        <v>25</v>
      </c>
      <c r="L350" t="str">
        <v>F3</v>
      </c>
      <c r="M350" t="str">
        <v>1.4G</v>
      </c>
      <c r="N350" t="str">
        <v>Chine</v>
      </c>
      <c r="O350" t="str">
        <v>1008-F3-69248602</v>
      </c>
      <c r="P350" t="str">
        <v>0.52</v>
      </c>
      <c r="Q350" t="str">
        <v>30</v>
      </c>
      <c r="R350" t="str">
        <v>25</v>
      </c>
    </row>
    <row r="351">
      <c r="A351" t="str">
        <v>AutoTable</v>
      </c>
      <c r="D351" t="str">
        <v>BATTERIE</v>
      </c>
      <c r="E351" t="str">
        <v>EVENTAILLE</v>
      </c>
      <c r="F351" t="str">
        <v>04025CB</v>
      </c>
      <c r="G351" t="str">
        <v>BATT. 25 MM 40 CPS ÉVENTAIL COMÈTES CLIGNO BLANC</v>
      </c>
      <c r="H351" t="str">
        <v>1" Cake 5x8 sh Fan White Strobe Flower Tail -30 sec -</v>
      </c>
      <c r="I351" t="str">
        <v>COMETE CLIGNO</v>
      </c>
      <c r="J351" t="str">
        <v>BLANC</v>
      </c>
      <c r="K351" t="str">
        <v>25</v>
      </c>
      <c r="L351" t="str">
        <v>F3</v>
      </c>
      <c r="M351" t="str">
        <v>1.4G</v>
      </c>
      <c r="N351" t="str">
        <v>Chine</v>
      </c>
      <c r="O351" t="str">
        <v>1008-F3-69248602</v>
      </c>
      <c r="P351" t="str">
        <v>0.52</v>
      </c>
      <c r="Q351" t="str">
        <v>30</v>
      </c>
      <c r="R351" t="str">
        <v>25</v>
      </c>
    </row>
    <row r="352">
      <c r="A352" t="str">
        <v>AutoTable</v>
      </c>
      <c r="D352" t="str">
        <v>BATTERIE</v>
      </c>
      <c r="E352" t="str">
        <v>EVENTAILLE</v>
      </c>
      <c r="F352" t="str">
        <v>04025FB</v>
      </c>
      <c r="G352" t="str">
        <v xml:space="preserve">BATT. 25 MM 40 CPS ÉVENTAIL COMÈTES FRISSON BLANC </v>
      </c>
      <c r="H352" t="str">
        <v xml:space="preserve">1" Cake 5x8 sh Fan Flower Crackling Tail -30 sec - </v>
      </c>
      <c r="I352" t="str">
        <v>COMETE</v>
      </c>
      <c r="J352" t="str">
        <v>FRISSON</v>
      </c>
      <c r="K352" t="str">
        <v>25</v>
      </c>
      <c r="L352" t="str">
        <v>F3</v>
      </c>
      <c r="M352" t="str">
        <v>1.4G</v>
      </c>
      <c r="N352" t="str">
        <v>Chine</v>
      </c>
      <c r="O352" t="str">
        <v>1008-F3-69248602</v>
      </c>
      <c r="P352" t="str">
        <v>0.52</v>
      </c>
      <c r="Q352" t="str">
        <v>30</v>
      </c>
      <c r="R352" t="str">
        <v>25</v>
      </c>
    </row>
    <row r="353">
      <c r="A353" t="str">
        <v>AutoTable</v>
      </c>
      <c r="D353" t="str">
        <v>BATTERIE</v>
      </c>
      <c r="E353" t="str">
        <v>EVENTAILLE</v>
      </c>
      <c r="F353" t="str">
        <v>04025J</v>
      </c>
      <c r="G353" t="str">
        <v xml:space="preserve">BATT. 25 MM 40 CPS ÉVENTAIL COMÈTES JAUNES </v>
      </c>
      <c r="H353" t="str">
        <v xml:space="preserve">1" Cake 5x8 sh Fan Yellow Tail -30 sec </v>
      </c>
      <c r="I353" t="str">
        <v>COMETE</v>
      </c>
      <c r="J353" t="str">
        <v>JAUNE</v>
      </c>
      <c r="K353" t="str">
        <v>25</v>
      </c>
      <c r="L353" t="str">
        <v>F3</v>
      </c>
      <c r="M353" t="str">
        <v>1.4G</v>
      </c>
      <c r="N353" t="str">
        <v>Chine</v>
      </c>
      <c r="O353" t="str">
        <v>1008-F3-69248602</v>
      </c>
      <c r="P353" t="str">
        <v>0.52</v>
      </c>
      <c r="Q353" t="str">
        <v>30</v>
      </c>
      <c r="R353" t="str">
        <v>25</v>
      </c>
    </row>
    <row r="354">
      <c r="A354" t="str">
        <v>AutoTable</v>
      </c>
      <c r="D354" t="str">
        <v>BATTERIE</v>
      </c>
      <c r="E354" t="str">
        <v>EVENTAILLE</v>
      </c>
      <c r="F354" t="str">
        <v>04025O</v>
      </c>
      <c r="G354" t="str">
        <v>BATT. 25 MM 40 CPS ÉVENTAIL COMÈTES ORANGE</v>
      </c>
      <c r="H354" t="str">
        <v>1" Cake 40's Fan orange Sparkling Tail</v>
      </c>
      <c r="I354" t="str">
        <v>COMETE</v>
      </c>
      <c r="J354" t="str">
        <v>ORANGE</v>
      </c>
      <c r="K354" t="str">
        <v>25</v>
      </c>
      <c r="L354" t="str">
        <v>F3</v>
      </c>
      <c r="M354" t="str">
        <v>1.4G</v>
      </c>
      <c r="N354" t="str">
        <v>Chine</v>
      </c>
      <c r="O354" t="str">
        <v>1008-F3-69248602</v>
      </c>
      <c r="P354" t="str">
        <v>0.52</v>
      </c>
      <c r="Q354" t="str">
        <v>30</v>
      </c>
      <c r="R354" t="str">
        <v>25</v>
      </c>
    </row>
    <row r="355">
      <c r="A355" t="str">
        <v>AutoTable</v>
      </c>
      <c r="D355" t="str">
        <v>BATTERIE</v>
      </c>
      <c r="E355" t="str">
        <v>EVENTAILLE</v>
      </c>
      <c r="F355" t="str">
        <v>04025PO</v>
      </c>
      <c r="G355" t="str">
        <v xml:space="preserve">BATT. 25 MM 40 CPS ÉVENTAIL COMÈTES PAILLETÉES OR </v>
      </c>
      <c r="H355" t="str">
        <v>1" Cake 40's Fan Gold Sparkling Tail</v>
      </c>
      <c r="I355" t="str">
        <v>COMETE</v>
      </c>
      <c r="J355" t="str">
        <v>OR</v>
      </c>
      <c r="K355" t="str">
        <v>25</v>
      </c>
      <c r="L355" t="str">
        <v>F3</v>
      </c>
      <c r="M355" t="str">
        <v>1.4G</v>
      </c>
      <c r="N355" t="str">
        <v>Chine</v>
      </c>
      <c r="O355" t="str">
        <v>1008-F3-69248602</v>
      </c>
      <c r="P355" t="str">
        <v>0.52</v>
      </c>
      <c r="Q355" t="str">
        <v>30</v>
      </c>
      <c r="R355" t="str">
        <v>25</v>
      </c>
    </row>
    <row r="356">
      <c r="A356" t="str">
        <v>AutoTable</v>
      </c>
      <c r="D356" t="str">
        <v>BATTERIE</v>
      </c>
      <c r="E356" t="str">
        <v>EVENTAILLE</v>
      </c>
      <c r="F356" t="str">
        <v>04025R</v>
      </c>
      <c r="G356" t="str">
        <v xml:space="preserve">BATT. 25 MM 40 CPS ÉVENTAIL COMÈTES ROUGES </v>
      </c>
      <c r="H356" t="str">
        <v xml:space="preserve">1" Cake 5x8 sh Fan Red Tail -30 sec - </v>
      </c>
      <c r="I356" t="str">
        <v>COMETE</v>
      </c>
      <c r="J356" t="str">
        <v>ROUGE</v>
      </c>
      <c r="K356" t="str">
        <v>25</v>
      </c>
      <c r="L356" t="str">
        <v>F3</v>
      </c>
      <c r="M356" t="str">
        <v>1.4G</v>
      </c>
      <c r="N356" t="str">
        <v>Chine</v>
      </c>
      <c r="O356" t="str">
        <v>1008-F3-69248602</v>
      </c>
      <c r="P356" t="str">
        <v>0.52</v>
      </c>
      <c r="Q356" t="str">
        <v>30</v>
      </c>
      <c r="R356" t="str">
        <v>25</v>
      </c>
    </row>
    <row r="357">
      <c r="A357" t="str">
        <v>AutoTable</v>
      </c>
      <c r="D357" t="str">
        <v>BATTERIE</v>
      </c>
      <c r="E357" t="str">
        <v>EVENTAILLE</v>
      </c>
      <c r="F357" t="str">
        <v>04025RO</v>
      </c>
      <c r="G357" t="str">
        <v xml:space="preserve">BATT. 25 MM 40 CPS ÉVENTAIL COMÈTES ROSES </v>
      </c>
      <c r="H357" t="str">
        <v xml:space="preserve">1" Cake 5x8 sh Fan Pink Tail -30 sec - </v>
      </c>
      <c r="I357" t="str">
        <v>COMETE</v>
      </c>
      <c r="J357" t="str">
        <v>ROSE</v>
      </c>
      <c r="K357" t="str">
        <v>25</v>
      </c>
      <c r="L357" t="str">
        <v>F3</v>
      </c>
      <c r="M357" t="str">
        <v>1.4G</v>
      </c>
      <c r="N357" t="str">
        <v>Chine</v>
      </c>
      <c r="O357" t="str">
        <v>1008-F3-69248602</v>
      </c>
      <c r="P357" t="str">
        <v>0.52</v>
      </c>
      <c r="Q357" t="str">
        <v>30</v>
      </c>
      <c r="R357" t="str">
        <v>25</v>
      </c>
    </row>
    <row r="358">
      <c r="A358" t="str">
        <v>AutoTable</v>
      </c>
      <c r="D358" t="str">
        <v>BATTERIE</v>
      </c>
      <c r="E358" t="str">
        <v>EVENTAILLE</v>
      </c>
      <c r="F358" t="str">
        <v>04025VE</v>
      </c>
      <c r="G358" t="str">
        <v>BATT. 25 MM 40 CPS ÉVENTAIL COMÈTES VERTES</v>
      </c>
      <c r="H358" t="str">
        <v xml:space="preserve">1" Cake 5x8 sh Fan green Tail -30 sec - </v>
      </c>
      <c r="I358" t="str">
        <v>COMETE</v>
      </c>
      <c r="J358" t="str">
        <v>VERT</v>
      </c>
      <c r="K358" t="str">
        <v>25</v>
      </c>
      <c r="L358" t="str">
        <v>F3</v>
      </c>
      <c r="M358" t="str">
        <v>1.4G</v>
      </c>
      <c r="N358" t="str">
        <v>Chine</v>
      </c>
      <c r="O358" t="str">
        <v>1008-F3-69248602</v>
      </c>
      <c r="P358" t="str">
        <v>0.52</v>
      </c>
      <c r="Q358" t="str">
        <v>30</v>
      </c>
      <c r="R358" t="str">
        <v>25</v>
      </c>
    </row>
    <row r="359">
      <c r="A359" t="str">
        <v>AutoTable</v>
      </c>
      <c r="D359" t="str">
        <v>BATTERIE</v>
      </c>
      <c r="E359" t="str">
        <v>EVENTAILLE</v>
      </c>
      <c r="F359" t="str">
        <v>04025VI</v>
      </c>
      <c r="G359" t="str">
        <v xml:space="preserve">BATT. 25 MM 40 CPS ÉVENTAIL COMÈTES VIOLETTES </v>
      </c>
      <c r="H359" t="str">
        <v xml:space="preserve">1" Cake 5x8 sh Fan Purple Tail -30 sec </v>
      </c>
      <c r="I359" t="str">
        <v>COMETE</v>
      </c>
      <c r="J359" t="str">
        <v>VIOLET</v>
      </c>
      <c r="K359" t="str">
        <v>25</v>
      </c>
      <c r="L359" t="str">
        <v>F3</v>
      </c>
      <c r="M359" t="str">
        <v>1.4G</v>
      </c>
      <c r="N359" t="str">
        <v>Chine</v>
      </c>
      <c r="O359" t="str">
        <v>1008-F3-69248602</v>
      </c>
      <c r="P359" t="str">
        <v>0.52</v>
      </c>
      <c r="Q359" t="str">
        <v>30</v>
      </c>
      <c r="R359" t="str">
        <v>25</v>
      </c>
    </row>
    <row r="360">
      <c r="A360" t="str">
        <v>AutoTable</v>
      </c>
      <c r="D360" t="str">
        <v>BATTERIE</v>
      </c>
      <c r="E360" t="str">
        <v>EVENTAILLE</v>
      </c>
      <c r="F360" t="str">
        <v>04026A</v>
      </c>
      <c r="G360" t="str">
        <v>BATT. 25 MM 40 CPS ÉVENTAIL MOSAIQUES ARGENT</v>
      </c>
      <c r="H360" t="str">
        <v>1" Cake 40's Fan Brocade silver Crosette</v>
      </c>
      <c r="I360" t="str">
        <v>MOSAIQUE</v>
      </c>
      <c r="J360" t="str">
        <v>ARGENT</v>
      </c>
      <c r="K360" t="str">
        <v>25</v>
      </c>
      <c r="L360" t="str">
        <v>F3</v>
      </c>
      <c r="M360" t="str">
        <v>1.4G</v>
      </c>
      <c r="N360" t="str">
        <v>Chine</v>
      </c>
      <c r="O360" t="str">
        <v>1008-F3-69248603</v>
      </c>
      <c r="P360" t="str">
        <v>0.68</v>
      </c>
      <c r="Q360" t="str">
        <v>30</v>
      </c>
      <c r="R360" t="str">
        <v>25</v>
      </c>
    </row>
    <row r="361">
      <c r="A361" t="str">
        <v>AutoTable</v>
      </c>
      <c r="D361" t="str">
        <v>BATTERIE</v>
      </c>
      <c r="E361" t="str">
        <v>EVENTAILLE</v>
      </c>
      <c r="F361" t="str">
        <v>04026CB</v>
      </c>
      <c r="G361" t="str">
        <v>BATT. 25 MM 40 CPS ÉVENTAIL MOSAIQUES CLIGNO BLANC</v>
      </c>
      <c r="H361" t="str">
        <v>1" Cake 40's Fan Flower Crosette</v>
      </c>
      <c r="I361" t="str">
        <v>MOSAIQUE</v>
      </c>
      <c r="J361" t="str">
        <v>BLANC</v>
      </c>
      <c r="K361" t="str">
        <v>25</v>
      </c>
      <c r="L361" t="str">
        <v>F3</v>
      </c>
      <c r="M361" t="str">
        <v>1.4G</v>
      </c>
      <c r="N361" t="str">
        <v>Chine</v>
      </c>
      <c r="O361" t="str">
        <v>1008-F3-69248603</v>
      </c>
      <c r="P361" t="str">
        <v>0.68</v>
      </c>
      <c r="Q361" t="str">
        <v>30</v>
      </c>
      <c r="R361" t="str">
        <v>25</v>
      </c>
    </row>
    <row r="362">
      <c r="A362" t="str">
        <v>AutoTable</v>
      </c>
      <c r="D362" t="str">
        <v>BATTERIE</v>
      </c>
      <c r="E362" t="str">
        <v>EVENTAILLE</v>
      </c>
      <c r="F362" t="str">
        <v>04026CH-RA</v>
      </c>
      <c r="G362" t="str">
        <v>BATT. 25 MM 40 CPS ÉV. MOSAIQUES RGE À CHGT ARGENT</v>
      </c>
      <c r="H362" t="str">
        <v>1" Cake 40's Fan red to silver Crosette</v>
      </c>
      <c r="I362" t="str">
        <v>MOSAIQUE</v>
      </c>
      <c r="J362" t="str">
        <v>ROUGE</v>
      </c>
      <c r="K362" t="str">
        <v>25</v>
      </c>
      <c r="L362" t="str">
        <v>F3</v>
      </c>
      <c r="M362" t="str">
        <v>1.4G</v>
      </c>
      <c r="N362" t="str">
        <v>Chine</v>
      </c>
      <c r="O362" t="str">
        <v>1008-F3-69248603</v>
      </c>
      <c r="P362" t="str">
        <v>0.68</v>
      </c>
      <c r="Q362" t="str">
        <v>30</v>
      </c>
      <c r="R362" t="str">
        <v>25</v>
      </c>
    </row>
    <row r="363">
      <c r="A363" t="str">
        <v>AutoTable</v>
      </c>
      <c r="D363" t="str">
        <v>BATTERIE</v>
      </c>
      <c r="E363" t="str">
        <v>EVENTAILLE</v>
      </c>
      <c r="F363" t="str">
        <v>04026FB</v>
      </c>
      <c r="G363" t="str">
        <v xml:space="preserve">BATT. 25 MM 40 CPS ÉV. MOSAÏQUES FRISSON BLANC </v>
      </c>
      <c r="H363" t="str">
        <v>1" Cake 40's Fan Flower Crackling Crosette</v>
      </c>
      <c r="I363" t="str">
        <v>MOSAIQUE</v>
      </c>
      <c r="J363" t="str">
        <v>FRISSON</v>
      </c>
      <c r="K363" t="str">
        <v>25</v>
      </c>
      <c r="L363" t="str">
        <v>F3</v>
      </c>
      <c r="M363" t="str">
        <v>1.4G</v>
      </c>
      <c r="N363" t="str">
        <v>Chine</v>
      </c>
      <c r="O363" t="str">
        <v>1008-F3-69248603</v>
      </c>
      <c r="P363" t="str">
        <v>0.68</v>
      </c>
      <c r="Q363" t="str">
        <v>30</v>
      </c>
      <c r="R363" t="str">
        <v>25</v>
      </c>
    </row>
    <row r="364">
      <c r="A364" t="str">
        <v>AutoTable</v>
      </c>
      <c r="D364" t="str">
        <v>BATTERIE</v>
      </c>
      <c r="E364" t="str">
        <v>EVENTAILLE</v>
      </c>
      <c r="F364" t="str">
        <v>04026FO</v>
      </c>
      <c r="G364" t="str">
        <v xml:space="preserve">BATT. 25 MM 40 CPS ÉVENTAIL MOSAÏQUES FILET D'OR </v>
      </c>
      <c r="H364" t="str">
        <v>1" Cake 40's Fan Brocade Crown Crosette</v>
      </c>
      <c r="I364" t="str">
        <v>MOSAIQUE</v>
      </c>
      <c r="J364" t="str">
        <v>OR</v>
      </c>
      <c r="K364" t="str">
        <v>25</v>
      </c>
      <c r="L364" t="str">
        <v>F3</v>
      </c>
      <c r="M364" t="str">
        <v>1.4G</v>
      </c>
      <c r="N364" t="str">
        <v>Chine</v>
      </c>
      <c r="O364" t="str">
        <v>1008-F3-69248603</v>
      </c>
      <c r="P364" t="str">
        <v>0.68</v>
      </c>
      <c r="Q364" t="str">
        <v>30</v>
      </c>
      <c r="R364" t="str">
        <v>25</v>
      </c>
    </row>
    <row r="365">
      <c r="A365" t="str">
        <v>AutoTable</v>
      </c>
      <c r="D365" t="str">
        <v>BATTERIE</v>
      </c>
      <c r="E365" t="str">
        <v>EVENTAILLE</v>
      </c>
      <c r="F365" t="str">
        <v>04026O</v>
      </c>
      <c r="G365" t="str">
        <v>BATT. 25 MM 40 CPS ÉVENTAIL MOSAIQUES ORANGE</v>
      </c>
      <c r="H365" t="str">
        <v>1" Cake 40's Fan Orange Crosette</v>
      </c>
      <c r="I365" t="str">
        <v>MOSAIQUE</v>
      </c>
      <c r="J365" t="str">
        <v>ORANGE</v>
      </c>
      <c r="K365" t="str">
        <v>25</v>
      </c>
      <c r="L365" t="str">
        <v>F3</v>
      </c>
      <c r="M365" t="str">
        <v>1.4G</v>
      </c>
      <c r="N365" t="str">
        <v>Chine</v>
      </c>
      <c r="O365" t="str">
        <v>1008-F3-69248603</v>
      </c>
      <c r="P365" t="str">
        <v>0.68</v>
      </c>
      <c r="Q365" t="str">
        <v>30</v>
      </c>
      <c r="R365" t="str">
        <v>25</v>
      </c>
    </row>
    <row r="366">
      <c r="A366" t="str">
        <v>AutoTable</v>
      </c>
      <c r="D366" t="str">
        <v>BATTERIE</v>
      </c>
      <c r="E366" t="str">
        <v>EVENTAILLE</v>
      </c>
      <c r="F366" t="str">
        <v>04026R</v>
      </c>
      <c r="G366" t="str">
        <v xml:space="preserve">BATT. 25 MM 40 CPS ÉVENTAIL MOSAÏQUES ROUGES </v>
      </c>
      <c r="H366" t="str">
        <v>1" Cake 40's Fan Red Crosette</v>
      </c>
      <c r="I366" t="str">
        <v>MOSAIQUE</v>
      </c>
      <c r="J366" t="str">
        <v>ROUGE</v>
      </c>
      <c r="K366" t="str">
        <v>25</v>
      </c>
      <c r="L366" t="str">
        <v>F3</v>
      </c>
      <c r="M366" t="str">
        <v>1.4G</v>
      </c>
      <c r="N366" t="str">
        <v>Chine</v>
      </c>
      <c r="O366" t="str">
        <v>1008-F3-69248603</v>
      </c>
      <c r="P366" t="str">
        <v>0.68</v>
      </c>
      <c r="Q366" t="str">
        <v>30</v>
      </c>
      <c r="R366" t="str">
        <v>25</v>
      </c>
    </row>
    <row r="367">
      <c r="A367" t="str">
        <v>AutoTable</v>
      </c>
      <c r="D367" t="str">
        <v>BATTERIE</v>
      </c>
      <c r="E367" t="str">
        <v>EVENTAILLE</v>
      </c>
      <c r="F367" t="str">
        <v>04026RO</v>
      </c>
      <c r="G367" t="str">
        <v>BATT. 25 MM 40 CPS EVENTAIL MOSAIQUES ROSE</v>
      </c>
      <c r="H367" t="str">
        <v>1" Cake 40's Fan Pink Crosette</v>
      </c>
      <c r="I367" t="str">
        <v>MOSAIQUE</v>
      </c>
      <c r="J367" t="str">
        <v>ROSE</v>
      </c>
      <c r="K367" t="str">
        <v>25</v>
      </c>
      <c r="L367" t="str">
        <v>F3</v>
      </c>
      <c r="M367" t="str">
        <v>1.4G</v>
      </c>
      <c r="N367" t="str">
        <v>Chine</v>
      </c>
      <c r="O367" t="str">
        <v>1008-F3-69248603</v>
      </c>
      <c r="P367" t="str">
        <v>0.68</v>
      </c>
      <c r="Q367" t="str">
        <v>30</v>
      </c>
      <c r="R367" t="str">
        <v>25</v>
      </c>
    </row>
    <row r="368">
      <c r="A368" t="str">
        <v>AutoTable</v>
      </c>
      <c r="D368" t="str">
        <v>BATTERIE</v>
      </c>
      <c r="E368" t="str">
        <v>EVENTAILLE</v>
      </c>
      <c r="F368" t="str">
        <v>04026VE</v>
      </c>
      <c r="G368" t="str">
        <v xml:space="preserve">BATT. 25 MM 40 CPS ÉVENTAIL MOSAÏQUES VERTES </v>
      </c>
      <c r="H368" t="str">
        <v>1" Cake 40's Fan Green Crosette</v>
      </c>
      <c r="I368" t="str">
        <v>MOSAIQUE</v>
      </c>
      <c r="J368" t="str">
        <v>VERT</v>
      </c>
      <c r="K368" t="str">
        <v>25</v>
      </c>
      <c r="L368" t="str">
        <v>F3</v>
      </c>
      <c r="M368" t="str">
        <v>1.4G</v>
      </c>
      <c r="N368" t="str">
        <v>Chine</v>
      </c>
      <c r="O368" t="str">
        <v>1008-F3-69248603</v>
      </c>
      <c r="P368" t="str">
        <v>0.68</v>
      </c>
      <c r="Q368" t="str">
        <v>30</v>
      </c>
      <c r="R368" t="str">
        <v>25</v>
      </c>
    </row>
    <row r="369">
      <c r="A369" t="str">
        <v>AutoTable</v>
      </c>
      <c r="D369" t="str">
        <v>BATTERIE</v>
      </c>
      <c r="E369" t="str">
        <v>EVENTAILLE</v>
      </c>
      <c r="F369" t="str">
        <v>04027A</v>
      </c>
      <c r="G369" t="str">
        <v xml:space="preserve">BATT. 25 MM 40 CPS ÉVENTAIL BOMBETTES ARGENT </v>
      </c>
      <c r="H369" t="str">
        <v>1" Cake 40's Fan silver shell</v>
      </c>
      <c r="I369" t="str">
        <v>BOMBE</v>
      </c>
      <c r="J369" t="str">
        <v>ARGENT</v>
      </c>
      <c r="K369" t="str">
        <v>25</v>
      </c>
      <c r="L369" t="str">
        <v>F2</v>
      </c>
      <c r="M369" t="str">
        <v>1.4G</v>
      </c>
      <c r="N369" t="str">
        <v>Chine</v>
      </c>
      <c r="O369" t="str">
        <v>1008-F2-69259638</v>
      </c>
      <c r="P369" t="str">
        <v>0.488</v>
      </c>
      <c r="Q369" t="str">
        <v>30</v>
      </c>
      <c r="R369" t="str">
        <v>25</v>
      </c>
    </row>
    <row r="370">
      <c r="A370" t="str">
        <v>AutoTable</v>
      </c>
      <c r="D370" t="str">
        <v>BATTERIE</v>
      </c>
      <c r="E370" t="str">
        <v>EVENTAILLE</v>
      </c>
      <c r="F370" t="str">
        <v>04027B</v>
      </c>
      <c r="G370" t="str">
        <v xml:space="preserve">BATT. 25 MM 40 CPS ÉVENTAIL BOMBETTES BLEUES </v>
      </c>
      <c r="H370" t="str">
        <v>1" Cake 40's Fan Blue shell</v>
      </c>
      <c r="I370" t="str">
        <v>BOMBE</v>
      </c>
      <c r="J370" t="str">
        <v>BLEU</v>
      </c>
      <c r="K370" t="str">
        <v>25</v>
      </c>
      <c r="L370" t="str">
        <v>F2</v>
      </c>
      <c r="M370" t="str">
        <v>1.4G</v>
      </c>
      <c r="N370" t="str">
        <v>Chine</v>
      </c>
      <c r="O370" t="str">
        <v>1008-F2-69259638</v>
      </c>
      <c r="P370" t="str">
        <v>0.488</v>
      </c>
      <c r="Q370" t="str">
        <v>30</v>
      </c>
      <c r="R370" t="str">
        <v>25</v>
      </c>
    </row>
    <row r="371">
      <c r="A371" t="str">
        <v>AutoTable</v>
      </c>
      <c r="D371" t="str">
        <v>BATTERIE</v>
      </c>
      <c r="E371" t="str">
        <v>EVENTAILLE</v>
      </c>
      <c r="F371" t="str">
        <v>04027CB</v>
      </c>
      <c r="G371" t="str">
        <v>BATT. 25 MM 40 CPS ÉVENTAIL BOMBETTES CLIGNO BLANC</v>
      </c>
      <c r="H371" t="str">
        <v>1" Cake 40's Fan White strobe shell</v>
      </c>
      <c r="I371" t="str">
        <v>BOMBE</v>
      </c>
      <c r="J371" t="str">
        <v>BLANC</v>
      </c>
      <c r="K371" t="str">
        <v>25</v>
      </c>
      <c r="L371" t="str">
        <v>F2</v>
      </c>
      <c r="M371" t="str">
        <v>1.4G</v>
      </c>
      <c r="N371" t="str">
        <v>Chine</v>
      </c>
      <c r="O371" t="str">
        <v>1008-F2-69259638</v>
      </c>
      <c r="P371" t="str">
        <v>0.488</v>
      </c>
      <c r="Q371" t="str">
        <v>30</v>
      </c>
      <c r="R371" t="str">
        <v>25</v>
      </c>
    </row>
    <row r="372">
      <c r="A372" t="str">
        <v>AutoTable</v>
      </c>
      <c r="D372" t="str">
        <v>BATTERIE</v>
      </c>
      <c r="E372" t="str">
        <v>EVENTAILLE</v>
      </c>
      <c r="F372" t="str">
        <v>04027FO</v>
      </c>
      <c r="G372" t="str">
        <v xml:space="preserve">BATT. 25 MM 40 CPS ÉVENTAIL BOMBETTES FILETS D'OR </v>
      </c>
      <c r="H372" t="str">
        <v>1" Cake 40's Fan brocale shell</v>
      </c>
      <c r="I372" t="str">
        <v>BOMBE</v>
      </c>
      <c r="J372" t="str">
        <v>OR</v>
      </c>
      <c r="K372" t="str">
        <v>25</v>
      </c>
      <c r="L372" t="str">
        <v>F2</v>
      </c>
      <c r="M372" t="str">
        <v>1.4G</v>
      </c>
      <c r="N372" t="str">
        <v>Chine</v>
      </c>
      <c r="O372" t="str">
        <v>1008-F2-69259638</v>
      </c>
      <c r="P372" t="str">
        <v>0.488</v>
      </c>
      <c r="Q372" t="str">
        <v>30</v>
      </c>
      <c r="R372" t="str">
        <v>25</v>
      </c>
    </row>
    <row r="373">
      <c r="A373" t="str">
        <v>AutoTable</v>
      </c>
      <c r="D373" t="str">
        <v>BATTERIE</v>
      </c>
      <c r="E373" t="str">
        <v>EVENTAILLE</v>
      </c>
      <c r="F373" t="str">
        <v>04027FR</v>
      </c>
      <c r="G373" t="str">
        <v>BATT. 25 MM 40 CPS ÉVENTAIL BOMBETTES FRISSONS</v>
      </c>
      <c r="H373" t="str">
        <v>1" Cake 40's Fan Crakling shell</v>
      </c>
      <c r="I373" t="str">
        <v>BOMBE</v>
      </c>
      <c r="J373" t="str">
        <v>FRISSON</v>
      </c>
      <c r="K373" t="str">
        <v>25</v>
      </c>
      <c r="L373" t="str">
        <v>F2</v>
      </c>
      <c r="M373" t="str">
        <v>1.4G</v>
      </c>
      <c r="N373" t="str">
        <v>Chine</v>
      </c>
      <c r="O373" t="str">
        <v>1008-F2-69259638</v>
      </c>
      <c r="P373" t="str">
        <v>0.488</v>
      </c>
      <c r="Q373" t="str">
        <v>30</v>
      </c>
      <c r="R373" t="str">
        <v>25</v>
      </c>
    </row>
    <row r="374">
      <c r="A374" t="str">
        <v>AutoTable</v>
      </c>
      <c r="D374" t="str">
        <v>BATTERIE</v>
      </c>
      <c r="E374" t="str">
        <v>EVENTAILLE</v>
      </c>
      <c r="F374" t="str">
        <v>04027M</v>
      </c>
      <c r="G374" t="str">
        <v>BATT. 25 MM 40 CPS ÉVENTAIL BOMBETTES MULTICOLORES</v>
      </c>
      <c r="H374" t="str">
        <v>1" Cake 40's Fan multicolor shell</v>
      </c>
      <c r="I374" t="str">
        <v>BOMBE</v>
      </c>
      <c r="J374" t="str">
        <v>MULTICOLORE</v>
      </c>
      <c r="K374" t="str">
        <v>25</v>
      </c>
      <c r="L374" t="str">
        <v>F2</v>
      </c>
      <c r="M374" t="str">
        <v>1.4G</v>
      </c>
      <c r="N374" t="str">
        <v>Chine</v>
      </c>
      <c r="O374" t="str">
        <v>1008-F2-69259638</v>
      </c>
      <c r="P374" t="str">
        <v>0.488</v>
      </c>
      <c r="Q374" t="str">
        <v>30</v>
      </c>
      <c r="R374" t="str">
        <v>25</v>
      </c>
    </row>
    <row r="375">
      <c r="A375" t="str">
        <v>AutoTable</v>
      </c>
      <c r="D375" t="str">
        <v>BATTERIE</v>
      </c>
      <c r="E375" t="str">
        <v>EVENTAILLE</v>
      </c>
      <c r="F375" t="str">
        <v>04027O</v>
      </c>
      <c r="G375" t="str">
        <v xml:space="preserve">BATT. 25 MM 40 CPS ÉVENTAIL BOMBETTES ORANGE </v>
      </c>
      <c r="H375" t="str">
        <v>1" Cake 40's Fan orange shell</v>
      </c>
      <c r="I375" t="str">
        <v>BOMBE</v>
      </c>
      <c r="J375" t="str">
        <v>ORANGE</v>
      </c>
      <c r="K375" t="str">
        <v>25</v>
      </c>
      <c r="L375" t="str">
        <v>F2</v>
      </c>
      <c r="M375" t="str">
        <v>1.4G</v>
      </c>
      <c r="N375" t="str">
        <v>Chine</v>
      </c>
      <c r="O375" t="str">
        <v>1008-F2-69259638</v>
      </c>
      <c r="P375" t="str">
        <v>0.488</v>
      </c>
      <c r="Q375" t="str">
        <v>30</v>
      </c>
      <c r="R375" t="str">
        <v>25</v>
      </c>
    </row>
    <row r="376">
      <c r="A376" t="str">
        <v>AutoTable</v>
      </c>
      <c r="D376" t="str">
        <v>BATTERIE</v>
      </c>
      <c r="E376" t="str">
        <v>EVENTAILLE</v>
      </c>
      <c r="F376" t="str">
        <v>04027R</v>
      </c>
      <c r="G376" t="str">
        <v>BATT. 25 MM 40 CPS ÉVENTAIL BOMBETTES ROUGES</v>
      </c>
      <c r="H376" t="str">
        <v>1" Cake 40's Fan Red shell</v>
      </c>
      <c r="I376" t="str">
        <v>BOMBE</v>
      </c>
      <c r="J376" t="str">
        <v>ROUGE</v>
      </c>
      <c r="K376" t="str">
        <v>25</v>
      </c>
      <c r="L376" t="str">
        <v>F2</v>
      </c>
      <c r="M376" t="str">
        <v>1.4G</v>
      </c>
      <c r="N376" t="str">
        <v>Chine</v>
      </c>
      <c r="O376" t="str">
        <v>1008-F2-69259638</v>
      </c>
      <c r="P376" t="str">
        <v>0.488</v>
      </c>
      <c r="Q376" t="str">
        <v>30</v>
      </c>
      <c r="R376" t="str">
        <v>25</v>
      </c>
    </row>
    <row r="377">
      <c r="A377" t="str">
        <v>AutoTable</v>
      </c>
      <c r="D377" t="str">
        <v>BATTERIE</v>
      </c>
      <c r="E377" t="str">
        <v>EVENTAILLE</v>
      </c>
      <c r="F377" t="str">
        <v>04027RO</v>
      </c>
      <c r="G377" t="str">
        <v xml:space="preserve">BATT. 25 MM 40 CPS ÉVENTAIL BOMBETTES ROSE </v>
      </c>
      <c r="H377" t="str">
        <v>1" Cake 40's Fan pink shell</v>
      </c>
      <c r="I377" t="str">
        <v>BOMBE</v>
      </c>
      <c r="J377" t="str">
        <v>ROSE</v>
      </c>
      <c r="K377" t="str">
        <v>25</v>
      </c>
      <c r="L377" t="str">
        <v>F2</v>
      </c>
      <c r="M377" t="str">
        <v>1.4G</v>
      </c>
      <c r="N377" t="str">
        <v>Chine</v>
      </c>
      <c r="O377" t="str">
        <v>1008-F2-69259638</v>
      </c>
      <c r="P377" t="str">
        <v>0.488</v>
      </c>
      <c r="Q377" t="str">
        <v>30</v>
      </c>
      <c r="R377" t="str">
        <v>25</v>
      </c>
    </row>
    <row r="378">
      <c r="A378" t="str">
        <v>AutoTable</v>
      </c>
      <c r="D378" t="str">
        <v>BATTERIE</v>
      </c>
      <c r="E378" t="str">
        <v>EVENTAILLE</v>
      </c>
      <c r="F378" t="str">
        <v>04027TRI</v>
      </c>
      <c r="G378" t="str">
        <v xml:space="preserve">BATT. 25 MM 40 CPS ÉV. BBTTES BLEU BLANC ROUGE </v>
      </c>
      <c r="H378" t="str">
        <v>1" Cake 40's Fan blue white Red shell</v>
      </c>
      <c r="I378" t="str">
        <v>BOMBE</v>
      </c>
      <c r="J378" t="str">
        <v>TRICOLORE</v>
      </c>
      <c r="K378" t="str">
        <v>25</v>
      </c>
      <c r="L378" t="str">
        <v>F2</v>
      </c>
      <c r="M378" t="str">
        <v>1.4G</v>
      </c>
      <c r="N378" t="str">
        <v>Chine</v>
      </c>
      <c r="O378" t="str">
        <v>1008-F2-69259638</v>
      </c>
      <c r="P378" t="str">
        <v>0.488</v>
      </c>
      <c r="Q378" t="str">
        <v>30</v>
      </c>
      <c r="R378" t="str">
        <v>25</v>
      </c>
    </row>
    <row r="379">
      <c r="A379" t="str">
        <v>AutoTable</v>
      </c>
      <c r="D379" t="str">
        <v>BATTERIE</v>
      </c>
      <c r="E379" t="str">
        <v>EVENTAILLE</v>
      </c>
      <c r="F379" t="str">
        <v>04027VE</v>
      </c>
      <c r="G379" t="str">
        <v>BATT. 25 MM 40 CPS ÉVENTAIL BOMBETTES VERTES</v>
      </c>
      <c r="H379" t="str">
        <v>1" Cake 40's Fan green shell</v>
      </c>
      <c r="I379" t="str">
        <v>BOMBE</v>
      </c>
      <c r="J379" t="str">
        <v>VERT</v>
      </c>
      <c r="K379" t="str">
        <v>25</v>
      </c>
      <c r="L379" t="str">
        <v>F2</v>
      </c>
      <c r="M379" t="str">
        <v>1.4G</v>
      </c>
      <c r="N379" t="str">
        <v>Chine</v>
      </c>
      <c r="O379" t="str">
        <v>1008-F2-69259638</v>
      </c>
      <c r="P379" t="str">
        <v>0.488</v>
      </c>
      <c r="Q379" t="str">
        <v>30</v>
      </c>
      <c r="R379" t="str">
        <v>25</v>
      </c>
    </row>
    <row r="380">
      <c r="A380" t="str">
        <v>AutoTable</v>
      </c>
      <c r="D380" t="str">
        <v>BATTERIE</v>
      </c>
      <c r="E380" t="str">
        <v>EVENTAILLE</v>
      </c>
      <c r="F380" t="str">
        <v>04027VI</v>
      </c>
      <c r="G380" t="str">
        <v>BATT. 25 MM 40 CPS ÉVENTAIL BOMBETTES VIOLETTES</v>
      </c>
      <c r="H380" t="str">
        <v>1" Cake 40's Fan violet shell</v>
      </c>
      <c r="I380" t="str">
        <v>BOMBE</v>
      </c>
      <c r="J380" t="str">
        <v>VIOLET</v>
      </c>
      <c r="K380" t="str">
        <v>25</v>
      </c>
      <c r="L380" t="str">
        <v>F2</v>
      </c>
      <c r="M380" t="str">
        <v>1.4G</v>
      </c>
      <c r="N380" t="str">
        <v>Chine</v>
      </c>
      <c r="O380" t="str">
        <v>1008-F2-69259638</v>
      </c>
      <c r="P380" t="str">
        <v>0.488</v>
      </c>
      <c r="Q380" t="str">
        <v>30</v>
      </c>
      <c r="R380" t="str">
        <v>25</v>
      </c>
    </row>
    <row r="381">
      <c r="A381" t="str">
        <v>AutoTable</v>
      </c>
      <c r="D381" t="str">
        <v>BATTERIE</v>
      </c>
      <c r="E381" t="str">
        <v>EVENTAILLE</v>
      </c>
      <c r="F381" t="str">
        <v>04028BTB</v>
      </c>
      <c r="G381" t="str">
        <v>BATT. 25 MM 40 CPS ÉV. BLEU &amp; SERPENTEAUX TITANIUM</v>
      </c>
      <c r="H381" t="str">
        <v>1" Cake 5x8 sh Fan Bleu tail to Silver Spinner Flower -30 sec -</v>
      </c>
      <c r="I381" t="str">
        <v>SPECIAL SERPENTIN</v>
      </c>
      <c r="J381" t="str">
        <v>BLEU</v>
      </c>
      <c r="K381" t="str">
        <v>25</v>
      </c>
      <c r="L381" t="str">
        <v>F2</v>
      </c>
      <c r="M381" t="str">
        <v>1.4G</v>
      </c>
      <c r="N381" t="str">
        <v>Chine</v>
      </c>
      <c r="O381" t="str">
        <v>1008-F2-69248608</v>
      </c>
      <c r="P381" t="str">
        <v>0.36</v>
      </c>
      <c r="Q381" t="str">
        <v>30</v>
      </c>
      <c r="R381" t="str">
        <v>8</v>
      </c>
    </row>
    <row r="382">
      <c r="A382" t="str">
        <v>AutoTable</v>
      </c>
      <c r="D382" t="str">
        <v>BATTERIE</v>
      </c>
      <c r="E382" t="str">
        <v>EVENTAILLE</v>
      </c>
      <c r="F382" t="str">
        <v>04028CB</v>
      </c>
      <c r="G382" t="str">
        <v xml:space="preserve">BATT. 25 MM 40 CPS ÉVENTAIL FEUILLES CLIGNO BLANC </v>
      </c>
      <c r="H382" t="str">
        <v>1" Cake 40's Fan White Stobe Falling Leaves</v>
      </c>
      <c r="I382" t="str">
        <v>SPECIAL FEUILLE</v>
      </c>
      <c r="J382" t="str">
        <v>BLANC</v>
      </c>
      <c r="K382" t="str">
        <v>25</v>
      </c>
      <c r="L382" t="str">
        <v>F2</v>
      </c>
      <c r="M382" t="str">
        <v>1.4G</v>
      </c>
      <c r="N382" t="str">
        <v>Chine</v>
      </c>
      <c r="O382" t="str">
        <v>1008-F2-69248607</v>
      </c>
      <c r="P382" t="str">
        <v>0.3</v>
      </c>
      <c r="Q382" t="str">
        <v>30</v>
      </c>
      <c r="R382" t="str">
        <v>8</v>
      </c>
    </row>
    <row r="383">
      <c r="A383" t="str">
        <v>AutoTable</v>
      </c>
      <c r="D383" t="str">
        <v>BATTERIE</v>
      </c>
      <c r="E383" t="str">
        <v>EVENTAILLE</v>
      </c>
      <c r="F383" t="str">
        <v>04028J</v>
      </c>
      <c r="G383" t="str">
        <v xml:space="preserve">BATT. 25 MM 40 CPS ÉVENTAIL FEUILLES JAUNES </v>
      </c>
      <c r="H383" t="str">
        <v>1" Cake 40's Fan Yellow Falling Leaves</v>
      </c>
      <c r="I383" t="str">
        <v>SPECIAL FEUILLE</v>
      </c>
      <c r="J383" t="str">
        <v>JAUNE</v>
      </c>
      <c r="K383" t="str">
        <v>25</v>
      </c>
      <c r="L383" t="str">
        <v>F2</v>
      </c>
      <c r="M383" t="str">
        <v>1.4G</v>
      </c>
      <c r="N383" t="str">
        <v>Chine</v>
      </c>
      <c r="O383" t="str">
        <v>1008-F2-69248607</v>
      </c>
      <c r="P383" t="str">
        <v>0.3</v>
      </c>
      <c r="Q383" t="str">
        <v>30</v>
      </c>
      <c r="R383" t="str">
        <v>8</v>
      </c>
    </row>
    <row r="384">
      <c r="A384" t="str">
        <v>AutoTable</v>
      </c>
      <c r="D384" t="str">
        <v>BATTERIE</v>
      </c>
      <c r="E384" t="str">
        <v>EVENTAILLE</v>
      </c>
      <c r="F384" t="str">
        <v>04028M</v>
      </c>
      <c r="G384" t="str">
        <v>BATT. 25 MM 40 CPS ÉVENTAIL FEUILLES  MULTICOLORES</v>
      </c>
      <c r="H384" t="str">
        <v>1" Cake 40's Fan Multicolor Flower</v>
      </c>
      <c r="I384" t="str">
        <v>SPECIAL FEUILLE</v>
      </c>
      <c r="J384" t="str">
        <v>MULTICOLORE</v>
      </c>
      <c r="K384" t="str">
        <v>25</v>
      </c>
      <c r="L384" t="str">
        <v>F2</v>
      </c>
      <c r="M384" t="str">
        <v>1.4G</v>
      </c>
      <c r="N384" t="str">
        <v>Chine</v>
      </c>
      <c r="O384" t="str">
        <v>1008-F2-69248607</v>
      </c>
      <c r="P384" t="str">
        <v>0.276</v>
      </c>
      <c r="Q384" t="str">
        <v>30</v>
      </c>
      <c r="R384" t="str">
        <v>8</v>
      </c>
    </row>
    <row r="385">
      <c r="A385" t="str">
        <v>AutoTable</v>
      </c>
      <c r="D385" t="str">
        <v>BATTERIE</v>
      </c>
      <c r="E385" t="str">
        <v>EVENTAILLE</v>
      </c>
      <c r="F385" t="str">
        <v>04030-13CE</v>
      </c>
      <c r="G385" t="str">
        <v>BATT. 30 MM 40 CPS BBE ROUGE/ AR. ARGENT</v>
      </c>
      <c r="H385" t="str">
        <v>1.2" Cake 40's Fan'saped-Red w/coco pistil+RedPlum</v>
      </c>
      <c r="I385" t="str">
        <v>BOMBE</v>
      </c>
      <c r="J385" t="str">
        <v>ROUGE</v>
      </c>
      <c r="K385" t="str">
        <v>30</v>
      </c>
      <c r="L385" t="str">
        <v>F3</v>
      </c>
      <c r="M385" t="str">
        <v>1.4G</v>
      </c>
      <c r="N385" t="str">
        <v>Chine</v>
      </c>
      <c r="O385" t="str">
        <v>1008-F3-69244066</v>
      </c>
      <c r="P385" t="str">
        <v>0.898</v>
      </c>
      <c r="Q385" t="str">
        <v>32</v>
      </c>
      <c r="R385" t="str">
        <v>25</v>
      </c>
    </row>
    <row r="386">
      <c r="A386" t="str">
        <v>AutoTable</v>
      </c>
      <c r="D386" t="str">
        <v>BATTERIE</v>
      </c>
      <c r="E386" t="str">
        <v>EVENTAILLE</v>
      </c>
      <c r="F386" t="str">
        <v>04030-30CE</v>
      </c>
      <c r="G386" t="str">
        <v xml:space="preserve">BATT. 30 MM 40 CPS BBE MULTICOLORE + TR. ARGENT </v>
      </c>
      <c r="H386" t="str">
        <v>1.2"Cake 40's fan'sape Multicolor Shell w/ Silver Tail</v>
      </c>
      <c r="I386" t="str">
        <v>BOMBE</v>
      </c>
      <c r="J386" t="str">
        <v>MULTICOLORE</v>
      </c>
      <c r="K386" t="str">
        <v>30</v>
      </c>
      <c r="L386" t="str">
        <v>F3</v>
      </c>
      <c r="M386" t="str">
        <v>1.4G</v>
      </c>
      <c r="N386" t="str">
        <v>Chine</v>
      </c>
      <c r="O386" t="str">
        <v>1008-F3-69244066</v>
      </c>
      <c r="P386" t="str">
        <v>0.79</v>
      </c>
      <c r="Q386" t="str">
        <v>32</v>
      </c>
      <c r="R386" t="str">
        <v>25</v>
      </c>
    </row>
    <row r="387">
      <c r="A387" t="str">
        <v>AutoTable</v>
      </c>
      <c r="D387" t="str">
        <v>BATTERIE</v>
      </c>
      <c r="E387" t="str">
        <v>EVENTAILLE</v>
      </c>
      <c r="F387" t="str">
        <v>04030-32CE</v>
      </c>
      <c r="G387" t="str">
        <v>BATT. 30 MM 40 CPS TRONC ET BOUQUET FRISSON BLANC</v>
      </c>
      <c r="H387" t="str">
        <v>1.2"Cake 40's Silver Crackling Flower tail + Golden Crackling Chry</v>
      </c>
      <c r="I387" t="str">
        <v>BOMBE POT A FEU</v>
      </c>
      <c r="J387" t="str">
        <v>FRISSON</v>
      </c>
      <c r="K387" t="str">
        <v>30</v>
      </c>
      <c r="L387" t="str">
        <v>F3</v>
      </c>
      <c r="M387" t="str">
        <v>1.4G</v>
      </c>
      <c r="N387" t="str">
        <v>Chine</v>
      </c>
      <c r="O387" t="str">
        <v>1008-F3-69244066</v>
      </c>
      <c r="P387" t="str">
        <v>0.948</v>
      </c>
      <c r="Q387" t="str">
        <v>32</v>
      </c>
      <c r="R387" t="str">
        <v>25</v>
      </c>
    </row>
    <row r="388">
      <c r="A388" t="str">
        <v>AutoTable</v>
      </c>
      <c r="D388" t="str">
        <v>BATTERIE</v>
      </c>
      <c r="E388" t="str">
        <v>EVENTAILLE</v>
      </c>
      <c r="F388" t="str">
        <v>04931BFB</v>
      </c>
      <c r="G388" t="str">
        <v>BATT. 30MM 49CPS EV BBES B ALT. FRISSON BLC/SERP</v>
      </c>
      <c r="H388" t="str">
        <v>1.2"Cake 7x7 Spinning Tail Blue Shells and Time rain Sh.</v>
      </c>
      <c r="I388" t="str">
        <v>BOMBE</v>
      </c>
      <c r="J388" t="str">
        <v>BLEU</v>
      </c>
      <c r="K388" t="str">
        <v>30</v>
      </c>
      <c r="L388" t="str">
        <v>F4</v>
      </c>
      <c r="M388" t="str">
        <v>1.4G</v>
      </c>
      <c r="N388" t="str">
        <v>Chine</v>
      </c>
      <c r="O388" t="str">
        <v>2463-F4-0057</v>
      </c>
      <c r="P388" t="str">
        <v>0.99</v>
      </c>
      <c r="Q388" t="str">
        <v>30</v>
      </c>
      <c r="R388" t="str">
        <v>45</v>
      </c>
    </row>
    <row r="389">
      <c r="A389" t="str">
        <v>AutoTable</v>
      </c>
      <c r="D389" t="str">
        <v>BATTERIE</v>
      </c>
      <c r="E389" t="str">
        <v>EVENTAILLE</v>
      </c>
      <c r="F389" t="str">
        <v>07030-09</v>
      </c>
      <c r="G389" t="str">
        <v>BATT. 30 MM 70 CPS EV. COMÈTES TRAÇANTES ARGENTÉS</v>
      </c>
      <c r="H389" t="str">
        <v>1.2" Cake 7s' Fan'saped silver tail</v>
      </c>
      <c r="I389" t="str">
        <v>COMETE</v>
      </c>
      <c r="J389" t="str">
        <v>ARGENT</v>
      </c>
      <c r="K389" t="str">
        <v>30</v>
      </c>
      <c r="L389" t="str">
        <v>F4</v>
      </c>
      <c r="M389" t="str">
        <v>1.4G</v>
      </c>
      <c r="N389" t="str">
        <v>Chine</v>
      </c>
      <c r="O389" t="str">
        <v>1008-F4-69245817</v>
      </c>
      <c r="P389" t="str">
        <v>1.995</v>
      </c>
      <c r="Q389" t="str">
        <v>28</v>
      </c>
      <c r="R389" t="str">
        <v>45</v>
      </c>
    </row>
    <row r="390">
      <c r="A390" t="str">
        <v>AutoTable</v>
      </c>
      <c r="D390" t="str">
        <v>BATTERIE</v>
      </c>
      <c r="E390" t="str">
        <v>EVENTAILLE</v>
      </c>
      <c r="F390" t="str">
        <v>07031-09</v>
      </c>
      <c r="G390" t="str">
        <v>BATT. 30 MM 70 CPS MOSAÏQUE COCO</v>
      </c>
      <c r="H390" t="str">
        <v>1.2" Cake 70's Crocette Silver Coco</v>
      </c>
      <c r="I390" t="str">
        <v>BOMBE</v>
      </c>
      <c r="J390" t="str">
        <v>ARGENT</v>
      </c>
      <c r="K390" t="str">
        <v>30</v>
      </c>
      <c r="L390" t="str">
        <v>F4</v>
      </c>
      <c r="M390" t="str">
        <v>1.4G</v>
      </c>
      <c r="N390" t="str">
        <v>Chine</v>
      </c>
      <c r="O390" t="str">
        <v>1008-F4-69254058</v>
      </c>
      <c r="P390" t="str">
        <v>1.61</v>
      </c>
      <c r="Q390" t="str">
        <v>28</v>
      </c>
      <c r="R390" t="str">
        <v>45</v>
      </c>
    </row>
    <row r="391">
      <c r="A391" t="str">
        <v>AutoTable</v>
      </c>
      <c r="D391" t="str">
        <v>BATTERIE</v>
      </c>
      <c r="E391" t="str">
        <v>EVENTAILLE</v>
      </c>
      <c r="F391" t="str">
        <v>07031-99</v>
      </c>
      <c r="G391" t="str">
        <v xml:space="preserve">BATT. 30 MM 70 EV. DÉPARTS DRAPEAU FRANCAIS </v>
      </c>
      <c r="H391" t="str">
        <v>1.2" Cake 70s' Fan French Flag</v>
      </c>
      <c r="I391" t="str">
        <v>BOMBE</v>
      </c>
      <c r="J391" t="str">
        <v>TRICOLORE</v>
      </c>
      <c r="K391" t="str">
        <v>30</v>
      </c>
      <c r="L391" t="str">
        <v>F4</v>
      </c>
      <c r="M391" t="str">
        <v>1.4G</v>
      </c>
      <c r="N391" t="str">
        <v>Chine</v>
      </c>
      <c r="O391" t="str">
        <v>1008-F4-69254058</v>
      </c>
      <c r="P391" t="str">
        <v>1.61</v>
      </c>
      <c r="Q391" t="str">
        <v>30</v>
      </c>
      <c r="R391" t="str">
        <v>45</v>
      </c>
    </row>
    <row r="392">
      <c r="A392" t="str">
        <v>AutoTable</v>
      </c>
      <c r="D392" t="str">
        <v>BATTERIE</v>
      </c>
      <c r="E392" t="str">
        <v>EVENTAILLE</v>
      </c>
      <c r="F392" t="str">
        <v>07033-90S</v>
      </c>
      <c r="G392" t="str">
        <v xml:space="preserve">BATT. 30 MM 70 CPS EV. FRISSON MULTI DÉTO 4 SEC </v>
      </c>
      <c r="H392" t="str">
        <v>1.2" Cake 70s' Crackling mine with Crackling tail with salute</v>
      </c>
      <c r="I392" t="str">
        <v>DETONATION</v>
      </c>
      <c r="J392" t="str">
        <v>FRISSON</v>
      </c>
      <c r="K392" t="str">
        <v>30</v>
      </c>
      <c r="L392" t="str">
        <v>F4</v>
      </c>
      <c r="M392" t="str">
        <v>1.4G</v>
      </c>
      <c r="N392" t="str">
        <v>Chine</v>
      </c>
      <c r="O392" t="str">
        <v>0163-F4-4634</v>
      </c>
      <c r="P392" t="str">
        <v>0.98</v>
      </c>
      <c r="Q392" t="str">
        <v>4</v>
      </c>
      <c r="R392" t="str">
        <v>45</v>
      </c>
    </row>
    <row r="393">
      <c r="A393" t="str">
        <v>AutoTable</v>
      </c>
      <c r="D393" t="str">
        <v>BATTERIE</v>
      </c>
      <c r="E393" t="str">
        <v>EVENTAILLE</v>
      </c>
      <c r="F393" t="str">
        <v>09925-17CE</v>
      </c>
      <c r="G393" t="str">
        <v xml:space="preserve">BATT. 25 MM 99 CPS COEUR FRISSON BLANC </v>
      </c>
      <c r="H393" t="str">
        <v>1" Cake 99s' Silver Time Rain Tail 2.4 cm</v>
      </c>
      <c r="I393" t="str">
        <v>COMETE</v>
      </c>
      <c r="J393" t="str">
        <v>FRISSON</v>
      </c>
      <c r="K393" t="str">
        <v>25</v>
      </c>
      <c r="L393" t="str">
        <v>F4</v>
      </c>
      <c r="M393" t="str">
        <v>1.4G</v>
      </c>
      <c r="N393" t="str">
        <v>Chine</v>
      </c>
      <c r="O393" t="str">
        <v>1008-F4-69245809</v>
      </c>
      <c r="P393" t="str">
        <v>1.287</v>
      </c>
      <c r="Q393" t="str">
        <v>30</v>
      </c>
      <c r="R393" t="str">
        <v>36</v>
      </c>
    </row>
    <row r="394">
      <c r="A394" t="str">
        <v>AutoTable</v>
      </c>
      <c r="D394" t="str">
        <v>BATTERIE</v>
      </c>
      <c r="E394" t="str">
        <v>EVENTAILLE</v>
      </c>
      <c r="F394" t="str">
        <v>09925-18CE</v>
      </c>
      <c r="G394" t="str">
        <v>BATT. 25 MM 99 CPS COEUR FILET D'OR</v>
      </c>
      <c r="H394" t="str">
        <v>1" Cake 99s' Silver Time Rain Tail 2.4 cm</v>
      </c>
      <c r="I394" t="str">
        <v>COMETE</v>
      </c>
      <c r="J394" t="str">
        <v>OR</v>
      </c>
      <c r="K394" t="str">
        <v>25</v>
      </c>
      <c r="L394" t="str">
        <v>F4</v>
      </c>
      <c r="M394" t="str">
        <v>1.4G</v>
      </c>
      <c r="N394" t="str">
        <v>Chine</v>
      </c>
      <c r="O394" t="str">
        <v>1008-F4-69245809</v>
      </c>
      <c r="P394" t="str">
        <v>1.265</v>
      </c>
      <c r="Q394" t="str">
        <v>30</v>
      </c>
      <c r="R394" t="str">
        <v>36</v>
      </c>
    </row>
    <row r="395">
      <c r="A395" t="str">
        <v>AutoTable</v>
      </c>
      <c r="D395" t="str">
        <v>BATTERIE</v>
      </c>
      <c r="E395" t="str">
        <v>EVENTAILLE</v>
      </c>
      <c r="F395" t="str">
        <v>403043</v>
      </c>
      <c r="G395" t="str">
        <v>BATT. 25 MM 30CPS SÉQ.BBTTES FRISSON BLC/PAFCLIGNO</v>
      </c>
      <c r="H395" t="str">
        <v>1 inch Cake 30 shots White glitter color tail to crakling</v>
      </c>
      <c r="I395" t="str">
        <v>BOMBE POT A FEU</v>
      </c>
      <c r="J395" t="str">
        <v>FRISSON</v>
      </c>
      <c r="K395" t="str">
        <v>25</v>
      </c>
      <c r="L395" t="str">
        <v>F2</v>
      </c>
      <c r="M395" t="str">
        <v>1.4G</v>
      </c>
      <c r="N395" t="str">
        <v>Chine</v>
      </c>
      <c r="O395" t="str">
        <v>1008-F2-69246333</v>
      </c>
      <c r="P395" t="str">
        <v>0.435</v>
      </c>
      <c r="Q395" t="str">
        <v>20</v>
      </c>
      <c r="R395" t="str">
        <v>8</v>
      </c>
    </row>
    <row r="396">
      <c r="A396" t="str">
        <v>AutoTable</v>
      </c>
      <c r="D396" t="str">
        <v>BATTERIE</v>
      </c>
      <c r="E396" t="str">
        <v>EVENTAILLE</v>
      </c>
      <c r="F396" t="str">
        <v>403048</v>
      </c>
      <c r="G396" t="str">
        <v>BATT. 25MM 30CPS SÉQ.BBTTES FIL.OR &amp; ÉTOIL.COULEUR</v>
      </c>
      <c r="H396" t="str">
        <v>1 inch Cake 30 shots Brocade crown to color glitter</v>
      </c>
      <c r="I396" t="str">
        <v>BOMBE</v>
      </c>
      <c r="J396" t="str">
        <v>OR</v>
      </c>
      <c r="K396" t="str">
        <v>25</v>
      </c>
      <c r="L396" t="str">
        <v>F2</v>
      </c>
      <c r="M396" t="str">
        <v>1.4G</v>
      </c>
      <c r="N396" t="str">
        <v>Chine</v>
      </c>
      <c r="O396" t="str">
        <v>1008-F2-69246333</v>
      </c>
      <c r="P396" t="str">
        <v>0.39</v>
      </c>
      <c r="Q396" t="str">
        <v>20</v>
      </c>
      <c r="R396" t="str">
        <v>8</v>
      </c>
    </row>
    <row r="397">
      <c r="A397" t="str">
        <v>AutoTable</v>
      </c>
      <c r="D397" t="str">
        <v>BATTERIE</v>
      </c>
      <c r="E397" t="str">
        <v>EVENTAILLE</v>
      </c>
      <c r="F397" t="str">
        <v>410036</v>
      </c>
      <c r="G397" t="str">
        <v>BATT. 30MM 100CPS EV. ALTER.FEUILL.RGES/BBESCLIGNO</v>
      </c>
      <c r="H397" t="str">
        <v>1.2"Cake 10x10 Sh Red Fal Leaves / Silver Glit to Blue dalhia - C4</v>
      </c>
      <c r="I397" t="str">
        <v>SPECIAL FEUILLE</v>
      </c>
      <c r="J397" t="str">
        <v>ROUGE</v>
      </c>
      <c r="K397" t="str">
        <v>30</v>
      </c>
      <c r="L397" t="str">
        <v>F4</v>
      </c>
      <c r="M397" t="str">
        <v>1.4G</v>
      </c>
      <c r="N397" t="str">
        <v>Chine</v>
      </c>
      <c r="O397" t="str">
        <v>2463-F4-0007</v>
      </c>
      <c r="P397" t="str">
        <v>1.8</v>
      </c>
      <c r="Q397" t="str">
        <v>40</v>
      </c>
      <c r="R397" t="str">
        <v>45</v>
      </c>
    </row>
    <row r="398">
      <c r="A398" t="str">
        <v>AutoTable</v>
      </c>
      <c r="D398" t="str">
        <v>BATTERIE</v>
      </c>
      <c r="E398" t="str">
        <v>NAUTIQUE</v>
      </c>
      <c r="F398" t="str">
        <v>03630-02CE</v>
      </c>
      <c r="G398" t="str">
        <v xml:space="preserve">BATT. 30 MM 36 CPS FLAMMES NAUTIQUES BLEUES </v>
      </c>
      <c r="H398" t="str">
        <v>1.2" Cake 36's Fan'sa Z Blue Water Flares</v>
      </c>
      <c r="I398" t="str">
        <v>FLAMME</v>
      </c>
      <c r="J398" t="str">
        <v>BLEU</v>
      </c>
      <c r="K398" t="str">
        <v>30</v>
      </c>
      <c r="L398" t="str">
        <v>F4</v>
      </c>
      <c r="M398" t="str">
        <v>1.4G</v>
      </c>
      <c r="N398" t="str">
        <v>Chine</v>
      </c>
      <c r="O398" t="str">
        <v>1008-F4-69245819</v>
      </c>
      <c r="P398" t="str">
        <v>0.596</v>
      </c>
      <c r="Q398" t="str">
        <v>30</v>
      </c>
      <c r="R398" t="str">
        <v>80</v>
      </c>
    </row>
    <row r="399">
      <c r="A399" t="str">
        <v>AutoTable</v>
      </c>
      <c r="D399" t="str">
        <v>BATTERIE</v>
      </c>
      <c r="E399" t="str">
        <v>NAUTIQUE</v>
      </c>
      <c r="F399" t="str">
        <v>03630-03CE</v>
      </c>
      <c r="G399" t="str">
        <v xml:space="preserve">BATT. 30 MM 36 CPS FLAMMES NAUTIQUES BLANCHES </v>
      </c>
      <c r="H399" t="str">
        <v>1.2" Cake 36's Fan'sa Z White Water Flares</v>
      </c>
      <c r="I399" t="str">
        <v>FLAMME</v>
      </c>
      <c r="J399" t="str">
        <v>BLANC</v>
      </c>
      <c r="K399" t="str">
        <v>30</v>
      </c>
      <c r="L399" t="str">
        <v>F4</v>
      </c>
      <c r="M399" t="str">
        <v>1.4G</v>
      </c>
      <c r="N399" t="str">
        <v>Chine</v>
      </c>
      <c r="O399" t="str">
        <v>1008-F4-69245819</v>
      </c>
      <c r="P399" t="str">
        <v>0.596</v>
      </c>
      <c r="Q399" t="str">
        <v>30</v>
      </c>
      <c r="R399" t="str">
        <v>80</v>
      </c>
    </row>
    <row r="400">
      <c r="A400" t="str">
        <v>AutoTable</v>
      </c>
      <c r="D400" t="str">
        <v>BATTERIE</v>
      </c>
      <c r="E400" t="str">
        <v>NAUTIQUE</v>
      </c>
      <c r="F400" t="str">
        <v>03630-06CE</v>
      </c>
      <c r="G400" t="str">
        <v xml:space="preserve">BATT. 30 MM 36 CPS FLAMMES NAUTIQUES ROUGES </v>
      </c>
      <c r="H400" t="str">
        <v>1.2" Cake 36's Fan'sa Z Red Water Flares</v>
      </c>
      <c r="I400" t="str">
        <v>FLAMME</v>
      </c>
      <c r="J400" t="str">
        <v>ROUGE</v>
      </c>
      <c r="K400" t="str">
        <v>30</v>
      </c>
      <c r="L400" t="str">
        <v>F4</v>
      </c>
      <c r="M400" t="str">
        <v>1.4G</v>
      </c>
      <c r="N400" t="str">
        <v>Chine</v>
      </c>
      <c r="O400" t="str">
        <v>1008-F4-69245819</v>
      </c>
      <c r="P400" t="str">
        <v>0.596</v>
      </c>
      <c r="Q400" t="str">
        <v>30</v>
      </c>
      <c r="R400" t="str">
        <v>80</v>
      </c>
    </row>
    <row r="401">
      <c r="A401" t="str">
        <v>AutoTable</v>
      </c>
      <c r="D401" t="str">
        <v>BATTERIE</v>
      </c>
      <c r="E401" t="str">
        <v>NAUTIQUE</v>
      </c>
      <c r="F401" t="str">
        <v>03630-08CE</v>
      </c>
      <c r="G401" t="str">
        <v>BATT. 30 MM 36 CPS FLAMMES NAUTIQUES MULTICOLORES</v>
      </c>
      <c r="H401" t="str">
        <v>Cake 36 shots Fan Sha Z Assorted color Water Flares</v>
      </c>
      <c r="I401" t="str">
        <v>FLAMME</v>
      </c>
      <c r="J401" t="str">
        <v>MULTICOLORE</v>
      </c>
      <c r="K401" t="str">
        <v>30</v>
      </c>
      <c r="L401" t="str">
        <v>F4</v>
      </c>
      <c r="M401" t="str">
        <v>1.4G</v>
      </c>
      <c r="N401" t="str">
        <v>Chine</v>
      </c>
      <c r="O401" t="str">
        <v>1008-F4-69245819</v>
      </c>
      <c r="P401" t="str">
        <v>0.596</v>
      </c>
      <c r="Q401" t="str">
        <v>30</v>
      </c>
      <c r="R401" t="str">
        <v>80</v>
      </c>
    </row>
    <row r="402">
      <c r="A402" t="str">
        <v>AutoTable</v>
      </c>
      <c r="D402" t="str">
        <v>BATTERIE</v>
      </c>
      <c r="E402" t="str">
        <v>NAUTIQUE</v>
      </c>
      <c r="F402" t="str">
        <v>04830-02KCE</v>
      </c>
      <c r="G402" t="str">
        <v xml:space="preserve">BATT. 30 MM 48 CPS NAUTIQUE COMÈTES BLEU </v>
      </c>
      <c r="H402" t="str">
        <v>1.2" Water Cake 48's Z Blue Tail</v>
      </c>
      <c r="I402" t="str">
        <v>COMETE</v>
      </c>
      <c r="J402" t="str">
        <v>BLEU</v>
      </c>
      <c r="K402" t="str">
        <v>30</v>
      </c>
      <c r="L402" t="str">
        <v>F4</v>
      </c>
      <c r="M402" t="str">
        <v>1.4G</v>
      </c>
      <c r="N402" t="str">
        <v>Chine</v>
      </c>
      <c r="O402" t="str">
        <v>1008-F4-69245819</v>
      </c>
      <c r="P402" t="str">
        <v>0.504</v>
      </c>
      <c r="Q402" t="str">
        <v>20</v>
      </c>
      <c r="R402" t="str">
        <v>100</v>
      </c>
    </row>
    <row r="403">
      <c r="A403" t="str">
        <v>AutoTable</v>
      </c>
      <c r="D403" t="str">
        <v>BATTERIE</v>
      </c>
      <c r="E403" t="str">
        <v>NAUTIQUE</v>
      </c>
      <c r="F403" t="str">
        <v>04830-06KCE</v>
      </c>
      <c r="G403" t="str">
        <v xml:space="preserve">BATT. 30 MM 48 CPS NAUTIQUE COMÈTES ROUGE </v>
      </c>
      <c r="H403" t="str">
        <v>1.2" Water Cake 48's Z Red Tail -</v>
      </c>
      <c r="I403" t="str">
        <v>COMETE</v>
      </c>
      <c r="J403" t="str">
        <v>ROUGE</v>
      </c>
      <c r="K403" t="str">
        <v>30</v>
      </c>
      <c r="L403" t="str">
        <v>F4</v>
      </c>
      <c r="M403" t="str">
        <v>1.4G</v>
      </c>
      <c r="N403" t="str">
        <v>Chine</v>
      </c>
      <c r="O403" t="str">
        <v>1008-F4-69245819</v>
      </c>
      <c r="P403" t="str">
        <v>0.48</v>
      </c>
      <c r="Q403" t="str">
        <v>20</v>
      </c>
      <c r="R403" t="str">
        <v>100</v>
      </c>
    </row>
    <row r="404">
      <c r="A404" t="str">
        <v>AutoTable</v>
      </c>
      <c r="D404" t="str">
        <v>BATTERIE</v>
      </c>
      <c r="E404" t="str">
        <v>NAUTIQUE</v>
      </c>
      <c r="F404" t="str">
        <v>04830-08PCE</v>
      </c>
      <c r="G404" t="str">
        <v xml:space="preserve">BATT. 30 MM 48 CPS NAUTIQUE PAF MULTI </v>
      </c>
      <c r="H404" t="str">
        <v>1.2" Water Cake 48's Z Assorted Colour Mine</v>
      </c>
      <c r="I404" t="str">
        <v>POT A FEU</v>
      </c>
      <c r="J404" t="str">
        <v>MULTICOLORE</v>
      </c>
      <c r="K404" t="str">
        <v>30</v>
      </c>
      <c r="L404" t="str">
        <v>F4</v>
      </c>
      <c r="M404" t="str">
        <v>1.4G</v>
      </c>
      <c r="N404" t="str">
        <v>Chine</v>
      </c>
      <c r="O404" t="str">
        <v>1008-F4-69245819</v>
      </c>
      <c r="P404" t="str">
        <v>0.6</v>
      </c>
      <c r="Q404" t="str">
        <v>20</v>
      </c>
      <c r="R404" t="str">
        <v>100</v>
      </c>
    </row>
    <row r="405">
      <c r="A405" t="str">
        <v>AutoTable</v>
      </c>
      <c r="D405" t="str">
        <v>BATTERIE</v>
      </c>
      <c r="E405" t="str">
        <v>NAUTIQUE</v>
      </c>
      <c r="F405" t="str">
        <v>04830-18KCE</v>
      </c>
      <c r="G405" t="str">
        <v xml:space="preserve">BATT. 30 MM 48 CPS NAUTIQUE COMÈTES FILET D'OR </v>
      </c>
      <c r="H405" t="str">
        <v>1.2" Water Cake 48's Z Brocade Crown Tail</v>
      </c>
      <c r="I405" t="str">
        <v>COMETE</v>
      </c>
      <c r="J405" t="str">
        <v>OR</v>
      </c>
      <c r="K405" t="str">
        <v>30</v>
      </c>
      <c r="L405" t="str">
        <v>F4</v>
      </c>
      <c r="M405" t="str">
        <v>1.4G</v>
      </c>
      <c r="N405" t="str">
        <v>Chine</v>
      </c>
      <c r="O405" t="str">
        <v>1008-F4-69245819</v>
      </c>
      <c r="P405" t="str">
        <v>0.48</v>
      </c>
      <c r="Q405" t="str">
        <v>20</v>
      </c>
      <c r="R405" t="str">
        <v>100</v>
      </c>
    </row>
    <row r="406">
      <c r="A406" t="str">
        <v>AutoTable</v>
      </c>
      <c r="D406" t="str">
        <v>BATTERIE</v>
      </c>
      <c r="E406" t="str">
        <v>NAUTIQUE</v>
      </c>
      <c r="F406" t="str">
        <v>04830-18PCE</v>
      </c>
      <c r="G406" t="str">
        <v xml:space="preserve">BATT. 30 MM 48 CPS NAUTIQUE PAF FILET D'OR </v>
      </c>
      <c r="H406" t="str">
        <v>1.2" Water Cake 48's Z Brocade Crown Mine</v>
      </c>
      <c r="I406" t="str">
        <v>POT A FEU</v>
      </c>
      <c r="J406" t="str">
        <v>OR</v>
      </c>
      <c r="K406" t="str">
        <v>30</v>
      </c>
      <c r="L406" t="str">
        <v>F4</v>
      </c>
      <c r="M406" t="str">
        <v>1.4G</v>
      </c>
      <c r="N406" t="str">
        <v>Chine</v>
      </c>
      <c r="O406" t="str">
        <v>1008-F4-69245819</v>
      </c>
      <c r="P406" t="str">
        <v>0.54</v>
      </c>
      <c r="Q406" t="str">
        <v>20</v>
      </c>
      <c r="R406" t="str">
        <v>100</v>
      </c>
    </row>
    <row r="407">
      <c r="A407" t="str">
        <v>AutoTable</v>
      </c>
      <c r="D407" t="str">
        <v>BATTERIE</v>
      </c>
      <c r="E407" t="str">
        <v>NAUTIQUE</v>
      </c>
      <c r="F407" t="str">
        <v>04832-19CE</v>
      </c>
      <c r="G407" t="str">
        <v xml:space="preserve">BATT. 30 MM 48 CPS NAUTIQUE MOSAÏQUE PLUIE OR </v>
      </c>
      <c r="H407" t="str">
        <v>1.2" Water Cake 48's  Z Flower crown Crossette</v>
      </c>
      <c r="I407" t="str">
        <v>MOSAIQUE</v>
      </c>
      <c r="J407" t="str">
        <v>OR</v>
      </c>
      <c r="K407" t="str">
        <v>30</v>
      </c>
      <c r="L407" t="str">
        <v>F4</v>
      </c>
      <c r="M407" t="str">
        <v>1.4G</v>
      </c>
      <c r="N407" t="str">
        <v>Chine</v>
      </c>
      <c r="O407" t="str">
        <v>1008-F4-69245819</v>
      </c>
      <c r="P407" t="str">
        <v>0.84</v>
      </c>
      <c r="Q407" t="str">
        <v>20</v>
      </c>
      <c r="R407" t="str">
        <v>100</v>
      </c>
    </row>
    <row r="408">
      <c r="A408" t="str">
        <v>AutoTable</v>
      </c>
      <c r="D408" t="str">
        <v>BATTERIE</v>
      </c>
      <c r="E408" t="str">
        <v>SEQUENCEE</v>
      </c>
      <c r="F408" t="str">
        <v>01331-AS</v>
      </c>
      <c r="G408" t="str">
        <v>BATT. 30 MM 13 DÉPARTS SÉQ. COMÈTES SÉQ ARGENT</v>
      </c>
      <c r="H408" t="str">
        <v>1.2" Cake 13s' Fan Silver Wave Comet in Z</v>
      </c>
      <c r="I408" t="str">
        <v>COMETE</v>
      </c>
      <c r="J408" t="str">
        <v>ARGENT</v>
      </c>
      <c r="K408" t="str">
        <v>30</v>
      </c>
      <c r="L408" t="str">
        <v>F4</v>
      </c>
      <c r="M408" t="str">
        <v>1.4G</v>
      </c>
      <c r="N408" t="str">
        <v>Chine</v>
      </c>
      <c r="O408" t="str">
        <v>1170-F4-03192</v>
      </c>
      <c r="P408" t="str">
        <v>0.325</v>
      </c>
      <c r="Q408" t="str">
        <v>2</v>
      </c>
      <c r="R408" t="str">
        <v>45</v>
      </c>
    </row>
    <row r="409">
      <c r="A409" t="str">
        <v>AutoTable</v>
      </c>
      <c r="D409" t="str">
        <v>BATTERIE</v>
      </c>
      <c r="E409" t="str">
        <v>SEQUENCEE</v>
      </c>
      <c r="F409" t="str">
        <v>01331-CBS</v>
      </c>
      <c r="G409" t="str">
        <v>BATT. 30 MM 13 DÉPARTS SÉQ. PAF SÉQ CLIGNO BLANC</v>
      </c>
      <c r="H409" t="str">
        <v>1.2" Cake 13s' White Mine IN Z</v>
      </c>
      <c r="I409" t="str">
        <v>POT A FEU</v>
      </c>
      <c r="J409" t="str">
        <v>BLANC</v>
      </c>
      <c r="K409" t="str">
        <v>30</v>
      </c>
      <c r="L409" t="str">
        <v>F4</v>
      </c>
      <c r="M409" t="str">
        <v>1.4G</v>
      </c>
      <c r="N409" t="str">
        <v>Chine</v>
      </c>
      <c r="O409" t="str">
        <v>1170-F4-03188</v>
      </c>
      <c r="P409" t="str">
        <v>0.325</v>
      </c>
      <c r="Q409" t="str">
        <v>2</v>
      </c>
      <c r="R409" t="str">
        <v>45</v>
      </c>
    </row>
    <row r="410">
      <c r="A410" t="str">
        <v>AutoTable</v>
      </c>
      <c r="D410" t="str">
        <v>BATTERIE</v>
      </c>
      <c r="E410" t="str">
        <v>SEQUENCEE</v>
      </c>
      <c r="F410" t="str">
        <v>01331-FOBS</v>
      </c>
      <c r="G410" t="str">
        <v>BATT. 30 MM 13 DÉPARTS SÉQ. PAF SÉQ FILET OR BLEU</v>
      </c>
      <c r="H410" t="str">
        <v>1.2" Cake 13s' brocade crown w/ blueu mine  IN Z</v>
      </c>
      <c r="I410" t="str">
        <v>POT A FEU</v>
      </c>
      <c r="J410" t="str">
        <v>OR</v>
      </c>
      <c r="K410" t="str">
        <v>30</v>
      </c>
      <c r="L410" t="str">
        <v>F4</v>
      </c>
      <c r="M410" t="str">
        <v>1.4G</v>
      </c>
      <c r="N410" t="str">
        <v>Chine</v>
      </c>
      <c r="O410" t="str">
        <v>1170-F4-03188</v>
      </c>
      <c r="P410" t="str">
        <v>0.26</v>
      </c>
      <c r="Q410" t="str">
        <v>4</v>
      </c>
      <c r="R410" t="str">
        <v>45</v>
      </c>
    </row>
    <row r="411">
      <c r="A411" t="str">
        <v>AutoTable</v>
      </c>
      <c r="D411" t="str">
        <v>BATTERIE</v>
      </c>
      <c r="E411" t="str">
        <v>SEQUENCEE</v>
      </c>
      <c r="F411" t="str">
        <v>01331-FOS</v>
      </c>
      <c r="G411" t="str">
        <v xml:space="preserve">BATT. 30 MM 13 DÉPARTS SÉQ. PAF SÉQ FILET D'OR </v>
      </c>
      <c r="H411" t="str">
        <v>1.2" Cake 13s' brocade crown mine IN Z</v>
      </c>
      <c r="I411" t="str">
        <v>POT A FEU</v>
      </c>
      <c r="J411" t="str">
        <v>OR</v>
      </c>
      <c r="K411" t="str">
        <v>30</v>
      </c>
      <c r="L411" t="str">
        <v>F4</v>
      </c>
      <c r="M411" t="str">
        <v>1.4G</v>
      </c>
      <c r="N411" t="str">
        <v>Chine</v>
      </c>
      <c r="O411" t="str">
        <v>1170-F4-03188</v>
      </c>
      <c r="P411" t="str">
        <v>0.325</v>
      </c>
      <c r="Q411" t="str">
        <v>2</v>
      </c>
      <c r="R411" t="str">
        <v>45</v>
      </c>
    </row>
    <row r="412">
      <c r="A412" t="str">
        <v>AutoTable</v>
      </c>
      <c r="D412" t="str">
        <v>BATTERIE</v>
      </c>
      <c r="E412" t="str">
        <v>SEQUENCEE</v>
      </c>
      <c r="F412" t="str">
        <v>01331-RS</v>
      </c>
      <c r="G412" t="str">
        <v>BATT. 30 MM 13 DÉPARTS SÉQUENCÉS COMÈTES SÉQ ROUGE</v>
      </c>
      <c r="H412" t="str">
        <v>1.2" Cake 13s' Fan Red wave Comet  IN Z</v>
      </c>
      <c r="I412" t="str">
        <v>COMETE</v>
      </c>
      <c r="J412" t="str">
        <v>ROUGE</v>
      </c>
      <c r="K412" t="str">
        <v>30</v>
      </c>
      <c r="L412" t="str">
        <v>F4</v>
      </c>
      <c r="M412" t="str">
        <v>1.4G</v>
      </c>
      <c r="N412" t="str">
        <v>Chine</v>
      </c>
      <c r="O412" t="str">
        <v>1170-F4-03192</v>
      </c>
      <c r="P412" t="str">
        <v>0.325</v>
      </c>
      <c r="Q412" t="str">
        <v>2</v>
      </c>
      <c r="R412" t="str">
        <v>45</v>
      </c>
    </row>
    <row r="413">
      <c r="A413" t="str">
        <v>AutoTable</v>
      </c>
      <c r="D413" t="str">
        <v>BATTERIE</v>
      </c>
      <c r="E413" t="str">
        <v>SEQUENCEE</v>
      </c>
      <c r="F413" t="str">
        <v>01930-08S</v>
      </c>
      <c r="G413" t="str">
        <v>BATT. 30 MM 19 CPS SÉQUENCÉS PAF SÉQ MULTICOLORE</v>
      </c>
      <c r="H413" t="str">
        <v>Z cake 19 shot multicolored mine</v>
      </c>
      <c r="I413" t="str">
        <v>POT A FEU</v>
      </c>
      <c r="J413" t="str">
        <v>MULTICOLORE</v>
      </c>
      <c r="K413" t="str">
        <v>30</v>
      </c>
      <c r="L413" t="str">
        <v>F4</v>
      </c>
      <c r="M413" t="str">
        <v>1.4G</v>
      </c>
      <c r="N413" t="str">
        <v>Chine</v>
      </c>
      <c r="O413" t="str">
        <v>1170-F4-03188</v>
      </c>
      <c r="P413" t="str">
        <v>0.475</v>
      </c>
      <c r="Q413" t="str">
        <v>2</v>
      </c>
      <c r="R413" t="str">
        <v>30</v>
      </c>
    </row>
    <row r="414">
      <c r="A414" t="str">
        <v>AutoTable</v>
      </c>
      <c r="D414" t="str">
        <v>BATTERIE</v>
      </c>
      <c r="E414" t="str">
        <v>SEQUENCEE</v>
      </c>
      <c r="F414" t="str">
        <v>04025FO</v>
      </c>
      <c r="G414" t="str">
        <v xml:space="preserve">BATT. 25 MM 40 CPS SÉQUENCÉS COMÈTES FILET D'OR </v>
      </c>
      <c r="H414" t="str">
        <v>1" Cake 40's Fan Orange Crosette Fan Brocade Crown Tail -30 sec -</v>
      </c>
      <c r="I414" t="str">
        <v>COMETE</v>
      </c>
      <c r="J414" t="str">
        <v>OR</v>
      </c>
      <c r="K414" t="str">
        <v>25</v>
      </c>
      <c r="L414" t="str">
        <v>F3</v>
      </c>
      <c r="M414" t="str">
        <v>1.4G</v>
      </c>
      <c r="N414" t="str">
        <v>Chine</v>
      </c>
      <c r="O414" t="str">
        <v>1008-F3-69248602</v>
      </c>
      <c r="P414" t="str">
        <v>0.52</v>
      </c>
      <c r="Q414" t="str">
        <v>30</v>
      </c>
      <c r="R414" t="str">
        <v>25</v>
      </c>
    </row>
    <row r="415">
      <c r="A415" t="str">
        <v>AutoTable</v>
      </c>
      <c r="D415" t="str">
        <v>BATTERIE</v>
      </c>
      <c r="E415" t="str">
        <v>SEQUENCEE</v>
      </c>
      <c r="F415" t="str">
        <v>04028TB</v>
      </c>
      <c r="G415" t="str">
        <v xml:space="preserve">BATT. 25 MM 40 CPS SÉQUENCÉS SERPENTEAUX TITANIUM </v>
      </c>
      <c r="H415" t="str">
        <v>1" Cake 40s'Fan Silver Spinner Flower</v>
      </c>
      <c r="I415" t="str">
        <v>SPECIAL SERPENTIN</v>
      </c>
      <c r="J415" t="str">
        <v>ARGENT</v>
      </c>
      <c r="K415" t="str">
        <v>25</v>
      </c>
      <c r="L415" t="str">
        <v>F2</v>
      </c>
      <c r="M415" t="str">
        <v>1.4G</v>
      </c>
      <c r="N415" t="str">
        <v>Chine</v>
      </c>
      <c r="O415" t="str">
        <v>1008-F2-69248608</v>
      </c>
      <c r="P415" t="str">
        <v>0.34</v>
      </c>
      <c r="Q415" t="str">
        <v>30</v>
      </c>
      <c r="R415" t="str">
        <v>8</v>
      </c>
    </row>
    <row r="416">
      <c r="A416" t="str">
        <v>AutoTable</v>
      </c>
      <c r="D416" t="str">
        <v>BATTERIE</v>
      </c>
      <c r="E416" t="str">
        <v>SEQUENCEE</v>
      </c>
      <c r="F416" t="str">
        <v>04030-11SCE</v>
      </c>
      <c r="G416" t="str">
        <v xml:space="preserve">BATT. 30 MM 40 CPS SÉQUENCÉS MOSAÏQUES B-BC-R </v>
      </c>
      <c r="H416" t="str">
        <v>1.2" Z cake 40 sh. Fan Shape Crosette Blue-White-Red</v>
      </c>
      <c r="I416" t="str">
        <v>MOSAIQUE</v>
      </c>
      <c r="J416" t="str">
        <v>TRICOLORE</v>
      </c>
      <c r="K416" t="str">
        <v>30</v>
      </c>
      <c r="L416" t="str">
        <v>F4</v>
      </c>
      <c r="M416" t="str">
        <v>1.4G</v>
      </c>
      <c r="N416" t="str">
        <v>Chine</v>
      </c>
      <c r="O416" t="str">
        <v>1008-F4-69245814</v>
      </c>
      <c r="P416" t="str">
        <v>1.256</v>
      </c>
      <c r="Q416" t="str">
        <v>25</v>
      </c>
      <c r="R416" t="str">
        <v>45</v>
      </c>
    </row>
    <row r="417">
      <c r="A417" t="str">
        <v>AutoTable</v>
      </c>
      <c r="D417" t="str">
        <v>BATTERIE</v>
      </c>
      <c r="E417" t="str">
        <v>SEQUENCEE</v>
      </c>
      <c r="F417" t="str">
        <v>04530-82</v>
      </c>
      <c r="G417" t="str">
        <v>BATT. 25 MM 45 CPS SÉQ. PAF OR&amp;BLEU + BBE FIL&amp;D'OR</v>
      </c>
      <c r="H417" t="str">
        <v>1" Cake 45s' Brocade crown blue mine to bracade crown</v>
      </c>
      <c r="I417" t="str">
        <v>BOMBE POT A FEU</v>
      </c>
      <c r="J417" t="str">
        <v>OR</v>
      </c>
      <c r="K417" t="str">
        <v>25</v>
      </c>
      <c r="L417" t="str">
        <v>F3</v>
      </c>
      <c r="M417" t="str">
        <v>1.4G</v>
      </c>
      <c r="N417" t="str">
        <v>Chine</v>
      </c>
      <c r="O417" t="str">
        <v>1008-F3-69244484</v>
      </c>
      <c r="P417" t="str">
        <v>0.725</v>
      </c>
      <c r="Q417" t="str">
        <v>30</v>
      </c>
      <c r="R417" t="str">
        <v>25</v>
      </c>
    </row>
    <row r="418">
      <c r="A418" t="str">
        <v>AutoTable</v>
      </c>
      <c r="D418" t="str">
        <v>BATTERIE</v>
      </c>
      <c r="E418" t="str">
        <v>SEQUENCEE</v>
      </c>
      <c r="F418" t="str">
        <v>08024-02CE</v>
      </c>
      <c r="G418" t="str">
        <v xml:space="preserve">BATT. 24 MM 80 CPS SÉQ. SERPENTEAUX TRONC BLEU </v>
      </c>
      <c r="H418" t="str">
        <v>1" Cake 80s' Z Silver Whirl w/ Blue Tail</v>
      </c>
      <c r="I418" t="str">
        <v>SPECIAL SERPENTIN</v>
      </c>
      <c r="J418" t="str">
        <v>BLEU</v>
      </c>
      <c r="K418" t="str">
        <v>25</v>
      </c>
      <c r="L418" t="str">
        <v>F4</v>
      </c>
      <c r="M418" t="str">
        <v>1.4G</v>
      </c>
      <c r="N418" t="str">
        <v>Chine</v>
      </c>
      <c r="O418" t="str">
        <v>1008-F4-69254323</v>
      </c>
      <c r="P418" t="str">
        <v>0.728</v>
      </c>
      <c r="Q418" t="str">
        <v>24</v>
      </c>
      <c r="R418" t="str">
        <v>36</v>
      </c>
    </row>
    <row r="419">
      <c r="A419" t="str">
        <v>AutoTable</v>
      </c>
      <c r="D419" t="str">
        <v>BATTERIE</v>
      </c>
      <c r="E419" t="str">
        <v>SEQUENCEE</v>
      </c>
      <c r="F419" t="str">
        <v>08024-06CE</v>
      </c>
      <c r="G419" t="str">
        <v xml:space="preserve">BATT. 24 MM 80 CPS SÉQ. SERPENTEAUX TRONC ROUGE </v>
      </c>
      <c r="H419" t="str">
        <v>Cake 24 mm Z Silver Whirl w/ Red Tail</v>
      </c>
      <c r="I419" t="str">
        <v>SPECIAL SERPENTIN</v>
      </c>
      <c r="J419" t="str">
        <v>ROUGE</v>
      </c>
      <c r="K419" t="str">
        <v>25</v>
      </c>
      <c r="L419" t="str">
        <v>F4</v>
      </c>
      <c r="M419" t="str">
        <v>1.4G</v>
      </c>
      <c r="N419" t="str">
        <v>Chine</v>
      </c>
      <c r="O419" t="str">
        <v>1008-F4-69254323</v>
      </c>
      <c r="P419" t="str">
        <v>0.728</v>
      </c>
      <c r="Q419" t="str">
        <v>24</v>
      </c>
      <c r="R419" t="str">
        <v>36</v>
      </c>
    </row>
    <row r="420">
      <c r="A420" t="str">
        <v>AutoTable</v>
      </c>
      <c r="D420" t="str">
        <v>BATTERIE</v>
      </c>
      <c r="E420" t="str">
        <v>SEQUENCEE</v>
      </c>
      <c r="F420" t="str">
        <v>403624</v>
      </c>
      <c r="G420" t="str">
        <v>BATT. 30 MM 36 CPS SÉQ. BTTES CLIGNO &amp; TRC SERP.</v>
      </c>
      <c r="H420" t="str">
        <v>1.2"" Cake 36 sh Z Silver wheel to color dalhia white glitter</v>
      </c>
      <c r="I420" t="str">
        <v>BOMBE TRONC</v>
      </c>
      <c r="J420" t="str">
        <v>MULTICOLORE</v>
      </c>
      <c r="K420" t="str">
        <v>30</v>
      </c>
      <c r="L420" t="str">
        <v>F3</v>
      </c>
      <c r="M420" t="str">
        <v>1.4G</v>
      </c>
      <c r="N420" t="str">
        <v>Chine</v>
      </c>
      <c r="O420" t="str">
        <v>1008-F3-69246329</v>
      </c>
      <c r="P420" t="str">
        <v>0.702</v>
      </c>
      <c r="Q420" t="str">
        <v>20</v>
      </c>
      <c r="R420" t="str">
        <v>25</v>
      </c>
    </row>
    <row r="421">
      <c r="A421" t="str">
        <v>AutoTable</v>
      </c>
      <c r="D421" t="str">
        <v>BATTERIE</v>
      </c>
      <c r="E421" t="str">
        <v>SEQUENCEE</v>
      </c>
      <c r="F421" t="str">
        <v>410071</v>
      </c>
      <c r="G421" t="str">
        <v>BATT. 30 MM 100 CPS SÉQ. BBTTES FILET D'OR + TRONC</v>
      </c>
      <c r="H421" t="str">
        <v>1.2"Cake 100 Sh OLA Z Brocade tail to Brocade crown - C4</v>
      </c>
      <c r="I421" t="str">
        <v>BOMBE TRONC</v>
      </c>
      <c r="J421" t="str">
        <v>OR</v>
      </c>
      <c r="K421" t="str">
        <v>30</v>
      </c>
      <c r="L421" t="str">
        <v>F4</v>
      </c>
      <c r="M421" t="str">
        <v>1.4G</v>
      </c>
      <c r="N421" t="str">
        <v>Chine</v>
      </c>
      <c r="O421" t="str">
        <v>2463-F4-0007</v>
      </c>
      <c r="P421" t="str">
        <v>2</v>
      </c>
      <c r="Q421" t="str">
        <v>40</v>
      </c>
      <c r="R421" t="str">
        <v>45</v>
      </c>
    </row>
    <row r="422">
      <c r="A422" t="str">
        <v>AutoTable</v>
      </c>
      <c r="D422" t="str">
        <v>BATTERIE</v>
      </c>
      <c r="E422" t="str">
        <v>SEQUENCEE</v>
      </c>
      <c r="F422" t="str">
        <v>410080</v>
      </c>
      <c r="G422" t="str">
        <v>BATT. 30 MM 100CPS SÉQ.PLUMET FILETOR &amp; GERB.BLEUE</v>
      </c>
      <c r="H422" t="str">
        <v>1.2"Cake  Fan 10x10 Sh Blue mine + Gold Willow Waterfall - C4</v>
      </c>
      <c r="I422" t="str">
        <v>PLUMET</v>
      </c>
      <c r="J422" t="str">
        <v>OR</v>
      </c>
      <c r="K422" t="str">
        <v>30</v>
      </c>
      <c r="L422" t="str">
        <v>F4</v>
      </c>
      <c r="M422" t="str">
        <v>1.4G</v>
      </c>
      <c r="N422" t="str">
        <v>Chine</v>
      </c>
      <c r="O422" t="str">
        <v>2463-F4-0007</v>
      </c>
      <c r="P422" t="str">
        <v>2</v>
      </c>
      <c r="Q422" t="str">
        <v>45</v>
      </c>
      <c r="R422" t="str">
        <v>45</v>
      </c>
    </row>
    <row r="423">
      <c r="A423" t="str">
        <v>AutoTable</v>
      </c>
      <c r="D423" t="str">
        <v>BOMBE</v>
      </c>
      <c r="E423" t="str">
        <v>ASSORTIE</v>
      </c>
      <c r="F423" t="str">
        <v>703300A</v>
      </c>
      <c r="G423" t="str">
        <v>BOMBE Ø75 PIVOINE ASSORTIES</v>
      </c>
      <c r="H423" t="str">
        <v>3" Shell assorted Peony  in 1 box</v>
      </c>
      <c r="I423" t="str">
        <v>PIVOINE</v>
      </c>
      <c r="J423" t="str">
        <v>ASSORTIS</v>
      </c>
      <c r="K423" t="str">
        <v>75</v>
      </c>
      <c r="L423" t="str">
        <v>F4</v>
      </c>
      <c r="M423" t="str">
        <v>1.3G</v>
      </c>
      <c r="N423" t="str">
        <v>Chine</v>
      </c>
      <c r="O423" t="str">
        <v>1008-F4-69252667</v>
      </c>
      <c r="P423" t="str">
        <v>0.14</v>
      </c>
      <c r="Q423" t="str">
        <v>3</v>
      </c>
      <c r="R423" t="str">
        <v>75</v>
      </c>
    </row>
    <row r="424">
      <c r="A424" t="str">
        <v>AutoTable</v>
      </c>
      <c r="D424" t="str">
        <v>BOMBE</v>
      </c>
      <c r="E424" t="str">
        <v>ASSORTIE</v>
      </c>
      <c r="F424" t="str">
        <v>703300A-72</v>
      </c>
      <c r="G424" t="str">
        <v>BOMBE Ø75 PIVOINE ASSORTIES(72)</v>
      </c>
      <c r="H424" t="str">
        <v>3" Shell assorted Peony  in 1 box</v>
      </c>
      <c r="I424" t="str">
        <v>PIVOINE</v>
      </c>
      <c r="J424" t="str">
        <v>ASSORTIS</v>
      </c>
      <c r="K424" t="str">
        <v>75</v>
      </c>
      <c r="L424" t="str">
        <v>F4</v>
      </c>
      <c r="M424" t="str">
        <v>1.3G</v>
      </c>
      <c r="N424" t="str">
        <v>Chine</v>
      </c>
      <c r="O424" t="str">
        <v>1008-F4-69252667</v>
      </c>
      <c r="P424" t="str">
        <v>0.14</v>
      </c>
      <c r="Q424" t="str">
        <v>3</v>
      </c>
      <c r="R424" t="str">
        <v>75</v>
      </c>
    </row>
    <row r="425">
      <c r="A425" t="str">
        <v>AutoTable</v>
      </c>
      <c r="D425" t="str">
        <v>BOMBE</v>
      </c>
      <c r="E425" t="str">
        <v>ASSORTIE</v>
      </c>
      <c r="F425" t="str">
        <v>703400A</v>
      </c>
      <c r="G425" t="str">
        <v xml:space="preserve">BOMBE Ø100 PIVOINES ASSORTIES </v>
      </c>
      <c r="H425" t="str">
        <v>4" Shell Assorted Peony  in 1 box</v>
      </c>
      <c r="I425" t="str">
        <v>PIVOINE</v>
      </c>
      <c r="J425" t="str">
        <v>ASSORTIS</v>
      </c>
      <c r="K425" t="str">
        <v>100</v>
      </c>
      <c r="L425" t="str">
        <v>F4</v>
      </c>
      <c r="M425" t="str">
        <v>1.3G</v>
      </c>
      <c r="N425" t="str">
        <v>Chine</v>
      </c>
      <c r="O425" t="str">
        <v>1008-F4-69252665</v>
      </c>
      <c r="P425" t="str">
        <v>0.32</v>
      </c>
      <c r="Q425" t="str">
        <v>3,5</v>
      </c>
      <c r="R425" t="str">
        <v>100</v>
      </c>
    </row>
    <row r="426">
      <c r="A426" t="str">
        <v>AutoTable</v>
      </c>
      <c r="D426" t="str">
        <v>BOMBE</v>
      </c>
      <c r="E426" t="str">
        <v>ASSORTIE</v>
      </c>
      <c r="F426" t="str">
        <v>703500A</v>
      </c>
      <c r="G426" t="str">
        <v xml:space="preserve">BOMBE Ø125 PIVOINES ASSORTIES </v>
      </c>
      <c r="H426" t="str">
        <v>5" Shell Assorted Peony in 1 box</v>
      </c>
      <c r="I426" t="str">
        <v>PIVOINE</v>
      </c>
      <c r="J426" t="str">
        <v>ASSORTIS</v>
      </c>
      <c r="K426" t="str">
        <v>125</v>
      </c>
      <c r="L426" t="str">
        <v>F4</v>
      </c>
      <c r="M426" t="str">
        <v>1.3G</v>
      </c>
      <c r="N426" t="str">
        <v>Chine</v>
      </c>
      <c r="O426" t="str">
        <v>1008-F4-69253205</v>
      </c>
      <c r="P426" t="str">
        <v>0.7</v>
      </c>
      <c r="Q426" t="str">
        <v>3,8</v>
      </c>
      <c r="R426" t="str">
        <v>125</v>
      </c>
    </row>
    <row r="427">
      <c r="A427" t="str">
        <v>AutoTable</v>
      </c>
      <c r="D427" t="str">
        <v>BOMBE</v>
      </c>
      <c r="E427" t="str">
        <v>ASSORTIE</v>
      </c>
      <c r="F427" t="str">
        <v>703600A</v>
      </c>
      <c r="G427" t="str">
        <v xml:space="preserve">BOMBE Ø150 PIVOINES ASSORTIES </v>
      </c>
      <c r="H427" t="str">
        <v>6" Shell Assorted Peony  in 1 box</v>
      </c>
      <c r="I427" t="str">
        <v>PIVOINE</v>
      </c>
      <c r="J427" t="str">
        <v>ASSORTIS</v>
      </c>
      <c r="K427" t="str">
        <v>150</v>
      </c>
      <c r="L427" t="str">
        <v>F4</v>
      </c>
      <c r="M427" t="str">
        <v>1.3G</v>
      </c>
      <c r="N427" t="str">
        <v>Chine</v>
      </c>
      <c r="O427" t="str">
        <v>1008-F4-69253207</v>
      </c>
      <c r="P427" t="str">
        <v>1.05</v>
      </c>
      <c r="Q427" t="str">
        <v>4</v>
      </c>
      <c r="R427" t="str">
        <v>150</v>
      </c>
    </row>
    <row r="428">
      <c r="A428" t="str">
        <v>AutoTable</v>
      </c>
      <c r="D428" t="str">
        <v>BOMBE</v>
      </c>
      <c r="E428" t="str">
        <v>ASSORTIE</v>
      </c>
      <c r="F428" t="str">
        <v>78210-00</v>
      </c>
      <c r="G428" t="str">
        <v xml:space="preserve">BOMBE Ø100 ASSORTIES </v>
      </c>
      <c r="H428" t="str">
        <v>4" Shell Assorted in 1 Box</v>
      </c>
      <c r="I428" t="str">
        <v>MULTI EFFETS</v>
      </c>
      <c r="J428" t="str">
        <v>ASSORTIS</v>
      </c>
      <c r="K428" t="str">
        <v>100</v>
      </c>
      <c r="L428" t="str">
        <v>F4</v>
      </c>
      <c r="M428" t="str">
        <v>1.3G</v>
      </c>
      <c r="N428" t="str">
        <v>Chine</v>
      </c>
      <c r="O428" t="str">
        <v>1008-F4-69252665</v>
      </c>
      <c r="P428" t="str">
        <v>0.32</v>
      </c>
      <c r="Q428" t="str">
        <v>3,5</v>
      </c>
      <c r="R428" t="str">
        <v>100</v>
      </c>
    </row>
    <row r="429">
      <c r="A429" t="str">
        <v>AutoTable</v>
      </c>
      <c r="D429" t="str">
        <v>BOMBE</v>
      </c>
      <c r="E429" t="str">
        <v>ASSORTIE</v>
      </c>
      <c r="F429" t="str">
        <v>78210-M1</v>
      </c>
      <c r="G429" t="str">
        <v xml:space="preserve">BOMBE Ø100 ASSORTIES M1  </v>
      </c>
      <c r="H429" t="str">
        <v>4" Shell Assortment M1</v>
      </c>
      <c r="I429" t="str">
        <v>MULTI EFFETS</v>
      </c>
      <c r="J429" t="str">
        <v>ASSORTIS</v>
      </c>
      <c r="K429" t="str">
        <v>100</v>
      </c>
      <c r="L429" t="str">
        <v>F4</v>
      </c>
      <c r="M429" t="str">
        <v>1.3G</v>
      </c>
      <c r="N429" t="str">
        <v>Chine</v>
      </c>
      <c r="O429" t="str">
        <v>1008-F4-69252665</v>
      </c>
      <c r="P429" t="str">
        <v>0.32</v>
      </c>
      <c r="Q429" t="str">
        <v>3,5</v>
      </c>
      <c r="R429" t="str">
        <v>100</v>
      </c>
    </row>
    <row r="430">
      <c r="A430" t="str">
        <v>AutoTable</v>
      </c>
      <c r="D430" t="str">
        <v>BOMBE</v>
      </c>
      <c r="E430" t="str">
        <v>ASSORTIE</v>
      </c>
      <c r="F430" t="str">
        <v>78210-R1</v>
      </c>
      <c r="G430" t="str">
        <v xml:space="preserve">BOMBE Ø100 ASSORTIES R1   </v>
      </c>
      <c r="H430" t="str">
        <v>4" Shell Assortment R1</v>
      </c>
      <c r="I430" t="str">
        <v>MULTI EFFETS</v>
      </c>
      <c r="J430" t="str">
        <v>ASSORTIS</v>
      </c>
      <c r="K430" t="str">
        <v>100</v>
      </c>
      <c r="L430" t="str">
        <v>F4</v>
      </c>
      <c r="M430" t="str">
        <v>1.3G</v>
      </c>
      <c r="N430" t="str">
        <v>Chine</v>
      </c>
      <c r="O430" t="str">
        <v>1008-F4-69252665</v>
      </c>
      <c r="P430" t="str">
        <v>0.32</v>
      </c>
      <c r="Q430" t="str">
        <v>3,5</v>
      </c>
      <c r="R430" t="str">
        <v>100</v>
      </c>
    </row>
    <row r="431">
      <c r="A431" t="str">
        <v>AutoTable</v>
      </c>
      <c r="D431" t="str">
        <v>BOMBE</v>
      </c>
      <c r="E431" t="str">
        <v>ASSORTIE</v>
      </c>
      <c r="F431" t="str">
        <v>78212-00</v>
      </c>
      <c r="G431" t="str">
        <v xml:space="preserve">BOMBE Ø125 ASSORTIES </v>
      </c>
      <c r="H431" t="str">
        <v>5" Shell Assorted in 1 Box</v>
      </c>
      <c r="I431" t="str">
        <v>PIVOINE</v>
      </c>
      <c r="J431" t="str">
        <v>ASSORTIS</v>
      </c>
      <c r="K431" t="str">
        <v>125</v>
      </c>
      <c r="L431" t="str">
        <v>F4</v>
      </c>
      <c r="M431" t="str">
        <v>1.3G</v>
      </c>
      <c r="N431" t="str">
        <v>Chine</v>
      </c>
      <c r="O431" t="str">
        <v>1008-F4-69253205</v>
      </c>
      <c r="P431" t="str">
        <v>0.7</v>
      </c>
      <c r="Q431" t="str">
        <v>3,8</v>
      </c>
      <c r="R431" t="str">
        <v>125</v>
      </c>
    </row>
    <row r="432">
      <c r="A432" t="str">
        <v>AutoTable</v>
      </c>
      <c r="D432" t="str">
        <v>BOMBE</v>
      </c>
      <c r="E432" t="str">
        <v>ASSORTIE</v>
      </c>
      <c r="F432" t="str">
        <v>78212-M</v>
      </c>
      <c r="G432" t="str">
        <v xml:space="preserve">BOMBE Ø125 ASSORTIES M  </v>
      </c>
      <c r="H432" t="str">
        <v>5" Shell Assortment M</v>
      </c>
      <c r="I432" t="str">
        <v>MULTI EFFETS</v>
      </c>
      <c r="J432" t="str">
        <v>ASSORTIS</v>
      </c>
      <c r="K432" t="str">
        <v>125</v>
      </c>
      <c r="L432" t="str">
        <v>F4</v>
      </c>
      <c r="M432" t="str">
        <v>1.3G</v>
      </c>
      <c r="N432" t="str">
        <v>Chine</v>
      </c>
      <c r="O432" t="str">
        <v>1008-F4-69253205</v>
      </c>
      <c r="P432" t="str">
        <v>0.7</v>
      </c>
      <c r="Q432" t="str">
        <v>3,8</v>
      </c>
      <c r="R432" t="str">
        <v>125</v>
      </c>
    </row>
    <row r="433">
      <c r="A433" t="str">
        <v>AutoTable</v>
      </c>
      <c r="D433" t="str">
        <v>BOMBE</v>
      </c>
      <c r="E433" t="str">
        <v>ASSORTIE</v>
      </c>
      <c r="F433" t="str">
        <v>78215-00</v>
      </c>
      <c r="G433" t="str">
        <v xml:space="preserve">BOMBE Ø150 ASSORTIES </v>
      </c>
      <c r="H433" t="str">
        <v>6" Shell Assorted in 1 Box</v>
      </c>
      <c r="I433" t="str">
        <v>MULTI EFFETS</v>
      </c>
      <c r="J433" t="str">
        <v>ASSORTIS</v>
      </c>
      <c r="K433" t="str">
        <v>150</v>
      </c>
      <c r="L433" t="str">
        <v>F4</v>
      </c>
      <c r="M433" t="str">
        <v>1.3G</v>
      </c>
      <c r="N433" t="str">
        <v>Chine</v>
      </c>
      <c r="O433" t="str">
        <v>1008-F4-69253207</v>
      </c>
      <c r="P433" t="str">
        <v>1.05</v>
      </c>
      <c r="Q433" t="str">
        <v>4</v>
      </c>
      <c r="R433" t="str">
        <v>150</v>
      </c>
    </row>
    <row r="434">
      <c r="A434" t="str">
        <v>AutoTable</v>
      </c>
      <c r="D434" t="str">
        <v>BOMBE</v>
      </c>
      <c r="E434" t="str">
        <v>ASSORTIE</v>
      </c>
      <c r="F434" t="str">
        <v>78215-M</v>
      </c>
      <c r="G434" t="str">
        <v xml:space="preserve">BOMBE Ø150 ASSORTIE M   </v>
      </c>
      <c r="H434" t="str">
        <v>6" Shell Assortment M</v>
      </c>
      <c r="I434" t="str">
        <v>MULTI EFFETS</v>
      </c>
      <c r="J434" t="str">
        <v>ASSORTIS</v>
      </c>
      <c r="K434" t="str">
        <v>150</v>
      </c>
      <c r="L434" t="str">
        <v>F4</v>
      </c>
      <c r="M434" t="str">
        <v>1.3G</v>
      </c>
      <c r="N434" t="str">
        <v>Chine</v>
      </c>
      <c r="O434" t="str">
        <v>1008-F4-69253207</v>
      </c>
      <c r="P434" t="str">
        <v>1.05</v>
      </c>
      <c r="Q434" t="str">
        <v>4</v>
      </c>
      <c r="R434" t="str">
        <v>150</v>
      </c>
    </row>
    <row r="435">
      <c r="A435" t="str">
        <v>AutoTable</v>
      </c>
      <c r="D435" t="str">
        <v>BOMBE</v>
      </c>
      <c r="E435" t="str">
        <v>ASSORTIE</v>
      </c>
      <c r="F435" t="str">
        <v>78275-00</v>
      </c>
      <c r="G435" t="str">
        <v xml:space="preserve">BOMBE Ø75 ASSORTIES </v>
      </c>
      <c r="H435" t="str">
        <v>3" Shell Assorted in 1 Box -</v>
      </c>
      <c r="I435" t="str">
        <v>MULTI EFFETS</v>
      </c>
      <c r="J435" t="str">
        <v>ASSORTIS</v>
      </c>
      <c r="K435" t="str">
        <v>75</v>
      </c>
      <c r="L435" t="str">
        <v>F4</v>
      </c>
      <c r="M435" t="str">
        <v>1.3G</v>
      </c>
      <c r="N435" t="str">
        <v>Chine</v>
      </c>
      <c r="O435" t="str">
        <v>1008-F4-69252667</v>
      </c>
      <c r="P435" t="str">
        <v>0.14</v>
      </c>
      <c r="Q435" t="str">
        <v>3</v>
      </c>
      <c r="R435" t="str">
        <v>75</v>
      </c>
    </row>
    <row r="436">
      <c r="A436" t="str">
        <v>AutoTable</v>
      </c>
      <c r="D436" t="str">
        <v>BOMBE</v>
      </c>
      <c r="E436" t="str">
        <v>ASSORTIE</v>
      </c>
      <c r="F436" t="str">
        <v>78275-M</v>
      </c>
      <c r="G436" t="str">
        <v>BOMBE Ø75 ASSORTIES M</v>
      </c>
      <c r="H436" t="str">
        <v>3'' Shell Assortment  M</v>
      </c>
      <c r="I436" t="str">
        <v>MULTI EFFETS</v>
      </c>
      <c r="J436" t="str">
        <v>ASSORTIS</v>
      </c>
      <c r="K436" t="str">
        <v>75</v>
      </c>
      <c r="L436" t="str">
        <v>F4</v>
      </c>
      <c r="M436" t="str">
        <v>1.3G</v>
      </c>
      <c r="N436" t="str">
        <v>Chine</v>
      </c>
      <c r="O436" t="str">
        <v>1008-F4-69252667</v>
      </c>
      <c r="P436" t="str">
        <v>0.14</v>
      </c>
      <c r="Q436" t="str">
        <v>3</v>
      </c>
      <c r="R436" t="str">
        <v>75</v>
      </c>
    </row>
    <row r="437">
      <c r="A437" t="str">
        <v>AutoTable</v>
      </c>
      <c r="D437" t="str">
        <v>BOMBE</v>
      </c>
      <c r="E437" t="str">
        <v>ASSORTIE</v>
      </c>
      <c r="F437" t="str">
        <v>78275-R</v>
      </c>
      <c r="G437" t="str">
        <v xml:space="preserve">BOMBE Ø75 ASSORTIES R </v>
      </c>
      <c r="H437" t="str">
        <v>3'' Shell Assortment R</v>
      </c>
      <c r="I437" t="str">
        <v>MULTI EFFETS</v>
      </c>
      <c r="J437" t="str">
        <v>ASSORTIS</v>
      </c>
      <c r="K437" t="str">
        <v>75</v>
      </c>
      <c r="L437" t="str">
        <v>F4</v>
      </c>
      <c r="M437" t="str">
        <v>1.3G</v>
      </c>
      <c r="N437" t="str">
        <v>Chine</v>
      </c>
      <c r="O437" t="str">
        <v>1008-F4-69252667</v>
      </c>
      <c r="P437" t="str">
        <v>0.14</v>
      </c>
      <c r="Q437" t="str">
        <v>3</v>
      </c>
      <c r="R437" t="str">
        <v>75</v>
      </c>
    </row>
    <row r="438">
      <c r="A438" t="str">
        <v>AutoTable</v>
      </c>
      <c r="D438" t="str">
        <v>BOMBE</v>
      </c>
      <c r="E438" t="str">
        <v>CYLIND</v>
      </c>
      <c r="F438" t="str">
        <v>02210SR</v>
      </c>
      <c r="G438" t="str">
        <v xml:space="preserve">BOMBE Ø100 CYL CHUTE DE NEIGE </v>
      </c>
      <c r="H438" t="str">
        <v>4" Shell cylinder Little Snake 2 Layers</v>
      </c>
      <c r="I438" t="str">
        <v>SPECIAL SERPENTIN</v>
      </c>
      <c r="J438" t="str">
        <v>BLANC</v>
      </c>
      <c r="K438" t="str">
        <v>100</v>
      </c>
      <c r="L438" t="str">
        <v>F4</v>
      </c>
      <c r="M438" t="str">
        <v>1.3G</v>
      </c>
      <c r="N438" t="str">
        <v>Europe</v>
      </c>
      <c r="O438" t="str">
        <v>1395-F4-0603/2013</v>
      </c>
      <c r="P438" t="str">
        <v>0.288</v>
      </c>
      <c r="Q438" t="str">
        <v>2,5</v>
      </c>
      <c r="R438" t="str">
        <v>100</v>
      </c>
    </row>
    <row r="439">
      <c r="A439" t="str">
        <v>AutoTable</v>
      </c>
      <c r="D439" t="str">
        <v>BOMBE</v>
      </c>
      <c r="E439" t="str">
        <v>CYLIND</v>
      </c>
      <c r="F439" t="str">
        <v>73310BC</v>
      </c>
      <c r="G439" t="str">
        <v xml:space="preserve">BOMBE Ø100 CYL FLASH BLANC </v>
      </c>
      <c r="H439" t="str">
        <v>4" Shell White Flash</v>
      </c>
      <c r="I439" t="str">
        <v>FLAMME</v>
      </c>
      <c r="J439" t="str">
        <v>BLANC</v>
      </c>
      <c r="K439" t="str">
        <v>100</v>
      </c>
      <c r="L439" t="str">
        <v>F4</v>
      </c>
      <c r="M439" t="str">
        <v>1.3G</v>
      </c>
      <c r="N439" t="str">
        <v>Europe</v>
      </c>
      <c r="O439" t="str">
        <v>0589-F4-0063</v>
      </c>
      <c r="P439" t="str">
        <v>0.112</v>
      </c>
      <c r="Q439" t="str">
        <v>2,2</v>
      </c>
      <c r="R439" t="str">
        <v>100</v>
      </c>
    </row>
    <row r="440">
      <c r="A440" t="str">
        <v>AutoTable</v>
      </c>
      <c r="D440" t="str">
        <v>BOMBE</v>
      </c>
      <c r="E440" t="str">
        <v>CYLIND</v>
      </c>
      <c r="F440" t="str">
        <v>73310R</v>
      </c>
      <c r="G440" t="str">
        <v xml:space="preserve">BOMBE Ø100 CYL FLASH ROUGE </v>
      </c>
      <c r="H440" t="str">
        <v>4" Shell Red Flash</v>
      </c>
      <c r="I440" t="str">
        <v>FLAMME</v>
      </c>
      <c r="J440" t="str">
        <v>ROUGE</v>
      </c>
      <c r="K440" t="str">
        <v>100</v>
      </c>
      <c r="L440" t="str">
        <v>F4</v>
      </c>
      <c r="M440" t="str">
        <v>1.3G</v>
      </c>
      <c r="N440" t="str">
        <v>Europe</v>
      </c>
      <c r="O440" t="str">
        <v>0589-F4-0063</v>
      </c>
      <c r="P440" t="str">
        <v>0.118</v>
      </c>
      <c r="Q440" t="str">
        <v>2,2</v>
      </c>
      <c r="R440" t="str">
        <v>100</v>
      </c>
    </row>
    <row r="441">
      <c r="A441" t="str">
        <v>AutoTable</v>
      </c>
      <c r="D441" t="str">
        <v>BOMBE</v>
      </c>
      <c r="E441" t="str">
        <v>CYLIND</v>
      </c>
      <c r="F441" t="str">
        <v>73450M</v>
      </c>
      <c r="G441" t="str">
        <v xml:space="preserve">BOMBE Ø50 CYL MULTICOLORE </v>
      </c>
      <c r="H441" t="str">
        <v>2" Shell Cylindrical Shell Multicolor</v>
      </c>
      <c r="I441" t="str">
        <v>PIVOINE</v>
      </c>
      <c r="J441" t="str">
        <v>MULTICOLORE</v>
      </c>
      <c r="K441" t="str">
        <v>50</v>
      </c>
      <c r="L441" t="str">
        <v>F4</v>
      </c>
      <c r="M441" t="str">
        <v>1.3G</v>
      </c>
      <c r="N441" t="str">
        <v>Europe</v>
      </c>
      <c r="O441" t="str">
        <v>0589-F4-0387</v>
      </c>
      <c r="P441" t="str">
        <v>0.06</v>
      </c>
      <c r="Q441" t="str">
        <v>2</v>
      </c>
      <c r="R441" t="str">
        <v>50</v>
      </c>
    </row>
    <row r="442">
      <c r="A442" t="str">
        <v>AutoTable</v>
      </c>
      <c r="D442" t="str">
        <v>BOMBE</v>
      </c>
      <c r="E442" t="str">
        <v>CYLIND</v>
      </c>
      <c r="F442" t="str">
        <v>73450SO</v>
      </c>
      <c r="G442" t="str">
        <v xml:space="preserve">BOMBE Ø50 CYL OR SCINTILLANT </v>
      </c>
      <c r="H442" t="str">
        <v>2" Shell cylindrical Golden Spangle</v>
      </c>
      <c r="I442" t="str">
        <v>PIVOINE CLIGNO</v>
      </c>
      <c r="J442" t="str">
        <v>OR</v>
      </c>
      <c r="K442" t="str">
        <v>50</v>
      </c>
      <c r="L442" t="str">
        <v>F4</v>
      </c>
      <c r="M442" t="str">
        <v>1.3G</v>
      </c>
      <c r="N442" t="str">
        <v>Europe</v>
      </c>
      <c r="O442" t="str">
        <v>0589-F4-0387</v>
      </c>
      <c r="P442" t="str">
        <v>0.06</v>
      </c>
      <c r="Q442" t="str">
        <v>2</v>
      </c>
      <c r="R442" t="str">
        <v>50</v>
      </c>
    </row>
    <row r="443">
      <c r="A443" t="str">
        <v>AutoTable</v>
      </c>
      <c r="D443" t="str">
        <v>BOMBE</v>
      </c>
      <c r="E443" t="str">
        <v>CYLIND</v>
      </c>
      <c r="F443" t="str">
        <v>73575S</v>
      </c>
      <c r="G443" t="str">
        <v>BOMBE Ø75 CYL SERPENTINS</v>
      </c>
      <c r="H443" t="str">
        <v>3'' Shell Cylindrical Shell Rabioscas Titanium</v>
      </c>
      <c r="I443" t="str">
        <v>SPECIAL SERPENTIN</v>
      </c>
      <c r="J443" t="str">
        <v>ARGENT</v>
      </c>
      <c r="K443" t="str">
        <v>75</v>
      </c>
      <c r="L443" t="str">
        <v>F4</v>
      </c>
      <c r="M443" t="str">
        <v>1.3G</v>
      </c>
      <c r="N443" t="str">
        <v>Europe</v>
      </c>
      <c r="O443" t="str">
        <v>0589-F4-0386</v>
      </c>
      <c r="P443" t="str">
        <v>0.1</v>
      </c>
      <c r="Q443" t="str">
        <v>2,5</v>
      </c>
      <c r="R443" t="str">
        <v>75</v>
      </c>
    </row>
    <row r="444">
      <c r="A444" t="str">
        <v>AutoTable</v>
      </c>
      <c r="D444" t="str">
        <v>BOMBE</v>
      </c>
      <c r="E444" t="str">
        <v>CYLIND</v>
      </c>
      <c r="F444" t="str">
        <v>73575SCB</v>
      </c>
      <c r="G444" t="str">
        <v>BOMBE Ø75 CYL CASCADE ARGENT</v>
      </c>
      <c r="H444" t="str">
        <v>3'' Shell Cylindrical Shell Cores de Chuva</v>
      </c>
      <c r="I444" t="str">
        <v>SPECIAL SERPENTIN</v>
      </c>
      <c r="J444" t="str">
        <v>BLANC</v>
      </c>
      <c r="K444" t="str">
        <v>75</v>
      </c>
      <c r="L444" t="str">
        <v>F4</v>
      </c>
      <c r="M444" t="str">
        <v>1.3G</v>
      </c>
      <c r="N444" t="str">
        <v>Europe</v>
      </c>
      <c r="O444" t="str">
        <v>0589-F4-0385</v>
      </c>
      <c r="P444" t="str">
        <v>0.195</v>
      </c>
      <c r="Q444" t="str">
        <v>2,5</v>
      </c>
      <c r="R444" t="str">
        <v>75</v>
      </c>
    </row>
    <row r="445">
      <c r="A445" t="str">
        <v>AutoTable</v>
      </c>
      <c r="D445" t="str">
        <v>BOMBE</v>
      </c>
      <c r="E445" t="str">
        <v>CYLIND</v>
      </c>
      <c r="F445" t="str">
        <v>73575SD</v>
      </c>
      <c r="G445" t="str">
        <v>BOMBE  Ø75 CYL SERPENTINS DÉTONANTS</v>
      </c>
      <c r="H445" t="str">
        <v>3" Cylindrical Shell Rabioscas w/ titanium</v>
      </c>
      <c r="I445" t="str">
        <v>SPECIAL SERPENTIN</v>
      </c>
      <c r="J445" t="str">
        <v>ARGENT</v>
      </c>
      <c r="K445" t="str">
        <v>75</v>
      </c>
      <c r="L445" t="str">
        <v>F4</v>
      </c>
      <c r="M445" t="str">
        <v>1.3G</v>
      </c>
      <c r="N445" t="str">
        <v>Europe</v>
      </c>
      <c r="O445" t="str">
        <v>0589-F4-0386</v>
      </c>
      <c r="P445" t="str">
        <v>0.105</v>
      </c>
      <c r="Q445" t="str">
        <v>2,5</v>
      </c>
      <c r="R445" t="str">
        <v>75</v>
      </c>
    </row>
    <row r="446">
      <c r="A446" t="str">
        <v>AutoTable</v>
      </c>
      <c r="D446" t="str">
        <v>BOMBE</v>
      </c>
      <c r="E446" t="str">
        <v>CYLIND</v>
      </c>
      <c r="F446" t="str">
        <v>77175-03CE</v>
      </c>
      <c r="G446" t="str">
        <v xml:space="preserve">BOMBE Ø75 CYL BLANCHE ET MULTIDÉTONATIONS </v>
      </c>
      <c r="H446" t="str">
        <v>3" Pillar White &amp; 5 Titanium Salutes</v>
      </c>
      <c r="I446" t="str">
        <v>PIVOINE DETO</v>
      </c>
      <c r="J446" t="str">
        <v>BLANC</v>
      </c>
      <c r="K446" t="str">
        <v>75</v>
      </c>
      <c r="L446" t="str">
        <v>F4</v>
      </c>
      <c r="M446" t="str">
        <v>1.3G</v>
      </c>
      <c r="N446" t="str">
        <v>Chine</v>
      </c>
      <c r="O446" t="str">
        <v>1008-F4-69246113</v>
      </c>
      <c r="P446" t="str">
        <v>0.2</v>
      </c>
      <c r="Q446" t="str">
        <v>3</v>
      </c>
      <c r="R446" t="str">
        <v>75</v>
      </c>
    </row>
    <row r="447">
      <c r="A447" t="str">
        <v>AutoTable</v>
      </c>
      <c r="D447" t="str">
        <v>BOMBE</v>
      </c>
      <c r="E447" t="str">
        <v>CYLIND</v>
      </c>
      <c r="F447" t="str">
        <v>77175-06CE</v>
      </c>
      <c r="G447" t="str">
        <v xml:space="preserve">BOMBE Ø75 CYL ROUGE ET MULTIDÉTONATIONS </v>
      </c>
      <c r="H447" t="str">
        <v>3" Pillar Red &amp; 5 Titanium Salutes</v>
      </c>
      <c r="I447" t="str">
        <v>PIVOINE DETO</v>
      </c>
      <c r="J447" t="str">
        <v>ROUGE</v>
      </c>
      <c r="K447" t="str">
        <v>75</v>
      </c>
      <c r="L447" t="str">
        <v>F4</v>
      </c>
      <c r="M447" t="str">
        <v>1.3G</v>
      </c>
      <c r="N447" t="str">
        <v>Chine</v>
      </c>
      <c r="O447" t="str">
        <v>1008-F4-69246113</v>
      </c>
      <c r="P447" t="str">
        <v>0.2</v>
      </c>
      <c r="Q447" t="str">
        <v>3</v>
      </c>
      <c r="R447" t="str">
        <v>75</v>
      </c>
    </row>
    <row r="448">
      <c r="A448" t="str">
        <v>AutoTable</v>
      </c>
      <c r="D448" t="str">
        <v>BOMBE</v>
      </c>
      <c r="E448" t="str">
        <v>CYLIND</v>
      </c>
      <c r="F448" t="str">
        <v>77175-08CE</v>
      </c>
      <c r="G448" t="str">
        <v xml:space="preserve">BOMBE Ø75 CYL MULTICOLORE ET MULTIDÉTONATIONS </v>
      </c>
      <c r="H448" t="str">
        <v>3" Pillar Multi Color + 5 Titanium Salutes</v>
      </c>
      <c r="I448" t="str">
        <v>PIVOINE DETO</v>
      </c>
      <c r="J448" t="str">
        <v>MULTICOLORE</v>
      </c>
      <c r="K448" t="str">
        <v>75</v>
      </c>
      <c r="L448" t="str">
        <v>F4</v>
      </c>
      <c r="M448" t="str">
        <v>1.3G</v>
      </c>
      <c r="N448" t="str">
        <v>Chine</v>
      </c>
      <c r="O448" t="str">
        <v>1008-F4-69246113</v>
      </c>
      <c r="P448" t="str">
        <v>0.2</v>
      </c>
      <c r="Q448" t="str">
        <v>3</v>
      </c>
      <c r="R448" t="str">
        <v>75</v>
      </c>
    </row>
    <row r="449">
      <c r="A449" t="str">
        <v>AutoTable</v>
      </c>
      <c r="D449" t="str">
        <v>BOMBE</v>
      </c>
      <c r="E449" t="str">
        <v>GRAPPEE</v>
      </c>
      <c r="F449" t="str">
        <v>78110-81G5</v>
      </c>
      <c r="G449" t="str">
        <v>GRAPPE 5 BOMBES Ø100 R5 FILET D'OR</v>
      </c>
      <c r="H449" t="str">
        <v>4"Chain Shell 5 sec Altitude 120 meter Brocade Crown</v>
      </c>
      <c r="I449" t="str">
        <v>PIVOINE FILET</v>
      </c>
      <c r="J449" t="str">
        <v>OR</v>
      </c>
      <c r="K449" t="str">
        <v>100</v>
      </c>
      <c r="L449" t="str">
        <v>F4</v>
      </c>
      <c r="M449" t="str">
        <v>1.3G</v>
      </c>
      <c r="N449" t="str">
        <v>Chine</v>
      </c>
      <c r="O449" t="str">
        <v>1008-F4-69252665</v>
      </c>
      <c r="P449" t="str">
        <v>1.6</v>
      </c>
      <c r="Q449" t="str">
        <v>25</v>
      </c>
      <c r="R449" t="str">
        <v>100</v>
      </c>
    </row>
    <row r="450">
      <c r="A450" t="str">
        <v>AutoTable</v>
      </c>
      <c r="D450" t="str">
        <v>BOMBE</v>
      </c>
      <c r="E450" t="str">
        <v>GRAPPEE</v>
      </c>
      <c r="F450" t="str">
        <v>78110-89G5</v>
      </c>
      <c r="G450" t="str">
        <v>GRAPPE 5 BOMBES Ø100 R5 FILET D'ARGENT</v>
      </c>
      <c r="H450" t="str">
        <v>4"Chain Shell 5 sec Altitude 120 meter Silver Brocade</v>
      </c>
      <c r="I450" t="str">
        <v>PIVOINE FILET</v>
      </c>
      <c r="J450" t="str">
        <v>ARGENT</v>
      </c>
      <c r="K450" t="str">
        <v>100</v>
      </c>
      <c r="L450" t="str">
        <v>F4</v>
      </c>
      <c r="M450" t="str">
        <v>1.3G</v>
      </c>
      <c r="N450" t="str">
        <v>Chine</v>
      </c>
      <c r="O450" t="str">
        <v>1008-F4-69252665</v>
      </c>
      <c r="P450" t="str">
        <v>1.6</v>
      </c>
      <c r="Q450" t="str">
        <v>25</v>
      </c>
      <c r="R450" t="str">
        <v>100</v>
      </c>
    </row>
    <row r="451">
      <c r="A451" t="str">
        <v>AutoTable</v>
      </c>
      <c r="D451" t="str">
        <v>BOMBE</v>
      </c>
      <c r="E451" t="str">
        <v>GRAPPEE</v>
      </c>
      <c r="F451" t="str">
        <v>78175-81G5</v>
      </c>
      <c r="G451" t="str">
        <v>GRAPPE 5 BOMBES Ø75 R5  FILET D'OR</v>
      </c>
      <c r="H451" t="str">
        <v>3"Chain Shell 5 sec Altitude 100 meter Brocade Crown</v>
      </c>
      <c r="I451" t="str">
        <v>PIVOINE FILET</v>
      </c>
      <c r="J451" t="str">
        <v>OR</v>
      </c>
      <c r="K451" t="str">
        <v>75</v>
      </c>
      <c r="L451" t="str">
        <v>F4</v>
      </c>
      <c r="M451" t="str">
        <v>1.3G</v>
      </c>
      <c r="N451" t="str">
        <v>Chine</v>
      </c>
      <c r="O451" t="str">
        <v>1008-F4-69252667</v>
      </c>
      <c r="P451" t="str">
        <v>0.7</v>
      </c>
      <c r="Q451" t="str">
        <v>25</v>
      </c>
      <c r="R451" t="str">
        <v>75</v>
      </c>
    </row>
    <row r="452">
      <c r="A452" t="str">
        <v>AutoTable</v>
      </c>
      <c r="D452" t="str">
        <v>BOMBE</v>
      </c>
      <c r="E452" t="str">
        <v>GRAPPEE</v>
      </c>
      <c r="F452" t="str">
        <v>78175-89G5</v>
      </c>
      <c r="G452" t="str">
        <v>GRAPPE 5 BOMBES Ø75 R5 FILET D'ARGENT</v>
      </c>
      <c r="H452" t="str">
        <v>3"Chain Shell 5 sec Altitude 100 meter Silver Crown</v>
      </c>
      <c r="I452" t="str">
        <v>PIVOINE FILET</v>
      </c>
      <c r="J452" t="str">
        <v>ARGENT</v>
      </c>
      <c r="K452" t="str">
        <v>75</v>
      </c>
      <c r="L452" t="str">
        <v>F4</v>
      </c>
      <c r="M452" t="str">
        <v>1.3G</v>
      </c>
      <c r="N452" t="str">
        <v>Chine</v>
      </c>
      <c r="O452" t="str">
        <v>1008-F4-69252667</v>
      </c>
      <c r="P452" t="str">
        <v>0.7</v>
      </c>
      <c r="Q452" t="str">
        <v>25</v>
      </c>
      <c r="R452" t="str">
        <v>75</v>
      </c>
    </row>
    <row r="453">
      <c r="A453" t="str">
        <v>AutoTable</v>
      </c>
      <c r="D453" t="str">
        <v>BOMBE</v>
      </c>
      <c r="E453" t="str">
        <v>GRAPPEE</v>
      </c>
      <c r="F453" t="str">
        <v>78175S3</v>
      </c>
      <c r="G453" t="str">
        <v>SALVE 3 BOMBES Ø75 FILET D'ARGENT</v>
      </c>
      <c r="H453" t="str">
        <v>3' Shell Chain 3 pieces Fan'saped Silver Brocade</v>
      </c>
      <c r="I453" t="str">
        <v>MULTI EFFETS</v>
      </c>
      <c r="J453" t="str">
        <v>ARGENT</v>
      </c>
      <c r="K453" t="str">
        <v>75</v>
      </c>
      <c r="L453" t="str">
        <v>F4</v>
      </c>
      <c r="M453" t="str">
        <v>1.3G</v>
      </c>
      <c r="N453" t="str">
        <v>Chine</v>
      </c>
      <c r="O453" t="str">
        <v>1008-F4-69252667</v>
      </c>
      <c r="P453" t="str">
        <v>0.42</v>
      </c>
      <c r="Q453" t="str">
        <v>5</v>
      </c>
      <c r="R453" t="str">
        <v>75</v>
      </c>
    </row>
    <row r="454">
      <c r="A454" t="str">
        <v>AutoTable</v>
      </c>
      <c r="D454" t="str">
        <v>BOMBE</v>
      </c>
      <c r="E454" t="str">
        <v>GRAPPEE</v>
      </c>
      <c r="F454" t="str">
        <v>GR10A5</v>
      </c>
      <c r="G454" t="str">
        <v xml:space="preserve">GRAPPE Ø100 R5 ARGENT </v>
      </c>
      <c r="H454" t="str">
        <v>4" Shell Chain 0-5-10-15-20 Silver</v>
      </c>
      <c r="I454" t="str">
        <v>MULTI EFFETS</v>
      </c>
      <c r="J454" t="str">
        <v>ARGENT</v>
      </c>
      <c r="K454" t="str">
        <v>100</v>
      </c>
      <c r="L454" t="str">
        <v>F4</v>
      </c>
      <c r="M454" t="str">
        <v>1.3G</v>
      </c>
      <c r="N454" t="str">
        <v>Chine</v>
      </c>
      <c r="O454" t="str">
        <v>1008-F4-69252665</v>
      </c>
      <c r="P454" t="str">
        <v>1.6</v>
      </c>
      <c r="Q454" t="str">
        <v>25</v>
      </c>
      <c r="R454" t="str">
        <v>100</v>
      </c>
    </row>
    <row r="455">
      <c r="A455" t="str">
        <v>AutoTable</v>
      </c>
      <c r="D455" t="str">
        <v>BOMBE</v>
      </c>
      <c r="E455" t="str">
        <v>GRAPPEE</v>
      </c>
      <c r="F455" t="str">
        <v>GR10B3</v>
      </c>
      <c r="G455" t="str">
        <v xml:space="preserve">GRAPPE Ø100 R3 ASSORTI </v>
      </c>
      <c r="H455" t="str">
        <v>4" Shell Chain 0-3-6-9-12 Assorted</v>
      </c>
      <c r="I455" t="str">
        <v>MULTI EFFETS</v>
      </c>
      <c r="J455" t="str">
        <v>ASSORTIS</v>
      </c>
      <c r="K455" t="str">
        <v>100</v>
      </c>
      <c r="L455" t="str">
        <v>F4</v>
      </c>
      <c r="M455" t="str">
        <v>1.3G</v>
      </c>
      <c r="N455" t="str">
        <v>Chine</v>
      </c>
      <c r="O455" t="str">
        <v>1008-F4-69252665</v>
      </c>
      <c r="P455" t="str">
        <v>1.6</v>
      </c>
      <c r="Q455" t="str">
        <v>15</v>
      </c>
      <c r="R455" t="str">
        <v>100</v>
      </c>
    </row>
    <row r="456">
      <c r="A456" t="str">
        <v>AutoTable</v>
      </c>
      <c r="D456" t="str">
        <v>BOMBE</v>
      </c>
      <c r="E456" t="str">
        <v>GRAPPEE</v>
      </c>
      <c r="F456" t="str">
        <v>GR10B5</v>
      </c>
      <c r="G456" t="str">
        <v>GRAPPE Ø100 R5 BLEU</v>
      </c>
      <c r="H456" t="str">
        <v>4" Shell Chain 0-5-10-15-20 Blue</v>
      </c>
      <c r="I456" t="str">
        <v>MULTI EFFETS</v>
      </c>
      <c r="J456" t="str">
        <v>BLEU</v>
      </c>
      <c r="K456" t="str">
        <v>100</v>
      </c>
      <c r="L456" t="str">
        <v>F4</v>
      </c>
      <c r="M456" t="str">
        <v>1.3G</v>
      </c>
      <c r="N456" t="str">
        <v>Chine</v>
      </c>
      <c r="O456" t="str">
        <v>1008-F4-69252665</v>
      </c>
      <c r="P456" t="str">
        <v>1.6</v>
      </c>
      <c r="Q456" t="str">
        <v>25</v>
      </c>
      <c r="R456" t="str">
        <v>100</v>
      </c>
    </row>
    <row r="457">
      <c r="A457" t="str">
        <v>AutoTable</v>
      </c>
      <c r="D457" t="str">
        <v>BOMBE</v>
      </c>
      <c r="E457" t="str">
        <v>GRAPPEE</v>
      </c>
      <c r="F457" t="str">
        <v>GR10OR5</v>
      </c>
      <c r="G457" t="str">
        <v>GRAPPE Ø100 R5 OR</v>
      </c>
      <c r="H457" t="str">
        <v>4" Shell Chain 0-5-10-15-20 Gold</v>
      </c>
      <c r="I457" t="str">
        <v>MULTI EFFETS</v>
      </c>
      <c r="J457" t="str">
        <v>OR</v>
      </c>
      <c r="K457" t="str">
        <v>100</v>
      </c>
      <c r="L457" t="str">
        <v>F4</v>
      </c>
      <c r="M457" t="str">
        <v>1.3G</v>
      </c>
      <c r="N457" t="str">
        <v>Chine</v>
      </c>
      <c r="O457" t="str">
        <v>1008-F4-69250665</v>
      </c>
      <c r="P457" t="str">
        <v>1.6</v>
      </c>
      <c r="Q457" t="str">
        <v>25</v>
      </c>
      <c r="R457" t="str">
        <v>100</v>
      </c>
    </row>
    <row r="458">
      <c r="A458" t="str">
        <v>AutoTable</v>
      </c>
      <c r="D458" t="str">
        <v>BOMBE</v>
      </c>
      <c r="E458" t="str">
        <v>GRAPPEE</v>
      </c>
      <c r="F458" t="str">
        <v>GR10Q2</v>
      </c>
      <c r="G458" t="str">
        <v>GRAPPE Ø100 R2 ASSORTI</v>
      </c>
      <c r="H458" t="str">
        <v>4" Shell Chain 0-2-4-6-8 Assorted</v>
      </c>
      <c r="I458" t="str">
        <v>MULTI EFFETS</v>
      </c>
      <c r="J458" t="str">
        <v>ASSORTIS</v>
      </c>
      <c r="K458" t="str">
        <v>100</v>
      </c>
      <c r="L458" t="str">
        <v>F4</v>
      </c>
      <c r="M458" t="str">
        <v>1.3G</v>
      </c>
      <c r="N458" t="str">
        <v>Chine</v>
      </c>
      <c r="O458" t="str">
        <v>1008-F4-69250665</v>
      </c>
      <c r="P458" t="str">
        <v>1.6</v>
      </c>
      <c r="Q458" t="str">
        <v>10</v>
      </c>
      <c r="R458" t="str">
        <v>100</v>
      </c>
    </row>
    <row r="459">
      <c r="A459" t="str">
        <v>AutoTable</v>
      </c>
      <c r="D459" t="str">
        <v>BOMBE</v>
      </c>
      <c r="E459" t="str">
        <v>GRAPPEE</v>
      </c>
      <c r="F459" t="str">
        <v>GR10R5</v>
      </c>
      <c r="G459" t="str">
        <v xml:space="preserve">GRAPPE Ø100 R5  ROUGE </v>
      </c>
      <c r="H459" t="str">
        <v>4" Shell Chain 0-5-10-15-20 Red</v>
      </c>
      <c r="I459" t="str">
        <v>MULTI EFFETS</v>
      </c>
      <c r="J459" t="str">
        <v>ROUGE</v>
      </c>
      <c r="K459" t="str">
        <v>100</v>
      </c>
      <c r="L459" t="str">
        <v>F4</v>
      </c>
      <c r="M459" t="str">
        <v>1.3G</v>
      </c>
      <c r="N459" t="str">
        <v>Chine</v>
      </c>
      <c r="O459" t="str">
        <v>1008-F4-69250665</v>
      </c>
      <c r="P459" t="str">
        <v>1.6</v>
      </c>
      <c r="Q459" t="str">
        <v>25</v>
      </c>
      <c r="R459" t="str">
        <v>100</v>
      </c>
    </row>
    <row r="460">
      <c r="A460" t="str">
        <v>AutoTable</v>
      </c>
      <c r="D460" t="str">
        <v>BOMBE</v>
      </c>
      <c r="E460" t="str">
        <v>GRAPPEE</v>
      </c>
      <c r="F460" t="str">
        <v>GR10VE5</v>
      </c>
      <c r="G460" t="str">
        <v>GRAPPE Ø100 R5  VERT</v>
      </c>
      <c r="H460" t="str">
        <v>4" Shell Chain 0-5-10-15-20 Green</v>
      </c>
      <c r="I460" t="str">
        <v>MULTI EFFETS</v>
      </c>
      <c r="J460" t="str">
        <v>VERT</v>
      </c>
      <c r="K460" t="str">
        <v>100</v>
      </c>
      <c r="L460" t="str">
        <v>F4</v>
      </c>
      <c r="M460" t="str">
        <v>1.3G</v>
      </c>
      <c r="N460" t="str">
        <v>Chine</v>
      </c>
      <c r="O460" t="str">
        <v>1008-F4-69250665</v>
      </c>
      <c r="P460" t="str">
        <v>1.6</v>
      </c>
      <c r="Q460" t="str">
        <v>25</v>
      </c>
      <c r="R460" t="str">
        <v>100</v>
      </c>
    </row>
    <row r="461">
      <c r="A461" t="str">
        <v>AutoTable</v>
      </c>
      <c r="D461" t="str">
        <v>BOMBE</v>
      </c>
      <c r="E461" t="str">
        <v>GRAPPEE</v>
      </c>
      <c r="F461" t="str">
        <v>GR10VI5</v>
      </c>
      <c r="G461" t="str">
        <v xml:space="preserve">GRAPPE Ø100 R5  VIOLET </v>
      </c>
      <c r="H461" t="str">
        <v>4" Shell Chain 0-5-10-15-20 Purple</v>
      </c>
      <c r="I461" t="str">
        <v>MULTI EFFETS</v>
      </c>
      <c r="J461" t="str">
        <v>VIOLET</v>
      </c>
      <c r="K461" t="str">
        <v>100</v>
      </c>
      <c r="L461" t="str">
        <v>F4</v>
      </c>
      <c r="M461" t="str">
        <v>1.3G</v>
      </c>
      <c r="N461" t="str">
        <v>Chine</v>
      </c>
      <c r="O461" t="str">
        <v>1008-F4-69250665</v>
      </c>
      <c r="P461" t="str">
        <v>1.6</v>
      </c>
      <c r="Q461" t="str">
        <v>25</v>
      </c>
      <c r="R461" t="str">
        <v>100</v>
      </c>
    </row>
    <row r="462">
      <c r="A462" t="str">
        <v>AutoTable</v>
      </c>
      <c r="D462" t="str">
        <v>BOMBE</v>
      </c>
      <c r="E462" t="str">
        <v>GRAPPEE</v>
      </c>
      <c r="F462" t="str">
        <v>GR10W5</v>
      </c>
      <c r="G462" t="str">
        <v xml:space="preserve">GRAPPE Ø100 R5 ASSORTI 1  </v>
      </c>
      <c r="H462" t="str">
        <v>4" Shell Chain 0-5-10-15-20 Assorted</v>
      </c>
      <c r="I462" t="str">
        <v>MULTI EFFETS</v>
      </c>
      <c r="J462" t="str">
        <v>ASSORTIS</v>
      </c>
      <c r="K462" t="str">
        <v>100</v>
      </c>
      <c r="L462" t="str">
        <v>F4</v>
      </c>
      <c r="M462" t="str">
        <v>1.3G</v>
      </c>
      <c r="N462" t="str">
        <v>Chine</v>
      </c>
      <c r="O462" t="str">
        <v>1008-F4-69250665</v>
      </c>
      <c r="P462" t="str">
        <v>1.6</v>
      </c>
      <c r="Q462" t="str">
        <v>25</v>
      </c>
      <c r="R462" t="str">
        <v>100</v>
      </c>
    </row>
    <row r="463">
      <c r="A463" t="str">
        <v>AutoTable</v>
      </c>
      <c r="D463" t="str">
        <v>BOMBE</v>
      </c>
      <c r="E463" t="str">
        <v>GRAPPEE</v>
      </c>
      <c r="F463" t="str">
        <v>GR10Z5</v>
      </c>
      <c r="G463" t="str">
        <v xml:space="preserve">GRAPPE Ø100 R5 ASSORTI 4 </v>
      </c>
      <c r="H463" t="str">
        <v xml:space="preserve">4" Shell Chain 0-5-10-15-20 Assorted </v>
      </c>
      <c r="I463" t="str">
        <v>MULTI EFFETS</v>
      </c>
      <c r="J463" t="str">
        <v>ASSORTIS</v>
      </c>
      <c r="K463" t="str">
        <v>100</v>
      </c>
      <c r="L463" t="str">
        <v>F4</v>
      </c>
      <c r="M463" t="str">
        <v>1.3G</v>
      </c>
      <c r="N463" t="str">
        <v>Chine</v>
      </c>
      <c r="O463" t="str">
        <v>1008-F4-69250665</v>
      </c>
      <c r="P463" t="str">
        <v>1.6</v>
      </c>
      <c r="Q463" t="str">
        <v>25</v>
      </c>
      <c r="R463" t="str">
        <v>100</v>
      </c>
    </row>
    <row r="464">
      <c r="A464" t="str">
        <v>AutoTable</v>
      </c>
      <c r="D464" t="str">
        <v>BOMBE</v>
      </c>
      <c r="E464" t="str">
        <v>GRAPPEE</v>
      </c>
      <c r="F464" t="str">
        <v>GR75A5</v>
      </c>
      <c r="G464" t="str">
        <v xml:space="preserve">GRAPPE Ø75 R5 ARGENT </v>
      </c>
      <c r="H464" t="str">
        <v>3" Chain 0-5-10-15-20 sec Silver</v>
      </c>
      <c r="I464" t="str">
        <v>MULTI EFFETS</v>
      </c>
      <c r="J464" t="str">
        <v>ARGENT</v>
      </c>
      <c r="K464" t="str">
        <v>75</v>
      </c>
      <c r="L464" t="str">
        <v>F4</v>
      </c>
      <c r="M464" t="str">
        <v>1.3G</v>
      </c>
      <c r="N464" t="str">
        <v>Chine</v>
      </c>
      <c r="O464" t="str">
        <v>1008-F4-69252667</v>
      </c>
      <c r="P464" t="str">
        <v>0.7</v>
      </c>
      <c r="Q464" t="str">
        <v>25</v>
      </c>
      <c r="R464" t="str">
        <v>75</v>
      </c>
    </row>
    <row r="465">
      <c r="A465" t="str">
        <v>AutoTable</v>
      </c>
      <c r="D465" t="str">
        <v>BOMBE</v>
      </c>
      <c r="E465" t="str">
        <v>GRAPPEE</v>
      </c>
      <c r="F465" t="str">
        <v>GR75B3</v>
      </c>
      <c r="G465" t="str">
        <v xml:space="preserve">GRAPPE Ø75 R3 ASSORTI </v>
      </c>
      <c r="H465" t="str">
        <v>3" Chain  0-3-6-9-12 sec Assorted</v>
      </c>
      <c r="I465" t="str">
        <v>MULTI EFFETS</v>
      </c>
      <c r="J465" t="str">
        <v>ASSORTIS</v>
      </c>
      <c r="K465" t="str">
        <v>75</v>
      </c>
      <c r="L465" t="str">
        <v>F4</v>
      </c>
      <c r="M465" t="str">
        <v>1.3G</v>
      </c>
      <c r="N465" t="str">
        <v>Chine</v>
      </c>
      <c r="O465" t="str">
        <v>1008-F4-69252667</v>
      </c>
      <c r="P465" t="str">
        <v>0.7</v>
      </c>
      <c r="Q465" t="str">
        <v>15</v>
      </c>
      <c r="R465" t="str">
        <v>75</v>
      </c>
    </row>
    <row r="466">
      <c r="A466" t="str">
        <v>AutoTable</v>
      </c>
      <c r="D466" t="str">
        <v>BOMBE</v>
      </c>
      <c r="E466" t="str">
        <v>GRAPPEE</v>
      </c>
      <c r="F466" t="str">
        <v>GR75B5</v>
      </c>
      <c r="G466" t="str">
        <v xml:space="preserve">GRAPPE Ø75 R5 BLEU </v>
      </c>
      <c r="H466" t="str">
        <v>3" Chain  0-5-10-15-20 sec Assorted</v>
      </c>
      <c r="I466" t="str">
        <v>MULTI EFFETS</v>
      </c>
      <c r="J466" t="str">
        <v>BLEU</v>
      </c>
      <c r="K466" t="str">
        <v>75</v>
      </c>
      <c r="L466" t="str">
        <v>F4</v>
      </c>
      <c r="M466" t="str">
        <v>1.3G</v>
      </c>
      <c r="N466" t="str">
        <v>Chine</v>
      </c>
      <c r="O466" t="str">
        <v>1008-F4-69252667</v>
      </c>
      <c r="P466" t="str">
        <v>0.7</v>
      </c>
      <c r="Q466" t="str">
        <v>25</v>
      </c>
      <c r="R466" t="str">
        <v>75</v>
      </c>
    </row>
    <row r="467">
      <c r="A467" t="str">
        <v>AutoTable</v>
      </c>
      <c r="D467" t="str">
        <v>BOMBE</v>
      </c>
      <c r="E467" t="str">
        <v>GRAPPEE</v>
      </c>
      <c r="F467" t="str">
        <v>GR75M5</v>
      </c>
      <c r="G467" t="str">
        <v>GRAPPE Ø75 R5 MULTICOLORE</v>
      </c>
      <c r="H467" t="str">
        <v>3" Chain Shell 0-5-10-15-20 Multicolor</v>
      </c>
      <c r="I467" t="str">
        <v>MULTI EFFETS</v>
      </c>
      <c r="J467" t="str">
        <v>MULTICOLORE</v>
      </c>
      <c r="K467" t="str">
        <v>75</v>
      </c>
      <c r="L467" t="str">
        <v>F4</v>
      </c>
      <c r="M467" t="str">
        <v>1.3G</v>
      </c>
      <c r="N467" t="str">
        <v>Chine</v>
      </c>
      <c r="O467" t="str">
        <v>1008-F4-69252667</v>
      </c>
      <c r="P467" t="str">
        <v>0.7</v>
      </c>
      <c r="Q467" t="str">
        <v>25</v>
      </c>
      <c r="R467" t="str">
        <v>75</v>
      </c>
    </row>
    <row r="468">
      <c r="A468" t="str">
        <v>AutoTable</v>
      </c>
      <c r="D468" t="str">
        <v>BOMBE</v>
      </c>
      <c r="E468" t="str">
        <v>GRAPPEE</v>
      </c>
      <c r="F468" t="str">
        <v>GR75OR5</v>
      </c>
      <c r="G468" t="str">
        <v xml:space="preserve">GRAPPE Ø75 R5 OR  </v>
      </c>
      <c r="H468" t="str">
        <v>3" Chain Shell 0-5-10-15-20 Gold</v>
      </c>
      <c r="I468" t="str">
        <v>MULTI EFFETS</v>
      </c>
      <c r="J468" t="str">
        <v>OR</v>
      </c>
      <c r="K468" t="str">
        <v>75</v>
      </c>
      <c r="L468" t="str">
        <v>F4</v>
      </c>
      <c r="M468" t="str">
        <v>1.3G</v>
      </c>
      <c r="N468" t="str">
        <v>Chine</v>
      </c>
      <c r="O468" t="str">
        <v>1008-F4-69252667</v>
      </c>
      <c r="P468" t="str">
        <v>0.7</v>
      </c>
      <c r="Q468" t="str">
        <v>25</v>
      </c>
      <c r="R468" t="str">
        <v>75</v>
      </c>
    </row>
    <row r="469">
      <c r="A469" t="str">
        <v>AutoTable</v>
      </c>
      <c r="D469" t="str">
        <v>BOMBE</v>
      </c>
      <c r="E469" t="str">
        <v>GRAPPEE</v>
      </c>
      <c r="F469" t="str">
        <v>GR75Q2</v>
      </c>
      <c r="G469" t="str">
        <v xml:space="preserve">GRAPPE Ø75 R2 ASSORTI </v>
      </c>
      <c r="H469" t="str">
        <v>3" Chain Shell  0-2-4-6-8 Assorted</v>
      </c>
      <c r="I469" t="str">
        <v>MULTI EFFETS</v>
      </c>
      <c r="J469" t="str">
        <v>ASSORTIS</v>
      </c>
      <c r="K469" t="str">
        <v>75</v>
      </c>
      <c r="L469" t="str">
        <v>F4</v>
      </c>
      <c r="M469" t="str">
        <v>1.3G</v>
      </c>
      <c r="N469" t="str">
        <v>Chine</v>
      </c>
      <c r="O469" t="str">
        <v>1008-F4-69252667</v>
      </c>
      <c r="P469" t="str">
        <v>0.7</v>
      </c>
      <c r="Q469" t="str">
        <v>10</v>
      </c>
      <c r="R469" t="str">
        <v>75</v>
      </c>
    </row>
    <row r="470">
      <c r="A470" t="str">
        <v>AutoTable</v>
      </c>
      <c r="D470" t="str">
        <v>BOMBE</v>
      </c>
      <c r="E470" t="str">
        <v>GRAPPEE</v>
      </c>
      <c r="F470" t="str">
        <v>GR75R5</v>
      </c>
      <c r="G470" t="str">
        <v xml:space="preserve">GRAPPE Ø75 R5 ROUGE </v>
      </c>
      <c r="H470" t="str">
        <v>3" Chain Shell 0-5-10-15-20 Red</v>
      </c>
      <c r="I470" t="str">
        <v>MULTI EFFETS</v>
      </c>
      <c r="J470" t="str">
        <v>ROUGE</v>
      </c>
      <c r="K470" t="str">
        <v>75</v>
      </c>
      <c r="L470" t="str">
        <v>F4</v>
      </c>
      <c r="M470" t="str">
        <v>1.3G</v>
      </c>
      <c r="N470" t="str">
        <v>Chine</v>
      </c>
      <c r="O470" t="str">
        <v>1008-F4-69252667</v>
      </c>
      <c r="P470" t="str">
        <v>0.7</v>
      </c>
      <c r="Q470" t="str">
        <v>25</v>
      </c>
      <c r="R470" t="str">
        <v>75</v>
      </c>
    </row>
    <row r="471">
      <c r="A471" t="str">
        <v>AutoTable</v>
      </c>
      <c r="D471" t="str">
        <v>BOMBE</v>
      </c>
      <c r="E471" t="str">
        <v>GRAPPEE</v>
      </c>
      <c r="F471" t="str">
        <v>GR75T5</v>
      </c>
      <c r="G471" t="str">
        <v xml:space="preserve">GRAPPE Ø75 R5 TRICOLORE </v>
      </c>
      <c r="H471" t="str">
        <v>3" Chain Shell 0-5-10-15-20 Bleu White Red</v>
      </c>
      <c r="I471" t="str">
        <v>MULTI EFFETS</v>
      </c>
      <c r="J471" t="str">
        <v>TRICOLORE</v>
      </c>
      <c r="K471" t="str">
        <v>75</v>
      </c>
      <c r="L471" t="str">
        <v>F4</v>
      </c>
      <c r="M471" t="str">
        <v>1.3G</v>
      </c>
      <c r="N471" t="str">
        <v>Chine</v>
      </c>
      <c r="O471" t="str">
        <v>1008-F4-69252667</v>
      </c>
      <c r="P471" t="str">
        <v>0.7</v>
      </c>
      <c r="Q471" t="str">
        <v>25</v>
      </c>
      <c r="R471" t="str">
        <v>75</v>
      </c>
    </row>
    <row r="472">
      <c r="A472" t="str">
        <v>AutoTable</v>
      </c>
      <c r="D472" t="str">
        <v>BOMBE</v>
      </c>
      <c r="E472" t="str">
        <v>GRAPPEE</v>
      </c>
      <c r="F472" t="str">
        <v>GR75VE5</v>
      </c>
      <c r="G472" t="str">
        <v>GRAPPE Ø75 R5 VERT</v>
      </c>
      <c r="H472" t="str">
        <v>3" Chain Shell 0-5-10-15-20 Green</v>
      </c>
      <c r="I472" t="str">
        <v>MULTI EFFETS</v>
      </c>
      <c r="J472" t="str">
        <v>VERT</v>
      </c>
      <c r="K472" t="str">
        <v>75</v>
      </c>
      <c r="L472" t="str">
        <v>F4</v>
      </c>
      <c r="M472" t="str">
        <v>1.3G</v>
      </c>
      <c r="N472" t="str">
        <v>Chine</v>
      </c>
      <c r="O472" t="str">
        <v>1008-F4-69252667</v>
      </c>
      <c r="P472" t="str">
        <v>0.7</v>
      </c>
      <c r="Q472" t="str">
        <v>25</v>
      </c>
      <c r="R472" t="str">
        <v>75</v>
      </c>
    </row>
    <row r="473">
      <c r="A473" t="str">
        <v>AutoTable</v>
      </c>
      <c r="D473" t="str">
        <v>BOMBE</v>
      </c>
      <c r="E473" t="str">
        <v>GRAPPEE</v>
      </c>
      <c r="F473" t="str">
        <v>GR75VI5</v>
      </c>
      <c r="G473" t="str">
        <v xml:space="preserve">GRAPPE Ø75 R5 VIOLET </v>
      </c>
      <c r="H473" t="str">
        <v>3" Chain Shell 0-5-10-15-20 Purple</v>
      </c>
      <c r="I473" t="str">
        <v>MULTI EFFETS</v>
      </c>
      <c r="J473" t="str">
        <v>VIOLET</v>
      </c>
      <c r="K473" t="str">
        <v>75</v>
      </c>
      <c r="L473" t="str">
        <v>F4</v>
      </c>
      <c r="M473" t="str">
        <v>1.3G</v>
      </c>
      <c r="N473" t="str">
        <v>Chine</v>
      </c>
      <c r="O473" t="str">
        <v>1008-F4-69252667</v>
      </c>
      <c r="P473" t="str">
        <v>0.7</v>
      </c>
      <c r="Q473" t="str">
        <v>25</v>
      </c>
      <c r="R473" t="str">
        <v>75</v>
      </c>
    </row>
    <row r="474">
      <c r="A474" t="str">
        <v>AutoTable</v>
      </c>
      <c r="D474" t="str">
        <v>BOMBE</v>
      </c>
      <c r="E474" t="str">
        <v>GRAPPEE</v>
      </c>
      <c r="F474" t="str">
        <v>GR75W5</v>
      </c>
      <c r="G474" t="str">
        <v xml:space="preserve">GRAPPE Ø75 R5 ASSORTI 1 </v>
      </c>
      <c r="H474" t="str">
        <v>3" Chain Shell 0-5-10-15-20 Assorted</v>
      </c>
      <c r="I474" t="str">
        <v>MULTI EFFETS</v>
      </c>
      <c r="J474" t="str">
        <v>ASSORTIS</v>
      </c>
      <c r="K474" t="str">
        <v>75</v>
      </c>
      <c r="L474" t="str">
        <v>F4</v>
      </c>
      <c r="M474" t="str">
        <v>1.3G</v>
      </c>
      <c r="N474" t="str">
        <v>Chine</v>
      </c>
      <c r="O474" t="str">
        <v>1008-F4-69252667</v>
      </c>
      <c r="P474" t="str">
        <v>0.7</v>
      </c>
      <c r="Q474" t="str">
        <v>25</v>
      </c>
      <c r="R474" t="str">
        <v>75</v>
      </c>
    </row>
    <row r="475">
      <c r="A475" t="str">
        <v>AutoTable</v>
      </c>
      <c r="D475" t="str">
        <v>BOMBE</v>
      </c>
      <c r="E475" t="str">
        <v>GRAPPEE</v>
      </c>
      <c r="F475" t="str">
        <v>GR75X5</v>
      </c>
      <c r="G475" t="str">
        <v xml:space="preserve">GRAPPE Ø75 R5 ASSORTI 2 </v>
      </c>
      <c r="H475" t="str">
        <v>3" Chain Shell 0-5-10-15-20 Assorted</v>
      </c>
      <c r="I475" t="str">
        <v>MULTI EFFETS</v>
      </c>
      <c r="J475" t="str">
        <v>ASSORTIS</v>
      </c>
      <c r="K475" t="str">
        <v>75</v>
      </c>
      <c r="L475" t="str">
        <v>F4</v>
      </c>
      <c r="M475" t="str">
        <v>1.3G</v>
      </c>
      <c r="N475" t="str">
        <v>Chine</v>
      </c>
      <c r="O475" t="str">
        <v>1008-F4-69252667</v>
      </c>
      <c r="P475" t="str">
        <v>0.7</v>
      </c>
      <c r="Q475" t="str">
        <v>25</v>
      </c>
      <c r="R475" t="str">
        <v>75</v>
      </c>
    </row>
    <row r="476">
      <c r="A476" t="str">
        <v>AutoTable</v>
      </c>
      <c r="D476" t="str">
        <v>BOMBE</v>
      </c>
      <c r="E476" t="str">
        <v>GRAPPEE</v>
      </c>
      <c r="F476" t="str">
        <v>GR75Y5</v>
      </c>
      <c r="G476" t="str">
        <v xml:space="preserve">GRAPPE Ø75 R5 ASSORTI 3 </v>
      </c>
      <c r="H476" t="str">
        <v>3" Chain Shell 0-5-10-15-20 Assorted</v>
      </c>
      <c r="I476" t="str">
        <v>MULTI EFFETS</v>
      </c>
      <c r="J476" t="str">
        <v>ASSORTIS</v>
      </c>
      <c r="K476" t="str">
        <v>75</v>
      </c>
      <c r="L476" t="str">
        <v>F4</v>
      </c>
      <c r="M476" t="str">
        <v>1.3G</v>
      </c>
      <c r="N476" t="str">
        <v>Chine</v>
      </c>
      <c r="O476" t="str">
        <v>1008-F4-69252667</v>
      </c>
      <c r="P476" t="str">
        <v>0.7</v>
      </c>
      <c r="Q476" t="str">
        <v>25</v>
      </c>
      <c r="R476" t="str">
        <v>75</v>
      </c>
    </row>
    <row r="477">
      <c r="A477" t="str">
        <v>AutoTable</v>
      </c>
      <c r="D477" t="str">
        <v>BOMBE</v>
      </c>
      <c r="E477" t="str">
        <v>GRAPPEE</v>
      </c>
      <c r="F477" t="str">
        <v>GR75Z5</v>
      </c>
      <c r="G477" t="str">
        <v xml:space="preserve">GRAPPE Ø75 R5 ASSORTI 4 </v>
      </c>
      <c r="H477" t="str">
        <v>3" Chain Shell 0-5-10-15-20 Assorted</v>
      </c>
      <c r="I477" t="str">
        <v>MULTI EFFETS</v>
      </c>
      <c r="J477" t="str">
        <v>ASSORTIS</v>
      </c>
      <c r="K477" t="str">
        <v>75</v>
      </c>
      <c r="L477" t="str">
        <v>F4</v>
      </c>
      <c r="M477" t="str">
        <v>1.3G</v>
      </c>
      <c r="N477" t="str">
        <v>Chine</v>
      </c>
      <c r="O477" t="str">
        <v>1008-F4-69252667</v>
      </c>
      <c r="P477" t="str">
        <v>0.7</v>
      </c>
      <c r="Q477" t="str">
        <v>25</v>
      </c>
      <c r="R477" t="str">
        <v>75</v>
      </c>
    </row>
    <row r="478">
      <c r="A478" t="str">
        <v>AutoTable</v>
      </c>
      <c r="D478" t="str">
        <v>BOMBE</v>
      </c>
      <c r="E478" t="str">
        <v>NAUTIQUE</v>
      </c>
      <c r="F478" t="str">
        <v>440381</v>
      </c>
      <c r="G478" t="str">
        <v xml:space="preserve">BOMBE NAUTIQUE Ø75 TRONC + FILET D'OR </v>
      </c>
      <c r="H478" t="str">
        <v>3" Watershell Brocade crowm w/Broc. Crowmn tail</v>
      </c>
      <c r="I478" t="str">
        <v>PIVOINE TRONC</v>
      </c>
      <c r="J478" t="str">
        <v>OR</v>
      </c>
      <c r="K478" t="str">
        <v>75</v>
      </c>
      <c r="L478" t="str">
        <v>F4</v>
      </c>
      <c r="M478" t="str">
        <v>1.3G</v>
      </c>
      <c r="N478" t="str">
        <v>Chine</v>
      </c>
      <c r="O478" t="str">
        <v>1170-F4-02748</v>
      </c>
      <c r="P478" t="str">
        <v>0.124</v>
      </c>
      <c r="Q478" t="str">
        <v>3,5</v>
      </c>
      <c r="R478" t="str">
        <v>115</v>
      </c>
    </row>
    <row r="479">
      <c r="A479" t="str">
        <v>AutoTable</v>
      </c>
      <c r="D479" t="str">
        <v>BOMBE</v>
      </c>
      <c r="E479" t="str">
        <v>NAUTIQUE</v>
      </c>
      <c r="F479" t="str">
        <v>440389</v>
      </c>
      <c r="G479" t="str">
        <v>BOMBE NAUTIQUE Ø75 TRONC + FILET D'ARGENT</v>
      </c>
      <c r="H479" t="str">
        <v>3" Watershell Silver crown w/silver tail</v>
      </c>
      <c r="I479" t="str">
        <v>PIVOINE TRONC</v>
      </c>
      <c r="J479" t="str">
        <v>ARGENT</v>
      </c>
      <c r="K479" t="str">
        <v>75</v>
      </c>
      <c r="L479" t="str">
        <v>F4</v>
      </c>
      <c r="M479" t="str">
        <v>1.3G</v>
      </c>
      <c r="N479" t="str">
        <v>Chine</v>
      </c>
      <c r="O479" t="str">
        <v>1170-F4-02748</v>
      </c>
      <c r="P479" t="str">
        <v>0.124</v>
      </c>
      <c r="Q479" t="str">
        <v>3,5</v>
      </c>
      <c r="R479" t="str">
        <v>115</v>
      </c>
    </row>
    <row r="480">
      <c r="A480" t="str">
        <v>AutoTable</v>
      </c>
      <c r="D480" t="str">
        <v>BOMBE</v>
      </c>
      <c r="E480" t="str">
        <v>NAUTIQUE</v>
      </c>
      <c r="F480" t="str">
        <v>74475-U</v>
      </c>
      <c r="G480" t="str">
        <v>BOMBE NAUTIQUE Ø75 ASSORTIE</v>
      </c>
      <c r="H480" t="str">
        <v>3" Watershell Assortment</v>
      </c>
      <c r="I480" t="str">
        <v>PIVOINE</v>
      </c>
      <c r="J480" t="str">
        <v>ASSORTIS</v>
      </c>
      <c r="K480" t="str">
        <v>75</v>
      </c>
      <c r="L480" t="str">
        <v>F4</v>
      </c>
      <c r="M480" t="str">
        <v>1.3G</v>
      </c>
      <c r="N480" t="str">
        <v>Chine</v>
      </c>
      <c r="O480" t="str">
        <v>1170-F4-02748</v>
      </c>
      <c r="P480" t="str">
        <v>0.124</v>
      </c>
      <c r="Q480" t="str">
        <v>3,5</v>
      </c>
      <c r="R480" t="str">
        <v>270</v>
      </c>
    </row>
    <row r="481">
      <c r="A481" t="str">
        <v>AutoTable</v>
      </c>
      <c r="D481" t="str">
        <v>BOMBE</v>
      </c>
      <c r="E481" t="str">
        <v>POT A FEU</v>
      </c>
      <c r="F481" t="str">
        <v>71510-18CE</v>
      </c>
      <c r="G481" t="str">
        <v xml:space="preserve">POT-À-FEU Ø100 MOSAÏQUE FILET D'OR </v>
      </c>
      <c r="H481" t="str">
        <v>4" Mine Brocade Crown Crossette</v>
      </c>
      <c r="I481" t="str">
        <v>MOSAIQUE</v>
      </c>
      <c r="J481" t="str">
        <v>OR</v>
      </c>
      <c r="K481" t="str">
        <v>100</v>
      </c>
      <c r="L481" t="str">
        <v>F4</v>
      </c>
      <c r="M481" t="str">
        <v>1.3G</v>
      </c>
      <c r="N481" t="str">
        <v>Chine</v>
      </c>
      <c r="O481" t="str">
        <v>1008-F4-69245225</v>
      </c>
      <c r="P481" t="str">
        <v>0.264</v>
      </c>
      <c r="R481" t="str">
        <v>100</v>
      </c>
    </row>
    <row r="482">
      <c r="A482" t="str">
        <v>AutoTable</v>
      </c>
      <c r="D482" t="str">
        <v>BOMBE</v>
      </c>
      <c r="E482" t="str">
        <v>POT A FEU</v>
      </c>
      <c r="F482" t="str">
        <v>71510-20CE</v>
      </c>
      <c r="G482" t="str">
        <v xml:space="preserve">POT-À-FEU Ø100 MOSAÏQUE ROSE </v>
      </c>
      <c r="H482" t="str">
        <v>4" Mine Pink Crossette</v>
      </c>
      <c r="I482" t="str">
        <v>MOSAIQUE</v>
      </c>
      <c r="J482" t="str">
        <v>ROSE</v>
      </c>
      <c r="K482" t="str">
        <v>100</v>
      </c>
      <c r="L482" t="str">
        <v>F4</v>
      </c>
      <c r="M482" t="str">
        <v>1.3G</v>
      </c>
      <c r="N482" t="str">
        <v>Chine</v>
      </c>
      <c r="O482" t="str">
        <v>1008-F4-69245225</v>
      </c>
      <c r="P482" t="str">
        <v>0.315</v>
      </c>
      <c r="R482" t="str">
        <v>100</v>
      </c>
    </row>
    <row r="483">
      <c r="A483" t="str">
        <v>AutoTable</v>
      </c>
      <c r="D483" t="str">
        <v>BOMBE</v>
      </c>
      <c r="E483" t="str">
        <v>POT A FEU</v>
      </c>
      <c r="F483" t="str">
        <v>71512-09CE</v>
      </c>
      <c r="G483" t="str">
        <v xml:space="preserve">POT-À-FEU Ø125 ARGENT </v>
      </c>
      <c r="H483" t="str">
        <v>5" Mine SILVER Brocade (Cylinder Stars)</v>
      </c>
      <c r="I483" t="str">
        <v>POT A FEU</v>
      </c>
      <c r="J483" t="str">
        <v>ARGENT</v>
      </c>
      <c r="K483" t="str">
        <v>125</v>
      </c>
      <c r="L483" t="str">
        <v>F4</v>
      </c>
      <c r="M483" t="str">
        <v>1.3G</v>
      </c>
      <c r="N483" t="str">
        <v>Chine</v>
      </c>
      <c r="O483" t="str">
        <v>1170-F4-03115</v>
      </c>
      <c r="P483" t="str">
        <v>0.66</v>
      </c>
      <c r="R483" t="str">
        <v>125</v>
      </c>
    </row>
    <row r="484">
      <c r="A484" t="str">
        <v>AutoTable</v>
      </c>
      <c r="D484" t="str">
        <v>BOMBE</v>
      </c>
      <c r="E484" t="str">
        <v>POT A FEU</v>
      </c>
      <c r="F484" t="str">
        <v>71575-18CE</v>
      </c>
      <c r="G484" t="str">
        <v xml:space="preserve">POT-À-FEU Ø75 MOSAÏQUE FILET D'OR </v>
      </c>
      <c r="H484" t="str">
        <v xml:space="preserve">3" Mine Brocade Crown Crossette </v>
      </c>
      <c r="I484" t="str">
        <v>MOSAIQUE</v>
      </c>
      <c r="J484" t="str">
        <v>OR</v>
      </c>
      <c r="K484" t="str">
        <v>75</v>
      </c>
      <c r="L484" t="str">
        <v>F4</v>
      </c>
      <c r="M484" t="str">
        <v>1.3G</v>
      </c>
      <c r="N484" t="str">
        <v>Chine</v>
      </c>
      <c r="O484" t="str">
        <v>1008-F4-69245222</v>
      </c>
      <c r="P484" t="str">
        <v>0.111</v>
      </c>
      <c r="R484" t="str">
        <v>75</v>
      </c>
    </row>
    <row r="485">
      <c r="A485" t="str">
        <v>AutoTable</v>
      </c>
      <c r="D485" t="str">
        <v>BOMBE</v>
      </c>
      <c r="E485" t="str">
        <v>POT A FEU</v>
      </c>
      <c r="F485" t="str">
        <v>71575-20CE</v>
      </c>
      <c r="G485" t="str">
        <v xml:space="preserve">POT-À-FEU Ø75 MOSAÏQUE ROSE </v>
      </c>
      <c r="H485" t="str">
        <v>3" Mine Pink crossette</v>
      </c>
      <c r="I485" t="str">
        <v>MOSAIQUE</v>
      </c>
      <c r="J485" t="str">
        <v>ROSE</v>
      </c>
      <c r="K485" t="str">
        <v>75</v>
      </c>
      <c r="L485" t="str">
        <v>F4</v>
      </c>
      <c r="M485" t="str">
        <v>1.3G</v>
      </c>
      <c r="N485" t="str">
        <v>Chine</v>
      </c>
      <c r="O485" t="str">
        <v>1008-F4-69245222</v>
      </c>
      <c r="P485" t="str">
        <v>0.119</v>
      </c>
      <c r="R485" t="str">
        <v>75</v>
      </c>
    </row>
    <row r="486">
      <c r="A486" t="str">
        <v>AutoTable</v>
      </c>
      <c r="D486" t="str">
        <v>BOMBE</v>
      </c>
      <c r="E486" t="str">
        <v>POT A FEU</v>
      </c>
      <c r="F486" t="str">
        <v>73710B</v>
      </c>
      <c r="G486" t="str">
        <v>POT-À-FEU Ø100 BLEU</v>
      </c>
      <c r="H486" t="str">
        <v>4" Mine Blue</v>
      </c>
      <c r="I486" t="str">
        <v>POT A FEU</v>
      </c>
      <c r="J486" t="str">
        <v>BLEU</v>
      </c>
      <c r="K486" t="str">
        <v>100</v>
      </c>
      <c r="L486" t="str">
        <v>F4</v>
      </c>
      <c r="M486" t="str">
        <v>1.3G</v>
      </c>
      <c r="N486" t="str">
        <v>Europe</v>
      </c>
      <c r="O486" t="str">
        <v>0589-F4-0061</v>
      </c>
      <c r="P486" t="str">
        <v>0.355</v>
      </c>
      <c r="R486" t="str">
        <v>100</v>
      </c>
    </row>
    <row r="487">
      <c r="A487" t="str">
        <v>AutoTable</v>
      </c>
      <c r="D487" t="str">
        <v>BOMBE</v>
      </c>
      <c r="E487" t="str">
        <v>POT A FEU</v>
      </c>
      <c r="F487" t="str">
        <v>73710BC</v>
      </c>
      <c r="G487" t="str">
        <v>POT-À-FEU Ø100 BLANC</v>
      </c>
      <c r="H487" t="str">
        <v>4" Mine white</v>
      </c>
      <c r="I487" t="str">
        <v>POT A FEU</v>
      </c>
      <c r="J487" t="str">
        <v>BLANC</v>
      </c>
      <c r="K487" t="str">
        <v>100</v>
      </c>
      <c r="L487" t="str">
        <v>F4</v>
      </c>
      <c r="M487" t="str">
        <v>1.3G</v>
      </c>
      <c r="N487" t="str">
        <v>Europe</v>
      </c>
      <c r="O487" t="str">
        <v>0589-F4-0061</v>
      </c>
      <c r="P487" t="str">
        <v>0.355</v>
      </c>
      <c r="R487" t="str">
        <v>100</v>
      </c>
    </row>
    <row r="488">
      <c r="A488" t="str">
        <v>AutoTable</v>
      </c>
      <c r="D488" t="str">
        <v>BOMBE</v>
      </c>
      <c r="E488" t="str">
        <v>POT A FEU</v>
      </c>
      <c r="F488" t="str">
        <v>73710PA</v>
      </c>
      <c r="G488" t="str">
        <v xml:space="preserve">POT-À-FEU Ø100 PLUIE ARGENT </v>
      </c>
      <c r="H488" t="str">
        <v>4" Mine Silver Arestas</v>
      </c>
      <c r="I488" t="str">
        <v>POT A FEU</v>
      </c>
      <c r="J488" t="str">
        <v>ARGENT</v>
      </c>
      <c r="K488" t="str">
        <v>100</v>
      </c>
      <c r="L488" t="str">
        <v>F4</v>
      </c>
      <c r="M488" t="str">
        <v>1.3G</v>
      </c>
      <c r="N488" t="str">
        <v>Europe</v>
      </c>
      <c r="O488" t="str">
        <v>0589-F4-0061</v>
      </c>
      <c r="P488" t="str">
        <v>0.355</v>
      </c>
      <c r="R488" t="str">
        <v>100</v>
      </c>
    </row>
    <row r="489">
      <c r="A489" t="str">
        <v>AutoTable</v>
      </c>
      <c r="D489" t="str">
        <v>BOMBE</v>
      </c>
      <c r="E489" t="str">
        <v>POT A FEU</v>
      </c>
      <c r="F489" t="str">
        <v>73710R</v>
      </c>
      <c r="G489" t="str">
        <v xml:space="preserve">POT-À-FEU Ø100 ROUGE </v>
      </c>
      <c r="H489" t="str">
        <v>4" Mine Red</v>
      </c>
      <c r="I489" t="str">
        <v>POT A FEU</v>
      </c>
      <c r="J489" t="str">
        <v>ROUGE</v>
      </c>
      <c r="K489" t="str">
        <v>100</v>
      </c>
      <c r="L489" t="str">
        <v>F4</v>
      </c>
      <c r="M489" t="str">
        <v>1.3G</v>
      </c>
      <c r="N489" t="str">
        <v>Europe</v>
      </c>
      <c r="O489" t="str">
        <v>0589-F4-0061</v>
      </c>
      <c r="P489" t="str">
        <v>0.355</v>
      </c>
      <c r="R489" t="str">
        <v>100</v>
      </c>
    </row>
    <row r="490">
      <c r="A490" t="str">
        <v>AutoTable</v>
      </c>
      <c r="D490" t="str">
        <v>BOMBE</v>
      </c>
      <c r="E490" t="str">
        <v>POT A FEU</v>
      </c>
      <c r="F490" t="str">
        <v>73710SO</v>
      </c>
      <c r="G490" t="str">
        <v>POT-À-FEU Ø100 SCINTILLANT OR</v>
      </c>
      <c r="H490" t="str">
        <v>4" Mine Golden Spangle</v>
      </c>
      <c r="I490" t="str">
        <v>POT A FEU</v>
      </c>
      <c r="J490" t="str">
        <v>OR</v>
      </c>
      <c r="K490" t="str">
        <v>100</v>
      </c>
      <c r="L490" t="str">
        <v>F4</v>
      </c>
      <c r="M490" t="str">
        <v>1.3G</v>
      </c>
      <c r="N490" t="str">
        <v>Europe</v>
      </c>
      <c r="O490" t="str">
        <v>0589-F4-0061</v>
      </c>
      <c r="P490" t="str">
        <v>0.355</v>
      </c>
      <c r="R490" t="str">
        <v>100</v>
      </c>
    </row>
    <row r="491">
      <c r="A491" t="str">
        <v>AutoTable</v>
      </c>
      <c r="D491" t="str">
        <v>BOMBE</v>
      </c>
      <c r="E491" t="str">
        <v>POT A FEU</v>
      </c>
      <c r="F491" t="str">
        <v>73775B</v>
      </c>
      <c r="G491" t="str">
        <v>POT-À-FEU Ø75 BLEU</v>
      </c>
      <c r="H491" t="str">
        <v>3" Mine Bleu</v>
      </c>
      <c r="I491" t="str">
        <v>POT A FEU</v>
      </c>
      <c r="J491" t="str">
        <v>BLEU</v>
      </c>
      <c r="K491" t="str">
        <v>75</v>
      </c>
      <c r="L491" t="str">
        <v>F4</v>
      </c>
      <c r="M491" t="str">
        <v>1.3G</v>
      </c>
      <c r="N491" t="str">
        <v>Europe</v>
      </c>
      <c r="O491" t="str">
        <v>0589-F4-0060</v>
      </c>
      <c r="P491" t="str">
        <v>0.175</v>
      </c>
      <c r="R491" t="str">
        <v>75</v>
      </c>
    </row>
    <row r="492">
      <c r="A492" t="str">
        <v>AutoTable</v>
      </c>
      <c r="D492" t="str">
        <v>BOMBE</v>
      </c>
      <c r="E492" t="str">
        <v>POT A FEU</v>
      </c>
      <c r="F492" t="str">
        <v>73775BC</v>
      </c>
      <c r="G492" t="str">
        <v>POT-À-FEU Ø75 BLANC</v>
      </c>
      <c r="H492" t="str">
        <v>3" Mine White</v>
      </c>
      <c r="I492" t="str">
        <v>POT A FEU</v>
      </c>
      <c r="J492" t="str">
        <v>BLANC</v>
      </c>
      <c r="K492" t="str">
        <v>75</v>
      </c>
      <c r="L492" t="str">
        <v>F4</v>
      </c>
      <c r="M492" t="str">
        <v>1.3G</v>
      </c>
      <c r="N492" t="str">
        <v>Europe</v>
      </c>
      <c r="O492" t="str">
        <v>0589-F4-0060</v>
      </c>
      <c r="P492" t="str">
        <v>0.175</v>
      </c>
      <c r="R492" t="str">
        <v>75</v>
      </c>
    </row>
    <row r="493">
      <c r="A493" t="str">
        <v>AutoTable</v>
      </c>
      <c r="D493" t="str">
        <v>BOMBE</v>
      </c>
      <c r="E493" t="str">
        <v>POT A FEU</v>
      </c>
      <c r="F493" t="str">
        <v>73775M</v>
      </c>
      <c r="G493" t="str">
        <v>POT-À-FEU Ø75 MULTICOLORE</v>
      </c>
      <c r="H493" t="str">
        <v>3" Mine Multicolor</v>
      </c>
      <c r="I493" t="str">
        <v>POT A FEU</v>
      </c>
      <c r="J493" t="str">
        <v>MULTICOLORE</v>
      </c>
      <c r="K493" t="str">
        <v>75</v>
      </c>
      <c r="L493" t="str">
        <v>F4</v>
      </c>
      <c r="M493" t="str">
        <v>1.3G</v>
      </c>
      <c r="N493" t="str">
        <v>Europe</v>
      </c>
      <c r="O493" t="str">
        <v>0589-F4-0060</v>
      </c>
      <c r="P493" t="str">
        <v>0.175</v>
      </c>
      <c r="R493" t="str">
        <v>75</v>
      </c>
    </row>
    <row r="494">
      <c r="A494" t="str">
        <v>AutoTable</v>
      </c>
      <c r="D494" t="str">
        <v>BOMBE</v>
      </c>
      <c r="E494" t="str">
        <v>POT A FEU</v>
      </c>
      <c r="F494" t="str">
        <v>73775R</v>
      </c>
      <c r="G494" t="str">
        <v>POT-À-FEU Ø75 ROUGE</v>
      </c>
      <c r="H494" t="str">
        <v>3" Mine Red</v>
      </c>
      <c r="I494" t="str">
        <v>POT A FEU</v>
      </c>
      <c r="J494" t="str">
        <v>ROUGE</v>
      </c>
      <c r="K494" t="str">
        <v>75</v>
      </c>
      <c r="L494" t="str">
        <v>F4</v>
      </c>
      <c r="M494" t="str">
        <v>1.3G</v>
      </c>
      <c r="N494" t="str">
        <v>Europe</v>
      </c>
      <c r="O494" t="str">
        <v>0589-F4-0060</v>
      </c>
      <c r="P494" t="str">
        <v>0.175</v>
      </c>
      <c r="R494" t="str">
        <v>75</v>
      </c>
    </row>
    <row r="495">
      <c r="A495" t="str">
        <v>AutoTable</v>
      </c>
      <c r="D495" t="str">
        <v>BOMBE</v>
      </c>
      <c r="E495" t="str">
        <v>POT A FEU</v>
      </c>
      <c r="F495" t="str">
        <v>73775SO</v>
      </c>
      <c r="G495" t="str">
        <v>POT-À-FEU Ø75 SCINTILLANT OR</v>
      </c>
      <c r="H495" t="str">
        <v>3" Mine Golden Spangle</v>
      </c>
      <c r="I495" t="str">
        <v>POT A FEU</v>
      </c>
      <c r="J495" t="str">
        <v>OR</v>
      </c>
      <c r="K495" t="str">
        <v>75</v>
      </c>
      <c r="L495" t="str">
        <v>F4</v>
      </c>
      <c r="M495" t="str">
        <v>1.3G</v>
      </c>
      <c r="N495" t="str">
        <v>Europe</v>
      </c>
      <c r="O495" t="str">
        <v>0589-F4-0060</v>
      </c>
      <c r="P495" t="str">
        <v>0.175</v>
      </c>
      <c r="R495" t="str">
        <v>75</v>
      </c>
    </row>
    <row r="496">
      <c r="A496" t="str">
        <v>AutoTable</v>
      </c>
      <c r="D496" t="str">
        <v>BOMBE</v>
      </c>
      <c r="E496" t="str">
        <v>SPHERIQUE</v>
      </c>
      <c r="F496" t="str">
        <v>72712CA</v>
      </c>
      <c r="G496" t="str">
        <v>BOMBE Ø125 CLIGNO BLANC</v>
      </c>
      <c r="H496" t="str">
        <v>5" Shell silver white</v>
      </c>
      <c r="I496" t="str">
        <v>BOMBE CLIGNO</v>
      </c>
      <c r="J496" t="str">
        <v>ARGENT</v>
      </c>
      <c r="K496" t="str">
        <v>125</v>
      </c>
      <c r="L496" t="str">
        <v>F4</v>
      </c>
      <c r="M496" t="str">
        <v>1.3G</v>
      </c>
      <c r="O496" t="str">
        <v>1395-F4-0614/2013</v>
      </c>
      <c r="P496" t="str">
        <v>0.721</v>
      </c>
      <c r="Q496" t="str">
        <v>2</v>
      </c>
      <c r="R496" t="str">
        <v>125</v>
      </c>
    </row>
    <row r="497">
      <c r="A497" t="str">
        <v>AutoTable</v>
      </c>
      <c r="D497" t="str">
        <v>BOMBE</v>
      </c>
      <c r="E497" t="str">
        <v>SPHERIQUE</v>
      </c>
      <c r="F497" t="str">
        <v>90175-01</v>
      </c>
      <c r="G497" t="str">
        <v>BOMBE Ø75 SONORE</v>
      </c>
      <c r="H497" t="str">
        <v>Shell 3' sound  and craking</v>
      </c>
      <c r="I497" t="str">
        <v>DETONATION</v>
      </c>
      <c r="K497" t="str">
        <v>75</v>
      </c>
      <c r="L497" t="str">
        <v>F4</v>
      </c>
      <c r="M497" t="str">
        <v>1.3G</v>
      </c>
      <c r="O497" t="str">
        <v>1008-F4-69260849</v>
      </c>
      <c r="P497" t="str">
        <v>0.14</v>
      </c>
      <c r="Q497" t="str">
        <v>2</v>
      </c>
      <c r="R497" t="str">
        <v>75</v>
      </c>
    </row>
    <row r="498">
      <c r="A498" t="str">
        <v>AutoTable</v>
      </c>
      <c r="D498" t="str">
        <v>BOMBE</v>
      </c>
      <c r="E498" t="str">
        <v>SPHERIQUE</v>
      </c>
      <c r="F498" t="str">
        <v>62050</v>
      </c>
      <c r="G498" t="str">
        <v>BOMBE Ø50 OR CHANGEMENT ROSE</v>
      </c>
      <c r="H498" t="str">
        <v>shell go</v>
      </c>
      <c r="I498" t="str">
        <v>PIVOINE CHANGEMENT</v>
      </c>
      <c r="J498" t="str">
        <v>OR</v>
      </c>
      <c r="K498" t="str">
        <v>50</v>
      </c>
      <c r="L498" t="str">
        <v>F4</v>
      </c>
      <c r="M498" t="str">
        <v>1.3G</v>
      </c>
      <c r="O498" t="str">
        <v>En cours</v>
      </c>
      <c r="P498" t="str">
        <v>0.091</v>
      </c>
      <c r="Q498" t="str">
        <v>2</v>
      </c>
      <c r="R498" t="str">
        <v>50</v>
      </c>
    </row>
    <row r="499">
      <c r="A499" t="str">
        <v>AutoTable</v>
      </c>
      <c r="D499" t="str">
        <v>BOMBE</v>
      </c>
      <c r="E499" t="str">
        <v>SPHERIQUE</v>
      </c>
      <c r="F499" t="str">
        <v>64710</v>
      </c>
      <c r="G499" t="str">
        <v>BOMBE Ø100 TRONC PALMIER ARGENT</v>
      </c>
      <c r="H499" t="str">
        <v>4" Shell Silver Glittering Palm Tree</v>
      </c>
      <c r="I499" t="str">
        <v>PIVOINE TRONC</v>
      </c>
      <c r="J499" t="str">
        <v>ARGENT</v>
      </c>
      <c r="K499" t="str">
        <v>100</v>
      </c>
      <c r="L499" t="str">
        <v>F4</v>
      </c>
      <c r="M499" t="str">
        <v>1.3G</v>
      </c>
      <c r="N499" t="str">
        <v>Europe</v>
      </c>
      <c r="O499" t="str">
        <v>0163-F4-1223</v>
      </c>
      <c r="P499" t="str">
        <v>0.65</v>
      </c>
      <c r="Q499" t="str">
        <v>3,6</v>
      </c>
      <c r="R499" t="str">
        <v>100</v>
      </c>
    </row>
    <row r="500">
      <c r="A500" t="str">
        <v>AutoTable</v>
      </c>
      <c r="D500" t="str">
        <v>BOMBE</v>
      </c>
      <c r="E500" t="str">
        <v>SPHERIQUE</v>
      </c>
      <c r="F500" t="str">
        <v>64712</v>
      </c>
      <c r="G500" t="str">
        <v>BOMBE Ø125 TRONC PALMIER ARGENT</v>
      </c>
      <c r="H500" t="str">
        <v>5" Shell Silver Glittering Palm Tree</v>
      </c>
      <c r="I500" t="str">
        <v>PIVOINE TRONC</v>
      </c>
      <c r="J500" t="str">
        <v>ARGENT</v>
      </c>
      <c r="K500" t="str">
        <v>125</v>
      </c>
      <c r="L500" t="str">
        <v>F4</v>
      </c>
      <c r="M500" t="str">
        <v>1.3G</v>
      </c>
      <c r="N500" t="str">
        <v>Europe</v>
      </c>
      <c r="O500" t="str">
        <v>0163-F4-2221</v>
      </c>
      <c r="P500" t="str">
        <v>0.919</v>
      </c>
      <c r="Q500" t="str">
        <v>4</v>
      </c>
      <c r="R500" t="str">
        <v>125</v>
      </c>
    </row>
    <row r="501">
      <c r="A501" t="str">
        <v>AutoTable</v>
      </c>
      <c r="D501" t="str">
        <v>BOMBE</v>
      </c>
      <c r="E501" t="str">
        <v>SPHERIQUE</v>
      </c>
      <c r="F501" t="str">
        <v>64715</v>
      </c>
      <c r="G501" t="str">
        <v>BOMBE Ø150 TRONC PALMIER ARGENT</v>
      </c>
      <c r="H501" t="str">
        <v>6" Shell Silver Sparkling Palm Tree with Tail</v>
      </c>
      <c r="I501" t="str">
        <v>PIVOINE TRONC</v>
      </c>
      <c r="J501" t="str">
        <v>ARGENT</v>
      </c>
      <c r="K501" t="str">
        <v>150</v>
      </c>
      <c r="L501" t="str">
        <v>F4</v>
      </c>
      <c r="M501" t="str">
        <v>1.3G</v>
      </c>
      <c r="N501" t="str">
        <v>Europe</v>
      </c>
      <c r="O501" t="str">
        <v>0163-F4-1216</v>
      </c>
      <c r="P501" t="str">
        <v>1.424</v>
      </c>
      <c r="Q501" t="str">
        <v>4,3</v>
      </c>
      <c r="R501" t="str">
        <v>150</v>
      </c>
    </row>
    <row r="502">
      <c r="A502" t="str">
        <v>AutoTable</v>
      </c>
      <c r="D502" t="str">
        <v>BOMBE</v>
      </c>
      <c r="E502" t="str">
        <v>SPHERIQUE</v>
      </c>
      <c r="F502" t="str">
        <v>64750</v>
      </c>
      <c r="G502" t="str">
        <v>BOMBE Ø50 TRONC PALMIER ARGENT</v>
      </c>
      <c r="H502" t="str">
        <v>2" Shell Silver Palm Tree</v>
      </c>
      <c r="I502" t="str">
        <v>PIVOINE TRONC</v>
      </c>
      <c r="J502" t="str">
        <v>ARGENT</v>
      </c>
      <c r="K502" t="str">
        <v>50</v>
      </c>
      <c r="L502" t="str">
        <v>F4</v>
      </c>
      <c r="M502" t="str">
        <v>1.3G</v>
      </c>
      <c r="N502" t="str">
        <v>Europe</v>
      </c>
      <c r="O502" t="str">
        <v>0163-F4-2220</v>
      </c>
      <c r="P502" t="str">
        <v>0.091</v>
      </c>
      <c r="Q502" t="str">
        <v>2</v>
      </c>
      <c r="R502" t="str">
        <v>50</v>
      </c>
    </row>
    <row r="503">
      <c r="A503" t="str">
        <v>AutoTable</v>
      </c>
      <c r="D503" t="str">
        <v>BOMBE</v>
      </c>
      <c r="E503" t="str">
        <v>SPHERIQUE</v>
      </c>
      <c r="F503" t="str">
        <v>64775</v>
      </c>
      <c r="G503" t="str">
        <v>BOMBE Ø75 TRONC PALMIER ARGENT</v>
      </c>
      <c r="H503" t="str">
        <v>3" Shell Silver Palm Tree</v>
      </c>
      <c r="I503" t="str">
        <v>PIVOINE TRONC</v>
      </c>
      <c r="J503" t="str">
        <v>ARGENT</v>
      </c>
      <c r="K503" t="str">
        <v>75</v>
      </c>
      <c r="L503" t="str">
        <v>F4</v>
      </c>
      <c r="M503" t="str">
        <v>1.3G</v>
      </c>
      <c r="N503" t="str">
        <v>Europe</v>
      </c>
      <c r="O503" t="str">
        <v>0163-F4-1214</v>
      </c>
      <c r="P503" t="str">
        <v>0.146</v>
      </c>
      <c r="Q503" t="str">
        <v>3,3</v>
      </c>
      <c r="R503" t="str">
        <v>75</v>
      </c>
    </row>
    <row r="504">
      <c r="A504" t="str">
        <v>AutoTable</v>
      </c>
      <c r="D504" t="str">
        <v>BOMBE</v>
      </c>
      <c r="E504" t="str">
        <v>SPHERIQUE</v>
      </c>
      <c r="F504" t="str">
        <v>64910</v>
      </c>
      <c r="G504" t="str">
        <v>BOMBE Ø100 TRONC PALMIER OR</v>
      </c>
      <c r="H504" t="str">
        <v>4" Shell Golden Palm Tree with Tail</v>
      </c>
      <c r="I504" t="str">
        <v>PIVOINE TRONC</v>
      </c>
      <c r="J504" t="str">
        <v>OR</v>
      </c>
      <c r="K504" t="str">
        <v>100</v>
      </c>
      <c r="L504" t="str">
        <v>F4</v>
      </c>
      <c r="M504" t="str">
        <v>1.3G</v>
      </c>
      <c r="N504" t="str">
        <v>Europe</v>
      </c>
      <c r="O504" t="str">
        <v>0163-F4-1223</v>
      </c>
      <c r="P504" t="str">
        <v>0.65</v>
      </c>
      <c r="Q504" t="str">
        <v>3,6</v>
      </c>
      <c r="R504" t="str">
        <v>100</v>
      </c>
    </row>
    <row r="505">
      <c r="A505" t="str">
        <v>AutoTable</v>
      </c>
      <c r="D505" t="str">
        <v>BOMBE</v>
      </c>
      <c r="E505" t="str">
        <v>SPHERIQUE</v>
      </c>
      <c r="F505" t="str">
        <v>64975</v>
      </c>
      <c r="G505" t="str">
        <v>BOMBE Ø75 TRONC PALMIER OR</v>
      </c>
      <c r="H505" t="str">
        <v>3"  Shell Gold Palm Tree with Rising Tail</v>
      </c>
      <c r="I505" t="str">
        <v>PIVOINE TRONC</v>
      </c>
      <c r="J505" t="str">
        <v>OR</v>
      </c>
      <c r="K505" t="str">
        <v>75</v>
      </c>
      <c r="L505" t="str">
        <v>F4</v>
      </c>
      <c r="M505" t="str">
        <v>1.3G</v>
      </c>
      <c r="N505" t="str">
        <v>Europe</v>
      </c>
      <c r="O505" t="str">
        <v>0163-F4-1214</v>
      </c>
      <c r="P505" t="str">
        <v>0.146</v>
      </c>
      <c r="Q505" t="str">
        <v>3,3</v>
      </c>
      <c r="R505" t="str">
        <v>75</v>
      </c>
    </row>
    <row r="506">
      <c r="A506" t="str">
        <v>AutoTable</v>
      </c>
      <c r="D506" t="str">
        <v>BOMBE</v>
      </c>
      <c r="E506" t="str">
        <v>SPHERIQUE</v>
      </c>
      <c r="F506" t="str">
        <v>65110</v>
      </c>
      <c r="G506" t="str">
        <v>BOMBE Ø100 TRONC PALMIER PLUIE OR/ARGENT</v>
      </c>
      <c r="H506" t="str">
        <v>4" Shell brocade Crown Palm Tree</v>
      </c>
      <c r="I506" t="str">
        <v>PIVOINE TRONC</v>
      </c>
      <c r="J506" t="str">
        <v>OR</v>
      </c>
      <c r="K506" t="str">
        <v>100</v>
      </c>
      <c r="L506" t="str">
        <v>F4</v>
      </c>
      <c r="M506" t="str">
        <v>1.3G</v>
      </c>
      <c r="N506" t="str">
        <v>Europe</v>
      </c>
      <c r="O506" t="str">
        <v>0163-F4-1223</v>
      </c>
      <c r="P506" t="str">
        <v>0.65</v>
      </c>
      <c r="Q506" t="str">
        <v>3,6</v>
      </c>
      <c r="R506" t="str">
        <v>100</v>
      </c>
    </row>
    <row r="507">
      <c r="A507" t="str">
        <v>AutoTable</v>
      </c>
      <c r="D507" t="str">
        <v>BOMBE</v>
      </c>
      <c r="E507" t="str">
        <v>SPHERIQUE</v>
      </c>
      <c r="F507" t="str">
        <v>65112</v>
      </c>
      <c r="G507" t="str">
        <v>BOMBE Ø125 TRONC PALMIER PLUIE OR/ARGENT</v>
      </c>
      <c r="H507" t="str">
        <v>5" Shell brocade Crown Palm Tree with Tail</v>
      </c>
      <c r="I507" t="str">
        <v>PIVOINE TRONC</v>
      </c>
      <c r="J507" t="str">
        <v>OR</v>
      </c>
      <c r="K507" t="str">
        <v>125</v>
      </c>
      <c r="L507" t="str">
        <v>F4</v>
      </c>
      <c r="M507" t="str">
        <v>1.3G</v>
      </c>
      <c r="N507" t="str">
        <v>Europe</v>
      </c>
      <c r="O507" t="str">
        <v>0163-F4-2221</v>
      </c>
      <c r="P507" t="str">
        <v>0.919</v>
      </c>
      <c r="Q507" t="str">
        <v>4</v>
      </c>
      <c r="R507" t="str">
        <v>125</v>
      </c>
    </row>
    <row r="508">
      <c r="A508" t="str">
        <v>AutoTable</v>
      </c>
      <c r="D508" t="str">
        <v>BOMBE</v>
      </c>
      <c r="E508" t="str">
        <v>SPHERIQUE</v>
      </c>
      <c r="F508" t="str">
        <v>65112KA/VI</v>
      </c>
      <c r="G508" t="str">
        <v>BOMBE Ø125 TRONC PALMIER PLUIE OR/ARGENT -&gt;VIOLET</v>
      </c>
      <c r="H508" t="str">
        <v>5" Shell Kamuro to Purple Palm tree with Tail</v>
      </c>
      <c r="I508" t="str">
        <v>PIVOINE TRONC</v>
      </c>
      <c r="J508" t="str">
        <v>OR</v>
      </c>
      <c r="K508" t="str">
        <v>125</v>
      </c>
      <c r="L508" t="str">
        <v>F4</v>
      </c>
      <c r="M508" t="str">
        <v>1.3G</v>
      </c>
      <c r="N508" t="str">
        <v>Europe</v>
      </c>
      <c r="O508" t="str">
        <v>0163-F4-2221</v>
      </c>
      <c r="P508" t="str">
        <v>0.919</v>
      </c>
      <c r="Q508" t="str">
        <v>4</v>
      </c>
      <c r="R508" t="str">
        <v>125</v>
      </c>
    </row>
    <row r="509">
      <c r="A509" t="str">
        <v>AutoTable</v>
      </c>
      <c r="D509" t="str">
        <v>BOMBE</v>
      </c>
      <c r="E509" t="str">
        <v>SPHERIQUE</v>
      </c>
      <c r="F509" t="str">
        <v>65115</v>
      </c>
      <c r="G509" t="str">
        <v>BOMBE Ø150 TRONC PALMIER PLUIE OR/ARGENT</v>
      </c>
      <c r="H509" t="str">
        <v>6" Shell Tail Kamuro</v>
      </c>
      <c r="I509" t="str">
        <v>PIVOINE TRONC</v>
      </c>
      <c r="J509" t="str">
        <v>OR</v>
      </c>
      <c r="K509" t="str">
        <v>150</v>
      </c>
      <c r="L509" t="str">
        <v>F4</v>
      </c>
      <c r="M509" t="str">
        <v>1.3G</v>
      </c>
      <c r="N509" t="str">
        <v>Europe</v>
      </c>
      <c r="O509" t="str">
        <v>0163-F4-1216</v>
      </c>
      <c r="P509" t="str">
        <v>1.535</v>
      </c>
      <c r="Q509" t="str">
        <v>4,3</v>
      </c>
      <c r="R509" t="str">
        <v>150</v>
      </c>
    </row>
    <row r="510">
      <c r="A510" t="str">
        <v>AutoTable</v>
      </c>
      <c r="D510" t="str">
        <v>BOMBE</v>
      </c>
      <c r="E510" t="str">
        <v>SPHERIQUE</v>
      </c>
      <c r="F510" t="str">
        <v>65115KA/VI</v>
      </c>
      <c r="G510" t="str">
        <v>BOMBE Ø150 TRONC PALMIER PLUIE OR/ARGENT -&gt;VIOLET</v>
      </c>
      <c r="H510" t="str">
        <v>6" Shell Tail Kamuro to Purple</v>
      </c>
      <c r="I510" t="str">
        <v>PIVOINE TRONC</v>
      </c>
      <c r="J510" t="str">
        <v>OR</v>
      </c>
      <c r="K510" t="str">
        <v>150</v>
      </c>
      <c r="L510" t="str">
        <v>F4</v>
      </c>
      <c r="M510" t="str">
        <v>1.3G</v>
      </c>
      <c r="N510" t="str">
        <v>Europe</v>
      </c>
      <c r="O510" t="str">
        <v>0163-F4-1216</v>
      </c>
      <c r="P510" t="str">
        <v>1.535</v>
      </c>
      <c r="Q510" t="str">
        <v>4,3</v>
      </c>
      <c r="R510" t="str">
        <v>150</v>
      </c>
    </row>
    <row r="511">
      <c r="A511" t="str">
        <v>AutoTable</v>
      </c>
      <c r="D511" t="str">
        <v>BOMBE</v>
      </c>
      <c r="E511" t="str">
        <v>SPHERIQUE</v>
      </c>
      <c r="F511" t="str">
        <v>65150</v>
      </c>
      <c r="G511" t="str">
        <v xml:space="preserve">BOMBE Ø50 TRONC PALMIER PLUIE OR/ARGENT </v>
      </c>
      <c r="H511" t="str">
        <v>2" Shell brocade Crown Palm Tree</v>
      </c>
      <c r="I511" t="str">
        <v>PIVOINE TRONC</v>
      </c>
      <c r="J511" t="str">
        <v>OR</v>
      </c>
      <c r="K511" t="str">
        <v>50</v>
      </c>
      <c r="L511" t="str">
        <v>F4</v>
      </c>
      <c r="M511" t="str">
        <v>1.3G</v>
      </c>
      <c r="N511" t="str">
        <v>Europe</v>
      </c>
      <c r="O511" t="str">
        <v>0163-F4-2220</v>
      </c>
      <c r="P511" t="str">
        <v>0.091</v>
      </c>
      <c r="Q511" t="str">
        <v>2</v>
      </c>
      <c r="R511" t="str">
        <v>50</v>
      </c>
    </row>
    <row r="512">
      <c r="A512" t="str">
        <v>AutoTable</v>
      </c>
      <c r="D512" t="str">
        <v>BOMBE</v>
      </c>
      <c r="E512" t="str">
        <v>SPHERIQUE</v>
      </c>
      <c r="F512" t="str">
        <v>65175</v>
      </c>
      <c r="G512" t="str">
        <v>BOMBE Ø50 PLUIE OR/ARGENT</v>
      </c>
      <c r="H512" t="str">
        <v>3" Shell Kamuro</v>
      </c>
      <c r="I512" t="str">
        <v>PIVOINE TRONC</v>
      </c>
      <c r="J512" t="str">
        <v>OR</v>
      </c>
      <c r="K512" t="str">
        <v>75</v>
      </c>
      <c r="L512" t="str">
        <v>F4</v>
      </c>
      <c r="M512" t="str">
        <v>1.3G</v>
      </c>
      <c r="N512" t="str">
        <v>Europe</v>
      </c>
      <c r="O512" t="str">
        <v>0163-F4-1214</v>
      </c>
      <c r="P512" t="str">
        <v>0.146</v>
      </c>
      <c r="Q512" t="str">
        <v>3,3</v>
      </c>
      <c r="R512" t="str">
        <v>75</v>
      </c>
    </row>
    <row r="513">
      <c r="A513" t="str">
        <v>AutoTable</v>
      </c>
      <c r="D513" t="str">
        <v>BOMBE</v>
      </c>
      <c r="E513" t="str">
        <v>SPHERIQUE</v>
      </c>
      <c r="F513" t="str">
        <v>68110</v>
      </c>
      <c r="G513" t="str">
        <v>BOMBE Ø100 PLUIE OR/ARGENT</v>
      </c>
      <c r="H513" t="str">
        <v>4'' Shells Brocade crown</v>
      </c>
      <c r="I513" t="str">
        <v>PIVOINE FILET</v>
      </c>
      <c r="J513" t="str">
        <v>OR</v>
      </c>
      <c r="K513" t="str">
        <v>100</v>
      </c>
      <c r="L513" t="str">
        <v>F4</v>
      </c>
      <c r="M513" t="str">
        <v>1.3G</v>
      </c>
      <c r="N513" t="str">
        <v>Europe</v>
      </c>
      <c r="O513" t="str">
        <v>0163-F4-1223</v>
      </c>
      <c r="P513" t="str">
        <v>0.359</v>
      </c>
      <c r="Q513" t="str">
        <v>3,6</v>
      </c>
      <c r="R513" t="str">
        <v>100</v>
      </c>
    </row>
    <row r="514">
      <c r="A514" t="str">
        <v>AutoTable</v>
      </c>
      <c r="D514" t="str">
        <v>BOMBE</v>
      </c>
      <c r="E514" t="str">
        <v>SPHERIQUE</v>
      </c>
      <c r="F514" t="str">
        <v>68151</v>
      </c>
      <c r="G514" t="str">
        <v xml:space="preserve">BOMBE Ø50 PLUIE OR/ARGENT </v>
      </c>
      <c r="H514" t="str">
        <v>2" Shell brocade Crown Palm Tree</v>
      </c>
      <c r="I514" t="str">
        <v>PIVOINE FILET</v>
      </c>
      <c r="J514" t="str">
        <v>OR</v>
      </c>
      <c r="K514" t="str">
        <v>50</v>
      </c>
      <c r="L514" t="str">
        <v>F4</v>
      </c>
      <c r="M514" t="str">
        <v>1.3G</v>
      </c>
      <c r="N514" t="str">
        <v>Europe</v>
      </c>
      <c r="O514" t="str">
        <v>0163-F4-2220</v>
      </c>
      <c r="P514" t="str">
        <v>0.085</v>
      </c>
      <c r="Q514" t="str">
        <v>2</v>
      </c>
      <c r="R514" t="str">
        <v>50</v>
      </c>
    </row>
    <row r="515">
      <c r="A515" t="str">
        <v>AutoTable</v>
      </c>
      <c r="D515" t="str">
        <v>BOMBE</v>
      </c>
      <c r="E515" t="str">
        <v>SPHERIQUE</v>
      </c>
      <c r="F515" t="str">
        <v>68175</v>
      </c>
      <c r="G515" t="str">
        <v>BOMBE Ø75 PLUIE OR/ARGENT</v>
      </c>
      <c r="H515" t="str">
        <v>3" Shell Brocade Crown</v>
      </c>
      <c r="I515" t="str">
        <v>PIVOINE FILET</v>
      </c>
      <c r="J515" t="str">
        <v>OR</v>
      </c>
      <c r="K515" t="str">
        <v>75</v>
      </c>
      <c r="L515" t="str">
        <v>F4</v>
      </c>
      <c r="M515" t="str">
        <v>1.3G</v>
      </c>
      <c r="N515" t="str">
        <v>Europe</v>
      </c>
      <c r="O515" t="str">
        <v>0163-F4-1214</v>
      </c>
      <c r="P515" t="str">
        <v>0.177</v>
      </c>
      <c r="Q515" t="str">
        <v>3,3</v>
      </c>
      <c r="R515" t="str">
        <v>75</v>
      </c>
    </row>
    <row r="516">
      <c r="A516" t="str">
        <v>AutoTable</v>
      </c>
      <c r="D516" t="str">
        <v>BOMBE</v>
      </c>
      <c r="E516" t="str">
        <v>SPHERIQUE</v>
      </c>
      <c r="F516" t="str">
        <v>703508</v>
      </c>
      <c r="G516" t="str">
        <v>BOMBE Ø125 PIVOINE MULTICOLORE</v>
      </c>
      <c r="H516" t="str">
        <v>5" Shell five color peony - C4</v>
      </c>
      <c r="I516" t="str">
        <v>PIVOINE</v>
      </c>
      <c r="J516" t="str">
        <v>MULTICOLORE</v>
      </c>
      <c r="K516" t="str">
        <v>125</v>
      </c>
      <c r="L516" t="str">
        <v>F4</v>
      </c>
      <c r="M516" t="str">
        <v>1.3G</v>
      </c>
      <c r="N516" t="str">
        <v>Chine</v>
      </c>
      <c r="O516" t="str">
        <v>1170-F4-02744</v>
      </c>
      <c r="P516" t="str">
        <v>0.66</v>
      </c>
      <c r="Q516" t="str">
        <v>3,8</v>
      </c>
      <c r="R516" t="str">
        <v>125</v>
      </c>
    </row>
    <row r="517">
      <c r="A517" t="str">
        <v>AutoTable</v>
      </c>
      <c r="D517" t="str">
        <v>BOMBE</v>
      </c>
      <c r="E517" t="str">
        <v>SPHERIQUE</v>
      </c>
      <c r="F517" t="str">
        <v>703608</v>
      </c>
      <c r="G517" t="str">
        <v>BOMBE Ø150 PIVOINE MULTICOLORE</v>
      </c>
      <c r="H517" t="str">
        <v>6" Shell  five color peony</v>
      </c>
      <c r="I517" t="str">
        <v>PIVOINE</v>
      </c>
      <c r="J517" t="str">
        <v>MULTICOLORE</v>
      </c>
      <c r="K517" t="str">
        <v>150</v>
      </c>
      <c r="L517" t="str">
        <v>F4</v>
      </c>
      <c r="M517" t="str">
        <v>1.3G</v>
      </c>
      <c r="N517" t="str">
        <v>Chine</v>
      </c>
      <c r="O517" t="str">
        <v>1170-F4-02746</v>
      </c>
      <c r="P517" t="str">
        <v>1.05</v>
      </c>
      <c r="Q517" t="str">
        <v>4</v>
      </c>
      <c r="R517" t="str">
        <v>150</v>
      </c>
    </row>
    <row r="518">
      <c r="A518" t="str">
        <v>AutoTable</v>
      </c>
      <c r="D518" t="str">
        <v>BOMBE</v>
      </c>
      <c r="E518" t="str">
        <v>SPHERIQUE</v>
      </c>
      <c r="F518" t="str">
        <v>703619</v>
      </c>
      <c r="G518" t="str">
        <v>BOMBE Ø150 PIVOINE FRISSON</v>
      </c>
      <c r="H518" t="str">
        <v>6" Shell Cherry</v>
      </c>
      <c r="I518" t="str">
        <v>PIVOINE</v>
      </c>
      <c r="J518" t="str">
        <v>FRISSON</v>
      </c>
      <c r="K518" t="str">
        <v>150</v>
      </c>
      <c r="L518" t="str">
        <v>F4</v>
      </c>
      <c r="M518" t="str">
        <v>1.3G</v>
      </c>
      <c r="N518" t="str">
        <v>Chine</v>
      </c>
      <c r="O518" t="str">
        <v>1170-F4-02746</v>
      </c>
      <c r="P518" t="str">
        <v>1.05</v>
      </c>
      <c r="Q518" t="str">
        <v>4</v>
      </c>
      <c r="R518" t="str">
        <v>150</v>
      </c>
    </row>
    <row r="519">
      <c r="A519" t="str">
        <v>AutoTable</v>
      </c>
      <c r="D519" t="str">
        <v>BOMBE</v>
      </c>
      <c r="E519" t="str">
        <v>SPHERIQUE</v>
      </c>
      <c r="F519" t="str">
        <v>704586</v>
      </c>
      <c r="G519" t="str">
        <v>BOMBE Ø125 CERCLE FANTOME ROUGE + PISTIL FRISSO</v>
      </c>
      <c r="H519" t="str">
        <v>5" Shell Red dark Red ring w/Crackling Pistil</v>
      </c>
      <c r="I519" t="str">
        <v>GEOMETRIE CERCLE</v>
      </c>
      <c r="J519" t="str">
        <v>ROUGE</v>
      </c>
      <c r="K519" t="str">
        <v>125</v>
      </c>
      <c r="L519" t="str">
        <v>F4</v>
      </c>
      <c r="M519" t="str">
        <v>1.3G</v>
      </c>
      <c r="N519" t="str">
        <v>Chine</v>
      </c>
      <c r="O519" t="str">
        <v>1170-F4-02744</v>
      </c>
      <c r="P519" t="str">
        <v>0.695</v>
      </c>
      <c r="Q519" t="str">
        <v>3,8</v>
      </c>
      <c r="R519" t="str">
        <v>125</v>
      </c>
    </row>
    <row r="520">
      <c r="A520" t="str">
        <v>AutoTable</v>
      </c>
      <c r="D520" t="str">
        <v>BOMBE</v>
      </c>
      <c r="E520" t="str">
        <v>SPHERIQUE</v>
      </c>
      <c r="F520" t="str">
        <v>704696</v>
      </c>
      <c r="G520" t="str">
        <v>BOMBE Ø150 FANTOME ROUGE ET FRISSON + PISTIL BL</v>
      </c>
      <c r="H520" t="str">
        <v>6" Red ghost Shell w/Cracking w/Blue pistil- 865</v>
      </c>
      <c r="I520" t="str">
        <v>PIVOINE PISTIL</v>
      </c>
      <c r="J520" t="str">
        <v>ROUGE</v>
      </c>
      <c r="K520" t="str">
        <v>150</v>
      </c>
      <c r="L520" t="str">
        <v>F4</v>
      </c>
      <c r="M520" t="str">
        <v>1.3G</v>
      </c>
      <c r="N520" t="str">
        <v>Chine</v>
      </c>
      <c r="O520" t="str">
        <v>1170-F4-02746</v>
      </c>
      <c r="P520" t="str">
        <v>1.1</v>
      </c>
      <c r="Q520" t="str">
        <v>4,2</v>
      </c>
      <c r="R520" t="str">
        <v>150</v>
      </c>
    </row>
    <row r="521">
      <c r="A521" t="str">
        <v>AutoTable</v>
      </c>
      <c r="D521" t="str">
        <v>BOMBE</v>
      </c>
      <c r="E521" t="str">
        <v>SPHERIQUE</v>
      </c>
      <c r="F521" t="str">
        <v>705408</v>
      </c>
      <c r="G521" t="str">
        <v>BOMBE Ø100 MULTICOLORE ETOILES FILANTES</v>
      </c>
      <c r="H521" t="str">
        <v>4" Shell Varigated swimming star</v>
      </c>
      <c r="I521" t="str">
        <v>SPECIAL ETOILE</v>
      </c>
      <c r="J521" t="str">
        <v>MULTICOLORE</v>
      </c>
      <c r="K521" t="str">
        <v>100</v>
      </c>
      <c r="L521" t="str">
        <v>F4</v>
      </c>
      <c r="M521" t="str">
        <v>1.3G</v>
      </c>
      <c r="N521" t="str">
        <v>Chine</v>
      </c>
      <c r="O521" t="str">
        <v>1170-F4-02057</v>
      </c>
      <c r="P521" t="str">
        <v>0.32</v>
      </c>
      <c r="Q521" t="str">
        <v>3</v>
      </c>
      <c r="R521" t="str">
        <v>100</v>
      </c>
    </row>
    <row r="522">
      <c r="A522" t="str">
        <v>AutoTable</v>
      </c>
      <c r="D522" t="str">
        <v>BOMBE</v>
      </c>
      <c r="E522" t="str">
        <v>SPHERIQUE</v>
      </c>
      <c r="F522" t="str">
        <v>72710A</v>
      </c>
      <c r="G522" t="str">
        <v xml:space="preserve">BOMBE Ø100 PLUIE ARGENT </v>
      </c>
      <c r="H522" t="str">
        <v>4" Shell siver rain</v>
      </c>
      <c r="I522" t="str">
        <v>PIVOINE FILET</v>
      </c>
      <c r="J522" t="str">
        <v>ARGENT</v>
      </c>
      <c r="K522" t="str">
        <v>100</v>
      </c>
      <c r="L522" t="str">
        <v>F4</v>
      </c>
      <c r="M522" t="str">
        <v>1.3G</v>
      </c>
      <c r="N522" t="str">
        <v>Europe</v>
      </c>
      <c r="O522" t="str">
        <v>1395-F4-0612/2013</v>
      </c>
      <c r="P522" t="str">
        <v>0.303</v>
      </c>
      <c r="Q522" t="str">
        <v>4</v>
      </c>
      <c r="R522" t="str">
        <v>100</v>
      </c>
    </row>
    <row r="523">
      <c r="A523" t="str">
        <v>AutoTable</v>
      </c>
      <c r="D523" t="str">
        <v>BOMBE</v>
      </c>
      <c r="E523" t="str">
        <v>SPHERIQUE</v>
      </c>
      <c r="F523" t="str">
        <v>72712A</v>
      </c>
      <c r="G523" t="str">
        <v>BOMBE Ø125 PLUIE ARGENT</v>
      </c>
      <c r="H523" t="str">
        <v>5" Shell silver rain</v>
      </c>
      <c r="I523" t="str">
        <v>PIVOINE FILET</v>
      </c>
      <c r="J523" t="str">
        <v>ARGENT</v>
      </c>
      <c r="K523" t="str">
        <v>125</v>
      </c>
      <c r="L523" t="str">
        <v>F4</v>
      </c>
      <c r="M523" t="str">
        <v>1.3G</v>
      </c>
      <c r="N523" t="str">
        <v>Europe</v>
      </c>
      <c r="O523" t="str">
        <v>1395-F4-0614/2013</v>
      </c>
      <c r="P523" t="str">
        <v>0.721</v>
      </c>
      <c r="Q523" t="str">
        <v>2</v>
      </c>
      <c r="R523" t="str">
        <v>125</v>
      </c>
    </row>
    <row r="524">
      <c r="A524" t="str">
        <v>AutoTable</v>
      </c>
      <c r="D524" t="str">
        <v>BOMBE</v>
      </c>
      <c r="E524" t="str">
        <v>SPHERIQUE</v>
      </c>
      <c r="F524" t="str">
        <v>72712AB</v>
      </c>
      <c r="G524" t="str">
        <v xml:space="preserve">BOMBE Ø125 PLUIE ARGENT PISTIL FLASH BLANC </v>
      </c>
      <c r="H524" t="str">
        <v>5" Shell white rain withe multiflash whiter center</v>
      </c>
      <c r="I524" t="str">
        <v>PIVOINE PISTIL</v>
      </c>
      <c r="J524" t="str">
        <v>ARGENT</v>
      </c>
      <c r="K524" t="str">
        <v>125</v>
      </c>
      <c r="L524" t="str">
        <v>F4</v>
      </c>
      <c r="M524" t="str">
        <v>1.3G</v>
      </c>
      <c r="N524" t="str">
        <v>Europe</v>
      </c>
      <c r="O524" t="str">
        <v>1395-F4-0614/2013</v>
      </c>
      <c r="P524" t="str">
        <v>0.735</v>
      </c>
      <c r="Q524" t="str">
        <v>2</v>
      </c>
      <c r="R524" t="str">
        <v>125</v>
      </c>
    </row>
    <row r="525">
      <c r="A525" t="str">
        <v>AutoTable</v>
      </c>
      <c r="D525" t="str">
        <v>BOMBE</v>
      </c>
      <c r="E525" t="str">
        <v>SPHERIQUE</v>
      </c>
      <c r="F525" t="str">
        <v>72712SOB</v>
      </c>
      <c r="G525" t="str">
        <v>BOMBE Ø125 SCINTILLANT OR À CHGT BLEU CENTRE BLEU</v>
      </c>
      <c r="H525" t="str">
        <v>5" Shell Yellow Glitter peony to blue w/blue center</v>
      </c>
      <c r="I525" t="str">
        <v>PIVOINE CHANGEMENT</v>
      </c>
      <c r="J525" t="str">
        <v>OR</v>
      </c>
      <c r="K525" t="str">
        <v>125</v>
      </c>
      <c r="L525" t="str">
        <v>F4</v>
      </c>
      <c r="M525" t="str">
        <v>1.3G</v>
      </c>
      <c r="N525" t="str">
        <v>Europe</v>
      </c>
      <c r="O525" t="str">
        <v>1395-F4-0614/2013</v>
      </c>
      <c r="P525" t="str">
        <v>0.735</v>
      </c>
      <c r="Q525" t="str">
        <v>2</v>
      </c>
      <c r="R525" t="str">
        <v>125</v>
      </c>
    </row>
    <row r="526">
      <c r="A526" t="str">
        <v>AutoTable</v>
      </c>
      <c r="D526" t="str">
        <v>BOMBE</v>
      </c>
      <c r="E526" t="str">
        <v>SPHERIQUE</v>
      </c>
      <c r="F526" t="str">
        <v>72715A</v>
      </c>
      <c r="G526" t="str">
        <v>BOMBE Ø150 PLUIE ARGENT</v>
      </c>
      <c r="H526" t="str">
        <v>6" Shell Silver rain</v>
      </c>
      <c r="I526" t="str">
        <v>PIVOINE FILET</v>
      </c>
      <c r="J526" t="str">
        <v>ARGENT</v>
      </c>
      <c r="K526" t="str">
        <v>150</v>
      </c>
      <c r="L526" t="str">
        <v>F4</v>
      </c>
      <c r="M526" t="str">
        <v>1.3G</v>
      </c>
      <c r="N526" t="str">
        <v>Europe</v>
      </c>
      <c r="O526" t="str">
        <v>1395-F4-0617/2013</v>
      </c>
      <c r="P526" t="str">
        <v>1.192</v>
      </c>
      <c r="Q526" t="str">
        <v>3,8</v>
      </c>
      <c r="R526" t="str">
        <v>150</v>
      </c>
    </row>
    <row r="527">
      <c r="A527" t="str">
        <v>AutoTable</v>
      </c>
      <c r="D527" t="str">
        <v>BOMBE</v>
      </c>
      <c r="E527" t="str">
        <v>SPHERIQUE</v>
      </c>
      <c r="F527" t="str">
        <v>72715CA</v>
      </c>
      <c r="G527" t="str">
        <v>BOMBE Ø150 CLIGNO BLANC</v>
      </c>
      <c r="H527" t="str">
        <v>Artifici sferici cal 125 mm</v>
      </c>
      <c r="I527" t="str">
        <v>BOMBE CLIGNO</v>
      </c>
      <c r="J527" t="str">
        <v>ARGENT</v>
      </c>
      <c r="K527" t="str">
        <v>150</v>
      </c>
      <c r="L527" t="str">
        <v>F4</v>
      </c>
      <c r="M527" t="str">
        <v>1.3G</v>
      </c>
      <c r="O527" t="str">
        <v>1395-F4-0617/2013</v>
      </c>
      <c r="P527" t="str">
        <v>1.192</v>
      </c>
      <c r="Q527" t="str">
        <v>3.8</v>
      </c>
      <c r="R527" t="str">
        <v>150</v>
      </c>
    </row>
    <row r="528">
      <c r="A528" t="str">
        <v>AutoTable</v>
      </c>
      <c r="D528" t="str">
        <v>BOMBE</v>
      </c>
      <c r="E528" t="str">
        <v>SPHERIQUE</v>
      </c>
      <c r="F528" t="str">
        <v>72715SOB</v>
      </c>
      <c r="G528" t="str">
        <v>BOMBE Ø150 SCINTILLANTE OR ET CENTRE BLEUE</v>
      </c>
      <c r="H528" t="str">
        <v>6" Shell Yellow Glitter peony to blue w/ blue center</v>
      </c>
      <c r="I528" t="str">
        <v>PIVOINE PISTIL</v>
      </c>
      <c r="J528" t="str">
        <v>OR</v>
      </c>
      <c r="K528" t="str">
        <v>150</v>
      </c>
      <c r="L528" t="str">
        <v>F4</v>
      </c>
      <c r="M528" t="str">
        <v>1.3G</v>
      </c>
      <c r="N528" t="str">
        <v>Europe</v>
      </c>
      <c r="O528" t="str">
        <v>1395-F4-0617/2013</v>
      </c>
      <c r="P528" t="str">
        <v>1.243</v>
      </c>
      <c r="Q528" t="str">
        <v>4</v>
      </c>
      <c r="R528" t="str">
        <v>150</v>
      </c>
    </row>
    <row r="529">
      <c r="A529" t="str">
        <v>AutoTable</v>
      </c>
      <c r="D529" t="str">
        <v>BOMBE</v>
      </c>
      <c r="E529" t="str">
        <v>SPHERIQUE</v>
      </c>
      <c r="F529" t="str">
        <v>72720KA</v>
      </c>
      <c r="G529" t="str">
        <v>BOMBE Ø200 PLUIE OR ET ARGENT</v>
      </c>
      <c r="H529" t="str">
        <v>8" Shell Kamuro</v>
      </c>
      <c r="I529" t="str">
        <v>PIVOINE FILET</v>
      </c>
      <c r="J529" t="str">
        <v>OR</v>
      </c>
      <c r="K529" t="str">
        <v>200</v>
      </c>
      <c r="L529" t="str">
        <v>F4</v>
      </c>
      <c r="M529" t="str">
        <v>1.3G</v>
      </c>
      <c r="N529" t="str">
        <v>Europe</v>
      </c>
      <c r="O529" t="str">
        <v>1395-F4-0620/2013</v>
      </c>
      <c r="P529" t="str">
        <v>3.385</v>
      </c>
      <c r="Q529" t="str">
        <v>4,5</v>
      </c>
      <c r="R529" t="str">
        <v>200</v>
      </c>
    </row>
    <row r="530">
      <c r="A530" t="str">
        <v>AutoTable</v>
      </c>
      <c r="D530" t="str">
        <v>BOMBE</v>
      </c>
      <c r="E530" t="str">
        <v>SPHERIQUE</v>
      </c>
      <c r="F530" t="str">
        <v>73410B</v>
      </c>
      <c r="G530" t="str">
        <v>BOMBE Ø100 BLEU</v>
      </c>
      <c r="H530" t="str">
        <v>4'' Spherical Shell blue</v>
      </c>
      <c r="I530" t="str">
        <v>PIVOINE</v>
      </c>
      <c r="J530" t="str">
        <v>BLEU</v>
      </c>
      <c r="K530" t="str">
        <v>100</v>
      </c>
      <c r="L530" t="str">
        <v>F4</v>
      </c>
      <c r="M530" t="str">
        <v>1.3G</v>
      </c>
      <c r="N530" t="str">
        <v>Europe</v>
      </c>
      <c r="O530" t="str">
        <v>0589-F4-0068</v>
      </c>
      <c r="P530" t="str">
        <v>0.313</v>
      </c>
      <c r="Q530" t="str">
        <v>2,5</v>
      </c>
      <c r="R530" t="str">
        <v>100</v>
      </c>
    </row>
    <row r="531">
      <c r="A531" t="str">
        <v>AutoTable</v>
      </c>
      <c r="D531" t="str">
        <v>BOMBE</v>
      </c>
      <c r="E531" t="str">
        <v>SPHERIQUE</v>
      </c>
      <c r="F531" t="str">
        <v>73410BC</v>
      </c>
      <c r="G531" t="str">
        <v>BOMBE Ø100 BLANC</v>
      </c>
      <c r="H531" t="str">
        <v>4'' Spherical Shell Whlite</v>
      </c>
      <c r="I531" t="str">
        <v>PIVOINE</v>
      </c>
      <c r="J531" t="str">
        <v>BLANC</v>
      </c>
      <c r="K531" t="str">
        <v>100</v>
      </c>
      <c r="L531" t="str">
        <v>F4</v>
      </c>
      <c r="M531" t="str">
        <v>1.3G</v>
      </c>
      <c r="N531" t="str">
        <v>Europe</v>
      </c>
      <c r="O531" t="str">
        <v>0589-F4-0068</v>
      </c>
      <c r="P531" t="str">
        <v>0.313</v>
      </c>
      <c r="Q531" t="str">
        <v>2,5</v>
      </c>
      <c r="R531" t="str">
        <v>100</v>
      </c>
    </row>
    <row r="532">
      <c r="A532" t="str">
        <v>AutoTable</v>
      </c>
      <c r="D532" t="str">
        <v>BOMBE</v>
      </c>
      <c r="E532" t="str">
        <v>SPHERIQUE</v>
      </c>
      <c r="F532" t="str">
        <v>73410CA</v>
      </c>
      <c r="G532" t="str">
        <v>BOMBE Ø100 CLIGNOTANT ARGENT</v>
      </c>
      <c r="H532" t="str">
        <v>4'' Spherical Shell White Glittering</v>
      </c>
      <c r="I532" t="str">
        <v>PIVOINE CLIGNO</v>
      </c>
      <c r="J532" t="str">
        <v>ARGENT</v>
      </c>
      <c r="K532" t="str">
        <v>100</v>
      </c>
      <c r="L532" t="str">
        <v>F4</v>
      </c>
      <c r="M532" t="str">
        <v>1.3G</v>
      </c>
      <c r="N532" t="str">
        <v>Europe</v>
      </c>
      <c r="O532" t="str">
        <v>0589-F4-0068</v>
      </c>
      <c r="P532" t="str">
        <v>0.308</v>
      </c>
      <c r="Q532" t="str">
        <v>2,5</v>
      </c>
      <c r="R532" t="str">
        <v>100</v>
      </c>
    </row>
    <row r="533">
      <c r="A533" t="str">
        <v>AutoTable</v>
      </c>
      <c r="D533" t="str">
        <v>BOMBE</v>
      </c>
      <c r="E533" t="str">
        <v>SPHERIQUE</v>
      </c>
      <c r="F533" t="str">
        <v>73410J</v>
      </c>
      <c r="G533" t="str">
        <v>BOMBE Ø100 JAUNE</v>
      </c>
      <c r="H533" t="str">
        <v>4'' Spherical Shell Yellow</v>
      </c>
      <c r="I533" t="str">
        <v>PIVOINE</v>
      </c>
      <c r="J533" t="str">
        <v>JAUNE</v>
      </c>
      <c r="K533" t="str">
        <v>100</v>
      </c>
      <c r="L533" t="str">
        <v>F4</v>
      </c>
      <c r="M533" t="str">
        <v>1.3G</v>
      </c>
      <c r="N533" t="str">
        <v>Europe</v>
      </c>
      <c r="O533" t="str">
        <v>0589-F4-0068</v>
      </c>
      <c r="P533" t="str">
        <v>0.313</v>
      </c>
      <c r="Q533" t="str">
        <v>2,5</v>
      </c>
      <c r="R533" t="str">
        <v>100</v>
      </c>
    </row>
    <row r="534">
      <c r="A534" t="str">
        <v>AutoTable</v>
      </c>
      <c r="D534" t="str">
        <v>BOMBE</v>
      </c>
      <c r="E534" t="str">
        <v>SPHERIQUE</v>
      </c>
      <c r="F534" t="str">
        <v>73410KAT</v>
      </c>
      <c r="G534" t="str">
        <v>BOMBE Ø100 SAULE PLEUREUR TITANIUM</v>
      </c>
      <c r="H534" t="str">
        <v>4'' Spherical Shell kamuro/titanium</v>
      </c>
      <c r="I534" t="str">
        <v>PIVOINE FILET</v>
      </c>
      <c r="J534" t="str">
        <v>OR</v>
      </c>
      <c r="K534" t="str">
        <v>100</v>
      </c>
      <c r="L534" t="str">
        <v>F4</v>
      </c>
      <c r="M534" t="str">
        <v>1.3G</v>
      </c>
      <c r="N534" t="str">
        <v>Europe</v>
      </c>
      <c r="O534" t="str">
        <v>0589-F4-0068</v>
      </c>
      <c r="P534" t="str">
        <v>0.308</v>
      </c>
      <c r="Q534" t="str">
        <v>2,5</v>
      </c>
      <c r="R534" t="str">
        <v>100</v>
      </c>
    </row>
    <row r="535">
      <c r="A535" t="str">
        <v>AutoTable</v>
      </c>
      <c r="D535" t="str">
        <v>BOMBE</v>
      </c>
      <c r="E535" t="str">
        <v>SPHERIQUE</v>
      </c>
      <c r="F535" t="str">
        <v>73410M</v>
      </c>
      <c r="G535" t="str">
        <v>BOMBE Ø100 MULTICOLORE</v>
      </c>
      <c r="H535" t="str">
        <v>4'' Spherical Shell Multicolor</v>
      </c>
      <c r="I535" t="str">
        <v>PIVOINE</v>
      </c>
      <c r="J535" t="str">
        <v>MULTICOLORE</v>
      </c>
      <c r="K535" t="str">
        <v>100</v>
      </c>
      <c r="L535" t="str">
        <v>F4</v>
      </c>
      <c r="M535" t="str">
        <v>1.3G</v>
      </c>
      <c r="N535" t="str">
        <v>Europe</v>
      </c>
      <c r="O535" t="str">
        <v>0589-F4-0068</v>
      </c>
      <c r="P535" t="str">
        <v>0.313</v>
      </c>
      <c r="Q535" t="str">
        <v>2,5</v>
      </c>
      <c r="R535" t="str">
        <v>100</v>
      </c>
    </row>
    <row r="536">
      <c r="A536" t="str">
        <v>AutoTable</v>
      </c>
      <c r="D536" t="str">
        <v>BOMBE</v>
      </c>
      <c r="E536" t="str">
        <v>SPHERIQUE</v>
      </c>
      <c r="F536" t="str">
        <v>73410PA</v>
      </c>
      <c r="G536" t="str">
        <v xml:space="preserve">BOMBE Ø100 PLUIE ARGENT </v>
      </c>
      <c r="H536" t="str">
        <v>4'' Spherical Shell silver Arestas</v>
      </c>
      <c r="I536" t="str">
        <v>PIVOINE FILET</v>
      </c>
      <c r="J536" t="str">
        <v>ARGENT</v>
      </c>
      <c r="K536" t="str">
        <v>100</v>
      </c>
      <c r="L536" t="str">
        <v>F4</v>
      </c>
      <c r="M536" t="str">
        <v>1.3G</v>
      </c>
      <c r="N536" t="str">
        <v>Europe</v>
      </c>
      <c r="O536" t="str">
        <v>0589-F4-0068</v>
      </c>
      <c r="P536" t="str">
        <v>0.323</v>
      </c>
      <c r="Q536" t="str">
        <v>2,5</v>
      </c>
      <c r="R536" t="str">
        <v>100</v>
      </c>
    </row>
    <row r="537">
      <c r="A537" t="str">
        <v>AutoTable</v>
      </c>
      <c r="D537" t="str">
        <v>BOMBE</v>
      </c>
      <c r="E537" t="str">
        <v>SPHERIQUE</v>
      </c>
      <c r="F537" t="str">
        <v>73410R</v>
      </c>
      <c r="G537" t="str">
        <v>BOMBE Ø100 ROUGE</v>
      </c>
      <c r="H537" t="str">
        <v>4'' Spherical Shell Red</v>
      </c>
      <c r="I537" t="str">
        <v>PIVOINE</v>
      </c>
      <c r="J537" t="str">
        <v>ROUGE</v>
      </c>
      <c r="K537" t="str">
        <v>100</v>
      </c>
      <c r="L537" t="str">
        <v>F4</v>
      </c>
      <c r="M537" t="str">
        <v>1.3G</v>
      </c>
      <c r="N537" t="str">
        <v>Europe</v>
      </c>
      <c r="O537" t="str">
        <v>0589-F4-0068</v>
      </c>
      <c r="P537" t="str">
        <v>0.313</v>
      </c>
      <c r="Q537" t="str">
        <v>2,5</v>
      </c>
      <c r="R537" t="str">
        <v>100</v>
      </c>
    </row>
    <row r="538">
      <c r="A538" t="str">
        <v>AutoTable</v>
      </c>
      <c r="D538" t="str">
        <v>BOMBE</v>
      </c>
      <c r="E538" t="str">
        <v>SPHERIQUE</v>
      </c>
      <c r="F538" t="str">
        <v>73410SO</v>
      </c>
      <c r="G538" t="str">
        <v xml:space="preserve">BOMBE Ø100 OR SCINTILLANT </v>
      </c>
      <c r="H538" t="str">
        <v>4'' Spherical Shell Golden Spangle</v>
      </c>
      <c r="I538" t="str">
        <v>PIVOINE CLIGNO</v>
      </c>
      <c r="J538" t="str">
        <v>OR</v>
      </c>
      <c r="K538" t="str">
        <v>100</v>
      </c>
      <c r="L538" t="str">
        <v>F4</v>
      </c>
      <c r="M538" t="str">
        <v>1.3G</v>
      </c>
      <c r="N538" t="str">
        <v>Europe</v>
      </c>
      <c r="O538" t="str">
        <v>0589-F4-0068</v>
      </c>
      <c r="P538" t="str">
        <v>0.308</v>
      </c>
      <c r="Q538" t="str">
        <v>2,5</v>
      </c>
      <c r="R538" t="str">
        <v>100</v>
      </c>
    </row>
    <row r="539">
      <c r="A539" t="str">
        <v>AutoTable</v>
      </c>
      <c r="D539" t="str">
        <v>BOMBE</v>
      </c>
      <c r="E539" t="str">
        <v>SPHERIQUE</v>
      </c>
      <c r="F539" t="str">
        <v>73410SOB</v>
      </c>
      <c r="G539" t="str">
        <v xml:space="preserve">BOMBE Ø100 OR SCINTILLANT ET CENTRE BLEU </v>
      </c>
      <c r="H539" t="str">
        <v>4'' Spherical Shell Golden Spangle center blue</v>
      </c>
      <c r="I539" t="str">
        <v>PIVOINE PISTIL</v>
      </c>
      <c r="J539" t="str">
        <v>OR</v>
      </c>
      <c r="K539" t="str">
        <v>100</v>
      </c>
      <c r="L539" t="str">
        <v>F4</v>
      </c>
      <c r="M539" t="str">
        <v>1.3G</v>
      </c>
      <c r="N539" t="str">
        <v>Europe</v>
      </c>
      <c r="O539" t="str">
        <v>0589-F4-0068</v>
      </c>
      <c r="P539" t="str">
        <v>0.341</v>
      </c>
      <c r="Q539" t="str">
        <v>2,5</v>
      </c>
      <c r="R539" t="str">
        <v>100</v>
      </c>
    </row>
    <row r="540">
      <c r="A540" t="str">
        <v>AutoTable</v>
      </c>
      <c r="D540" t="str">
        <v>BOMBE</v>
      </c>
      <c r="E540" t="str">
        <v>SPHERIQUE</v>
      </c>
      <c r="F540" t="str">
        <v>73410V</v>
      </c>
      <c r="G540" t="str">
        <v>BOMBE Ø100 VERTE</v>
      </c>
      <c r="H540" t="str">
        <v>4'' Spherical Shell Green</v>
      </c>
      <c r="I540" t="str">
        <v>PIVOINE</v>
      </c>
      <c r="J540" t="str">
        <v>VERT</v>
      </c>
      <c r="K540" t="str">
        <v>100</v>
      </c>
      <c r="L540" t="str">
        <v>F4</v>
      </c>
      <c r="M540" t="str">
        <v>1.3G</v>
      </c>
      <c r="N540" t="str">
        <v>Europe</v>
      </c>
      <c r="O540" t="str">
        <v>0589-F4-0068</v>
      </c>
      <c r="P540" t="str">
        <v>0.313</v>
      </c>
      <c r="Q540" t="str">
        <v>2,5</v>
      </c>
      <c r="R540" t="str">
        <v>100</v>
      </c>
    </row>
    <row r="541">
      <c r="A541" t="str">
        <v>AutoTable</v>
      </c>
      <c r="D541" t="str">
        <v>BOMBE</v>
      </c>
      <c r="E541" t="str">
        <v>SPHERIQUE</v>
      </c>
      <c r="F541" t="str">
        <v>73410VI</v>
      </c>
      <c r="G541" t="str">
        <v>BOMBE Ø100 VIOLET</v>
      </c>
      <c r="H541" t="str">
        <v>4'' Spherical Shell Purple</v>
      </c>
      <c r="I541" t="str">
        <v>PIVOINE</v>
      </c>
      <c r="J541" t="str">
        <v>VIOLET</v>
      </c>
      <c r="K541" t="str">
        <v>100</v>
      </c>
      <c r="L541" t="str">
        <v>F4</v>
      </c>
      <c r="M541" t="str">
        <v>1.3G</v>
      </c>
      <c r="N541" t="str">
        <v>Europe</v>
      </c>
      <c r="O541" t="str">
        <v>0589-F4-0068</v>
      </c>
      <c r="P541" t="str">
        <v>0.313</v>
      </c>
      <c r="Q541" t="str">
        <v>2,5</v>
      </c>
      <c r="R541" t="str">
        <v>100</v>
      </c>
    </row>
    <row r="542">
      <c r="A542" t="str">
        <v>AutoTable</v>
      </c>
      <c r="D542" t="str">
        <v>BOMBE</v>
      </c>
      <c r="E542" t="str">
        <v>SPHERIQUE</v>
      </c>
      <c r="F542" t="str">
        <v>73412B</v>
      </c>
      <c r="G542" t="str">
        <v xml:space="preserve">BOMBE Ø125 BLEUE </v>
      </c>
      <c r="H542" t="str">
        <v>5'' Spherical Shell Blue</v>
      </c>
      <c r="I542" t="str">
        <v>PIVOINE</v>
      </c>
      <c r="J542" t="str">
        <v>BLEU</v>
      </c>
      <c r="K542" t="str">
        <v>125</v>
      </c>
      <c r="L542" t="str">
        <v>F4</v>
      </c>
      <c r="M542" t="str">
        <v>1.3G</v>
      </c>
      <c r="N542" t="str">
        <v>Europe</v>
      </c>
      <c r="O542" t="str">
        <v>0589-F4-0067</v>
      </c>
      <c r="P542" t="str">
        <v>0.64</v>
      </c>
      <c r="Q542" t="str">
        <v>3</v>
      </c>
      <c r="R542" t="str">
        <v>125</v>
      </c>
    </row>
    <row r="543">
      <c r="A543" t="str">
        <v>AutoTable</v>
      </c>
      <c r="D543" t="str">
        <v>BOMBE</v>
      </c>
      <c r="E543" t="str">
        <v>SPHERIQUE</v>
      </c>
      <c r="F543" t="str">
        <v>73412BC</v>
      </c>
      <c r="G543" t="str">
        <v>BOMBE Ø125 BLANC</v>
      </c>
      <c r="H543" t="str">
        <v>5'' Spherical Shell Blue White</v>
      </c>
      <c r="I543" t="str">
        <v>PIVOINE</v>
      </c>
      <c r="J543" t="str">
        <v>BLANC</v>
      </c>
      <c r="K543" t="str">
        <v>125</v>
      </c>
      <c r="L543" t="str">
        <v>F4</v>
      </c>
      <c r="M543" t="str">
        <v>1.3G</v>
      </c>
      <c r="N543" t="str">
        <v>Europe</v>
      </c>
      <c r="O543" t="str">
        <v>0589-F4-0067</v>
      </c>
      <c r="P543" t="str">
        <v>0.64</v>
      </c>
      <c r="Q543" t="str">
        <v>3</v>
      </c>
      <c r="R543" t="str">
        <v>125</v>
      </c>
    </row>
    <row r="544">
      <c r="A544" t="str">
        <v>AutoTable</v>
      </c>
      <c r="D544" t="str">
        <v>BOMBE</v>
      </c>
      <c r="E544" t="str">
        <v>SPHERIQUE</v>
      </c>
      <c r="F544" t="str">
        <v>73412KAT</v>
      </c>
      <c r="G544" t="str">
        <v>BOMBE Ø125 SAULE PLEUREUR KAMURO TITANIUM</v>
      </c>
      <c r="H544" t="str">
        <v>5'' Spherical Shell Kamuro/Titanium</v>
      </c>
      <c r="I544" t="str">
        <v>PIVOINE FILET</v>
      </c>
      <c r="J544" t="str">
        <v>KAMURO</v>
      </c>
      <c r="K544" t="str">
        <v>125</v>
      </c>
      <c r="L544" t="str">
        <v>F4</v>
      </c>
      <c r="M544" t="str">
        <v>1.3G</v>
      </c>
      <c r="N544" t="str">
        <v>Europe</v>
      </c>
      <c r="O544" t="str">
        <v>0589-F4-0067</v>
      </c>
      <c r="P544" t="str">
        <v>0.628</v>
      </c>
      <c r="Q544" t="str">
        <v>3</v>
      </c>
      <c r="R544" t="str">
        <v>125</v>
      </c>
    </row>
    <row r="545">
      <c r="A545" t="str">
        <v>AutoTable</v>
      </c>
      <c r="D545" t="str">
        <v>BOMBE</v>
      </c>
      <c r="E545" t="str">
        <v>SPHERIQUE</v>
      </c>
      <c r="F545" t="str">
        <v>73412O</v>
      </c>
      <c r="G545" t="str">
        <v>BOMBE Ø125 ORANGE</v>
      </c>
      <c r="H545" t="str">
        <v>5'' Spherical Shell Orange</v>
      </c>
      <c r="I545" t="str">
        <v>PIVOINE</v>
      </c>
      <c r="J545" t="str">
        <v>ORANGE</v>
      </c>
      <c r="K545" t="str">
        <v>125</v>
      </c>
      <c r="L545" t="str">
        <v>F4</v>
      </c>
      <c r="M545" t="str">
        <v>1.3G</v>
      </c>
      <c r="N545" t="str">
        <v>Europe</v>
      </c>
      <c r="O545" t="str">
        <v>0589-F4-0067</v>
      </c>
      <c r="P545" t="str">
        <v>0.64</v>
      </c>
      <c r="Q545" t="str">
        <v>3</v>
      </c>
      <c r="R545" t="str">
        <v>125</v>
      </c>
    </row>
    <row r="546">
      <c r="A546" t="str">
        <v>AutoTable</v>
      </c>
      <c r="D546" t="str">
        <v>BOMBE</v>
      </c>
      <c r="E546" t="str">
        <v>SPHERIQUE</v>
      </c>
      <c r="F546" t="str">
        <v>73412PA</v>
      </c>
      <c r="G546" t="str">
        <v xml:space="preserve">BOMBE Ø125 PLUIE ARGENT </v>
      </c>
      <c r="H546" t="str">
        <v>5'' Spherical Shell Silver Arestas</v>
      </c>
      <c r="I546" t="str">
        <v>PIVOINE FILET</v>
      </c>
      <c r="J546" t="str">
        <v>ARGENT</v>
      </c>
      <c r="K546" t="str">
        <v>125</v>
      </c>
      <c r="L546" t="str">
        <v>F4</v>
      </c>
      <c r="M546" t="str">
        <v>1.3G</v>
      </c>
      <c r="N546" t="str">
        <v>Europe</v>
      </c>
      <c r="O546" t="str">
        <v>0589-F4-0067</v>
      </c>
      <c r="P546" t="str">
        <v>0.655</v>
      </c>
      <c r="Q546" t="str">
        <v>3</v>
      </c>
      <c r="R546" t="str">
        <v>125</v>
      </c>
    </row>
    <row r="547">
      <c r="A547" t="str">
        <v>AutoTable</v>
      </c>
      <c r="D547" t="str">
        <v>BOMBE</v>
      </c>
      <c r="E547" t="str">
        <v>SPHERIQUE</v>
      </c>
      <c r="F547" t="str">
        <v>73412R</v>
      </c>
      <c r="G547" t="str">
        <v xml:space="preserve">BOMBE Ø125 ROUGE </v>
      </c>
      <c r="H547" t="str">
        <v>5'' Spherical Shell Red</v>
      </c>
      <c r="I547" t="str">
        <v>PIVOINE</v>
      </c>
      <c r="J547" t="str">
        <v>ROUGE</v>
      </c>
      <c r="K547" t="str">
        <v>125</v>
      </c>
      <c r="L547" t="str">
        <v>F4</v>
      </c>
      <c r="M547" t="str">
        <v>1.3G</v>
      </c>
      <c r="N547" t="str">
        <v>Europe</v>
      </c>
      <c r="O547" t="str">
        <v>0589-F4-0067</v>
      </c>
      <c r="P547" t="str">
        <v>0.64</v>
      </c>
      <c r="Q547" t="str">
        <v>3</v>
      </c>
      <c r="R547" t="str">
        <v>125</v>
      </c>
    </row>
    <row r="548">
      <c r="A548" t="str">
        <v>AutoTable</v>
      </c>
      <c r="D548" t="str">
        <v>BOMBE</v>
      </c>
      <c r="E548" t="str">
        <v>SPHERIQUE</v>
      </c>
      <c r="F548" t="str">
        <v>73412SO</v>
      </c>
      <c r="G548" t="str">
        <v xml:space="preserve">BOMBE Ø125 SCINTILLANT OR </v>
      </c>
      <c r="H548" t="str">
        <v>5'' Spherical Shell Golden Spangle</v>
      </c>
      <c r="I548" t="str">
        <v>PIVOINE CLIGNO</v>
      </c>
      <c r="J548" t="str">
        <v>OR</v>
      </c>
      <c r="K548" t="str">
        <v>125</v>
      </c>
      <c r="L548" t="str">
        <v>F4</v>
      </c>
      <c r="M548" t="str">
        <v>1.3G</v>
      </c>
      <c r="N548" t="str">
        <v>Europe</v>
      </c>
      <c r="O548" t="str">
        <v>0589-F4-0067</v>
      </c>
      <c r="P548" t="str">
        <v>0.665</v>
      </c>
      <c r="Q548" t="str">
        <v>3</v>
      </c>
      <c r="R548" t="str">
        <v>125</v>
      </c>
    </row>
    <row r="549">
      <c r="A549" t="str">
        <v>AutoTable</v>
      </c>
      <c r="D549" t="str">
        <v>BOMBE</v>
      </c>
      <c r="E549" t="str">
        <v>SPHERIQUE</v>
      </c>
      <c r="F549" t="str">
        <v>73412SOB</v>
      </c>
      <c r="G549" t="str">
        <v>BOMBE Ø125 SCINTILLANT OR ET CENTRE BLEU</v>
      </c>
      <c r="H549" t="str">
        <v>5'' Spherical Shell Golden Spangle center blue</v>
      </c>
      <c r="I549" t="str">
        <v>PIVOINE PISTIL</v>
      </c>
      <c r="J549" t="str">
        <v>OR</v>
      </c>
      <c r="K549" t="str">
        <v>125</v>
      </c>
      <c r="L549" t="str">
        <v>F4</v>
      </c>
      <c r="M549" t="str">
        <v>1.3G</v>
      </c>
      <c r="N549" t="str">
        <v>Europe</v>
      </c>
      <c r="O549" t="str">
        <v>0589-F4-0067</v>
      </c>
      <c r="P549" t="str">
        <v>0.685</v>
      </c>
      <c r="Q549" t="str">
        <v>3</v>
      </c>
      <c r="R549" t="str">
        <v>125</v>
      </c>
    </row>
    <row r="550">
      <c r="A550" t="str">
        <v>AutoTable</v>
      </c>
      <c r="D550" t="str">
        <v>BOMBE</v>
      </c>
      <c r="E550" t="str">
        <v>SPHERIQUE</v>
      </c>
      <c r="F550" t="str">
        <v>73415B</v>
      </c>
      <c r="G550" t="str">
        <v xml:space="preserve">BOMBE Ø150 BLEUE </v>
      </c>
      <c r="H550" t="str">
        <v>6'' Spherical Shell Blue</v>
      </c>
      <c r="I550" t="str">
        <v>PIVOINE</v>
      </c>
      <c r="J550" t="str">
        <v>BLEU</v>
      </c>
      <c r="K550" t="str">
        <v>150</v>
      </c>
      <c r="L550" t="str">
        <v>F4</v>
      </c>
      <c r="M550" t="str">
        <v>1.3G</v>
      </c>
      <c r="N550" t="str">
        <v>Europe</v>
      </c>
      <c r="O550" t="str">
        <v>0589-F4-0066</v>
      </c>
      <c r="P550" t="str">
        <v>1.091</v>
      </c>
      <c r="Q550" t="str">
        <v>3,5</v>
      </c>
      <c r="R550" t="str">
        <v>150</v>
      </c>
    </row>
    <row r="551">
      <c r="A551" t="str">
        <v>AutoTable</v>
      </c>
      <c r="D551" t="str">
        <v>BOMBE</v>
      </c>
      <c r="E551" t="str">
        <v>SPHERIQUE</v>
      </c>
      <c r="F551" t="str">
        <v>73415BC</v>
      </c>
      <c r="G551" t="str">
        <v>BOMBE Ø150 BLANC</v>
      </c>
      <c r="H551" t="str">
        <v>6'' Spherical Shell white</v>
      </c>
      <c r="I551" t="str">
        <v>PIVOINE</v>
      </c>
      <c r="J551" t="str">
        <v>BLANC</v>
      </c>
      <c r="K551" t="str">
        <v>150</v>
      </c>
      <c r="L551" t="str">
        <v>F4</v>
      </c>
      <c r="M551" t="str">
        <v>1.3G</v>
      </c>
      <c r="N551" t="str">
        <v>Europe</v>
      </c>
      <c r="O551" t="str">
        <v>0589-F4-0066</v>
      </c>
      <c r="P551" t="str">
        <v>1.091</v>
      </c>
      <c r="Q551" t="str">
        <v>3,5</v>
      </c>
      <c r="R551" t="str">
        <v>150</v>
      </c>
    </row>
    <row r="552">
      <c r="A552" t="str">
        <v>AutoTable</v>
      </c>
      <c r="D552" t="str">
        <v>BOMBE</v>
      </c>
      <c r="E552" t="str">
        <v>SPHERIQUE</v>
      </c>
      <c r="F552" t="str">
        <v>73415KAT</v>
      </c>
      <c r="G552" t="str">
        <v xml:space="preserve">BOMBE Ø150 SAULE PLEUREUR KAMURO TITANIUM </v>
      </c>
      <c r="H552" t="str">
        <v>6'' Spherical Shell kamuro/titanium</v>
      </c>
      <c r="I552" t="str">
        <v>PIVOINE FILET</v>
      </c>
      <c r="J552" t="str">
        <v>KAMURO</v>
      </c>
      <c r="K552" t="str">
        <v>150</v>
      </c>
      <c r="L552" t="str">
        <v>F4</v>
      </c>
      <c r="M552" t="str">
        <v>1.3G</v>
      </c>
      <c r="N552" t="str">
        <v>Europe</v>
      </c>
      <c r="O552" t="str">
        <v>0589-F4-0066</v>
      </c>
      <c r="P552" t="str">
        <v>1.081</v>
      </c>
      <c r="Q552" t="str">
        <v>3,5</v>
      </c>
      <c r="R552" t="str">
        <v>150</v>
      </c>
    </row>
    <row r="553">
      <c r="A553" t="str">
        <v>AutoTable</v>
      </c>
      <c r="D553" t="str">
        <v>BOMBE</v>
      </c>
      <c r="E553" t="str">
        <v>SPHERIQUE</v>
      </c>
      <c r="F553" t="str">
        <v>73415M</v>
      </c>
      <c r="G553" t="str">
        <v xml:space="preserve">BOMBE Ø150 MULTICOLORE </v>
      </c>
      <c r="H553" t="str">
        <v>6'' Spherical Shell multicolor</v>
      </c>
      <c r="I553" t="str">
        <v>PIVOINE</v>
      </c>
      <c r="J553" t="str">
        <v>MULTICOLORE</v>
      </c>
      <c r="K553" t="str">
        <v>150</v>
      </c>
      <c r="L553" t="str">
        <v>F4</v>
      </c>
      <c r="M553" t="str">
        <v>1.3G</v>
      </c>
      <c r="N553" t="str">
        <v>Europe</v>
      </c>
      <c r="O553" t="str">
        <v>0589-F4-0066</v>
      </c>
      <c r="P553" t="str">
        <v>1.091</v>
      </c>
      <c r="Q553" t="str">
        <v>3,5</v>
      </c>
      <c r="R553" t="str">
        <v>150</v>
      </c>
    </row>
    <row r="554">
      <c r="A554" t="str">
        <v>AutoTable</v>
      </c>
      <c r="D554" t="str">
        <v>BOMBE</v>
      </c>
      <c r="E554" t="str">
        <v>SPHERIQUE</v>
      </c>
      <c r="F554" t="str">
        <v>73415PA</v>
      </c>
      <c r="G554" t="str">
        <v xml:space="preserve">BOMBE Ø150 PAILLETÉ ARGENT </v>
      </c>
      <c r="H554" t="str">
        <v>6'' Spherical Shell Silver Arestas</v>
      </c>
      <c r="I554" t="str">
        <v>PIVOINE CLIGNO</v>
      </c>
      <c r="J554" t="str">
        <v>ARGENT</v>
      </c>
      <c r="K554" t="str">
        <v>150</v>
      </c>
      <c r="L554" t="str">
        <v>F4</v>
      </c>
      <c r="M554" t="str">
        <v>1.3G</v>
      </c>
      <c r="N554" t="str">
        <v>Europe</v>
      </c>
      <c r="O554" t="str">
        <v>0589-F4-0066</v>
      </c>
      <c r="P554" t="str">
        <v>1.146</v>
      </c>
      <c r="Q554" t="str">
        <v>3,5</v>
      </c>
      <c r="R554" t="str">
        <v>150</v>
      </c>
    </row>
    <row r="555">
      <c r="A555" t="str">
        <v>AutoTable</v>
      </c>
      <c r="D555" t="str">
        <v>BOMBE</v>
      </c>
      <c r="E555" t="str">
        <v>SPHERIQUE</v>
      </c>
      <c r="F555" t="str">
        <v>73415R</v>
      </c>
      <c r="G555" t="str">
        <v>BOMBE Ø150 ROUGE</v>
      </c>
      <c r="H555" t="str">
        <v>6'' Spherical Shell Red</v>
      </c>
      <c r="I555" t="str">
        <v>PIVOINE</v>
      </c>
      <c r="J555" t="str">
        <v>ROUGE</v>
      </c>
      <c r="K555" t="str">
        <v>150</v>
      </c>
      <c r="L555" t="str">
        <v>F4</v>
      </c>
      <c r="M555" t="str">
        <v>1.3G</v>
      </c>
      <c r="N555" t="str">
        <v>Europe</v>
      </c>
      <c r="O555" t="str">
        <v>0589-F4-0066</v>
      </c>
      <c r="P555" t="str">
        <v>1.091</v>
      </c>
      <c r="Q555" t="str">
        <v>3,5</v>
      </c>
      <c r="R555" t="str">
        <v>150</v>
      </c>
    </row>
    <row r="556">
      <c r="A556" t="str">
        <v>AutoTable</v>
      </c>
      <c r="D556" t="str">
        <v>BOMBE</v>
      </c>
      <c r="E556" t="str">
        <v>SPHERIQUE</v>
      </c>
      <c r="F556" t="str">
        <v>73415SO</v>
      </c>
      <c r="G556" t="str">
        <v xml:space="preserve">BOMBE Ø150 SCINTILLANT OR </v>
      </c>
      <c r="H556" t="str">
        <v>6'' Spherical Shell Golden Spangle</v>
      </c>
      <c r="I556" t="str">
        <v>PIVOINE CLIGNO</v>
      </c>
      <c r="J556" t="str">
        <v>OR</v>
      </c>
      <c r="K556" t="str">
        <v>150</v>
      </c>
      <c r="L556" t="str">
        <v>F4</v>
      </c>
      <c r="M556" t="str">
        <v>1.3G</v>
      </c>
      <c r="N556" t="str">
        <v>Europe</v>
      </c>
      <c r="O556" t="str">
        <v>0589-F4-0066</v>
      </c>
      <c r="P556" t="str">
        <v>1.086</v>
      </c>
      <c r="Q556" t="str">
        <v>3,5</v>
      </c>
      <c r="R556" t="str">
        <v>150</v>
      </c>
    </row>
    <row r="557">
      <c r="A557" t="str">
        <v>AutoTable</v>
      </c>
      <c r="D557" t="str">
        <v>BOMBE</v>
      </c>
      <c r="E557" t="str">
        <v>SPHERIQUE</v>
      </c>
      <c r="F557" t="str">
        <v>73415SOB</v>
      </c>
      <c r="G557" t="str">
        <v xml:space="preserve">BOMBE Ø150 SCINTILLANT OR ET CENTRE BLEU </v>
      </c>
      <c r="H557" t="str">
        <v>6'' Spherical Shell golden spangle center blue</v>
      </c>
      <c r="I557" t="str">
        <v>PIVOINE PISTIL</v>
      </c>
      <c r="J557" t="str">
        <v>OR</v>
      </c>
      <c r="K557" t="str">
        <v>150</v>
      </c>
      <c r="L557" t="str">
        <v>F4</v>
      </c>
      <c r="M557" t="str">
        <v>1.3G</v>
      </c>
      <c r="N557" t="str">
        <v>Europe</v>
      </c>
      <c r="O557" t="str">
        <v>0589-F4-0066</v>
      </c>
      <c r="P557" t="str">
        <v>1.157</v>
      </c>
      <c r="Q557" t="str">
        <v>3,5</v>
      </c>
      <c r="R557" t="str">
        <v>150</v>
      </c>
    </row>
    <row r="558">
      <c r="A558" t="str">
        <v>AutoTable</v>
      </c>
      <c r="D558" t="str">
        <v>BOMBE</v>
      </c>
      <c r="E558" t="str">
        <v>SPHERIQUE</v>
      </c>
      <c r="F558" t="str">
        <v>73415V</v>
      </c>
      <c r="G558" t="str">
        <v>BOMBE Ø150 VERT</v>
      </c>
      <c r="H558" t="str">
        <v>6'' Spherical Shell green</v>
      </c>
      <c r="I558" t="str">
        <v>PIVOINE</v>
      </c>
      <c r="J558" t="str">
        <v>VERT</v>
      </c>
      <c r="K558" t="str">
        <v>150</v>
      </c>
      <c r="L558" t="str">
        <v>F4</v>
      </c>
      <c r="M558" t="str">
        <v>1.3G</v>
      </c>
      <c r="N558" t="str">
        <v>Europe</v>
      </c>
      <c r="O558" t="str">
        <v>0589-F4-0066</v>
      </c>
      <c r="P558" t="str">
        <v>1.091</v>
      </c>
      <c r="Q558" t="str">
        <v>3,5</v>
      </c>
      <c r="R558" t="str">
        <v>150</v>
      </c>
    </row>
    <row r="559">
      <c r="A559" t="str">
        <v>AutoTable</v>
      </c>
      <c r="D559" t="str">
        <v>BOMBE</v>
      </c>
      <c r="E559" t="str">
        <v>SPHERIQUE</v>
      </c>
      <c r="F559" t="str">
        <v>73420B</v>
      </c>
      <c r="G559" t="str">
        <v>BOMBE Ø200 BLEUE</v>
      </c>
      <c r="H559" t="str">
        <v>8" Shell Spherical Blue</v>
      </c>
      <c r="I559" t="str">
        <v>PIVOINE</v>
      </c>
      <c r="J559" t="str">
        <v>BLEU</v>
      </c>
      <c r="K559" t="str">
        <v>200</v>
      </c>
      <c r="L559" t="str">
        <v>F4</v>
      </c>
      <c r="M559" t="str">
        <v>1.3G</v>
      </c>
      <c r="N559" t="str">
        <v>Europe</v>
      </c>
      <c r="O559" t="str">
        <v>0589-F4-0069</v>
      </c>
      <c r="P559" t="str">
        <v>2.485</v>
      </c>
      <c r="Q559" t="str">
        <v>4</v>
      </c>
      <c r="R559" t="str">
        <v>200</v>
      </c>
    </row>
    <row r="560">
      <c r="A560" t="str">
        <v>AutoTable</v>
      </c>
      <c r="D560" t="str">
        <v>BOMBE</v>
      </c>
      <c r="E560" t="str">
        <v>SPHERIQUE</v>
      </c>
      <c r="F560" t="str">
        <v>73420BC</v>
      </c>
      <c r="G560" t="str">
        <v>BOMBE Ø200 BLANC</v>
      </c>
      <c r="H560" t="str">
        <v>8" Shell Spherical white</v>
      </c>
      <c r="I560" t="str">
        <v>PIVOINE</v>
      </c>
      <c r="J560" t="str">
        <v>BLANC</v>
      </c>
      <c r="K560" t="str">
        <v>200</v>
      </c>
      <c r="L560" t="str">
        <v>F4</v>
      </c>
      <c r="M560" t="str">
        <v>1.3G</v>
      </c>
      <c r="N560" t="str">
        <v>Europe</v>
      </c>
      <c r="O560" t="str">
        <v>0589-F4-0069</v>
      </c>
      <c r="P560" t="str">
        <v>2.485</v>
      </c>
      <c r="Q560" t="str">
        <v>4</v>
      </c>
      <c r="R560" t="str">
        <v>200</v>
      </c>
    </row>
    <row r="561">
      <c r="A561" t="str">
        <v>AutoTable</v>
      </c>
      <c r="D561" t="str">
        <v>BOMBE</v>
      </c>
      <c r="E561" t="str">
        <v>SPHERIQUE</v>
      </c>
      <c r="F561" t="str">
        <v>73420M</v>
      </c>
      <c r="G561" t="str">
        <v xml:space="preserve">BOMBE Ø200 MULTICOLORE </v>
      </c>
      <c r="H561" t="str">
        <v>8" Shell Spherical Multicolor</v>
      </c>
      <c r="I561" t="str">
        <v>PIVOINE</v>
      </c>
      <c r="J561" t="str">
        <v>MULTICOLORE</v>
      </c>
      <c r="K561" t="str">
        <v>200</v>
      </c>
      <c r="L561" t="str">
        <v>F4</v>
      </c>
      <c r="M561" t="str">
        <v>1.3G</v>
      </c>
      <c r="N561" t="str">
        <v>Europe</v>
      </c>
      <c r="O561" t="str">
        <v>0589-F4-0069</v>
      </c>
      <c r="P561" t="str">
        <v>2.485</v>
      </c>
      <c r="Q561" t="str">
        <v>4</v>
      </c>
      <c r="R561" t="str">
        <v>200</v>
      </c>
    </row>
    <row r="562">
      <c r="A562" t="str">
        <v>AutoTable</v>
      </c>
      <c r="D562" t="str">
        <v>BOMBE</v>
      </c>
      <c r="E562" t="str">
        <v>SPHERIQUE</v>
      </c>
      <c r="F562" t="str">
        <v>73420R</v>
      </c>
      <c r="G562" t="str">
        <v>BOMBE Ø200 ROUGE</v>
      </c>
      <c r="H562" t="str">
        <v>8" Shell Spherical Red</v>
      </c>
      <c r="I562" t="str">
        <v>PIVOINE</v>
      </c>
      <c r="J562" t="str">
        <v>ROUGE</v>
      </c>
      <c r="K562" t="str">
        <v>200</v>
      </c>
      <c r="L562" t="str">
        <v>F4</v>
      </c>
      <c r="M562" t="str">
        <v>1.3G</v>
      </c>
      <c r="N562" t="str">
        <v>Europe</v>
      </c>
      <c r="O562" t="str">
        <v>0589-F4-0069</v>
      </c>
      <c r="P562" t="str">
        <v>2.485</v>
      </c>
      <c r="Q562" t="str">
        <v>4</v>
      </c>
      <c r="R562" t="str">
        <v>200</v>
      </c>
    </row>
    <row r="563">
      <c r="A563" t="str">
        <v>AutoTable</v>
      </c>
      <c r="D563" t="str">
        <v>BOMBE</v>
      </c>
      <c r="E563" t="str">
        <v>SPHERIQUE</v>
      </c>
      <c r="F563" t="str">
        <v>73420SO</v>
      </c>
      <c r="G563" t="str">
        <v xml:space="preserve">BOMBE Ø200 SCINTILLANT OR </v>
      </c>
      <c r="H563" t="str">
        <v>8" Shell Spherical Shell Golden Spangle</v>
      </c>
      <c r="I563" t="str">
        <v>PIVOINE CLIGNO</v>
      </c>
      <c r="J563" t="str">
        <v>OR</v>
      </c>
      <c r="K563" t="str">
        <v>200</v>
      </c>
      <c r="L563" t="str">
        <v>F4</v>
      </c>
      <c r="M563" t="str">
        <v>1.3G</v>
      </c>
      <c r="N563" t="str">
        <v>Europe</v>
      </c>
      <c r="O563" t="str">
        <v>0589-F4-0069</v>
      </c>
      <c r="P563" t="str">
        <v>2.365</v>
      </c>
      <c r="Q563" t="str">
        <v>4</v>
      </c>
      <c r="R563" t="str">
        <v>200</v>
      </c>
    </row>
    <row r="564">
      <c r="A564" t="str">
        <v>AutoTable</v>
      </c>
      <c r="D564" t="str">
        <v>BOMBE</v>
      </c>
      <c r="E564" t="str">
        <v>SPHERIQUE</v>
      </c>
      <c r="F564" t="str">
        <v>73475A</v>
      </c>
      <c r="G564" t="str">
        <v xml:space="preserve">BOMBE Ø75 SPHÉRIQUE ARGENT </v>
      </c>
      <c r="H564" t="str">
        <v>3" Cylindrical Shell white Spangle</v>
      </c>
      <c r="I564" t="str">
        <v>PIVOINE</v>
      </c>
      <c r="J564" t="str">
        <v>ARGENT</v>
      </c>
      <c r="K564" t="str">
        <v>75</v>
      </c>
      <c r="L564" t="str">
        <v>F4</v>
      </c>
      <c r="M564" t="str">
        <v>1.3G</v>
      </c>
      <c r="N564" t="str">
        <v>Europe</v>
      </c>
      <c r="O564" t="str">
        <v>0589-F4-0281</v>
      </c>
      <c r="P564" t="str">
        <v>0.137</v>
      </c>
      <c r="Q564" t="str">
        <v>2,5</v>
      </c>
      <c r="R564" t="str">
        <v>75</v>
      </c>
    </row>
    <row r="565">
      <c r="A565" t="str">
        <v>AutoTable</v>
      </c>
      <c r="D565" t="str">
        <v>BOMBE</v>
      </c>
      <c r="E565" t="str">
        <v>SPHERIQUE</v>
      </c>
      <c r="F565" t="str">
        <v>73475B</v>
      </c>
      <c r="G565" t="str">
        <v xml:space="preserve">BOMBE Ø75 SPHÉRIQUE BLEUE </v>
      </c>
      <c r="H565" t="str">
        <v>3" Spherical Shell Blue</v>
      </c>
      <c r="I565" t="str">
        <v>PIVOINE</v>
      </c>
      <c r="J565" t="str">
        <v>BLEU</v>
      </c>
      <c r="K565" t="str">
        <v>75</v>
      </c>
      <c r="L565" t="str">
        <v>F4</v>
      </c>
      <c r="M565" t="str">
        <v>1.3G</v>
      </c>
      <c r="N565" t="str">
        <v>Europe</v>
      </c>
      <c r="O565" t="str">
        <v>0589-F4-0281</v>
      </c>
      <c r="P565" t="str">
        <v>0.132</v>
      </c>
      <c r="Q565" t="str">
        <v>2,5</v>
      </c>
      <c r="R565" t="str">
        <v>75</v>
      </c>
    </row>
    <row r="566">
      <c r="A566" t="str">
        <v>AutoTable</v>
      </c>
      <c r="D566" t="str">
        <v>BOMBE</v>
      </c>
      <c r="E566" t="str">
        <v>SPHERIQUE</v>
      </c>
      <c r="F566" t="str">
        <v>73475BC</v>
      </c>
      <c r="G566" t="str">
        <v>BOMBE Ø75 SPHÉRIQUE BLANC</v>
      </c>
      <c r="H566" t="str">
        <v>3" Spherical Shell White</v>
      </c>
      <c r="I566" t="str">
        <v>PIVOINE</v>
      </c>
      <c r="J566" t="str">
        <v>BLANC</v>
      </c>
      <c r="K566" t="str">
        <v>75</v>
      </c>
      <c r="L566" t="str">
        <v>F4</v>
      </c>
      <c r="M566" t="str">
        <v>1.3G</v>
      </c>
      <c r="N566" t="str">
        <v>Europe</v>
      </c>
      <c r="O566" t="str">
        <v>0589-F4-0281</v>
      </c>
      <c r="P566" t="str">
        <v>0.132</v>
      </c>
      <c r="Q566" t="str">
        <v>2,5</v>
      </c>
      <c r="R566" t="str">
        <v>75</v>
      </c>
    </row>
    <row r="567">
      <c r="A567" t="str">
        <v>AutoTable</v>
      </c>
      <c r="D567" t="str">
        <v>BOMBE</v>
      </c>
      <c r="E567" t="str">
        <v>SPHERIQUE</v>
      </c>
      <c r="F567" t="str">
        <v>73475CA</v>
      </c>
      <c r="G567" t="str">
        <v xml:space="preserve">BOMBE Ø75 BOUQUET CLIGNOTANT ARGENT </v>
      </c>
      <c r="H567" t="str">
        <v>3" Spherical Shell White Glittering</v>
      </c>
      <c r="I567" t="str">
        <v>PIVOINE CLIGNO</v>
      </c>
      <c r="J567" t="str">
        <v>ARGENT</v>
      </c>
      <c r="K567" t="str">
        <v>75</v>
      </c>
      <c r="L567" t="str">
        <v>F4</v>
      </c>
      <c r="M567" t="str">
        <v>1.3G</v>
      </c>
      <c r="N567" t="str">
        <v>Europe</v>
      </c>
      <c r="O567" t="str">
        <v>0589-F4-0281</v>
      </c>
      <c r="P567" t="str">
        <v>0.127</v>
      </c>
      <c r="Q567" t="str">
        <v>2,5</v>
      </c>
      <c r="R567" t="str">
        <v>75</v>
      </c>
    </row>
    <row r="568">
      <c r="A568" t="str">
        <v>AutoTable</v>
      </c>
      <c r="D568" t="str">
        <v>BOMBE</v>
      </c>
      <c r="E568" t="str">
        <v>SPHERIQUE</v>
      </c>
      <c r="F568" t="str">
        <v>73475M</v>
      </c>
      <c r="G568" t="str">
        <v>BOMBE Ø75 SPHÉRIQUE MULTICOLORE</v>
      </c>
      <c r="H568" t="str">
        <v>3" Spherical Shell Multicolor</v>
      </c>
      <c r="I568" t="str">
        <v>PIVOINE</v>
      </c>
      <c r="J568" t="str">
        <v>MULTICOLORE</v>
      </c>
      <c r="K568" t="str">
        <v>75</v>
      </c>
      <c r="L568" t="str">
        <v>F4</v>
      </c>
      <c r="M568" t="str">
        <v>1.3G</v>
      </c>
      <c r="N568" t="str">
        <v>Europe</v>
      </c>
      <c r="O568" t="str">
        <v>0589-F4-0281</v>
      </c>
      <c r="P568" t="str">
        <v>0.132</v>
      </c>
      <c r="Q568" t="str">
        <v>2,5</v>
      </c>
      <c r="R568" t="str">
        <v>75</v>
      </c>
    </row>
    <row r="569">
      <c r="A569" t="str">
        <v>AutoTable</v>
      </c>
      <c r="D569" t="str">
        <v>BOMBE</v>
      </c>
      <c r="E569" t="str">
        <v>SPHERIQUE</v>
      </c>
      <c r="F569" t="str">
        <v>73475PA</v>
      </c>
      <c r="G569" t="str">
        <v>BOMBE Ø75 SPHÉRIQUE PLUIE ARGENT</v>
      </c>
      <c r="H569" t="str">
        <v>3" Spherical Shell Silver Arestas</v>
      </c>
      <c r="I569" t="str">
        <v>PIVOINE FILET</v>
      </c>
      <c r="J569" t="str">
        <v>ARGENT</v>
      </c>
      <c r="K569" t="str">
        <v>75</v>
      </c>
      <c r="L569" t="str">
        <v>F4</v>
      </c>
      <c r="M569" t="str">
        <v>1.3G</v>
      </c>
      <c r="N569" t="str">
        <v>Europe</v>
      </c>
      <c r="O569" t="str">
        <v>0589-F4-0281</v>
      </c>
      <c r="P569" t="str">
        <v>0.141</v>
      </c>
      <c r="Q569" t="str">
        <v>2,5</v>
      </c>
      <c r="R569" t="str">
        <v>75</v>
      </c>
    </row>
    <row r="570">
      <c r="A570" t="str">
        <v>AutoTable</v>
      </c>
      <c r="D570" t="str">
        <v>BOMBE</v>
      </c>
      <c r="E570" t="str">
        <v>SPHERIQUE</v>
      </c>
      <c r="F570" t="str">
        <v>73475R</v>
      </c>
      <c r="G570" t="str">
        <v>BOMBE Ø75 SPHÉRIQUE ROUGE</v>
      </c>
      <c r="H570" t="str">
        <v>3" Spherical Shell Red</v>
      </c>
      <c r="I570" t="str">
        <v>PIVOINE</v>
      </c>
      <c r="J570" t="str">
        <v>ROUGE</v>
      </c>
      <c r="K570" t="str">
        <v>75</v>
      </c>
      <c r="L570" t="str">
        <v>F4</v>
      </c>
      <c r="M570" t="str">
        <v>1.3G</v>
      </c>
      <c r="N570" t="str">
        <v>Europe</v>
      </c>
      <c r="O570" t="str">
        <v>0589-F4-0281</v>
      </c>
      <c r="P570" t="str">
        <v>0.132</v>
      </c>
      <c r="Q570" t="str">
        <v>2,5</v>
      </c>
      <c r="R570" t="str">
        <v>75</v>
      </c>
    </row>
    <row r="571">
      <c r="A571" t="str">
        <v>AutoTable</v>
      </c>
      <c r="D571" t="str">
        <v>BOMBE</v>
      </c>
      <c r="E571" t="str">
        <v>SPHERIQUE</v>
      </c>
      <c r="F571" t="str">
        <v>73475SO</v>
      </c>
      <c r="G571" t="str">
        <v>BOMBE Ø75 SPHÉRIQUE OR SCINTILLANT</v>
      </c>
      <c r="H571" t="str">
        <v>3" Spherical Shell Golden Spangle</v>
      </c>
      <c r="I571" t="str">
        <v>PIVOINE CLIGNO</v>
      </c>
      <c r="J571" t="str">
        <v>OR</v>
      </c>
      <c r="K571" t="str">
        <v>75</v>
      </c>
      <c r="L571" t="str">
        <v>F4</v>
      </c>
      <c r="M571" t="str">
        <v>1.3G</v>
      </c>
      <c r="N571" t="str">
        <v>Europe</v>
      </c>
      <c r="O571" t="str">
        <v>0589-F4-0281</v>
      </c>
      <c r="P571" t="str">
        <v>0.137</v>
      </c>
      <c r="Q571" t="str">
        <v>2,5</v>
      </c>
      <c r="R571" t="str">
        <v>75</v>
      </c>
    </row>
    <row r="572">
      <c r="A572" t="str">
        <v>AutoTable</v>
      </c>
      <c r="D572" t="str">
        <v>BOMBE</v>
      </c>
      <c r="E572" t="str">
        <v>SPHERIQUE</v>
      </c>
      <c r="F572" t="str">
        <v>73475SOB</v>
      </c>
      <c r="G572" t="str">
        <v>BOMBE Ø75 SPHERIQUE SCINTILLANT OR ET CENTRE BLEU</v>
      </c>
      <c r="H572" t="str">
        <v>3" Spherical Shell Golden Spangle w/ blue</v>
      </c>
      <c r="I572" t="str">
        <v>PIVOINE PISTIL</v>
      </c>
      <c r="J572" t="str">
        <v>OR</v>
      </c>
      <c r="K572" t="str">
        <v>75</v>
      </c>
      <c r="L572" t="str">
        <v>F4</v>
      </c>
      <c r="M572" t="str">
        <v>1.3G</v>
      </c>
      <c r="N572" t="str">
        <v>Europe</v>
      </c>
      <c r="O572" t="str">
        <v>0589-F4-0281</v>
      </c>
      <c r="P572" t="str">
        <v>0.14</v>
      </c>
      <c r="Q572" t="str">
        <v>2,5</v>
      </c>
      <c r="R572" t="str">
        <v>75</v>
      </c>
    </row>
    <row r="573">
      <c r="A573" t="str">
        <v>AutoTable</v>
      </c>
      <c r="D573" t="str">
        <v>BOMBE</v>
      </c>
      <c r="E573" t="str">
        <v>SPHERIQUE</v>
      </c>
      <c r="F573" t="str">
        <v>73475VI</v>
      </c>
      <c r="G573" t="str">
        <v xml:space="preserve">BOMBE Ø75 SPHÉRIQUE VIOLET </v>
      </c>
      <c r="H573" t="str">
        <v>3" Spherical Shell Purple</v>
      </c>
      <c r="I573" t="str">
        <v>PIVOINE</v>
      </c>
      <c r="J573" t="str">
        <v>VIOLET</v>
      </c>
      <c r="K573" t="str">
        <v>75</v>
      </c>
      <c r="L573" t="str">
        <v>F4</v>
      </c>
      <c r="M573" t="str">
        <v>1.3G</v>
      </c>
      <c r="N573" t="str">
        <v>Europe</v>
      </c>
      <c r="O573" t="str">
        <v>0589-F4-0284</v>
      </c>
      <c r="P573" t="str">
        <v>0.132</v>
      </c>
      <c r="Q573" t="str">
        <v>2,5</v>
      </c>
      <c r="R573" t="str">
        <v>75</v>
      </c>
    </row>
    <row r="574">
      <c r="A574" t="str">
        <v>AutoTable</v>
      </c>
      <c r="D574" t="str">
        <v>BOMBE</v>
      </c>
      <c r="E574" t="str">
        <v>SPHERIQUE</v>
      </c>
      <c r="F574" t="str">
        <v>73610B</v>
      </c>
      <c r="G574" t="str">
        <v>BOMBE Ø100 ARAIGNÉE BLEUE</v>
      </c>
      <c r="H574" t="str">
        <v>4" Spherical shell  blue comet</v>
      </c>
      <c r="I574" t="str">
        <v>ARAIGNEE</v>
      </c>
      <c r="J574" t="str">
        <v>BLEU</v>
      </c>
      <c r="K574" t="str">
        <v>100</v>
      </c>
      <c r="L574" t="str">
        <v>F4</v>
      </c>
      <c r="M574" t="str">
        <v>1.3G</v>
      </c>
      <c r="N574" t="str">
        <v>Europe</v>
      </c>
      <c r="O574" t="str">
        <v>0589-F4-0068</v>
      </c>
      <c r="P574" t="str">
        <v>0.323</v>
      </c>
      <c r="Q574" t="str">
        <v>2,5</v>
      </c>
      <c r="R574" t="str">
        <v>100</v>
      </c>
    </row>
    <row r="575">
      <c r="A575" t="str">
        <v>AutoTable</v>
      </c>
      <c r="D575" t="str">
        <v>BOMBE</v>
      </c>
      <c r="E575" t="str">
        <v>SPHERIQUE</v>
      </c>
      <c r="F575" t="str">
        <v>73610BC</v>
      </c>
      <c r="G575" t="str">
        <v xml:space="preserve">BOMBE Ø100 ARAIGNÉE BLANC </v>
      </c>
      <c r="H575" t="str">
        <v>4" Spherical shell white comet</v>
      </c>
      <c r="I575" t="str">
        <v>ARAIGNEE</v>
      </c>
      <c r="J575" t="str">
        <v>BLANC</v>
      </c>
      <c r="K575" t="str">
        <v>100</v>
      </c>
      <c r="L575" t="str">
        <v>F4</v>
      </c>
      <c r="M575" t="str">
        <v>1.3G</v>
      </c>
      <c r="N575" t="str">
        <v>Europe</v>
      </c>
      <c r="O575" t="str">
        <v>0589-F4-0068</v>
      </c>
      <c r="P575" t="str">
        <v>0.338</v>
      </c>
      <c r="Q575" t="str">
        <v>2,5</v>
      </c>
      <c r="R575" t="str">
        <v>100</v>
      </c>
    </row>
    <row r="576">
      <c r="A576" t="str">
        <v>AutoTable</v>
      </c>
      <c r="D576" t="str">
        <v>BOMBE</v>
      </c>
      <c r="E576" t="str">
        <v>SPHERIQUE</v>
      </c>
      <c r="F576" t="str">
        <v>73610R</v>
      </c>
      <c r="G576" t="str">
        <v>BOMBE Ø100 ARAIGNÉE ROUGE</v>
      </c>
      <c r="H576" t="str">
        <v>4" Spherical Shell Red Comet</v>
      </c>
      <c r="I576" t="str">
        <v>ARAIGNEE</v>
      </c>
      <c r="J576" t="str">
        <v>ROUGE</v>
      </c>
      <c r="K576" t="str">
        <v>100</v>
      </c>
      <c r="L576" t="str">
        <v>F4</v>
      </c>
      <c r="M576" t="str">
        <v>1.3G</v>
      </c>
      <c r="N576" t="str">
        <v>Europe</v>
      </c>
      <c r="O576" t="str">
        <v>0589-F4-0068</v>
      </c>
      <c r="P576" t="str">
        <v>0.312</v>
      </c>
      <c r="Q576" t="str">
        <v>2,5</v>
      </c>
      <c r="R576" t="str">
        <v>100</v>
      </c>
    </row>
    <row r="577">
      <c r="A577" t="str">
        <v>AutoTable</v>
      </c>
      <c r="D577" t="str">
        <v>BOMBE</v>
      </c>
      <c r="E577" t="str">
        <v>SPHERIQUE</v>
      </c>
      <c r="F577" t="str">
        <v>73610SO</v>
      </c>
      <c r="G577" t="str">
        <v xml:space="preserve">BOMBE Ø100 ARAIGNÉE OR SCINTILLANT </v>
      </c>
      <c r="H577" t="str">
        <v>Spherical Shell 100mm Golden Spangle</v>
      </c>
      <c r="I577" t="str">
        <v>ARAIGNEE</v>
      </c>
      <c r="J577" t="str">
        <v>OR</v>
      </c>
      <c r="K577" t="str">
        <v>100</v>
      </c>
      <c r="L577" t="str">
        <v>F4</v>
      </c>
      <c r="M577" t="str">
        <v>1.3G</v>
      </c>
      <c r="N577" t="str">
        <v>Europe</v>
      </c>
      <c r="O577" t="str">
        <v>0589-F4-0068</v>
      </c>
      <c r="P577" t="str">
        <v>0.349</v>
      </c>
      <c r="Q577" t="str">
        <v>2,5</v>
      </c>
      <c r="R577" t="str">
        <v>100</v>
      </c>
    </row>
    <row r="578">
      <c r="A578" t="str">
        <v>AutoTable</v>
      </c>
      <c r="D578" t="str">
        <v>BOMBE</v>
      </c>
      <c r="E578" t="str">
        <v>SPHERIQUE</v>
      </c>
      <c r="F578" t="str">
        <v>73610V</v>
      </c>
      <c r="G578" t="str">
        <v xml:space="preserve">BOMBE Ø100 ARAIGNÉE VIOLETTE </v>
      </c>
      <c r="H578" t="str">
        <v>4" Spherical Shell violet comet</v>
      </c>
      <c r="I578" t="str">
        <v>ARAIGNEE</v>
      </c>
      <c r="J578" t="str">
        <v>VIOLET</v>
      </c>
      <c r="K578" t="str">
        <v>100</v>
      </c>
      <c r="L578" t="str">
        <v>F4</v>
      </c>
      <c r="M578" t="str">
        <v>1.3G</v>
      </c>
      <c r="N578" t="str">
        <v>Europe</v>
      </c>
      <c r="O578" t="str">
        <v>0589-F4-0068</v>
      </c>
      <c r="P578" t="str">
        <v>0.279</v>
      </c>
      <c r="Q578" t="str">
        <v>2,5</v>
      </c>
      <c r="R578" t="str">
        <v>100</v>
      </c>
    </row>
    <row r="579">
      <c r="A579" t="str">
        <v>AutoTable</v>
      </c>
      <c r="D579" t="str">
        <v>BOMBE</v>
      </c>
      <c r="E579" t="str">
        <v>SPHERIQUE</v>
      </c>
      <c r="F579" t="str">
        <v>73615KAT</v>
      </c>
      <c r="G579" t="str">
        <v xml:space="preserve">BOMBE Ø150 ARAIGNÉE SAULE PLEUREUR TITANIUM </v>
      </c>
      <c r="H579" t="str">
        <v>6" Shell Spherical Shell Kamuro/Titanium</v>
      </c>
      <c r="I579" t="str">
        <v>ARAIGNEE</v>
      </c>
      <c r="J579" t="str">
        <v>OR</v>
      </c>
      <c r="K579" t="str">
        <v>150</v>
      </c>
      <c r="L579" t="str">
        <v>F4</v>
      </c>
      <c r="M579" t="str">
        <v>1.3G</v>
      </c>
      <c r="N579" t="str">
        <v>Europe</v>
      </c>
      <c r="O579" t="str">
        <v>0589-F4-0066</v>
      </c>
      <c r="P579" t="str">
        <v>1.15</v>
      </c>
      <c r="Q579" t="str">
        <v>3,5</v>
      </c>
      <c r="R579" t="str">
        <v>150</v>
      </c>
    </row>
    <row r="580">
      <c r="A580" t="str">
        <v>AutoTable</v>
      </c>
      <c r="D580" t="str">
        <v>BOMBE</v>
      </c>
      <c r="E580" t="str">
        <v>SPHERIQUE</v>
      </c>
      <c r="F580" t="str">
        <v>73620M</v>
      </c>
      <c r="G580" t="str">
        <v>BOMBE Ø200 ARAIGNÉE MULTICOLORE</v>
      </c>
      <c r="H580" t="str">
        <v>12" Shell Spherical Multicolor Comet</v>
      </c>
      <c r="I580" t="str">
        <v>ARAIGNEE</v>
      </c>
      <c r="J580" t="str">
        <v>MULTICOLORE</v>
      </c>
      <c r="K580" t="str">
        <v>200</v>
      </c>
      <c r="L580" t="str">
        <v>F4</v>
      </c>
      <c r="M580" t="str">
        <v>1.3G</v>
      </c>
      <c r="N580" t="str">
        <v>Europe</v>
      </c>
      <c r="O580" t="str">
        <v>0589-F4-0069</v>
      </c>
      <c r="P580" t="str">
        <v>2.595</v>
      </c>
      <c r="Q580" t="str">
        <v>4</v>
      </c>
      <c r="R580" t="str">
        <v>200</v>
      </c>
    </row>
    <row r="581">
      <c r="A581" t="str">
        <v>AutoTable</v>
      </c>
      <c r="D581" t="str">
        <v>BOMBE</v>
      </c>
      <c r="E581" t="str">
        <v>SPHERIQUE</v>
      </c>
      <c r="F581" t="str">
        <v>73675B</v>
      </c>
      <c r="G581" t="str">
        <v>BOMBE Ø75 ARAIGNÉE BLEUE</v>
      </c>
      <c r="H581" t="str">
        <v>3" Spherical Shell blue comet</v>
      </c>
      <c r="I581" t="str">
        <v>ARAIGNEE</v>
      </c>
      <c r="J581" t="str">
        <v>BLEU</v>
      </c>
      <c r="K581" t="str">
        <v>75</v>
      </c>
      <c r="L581" t="str">
        <v>F4</v>
      </c>
      <c r="M581" t="str">
        <v>1.3G</v>
      </c>
      <c r="N581" t="str">
        <v>Europe</v>
      </c>
      <c r="O581" t="str">
        <v>0589-F4-0281</v>
      </c>
      <c r="P581" t="str">
        <v>0.134</v>
      </c>
      <c r="Q581" t="str">
        <v>2,5</v>
      </c>
      <c r="R581" t="str">
        <v>75</v>
      </c>
    </row>
    <row r="582">
      <c r="A582" t="str">
        <v>AutoTable</v>
      </c>
      <c r="D582" t="str">
        <v>BOMBE</v>
      </c>
      <c r="E582" t="str">
        <v>SPHERIQUE</v>
      </c>
      <c r="F582" t="str">
        <v>73675J</v>
      </c>
      <c r="G582" t="str">
        <v>BOMBE Ø75 ARAIGNÉE JAUNE</v>
      </c>
      <c r="H582" t="str">
        <v>3'' Shell Spherical Shell Yellow comet</v>
      </c>
      <c r="I582" t="str">
        <v>ARAIGNEE</v>
      </c>
      <c r="J582" t="str">
        <v>JAUNE</v>
      </c>
      <c r="K582" t="str">
        <v>75</v>
      </c>
      <c r="L582" t="str">
        <v>F4</v>
      </c>
      <c r="M582" t="str">
        <v>1.3G</v>
      </c>
      <c r="N582" t="str">
        <v>Europe</v>
      </c>
      <c r="O582" t="str">
        <v>0589-F4-0281</v>
      </c>
      <c r="P582" t="str">
        <v>0.125</v>
      </c>
      <c r="Q582" t="str">
        <v>2,5</v>
      </c>
      <c r="R582" t="str">
        <v>75</v>
      </c>
    </row>
    <row r="583">
      <c r="A583" t="str">
        <v>AutoTable</v>
      </c>
      <c r="D583" t="str">
        <v>BOMBE</v>
      </c>
      <c r="E583" t="str">
        <v>SPHERIQUE</v>
      </c>
      <c r="F583" t="str">
        <v>73675R</v>
      </c>
      <c r="G583" t="str">
        <v>BOMBE Ø75 ARAIGNÉE ROUGE</v>
      </c>
      <c r="H583" t="str">
        <v>3" Spherical Shell red comet</v>
      </c>
      <c r="I583" t="str">
        <v>ARAIGNEE</v>
      </c>
      <c r="J583" t="str">
        <v>ROUGE</v>
      </c>
      <c r="K583" t="str">
        <v>75</v>
      </c>
      <c r="L583" t="str">
        <v>F4</v>
      </c>
      <c r="M583" t="str">
        <v>1.3G</v>
      </c>
      <c r="N583" t="str">
        <v>Europe</v>
      </c>
      <c r="O583" t="str">
        <v>0589-F4-0281</v>
      </c>
      <c r="P583" t="str">
        <v>0.12</v>
      </c>
      <c r="Q583" t="str">
        <v>2,5</v>
      </c>
      <c r="R583" t="str">
        <v>75</v>
      </c>
    </row>
    <row r="584">
      <c r="A584" t="str">
        <v>AutoTable</v>
      </c>
      <c r="D584" t="str">
        <v>BOMBE</v>
      </c>
      <c r="E584" t="str">
        <v>SPHERIQUE</v>
      </c>
      <c r="F584" t="str">
        <v>73675SO</v>
      </c>
      <c r="G584" t="str">
        <v>BOMBE Ø75 ARAIGNÉE OR SCINTILLANT</v>
      </c>
      <c r="H584" t="str">
        <v>3'' Shell Spherical Shell Golden Spangle comet</v>
      </c>
      <c r="I584" t="str">
        <v>ARAIGNEE</v>
      </c>
      <c r="J584" t="str">
        <v>OR</v>
      </c>
      <c r="K584" t="str">
        <v>75</v>
      </c>
      <c r="L584" t="str">
        <v>F4</v>
      </c>
      <c r="M584" t="str">
        <v>1.3G</v>
      </c>
      <c r="N584" t="str">
        <v>Europe</v>
      </c>
      <c r="O584" t="str">
        <v>0589-F4-0281</v>
      </c>
      <c r="P584" t="str">
        <v>0.154</v>
      </c>
      <c r="Q584" t="str">
        <v>2,5</v>
      </c>
      <c r="R584" t="str">
        <v>75</v>
      </c>
    </row>
    <row r="585">
      <c r="A585" t="str">
        <v>AutoTable</v>
      </c>
      <c r="D585" t="str">
        <v>BOMBE</v>
      </c>
      <c r="E585" t="str">
        <v>SPHERIQUE</v>
      </c>
      <c r="F585" t="str">
        <v>73675V</v>
      </c>
      <c r="G585" t="str">
        <v>BOMBE Ø75 ARAIGNÉE VERTE</v>
      </c>
      <c r="H585" t="str">
        <v>3'' Shell spherical Shell Green Comet</v>
      </c>
      <c r="I585" t="str">
        <v>ARAIGNEE</v>
      </c>
      <c r="J585" t="str">
        <v>VERT</v>
      </c>
      <c r="K585" t="str">
        <v>75</v>
      </c>
      <c r="L585" t="str">
        <v>F4</v>
      </c>
      <c r="M585" t="str">
        <v>1.3G</v>
      </c>
      <c r="N585" t="str">
        <v>Europe</v>
      </c>
      <c r="O585" t="str">
        <v>0589-F4-0281</v>
      </c>
      <c r="P585" t="str">
        <v>0.134</v>
      </c>
      <c r="Q585" t="str">
        <v>2</v>
      </c>
      <c r="R585" t="str">
        <v>75</v>
      </c>
    </row>
    <row r="586">
      <c r="A586" t="str">
        <v>AutoTable</v>
      </c>
      <c r="D586" t="str">
        <v>BOMBE</v>
      </c>
      <c r="E586" t="str">
        <v>SPHERIQUE</v>
      </c>
      <c r="F586" t="str">
        <v>76010-53CE</v>
      </c>
      <c r="G586" t="str">
        <v xml:space="preserve">BOMBE Ø100 ETINCELLE PÉTILLANTE ARGENT </v>
      </c>
      <c r="H586" t="str">
        <v>4" Shell Big willow w/White strobe 1008-F4-69245227</v>
      </c>
      <c r="I586" t="str">
        <v>PIVOINE CLIGNO</v>
      </c>
      <c r="J586" t="str">
        <v>ARGENT</v>
      </c>
      <c r="K586" t="str">
        <v>100</v>
      </c>
      <c r="L586" t="str">
        <v>F4</v>
      </c>
      <c r="M586" t="str">
        <v>1.3G</v>
      </c>
      <c r="N586" t="str">
        <v>Chine</v>
      </c>
      <c r="O586" t="str">
        <v>1008-F4-69245227</v>
      </c>
      <c r="P586" t="str">
        <v>0.295</v>
      </c>
      <c r="Q586" t="str">
        <v>3,5</v>
      </c>
      <c r="R586" t="str">
        <v>100</v>
      </c>
    </row>
    <row r="587">
      <c r="A587" t="str">
        <v>AutoTable</v>
      </c>
      <c r="D587" t="str">
        <v>BOMBE</v>
      </c>
      <c r="E587" t="str">
        <v>SPHERIQUE</v>
      </c>
      <c r="F587" t="str">
        <v>76010-63CE</v>
      </c>
      <c r="G587" t="str">
        <v xml:space="preserve">BOMBE Ø100 PÉTILLANTE ARGENT </v>
      </c>
      <c r="H587" t="str">
        <v>4" Shell White Strobe</v>
      </c>
      <c r="I587" t="str">
        <v>PIVOINE CLIGNO</v>
      </c>
      <c r="J587" t="str">
        <v>ARGENT</v>
      </c>
      <c r="K587" t="str">
        <v>100</v>
      </c>
      <c r="L587" t="str">
        <v>F4</v>
      </c>
      <c r="M587" t="str">
        <v>1.3G</v>
      </c>
      <c r="N587" t="str">
        <v>Chine</v>
      </c>
      <c r="O587" t="str">
        <v>0163-F4-4244</v>
      </c>
      <c r="P587" t="str">
        <v>0.348</v>
      </c>
      <c r="Q587" t="str">
        <v>3,5</v>
      </c>
      <c r="R587" t="str">
        <v>100</v>
      </c>
    </row>
    <row r="588">
      <c r="A588" t="str">
        <v>AutoTable</v>
      </c>
      <c r="D588" t="str">
        <v>BOMBE</v>
      </c>
      <c r="E588" t="str">
        <v>SPHERIQUE</v>
      </c>
      <c r="F588" t="str">
        <v>76010-64CE</v>
      </c>
      <c r="G588" t="str">
        <v xml:space="preserve">BOMBE Ø100 PÉTILLANTE CITRON </v>
      </c>
      <c r="H588" t="str">
        <v>4" Shell  lemon Strobe</v>
      </c>
      <c r="I588" t="str">
        <v>PIVOINE CLIGNO</v>
      </c>
      <c r="J588" t="str">
        <v>JAUNE</v>
      </c>
      <c r="K588" t="str">
        <v>100</v>
      </c>
      <c r="L588" t="str">
        <v>F4</v>
      </c>
      <c r="M588" t="str">
        <v>1.3G</v>
      </c>
      <c r="N588" t="str">
        <v>Chine</v>
      </c>
      <c r="O588" t="str">
        <v>0163-F4-4244</v>
      </c>
      <c r="P588" t="str">
        <v>0.348</v>
      </c>
      <c r="Q588" t="str">
        <v>3,5</v>
      </c>
      <c r="R588" t="str">
        <v>100</v>
      </c>
    </row>
    <row r="589">
      <c r="A589" t="str">
        <v>AutoTable</v>
      </c>
      <c r="D589" t="str">
        <v>BOMBE</v>
      </c>
      <c r="E589" t="str">
        <v>SPHERIQUE</v>
      </c>
      <c r="F589" t="str">
        <v>76010-65CE</v>
      </c>
      <c r="G589" t="str">
        <v xml:space="preserve">BOMBE Ø100 PÉTILLANTE VERTE </v>
      </c>
      <c r="H589" t="str">
        <v>4" Shell  green Strobe</v>
      </c>
      <c r="I589" t="str">
        <v>PIVOINE CLIGNO</v>
      </c>
      <c r="J589" t="str">
        <v>VERT</v>
      </c>
      <c r="K589" t="str">
        <v>100</v>
      </c>
      <c r="L589" t="str">
        <v>F4</v>
      </c>
      <c r="M589" t="str">
        <v>1.3G</v>
      </c>
      <c r="N589" t="str">
        <v>Chine</v>
      </c>
      <c r="O589" t="str">
        <v>0163-F4-4244</v>
      </c>
      <c r="P589" t="str">
        <v>0.348</v>
      </c>
      <c r="Q589" t="str">
        <v>3,5</v>
      </c>
      <c r="R589" t="str">
        <v>100</v>
      </c>
    </row>
    <row r="590">
      <c r="A590" t="str">
        <v>AutoTable</v>
      </c>
      <c r="D590" t="str">
        <v>BOMBE</v>
      </c>
      <c r="E590" t="str">
        <v>SPHERIQUE</v>
      </c>
      <c r="F590" t="str">
        <v>76010-66CE</v>
      </c>
      <c r="G590" t="str">
        <v xml:space="preserve">BOMBE Ø100 PÉTILLANTE ROUGE </v>
      </c>
      <c r="H590" t="str">
        <v>4" Shell Red Strobe</v>
      </c>
      <c r="I590" t="str">
        <v>PIVOINE CLIGNO</v>
      </c>
      <c r="J590" t="str">
        <v>ROUGE</v>
      </c>
      <c r="K590" t="str">
        <v>100</v>
      </c>
      <c r="L590" t="str">
        <v>F4</v>
      </c>
      <c r="M590" t="str">
        <v>1.3G</v>
      </c>
      <c r="N590" t="str">
        <v>Chine</v>
      </c>
      <c r="O590" t="str">
        <v>0163-F4-4244</v>
      </c>
      <c r="P590" t="str">
        <v>0.348</v>
      </c>
      <c r="Q590" t="str">
        <v>3,5</v>
      </c>
      <c r="R590" t="str">
        <v>100</v>
      </c>
    </row>
    <row r="591">
      <c r="A591" t="str">
        <v>AutoTable</v>
      </c>
      <c r="D591" t="str">
        <v>BOMBE</v>
      </c>
      <c r="E591" t="str">
        <v>SPHERIQUE</v>
      </c>
      <c r="F591" t="str">
        <v>76010-67CE</v>
      </c>
      <c r="G591" t="str">
        <v xml:space="preserve">BOMBE Ø100 PÉTILLANTE ORANGE </v>
      </c>
      <c r="H591" t="str">
        <v>4" Shell Orange Strobe</v>
      </c>
      <c r="I591" t="str">
        <v>PIVOINE CLIGNO</v>
      </c>
      <c r="J591" t="str">
        <v>ORANGE</v>
      </c>
      <c r="K591" t="str">
        <v>100</v>
      </c>
      <c r="L591" t="str">
        <v>F4</v>
      </c>
      <c r="M591" t="str">
        <v>1.3G</v>
      </c>
      <c r="N591" t="str">
        <v>Chine</v>
      </c>
      <c r="O591" t="str">
        <v>0163-F4-4244</v>
      </c>
      <c r="P591" t="str">
        <v>0.348</v>
      </c>
      <c r="Q591" t="str">
        <v>3,5</v>
      </c>
      <c r="R591" t="str">
        <v>100</v>
      </c>
    </row>
    <row r="592">
      <c r="A592" t="str">
        <v>AutoTable</v>
      </c>
      <c r="D592" t="str">
        <v>BOMBE</v>
      </c>
      <c r="E592" t="str">
        <v>SPHERIQUE</v>
      </c>
      <c r="F592" t="str">
        <v>76012-63CE</v>
      </c>
      <c r="G592" t="str">
        <v xml:space="preserve">BOMBE Ø125 PÉTILLANTE ARGENT </v>
      </c>
      <c r="H592" t="str">
        <v>5" Shell White Strobe</v>
      </c>
      <c r="I592" t="str">
        <v>PIVOINE CLIGNO</v>
      </c>
      <c r="J592" t="str">
        <v>ARGENT</v>
      </c>
      <c r="K592" t="str">
        <v>125</v>
      </c>
      <c r="L592" t="str">
        <v>F4</v>
      </c>
      <c r="M592" t="str">
        <v>1.3G</v>
      </c>
      <c r="N592" t="str">
        <v>Chine</v>
      </c>
      <c r="O592" t="str">
        <v>0163-F4-4245</v>
      </c>
      <c r="P592" t="str">
        <v>0.587</v>
      </c>
      <c r="Q592" t="str">
        <v>3,8</v>
      </c>
      <c r="R592" t="str">
        <v>125</v>
      </c>
    </row>
    <row r="593">
      <c r="A593" t="str">
        <v>AutoTable</v>
      </c>
      <c r="D593" t="str">
        <v>BOMBE</v>
      </c>
      <c r="E593" t="str">
        <v>SPHERIQUE</v>
      </c>
      <c r="F593" t="str">
        <v>76012-65CE</v>
      </c>
      <c r="G593" t="str">
        <v xml:space="preserve">BOMBE Ø125 PÉTILLANTE VERTE </v>
      </c>
      <c r="H593" t="str">
        <v>5" Shell Green Strobe</v>
      </c>
      <c r="I593" t="str">
        <v>PIVOINE CLIGNO</v>
      </c>
      <c r="J593" t="str">
        <v>VERT</v>
      </c>
      <c r="K593" t="str">
        <v>125</v>
      </c>
      <c r="L593" t="str">
        <v>F4</v>
      </c>
      <c r="M593" t="str">
        <v>1.3G</v>
      </c>
      <c r="N593" t="str">
        <v>Chine</v>
      </c>
      <c r="O593" t="str">
        <v>0163-F4-4245</v>
      </c>
      <c r="P593" t="str">
        <v>0.587</v>
      </c>
      <c r="Q593" t="str">
        <v>3,8</v>
      </c>
      <c r="R593" t="str">
        <v>125</v>
      </c>
    </row>
    <row r="594">
      <c r="A594" t="str">
        <v>AutoTable</v>
      </c>
      <c r="D594" t="str">
        <v>BOMBE</v>
      </c>
      <c r="E594" t="str">
        <v>SPHERIQUE</v>
      </c>
      <c r="F594" t="str">
        <v>76012-66CE</v>
      </c>
      <c r="G594" t="str">
        <v xml:space="preserve">BOMBE Ø125 PÉTILLANTE ROUGE </v>
      </c>
      <c r="H594" t="str">
        <v>5" Shell Red Strobe</v>
      </c>
      <c r="I594" t="str">
        <v>PIVOINE CLIGNO</v>
      </c>
      <c r="J594" t="str">
        <v>ROUGE</v>
      </c>
      <c r="K594" t="str">
        <v>125</v>
      </c>
      <c r="L594" t="str">
        <v>F4</v>
      </c>
      <c r="M594" t="str">
        <v>1.3G</v>
      </c>
      <c r="N594" t="str">
        <v>Chine</v>
      </c>
      <c r="O594" t="str">
        <v>0163-F4-4245</v>
      </c>
      <c r="P594" t="str">
        <v>0.587</v>
      </c>
      <c r="Q594" t="str">
        <v>3,8</v>
      </c>
      <c r="R594" t="str">
        <v>125</v>
      </c>
    </row>
    <row r="595">
      <c r="A595" t="str">
        <v>AutoTable</v>
      </c>
      <c r="D595" t="str">
        <v>BOMBE</v>
      </c>
      <c r="E595" t="str">
        <v>SPHERIQUE</v>
      </c>
      <c r="F595" t="str">
        <v>76012-67CE</v>
      </c>
      <c r="G595" t="str">
        <v xml:space="preserve">BOMBE Ø125 PÉTILLANTE ORANGE </v>
      </c>
      <c r="H595" t="str">
        <v>5" Shell Orange Strobe</v>
      </c>
      <c r="I595" t="str">
        <v>PIVOINE CLIGNO</v>
      </c>
      <c r="J595" t="str">
        <v>ORANGE</v>
      </c>
      <c r="K595" t="str">
        <v>125</v>
      </c>
      <c r="L595" t="str">
        <v>F4</v>
      </c>
      <c r="M595" t="str">
        <v>1.3G</v>
      </c>
      <c r="N595" t="str">
        <v>Chine</v>
      </c>
      <c r="O595" t="str">
        <v>0163-F4-4245</v>
      </c>
      <c r="P595" t="str">
        <v>0.587</v>
      </c>
      <c r="Q595" t="str">
        <v>3,8</v>
      </c>
      <c r="R595" t="str">
        <v>125</v>
      </c>
    </row>
    <row r="596">
      <c r="A596" t="str">
        <v>AutoTable</v>
      </c>
      <c r="D596" t="str">
        <v>BOMBE</v>
      </c>
      <c r="E596" t="str">
        <v>SPHERIQUE</v>
      </c>
      <c r="F596" t="str">
        <v>76012-81CE</v>
      </c>
      <c r="G596" t="str">
        <v xml:space="preserve">BOMBE Ø125 FILET D'OR </v>
      </c>
      <c r="H596" t="str">
        <v>5" Shell Brocade Crown</v>
      </c>
      <c r="I596" t="str">
        <v>PIVOINE FILET</v>
      </c>
      <c r="J596" t="str">
        <v>OR</v>
      </c>
      <c r="K596" t="str">
        <v>125</v>
      </c>
      <c r="L596" t="str">
        <v>F4</v>
      </c>
      <c r="M596" t="str">
        <v>1.3G</v>
      </c>
      <c r="N596" t="str">
        <v>Chine</v>
      </c>
      <c r="O596" t="str">
        <v>1008-F4-69245229</v>
      </c>
      <c r="P596" t="str">
        <v>0.568</v>
      </c>
      <c r="Q596" t="str">
        <v>3,8</v>
      </c>
      <c r="R596" t="str">
        <v>125</v>
      </c>
    </row>
    <row r="597">
      <c r="A597" t="str">
        <v>AutoTable</v>
      </c>
      <c r="D597" t="str">
        <v>BOMBE</v>
      </c>
      <c r="E597" t="str">
        <v>SPHERIQUE</v>
      </c>
      <c r="F597" t="str">
        <v>76015-81CE</v>
      </c>
      <c r="G597" t="str">
        <v xml:space="preserve">BOMBE Ø150 FILET D'OR </v>
      </c>
      <c r="H597" t="str">
        <v>6" Shell Brocade Crown</v>
      </c>
      <c r="I597" t="str">
        <v>PIVOINE FILET</v>
      </c>
      <c r="J597" t="str">
        <v>OR</v>
      </c>
      <c r="K597" t="str">
        <v>150</v>
      </c>
      <c r="L597" t="str">
        <v>F4</v>
      </c>
      <c r="M597" t="str">
        <v>1.3G</v>
      </c>
      <c r="N597" t="str">
        <v>Chine</v>
      </c>
      <c r="O597" t="str">
        <v>1008-F4-69245233</v>
      </c>
      <c r="P597" t="str">
        <v>0.981</v>
      </c>
      <c r="Q597" t="str">
        <v>4,2</v>
      </c>
      <c r="R597" t="str">
        <v>150</v>
      </c>
    </row>
    <row r="598">
      <c r="A598" t="str">
        <v>AutoTable</v>
      </c>
      <c r="D598" t="str">
        <v>BOMBE</v>
      </c>
      <c r="E598" t="str">
        <v>SPHERIQUE</v>
      </c>
      <c r="F598" t="str">
        <v>76015-89CE</v>
      </c>
      <c r="G598" t="str">
        <v xml:space="preserve">BOMBE Ø150 FILET D'ARGENT </v>
      </c>
      <c r="H598" t="str">
        <v>6" Shell Silver Crown</v>
      </c>
      <c r="I598" t="str">
        <v>PIVOINE FILET</v>
      </c>
      <c r="J598" t="str">
        <v>ARGENT</v>
      </c>
      <c r="K598" t="str">
        <v>150</v>
      </c>
      <c r="L598" t="str">
        <v>F4</v>
      </c>
      <c r="M598" t="str">
        <v>1.3G</v>
      </c>
      <c r="N598" t="str">
        <v>Chine</v>
      </c>
      <c r="O598" t="str">
        <v>1008-F4-69245233</v>
      </c>
      <c r="P598" t="str">
        <v>1.111</v>
      </c>
      <c r="Q598" t="str">
        <v>4,2</v>
      </c>
      <c r="R598" t="str">
        <v>150</v>
      </c>
    </row>
    <row r="599">
      <c r="A599" t="str">
        <v>AutoTable</v>
      </c>
      <c r="D599" t="str">
        <v>BOMBE</v>
      </c>
      <c r="E599" t="str">
        <v>SPHERIQUE</v>
      </c>
      <c r="F599" t="str">
        <v>76075-63CE</v>
      </c>
      <c r="G599" t="str">
        <v xml:space="preserve">BOMBE Ø75 PÉTILLANTE ARGENT </v>
      </c>
      <c r="H599" t="str">
        <v xml:space="preserve">3" Shell White Strobe </v>
      </c>
      <c r="I599" t="str">
        <v>PIVOINE CLIGNO</v>
      </c>
      <c r="J599" t="str">
        <v>ARGENT</v>
      </c>
      <c r="K599" t="str">
        <v>75</v>
      </c>
      <c r="L599" t="str">
        <v>F4</v>
      </c>
      <c r="M599" t="str">
        <v>1.3G</v>
      </c>
      <c r="N599" t="str">
        <v>Chine</v>
      </c>
      <c r="O599" t="str">
        <v>0163-F4-4243</v>
      </c>
      <c r="P599" t="str">
        <v>0.156</v>
      </c>
      <c r="Q599" t="str">
        <v>3</v>
      </c>
      <c r="R599" t="str">
        <v>75</v>
      </c>
    </row>
    <row r="600">
      <c r="A600" t="str">
        <v>AutoTable</v>
      </c>
      <c r="D600" t="str">
        <v>BOMBE</v>
      </c>
      <c r="E600" t="str">
        <v>SPHERIQUE</v>
      </c>
      <c r="F600" t="str">
        <v>76075-64CE</v>
      </c>
      <c r="G600" t="str">
        <v xml:space="preserve">BOMBE Ø75 PÉTILLANTE CITRON </v>
      </c>
      <c r="H600" t="str">
        <v xml:space="preserve">3" Shell  lemon Strobe </v>
      </c>
      <c r="I600" t="str">
        <v>PIVOINE CLIGNO</v>
      </c>
      <c r="J600" t="str">
        <v>JAUNE</v>
      </c>
      <c r="K600" t="str">
        <v>75</v>
      </c>
      <c r="L600" t="str">
        <v>F4</v>
      </c>
      <c r="M600" t="str">
        <v>1.3G</v>
      </c>
      <c r="N600" t="str">
        <v>Chine</v>
      </c>
      <c r="O600" t="str">
        <v>0163-F4-4243</v>
      </c>
      <c r="P600" t="str">
        <v>0.156</v>
      </c>
      <c r="Q600" t="str">
        <v>3</v>
      </c>
      <c r="R600" t="str">
        <v>75</v>
      </c>
    </row>
    <row r="601">
      <c r="A601" t="str">
        <v>AutoTable</v>
      </c>
      <c r="D601" t="str">
        <v>BOMBE</v>
      </c>
      <c r="E601" t="str">
        <v>SPHERIQUE</v>
      </c>
      <c r="F601" t="str">
        <v>76075-65CE</v>
      </c>
      <c r="G601" t="str">
        <v xml:space="preserve">BOMBE Ø75 PÉTILLANTE VERTE </v>
      </c>
      <c r="H601" t="str">
        <v>3" Shell  Green Strobe 0163-F4-1469</v>
      </c>
      <c r="I601" t="str">
        <v>PIVOINE CLIGNO</v>
      </c>
      <c r="J601" t="str">
        <v>VERT</v>
      </c>
      <c r="K601" t="str">
        <v>75</v>
      </c>
      <c r="L601" t="str">
        <v>F4</v>
      </c>
      <c r="M601" t="str">
        <v>1.3G</v>
      </c>
      <c r="N601" t="str">
        <v>Chine</v>
      </c>
      <c r="O601" t="str">
        <v>0163-F4-4243</v>
      </c>
      <c r="P601" t="str">
        <v>0.156</v>
      </c>
      <c r="Q601" t="str">
        <v>3</v>
      </c>
      <c r="R601" t="str">
        <v>75</v>
      </c>
    </row>
    <row r="602">
      <c r="A602" t="str">
        <v>AutoTable</v>
      </c>
      <c r="D602" t="str">
        <v>BOMBE</v>
      </c>
      <c r="E602" t="str">
        <v>SPHERIQUE</v>
      </c>
      <c r="F602" t="str">
        <v>76075-66CE</v>
      </c>
      <c r="G602" t="str">
        <v xml:space="preserve">BOMBE Ø75 PÉTILLANTE ROUGE </v>
      </c>
      <c r="H602" t="str">
        <v xml:space="preserve">3" Shell Red Strobe </v>
      </c>
      <c r="I602" t="str">
        <v>PIVOINE CLIGNO</v>
      </c>
      <c r="J602" t="str">
        <v>ROUGE</v>
      </c>
      <c r="K602" t="str">
        <v>75</v>
      </c>
      <c r="L602" t="str">
        <v>F4</v>
      </c>
      <c r="M602" t="str">
        <v>1.3G</v>
      </c>
      <c r="N602" t="str">
        <v>Chine</v>
      </c>
      <c r="O602" t="str">
        <v>0163-F4-4243</v>
      </c>
      <c r="P602" t="str">
        <v>0.156</v>
      </c>
      <c r="Q602" t="str">
        <v>3</v>
      </c>
      <c r="R602" t="str">
        <v>75</v>
      </c>
    </row>
    <row r="603">
      <c r="A603" t="str">
        <v>AutoTable</v>
      </c>
      <c r="D603" t="str">
        <v>BOMBE</v>
      </c>
      <c r="E603" t="str">
        <v>SPHERIQUE</v>
      </c>
      <c r="F603" t="str">
        <v>76075-67CE</v>
      </c>
      <c r="G603" t="str">
        <v xml:space="preserve">BOMBE Ø75 PÉTILLANTE ORANGE </v>
      </c>
      <c r="H603" t="str">
        <v>3" Shell Orange Strobe</v>
      </c>
      <c r="I603" t="str">
        <v>PIVOINE CLIGNO</v>
      </c>
      <c r="J603" t="str">
        <v>ORANGE</v>
      </c>
      <c r="K603" t="str">
        <v>75</v>
      </c>
      <c r="L603" t="str">
        <v>F4</v>
      </c>
      <c r="M603" t="str">
        <v>1.3G</v>
      </c>
      <c r="N603" t="str">
        <v>Chine</v>
      </c>
      <c r="O603" t="str">
        <v>0163-F4-4243</v>
      </c>
      <c r="P603" t="str">
        <v>0.156</v>
      </c>
      <c r="Q603" t="str">
        <v>3</v>
      </c>
      <c r="R603" t="str">
        <v>75</v>
      </c>
    </row>
    <row r="604">
      <c r="A604" t="str">
        <v>AutoTable</v>
      </c>
      <c r="D604" t="str">
        <v>BOMBE</v>
      </c>
      <c r="E604" t="str">
        <v>SPHERIQUE</v>
      </c>
      <c r="F604" t="str">
        <v>76110-31CE</v>
      </c>
      <c r="G604" t="str">
        <v xml:space="preserve">BOMBE Ø100 PLEUREUR FILET D'OR </v>
      </c>
      <c r="H604" t="str">
        <v>4" Shell Silver Dragon (BROCADE CROWN)</v>
      </c>
      <c r="I604" t="str">
        <v>SPECIAL CASCADE</v>
      </c>
      <c r="J604" t="str">
        <v>OR</v>
      </c>
      <c r="K604" t="str">
        <v>100</v>
      </c>
      <c r="L604" t="str">
        <v>F4</v>
      </c>
      <c r="M604" t="str">
        <v>1.3G</v>
      </c>
      <c r="N604" t="str">
        <v>Chine</v>
      </c>
      <c r="O604" t="str">
        <v>1008-F4-69246117</v>
      </c>
      <c r="P604" t="str">
        <v>0.19</v>
      </c>
      <c r="Q604" t="str">
        <v>3,5</v>
      </c>
      <c r="R604" t="str">
        <v>100</v>
      </c>
    </row>
    <row r="605">
      <c r="A605" t="str">
        <v>AutoTable</v>
      </c>
      <c r="D605" t="str">
        <v>BOMBE</v>
      </c>
      <c r="E605" t="str">
        <v>SPHERIQUE</v>
      </c>
      <c r="F605" t="str">
        <v>76110-43CE</v>
      </c>
      <c r="G605" t="str">
        <v>BOMBE Ø100 PLEUREUR CRÉPITANT ROSE</v>
      </c>
      <c r="H605" t="str">
        <v>4" Shell Silver Dragon (ROSE) w/ salute</v>
      </c>
      <c r="I605" t="str">
        <v>SPECIAL CASCADE</v>
      </c>
      <c r="J605" t="str">
        <v>ROSE</v>
      </c>
      <c r="K605" t="str">
        <v>100</v>
      </c>
      <c r="L605" t="str">
        <v>F4</v>
      </c>
      <c r="M605" t="str">
        <v>1.3G</v>
      </c>
      <c r="N605" t="str">
        <v>Chine</v>
      </c>
      <c r="O605" t="str">
        <v>1008-F4-69246117</v>
      </c>
      <c r="P605" t="str">
        <v>0.195</v>
      </c>
      <c r="Q605" t="str">
        <v>3,5</v>
      </c>
      <c r="R605" t="str">
        <v>100</v>
      </c>
    </row>
    <row r="606">
      <c r="A606" t="str">
        <v>AutoTable</v>
      </c>
      <c r="D606" t="str">
        <v>BOMBE</v>
      </c>
      <c r="E606" t="str">
        <v>SPHERIQUE</v>
      </c>
      <c r="F606" t="str">
        <v>76110-75CE</v>
      </c>
      <c r="G606" t="str">
        <v xml:space="preserve">BOMBE Ø100 ARAIGNÉE ROUGE FRISSON AVEC TRONC </v>
      </c>
      <c r="H606" t="str">
        <v>4" Shell Red w/Crackling Coco w/ Red Tail</v>
      </c>
      <c r="I606" t="str">
        <v>ARAIGNEE TRONC</v>
      </c>
      <c r="J606" t="str">
        <v>ROUGE</v>
      </c>
      <c r="K606" t="str">
        <v>100</v>
      </c>
      <c r="L606" t="str">
        <v>F4</v>
      </c>
      <c r="M606" t="str">
        <v>1.3G</v>
      </c>
      <c r="N606" t="str">
        <v>Chine</v>
      </c>
      <c r="O606" t="str">
        <v>1008-F4-69245227</v>
      </c>
      <c r="P606" t="str">
        <v>0.393</v>
      </c>
      <c r="Q606" t="str">
        <v>3,5</v>
      </c>
      <c r="R606" t="str">
        <v>100</v>
      </c>
    </row>
    <row r="607">
      <c r="A607" t="str">
        <v>AutoTable</v>
      </c>
      <c r="D607" t="str">
        <v>BOMBE</v>
      </c>
      <c r="E607" t="str">
        <v>SPHERIQUE</v>
      </c>
      <c r="F607" t="str">
        <v>76110-79CE</v>
      </c>
      <c r="G607" t="str">
        <v>BOMBE Ø100 ARAIGNÉE FRISSON BLANC AVEC TRONC</v>
      </c>
      <c r="H607" t="str">
        <v>4" Shell Silver time rain coco Tree w/ Silver Times rain Tai</v>
      </c>
      <c r="I607" t="str">
        <v>ARAIGNEE TRONC</v>
      </c>
      <c r="J607" t="str">
        <v>FRISSON</v>
      </c>
      <c r="K607" t="str">
        <v>100</v>
      </c>
      <c r="L607" t="str">
        <v>F4</v>
      </c>
      <c r="M607" t="str">
        <v>1.3G</v>
      </c>
      <c r="N607" t="str">
        <v>Chine</v>
      </c>
      <c r="O607" t="str">
        <v>1008-F4-69245226</v>
      </c>
      <c r="P607" t="str">
        <v>0.339</v>
      </c>
      <c r="Q607" t="str">
        <v>3,5</v>
      </c>
      <c r="R607" t="str">
        <v>100</v>
      </c>
    </row>
    <row r="608">
      <c r="A608" t="str">
        <v>AutoTable</v>
      </c>
      <c r="D608" t="str">
        <v>BOMBE</v>
      </c>
      <c r="E608" t="str">
        <v>SPHERIQUE</v>
      </c>
      <c r="F608" t="str">
        <v>76112-79CE</v>
      </c>
      <c r="G608" t="str">
        <v xml:space="preserve">BOMBE Ø125 ARAIGNÉE FRISSON BLANC AVEC TRONC </v>
      </c>
      <c r="H608" t="str">
        <v>5" Shell Silver time rain coco Tree w/ Silver Times rain Tail</v>
      </c>
      <c r="I608" t="str">
        <v>ARAIGNEE TRONC</v>
      </c>
      <c r="J608" t="str">
        <v>FRISSON</v>
      </c>
      <c r="K608" t="str">
        <v>125</v>
      </c>
      <c r="L608" t="str">
        <v>F4</v>
      </c>
      <c r="M608" t="str">
        <v>1.3G</v>
      </c>
      <c r="N608" t="str">
        <v>Chine</v>
      </c>
      <c r="O608" t="str">
        <v>1008-F4-69246119</v>
      </c>
      <c r="P608" t="str">
        <v>0.725</v>
      </c>
      <c r="Q608" t="str">
        <v>3,8</v>
      </c>
      <c r="R608" t="str">
        <v>125</v>
      </c>
    </row>
    <row r="609">
      <c r="A609" t="str">
        <v>AutoTable</v>
      </c>
      <c r="D609" t="str">
        <v>BOMBE</v>
      </c>
      <c r="E609" t="str">
        <v>SPHERIQUE</v>
      </c>
      <c r="F609" t="str">
        <v>76210-21CE</v>
      </c>
      <c r="G609" t="str">
        <v xml:space="preserve">BOMBE Ø100 ARAIGNÉE MAGENTA </v>
      </c>
      <c r="H609" t="str">
        <v>4" Shell Magenta Umbrella</v>
      </c>
      <c r="I609" t="str">
        <v>ARAIGNEE</v>
      </c>
      <c r="J609" t="str">
        <v>VIOLET</v>
      </c>
      <c r="K609" t="str">
        <v>100</v>
      </c>
      <c r="L609" t="str">
        <v>F4</v>
      </c>
      <c r="M609" t="str">
        <v>1.3G</v>
      </c>
      <c r="N609" t="str">
        <v>Chine</v>
      </c>
      <c r="O609" t="str">
        <v>0163-F4-4244</v>
      </c>
      <c r="P609" t="str">
        <v>0.368</v>
      </c>
      <c r="Q609" t="str">
        <v>3,5</v>
      </c>
      <c r="R609" t="str">
        <v>100</v>
      </c>
    </row>
    <row r="610">
      <c r="A610" t="str">
        <v>AutoTable</v>
      </c>
      <c r="D610" t="str">
        <v>BOMBE</v>
      </c>
      <c r="E610" t="str">
        <v>SPHERIQUE</v>
      </c>
      <c r="F610" t="str">
        <v>76210-23CE</v>
      </c>
      <c r="G610" t="str">
        <v xml:space="preserve">BOMBE Ø100 ARAIGNÉE MULTIPASTEL </v>
      </c>
      <c r="H610" t="str">
        <v>4" Shell Magenta Multicolor pastel</v>
      </c>
      <c r="I610" t="str">
        <v>ARAIGNEE</v>
      </c>
      <c r="J610" t="str">
        <v>MULTICOLORE</v>
      </c>
      <c r="K610" t="str">
        <v>100</v>
      </c>
      <c r="L610" t="str">
        <v>F4</v>
      </c>
      <c r="M610" t="str">
        <v>1.3G</v>
      </c>
      <c r="N610" t="str">
        <v>Chine</v>
      </c>
      <c r="O610" t="str">
        <v>0163-F4-4244</v>
      </c>
      <c r="P610" t="str">
        <v>0.368</v>
      </c>
      <c r="Q610" t="str">
        <v>3,5</v>
      </c>
      <c r="R610" t="str">
        <v>100</v>
      </c>
    </row>
    <row r="611">
      <c r="A611" t="str">
        <v>AutoTable</v>
      </c>
      <c r="D611" t="str">
        <v>BOMBE</v>
      </c>
      <c r="E611" t="str">
        <v>SPHERIQUE</v>
      </c>
      <c r="F611" t="str">
        <v>76210-25CE</v>
      </c>
      <c r="G611" t="str">
        <v xml:space="preserve">BOMBE Ø100 ARAIGNÉE CITRON VERT </v>
      </c>
      <c r="H611" t="str">
        <v>4" Shell Lime Umbrella</v>
      </c>
      <c r="I611" t="str">
        <v>ARAIGNEE</v>
      </c>
      <c r="J611" t="str">
        <v>JAUNE</v>
      </c>
      <c r="K611" t="str">
        <v>100</v>
      </c>
      <c r="L611" t="str">
        <v>F4</v>
      </c>
      <c r="M611" t="str">
        <v>1.3G</v>
      </c>
      <c r="N611" t="str">
        <v>Chine</v>
      </c>
      <c r="O611" t="str">
        <v>0163-F4-4244</v>
      </c>
      <c r="P611" t="str">
        <v>0.368</v>
      </c>
      <c r="Q611" t="str">
        <v>3,5</v>
      </c>
      <c r="R611" t="str">
        <v>100</v>
      </c>
    </row>
    <row r="612">
      <c r="A612" t="str">
        <v>AutoTable</v>
      </c>
      <c r="D612" t="str">
        <v>BOMBE</v>
      </c>
      <c r="E612" t="str">
        <v>SPHERIQUE</v>
      </c>
      <c r="F612" t="str">
        <v>76210-26CE</v>
      </c>
      <c r="G612" t="str">
        <v xml:space="preserve">BOMBE Ø100 ARAIGNÉE MANDARINE </v>
      </c>
      <c r="H612" t="str">
        <v>4" Shell Mandarine Umbrella</v>
      </c>
      <c r="I612" t="str">
        <v>ARAIGNEE</v>
      </c>
      <c r="J612" t="str">
        <v>ORANGE</v>
      </c>
      <c r="K612" t="str">
        <v>100</v>
      </c>
      <c r="L612" t="str">
        <v>F4</v>
      </c>
      <c r="M612" t="str">
        <v>1.3G</v>
      </c>
      <c r="N612" t="str">
        <v>Chine</v>
      </c>
      <c r="O612" t="str">
        <v>0163-F4-4244</v>
      </c>
      <c r="P612" t="str">
        <v>0.368</v>
      </c>
      <c r="Q612" t="str">
        <v>3,5</v>
      </c>
      <c r="R612" t="str">
        <v>100</v>
      </c>
    </row>
    <row r="613">
      <c r="A613" t="str">
        <v>AutoTable</v>
      </c>
      <c r="D613" t="str">
        <v>BOMBE</v>
      </c>
      <c r="E613" t="str">
        <v>SPHERIQUE</v>
      </c>
      <c r="F613" t="str">
        <v>76212-02CE</v>
      </c>
      <c r="G613" t="str">
        <v xml:space="preserve">BOMBE Ø125 ARAIGNÉE BLEUE </v>
      </c>
      <c r="H613" t="str">
        <v>5" Shell Bleu Umbrella</v>
      </c>
      <c r="I613" t="str">
        <v>ARAIGNEE</v>
      </c>
      <c r="J613" t="str">
        <v>BLEU</v>
      </c>
      <c r="K613" t="str">
        <v>125</v>
      </c>
      <c r="L613" t="str">
        <v>F4</v>
      </c>
      <c r="M613" t="str">
        <v>1.3G</v>
      </c>
      <c r="N613" t="str">
        <v>Chine</v>
      </c>
      <c r="O613" t="str">
        <v>0163-F4-4245</v>
      </c>
      <c r="P613" t="str">
        <v>0.718</v>
      </c>
      <c r="Q613" t="str">
        <v>3,8</v>
      </c>
      <c r="R613" t="str">
        <v>125</v>
      </c>
    </row>
    <row r="614">
      <c r="A614" t="str">
        <v>AutoTable</v>
      </c>
      <c r="D614" t="str">
        <v>BOMBE</v>
      </c>
      <c r="E614" t="str">
        <v>SPHERIQUE</v>
      </c>
      <c r="F614" t="str">
        <v>76212-21CE</v>
      </c>
      <c r="G614" t="str">
        <v xml:space="preserve">BOMBE Ø125 ARAIGNÉE MAGENTA </v>
      </c>
      <c r="H614" t="str">
        <v>5" Shell Magenta Umbrella</v>
      </c>
      <c r="I614" t="str">
        <v>ARAIGNEE</v>
      </c>
      <c r="J614" t="str">
        <v>VIOLET</v>
      </c>
      <c r="K614" t="str">
        <v>125</v>
      </c>
      <c r="L614" t="str">
        <v>F4</v>
      </c>
      <c r="M614" t="str">
        <v>1.3G</v>
      </c>
      <c r="N614" t="str">
        <v>Chine</v>
      </c>
      <c r="O614" t="str">
        <v>0163-F4-4245</v>
      </c>
      <c r="P614" t="str">
        <v>0.718</v>
      </c>
      <c r="Q614" t="str">
        <v>3,8</v>
      </c>
      <c r="R614" t="str">
        <v>125</v>
      </c>
    </row>
    <row r="615">
      <c r="A615" t="str">
        <v>AutoTable</v>
      </c>
      <c r="D615" t="str">
        <v>BOMBE</v>
      </c>
      <c r="E615" t="str">
        <v>SPHERIQUE</v>
      </c>
      <c r="F615" t="str">
        <v>76212-23CE</v>
      </c>
      <c r="G615" t="str">
        <v xml:space="preserve">BOMBE Ø125 ARAIGNÉE MULTIPASTEL </v>
      </c>
      <c r="H615" t="str">
        <v>5" Shell Magenta Multicolor pastel</v>
      </c>
      <c r="I615" t="str">
        <v>ARAIGNEE</v>
      </c>
      <c r="J615" t="str">
        <v>MULTICOLORE</v>
      </c>
      <c r="K615" t="str">
        <v>125</v>
      </c>
      <c r="L615" t="str">
        <v>F4</v>
      </c>
      <c r="M615" t="str">
        <v>1.3G</v>
      </c>
      <c r="N615" t="str">
        <v>Chine</v>
      </c>
      <c r="O615" t="str">
        <v>0163-F4-4245</v>
      </c>
      <c r="P615" t="str">
        <v>0.718</v>
      </c>
      <c r="Q615" t="str">
        <v>3,8</v>
      </c>
      <c r="R615" t="str">
        <v>125</v>
      </c>
    </row>
    <row r="616">
      <c r="A616" t="str">
        <v>AutoTable</v>
      </c>
      <c r="D616" t="str">
        <v>BOMBE</v>
      </c>
      <c r="E616" t="str">
        <v>SPHERIQUE</v>
      </c>
      <c r="F616" t="str">
        <v>76275-02CE</v>
      </c>
      <c r="G616" t="str">
        <v xml:space="preserve">BOMBE Ø75 ARAIGNÉE BLEUE </v>
      </c>
      <c r="H616" t="str">
        <v>3" Shell Blue Umbrella</v>
      </c>
      <c r="I616" t="str">
        <v>ARAIGNEE</v>
      </c>
      <c r="J616" t="str">
        <v>BLEU</v>
      </c>
      <c r="K616" t="str">
        <v>75</v>
      </c>
      <c r="L616" t="str">
        <v>F4</v>
      </c>
      <c r="M616" t="str">
        <v>1.3G</v>
      </c>
      <c r="N616" t="str">
        <v>Chine</v>
      </c>
      <c r="O616" t="str">
        <v>0163-F4-4243</v>
      </c>
      <c r="P616" t="str">
        <v>0.165</v>
      </c>
      <c r="Q616" t="str">
        <v>3</v>
      </c>
      <c r="R616" t="str">
        <v>75</v>
      </c>
    </row>
    <row r="617">
      <c r="A617" t="str">
        <v>AutoTable</v>
      </c>
      <c r="D617" t="str">
        <v>BOMBE</v>
      </c>
      <c r="E617" t="str">
        <v>SPHERIQUE</v>
      </c>
      <c r="F617" t="str">
        <v>76275-21CE</v>
      </c>
      <c r="G617" t="str">
        <v xml:space="preserve">BOMBE Ø75 ARAIGNÉE MAGENTA </v>
      </c>
      <c r="H617" t="str">
        <v>3" Shell Magenta Umbrella 0163-F4-0687</v>
      </c>
      <c r="I617" t="str">
        <v>ARAIGNEE</v>
      </c>
      <c r="J617" t="str">
        <v>ROUGE</v>
      </c>
      <c r="K617" t="str">
        <v>75</v>
      </c>
      <c r="L617" t="str">
        <v>F4</v>
      </c>
      <c r="M617" t="str">
        <v>1.3G</v>
      </c>
      <c r="N617" t="str">
        <v>Chine</v>
      </c>
      <c r="O617" t="str">
        <v>0163-F4-4243</v>
      </c>
      <c r="P617" t="str">
        <v>0.165</v>
      </c>
      <c r="Q617" t="str">
        <v>3</v>
      </c>
      <c r="R617" t="str">
        <v>75</v>
      </c>
    </row>
    <row r="618">
      <c r="A618" t="str">
        <v>AutoTable</v>
      </c>
      <c r="D618" t="str">
        <v>BOMBE</v>
      </c>
      <c r="E618" t="str">
        <v>SPHERIQUE</v>
      </c>
      <c r="F618" t="str">
        <v>76275-23CE</v>
      </c>
      <c r="G618" t="str">
        <v xml:space="preserve">BOMBE Ø75 ARAIGNÉE MULTIPASTEL </v>
      </c>
      <c r="H618" t="str">
        <v>3" Shell Multi Pastel Umbrella</v>
      </c>
      <c r="I618" t="str">
        <v>ARAIGNEE</v>
      </c>
      <c r="J618" t="str">
        <v>MULTICOLORE</v>
      </c>
      <c r="K618" t="str">
        <v>75</v>
      </c>
      <c r="L618" t="str">
        <v>F4</v>
      </c>
      <c r="M618" t="str">
        <v>1.3G</v>
      </c>
      <c r="N618" t="str">
        <v>Chine</v>
      </c>
      <c r="O618" t="str">
        <v>0163-F4-4243</v>
      </c>
      <c r="P618" t="str">
        <v>0.165</v>
      </c>
      <c r="Q618" t="str">
        <v>3</v>
      </c>
      <c r="R618" t="str">
        <v>75</v>
      </c>
    </row>
    <row r="619">
      <c r="A619" t="str">
        <v>AutoTable</v>
      </c>
      <c r="D619" t="str">
        <v>BOMBE</v>
      </c>
      <c r="E619" t="str">
        <v>SPHERIQUE</v>
      </c>
      <c r="F619" t="str">
        <v>76275-25CE</v>
      </c>
      <c r="G619" t="str">
        <v xml:space="preserve">BOMBE Ø75 ARAIGNÉE CITRON VERT </v>
      </c>
      <c r="H619" t="str">
        <v>3" Shell Lime Umbrella</v>
      </c>
      <c r="I619" t="str">
        <v>ARAIGNEE</v>
      </c>
      <c r="J619" t="str">
        <v>JAUNE</v>
      </c>
      <c r="K619" t="str">
        <v>75</v>
      </c>
      <c r="L619" t="str">
        <v>F4</v>
      </c>
      <c r="M619" t="str">
        <v>1.3G</v>
      </c>
      <c r="N619" t="str">
        <v>Chine</v>
      </c>
      <c r="O619" t="str">
        <v>0163-F4-4243</v>
      </c>
      <c r="P619" t="str">
        <v>0.165</v>
      </c>
      <c r="Q619" t="str">
        <v>3</v>
      </c>
      <c r="R619" t="str">
        <v>75</v>
      </c>
    </row>
    <row r="620">
      <c r="A620" t="str">
        <v>AutoTable</v>
      </c>
      <c r="D620" t="str">
        <v>BOMBE</v>
      </c>
      <c r="E620" t="str">
        <v>SPHERIQUE</v>
      </c>
      <c r="F620" t="str">
        <v>76275-26CE</v>
      </c>
      <c r="G620" t="str">
        <v xml:space="preserve">BOMBE Ø75 ARAIGNÉE MANDARINE </v>
      </c>
      <c r="H620" t="str">
        <v>3" Shell Mandarine Umbrella</v>
      </c>
      <c r="I620" t="str">
        <v>ARAIGNEE</v>
      </c>
      <c r="J620" t="str">
        <v>ORANGE</v>
      </c>
      <c r="K620" t="str">
        <v>75</v>
      </c>
      <c r="L620" t="str">
        <v>F4</v>
      </c>
      <c r="M620" t="str">
        <v>1.3G</v>
      </c>
      <c r="N620" t="str">
        <v>Chine</v>
      </c>
      <c r="O620" t="str">
        <v>0163-F4-4243</v>
      </c>
      <c r="P620" t="str">
        <v>0.165</v>
      </c>
      <c r="Q620" t="str">
        <v>3</v>
      </c>
      <c r="R620" t="str">
        <v>75</v>
      </c>
    </row>
    <row r="621">
      <c r="A621" t="str">
        <v>AutoTable</v>
      </c>
      <c r="D621" t="str">
        <v>BOMBE</v>
      </c>
      <c r="E621" t="str">
        <v>SPHERIQUE</v>
      </c>
      <c r="F621" t="str">
        <v>76310-42CE</v>
      </c>
      <c r="G621" t="str">
        <v xml:space="preserve">BOMBE Ø100 SABLIER BICOLORE OR/ BLEU </v>
      </c>
      <c r="H621" t="str">
        <v>4'' Shell Brocade Crown Butterfly blue Ring</v>
      </c>
      <c r="I621" t="str">
        <v>GEOMETRIE MOTIF</v>
      </c>
      <c r="J621" t="str">
        <v>OR</v>
      </c>
      <c r="K621" t="str">
        <v>100</v>
      </c>
      <c r="L621" t="str">
        <v>F4</v>
      </c>
      <c r="M621" t="str">
        <v>1.3G</v>
      </c>
      <c r="N621" t="str">
        <v>Chine</v>
      </c>
      <c r="O621" t="str">
        <v>1008-F4-69246116</v>
      </c>
      <c r="P621" t="str">
        <v>0.267</v>
      </c>
      <c r="Q621" t="str">
        <v>3,5</v>
      </c>
      <c r="R621" t="str">
        <v>100</v>
      </c>
    </row>
    <row r="622">
      <c r="A622" t="str">
        <v>AutoTable</v>
      </c>
      <c r="D622" t="str">
        <v>BOMBE</v>
      </c>
      <c r="E622" t="str">
        <v>SPHERIQUE</v>
      </c>
      <c r="F622" t="str">
        <v>76310-56CE</v>
      </c>
      <c r="G622" t="str">
        <v xml:space="preserve">BOMBE Ø100 COEUR ROUGE </v>
      </c>
      <c r="H622" t="str">
        <v xml:space="preserve">4'' Shell Red Heart pattern </v>
      </c>
      <c r="I622" t="str">
        <v>GEOMETRIE CŒUR</v>
      </c>
      <c r="J622" t="str">
        <v>ROUGE</v>
      </c>
      <c r="K622" t="str">
        <v>100</v>
      </c>
      <c r="L622" t="str">
        <v>F4</v>
      </c>
      <c r="M622" t="str">
        <v>1.3G</v>
      </c>
      <c r="N622" t="str">
        <v>Chine</v>
      </c>
      <c r="O622" t="str">
        <v>1008-F4-69246116</v>
      </c>
      <c r="P622" t="str">
        <v>0.238</v>
      </c>
      <c r="Q622" t="str">
        <v>3,5</v>
      </c>
      <c r="R622" t="str">
        <v>100</v>
      </c>
    </row>
    <row r="623">
      <c r="A623" t="str">
        <v>AutoTable</v>
      </c>
      <c r="D623" t="str">
        <v>BOMBE</v>
      </c>
      <c r="E623" t="str">
        <v>SPHERIQUE</v>
      </c>
      <c r="F623" t="str">
        <v>76410-17CE</v>
      </c>
      <c r="G623" t="str">
        <v xml:space="preserve">BOMBE Ø100 ARAIGNÉE FRISSON BLANC </v>
      </c>
      <c r="H623" t="str">
        <v>4'' Shell Silver Time Rain Dalhia</v>
      </c>
      <c r="I623" t="str">
        <v>ARAIGNEE</v>
      </c>
      <c r="J623" t="str">
        <v>FRISSON</v>
      </c>
      <c r="K623" t="str">
        <v>100</v>
      </c>
      <c r="L623" t="str">
        <v>F4</v>
      </c>
      <c r="M623" t="str">
        <v>1.3G</v>
      </c>
      <c r="N623" t="str">
        <v>Chine</v>
      </c>
      <c r="O623" t="str">
        <v>1008-F4-69245227</v>
      </c>
      <c r="P623" t="str">
        <v>0.299</v>
      </c>
      <c r="Q623" t="str">
        <v>3,5</v>
      </c>
      <c r="R623" t="str">
        <v>100</v>
      </c>
    </row>
    <row r="624">
      <c r="A624" t="str">
        <v>AutoTable</v>
      </c>
      <c r="D624" t="str">
        <v>BOMBE</v>
      </c>
      <c r="E624" t="str">
        <v>SPHERIQUE</v>
      </c>
      <c r="F624" t="str">
        <v>76410-19CE</v>
      </c>
      <c r="G624" t="str">
        <v>BOMBE Ø100 ARAIGNÉE PLUIE OR</v>
      </c>
      <c r="H624" t="str">
        <v>4'' Shell Flower Crown Dalhia</v>
      </c>
      <c r="I624" t="str">
        <v>ARAIGNEE</v>
      </c>
      <c r="J624" t="str">
        <v>OR</v>
      </c>
      <c r="K624" t="str">
        <v>100</v>
      </c>
      <c r="L624" t="str">
        <v>F4</v>
      </c>
      <c r="M624" t="str">
        <v>1.3G</v>
      </c>
      <c r="N624" t="str">
        <v>Chine</v>
      </c>
      <c r="O624" t="str">
        <v>1008-F4-69245227</v>
      </c>
      <c r="P624" t="str">
        <v>0.304</v>
      </c>
      <c r="Q624" t="str">
        <v>3,5</v>
      </c>
      <c r="R624" t="str">
        <v>100</v>
      </c>
    </row>
    <row r="625">
      <c r="A625" t="str">
        <v>AutoTable</v>
      </c>
      <c r="D625" t="str">
        <v>BOMBE</v>
      </c>
      <c r="E625" t="str">
        <v>SPHERIQUE</v>
      </c>
      <c r="F625" t="str">
        <v>76410-20CE</v>
      </c>
      <c r="G625" t="str">
        <v xml:space="preserve">BOMBE Ø100 ARAIGNÉE ROSE </v>
      </c>
      <c r="H625" t="str">
        <v>4'' Shell Pink Dalhia</v>
      </c>
      <c r="I625" t="str">
        <v>ARAIGNEE</v>
      </c>
      <c r="J625" t="str">
        <v>ROSE</v>
      </c>
      <c r="K625" t="str">
        <v>100</v>
      </c>
      <c r="L625" t="str">
        <v>F4</v>
      </c>
      <c r="M625" t="str">
        <v>1.3G</v>
      </c>
      <c r="N625" t="str">
        <v>Chine</v>
      </c>
      <c r="O625" t="str">
        <v>1008-F4-69245227</v>
      </c>
      <c r="P625" t="str">
        <v>0.373</v>
      </c>
      <c r="Q625" t="str">
        <v>3,5</v>
      </c>
      <c r="R625" t="str">
        <v>100</v>
      </c>
    </row>
    <row r="626">
      <c r="A626" t="str">
        <v>AutoTable</v>
      </c>
      <c r="D626" t="str">
        <v>BOMBE</v>
      </c>
      <c r="E626" t="str">
        <v>SPHERIQUE</v>
      </c>
      <c r="F626" t="str">
        <v>76415-13CE</v>
      </c>
      <c r="G626" t="str">
        <v xml:space="preserve">BOMBE Ø150 GUIRLANDE CLIGNOTANTE PARACHUTE </v>
      </c>
      <c r="H626" t="str">
        <v>6" Shell Double Parachute w/ Strobe white</v>
      </c>
      <c r="I626" t="str">
        <v>SPECIAL CASCADE</v>
      </c>
      <c r="J626" t="str">
        <v>ARGENT</v>
      </c>
      <c r="K626" t="str">
        <v>150</v>
      </c>
      <c r="L626" t="str">
        <v>F4</v>
      </c>
      <c r="M626" t="str">
        <v>1.3G</v>
      </c>
      <c r="N626" t="str">
        <v>Chine</v>
      </c>
      <c r="O626" t="str">
        <v>1008-F4-69246127</v>
      </c>
      <c r="P626" t="str">
        <v>0.225</v>
      </c>
      <c r="Q626" t="str">
        <v>4</v>
      </c>
      <c r="R626" t="str">
        <v>150</v>
      </c>
    </row>
    <row r="627">
      <c r="A627" t="str">
        <v>AutoTable</v>
      </c>
      <c r="D627" t="str">
        <v>BOMBE</v>
      </c>
      <c r="E627" t="str">
        <v>SPHERIQUE</v>
      </c>
      <c r="F627" t="str">
        <v>76910-08CE</v>
      </c>
      <c r="G627" t="str">
        <v>BOMBE Ø100 MOSAÏQUE MULTICOLORE</v>
      </c>
      <c r="H627" t="str">
        <v>4" Shell 4 New colours Crossette</v>
      </c>
      <c r="I627" t="str">
        <v>MOSAIQUE</v>
      </c>
      <c r="J627" t="str">
        <v>MULTICOLORE</v>
      </c>
      <c r="K627" t="str">
        <v>100</v>
      </c>
      <c r="L627" t="str">
        <v>F4</v>
      </c>
      <c r="M627" t="str">
        <v>1.3G</v>
      </c>
      <c r="N627" t="str">
        <v>Chine</v>
      </c>
      <c r="O627" t="str">
        <v>1008-F4-69245225</v>
      </c>
      <c r="P627" t="str">
        <v>0.323</v>
      </c>
      <c r="Q627" t="str">
        <v>3,5</v>
      </c>
      <c r="R627" t="str">
        <v>100</v>
      </c>
    </row>
    <row r="628">
      <c r="A628" t="str">
        <v>AutoTable</v>
      </c>
      <c r="D628" t="str">
        <v>BOMBE</v>
      </c>
      <c r="E628" t="str">
        <v>SPHERIQUE</v>
      </c>
      <c r="F628" t="str">
        <v>76910-09CE</v>
      </c>
      <c r="G628" t="str">
        <v>BOMBE Ø100 MOSAÏQUE ARGENT</v>
      </c>
      <c r="H628" t="str">
        <v>4" Shell Silver crossette</v>
      </c>
      <c r="I628" t="str">
        <v>MOSAIQUE</v>
      </c>
      <c r="J628" t="str">
        <v>ARGENT</v>
      </c>
      <c r="K628" t="str">
        <v>100</v>
      </c>
      <c r="L628" t="str">
        <v>F4</v>
      </c>
      <c r="M628" t="str">
        <v>1.3G</v>
      </c>
      <c r="N628" t="str">
        <v>Chine</v>
      </c>
      <c r="O628" t="str">
        <v>1008-F4-39245225</v>
      </c>
      <c r="P628" t="str">
        <v>0.323</v>
      </c>
      <c r="Q628" t="str">
        <v>3,5</v>
      </c>
      <c r="R628" t="str">
        <v>100</v>
      </c>
    </row>
    <row r="629">
      <c r="A629" t="str">
        <v>AutoTable</v>
      </c>
      <c r="D629" t="str">
        <v>BOMBE</v>
      </c>
      <c r="E629" t="str">
        <v>SPHERIQUE</v>
      </c>
      <c r="F629" t="str">
        <v>76910-17CE</v>
      </c>
      <c r="G629" t="str">
        <v xml:space="preserve">BOMBE Ø100 MOSAÏQUE FRISSON BLANC </v>
      </c>
      <c r="H629" t="str">
        <v>4" Shell Silver Time Rain Crossette</v>
      </c>
      <c r="I629" t="str">
        <v>MOSAIQUE</v>
      </c>
      <c r="J629" t="str">
        <v>FRISSON</v>
      </c>
      <c r="K629" t="str">
        <v>100</v>
      </c>
      <c r="L629" t="str">
        <v>F4</v>
      </c>
      <c r="M629" t="str">
        <v>1.3G</v>
      </c>
      <c r="N629" t="str">
        <v>Chine</v>
      </c>
      <c r="O629" t="str">
        <v>1008-F4-69245225</v>
      </c>
      <c r="P629" t="str">
        <v>0.309</v>
      </c>
      <c r="Q629" t="str">
        <v>3,5</v>
      </c>
      <c r="R629" t="str">
        <v>100</v>
      </c>
    </row>
    <row r="630">
      <c r="A630" t="str">
        <v>AutoTable</v>
      </c>
      <c r="D630" t="str">
        <v>BOMBE</v>
      </c>
      <c r="E630" t="str">
        <v>SPHERIQUE</v>
      </c>
      <c r="F630" t="str">
        <v>76910-18CE</v>
      </c>
      <c r="G630" t="str">
        <v xml:space="preserve">BOMBE Ø100 MOSAÏQUE FILET D'OR </v>
      </c>
      <c r="H630" t="str">
        <v>4" Shell Brocade Crown crossette</v>
      </c>
      <c r="I630" t="str">
        <v>MOSAIQUE</v>
      </c>
      <c r="J630" t="str">
        <v>OR</v>
      </c>
      <c r="K630" t="str">
        <v>100</v>
      </c>
      <c r="L630" t="str">
        <v>F4</v>
      </c>
      <c r="M630" t="str">
        <v>1.3G</v>
      </c>
      <c r="N630" t="str">
        <v>Chine</v>
      </c>
      <c r="O630" t="str">
        <v>1008-F4-69245225</v>
      </c>
      <c r="P630" t="str">
        <v>0.274</v>
      </c>
      <c r="Q630" t="str">
        <v>3,5</v>
      </c>
      <c r="R630" t="str">
        <v>100</v>
      </c>
    </row>
    <row r="631">
      <c r="A631" t="str">
        <v>AutoTable</v>
      </c>
      <c r="D631" t="str">
        <v>BOMBE</v>
      </c>
      <c r="E631" t="str">
        <v>SPHERIQUE</v>
      </c>
      <c r="F631" t="str">
        <v>76910-20CE</v>
      </c>
      <c r="G631" t="str">
        <v>BOMBE Ø100 MOSAÏQUE ROSE</v>
      </c>
      <c r="H631" t="str">
        <v>4" Shell Pink Crosette</v>
      </c>
      <c r="I631" t="str">
        <v>MOSAIQUE</v>
      </c>
      <c r="J631" t="str">
        <v>ROSE</v>
      </c>
      <c r="K631" t="str">
        <v>100</v>
      </c>
      <c r="L631" t="str">
        <v>F4</v>
      </c>
      <c r="M631" t="str">
        <v>1.3G</v>
      </c>
      <c r="N631" t="str">
        <v>Chine</v>
      </c>
      <c r="O631" t="str">
        <v>1008-F4-69245225</v>
      </c>
      <c r="P631" t="str">
        <v>0.323</v>
      </c>
      <c r="Q631" t="str">
        <v>3,5</v>
      </c>
      <c r="R631" t="str">
        <v>100</v>
      </c>
    </row>
    <row r="632">
      <c r="A632" t="str">
        <v>AutoTable</v>
      </c>
      <c r="D632" t="str">
        <v>BOMBE</v>
      </c>
      <c r="E632" t="str">
        <v>SPHERIQUE</v>
      </c>
      <c r="F632" t="str">
        <v>76913-01CE</v>
      </c>
      <c r="G632" t="str">
        <v xml:space="preserve">BOMBE Ø125 MOSAÏQUE FRISSON </v>
      </c>
      <c r="H632" t="str">
        <v>5" Shell Crackling Crossette</v>
      </c>
      <c r="I632" t="str">
        <v>MOSAIQUE</v>
      </c>
      <c r="J632" t="str">
        <v>FRISSON</v>
      </c>
      <c r="K632" t="str">
        <v>125</v>
      </c>
      <c r="L632" t="str">
        <v>F4</v>
      </c>
      <c r="M632" t="str">
        <v>1.3G</v>
      </c>
      <c r="N632" t="str">
        <v>Chine</v>
      </c>
      <c r="O632" t="str">
        <v>1008-F4-69245228</v>
      </c>
      <c r="P632" t="str">
        <v>0.596</v>
      </c>
      <c r="Q632" t="str">
        <v>3,8</v>
      </c>
      <c r="R632" t="str">
        <v>125</v>
      </c>
    </row>
    <row r="633">
      <c r="A633" t="str">
        <v>AutoTable</v>
      </c>
      <c r="D633" t="str">
        <v>BOMBE</v>
      </c>
      <c r="E633" t="str">
        <v>SPHERIQUE</v>
      </c>
      <c r="F633" t="str">
        <v>76913-08CE</v>
      </c>
      <c r="G633" t="str">
        <v xml:space="preserve">BOMBE Ø125 MOSAÏQUE MULTICOLORE </v>
      </c>
      <c r="H633" t="str">
        <v>5" Shell 4 New Colours Crossette</v>
      </c>
      <c r="I633" t="str">
        <v>MOSAIQUE</v>
      </c>
      <c r="J633" t="str">
        <v>MULTICOLORE</v>
      </c>
      <c r="K633" t="str">
        <v>125</v>
      </c>
      <c r="L633" t="str">
        <v>F4</v>
      </c>
      <c r="M633" t="str">
        <v>1.3G</v>
      </c>
      <c r="N633" t="str">
        <v>Chine</v>
      </c>
      <c r="O633" t="str">
        <v>1008-F4-69245228</v>
      </c>
      <c r="P633" t="str">
        <v>0.635</v>
      </c>
      <c r="Q633" t="str">
        <v>3,8</v>
      </c>
      <c r="R633" t="str">
        <v>125</v>
      </c>
    </row>
    <row r="634">
      <c r="A634" t="str">
        <v>AutoTable</v>
      </c>
      <c r="D634" t="str">
        <v>BOMBE</v>
      </c>
      <c r="E634" t="str">
        <v>SPHERIQUE</v>
      </c>
      <c r="F634" t="str">
        <v>76913-18CE</v>
      </c>
      <c r="G634" t="str">
        <v xml:space="preserve">BOMBE Ø125 MOSAÏQUE FILET D'OR </v>
      </c>
      <c r="H634" t="str">
        <v>5" Shell Brocade Crown crossette</v>
      </c>
      <c r="I634" t="str">
        <v>MOSAIQUE</v>
      </c>
      <c r="J634" t="str">
        <v>OR</v>
      </c>
      <c r="K634" t="str">
        <v>125</v>
      </c>
      <c r="L634" t="str">
        <v>F4</v>
      </c>
      <c r="M634" t="str">
        <v>1.3G</v>
      </c>
      <c r="N634" t="str">
        <v>Chine</v>
      </c>
      <c r="O634" t="str">
        <v>1008-F4-69245228</v>
      </c>
      <c r="P634" t="str">
        <v>0.526</v>
      </c>
      <c r="Q634" t="str">
        <v>3,8</v>
      </c>
      <c r="R634" t="str">
        <v>125</v>
      </c>
    </row>
    <row r="635">
      <c r="A635" t="str">
        <v>AutoTable</v>
      </c>
      <c r="D635" t="str">
        <v>BOMBE</v>
      </c>
      <c r="E635" t="str">
        <v>SPHERIQUE</v>
      </c>
      <c r="F635" t="str">
        <v>76913-26CE</v>
      </c>
      <c r="G635" t="str">
        <v xml:space="preserve">BOMBE Ø125 MOSAÏQUE MANDARINE </v>
      </c>
      <c r="H635" t="str">
        <v>5" Shell Orange crossette</v>
      </c>
      <c r="I635" t="str">
        <v>MOSAIQUE</v>
      </c>
      <c r="J635" t="str">
        <v>ORANGE</v>
      </c>
      <c r="K635" t="str">
        <v>125</v>
      </c>
      <c r="L635" t="str">
        <v>F4</v>
      </c>
      <c r="M635" t="str">
        <v>1.3G</v>
      </c>
      <c r="N635" t="str">
        <v>Chine</v>
      </c>
      <c r="O635" t="str">
        <v>1008-F4-69245228</v>
      </c>
      <c r="P635" t="str">
        <v>0.635</v>
      </c>
      <c r="Q635" t="str">
        <v>3,8</v>
      </c>
      <c r="R635" t="str">
        <v>125</v>
      </c>
    </row>
    <row r="636">
      <c r="A636" t="str">
        <v>AutoTable</v>
      </c>
      <c r="D636" t="str">
        <v>BOMBE</v>
      </c>
      <c r="E636" t="str">
        <v>SPHERIQUE</v>
      </c>
      <c r="F636" t="str">
        <v>76915-17CE</v>
      </c>
      <c r="G636" t="str">
        <v xml:space="preserve">BOMBE Ø150 MOLDAVE FRISSON BLANC </v>
      </c>
      <c r="H636" t="str">
        <v>6" Shell silver time rain crossette</v>
      </c>
      <c r="I636" t="str">
        <v>MOSAIQUE</v>
      </c>
      <c r="J636" t="str">
        <v>FRISSON</v>
      </c>
      <c r="K636" t="str">
        <v>150</v>
      </c>
      <c r="L636" t="str">
        <v>F4</v>
      </c>
      <c r="M636" t="str">
        <v>1.3G</v>
      </c>
      <c r="N636" t="str">
        <v>Chine</v>
      </c>
      <c r="O636" t="str">
        <v>1008-F4-69245232</v>
      </c>
      <c r="P636" t="str">
        <v>0.99</v>
      </c>
      <c r="Q636" t="str">
        <v>4,2</v>
      </c>
      <c r="R636" t="str">
        <v>150</v>
      </c>
    </row>
    <row r="637">
      <c r="A637" t="str">
        <v>AutoTable</v>
      </c>
      <c r="D637" t="str">
        <v>BOMBE</v>
      </c>
      <c r="E637" t="str">
        <v>SPHERIQUE</v>
      </c>
      <c r="F637" t="str">
        <v>76915-19CE</v>
      </c>
      <c r="G637" t="str">
        <v xml:space="preserve">BOMBE Ø150 MOLDAVE PLUIE OR </v>
      </c>
      <c r="H637" t="str">
        <v>6" Shell Flower Crown Crossette</v>
      </c>
      <c r="I637" t="str">
        <v>MOSAIQUE</v>
      </c>
      <c r="J637" t="str">
        <v>OR</v>
      </c>
      <c r="K637" t="str">
        <v>150</v>
      </c>
      <c r="L637" t="str">
        <v>F4</v>
      </c>
      <c r="M637" t="str">
        <v>1.3G</v>
      </c>
      <c r="N637" t="str">
        <v>Chine</v>
      </c>
      <c r="O637" t="str">
        <v>1008-F4-69245232</v>
      </c>
      <c r="P637" t="str">
        <v>0.897</v>
      </c>
      <c r="Q637" t="str">
        <v>4,2</v>
      </c>
      <c r="R637" t="str">
        <v>150</v>
      </c>
    </row>
    <row r="638">
      <c r="A638" t="str">
        <v>AutoTable</v>
      </c>
      <c r="D638" t="str">
        <v>BOMBE</v>
      </c>
      <c r="E638" t="str">
        <v>SPHERIQUE</v>
      </c>
      <c r="F638" t="str">
        <v>76975-06CE</v>
      </c>
      <c r="G638" t="str">
        <v xml:space="preserve">BOMBE Ø75 MOSAÏQUE ROUGE </v>
      </c>
      <c r="H638" t="str">
        <v>3" Shell Red Crossette</v>
      </c>
      <c r="I638" t="str">
        <v>MOSAIQUE</v>
      </c>
      <c r="J638" t="str">
        <v>ROUGE</v>
      </c>
      <c r="K638" t="str">
        <v>75</v>
      </c>
      <c r="L638" t="str">
        <v>F4</v>
      </c>
      <c r="M638" t="str">
        <v>1.3G</v>
      </c>
      <c r="N638" t="str">
        <v>Chine</v>
      </c>
      <c r="O638" t="str">
        <v>1008-F4-69245222</v>
      </c>
      <c r="P638" t="str">
        <v>0.125</v>
      </c>
      <c r="Q638" t="str">
        <v>3</v>
      </c>
      <c r="R638" t="str">
        <v>75</v>
      </c>
    </row>
    <row r="639">
      <c r="A639" t="str">
        <v>AutoTable</v>
      </c>
      <c r="D639" t="str">
        <v>BOMBE</v>
      </c>
      <c r="E639" t="str">
        <v>SPHERIQUE</v>
      </c>
      <c r="F639" t="str">
        <v>76975-08CE</v>
      </c>
      <c r="G639" t="str">
        <v>BOMBE Ø75 MOSAÏQUE MULTICOLORE</v>
      </c>
      <c r="H639" t="str">
        <v>3" Shell 4 New colours Crossette (P-SB-O-L)</v>
      </c>
      <c r="I639" t="str">
        <v>MOSAIQUE</v>
      </c>
      <c r="J639" t="str">
        <v>MULTICOLORE</v>
      </c>
      <c r="K639" t="str">
        <v>75</v>
      </c>
      <c r="L639" t="str">
        <v>F4</v>
      </c>
      <c r="M639" t="str">
        <v>1.3G</v>
      </c>
      <c r="N639" t="str">
        <v>Chine</v>
      </c>
      <c r="O639" t="str">
        <v>1008-F4-69245222</v>
      </c>
      <c r="P639" t="str">
        <v>0.125</v>
      </c>
      <c r="Q639" t="str">
        <v>3</v>
      </c>
      <c r="R639" t="str">
        <v>75</v>
      </c>
    </row>
    <row r="640">
      <c r="A640" t="str">
        <v>AutoTable</v>
      </c>
      <c r="D640" t="str">
        <v>BOMBE</v>
      </c>
      <c r="E640" t="str">
        <v>SPHERIQUE</v>
      </c>
      <c r="F640" t="str">
        <v>76975-17CE</v>
      </c>
      <c r="G640" t="str">
        <v xml:space="preserve">BOMBE Ø75 MOSAÏQUE FRISSON BLANC </v>
      </c>
      <c r="H640" t="str">
        <v>3" Shell Silver Time Rain crossette</v>
      </c>
      <c r="I640" t="str">
        <v>MOSAIQUE</v>
      </c>
      <c r="J640" t="str">
        <v>FRISSON</v>
      </c>
      <c r="K640" t="str">
        <v>75</v>
      </c>
      <c r="L640" t="str">
        <v>F4</v>
      </c>
      <c r="M640" t="str">
        <v>1.3G</v>
      </c>
      <c r="N640" t="str">
        <v>Chine</v>
      </c>
      <c r="O640" t="str">
        <v>1008-F4-69245222</v>
      </c>
      <c r="P640" t="str">
        <v>0.123</v>
      </c>
      <c r="Q640" t="str">
        <v>3</v>
      </c>
      <c r="R640" t="str">
        <v>75</v>
      </c>
    </row>
    <row r="641">
      <c r="A641" t="str">
        <v>AutoTable</v>
      </c>
      <c r="D641" t="str">
        <v>BOMBE</v>
      </c>
      <c r="E641" t="str">
        <v>SPHERIQUE</v>
      </c>
      <c r="F641" t="str">
        <v>76975-18CE</v>
      </c>
      <c r="G641" t="str">
        <v>BOMBE Ø75 MOSAÏQUE FILET D'OR</v>
      </c>
      <c r="H641" t="str">
        <v>3" Brocade Crown crossette 11</v>
      </c>
      <c r="I641" t="str">
        <v>MOSAIQUE</v>
      </c>
      <c r="J641" t="str">
        <v>OR</v>
      </c>
      <c r="K641" t="str">
        <v>75</v>
      </c>
      <c r="L641" t="str">
        <v>F4</v>
      </c>
      <c r="M641" t="str">
        <v>1.3G</v>
      </c>
      <c r="N641" t="str">
        <v>Chine</v>
      </c>
      <c r="O641" t="str">
        <v>1008-F4-69245222</v>
      </c>
      <c r="P641" t="str">
        <v>0.116</v>
      </c>
      <c r="Q641" t="str">
        <v>3</v>
      </c>
      <c r="R641" t="str">
        <v>75</v>
      </c>
    </row>
    <row r="642">
      <c r="A642" t="str">
        <v>AutoTable</v>
      </c>
      <c r="D642" t="str">
        <v>BOMBE</v>
      </c>
      <c r="E642" t="str">
        <v>SPHERIQUE</v>
      </c>
      <c r="F642" t="str">
        <v>76975-28CE</v>
      </c>
      <c r="G642" t="str">
        <v xml:space="preserve">BOMBE Ø75 MOSAÏQUE AQUA </v>
      </c>
      <c r="H642" t="str">
        <v>3" Shell Sea Blue crossette</v>
      </c>
      <c r="I642" t="str">
        <v>MOSAIQUE</v>
      </c>
      <c r="J642" t="str">
        <v>AQUA</v>
      </c>
      <c r="K642" t="str">
        <v>75</v>
      </c>
      <c r="L642" t="str">
        <v>F4</v>
      </c>
      <c r="M642" t="str">
        <v>1.3G</v>
      </c>
      <c r="N642" t="str">
        <v>Chine</v>
      </c>
      <c r="O642" t="str">
        <v>1008-F4-69245222</v>
      </c>
      <c r="P642" t="str">
        <v>0.125</v>
      </c>
      <c r="Q642" t="str">
        <v>3</v>
      </c>
      <c r="R642" t="str">
        <v>75</v>
      </c>
    </row>
    <row r="643">
      <c r="A643" t="str">
        <v>AutoTable</v>
      </c>
      <c r="D643" t="str">
        <v>BOMBE</v>
      </c>
      <c r="E643" t="str">
        <v>SPHERIQUE</v>
      </c>
      <c r="F643" t="str">
        <v>77010-72CE</v>
      </c>
      <c r="G643" t="str">
        <v>BOMBE Ø100 ARAIGNÉE BLEUE AVEC TRONC</v>
      </c>
      <c r="H643" t="str">
        <v>4"' Shell Blue coconut Tree w/ Blue tail</v>
      </c>
      <c r="I643" t="str">
        <v>ARAIGNEE TRONC</v>
      </c>
      <c r="J643" t="str">
        <v>BLEU</v>
      </c>
      <c r="K643" t="str">
        <v>100</v>
      </c>
      <c r="L643" t="str">
        <v>F4</v>
      </c>
      <c r="M643" t="str">
        <v>1.3G</v>
      </c>
      <c r="N643" t="str">
        <v>Chine</v>
      </c>
      <c r="O643" t="str">
        <v>1008-F4-69245227</v>
      </c>
      <c r="P643" t="str">
        <v>0.383</v>
      </c>
      <c r="Q643" t="str">
        <v>3,5</v>
      </c>
      <c r="R643" t="str">
        <v>100</v>
      </c>
    </row>
    <row r="644">
      <c r="A644" t="str">
        <v>AutoTable</v>
      </c>
      <c r="D644" t="str">
        <v>BOMBE</v>
      </c>
      <c r="E644" t="str">
        <v>SPHERIQUE</v>
      </c>
      <c r="F644" t="str">
        <v>77010-75CE</v>
      </c>
      <c r="G644" t="str">
        <v>BOMBE Ø100 ARAIGNÉE VERTE AVEC TRONC</v>
      </c>
      <c r="H644" t="str">
        <v>4" Shell Green coconut Tree w/Green Tail</v>
      </c>
      <c r="I644" t="str">
        <v>ARAIGNEE TRONC</v>
      </c>
      <c r="J644" t="str">
        <v>VERT</v>
      </c>
      <c r="K644" t="str">
        <v>100</v>
      </c>
      <c r="L644" t="str">
        <v>F4</v>
      </c>
      <c r="M644" t="str">
        <v>1.3G</v>
      </c>
      <c r="N644" t="str">
        <v>Chine</v>
      </c>
      <c r="O644" t="str">
        <v>1008-F4-69245227</v>
      </c>
      <c r="P644" t="str">
        <v>0.383</v>
      </c>
      <c r="Q644" t="str">
        <v>3,5</v>
      </c>
      <c r="R644" t="str">
        <v>100</v>
      </c>
    </row>
    <row r="645">
      <c r="A645" t="str">
        <v>AutoTable</v>
      </c>
      <c r="D645" t="str">
        <v>BOMBE</v>
      </c>
      <c r="E645" t="str">
        <v>SPHERIQUE</v>
      </c>
      <c r="F645" t="str">
        <v>77010-76CE</v>
      </c>
      <c r="G645" t="str">
        <v xml:space="preserve">BOMBE Ø100 ARAIGNÉE ROUGE AVEC TRONC </v>
      </c>
      <c r="H645" t="str">
        <v xml:space="preserve">4" Shell Red coconut Tree w/Red Tail </v>
      </c>
      <c r="I645" t="str">
        <v>ARAIGNEE TRONC</v>
      </c>
      <c r="J645" t="str">
        <v>ROUGE</v>
      </c>
      <c r="K645" t="str">
        <v>100</v>
      </c>
      <c r="L645" t="str">
        <v>F4</v>
      </c>
      <c r="M645" t="str">
        <v>1.3G</v>
      </c>
      <c r="N645" t="str">
        <v>Chine</v>
      </c>
      <c r="O645" t="str">
        <v>1008-F4-69245227</v>
      </c>
      <c r="P645" t="str">
        <v>0.383</v>
      </c>
      <c r="Q645" t="str">
        <v>3,5</v>
      </c>
      <c r="R645" t="str">
        <v>100</v>
      </c>
    </row>
    <row r="646">
      <c r="A646" t="str">
        <v>AutoTable</v>
      </c>
      <c r="D646" t="str">
        <v>BOMBE</v>
      </c>
      <c r="E646" t="str">
        <v>SPHERIQUE</v>
      </c>
      <c r="F646" t="str">
        <v>77010-81CE</v>
      </c>
      <c r="G646" t="str">
        <v xml:space="preserve">BOMBE Ø100 FILET D'OR </v>
      </c>
      <c r="H646" t="str">
        <v>4" Shell Brocade Crown 1008-F4-69245226 C4</v>
      </c>
      <c r="I646" t="str">
        <v>PIVOINE FILET</v>
      </c>
      <c r="J646" t="str">
        <v>OR</v>
      </c>
      <c r="K646" t="str">
        <v>100</v>
      </c>
      <c r="L646" t="str">
        <v>F4</v>
      </c>
      <c r="M646" t="str">
        <v>1.3G</v>
      </c>
      <c r="N646" t="str">
        <v>Chine</v>
      </c>
      <c r="O646" t="str">
        <v>1008-F4-69245226</v>
      </c>
      <c r="P646" t="str">
        <v>0.304</v>
      </c>
      <c r="Q646" t="str">
        <v>3,5</v>
      </c>
      <c r="R646" t="str">
        <v>100</v>
      </c>
    </row>
    <row r="647">
      <c r="A647" t="str">
        <v>AutoTable</v>
      </c>
      <c r="D647" t="str">
        <v>BOMBE</v>
      </c>
      <c r="E647" t="str">
        <v>SPHERIQUE</v>
      </c>
      <c r="F647" t="str">
        <v>77010-82CE</v>
      </c>
      <c r="G647" t="str">
        <v xml:space="preserve">BOMBE Ø100 FILET FRISSON </v>
      </c>
      <c r="H647" t="str">
        <v>4" Shell Crackling Willow</v>
      </c>
      <c r="I647" t="str">
        <v>PIVOINE FILET</v>
      </c>
      <c r="J647" t="str">
        <v>FRISSON</v>
      </c>
      <c r="K647" t="str">
        <v>100</v>
      </c>
      <c r="L647" t="str">
        <v>F4</v>
      </c>
      <c r="M647" t="str">
        <v>1.3G</v>
      </c>
      <c r="N647" t="str">
        <v>Chine</v>
      </c>
      <c r="O647" t="str">
        <v>1008-F4-69245227</v>
      </c>
      <c r="P647" t="str">
        <v>0.305</v>
      </c>
      <c r="Q647" t="str">
        <v>3,5</v>
      </c>
      <c r="R647" t="str">
        <v>100</v>
      </c>
    </row>
    <row r="648">
      <c r="A648" t="str">
        <v>AutoTable</v>
      </c>
      <c r="D648" t="str">
        <v>BOMBE</v>
      </c>
      <c r="E648" t="str">
        <v>SPHERIQUE</v>
      </c>
      <c r="F648" t="str">
        <v>77075-81CE</v>
      </c>
      <c r="G648" t="str">
        <v xml:space="preserve">BOMBE Ø75 FILET D'OR </v>
      </c>
      <c r="H648" t="str">
        <v xml:space="preserve">3" Shell Brocade Crown </v>
      </c>
      <c r="I648" t="str">
        <v>PIVOINE</v>
      </c>
      <c r="J648" t="str">
        <v>OR</v>
      </c>
      <c r="K648" t="str">
        <v>75</v>
      </c>
      <c r="L648" t="str">
        <v>F4</v>
      </c>
      <c r="M648" t="str">
        <v>1.3G</v>
      </c>
      <c r="N648" t="str">
        <v>Chine</v>
      </c>
      <c r="O648" t="str">
        <v>1008-F4-69245223</v>
      </c>
      <c r="P648" t="str">
        <v>0.135</v>
      </c>
      <c r="Q648" t="str">
        <v>3</v>
      </c>
      <c r="R648" t="str">
        <v>75</v>
      </c>
    </row>
    <row r="649">
      <c r="A649" t="str">
        <v>AutoTable</v>
      </c>
      <c r="D649" t="str">
        <v>BOMBE</v>
      </c>
      <c r="E649" t="str">
        <v>SPHERIQUE</v>
      </c>
      <c r="F649" t="str">
        <v>77075-89CE</v>
      </c>
      <c r="G649" t="str">
        <v xml:space="preserve">BOMBE Ø75 FILET D'ARGENT </v>
      </c>
      <c r="H649" t="str">
        <v>3" Shell Silver Crown</v>
      </c>
      <c r="I649" t="str">
        <v>PIVOINE</v>
      </c>
      <c r="J649" t="str">
        <v>ARGENT</v>
      </c>
      <c r="K649" t="str">
        <v>75</v>
      </c>
      <c r="L649" t="str">
        <v>F4</v>
      </c>
      <c r="M649" t="str">
        <v>1.3G</v>
      </c>
      <c r="N649" t="str">
        <v>Chine</v>
      </c>
      <c r="O649" t="str">
        <v>1008-F4-69245223</v>
      </c>
      <c r="P649" t="str">
        <v>0.157</v>
      </c>
      <c r="Q649" t="str">
        <v>3</v>
      </c>
      <c r="R649" t="str">
        <v>75</v>
      </c>
    </row>
    <row r="650">
      <c r="A650" t="str">
        <v>AutoTable</v>
      </c>
      <c r="D650" t="str">
        <v>BOMBE</v>
      </c>
      <c r="E650" t="str">
        <v>SPHERIQUE</v>
      </c>
      <c r="F650" t="str">
        <v>77212-02CE</v>
      </c>
      <c r="G650" t="str">
        <v xml:space="preserve">BOMBE Ø125 TRONC + BLEUE </v>
      </c>
      <c r="H650" t="str">
        <v>5" Shell Blue tail + Blue Dalhia</v>
      </c>
      <c r="I650" t="str">
        <v>PIVOINE TRONC</v>
      </c>
      <c r="J650" t="str">
        <v>BLEU</v>
      </c>
      <c r="K650" t="str">
        <v>125</v>
      </c>
      <c r="L650" t="str">
        <v>F4</v>
      </c>
      <c r="M650" t="str">
        <v>1.3G</v>
      </c>
      <c r="N650" t="str">
        <v>Chine</v>
      </c>
      <c r="O650" t="str">
        <v>1008-F4-69245230</v>
      </c>
      <c r="P650" t="str">
        <v>0.729</v>
      </c>
      <c r="Q650" t="str">
        <v>3,8</v>
      </c>
      <c r="R650" t="str">
        <v>125</v>
      </c>
    </row>
    <row r="651">
      <c r="A651" t="str">
        <v>AutoTable</v>
      </c>
      <c r="D651" t="str">
        <v>BOMBE</v>
      </c>
      <c r="E651" t="str">
        <v>SPHERIQUE</v>
      </c>
      <c r="F651" t="str">
        <v>77212-06CE</v>
      </c>
      <c r="G651" t="str">
        <v xml:space="preserve">BOMBE Ø125 TRONC + ROUGE </v>
      </c>
      <c r="H651" t="str">
        <v>5" Shell Red tail + Red Dalhia</v>
      </c>
      <c r="I651" t="str">
        <v>PIVOINE TRONC</v>
      </c>
      <c r="J651" t="str">
        <v>ROUGE</v>
      </c>
      <c r="K651" t="str">
        <v>125</v>
      </c>
      <c r="L651" t="str">
        <v>F4</v>
      </c>
      <c r="M651" t="str">
        <v>1.3G</v>
      </c>
      <c r="N651" t="str">
        <v>Chine</v>
      </c>
      <c r="O651" t="str">
        <v>1008-F4-69245230</v>
      </c>
      <c r="P651" t="str">
        <v>0.729</v>
      </c>
      <c r="Q651" t="str">
        <v>3,8</v>
      </c>
      <c r="R651" t="str">
        <v>125</v>
      </c>
    </row>
    <row r="652">
      <c r="A652" t="str">
        <v>AutoTable</v>
      </c>
      <c r="D652" t="str">
        <v>BOMBE</v>
      </c>
      <c r="E652" t="str">
        <v>SPHERIQUE</v>
      </c>
      <c r="F652" t="str">
        <v>77212-08CE</v>
      </c>
      <c r="G652" t="str">
        <v xml:space="preserve">BOMBE Ø125 TRONC ARGENT + MULTICOLORE </v>
      </c>
      <c r="H652" t="str">
        <v>5" Shell Silver tail + Multicolor Dalhia</v>
      </c>
      <c r="I652" t="str">
        <v>PIVOINE TRONC</v>
      </c>
      <c r="J652" t="str">
        <v>MULTICOLORE</v>
      </c>
      <c r="K652" t="str">
        <v>125</v>
      </c>
      <c r="L652" t="str">
        <v>F4</v>
      </c>
      <c r="M652" t="str">
        <v>1.3G</v>
      </c>
      <c r="N652" t="str">
        <v>Chine</v>
      </c>
      <c r="O652" t="str">
        <v>1008-F4-69245230</v>
      </c>
      <c r="P652" t="str">
        <v>0.729</v>
      </c>
      <c r="Q652" t="str">
        <v>3,8</v>
      </c>
      <c r="R652" t="str">
        <v>125</v>
      </c>
    </row>
    <row r="653">
      <c r="A653" t="str">
        <v>AutoTable</v>
      </c>
      <c r="D653" t="str">
        <v>BOMBE</v>
      </c>
      <c r="E653" t="str">
        <v>SPHERIQUE</v>
      </c>
      <c r="F653" t="str">
        <v>77215-13CE</v>
      </c>
      <c r="G653" t="str">
        <v xml:space="preserve">BOMBE Ø150 TRONC ARGENT + CLIGNO ARGENT </v>
      </c>
      <c r="H653" t="str">
        <v>6" Shell Silver Tail + White strobe</v>
      </c>
      <c r="I653" t="str">
        <v>PIVOINE TRONC</v>
      </c>
      <c r="J653" t="str">
        <v>ARGENT</v>
      </c>
      <c r="K653" t="str">
        <v>150</v>
      </c>
      <c r="L653" t="str">
        <v>F4</v>
      </c>
      <c r="M653" t="str">
        <v>1.3G</v>
      </c>
      <c r="N653" t="str">
        <v>Chine</v>
      </c>
      <c r="O653" t="str">
        <v>1008-F4-69245234</v>
      </c>
      <c r="P653" t="str">
        <v>0.983</v>
      </c>
      <c r="Q653" t="str">
        <v>4,2</v>
      </c>
      <c r="R653" t="str">
        <v>150</v>
      </c>
    </row>
    <row r="654">
      <c r="A654" t="str">
        <v>AutoTable</v>
      </c>
      <c r="D654" t="str">
        <v>BOMBE</v>
      </c>
      <c r="E654" t="str">
        <v>SPHERIQUE</v>
      </c>
      <c r="F654" t="str">
        <v>77275-17CE</v>
      </c>
      <c r="G654" t="str">
        <v xml:space="preserve">BOMBE Ø75 TRONC FRISSON BLANC + BOMBE FRISSON BLC </v>
      </c>
      <c r="H654" t="str">
        <v>3" Shell Silver time rain w/ Silver Times rain Tail</v>
      </c>
      <c r="I654" t="str">
        <v>PIVOINE TRONC</v>
      </c>
      <c r="J654" t="str">
        <v>FRISSON</v>
      </c>
      <c r="K654" t="str">
        <v>75</v>
      </c>
      <c r="L654" t="str">
        <v>F4</v>
      </c>
      <c r="M654" t="str">
        <v>1.3G</v>
      </c>
      <c r="N654" t="str">
        <v>Chine</v>
      </c>
      <c r="O654" t="str">
        <v>1008-F4-69245223</v>
      </c>
      <c r="P654" t="str">
        <v>0.136</v>
      </c>
      <c r="Q654" t="str">
        <v>3</v>
      </c>
      <c r="R654" t="str">
        <v>75</v>
      </c>
    </row>
    <row r="655">
      <c r="A655" t="str">
        <v>AutoTable</v>
      </c>
      <c r="D655" t="str">
        <v>BOMBE</v>
      </c>
      <c r="E655" t="str">
        <v>SPHERIQUE</v>
      </c>
      <c r="F655" t="str">
        <v>77275-20CE</v>
      </c>
      <c r="G655" t="str">
        <v xml:space="preserve">BOMBE Ø75 TRONC ROSE + BOMBE ROSE </v>
      </c>
      <c r="H655" t="str">
        <v>3" Shell Pink w/ pink Tail 1008-F4-69245223 C4</v>
      </c>
      <c r="I655" t="str">
        <v>PIVOINE TRONC</v>
      </c>
      <c r="J655" t="str">
        <v>ROSE</v>
      </c>
      <c r="K655" t="str">
        <v>75</v>
      </c>
      <c r="L655" t="str">
        <v>F4</v>
      </c>
      <c r="M655" t="str">
        <v>1.3G</v>
      </c>
      <c r="N655" t="str">
        <v>Chine</v>
      </c>
      <c r="O655" t="str">
        <v>1008-F4-69245223</v>
      </c>
      <c r="P655" t="str">
        <v>0.154</v>
      </c>
      <c r="Q655" t="str">
        <v>3</v>
      </c>
      <c r="R655" t="str">
        <v>75</v>
      </c>
    </row>
    <row r="656">
      <c r="A656" t="str">
        <v>AutoTable</v>
      </c>
      <c r="D656" t="str">
        <v>BOMBE</v>
      </c>
      <c r="E656" t="str">
        <v>SPHERIQUE</v>
      </c>
      <c r="F656" t="str">
        <v>77275-24CE</v>
      </c>
      <c r="G656" t="str">
        <v xml:space="preserve">BOMBE Ø75 TRONC CITRON + BOMBE CITRON </v>
      </c>
      <c r="H656" t="str">
        <v>3" Shell Lemon w/ lemon tail</v>
      </c>
      <c r="I656" t="str">
        <v>PIVOINE TRONC</v>
      </c>
      <c r="J656" t="str">
        <v>JAUNE</v>
      </c>
      <c r="K656" t="str">
        <v>75</v>
      </c>
      <c r="L656" t="str">
        <v>F4</v>
      </c>
      <c r="M656" t="str">
        <v>1.3G</v>
      </c>
      <c r="N656" t="str">
        <v>Chine</v>
      </c>
      <c r="O656" t="str">
        <v>1008-F4-69245223</v>
      </c>
      <c r="P656" t="str">
        <v>0.154</v>
      </c>
      <c r="Q656" t="str">
        <v>3</v>
      </c>
      <c r="R656" t="str">
        <v>75</v>
      </c>
    </row>
    <row r="657">
      <c r="A657" t="str">
        <v>AutoTable</v>
      </c>
      <c r="D657" t="str">
        <v>BOMBE</v>
      </c>
      <c r="E657" t="str">
        <v>SPHERIQUE</v>
      </c>
      <c r="F657" t="str">
        <v>77275-32CE</v>
      </c>
      <c r="G657" t="str">
        <v xml:space="preserve">BOMBE Ø75 TRONC BLEU + BOMBE BLEU ARAIGNÉE ARGENT </v>
      </c>
      <c r="H657" t="str">
        <v>3" Shell Blue w/coconut pistil w/ blue tail</v>
      </c>
      <c r="I657" t="str">
        <v>ARAIGNEE TRONC</v>
      </c>
      <c r="J657" t="str">
        <v>BLEU</v>
      </c>
      <c r="K657" t="str">
        <v>75</v>
      </c>
      <c r="L657" t="str">
        <v>F4</v>
      </c>
      <c r="M657" t="str">
        <v>1.3G</v>
      </c>
      <c r="N657" t="str">
        <v>Chine</v>
      </c>
      <c r="O657" t="str">
        <v>1008-F4-69245223</v>
      </c>
      <c r="P657" t="str">
        <v>0.157</v>
      </c>
      <c r="Q657" t="str">
        <v>3</v>
      </c>
      <c r="R657" t="str">
        <v>75</v>
      </c>
    </row>
    <row r="658">
      <c r="A658" t="str">
        <v>AutoTable</v>
      </c>
      <c r="D658" t="str">
        <v>BOMBE</v>
      </c>
      <c r="E658" t="str">
        <v>SPHERIQUE</v>
      </c>
      <c r="F658" t="str">
        <v>77515-53</v>
      </c>
      <c r="G658" t="str">
        <v xml:space="preserve">BOMBE Ø150 ARAIGNÉE CLIGNOTANTE ARGENT </v>
      </c>
      <c r="H658" t="str">
        <v>6" Shell Silver Strobe Willow</v>
      </c>
      <c r="I658" t="str">
        <v>ARAIGNEE</v>
      </c>
      <c r="J658" t="str">
        <v>ARGENT</v>
      </c>
      <c r="K658" t="str">
        <v>150</v>
      </c>
      <c r="L658" t="str">
        <v>F4</v>
      </c>
      <c r="M658" t="str">
        <v>1.3G</v>
      </c>
      <c r="N658" t="str">
        <v>Chine</v>
      </c>
      <c r="O658" t="str">
        <v>1170-F4-02059</v>
      </c>
      <c r="P658" t="str">
        <v>1.05</v>
      </c>
      <c r="Q658" t="str">
        <v>4,2</v>
      </c>
      <c r="R658" t="str">
        <v>150</v>
      </c>
    </row>
    <row r="659">
      <c r="A659" t="str">
        <v>AutoTable</v>
      </c>
      <c r="D659" t="str">
        <v>BOMBE</v>
      </c>
      <c r="E659" t="str">
        <v>SPHERIQUE</v>
      </c>
      <c r="F659" t="str">
        <v>81075-14</v>
      </c>
      <c r="G659" t="str">
        <v xml:space="preserve">BOMBE Ø75 PIVOINE FILET FRISSON </v>
      </c>
      <c r="H659" t="str">
        <v>3" Shell Crackling Willow</v>
      </c>
      <c r="I659" t="str">
        <v>PIVOINE FILET</v>
      </c>
      <c r="J659" t="str">
        <v>FRISSON</v>
      </c>
      <c r="K659" t="str">
        <v>75</v>
      </c>
      <c r="L659" t="str">
        <v>F4</v>
      </c>
      <c r="M659" t="str">
        <v>1.3G</v>
      </c>
      <c r="N659" t="str">
        <v>Chine</v>
      </c>
      <c r="O659" t="str">
        <v>1008-F4-69252667</v>
      </c>
      <c r="P659" t="str">
        <v>0.14</v>
      </c>
      <c r="Q659" t="str">
        <v>3</v>
      </c>
      <c r="R659" t="str">
        <v>75</v>
      </c>
    </row>
    <row r="660">
      <c r="A660" t="str">
        <v>AutoTable</v>
      </c>
      <c r="D660" t="str">
        <v>BOMBE</v>
      </c>
      <c r="E660" t="str">
        <v>SPHERIQUE</v>
      </c>
      <c r="F660" t="str">
        <v>81210-12</v>
      </c>
      <c r="G660" t="str">
        <v xml:space="preserve">BOMBE Ø100 TRONC  + BOMBE FRISSON BLANC </v>
      </c>
      <c r="H660" t="str">
        <v>4" Shell Silver time rain w/ Silver Times rain Tail</v>
      </c>
      <c r="I660" t="str">
        <v>PIVOINE TRONC</v>
      </c>
      <c r="J660" t="str">
        <v>FRISSON</v>
      </c>
      <c r="K660" t="str">
        <v>100</v>
      </c>
      <c r="L660" t="str">
        <v>F4</v>
      </c>
      <c r="M660" t="str">
        <v>1.3G</v>
      </c>
      <c r="N660" t="str">
        <v>Chine</v>
      </c>
      <c r="O660" t="str">
        <v>1008-F4-69252665</v>
      </c>
      <c r="P660" t="str">
        <v>0.32</v>
      </c>
      <c r="Q660" t="str">
        <v>3,5</v>
      </c>
      <c r="R660" t="str">
        <v>100</v>
      </c>
    </row>
    <row r="661">
      <c r="A661" t="str">
        <v>AutoTable</v>
      </c>
      <c r="D661" t="str">
        <v>BOMBE</v>
      </c>
      <c r="E661" t="str">
        <v>SPHERIQUE</v>
      </c>
      <c r="F661" t="str">
        <v>81210-18</v>
      </c>
      <c r="G661" t="str">
        <v xml:space="preserve">BOMBE Ø100 TRONC FILET D'OR + BOMBE FILET D'OR </v>
      </c>
      <c r="H661" t="str">
        <v>4" Shell Brocade Crown w/ Brocade Cr. Tail</v>
      </c>
      <c r="I661" t="str">
        <v>PIVOINE TRONC</v>
      </c>
      <c r="J661" t="str">
        <v>OR</v>
      </c>
      <c r="K661" t="str">
        <v>100</v>
      </c>
      <c r="L661" t="str">
        <v>F4</v>
      </c>
      <c r="M661" t="str">
        <v>1.3G</v>
      </c>
      <c r="N661" t="str">
        <v>Chine</v>
      </c>
      <c r="O661" t="str">
        <v>1008-F4-69252665</v>
      </c>
      <c r="P661" t="str">
        <v>0.32</v>
      </c>
      <c r="Q661" t="str">
        <v>3,5</v>
      </c>
      <c r="R661" t="str">
        <v>100</v>
      </c>
    </row>
    <row r="662">
      <c r="A662" t="str">
        <v>AutoTable</v>
      </c>
      <c r="D662" t="str">
        <v>BOMBE</v>
      </c>
      <c r="E662" t="str">
        <v>SPHERIQUE</v>
      </c>
      <c r="F662" t="str">
        <v>81210-20</v>
      </c>
      <c r="G662" t="str">
        <v xml:space="preserve">BOMBE Ø100 TRONC ROSE + BOMBE ROSE </v>
      </c>
      <c r="H662" t="str">
        <v>4" Shell Pink w/ pink Tail</v>
      </c>
      <c r="I662" t="str">
        <v>PIVOINE TRONC</v>
      </c>
      <c r="J662" t="str">
        <v>ROSE</v>
      </c>
      <c r="K662" t="str">
        <v>100</v>
      </c>
      <c r="L662" t="str">
        <v>F4</v>
      </c>
      <c r="M662" t="str">
        <v>1.3G</v>
      </c>
      <c r="N662" t="str">
        <v>Chine</v>
      </c>
      <c r="O662" t="str">
        <v>1008-F4-69252665</v>
      </c>
      <c r="P662" t="str">
        <v>0.32</v>
      </c>
      <c r="Q662" t="str">
        <v>3,5</v>
      </c>
      <c r="R662" t="str">
        <v>100</v>
      </c>
    </row>
    <row r="663">
      <c r="A663" t="str">
        <v>AutoTable</v>
      </c>
      <c r="D663" t="str">
        <v>BOMBE</v>
      </c>
      <c r="E663" t="str">
        <v>SPHERIQUE</v>
      </c>
      <c r="F663" t="str">
        <v>81210-21</v>
      </c>
      <c r="G663" t="str">
        <v xml:space="preserve">BOMBE Ø100 TRONC CITRON + BOMBE CITRON </v>
      </c>
      <c r="H663" t="str">
        <v>4" Shell Lemon w/ lemon Tail</v>
      </c>
      <c r="I663" t="str">
        <v>PIVOINE TRONC</v>
      </c>
      <c r="J663" t="str">
        <v>JAUNE</v>
      </c>
      <c r="K663" t="str">
        <v>100</v>
      </c>
      <c r="L663" t="str">
        <v>F4</v>
      </c>
      <c r="M663" t="str">
        <v>1.3G</v>
      </c>
      <c r="N663" t="str">
        <v>Chine</v>
      </c>
      <c r="O663" t="str">
        <v>1008-F4-69252665</v>
      </c>
      <c r="P663" t="str">
        <v>0.32</v>
      </c>
      <c r="Q663" t="str">
        <v>3,5</v>
      </c>
      <c r="R663" t="str">
        <v>100</v>
      </c>
    </row>
    <row r="664">
      <c r="A664" t="str">
        <v>AutoTable</v>
      </c>
      <c r="D664" t="str">
        <v>BOMBE</v>
      </c>
      <c r="E664" t="str">
        <v>SPHERIQUE</v>
      </c>
      <c r="F664" t="str">
        <v>81210-82</v>
      </c>
      <c r="G664" t="str">
        <v xml:space="preserve">BOMBE Ø100 TRONC BLEU + BOMBE BLEU ARAIGNÉE ARGT </v>
      </c>
      <c r="H664" t="str">
        <v>4" Shell Blue w/coconut pistil w/ blue tail</v>
      </c>
      <c r="I664" t="str">
        <v>ARAIGNEE TRONC</v>
      </c>
      <c r="J664" t="str">
        <v>BLEU</v>
      </c>
      <c r="K664" t="str">
        <v>100</v>
      </c>
      <c r="L664" t="str">
        <v>F4</v>
      </c>
      <c r="M664" t="str">
        <v>1.3G</v>
      </c>
      <c r="N664" t="str">
        <v>Chine</v>
      </c>
      <c r="O664" t="str">
        <v>1008-F4-69252665</v>
      </c>
      <c r="P664" t="str">
        <v>0.32</v>
      </c>
      <c r="Q664" t="str">
        <v>3,5</v>
      </c>
      <c r="R664" t="str">
        <v>100</v>
      </c>
    </row>
    <row r="665">
      <c r="A665" t="str">
        <v>AutoTable</v>
      </c>
      <c r="D665" t="str">
        <v>BOMBE</v>
      </c>
      <c r="E665" t="str">
        <v>SPHERIQUE</v>
      </c>
      <c r="F665" t="str">
        <v>81275-18</v>
      </c>
      <c r="G665" t="str">
        <v xml:space="preserve">BOMBE Ø75 TRONC FILET D'OR + BOMBE FILET D'OR </v>
      </c>
      <c r="H665" t="str">
        <v>3" Shell Brocade Crown w/ Brocade Cr. Tail</v>
      </c>
      <c r="I665" t="str">
        <v>PIVOINE TRONC</v>
      </c>
      <c r="J665" t="str">
        <v>OR</v>
      </c>
      <c r="K665" t="str">
        <v>75</v>
      </c>
      <c r="L665" t="str">
        <v>F4</v>
      </c>
      <c r="M665" t="str">
        <v>1.3G</v>
      </c>
      <c r="N665" t="str">
        <v>Chine</v>
      </c>
      <c r="O665" t="str">
        <v>1008-F4-69252667</v>
      </c>
      <c r="P665" t="str">
        <v>0.14</v>
      </c>
      <c r="Q665" t="str">
        <v>3</v>
      </c>
      <c r="R665" t="str">
        <v>75</v>
      </c>
    </row>
    <row r="666">
      <c r="A666" t="str">
        <v>AutoTable</v>
      </c>
      <c r="D666" t="str">
        <v>BOMBE</v>
      </c>
      <c r="E666" t="str">
        <v>SPHERIQUE</v>
      </c>
      <c r="F666" t="str">
        <v>83175-15</v>
      </c>
      <c r="G666" t="str">
        <v xml:space="preserve">BOMBE Ø75 ARAIGNÉE FRISSONNANTE + TRONC </v>
      </c>
      <c r="H666" t="str">
        <v>3" Shell Golden Sparkling Coconut Tree w/G. Spar Tail</v>
      </c>
      <c r="I666" t="str">
        <v>ARAIGNEE TRONC</v>
      </c>
      <c r="J666" t="str">
        <v>FRISSON</v>
      </c>
      <c r="K666" t="str">
        <v>75</v>
      </c>
      <c r="L666" t="str">
        <v>F4</v>
      </c>
      <c r="M666" t="str">
        <v>1.3G</v>
      </c>
      <c r="N666" t="str">
        <v>Chine</v>
      </c>
      <c r="O666" t="str">
        <v>1008-F4-69252667</v>
      </c>
      <c r="P666" t="str">
        <v>0.155</v>
      </c>
      <c r="Q666" t="str">
        <v>3</v>
      </c>
      <c r="R666" t="str">
        <v>75</v>
      </c>
    </row>
    <row r="667">
      <c r="A667" t="str">
        <v>AutoTable</v>
      </c>
      <c r="D667" t="str">
        <v>BOMBE</v>
      </c>
      <c r="E667" t="str">
        <v>SPHERIQUE</v>
      </c>
      <c r="F667" t="str">
        <v>83510-18</v>
      </c>
      <c r="G667" t="str">
        <v xml:space="preserve">BOMBE Ø100 ARAIGNÉE FILET D'OR FRISSON AVEC TRONC </v>
      </c>
      <c r="H667" t="str">
        <v>4" Shell Brocade Crown w/Crackling Coco Tree w/Brocade C Tai</v>
      </c>
      <c r="I667" t="str">
        <v>ARAIGNEE TRONC</v>
      </c>
      <c r="J667" t="str">
        <v>OR</v>
      </c>
      <c r="K667" t="str">
        <v>100</v>
      </c>
      <c r="L667" t="str">
        <v>F4</v>
      </c>
      <c r="M667" t="str">
        <v>1.3G</v>
      </c>
      <c r="N667" t="str">
        <v>Chine</v>
      </c>
      <c r="O667" t="str">
        <v>1008-F4-69252665</v>
      </c>
      <c r="P667" t="str">
        <v>0.345</v>
      </c>
      <c r="Q667" t="str">
        <v>3,5</v>
      </c>
      <c r="R667" t="str">
        <v>100</v>
      </c>
    </row>
    <row r="668">
      <c r="A668" t="str">
        <v>AutoTable</v>
      </c>
      <c r="D668" t="str">
        <v>BOMBE</v>
      </c>
      <c r="E668" t="str">
        <v>SPHERIQUE</v>
      </c>
      <c r="F668" t="str">
        <v>84010-19</v>
      </c>
      <c r="G668" t="str">
        <v xml:space="preserve">BOMBE Ø100 FILET D'ARGENT EN CASCADE </v>
      </c>
      <c r="H668" t="str">
        <v>4" Shell Silver crown w/ Horse tail</v>
      </c>
      <c r="I668" t="str">
        <v>SPECIAL CASCADE</v>
      </c>
      <c r="J668" t="str">
        <v>ARGENT</v>
      </c>
      <c r="K668" t="str">
        <v>100</v>
      </c>
      <c r="L668" t="str">
        <v>F4</v>
      </c>
      <c r="M668" t="str">
        <v>1.3G</v>
      </c>
      <c r="N668" t="str">
        <v>Chine</v>
      </c>
      <c r="O668" t="str">
        <v>1008-F4-69252664</v>
      </c>
      <c r="P668" t="str">
        <v>0.32</v>
      </c>
      <c r="Q668" t="str">
        <v>3,5</v>
      </c>
      <c r="R668" t="str">
        <v>100</v>
      </c>
    </row>
    <row r="669">
      <c r="A669" t="str">
        <v>AutoTable</v>
      </c>
      <c r="D669" t="str">
        <v>BOMBE</v>
      </c>
      <c r="E669" t="str">
        <v>SPHERIQUE</v>
      </c>
      <c r="F669" t="str">
        <v>88010-99</v>
      </c>
      <c r="G669" t="str">
        <v xml:space="preserve">BOMBE Ø100 MOSAÏQUE TRICOLORE </v>
      </c>
      <c r="H669" t="str">
        <v>4" Shell Blue-Silver-Red Crossette</v>
      </c>
      <c r="I669" t="str">
        <v>MOSAIQUE</v>
      </c>
      <c r="J669" t="str">
        <v>TRICOLORE</v>
      </c>
      <c r="K669" t="str">
        <v>100</v>
      </c>
      <c r="L669" t="str">
        <v>F4</v>
      </c>
      <c r="M669" t="str">
        <v>1.3G</v>
      </c>
      <c r="N669" t="str">
        <v>Chine</v>
      </c>
      <c r="O669" t="str">
        <v>1008-F4-69252665</v>
      </c>
      <c r="P669" t="str">
        <v>0.32</v>
      </c>
      <c r="Q669" t="str">
        <v>3,5</v>
      </c>
      <c r="R669" t="str">
        <v>100</v>
      </c>
    </row>
    <row r="670">
      <c r="A670" t="str">
        <v>AutoTable</v>
      </c>
      <c r="D670" t="str">
        <v>BOMBE</v>
      </c>
      <c r="E670" t="str">
        <v>SPHERIQUE</v>
      </c>
      <c r="F670" t="str">
        <v>89710-51</v>
      </c>
      <c r="G670" t="str">
        <v>BOMBE 100MM COEUR FRISSON</v>
      </c>
      <c r="H670" t="str">
        <v>4" Shell crackling Heart pattern</v>
      </c>
      <c r="I670" t="str">
        <v>GEOMETRIE CŒUR</v>
      </c>
      <c r="J670" t="str">
        <v>FRISSON</v>
      </c>
      <c r="K670" t="str">
        <v>100</v>
      </c>
      <c r="L670" t="str">
        <v>F4</v>
      </c>
      <c r="M670" t="str">
        <v>1.3G</v>
      </c>
      <c r="N670" t="str">
        <v>Chine</v>
      </c>
      <c r="O670" t="str">
        <v>1008-F4-69252665</v>
      </c>
      <c r="P670" t="str">
        <v>0.32</v>
      </c>
      <c r="Q670" t="str">
        <v>3,5</v>
      </c>
      <c r="R670" t="str">
        <v>100</v>
      </c>
    </row>
    <row r="671">
      <c r="A671" t="str">
        <v>AutoTable</v>
      </c>
      <c r="D671" t="str">
        <v>BOMBE</v>
      </c>
      <c r="E671" t="str">
        <v>SPHERIQUE</v>
      </c>
      <c r="F671" t="str">
        <v>91010-01</v>
      </c>
      <c r="G671" t="str">
        <v xml:space="preserve">BOMBE Ø100 PIVOINE FRISSON </v>
      </c>
      <c r="H671" t="str">
        <v>4" Shell Crackling F4</v>
      </c>
      <c r="I671" t="str">
        <v>PIVOINE</v>
      </c>
      <c r="J671" t="str">
        <v>FRISSON</v>
      </c>
      <c r="K671" t="str">
        <v>100</v>
      </c>
      <c r="L671" t="str">
        <v>F4</v>
      </c>
      <c r="M671" t="str">
        <v>1.3G</v>
      </c>
      <c r="N671" t="str">
        <v>Chine</v>
      </c>
      <c r="O671" t="str">
        <v>1008-F4-69252665</v>
      </c>
      <c r="P671" t="str">
        <v>0.32</v>
      </c>
      <c r="Q671" t="str">
        <v>3,5</v>
      </c>
      <c r="R671" t="str">
        <v>100</v>
      </c>
    </row>
    <row r="672">
      <c r="A672" t="str">
        <v>AutoTable</v>
      </c>
      <c r="D672" t="str">
        <v>BOMBE</v>
      </c>
      <c r="E672" t="str">
        <v>SPHERIQUE</v>
      </c>
      <c r="F672" t="str">
        <v>91010-02</v>
      </c>
      <c r="G672" t="str">
        <v xml:space="preserve">BOMBE Ø100 PIVOINE BLEUE </v>
      </c>
      <c r="H672" t="str">
        <v>4" Shell Blue peony F4</v>
      </c>
      <c r="I672" t="str">
        <v>PIVOINE</v>
      </c>
      <c r="J672" t="str">
        <v>BLEU</v>
      </c>
      <c r="K672" t="str">
        <v>100</v>
      </c>
      <c r="L672" t="str">
        <v>F4</v>
      </c>
      <c r="M672" t="str">
        <v>1.3G</v>
      </c>
      <c r="N672" t="str">
        <v>Chine</v>
      </c>
      <c r="O672" t="str">
        <v>1008-F4-69252665</v>
      </c>
      <c r="P672" t="str">
        <v>0.32</v>
      </c>
      <c r="Q672" t="str">
        <v>3,5</v>
      </c>
      <c r="R672" t="str">
        <v>100</v>
      </c>
    </row>
    <row r="673">
      <c r="A673" t="str">
        <v>AutoTable</v>
      </c>
      <c r="D673" t="str">
        <v>BOMBE</v>
      </c>
      <c r="E673" t="str">
        <v>SPHERIQUE</v>
      </c>
      <c r="F673" t="str">
        <v>91010-04</v>
      </c>
      <c r="G673" t="str">
        <v xml:space="preserve">BOMBE Ø100 PIVOINE JAUNE </v>
      </c>
      <c r="H673" t="str">
        <v>4" Shell Yellow peony</v>
      </c>
      <c r="I673" t="str">
        <v>PIVOINE</v>
      </c>
      <c r="J673" t="str">
        <v>JAUNE</v>
      </c>
      <c r="K673" t="str">
        <v>100</v>
      </c>
      <c r="L673" t="str">
        <v>F4</v>
      </c>
      <c r="M673" t="str">
        <v>1.3G</v>
      </c>
      <c r="N673" t="str">
        <v>Chine</v>
      </c>
      <c r="O673" t="str">
        <v>1008-F4-69252665</v>
      </c>
      <c r="P673" t="str">
        <v>0.32</v>
      </c>
      <c r="Q673" t="str">
        <v>3,5</v>
      </c>
      <c r="R673" t="str">
        <v>100</v>
      </c>
    </row>
    <row r="674">
      <c r="A674" t="str">
        <v>AutoTable</v>
      </c>
      <c r="D674" t="str">
        <v>BOMBE</v>
      </c>
      <c r="E674" t="str">
        <v>SPHERIQUE</v>
      </c>
      <c r="F674" t="str">
        <v>91010-05</v>
      </c>
      <c r="G674" t="str">
        <v xml:space="preserve">BOMBE Ø100 PIVOINE VERTE </v>
      </c>
      <c r="H674" t="str">
        <v>4" Shell Green peony F4</v>
      </c>
      <c r="I674" t="str">
        <v>PIVOINE</v>
      </c>
      <c r="J674" t="str">
        <v>VERT</v>
      </c>
      <c r="K674" t="str">
        <v>100</v>
      </c>
      <c r="L674" t="str">
        <v>F4</v>
      </c>
      <c r="M674" t="str">
        <v>1.3G</v>
      </c>
      <c r="N674" t="str">
        <v>Chine</v>
      </c>
      <c r="O674" t="str">
        <v>1008-F4-69252665</v>
      </c>
      <c r="P674" t="str">
        <v>0.32</v>
      </c>
      <c r="Q674" t="str">
        <v>3,5</v>
      </c>
      <c r="R674" t="str">
        <v>100</v>
      </c>
    </row>
    <row r="675">
      <c r="A675" t="str">
        <v>AutoTable</v>
      </c>
      <c r="D675" t="str">
        <v>BOMBE</v>
      </c>
      <c r="E675" t="str">
        <v>SPHERIQUE</v>
      </c>
      <c r="F675" t="str">
        <v>91010-06</v>
      </c>
      <c r="G675" t="str">
        <v xml:space="preserve">BOMBE Ø100 PIVOINE ROUGE </v>
      </c>
      <c r="H675" t="str">
        <v>4" Shell Red peony F4</v>
      </c>
      <c r="I675" t="str">
        <v>PIVOINE</v>
      </c>
      <c r="J675" t="str">
        <v>ROUGE</v>
      </c>
      <c r="K675" t="str">
        <v>100</v>
      </c>
      <c r="L675" t="str">
        <v>F4</v>
      </c>
      <c r="M675" t="str">
        <v>1.3G</v>
      </c>
      <c r="N675" t="str">
        <v>Chine</v>
      </c>
      <c r="O675" t="str">
        <v>1008-F4-69252665</v>
      </c>
      <c r="P675" t="str">
        <v>0.32</v>
      </c>
      <c r="Q675" t="str">
        <v>3,5</v>
      </c>
      <c r="R675" t="str">
        <v>100</v>
      </c>
    </row>
    <row r="676">
      <c r="A676" t="str">
        <v>AutoTable</v>
      </c>
      <c r="D676" t="str">
        <v>BOMBE</v>
      </c>
      <c r="E676" t="str">
        <v>SPHERIQUE</v>
      </c>
      <c r="F676" t="str">
        <v>91010-08</v>
      </c>
      <c r="G676" t="str">
        <v xml:space="preserve">BOMBE Ø100 PIVOINE MULTICOLORE </v>
      </c>
      <c r="H676" t="str">
        <v>4" Shell Peony-Variegated F4</v>
      </c>
      <c r="I676" t="str">
        <v>PIVOINE</v>
      </c>
      <c r="J676" t="str">
        <v>MULTICOLORE</v>
      </c>
      <c r="K676" t="str">
        <v>100</v>
      </c>
      <c r="L676" t="str">
        <v>F4</v>
      </c>
      <c r="M676" t="str">
        <v>1.3G</v>
      </c>
      <c r="N676" t="str">
        <v>Chine</v>
      </c>
      <c r="O676" t="str">
        <v>1008-F4-69252665</v>
      </c>
      <c r="P676" t="str">
        <v>0.32</v>
      </c>
      <c r="Q676" t="str">
        <v>3,5</v>
      </c>
      <c r="R676" t="str">
        <v>100</v>
      </c>
    </row>
    <row r="677">
      <c r="A677" t="str">
        <v>AutoTable</v>
      </c>
      <c r="D677" t="str">
        <v>BOMBE</v>
      </c>
      <c r="E677" t="str">
        <v>SPHERIQUE</v>
      </c>
      <c r="F677" t="str">
        <v>91010-09</v>
      </c>
      <c r="G677" t="str">
        <v xml:space="preserve">BOMBE Ø100 PIVOINE ARGENT </v>
      </c>
      <c r="H677" t="str">
        <v>4" Shell Silver peony F4</v>
      </c>
      <c r="I677" t="str">
        <v>PIVOINE</v>
      </c>
      <c r="J677" t="str">
        <v>ARGENT</v>
      </c>
      <c r="K677" t="str">
        <v>100</v>
      </c>
      <c r="L677" t="str">
        <v>F4</v>
      </c>
      <c r="M677" t="str">
        <v>1.3G</v>
      </c>
      <c r="N677" t="str">
        <v>Chine</v>
      </c>
      <c r="O677" t="str">
        <v>1008-F4-69252665</v>
      </c>
      <c r="P677" t="str">
        <v>0.32</v>
      </c>
      <c r="Q677" t="str">
        <v>3,5</v>
      </c>
      <c r="R677" t="str">
        <v>100</v>
      </c>
    </row>
    <row r="678">
      <c r="A678" t="str">
        <v>AutoTable</v>
      </c>
      <c r="D678" t="str">
        <v>BOMBE</v>
      </c>
      <c r="E678" t="str">
        <v>SPHERIQUE</v>
      </c>
      <c r="F678" t="str">
        <v>91010-10</v>
      </c>
      <c r="G678" t="str">
        <v>BOMBE Ø100 PIVOINE VIOLETTE</v>
      </c>
      <c r="H678" t="str">
        <v>4" Shell Purple peony F4</v>
      </c>
      <c r="I678" t="str">
        <v>PIVOINE</v>
      </c>
      <c r="J678" t="str">
        <v>VIOLET</v>
      </c>
      <c r="K678" t="str">
        <v>100</v>
      </c>
      <c r="L678" t="str">
        <v>F4</v>
      </c>
      <c r="M678" t="str">
        <v>1.3G</v>
      </c>
      <c r="N678" t="str">
        <v>Chine</v>
      </c>
      <c r="O678" t="str">
        <v>1008-F4-69252665</v>
      </c>
      <c r="P678" t="str">
        <v>0.32</v>
      </c>
      <c r="Q678" t="str">
        <v>3,5</v>
      </c>
      <c r="R678" t="str">
        <v>100</v>
      </c>
    </row>
    <row r="679">
      <c r="A679" t="str">
        <v>AutoTable</v>
      </c>
      <c r="D679" t="str">
        <v>BOMBE</v>
      </c>
      <c r="E679" t="str">
        <v>SPHERIQUE</v>
      </c>
      <c r="F679" t="str">
        <v>91010-16</v>
      </c>
      <c r="G679" t="str">
        <v xml:space="preserve">BOMBE Ø100 PIVOINE PAILLETÉ OR </v>
      </c>
      <c r="H679" t="str">
        <v>4" Shell Flower Crown</v>
      </c>
      <c r="I679" t="str">
        <v>PIVOINE CLIGNO</v>
      </c>
      <c r="J679" t="str">
        <v>OR</v>
      </c>
      <c r="K679" t="str">
        <v>100</v>
      </c>
      <c r="L679" t="str">
        <v>F4</v>
      </c>
      <c r="M679" t="str">
        <v>1.3G</v>
      </c>
      <c r="N679" t="str">
        <v>Chine</v>
      </c>
      <c r="O679" t="str">
        <v>1008-F4-69252665</v>
      </c>
      <c r="P679" t="str">
        <v>0.32</v>
      </c>
      <c r="Q679" t="str">
        <v>3,5</v>
      </c>
      <c r="R679" t="str">
        <v>100</v>
      </c>
    </row>
    <row r="680">
      <c r="A680" t="str">
        <v>AutoTable</v>
      </c>
      <c r="D680" t="str">
        <v>BOMBE</v>
      </c>
      <c r="E680" t="str">
        <v>SPHERIQUE</v>
      </c>
      <c r="F680" t="str">
        <v>91010-18</v>
      </c>
      <c r="G680" t="str">
        <v xml:space="preserve">BOMBE Ø100 PIVOINE FILET D'OR </v>
      </c>
      <c r="H680" t="str">
        <v>4" Shell Brocade Crown</v>
      </c>
      <c r="I680" t="str">
        <v>PIVOINE FILET</v>
      </c>
      <c r="J680" t="str">
        <v>OR</v>
      </c>
      <c r="K680" t="str">
        <v>100</v>
      </c>
      <c r="L680" t="str">
        <v>F4</v>
      </c>
      <c r="M680" t="str">
        <v>1.3G</v>
      </c>
      <c r="N680" t="str">
        <v>Chine</v>
      </c>
      <c r="O680" t="str">
        <v>1008-F4-69252665</v>
      </c>
      <c r="P680" t="str">
        <v>0.32</v>
      </c>
      <c r="Q680" t="str">
        <v>3,5</v>
      </c>
      <c r="R680" t="str">
        <v>100</v>
      </c>
    </row>
    <row r="681">
      <c r="A681" t="str">
        <v>AutoTable</v>
      </c>
      <c r="D681" t="str">
        <v>BOMBE</v>
      </c>
      <c r="E681" t="str">
        <v>SPHERIQUE</v>
      </c>
      <c r="F681" t="str">
        <v>91010-19</v>
      </c>
      <c r="G681" t="str">
        <v xml:space="preserve">BOMBE Ø100 PIVOINE FILET D'ARGENT </v>
      </c>
      <c r="H681" t="str">
        <v>4" Shell Brocade</v>
      </c>
      <c r="I681" t="str">
        <v>PIVOINE FILET</v>
      </c>
      <c r="J681" t="str">
        <v>ARGENT</v>
      </c>
      <c r="K681" t="str">
        <v>100</v>
      </c>
      <c r="L681" t="str">
        <v>F4</v>
      </c>
      <c r="M681" t="str">
        <v>1.3G</v>
      </c>
      <c r="N681" t="str">
        <v>Chine</v>
      </c>
      <c r="O681" t="str">
        <v>1008-F4-69252665</v>
      </c>
      <c r="P681" t="str">
        <v>0.32</v>
      </c>
      <c r="Q681" t="str">
        <v>3,5</v>
      </c>
      <c r="R681" t="str">
        <v>100</v>
      </c>
    </row>
    <row r="682">
      <c r="A682" t="str">
        <v>AutoTable</v>
      </c>
      <c r="D682" t="str">
        <v>BOMBE</v>
      </c>
      <c r="E682" t="str">
        <v>SPHERIQUE</v>
      </c>
      <c r="F682" t="str">
        <v>91010-20</v>
      </c>
      <c r="G682" t="str">
        <v>BOMBE Ø100 PIVOINE ROSE</v>
      </c>
      <c r="H682" t="str">
        <v>4" Shell Pink Peony</v>
      </c>
      <c r="I682" t="str">
        <v>PIVOINE</v>
      </c>
      <c r="J682" t="str">
        <v>ROSE</v>
      </c>
      <c r="K682" t="str">
        <v>100</v>
      </c>
      <c r="L682" t="str">
        <v>F4</v>
      </c>
      <c r="M682" t="str">
        <v>1.3G</v>
      </c>
      <c r="N682" t="str">
        <v>Chine</v>
      </c>
      <c r="O682" t="str">
        <v>1008-F4-69252665</v>
      </c>
      <c r="P682" t="str">
        <v>0.32</v>
      </c>
      <c r="Q682" t="str">
        <v>3,5</v>
      </c>
      <c r="R682" t="str">
        <v>100</v>
      </c>
    </row>
    <row r="683">
      <c r="A683" t="str">
        <v>AutoTable</v>
      </c>
      <c r="D683" t="str">
        <v>BOMBE</v>
      </c>
      <c r="E683" t="str">
        <v>SPHERIQUE</v>
      </c>
      <c r="F683" t="str">
        <v>91010-23</v>
      </c>
      <c r="G683" t="str">
        <v>BOMBE Ø100 PIVOINE ORANGE</v>
      </c>
      <c r="H683" t="str">
        <v>4" Shell Orange Strobe</v>
      </c>
      <c r="I683" t="str">
        <v>PIVOINE</v>
      </c>
      <c r="J683" t="str">
        <v>ORANGE</v>
      </c>
      <c r="K683" t="str">
        <v>100</v>
      </c>
      <c r="L683" t="str">
        <v>F4</v>
      </c>
      <c r="M683" t="str">
        <v>1.3G</v>
      </c>
      <c r="N683" t="str">
        <v>Chine</v>
      </c>
      <c r="O683" t="str">
        <v>1008-F4-69252665</v>
      </c>
      <c r="P683" t="str">
        <v>0.32</v>
      </c>
      <c r="Q683" t="str">
        <v>3,5</v>
      </c>
      <c r="R683" t="str">
        <v>100</v>
      </c>
    </row>
    <row r="684">
      <c r="A684" t="str">
        <v>AutoTable</v>
      </c>
      <c r="D684" t="str">
        <v>BOMBE</v>
      </c>
      <c r="E684" t="str">
        <v>SPHERIQUE</v>
      </c>
      <c r="F684" t="str">
        <v>91012-12FR</v>
      </c>
      <c r="G684" t="str">
        <v xml:space="preserve">BOMBE Ø125 PIVOINE FRISSON BLANC </v>
      </c>
      <c r="H684" t="str">
        <v>5" Shell Silver Crackling peony</v>
      </c>
      <c r="I684" t="str">
        <v>PIVOINE</v>
      </c>
      <c r="J684" t="str">
        <v>FRISSON</v>
      </c>
      <c r="K684" t="str">
        <v>125</v>
      </c>
      <c r="L684" t="str">
        <v>F4</v>
      </c>
      <c r="M684" t="str">
        <v>1.3G</v>
      </c>
      <c r="N684" t="str">
        <v>Chine</v>
      </c>
      <c r="O684" t="str">
        <v>1008-F4-69253205</v>
      </c>
      <c r="P684" t="str">
        <v>0.66</v>
      </c>
      <c r="Q684" t="str">
        <v>3,8</v>
      </c>
      <c r="R684" t="str">
        <v>125</v>
      </c>
    </row>
    <row r="685">
      <c r="A685" t="str">
        <v>AutoTable</v>
      </c>
      <c r="D685" t="str">
        <v>BOMBE</v>
      </c>
      <c r="E685" t="str">
        <v>SPHERIQUE</v>
      </c>
      <c r="F685" t="str">
        <v>91050-01</v>
      </c>
      <c r="G685" t="str">
        <v>BOMBE Ø50 PIVOINE FRISSON</v>
      </c>
      <c r="H685" t="str">
        <v>2" Shell Crackling Peony</v>
      </c>
      <c r="I685" t="str">
        <v>PIVOINE</v>
      </c>
      <c r="J685" t="str">
        <v>FRISSON</v>
      </c>
      <c r="K685" t="str">
        <v>50</v>
      </c>
      <c r="L685" t="str">
        <v>F4</v>
      </c>
      <c r="M685" t="str">
        <v>1.3G</v>
      </c>
      <c r="N685" t="str">
        <v>Chine</v>
      </c>
      <c r="O685" t="str">
        <v>1008-F4-69253578</v>
      </c>
      <c r="P685" t="str">
        <v>0.05</v>
      </c>
      <c r="Q685" t="str">
        <v>2</v>
      </c>
      <c r="R685" t="str">
        <v>50</v>
      </c>
    </row>
    <row r="686">
      <c r="A686" t="str">
        <v>AutoTable</v>
      </c>
      <c r="D686" t="str">
        <v>BOMBE</v>
      </c>
      <c r="E686" t="str">
        <v>SPHERIQUE</v>
      </c>
      <c r="F686" t="str">
        <v>91050-02</v>
      </c>
      <c r="G686" t="str">
        <v>BOMBE Ø50 PIVOINE BLEUE</v>
      </c>
      <c r="H686" t="str">
        <v>2" Shell Blue Peony</v>
      </c>
      <c r="I686" t="str">
        <v>PIVOINE</v>
      </c>
      <c r="J686" t="str">
        <v>BLEU</v>
      </c>
      <c r="K686" t="str">
        <v>50</v>
      </c>
      <c r="L686" t="str">
        <v>F4</v>
      </c>
      <c r="M686" t="str">
        <v>1.3G</v>
      </c>
      <c r="N686" t="str">
        <v>Chine</v>
      </c>
      <c r="O686" t="str">
        <v>1008-F4-69253578</v>
      </c>
      <c r="P686" t="str">
        <v>0.05</v>
      </c>
      <c r="Q686" t="str">
        <v>2</v>
      </c>
      <c r="R686" t="str">
        <v>50</v>
      </c>
    </row>
    <row r="687">
      <c r="A687" t="str">
        <v>AutoTable</v>
      </c>
      <c r="D687" t="str">
        <v>BOMBE</v>
      </c>
      <c r="E687" t="str">
        <v>SPHERIQUE</v>
      </c>
      <c r="F687" t="str">
        <v>91050-05</v>
      </c>
      <c r="G687" t="str">
        <v>BOMBE Ø50 PIVOINE VERTE</v>
      </c>
      <c r="H687" t="str">
        <v>2" Shell Green Peony</v>
      </c>
      <c r="I687" t="str">
        <v>PIVOINE</v>
      </c>
      <c r="J687" t="str">
        <v>VERT</v>
      </c>
      <c r="K687" t="str">
        <v>50</v>
      </c>
      <c r="L687" t="str">
        <v>F4</v>
      </c>
      <c r="M687" t="str">
        <v>1.3G</v>
      </c>
      <c r="N687" t="str">
        <v>Chine</v>
      </c>
      <c r="O687" t="str">
        <v>1008-F4-69253578</v>
      </c>
      <c r="P687" t="str">
        <v>0.05</v>
      </c>
      <c r="Q687" t="str">
        <v>2</v>
      </c>
      <c r="R687" t="str">
        <v>50</v>
      </c>
    </row>
    <row r="688">
      <c r="A688" t="str">
        <v>AutoTable</v>
      </c>
      <c r="D688" t="str">
        <v>BOMBE</v>
      </c>
      <c r="E688" t="str">
        <v>SPHERIQUE</v>
      </c>
      <c r="F688" t="str">
        <v>91050-06</v>
      </c>
      <c r="G688" t="str">
        <v xml:space="preserve">BOMBE Ø50 PIVOINE ROUGE </v>
      </c>
      <c r="H688" t="str">
        <v>2" Shell Silver Red Peony</v>
      </c>
      <c r="I688" t="str">
        <v>PIVOINE</v>
      </c>
      <c r="J688" t="str">
        <v>ROUGE</v>
      </c>
      <c r="K688" t="str">
        <v>50</v>
      </c>
      <c r="L688" t="str">
        <v>F4</v>
      </c>
      <c r="M688" t="str">
        <v>1.3G</v>
      </c>
      <c r="N688" t="str">
        <v>Chine</v>
      </c>
      <c r="O688" t="str">
        <v>1008-F4-69253578</v>
      </c>
      <c r="P688" t="str">
        <v>0.05</v>
      </c>
      <c r="Q688" t="str">
        <v>2</v>
      </c>
      <c r="R688" t="str">
        <v>50</v>
      </c>
    </row>
    <row r="689">
      <c r="A689" t="str">
        <v>AutoTable</v>
      </c>
      <c r="D689" t="str">
        <v>BOMBE</v>
      </c>
      <c r="E689" t="str">
        <v>SPHERIQUE</v>
      </c>
      <c r="F689" t="str">
        <v>91050-09</v>
      </c>
      <c r="G689" t="str">
        <v>BOMBE Ø50 PIVOINE ARGENT</v>
      </c>
      <c r="H689" t="str">
        <v>2" Shell Silver Peony</v>
      </c>
      <c r="I689" t="str">
        <v>PIVOINE</v>
      </c>
      <c r="J689" t="str">
        <v>ARGENT</v>
      </c>
      <c r="K689" t="str">
        <v>50</v>
      </c>
      <c r="L689" t="str">
        <v>F4</v>
      </c>
      <c r="M689" t="str">
        <v>1.3G</v>
      </c>
      <c r="N689" t="str">
        <v>Chine</v>
      </c>
      <c r="O689" t="str">
        <v>1008-F4-69253578</v>
      </c>
      <c r="P689" t="str">
        <v>0.05</v>
      </c>
      <c r="Q689" t="str">
        <v>2</v>
      </c>
      <c r="R689" t="str">
        <v>50</v>
      </c>
    </row>
    <row r="690">
      <c r="A690" t="str">
        <v>AutoTable</v>
      </c>
      <c r="D690" t="str">
        <v>BOMBE</v>
      </c>
      <c r="E690" t="str">
        <v>SPHERIQUE</v>
      </c>
      <c r="F690" t="str">
        <v>91050-18</v>
      </c>
      <c r="G690" t="str">
        <v>BOMBE Ø50 PIVOINE FILET D'OR</v>
      </c>
      <c r="H690" t="str">
        <v>2" Shell Brocade Crown</v>
      </c>
      <c r="I690" t="str">
        <v>PIVOINE FILET</v>
      </c>
      <c r="J690" t="str">
        <v>OR</v>
      </c>
      <c r="K690" t="str">
        <v>50</v>
      </c>
      <c r="L690" t="str">
        <v>F4</v>
      </c>
      <c r="M690" t="str">
        <v>1.3G</v>
      </c>
      <c r="N690" t="str">
        <v>Chine</v>
      </c>
      <c r="O690" t="str">
        <v>1008-F4-69253578</v>
      </c>
      <c r="P690" t="str">
        <v>0.05</v>
      </c>
      <c r="Q690" t="str">
        <v>2</v>
      </c>
      <c r="R690" t="str">
        <v>50</v>
      </c>
    </row>
    <row r="691">
      <c r="A691" t="str">
        <v>AutoTable</v>
      </c>
      <c r="D691" t="str">
        <v>BOMBE</v>
      </c>
      <c r="E691" t="str">
        <v>SPHERIQUE</v>
      </c>
      <c r="F691" t="str">
        <v>91050-20</v>
      </c>
      <c r="G691" t="str">
        <v>BOMBE Ø50 PIVOINE ROSE</v>
      </c>
      <c r="H691" t="str">
        <v>2" Shell Silver Pink Peony</v>
      </c>
      <c r="I691" t="str">
        <v>PIVOINE</v>
      </c>
      <c r="J691" t="str">
        <v>ROSE</v>
      </c>
      <c r="K691" t="str">
        <v>50</v>
      </c>
      <c r="L691" t="str">
        <v>F4</v>
      </c>
      <c r="M691" t="str">
        <v>1.3G</v>
      </c>
      <c r="N691" t="str">
        <v>Chine</v>
      </c>
      <c r="O691" t="str">
        <v>1008-F4-69253578</v>
      </c>
      <c r="P691" t="str">
        <v>0.05</v>
      </c>
      <c r="Q691" t="str">
        <v>2</v>
      </c>
      <c r="R691" t="str">
        <v>50</v>
      </c>
    </row>
    <row r="692">
      <c r="A692" t="str">
        <v>AutoTable</v>
      </c>
      <c r="D692" t="str">
        <v>BOMBE</v>
      </c>
      <c r="E692" t="str">
        <v>SPHERIQUE</v>
      </c>
      <c r="F692" t="str">
        <v>91050-39</v>
      </c>
      <c r="G692" t="str">
        <v>BOMBE Ø50 PIVOINE CLIGNOTANTE ARGENT</v>
      </c>
      <c r="H692" t="str">
        <v>2" Shell Silver Strobe Peony</v>
      </c>
      <c r="I692" t="str">
        <v>PIVOINE CLIGNO</v>
      </c>
      <c r="J692" t="str">
        <v>ARGENT</v>
      </c>
      <c r="K692" t="str">
        <v>50</v>
      </c>
      <c r="L692" t="str">
        <v>F4</v>
      </c>
      <c r="M692" t="str">
        <v>1.3G</v>
      </c>
      <c r="N692" t="str">
        <v>Chine</v>
      </c>
      <c r="O692" t="str">
        <v>1008-F4-69253578</v>
      </c>
      <c r="P692" t="str">
        <v>0.05</v>
      </c>
      <c r="Q692" t="str">
        <v>2</v>
      </c>
      <c r="R692" t="str">
        <v>50</v>
      </c>
    </row>
    <row r="693">
      <c r="A693" t="str">
        <v>AutoTable</v>
      </c>
      <c r="D693" t="str">
        <v>BOMBE</v>
      </c>
      <c r="E693" t="str">
        <v>SPHERIQUE</v>
      </c>
      <c r="F693" t="str">
        <v>91075-01</v>
      </c>
      <c r="G693" t="str">
        <v xml:space="preserve">BOMBE Ø75 PIVOINE FRISSON </v>
      </c>
      <c r="H693" t="str">
        <v>3" Shell Crackling Peony</v>
      </c>
      <c r="I693" t="str">
        <v>PIVOINE</v>
      </c>
      <c r="J693" t="str">
        <v>FRISSON</v>
      </c>
      <c r="K693" t="str">
        <v>75</v>
      </c>
      <c r="L693" t="str">
        <v>F4</v>
      </c>
      <c r="M693" t="str">
        <v>1.3G</v>
      </c>
      <c r="N693" t="str">
        <v>Chine</v>
      </c>
      <c r="O693" t="str">
        <v>1008-F4-69252667</v>
      </c>
      <c r="P693" t="str">
        <v>0.14</v>
      </c>
      <c r="Q693" t="str">
        <v>3</v>
      </c>
      <c r="R693" t="str">
        <v>75</v>
      </c>
    </row>
    <row r="694">
      <c r="A694" t="str">
        <v>AutoTable</v>
      </c>
      <c r="D694" t="str">
        <v>BOMBE</v>
      </c>
      <c r="E694" t="str">
        <v>SPHERIQUE</v>
      </c>
      <c r="F694" t="str">
        <v>91075-02</v>
      </c>
      <c r="G694" t="str">
        <v>BOMBE Ø75 PIVOINE BLEUE</v>
      </c>
      <c r="H694" t="str">
        <v>3" Shell Blue Peony</v>
      </c>
      <c r="I694" t="str">
        <v>PIVOINE</v>
      </c>
      <c r="J694" t="str">
        <v>BLEU</v>
      </c>
      <c r="K694" t="str">
        <v>75</v>
      </c>
      <c r="L694" t="str">
        <v>F4</v>
      </c>
      <c r="M694" t="str">
        <v>1.3G</v>
      </c>
      <c r="N694" t="str">
        <v>Chine</v>
      </c>
      <c r="O694" t="str">
        <v>1008-F4-69252667</v>
      </c>
      <c r="P694" t="str">
        <v>0.14</v>
      </c>
      <c r="Q694" t="str">
        <v>3</v>
      </c>
      <c r="R694" t="str">
        <v>75</v>
      </c>
    </row>
    <row r="695">
      <c r="A695" t="str">
        <v>AutoTable</v>
      </c>
      <c r="D695" t="str">
        <v>BOMBE</v>
      </c>
      <c r="E695" t="str">
        <v>SPHERIQUE</v>
      </c>
      <c r="F695" t="str">
        <v>91075-03</v>
      </c>
      <c r="G695" t="str">
        <v>BOMBE Ø75 PIVOINE BLANCHE</v>
      </c>
      <c r="H695" t="str">
        <v>3" Shell White Peony</v>
      </c>
      <c r="I695" t="str">
        <v>PIVOINE</v>
      </c>
      <c r="J695" t="str">
        <v>BLANC</v>
      </c>
      <c r="K695" t="str">
        <v>75</v>
      </c>
      <c r="L695" t="str">
        <v>F4</v>
      </c>
      <c r="M695" t="str">
        <v>1.3G</v>
      </c>
      <c r="N695" t="str">
        <v>Chine</v>
      </c>
      <c r="O695" t="str">
        <v>1008-F4-69252667</v>
      </c>
      <c r="P695" t="str">
        <v>0.14</v>
      </c>
      <c r="Q695" t="str">
        <v>3</v>
      </c>
      <c r="R695" t="str">
        <v>75</v>
      </c>
    </row>
    <row r="696">
      <c r="A696" t="str">
        <v>AutoTable</v>
      </c>
      <c r="D696" t="str">
        <v>BOMBE</v>
      </c>
      <c r="E696" t="str">
        <v>SPHERIQUE</v>
      </c>
      <c r="F696" t="str">
        <v>91075-04</v>
      </c>
      <c r="G696" t="str">
        <v xml:space="preserve">BOMBE Ø75 PIVOINE JAUNE </v>
      </c>
      <c r="H696" t="str">
        <v>3" Shell Yellow peony - F4</v>
      </c>
      <c r="I696" t="str">
        <v>PIVOINE</v>
      </c>
      <c r="J696" t="str">
        <v>JAUNE</v>
      </c>
      <c r="K696" t="str">
        <v>75</v>
      </c>
      <c r="L696" t="str">
        <v>F4</v>
      </c>
      <c r="M696" t="str">
        <v>1.3G</v>
      </c>
      <c r="N696" t="str">
        <v>Chine</v>
      </c>
      <c r="O696" t="str">
        <v>1008-F4-69252667</v>
      </c>
      <c r="P696" t="str">
        <v>0.14</v>
      </c>
      <c r="Q696" t="str">
        <v>3</v>
      </c>
      <c r="R696" t="str">
        <v>75</v>
      </c>
    </row>
    <row r="697">
      <c r="A697" t="str">
        <v>AutoTable</v>
      </c>
      <c r="D697" t="str">
        <v>BOMBE</v>
      </c>
      <c r="E697" t="str">
        <v>SPHERIQUE</v>
      </c>
      <c r="F697" t="str">
        <v>91075-05</v>
      </c>
      <c r="G697" t="str">
        <v xml:space="preserve">BOMBE Ø75  PIVOINE VERTE </v>
      </c>
      <c r="H697" t="str">
        <v>3" Shell Green Peony</v>
      </c>
      <c r="I697" t="str">
        <v>PIVOINE</v>
      </c>
      <c r="J697" t="str">
        <v>VERT</v>
      </c>
      <c r="K697" t="str">
        <v>75</v>
      </c>
      <c r="L697" t="str">
        <v>F4</v>
      </c>
      <c r="M697" t="str">
        <v>1.3G</v>
      </c>
      <c r="N697" t="str">
        <v>Chine</v>
      </c>
      <c r="O697" t="str">
        <v>1008-F4-69252667</v>
      </c>
      <c r="P697" t="str">
        <v>0.14</v>
      </c>
      <c r="Q697" t="str">
        <v>3</v>
      </c>
      <c r="R697" t="str">
        <v>75</v>
      </c>
    </row>
    <row r="698">
      <c r="A698" t="str">
        <v>AutoTable</v>
      </c>
      <c r="D698" t="str">
        <v>BOMBE</v>
      </c>
      <c r="E698" t="str">
        <v>SPHERIQUE</v>
      </c>
      <c r="F698" t="str">
        <v>91075-06</v>
      </c>
      <c r="G698" t="str">
        <v xml:space="preserve">BOMBE Ø75 PIVOINE ROUGE </v>
      </c>
      <c r="H698" t="str">
        <v>3" Shell Red Peony</v>
      </c>
      <c r="I698" t="str">
        <v>PIVOINE</v>
      </c>
      <c r="J698" t="str">
        <v>ROUGE</v>
      </c>
      <c r="K698" t="str">
        <v>75</v>
      </c>
      <c r="L698" t="str">
        <v>F4</v>
      </c>
      <c r="M698" t="str">
        <v>1.3G</v>
      </c>
      <c r="N698" t="str">
        <v>Chine</v>
      </c>
      <c r="O698" t="str">
        <v>1008-F4-69252667</v>
      </c>
      <c r="P698" t="str">
        <v>0.14</v>
      </c>
      <c r="Q698" t="str">
        <v>3</v>
      </c>
      <c r="R698" t="str">
        <v>75</v>
      </c>
    </row>
    <row r="699">
      <c r="A699" t="str">
        <v>AutoTable</v>
      </c>
      <c r="D699" t="str">
        <v>BOMBE</v>
      </c>
      <c r="E699" t="str">
        <v>SPHERIQUE</v>
      </c>
      <c r="F699" t="str">
        <v>91075-07</v>
      </c>
      <c r="G699" t="str">
        <v>BOMBE Ø75 PIVOINE OR</v>
      </c>
      <c r="H699" t="str">
        <v>3" Shell Gold Peony</v>
      </c>
      <c r="I699" t="str">
        <v>PIVOINE</v>
      </c>
      <c r="J699" t="str">
        <v>OR</v>
      </c>
      <c r="K699" t="str">
        <v>75</v>
      </c>
      <c r="L699" t="str">
        <v>F4</v>
      </c>
      <c r="M699" t="str">
        <v>1.3G</v>
      </c>
      <c r="N699" t="str">
        <v>Chine</v>
      </c>
      <c r="O699" t="str">
        <v>1008-F4-69252667</v>
      </c>
      <c r="P699" t="str">
        <v>0.14</v>
      </c>
      <c r="Q699" t="str">
        <v>3</v>
      </c>
      <c r="R699" t="str">
        <v>75</v>
      </c>
    </row>
    <row r="700">
      <c r="A700" t="str">
        <v>AutoTable</v>
      </c>
      <c r="D700" t="str">
        <v>BOMBE</v>
      </c>
      <c r="E700" t="str">
        <v>SPHERIQUE</v>
      </c>
      <c r="F700" t="str">
        <v>91075-08</v>
      </c>
      <c r="G700" t="str">
        <v>BOMBE Ø75 PIVOINE MULTICOLORE</v>
      </c>
      <c r="H700" t="str">
        <v>3" Shell Peony Multicolor</v>
      </c>
      <c r="I700" t="str">
        <v>PIVOINE</v>
      </c>
      <c r="J700" t="str">
        <v>MULTICOLORE</v>
      </c>
      <c r="K700" t="str">
        <v>75</v>
      </c>
      <c r="L700" t="str">
        <v>F4</v>
      </c>
      <c r="M700" t="str">
        <v>1.3G</v>
      </c>
      <c r="N700" t="str">
        <v>Chine</v>
      </c>
      <c r="O700" t="str">
        <v>1008-F4-69252667</v>
      </c>
      <c r="P700" t="str">
        <v>0.14</v>
      </c>
      <c r="Q700" t="str">
        <v>3</v>
      </c>
      <c r="R700" t="str">
        <v>75</v>
      </c>
    </row>
    <row r="701">
      <c r="A701" t="str">
        <v>AutoTable</v>
      </c>
      <c r="D701" t="str">
        <v>BOMBE</v>
      </c>
      <c r="E701" t="str">
        <v>SPHERIQUE</v>
      </c>
      <c r="F701" t="str">
        <v>91075-09</v>
      </c>
      <c r="G701" t="str">
        <v xml:space="preserve">BOMBE Ø75 PIVOINE ARGENT </v>
      </c>
      <c r="H701" t="str">
        <v>3" Shell Silver Peony</v>
      </c>
      <c r="I701" t="str">
        <v>PIVOINE</v>
      </c>
      <c r="J701" t="str">
        <v>ARGENT</v>
      </c>
      <c r="K701" t="str">
        <v>75</v>
      </c>
      <c r="L701" t="str">
        <v>F4</v>
      </c>
      <c r="M701" t="str">
        <v>1.3G</v>
      </c>
      <c r="N701" t="str">
        <v>Chine</v>
      </c>
      <c r="O701" t="str">
        <v>1008-F4-69252667</v>
      </c>
      <c r="P701" t="str">
        <v>0.14</v>
      </c>
      <c r="Q701" t="str">
        <v>3</v>
      </c>
      <c r="R701" t="str">
        <v>75</v>
      </c>
    </row>
    <row r="702">
      <c r="A702" t="str">
        <v>AutoTable</v>
      </c>
      <c r="D702" t="str">
        <v>BOMBE</v>
      </c>
      <c r="E702" t="str">
        <v>SPHERIQUE</v>
      </c>
      <c r="F702" t="str">
        <v>91075-10</v>
      </c>
      <c r="G702" t="str">
        <v>BOMBE Ø75 PIVOINE VIOLETTE</v>
      </c>
      <c r="H702" t="str">
        <v>3" Shell Purple Peony</v>
      </c>
      <c r="I702" t="str">
        <v>PIVOINE</v>
      </c>
      <c r="J702" t="str">
        <v>VIOLET</v>
      </c>
      <c r="K702" t="str">
        <v>75</v>
      </c>
      <c r="L702" t="str">
        <v>F4</v>
      </c>
      <c r="M702" t="str">
        <v>1.3G</v>
      </c>
      <c r="N702" t="str">
        <v>Chine</v>
      </c>
      <c r="O702" t="str">
        <v>1008-F4-69252667</v>
      </c>
      <c r="P702" t="str">
        <v>0.14</v>
      </c>
      <c r="Q702" t="str">
        <v>3</v>
      </c>
      <c r="R702" t="str">
        <v>75</v>
      </c>
    </row>
    <row r="703">
      <c r="A703" t="str">
        <v>AutoTable</v>
      </c>
      <c r="D703" t="str">
        <v>BOMBE</v>
      </c>
      <c r="E703" t="str">
        <v>SPHERIQUE</v>
      </c>
      <c r="F703" t="str">
        <v>91075-18</v>
      </c>
      <c r="G703" t="str">
        <v xml:space="preserve">BOMBE Ø75 PIVOINE FILET D'OR </v>
      </c>
      <c r="H703" t="str">
        <v>3"shell Brocade Crown</v>
      </c>
      <c r="I703" t="str">
        <v>PIVOINE</v>
      </c>
      <c r="J703" t="str">
        <v>OR</v>
      </c>
      <c r="K703" t="str">
        <v>75</v>
      </c>
      <c r="L703" t="str">
        <v>F4</v>
      </c>
      <c r="M703" t="str">
        <v>1.3G</v>
      </c>
      <c r="N703" t="str">
        <v>Chine</v>
      </c>
      <c r="O703" t="str">
        <v>1008-F4-69252667</v>
      </c>
      <c r="P703" t="str">
        <v>0.14</v>
      </c>
      <c r="Q703" t="str">
        <v>3</v>
      </c>
      <c r="R703" t="str">
        <v>75</v>
      </c>
    </row>
    <row r="704">
      <c r="A704" t="str">
        <v>AutoTable</v>
      </c>
      <c r="D704" t="str">
        <v>BOMBE</v>
      </c>
      <c r="E704" t="str">
        <v>SPHERIQUE</v>
      </c>
      <c r="F704" t="str">
        <v>91075-19</v>
      </c>
      <c r="G704" t="str">
        <v>BOMBE Ø75 PIVOINE FILET D'ARGENT</v>
      </c>
      <c r="H704" t="str">
        <v>3" Shell Silver Crown</v>
      </c>
      <c r="I704" t="str">
        <v>PIVOINE</v>
      </c>
      <c r="J704" t="str">
        <v>ARGENT</v>
      </c>
      <c r="K704" t="str">
        <v>75</v>
      </c>
      <c r="L704" t="str">
        <v>F4</v>
      </c>
      <c r="M704" t="str">
        <v>1.3G</v>
      </c>
      <c r="N704" t="str">
        <v>Chine</v>
      </c>
      <c r="O704" t="str">
        <v>1008-F4-69252667</v>
      </c>
      <c r="P704" t="str">
        <v>0.14</v>
      </c>
      <c r="Q704" t="str">
        <v>3</v>
      </c>
      <c r="R704" t="str">
        <v>75</v>
      </c>
    </row>
    <row r="705">
      <c r="A705" t="str">
        <v>AutoTable</v>
      </c>
      <c r="D705" t="str">
        <v>BOMBE</v>
      </c>
      <c r="E705" t="str">
        <v>SPHERIQUE</v>
      </c>
      <c r="F705" t="str">
        <v>91075-20</v>
      </c>
      <c r="G705" t="str">
        <v>BOMBE Ø75 PIVOINE ROSE</v>
      </c>
      <c r="H705" t="str">
        <v>3" Shell Pink Peony</v>
      </c>
      <c r="I705" t="str">
        <v>PIVOINE</v>
      </c>
      <c r="J705" t="str">
        <v>ROSE</v>
      </c>
      <c r="K705" t="str">
        <v>75</v>
      </c>
      <c r="L705" t="str">
        <v>F4</v>
      </c>
      <c r="M705" t="str">
        <v>1.3G</v>
      </c>
      <c r="N705" t="str">
        <v>Chine</v>
      </c>
      <c r="O705" t="str">
        <v>1008-F4-69252667</v>
      </c>
      <c r="P705" t="str">
        <v>0.14</v>
      </c>
      <c r="Q705" t="str">
        <v>3</v>
      </c>
      <c r="R705" t="str">
        <v>75</v>
      </c>
    </row>
    <row r="706">
      <c r="A706" t="str">
        <v>AutoTable</v>
      </c>
      <c r="D706" t="str">
        <v>BOMBE</v>
      </c>
      <c r="E706" t="str">
        <v>SPHERIQUE</v>
      </c>
      <c r="F706" t="str">
        <v>91075-23</v>
      </c>
      <c r="G706" t="str">
        <v>BOMBE Ø75 PIVOINE ORANGE</v>
      </c>
      <c r="H706" t="str">
        <v>3" Shell Orange Peony</v>
      </c>
      <c r="I706" t="str">
        <v>PIVOINE</v>
      </c>
      <c r="J706" t="str">
        <v>ORANGE</v>
      </c>
      <c r="K706" t="str">
        <v>75</v>
      </c>
      <c r="L706" t="str">
        <v>F4</v>
      </c>
      <c r="M706" t="str">
        <v>1.3G</v>
      </c>
      <c r="N706" t="str">
        <v>Chine</v>
      </c>
      <c r="O706" t="str">
        <v>1008-F4-69252667</v>
      </c>
      <c r="P706" t="str">
        <v>0.14</v>
      </c>
      <c r="Q706" t="str">
        <v>3</v>
      </c>
      <c r="R706" t="str">
        <v>75</v>
      </c>
    </row>
    <row r="707">
      <c r="A707" t="str">
        <v>AutoTable</v>
      </c>
      <c r="D707" t="str">
        <v>BOMBE</v>
      </c>
      <c r="E707" t="str">
        <v>SPHERIQUE</v>
      </c>
      <c r="F707" t="str">
        <v>91075-39</v>
      </c>
      <c r="G707" t="str">
        <v>BOMBE Ø75 PIVOINE CLIGNOTANTE ARGENT</v>
      </c>
      <c r="H707" t="str">
        <v>3'' Shell Silver Strobe Peony</v>
      </c>
      <c r="I707" t="str">
        <v>PIVOINE CLIGNO</v>
      </c>
      <c r="J707" t="str">
        <v>ARGENT</v>
      </c>
      <c r="K707" t="str">
        <v>75</v>
      </c>
      <c r="L707" t="str">
        <v>F4</v>
      </c>
      <c r="M707" t="str">
        <v>1.3G</v>
      </c>
      <c r="N707" t="str">
        <v>Chine</v>
      </c>
      <c r="O707" t="str">
        <v>1008-F4-69252667</v>
      </c>
      <c r="P707" t="str">
        <v>0.14</v>
      </c>
      <c r="Q707" t="str">
        <v>3</v>
      </c>
      <c r="R707" t="str">
        <v>75</v>
      </c>
    </row>
    <row r="708">
      <c r="A708" t="str">
        <v>AutoTable</v>
      </c>
      <c r="D708" t="str">
        <v>BOMBE</v>
      </c>
      <c r="E708" t="str">
        <v>SPHERIQUE</v>
      </c>
      <c r="F708" t="str">
        <v>91150-48</v>
      </c>
      <c r="G708" t="str">
        <v>BOMBE Ø50 PIVOINE ROUGE À CHGT FRISSON BLANC</v>
      </c>
      <c r="H708" t="str">
        <v>2" Shell Red Time Rain Peony</v>
      </c>
      <c r="I708" t="str">
        <v>PIVOINE CHANGEMENT</v>
      </c>
      <c r="J708" t="str">
        <v>ROUGE</v>
      </c>
      <c r="K708" t="str">
        <v>50</v>
      </c>
      <c r="L708" t="str">
        <v>F4</v>
      </c>
      <c r="M708" t="str">
        <v>1.3G</v>
      </c>
      <c r="N708" t="str">
        <v>Chine</v>
      </c>
      <c r="O708" t="str">
        <v>1008-F4-69253578</v>
      </c>
      <c r="P708" t="str">
        <v>0.05</v>
      </c>
      <c r="Q708" t="str">
        <v>2,2</v>
      </c>
      <c r="R708" t="str">
        <v>50</v>
      </c>
    </row>
    <row r="709">
      <c r="A709" t="str">
        <v>AutoTable</v>
      </c>
      <c r="D709" t="str">
        <v>BOMBE</v>
      </c>
      <c r="E709" t="str">
        <v>SPHERIQUE</v>
      </c>
      <c r="F709" t="str">
        <v>91150-61</v>
      </c>
      <c r="G709" t="str">
        <v>BOMBE Ø50 PIVOINE MULTICOLORE À CHGT FRISSON</v>
      </c>
      <c r="H709" t="str">
        <v>2" Shell Color Crackling Peony</v>
      </c>
      <c r="I709" t="str">
        <v>PIVOINE CHANGEMENT</v>
      </c>
      <c r="J709" t="str">
        <v>MULTICOLORE</v>
      </c>
      <c r="K709" t="str">
        <v>50</v>
      </c>
      <c r="L709" t="str">
        <v>F4</v>
      </c>
      <c r="M709" t="str">
        <v>1.3G</v>
      </c>
      <c r="N709" t="str">
        <v>Chine</v>
      </c>
      <c r="O709" t="str">
        <v>1008-F4-69253578</v>
      </c>
      <c r="P709" t="str">
        <v>0.05</v>
      </c>
      <c r="Q709" t="str">
        <v>2,2</v>
      </c>
      <c r="R709" t="str">
        <v>50</v>
      </c>
    </row>
    <row r="710">
      <c r="A710" t="str">
        <v>AutoTable</v>
      </c>
      <c r="D710" t="str">
        <v>BOMBE</v>
      </c>
      <c r="E710" t="str">
        <v>SPHERIQUE</v>
      </c>
      <c r="F710" t="str">
        <v>91210-18</v>
      </c>
      <c r="G710" t="str">
        <v>BOMBE Ø100 TRONC PALMIER FILET D'OR</v>
      </c>
      <c r="H710" t="str">
        <v>4" Shell Brocade Crown to Blue w/1 Big Tail B Crown</v>
      </c>
      <c r="I710" t="str">
        <v>PIVOINE TRONC</v>
      </c>
      <c r="J710" t="str">
        <v>OR</v>
      </c>
      <c r="K710" t="str">
        <v>100</v>
      </c>
      <c r="L710" t="str">
        <v>F4</v>
      </c>
      <c r="M710" t="str">
        <v>1.3G</v>
      </c>
      <c r="N710" t="str">
        <v>Chine</v>
      </c>
      <c r="O710" t="str">
        <v>1008-F4-69252665</v>
      </c>
      <c r="P710" t="str">
        <v>0.35</v>
      </c>
      <c r="Q710" t="str">
        <v>3,5</v>
      </c>
      <c r="R710" t="str">
        <v>100</v>
      </c>
    </row>
    <row r="711">
      <c r="A711" t="str">
        <v>AutoTable</v>
      </c>
      <c r="D711" t="str">
        <v>BOMBE</v>
      </c>
      <c r="E711" t="str">
        <v>SPHERIQUE</v>
      </c>
      <c r="F711" t="str">
        <v>91210-18/B</v>
      </c>
      <c r="G711" t="str">
        <v xml:space="preserve">BOMBE Ø100 TRONC PALMIER FILET D'OR À CHGT BLEU </v>
      </c>
      <c r="H711" t="str">
        <v>4" Shell Brocade Crown to Blue w/1 Big Tail B Crown</v>
      </c>
      <c r="I711" t="str">
        <v>PIVOINE TRONC</v>
      </c>
      <c r="J711" t="str">
        <v>OR</v>
      </c>
      <c r="K711" t="str">
        <v>100</v>
      </c>
      <c r="L711" t="str">
        <v>F4</v>
      </c>
      <c r="M711" t="str">
        <v>1.3G</v>
      </c>
      <c r="N711" t="str">
        <v>Chine</v>
      </c>
      <c r="O711" t="str">
        <v>1008-F4-69252665</v>
      </c>
      <c r="P711" t="str">
        <v>0.32</v>
      </c>
      <c r="Q711" t="str">
        <v>3,5</v>
      </c>
      <c r="R711" t="str">
        <v>100</v>
      </c>
    </row>
    <row r="712">
      <c r="A712" t="str">
        <v>AutoTable</v>
      </c>
      <c r="D712" t="str">
        <v>BOMBE</v>
      </c>
      <c r="E712" t="str">
        <v>SPHERIQUE</v>
      </c>
      <c r="F712" t="str">
        <v>91212-19</v>
      </c>
      <c r="G712" t="str">
        <v xml:space="preserve">BOMBE Ø125 FILET D'ARGENT AVEC TRONC ARGENT </v>
      </c>
      <c r="H712" t="str">
        <v>5" Shell Silver Crown with Silver Tail</v>
      </c>
      <c r="I712" t="str">
        <v>PIVOINE TRONC</v>
      </c>
      <c r="J712" t="str">
        <v>ARGENT</v>
      </c>
      <c r="K712" t="str">
        <v>125</v>
      </c>
      <c r="L712" t="str">
        <v>F4</v>
      </c>
      <c r="M712" t="str">
        <v>1.3G</v>
      </c>
      <c r="N712" t="str">
        <v>Chine</v>
      </c>
      <c r="O712" t="str">
        <v>1008-F4-69253205</v>
      </c>
      <c r="P712" t="str">
        <v>0.678</v>
      </c>
      <c r="Q712" t="str">
        <v>3,8</v>
      </c>
      <c r="R712" t="str">
        <v>125</v>
      </c>
    </row>
    <row r="713">
      <c r="A713" t="str">
        <v>AutoTable</v>
      </c>
      <c r="D713" t="str">
        <v>BOMBE</v>
      </c>
      <c r="E713" t="str">
        <v>SPHERIQUE</v>
      </c>
      <c r="F713" t="str">
        <v>91375-08</v>
      </c>
      <c r="G713" t="str">
        <v>BOMBE Ø75 PIVOINE MULTICOLORE À CHGT FRISSON</v>
      </c>
      <c r="H713" t="str">
        <v>3'' Shell Multicolor to Cherry</v>
      </c>
      <c r="I713" t="str">
        <v>PIVOINE CHANGEMENT</v>
      </c>
      <c r="J713" t="str">
        <v>MULTICOLORE</v>
      </c>
      <c r="K713" t="str">
        <v>75</v>
      </c>
      <c r="L713" t="str">
        <v>F4</v>
      </c>
      <c r="M713" t="str">
        <v>1.3G</v>
      </c>
      <c r="N713" t="str">
        <v>Chine</v>
      </c>
      <c r="O713" t="str">
        <v>1008-F4-69252667</v>
      </c>
      <c r="P713" t="str">
        <v>0.14</v>
      </c>
      <c r="Q713" t="str">
        <v>3</v>
      </c>
      <c r="R713" t="str">
        <v>75</v>
      </c>
    </row>
    <row r="714">
      <c r="A714" t="str">
        <v>AutoTable</v>
      </c>
      <c r="D714" t="str">
        <v>BOMBE</v>
      </c>
      <c r="E714" t="str">
        <v>SPHERIQUE</v>
      </c>
      <c r="F714" t="str">
        <v>91410-12</v>
      </c>
      <c r="G714" t="str">
        <v>BOMBE Ø100 PIVOINE TRAÎNÉE ARGENT À CHGT BLEU</v>
      </c>
      <c r="H714" t="str">
        <v>4" Shell Silver wave to blue</v>
      </c>
      <c r="I714" t="str">
        <v>PIVOINE TRAINEE</v>
      </c>
      <c r="J714" t="str">
        <v>BLEU</v>
      </c>
      <c r="K714" t="str">
        <v>100</v>
      </c>
      <c r="L714" t="str">
        <v>F4</v>
      </c>
      <c r="M714" t="str">
        <v>1.3G</v>
      </c>
      <c r="N714" t="str">
        <v>Chine</v>
      </c>
      <c r="O714" t="str">
        <v>1008-F4-69252665</v>
      </c>
      <c r="P714" t="str">
        <v>0.32</v>
      </c>
      <c r="Q714" t="str">
        <v>3,5</v>
      </c>
      <c r="R714" t="str">
        <v>100</v>
      </c>
    </row>
    <row r="715">
      <c r="A715" t="str">
        <v>AutoTable</v>
      </c>
      <c r="D715" t="str">
        <v>BOMBE</v>
      </c>
      <c r="E715" t="str">
        <v>SPHERIQUE</v>
      </c>
      <c r="F715" t="str">
        <v>91410-21</v>
      </c>
      <c r="G715" t="str">
        <v xml:space="preserve">BOMBE Ø100 PIVOINE TRAÎNÉE ARGENT À CHGT JAUNE </v>
      </c>
      <c r="H715" t="str">
        <v>4" Shell Silver wave to Yellow peony</v>
      </c>
      <c r="I715" t="str">
        <v>PIVOINE TRAINEE</v>
      </c>
      <c r="J715" t="str">
        <v>JAUNE</v>
      </c>
      <c r="K715" t="str">
        <v>100</v>
      </c>
      <c r="L715" t="str">
        <v>F4</v>
      </c>
      <c r="M715" t="str">
        <v>1.3G</v>
      </c>
      <c r="N715" t="str">
        <v>Chine</v>
      </c>
      <c r="O715" t="str">
        <v>1008-F4-69252665</v>
      </c>
      <c r="P715" t="str">
        <v>0.32</v>
      </c>
      <c r="Q715" t="str">
        <v>3,5</v>
      </c>
      <c r="R715" t="str">
        <v>100</v>
      </c>
    </row>
    <row r="716">
      <c r="A716" t="str">
        <v>AutoTable</v>
      </c>
      <c r="D716" t="str">
        <v>BOMBE</v>
      </c>
      <c r="E716" t="str">
        <v>SPHERIQUE</v>
      </c>
      <c r="F716" t="str">
        <v>91410-33</v>
      </c>
      <c r="G716" t="str">
        <v>BOMBE Ø100 PIVOINE TRAÎNÉE ARGENT À CHGT VERT</v>
      </c>
      <c r="H716" t="str">
        <v>4" Shell Silver wave to green</v>
      </c>
      <c r="I716" t="str">
        <v>PIVOINE TRAINEE</v>
      </c>
      <c r="J716" t="str">
        <v>VERT</v>
      </c>
      <c r="K716" t="str">
        <v>100</v>
      </c>
      <c r="L716" t="str">
        <v>F4</v>
      </c>
      <c r="M716" t="str">
        <v>1.3G</v>
      </c>
      <c r="N716" t="str">
        <v>Chine</v>
      </c>
      <c r="O716" t="str">
        <v>1008-F4-69252665</v>
      </c>
      <c r="P716" t="str">
        <v>0.32</v>
      </c>
      <c r="Q716" t="str">
        <v>3,5</v>
      </c>
      <c r="R716" t="str">
        <v>100</v>
      </c>
    </row>
    <row r="717">
      <c r="A717" t="str">
        <v>AutoTable</v>
      </c>
      <c r="D717" t="str">
        <v>BOMBE</v>
      </c>
      <c r="E717" t="str">
        <v>SPHERIQUE</v>
      </c>
      <c r="F717" t="str">
        <v>91410-42</v>
      </c>
      <c r="G717" t="str">
        <v xml:space="preserve">BOMBE Ø100 PIVOINE TRAÎNÉE ARGENT À CHGT ROUGE </v>
      </c>
      <c r="H717" t="str">
        <v>4" Shell Silver wave to Red peony</v>
      </c>
      <c r="I717" t="str">
        <v>PIVOINE TRAINEE</v>
      </c>
      <c r="J717" t="str">
        <v>ROUGE</v>
      </c>
      <c r="K717" t="str">
        <v>100</v>
      </c>
      <c r="L717" t="str">
        <v>F4</v>
      </c>
      <c r="M717" t="str">
        <v>1.3G</v>
      </c>
      <c r="N717" t="str">
        <v>Chine</v>
      </c>
      <c r="O717" t="str">
        <v>1008-F4-69252665</v>
      </c>
      <c r="P717" t="str">
        <v>0.32</v>
      </c>
      <c r="Q717" t="str">
        <v>3,5</v>
      </c>
      <c r="R717" t="str">
        <v>100</v>
      </c>
    </row>
    <row r="718">
      <c r="A718" t="str">
        <v>AutoTable</v>
      </c>
      <c r="D718" t="str">
        <v>BOMBE</v>
      </c>
      <c r="E718" t="str">
        <v>SPHERIQUE</v>
      </c>
      <c r="F718" t="str">
        <v>91410-51</v>
      </c>
      <c r="G718" t="str">
        <v xml:space="preserve">BOMBE Ø100 PIVOINE TRAÎNÉE ARGENT À CHGT OR </v>
      </c>
      <c r="H718" t="str">
        <v>4" Shell Silver wave to Gold peony</v>
      </c>
      <c r="I718" t="str">
        <v>PIVOINE TRAINEE</v>
      </c>
      <c r="J718" t="str">
        <v>OR</v>
      </c>
      <c r="K718" t="str">
        <v>100</v>
      </c>
      <c r="L718" t="str">
        <v>F4</v>
      </c>
      <c r="M718" t="str">
        <v>1.3G</v>
      </c>
      <c r="N718" t="str">
        <v>Chine</v>
      </c>
      <c r="O718" t="str">
        <v>1008-F4-69252665</v>
      </c>
      <c r="P718" t="str">
        <v>0.32</v>
      </c>
      <c r="Q718" t="str">
        <v>3,5</v>
      </c>
      <c r="R718" t="str">
        <v>100</v>
      </c>
    </row>
    <row r="719">
      <c r="A719" t="str">
        <v>AutoTable</v>
      </c>
      <c r="D719" t="str">
        <v>BOMBE</v>
      </c>
      <c r="E719" t="str">
        <v>SPHERIQUE</v>
      </c>
      <c r="F719" t="str">
        <v>91410-62</v>
      </c>
      <c r="G719" t="str">
        <v>BOMBE Ø100 PIVOINE TRAÎNÉE ARGENT À CHGT MULTI</v>
      </c>
      <c r="H719" t="str">
        <v>4" Shell Silver wave to Multicolor peony</v>
      </c>
      <c r="I719" t="str">
        <v>PIVOINE TRAINEE</v>
      </c>
      <c r="J719" t="str">
        <v>MULTICOLORE</v>
      </c>
      <c r="K719" t="str">
        <v>100</v>
      </c>
      <c r="L719" t="str">
        <v>F4</v>
      </c>
      <c r="M719" t="str">
        <v>1.3G</v>
      </c>
      <c r="N719" t="str">
        <v>Chine</v>
      </c>
      <c r="O719" t="str">
        <v>1008-F4-69252665</v>
      </c>
      <c r="P719" t="str">
        <v>0.32</v>
      </c>
      <c r="Q719" t="str">
        <v>3,5</v>
      </c>
      <c r="R719" t="str">
        <v>100</v>
      </c>
    </row>
    <row r="720">
      <c r="A720" t="str">
        <v>AutoTable</v>
      </c>
      <c r="D720" t="str">
        <v>BOMBE</v>
      </c>
      <c r="E720" t="str">
        <v>SPHERIQUE</v>
      </c>
      <c r="F720" t="str">
        <v>91410-63</v>
      </c>
      <c r="G720" t="str">
        <v xml:space="preserve">BOMBE Ø100 PIVOINE TRAÎNÉE ARGENT À CHGT ARGENT </v>
      </c>
      <c r="H720" t="str">
        <v>4" Shell Silver wave to Silver peony</v>
      </c>
      <c r="I720" t="str">
        <v>PIVOINE TRAINEE</v>
      </c>
      <c r="J720" t="str">
        <v>ARGENT</v>
      </c>
      <c r="K720" t="str">
        <v>100</v>
      </c>
      <c r="L720" t="str">
        <v>F4</v>
      </c>
      <c r="M720" t="str">
        <v>1.3G</v>
      </c>
      <c r="N720" t="str">
        <v>Chine</v>
      </c>
      <c r="O720" t="str">
        <v>1008-F4-69252665</v>
      </c>
      <c r="P720" t="str">
        <v>0.32</v>
      </c>
      <c r="Q720" t="str">
        <v>3,5</v>
      </c>
      <c r="R720" t="str">
        <v>100</v>
      </c>
    </row>
    <row r="721">
      <c r="A721" t="str">
        <v>AutoTable</v>
      </c>
      <c r="D721" t="str">
        <v>BOMBE</v>
      </c>
      <c r="E721" t="str">
        <v>SPHERIQUE</v>
      </c>
      <c r="F721" t="str">
        <v>91410-72</v>
      </c>
      <c r="G721" t="str">
        <v xml:space="preserve">BOMBE Ø100 PIVOINE TRAÎNÉE ARGT À CHGT VIOLET </v>
      </c>
      <c r="H721" t="str">
        <v>4" Shell Silver wave to purple</v>
      </c>
      <c r="I721" t="str">
        <v>PIVOINE TRAINEE</v>
      </c>
      <c r="J721" t="str">
        <v>VIOLET</v>
      </c>
      <c r="K721" t="str">
        <v>100</v>
      </c>
      <c r="L721" t="str">
        <v>F4</v>
      </c>
      <c r="M721" t="str">
        <v>1.3G</v>
      </c>
      <c r="N721" t="str">
        <v>Chine</v>
      </c>
      <c r="O721" t="str">
        <v>1008-F4-69252665</v>
      </c>
      <c r="P721" t="str">
        <v>0.32</v>
      </c>
      <c r="Q721" t="str">
        <v>3,5</v>
      </c>
      <c r="R721" t="str">
        <v>100</v>
      </c>
    </row>
    <row r="722">
      <c r="A722" t="str">
        <v>AutoTable</v>
      </c>
      <c r="D722" t="str">
        <v>BOMBE</v>
      </c>
      <c r="E722" t="str">
        <v>SPHERIQUE</v>
      </c>
      <c r="F722" t="str">
        <v>91412-12</v>
      </c>
      <c r="G722" t="str">
        <v xml:space="preserve">BOMBE Ø125 PIVOINE TRAÎNÉE ARGENT À CHGT BLEU </v>
      </c>
      <c r="H722" t="str">
        <v>5" Shell Silver wave to blue peony</v>
      </c>
      <c r="I722" t="str">
        <v>PIVOINE TRAINEE</v>
      </c>
      <c r="J722" t="str">
        <v>BLEU</v>
      </c>
      <c r="K722" t="str">
        <v>125</v>
      </c>
      <c r="L722" t="str">
        <v>F4</v>
      </c>
      <c r="M722" t="str">
        <v>1.3G</v>
      </c>
      <c r="N722" t="str">
        <v>Chine</v>
      </c>
      <c r="O722" t="str">
        <v>1008-F4-69253205</v>
      </c>
      <c r="P722" t="str">
        <v>0.66</v>
      </c>
      <c r="Q722" t="str">
        <v>3,8</v>
      </c>
      <c r="R722" t="str">
        <v>125</v>
      </c>
    </row>
    <row r="723">
      <c r="A723" t="str">
        <v>AutoTable</v>
      </c>
      <c r="D723" t="str">
        <v>BOMBE</v>
      </c>
      <c r="E723" t="str">
        <v>SPHERIQUE</v>
      </c>
      <c r="F723" t="str">
        <v>91412-33</v>
      </c>
      <c r="G723" t="str">
        <v>BOMBE Ø125 PIVOINE TRAÎNÉE ARGENT À CHGT VERT</v>
      </c>
      <c r="H723" t="str">
        <v>5" Shell Silver wave to green peony</v>
      </c>
      <c r="I723" t="str">
        <v>PIVOINE TRAINEE</v>
      </c>
      <c r="J723" t="str">
        <v>VERT</v>
      </c>
      <c r="K723" t="str">
        <v>125</v>
      </c>
      <c r="L723" t="str">
        <v>F4</v>
      </c>
      <c r="M723" t="str">
        <v>1.3G</v>
      </c>
      <c r="N723" t="str">
        <v>Chine</v>
      </c>
      <c r="O723" t="str">
        <v>1008-F4-69253205</v>
      </c>
      <c r="P723" t="str">
        <v>0.66</v>
      </c>
      <c r="Q723" t="str">
        <v>3,8</v>
      </c>
      <c r="R723" t="str">
        <v>125</v>
      </c>
    </row>
    <row r="724">
      <c r="A724" t="str">
        <v>AutoTable</v>
      </c>
      <c r="D724" t="str">
        <v>BOMBE</v>
      </c>
      <c r="E724" t="str">
        <v>SPHERIQUE</v>
      </c>
      <c r="F724" t="str">
        <v>91412-42</v>
      </c>
      <c r="G724" t="str">
        <v xml:space="preserve">BOMBE Ø125 PIVOINE TRAÎNÉE ARGENT À CHGT ROUGE </v>
      </c>
      <c r="H724" t="str">
        <v>5" Shell Silver wave to red peony</v>
      </c>
      <c r="I724" t="str">
        <v>PIVOINE TRAINEE</v>
      </c>
      <c r="J724" t="str">
        <v>ROUGE</v>
      </c>
      <c r="K724" t="str">
        <v>125</v>
      </c>
      <c r="L724" t="str">
        <v>F4</v>
      </c>
      <c r="M724" t="str">
        <v>1.3G</v>
      </c>
      <c r="N724" t="str">
        <v>Chine</v>
      </c>
      <c r="O724" t="str">
        <v>1008-F4-69253205</v>
      </c>
      <c r="P724" t="str">
        <v>0.66</v>
      </c>
      <c r="Q724" t="str">
        <v>3,8</v>
      </c>
      <c r="R724" t="str">
        <v>125</v>
      </c>
    </row>
    <row r="725">
      <c r="A725" t="str">
        <v>AutoTable</v>
      </c>
      <c r="D725" t="str">
        <v>BOMBE</v>
      </c>
      <c r="E725" t="str">
        <v>SPHERIQUE</v>
      </c>
      <c r="F725" t="str">
        <v>91412-62</v>
      </c>
      <c r="G725" t="str">
        <v xml:space="preserve">BOMBE Ø125 PIVOINE TRAÎNÉE ARGT CHGT MULTICOLORE </v>
      </c>
      <c r="H725" t="str">
        <v>5" Shell silver wave to variegated</v>
      </c>
      <c r="I725" t="str">
        <v>PIVOINE TRAINEE</v>
      </c>
      <c r="J725" t="str">
        <v>MULTICOLORE</v>
      </c>
      <c r="K725" t="str">
        <v>125</v>
      </c>
      <c r="L725" t="str">
        <v>F4</v>
      </c>
      <c r="M725" t="str">
        <v>1.3G</v>
      </c>
      <c r="N725" t="str">
        <v>Chine</v>
      </c>
      <c r="O725" t="str">
        <v>1004-F4-69253205</v>
      </c>
      <c r="P725" t="str">
        <v>0.66</v>
      </c>
      <c r="Q725" t="str">
        <v>3,8</v>
      </c>
      <c r="R725" t="str">
        <v>125</v>
      </c>
    </row>
    <row r="726">
      <c r="A726" t="str">
        <v>AutoTable</v>
      </c>
      <c r="D726" t="str">
        <v>BOMBE</v>
      </c>
      <c r="E726" t="str">
        <v>SPHERIQUE</v>
      </c>
      <c r="F726" t="str">
        <v>91412-72</v>
      </c>
      <c r="G726" t="str">
        <v xml:space="preserve">BOMBE Ø125 PIVOINE TRAÎNÉE ARGENT À CHGT VIOLET </v>
      </c>
      <c r="H726" t="str">
        <v>5" Shell Silver wave to purple</v>
      </c>
      <c r="I726" t="str">
        <v>PIVOINE TRAINEE</v>
      </c>
      <c r="J726" t="str">
        <v>VIOLET</v>
      </c>
      <c r="K726" t="str">
        <v>125</v>
      </c>
      <c r="L726" t="str">
        <v>F4</v>
      </c>
      <c r="M726" t="str">
        <v>1.3G</v>
      </c>
      <c r="N726" t="str">
        <v>Chine</v>
      </c>
      <c r="O726" t="str">
        <v>1008-F4-69253205</v>
      </c>
      <c r="P726" t="str">
        <v>0.66</v>
      </c>
      <c r="Q726" t="str">
        <v>3,8</v>
      </c>
      <c r="R726" t="str">
        <v>125</v>
      </c>
    </row>
    <row r="727">
      <c r="A727" t="str">
        <v>AutoTable</v>
      </c>
      <c r="D727" t="str">
        <v>BOMBE</v>
      </c>
      <c r="E727" t="str">
        <v>SPHERIQUE</v>
      </c>
      <c r="F727" t="str">
        <v>91450-12</v>
      </c>
      <c r="G727" t="str">
        <v xml:space="preserve">BOMBE Ø50 PIVOINE TRAÎNÉE ARGENT À CHGT BLEU </v>
      </c>
      <c r="H727" t="str">
        <v>2" Shell Silver wave to blue peony</v>
      </c>
      <c r="I727" t="str">
        <v>PIVOINE TRAINEE</v>
      </c>
      <c r="J727" t="str">
        <v>BLEU</v>
      </c>
      <c r="K727" t="str">
        <v>50</v>
      </c>
      <c r="L727" t="str">
        <v>F4</v>
      </c>
      <c r="M727" t="str">
        <v>1.3G</v>
      </c>
      <c r="N727" t="str">
        <v>Chine</v>
      </c>
      <c r="O727" t="str">
        <v>1008-F4-69253578</v>
      </c>
      <c r="P727" t="str">
        <v>0.05</v>
      </c>
      <c r="Q727" t="str">
        <v>2</v>
      </c>
      <c r="R727" t="str">
        <v>50</v>
      </c>
    </row>
    <row r="728">
      <c r="A728" t="str">
        <v>AutoTable</v>
      </c>
      <c r="D728" t="str">
        <v>BOMBE</v>
      </c>
      <c r="E728" t="str">
        <v>SPHERIQUE</v>
      </c>
      <c r="F728" t="str">
        <v>91450-21</v>
      </c>
      <c r="G728" t="str">
        <v xml:space="preserve">BOMBE Ø50 PIVOINE TRAÎNÉE ARGENT À CHGT JAUNE </v>
      </c>
      <c r="H728" t="str">
        <v>2" Shell Silver wave to Yellow peony</v>
      </c>
      <c r="I728" t="str">
        <v>PIVOINE TRAINEE</v>
      </c>
      <c r="J728" t="str">
        <v>JAUNE</v>
      </c>
      <c r="K728" t="str">
        <v>50</v>
      </c>
      <c r="L728" t="str">
        <v>F4</v>
      </c>
      <c r="M728" t="str">
        <v>1.3G</v>
      </c>
      <c r="N728" t="str">
        <v>Chine</v>
      </c>
      <c r="O728" t="str">
        <v>1008-F4-69253578</v>
      </c>
      <c r="P728" t="str">
        <v>0.05</v>
      </c>
      <c r="Q728" t="str">
        <v>2</v>
      </c>
      <c r="R728" t="str">
        <v>50</v>
      </c>
    </row>
    <row r="729">
      <c r="A729" t="str">
        <v>AutoTable</v>
      </c>
      <c r="D729" t="str">
        <v>BOMBE</v>
      </c>
      <c r="E729" t="str">
        <v>SPHERIQUE</v>
      </c>
      <c r="F729" t="str">
        <v>91450-33</v>
      </c>
      <c r="G729" t="str">
        <v xml:space="preserve">BOMBE Ø50 PIVOINE TRAÎNÉE ARGENT À CHGT VERT </v>
      </c>
      <c r="H729" t="str">
        <v>2" Shell Silver wave to Green peony</v>
      </c>
      <c r="I729" t="str">
        <v>PIVOINE TRAINEE</v>
      </c>
      <c r="J729" t="str">
        <v>VERT</v>
      </c>
      <c r="K729" t="str">
        <v>50</v>
      </c>
      <c r="L729" t="str">
        <v>F4</v>
      </c>
      <c r="M729" t="str">
        <v>1.3G</v>
      </c>
      <c r="N729" t="str">
        <v>Chine</v>
      </c>
      <c r="O729" t="str">
        <v>1008-F4-69253578</v>
      </c>
      <c r="P729" t="str">
        <v>0.05</v>
      </c>
      <c r="Q729" t="str">
        <v>2</v>
      </c>
      <c r="R729" t="str">
        <v>50</v>
      </c>
    </row>
    <row r="730">
      <c r="A730" t="str">
        <v>AutoTable</v>
      </c>
      <c r="D730" t="str">
        <v>BOMBE</v>
      </c>
      <c r="E730" t="str">
        <v>SPHERIQUE</v>
      </c>
      <c r="F730" t="str">
        <v>91450-42</v>
      </c>
      <c r="G730" t="str">
        <v>BOMBE Ø50 PIVOINE TRAÎNÉE ARGENT À CHGT ROUGE</v>
      </c>
      <c r="H730" t="str">
        <v>2" Shell Silver wave to red peony</v>
      </c>
      <c r="I730" t="str">
        <v>PIVOINE TRAINEE</v>
      </c>
      <c r="J730" t="str">
        <v>ROUGE</v>
      </c>
      <c r="K730" t="str">
        <v>50</v>
      </c>
      <c r="L730" t="str">
        <v>F4</v>
      </c>
      <c r="M730" t="str">
        <v>1.3G</v>
      </c>
      <c r="N730" t="str">
        <v>Chine</v>
      </c>
      <c r="O730" t="str">
        <v>1008-F4-69253578</v>
      </c>
      <c r="P730" t="str">
        <v>0.05</v>
      </c>
      <c r="Q730" t="str">
        <v>2</v>
      </c>
      <c r="R730" t="str">
        <v>50</v>
      </c>
    </row>
    <row r="731">
      <c r="A731" t="str">
        <v>AutoTable</v>
      </c>
      <c r="D731" t="str">
        <v>BOMBE</v>
      </c>
      <c r="E731" t="str">
        <v>SPHERIQUE</v>
      </c>
      <c r="F731" t="str">
        <v>91450-51</v>
      </c>
      <c r="G731" t="str">
        <v xml:space="preserve">BOMBE Ø50 PIVOINE TRAÎNÉE ARGENT À CHGT OR </v>
      </c>
      <c r="H731" t="str">
        <v>2" Shell Silver Wave to Gold Peony</v>
      </c>
      <c r="I731" t="str">
        <v>PIVOINE TRAINEE</v>
      </c>
      <c r="J731" t="str">
        <v>OR</v>
      </c>
      <c r="K731" t="str">
        <v>50</v>
      </c>
      <c r="L731" t="str">
        <v>F4</v>
      </c>
      <c r="M731" t="str">
        <v>1.3G</v>
      </c>
      <c r="N731" t="str">
        <v>Chine</v>
      </c>
      <c r="O731" t="str">
        <v>1008-F4-69253578</v>
      </c>
      <c r="P731" t="str">
        <v>0.05</v>
      </c>
      <c r="Q731" t="str">
        <v>2</v>
      </c>
      <c r="R731" t="str">
        <v>50</v>
      </c>
    </row>
    <row r="732">
      <c r="A732" t="str">
        <v>AutoTable</v>
      </c>
      <c r="D732" t="str">
        <v>BOMBE</v>
      </c>
      <c r="E732" t="str">
        <v>SPHERIQUE</v>
      </c>
      <c r="F732" t="str">
        <v>91450-62</v>
      </c>
      <c r="G732" t="str">
        <v xml:space="preserve">BOMBE Ø50 PIVOINE TRAÎNÉE ARGT À CHGT MULTICOLORE </v>
      </c>
      <c r="H732" t="str">
        <v>2" Shell Silver Wave to Multicolor Peony</v>
      </c>
      <c r="I732" t="str">
        <v>PIVOINE TRAINEE</v>
      </c>
      <c r="J732" t="str">
        <v>MULTICOLORE</v>
      </c>
      <c r="K732" t="str">
        <v>50</v>
      </c>
      <c r="L732" t="str">
        <v>F4</v>
      </c>
      <c r="M732" t="str">
        <v>1.3G</v>
      </c>
      <c r="N732" t="str">
        <v>Chine</v>
      </c>
      <c r="O732" t="str">
        <v>1008-F4-69253578</v>
      </c>
      <c r="P732" t="str">
        <v>0.05</v>
      </c>
      <c r="Q732" t="str">
        <v>2</v>
      </c>
      <c r="R732" t="str">
        <v>50</v>
      </c>
    </row>
    <row r="733">
      <c r="A733" t="str">
        <v>AutoTable</v>
      </c>
      <c r="D733" t="str">
        <v>BOMBE</v>
      </c>
      <c r="E733" t="str">
        <v>SPHERIQUE</v>
      </c>
      <c r="F733" t="str">
        <v>91450-63</v>
      </c>
      <c r="G733" t="str">
        <v xml:space="preserve">BOMBE Ø50 PIVOINE TRAÎNÉE ARGENT À CHGT ARGENT </v>
      </c>
      <c r="H733" t="str">
        <v>2" Shell Silver Wave to Silver Peony</v>
      </c>
      <c r="I733" t="str">
        <v>PIVOINE TRAINEE</v>
      </c>
      <c r="J733" t="str">
        <v>ARGENT</v>
      </c>
      <c r="K733" t="str">
        <v>50</v>
      </c>
      <c r="L733" t="str">
        <v>F4</v>
      </c>
      <c r="M733" t="str">
        <v>1.3G</v>
      </c>
      <c r="N733" t="str">
        <v>Chine</v>
      </c>
      <c r="O733" t="str">
        <v>1008-F4-69253578</v>
      </c>
      <c r="P733" t="str">
        <v>0.05</v>
      </c>
      <c r="Q733" t="str">
        <v>2</v>
      </c>
      <c r="R733" t="str">
        <v>50</v>
      </c>
    </row>
    <row r="734">
      <c r="A734" t="str">
        <v>AutoTable</v>
      </c>
      <c r="D734" t="str">
        <v>BOMBE</v>
      </c>
      <c r="E734" t="str">
        <v>SPHERIQUE</v>
      </c>
      <c r="F734" t="str">
        <v>91450-72</v>
      </c>
      <c r="G734" t="str">
        <v xml:space="preserve">BOMBE Ø50 PIVOINE TRAÎNÉE ARGENT À CHGT VIOLET </v>
      </c>
      <c r="H734" t="str">
        <v>2" Shell Silver Wave to Purple Peony</v>
      </c>
      <c r="I734" t="str">
        <v>PIVOINE TRAINEE</v>
      </c>
      <c r="J734" t="str">
        <v>VIOLET</v>
      </c>
      <c r="K734" t="str">
        <v>50</v>
      </c>
      <c r="L734" t="str">
        <v>F4</v>
      </c>
      <c r="M734" t="str">
        <v>1.3G</v>
      </c>
      <c r="N734" t="str">
        <v>Chine</v>
      </c>
      <c r="O734" t="str">
        <v>1008-F4-69253578</v>
      </c>
      <c r="P734" t="str">
        <v>0.05</v>
      </c>
      <c r="Q734" t="str">
        <v>2</v>
      </c>
      <c r="R734" t="str">
        <v>50</v>
      </c>
    </row>
    <row r="735">
      <c r="A735" t="str">
        <v>AutoTable</v>
      </c>
      <c r="D735" t="str">
        <v>BOMBE</v>
      </c>
      <c r="E735" t="str">
        <v>SPHERIQUE</v>
      </c>
      <c r="F735" t="str">
        <v>91475-12</v>
      </c>
      <c r="G735" t="str">
        <v xml:space="preserve">BOMBE Ø75 PIVOINE TRAÎNÉE ARGENT À CHGT BLEU </v>
      </c>
      <c r="H735" t="str">
        <v>3" Shell Silver Wave to Blue Peony</v>
      </c>
      <c r="I735" t="str">
        <v>PIVOINE TRAINEE</v>
      </c>
      <c r="J735" t="str">
        <v>BLEU</v>
      </c>
      <c r="K735" t="str">
        <v>75</v>
      </c>
      <c r="L735" t="str">
        <v>F4</v>
      </c>
      <c r="M735" t="str">
        <v>1.3G</v>
      </c>
      <c r="N735" t="str">
        <v>Chine</v>
      </c>
      <c r="O735" t="str">
        <v>1008-F4-69252667</v>
      </c>
      <c r="P735" t="str">
        <v>0.14</v>
      </c>
      <c r="Q735" t="str">
        <v>3</v>
      </c>
      <c r="R735" t="str">
        <v>75</v>
      </c>
    </row>
    <row r="736">
      <c r="A736" t="str">
        <v>AutoTable</v>
      </c>
      <c r="D736" t="str">
        <v>BOMBE</v>
      </c>
      <c r="E736" t="str">
        <v>SPHERIQUE</v>
      </c>
      <c r="F736" t="str">
        <v>91475-33</v>
      </c>
      <c r="G736" t="str">
        <v xml:space="preserve">BOMBE Ø75 PIVOINE TRAÎNÉE ARGENT À CHGT VERT </v>
      </c>
      <c r="H736" t="str">
        <v>3" Shell Silver Wave to Green Peony</v>
      </c>
      <c r="I736" t="str">
        <v>PIVOINE TRAINEE</v>
      </c>
      <c r="J736" t="str">
        <v>VERT</v>
      </c>
      <c r="K736" t="str">
        <v>75</v>
      </c>
      <c r="L736" t="str">
        <v>F4</v>
      </c>
      <c r="M736" t="str">
        <v>1.3G</v>
      </c>
      <c r="N736" t="str">
        <v>Chine</v>
      </c>
      <c r="O736" t="str">
        <v>1008-F4-69252667</v>
      </c>
      <c r="P736" t="str">
        <v>0.14</v>
      </c>
      <c r="Q736" t="str">
        <v>3</v>
      </c>
      <c r="R736" t="str">
        <v>75</v>
      </c>
    </row>
    <row r="737">
      <c r="A737" t="str">
        <v>AutoTable</v>
      </c>
      <c r="D737" t="str">
        <v>BOMBE</v>
      </c>
      <c r="E737" t="str">
        <v>SPHERIQUE</v>
      </c>
      <c r="F737" t="str">
        <v>91475-42</v>
      </c>
      <c r="G737" t="str">
        <v xml:space="preserve">BOMBE Ø75 PIVOINE TRAÎNÉE ARGENT À CHGT ROUGE </v>
      </c>
      <c r="H737" t="str">
        <v>3" Shell Silver Wave to Red Peony F4</v>
      </c>
      <c r="I737" t="str">
        <v>PIVOINE TRAINEE</v>
      </c>
      <c r="J737" t="str">
        <v>ROUGE</v>
      </c>
      <c r="K737" t="str">
        <v>75</v>
      </c>
      <c r="L737" t="str">
        <v>F4</v>
      </c>
      <c r="M737" t="str">
        <v>1.3G</v>
      </c>
      <c r="N737" t="str">
        <v>Chine</v>
      </c>
      <c r="O737" t="str">
        <v>1008-F4-69252667</v>
      </c>
      <c r="P737" t="str">
        <v>0.14</v>
      </c>
      <c r="Q737" t="str">
        <v>3</v>
      </c>
      <c r="R737" t="str">
        <v>75</v>
      </c>
    </row>
    <row r="738">
      <c r="A738" t="str">
        <v>AutoTable</v>
      </c>
      <c r="D738" t="str">
        <v>BOMBE</v>
      </c>
      <c r="E738" t="str">
        <v>SPHERIQUE</v>
      </c>
      <c r="F738" t="str">
        <v>91475-51</v>
      </c>
      <c r="G738" t="str">
        <v xml:space="preserve">BOMBE Ø75 PIVOINE TRAÎNÉE ARGENT À CHGT OR </v>
      </c>
      <c r="H738" t="str">
        <v>3" Shell Silver Wave to Golden Peony F4</v>
      </c>
      <c r="I738" t="str">
        <v>PIVOINE TRAINEE</v>
      </c>
      <c r="J738" t="str">
        <v>OR</v>
      </c>
      <c r="K738" t="str">
        <v>75</v>
      </c>
      <c r="L738" t="str">
        <v>F4</v>
      </c>
      <c r="M738" t="str">
        <v>1.3G</v>
      </c>
      <c r="N738" t="str">
        <v>Chine</v>
      </c>
      <c r="O738" t="str">
        <v>1008-F4-69252667</v>
      </c>
      <c r="P738" t="str">
        <v>0.14</v>
      </c>
      <c r="Q738" t="str">
        <v>3</v>
      </c>
      <c r="R738" t="str">
        <v>75</v>
      </c>
    </row>
    <row r="739">
      <c r="A739" t="str">
        <v>AutoTable</v>
      </c>
      <c r="D739" t="str">
        <v>BOMBE</v>
      </c>
      <c r="E739" t="str">
        <v>SPHERIQUE</v>
      </c>
      <c r="F739" t="str">
        <v>91475-62</v>
      </c>
      <c r="G739" t="str">
        <v xml:space="preserve">BOMBE Ø75 PIVOINE TRAÎNÉE ARGT À CHGT MULTICOLORE </v>
      </c>
      <c r="H739" t="str">
        <v>3" Shell Silver Wave to Multicolor</v>
      </c>
      <c r="I739" t="str">
        <v>PIVOINE TRAINEE</v>
      </c>
      <c r="J739" t="str">
        <v>MULTICOLORE</v>
      </c>
      <c r="K739" t="str">
        <v>75</v>
      </c>
      <c r="L739" t="str">
        <v>F4</v>
      </c>
      <c r="M739" t="str">
        <v>1.3G</v>
      </c>
      <c r="N739" t="str">
        <v>Chine</v>
      </c>
      <c r="O739" t="str">
        <v>1008-F4-69252667</v>
      </c>
      <c r="P739" t="str">
        <v>0.14</v>
      </c>
      <c r="Q739" t="str">
        <v>3</v>
      </c>
      <c r="R739" t="str">
        <v>75</v>
      </c>
    </row>
    <row r="740">
      <c r="A740" t="str">
        <v>AutoTable</v>
      </c>
      <c r="D740" t="str">
        <v>BOMBE</v>
      </c>
      <c r="E740" t="str">
        <v>SPHERIQUE</v>
      </c>
      <c r="F740" t="str">
        <v>91475-63</v>
      </c>
      <c r="G740" t="str">
        <v xml:space="preserve">BOMBE Ø75 PIVOINE TRAÎNÉE ARGENT À CHGT ARGENT </v>
      </c>
      <c r="H740" t="str">
        <v>3" Shell Silver Wave to Silver</v>
      </c>
      <c r="I740" t="str">
        <v>PIVOINE TRAINEE</v>
      </c>
      <c r="J740" t="str">
        <v>ARGENT</v>
      </c>
      <c r="K740" t="str">
        <v>75</v>
      </c>
      <c r="L740" t="str">
        <v>F4</v>
      </c>
      <c r="M740" t="str">
        <v>1.3G</v>
      </c>
      <c r="N740" t="str">
        <v>Chine</v>
      </c>
      <c r="O740" t="str">
        <v>1008-F4-69252667</v>
      </c>
      <c r="P740" t="str">
        <v>0.14</v>
      </c>
      <c r="Q740" t="str">
        <v>3</v>
      </c>
      <c r="R740" t="str">
        <v>75</v>
      </c>
    </row>
    <row r="741">
      <c r="A741" t="str">
        <v>AutoTable</v>
      </c>
      <c r="D741" t="str">
        <v>BOMBE</v>
      </c>
      <c r="E741" t="str">
        <v>SPHERIQUE</v>
      </c>
      <c r="F741" t="str">
        <v>91475-72</v>
      </c>
      <c r="G741" t="str">
        <v xml:space="preserve">BOMBE Ø75 PIVOINE TRAÎNÉE ARGENT À CHGT VIOLET </v>
      </c>
      <c r="H741" t="str">
        <v>3" Shell Silver Wave to Purple Peony</v>
      </c>
      <c r="I741" t="str">
        <v>PIVOINE TRAINEE</v>
      </c>
      <c r="J741" t="str">
        <v>VIOLET</v>
      </c>
      <c r="K741" t="str">
        <v>75</v>
      </c>
      <c r="L741" t="str">
        <v>F4</v>
      </c>
      <c r="M741" t="str">
        <v>1.3G</v>
      </c>
      <c r="N741" t="str">
        <v>Chine</v>
      </c>
      <c r="O741" t="str">
        <v>1008-F4-69252667</v>
      </c>
      <c r="P741" t="str">
        <v>0.14</v>
      </c>
      <c r="Q741" t="str">
        <v>3</v>
      </c>
      <c r="R741" t="str">
        <v>75</v>
      </c>
    </row>
    <row r="742">
      <c r="A742" t="str">
        <v>AutoTable</v>
      </c>
      <c r="D742" t="str">
        <v>BOMBE</v>
      </c>
      <c r="E742" t="str">
        <v>SPHERIQUE</v>
      </c>
      <c r="F742" t="str">
        <v>91475-91</v>
      </c>
      <c r="G742" t="str">
        <v xml:space="preserve">BOMBE Ø75 PIVOINE FRISSONNANT OR CHGT CLIGNO BLC </v>
      </c>
      <c r="H742" t="str">
        <v>3"Gold Rain to White Strobe</v>
      </c>
      <c r="I742" t="str">
        <v>PIVOINE CHANGEMENT</v>
      </c>
      <c r="J742" t="str">
        <v>OR</v>
      </c>
      <c r="K742" t="str">
        <v>75</v>
      </c>
      <c r="L742" t="str">
        <v>F4</v>
      </c>
      <c r="M742" t="str">
        <v>1.3G</v>
      </c>
      <c r="N742" t="str">
        <v>Chine</v>
      </c>
      <c r="O742" t="str">
        <v>1008-F4-69252667</v>
      </c>
      <c r="P742" t="str">
        <v>0.14</v>
      </c>
      <c r="Q742" t="str">
        <v>3</v>
      </c>
      <c r="R742" t="str">
        <v>75</v>
      </c>
    </row>
    <row r="743">
      <c r="A743" t="str">
        <v>AutoTable</v>
      </c>
      <c r="D743" t="str">
        <v>BOMBE</v>
      </c>
      <c r="E743" t="str">
        <v>SPHERIQUE</v>
      </c>
      <c r="F743" t="str">
        <v>91510-72</v>
      </c>
      <c r="G743" t="str">
        <v>BOMBE Ø100 PIV. TRAINÉE ARGT CHGT ROUGE CHGT BLEU</v>
      </c>
      <c r="H743" t="str">
        <v>4" Shell Silver Wave to Red to Blue</v>
      </c>
      <c r="I743" t="str">
        <v>PIVOINE CHANGEMENT</v>
      </c>
      <c r="J743" t="str">
        <v>TRICOLORE</v>
      </c>
      <c r="K743" t="str">
        <v>100</v>
      </c>
      <c r="L743" t="str">
        <v>F4</v>
      </c>
      <c r="M743" t="str">
        <v>1.3G</v>
      </c>
      <c r="N743" t="str">
        <v>Chine</v>
      </c>
      <c r="O743" t="str">
        <v>1008-F4-69252665</v>
      </c>
      <c r="P743" t="str">
        <v>0.33</v>
      </c>
      <c r="Q743" t="str">
        <v>3,5</v>
      </c>
      <c r="R743" t="str">
        <v>100</v>
      </c>
    </row>
    <row r="744">
      <c r="A744" t="str">
        <v>AutoTable</v>
      </c>
      <c r="D744" t="str">
        <v>BOMBE</v>
      </c>
      <c r="E744" t="str">
        <v>SPHERIQUE</v>
      </c>
      <c r="F744" t="str">
        <v>91512-60</v>
      </c>
      <c r="G744" t="str">
        <v xml:space="preserve">BOMBE Ø125 FILET D'OR À CHGT ROSE AVEC TRONC </v>
      </c>
      <c r="H744" t="str">
        <v>5" Shell Brocade Crown to Pink with Brocade Tail</v>
      </c>
      <c r="I744" t="str">
        <v>PIVOINE CHANGEMENT</v>
      </c>
      <c r="J744" t="str">
        <v>OR</v>
      </c>
      <c r="K744" t="str">
        <v>125</v>
      </c>
      <c r="L744" t="str">
        <v>F4</v>
      </c>
      <c r="M744" t="str">
        <v>1.3G</v>
      </c>
      <c r="N744" t="str">
        <v>Chine</v>
      </c>
      <c r="O744" t="str">
        <v>1008-F4-69253205</v>
      </c>
      <c r="P744" t="str">
        <v>0.678</v>
      </c>
      <c r="Q744" t="str">
        <v>3,8</v>
      </c>
      <c r="R744" t="str">
        <v>125</v>
      </c>
    </row>
    <row r="745">
      <c r="A745" t="str">
        <v>AutoTable</v>
      </c>
      <c r="D745" t="str">
        <v>BOMBE</v>
      </c>
      <c r="E745" t="str">
        <v>SPHERIQUE</v>
      </c>
      <c r="F745" t="str">
        <v>91512-61</v>
      </c>
      <c r="G745" t="str">
        <v xml:space="preserve">BOMBE Ø125 FILET D'OR CHGT BLEU + TRONC CLIGNO </v>
      </c>
      <c r="H745" t="str">
        <v>5" Shell Brocade Crown to White Strobe w/ Brocade Tail</v>
      </c>
      <c r="I745" t="str">
        <v>PIVOINE CHANGEMENT</v>
      </c>
      <c r="J745" t="str">
        <v>OR</v>
      </c>
      <c r="K745" t="str">
        <v>125</v>
      </c>
      <c r="L745" t="str">
        <v>F4</v>
      </c>
      <c r="M745" t="str">
        <v>1.3G</v>
      </c>
      <c r="N745" t="str">
        <v>Chine</v>
      </c>
      <c r="O745" t="str">
        <v>1008-F4-69253205</v>
      </c>
      <c r="P745" t="str">
        <v>0.678</v>
      </c>
      <c r="Q745" t="str">
        <v>3,8</v>
      </c>
      <c r="R745" t="str">
        <v>125</v>
      </c>
    </row>
    <row r="746">
      <c r="A746" t="str">
        <v>AutoTable</v>
      </c>
      <c r="D746" t="str">
        <v>BOMBE</v>
      </c>
      <c r="E746" t="str">
        <v>SPHERIQUE</v>
      </c>
      <c r="F746" t="str">
        <v>91512-62</v>
      </c>
      <c r="G746" t="str">
        <v>BOMBE Ø125 FILET D'OR À CHGT BLEU AVEC TRONC OR</v>
      </c>
      <c r="H746" t="str">
        <v>5" Shell Brocade Crown to Blue with Brocade Tail</v>
      </c>
      <c r="I746" t="str">
        <v>PIVOINE CHANGEMENT</v>
      </c>
      <c r="J746" t="str">
        <v>OR</v>
      </c>
      <c r="K746" t="str">
        <v>125</v>
      </c>
      <c r="L746" t="str">
        <v>F4</v>
      </c>
      <c r="M746" t="str">
        <v>1.3G</v>
      </c>
      <c r="N746" t="str">
        <v>Chine</v>
      </c>
      <c r="O746" t="str">
        <v>1008-F4-69253205</v>
      </c>
      <c r="P746" t="str">
        <v>0.678</v>
      </c>
      <c r="Q746" t="str">
        <v>3,8</v>
      </c>
      <c r="R746" t="str">
        <v>125</v>
      </c>
    </row>
    <row r="747">
      <c r="A747" t="str">
        <v>AutoTable</v>
      </c>
      <c r="D747" t="str">
        <v>BOMBE</v>
      </c>
      <c r="E747" t="str">
        <v>SPHERIQUE</v>
      </c>
      <c r="F747" t="str">
        <v>91575-72</v>
      </c>
      <c r="G747" t="str">
        <v xml:space="preserve">BOMBE Ø75 DRAPEAU BLEU/BLANC/ROUGE </v>
      </c>
      <c r="H747" t="str">
        <v>3" Shell Blue / White/ Red Flag</v>
      </c>
      <c r="I747" t="str">
        <v>GEOMETRIE MOTIF</v>
      </c>
      <c r="J747" t="str">
        <v>TRICOLORE</v>
      </c>
      <c r="K747" t="str">
        <v>75</v>
      </c>
      <c r="L747" t="str">
        <v>F4</v>
      </c>
      <c r="M747" t="str">
        <v>1.3G</v>
      </c>
      <c r="N747" t="str">
        <v>Chine</v>
      </c>
      <c r="O747" t="str">
        <v>1008-F4-69252667</v>
      </c>
      <c r="P747" t="str">
        <v>0.153</v>
      </c>
      <c r="Q747" t="str">
        <v>3,5</v>
      </c>
      <c r="R747" t="str">
        <v>75</v>
      </c>
    </row>
    <row r="748">
      <c r="A748" t="str">
        <v>AutoTable</v>
      </c>
      <c r="D748" t="str">
        <v>BOMBE</v>
      </c>
      <c r="E748" t="str">
        <v>SPHERIQUE</v>
      </c>
      <c r="F748" t="str">
        <v>91610-01</v>
      </c>
      <c r="G748" t="str">
        <v xml:space="preserve">BOMBE Ø100 PIV. ROSE CHGT FRISSON PISTIL FRISSON </v>
      </c>
      <c r="H748" t="str">
        <v>4" Shell Pink to Cherry w/ Cherry Pistil</v>
      </c>
      <c r="I748" t="str">
        <v>PIVOINE CHANGEMENT</v>
      </c>
      <c r="J748" t="str">
        <v>ROSE</v>
      </c>
      <c r="K748" t="str">
        <v>100</v>
      </c>
      <c r="L748" t="str">
        <v>F4</v>
      </c>
      <c r="M748" t="str">
        <v>1.3G</v>
      </c>
      <c r="N748" t="str">
        <v>Chine</v>
      </c>
      <c r="O748" t="str">
        <v>1008-F4-69252665</v>
      </c>
      <c r="P748" t="str">
        <v>0.345</v>
      </c>
      <c r="Q748" t="str">
        <v>3,5</v>
      </c>
      <c r="R748" t="str">
        <v>100</v>
      </c>
    </row>
    <row r="749">
      <c r="A749" t="str">
        <v>AutoTable</v>
      </c>
      <c r="D749" t="str">
        <v>BOMBE</v>
      </c>
      <c r="E749" t="str">
        <v>SPHERIQUE</v>
      </c>
      <c r="F749" t="str">
        <v>91610-03</v>
      </c>
      <c r="G749" t="str">
        <v>BOMBE Ø100 PIV.BLANCHE CHGT FRISSON PISTIL FRISSON</v>
      </c>
      <c r="H749" t="str">
        <v>4" Shell White to Cherry w/ Cherry Pistil</v>
      </c>
      <c r="I749" t="str">
        <v>PIVOINE CHANGEMENT</v>
      </c>
      <c r="J749" t="str">
        <v>BLANC</v>
      </c>
      <c r="K749" t="str">
        <v>100</v>
      </c>
      <c r="L749" t="str">
        <v>F4</v>
      </c>
      <c r="M749" t="str">
        <v>1.3G</v>
      </c>
      <c r="N749" t="str">
        <v>Chine</v>
      </c>
      <c r="O749" t="str">
        <v>1008-F4-69252665</v>
      </c>
      <c r="P749" t="str">
        <v>0.345</v>
      </c>
      <c r="Q749" t="str">
        <v>3,5</v>
      </c>
      <c r="R749" t="str">
        <v>100</v>
      </c>
    </row>
    <row r="750">
      <c r="A750" t="str">
        <v>AutoTable</v>
      </c>
      <c r="D750" t="str">
        <v>BOMBE</v>
      </c>
      <c r="E750" t="str">
        <v>SPHERIQUE</v>
      </c>
      <c r="F750" t="str">
        <v>91610-05</v>
      </c>
      <c r="G750" t="str">
        <v xml:space="preserve">BOMBE Ø100 PIV. VERTE CHGT FRISSON PISTIL FRISSON </v>
      </c>
      <c r="H750" t="str">
        <v>4" Shell Green to Cherry w/ Cherry Pistil</v>
      </c>
      <c r="I750" t="str">
        <v>PIVOINE CHANGEMENT</v>
      </c>
      <c r="J750" t="str">
        <v>VERT</v>
      </c>
      <c r="K750" t="str">
        <v>100</v>
      </c>
      <c r="L750" t="str">
        <v>F4</v>
      </c>
      <c r="M750" t="str">
        <v>1.3G</v>
      </c>
      <c r="N750" t="str">
        <v>Chine</v>
      </c>
      <c r="O750" t="str">
        <v>1008-F4-69252665</v>
      </c>
      <c r="P750" t="str">
        <v>0.345</v>
      </c>
      <c r="Q750" t="str">
        <v>3,5</v>
      </c>
      <c r="R750" t="str">
        <v>100</v>
      </c>
    </row>
    <row r="751">
      <c r="A751" t="str">
        <v>AutoTable</v>
      </c>
      <c r="D751" t="str">
        <v>BOMBE</v>
      </c>
      <c r="E751" t="str">
        <v>SPHERIQUE</v>
      </c>
      <c r="F751" t="str">
        <v>91610-06</v>
      </c>
      <c r="G751" t="str">
        <v xml:space="preserve">BOMBE Ø100 PIV. ROUGE CHGT FRISSON PISTIL FRISSON </v>
      </c>
      <c r="H751" t="str">
        <v>4" Shell Red to Cherry w/ Cherry Pistil</v>
      </c>
      <c r="I751" t="str">
        <v>PIVOINE CHANGEMENT</v>
      </c>
      <c r="J751" t="str">
        <v>ROUGE</v>
      </c>
      <c r="K751" t="str">
        <v>100</v>
      </c>
      <c r="L751" t="str">
        <v>F4</v>
      </c>
      <c r="M751" t="str">
        <v>1.3G</v>
      </c>
      <c r="N751" t="str">
        <v>Chine</v>
      </c>
      <c r="O751" t="str">
        <v>1008-F4-69252665</v>
      </c>
      <c r="P751" t="str">
        <v>0.345</v>
      </c>
      <c r="Q751" t="str">
        <v>3,5</v>
      </c>
      <c r="R751" t="str">
        <v>100</v>
      </c>
    </row>
    <row r="752">
      <c r="A752" t="str">
        <v>AutoTable</v>
      </c>
      <c r="D752" t="str">
        <v>BOMBE</v>
      </c>
      <c r="E752" t="str">
        <v>SPHERIQUE</v>
      </c>
      <c r="F752" t="str">
        <v>91610-62</v>
      </c>
      <c r="G752" t="str">
        <v>BOMBE Ø100 PIV.BLEUE CHGT ARGT PISTIL RGE TRC ARGT</v>
      </c>
      <c r="H752" t="str">
        <v>4" Shell Blue to silver peony with red pistil and silver tail</v>
      </c>
      <c r="I752" t="str">
        <v>PIVOINE CHANGEMENT</v>
      </c>
      <c r="J752" t="str">
        <v>TRICOLORE</v>
      </c>
      <c r="K752" t="str">
        <v>100</v>
      </c>
      <c r="L752" t="str">
        <v>F4</v>
      </c>
      <c r="M752" t="str">
        <v>1.3G</v>
      </c>
      <c r="N752" t="str">
        <v>Chine</v>
      </c>
      <c r="O752" t="str">
        <v>1008-F4-69252665</v>
      </c>
      <c r="P752" t="str">
        <v>0.352</v>
      </c>
      <c r="Q752" t="str">
        <v>3,5</v>
      </c>
      <c r="R752" t="str">
        <v>100</v>
      </c>
    </row>
    <row r="753">
      <c r="A753" t="str">
        <v>AutoTable</v>
      </c>
      <c r="D753" t="str">
        <v>BOMBE</v>
      </c>
      <c r="E753" t="str">
        <v>SPHERIQUE</v>
      </c>
      <c r="F753" t="str">
        <v>91675-01</v>
      </c>
      <c r="G753" t="str">
        <v xml:space="preserve">BOMBE Ø75 PIV. ROSE CHGT FRISSON PISTIL FRISSON </v>
      </c>
      <c r="H753" t="str">
        <v>3" Shell Pink to Cherry w/ Cherry pistil</v>
      </c>
      <c r="I753" t="str">
        <v>PIVOINE CHANGEMENT</v>
      </c>
      <c r="J753" t="str">
        <v>ROSE</v>
      </c>
      <c r="K753" t="str">
        <v>75</v>
      </c>
      <c r="L753" t="str">
        <v>F4</v>
      </c>
      <c r="M753" t="str">
        <v>1.3G</v>
      </c>
      <c r="N753" t="str">
        <v>Chine</v>
      </c>
      <c r="O753" t="str">
        <v>1008-F4-69252667</v>
      </c>
      <c r="P753" t="str">
        <v>0.15</v>
      </c>
      <c r="Q753" t="str">
        <v>3</v>
      </c>
      <c r="R753" t="str">
        <v>75</v>
      </c>
    </row>
    <row r="754">
      <c r="A754" t="str">
        <v>AutoTable</v>
      </c>
      <c r="D754" t="str">
        <v>BOMBE</v>
      </c>
      <c r="E754" t="str">
        <v>SPHERIQUE</v>
      </c>
      <c r="F754" t="str">
        <v>91675-03</v>
      </c>
      <c r="G754" t="str">
        <v>BOMBE Ø75 PIV. BLANCHE CHGT FRISSON PISTIL FRISSON</v>
      </c>
      <c r="H754" t="str">
        <v>3" Shell White to Cherry w/ Cherry pistil</v>
      </c>
      <c r="I754" t="str">
        <v>PIVOINE CHANGEMENT</v>
      </c>
      <c r="J754" t="str">
        <v>BLANC</v>
      </c>
      <c r="K754" t="str">
        <v>75</v>
      </c>
      <c r="L754" t="str">
        <v>F4</v>
      </c>
      <c r="M754" t="str">
        <v>1.3G</v>
      </c>
      <c r="N754" t="str">
        <v>Chine</v>
      </c>
      <c r="O754" t="str">
        <v>1008-F4-69252667</v>
      </c>
      <c r="P754" t="str">
        <v>0.15</v>
      </c>
      <c r="Q754" t="str">
        <v>3</v>
      </c>
      <c r="R754" t="str">
        <v>75</v>
      </c>
    </row>
    <row r="755">
      <c r="A755" t="str">
        <v>AutoTable</v>
      </c>
      <c r="D755" t="str">
        <v>BOMBE</v>
      </c>
      <c r="E755" t="str">
        <v>SPHERIQUE</v>
      </c>
      <c r="F755" t="str">
        <v>91675-05</v>
      </c>
      <c r="G755" t="str">
        <v xml:space="preserve">BOMBE Ø75 PIV. VERTE CHGT FRISSON PISTIL FRISSON </v>
      </c>
      <c r="H755" t="str">
        <v>3" Shell Green to Cherry w/ Cherry pistil</v>
      </c>
      <c r="I755" t="str">
        <v>PIVOINE CHANGEMENT</v>
      </c>
      <c r="J755" t="str">
        <v>VERT</v>
      </c>
      <c r="K755" t="str">
        <v>75</v>
      </c>
      <c r="L755" t="str">
        <v>F4</v>
      </c>
      <c r="M755" t="str">
        <v>1.3G</v>
      </c>
      <c r="N755" t="str">
        <v>Chine</v>
      </c>
      <c r="O755" t="str">
        <v>1008-F4-69252667</v>
      </c>
      <c r="P755" t="str">
        <v>0.15</v>
      </c>
      <c r="Q755" t="str">
        <v>3</v>
      </c>
      <c r="R755" t="str">
        <v>75</v>
      </c>
    </row>
    <row r="756">
      <c r="A756" t="str">
        <v>AutoTable</v>
      </c>
      <c r="D756" t="str">
        <v>BOMBE</v>
      </c>
      <c r="E756" t="str">
        <v>SPHERIQUE</v>
      </c>
      <c r="F756" t="str">
        <v>91675-06</v>
      </c>
      <c r="G756" t="str">
        <v xml:space="preserve">BOMBE Ø75 PIV. ROUGE CHGT FRISSON PISTIL FRISSON </v>
      </c>
      <c r="H756" t="str">
        <v xml:space="preserve">3'' Shell Red to Cherry w/ Cherry pistil </v>
      </c>
      <c r="I756" t="str">
        <v>PIVOINE CHANGEMENT</v>
      </c>
      <c r="J756" t="str">
        <v>ROUGE</v>
      </c>
      <c r="K756" t="str">
        <v>75</v>
      </c>
      <c r="L756" t="str">
        <v>F4</v>
      </c>
      <c r="M756" t="str">
        <v>1.3G</v>
      </c>
      <c r="N756" t="str">
        <v>Chine</v>
      </c>
      <c r="O756" t="str">
        <v>1008-F4-69252667</v>
      </c>
      <c r="P756" t="str">
        <v>0.15</v>
      </c>
      <c r="Q756" t="str">
        <v>3</v>
      </c>
      <c r="R756" t="str">
        <v>75</v>
      </c>
    </row>
    <row r="757">
      <c r="A757" t="str">
        <v>AutoTable</v>
      </c>
      <c r="D757" t="str">
        <v>BOMBE</v>
      </c>
      <c r="E757" t="str">
        <v>SPHERIQUE</v>
      </c>
      <c r="F757" t="str">
        <v>91675-42</v>
      </c>
      <c r="G757" t="str">
        <v>BOMBE Ø75 PIVOINE CLIGNO OR CHGT BLEU PISTIL ROUGE</v>
      </c>
      <c r="H757" t="str">
        <v>3'' Shell Gold strobe to blue with red pistil</v>
      </c>
      <c r="I757" t="str">
        <v>PIVOINE CHANGEMENT</v>
      </c>
      <c r="J757" t="str">
        <v>OR</v>
      </c>
      <c r="K757" t="str">
        <v>75</v>
      </c>
      <c r="L757" t="str">
        <v>F4</v>
      </c>
      <c r="M757" t="str">
        <v>1.3G</v>
      </c>
      <c r="N757" t="str">
        <v>Chine</v>
      </c>
      <c r="O757" t="str">
        <v>1008-F4-69252667</v>
      </c>
      <c r="P757" t="str">
        <v>0.15</v>
      </c>
      <c r="Q757" t="str">
        <v>3</v>
      </c>
      <c r="R757" t="str">
        <v>75</v>
      </c>
    </row>
    <row r="758">
      <c r="A758" t="str">
        <v>AutoTable</v>
      </c>
      <c r="D758" t="str">
        <v>BOMBE</v>
      </c>
      <c r="E758" t="str">
        <v>SPHERIQUE</v>
      </c>
      <c r="F758" t="str">
        <v>91675-62</v>
      </c>
      <c r="G758" t="str">
        <v>BOMBE Ø75 PIV. BLEUE CHGT AGT PISTIL RGE + TRC AGT</v>
      </c>
      <c r="H758" t="str">
        <v>3" Shell blue to silver with red pistil</v>
      </c>
      <c r="I758" t="str">
        <v>PIVOINE CHANGEMENT</v>
      </c>
      <c r="J758" t="str">
        <v>TRICOLORE</v>
      </c>
      <c r="K758" t="str">
        <v>75</v>
      </c>
      <c r="L758" t="str">
        <v>F4</v>
      </c>
      <c r="M758" t="str">
        <v>1.3G</v>
      </c>
      <c r="N758" t="str">
        <v>Chine</v>
      </c>
      <c r="O758" t="str">
        <v>1008-F4-69252667</v>
      </c>
      <c r="P758" t="str">
        <v>0.15</v>
      </c>
      <c r="Q758" t="str">
        <v>3</v>
      </c>
      <c r="R758" t="str">
        <v>75</v>
      </c>
    </row>
    <row r="759">
      <c r="A759" t="str">
        <v>AutoTable</v>
      </c>
      <c r="D759" t="str">
        <v>BOMBE</v>
      </c>
      <c r="E759" t="str">
        <v>SPHERIQUE</v>
      </c>
      <c r="F759" t="str">
        <v>91710-02</v>
      </c>
      <c r="G759" t="str">
        <v xml:space="preserve">BOMBE Ø100 PIV. BLEUE CHGT FRISSON PISTIL FRISSON </v>
      </c>
      <c r="H759" t="str">
        <v>4" Shell Blue to Cherry w/ Cherry Pistil</v>
      </c>
      <c r="I759" t="str">
        <v>PIVOINE CHANGEMENT</v>
      </c>
      <c r="J759" t="str">
        <v>BLEU</v>
      </c>
      <c r="K759" t="str">
        <v>100</v>
      </c>
      <c r="L759" t="str">
        <v>F4</v>
      </c>
      <c r="M759" t="str">
        <v>1.3G</v>
      </c>
      <c r="N759" t="str">
        <v>Chine</v>
      </c>
      <c r="O759" t="str">
        <v>1008-F4-69252665</v>
      </c>
      <c r="P759" t="str">
        <v>0.345</v>
      </c>
      <c r="Q759" t="str">
        <v>3,5</v>
      </c>
      <c r="R759" t="str">
        <v>100</v>
      </c>
    </row>
    <row r="760">
      <c r="A760" t="str">
        <v>AutoTable</v>
      </c>
      <c r="D760" t="str">
        <v>BOMBE</v>
      </c>
      <c r="E760" t="str">
        <v>SPHERIQUE</v>
      </c>
      <c r="F760" t="str">
        <v>91775-02</v>
      </c>
      <c r="G760" t="str">
        <v xml:space="preserve">BOMBE Ø75 PIV. BLEUE CHGT FRISSON PISTIL FRISSON </v>
      </c>
      <c r="H760" t="str">
        <v>3" Shell Blue to Cherry w/ Cherry pistil</v>
      </c>
      <c r="I760" t="str">
        <v>PIVOINE CHANGEMENT</v>
      </c>
      <c r="J760" t="str">
        <v>BLEU</v>
      </c>
      <c r="K760" t="str">
        <v>75</v>
      </c>
      <c r="L760" t="str">
        <v>F4</v>
      </c>
      <c r="M760" t="str">
        <v>1.3G</v>
      </c>
      <c r="N760" t="str">
        <v>Chine</v>
      </c>
      <c r="O760" t="str">
        <v>1008-F4-69252667</v>
      </c>
      <c r="P760" t="str">
        <v>0.15</v>
      </c>
      <c r="Q760" t="str">
        <v>3</v>
      </c>
      <c r="R760" t="str">
        <v>75</v>
      </c>
    </row>
    <row r="761">
      <c r="A761" t="str">
        <v>AutoTable</v>
      </c>
      <c r="D761" t="str">
        <v>BOMBE</v>
      </c>
      <c r="E761" t="str">
        <v>SPHERIQUE</v>
      </c>
      <c r="F761" t="str">
        <v>91912-90</v>
      </c>
      <c r="G761" t="str">
        <v xml:space="preserve">BOMBE Ø125 TRONC DE PALMIER PLUIE D'OR VIOLET </v>
      </c>
      <c r="H761" t="str">
        <v>5" Shell Palm Tree Flower Crown to Purple w/2 Big Tails Flower Crown</v>
      </c>
      <c r="I761" t="str">
        <v>PIVOINE TRONC</v>
      </c>
      <c r="J761" t="str">
        <v>OR</v>
      </c>
      <c r="K761" t="str">
        <v>125</v>
      </c>
      <c r="L761" t="str">
        <v>F4</v>
      </c>
      <c r="M761" t="str">
        <v>1.3G</v>
      </c>
      <c r="N761" t="str">
        <v>Chine</v>
      </c>
      <c r="O761" t="str">
        <v>1008-F4-69253205</v>
      </c>
      <c r="P761" t="str">
        <v>0.713</v>
      </c>
      <c r="Q761" t="str">
        <v>3,8</v>
      </c>
      <c r="R761" t="str">
        <v>125</v>
      </c>
    </row>
    <row r="762">
      <c r="A762" t="str">
        <v>AutoTable</v>
      </c>
      <c r="D762" t="str">
        <v>BOMBE</v>
      </c>
      <c r="E762" t="str">
        <v>SPHERIQUE</v>
      </c>
      <c r="F762" t="str">
        <v>91975-22</v>
      </c>
      <c r="G762" t="str">
        <v>BOMBE Ø75 PIVOINE ROUGE PISTIL BLEU AVC TRONC ARGT</v>
      </c>
      <c r="H762" t="str">
        <v>3" Shell Red peony with blue pistil and silver tail</v>
      </c>
      <c r="I762" t="str">
        <v>PIVOINE PISTIL</v>
      </c>
      <c r="J762" t="str">
        <v>TRICOLORE</v>
      </c>
      <c r="K762" t="str">
        <v>75</v>
      </c>
      <c r="L762" t="str">
        <v>F4</v>
      </c>
      <c r="M762" t="str">
        <v>1.3G</v>
      </c>
      <c r="N762" t="str">
        <v>Chine</v>
      </c>
      <c r="O762" t="str">
        <v>1008-F4-69252667</v>
      </c>
      <c r="P762" t="str">
        <v>0.156</v>
      </c>
      <c r="Q762" t="str">
        <v>3</v>
      </c>
      <c r="R762" t="str">
        <v>75</v>
      </c>
    </row>
    <row r="763">
      <c r="A763" t="str">
        <v>AutoTable</v>
      </c>
      <c r="D763" t="str">
        <v>BOMBE</v>
      </c>
      <c r="E763" t="str">
        <v>SPHERIQUE</v>
      </c>
      <c r="F763" t="str">
        <v>92075-02</v>
      </c>
      <c r="G763" t="str">
        <v>BOMBE Ø75 PIVOINE 1/2 BLEUE 1/2 ROUGE TRAINEE AG</v>
      </c>
      <c r="H763" t="str">
        <v>3'' Shell Half silver wave to red half silver wave to blue peony</v>
      </c>
      <c r="I763" t="str">
        <v>PIVOINE</v>
      </c>
      <c r="J763" t="str">
        <v>BBCR</v>
      </c>
      <c r="K763" t="str">
        <v>75</v>
      </c>
      <c r="L763" t="str">
        <v>F4</v>
      </c>
      <c r="M763" t="str">
        <v>1.3G</v>
      </c>
      <c r="N763" t="str">
        <v>Chine</v>
      </c>
      <c r="O763" t="str">
        <v>1008-F4-69252667</v>
      </c>
      <c r="P763" t="str">
        <v>0.14</v>
      </c>
      <c r="Q763" t="str">
        <v>3</v>
      </c>
      <c r="R763" t="str">
        <v>75</v>
      </c>
    </row>
    <row r="764">
      <c r="A764" t="str">
        <v>AutoTable</v>
      </c>
      <c r="D764" t="str">
        <v>BOMBE</v>
      </c>
      <c r="E764" t="str">
        <v>SPHERIQUE</v>
      </c>
      <c r="F764" t="str">
        <v>92075-19</v>
      </c>
      <c r="G764" t="str">
        <v>BOMBE Ø75 PIVOINE DEMI BLEUE DEMI FILET D'ARGENT</v>
      </c>
      <c r="H764" t="str">
        <v>3'' Shell Half blue half silver crown peony</v>
      </c>
      <c r="I764" t="str">
        <v>PIVOINE</v>
      </c>
      <c r="J764" t="str">
        <v>BLEU</v>
      </c>
      <c r="K764" t="str">
        <v>75</v>
      </c>
      <c r="L764" t="str">
        <v>F4</v>
      </c>
      <c r="M764" t="str">
        <v>1.3G</v>
      </c>
      <c r="N764" t="str">
        <v>Chine</v>
      </c>
      <c r="O764" t="str">
        <v>1008-F4-69252667</v>
      </c>
      <c r="P764" t="str">
        <v>0.14</v>
      </c>
      <c r="Q764" t="str">
        <v>3</v>
      </c>
      <c r="R764" t="str">
        <v>75</v>
      </c>
    </row>
    <row r="765">
      <c r="A765" t="str">
        <v>AutoTable</v>
      </c>
      <c r="D765" t="str">
        <v>BOMBE</v>
      </c>
      <c r="E765" t="str">
        <v>SPHERIQUE</v>
      </c>
      <c r="F765" t="str">
        <v>92075-59</v>
      </c>
      <c r="G765" t="str">
        <v>BOMBE Ø75 PIVOINE DEMI ROUGE DEMI FILET D'ARGENT</v>
      </c>
      <c r="H765" t="str">
        <v>3'' Shell Half red half silver crown peony</v>
      </c>
      <c r="I765" t="str">
        <v>PIVOINE</v>
      </c>
      <c r="J765" t="str">
        <v>ROUGE</v>
      </c>
      <c r="K765" t="str">
        <v>75</v>
      </c>
      <c r="L765" t="str">
        <v>F4</v>
      </c>
      <c r="M765" t="str">
        <v>1.3G</v>
      </c>
      <c r="N765" t="str">
        <v>Chine</v>
      </c>
      <c r="O765" t="str">
        <v>1008-F4-69252667</v>
      </c>
      <c r="P765" t="str">
        <v>0.14</v>
      </c>
      <c r="Q765" t="str">
        <v>3</v>
      </c>
      <c r="R765" t="str">
        <v>75</v>
      </c>
    </row>
    <row r="766">
      <c r="A766" t="str">
        <v>AutoTable</v>
      </c>
      <c r="D766" t="str">
        <v>BOMBE</v>
      </c>
      <c r="E766" t="str">
        <v>SPHERIQUE</v>
      </c>
      <c r="F766" t="str">
        <v>92110-06</v>
      </c>
      <c r="G766" t="str">
        <v>BOMBE Ø100 PIVOINE 1/2 ROUGE 1/2 BLEUE TRONC ARGT</v>
      </c>
      <c r="H766" t="str">
        <v>4" Shell Half red half blue peony with silver tail</v>
      </c>
      <c r="I766" t="str">
        <v>PIVOINE TRONC</v>
      </c>
      <c r="J766" t="str">
        <v>TRICOLORE</v>
      </c>
      <c r="K766" t="str">
        <v>100</v>
      </c>
      <c r="L766" t="str">
        <v>F4</v>
      </c>
      <c r="M766" t="str">
        <v>1.3G</v>
      </c>
      <c r="N766" t="str">
        <v>Chine</v>
      </c>
      <c r="O766" t="str">
        <v>1008-F4-69252665</v>
      </c>
      <c r="P766" t="str">
        <v>0.327</v>
      </c>
      <c r="Q766" t="str">
        <v>3,5</v>
      </c>
      <c r="R766" t="str">
        <v>100</v>
      </c>
    </row>
    <row r="767">
      <c r="A767" t="str">
        <v>AutoTable</v>
      </c>
      <c r="D767" t="str">
        <v>BOMBE</v>
      </c>
      <c r="E767" t="str">
        <v>SPHERIQUE</v>
      </c>
      <c r="F767" t="str">
        <v>92112-06</v>
      </c>
      <c r="G767" t="str">
        <v xml:space="preserve">BOMBE Ø125 TRONC ARGENT + BOMBE ROUGE/ BLEU </v>
      </c>
      <c r="H767" t="str">
        <v>5" Shell Silv Tail + 1/2Red1/2 Bl w/coconut pistil</v>
      </c>
      <c r="I767" t="str">
        <v>PIVOINE TRONC</v>
      </c>
      <c r="J767" t="str">
        <v>TRICOLORE</v>
      </c>
      <c r="K767" t="str">
        <v>125</v>
      </c>
      <c r="L767" t="str">
        <v>F4</v>
      </c>
      <c r="M767" t="str">
        <v>1.3G</v>
      </c>
      <c r="N767" t="str">
        <v>Chine</v>
      </c>
      <c r="O767" t="str">
        <v>1008-F4-69253205</v>
      </c>
      <c r="P767" t="str">
        <v>0.678</v>
      </c>
      <c r="Q767" t="str">
        <v>3,8</v>
      </c>
      <c r="R767" t="str">
        <v>125</v>
      </c>
    </row>
    <row r="768">
      <c r="A768" t="str">
        <v>AutoTable</v>
      </c>
      <c r="D768" t="str">
        <v>BOMBE</v>
      </c>
      <c r="E768" t="str">
        <v>SPHERIQUE</v>
      </c>
      <c r="F768" t="str">
        <v>92175-06</v>
      </c>
      <c r="G768" t="str">
        <v>BOMBE Ø75 PIVOINE 1/2 ROUGE 1/2 BLEUE + TRONC ARGT</v>
      </c>
      <c r="H768" t="str">
        <v>3" Shell Half red half blue peony with silver tail</v>
      </c>
      <c r="I768" t="str">
        <v>PIVOINE TRONC</v>
      </c>
      <c r="J768" t="str">
        <v>TRICOLORE</v>
      </c>
      <c r="K768" t="str">
        <v>75</v>
      </c>
      <c r="L768" t="str">
        <v>F4</v>
      </c>
      <c r="M768" t="str">
        <v>1.3G</v>
      </c>
      <c r="N768" t="str">
        <v>Chine</v>
      </c>
      <c r="O768" t="str">
        <v>1008-F4-69252667</v>
      </c>
      <c r="P768" t="str">
        <v>0.146</v>
      </c>
      <c r="Q768" t="str">
        <v>3</v>
      </c>
      <c r="R768" t="str">
        <v>75</v>
      </c>
    </row>
    <row r="769">
      <c r="A769" t="str">
        <v>AutoTable</v>
      </c>
      <c r="D769" t="str">
        <v>BOMBE</v>
      </c>
      <c r="E769" t="str">
        <v>SPHERIQUE</v>
      </c>
      <c r="F769" t="str">
        <v>92310-02</v>
      </c>
      <c r="G769" t="str">
        <v xml:space="preserve">BOMBE Ø100 SERPENTIN ARGENT PISTIL BLEU </v>
      </c>
      <c r="H769" t="str">
        <v>4" Shell  Silver spinner w/ Blue Pistil</v>
      </c>
      <c r="I769" t="str">
        <v>SPECIAL SERPENTIN</v>
      </c>
      <c r="J769" t="str">
        <v>ARGENT</v>
      </c>
      <c r="K769" t="str">
        <v>100</v>
      </c>
      <c r="L769" t="str">
        <v>F4</v>
      </c>
      <c r="M769" t="str">
        <v>1.3G</v>
      </c>
      <c r="N769" t="str">
        <v>Chine</v>
      </c>
      <c r="O769" t="str">
        <v>1008-F4-69252665</v>
      </c>
      <c r="P769" t="str">
        <v>0.345</v>
      </c>
      <c r="Q769" t="str">
        <v>3,5</v>
      </c>
      <c r="R769" t="str">
        <v>100</v>
      </c>
    </row>
    <row r="770">
      <c r="A770" t="str">
        <v>AutoTable</v>
      </c>
      <c r="D770" t="str">
        <v>BOMBE</v>
      </c>
      <c r="E770" t="str">
        <v>SPHERIQUE</v>
      </c>
      <c r="F770" t="str">
        <v>92310-06</v>
      </c>
      <c r="G770" t="str">
        <v xml:space="preserve">BOMBE Ø100 SERPENTIN ARGENT PISTIL ROUGE </v>
      </c>
      <c r="H770" t="str">
        <v>4" Shell  Silver spinner w/Red Pistil</v>
      </c>
      <c r="I770" t="str">
        <v>SPECIAL SERPENTIN</v>
      </c>
      <c r="J770" t="str">
        <v>ARGENT</v>
      </c>
      <c r="K770" t="str">
        <v>100</v>
      </c>
      <c r="L770" t="str">
        <v>F4</v>
      </c>
      <c r="M770" t="str">
        <v>1.3G</v>
      </c>
      <c r="N770" t="str">
        <v>Chine</v>
      </c>
      <c r="O770" t="str">
        <v>1008-F4-69252665</v>
      </c>
      <c r="P770" t="str">
        <v>0.345</v>
      </c>
      <c r="Q770" t="str">
        <v>3,5</v>
      </c>
      <c r="R770" t="str">
        <v>100</v>
      </c>
    </row>
    <row r="771">
      <c r="A771" t="str">
        <v>AutoTable</v>
      </c>
      <c r="D771" t="str">
        <v>BOMBE</v>
      </c>
      <c r="E771" t="str">
        <v>SPHERIQUE</v>
      </c>
      <c r="F771" t="str">
        <v>92310-87</v>
      </c>
      <c r="G771" t="str">
        <v xml:space="preserve">BOMBE Ø100 TROIS CERCLES CROISÉS + PISTIL FRISSON </v>
      </c>
      <c r="H771" t="str">
        <v>4" Shell Three cross Rings w/ Crackling Pistil</v>
      </c>
      <c r="I771" t="str">
        <v>GEOMETRIE CERCLE</v>
      </c>
      <c r="J771" t="str">
        <v>MULTICOLORE</v>
      </c>
      <c r="K771" t="str">
        <v>100</v>
      </c>
      <c r="L771" t="str">
        <v>F4</v>
      </c>
      <c r="M771" t="str">
        <v>1.3G</v>
      </c>
      <c r="N771" t="str">
        <v>Chine</v>
      </c>
      <c r="O771" t="str">
        <v>1008-F4-69252665</v>
      </c>
      <c r="P771" t="str">
        <v>0.345</v>
      </c>
      <c r="Q771" t="str">
        <v>3,5</v>
      </c>
      <c r="R771" t="str">
        <v>100</v>
      </c>
    </row>
    <row r="772">
      <c r="A772" t="str">
        <v>AutoTable</v>
      </c>
      <c r="D772" t="str">
        <v>BOMBE</v>
      </c>
      <c r="E772" t="str">
        <v>SPHERIQUE</v>
      </c>
      <c r="F772" t="str">
        <v>92315-87</v>
      </c>
      <c r="G772" t="str">
        <v xml:space="preserve">BOMBE Ø150 TROIS CERCLES CROISÉS + PISTIL FRISSON </v>
      </c>
      <c r="H772" t="str">
        <v>6" Three Cross Rings w/Crackling Pistil</v>
      </c>
      <c r="I772" t="str">
        <v>GEOMETRIE CERCLE</v>
      </c>
      <c r="J772" t="str">
        <v>MULTICOLORE</v>
      </c>
      <c r="K772" t="str">
        <v>150</v>
      </c>
      <c r="L772" t="str">
        <v>F4</v>
      </c>
      <c r="M772" t="str">
        <v>1.3G</v>
      </c>
      <c r="N772" t="str">
        <v>Chine</v>
      </c>
      <c r="O772" t="str">
        <v>1008-F4-69253207</v>
      </c>
      <c r="P772" t="str">
        <v>1.1</v>
      </c>
      <c r="Q772" t="str">
        <v>4</v>
      </c>
      <c r="R772" t="str">
        <v>150</v>
      </c>
    </row>
    <row r="773">
      <c r="A773" t="str">
        <v>AutoTable</v>
      </c>
      <c r="D773" t="str">
        <v>BOMBE</v>
      </c>
      <c r="E773" t="str">
        <v>SPHERIQUE</v>
      </c>
      <c r="F773" t="str">
        <v>93512-18</v>
      </c>
      <c r="G773" t="str">
        <v xml:space="preserve">BOMBE Ø125 TRONC + FILET D'OR </v>
      </c>
      <c r="H773" t="str">
        <v>5" Shell Brocade C tail + Brocade Crown Dalhia</v>
      </c>
      <c r="I773" t="str">
        <v>PIVOINE TRONC</v>
      </c>
      <c r="J773" t="str">
        <v>OR</v>
      </c>
      <c r="K773" t="str">
        <v>125</v>
      </c>
      <c r="L773" t="str">
        <v>F4</v>
      </c>
      <c r="M773" t="str">
        <v>1.3G</v>
      </c>
      <c r="N773" t="str">
        <v>Chine</v>
      </c>
      <c r="O773" t="str">
        <v>1008-F4-69253205</v>
      </c>
      <c r="P773" t="str">
        <v>0.66</v>
      </c>
      <c r="Q773" t="str">
        <v>3,8</v>
      </c>
      <c r="R773" t="str">
        <v>125</v>
      </c>
    </row>
    <row r="774">
      <c r="A774" t="str">
        <v>AutoTable</v>
      </c>
      <c r="D774" t="str">
        <v>BOMBE</v>
      </c>
      <c r="E774" t="str">
        <v>SPHERIQUE</v>
      </c>
      <c r="F774" t="str">
        <v>93610-09</v>
      </c>
      <c r="G774" t="str">
        <v xml:space="preserve">BOMBE Ø100 ARAIGNÉE PAILLETÉ ARGENT </v>
      </c>
      <c r="H774" t="str">
        <v>4" Shell Silver palm tree</v>
      </c>
      <c r="I774" t="str">
        <v>ARAIGNEE</v>
      </c>
      <c r="J774" t="str">
        <v>ARGENT</v>
      </c>
      <c r="K774" t="str">
        <v>100</v>
      </c>
      <c r="L774" t="str">
        <v>F4</v>
      </c>
      <c r="M774" t="str">
        <v>1.3G</v>
      </c>
      <c r="N774" t="str">
        <v>Chine</v>
      </c>
      <c r="O774" t="str">
        <v>1008-F4-69252665</v>
      </c>
      <c r="P774" t="str">
        <v>0.32</v>
      </c>
      <c r="Q774" t="str">
        <v>3,5</v>
      </c>
      <c r="R774" t="str">
        <v>100</v>
      </c>
    </row>
    <row r="775">
      <c r="A775" t="str">
        <v>AutoTable</v>
      </c>
      <c r="D775" t="str">
        <v>BOMBE</v>
      </c>
      <c r="E775" t="str">
        <v>SPHERIQUE</v>
      </c>
      <c r="F775" t="str">
        <v>93675-09</v>
      </c>
      <c r="G775" t="str">
        <v xml:space="preserve">BOMBE Ø75 ARAIGNÉE PAILLETÉ ARGENT </v>
      </c>
      <c r="H775" t="str">
        <v>3"Shell Silver Pin Coconut</v>
      </c>
      <c r="I775" t="str">
        <v>ARAIGNEE</v>
      </c>
      <c r="J775" t="str">
        <v>ARGENT</v>
      </c>
      <c r="K775" t="str">
        <v>75</v>
      </c>
      <c r="L775" t="str">
        <v>F4</v>
      </c>
      <c r="M775" t="str">
        <v>1.3G</v>
      </c>
      <c r="N775" t="str">
        <v>Chine</v>
      </c>
      <c r="O775" t="str">
        <v>1008-F4-69252667</v>
      </c>
      <c r="P775" t="str">
        <v>0.14</v>
      </c>
      <c r="Q775" t="str">
        <v>3</v>
      </c>
      <c r="R775" t="str">
        <v>75</v>
      </c>
    </row>
    <row r="776">
      <c r="A776" t="str">
        <v>AutoTable</v>
      </c>
      <c r="D776" t="str">
        <v>BOMBE</v>
      </c>
      <c r="E776" t="str">
        <v>SPHERIQUE</v>
      </c>
      <c r="F776" t="str">
        <v>93710-02</v>
      </c>
      <c r="G776" t="str">
        <v>BOMBE Ø100 MÉDUSE BLEU</v>
      </c>
      <c r="H776" t="str">
        <v>4" Shell Blue mushrooms</v>
      </c>
      <c r="I776" t="str">
        <v>GEOMETRIE MOTIF</v>
      </c>
      <c r="J776" t="str">
        <v>BLEU</v>
      </c>
      <c r="K776" t="str">
        <v>100</v>
      </c>
      <c r="L776" t="str">
        <v>F4</v>
      </c>
      <c r="M776" t="str">
        <v>1.3G</v>
      </c>
      <c r="N776" t="str">
        <v>Chine</v>
      </c>
      <c r="O776" t="str">
        <v>1008-F4-69252665</v>
      </c>
      <c r="P776" t="str">
        <v>0.32</v>
      </c>
      <c r="Q776" t="str">
        <v>3,5</v>
      </c>
      <c r="R776" t="str">
        <v>100</v>
      </c>
    </row>
    <row r="777">
      <c r="A777" t="str">
        <v>AutoTable</v>
      </c>
      <c r="D777" t="str">
        <v>BOMBE</v>
      </c>
      <c r="E777" t="str">
        <v>SPHERIQUE</v>
      </c>
      <c r="F777" t="str">
        <v>93710-06</v>
      </c>
      <c r="G777" t="str">
        <v>BOMBE Ø100 MÉDUSE ROUGE</v>
      </c>
      <c r="H777" t="str">
        <v>4'' Shell Red Mushroom</v>
      </c>
      <c r="I777" t="str">
        <v>GEOMETRIE MOTIF</v>
      </c>
      <c r="J777" t="str">
        <v>ROUGE</v>
      </c>
      <c r="K777" t="str">
        <v>100</v>
      </c>
      <c r="L777" t="str">
        <v>F4</v>
      </c>
      <c r="M777" t="str">
        <v>1.3G</v>
      </c>
      <c r="N777" t="str">
        <v>Chine</v>
      </c>
      <c r="O777" t="str">
        <v>1008-F4-69252665</v>
      </c>
      <c r="P777" t="str">
        <v>0.32</v>
      </c>
      <c r="Q777" t="str">
        <v>3,5</v>
      </c>
      <c r="R777" t="str">
        <v>100</v>
      </c>
    </row>
    <row r="778">
      <c r="A778" t="str">
        <v>AutoTable</v>
      </c>
      <c r="D778" t="str">
        <v>BOMBE</v>
      </c>
      <c r="E778" t="str">
        <v>SPHERIQUE</v>
      </c>
      <c r="F778" t="str">
        <v>94010-20</v>
      </c>
      <c r="G778" t="str">
        <v xml:space="preserve">BOMBE Ø100 FILET D'OR EN CASCADE </v>
      </c>
      <c r="H778" t="str">
        <v>4" Shell Brocade Crown to Waterfall</v>
      </c>
      <c r="I778" t="str">
        <v>SPECIAL CASCADE</v>
      </c>
      <c r="J778" t="str">
        <v>OR</v>
      </c>
      <c r="K778" t="str">
        <v>100</v>
      </c>
      <c r="L778" t="str">
        <v>F4</v>
      </c>
      <c r="M778" t="str">
        <v>1.3G</v>
      </c>
      <c r="N778" t="str">
        <v>Chine</v>
      </c>
      <c r="O778" t="str">
        <v>1008-F4-69252664</v>
      </c>
      <c r="P778" t="str">
        <v>0.32</v>
      </c>
      <c r="Q778" t="str">
        <v>3,5</v>
      </c>
      <c r="R778" t="str">
        <v>100</v>
      </c>
    </row>
    <row r="779">
      <c r="A779" t="str">
        <v>AutoTable</v>
      </c>
      <c r="D779" t="str">
        <v>BOMBE</v>
      </c>
      <c r="E779" t="str">
        <v>SPHERIQUE</v>
      </c>
      <c r="F779" t="str">
        <v>94012-18</v>
      </c>
      <c r="G779" t="str">
        <v xml:space="preserve">BOMBE Ø125 FILET D'OR EN CASCADE </v>
      </c>
      <c r="H779" t="str">
        <v>5" Shell Brocade Crown to Waterfal</v>
      </c>
      <c r="I779" t="str">
        <v>SPECIAL CASCADE</v>
      </c>
      <c r="J779" t="str">
        <v>OR</v>
      </c>
      <c r="K779" t="str">
        <v>125</v>
      </c>
      <c r="L779" t="str">
        <v>F4</v>
      </c>
      <c r="M779" t="str">
        <v>1.3G</v>
      </c>
      <c r="N779" t="str">
        <v>Chine</v>
      </c>
      <c r="O779" t="str">
        <v>1008-F4-69253204</v>
      </c>
      <c r="P779" t="str">
        <v>0.66</v>
      </c>
      <c r="Q779" t="str">
        <v>3,8</v>
      </c>
      <c r="R779" t="str">
        <v>125</v>
      </c>
    </row>
    <row r="780">
      <c r="A780" t="str">
        <v>AutoTable</v>
      </c>
      <c r="D780" t="str">
        <v>BOMBE</v>
      </c>
      <c r="E780" t="str">
        <v>SPHERIQUE</v>
      </c>
      <c r="F780" t="str">
        <v>94015-18</v>
      </c>
      <c r="G780" t="str">
        <v xml:space="preserve">BOMBE Ø150 FILET D'OR EN CASCADE </v>
      </c>
      <c r="H780" t="str">
        <v>6" Shell Brocade Crown to Waterfall</v>
      </c>
      <c r="I780" t="str">
        <v>SPECIAL CASCADE</v>
      </c>
      <c r="J780" t="str">
        <v>OR</v>
      </c>
      <c r="K780" t="str">
        <v>150</v>
      </c>
      <c r="L780" t="str">
        <v>F4</v>
      </c>
      <c r="M780" t="str">
        <v>1.3G</v>
      </c>
      <c r="N780" t="str">
        <v>Chine</v>
      </c>
      <c r="O780" t="str">
        <v>1008-F4-69253206</v>
      </c>
      <c r="P780" t="str">
        <v>1.05</v>
      </c>
      <c r="Q780" t="str">
        <v>4</v>
      </c>
      <c r="R780" t="str">
        <v>150</v>
      </c>
    </row>
    <row r="781">
      <c r="A781" t="str">
        <v>AutoTable</v>
      </c>
      <c r="D781" t="str">
        <v>BOMBE</v>
      </c>
      <c r="E781" t="str">
        <v>SPHERIQUE</v>
      </c>
      <c r="F781" t="str">
        <v>94075-20</v>
      </c>
      <c r="G781" t="str">
        <v>BOMBE Ø75 FILET D'OR EN CASCADE</v>
      </c>
      <c r="H781" t="str">
        <v>3" Shell Brocade Crown to Waterfall</v>
      </c>
      <c r="I781" t="str">
        <v>SPECIAL CASCADE</v>
      </c>
      <c r="J781" t="str">
        <v>OR</v>
      </c>
      <c r="K781" t="str">
        <v>75</v>
      </c>
      <c r="L781" t="str">
        <v>F4</v>
      </c>
      <c r="M781" t="str">
        <v>1.3G</v>
      </c>
      <c r="N781" t="str">
        <v>Chine</v>
      </c>
      <c r="O781" t="str">
        <v>1008-F4-69252666</v>
      </c>
      <c r="P781" t="str">
        <v>0.125</v>
      </c>
      <c r="Q781" t="str">
        <v>3</v>
      </c>
      <c r="R781" t="str">
        <v>75</v>
      </c>
    </row>
    <row r="782">
      <c r="A782" t="str">
        <v>AutoTable</v>
      </c>
      <c r="D782" t="str">
        <v>BOMBE</v>
      </c>
      <c r="E782" t="str">
        <v>SPHERIQUE</v>
      </c>
      <c r="F782" t="str">
        <v>95010-02</v>
      </c>
      <c r="G782" t="str">
        <v xml:space="preserve">BOMBE Ø100 CERCLE BLEU </v>
      </c>
      <c r="H782" t="str">
        <v>4" Shell  blue Ring</v>
      </c>
      <c r="I782" t="str">
        <v>GEOMETRIE CERCLE</v>
      </c>
      <c r="J782" t="str">
        <v>BLEU</v>
      </c>
      <c r="K782" t="str">
        <v>100</v>
      </c>
      <c r="L782" t="str">
        <v>F4</v>
      </c>
      <c r="M782" t="str">
        <v>1.3G</v>
      </c>
      <c r="N782" t="str">
        <v>Chine</v>
      </c>
      <c r="O782" t="str">
        <v>1008-F4-69252665</v>
      </c>
      <c r="P782" t="str">
        <v>0.32</v>
      </c>
      <c r="Q782" t="str">
        <v>3,5</v>
      </c>
      <c r="R782" t="str">
        <v>100</v>
      </c>
    </row>
    <row r="783">
      <c r="A783" t="str">
        <v>AutoTable</v>
      </c>
      <c r="D783" t="str">
        <v>BOMBE</v>
      </c>
      <c r="E783" t="str">
        <v>SPHERIQUE</v>
      </c>
      <c r="F783" t="str">
        <v>95010-06</v>
      </c>
      <c r="G783" t="str">
        <v xml:space="preserve">BOMBE Ø100 CERCLE ROUGE </v>
      </c>
      <c r="H783" t="str">
        <v>4" Shell  red Ring</v>
      </c>
      <c r="I783" t="str">
        <v>GEOMETRIE CERCLE</v>
      </c>
      <c r="J783" t="str">
        <v>ROUGE</v>
      </c>
      <c r="K783" t="str">
        <v>100</v>
      </c>
      <c r="L783" t="str">
        <v>F4</v>
      </c>
      <c r="M783" t="str">
        <v>1.3G</v>
      </c>
      <c r="N783" t="str">
        <v>Chine</v>
      </c>
      <c r="O783" t="str">
        <v>1008-F4-69252665</v>
      </c>
      <c r="P783" t="str">
        <v>0.32</v>
      </c>
      <c r="Q783" t="str">
        <v>3,5</v>
      </c>
      <c r="R783" t="str">
        <v>100</v>
      </c>
    </row>
    <row r="784">
      <c r="A784" t="str">
        <v>AutoTable</v>
      </c>
      <c r="D784" t="str">
        <v>BOMBE</v>
      </c>
      <c r="E784" t="str">
        <v>SPHERIQUE</v>
      </c>
      <c r="F784" t="str">
        <v>95010-09</v>
      </c>
      <c r="G784" t="str">
        <v xml:space="preserve">BOMBE Ø100 CERCLE ARGENT </v>
      </c>
      <c r="H784" t="str">
        <v>4" Shell  silver ring</v>
      </c>
      <c r="I784" t="str">
        <v>GEOMETRIE CERCLE</v>
      </c>
      <c r="J784" t="str">
        <v>ARGENT</v>
      </c>
      <c r="K784" t="str">
        <v>100</v>
      </c>
      <c r="L784" t="str">
        <v>F4</v>
      </c>
      <c r="M784" t="str">
        <v>1.3G</v>
      </c>
      <c r="N784" t="str">
        <v>Chine</v>
      </c>
      <c r="O784" t="str">
        <v>1008-F4-69252665</v>
      </c>
      <c r="P784" t="str">
        <v>0.32</v>
      </c>
      <c r="Q784" t="str">
        <v>3,5</v>
      </c>
      <c r="R784" t="str">
        <v>100</v>
      </c>
    </row>
    <row r="785">
      <c r="A785" t="str">
        <v>AutoTable</v>
      </c>
      <c r="D785" t="str">
        <v>BOMBE</v>
      </c>
      <c r="E785" t="str">
        <v>SPHERIQUE</v>
      </c>
      <c r="F785" t="str">
        <v>95075-02</v>
      </c>
      <c r="G785" t="str">
        <v xml:space="preserve">BOMBE Ø75 CERCLE BLEU </v>
      </c>
      <c r="H785" t="str">
        <v>3" Shell  blue Ring</v>
      </c>
      <c r="I785" t="str">
        <v>GEOMETRIE CERCLE</v>
      </c>
      <c r="J785" t="str">
        <v>BLEU</v>
      </c>
      <c r="K785" t="str">
        <v>75</v>
      </c>
      <c r="L785" t="str">
        <v>F4</v>
      </c>
      <c r="M785" t="str">
        <v>1.3G</v>
      </c>
      <c r="N785" t="str">
        <v>Chine</v>
      </c>
      <c r="O785" t="str">
        <v>1008-F4-69252667</v>
      </c>
      <c r="P785" t="str">
        <v>0.128</v>
      </c>
      <c r="Q785" t="str">
        <v>3</v>
      </c>
      <c r="R785" t="str">
        <v>75</v>
      </c>
    </row>
    <row r="786">
      <c r="A786" t="str">
        <v>AutoTable</v>
      </c>
      <c r="D786" t="str">
        <v>BOMBE</v>
      </c>
      <c r="E786" t="str">
        <v>SPHERIQUE</v>
      </c>
      <c r="F786" t="str">
        <v>95075-06</v>
      </c>
      <c r="G786" t="str">
        <v xml:space="preserve">BOMBE Ø75 CERCLE ROUGE </v>
      </c>
      <c r="H786" t="str">
        <v>3" Shell  red Ring</v>
      </c>
      <c r="I786" t="str">
        <v>GEOMETRIE CERCLE</v>
      </c>
      <c r="J786" t="str">
        <v>ROUGE</v>
      </c>
      <c r="K786" t="str">
        <v>75</v>
      </c>
      <c r="L786" t="str">
        <v>F4</v>
      </c>
      <c r="M786" t="str">
        <v>1.3G</v>
      </c>
      <c r="N786" t="str">
        <v>Chine</v>
      </c>
      <c r="O786" t="str">
        <v>1008-F4-69252667</v>
      </c>
      <c r="P786" t="str">
        <v>0.128</v>
      </c>
      <c r="Q786" t="str">
        <v>3</v>
      </c>
      <c r="R786" t="str">
        <v>75</v>
      </c>
    </row>
    <row r="787">
      <c r="A787" t="str">
        <v>AutoTable</v>
      </c>
      <c r="D787" t="str">
        <v>BOMBE</v>
      </c>
      <c r="E787" t="str">
        <v>SPHERIQUE</v>
      </c>
      <c r="F787" t="str">
        <v>95075-09</v>
      </c>
      <c r="G787" t="str">
        <v xml:space="preserve">BOMBE Ø75 CERCLE ARGENT </v>
      </c>
      <c r="H787" t="str">
        <v>3" Shell  silver ring</v>
      </c>
      <c r="I787" t="str">
        <v>GEOMETRIE CERCLE</v>
      </c>
      <c r="J787" t="str">
        <v>ARGENT</v>
      </c>
      <c r="K787" t="str">
        <v>75</v>
      </c>
      <c r="L787" t="str">
        <v>F4</v>
      </c>
      <c r="M787" t="str">
        <v>1.3G</v>
      </c>
      <c r="N787" t="str">
        <v>Chine</v>
      </c>
      <c r="O787" t="str">
        <v>1008-F4-69252667</v>
      </c>
      <c r="P787" t="str">
        <v>0.128</v>
      </c>
      <c r="Q787" t="str">
        <v>3</v>
      </c>
      <c r="R787" t="str">
        <v>75</v>
      </c>
    </row>
    <row r="788">
      <c r="A788" t="str">
        <v>AutoTable</v>
      </c>
      <c r="D788" t="str">
        <v>BOMBE</v>
      </c>
      <c r="E788" t="str">
        <v>SPHERIQUE</v>
      </c>
      <c r="F788" t="str">
        <v>95275-52</v>
      </c>
      <c r="G788" t="str">
        <v xml:space="preserve">BOMBE Ø75 CERCLE BLEU CENTRE ROUGE </v>
      </c>
      <c r="H788" t="str">
        <v>3" Shell Saturn Blue with Red Heart</v>
      </c>
      <c r="I788" t="str">
        <v>GEOMETRIE CERCLE</v>
      </c>
      <c r="J788" t="str">
        <v>BLEU</v>
      </c>
      <c r="K788" t="str">
        <v>75</v>
      </c>
      <c r="L788" t="str">
        <v>F4</v>
      </c>
      <c r="M788" t="str">
        <v>1.3G</v>
      </c>
      <c r="N788" t="str">
        <v>Chine</v>
      </c>
      <c r="O788" t="str">
        <v>1008-F4-69252667</v>
      </c>
      <c r="P788" t="str">
        <v>0.14</v>
      </c>
      <c r="Q788" t="str">
        <v>3</v>
      </c>
      <c r="R788" t="str">
        <v>75</v>
      </c>
    </row>
    <row r="789">
      <c r="A789" t="str">
        <v>AutoTable</v>
      </c>
      <c r="D789" t="str">
        <v>BOMBE</v>
      </c>
      <c r="E789" t="str">
        <v>SPHERIQUE</v>
      </c>
      <c r="F789" t="str">
        <v>95610-10</v>
      </c>
      <c r="G789" t="str">
        <v xml:space="preserve">BOMBE Ø100 DRAPEAU BLEU/BLANC/ROUGE </v>
      </c>
      <c r="H789" t="str">
        <v>4" Shell Blue/ white/ red flag</v>
      </c>
      <c r="I789" t="str">
        <v>GEOMETRIE MOTIF</v>
      </c>
      <c r="J789" t="str">
        <v>TRICOLORE</v>
      </c>
      <c r="K789" t="str">
        <v>100</v>
      </c>
      <c r="L789" t="str">
        <v>F4</v>
      </c>
      <c r="M789" t="str">
        <v>1.3G</v>
      </c>
      <c r="N789" t="str">
        <v>Chine</v>
      </c>
      <c r="O789" t="str">
        <v>1008-F4-69252665</v>
      </c>
      <c r="P789" t="str">
        <v>0.32</v>
      </c>
      <c r="Q789" t="str">
        <v>3,5</v>
      </c>
      <c r="R789" t="str">
        <v>100</v>
      </c>
    </row>
    <row r="790">
      <c r="A790" t="str">
        <v>AutoTable</v>
      </c>
      <c r="D790" t="str">
        <v>BOMBE</v>
      </c>
      <c r="E790" t="str">
        <v>SPHERIQUE</v>
      </c>
      <c r="F790" t="str">
        <v>96075-02</v>
      </c>
      <c r="G790" t="str">
        <v>BOMBE Ø75  CHRYSANTHEME BLEU</v>
      </c>
      <c r="H790" t="str">
        <v>3'' Shell BLUEchrysantheme</v>
      </c>
      <c r="I790" t="str">
        <v>PIVOINE TRAINEE</v>
      </c>
      <c r="J790" t="str">
        <v>BLEU</v>
      </c>
      <c r="K790" t="str">
        <v>75</v>
      </c>
      <c r="L790" t="str">
        <v>F4</v>
      </c>
      <c r="M790" t="str">
        <v>1.3G</v>
      </c>
      <c r="N790" t="str">
        <v>Chine</v>
      </c>
      <c r="O790" t="str">
        <v>1008-F4-69252667</v>
      </c>
      <c r="P790" t="str">
        <v>0.14</v>
      </c>
      <c r="Q790" t="str">
        <v>3</v>
      </c>
      <c r="R790" t="str">
        <v>75</v>
      </c>
    </row>
    <row r="791">
      <c r="A791" t="str">
        <v>AutoTable</v>
      </c>
      <c r="D791" t="str">
        <v>BOMBE</v>
      </c>
      <c r="E791" t="str">
        <v>SPHERIQUE</v>
      </c>
      <c r="F791" t="str">
        <v>96075-05</v>
      </c>
      <c r="G791" t="str">
        <v>BOMBE Ø75 CHRYSANTHEME VERT</v>
      </c>
      <c r="H791" t="str">
        <v>3'' Shell green chrysantheme</v>
      </c>
      <c r="I791" t="str">
        <v>PIVOINE TRAINEE</v>
      </c>
      <c r="J791" t="str">
        <v>BLEU</v>
      </c>
      <c r="K791" t="str">
        <v>75</v>
      </c>
      <c r="L791" t="str">
        <v>F4</v>
      </c>
      <c r="M791" t="str">
        <v>1.3G</v>
      </c>
      <c r="N791" t="str">
        <v>Chine</v>
      </c>
      <c r="O791" t="str">
        <v>1008-F4-69252667</v>
      </c>
      <c r="P791" t="str">
        <v>0.14</v>
      </c>
      <c r="Q791" t="str">
        <v>3</v>
      </c>
      <c r="R791" t="str">
        <v>75</v>
      </c>
    </row>
    <row r="792">
      <c r="A792" t="str">
        <v>AutoTable</v>
      </c>
      <c r="D792" t="str">
        <v>BOMBE</v>
      </c>
      <c r="E792" t="str">
        <v>SPHERIQUE</v>
      </c>
      <c r="F792" t="str">
        <v>96075-08</v>
      </c>
      <c r="G792" t="str">
        <v>BOMBE Ø75 CHRYSANTHEME MULTICOLORE</v>
      </c>
      <c r="H792" t="str">
        <v>3'' Shell Multicolore Chrysanthemum</v>
      </c>
      <c r="I792" t="str">
        <v>PIVOINE TRAINEE</v>
      </c>
      <c r="J792" t="str">
        <v>MULTICOLORE</v>
      </c>
      <c r="K792" t="str">
        <v>75</v>
      </c>
      <c r="L792" t="str">
        <v>F4</v>
      </c>
      <c r="M792" t="str">
        <v>1.3G</v>
      </c>
      <c r="N792" t="str">
        <v>Chine</v>
      </c>
      <c r="O792" t="str">
        <v>1008-F4-69252667</v>
      </c>
      <c r="P792" t="str">
        <v>0.14</v>
      </c>
      <c r="Q792" t="str">
        <v>3</v>
      </c>
      <c r="R792" t="str">
        <v>75</v>
      </c>
    </row>
    <row r="793">
      <c r="A793" t="str">
        <v>AutoTable</v>
      </c>
      <c r="D793" t="str">
        <v>BOMBE</v>
      </c>
      <c r="E793" t="str">
        <v>SPHERIQUE</v>
      </c>
      <c r="F793" t="str">
        <v>96075-09</v>
      </c>
      <c r="G793" t="str">
        <v>BOMBE Ø75 CHRYSANTHEME ARGENT</v>
      </c>
      <c r="H793" t="str">
        <v>3'' Shell silver Chrysanthemum</v>
      </c>
      <c r="I793" t="str">
        <v>PIVOINE TRAINEE</v>
      </c>
      <c r="J793" t="str">
        <v>ARGENT</v>
      </c>
      <c r="K793" t="str">
        <v>75</v>
      </c>
      <c r="L793" t="str">
        <v>F4</v>
      </c>
      <c r="M793" t="str">
        <v>1.3G</v>
      </c>
      <c r="N793" t="str">
        <v>Chine</v>
      </c>
      <c r="O793" t="str">
        <v>1008-F4-69252667</v>
      </c>
      <c r="P793" t="str">
        <v>0.14</v>
      </c>
      <c r="Q793" t="str">
        <v>3</v>
      </c>
      <c r="R793" t="str">
        <v>75</v>
      </c>
    </row>
    <row r="794">
      <c r="A794" t="str">
        <v>AutoTable</v>
      </c>
      <c r="D794" t="str">
        <v>BOMBE</v>
      </c>
      <c r="E794" t="str">
        <v>SPHERIQUE</v>
      </c>
      <c r="F794" t="str">
        <v>96075-86</v>
      </c>
      <c r="G794" t="str">
        <v>BOMBE Ø75 CHRYSANTHEME ROUGE ET OR</v>
      </c>
      <c r="H794" t="str">
        <v>3'' Shell Red &amp; Gold Chrysanthemum</v>
      </c>
      <c r="I794" t="str">
        <v>PIVOINE TRAINEE</v>
      </c>
      <c r="J794" t="str">
        <v>ROUGE</v>
      </c>
      <c r="K794" t="str">
        <v>75</v>
      </c>
      <c r="L794" t="str">
        <v>F4</v>
      </c>
      <c r="M794" t="str">
        <v>1.3G</v>
      </c>
      <c r="N794" t="str">
        <v>Chine</v>
      </c>
      <c r="O794" t="str">
        <v>1008-F4-69252667</v>
      </c>
      <c r="P794" t="str">
        <v>0.14</v>
      </c>
      <c r="Q794" t="str">
        <v>3</v>
      </c>
      <c r="R794" t="str">
        <v>75</v>
      </c>
    </row>
    <row r="795">
      <c r="A795" t="str">
        <v>AutoTable</v>
      </c>
      <c r="D795" t="str">
        <v>BOMBE</v>
      </c>
      <c r="E795" t="str">
        <v>SPHERIQUE</v>
      </c>
      <c r="F795" t="str">
        <v>97175-64</v>
      </c>
      <c r="G795" t="str">
        <v xml:space="preserve">BOMBE Ø75 DAHLIA JAUNE PISTIL CLIGNOTANT ARGENT </v>
      </c>
      <c r="H795" t="str">
        <v>3" yellow dahlia w/ silver strobe pistil</v>
      </c>
      <c r="I795" t="str">
        <v>ARAIGNEE PISTIL</v>
      </c>
      <c r="J795" t="str">
        <v>JAUNE</v>
      </c>
      <c r="K795" t="str">
        <v>75</v>
      </c>
      <c r="L795" t="str">
        <v>F4</v>
      </c>
      <c r="M795" t="str">
        <v>1.3G</v>
      </c>
      <c r="N795" t="str">
        <v>Chine</v>
      </c>
      <c r="O795" t="str">
        <v>1008-F4-69252667</v>
      </c>
      <c r="P795" t="str">
        <v>0.163</v>
      </c>
      <c r="Q795" t="str">
        <v>3</v>
      </c>
      <c r="R795" t="str">
        <v>75</v>
      </c>
    </row>
    <row r="796">
      <c r="A796" t="str">
        <v>AutoTable</v>
      </c>
      <c r="D796" t="str">
        <v>BOMBE</v>
      </c>
      <c r="E796" t="str">
        <v>SPHERIQUE</v>
      </c>
      <c r="F796" t="str">
        <v>97175-68</v>
      </c>
      <c r="G796" t="str">
        <v>BOMBE Ø75 DAHLIA MULTI-PASTEL PISTIL CLIGNO. ARGT</v>
      </c>
      <c r="H796" t="str">
        <v>3'' Shell Peach, lemon, aqua dahlia with silver strobe pistil</v>
      </c>
      <c r="I796" t="str">
        <v>ARAIGNEE PISTIL</v>
      </c>
      <c r="J796" t="str">
        <v>MULTICOLORE</v>
      </c>
      <c r="K796" t="str">
        <v>75</v>
      </c>
      <c r="L796" t="str">
        <v>F4</v>
      </c>
      <c r="M796" t="str">
        <v>1.3G</v>
      </c>
      <c r="N796" t="str">
        <v>Chine</v>
      </c>
      <c r="O796" t="str">
        <v>1008-F4-69252667</v>
      </c>
      <c r="P796" t="str">
        <v>0.163</v>
      </c>
      <c r="Q796" t="str">
        <v>3</v>
      </c>
      <c r="R796" t="str">
        <v>75</v>
      </c>
    </row>
    <row r="797">
      <c r="A797" t="str">
        <v>AutoTable</v>
      </c>
      <c r="D797" t="str">
        <v>BOMBE</v>
      </c>
      <c r="E797" t="str">
        <v>SPHERIQUE</v>
      </c>
      <c r="F797" t="str">
        <v>97175-70</v>
      </c>
      <c r="G797" t="str">
        <v>BOMBE Ø75 DAHLIA VIOLET PISTIL CLIGNOTANT ARGENT</v>
      </c>
      <c r="H797" t="str">
        <v>3" purple dahlia w/ silver strobe pistil</v>
      </c>
      <c r="I797" t="str">
        <v>ARAIGNEE PISTIL</v>
      </c>
      <c r="J797" t="str">
        <v>VIOLET</v>
      </c>
      <c r="K797" t="str">
        <v>75</v>
      </c>
      <c r="L797" t="str">
        <v>F4</v>
      </c>
      <c r="M797" t="str">
        <v>1.3G</v>
      </c>
      <c r="N797" t="str">
        <v>Chine</v>
      </c>
      <c r="O797" t="str">
        <v>1008-F4-69252667</v>
      </c>
      <c r="P797" t="str">
        <v>0.163</v>
      </c>
      <c r="Q797" t="str">
        <v>3</v>
      </c>
      <c r="R797" t="str">
        <v>75</v>
      </c>
    </row>
    <row r="798">
      <c r="A798" t="str">
        <v>AutoTable</v>
      </c>
      <c r="D798" t="str">
        <v>BOMBE</v>
      </c>
      <c r="E798" t="str">
        <v>SPHERIQUE</v>
      </c>
      <c r="F798" t="str">
        <v>97175-75</v>
      </c>
      <c r="G798" t="str">
        <v xml:space="preserve">BOMBE Ø75 DAHLIA VERT PISTIL CLIGNOTANT ARGENT </v>
      </c>
      <c r="H798" t="str">
        <v>3" green dahlia w/ silver strobe pistil</v>
      </c>
      <c r="I798" t="str">
        <v>ARAIGNEE PISTIL</v>
      </c>
      <c r="J798" t="str">
        <v>VERT</v>
      </c>
      <c r="K798" t="str">
        <v>75</v>
      </c>
      <c r="L798" t="str">
        <v>F4</v>
      </c>
      <c r="M798" t="str">
        <v>1.3G</v>
      </c>
      <c r="N798" t="str">
        <v>Chine</v>
      </c>
      <c r="O798" t="str">
        <v>1008-F4-69252667</v>
      </c>
      <c r="P798" t="str">
        <v>0.163</v>
      </c>
      <c r="Q798" t="str">
        <v>3</v>
      </c>
      <c r="R798" t="str">
        <v>75</v>
      </c>
    </row>
    <row r="799">
      <c r="A799" t="str">
        <v>AutoTable</v>
      </c>
      <c r="D799" t="str">
        <v>BOMBE</v>
      </c>
      <c r="E799" t="str">
        <v>SPHERIQUE</v>
      </c>
      <c r="F799" t="str">
        <v>97175-76</v>
      </c>
      <c r="G799" t="str">
        <v xml:space="preserve">BOMBE Ø75 DAHLIA ROUGE PISTIL CLIGNOTANT ARGENT </v>
      </c>
      <c r="H799" t="str">
        <v>3" Red dahlia w/ silver strobe pistil</v>
      </c>
      <c r="I799" t="str">
        <v>ARAIGNEE PISTIL</v>
      </c>
      <c r="J799" t="str">
        <v>ROUGE</v>
      </c>
      <c r="K799" t="str">
        <v>75</v>
      </c>
      <c r="L799" t="str">
        <v>F4</v>
      </c>
      <c r="M799" t="str">
        <v>1.3G</v>
      </c>
      <c r="N799" t="str">
        <v>Chine</v>
      </c>
      <c r="O799" t="str">
        <v>1008-F4-69252667</v>
      </c>
      <c r="P799" t="str">
        <v>0.163</v>
      </c>
      <c r="Q799" t="str">
        <v>3</v>
      </c>
      <c r="R799" t="str">
        <v>75</v>
      </c>
    </row>
    <row r="800">
      <c r="A800" t="str">
        <v>AutoTable</v>
      </c>
      <c r="D800" t="str">
        <v>BOMBE</v>
      </c>
      <c r="E800" t="str">
        <v>SPHERIQUE</v>
      </c>
      <c r="F800" t="str">
        <v>97515-09</v>
      </c>
      <c r="G800" t="str">
        <v xml:space="preserve">BOMBE Ø150 ETINCELLE PÉTILLANTE ARGENT </v>
      </c>
      <c r="H800" t="str">
        <v>6" Shell STROBE Willow</v>
      </c>
      <c r="I800" t="str">
        <v>PIVOINE CLIGNO</v>
      </c>
      <c r="J800" t="str">
        <v>ARGENT</v>
      </c>
      <c r="K800" t="str">
        <v>150</v>
      </c>
      <c r="L800" t="str">
        <v>F4</v>
      </c>
      <c r="M800" t="str">
        <v>1.3G</v>
      </c>
      <c r="N800" t="str">
        <v>Chine</v>
      </c>
      <c r="O800" t="str">
        <v>1008-F4-69253207</v>
      </c>
      <c r="P800" t="str">
        <v>1.05</v>
      </c>
      <c r="Q800" t="str">
        <v>4,2</v>
      </c>
      <c r="R800" t="str">
        <v>150</v>
      </c>
    </row>
    <row r="801">
      <c r="A801" t="str">
        <v>AutoTable</v>
      </c>
      <c r="D801" t="str">
        <v>BOMBE</v>
      </c>
      <c r="E801" t="str">
        <v>SPHERIQUE</v>
      </c>
      <c r="F801" t="str">
        <v>98010-10</v>
      </c>
      <c r="G801" t="str">
        <v xml:space="preserve">BOMBE Ø100 MOSAÏQUE VIOLETTE </v>
      </c>
      <c r="H801" t="str">
        <v>4" Shell Purple Crosette</v>
      </c>
      <c r="I801" t="str">
        <v>MOSAIQUE</v>
      </c>
      <c r="J801" t="str">
        <v>VIOLET</v>
      </c>
      <c r="K801" t="str">
        <v>100</v>
      </c>
      <c r="L801" t="str">
        <v>F4</v>
      </c>
      <c r="M801" t="str">
        <v>1.3G</v>
      </c>
      <c r="N801" t="str">
        <v>Chine</v>
      </c>
      <c r="O801" t="str">
        <v>1008-F4-69252665</v>
      </c>
      <c r="P801" t="str">
        <v>0.32</v>
      </c>
      <c r="Q801" t="str">
        <v>3,5</v>
      </c>
      <c r="R801" t="str">
        <v>100</v>
      </c>
    </row>
    <row r="802">
      <c r="A802" t="str">
        <v>AutoTable</v>
      </c>
      <c r="D802" t="str">
        <v>BOMBE</v>
      </c>
      <c r="E802" t="str">
        <v>SPHERIQUE</v>
      </c>
      <c r="F802" t="str">
        <v>98012-05</v>
      </c>
      <c r="G802" t="str">
        <v xml:space="preserve">BOMBE Ø125 MOSAÏQUE VERTE </v>
      </c>
      <c r="H802" t="str">
        <v xml:space="preserve">5" Shell Green Crossette </v>
      </c>
      <c r="I802" t="str">
        <v>MOSAIQUE</v>
      </c>
      <c r="J802" t="str">
        <v>VERT</v>
      </c>
      <c r="K802" t="str">
        <v>125</v>
      </c>
      <c r="L802" t="str">
        <v>F4</v>
      </c>
      <c r="M802" t="str">
        <v>1.3G</v>
      </c>
      <c r="N802" t="str">
        <v>Chine</v>
      </c>
      <c r="O802" t="str">
        <v>1008-F4-69253205</v>
      </c>
      <c r="P802" t="str">
        <v>0.66</v>
      </c>
      <c r="Q802" t="str">
        <v>3,8</v>
      </c>
      <c r="R802" t="str">
        <v>125</v>
      </c>
    </row>
    <row r="803">
      <c r="A803" t="str">
        <v>AutoTable</v>
      </c>
      <c r="D803" t="str">
        <v>BOMBE</v>
      </c>
      <c r="E803" t="str">
        <v>SPHERIQUE</v>
      </c>
      <c r="F803" t="str">
        <v>98012-06</v>
      </c>
      <c r="G803" t="str">
        <v xml:space="preserve">BOMBE Ø125 MOSAÏQUE ROUGE </v>
      </c>
      <c r="H803" t="str">
        <v>5" Shell Red Crossette</v>
      </c>
      <c r="I803" t="str">
        <v>MOSAIQUE</v>
      </c>
      <c r="J803" t="str">
        <v>ROUGE</v>
      </c>
      <c r="K803" t="str">
        <v>125</v>
      </c>
      <c r="L803" t="str">
        <v>F4</v>
      </c>
      <c r="M803" t="str">
        <v>1.3G</v>
      </c>
      <c r="N803" t="str">
        <v>Chine</v>
      </c>
      <c r="O803" t="str">
        <v>1008-F4-69253205</v>
      </c>
      <c r="P803" t="str">
        <v>0.66</v>
      </c>
      <c r="Q803" t="str">
        <v>3,8</v>
      </c>
      <c r="R803" t="str">
        <v>125</v>
      </c>
    </row>
    <row r="804">
      <c r="A804" t="str">
        <v>AutoTable</v>
      </c>
      <c r="D804" t="str">
        <v>BOMBE</v>
      </c>
      <c r="E804" t="str">
        <v>SPHERIQUE</v>
      </c>
      <c r="F804" t="str">
        <v>98012-10</v>
      </c>
      <c r="G804" t="str">
        <v>BOMBE Ø125 MOSAÏQUE VIOLETTE</v>
      </c>
      <c r="H804" t="str">
        <v>5" Shell Purple Crossette</v>
      </c>
      <c r="I804" t="str">
        <v>MOSAIQUE</v>
      </c>
      <c r="J804" t="str">
        <v>VIOLET</v>
      </c>
      <c r="K804" t="str">
        <v>125</v>
      </c>
      <c r="L804" t="str">
        <v>F4</v>
      </c>
      <c r="M804" t="str">
        <v>1.3G</v>
      </c>
      <c r="N804" t="str">
        <v>Chine</v>
      </c>
      <c r="O804" t="str">
        <v>1008-F4-69253205</v>
      </c>
      <c r="P804" t="str">
        <v>0.66</v>
      </c>
      <c r="Q804" t="str">
        <v>3,8</v>
      </c>
      <c r="R804" t="str">
        <v>125</v>
      </c>
    </row>
    <row r="805">
      <c r="A805" t="str">
        <v>AutoTable</v>
      </c>
      <c r="D805" t="str">
        <v>BOMBE</v>
      </c>
      <c r="E805" t="str">
        <v>SPHERIQUE</v>
      </c>
      <c r="F805" t="str">
        <v>98275-06</v>
      </c>
      <c r="G805" t="str">
        <v>BOMBE Ø75 MOSAÏQUE ROUGE À CHGT FRISSON</v>
      </c>
      <c r="H805" t="str">
        <v>3" Shell Red to crackling crossette</v>
      </c>
      <c r="I805" t="str">
        <v>MOSAIQUE</v>
      </c>
      <c r="J805" t="str">
        <v>ROUGE</v>
      </c>
      <c r="K805" t="str">
        <v>75</v>
      </c>
      <c r="L805" t="str">
        <v>F4</v>
      </c>
      <c r="M805" t="str">
        <v>1.3G</v>
      </c>
      <c r="N805" t="str">
        <v>Chine</v>
      </c>
      <c r="O805" t="str">
        <v>1008-F4-69252667</v>
      </c>
      <c r="P805" t="str">
        <v>0.14</v>
      </c>
      <c r="Q805" t="str">
        <v>3</v>
      </c>
      <c r="R805" t="str">
        <v>75</v>
      </c>
    </row>
    <row r="806">
      <c r="A806" t="str">
        <v>AutoTable</v>
      </c>
      <c r="D806" t="str">
        <v>BOMBE</v>
      </c>
      <c r="E806" t="str">
        <v>SPHERIQUE</v>
      </c>
      <c r="F806" t="str">
        <v>98275-09</v>
      </c>
      <c r="G806" t="str">
        <v>BOMBE Ø75 MOSAÏQUE ARGENT À CHGT FRISSON</v>
      </c>
      <c r="H806" t="str">
        <v>3'' Shell Silver to crackling crossette</v>
      </c>
      <c r="I806" t="str">
        <v>MOSAIQUE</v>
      </c>
      <c r="J806" t="str">
        <v>ARGENT</v>
      </c>
      <c r="K806" t="str">
        <v>75</v>
      </c>
      <c r="L806" t="str">
        <v>F4</v>
      </c>
      <c r="M806" t="str">
        <v>1.3G</v>
      </c>
      <c r="N806" t="str">
        <v>Chine</v>
      </c>
      <c r="O806" t="str">
        <v>1008-F4-69252667</v>
      </c>
      <c r="P806" t="str">
        <v>0.14</v>
      </c>
      <c r="Q806" t="str">
        <v>3</v>
      </c>
      <c r="R806" t="str">
        <v>75</v>
      </c>
    </row>
    <row r="807">
      <c r="A807" t="str">
        <v>AutoTable</v>
      </c>
      <c r="D807" t="str">
        <v>BOMBE</v>
      </c>
      <c r="E807" t="str">
        <v>SPHERIQUE</v>
      </c>
      <c r="F807" t="str">
        <v>98275-46</v>
      </c>
      <c r="G807" t="str">
        <v>BOMBE Ø75 MOSAÏQUE ROUGE À CHGT VERT</v>
      </c>
      <c r="H807" t="str">
        <v>3" Shell Red coconut crossette</v>
      </c>
      <c r="I807" t="str">
        <v>MOSAIQUE</v>
      </c>
      <c r="J807" t="str">
        <v>ROUGE</v>
      </c>
      <c r="K807" t="str">
        <v>75</v>
      </c>
      <c r="L807" t="str">
        <v>F4</v>
      </c>
      <c r="M807" t="str">
        <v>1.3G</v>
      </c>
      <c r="N807" t="str">
        <v>Chine</v>
      </c>
      <c r="O807" t="str">
        <v>1008-F4-69252667</v>
      </c>
      <c r="P807" t="str">
        <v>0.14</v>
      </c>
      <c r="Q807" t="str">
        <v>3</v>
      </c>
      <c r="R807" t="str">
        <v>75</v>
      </c>
    </row>
    <row r="808">
      <c r="A808" t="str">
        <v>AutoTable</v>
      </c>
      <c r="D808" t="str">
        <v>BOMBE</v>
      </c>
      <c r="E808" t="str">
        <v>SPHERIQUE</v>
      </c>
      <c r="F808" t="str">
        <v>98275-86</v>
      </c>
      <c r="G808" t="str">
        <v>BOMBE Ø75 MOSAÏQUE ROUGE À CHGT ARGT</v>
      </c>
      <c r="H808" t="str">
        <v>3" Shell Red to silver crossette</v>
      </c>
      <c r="I808" t="str">
        <v>MOSAIQUE</v>
      </c>
      <c r="J808" t="str">
        <v>ROUGE</v>
      </c>
      <c r="K808" t="str">
        <v>75</v>
      </c>
      <c r="L808" t="str">
        <v>F4</v>
      </c>
      <c r="M808" t="str">
        <v>1.3G</v>
      </c>
      <c r="N808" t="str">
        <v>Chine</v>
      </c>
      <c r="O808" t="str">
        <v>1008-F4-69252667</v>
      </c>
      <c r="P808" t="str">
        <v>0.14</v>
      </c>
      <c r="Q808" t="str">
        <v>3</v>
      </c>
      <c r="R808" t="str">
        <v>75</v>
      </c>
    </row>
    <row r="809">
      <c r="A809" t="str">
        <v>AutoTable</v>
      </c>
      <c r="D809" t="str">
        <v>BOMBE</v>
      </c>
      <c r="E809" t="str">
        <v>SPHERIQUE</v>
      </c>
      <c r="F809" t="str">
        <v>99010-02</v>
      </c>
      <c r="G809" t="str">
        <v xml:space="preserve">BOMBE Ø100 ETOILES FILANTES BLEUES </v>
      </c>
      <c r="H809" t="str">
        <v>4" Shell Blue swimming star</v>
      </c>
      <c r="I809" t="str">
        <v>SPECIAL ETOILE</v>
      </c>
      <c r="J809" t="str">
        <v>BLEU</v>
      </c>
      <c r="K809" t="str">
        <v>100</v>
      </c>
      <c r="L809" t="str">
        <v>F4</v>
      </c>
      <c r="M809" t="str">
        <v>1.3G</v>
      </c>
      <c r="N809" t="str">
        <v>Chine</v>
      </c>
      <c r="O809" t="str">
        <v>1008-F4-69252665</v>
      </c>
      <c r="P809" t="str">
        <v>0.32</v>
      </c>
      <c r="Q809" t="str">
        <v>3,5</v>
      </c>
      <c r="R809" t="str">
        <v>100</v>
      </c>
    </row>
    <row r="810">
      <c r="A810" t="str">
        <v>AutoTable</v>
      </c>
      <c r="D810" t="str">
        <v>BOMBE</v>
      </c>
      <c r="E810" t="str">
        <v>SPHERIQUE</v>
      </c>
      <c r="F810" t="str">
        <v>99010-05</v>
      </c>
      <c r="G810" t="str">
        <v xml:space="preserve">BOMBE Ø100 ETOILES FILANTES VERTES </v>
      </c>
      <c r="H810" t="str">
        <v>4" Shell Green swimming star</v>
      </c>
      <c r="I810" t="str">
        <v>SPECIAL ETOILE</v>
      </c>
      <c r="J810" t="str">
        <v>VERT</v>
      </c>
      <c r="K810" t="str">
        <v>100</v>
      </c>
      <c r="L810" t="str">
        <v>F4</v>
      </c>
      <c r="M810" t="str">
        <v>1.3G</v>
      </c>
      <c r="N810" t="str">
        <v>Chine</v>
      </c>
      <c r="O810" t="str">
        <v>1008-F4-69252665</v>
      </c>
      <c r="P810" t="str">
        <v>0.32</v>
      </c>
      <c r="Q810" t="str">
        <v>3,5</v>
      </c>
      <c r="R810" t="str">
        <v>100</v>
      </c>
    </row>
    <row r="811">
      <c r="A811" t="str">
        <v>AutoTable</v>
      </c>
      <c r="D811" t="str">
        <v>BOMBE</v>
      </c>
      <c r="E811" t="str">
        <v>SPHERIQUE</v>
      </c>
      <c r="F811" t="str">
        <v>99010-06</v>
      </c>
      <c r="G811" t="str">
        <v xml:space="preserve">BOMBE Ø100 ETOILES FILANTES ROUGES </v>
      </c>
      <c r="H811" t="str">
        <v>4" Shell Red swimming star</v>
      </c>
      <c r="I811" t="str">
        <v>SPECIAL ETOILE</v>
      </c>
      <c r="J811" t="str">
        <v>ROUGE</v>
      </c>
      <c r="K811" t="str">
        <v>100</v>
      </c>
      <c r="L811" t="str">
        <v>F4</v>
      </c>
      <c r="M811" t="str">
        <v>1.3G</v>
      </c>
      <c r="N811" t="str">
        <v>Chine</v>
      </c>
      <c r="O811" t="str">
        <v>1008-F4-69252665</v>
      </c>
      <c r="P811" t="str">
        <v>0.32</v>
      </c>
      <c r="Q811" t="str">
        <v>3,5</v>
      </c>
      <c r="R811" t="str">
        <v>100</v>
      </c>
    </row>
    <row r="812">
      <c r="A812" t="str">
        <v>AutoTable</v>
      </c>
      <c r="D812" t="str">
        <v>BOMBE</v>
      </c>
      <c r="E812" t="str">
        <v>SPHERIQUE</v>
      </c>
      <c r="F812" t="str">
        <v>99010-09</v>
      </c>
      <c r="G812" t="str">
        <v xml:space="preserve">BOMBE Ø100 ETOILES FILANTES ARGENT </v>
      </c>
      <c r="H812" t="str">
        <v>4" Shell Silver swimming star</v>
      </c>
      <c r="I812" t="str">
        <v>SPECIAL ETOILE</v>
      </c>
      <c r="J812" t="str">
        <v>ARGENT</v>
      </c>
      <c r="K812" t="str">
        <v>100</v>
      </c>
      <c r="L812" t="str">
        <v>F4</v>
      </c>
      <c r="M812" t="str">
        <v>1.3G</v>
      </c>
      <c r="N812" t="str">
        <v>Chine</v>
      </c>
      <c r="O812" t="str">
        <v>1008-F4-69252665</v>
      </c>
      <c r="P812" t="str">
        <v>0.32</v>
      </c>
      <c r="Q812" t="str">
        <v>3,5</v>
      </c>
      <c r="R812" t="str">
        <v>100</v>
      </c>
    </row>
    <row r="813">
      <c r="A813" t="str">
        <v>AutoTable</v>
      </c>
      <c r="D813" t="str">
        <v>BOMBE</v>
      </c>
      <c r="E813" t="str">
        <v>SPHERIQUE</v>
      </c>
      <c r="F813" t="str">
        <v>99210-02</v>
      </c>
      <c r="G813" t="str">
        <v>BOMBE Ø100 FEUILLES BLEUES</v>
      </c>
      <c r="H813" t="str">
        <v>4" Shell Blue falling leaves</v>
      </c>
      <c r="I813" t="str">
        <v>SPECIAL FEUILLE</v>
      </c>
      <c r="J813" t="str">
        <v>BLEU</v>
      </c>
      <c r="K813" t="str">
        <v>100</v>
      </c>
      <c r="L813" t="str">
        <v>F4</v>
      </c>
      <c r="M813" t="str">
        <v>1.3G</v>
      </c>
      <c r="N813" t="str">
        <v>Chine</v>
      </c>
      <c r="O813" t="str">
        <v>1008-F4-69252664</v>
      </c>
      <c r="P813" t="str">
        <v>0.28</v>
      </c>
      <c r="Q813" t="str">
        <v>3,5</v>
      </c>
      <c r="R813" t="str">
        <v>100</v>
      </c>
    </row>
    <row r="814">
      <c r="A814" t="str">
        <v>AutoTable</v>
      </c>
      <c r="D814" t="str">
        <v>BOMBE</v>
      </c>
      <c r="E814" t="str">
        <v>SPHERIQUE</v>
      </c>
      <c r="F814" t="str">
        <v>99210-05</v>
      </c>
      <c r="G814" t="str">
        <v>BOMBE Ø100 FEUILLES VERTES</v>
      </c>
      <c r="H814" t="str">
        <v>4" Shell Green falling leaves</v>
      </c>
      <c r="I814" t="str">
        <v>SPECIAL FEUILLE</v>
      </c>
      <c r="J814" t="str">
        <v>VERT</v>
      </c>
      <c r="K814" t="str">
        <v>100</v>
      </c>
      <c r="L814" t="str">
        <v>F4</v>
      </c>
      <c r="M814" t="str">
        <v>1.3G</v>
      </c>
      <c r="N814" t="str">
        <v>Chine</v>
      </c>
      <c r="O814" t="str">
        <v>1008-F4-69252664</v>
      </c>
      <c r="P814" t="str">
        <v>0.28</v>
      </c>
      <c r="Q814" t="str">
        <v>3,5</v>
      </c>
      <c r="R814" t="str">
        <v>100</v>
      </c>
    </row>
    <row r="815">
      <c r="A815" t="str">
        <v>AutoTable</v>
      </c>
      <c r="D815" t="str">
        <v>BOMBE</v>
      </c>
      <c r="E815" t="str">
        <v>SPHERIQUE</v>
      </c>
      <c r="F815" t="str">
        <v>99210-06</v>
      </c>
      <c r="G815" t="str">
        <v>BOMBE Ø100 FEUILLES ROUGES</v>
      </c>
      <c r="H815" t="str">
        <v>4"Shell  Red falling leaves</v>
      </c>
      <c r="I815" t="str">
        <v>SPECIAL FEUILLE</v>
      </c>
      <c r="J815" t="str">
        <v>ROUGE</v>
      </c>
      <c r="K815" t="str">
        <v>100</v>
      </c>
      <c r="L815" t="str">
        <v>F4</v>
      </c>
      <c r="M815" t="str">
        <v>1.3G</v>
      </c>
      <c r="N815" t="str">
        <v>Chine</v>
      </c>
      <c r="O815" t="str">
        <v>1008-F4-69252664</v>
      </c>
      <c r="P815" t="str">
        <v>0.28</v>
      </c>
      <c r="Q815" t="str">
        <v>3,5</v>
      </c>
      <c r="R815" t="str">
        <v>100</v>
      </c>
    </row>
    <row r="816">
      <c r="A816" t="str">
        <v>AutoTable</v>
      </c>
      <c r="D816" t="str">
        <v>BOMBE</v>
      </c>
      <c r="E816" t="str">
        <v>SPHERIQUE</v>
      </c>
      <c r="F816" t="str">
        <v>99210-08</v>
      </c>
      <c r="G816" t="str">
        <v xml:space="preserve">BOMBE Ø100 FEUILLES MULTICOLORES </v>
      </c>
      <c r="H816" t="str">
        <v>4" Shell Color falling leaves</v>
      </c>
      <c r="I816" t="str">
        <v>SPECIAL FEUILLE</v>
      </c>
      <c r="J816" t="str">
        <v>MULTICOLORE</v>
      </c>
      <c r="K816" t="str">
        <v>100</v>
      </c>
      <c r="L816" t="str">
        <v>F4</v>
      </c>
      <c r="M816" t="str">
        <v>1.3G</v>
      </c>
      <c r="N816" t="str">
        <v>Chine</v>
      </c>
      <c r="O816" t="str">
        <v>1008-F4-69252664</v>
      </c>
      <c r="P816" t="str">
        <v>0.28</v>
      </c>
      <c r="Q816" t="str">
        <v>3,5</v>
      </c>
      <c r="R816" t="str">
        <v>100</v>
      </c>
    </row>
    <row r="817">
      <c r="A817" t="str">
        <v>AutoTable</v>
      </c>
      <c r="D817" t="str">
        <v>BOMBE</v>
      </c>
      <c r="E817" t="str">
        <v>SPHERIQUE</v>
      </c>
      <c r="F817" t="str">
        <v>99210-09</v>
      </c>
      <c r="G817" t="str">
        <v xml:space="preserve">BOMBE Ø100 FEUILLES ARGENT </v>
      </c>
      <c r="H817" t="str">
        <v>4" Shell Silver  falling leaves</v>
      </c>
      <c r="I817" t="str">
        <v>SPECIAL FEUILLE</v>
      </c>
      <c r="J817" t="str">
        <v>ARGENT</v>
      </c>
      <c r="K817" t="str">
        <v>100</v>
      </c>
      <c r="L817" t="str">
        <v>F4</v>
      </c>
      <c r="M817" t="str">
        <v>1.3G</v>
      </c>
      <c r="N817" t="str">
        <v>Chine</v>
      </c>
      <c r="O817" t="str">
        <v>1008-F4-69252664</v>
      </c>
      <c r="P817" t="str">
        <v>0.28</v>
      </c>
      <c r="Q817" t="str">
        <v>3,5</v>
      </c>
      <c r="R817" t="str">
        <v>100</v>
      </c>
    </row>
    <row r="818">
      <c r="A818" t="str">
        <v>AutoTable</v>
      </c>
      <c r="D818" t="str">
        <v>BOMBE</v>
      </c>
      <c r="E818" t="str">
        <v>SPHERIQUE</v>
      </c>
      <c r="F818" t="str">
        <v>99275-04</v>
      </c>
      <c r="G818" t="str">
        <v xml:space="preserve">BOMBE Ø75 FEUILLES JAUNES </v>
      </c>
      <c r="H818" t="str">
        <v>3" Shell Yellow Falling Leaves</v>
      </c>
      <c r="I818" t="str">
        <v>SPECIAL FEUILLE</v>
      </c>
      <c r="J818" t="str">
        <v>JAUNE</v>
      </c>
      <c r="K818" t="str">
        <v>75</v>
      </c>
      <c r="L818" t="str">
        <v>F4</v>
      </c>
      <c r="M818" t="str">
        <v>1.3G</v>
      </c>
      <c r="N818" t="str">
        <v>Chine</v>
      </c>
      <c r="O818" t="str">
        <v>1008-F4-69252666</v>
      </c>
      <c r="P818" t="str">
        <v>0.125</v>
      </c>
      <c r="Q818" t="str">
        <v>3</v>
      </c>
      <c r="R818" t="str">
        <v>75</v>
      </c>
    </row>
    <row r="819">
      <c r="A819" t="str">
        <v>AutoTable</v>
      </c>
      <c r="D819" t="str">
        <v>BOMBE</v>
      </c>
      <c r="E819" t="str">
        <v>SPHERIQUE</v>
      </c>
      <c r="F819" t="str">
        <v>99275-05</v>
      </c>
      <c r="G819" t="str">
        <v xml:space="preserve">BOMBE Ø75 FEUILLES VERTES </v>
      </c>
      <c r="H819" t="str">
        <v>3" Shell  Green swimming star</v>
      </c>
      <c r="I819" t="str">
        <v>SPECIAL FEUILLE</v>
      </c>
      <c r="J819" t="str">
        <v>VERT</v>
      </c>
      <c r="K819" t="str">
        <v>75</v>
      </c>
      <c r="L819" t="str">
        <v>F4</v>
      </c>
      <c r="M819" t="str">
        <v>1.3G</v>
      </c>
      <c r="N819" t="str">
        <v>Chine</v>
      </c>
      <c r="O819" t="str">
        <v>1008-F4-69252666</v>
      </c>
      <c r="P819" t="str">
        <v>0.125</v>
      </c>
      <c r="Q819" t="str">
        <v>3</v>
      </c>
      <c r="R819" t="str">
        <v>75</v>
      </c>
    </row>
    <row r="820">
      <c r="A820" t="str">
        <v>AutoTable</v>
      </c>
      <c r="D820" t="str">
        <v>BOMBE</v>
      </c>
      <c r="E820" t="str">
        <v>SPHERIQUE</v>
      </c>
      <c r="F820" t="str">
        <v>99275-08</v>
      </c>
      <c r="G820" t="str">
        <v xml:space="preserve">BOMBE Ø75 FEUILLES MULTICOLORE </v>
      </c>
      <c r="H820" t="str">
        <v>3" Shell variegated swimming sta</v>
      </c>
      <c r="I820" t="str">
        <v>SPECIAL FEUILLE</v>
      </c>
      <c r="J820" t="str">
        <v>MULTICOLORE</v>
      </c>
      <c r="K820" t="str">
        <v>75</v>
      </c>
      <c r="L820" t="str">
        <v>F4</v>
      </c>
      <c r="M820" t="str">
        <v>1.3G</v>
      </c>
      <c r="N820" t="str">
        <v>Chine</v>
      </c>
      <c r="O820" t="str">
        <v>1008-F4-69252666</v>
      </c>
      <c r="P820" t="str">
        <v>0.125</v>
      </c>
      <c r="Q820" t="str">
        <v>3</v>
      </c>
      <c r="R820" t="str">
        <v>75</v>
      </c>
    </row>
    <row r="821">
      <c r="A821" t="str">
        <v>AutoTable</v>
      </c>
      <c r="D821" t="str">
        <v>BOMBE</v>
      </c>
      <c r="E821" t="str">
        <v>SPHERIQUE</v>
      </c>
      <c r="F821" t="str">
        <v>99610-02</v>
      </c>
      <c r="G821" t="str">
        <v xml:space="preserve">BOMBE Ø100 SAULE BLEU </v>
      </c>
      <c r="H821" t="str">
        <v>4'' Shell Blue Willow</v>
      </c>
      <c r="I821" t="str">
        <v>ARAIGNEE</v>
      </c>
      <c r="J821" t="str">
        <v>BLEU</v>
      </c>
      <c r="K821" t="str">
        <v>100</v>
      </c>
      <c r="L821" t="str">
        <v>F4</v>
      </c>
      <c r="M821" t="str">
        <v>1.3G</v>
      </c>
      <c r="N821" t="str">
        <v>Chine</v>
      </c>
      <c r="O821" t="str">
        <v>1008-F4-69252665</v>
      </c>
      <c r="P821" t="str">
        <v>0.32</v>
      </c>
      <c r="Q821" t="str">
        <v>3,5</v>
      </c>
      <c r="R821" t="str">
        <v>100</v>
      </c>
    </row>
    <row r="822">
      <c r="A822" t="str">
        <v>AutoTable</v>
      </c>
      <c r="D822" t="str">
        <v>BOMBE</v>
      </c>
      <c r="E822" t="str">
        <v>SPHERIQUE</v>
      </c>
      <c r="F822" t="str">
        <v>99610-07</v>
      </c>
      <c r="G822" t="str">
        <v xml:space="preserve">BOMBE Ø100 SAULE PLEUREUR </v>
      </c>
      <c r="H822" t="str">
        <v>4" Shell Golden willow F4</v>
      </c>
      <c r="I822" t="str">
        <v>ARAIGNEE</v>
      </c>
      <c r="J822" t="str">
        <v>OR</v>
      </c>
      <c r="K822" t="str">
        <v>100</v>
      </c>
      <c r="L822" t="str">
        <v>F4</v>
      </c>
      <c r="M822" t="str">
        <v>1.3G</v>
      </c>
      <c r="N822" t="str">
        <v>Chine</v>
      </c>
      <c r="O822" t="str">
        <v>1008-F4-69252665</v>
      </c>
      <c r="P822" t="str">
        <v>0.32</v>
      </c>
      <c r="Q822" t="str">
        <v>3,5</v>
      </c>
      <c r="R822" t="str">
        <v>100</v>
      </c>
    </row>
    <row r="823">
      <c r="A823" t="str">
        <v>AutoTable</v>
      </c>
      <c r="D823" t="str">
        <v>BOMBE</v>
      </c>
      <c r="E823" t="str">
        <v>SPHERIQUE</v>
      </c>
      <c r="F823" t="str">
        <v>99610-35</v>
      </c>
      <c r="G823" t="str">
        <v>BOMBE Ø100 SAULE CLIGNOTANT VERT</v>
      </c>
      <c r="H823" t="str">
        <v>4'' Shell Green Strobe Willow</v>
      </c>
      <c r="I823" t="str">
        <v>ARAIGNEE</v>
      </c>
      <c r="J823" t="str">
        <v>VERT</v>
      </c>
      <c r="K823" t="str">
        <v>100</v>
      </c>
      <c r="L823" t="str">
        <v>F4</v>
      </c>
      <c r="M823" t="str">
        <v>1.3G</v>
      </c>
      <c r="N823" t="str">
        <v>Chine</v>
      </c>
      <c r="O823" t="str">
        <v>1008-F4-69252665</v>
      </c>
      <c r="P823" t="str">
        <v>0.32</v>
      </c>
      <c r="Q823" t="str">
        <v>3,5</v>
      </c>
      <c r="R823" t="str">
        <v>100</v>
      </c>
    </row>
    <row r="824">
      <c r="A824" t="str">
        <v>AutoTable</v>
      </c>
      <c r="D824" t="str">
        <v>BOMBE</v>
      </c>
      <c r="E824" t="str">
        <v>SPHERIQUE</v>
      </c>
      <c r="F824" t="str">
        <v>99610-37</v>
      </c>
      <c r="G824" t="str">
        <v xml:space="preserve">BOMBE Ø100 SAULE CLIGNOTANT OR </v>
      </c>
      <c r="H824" t="str">
        <v>4'' Shell Golden Strobe Willow</v>
      </c>
      <c r="I824" t="str">
        <v>ARAIGNEE</v>
      </c>
      <c r="J824" t="str">
        <v>OR</v>
      </c>
      <c r="K824" t="str">
        <v>100</v>
      </c>
      <c r="L824" t="str">
        <v>F4</v>
      </c>
      <c r="M824" t="str">
        <v>1.3G</v>
      </c>
      <c r="N824" t="str">
        <v>Chine</v>
      </c>
      <c r="O824" t="str">
        <v>1008-F4-69252665</v>
      </c>
      <c r="P824" t="str">
        <v>0.32</v>
      </c>
      <c r="Q824" t="str">
        <v>3,5</v>
      </c>
      <c r="R824" t="str">
        <v>100</v>
      </c>
    </row>
    <row r="825">
      <c r="A825" t="str">
        <v>AutoTable</v>
      </c>
      <c r="D825" t="str">
        <v>BOMBE</v>
      </c>
      <c r="E825" t="str">
        <v>SPHERIQUE</v>
      </c>
      <c r="F825" t="str">
        <v>99610-39</v>
      </c>
      <c r="G825" t="str">
        <v xml:space="preserve">BOMBE Ø100 SAULE CLIGNOTANT ARGENT </v>
      </c>
      <c r="H825" t="str">
        <v>4'' Shell Silver Strobe Willow</v>
      </c>
      <c r="I825" t="str">
        <v>ARAIGNEE</v>
      </c>
      <c r="J825" t="str">
        <v>ARGENT</v>
      </c>
      <c r="K825" t="str">
        <v>100</v>
      </c>
      <c r="L825" t="str">
        <v>F4</v>
      </c>
      <c r="M825" t="str">
        <v>1.3G</v>
      </c>
      <c r="N825" t="str">
        <v>Chine</v>
      </c>
      <c r="O825" t="str">
        <v>1008-F4-69252665</v>
      </c>
      <c r="P825" t="str">
        <v>0.32</v>
      </c>
      <c r="Q825" t="str">
        <v>3,5</v>
      </c>
      <c r="R825" t="str">
        <v>100</v>
      </c>
    </row>
    <row r="826">
      <c r="A826" t="str">
        <v>AutoTable</v>
      </c>
      <c r="D826" t="str">
        <v>BOMBE</v>
      </c>
      <c r="E826" t="str">
        <v>SPHERIQUE</v>
      </c>
      <c r="F826" t="str">
        <v>99612-39</v>
      </c>
      <c r="G826" t="str">
        <v xml:space="preserve">BOMBE Ø125 SAULE CLIGNOTANT ARGENT </v>
      </c>
      <c r="H826" t="str">
        <v>5'' Shell Silver Strobe Willow</v>
      </c>
      <c r="I826" t="str">
        <v>ARAIGNEE</v>
      </c>
      <c r="J826" t="str">
        <v>ARGENT</v>
      </c>
      <c r="K826" t="str">
        <v>125</v>
      </c>
      <c r="L826" t="str">
        <v>F4</v>
      </c>
      <c r="M826" t="str">
        <v>1.3G</v>
      </c>
      <c r="N826" t="str">
        <v>Chine</v>
      </c>
      <c r="O826" t="str">
        <v>1008-F4-69253205</v>
      </c>
      <c r="P826" t="str">
        <v>0.66</v>
      </c>
      <c r="Q826" t="str">
        <v>3,8</v>
      </c>
      <c r="R826" t="str">
        <v>125</v>
      </c>
    </row>
    <row r="827">
      <c r="A827" t="str">
        <v>AutoTable</v>
      </c>
      <c r="D827" t="str">
        <v>BOMBE</v>
      </c>
      <c r="E827" t="str">
        <v>SPHERIQUE</v>
      </c>
      <c r="F827" t="str">
        <v>99612-57</v>
      </c>
      <c r="G827" t="str">
        <v xml:space="preserve">BOMBE Ø125 TRONC PALMIER SAULE PLEUREUR </v>
      </c>
      <c r="H827" t="str">
        <v>5'' Shell Palm Tree Gold Willow w/2 Big Tails Gold Willow</v>
      </c>
      <c r="I827" t="str">
        <v>PIVOINE TRONC</v>
      </c>
      <c r="J827" t="str">
        <v>OR</v>
      </c>
      <c r="K827" t="str">
        <v>125</v>
      </c>
      <c r="L827" t="str">
        <v>F4</v>
      </c>
      <c r="M827" t="str">
        <v>1.3G</v>
      </c>
      <c r="N827" t="str">
        <v>Chine</v>
      </c>
      <c r="O827" t="str">
        <v>1008-F4-69253205</v>
      </c>
      <c r="P827" t="str">
        <v>0.66</v>
      </c>
      <c r="Q827" t="str">
        <v>3,8</v>
      </c>
      <c r="R827" t="str">
        <v>125</v>
      </c>
    </row>
    <row r="828">
      <c r="A828" t="str">
        <v>AutoTable</v>
      </c>
      <c r="D828" t="str">
        <v>BOMBE</v>
      </c>
      <c r="E828" t="str">
        <v>SPHERIQUE</v>
      </c>
      <c r="F828" t="str">
        <v>99615-39</v>
      </c>
      <c r="G828" t="str">
        <v>BOMBE 150 MM SAULE CLIGNOTANT ARGENT</v>
      </c>
      <c r="H828" t="str">
        <v>6" Silver strobe Willow</v>
      </c>
      <c r="I828" t="str">
        <v>PIVOINE CLIGNO</v>
      </c>
      <c r="J828" t="str">
        <v>ARGENT</v>
      </c>
      <c r="K828" t="str">
        <v>150</v>
      </c>
      <c r="L828" t="str">
        <v>F4</v>
      </c>
      <c r="M828" t="str">
        <v>1.3G</v>
      </c>
      <c r="O828" t="str">
        <v>1008-F4-69253207</v>
      </c>
      <c r="P828" t="str">
        <v>1.05</v>
      </c>
      <c r="Q828" t="str">
        <v>4,2</v>
      </c>
      <c r="R828" t="str">
        <v>150</v>
      </c>
    </row>
    <row r="829">
      <c r="A829" t="str">
        <v>AutoTable</v>
      </c>
      <c r="D829" t="str">
        <v>BOMBE</v>
      </c>
      <c r="E829" t="str">
        <v>SPHERIQUE</v>
      </c>
      <c r="F829" t="str">
        <v>99650-02</v>
      </c>
      <c r="G829" t="str">
        <v>BOMBE Ø50 SAULE BLEUE</v>
      </c>
      <c r="H829" t="str">
        <v>2'' Shell Blue willow</v>
      </c>
      <c r="I829" t="str">
        <v>ARAIGNEE</v>
      </c>
      <c r="J829" t="str">
        <v>BLEU</v>
      </c>
      <c r="K829" t="str">
        <v>50</v>
      </c>
      <c r="L829" t="str">
        <v>F4</v>
      </c>
      <c r="M829" t="str">
        <v>1.3G</v>
      </c>
      <c r="N829" t="str">
        <v>Chine</v>
      </c>
      <c r="O829" t="str">
        <v>1008-F4-69253578</v>
      </c>
      <c r="P829" t="str">
        <v>0.05</v>
      </c>
      <c r="Q829" t="str">
        <v>2</v>
      </c>
      <c r="R829" t="str">
        <v>50</v>
      </c>
    </row>
    <row r="830">
      <c r="A830" t="str">
        <v>AutoTable</v>
      </c>
      <c r="D830" t="str">
        <v>BOMBE</v>
      </c>
      <c r="E830" t="str">
        <v>SPHERIQUE</v>
      </c>
      <c r="F830" t="str">
        <v>99650-37</v>
      </c>
      <c r="G830" t="str">
        <v>BOMBE Ø50 SAULE CLIGNOTANT OR</v>
      </c>
      <c r="H830" t="str">
        <v xml:space="preserve">2'' Shell Golden Strobe Willow </v>
      </c>
      <c r="I830" t="str">
        <v>ARAIGNEE</v>
      </c>
      <c r="J830" t="str">
        <v>OR</v>
      </c>
      <c r="K830" t="str">
        <v>50</v>
      </c>
      <c r="L830" t="str">
        <v>F4</v>
      </c>
      <c r="M830" t="str">
        <v>1.3G</v>
      </c>
      <c r="N830" t="str">
        <v>Chine</v>
      </c>
      <c r="O830" t="str">
        <v>1008-F4-69253578</v>
      </c>
      <c r="P830" t="str">
        <v>0.05</v>
      </c>
      <c r="Q830" t="str">
        <v>2</v>
      </c>
      <c r="R830" t="str">
        <v>50</v>
      </c>
    </row>
    <row r="831">
      <c r="A831" t="str">
        <v>AutoTable</v>
      </c>
      <c r="D831" t="str">
        <v>BOMBE</v>
      </c>
      <c r="E831" t="str">
        <v>SPHERIQUE</v>
      </c>
      <c r="F831" t="str">
        <v>99675-07</v>
      </c>
      <c r="G831" t="str">
        <v xml:space="preserve">BOMBE Ø75 SAULE PLEUREUR </v>
      </c>
      <c r="H831" t="str">
        <v>3" Shell Golden Willow</v>
      </c>
      <c r="I831" t="str">
        <v>ARAIGNEE</v>
      </c>
      <c r="J831" t="str">
        <v>OR</v>
      </c>
      <c r="K831" t="str">
        <v>75</v>
      </c>
      <c r="L831" t="str">
        <v>F4</v>
      </c>
      <c r="M831" t="str">
        <v>1.3G</v>
      </c>
      <c r="N831" t="str">
        <v>Chine</v>
      </c>
      <c r="O831" t="str">
        <v>1008-F4-69252667</v>
      </c>
      <c r="P831" t="str">
        <v>0.14</v>
      </c>
      <c r="Q831" t="str">
        <v>3</v>
      </c>
      <c r="R831" t="str">
        <v>75</v>
      </c>
    </row>
    <row r="832">
      <c r="A832" t="str">
        <v>AutoTable</v>
      </c>
      <c r="D832" t="str">
        <v>BOMBE</v>
      </c>
      <c r="E832" t="str">
        <v>SPHERIQUE</v>
      </c>
      <c r="F832" t="str">
        <v>99675-07F</v>
      </c>
      <c r="G832" t="str">
        <v xml:space="preserve">BOMBE Ø75 FILET D'OR FRISSON BLANC </v>
      </c>
      <c r="H832" t="str">
        <v>3" Shell Silver Crackling Willow</v>
      </c>
      <c r="I832" t="str">
        <v>ARAIGNEE</v>
      </c>
      <c r="J832" t="str">
        <v>OR</v>
      </c>
      <c r="K832" t="str">
        <v>75</v>
      </c>
      <c r="L832" t="str">
        <v>F4</v>
      </c>
      <c r="M832" t="str">
        <v>1.3G</v>
      </c>
      <c r="N832" t="str">
        <v>Chine</v>
      </c>
      <c r="O832" t="str">
        <v>1008-F4-69252667</v>
      </c>
      <c r="P832" t="str">
        <v>0.14</v>
      </c>
      <c r="Q832" t="str">
        <v>3</v>
      </c>
      <c r="R832" t="str">
        <v>75</v>
      </c>
    </row>
    <row r="833">
      <c r="A833" t="str">
        <v>AutoTable</v>
      </c>
      <c r="D833" t="str">
        <v>BOMBE</v>
      </c>
      <c r="E833" t="str">
        <v>SPHERIQUE</v>
      </c>
      <c r="F833" t="str">
        <v>99675-35</v>
      </c>
      <c r="G833" t="str">
        <v xml:space="preserve">BOMBE Ø75 SAULE CLIGNOTANT VERT </v>
      </c>
      <c r="H833" t="str">
        <v>3'' Shell Green Strobe Willow</v>
      </c>
      <c r="I833" t="str">
        <v>ARAIGNEE</v>
      </c>
      <c r="J833" t="str">
        <v>VERT</v>
      </c>
      <c r="K833" t="str">
        <v>75</v>
      </c>
      <c r="L833" t="str">
        <v>F4</v>
      </c>
      <c r="M833" t="str">
        <v>1.3G</v>
      </c>
      <c r="N833" t="str">
        <v>Chine</v>
      </c>
      <c r="O833" t="str">
        <v>1008-F4-69252667</v>
      </c>
      <c r="P833" t="str">
        <v>0.14</v>
      </c>
      <c r="Q833" t="str">
        <v>3</v>
      </c>
      <c r="R833" t="str">
        <v>75</v>
      </c>
    </row>
    <row r="834">
      <c r="A834" t="str">
        <v>AutoTable</v>
      </c>
      <c r="D834" t="str">
        <v>BOMBE</v>
      </c>
      <c r="E834" t="str">
        <v>SPHERIQUE</v>
      </c>
      <c r="F834" t="str">
        <v>99675-37</v>
      </c>
      <c r="G834" t="str">
        <v>BOMBE Ø75 SAULE CLIGNOTANT OR</v>
      </c>
      <c r="H834" t="str">
        <v>3'' Shell Golden Strobe Willow</v>
      </c>
      <c r="I834" t="str">
        <v>ARAIGNEE</v>
      </c>
      <c r="J834" t="str">
        <v>OR</v>
      </c>
      <c r="K834" t="str">
        <v>75</v>
      </c>
      <c r="L834" t="str">
        <v>F4</v>
      </c>
      <c r="M834" t="str">
        <v>1.3G</v>
      </c>
      <c r="N834" t="str">
        <v>Chine</v>
      </c>
      <c r="O834" t="str">
        <v>1008-F4-69252667</v>
      </c>
      <c r="P834" t="str">
        <v>0.14</v>
      </c>
      <c r="Q834" t="str">
        <v>3</v>
      </c>
      <c r="R834" t="str">
        <v>75</v>
      </c>
    </row>
    <row r="835">
      <c r="A835" t="str">
        <v>AutoTable</v>
      </c>
      <c r="D835" t="str">
        <v>BOMBE</v>
      </c>
      <c r="E835" t="str">
        <v>SPHERIQUE</v>
      </c>
      <c r="F835" t="str">
        <v>99675-39</v>
      </c>
      <c r="G835" t="str">
        <v xml:space="preserve">BOMBE Ø75 SAULE CLIGNOTANT ARGENT </v>
      </c>
      <c r="H835" t="str">
        <v>3" Shell Silver Strobe Willow</v>
      </c>
      <c r="I835" t="str">
        <v>ARAIGNEE</v>
      </c>
      <c r="J835" t="str">
        <v>ARGENT</v>
      </c>
      <c r="K835" t="str">
        <v>75</v>
      </c>
      <c r="L835" t="str">
        <v>F4</v>
      </c>
      <c r="M835" t="str">
        <v>1.3G</v>
      </c>
      <c r="N835" t="str">
        <v>Chine</v>
      </c>
      <c r="O835" t="str">
        <v>1008-F4-69252667</v>
      </c>
      <c r="P835" t="str">
        <v>0.14</v>
      </c>
      <c r="Q835" t="str">
        <v>3</v>
      </c>
      <c r="R835" t="str">
        <v>75</v>
      </c>
    </row>
    <row r="836">
      <c r="A836" t="str">
        <v>AutoTable</v>
      </c>
      <c r="D836" t="str">
        <v>BOMBE</v>
      </c>
      <c r="E836" t="str">
        <v>SPHERIQUE</v>
      </c>
      <c r="F836" t="str">
        <v>99675-54</v>
      </c>
      <c r="G836" t="str">
        <v>BOMBE Ø75 SAULE LUMIÈRE JAUNE À CHGT FRISSON BLANC</v>
      </c>
      <c r="H836" t="str">
        <v>3'' Shell Yellow Light Willow to Crackling Rain</v>
      </c>
      <c r="I836" t="str">
        <v>ARAIGNEE</v>
      </c>
      <c r="J836" t="str">
        <v>JAUNE</v>
      </c>
      <c r="K836" t="str">
        <v>75</v>
      </c>
      <c r="L836" t="str">
        <v>F4</v>
      </c>
      <c r="M836" t="str">
        <v>1.3G</v>
      </c>
      <c r="N836" t="str">
        <v>Chine</v>
      </c>
      <c r="O836" t="str">
        <v>1008-F4-69252667</v>
      </c>
      <c r="P836" t="str">
        <v>0.14</v>
      </c>
      <c r="Q836" t="str">
        <v>3</v>
      </c>
      <c r="R836" t="str">
        <v>75</v>
      </c>
    </row>
    <row r="837">
      <c r="A837" t="str">
        <v>AutoTable</v>
      </c>
      <c r="D837" t="str">
        <v>BOMBE</v>
      </c>
      <c r="E837" t="str">
        <v>SPHERIQUE</v>
      </c>
      <c r="F837" t="str">
        <v>99775-56</v>
      </c>
      <c r="G837" t="str">
        <v xml:space="preserve">BOMBE Ø75 CŒUR ROUGE </v>
      </c>
      <c r="H837" t="str">
        <v>3" Shell  Red Hear</v>
      </c>
      <c r="I837" t="str">
        <v>GEOMETRIE CŒUR</v>
      </c>
      <c r="J837" t="str">
        <v>ROUGE</v>
      </c>
      <c r="K837" t="str">
        <v>75</v>
      </c>
      <c r="L837" t="str">
        <v>F4</v>
      </c>
      <c r="M837" t="str">
        <v>1.3G</v>
      </c>
      <c r="N837" t="str">
        <v>Chine</v>
      </c>
      <c r="O837" t="str">
        <v>1008-F4-69252667</v>
      </c>
      <c r="P837" t="str">
        <v>0.128</v>
      </c>
      <c r="Q837" t="str">
        <v>3</v>
      </c>
      <c r="R837" t="str">
        <v>75</v>
      </c>
    </row>
    <row r="838">
      <c r="A838" t="str">
        <v>AutoTable</v>
      </c>
      <c r="D838" t="str">
        <v>BOMBE</v>
      </c>
      <c r="E838" t="str">
        <v>SPHERIQUE</v>
      </c>
      <c r="F838" t="str">
        <v>99910-61</v>
      </c>
      <c r="G838" t="str">
        <v xml:space="preserve">BOMBE Ø100 MOTIF SOURIRE </v>
      </c>
      <c r="H838" t="str">
        <v>4'' Shell Smile Face</v>
      </c>
      <c r="I838" t="str">
        <v>GEOMETRIE MOTIF</v>
      </c>
      <c r="J838" t="str">
        <v>MULTICOLORE</v>
      </c>
      <c r="K838" t="str">
        <v>100</v>
      </c>
      <c r="L838" t="str">
        <v>F4</v>
      </c>
      <c r="M838" t="str">
        <v>1.3G</v>
      </c>
      <c r="N838" t="str">
        <v>Chine</v>
      </c>
      <c r="O838" t="str">
        <v>1008-F4-69252665</v>
      </c>
      <c r="P838" t="str">
        <v>0.32</v>
      </c>
      <c r="Q838" t="str">
        <v>3,5</v>
      </c>
      <c r="R838" t="str">
        <v>100</v>
      </c>
    </row>
    <row r="839">
      <c r="A839" t="str">
        <v>AutoTable</v>
      </c>
      <c r="D839" t="str">
        <v>BOMBE</v>
      </c>
      <c r="E839" t="str">
        <v>SPHERIQUE</v>
      </c>
      <c r="F839" t="str">
        <v>99912-03</v>
      </c>
      <c r="G839" t="str">
        <v xml:space="preserve">BOMBE Ø125 EMERAUDE ET SIFFLETS </v>
      </c>
      <c r="H839" t="str">
        <v>5'' Shell Whistles W/ Green Pistil</v>
      </c>
      <c r="I839" t="str">
        <v>SPECIAL SIFFLET</v>
      </c>
      <c r="J839" t="str">
        <v>VERT</v>
      </c>
      <c r="K839" t="str">
        <v>125</v>
      </c>
      <c r="L839" t="str">
        <v>F4</v>
      </c>
      <c r="M839" t="str">
        <v>1.3G</v>
      </c>
      <c r="N839" t="str">
        <v>Chine</v>
      </c>
      <c r="O839" t="str">
        <v>1008-F4-69253205</v>
      </c>
      <c r="P839" t="str">
        <v>0.66</v>
      </c>
      <c r="Q839" t="str">
        <v>3,8</v>
      </c>
      <c r="R839" t="str">
        <v>125</v>
      </c>
    </row>
    <row r="840">
      <c r="A840" t="str">
        <v>AutoTable</v>
      </c>
      <c r="D840" t="str">
        <v>BOMBE</v>
      </c>
      <c r="E840" t="str">
        <v>SPHERIQUE</v>
      </c>
      <c r="F840" t="str">
        <v>99912-10</v>
      </c>
      <c r="G840" t="str">
        <v xml:space="preserve">BOMBE Ø125 MÉDUSE </v>
      </c>
      <c r="H840" t="str">
        <v>5" Shell Medusa</v>
      </c>
      <c r="I840" t="str">
        <v>GEOMETRIE MOTIF</v>
      </c>
      <c r="J840" t="str">
        <v>MULTICOLORE</v>
      </c>
      <c r="K840" t="str">
        <v>125</v>
      </c>
      <c r="L840" t="str">
        <v>F4</v>
      </c>
      <c r="M840" t="str">
        <v>1.3G</v>
      </c>
      <c r="N840" t="str">
        <v>Chine</v>
      </c>
      <c r="O840" t="str">
        <v>1008-F4-69253205</v>
      </c>
      <c r="P840" t="str">
        <v>0.53</v>
      </c>
      <c r="Q840" t="str">
        <v>3,8</v>
      </c>
      <c r="R840" t="str">
        <v>125</v>
      </c>
    </row>
    <row r="841">
      <c r="A841" t="str">
        <v>AutoTable</v>
      </c>
      <c r="D841" t="str">
        <v>BOMBE</v>
      </c>
      <c r="E841" t="str">
        <v>SPHERIQUE</v>
      </c>
      <c r="F841" t="str">
        <v>99912-16DTO</v>
      </c>
      <c r="G841" t="str">
        <v xml:space="preserve">BOMBE Ø125 CERCLE ROUGE + DÉTO </v>
      </c>
      <c r="H841" t="str">
        <v>5" Shell Red ring w/ Thousand Flashing thunder</v>
      </c>
      <c r="I841" t="str">
        <v>GEOMETRIE CERCLE</v>
      </c>
      <c r="J841" t="str">
        <v>ROUGE</v>
      </c>
      <c r="K841" t="str">
        <v>125</v>
      </c>
      <c r="L841" t="str">
        <v>F4</v>
      </c>
      <c r="M841" t="str">
        <v>1.3G</v>
      </c>
      <c r="N841" t="str">
        <v>Chine</v>
      </c>
      <c r="O841" t="str">
        <v>1008-F4-69253205</v>
      </c>
      <c r="P841" t="str">
        <v>0.51</v>
      </c>
      <c r="Q841" t="str">
        <v>3,8</v>
      </c>
      <c r="R841" t="str">
        <v>125</v>
      </c>
    </row>
    <row r="842">
      <c r="A842" t="str">
        <v>AutoTable</v>
      </c>
      <c r="D842" t="str">
        <v>BOMBE</v>
      </c>
      <c r="E842" t="str">
        <v>SPHERIQUE</v>
      </c>
      <c r="F842" t="str">
        <v>99912-19BR</v>
      </c>
      <c r="G842" t="str">
        <v xml:space="preserve">BOMBE Ø125 DRAPEAU FRANÇAIS </v>
      </c>
      <c r="H842" t="str">
        <v>5" Shell Half red half blue in silver ring</v>
      </c>
      <c r="I842" t="str">
        <v>GEOMETRIE MOTIF</v>
      </c>
      <c r="J842" t="str">
        <v>TRICOLORE</v>
      </c>
      <c r="K842" t="str">
        <v>125</v>
      </c>
      <c r="L842" t="str">
        <v>F4</v>
      </c>
      <c r="M842" t="str">
        <v>1.3G</v>
      </c>
      <c r="N842" t="str">
        <v>Chine</v>
      </c>
      <c r="O842" t="str">
        <v>1008-F4-69253205</v>
      </c>
      <c r="P842" t="str">
        <v>0.66</v>
      </c>
      <c r="Q842" t="str">
        <v>3,8</v>
      </c>
      <c r="R842" t="str">
        <v>125</v>
      </c>
    </row>
    <row r="843">
      <c r="A843" t="str">
        <v>AutoTable</v>
      </c>
      <c r="D843" t="str">
        <v>CHANDELLE</v>
      </c>
      <c r="E843" t="str">
        <v>DROITE</v>
      </c>
      <c r="F843" t="str">
        <v>31520</v>
      </c>
      <c r="G843" t="str">
        <v>BOTTE DE 3 CHANDELLES 20 MM 7 DEPARTS DETONATION</v>
      </c>
      <c r="H843" t="str">
        <v>20mm RC 7's 3 pcs in a bundle Titanium salute</v>
      </c>
      <c r="I843" t="str">
        <v>DETONATION</v>
      </c>
      <c r="J843" t="str">
        <v>ARGENT</v>
      </c>
      <c r="K843" t="str">
        <v>20</v>
      </c>
      <c r="L843" t="str">
        <v>F3</v>
      </c>
      <c r="M843" t="str">
        <v>1.3G</v>
      </c>
      <c r="N843" t="str">
        <v>Chine</v>
      </c>
      <c r="O843" t="str">
        <v>1008-F3-69248742</v>
      </c>
      <c r="P843" t="str">
        <v>0.063</v>
      </c>
      <c r="Q843" t="str">
        <v>25</v>
      </c>
      <c r="R843" t="str">
        <v>25</v>
      </c>
    </row>
    <row r="844">
      <c r="A844" t="str">
        <v>AutoTable</v>
      </c>
      <c r="D844" t="str">
        <v>CHANDELLE</v>
      </c>
      <c r="E844" t="str">
        <v>DROITE</v>
      </c>
      <c r="F844" t="str">
        <v>38049-09</v>
      </c>
      <c r="G844" t="str">
        <v>CHAND. 49 MM 8 DÉPART COMÈTES ARGENT + DÉTO</v>
      </c>
      <c r="H844" t="str">
        <v xml:space="preserve">2" RC 8's Silver tail to salute </v>
      </c>
      <c r="I844" t="str">
        <v>DETONATION</v>
      </c>
      <c r="J844" t="str">
        <v>ARGENT</v>
      </c>
      <c r="K844" t="str">
        <v>50</v>
      </c>
      <c r="L844" t="str">
        <v>F4</v>
      </c>
      <c r="M844" t="str">
        <v>1.3G</v>
      </c>
      <c r="N844" t="str">
        <v>Chine</v>
      </c>
      <c r="O844" t="str">
        <v>1008-F4-69242603</v>
      </c>
      <c r="P844" t="str">
        <v>0.36</v>
      </c>
      <c r="Q844" t="str">
        <v>30</v>
      </c>
      <c r="R844" t="str">
        <v>50</v>
      </c>
    </row>
    <row r="845">
      <c r="A845" t="str">
        <v>AutoTable</v>
      </c>
      <c r="D845" t="str">
        <v>CHANDELLE</v>
      </c>
      <c r="E845" t="str">
        <v>DROITE</v>
      </c>
      <c r="F845" t="str">
        <v>30050-01CE</v>
      </c>
      <c r="G845" t="str">
        <v xml:space="preserve">CHAND. 50 MM 8 BOMBETTES  FRISSON </v>
      </c>
      <c r="H845" t="str">
        <v>2" RC 8's Crackling Shells</v>
      </c>
      <c r="I845" t="str">
        <v>BOMBE</v>
      </c>
      <c r="J845" t="str">
        <v>FRISSON</v>
      </c>
      <c r="K845" t="str">
        <v>50</v>
      </c>
      <c r="L845" t="str">
        <v>F4</v>
      </c>
      <c r="M845" t="str">
        <v>1.4G</v>
      </c>
      <c r="N845" t="str">
        <v>Chine</v>
      </c>
      <c r="O845" t="str">
        <v>1008-F4-69245794</v>
      </c>
      <c r="P845" t="str">
        <v>0.354</v>
      </c>
      <c r="Q845" t="str">
        <v>30</v>
      </c>
      <c r="R845" t="str">
        <v>50</v>
      </c>
    </row>
    <row r="846">
      <c r="A846" t="str">
        <v>AutoTable</v>
      </c>
      <c r="D846" t="str">
        <v>CHANDELLE</v>
      </c>
      <c r="E846" t="str">
        <v>DROITE</v>
      </c>
      <c r="F846" t="str">
        <v>30050-02CE</v>
      </c>
      <c r="G846" t="str">
        <v xml:space="preserve">CHAND. 50 MM 8 BOMBETTES  BLEU </v>
      </c>
      <c r="H846" t="str">
        <v xml:space="preserve">2" RC 8's  Blue Shells </v>
      </c>
      <c r="I846" t="str">
        <v>BOMBE</v>
      </c>
      <c r="J846" t="str">
        <v>BLEU</v>
      </c>
      <c r="K846" t="str">
        <v>50</v>
      </c>
      <c r="L846" t="str">
        <v>F4</v>
      </c>
      <c r="M846" t="str">
        <v>1.4G</v>
      </c>
      <c r="N846" t="str">
        <v>Chine</v>
      </c>
      <c r="O846" t="str">
        <v>1008-F4-69245794</v>
      </c>
      <c r="P846" t="str">
        <v>0.356</v>
      </c>
      <c r="Q846" t="str">
        <v>30</v>
      </c>
      <c r="R846" t="str">
        <v>50</v>
      </c>
    </row>
    <row r="847">
      <c r="A847" t="str">
        <v>AutoTable</v>
      </c>
      <c r="D847" t="str">
        <v>CHANDELLE</v>
      </c>
      <c r="E847" t="str">
        <v>DROITE</v>
      </c>
      <c r="F847" t="str">
        <v>30050-06CE</v>
      </c>
      <c r="G847" t="str">
        <v xml:space="preserve">CHAND. 50 MM 8 BOMBETTES  ROUGE </v>
      </c>
      <c r="H847" t="str">
        <v xml:space="preserve">2" RC 8's  Red Shells </v>
      </c>
      <c r="I847" t="str">
        <v>BOMBE</v>
      </c>
      <c r="J847" t="str">
        <v>ROUGE</v>
      </c>
      <c r="K847" t="str">
        <v>50</v>
      </c>
      <c r="L847" t="str">
        <v>F4</v>
      </c>
      <c r="M847" t="str">
        <v>1.4G</v>
      </c>
      <c r="N847" t="str">
        <v>Chine</v>
      </c>
      <c r="O847" t="str">
        <v>1008-F4-69245794</v>
      </c>
      <c r="P847" t="str">
        <v>0.356</v>
      </c>
      <c r="Q847" t="str">
        <v>30</v>
      </c>
      <c r="R847" t="str">
        <v>50</v>
      </c>
    </row>
    <row r="848">
      <c r="A848" t="str">
        <v>AutoTable</v>
      </c>
      <c r="D848" t="str">
        <v>CHANDELLE</v>
      </c>
      <c r="E848" t="str">
        <v>DROITE</v>
      </c>
      <c r="F848" t="str">
        <v>30050-08CE</v>
      </c>
      <c r="G848" t="str">
        <v>CHAND. 50 MM 8 BOMBETTES  MULTICOLORE</v>
      </c>
      <c r="H848" t="str">
        <v>2" RC 8's  Multicolor Shells</v>
      </c>
      <c r="I848" t="str">
        <v>BOMBE</v>
      </c>
      <c r="J848" t="str">
        <v>MULTICOLORE</v>
      </c>
      <c r="K848" t="str">
        <v>50</v>
      </c>
      <c r="L848" t="str">
        <v>F4</v>
      </c>
      <c r="M848" t="str">
        <v>1.4G</v>
      </c>
      <c r="N848" t="str">
        <v>Chine</v>
      </c>
      <c r="O848" t="str">
        <v>1008-F4-69245794</v>
      </c>
      <c r="P848" t="str">
        <v>0.356</v>
      </c>
      <c r="Q848" t="str">
        <v>30</v>
      </c>
      <c r="R848" t="str">
        <v>50</v>
      </c>
    </row>
    <row r="849">
      <c r="A849" t="str">
        <v>AutoTable</v>
      </c>
      <c r="D849" t="str">
        <v>CHANDELLE</v>
      </c>
      <c r="E849" t="str">
        <v>DROITE</v>
      </c>
      <c r="F849" t="str">
        <v>30050-09CE</v>
      </c>
      <c r="G849" t="str">
        <v xml:space="preserve">CHAND. 50 MM 8 BOMBETTES  ARGENT </v>
      </c>
      <c r="H849" t="str">
        <v xml:space="preserve">2" RC 8's  Silver Shells </v>
      </c>
      <c r="I849" t="str">
        <v>BOMBE</v>
      </c>
      <c r="J849" t="str">
        <v>ARGENT</v>
      </c>
      <c r="K849" t="str">
        <v>50</v>
      </c>
      <c r="L849" t="str">
        <v>F4</v>
      </c>
      <c r="M849" t="str">
        <v>1.4G</v>
      </c>
      <c r="N849" t="str">
        <v>Chine</v>
      </c>
      <c r="O849" t="str">
        <v>1008-F4-69245794</v>
      </c>
      <c r="P849" t="str">
        <v>0.354</v>
      </c>
      <c r="Q849" t="str">
        <v>30</v>
      </c>
      <c r="R849" t="str">
        <v>50</v>
      </c>
    </row>
    <row r="850">
      <c r="A850" t="str">
        <v>AutoTable</v>
      </c>
      <c r="D850" t="str">
        <v>CHANDELLE</v>
      </c>
      <c r="E850" t="str">
        <v>DROITE</v>
      </c>
      <c r="F850" t="str">
        <v>30050-19CE</v>
      </c>
      <c r="G850" t="str">
        <v>CHAND. 50 MM 8 BOMBETTES  FILET D'OR</v>
      </c>
      <c r="H850" t="str">
        <v xml:space="preserve">2" RC 8's  Brocade Crown Shells </v>
      </c>
      <c r="I850" t="str">
        <v>BOMBE</v>
      </c>
      <c r="J850" t="str">
        <v>OR</v>
      </c>
      <c r="K850" t="str">
        <v>50</v>
      </c>
      <c r="L850" t="str">
        <v>F4</v>
      </c>
      <c r="M850" t="str">
        <v>1.4G</v>
      </c>
      <c r="N850" t="str">
        <v>Chine</v>
      </c>
      <c r="O850" t="str">
        <v>1008-F4-69245794</v>
      </c>
      <c r="P850" t="str">
        <v>0.353</v>
      </c>
      <c r="Q850" t="str">
        <v>30</v>
      </c>
      <c r="R850" t="str">
        <v>50</v>
      </c>
    </row>
    <row r="851">
      <c r="A851" t="str">
        <v>AutoTable</v>
      </c>
      <c r="D851" t="str">
        <v>CHANDELLE</v>
      </c>
      <c r="E851" t="str">
        <v>DROITE</v>
      </c>
      <c r="F851" t="str">
        <v>30050-26CE</v>
      </c>
      <c r="G851" t="str">
        <v>CHAND. 50 MM 8 BOMBETTES  MANDARINE</v>
      </c>
      <c r="H851" t="str">
        <v>2" RC 8 shots - Orange Shells</v>
      </c>
      <c r="I851" t="str">
        <v>BOMBE</v>
      </c>
      <c r="J851" t="str">
        <v>ORANGE</v>
      </c>
      <c r="K851" t="str">
        <v>50</v>
      </c>
      <c r="L851" t="str">
        <v>F4</v>
      </c>
      <c r="M851" t="str">
        <v>1.4G</v>
      </c>
      <c r="N851" t="str">
        <v>Chine</v>
      </c>
      <c r="O851" t="str">
        <v>1008-F4-69245794</v>
      </c>
      <c r="P851" t="str">
        <v>0.354</v>
      </c>
      <c r="Q851" t="str">
        <v>30</v>
      </c>
      <c r="R851" t="str">
        <v>50</v>
      </c>
    </row>
    <row r="852">
      <c r="A852" t="str">
        <v>AutoTable</v>
      </c>
      <c r="D852" t="str">
        <v>CHANDELLE</v>
      </c>
      <c r="E852" t="str">
        <v>DROITE</v>
      </c>
      <c r="F852" t="str">
        <v>30210X3</v>
      </c>
      <c r="G852" t="str">
        <v>BOTTE DE 3 CHANDELLES 10 MM 20 COMÈTES BLEUES</v>
      </c>
      <c r="H852" t="str">
        <v>10mm RC 20's 3 in bundle Blue tail.</v>
      </c>
      <c r="I852" t="str">
        <v>COMETE</v>
      </c>
      <c r="J852" t="str">
        <v>BLEU</v>
      </c>
      <c r="K852" t="str">
        <v>10</v>
      </c>
      <c r="L852" t="str">
        <v>F2</v>
      </c>
      <c r="M852" t="str">
        <v>1.4G</v>
      </c>
      <c r="N852" t="str">
        <v>Chine</v>
      </c>
      <c r="O852" t="str">
        <v>1008-F2-69248743</v>
      </c>
      <c r="P852" t="str">
        <v>0.0693</v>
      </c>
      <c r="Q852" t="str">
        <v>30</v>
      </c>
      <c r="R852" t="str">
        <v>8</v>
      </c>
    </row>
    <row r="853">
      <c r="A853" t="str">
        <v>AutoTable</v>
      </c>
      <c r="D853" t="str">
        <v>CHANDELLE</v>
      </c>
      <c r="E853" t="str">
        <v>DROITE</v>
      </c>
      <c r="F853" t="str">
        <v>30310X3</v>
      </c>
      <c r="G853" t="str">
        <v xml:space="preserve">BOTTE DE 3 CHANDELLES 10 MM 20 COMÈTES BLANCHES </v>
      </c>
      <c r="H853" t="str">
        <v>10mm RC 20's 3 in bundle White tail.</v>
      </c>
      <c r="I853" t="str">
        <v>COMETE</v>
      </c>
      <c r="J853" t="str">
        <v>BLANC</v>
      </c>
      <c r="K853" t="str">
        <v>10</v>
      </c>
      <c r="L853" t="str">
        <v>F2</v>
      </c>
      <c r="M853" t="str">
        <v>1.4G</v>
      </c>
      <c r="N853" t="str">
        <v>Chine</v>
      </c>
      <c r="O853" t="str">
        <v>1008-F2-69248743</v>
      </c>
      <c r="P853" t="str">
        <v>0.0693</v>
      </c>
      <c r="Q853" t="str">
        <v>30</v>
      </c>
      <c r="R853" t="str">
        <v>8</v>
      </c>
    </row>
    <row r="854">
      <c r="A854" t="str">
        <v>AutoTable</v>
      </c>
      <c r="D854" t="str">
        <v>CHANDELLE</v>
      </c>
      <c r="E854" t="str">
        <v>DROITE</v>
      </c>
      <c r="F854" t="str">
        <v>30610X3</v>
      </c>
      <c r="G854" t="str">
        <v xml:space="preserve">BOTTE DE 3 CHANDELLES 10 MM 20 COMÈTES ROUGES </v>
      </c>
      <c r="H854" t="str">
        <v>10mm RC 20 sh 3 in bundle Red tail. 30 sec</v>
      </c>
      <c r="I854" t="str">
        <v>COMETE</v>
      </c>
      <c r="J854" t="str">
        <v>ROUGE</v>
      </c>
      <c r="K854" t="str">
        <v>10</v>
      </c>
      <c r="L854" t="str">
        <v>F2</v>
      </c>
      <c r="M854" t="str">
        <v>1.4G</v>
      </c>
      <c r="N854" t="str">
        <v>Chine</v>
      </c>
      <c r="O854" t="str">
        <v>1008-F2-69248743</v>
      </c>
      <c r="P854" t="str">
        <v>0.0693</v>
      </c>
      <c r="Q854" t="str">
        <v>30</v>
      </c>
      <c r="R854" t="str">
        <v>8</v>
      </c>
    </row>
    <row r="855">
      <c r="A855" t="str">
        <v>AutoTable</v>
      </c>
      <c r="D855" t="str">
        <v>CHANDELLE</v>
      </c>
      <c r="E855" t="str">
        <v>DROITE</v>
      </c>
      <c r="F855" t="str">
        <v>30810X3</v>
      </c>
      <c r="G855" t="str">
        <v>BOTTE DE 3 CHANDELLES 10 MM 20 COMÈTES MULTIC</v>
      </c>
      <c r="H855" t="str">
        <v>10mm RC 20's 3 in bundle Multicolore tail.</v>
      </c>
      <c r="I855" t="str">
        <v>COMETE</v>
      </c>
      <c r="J855" t="str">
        <v>MULTICOLORE</v>
      </c>
      <c r="K855" t="str">
        <v>10</v>
      </c>
      <c r="L855" t="str">
        <v>F2</v>
      </c>
      <c r="M855" t="str">
        <v>1.4G</v>
      </c>
      <c r="N855" t="str">
        <v>Chine</v>
      </c>
      <c r="O855" t="str">
        <v>1008-F2-69248743</v>
      </c>
      <c r="P855" t="str">
        <v>0.0693</v>
      </c>
      <c r="Q855" t="str">
        <v>30</v>
      </c>
      <c r="R855" t="str">
        <v>8</v>
      </c>
    </row>
    <row r="856">
      <c r="A856" t="str">
        <v>AutoTable</v>
      </c>
      <c r="D856" t="str">
        <v>CHANDELLE</v>
      </c>
      <c r="E856" t="str">
        <v>DROITE</v>
      </c>
      <c r="F856" t="str">
        <v>31032-02CE</v>
      </c>
      <c r="G856" t="str">
        <v xml:space="preserve">CHAND. 30 MM 8 COMÈTES BLEUE </v>
      </c>
      <c r="H856" t="str">
        <v>1.2" RC 8 ball BLUE Tail</v>
      </c>
      <c r="I856" t="str">
        <v>COMETE</v>
      </c>
      <c r="J856" t="str">
        <v>BLEU</v>
      </c>
      <c r="K856" t="str">
        <v>30</v>
      </c>
      <c r="L856" t="str">
        <v>F3</v>
      </c>
      <c r="M856" t="str">
        <v>1.4G</v>
      </c>
      <c r="N856" t="str">
        <v>Chine</v>
      </c>
      <c r="O856" t="str">
        <v>1008-F3-69245822</v>
      </c>
      <c r="P856" t="str">
        <v>0.193</v>
      </c>
      <c r="Q856" t="str">
        <v>30</v>
      </c>
      <c r="R856" t="str">
        <v>25</v>
      </c>
    </row>
    <row r="857">
      <c r="A857" t="str">
        <v>AutoTable</v>
      </c>
      <c r="D857" t="str">
        <v>CHANDELLE</v>
      </c>
      <c r="E857" t="str">
        <v>DROITE</v>
      </c>
      <c r="F857" t="str">
        <v>31032-05CE</v>
      </c>
      <c r="G857" t="str">
        <v xml:space="preserve">CHAND. 30 MM 8 COMÈTES VERTE </v>
      </c>
      <c r="H857" t="str">
        <v>1.2" RC 8s' Green Tail</v>
      </c>
      <c r="I857" t="str">
        <v>COMETE</v>
      </c>
      <c r="J857" t="str">
        <v>VERT</v>
      </c>
      <c r="K857" t="str">
        <v>30</v>
      </c>
      <c r="L857" t="str">
        <v>F3</v>
      </c>
      <c r="M857" t="str">
        <v>1.4G</v>
      </c>
      <c r="N857" t="str">
        <v>Chine</v>
      </c>
      <c r="O857" t="str">
        <v>1008-F3-69245822</v>
      </c>
      <c r="P857" t="str">
        <v>0.193</v>
      </c>
      <c r="Q857" t="str">
        <v>30</v>
      </c>
      <c r="R857" t="str">
        <v>25</v>
      </c>
    </row>
    <row r="858">
      <c r="A858" t="str">
        <v>AutoTable</v>
      </c>
      <c r="D858" t="str">
        <v>CHANDELLE</v>
      </c>
      <c r="E858" t="str">
        <v>DROITE</v>
      </c>
      <c r="F858" t="str">
        <v>31032-06CE</v>
      </c>
      <c r="G858" t="str">
        <v xml:space="preserve">CHAND. 30 MM 8 COMÈTES ROUGE </v>
      </c>
      <c r="H858" t="str">
        <v>1.2" RC 8s' red Tail</v>
      </c>
      <c r="I858" t="str">
        <v>COMETE</v>
      </c>
      <c r="J858" t="str">
        <v>ROUGE</v>
      </c>
      <c r="K858" t="str">
        <v>30</v>
      </c>
      <c r="L858" t="str">
        <v>F3</v>
      </c>
      <c r="M858" t="str">
        <v>1.4G</v>
      </c>
      <c r="N858" t="str">
        <v>Chine</v>
      </c>
      <c r="O858" t="str">
        <v>1008-F3-69245822</v>
      </c>
      <c r="P858" t="str">
        <v>0.193</v>
      </c>
      <c r="Q858" t="str">
        <v>30</v>
      </c>
      <c r="R858" t="str">
        <v>25</v>
      </c>
    </row>
    <row r="859">
      <c r="A859" t="str">
        <v>AutoTable</v>
      </c>
      <c r="D859" t="str">
        <v>CHANDELLE</v>
      </c>
      <c r="E859" t="str">
        <v>DROITE</v>
      </c>
      <c r="F859" t="str">
        <v>31032-08CE</v>
      </c>
      <c r="G859" t="str">
        <v>CHAND. 30 MM 8 COMÈTES MULTICOLORE</v>
      </c>
      <c r="H859" t="str">
        <v xml:space="preserve">1.2" RC 8 ball MULTICLOR Tail </v>
      </c>
      <c r="I859" t="str">
        <v>COMETE</v>
      </c>
      <c r="J859" t="str">
        <v>MULTICOLORE</v>
      </c>
      <c r="K859" t="str">
        <v>30</v>
      </c>
      <c r="L859" t="str">
        <v>F3</v>
      </c>
      <c r="M859" t="str">
        <v>1.4G</v>
      </c>
      <c r="N859" t="str">
        <v>Chine</v>
      </c>
      <c r="O859" t="str">
        <v>1008-F3-69245822</v>
      </c>
      <c r="P859" t="str">
        <v>0.193</v>
      </c>
      <c r="Q859" t="str">
        <v>30</v>
      </c>
      <c r="R859" t="str">
        <v>25</v>
      </c>
    </row>
    <row r="860">
      <c r="A860" t="str">
        <v>AutoTable</v>
      </c>
      <c r="D860" t="str">
        <v>CHANDELLE</v>
      </c>
      <c r="E860" t="str">
        <v>DROITE</v>
      </c>
      <c r="F860" t="str">
        <v>31032-09CE</v>
      </c>
      <c r="G860" t="str">
        <v xml:space="preserve">CHAND. 30 MM 8 COMÈTES ARGENT </v>
      </c>
      <c r="H860" t="str">
        <v>1.2" RC 8s' Silver Tail</v>
      </c>
      <c r="I860" t="str">
        <v>COMETE</v>
      </c>
      <c r="J860" t="str">
        <v>ARGENT</v>
      </c>
      <c r="K860" t="str">
        <v>30</v>
      </c>
      <c r="L860" t="str">
        <v>F3</v>
      </c>
      <c r="M860" t="str">
        <v>1.4G</v>
      </c>
      <c r="N860" t="str">
        <v>Chine</v>
      </c>
      <c r="O860" t="str">
        <v>1008-F3-69245822</v>
      </c>
      <c r="P860" t="str">
        <v>0.193</v>
      </c>
      <c r="Q860" t="str">
        <v>30</v>
      </c>
      <c r="R860" t="str">
        <v>25</v>
      </c>
    </row>
    <row r="861">
      <c r="A861" t="str">
        <v>AutoTable</v>
      </c>
      <c r="D861" t="str">
        <v>CHANDELLE</v>
      </c>
      <c r="E861" t="str">
        <v>DROITE</v>
      </c>
      <c r="F861" t="str">
        <v>31032-10CE</v>
      </c>
      <c r="G861" t="str">
        <v xml:space="preserve">CHAND. 30 MM 8 COMÈTES VIOLET </v>
      </c>
      <c r="H861" t="str">
        <v>1.2" RC 8s' Purple Tail</v>
      </c>
      <c r="I861" t="str">
        <v>COMETE</v>
      </c>
      <c r="J861" t="str">
        <v>VIOLET</v>
      </c>
      <c r="K861" t="str">
        <v>30</v>
      </c>
      <c r="L861" t="str">
        <v>F3</v>
      </c>
      <c r="M861" t="str">
        <v>1.4G</v>
      </c>
      <c r="N861" t="str">
        <v>Chine</v>
      </c>
      <c r="O861" t="str">
        <v>1008-F3-69245822</v>
      </c>
      <c r="P861" t="str">
        <v>0.193</v>
      </c>
      <c r="Q861" t="str">
        <v>30</v>
      </c>
      <c r="R861" t="str">
        <v>25</v>
      </c>
    </row>
    <row r="862">
      <c r="A862" t="str">
        <v>AutoTable</v>
      </c>
      <c r="D862" t="str">
        <v>CHANDELLE</v>
      </c>
      <c r="E862" t="str">
        <v>DROITE</v>
      </c>
      <c r="F862" t="str">
        <v>31032-20CE</v>
      </c>
      <c r="G862" t="str">
        <v xml:space="preserve">CHAND. 30 MM 8 COMÈTES ROSE </v>
      </c>
      <c r="H862" t="str">
        <v>1.2" RC 8's Pink Tail</v>
      </c>
      <c r="I862" t="str">
        <v>COMETE</v>
      </c>
      <c r="J862" t="str">
        <v>ROSE</v>
      </c>
      <c r="K862" t="str">
        <v>30</v>
      </c>
      <c r="L862" t="str">
        <v>F3</v>
      </c>
      <c r="M862" t="str">
        <v>1.4G</v>
      </c>
      <c r="N862" t="str">
        <v>Chine</v>
      </c>
      <c r="O862" t="str">
        <v>1008-F3-69245822</v>
      </c>
      <c r="P862" t="str">
        <v>0.186</v>
      </c>
      <c r="Q862" t="str">
        <v>30</v>
      </c>
      <c r="R862" t="str">
        <v>25</v>
      </c>
    </row>
    <row r="863">
      <c r="A863" t="str">
        <v>AutoTable</v>
      </c>
      <c r="D863" t="str">
        <v>CHANDELLE</v>
      </c>
      <c r="E863" t="str">
        <v>DROITE</v>
      </c>
      <c r="F863" t="str">
        <v>31032-24CE</v>
      </c>
      <c r="G863" t="str">
        <v xml:space="preserve">CHAND. 30 MM 8 COMÈTES CITRON </v>
      </c>
      <c r="H863" t="str">
        <v>1.2" RC 8's Limon Tail</v>
      </c>
      <c r="I863" t="str">
        <v>COMETE</v>
      </c>
      <c r="J863" t="str">
        <v>JAUNE</v>
      </c>
      <c r="K863" t="str">
        <v>30</v>
      </c>
      <c r="L863" t="str">
        <v>F3</v>
      </c>
      <c r="M863" t="str">
        <v>1.4G</v>
      </c>
      <c r="N863" t="str">
        <v>Chine</v>
      </c>
      <c r="O863" t="str">
        <v>1008-F3-69245822</v>
      </c>
      <c r="P863" t="str">
        <v>0.186</v>
      </c>
      <c r="Q863" t="str">
        <v>30</v>
      </c>
      <c r="R863" t="str">
        <v>25</v>
      </c>
    </row>
    <row r="864">
      <c r="A864" t="str">
        <v>AutoTable</v>
      </c>
      <c r="D864" t="str">
        <v>CHANDELLE</v>
      </c>
      <c r="E864" t="str">
        <v>DROITE</v>
      </c>
      <c r="F864" t="str">
        <v>31032-27CE</v>
      </c>
      <c r="G864" t="str">
        <v xml:space="preserve">CHAND. 30 MM 8 COMÈTES FRISSONNANT OR </v>
      </c>
      <c r="H864" t="str">
        <v>1.2" RC 8 ball  Gold Glittering Tail</v>
      </c>
      <c r="I864" t="str">
        <v>COMETE</v>
      </c>
      <c r="J864" t="str">
        <v>OR</v>
      </c>
      <c r="K864" t="str">
        <v>30</v>
      </c>
      <c r="L864" t="str">
        <v>F3</v>
      </c>
      <c r="M864" t="str">
        <v>1.4G</v>
      </c>
      <c r="N864" t="str">
        <v>Chine</v>
      </c>
      <c r="O864" t="str">
        <v>1008-F3-69245822</v>
      </c>
      <c r="P864" t="str">
        <v>0.186</v>
      </c>
      <c r="Q864" t="str">
        <v>30</v>
      </c>
      <c r="R864" t="str">
        <v>25</v>
      </c>
    </row>
    <row r="865">
      <c r="A865" t="str">
        <v>AutoTable</v>
      </c>
      <c r="D865" t="str">
        <v>CHANDELLE</v>
      </c>
      <c r="E865" t="str">
        <v>DROITE</v>
      </c>
      <c r="F865" t="str">
        <v>31032-28CE</v>
      </c>
      <c r="G865" t="str">
        <v xml:space="preserve">CHAND. 30 MM 8 COMÈTES AQUA </v>
      </c>
      <c r="H865" t="str">
        <v>1.2" RC - 8's Sea Blue Tail</v>
      </c>
      <c r="I865" t="str">
        <v>COMETE</v>
      </c>
      <c r="J865" t="str">
        <v>AQUA</v>
      </c>
      <c r="K865" t="str">
        <v>30</v>
      </c>
      <c r="L865" t="str">
        <v>F3</v>
      </c>
      <c r="M865" t="str">
        <v>1.4G</v>
      </c>
      <c r="N865" t="str">
        <v>Chine</v>
      </c>
      <c r="O865" t="str">
        <v>1008-F3-69245822</v>
      </c>
      <c r="P865" t="str">
        <v>0.186</v>
      </c>
      <c r="Q865" t="str">
        <v>30</v>
      </c>
      <c r="R865" t="str">
        <v>25</v>
      </c>
    </row>
    <row r="866">
      <c r="A866" t="str">
        <v>AutoTable</v>
      </c>
      <c r="D866" t="str">
        <v>CHANDELLE</v>
      </c>
      <c r="E866" t="str">
        <v>DROITE</v>
      </c>
      <c r="F866" t="str">
        <v>31710X7</v>
      </c>
      <c r="G866" t="str">
        <v xml:space="preserve">BOTTE 7 CHAND. 10 MM 20 COMÈTES PAILLETÉES ARGT </v>
      </c>
      <c r="H866" t="str">
        <v>10mm RC 20 sh 7 in bundle White Glitter tail. 30 sec</v>
      </c>
      <c r="I866" t="str">
        <v>COMETE CLIGNO</v>
      </c>
      <c r="J866" t="str">
        <v>ARGENT</v>
      </c>
      <c r="K866" t="str">
        <v>10</v>
      </c>
      <c r="L866" t="str">
        <v>F2</v>
      </c>
      <c r="M866" t="str">
        <v>1.4G</v>
      </c>
      <c r="N866" t="str">
        <v>Chine</v>
      </c>
      <c r="O866" t="str">
        <v>1008-F2-69248744</v>
      </c>
      <c r="P866" t="str">
        <v>0.1617</v>
      </c>
      <c r="Q866" t="str">
        <v>30</v>
      </c>
      <c r="R866" t="str">
        <v>8</v>
      </c>
    </row>
    <row r="867">
      <c r="A867" t="str">
        <v>AutoTable</v>
      </c>
      <c r="D867" t="str">
        <v>CHANDELLE</v>
      </c>
      <c r="E867" t="str">
        <v>DROITE</v>
      </c>
      <c r="F867" t="str">
        <v>32510X7</v>
      </c>
      <c r="G867" t="str">
        <v xml:space="preserve">BOTTE DE 7 CHANDELLES 10 MM 20 COMÈTES VIOLETTES </v>
      </c>
      <c r="H867" t="str">
        <v>10mm RC 20's 7 in bundle Purple tail.</v>
      </c>
      <c r="I867" t="str">
        <v>COMETE</v>
      </c>
      <c r="J867" t="str">
        <v>VIOLET</v>
      </c>
      <c r="K867" t="str">
        <v>10</v>
      </c>
      <c r="L867" t="str">
        <v>F2</v>
      </c>
      <c r="M867" t="str">
        <v>1.4G</v>
      </c>
      <c r="N867" t="str">
        <v>Chine</v>
      </c>
      <c r="O867" t="str">
        <v>1008-F2-69248744</v>
      </c>
      <c r="P867" t="str">
        <v>0.1617</v>
      </c>
      <c r="Q867" t="str">
        <v>30</v>
      </c>
      <c r="R867" t="str">
        <v>8</v>
      </c>
    </row>
    <row r="868">
      <c r="A868" t="str">
        <v>AutoTable</v>
      </c>
      <c r="D868" t="str">
        <v>CHANDELLE</v>
      </c>
      <c r="E868" t="str">
        <v>DROITE</v>
      </c>
      <c r="F868" t="str">
        <v>32610X7</v>
      </c>
      <c r="G868" t="str">
        <v xml:space="preserve">BOTTE DE 7 CHANDELLES 10 MM 20 COMÈTES ORANGES </v>
      </c>
      <c r="H868" t="str">
        <v>10mm RC 20 sh 7 in bundle Orange tail. 30 sec</v>
      </c>
      <c r="I868" t="str">
        <v>COMETE</v>
      </c>
      <c r="J868" t="str">
        <v>ORANGE</v>
      </c>
      <c r="K868" t="str">
        <v>10</v>
      </c>
      <c r="L868" t="str">
        <v>F2</v>
      </c>
      <c r="M868" t="str">
        <v>1.4G</v>
      </c>
      <c r="N868" t="str">
        <v>Chine</v>
      </c>
      <c r="O868" t="str">
        <v>1008-F2-69248744</v>
      </c>
      <c r="P868" t="str">
        <v>0.1617</v>
      </c>
      <c r="Q868" t="str">
        <v>30</v>
      </c>
      <c r="R868" t="str">
        <v>8</v>
      </c>
    </row>
    <row r="869">
      <c r="A869" t="str">
        <v>AutoTable</v>
      </c>
      <c r="D869" t="str">
        <v>CHANDELLE</v>
      </c>
      <c r="E869" t="str">
        <v>DROITE</v>
      </c>
      <c r="F869" t="str">
        <v>32710X7</v>
      </c>
      <c r="G869" t="str">
        <v xml:space="preserve">BOTTE DE 7 CHANDELLES 10 MM 20 COMÈTES OR </v>
      </c>
      <c r="H869" t="str">
        <v>10mm RC 20 sh 7 in bundle Gold sparkle tail. 30 sec</v>
      </c>
      <c r="I869" t="str">
        <v>COMETE</v>
      </c>
      <c r="J869" t="str">
        <v>OR</v>
      </c>
      <c r="K869" t="str">
        <v>10</v>
      </c>
      <c r="L869" t="str">
        <v>F2</v>
      </c>
      <c r="M869" t="str">
        <v>1.4G</v>
      </c>
      <c r="N869" t="str">
        <v>Chine</v>
      </c>
      <c r="O869" t="str">
        <v>1008-F2-69248744</v>
      </c>
      <c r="P869" t="str">
        <v>0.1617</v>
      </c>
      <c r="Q869" t="str">
        <v>30</v>
      </c>
      <c r="R869" t="str">
        <v>8</v>
      </c>
    </row>
    <row r="870">
      <c r="A870" t="str">
        <v>AutoTable</v>
      </c>
      <c r="D870" t="str">
        <v>CHANDELLE</v>
      </c>
      <c r="E870" t="str">
        <v>DROITE</v>
      </c>
      <c r="F870" t="str">
        <v>36337CE</v>
      </c>
      <c r="G870" t="str">
        <v xml:space="preserve">CHAND. 40 MM 8 TRONC + SERPENTEAUX ARGENT </v>
      </c>
      <c r="H870" t="str">
        <v>1.5" RC 8s' Spinners w/ Golden Tail</v>
      </c>
      <c r="I870" t="str">
        <v>SPECIAL SERPENTIN</v>
      </c>
      <c r="J870" t="str">
        <v>ARGENT</v>
      </c>
      <c r="K870" t="str">
        <v>37</v>
      </c>
      <c r="L870" t="str">
        <v>F4</v>
      </c>
      <c r="M870" t="str">
        <v>1.4G</v>
      </c>
      <c r="N870" t="str">
        <v>Chine</v>
      </c>
      <c r="O870" t="str">
        <v>1008-F4-62924593</v>
      </c>
      <c r="P870" t="str">
        <v>0.164</v>
      </c>
      <c r="Q870" t="str">
        <v>30</v>
      </c>
      <c r="R870" t="str">
        <v>40</v>
      </c>
    </row>
    <row r="871">
      <c r="A871" t="str">
        <v>AutoTable</v>
      </c>
      <c r="D871" t="str">
        <v>CHANDELLE</v>
      </c>
      <c r="E871" t="str">
        <v>DROITE</v>
      </c>
      <c r="F871" t="str">
        <v>38021-01</v>
      </c>
      <c r="G871" t="str">
        <v xml:space="preserve">CHAND. 20 MM 8 COMÈTES FRISSON </v>
      </c>
      <c r="H871" t="str">
        <v>0.8" RC 10's Comet CracklingTail</v>
      </c>
      <c r="I871" t="str">
        <v>COMETE</v>
      </c>
      <c r="J871" t="str">
        <v>FRISSON</v>
      </c>
      <c r="K871" t="str">
        <v>20</v>
      </c>
      <c r="L871" t="str">
        <v>F2</v>
      </c>
      <c r="M871" t="str">
        <v>1.4G</v>
      </c>
      <c r="N871" t="str">
        <v>Chine</v>
      </c>
      <c r="O871" t="str">
        <v>1008-F2-69242598</v>
      </c>
      <c r="P871" t="str">
        <v>0.0472</v>
      </c>
      <c r="Q871" t="str">
        <v>30</v>
      </c>
      <c r="R871" t="str">
        <v>8</v>
      </c>
    </row>
    <row r="872">
      <c r="A872" t="str">
        <v>AutoTable</v>
      </c>
      <c r="D872" t="str">
        <v>CHANDELLE</v>
      </c>
      <c r="E872" t="str">
        <v>DROITE</v>
      </c>
      <c r="F872" t="str">
        <v>38021-02</v>
      </c>
      <c r="G872" t="str">
        <v xml:space="preserve">CHAND. 20 MM 8 COMÈTES BLEUES </v>
      </c>
      <c r="H872" t="str">
        <v>0.8" RC 10's Comet BlueTail</v>
      </c>
      <c r="I872" t="str">
        <v>COMETE</v>
      </c>
      <c r="J872" t="str">
        <v>BLEU</v>
      </c>
      <c r="K872" t="str">
        <v>20</v>
      </c>
      <c r="L872" t="str">
        <v>F2</v>
      </c>
      <c r="M872" t="str">
        <v>1.4G</v>
      </c>
      <c r="N872" t="str">
        <v>Chine</v>
      </c>
      <c r="O872" t="str">
        <v>1008-F2-69242598</v>
      </c>
      <c r="P872" t="str">
        <v>0.0472</v>
      </c>
      <c r="Q872" t="str">
        <v>30</v>
      </c>
      <c r="R872" t="str">
        <v>8</v>
      </c>
    </row>
    <row r="873">
      <c r="A873" t="str">
        <v>AutoTable</v>
      </c>
      <c r="D873" t="str">
        <v>CHANDELLE</v>
      </c>
      <c r="E873" t="str">
        <v>DROITE</v>
      </c>
      <c r="F873" t="str">
        <v>38021-06</v>
      </c>
      <c r="G873" t="str">
        <v xml:space="preserve">CHAND. 20 MM 8 COMÈTES ROUGES </v>
      </c>
      <c r="H873" t="str">
        <v>0.8" RC 10's Red Tail</v>
      </c>
      <c r="I873" t="str">
        <v>COMETE</v>
      </c>
      <c r="J873" t="str">
        <v>ROUGE</v>
      </c>
      <c r="K873" t="str">
        <v>20</v>
      </c>
      <c r="L873" t="str">
        <v>F2</v>
      </c>
      <c r="M873" t="str">
        <v>1.4G</v>
      </c>
      <c r="N873" t="str">
        <v>Chine</v>
      </c>
      <c r="O873" t="str">
        <v>1008-F2-69242598</v>
      </c>
      <c r="P873" t="str">
        <v>0.0472</v>
      </c>
      <c r="Q873" t="str">
        <v>30</v>
      </c>
      <c r="R873" t="str">
        <v>8</v>
      </c>
    </row>
    <row r="874">
      <c r="A874" t="str">
        <v>AutoTable</v>
      </c>
      <c r="D874" t="str">
        <v>CHANDELLE</v>
      </c>
      <c r="E874" t="str">
        <v>DROITE</v>
      </c>
      <c r="F874" t="str">
        <v>38021-08</v>
      </c>
      <c r="G874" t="str">
        <v xml:space="preserve">CHAND. 20 MM 8 COMÈTES MULTICOLORES </v>
      </c>
      <c r="H874" t="str">
        <v>0.8" RC 10's Multicolor Tail</v>
      </c>
      <c r="I874" t="str">
        <v>COMETE</v>
      </c>
      <c r="J874" t="str">
        <v>MULTICOLORE</v>
      </c>
      <c r="K874" t="str">
        <v>20</v>
      </c>
      <c r="L874" t="str">
        <v>F2</v>
      </c>
      <c r="M874" t="str">
        <v>1.4G</v>
      </c>
      <c r="N874" t="str">
        <v>Chine</v>
      </c>
      <c r="O874" t="str">
        <v>1008-F2-69242598</v>
      </c>
      <c r="P874" t="str">
        <v>0.0472</v>
      </c>
      <c r="Q874" t="str">
        <v>30</v>
      </c>
      <c r="R874" t="str">
        <v>8</v>
      </c>
    </row>
    <row r="875">
      <c r="A875" t="str">
        <v>AutoTable</v>
      </c>
      <c r="D875" t="str">
        <v>CHANDELLE</v>
      </c>
      <c r="E875" t="str">
        <v>DROITE</v>
      </c>
      <c r="F875" t="str">
        <v>38021-13</v>
      </c>
      <c r="G875" t="str">
        <v>CHAND. 20 MM 8 COMÈTES GERBES FLEURIES CLIGNO ARGT</v>
      </c>
      <c r="H875" t="str">
        <v>0.8" RC 10's Silver Strobe flower tail</v>
      </c>
      <c r="I875" t="str">
        <v>COMETE CLIGNO</v>
      </c>
      <c r="J875" t="str">
        <v>ARGENT</v>
      </c>
      <c r="K875" t="str">
        <v>20</v>
      </c>
      <c r="L875" t="str">
        <v>F2</v>
      </c>
      <c r="M875" t="str">
        <v>1.4G</v>
      </c>
      <c r="N875" t="str">
        <v>Chine</v>
      </c>
      <c r="O875" t="str">
        <v>1008-F2-69242598</v>
      </c>
      <c r="P875" t="str">
        <v>0.0472</v>
      </c>
      <c r="Q875" t="str">
        <v>30</v>
      </c>
      <c r="R875" t="str">
        <v>8</v>
      </c>
    </row>
    <row r="876">
      <c r="A876" t="str">
        <v>AutoTable</v>
      </c>
      <c r="D876" t="str">
        <v>CHANDELLE</v>
      </c>
      <c r="E876" t="str">
        <v>DROITE</v>
      </c>
      <c r="F876" t="str">
        <v>38021-20</v>
      </c>
      <c r="G876" t="str">
        <v xml:space="preserve">CHAND. 20 MM 8 COMÈTES ROSES </v>
      </c>
      <c r="H876" t="str">
        <v>0.8" RC 10's Pink Tail</v>
      </c>
      <c r="I876" t="str">
        <v>COMETE</v>
      </c>
      <c r="J876" t="str">
        <v>ROSE</v>
      </c>
      <c r="K876" t="str">
        <v>20</v>
      </c>
      <c r="L876" t="str">
        <v>F2</v>
      </c>
      <c r="M876" t="str">
        <v>1.4G</v>
      </c>
      <c r="N876" t="str">
        <v>Chine</v>
      </c>
      <c r="O876" t="str">
        <v>1008-F2-69242598</v>
      </c>
      <c r="P876" t="str">
        <v>0.0472</v>
      </c>
      <c r="Q876" t="str">
        <v>30</v>
      </c>
      <c r="R876" t="str">
        <v>8</v>
      </c>
    </row>
    <row r="877">
      <c r="A877" t="str">
        <v>AutoTable</v>
      </c>
      <c r="D877" t="str">
        <v>CHANDELLE</v>
      </c>
      <c r="E877" t="str">
        <v>DROITE</v>
      </c>
      <c r="F877" t="str">
        <v>38030-01</v>
      </c>
      <c r="G877" t="str">
        <v xml:space="preserve">CHAND. 30 MM 8 BOMBETTES FRISSON AVEC TRONC </v>
      </c>
      <c r="H877" t="str">
        <v>1.2" RC 8's Shells Crackling w/tail</v>
      </c>
      <c r="I877" t="str">
        <v>BOMBE TRONC</v>
      </c>
      <c r="J877" t="str">
        <v>FRISSON</v>
      </c>
      <c r="K877" t="str">
        <v>30</v>
      </c>
      <c r="L877" t="str">
        <v>F3</v>
      </c>
      <c r="M877" t="str">
        <v>1.4G</v>
      </c>
      <c r="N877" t="str">
        <v>Chine</v>
      </c>
      <c r="O877" t="str">
        <v>1008-F3-69242597</v>
      </c>
      <c r="P877" t="str">
        <v>0.106</v>
      </c>
      <c r="Q877" t="str">
        <v>30</v>
      </c>
      <c r="R877" t="str">
        <v>25</v>
      </c>
    </row>
    <row r="878">
      <c r="A878" t="str">
        <v>AutoTable</v>
      </c>
      <c r="D878" t="str">
        <v>CHANDELLE</v>
      </c>
      <c r="E878" t="str">
        <v>DROITE</v>
      </c>
      <c r="F878" t="str">
        <v>38030-02</v>
      </c>
      <c r="G878" t="str">
        <v xml:space="preserve">CHAND. 30 MM 8 BOMBETTES BLEUES AVEC TRONC </v>
      </c>
      <c r="H878" t="str">
        <v>1.2" RC 8's Shells Blue w/tail</v>
      </c>
      <c r="I878" t="str">
        <v>BOMBE TRONC</v>
      </c>
      <c r="J878" t="str">
        <v>BLEU</v>
      </c>
      <c r="K878" t="str">
        <v>30</v>
      </c>
      <c r="L878" t="str">
        <v>F3</v>
      </c>
      <c r="M878" t="str">
        <v>1.4G</v>
      </c>
      <c r="N878" t="str">
        <v>Chine</v>
      </c>
      <c r="O878" t="str">
        <v>1008-F3-69242597</v>
      </c>
      <c r="P878" t="str">
        <v>0.106</v>
      </c>
      <c r="Q878" t="str">
        <v>30</v>
      </c>
      <c r="R878" t="str">
        <v>25</v>
      </c>
    </row>
    <row r="879">
      <c r="A879" t="str">
        <v>AutoTable</v>
      </c>
      <c r="D879" t="str">
        <v>CHANDELLE</v>
      </c>
      <c r="E879" t="str">
        <v>DROITE</v>
      </c>
      <c r="F879" t="str">
        <v>38030-05</v>
      </c>
      <c r="G879" t="str">
        <v xml:space="preserve">CHAND. 30 MM 8 BOMBETTES VERTES AVEC TRONC </v>
      </c>
      <c r="H879" t="str">
        <v>1.2" RC 8's Shells Green w/tail</v>
      </c>
      <c r="I879" t="str">
        <v>BOMBE TRONC</v>
      </c>
      <c r="J879" t="str">
        <v>VERT</v>
      </c>
      <c r="K879" t="str">
        <v>30</v>
      </c>
      <c r="L879" t="str">
        <v>F3</v>
      </c>
      <c r="M879" t="str">
        <v>1.4G</v>
      </c>
      <c r="N879" t="str">
        <v>Chine</v>
      </c>
      <c r="O879" t="str">
        <v>1008-F3-69242597</v>
      </c>
      <c r="P879" t="str">
        <v>0.106</v>
      </c>
      <c r="Q879" t="str">
        <v>30</v>
      </c>
      <c r="R879" t="str">
        <v>25</v>
      </c>
    </row>
    <row r="880">
      <c r="A880" t="str">
        <v>AutoTable</v>
      </c>
      <c r="D880" t="str">
        <v>CHANDELLE</v>
      </c>
      <c r="E880" t="str">
        <v>DROITE</v>
      </c>
      <c r="F880" t="str">
        <v>38030-06</v>
      </c>
      <c r="G880" t="str">
        <v xml:space="preserve">CHAND. 30 MM 8 BOMBETTES ROUGES AVEC TRONC </v>
      </c>
      <c r="H880" t="str">
        <v>1.2" RC 8's Shells Red w/tail</v>
      </c>
      <c r="I880" t="str">
        <v>BOMBE TRONC</v>
      </c>
      <c r="J880" t="str">
        <v>ROUGE</v>
      </c>
      <c r="K880" t="str">
        <v>30</v>
      </c>
      <c r="L880" t="str">
        <v>F3</v>
      </c>
      <c r="M880" t="str">
        <v>1.4G</v>
      </c>
      <c r="N880" t="str">
        <v>Chine</v>
      </c>
      <c r="O880" t="str">
        <v>1008-F3-69242597</v>
      </c>
      <c r="P880" t="str">
        <v>0.106</v>
      </c>
      <c r="Q880" t="str">
        <v>30</v>
      </c>
      <c r="R880" t="str">
        <v>25</v>
      </c>
    </row>
    <row r="881">
      <c r="A881" t="str">
        <v>AutoTable</v>
      </c>
      <c r="D881" t="str">
        <v>CHANDELLE</v>
      </c>
      <c r="E881" t="str">
        <v>DROITE</v>
      </c>
      <c r="F881" t="str">
        <v>38030-07</v>
      </c>
      <c r="G881" t="str">
        <v xml:space="preserve">CHAND. 30 MM 8 BOMBETTES PAILLETÉ OR AVEC TRONC </v>
      </c>
      <c r="H881" t="str">
        <v>1.2" RC 8's Shells Gold Flash w/tail</v>
      </c>
      <c r="I881" t="str">
        <v>BOMBE CLIGNO</v>
      </c>
      <c r="J881" t="str">
        <v>OR</v>
      </c>
      <c r="K881" t="str">
        <v>30</v>
      </c>
      <c r="L881" t="str">
        <v>F3</v>
      </c>
      <c r="M881" t="str">
        <v>1.4G</v>
      </c>
      <c r="N881" t="str">
        <v>Chine</v>
      </c>
      <c r="O881" t="str">
        <v>1008-F3-69242597</v>
      </c>
      <c r="P881" t="str">
        <v>0.106</v>
      </c>
      <c r="Q881" t="str">
        <v>30</v>
      </c>
      <c r="R881" t="str">
        <v>25</v>
      </c>
    </row>
    <row r="882">
      <c r="A882" t="str">
        <v>AutoTable</v>
      </c>
      <c r="D882" t="str">
        <v>CHANDELLE</v>
      </c>
      <c r="E882" t="str">
        <v>DROITE</v>
      </c>
      <c r="F882" t="str">
        <v>38030-08</v>
      </c>
      <c r="G882" t="str">
        <v xml:space="preserve">CHAND.30 MM 8 BOMBETTES MULTICOLORES AVEC TRONC </v>
      </c>
      <c r="H882" t="str">
        <v>1.2" RC 8's Shells Multicolor w/ silver tail</v>
      </c>
      <c r="I882" t="str">
        <v>BOMBE TRONC</v>
      </c>
      <c r="J882" t="str">
        <v>MULTICOLORE</v>
      </c>
      <c r="K882" t="str">
        <v>30</v>
      </c>
      <c r="L882" t="str">
        <v>F3</v>
      </c>
      <c r="M882" t="str">
        <v>1.4G</v>
      </c>
      <c r="N882" t="str">
        <v>Chine</v>
      </c>
      <c r="O882" t="str">
        <v>1008-F3-69242597</v>
      </c>
      <c r="P882" t="str">
        <v>0.106</v>
      </c>
      <c r="Q882" t="str">
        <v>30</v>
      </c>
      <c r="R882" t="str">
        <v>25</v>
      </c>
    </row>
    <row r="883">
      <c r="A883" t="str">
        <v>AutoTable</v>
      </c>
      <c r="D883" t="str">
        <v>CHANDELLE</v>
      </c>
      <c r="E883" t="str">
        <v>DROITE</v>
      </c>
      <c r="F883" t="str">
        <v>38030-09</v>
      </c>
      <c r="G883" t="str">
        <v xml:space="preserve">CHAND. 30 MM 8 BOMBETTES ARGENT AVEC TRONC </v>
      </c>
      <c r="H883" t="str">
        <v>1.2" RC 8's Shells Silver w/tail</v>
      </c>
      <c r="I883" t="str">
        <v>BOMBE TRONC</v>
      </c>
      <c r="J883" t="str">
        <v>ARGENT</v>
      </c>
      <c r="K883" t="str">
        <v>30</v>
      </c>
      <c r="L883" t="str">
        <v>F3</v>
      </c>
      <c r="M883" t="str">
        <v>1.4G</v>
      </c>
      <c r="N883" t="str">
        <v>Chine</v>
      </c>
      <c r="O883" t="str">
        <v>1008-F3-69242597</v>
      </c>
      <c r="P883" t="str">
        <v>0.106</v>
      </c>
      <c r="Q883" t="str">
        <v>30</v>
      </c>
      <c r="R883" t="str">
        <v>25</v>
      </c>
    </row>
    <row r="884">
      <c r="A884" t="str">
        <v>AutoTable</v>
      </c>
      <c r="D884" t="str">
        <v>CHANDELLE</v>
      </c>
      <c r="E884" t="str">
        <v>DROITE</v>
      </c>
      <c r="F884" t="str">
        <v>38030-10</v>
      </c>
      <c r="G884" t="str">
        <v xml:space="preserve">CHAND. 30 MM 8 BOMBETTES VIOLETTES AVEC TRONC </v>
      </c>
      <c r="H884" t="str">
        <v>1.2" RC 8's Shells Purple w/tail</v>
      </c>
      <c r="I884" t="str">
        <v>BOMBE TRONC</v>
      </c>
      <c r="J884" t="str">
        <v>VIOLET</v>
      </c>
      <c r="K884" t="str">
        <v>30</v>
      </c>
      <c r="L884" t="str">
        <v>F3</v>
      </c>
      <c r="M884" t="str">
        <v>1.4G</v>
      </c>
      <c r="N884" t="str">
        <v>Chine</v>
      </c>
      <c r="O884" t="str">
        <v>1008-F3-69242597</v>
      </c>
      <c r="P884" t="str">
        <v>0.106</v>
      </c>
      <c r="Q884" t="str">
        <v>30</v>
      </c>
      <c r="R884" t="str">
        <v>25</v>
      </c>
    </row>
    <row r="885">
      <c r="A885" t="str">
        <v>AutoTable</v>
      </c>
      <c r="D885" t="str">
        <v>CHANDELLE</v>
      </c>
      <c r="E885" t="str">
        <v>DROITE</v>
      </c>
      <c r="F885" t="str">
        <v>38030-16</v>
      </c>
      <c r="G885" t="str">
        <v xml:space="preserve">CHAND. 30 MM 8 BOMBETTES CLIGNO ROUGES AVEC TRONC </v>
      </c>
      <c r="H885" t="str">
        <v>1.2" RC 8's Shells Red Strobe w/tail</v>
      </c>
      <c r="I885" t="str">
        <v>BOMBE CLIGNO</v>
      </c>
      <c r="J885" t="str">
        <v>ROUGE</v>
      </c>
      <c r="K885" t="str">
        <v>30</v>
      </c>
      <c r="L885" t="str">
        <v>F3</v>
      </c>
      <c r="M885" t="str">
        <v>1.4G</v>
      </c>
      <c r="N885" t="str">
        <v>Chine</v>
      </c>
      <c r="O885" t="str">
        <v>1008-F3-69242597</v>
      </c>
      <c r="P885" t="str">
        <v>0.106</v>
      </c>
      <c r="Q885" t="str">
        <v>30</v>
      </c>
      <c r="R885" t="str">
        <v>25</v>
      </c>
    </row>
    <row r="886">
      <c r="A886" t="str">
        <v>AutoTable</v>
      </c>
      <c r="D886" t="str">
        <v>CHANDELLE</v>
      </c>
      <c r="E886" t="str">
        <v>DROITE</v>
      </c>
      <c r="F886" t="str">
        <v>38030-17</v>
      </c>
      <c r="G886" t="str">
        <v xml:space="preserve">CHAND. 30 MM 8 BOMBETTES FRISSON BLANC AVEC TRONC </v>
      </c>
      <c r="H886" t="str">
        <v>1.2" RC 8's Shells Silver Crackling Flower w/tail</v>
      </c>
      <c r="I886" t="str">
        <v>BOMBE TRONC</v>
      </c>
      <c r="J886" t="str">
        <v>FRISSON</v>
      </c>
      <c r="K886" t="str">
        <v>30</v>
      </c>
      <c r="L886" t="str">
        <v>F3</v>
      </c>
      <c r="M886" t="str">
        <v>1.4G</v>
      </c>
      <c r="N886" t="str">
        <v>Chine</v>
      </c>
      <c r="O886" t="str">
        <v>1008-F3-69242597</v>
      </c>
      <c r="P886" t="str">
        <v>0.106</v>
      </c>
      <c r="Q886" t="str">
        <v>30</v>
      </c>
      <c r="R886" t="str">
        <v>25</v>
      </c>
    </row>
    <row r="887">
      <c r="A887" t="str">
        <v>AutoTable</v>
      </c>
      <c r="D887" t="str">
        <v>CHANDELLE</v>
      </c>
      <c r="E887" t="str">
        <v>DROITE</v>
      </c>
      <c r="F887" t="str">
        <v>38030-19</v>
      </c>
      <c r="G887" t="str">
        <v xml:space="preserve">CHAND. 30 MM 8 BOMBETTES PLUIE D'OR AVEC TRONC </v>
      </c>
      <c r="H887" t="str">
        <v>1.2" RC 8's Shells Flower Crown w/tail</v>
      </c>
      <c r="I887" t="str">
        <v>BOMBE TRONC</v>
      </c>
      <c r="J887" t="str">
        <v>OR</v>
      </c>
      <c r="K887" t="str">
        <v>30</v>
      </c>
      <c r="L887" t="str">
        <v>F3</v>
      </c>
      <c r="M887" t="str">
        <v>1.4G</v>
      </c>
      <c r="N887" t="str">
        <v>Chine</v>
      </c>
      <c r="O887" t="str">
        <v>1008-F3-69242597</v>
      </c>
      <c r="P887" t="str">
        <v>0.106</v>
      </c>
      <c r="Q887" t="str">
        <v>30</v>
      </c>
      <c r="R887" t="str">
        <v>25</v>
      </c>
    </row>
    <row r="888">
      <c r="A888" t="str">
        <v>AutoTable</v>
      </c>
      <c r="D888" t="str">
        <v>CHANDELLE</v>
      </c>
      <c r="E888" t="str">
        <v>DROITE</v>
      </c>
      <c r="F888" t="str">
        <v>38030-20</v>
      </c>
      <c r="G888" t="str">
        <v xml:space="preserve">CHAND. 30 MM 8 BOMBETTES ROSES AVEC TRONC </v>
      </c>
      <c r="H888" t="str">
        <v>1.2" RC 8's Shells Pink w/tail</v>
      </c>
      <c r="I888" t="str">
        <v>BOMBE TRONC</v>
      </c>
      <c r="J888" t="str">
        <v>ROSE</v>
      </c>
      <c r="K888" t="str">
        <v>30</v>
      </c>
      <c r="L888" t="str">
        <v>F3</v>
      </c>
      <c r="M888" t="str">
        <v>1.4G</v>
      </c>
      <c r="N888" t="str">
        <v>Chine</v>
      </c>
      <c r="O888" t="str">
        <v>1008-F3-69242597</v>
      </c>
      <c r="P888" t="str">
        <v>0.106</v>
      </c>
      <c r="Q888" t="str">
        <v>30</v>
      </c>
      <c r="R888" t="str">
        <v>25</v>
      </c>
    </row>
    <row r="889">
      <c r="A889" t="str">
        <v>AutoTable</v>
      </c>
      <c r="D889" t="str">
        <v>CHANDELLE</v>
      </c>
      <c r="E889" t="str">
        <v>DROITE</v>
      </c>
      <c r="F889" t="str">
        <v>38031-04</v>
      </c>
      <c r="G889" t="str">
        <v xml:space="preserve">CHAND. 30 MM 8 COMÈTES JAUNES </v>
      </c>
      <c r="H889" t="str">
        <v>1.2" RC 8's Yellow tail</v>
      </c>
      <c r="I889" t="str">
        <v>COMETE</v>
      </c>
      <c r="J889" t="str">
        <v>JAUNE</v>
      </c>
      <c r="K889" t="str">
        <v>30</v>
      </c>
      <c r="L889" t="str">
        <v>F3</v>
      </c>
      <c r="M889" t="str">
        <v>1.4G</v>
      </c>
      <c r="N889" t="str">
        <v>Chine</v>
      </c>
      <c r="O889" t="str">
        <v>1008-F3-69242599</v>
      </c>
      <c r="P889" t="str">
        <v>0.132</v>
      </c>
      <c r="Q889" t="str">
        <v>30</v>
      </c>
      <c r="R889" t="str">
        <v>25</v>
      </c>
    </row>
    <row r="890">
      <c r="A890" t="str">
        <v>AutoTable</v>
      </c>
      <c r="D890" t="str">
        <v>CHANDELLE</v>
      </c>
      <c r="E890" t="str">
        <v>DROITE</v>
      </c>
      <c r="F890" t="str">
        <v>38031-05</v>
      </c>
      <c r="G890" t="str">
        <v xml:space="preserve">CHAND. 30 MM 8 COMÈTES VERTES </v>
      </c>
      <c r="H890" t="str">
        <v xml:space="preserve">1.2" RC 8 shots Green tail 30 sec. </v>
      </c>
      <c r="I890" t="str">
        <v>COMETE</v>
      </c>
      <c r="J890" t="str">
        <v>VERT</v>
      </c>
      <c r="K890" t="str">
        <v>30</v>
      </c>
      <c r="L890" t="str">
        <v>F3</v>
      </c>
      <c r="M890" t="str">
        <v>1.4G</v>
      </c>
      <c r="N890" t="str">
        <v>Chine</v>
      </c>
      <c r="O890" t="str">
        <v>1008-F3-69242599</v>
      </c>
      <c r="P890" t="str">
        <v>0.132</v>
      </c>
      <c r="Q890" t="str">
        <v>30</v>
      </c>
      <c r="R890" t="str">
        <v>25</v>
      </c>
    </row>
    <row r="891">
      <c r="A891" t="str">
        <v>AutoTable</v>
      </c>
      <c r="D891" t="str">
        <v>CHANDELLE</v>
      </c>
      <c r="E891" t="str">
        <v>DROITE</v>
      </c>
      <c r="F891" t="str">
        <v>38031-13</v>
      </c>
      <c r="G891" t="str">
        <v>CHAND. 30 MM 8 COMÈTES GERBES FLEURIES CLIGNO ARGT</v>
      </c>
      <c r="H891" t="str">
        <v>1.2" RC 8 shots Silver Strobe flower tail 30 sec.</v>
      </c>
      <c r="I891" t="str">
        <v>COMETE CLIGNO</v>
      </c>
      <c r="J891" t="str">
        <v>ARGENT</v>
      </c>
      <c r="K891" t="str">
        <v>30</v>
      </c>
      <c r="L891" t="str">
        <v>F3</v>
      </c>
      <c r="M891" t="str">
        <v>1.4G</v>
      </c>
      <c r="N891" t="str">
        <v>Chine</v>
      </c>
      <c r="O891" t="str">
        <v>1008-F3-69242599</v>
      </c>
      <c r="P891" t="str">
        <v>0.132</v>
      </c>
      <c r="Q891" t="str">
        <v>30</v>
      </c>
      <c r="R891" t="str">
        <v>25</v>
      </c>
    </row>
    <row r="892">
      <c r="A892" t="str">
        <v>AutoTable</v>
      </c>
      <c r="D892" t="str">
        <v>CHANDELLE</v>
      </c>
      <c r="E892" t="str">
        <v>DROITE</v>
      </c>
      <c r="F892" t="str">
        <v>38031-17</v>
      </c>
      <c r="G892" t="str">
        <v xml:space="preserve">CHAND. 30 MM 8 COMÈTES FRISSON BLANC </v>
      </c>
      <c r="H892" t="str">
        <v>1.2" RC 8 shots Silver Crackling flower tail 30 sec.</v>
      </c>
      <c r="I892" t="str">
        <v>COMETE</v>
      </c>
      <c r="J892" t="str">
        <v>FRISSON</v>
      </c>
      <c r="K892" t="str">
        <v>30</v>
      </c>
      <c r="L892" t="str">
        <v>F3</v>
      </c>
      <c r="M892" t="str">
        <v>1.4G</v>
      </c>
      <c r="N892" t="str">
        <v>Chine</v>
      </c>
      <c r="O892" t="str">
        <v>1008-F3-69242599</v>
      </c>
      <c r="P892" t="str">
        <v>0.132</v>
      </c>
      <c r="Q892" t="str">
        <v>30</v>
      </c>
      <c r="R892" t="str">
        <v>25</v>
      </c>
    </row>
    <row r="893">
      <c r="A893" t="str">
        <v>AutoTable</v>
      </c>
      <c r="D893" t="str">
        <v>CHANDELLE</v>
      </c>
      <c r="E893" t="str">
        <v>DROITE</v>
      </c>
      <c r="F893" t="str">
        <v>38031-18</v>
      </c>
      <c r="G893" t="str">
        <v xml:space="preserve">CHAND. 30 MM 8 COMÈTES FILET D'OR </v>
      </c>
      <c r="H893" t="str">
        <v>1.2" RC - 8's Brocade Crown Tail</v>
      </c>
      <c r="I893" t="str">
        <v>COMETE</v>
      </c>
      <c r="J893" t="str">
        <v>OR</v>
      </c>
      <c r="K893" t="str">
        <v>30</v>
      </c>
      <c r="L893" t="str">
        <v>F3</v>
      </c>
      <c r="M893" t="str">
        <v>1.4G</v>
      </c>
      <c r="N893" t="str">
        <v>Chine</v>
      </c>
      <c r="O893" t="str">
        <v>1008-F3-69242599</v>
      </c>
      <c r="P893" t="str">
        <v>0.132</v>
      </c>
      <c r="Q893" t="str">
        <v>30</v>
      </c>
      <c r="R893" t="str">
        <v>25</v>
      </c>
    </row>
    <row r="894">
      <c r="A894" t="str">
        <v>AutoTable</v>
      </c>
      <c r="D894" t="str">
        <v>CHANDELLE</v>
      </c>
      <c r="E894" t="str">
        <v>DROITE</v>
      </c>
      <c r="F894" t="str">
        <v>38049-42</v>
      </c>
      <c r="G894" t="str">
        <v xml:space="preserve">CHAND. 49 MM 8 DÉPART SERPENTEAUX TITANIUM </v>
      </c>
      <c r="H894" t="str">
        <v>2" RC 8's Titanium Wheels</v>
      </c>
      <c r="I894" t="str">
        <v>SPECIAL SERPENTIN</v>
      </c>
      <c r="J894" t="str">
        <v>ARGENT</v>
      </c>
      <c r="K894" t="str">
        <v>50</v>
      </c>
      <c r="L894" t="str">
        <v>F4</v>
      </c>
      <c r="M894" t="str">
        <v>1.4G</v>
      </c>
      <c r="N894" t="str">
        <v>Chine</v>
      </c>
      <c r="O894" t="str">
        <v>1008-F4-69242604</v>
      </c>
      <c r="P894" t="str">
        <v>0.3</v>
      </c>
      <c r="Q894" t="str">
        <v>30</v>
      </c>
      <c r="R894" t="str">
        <v>50</v>
      </c>
    </row>
    <row r="895">
      <c r="A895" t="str">
        <v>AutoTable</v>
      </c>
      <c r="D895" t="str">
        <v>CHANDELLE</v>
      </c>
      <c r="E895" t="str">
        <v>DROITE</v>
      </c>
      <c r="F895" t="str">
        <v>400-9B</v>
      </c>
      <c r="G895" t="str">
        <v>CHAND. 20 BOULES BLEUES X 9</v>
      </c>
      <c r="H895" t="str">
        <v>8 mm RC 20's 9 in bundle BLUE tail</v>
      </c>
      <c r="I895" t="str">
        <v>COMETE</v>
      </c>
      <c r="J895" t="str">
        <v>BLEU</v>
      </c>
      <c r="K895" t="str">
        <v>8</v>
      </c>
      <c r="L895" t="str">
        <v>F2</v>
      </c>
      <c r="M895" t="str">
        <v>1.4G</v>
      </c>
      <c r="N895" t="str">
        <v>Chine</v>
      </c>
      <c r="O895" t="str">
        <v>1008-F2-69254054</v>
      </c>
      <c r="P895" t="str">
        <v>0.055</v>
      </c>
      <c r="Q895" t="str">
        <v>25</v>
      </c>
      <c r="R895" t="str">
        <v>8</v>
      </c>
    </row>
    <row r="896">
      <c r="A896" t="str">
        <v>AutoTable</v>
      </c>
      <c r="D896" t="str">
        <v>CHANDELLE</v>
      </c>
      <c r="E896" t="str">
        <v>DROITE</v>
      </c>
      <c r="F896" t="str">
        <v>400-9BC</v>
      </c>
      <c r="G896" t="str">
        <v>CHAND. 20 BOULES BLANCHES X 9</v>
      </c>
      <c r="H896" t="str">
        <v>8 mm RC 20's 9 in bundle white tail</v>
      </c>
      <c r="I896" t="str">
        <v>COMETE</v>
      </c>
      <c r="J896" t="str">
        <v>BLANC</v>
      </c>
      <c r="K896" t="str">
        <v>8</v>
      </c>
      <c r="L896" t="str">
        <v>F2</v>
      </c>
      <c r="M896" t="str">
        <v>1.4G</v>
      </c>
      <c r="N896" t="str">
        <v>Chine</v>
      </c>
      <c r="O896" t="str">
        <v>1008-F2-69254054</v>
      </c>
      <c r="P896" t="str">
        <v>0.055</v>
      </c>
      <c r="Q896" t="str">
        <v>25</v>
      </c>
      <c r="R896" t="str">
        <v>8</v>
      </c>
    </row>
    <row r="897">
      <c r="A897" t="str">
        <v>AutoTable</v>
      </c>
      <c r="D897" t="str">
        <v>CHANDELLE</v>
      </c>
      <c r="E897" t="str">
        <v>DROITE</v>
      </c>
      <c r="F897" t="str">
        <v>400-9FO</v>
      </c>
      <c r="G897" t="str">
        <v>CHAND. 20 BOULES OR X 9</v>
      </c>
      <c r="H897" t="str">
        <v>8 mm RC 20's 9 in bundle GOLD tail</v>
      </c>
      <c r="I897" t="str">
        <v>COMETE</v>
      </c>
      <c r="J897" t="str">
        <v>OR</v>
      </c>
      <c r="K897" t="str">
        <v>8</v>
      </c>
      <c r="L897" t="str">
        <v>F2</v>
      </c>
      <c r="M897" t="str">
        <v>1.4G</v>
      </c>
      <c r="N897" t="str">
        <v>Chine</v>
      </c>
      <c r="O897" t="str">
        <v>1008-F2-69254054</v>
      </c>
      <c r="P897" t="str">
        <v>0.055</v>
      </c>
      <c r="Q897" t="str">
        <v>25</v>
      </c>
      <c r="R897" t="str">
        <v>8</v>
      </c>
    </row>
    <row r="898">
      <c r="A898" t="str">
        <v>AutoTable</v>
      </c>
      <c r="D898" t="str">
        <v>CHANDELLE</v>
      </c>
      <c r="E898" t="str">
        <v>DROITE</v>
      </c>
      <c r="F898" t="str">
        <v>400-9FR</v>
      </c>
      <c r="G898" t="str">
        <v>CHAND. 20 BOULES FRISSONS X 9</v>
      </c>
      <c r="H898" t="str">
        <v>8 mm RC 20's 9 in bundle cherry tail</v>
      </c>
      <c r="I898" t="str">
        <v>COMETE</v>
      </c>
      <c r="J898" t="str">
        <v>FRISSON</v>
      </c>
      <c r="K898" t="str">
        <v>8</v>
      </c>
      <c r="L898" t="str">
        <v>F2</v>
      </c>
      <c r="M898" t="str">
        <v>1.4G</v>
      </c>
      <c r="N898" t="str">
        <v>Chine</v>
      </c>
      <c r="O898" t="str">
        <v>1008-F2-69254054</v>
      </c>
      <c r="P898" t="str">
        <v>0.055</v>
      </c>
      <c r="Q898" t="str">
        <v>25</v>
      </c>
      <c r="R898" t="str">
        <v>8</v>
      </c>
    </row>
    <row r="899">
      <c r="A899" t="str">
        <v>AutoTable</v>
      </c>
      <c r="D899" t="str">
        <v>CHANDELLE</v>
      </c>
      <c r="E899" t="str">
        <v>DROITE</v>
      </c>
      <c r="F899" t="str">
        <v>400-9M</v>
      </c>
      <c r="G899" t="str">
        <v xml:space="preserve">CHAND. 20 BOULES MULTICOLORES X 9 </v>
      </c>
      <c r="H899" t="str">
        <v>8 mm RC 20's 9 in bundle Multicolor tail</v>
      </c>
      <c r="I899" t="str">
        <v>COMETE</v>
      </c>
      <c r="J899" t="str">
        <v>MULTICOLORE</v>
      </c>
      <c r="K899" t="str">
        <v>8</v>
      </c>
      <c r="L899" t="str">
        <v>F2</v>
      </c>
      <c r="M899" t="str">
        <v>1.4G</v>
      </c>
      <c r="N899" t="str">
        <v>Chine</v>
      </c>
      <c r="O899" t="str">
        <v>1008-F2-69254054</v>
      </c>
      <c r="P899" t="str">
        <v>0.055</v>
      </c>
      <c r="Q899" t="str">
        <v>25</v>
      </c>
      <c r="R899" t="str">
        <v>8</v>
      </c>
    </row>
    <row r="900">
      <c r="A900" t="str">
        <v>AutoTable</v>
      </c>
      <c r="D900" t="str">
        <v>CHANDELLE</v>
      </c>
      <c r="E900" t="str">
        <v>DROITE</v>
      </c>
      <c r="F900" t="str">
        <v>400-9R</v>
      </c>
      <c r="G900" t="str">
        <v>CHAND. 20 BOULES ROUGES X 9</v>
      </c>
      <c r="H900" t="str">
        <v>8 mm RC 20's 9 in bundle RED tail</v>
      </c>
      <c r="I900" t="str">
        <v>COMETE</v>
      </c>
      <c r="J900" t="str">
        <v>ROUGE</v>
      </c>
      <c r="K900" t="str">
        <v>8</v>
      </c>
      <c r="L900" t="str">
        <v>F2</v>
      </c>
      <c r="M900" t="str">
        <v>1.4G</v>
      </c>
      <c r="N900" t="str">
        <v>Chine</v>
      </c>
      <c r="O900" t="str">
        <v>1008-F2-69254054</v>
      </c>
      <c r="P900" t="str">
        <v>0.055</v>
      </c>
      <c r="Q900" t="str">
        <v>25</v>
      </c>
      <c r="R900" t="str">
        <v>8</v>
      </c>
    </row>
    <row r="901">
      <c r="A901" t="str">
        <v>AutoTable</v>
      </c>
      <c r="D901" t="str">
        <v>CHANDELLE</v>
      </c>
      <c r="E901" t="str">
        <v>DROITE</v>
      </c>
      <c r="F901" t="str">
        <v>43350LRB</v>
      </c>
      <c r="G901" t="str">
        <v>CHAND. 50 MM 7 TRAÇANTES ARGENT + FEUILLES ROUGES</v>
      </c>
      <c r="H901" t="str">
        <v>2" RC 7's red falling leaves Shellw/trunk</v>
      </c>
      <c r="I901" t="str">
        <v>SPECIAL FEUILLE</v>
      </c>
      <c r="J901" t="str">
        <v>ARGENT</v>
      </c>
      <c r="K901" t="str">
        <v>50</v>
      </c>
      <c r="L901" t="str">
        <v>F4</v>
      </c>
      <c r="M901" t="str">
        <v>1.4G</v>
      </c>
      <c r="N901" t="str">
        <v>Europe</v>
      </c>
      <c r="O901" t="str">
        <v>0589-F4-0050</v>
      </c>
      <c r="P901" t="str">
        <v>0.362</v>
      </c>
      <c r="Q901" t="str">
        <v>30</v>
      </c>
      <c r="R901" t="str">
        <v>50</v>
      </c>
    </row>
    <row r="902">
      <c r="A902" t="str">
        <v>AutoTable</v>
      </c>
      <c r="D902" t="str">
        <v>CHANDELLE</v>
      </c>
      <c r="E902" t="str">
        <v>DROITE</v>
      </c>
      <c r="F902" t="str">
        <v>43430B</v>
      </c>
      <c r="G902" t="str">
        <v>CHAND. 30 MM 10 COMÈTES BLEUES</v>
      </c>
      <c r="H902" t="str">
        <v>1.2" RC 10s' Comet blue w/tail</v>
      </c>
      <c r="I902" t="str">
        <v>COMETE</v>
      </c>
      <c r="J902" t="str">
        <v>BLEU</v>
      </c>
      <c r="K902" t="str">
        <v>30</v>
      </c>
      <c r="L902" t="str">
        <v>F4</v>
      </c>
      <c r="M902" t="str">
        <v>1.4G</v>
      </c>
      <c r="N902" t="str">
        <v>Europe</v>
      </c>
      <c r="O902" t="str">
        <v>0589-F4-0044</v>
      </c>
      <c r="P902" t="str">
        <v>0.207</v>
      </c>
      <c r="Q902" t="str">
        <v>30</v>
      </c>
      <c r="R902" t="str">
        <v>30</v>
      </c>
    </row>
    <row r="903">
      <c r="A903" t="str">
        <v>AutoTable</v>
      </c>
      <c r="D903" t="str">
        <v>CHANDELLE</v>
      </c>
      <c r="E903" t="str">
        <v>DROITE</v>
      </c>
      <c r="F903" t="str">
        <v>43430J</v>
      </c>
      <c r="G903" t="str">
        <v xml:space="preserve">CHAND. 30 MM 10 COMÈTES JAUNES </v>
      </c>
      <c r="H903" t="str">
        <v>1.2" RC 10s' Comet yellow w/tail</v>
      </c>
      <c r="I903" t="str">
        <v>COMETE</v>
      </c>
      <c r="J903" t="str">
        <v>JAUNE</v>
      </c>
      <c r="K903" t="str">
        <v>30</v>
      </c>
      <c r="L903" t="str">
        <v>F4</v>
      </c>
      <c r="M903" t="str">
        <v>1.4G</v>
      </c>
      <c r="N903" t="str">
        <v>Europe</v>
      </c>
      <c r="O903" t="str">
        <v>0589-F4-0044</v>
      </c>
      <c r="P903" t="str">
        <v>0.207</v>
      </c>
      <c r="Q903" t="str">
        <v>30</v>
      </c>
      <c r="R903" t="str">
        <v>30</v>
      </c>
    </row>
    <row r="904">
      <c r="A904" t="str">
        <v>AutoTable</v>
      </c>
      <c r="D904" t="str">
        <v>CHANDELLE</v>
      </c>
      <c r="E904" t="str">
        <v>DROITE</v>
      </c>
      <c r="F904" t="str">
        <v>43430M</v>
      </c>
      <c r="G904" t="str">
        <v>CHAND. 30 MM 10 COMÈTES MULTICOLORES</v>
      </c>
      <c r="H904" t="str">
        <v>1.2" RC 10s' Comet multicolor w/tail</v>
      </c>
      <c r="I904" t="str">
        <v>COMETE</v>
      </c>
      <c r="J904" t="str">
        <v>MULTICOLORE</v>
      </c>
      <c r="K904" t="str">
        <v>30</v>
      </c>
      <c r="L904" t="str">
        <v>F4</v>
      </c>
      <c r="M904" t="str">
        <v>1.4G</v>
      </c>
      <c r="N904" t="str">
        <v>Europe</v>
      </c>
      <c r="O904" t="str">
        <v>0589-F4-0044</v>
      </c>
      <c r="P904" t="str">
        <v>0.207</v>
      </c>
      <c r="Q904" t="str">
        <v>30</v>
      </c>
      <c r="R904" t="str">
        <v>30</v>
      </c>
    </row>
    <row r="905">
      <c r="A905" t="str">
        <v>AutoTable</v>
      </c>
      <c r="D905" t="str">
        <v>CHANDELLE</v>
      </c>
      <c r="E905" t="str">
        <v>DROITE</v>
      </c>
      <c r="F905" t="str">
        <v>43430R</v>
      </c>
      <c r="G905" t="str">
        <v>CHAND. 30 MM 10 COMÈTES ROUGES</v>
      </c>
      <c r="H905" t="str">
        <v>1.2" RC 10s' Comet Red x/tail</v>
      </c>
      <c r="I905" t="str">
        <v>COMETE</v>
      </c>
      <c r="J905" t="str">
        <v>ROUGE</v>
      </c>
      <c r="K905" t="str">
        <v>30</v>
      </c>
      <c r="L905" t="str">
        <v>F4</v>
      </c>
      <c r="M905" t="str">
        <v>1.4G</v>
      </c>
      <c r="N905" t="str">
        <v>Europe</v>
      </c>
      <c r="O905" t="str">
        <v>0589-F4-0044</v>
      </c>
      <c r="P905" t="str">
        <v>0.207</v>
      </c>
      <c r="Q905" t="str">
        <v>30</v>
      </c>
      <c r="R905" t="str">
        <v>30</v>
      </c>
    </row>
    <row r="906">
      <c r="A906" t="str">
        <v>AutoTable</v>
      </c>
      <c r="D906" t="str">
        <v>CHANDELLE</v>
      </c>
      <c r="E906" t="str">
        <v>DROITE</v>
      </c>
      <c r="F906" t="str">
        <v>43430SO</v>
      </c>
      <c r="G906" t="str">
        <v xml:space="preserve">CHAND. 30 MM 10 COMÈTES SCINTILLANT OR </v>
      </c>
      <c r="H906" t="str">
        <v>1.2" RC 10s' Comet Golden Spangle</v>
      </c>
      <c r="I906" t="str">
        <v>COMETE CLIGNO</v>
      </c>
      <c r="J906" t="str">
        <v>OR</v>
      </c>
      <c r="K906" t="str">
        <v>30</v>
      </c>
      <c r="L906" t="str">
        <v>F4</v>
      </c>
      <c r="M906" t="str">
        <v>1.4G</v>
      </c>
      <c r="N906" t="str">
        <v>Europe</v>
      </c>
      <c r="O906" t="str">
        <v>0589-F4-0044</v>
      </c>
      <c r="P906" t="str">
        <v>0.244</v>
      </c>
      <c r="Q906" t="str">
        <v>30</v>
      </c>
      <c r="R906" t="str">
        <v>30</v>
      </c>
    </row>
    <row r="907">
      <c r="A907" t="str">
        <v>AutoTable</v>
      </c>
      <c r="D907" t="str">
        <v>CHANDELLE</v>
      </c>
      <c r="E907" t="str">
        <v>DROITE</v>
      </c>
      <c r="F907" t="str">
        <v>43430VE</v>
      </c>
      <c r="G907" t="str">
        <v>CHAND. 30 MM 10 COMÈTES VERTES</v>
      </c>
      <c r="H907" t="str">
        <v>1.2" RC 10s' Comet green w/tail</v>
      </c>
      <c r="I907" t="str">
        <v>COMETE</v>
      </c>
      <c r="J907" t="str">
        <v>VERT</v>
      </c>
      <c r="K907" t="str">
        <v>30</v>
      </c>
      <c r="L907" t="str">
        <v>F4</v>
      </c>
      <c r="M907" t="str">
        <v>1.4G</v>
      </c>
      <c r="N907" t="str">
        <v>Europe</v>
      </c>
      <c r="O907" t="str">
        <v>0589-F4-0044</v>
      </c>
      <c r="P907" t="str">
        <v>0.207</v>
      </c>
      <c r="Q907" t="str">
        <v>30</v>
      </c>
      <c r="R907" t="str">
        <v>30</v>
      </c>
    </row>
    <row r="908">
      <c r="A908" t="str">
        <v>AutoTable</v>
      </c>
      <c r="D908" t="str">
        <v>CHANDELLE</v>
      </c>
      <c r="E908" t="str">
        <v>DROITE</v>
      </c>
      <c r="F908" t="str">
        <v>43430VI</v>
      </c>
      <c r="G908" t="str">
        <v xml:space="preserve">CHAND. 30 MM 10 COMÈTES VIOLETTES </v>
      </c>
      <c r="H908" t="str">
        <v>1.2" RC 10s' Comet violet w/Tail</v>
      </c>
      <c r="I908" t="str">
        <v>COMETE</v>
      </c>
      <c r="J908" t="str">
        <v>VIOLET</v>
      </c>
      <c r="K908" t="str">
        <v>30</v>
      </c>
      <c r="L908" t="str">
        <v>F4</v>
      </c>
      <c r="M908" t="str">
        <v>1.4G</v>
      </c>
      <c r="N908" t="str">
        <v>Europe</v>
      </c>
      <c r="O908" t="str">
        <v>0589-F4-0044</v>
      </c>
      <c r="P908" t="str">
        <v>0.207</v>
      </c>
      <c r="Q908" t="str">
        <v>30</v>
      </c>
      <c r="R908" t="str">
        <v>30</v>
      </c>
    </row>
    <row r="909">
      <c r="A909" t="str">
        <v>AutoTable</v>
      </c>
      <c r="D909" t="str">
        <v>CHANDELLE</v>
      </c>
      <c r="E909" t="str">
        <v>DROITE</v>
      </c>
      <c r="F909" t="str">
        <v>43450SO</v>
      </c>
      <c r="G909" t="str">
        <v>CHAND. 50 MM 8 COMÈTES SCINTILLANT OR</v>
      </c>
      <c r="H909" t="str">
        <v>2" RC 8's golden spangle</v>
      </c>
      <c r="I909" t="str">
        <v>COMETE CLIGNO</v>
      </c>
      <c r="J909" t="str">
        <v>OR</v>
      </c>
      <c r="K909" t="str">
        <v>50</v>
      </c>
      <c r="L909" t="str">
        <v>F4</v>
      </c>
      <c r="M909" t="str">
        <v>1.4G</v>
      </c>
      <c r="N909" t="str">
        <v>Europe</v>
      </c>
      <c r="O909" t="str">
        <v>0589-F4-0046</v>
      </c>
      <c r="P909" t="str">
        <v>0.666</v>
      </c>
      <c r="Q909" t="str">
        <v>30</v>
      </c>
      <c r="R909" t="str">
        <v>50</v>
      </c>
    </row>
    <row r="910">
      <c r="A910" t="str">
        <v>AutoTable</v>
      </c>
      <c r="D910" t="str">
        <v>CHANDELLE</v>
      </c>
      <c r="E910" t="str">
        <v>DROITE</v>
      </c>
      <c r="F910" t="str">
        <v>43550BK</v>
      </c>
      <c r="G910" t="str">
        <v xml:space="preserve">CHAND. 50 MM 7 BOMBETTES BLEU/KAMURO + TRC KAMURO </v>
      </c>
      <c r="H910" t="str">
        <v>2" RC 7s' kamuro/blue Shell</v>
      </c>
      <c r="I910" t="str">
        <v>BOMBE TRONC</v>
      </c>
      <c r="J910" t="str">
        <v>KAMURO</v>
      </c>
      <c r="K910" t="str">
        <v>50</v>
      </c>
      <c r="L910" t="str">
        <v>F4</v>
      </c>
      <c r="M910" t="str">
        <v>1.4G</v>
      </c>
      <c r="N910" t="str">
        <v>Europe</v>
      </c>
      <c r="O910" t="str">
        <v>0589-F4-0050</v>
      </c>
      <c r="P910" t="str">
        <v>0.502</v>
      </c>
      <c r="Q910" t="str">
        <v>25</v>
      </c>
      <c r="R910" t="str">
        <v>50</v>
      </c>
    </row>
    <row r="911">
      <c r="A911" t="str">
        <v>AutoTable</v>
      </c>
      <c r="D911" t="str">
        <v>CHANDELLE</v>
      </c>
      <c r="E911" t="str">
        <v>DROITE</v>
      </c>
      <c r="F911" t="str">
        <v>43550M</v>
      </c>
      <c r="G911" t="str">
        <v xml:space="preserve">CHAND. 50 MM 7 BOMBETTES MULTICOLORE + TRC ARGENT </v>
      </c>
      <c r="H911" t="str">
        <v>2" RC 7s' Multicolor Shell</v>
      </c>
      <c r="I911" t="str">
        <v>BOMBE TRONC</v>
      </c>
      <c r="J911" t="str">
        <v>MULTICOLORE</v>
      </c>
      <c r="K911" t="str">
        <v>50</v>
      </c>
      <c r="L911" t="str">
        <v>F4</v>
      </c>
      <c r="M911" t="str">
        <v>1.4G</v>
      </c>
      <c r="N911" t="str">
        <v>Europe</v>
      </c>
      <c r="O911" t="str">
        <v>0589-F4-0050</v>
      </c>
      <c r="P911" t="str">
        <v>0.536</v>
      </c>
      <c r="Q911" t="str">
        <v>25</v>
      </c>
      <c r="R911" t="str">
        <v>50</v>
      </c>
    </row>
    <row r="912">
      <c r="A912" t="str">
        <v>AutoTable</v>
      </c>
      <c r="D912" t="str">
        <v>CHANDELLE</v>
      </c>
      <c r="E912" t="str">
        <v>DROITE</v>
      </c>
      <c r="F912" t="str">
        <v>43550PA</v>
      </c>
      <c r="G912" t="str">
        <v xml:space="preserve">CHAND. 50 MM 7 BOMBETTES PLUIE ARGENT + TRC ARGT </v>
      </c>
      <c r="H912" t="str">
        <v>2" RC 7s' silver arestas Shell</v>
      </c>
      <c r="I912" t="str">
        <v>BOMBE TRONC</v>
      </c>
      <c r="J912" t="str">
        <v>ARGENT</v>
      </c>
      <c r="K912" t="str">
        <v>50</v>
      </c>
      <c r="L912" t="str">
        <v>F4</v>
      </c>
      <c r="M912" t="str">
        <v>1.4G</v>
      </c>
      <c r="N912" t="str">
        <v>Europe</v>
      </c>
      <c r="O912" t="str">
        <v>0589-F4-0050</v>
      </c>
      <c r="P912" t="str">
        <v>0.536</v>
      </c>
      <c r="Q912" t="str">
        <v>25</v>
      </c>
      <c r="R912" t="str">
        <v>50</v>
      </c>
    </row>
    <row r="913">
      <c r="A913" t="str">
        <v>AutoTable</v>
      </c>
      <c r="D913" t="str">
        <v>CHANDELLE</v>
      </c>
      <c r="E913" t="str">
        <v>DROITE</v>
      </c>
      <c r="F913" t="str">
        <v>43550R</v>
      </c>
      <c r="G913" t="str">
        <v xml:space="preserve">CHAND. 50 MM 7 BOMBETTES ROUGE + TRONC ARGENT </v>
      </c>
      <c r="H913" t="str">
        <v>2" RC 7s' Red/Silver arestas Shell</v>
      </c>
      <c r="I913" t="str">
        <v>BOMBE TRONC</v>
      </c>
      <c r="J913" t="str">
        <v>ROUGE</v>
      </c>
      <c r="K913" t="str">
        <v>50</v>
      </c>
      <c r="L913" t="str">
        <v>F4</v>
      </c>
      <c r="M913" t="str">
        <v>1.4G</v>
      </c>
      <c r="N913" t="str">
        <v>Europe</v>
      </c>
      <c r="O913" t="str">
        <v>0589-F4-0050</v>
      </c>
      <c r="P913" t="str">
        <v>0.396</v>
      </c>
      <c r="Q913" t="str">
        <v>25</v>
      </c>
      <c r="R913" t="str">
        <v>50</v>
      </c>
    </row>
    <row r="914">
      <c r="A914" t="str">
        <v>AutoTable</v>
      </c>
      <c r="D914" t="str">
        <v>CHANDELLE</v>
      </c>
      <c r="E914" t="str">
        <v>DROITE</v>
      </c>
      <c r="F914" t="str">
        <v>44550</v>
      </c>
      <c r="G914" t="str">
        <v>CHAND. 50 MM 6 DEPART TRONC PALMIER FILET D'OR</v>
      </c>
      <c r="H914" t="str">
        <v>2" RC 6s' Golden Palm Tree</v>
      </c>
      <c r="I914" t="str">
        <v>BOMBE TRONC</v>
      </c>
      <c r="J914" t="str">
        <v>OR</v>
      </c>
      <c r="K914" t="str">
        <v>50</v>
      </c>
      <c r="L914" t="str">
        <v>F4</v>
      </c>
      <c r="M914" t="str">
        <v>1.4G</v>
      </c>
      <c r="N914" t="str">
        <v>Europe</v>
      </c>
      <c r="O914" t="str">
        <v>0163-F4-2298</v>
      </c>
      <c r="P914" t="str">
        <v>0.45</v>
      </c>
      <c r="Q914" t="str">
        <v>25</v>
      </c>
      <c r="R914" t="str">
        <v>60</v>
      </c>
    </row>
    <row r="915">
      <c r="A915" t="str">
        <v>AutoTable</v>
      </c>
      <c r="D915" t="str">
        <v>CHANDELLE</v>
      </c>
      <c r="E915" t="str">
        <v>DROITE</v>
      </c>
      <c r="F915" t="str">
        <v>44750</v>
      </c>
      <c r="G915" t="str">
        <v>CHAND. 50 MM 6 DEPART TRONC PALMIER ARGENT</v>
      </c>
      <c r="H915" t="str">
        <v>2" RC 6s' Silver Glittering Palm Tree</v>
      </c>
      <c r="I915" t="str">
        <v>BOMBE TRONC</v>
      </c>
      <c r="J915" t="str">
        <v>ARGENT</v>
      </c>
      <c r="K915" t="str">
        <v>50</v>
      </c>
      <c r="L915" t="str">
        <v>F4</v>
      </c>
      <c r="M915" t="str">
        <v>1.4G</v>
      </c>
      <c r="N915" t="str">
        <v>Europe</v>
      </c>
      <c r="O915" t="str">
        <v>0163-F4-2298</v>
      </c>
      <c r="P915" t="str">
        <v>0.45</v>
      </c>
      <c r="Q915" t="str">
        <v>25</v>
      </c>
      <c r="R915" t="str">
        <v>60</v>
      </c>
    </row>
    <row r="916">
      <c r="A916" t="str">
        <v>AutoTable</v>
      </c>
      <c r="D916" t="str">
        <v>CHANDELLE</v>
      </c>
      <c r="E916" t="str">
        <v>DROITE</v>
      </c>
      <c r="F916" t="str">
        <v>44850</v>
      </c>
      <c r="G916" t="str">
        <v>CHAND. 50 MM 6 TRONC PALMIER FRISSONNANT OR</v>
      </c>
      <c r="H916" t="str">
        <v>2" RC 6s' Gold sparkling Shell + Tail</v>
      </c>
      <c r="I916" t="str">
        <v>BOMBE TRONC</v>
      </c>
      <c r="J916" t="str">
        <v>OR</v>
      </c>
      <c r="K916" t="str">
        <v>50</v>
      </c>
      <c r="L916" t="str">
        <v>F4</v>
      </c>
      <c r="M916" t="str">
        <v>1.4G</v>
      </c>
      <c r="N916" t="str">
        <v>Europe</v>
      </c>
      <c r="O916" t="str">
        <v>0163-F4-2298</v>
      </c>
      <c r="P916" t="str">
        <v>0.45</v>
      </c>
      <c r="Q916" t="str">
        <v>25</v>
      </c>
      <c r="R916" t="str">
        <v>60</v>
      </c>
    </row>
    <row r="917">
      <c r="A917" t="str">
        <v>AutoTable</v>
      </c>
      <c r="D917" t="str">
        <v>CHANDELLE</v>
      </c>
      <c r="E917" t="str">
        <v>DROITE</v>
      </c>
      <c r="F917" t="str">
        <v>44950</v>
      </c>
      <c r="G917" t="str">
        <v>CHAND. 50 MM 6 TRONC PALMIER SAULE PLEUREUR</v>
      </c>
      <c r="H917" t="str">
        <v>2" RC 6s' Gold Palm Tree</v>
      </c>
      <c r="I917" t="str">
        <v>BOMBE TRONC</v>
      </c>
      <c r="J917" t="str">
        <v>OR</v>
      </c>
      <c r="K917" t="str">
        <v>50</v>
      </c>
      <c r="L917" t="str">
        <v>F4</v>
      </c>
      <c r="M917" t="str">
        <v>1.4G</v>
      </c>
      <c r="N917" t="str">
        <v>Europe</v>
      </c>
      <c r="O917" t="str">
        <v>0163-F4-2298</v>
      </c>
      <c r="P917" t="str">
        <v>0.45</v>
      </c>
      <c r="Q917" t="str">
        <v>25</v>
      </c>
      <c r="R917" t="str">
        <v>60</v>
      </c>
    </row>
    <row r="918">
      <c r="A918" t="str">
        <v>AutoTable</v>
      </c>
      <c r="D918" t="str">
        <v>CHANDELLE</v>
      </c>
      <c r="E918" t="str">
        <v>DROITE</v>
      </c>
      <c r="F918" t="str">
        <v>48130</v>
      </c>
      <c r="G918" t="str">
        <v>CHAND. 30 MM 8 BOMBES PLUIE OR/ ARGENT</v>
      </c>
      <c r="H918" t="str">
        <v>1.2" RC 7s' Kamuro Shell</v>
      </c>
      <c r="I918" t="str">
        <v>BOMBE</v>
      </c>
      <c r="J918" t="str">
        <v>OR</v>
      </c>
      <c r="K918" t="str">
        <v>30</v>
      </c>
      <c r="L918" t="str">
        <v>F4</v>
      </c>
      <c r="M918" t="str">
        <v>1.4G</v>
      </c>
      <c r="N918" t="str">
        <v>Europe</v>
      </c>
      <c r="O918" t="str">
        <v>0163-F4-2293</v>
      </c>
      <c r="P918" t="str">
        <v>0.235</v>
      </c>
      <c r="Q918" t="str">
        <v>30</v>
      </c>
      <c r="R918" t="str">
        <v>30</v>
      </c>
    </row>
    <row r="919">
      <c r="A919" t="str">
        <v>AutoTable</v>
      </c>
      <c r="D919" t="str">
        <v>CHANDELLE</v>
      </c>
      <c r="E919" t="str">
        <v>DROITE</v>
      </c>
      <c r="F919" t="str">
        <v>48131</v>
      </c>
      <c r="G919" t="str">
        <v>CHAND. 30 MM 10 COMETES OR/ ARGENT</v>
      </c>
      <c r="H919" t="str">
        <v>1.2" RC 10s' Comet Kamuro</v>
      </c>
      <c r="I919" t="str">
        <v>COMETE</v>
      </c>
      <c r="J919" t="str">
        <v>OR</v>
      </c>
      <c r="K919" t="str">
        <v>30</v>
      </c>
      <c r="L919" t="str">
        <v>F4</v>
      </c>
      <c r="M919" t="str">
        <v>1.4G</v>
      </c>
      <c r="N919" t="str">
        <v>Europe</v>
      </c>
      <c r="O919" t="str">
        <v>0163-F4-1227</v>
      </c>
      <c r="P919" t="str">
        <v>0.243</v>
      </c>
      <c r="Q919" t="str">
        <v>36</v>
      </c>
      <c r="R919" t="str">
        <v>30</v>
      </c>
    </row>
    <row r="920">
      <c r="A920" t="str">
        <v>AutoTable</v>
      </c>
      <c r="D920" t="str">
        <v>CHANDELLE</v>
      </c>
      <c r="E920" t="str">
        <v>MONOCOUP</v>
      </c>
      <c r="F920" t="str">
        <v>43750SO</v>
      </c>
      <c r="G920" t="str">
        <v>MONOCOUP POT-À-FEU SCINTILLANT OR</v>
      </c>
      <c r="H920" t="str">
        <v>2" Single shot Mine crackling</v>
      </c>
      <c r="I920" t="str">
        <v>POT A FEU</v>
      </c>
      <c r="J920" t="str">
        <v>OR</v>
      </c>
      <c r="K920" t="str">
        <v>50</v>
      </c>
      <c r="L920" t="str">
        <v>F4</v>
      </c>
      <c r="M920" t="str">
        <v>1.4G</v>
      </c>
      <c r="N920" t="str">
        <v>Europe</v>
      </c>
      <c r="O920" t="str">
        <v>0589-F4-0017</v>
      </c>
      <c r="P920" t="str">
        <v>0.08</v>
      </c>
      <c r="Q920" t="str">
        <v>2</v>
      </c>
      <c r="R920" t="str">
        <v>50</v>
      </c>
    </row>
    <row r="921">
      <c r="A921" t="str">
        <v>AutoTable</v>
      </c>
      <c r="D921" t="str">
        <v>CHANDELLE</v>
      </c>
      <c r="E921" t="str">
        <v>MONOCOUP</v>
      </c>
      <c r="F921" t="str">
        <v>73030B</v>
      </c>
      <c r="G921" t="str">
        <v xml:space="preserve">MONOCOUP 30 MM COMÈTE BLEU </v>
      </c>
      <c r="H921" t="str">
        <v>1.2" Single shot Comet blue</v>
      </c>
      <c r="I921" t="str">
        <v>COMETE</v>
      </c>
      <c r="J921" t="str">
        <v>BLEU</v>
      </c>
      <c r="K921" t="str">
        <v>30</v>
      </c>
      <c r="L921" t="str">
        <v>F4</v>
      </c>
      <c r="M921" t="str">
        <v>1.4G</v>
      </c>
      <c r="N921" t="str">
        <v>Europe</v>
      </c>
      <c r="O921" t="str">
        <v>0589-F4-0009</v>
      </c>
      <c r="P921" t="str">
        <v>0.023</v>
      </c>
      <c r="Q921" t="str">
        <v>2</v>
      </c>
      <c r="R921" t="str">
        <v>40</v>
      </c>
    </row>
    <row r="922">
      <c r="A922" t="str">
        <v>AutoTable</v>
      </c>
      <c r="D922" t="str">
        <v>CHANDELLE</v>
      </c>
      <c r="E922" t="str">
        <v>MONOCOUP</v>
      </c>
      <c r="F922" t="str">
        <v>73030BC</v>
      </c>
      <c r="G922" t="str">
        <v xml:space="preserve">MONOCOUP 30 MM COMÈTE BLANCHE </v>
      </c>
      <c r="H922" t="str">
        <v>1.2" Single shot Comet white</v>
      </c>
      <c r="I922" t="str">
        <v>COMETE</v>
      </c>
      <c r="J922" t="str">
        <v>BLANC</v>
      </c>
      <c r="K922" t="str">
        <v>30</v>
      </c>
      <c r="L922" t="str">
        <v>F4</v>
      </c>
      <c r="M922" t="str">
        <v>1.4G</v>
      </c>
      <c r="N922" t="str">
        <v>Europe</v>
      </c>
      <c r="O922" t="str">
        <v>0589-F4-0009</v>
      </c>
      <c r="P922" t="str">
        <v>0.029</v>
      </c>
      <c r="Q922" t="str">
        <v>2</v>
      </c>
      <c r="R922" t="str">
        <v>40</v>
      </c>
    </row>
    <row r="923">
      <c r="A923" t="str">
        <v>AutoTable</v>
      </c>
      <c r="D923" t="str">
        <v>CHANDELLE</v>
      </c>
      <c r="E923" t="str">
        <v>MONOCOUP</v>
      </c>
      <c r="F923" t="str">
        <v>73030J</v>
      </c>
      <c r="G923" t="str">
        <v xml:space="preserve">MONOCOUP 30 MM COMÈTE JAUNE  </v>
      </c>
      <c r="H923" t="str">
        <v>1.2" Single shot Comet yellow</v>
      </c>
      <c r="I923" t="str">
        <v>COMETE</v>
      </c>
      <c r="J923" t="str">
        <v>JAUNE</v>
      </c>
      <c r="K923" t="str">
        <v>30</v>
      </c>
      <c r="L923" t="str">
        <v>F4</v>
      </c>
      <c r="M923" t="str">
        <v>1.4G</v>
      </c>
      <c r="N923" t="str">
        <v>Europe</v>
      </c>
      <c r="O923" t="str">
        <v>0589-F4-0009</v>
      </c>
      <c r="P923" t="str">
        <v>0.024</v>
      </c>
      <c r="Q923" t="str">
        <v>2</v>
      </c>
      <c r="R923" t="str">
        <v>40</v>
      </c>
    </row>
    <row r="924">
      <c r="A924" t="str">
        <v>AutoTable</v>
      </c>
      <c r="D924" t="str">
        <v>CHANDELLE</v>
      </c>
      <c r="E924" t="str">
        <v>MONOCOUP</v>
      </c>
      <c r="F924" t="str">
        <v>73030KA</v>
      </c>
      <c r="G924" t="str">
        <v xml:space="preserve">MONOCOUP 30 MM COMÈTE KAMURO </v>
      </c>
      <c r="H924" t="str">
        <v>1.2" Single shot Comet Kamuro</v>
      </c>
      <c r="I924" t="str">
        <v>COMETE</v>
      </c>
      <c r="J924" t="str">
        <v>KAMURO</v>
      </c>
      <c r="K924" t="str">
        <v>30</v>
      </c>
      <c r="L924" t="str">
        <v>F4</v>
      </c>
      <c r="M924" t="str">
        <v>1.4G</v>
      </c>
      <c r="N924" t="str">
        <v>Europe</v>
      </c>
      <c r="O924" t="str">
        <v>0589-F4-0009</v>
      </c>
      <c r="P924" t="str">
        <v>0.026</v>
      </c>
      <c r="Q924" t="str">
        <v>2</v>
      </c>
      <c r="R924" t="str">
        <v>40</v>
      </c>
    </row>
    <row r="925">
      <c r="A925" t="str">
        <v>AutoTable</v>
      </c>
      <c r="D925" t="str">
        <v>CHANDELLE</v>
      </c>
      <c r="E925" t="str">
        <v>MONOCOUP</v>
      </c>
      <c r="F925" t="str">
        <v>73030O</v>
      </c>
      <c r="G925" t="str">
        <v xml:space="preserve">MONOCOUP 30 MM COMÈTE ORANGE </v>
      </c>
      <c r="H925" t="str">
        <v>1.2" Single shot Comet orange</v>
      </c>
      <c r="I925" t="str">
        <v>COMETE</v>
      </c>
      <c r="J925" t="str">
        <v>ORANGE</v>
      </c>
      <c r="K925" t="str">
        <v>30</v>
      </c>
      <c r="L925" t="str">
        <v>F4</v>
      </c>
      <c r="M925" t="str">
        <v>1.4G</v>
      </c>
      <c r="N925" t="str">
        <v>Europe</v>
      </c>
      <c r="O925" t="str">
        <v>0589-F4-0009</v>
      </c>
      <c r="P925" t="str">
        <v>0.03</v>
      </c>
      <c r="Q925" t="str">
        <v>2</v>
      </c>
      <c r="R925" t="str">
        <v>40</v>
      </c>
    </row>
    <row r="926">
      <c r="A926" t="str">
        <v>AutoTable</v>
      </c>
      <c r="D926" t="str">
        <v>CHANDELLE</v>
      </c>
      <c r="E926" t="str">
        <v>MONOCOUP</v>
      </c>
      <c r="F926" t="str">
        <v>73030R</v>
      </c>
      <c r="G926" t="str">
        <v xml:space="preserve">MONOCOUP 30 MM COMÈTE ROUGE </v>
      </c>
      <c r="H926" t="str">
        <v>1.2" Single shot Comet red</v>
      </c>
      <c r="I926" t="str">
        <v>COMETE</v>
      </c>
      <c r="J926" t="str">
        <v>ROUGE</v>
      </c>
      <c r="K926" t="str">
        <v>30</v>
      </c>
      <c r="L926" t="str">
        <v>F4</v>
      </c>
      <c r="M926" t="str">
        <v>1.4G</v>
      </c>
      <c r="N926" t="str">
        <v>Europe</v>
      </c>
      <c r="O926" t="str">
        <v>0589-F4-0009</v>
      </c>
      <c r="P926" t="str">
        <v>0.03</v>
      </c>
      <c r="Q926" t="str">
        <v>2</v>
      </c>
      <c r="R926" t="str">
        <v>40</v>
      </c>
    </row>
    <row r="927">
      <c r="A927" t="str">
        <v>AutoTable</v>
      </c>
      <c r="D927" t="str">
        <v>CHANDELLE</v>
      </c>
      <c r="E927" t="str">
        <v>MONOCOUP</v>
      </c>
      <c r="F927" t="str">
        <v>73030V</v>
      </c>
      <c r="G927" t="str">
        <v xml:space="preserve">MONOCOUP 30 MM COMÈTE VERTE </v>
      </c>
      <c r="H927" t="str">
        <v>1.2" Single shot Comet green</v>
      </c>
      <c r="I927" t="str">
        <v>COMETE</v>
      </c>
      <c r="J927" t="str">
        <v>VERT</v>
      </c>
      <c r="K927" t="str">
        <v>30</v>
      </c>
      <c r="L927" t="str">
        <v>F4</v>
      </c>
      <c r="M927" t="str">
        <v>1.4G</v>
      </c>
      <c r="N927" t="str">
        <v>Europe</v>
      </c>
      <c r="O927" t="str">
        <v>0589-F4-0009</v>
      </c>
      <c r="P927" t="str">
        <v>0.03</v>
      </c>
      <c r="Q927" t="str">
        <v>2</v>
      </c>
      <c r="R927" t="str">
        <v>40</v>
      </c>
    </row>
    <row r="928">
      <c r="A928" t="str">
        <v>AutoTable</v>
      </c>
      <c r="D928" t="str">
        <v>CHANDELLE</v>
      </c>
      <c r="E928" t="str">
        <v>MONOCOUP</v>
      </c>
      <c r="F928" t="str">
        <v>73030VI</v>
      </c>
      <c r="G928" t="str">
        <v>MONOCOUP 30 MM COMÈTE VIOLETTE</v>
      </c>
      <c r="H928" t="str">
        <v>1.2" Single shot Comet purple</v>
      </c>
      <c r="I928" t="str">
        <v>COMETE</v>
      </c>
      <c r="J928" t="str">
        <v>VIOLET</v>
      </c>
      <c r="K928" t="str">
        <v>30</v>
      </c>
      <c r="L928" t="str">
        <v>F4</v>
      </c>
      <c r="M928" t="str">
        <v>1.4G</v>
      </c>
      <c r="N928" t="str">
        <v>Europe</v>
      </c>
      <c r="O928" t="str">
        <v>0589-F4-0009</v>
      </c>
      <c r="P928" t="str">
        <v>0.064</v>
      </c>
      <c r="Q928" t="str">
        <v>2</v>
      </c>
      <c r="R928" t="str">
        <v>40</v>
      </c>
    </row>
    <row r="929">
      <c r="A929" t="str">
        <v>AutoTable</v>
      </c>
      <c r="D929" t="str">
        <v>CHANDELLE</v>
      </c>
      <c r="E929" t="str">
        <v>MONOCOUP</v>
      </c>
      <c r="F929" t="str">
        <v>73033BC</v>
      </c>
      <c r="G929" t="str">
        <v xml:space="preserve">MONOCOUP 30 MM PÔT-À-FEU BLANC </v>
      </c>
      <c r="H929" t="str">
        <v>1.2" Single shot Mine White</v>
      </c>
      <c r="I929" t="str">
        <v>POT A FEU</v>
      </c>
      <c r="J929" t="str">
        <v>BLANC</v>
      </c>
      <c r="K929" t="str">
        <v>30</v>
      </c>
      <c r="L929" t="str">
        <v>F4</v>
      </c>
      <c r="M929" t="str">
        <v>1.4G</v>
      </c>
      <c r="N929" t="str">
        <v>Europe</v>
      </c>
      <c r="O929" t="str">
        <v>0589-F4-0009</v>
      </c>
      <c r="P929" t="str">
        <v>0.035</v>
      </c>
      <c r="Q929" t="str">
        <v>2</v>
      </c>
      <c r="R929" t="str">
        <v>40</v>
      </c>
    </row>
    <row r="930">
      <c r="A930" t="str">
        <v>AutoTable</v>
      </c>
      <c r="D930" t="str">
        <v>CHANDELLE</v>
      </c>
      <c r="E930" t="str">
        <v>MONOCOUP</v>
      </c>
      <c r="F930" t="str">
        <v>73033KA</v>
      </c>
      <c r="G930" t="str">
        <v xml:space="preserve">MONOCOUP 30 MM PÔT-À-FEU KAMURO </v>
      </c>
      <c r="H930" t="str">
        <v>1.2" Single shot Mine Kamuro</v>
      </c>
      <c r="I930" t="str">
        <v>POT A FEU</v>
      </c>
      <c r="J930" t="str">
        <v>KAMURO</v>
      </c>
      <c r="K930" t="str">
        <v>30</v>
      </c>
      <c r="L930" t="str">
        <v>F4</v>
      </c>
      <c r="M930" t="str">
        <v>1.4G</v>
      </c>
      <c r="N930" t="str">
        <v>Europe</v>
      </c>
      <c r="O930" t="str">
        <v>0589-F4-0009</v>
      </c>
      <c r="P930" t="str">
        <v>0.036</v>
      </c>
      <c r="Q930" t="str">
        <v>2</v>
      </c>
      <c r="R930" t="str">
        <v>40</v>
      </c>
    </row>
    <row r="931">
      <c r="A931" t="str">
        <v>AutoTable</v>
      </c>
      <c r="D931" t="str">
        <v>CHANDELLE</v>
      </c>
      <c r="E931" t="str">
        <v>MONOCOUP</v>
      </c>
      <c r="F931" t="str">
        <v>73033R</v>
      </c>
      <c r="G931" t="str">
        <v>MONOCOUP 30 MM PÔT-À-FEU ROUGE</v>
      </c>
      <c r="H931" t="str">
        <v>1.2" Single shot Mine Red</v>
      </c>
      <c r="I931" t="str">
        <v>POT A FEU</v>
      </c>
      <c r="J931" t="str">
        <v>ROUGE</v>
      </c>
      <c r="K931" t="str">
        <v>30</v>
      </c>
      <c r="L931" t="str">
        <v>F4</v>
      </c>
      <c r="M931" t="str">
        <v>1.4G</v>
      </c>
      <c r="N931" t="str">
        <v>Europe</v>
      </c>
      <c r="O931" t="str">
        <v>0589-F4-0009</v>
      </c>
      <c r="P931" t="str">
        <v>0.036</v>
      </c>
      <c r="Q931" t="str">
        <v>2</v>
      </c>
      <c r="R931" t="str">
        <v>40</v>
      </c>
    </row>
    <row r="932">
      <c r="A932" t="str">
        <v>AutoTable</v>
      </c>
      <c r="D932" t="str">
        <v>CHANDELLE</v>
      </c>
      <c r="E932" t="str">
        <v>MONOCOUP</v>
      </c>
      <c r="F932" t="str">
        <v>73033RO</v>
      </c>
      <c r="G932" t="str">
        <v xml:space="preserve">MONOCOUP 30 MM PÔT-À-FEU ROSE </v>
      </c>
      <c r="H932" t="str">
        <v>1.2" Single shot Mine Pink</v>
      </c>
      <c r="I932" t="str">
        <v>POT A FEU</v>
      </c>
      <c r="J932" t="str">
        <v>ROSE</v>
      </c>
      <c r="K932" t="str">
        <v>30</v>
      </c>
      <c r="L932" t="str">
        <v>F4</v>
      </c>
      <c r="M932" t="str">
        <v>1.4G</v>
      </c>
      <c r="N932" t="str">
        <v>Europe</v>
      </c>
      <c r="O932" t="str">
        <v>0589-F4-0009</v>
      </c>
      <c r="P932" t="str">
        <v>0.035</v>
      </c>
      <c r="Q932" t="str">
        <v>2</v>
      </c>
      <c r="R932" t="str">
        <v>40</v>
      </c>
    </row>
    <row r="933">
      <c r="A933" t="str">
        <v>AutoTable</v>
      </c>
      <c r="D933" t="str">
        <v>CHANDELLE</v>
      </c>
      <c r="E933" t="str">
        <v>MONOCOUP</v>
      </c>
      <c r="F933" t="str">
        <v>74752BCE</v>
      </c>
      <c r="G933" t="str">
        <v xml:space="preserve">MORTIER GARNI ROSACE BLEU </v>
      </c>
      <c r="H933" t="str">
        <v>2" Single'shot Mine Blue Spinners</v>
      </c>
      <c r="I933" t="str">
        <v>POT A FEU</v>
      </c>
      <c r="J933" t="str">
        <v>BLEU</v>
      </c>
      <c r="K933" t="str">
        <v>50</v>
      </c>
      <c r="L933" t="str">
        <v>F3</v>
      </c>
      <c r="M933" t="str">
        <v>1.4G</v>
      </c>
      <c r="N933" t="str">
        <v>Chine</v>
      </c>
      <c r="O933" t="str">
        <v>1008-F3-69245825</v>
      </c>
      <c r="P933" t="str">
        <v>0.09</v>
      </c>
      <c r="Q933" t="str">
        <v>2</v>
      </c>
      <c r="R933" t="str">
        <v>25</v>
      </c>
    </row>
    <row r="934">
      <c r="A934" t="str">
        <v>AutoTable</v>
      </c>
      <c r="D934" t="str">
        <v>CHANDELLE</v>
      </c>
      <c r="E934" t="str">
        <v>MONOCOUP</v>
      </c>
      <c r="F934" t="str">
        <v>74752VECE</v>
      </c>
      <c r="G934" t="str">
        <v xml:space="preserve">MORTIER GARNI ROSACE VERTE </v>
      </c>
      <c r="H934" t="str">
        <v>2" Single'shot Mine Green Spinners</v>
      </c>
      <c r="I934" t="str">
        <v>POT A FEU</v>
      </c>
      <c r="J934" t="str">
        <v>VERT</v>
      </c>
      <c r="K934" t="str">
        <v>50</v>
      </c>
      <c r="L934" t="str">
        <v>F3</v>
      </c>
      <c r="M934" t="str">
        <v>1.4G</v>
      </c>
      <c r="N934" t="str">
        <v>Chine</v>
      </c>
      <c r="O934" t="str">
        <v>1008-F3-69245825</v>
      </c>
      <c r="P934" t="str">
        <v>0.09</v>
      </c>
      <c r="Q934" t="str">
        <v>2</v>
      </c>
      <c r="R934" t="str">
        <v>25</v>
      </c>
    </row>
    <row r="935">
      <c r="A935" t="str">
        <v>AutoTable</v>
      </c>
      <c r="D935" t="str">
        <v>CHANDELLE</v>
      </c>
      <c r="E935" t="str">
        <v>MONOCOUP</v>
      </c>
      <c r="F935" t="str">
        <v>74752VICE</v>
      </c>
      <c r="G935" t="str">
        <v xml:space="preserve">MORTIER GARNI ROSACE VIOLETTE </v>
      </c>
      <c r="H935" t="str">
        <v>2" Single'shot Mine Purple Spinners</v>
      </c>
      <c r="I935" t="str">
        <v>POT A FEU</v>
      </c>
      <c r="J935" t="str">
        <v>VIOLET</v>
      </c>
      <c r="K935" t="str">
        <v>50</v>
      </c>
      <c r="L935" t="str">
        <v>F3</v>
      </c>
      <c r="M935" t="str">
        <v>1.4G</v>
      </c>
      <c r="N935" t="str">
        <v>Chine</v>
      </c>
      <c r="O935" t="str">
        <v>1008-F3-69245825</v>
      </c>
      <c r="P935" t="str">
        <v>0.09</v>
      </c>
      <c r="Q935" t="str">
        <v>2</v>
      </c>
      <c r="R935" t="str">
        <v>25</v>
      </c>
    </row>
    <row r="936">
      <c r="A936" t="str">
        <v>AutoTable</v>
      </c>
      <c r="D936" t="str">
        <v>CHANDELLE</v>
      </c>
      <c r="E936" t="str">
        <v>MONOCOUP</v>
      </c>
      <c r="F936" t="str">
        <v>74844A</v>
      </c>
      <c r="G936" t="str">
        <v xml:space="preserve">MONOCOUP 45 MM COMÈTE ARGENT </v>
      </c>
      <c r="H936" t="str">
        <v>1.8" Single shot Comet Silver</v>
      </c>
      <c r="I936" t="str">
        <v>COMETE</v>
      </c>
      <c r="J936" t="str">
        <v>ARGENT</v>
      </c>
      <c r="K936" t="str">
        <v>45</v>
      </c>
      <c r="L936" t="str">
        <v>T2</v>
      </c>
      <c r="M936" t="str">
        <v>1.4G</v>
      </c>
      <c r="N936" t="str">
        <v>Europe</v>
      </c>
      <c r="O936" t="str">
        <v>1395-T2-0545/2013</v>
      </c>
      <c r="P936" t="str">
        <v>0.075</v>
      </c>
      <c r="Q936" t="str">
        <v>1,5</v>
      </c>
      <c r="R936" t="str">
        <v>50</v>
      </c>
    </row>
    <row r="937">
      <c r="A937" t="str">
        <v>AutoTable</v>
      </c>
      <c r="D937" t="str">
        <v>CHANDELLE</v>
      </c>
      <c r="E937" t="str">
        <v>MONOCOUP</v>
      </c>
      <c r="F937" t="str">
        <v>74844KA</v>
      </c>
      <c r="G937" t="str">
        <v>MONOCOUP 45 MM COMÈTE KAMURO</v>
      </c>
      <c r="H937" t="str">
        <v>1.8" Single shot Comet Kamuro</v>
      </c>
      <c r="I937" t="str">
        <v>COMETE</v>
      </c>
      <c r="J937" t="str">
        <v>KAMURO</v>
      </c>
      <c r="K937" t="str">
        <v>45</v>
      </c>
      <c r="L937" t="str">
        <v>F4</v>
      </c>
      <c r="M937" t="str">
        <v>1.4G</v>
      </c>
      <c r="N937" t="str">
        <v>Europe</v>
      </c>
      <c r="O937" t="str">
        <v>1395-F4-0545</v>
      </c>
      <c r="P937" t="str">
        <v>0.075</v>
      </c>
      <c r="Q937" t="str">
        <v>1,5</v>
      </c>
      <c r="R937" t="str">
        <v>50</v>
      </c>
    </row>
    <row r="938">
      <c r="A938" t="str">
        <v>AutoTable</v>
      </c>
      <c r="D938" t="str">
        <v>CHANDELLE</v>
      </c>
      <c r="E938" t="str">
        <v>MONOCOUP</v>
      </c>
      <c r="F938" t="str">
        <v>74845AB</v>
      </c>
      <c r="G938" t="str">
        <v>MONOCOUP 45 MM PAF BLEU COMÈTE ARGENT</v>
      </c>
      <c r="H938" t="str">
        <v>1.8" Single shot Comet SILVER + Mine BLUE</v>
      </c>
      <c r="I938" t="str">
        <v>COMETE</v>
      </c>
      <c r="J938" t="str">
        <v>ARGENT</v>
      </c>
      <c r="K938" t="str">
        <v>45</v>
      </c>
      <c r="L938" t="str">
        <v>T2</v>
      </c>
      <c r="M938" t="str">
        <v>1.4G</v>
      </c>
      <c r="N938" t="str">
        <v>Europe</v>
      </c>
      <c r="O938" t="str">
        <v>1395-T2-0545/2013</v>
      </c>
      <c r="P938" t="str">
        <v>0.125</v>
      </c>
      <c r="Q938" t="str">
        <v>1,5</v>
      </c>
      <c r="R938" t="str">
        <v>50</v>
      </c>
    </row>
    <row r="939">
      <c r="A939" t="str">
        <v>AutoTable</v>
      </c>
      <c r="D939" t="str">
        <v>CHANDELLE</v>
      </c>
      <c r="E939" t="str">
        <v>MONOCOUP</v>
      </c>
      <c r="F939" t="str">
        <v>74845KVI</v>
      </c>
      <c r="G939" t="str">
        <v xml:space="preserve">MONOCOUP 45 MM PAF VIOLET COMÈTE KAMURO </v>
      </c>
      <c r="H939" t="str">
        <v>1.8" Single shot Comet Kamuro + Mine PURPLE</v>
      </c>
      <c r="I939" t="str">
        <v>COMETE</v>
      </c>
      <c r="J939" t="str">
        <v>KAMURO</v>
      </c>
      <c r="K939" t="str">
        <v>45</v>
      </c>
      <c r="L939" t="str">
        <v>T2</v>
      </c>
      <c r="M939" t="str">
        <v>1.4G</v>
      </c>
      <c r="N939" t="str">
        <v>Europe</v>
      </c>
      <c r="O939" t="str">
        <v>1395-T2-0545/2013</v>
      </c>
      <c r="P939" t="str">
        <v>0.125</v>
      </c>
      <c r="Q939" t="str">
        <v>1,5</v>
      </c>
      <c r="R939" t="str">
        <v>50</v>
      </c>
    </row>
    <row r="940">
      <c r="A940" t="str">
        <v>AutoTable</v>
      </c>
      <c r="D940" t="str">
        <v>CHANDELLE</v>
      </c>
      <c r="E940" t="str">
        <v>MONOCOUP</v>
      </c>
      <c r="F940" t="str">
        <v>75020CBKA</v>
      </c>
      <c r="G940" t="str">
        <v xml:space="preserve">MONOCOUP 20 MM PAF CLIGNO COMÈTE KAMURO </v>
      </c>
      <c r="H940" t="str">
        <v>0.8" Single shot Mine Blinker + Comet Kamuro -&gt; Blinker</v>
      </c>
      <c r="I940" t="str">
        <v>COMETE</v>
      </c>
      <c r="J940" t="str">
        <v>KAMURO</v>
      </c>
      <c r="K940" t="str">
        <v>20</v>
      </c>
      <c r="L940" t="str">
        <v>T2</v>
      </c>
      <c r="M940" t="str">
        <v>1.4G</v>
      </c>
      <c r="N940" t="str">
        <v>Europe</v>
      </c>
      <c r="O940" t="str">
        <v>1395-T2-0541/2013</v>
      </c>
      <c r="P940" t="str">
        <v>0.021</v>
      </c>
      <c r="Q940" t="str">
        <v>2</v>
      </c>
      <c r="R940" t="str">
        <v>30</v>
      </c>
    </row>
    <row r="941">
      <c r="A941" t="str">
        <v>AutoTable</v>
      </c>
      <c r="D941" t="str">
        <v>CHANDELLE</v>
      </c>
      <c r="E941" t="str">
        <v>MONOCOUP</v>
      </c>
      <c r="F941" t="str">
        <v>75020PO</v>
      </c>
      <c r="G941" t="str">
        <v xml:space="preserve">MONOCOUP 20 MM PAF PAILLETÉ OR </v>
      </c>
      <c r="H941" t="str">
        <v>0.8" Single shot Mine Yellow Glitter</v>
      </c>
      <c r="I941" t="str">
        <v>POT A FEU</v>
      </c>
      <c r="J941" t="str">
        <v>OR</v>
      </c>
      <c r="K941" t="str">
        <v>20</v>
      </c>
      <c r="L941" t="str">
        <v>T2</v>
      </c>
      <c r="M941" t="str">
        <v>1.4G</v>
      </c>
      <c r="N941" t="str">
        <v>Europe</v>
      </c>
      <c r="O941" t="str">
        <v>1395-T2-0542</v>
      </c>
      <c r="P941" t="str">
        <v>0.014</v>
      </c>
      <c r="Q941" t="str">
        <v>2</v>
      </c>
      <c r="R941" t="str">
        <v>25</v>
      </c>
    </row>
    <row r="942">
      <c r="A942" t="str">
        <v>AutoTable</v>
      </c>
      <c r="D942" t="str">
        <v>CHANDELLE</v>
      </c>
      <c r="E942" t="str">
        <v>MONOCOUP</v>
      </c>
      <c r="F942" t="str">
        <v>75020TB</v>
      </c>
      <c r="G942" t="str">
        <v xml:space="preserve">MONOCOUP 20 MM SERPENTEAUX </v>
      </c>
      <c r="H942" t="str">
        <v>0.8" Single shot Butterfly</v>
      </c>
      <c r="I942" t="str">
        <v>SPECIAL SERPENTIN</v>
      </c>
      <c r="J942" t="str">
        <v>ARGENT</v>
      </c>
      <c r="K942" t="str">
        <v>20</v>
      </c>
      <c r="L942" t="str">
        <v>T2</v>
      </c>
      <c r="M942" t="str">
        <v>1.4G</v>
      </c>
      <c r="N942" t="str">
        <v>Europe</v>
      </c>
      <c r="O942" t="str">
        <v>1395-T2-0576</v>
      </c>
      <c r="P942" t="str">
        <v>0.0095</v>
      </c>
      <c r="Q942" t="str">
        <v>2</v>
      </c>
      <c r="R942" t="str">
        <v>30</v>
      </c>
    </row>
    <row r="943">
      <c r="A943" t="str">
        <v>AutoTable</v>
      </c>
      <c r="D943" t="str">
        <v>CHANDELLE</v>
      </c>
      <c r="E943" t="str">
        <v>MONOCOUP</v>
      </c>
      <c r="F943" t="str">
        <v>75020VI</v>
      </c>
      <c r="G943" t="str">
        <v xml:space="preserve">MONOCOUP 20 MM PAF VIOLET </v>
      </c>
      <c r="H943" t="str">
        <v>0.8" Single shot Mine Purple</v>
      </c>
      <c r="I943" t="str">
        <v>POT A FEU</v>
      </c>
      <c r="J943" t="str">
        <v>VIOLET</v>
      </c>
      <c r="K943" t="str">
        <v>20</v>
      </c>
      <c r="L943" t="str">
        <v>T2</v>
      </c>
      <c r="M943" t="str">
        <v>1.4G</v>
      </c>
      <c r="N943" t="str">
        <v>Europe</v>
      </c>
      <c r="O943" t="str">
        <v>1395-T2-0542</v>
      </c>
      <c r="P943" t="str">
        <v>0.014</v>
      </c>
      <c r="Q943" t="str">
        <v>2</v>
      </c>
      <c r="R943" t="str">
        <v>25</v>
      </c>
    </row>
    <row r="944">
      <c r="A944" t="str">
        <v>AutoTable</v>
      </c>
      <c r="D944" t="str">
        <v>CHANDELLE</v>
      </c>
      <c r="E944" t="str">
        <v>MONOCOUP</v>
      </c>
      <c r="F944" t="str">
        <v>75030GFA</v>
      </c>
      <c r="G944" t="str">
        <v xml:space="preserve">MONOCOUP 30 MM FLASH ARGENT </v>
      </c>
      <c r="H944" t="str">
        <v>1.2" Single shot Ground Flash White</v>
      </c>
      <c r="I944" t="str">
        <v>FLAMME</v>
      </c>
      <c r="J944" t="str">
        <v>ARGENT</v>
      </c>
      <c r="K944" t="str">
        <v>30</v>
      </c>
      <c r="L944" t="str">
        <v>T2</v>
      </c>
      <c r="M944" t="str">
        <v>1.4G</v>
      </c>
      <c r="N944" t="str">
        <v>Europe</v>
      </c>
      <c r="O944" t="str">
        <v>1395-T2-0546/2013</v>
      </c>
      <c r="P944" t="str">
        <v>0.007</v>
      </c>
      <c r="Q944" t="str">
        <v>2</v>
      </c>
      <c r="R944" t="str">
        <v>8</v>
      </c>
    </row>
    <row r="945">
      <c r="A945" t="str">
        <v>AutoTable</v>
      </c>
      <c r="D945" t="str">
        <v>CHANDELLE</v>
      </c>
      <c r="E945" t="str">
        <v>MONOCOUP</v>
      </c>
      <c r="F945" t="str">
        <v>75530-07</v>
      </c>
      <c r="G945" t="str">
        <v xml:space="preserve">MONOCOUP 30 MM BOMBETTES PAILLETÉ OR AVEC TRONC </v>
      </c>
      <c r="H945" t="str">
        <v xml:space="preserve">1.2" Single Shot - Shell - GOLD Strobe with Tail </v>
      </c>
      <c r="I945" t="str">
        <v>BOMBE CLIGNO</v>
      </c>
      <c r="J945" t="str">
        <v>OR</v>
      </c>
      <c r="K945" t="str">
        <v>30</v>
      </c>
      <c r="L945" t="str">
        <v>F3</v>
      </c>
      <c r="M945" t="str">
        <v>1.4G</v>
      </c>
      <c r="N945" t="str">
        <v>Chine</v>
      </c>
      <c r="O945" t="str">
        <v>1008-F3-69242497</v>
      </c>
      <c r="P945" t="str">
        <v>0.0215</v>
      </c>
      <c r="Q945" t="str">
        <v>2</v>
      </c>
      <c r="R945" t="str">
        <v>25</v>
      </c>
    </row>
    <row r="946">
      <c r="A946" t="str">
        <v>AutoTable</v>
      </c>
      <c r="D946" t="str">
        <v>CHANDELLE</v>
      </c>
      <c r="E946" t="str">
        <v>MONOCOUP</v>
      </c>
      <c r="F946" t="str">
        <v>75530-16</v>
      </c>
      <c r="G946" t="str">
        <v xml:space="preserve">MONOCOUP 30 MM BOMBETTES CLIGNO ROUGES  TRONC </v>
      </c>
      <c r="H946" t="str">
        <v xml:space="preserve">1.2" Single Shot - Shell - Red Strobe with Tail </v>
      </c>
      <c r="I946" t="str">
        <v>BOMBE CLIGNO</v>
      </c>
      <c r="J946" t="str">
        <v>ROUGE</v>
      </c>
      <c r="K946" t="str">
        <v>30</v>
      </c>
      <c r="L946" t="str">
        <v>F3</v>
      </c>
      <c r="M946" t="str">
        <v>1.4G</v>
      </c>
      <c r="N946" t="str">
        <v>Chine</v>
      </c>
      <c r="O946" t="str">
        <v>1008-F3-69242497</v>
      </c>
      <c r="P946" t="str">
        <v>0.0145</v>
      </c>
      <c r="Q946" t="str">
        <v>2</v>
      </c>
      <c r="R946" t="str">
        <v>25</v>
      </c>
    </row>
    <row r="947">
      <c r="A947" t="str">
        <v>AutoTable</v>
      </c>
      <c r="D947" t="str">
        <v>CHANDELLE</v>
      </c>
      <c r="E947" t="str">
        <v>MONOCOUP</v>
      </c>
      <c r="F947" t="str">
        <v>75531-02</v>
      </c>
      <c r="G947" t="str">
        <v xml:space="preserve">MONOCOUP 30 MM COMÈTE BLEUE </v>
      </c>
      <c r="H947" t="str">
        <v xml:space="preserve">1.2" Single Shot - Tail - Blue </v>
      </c>
      <c r="I947" t="str">
        <v>COMETE</v>
      </c>
      <c r="J947" t="str">
        <v>BLEU</v>
      </c>
      <c r="K947" t="str">
        <v>30</v>
      </c>
      <c r="L947" t="str">
        <v>F2</v>
      </c>
      <c r="M947" t="str">
        <v>1.4G</v>
      </c>
      <c r="N947" t="str">
        <v>Chine</v>
      </c>
      <c r="O947" t="str">
        <v>1008-F2-69242502</v>
      </c>
      <c r="P947" t="str">
        <v>0.0195</v>
      </c>
      <c r="Q947" t="str">
        <v>2</v>
      </c>
      <c r="R947" t="str">
        <v>8</v>
      </c>
    </row>
    <row r="948">
      <c r="A948" t="str">
        <v>AutoTable</v>
      </c>
      <c r="D948" t="str">
        <v>CHANDELLE</v>
      </c>
      <c r="E948" t="str">
        <v>MONOCOUP</v>
      </c>
      <c r="F948" t="str">
        <v>75531-06</v>
      </c>
      <c r="G948" t="str">
        <v xml:space="preserve">MONOCOUP 30 MM COMÈTE ROUGE </v>
      </c>
      <c r="H948" t="str">
        <v>1.2" Single shot  Tail  Red</v>
      </c>
      <c r="I948" t="str">
        <v>COMETE</v>
      </c>
      <c r="J948" t="str">
        <v>ROUGE</v>
      </c>
      <c r="K948" t="str">
        <v>30</v>
      </c>
      <c r="L948" t="str">
        <v>F2</v>
      </c>
      <c r="M948" t="str">
        <v>1.4G</v>
      </c>
      <c r="N948" t="str">
        <v>Chine</v>
      </c>
      <c r="O948" t="str">
        <v>1008-F2-69242502</v>
      </c>
      <c r="P948" t="str">
        <v>0.0195</v>
      </c>
      <c r="Q948" t="str">
        <v>2</v>
      </c>
      <c r="R948" t="str">
        <v>8</v>
      </c>
    </row>
    <row r="949">
      <c r="A949" t="str">
        <v>AutoTable</v>
      </c>
      <c r="D949" t="str">
        <v>CHANDELLE</v>
      </c>
      <c r="E949" t="str">
        <v>MONOCOUP</v>
      </c>
      <c r="F949" t="str">
        <v>75531-09</v>
      </c>
      <c r="G949" t="str">
        <v xml:space="preserve">MONOCOUP 30 MM COMÈTE ARGENT </v>
      </c>
      <c r="H949" t="str">
        <v xml:space="preserve">1.2" Single Shot - Tail - Silver </v>
      </c>
      <c r="I949" t="str">
        <v>COMETE</v>
      </c>
      <c r="J949" t="str">
        <v>ARGENT</v>
      </c>
      <c r="K949" t="str">
        <v>30</v>
      </c>
      <c r="L949" t="str">
        <v>F2</v>
      </c>
      <c r="M949" t="str">
        <v>1.4G</v>
      </c>
      <c r="N949" t="str">
        <v>Chine</v>
      </c>
      <c r="O949" t="str">
        <v>1008-F2-69242502</v>
      </c>
      <c r="P949" t="str">
        <v>0.0195</v>
      </c>
      <c r="Q949" t="str">
        <v>2</v>
      </c>
      <c r="R949" t="str">
        <v>8</v>
      </c>
    </row>
    <row r="950">
      <c r="A950" t="str">
        <v>AutoTable</v>
      </c>
      <c r="D950" t="str">
        <v>CHANDELLE</v>
      </c>
      <c r="E950" t="str">
        <v>MONOCOUP</v>
      </c>
      <c r="F950" t="str">
        <v>75531-10</v>
      </c>
      <c r="G950" t="str">
        <v xml:space="preserve">MONOCOUP 30 MM COMÈTE VIOLETTE </v>
      </c>
      <c r="H950" t="str">
        <v>1.2" Single shot  Tail  Purple</v>
      </c>
      <c r="I950" t="str">
        <v>COMETE</v>
      </c>
      <c r="J950" t="str">
        <v>VIOLET</v>
      </c>
      <c r="K950" t="str">
        <v>30</v>
      </c>
      <c r="L950" t="str">
        <v>F2</v>
      </c>
      <c r="M950" t="str">
        <v>1.4G</v>
      </c>
      <c r="N950" t="str">
        <v>Chine</v>
      </c>
      <c r="O950" t="str">
        <v>1008-F2-69242502</v>
      </c>
      <c r="P950" t="str">
        <v>0.0195</v>
      </c>
      <c r="Q950" t="str">
        <v>2</v>
      </c>
      <c r="R950" t="str">
        <v>8</v>
      </c>
    </row>
    <row r="951">
      <c r="A951" t="str">
        <v>AutoTable</v>
      </c>
      <c r="D951" t="str">
        <v>CHANDELLE</v>
      </c>
      <c r="E951" t="str">
        <v>MONOCOUP</v>
      </c>
      <c r="F951" t="str">
        <v>75531-17</v>
      </c>
      <c r="G951" t="str">
        <v xml:space="preserve">MONOCOUP 30 MM COMÈTE FRISSON BLANC </v>
      </c>
      <c r="H951" t="str">
        <v xml:space="preserve">1.2" Single Shot - Tail - Silver Crackling chrysanthemum </v>
      </c>
      <c r="I951" t="str">
        <v>COMETE</v>
      </c>
      <c r="J951" t="str">
        <v>FRISSON</v>
      </c>
      <c r="K951" t="str">
        <v>30</v>
      </c>
      <c r="L951" t="str">
        <v>F2</v>
      </c>
      <c r="M951" t="str">
        <v>1.4G</v>
      </c>
      <c r="N951" t="str">
        <v>Chine</v>
      </c>
      <c r="O951" t="str">
        <v>1008-F2-69242502</v>
      </c>
      <c r="P951" t="str">
        <v>0.0195</v>
      </c>
      <c r="Q951" t="str">
        <v>2</v>
      </c>
      <c r="R951" t="str">
        <v>8</v>
      </c>
    </row>
    <row r="952">
      <c r="A952" t="str">
        <v>AutoTable</v>
      </c>
      <c r="D952" t="str">
        <v>CHANDELLE</v>
      </c>
      <c r="E952" t="str">
        <v>MONOCOUP</v>
      </c>
      <c r="F952" t="str">
        <v>75531-19</v>
      </c>
      <c r="G952" t="str">
        <v xml:space="preserve">MONOCOUP 30 MM COMÈTE PLUIE D'OR </v>
      </c>
      <c r="H952" t="str">
        <v>1.2" Single shot  Tail  Flower Crown</v>
      </c>
      <c r="I952" t="str">
        <v>COMETE</v>
      </c>
      <c r="J952" t="str">
        <v>OR</v>
      </c>
      <c r="K952" t="str">
        <v>30</v>
      </c>
      <c r="L952" t="str">
        <v>F2</v>
      </c>
      <c r="M952" t="str">
        <v>1.4G</v>
      </c>
      <c r="N952" t="str">
        <v>Chine</v>
      </c>
      <c r="O952" t="str">
        <v>1008-F2-69242502</v>
      </c>
      <c r="P952" t="str">
        <v>0.0195</v>
      </c>
      <c r="Q952" t="str">
        <v>2</v>
      </c>
      <c r="R952" t="str">
        <v>8</v>
      </c>
    </row>
    <row r="953">
      <c r="A953" t="str">
        <v>AutoTable</v>
      </c>
      <c r="D953" t="str">
        <v>CHANDELLE</v>
      </c>
      <c r="E953" t="str">
        <v>MONOCOUP</v>
      </c>
      <c r="F953" t="str">
        <v>75533-01</v>
      </c>
      <c r="G953" t="str">
        <v xml:space="preserve">MONOCOUP 30 MM POT-À-FEU FRISSON </v>
      </c>
      <c r="H953" t="str">
        <v xml:space="preserve">1.2" Single Shot - Mine - Crackling </v>
      </c>
      <c r="I953" t="str">
        <v>POT A FEU</v>
      </c>
      <c r="J953" t="str">
        <v>FRISSON</v>
      </c>
      <c r="K953" t="str">
        <v>30</v>
      </c>
      <c r="L953" t="str">
        <v>F2</v>
      </c>
      <c r="M953" t="str">
        <v>1.4G</v>
      </c>
      <c r="N953" t="str">
        <v>Chine</v>
      </c>
      <c r="O953" t="str">
        <v>1008-F2-69242499</v>
      </c>
      <c r="P953" t="str">
        <v>0.018</v>
      </c>
      <c r="Q953" t="str">
        <v>2</v>
      </c>
      <c r="R953" t="str">
        <v>8</v>
      </c>
    </row>
    <row r="954">
      <c r="A954" t="str">
        <v>AutoTable</v>
      </c>
      <c r="D954" t="str">
        <v>CHANDELLE</v>
      </c>
      <c r="E954" t="str">
        <v>MONOCOUP</v>
      </c>
      <c r="F954" t="str">
        <v>75533-02</v>
      </c>
      <c r="G954" t="str">
        <v xml:space="preserve">MONOCOUP 30 MM POT-À-FEU BLEU </v>
      </c>
      <c r="H954" t="str">
        <v xml:space="preserve">1.2" Single Shot - Mine - Blue </v>
      </c>
      <c r="I954" t="str">
        <v>POT A FEU</v>
      </c>
      <c r="J954" t="str">
        <v>BLEU</v>
      </c>
      <c r="K954" t="str">
        <v>30</v>
      </c>
      <c r="L954" t="str">
        <v>F2</v>
      </c>
      <c r="M954" t="str">
        <v>1.4G</v>
      </c>
      <c r="N954" t="str">
        <v>Chine</v>
      </c>
      <c r="O954" t="str">
        <v>1008-F2-69242499</v>
      </c>
      <c r="P954" t="str">
        <v>0.018</v>
      </c>
      <c r="Q954" t="str">
        <v>2</v>
      </c>
      <c r="R954" t="str">
        <v>8</v>
      </c>
    </row>
    <row r="955">
      <c r="A955" t="str">
        <v>AutoTable</v>
      </c>
      <c r="D955" t="str">
        <v>CHANDELLE</v>
      </c>
      <c r="E955" t="str">
        <v>MONOCOUP</v>
      </c>
      <c r="F955" t="str">
        <v>75533-06</v>
      </c>
      <c r="G955" t="str">
        <v>MONOCOUP 30 MM POT-À-FEU ROUGE</v>
      </c>
      <c r="H955" t="str">
        <v>1.2" Single Shot - Mine - red</v>
      </c>
      <c r="I955" t="str">
        <v>POT A FEU</v>
      </c>
      <c r="J955" t="str">
        <v>ROUGE</v>
      </c>
      <c r="K955" t="str">
        <v>30</v>
      </c>
      <c r="L955" t="str">
        <v>F2</v>
      </c>
      <c r="M955" t="str">
        <v>1.4G</v>
      </c>
      <c r="N955" t="str">
        <v>Chine</v>
      </c>
      <c r="O955" t="str">
        <v>1008-F2-69242499</v>
      </c>
      <c r="P955" t="str">
        <v>0.018</v>
      </c>
      <c r="Q955" t="str">
        <v>2</v>
      </c>
      <c r="R955" t="str">
        <v>8</v>
      </c>
    </row>
    <row r="956">
      <c r="A956" t="str">
        <v>AutoTable</v>
      </c>
      <c r="D956" t="str">
        <v>CHANDELLE</v>
      </c>
      <c r="E956" t="str">
        <v>MONOCOUP</v>
      </c>
      <c r="F956" t="str">
        <v>75533-09</v>
      </c>
      <c r="G956" t="str">
        <v xml:space="preserve">MONOCOUP 30 MM POT-À-FEU ARGENT </v>
      </c>
      <c r="H956" t="str">
        <v xml:space="preserve">1.2" Single Shot - Mine - Silver </v>
      </c>
      <c r="I956" t="str">
        <v>POT A FEU</v>
      </c>
      <c r="J956" t="str">
        <v>ARGENT</v>
      </c>
      <c r="K956" t="str">
        <v>30</v>
      </c>
      <c r="L956" t="str">
        <v>F2</v>
      </c>
      <c r="M956" t="str">
        <v>1.4G</v>
      </c>
      <c r="N956" t="str">
        <v>Chine</v>
      </c>
      <c r="O956" t="str">
        <v>1008-F2-69242499</v>
      </c>
      <c r="P956" t="str">
        <v>0.018</v>
      </c>
      <c r="Q956" t="str">
        <v>2</v>
      </c>
      <c r="R956" t="str">
        <v>8</v>
      </c>
    </row>
    <row r="957">
      <c r="A957" t="str">
        <v>AutoTable</v>
      </c>
      <c r="D957" t="str">
        <v>CHANDELLE</v>
      </c>
      <c r="E957" t="str">
        <v>MONOCOUP</v>
      </c>
      <c r="F957" t="str">
        <v>75533-10</v>
      </c>
      <c r="G957" t="str">
        <v xml:space="preserve">MONOCOUP 30 MM POT-À-FEU VIOLET </v>
      </c>
      <c r="H957" t="str">
        <v>1.2" Single Shot - Mine purple</v>
      </c>
      <c r="I957" t="str">
        <v>POT A FEU</v>
      </c>
      <c r="J957" t="str">
        <v>VIOLET</v>
      </c>
      <c r="K957" t="str">
        <v>30</v>
      </c>
      <c r="L957" t="str">
        <v>F2</v>
      </c>
      <c r="M957" t="str">
        <v>1.4G</v>
      </c>
      <c r="N957" t="str">
        <v>Chine</v>
      </c>
      <c r="O957" t="str">
        <v>1008-F2-69242499</v>
      </c>
      <c r="P957" t="str">
        <v>0.018</v>
      </c>
      <c r="Q957" t="str">
        <v>2</v>
      </c>
      <c r="R957" t="str">
        <v>8</v>
      </c>
    </row>
    <row r="958">
      <c r="A958" t="str">
        <v>AutoTable</v>
      </c>
      <c r="D958" t="str">
        <v>CHANDELLE</v>
      </c>
      <c r="E958" t="str">
        <v>MONOCOUP</v>
      </c>
      <c r="F958" t="str">
        <v>75533-19</v>
      </c>
      <c r="G958" t="str">
        <v xml:space="preserve">MONOCOUP 30 MM POT-À-FEU PLUIE D'OR </v>
      </c>
      <c r="H958" t="str">
        <v>1.2" Single shot  Mine  Flower Crown</v>
      </c>
      <c r="I958" t="str">
        <v>POT A FEU</v>
      </c>
      <c r="J958" t="str">
        <v>OR</v>
      </c>
      <c r="K958" t="str">
        <v>30</v>
      </c>
      <c r="L958" t="str">
        <v>F2</v>
      </c>
      <c r="M958" t="str">
        <v>1.4G</v>
      </c>
      <c r="N958" t="str">
        <v>Chine</v>
      </c>
      <c r="O958" t="str">
        <v>1008-F2-69242499</v>
      </c>
      <c r="P958" t="str">
        <v>0.018</v>
      </c>
      <c r="Q958" t="str">
        <v>2</v>
      </c>
      <c r="R958" t="str">
        <v>8</v>
      </c>
    </row>
    <row r="959">
      <c r="A959" t="str">
        <v>AutoTable</v>
      </c>
      <c r="D959" t="str">
        <v>CHANDELLE</v>
      </c>
      <c r="E959" t="str">
        <v>MONOCOUP</v>
      </c>
      <c r="F959" t="str">
        <v>75533-20</v>
      </c>
      <c r="G959" t="str">
        <v xml:space="preserve">MONOCOUP 30 MM POT-À-FEU ROSE </v>
      </c>
      <c r="H959" t="str">
        <v xml:space="preserve">1.2" Single Shot - Mine - Pink </v>
      </c>
      <c r="I959" t="str">
        <v>POT A FEU</v>
      </c>
      <c r="J959" t="str">
        <v>ROSE</v>
      </c>
      <c r="K959" t="str">
        <v>30</v>
      </c>
      <c r="L959" t="str">
        <v>F2</v>
      </c>
      <c r="M959" t="str">
        <v>1.4G</v>
      </c>
      <c r="N959" t="str">
        <v>Chine</v>
      </c>
      <c r="O959" t="str">
        <v>1008-F2-69242499</v>
      </c>
      <c r="P959" t="str">
        <v>0.018</v>
      </c>
      <c r="Q959" t="str">
        <v>2</v>
      </c>
      <c r="R959" t="str">
        <v>8</v>
      </c>
    </row>
    <row r="960">
      <c r="A960" t="str">
        <v>AutoTable</v>
      </c>
      <c r="D960" t="str">
        <v>CHANDELLE</v>
      </c>
      <c r="E960" t="str">
        <v>MONOCOUP</v>
      </c>
      <c r="F960" t="str">
        <v>75549-42</v>
      </c>
      <c r="G960" t="str">
        <v xml:space="preserve">MONOCOUP 50 MM SERPENTAUX TITANIUM </v>
      </c>
      <c r="H960" t="str">
        <v>2'' Single shot - Mine - Silver Whirls</v>
      </c>
      <c r="I960" t="str">
        <v>SPECIAL SERPENTIN</v>
      </c>
      <c r="J960" t="str">
        <v>ARGENT</v>
      </c>
      <c r="K960" t="str">
        <v>50</v>
      </c>
      <c r="L960" t="str">
        <v>F2</v>
      </c>
      <c r="M960" t="str">
        <v>1.4G</v>
      </c>
      <c r="N960" t="str">
        <v>Chine</v>
      </c>
      <c r="O960" t="str">
        <v>1008-F2-69242505</v>
      </c>
      <c r="P960" t="str">
        <v>0.019</v>
      </c>
      <c r="Q960" t="str">
        <v>2</v>
      </c>
      <c r="R960" t="str">
        <v>25</v>
      </c>
    </row>
    <row r="961">
      <c r="A961" t="str">
        <v>AutoTable</v>
      </c>
      <c r="D961" t="str">
        <v>CHANDELLE</v>
      </c>
      <c r="E961" t="str">
        <v>MONOCOUP</v>
      </c>
      <c r="F961" t="str">
        <v>75549-43</v>
      </c>
      <c r="G961" t="str">
        <v xml:space="preserve">MONOCOUP 50 MM SIFFLET TITANIUM </v>
      </c>
      <c r="H961" t="str">
        <v>2'' Single shot - Mine - Titanium Whistles</v>
      </c>
      <c r="I961" t="str">
        <v>SPECIAL SIFFLET</v>
      </c>
      <c r="J961" t="str">
        <v>ARGENT</v>
      </c>
      <c r="K961" t="str">
        <v>50</v>
      </c>
      <c r="L961" t="str">
        <v>F2</v>
      </c>
      <c r="M961" t="str">
        <v>1.4G</v>
      </c>
      <c r="N961" t="str">
        <v>Chine</v>
      </c>
      <c r="O961" t="str">
        <v>1008-F2-69242505</v>
      </c>
      <c r="P961" t="str">
        <v>0.026</v>
      </c>
      <c r="Q961" t="str">
        <v>2</v>
      </c>
      <c r="R961" t="str">
        <v>25</v>
      </c>
    </row>
    <row r="962">
      <c r="A962" t="str">
        <v>AutoTable</v>
      </c>
      <c r="D962" t="str">
        <v>CHANDELLE</v>
      </c>
      <c r="E962" t="str">
        <v>MONOCOUP</v>
      </c>
      <c r="F962" t="str">
        <v>75550-19</v>
      </c>
      <c r="G962" t="str">
        <v xml:space="preserve">MONOCOUP 50 MM BOMBETTE PLUIE D'OR AVEC TRONC </v>
      </c>
      <c r="H962" t="str">
        <v>2" Single shot - Shell - Flower Crown with Tail</v>
      </c>
      <c r="I962" t="str">
        <v>BOMBE TRONC</v>
      </c>
      <c r="J962" t="str">
        <v>OR</v>
      </c>
      <c r="K962" t="str">
        <v>50</v>
      </c>
      <c r="L962" t="str">
        <v>F3</v>
      </c>
      <c r="M962" t="str">
        <v>1.4G</v>
      </c>
      <c r="N962" t="str">
        <v>Chine</v>
      </c>
      <c r="O962" t="str">
        <v>1008-F3-69242601</v>
      </c>
      <c r="P962" t="str">
        <v>0.038</v>
      </c>
      <c r="Q962" t="str">
        <v>2</v>
      </c>
      <c r="R962" t="str">
        <v>25</v>
      </c>
    </row>
    <row r="963">
      <c r="A963" t="str">
        <v>AutoTable</v>
      </c>
      <c r="D963" t="str">
        <v>CHANDELLE</v>
      </c>
      <c r="E963" t="str">
        <v>MONOCOUP</v>
      </c>
      <c r="F963" t="str">
        <v>75551-01</v>
      </c>
      <c r="G963" t="str">
        <v xml:space="preserve">MONOCOUP 50 MM COMÈTE FRISSON </v>
      </c>
      <c r="H963" t="str">
        <v>2" Single shot - Tail - Crackling</v>
      </c>
      <c r="I963" t="str">
        <v>COMETE</v>
      </c>
      <c r="J963" t="str">
        <v>FRISSON</v>
      </c>
      <c r="K963" t="str">
        <v>50</v>
      </c>
      <c r="L963" t="str">
        <v>F3</v>
      </c>
      <c r="M963" t="str">
        <v>1.4G</v>
      </c>
      <c r="N963" t="str">
        <v>Chine</v>
      </c>
      <c r="O963" t="str">
        <v>1008-F3-69242602</v>
      </c>
      <c r="P963" t="str">
        <v>0.03</v>
      </c>
      <c r="Q963" t="str">
        <v>2</v>
      </c>
      <c r="R963" t="str">
        <v>25</v>
      </c>
    </row>
    <row r="964">
      <c r="A964" t="str">
        <v>AutoTable</v>
      </c>
      <c r="D964" t="str">
        <v>CHANDELLE</v>
      </c>
      <c r="E964" t="str">
        <v>MONOCOUP</v>
      </c>
      <c r="F964" t="str">
        <v>75551-09</v>
      </c>
      <c r="G964" t="str">
        <v xml:space="preserve">MONOCOUP 50 MM COMÈTE ARGENT </v>
      </c>
      <c r="H964" t="str">
        <v>2" Single shot - Tail - Silver</v>
      </c>
      <c r="I964" t="str">
        <v>COMETE</v>
      </c>
      <c r="J964" t="str">
        <v>ARGENT</v>
      </c>
      <c r="K964" t="str">
        <v>50</v>
      </c>
      <c r="L964" t="str">
        <v>F3</v>
      </c>
      <c r="M964" t="str">
        <v>1.4G</v>
      </c>
      <c r="N964" t="str">
        <v>Chine</v>
      </c>
      <c r="O964" t="str">
        <v>1008-F3-69242602</v>
      </c>
      <c r="P964" t="str">
        <v>0.03</v>
      </c>
      <c r="Q964" t="str">
        <v>2</v>
      </c>
      <c r="R964" t="str">
        <v>25</v>
      </c>
    </row>
    <row r="965">
      <c r="A965" t="str">
        <v>AutoTable</v>
      </c>
      <c r="D965" t="str">
        <v>CHANDELLE</v>
      </c>
      <c r="E965" t="str">
        <v>MONOCOUP</v>
      </c>
      <c r="F965" t="str">
        <v>75551-13</v>
      </c>
      <c r="G965" t="str">
        <v xml:space="preserve">MONOCOUP 50 MM COMÈTE CLIGNOTANTE BLANCHE </v>
      </c>
      <c r="H965" t="str">
        <v>2" Single shot - single shot white strobe willow tail</v>
      </c>
      <c r="I965" t="str">
        <v>COMETE CLIGNO</v>
      </c>
      <c r="J965" t="str">
        <v>BLANC</v>
      </c>
      <c r="K965" t="str">
        <v>50</v>
      </c>
      <c r="L965" t="str">
        <v>F3</v>
      </c>
      <c r="M965" t="str">
        <v>1.4G</v>
      </c>
      <c r="N965" t="str">
        <v>Chine</v>
      </c>
      <c r="O965" t="str">
        <v>1008-F3-69242602</v>
      </c>
      <c r="P965" t="str">
        <v>0.03</v>
      </c>
      <c r="Q965" t="str">
        <v>2</v>
      </c>
      <c r="R965" t="str">
        <v>25</v>
      </c>
    </row>
    <row r="966">
      <c r="A966" t="str">
        <v>AutoTable</v>
      </c>
      <c r="D966" t="str">
        <v>CHANDELLE</v>
      </c>
      <c r="E966" t="str">
        <v>MONOCOUP</v>
      </c>
      <c r="F966" t="str">
        <v>75551-18</v>
      </c>
      <c r="G966" t="str">
        <v xml:space="preserve">MONOCOUP 50 MM COMÈTE FILET D'OR </v>
      </c>
      <c r="H966" t="str">
        <v>2" Single shot - Tail - Brocade Crown</v>
      </c>
      <c r="I966" t="str">
        <v>COMETE</v>
      </c>
      <c r="J966" t="str">
        <v>OR</v>
      </c>
      <c r="K966" t="str">
        <v>50</v>
      </c>
      <c r="L966" t="str">
        <v>F3</v>
      </c>
      <c r="M966" t="str">
        <v>1.4G</v>
      </c>
      <c r="N966" t="str">
        <v>Chine</v>
      </c>
      <c r="O966" t="str">
        <v>1008-F3-69242602</v>
      </c>
      <c r="P966" t="str">
        <v>0.03</v>
      </c>
      <c r="Q966" t="str">
        <v>2</v>
      </c>
      <c r="R966" t="str">
        <v>25</v>
      </c>
    </row>
    <row r="967">
      <c r="A967" t="str">
        <v>AutoTable</v>
      </c>
      <c r="D967" t="str">
        <v>CHANDELLE</v>
      </c>
      <c r="E967" t="str">
        <v>MONOCOUP</v>
      </c>
      <c r="F967" t="str">
        <v>75552-01</v>
      </c>
      <c r="G967" t="str">
        <v xml:space="preserve">MONOCOUP 50 MM MOSAÏQUE FRISSON </v>
      </c>
      <c r="H967" t="str">
        <v>2'' Single shot - 4 Crosette - Crackling</v>
      </c>
      <c r="I967" t="str">
        <v>MOSAIQUE</v>
      </c>
      <c r="J967" t="str">
        <v>FRISSON</v>
      </c>
      <c r="K967" t="str">
        <v>50</v>
      </c>
      <c r="L967" t="str">
        <v>F2</v>
      </c>
      <c r="M967" t="str">
        <v>1.4G</v>
      </c>
      <c r="N967" t="str">
        <v>Chine</v>
      </c>
      <c r="O967" t="str">
        <v>1008-F2-69242498</v>
      </c>
      <c r="P967" t="str">
        <v>0.045</v>
      </c>
      <c r="Q967" t="str">
        <v>2</v>
      </c>
      <c r="R967" t="str">
        <v>8</v>
      </c>
    </row>
    <row r="968">
      <c r="A968" t="str">
        <v>AutoTable</v>
      </c>
      <c r="D968" t="str">
        <v>CHANDELLE</v>
      </c>
      <c r="E968" t="str">
        <v>MONOCOUP</v>
      </c>
      <c r="F968" t="str">
        <v>75552-10</v>
      </c>
      <c r="G968" t="str">
        <v>MONOCOUP 50 MM MOSAÏQUE VIOLETTE</v>
      </c>
      <c r="H968" t="str">
        <v>2'' Single shot - 4 Crosette - Purple</v>
      </c>
      <c r="I968" t="str">
        <v>MOSAIQUE</v>
      </c>
      <c r="J968" t="str">
        <v>VIOLET</v>
      </c>
      <c r="K968" t="str">
        <v>50</v>
      </c>
      <c r="L968" t="str">
        <v>F2</v>
      </c>
      <c r="M968" t="str">
        <v>1.4G</v>
      </c>
      <c r="N968" t="str">
        <v>Chine</v>
      </c>
      <c r="O968" t="str">
        <v>1008-F2-69242498</v>
      </c>
      <c r="P968" t="str">
        <v>0.045</v>
      </c>
      <c r="Q968" t="str">
        <v>2</v>
      </c>
      <c r="R968" t="str">
        <v>8</v>
      </c>
    </row>
    <row r="969">
      <c r="A969" t="str">
        <v>AutoTable</v>
      </c>
      <c r="D969" t="str">
        <v>CHANDELLE</v>
      </c>
      <c r="E969" t="str">
        <v>MONOCOUP</v>
      </c>
      <c r="F969" t="str">
        <v>75552-19</v>
      </c>
      <c r="G969" t="str">
        <v xml:space="preserve">MONOCOUP 50 MM MOSAÏQUE PLUIE D'OR </v>
      </c>
      <c r="H969" t="str">
        <v>2'' Single shot - 4 Crosette - Flower Crown</v>
      </c>
      <c r="I969" t="str">
        <v>MOSAIQUE</v>
      </c>
      <c r="J969" t="str">
        <v>OR</v>
      </c>
      <c r="K969" t="str">
        <v>50</v>
      </c>
      <c r="L969" t="str">
        <v>F2</v>
      </c>
      <c r="M969" t="str">
        <v>1.4G</v>
      </c>
      <c r="N969" t="str">
        <v>Chine</v>
      </c>
      <c r="O969" t="str">
        <v>1008-F2-69242498</v>
      </c>
      <c r="P969" t="str">
        <v>0.045</v>
      </c>
      <c r="Q969" t="str">
        <v>2</v>
      </c>
      <c r="R969" t="str">
        <v>8</v>
      </c>
    </row>
    <row r="970">
      <c r="A970" t="str">
        <v>AutoTable</v>
      </c>
      <c r="D970" t="str">
        <v>CHANDELLE</v>
      </c>
      <c r="E970" t="str">
        <v>MONOCOUP</v>
      </c>
      <c r="F970" t="str">
        <v>75553-02</v>
      </c>
      <c r="G970" t="str">
        <v>MONOCOUP 50 MM POT-À-FEU BLEU</v>
      </c>
      <c r="H970" t="str">
        <v>2'' Single shot - Mine - Blue</v>
      </c>
      <c r="I970" t="str">
        <v>POT A FEU</v>
      </c>
      <c r="J970" t="str">
        <v>BLEU</v>
      </c>
      <c r="K970" t="str">
        <v>50</v>
      </c>
      <c r="L970" t="str">
        <v>F3</v>
      </c>
      <c r="M970" t="str">
        <v>1.4G</v>
      </c>
      <c r="N970" t="str">
        <v>Chine</v>
      </c>
      <c r="O970" t="str">
        <v>1008-F3-69242500</v>
      </c>
      <c r="P970" t="str">
        <v>0.052</v>
      </c>
      <c r="Q970" t="str">
        <v>2</v>
      </c>
      <c r="R970" t="str">
        <v>25</v>
      </c>
    </row>
    <row r="971">
      <c r="A971" t="str">
        <v>AutoTable</v>
      </c>
      <c r="D971" t="str">
        <v>CHANDELLE</v>
      </c>
      <c r="E971" t="str">
        <v>MONOCOUP</v>
      </c>
      <c r="F971" t="str">
        <v>75553-09</v>
      </c>
      <c r="G971" t="str">
        <v xml:space="preserve">MONOCOUP 50 MM POT-À-FEU ARGENT </v>
      </c>
      <c r="H971" t="str">
        <v>2'' Single shot - Mine - Silver</v>
      </c>
      <c r="I971" t="str">
        <v>POT A FEU</v>
      </c>
      <c r="J971" t="str">
        <v>ARGENT</v>
      </c>
      <c r="K971" t="str">
        <v>50</v>
      </c>
      <c r="L971" t="str">
        <v>F3</v>
      </c>
      <c r="M971" t="str">
        <v>1.4G</v>
      </c>
      <c r="N971" t="str">
        <v>Chine</v>
      </c>
      <c r="O971" t="str">
        <v>1008-F3-69242500</v>
      </c>
      <c r="P971" t="str">
        <v>0.052</v>
      </c>
      <c r="Q971" t="str">
        <v>2</v>
      </c>
      <c r="R971" t="str">
        <v>25</v>
      </c>
    </row>
    <row r="972">
      <c r="A972" t="str">
        <v>AutoTable</v>
      </c>
      <c r="D972" t="str">
        <v>CHANDELLE</v>
      </c>
      <c r="E972" t="str">
        <v>MONOCOUP</v>
      </c>
      <c r="F972" t="str">
        <v>75553-18</v>
      </c>
      <c r="G972" t="str">
        <v xml:space="preserve">MONOCOUP 50 MM POT-À-FEU FILET D'OR </v>
      </c>
      <c r="H972" t="str">
        <v>2'' Single shot - Mine - Brocade Crown</v>
      </c>
      <c r="I972" t="str">
        <v>POT A FEU</v>
      </c>
      <c r="J972" t="str">
        <v>OR</v>
      </c>
      <c r="K972" t="str">
        <v>50</v>
      </c>
      <c r="L972" t="str">
        <v>F3</v>
      </c>
      <c r="M972" t="str">
        <v>1.4G</v>
      </c>
      <c r="N972" t="str">
        <v>Chine</v>
      </c>
      <c r="O972" t="str">
        <v>1008-F3-69242500</v>
      </c>
      <c r="P972" t="str">
        <v>0.052</v>
      </c>
      <c r="Q972" t="str">
        <v>2</v>
      </c>
      <c r="R972" t="str">
        <v>25</v>
      </c>
    </row>
    <row r="973">
      <c r="A973" t="str">
        <v>AutoTable</v>
      </c>
      <c r="D973" t="str">
        <v>CHANDELLE</v>
      </c>
      <c r="E973" t="str">
        <v>POT A FEU</v>
      </c>
      <c r="F973" t="str">
        <v>33060-42</v>
      </c>
      <c r="G973" t="str">
        <v>CHAND. 60 MM 6 DÉPART-PAF BLEU + TOURBILLON DORÉ</v>
      </c>
      <c r="H973" t="str">
        <v>2.5 RC 6s Silver Lion Blue Mine candle</v>
      </c>
      <c r="I973" t="str">
        <v>SPECIAL SERPENTIN</v>
      </c>
      <c r="J973" t="str">
        <v>OR</v>
      </c>
      <c r="K973" t="str">
        <v>60</v>
      </c>
      <c r="L973" t="str">
        <v>F4</v>
      </c>
      <c r="M973" t="str">
        <v>1.3G</v>
      </c>
      <c r="N973" t="str">
        <v>Chine</v>
      </c>
      <c r="O973" t="str">
        <v>1008-F4-69254306</v>
      </c>
      <c r="P973" t="str">
        <v>0.65</v>
      </c>
      <c r="Q973" t="str">
        <v>30</v>
      </c>
      <c r="R973" t="str">
        <v>60</v>
      </c>
    </row>
    <row r="974">
      <c r="A974" t="str">
        <v>AutoTable</v>
      </c>
      <c r="D974" t="str">
        <v>CHANDELLE</v>
      </c>
      <c r="E974" t="str">
        <v>POT A FEU</v>
      </c>
      <c r="F974" t="str">
        <v>33037-01CE</v>
      </c>
      <c r="G974" t="str">
        <v xml:space="preserve">CHAND. 40 MM 8 POTS À FEU FRISSON </v>
      </c>
      <c r="H974" t="str">
        <v>1.5" RC 8's. Crackling Mine</v>
      </c>
      <c r="I974" t="str">
        <v>POT A FEU</v>
      </c>
      <c r="J974" t="str">
        <v>FRISSON</v>
      </c>
      <c r="K974" t="str">
        <v>37</v>
      </c>
      <c r="L974" t="str">
        <v>F4</v>
      </c>
      <c r="M974" t="str">
        <v>1.4G</v>
      </c>
      <c r="N974" t="str">
        <v>Chine</v>
      </c>
      <c r="O974" t="str">
        <v>1008-F4-69245793</v>
      </c>
      <c r="P974" t="str">
        <v>0.164</v>
      </c>
      <c r="Q974" t="str">
        <v>30</v>
      </c>
      <c r="R974" t="str">
        <v>40</v>
      </c>
    </row>
    <row r="975">
      <c r="A975" t="str">
        <v>AutoTable</v>
      </c>
      <c r="D975" t="str">
        <v>CHANDELLE</v>
      </c>
      <c r="E975" t="str">
        <v>POT A FEU</v>
      </c>
      <c r="F975" t="str">
        <v>33037-02CE</v>
      </c>
      <c r="G975" t="str">
        <v xml:space="preserve">CHAND. 40 MM 8 POTS À FEU BLEU </v>
      </c>
      <c r="H975" t="str">
        <v>1.5" RC 8's. Blue Mine</v>
      </c>
      <c r="I975" t="str">
        <v>POT A FEU</v>
      </c>
      <c r="J975" t="str">
        <v>BLEU</v>
      </c>
      <c r="K975" t="str">
        <v>37</v>
      </c>
      <c r="L975" t="str">
        <v>F4</v>
      </c>
      <c r="M975" t="str">
        <v>1.4G</v>
      </c>
      <c r="N975" t="str">
        <v>Chine</v>
      </c>
      <c r="O975" t="str">
        <v>1008-F4-69245793</v>
      </c>
      <c r="P975" t="str">
        <v>0.164</v>
      </c>
      <c r="Q975" t="str">
        <v>30</v>
      </c>
      <c r="R975" t="str">
        <v>40</v>
      </c>
    </row>
    <row r="976">
      <c r="A976" t="str">
        <v>AutoTable</v>
      </c>
      <c r="D976" t="str">
        <v>CHANDELLE</v>
      </c>
      <c r="E976" t="str">
        <v>POT A FEU</v>
      </c>
      <c r="F976" t="str">
        <v>33037-05CE</v>
      </c>
      <c r="G976" t="str">
        <v xml:space="preserve">CHAND. 40 MM 8 POTS À FEU VERT </v>
      </c>
      <c r="H976" t="str">
        <v>1.5" RC 8's. Green Mine</v>
      </c>
      <c r="I976" t="str">
        <v>POT A FEU</v>
      </c>
      <c r="J976" t="str">
        <v>VERT</v>
      </c>
      <c r="K976" t="str">
        <v>37</v>
      </c>
      <c r="L976" t="str">
        <v>F4</v>
      </c>
      <c r="M976" t="str">
        <v>1.4G</v>
      </c>
      <c r="N976" t="str">
        <v>Chine</v>
      </c>
      <c r="O976" t="str">
        <v>1008-F4-69245793</v>
      </c>
      <c r="P976" t="str">
        <v>0.164</v>
      </c>
      <c r="Q976" t="str">
        <v>30</v>
      </c>
      <c r="R976" t="str">
        <v>40</v>
      </c>
    </row>
    <row r="977">
      <c r="A977" t="str">
        <v>AutoTable</v>
      </c>
      <c r="D977" t="str">
        <v>CHANDELLE</v>
      </c>
      <c r="E977" t="str">
        <v>POT A FEU</v>
      </c>
      <c r="F977" t="str">
        <v>33037-06CE</v>
      </c>
      <c r="G977" t="str">
        <v xml:space="preserve">CHAND. 40 MM 8 POTS À FEU ROUGE </v>
      </c>
      <c r="H977" t="str">
        <v>1.5" RC 8's. Red Mine</v>
      </c>
      <c r="I977" t="str">
        <v>POT A FEU</v>
      </c>
      <c r="J977" t="str">
        <v>ROUGE</v>
      </c>
      <c r="K977" t="str">
        <v>37</v>
      </c>
      <c r="L977" t="str">
        <v>F4</v>
      </c>
      <c r="M977" t="str">
        <v>1.4G</v>
      </c>
      <c r="N977" t="str">
        <v>Chine</v>
      </c>
      <c r="O977" t="str">
        <v>1008-F4-69245793</v>
      </c>
      <c r="P977" t="str">
        <v>0.164</v>
      </c>
      <c r="Q977" t="str">
        <v>30</v>
      </c>
      <c r="R977" t="str">
        <v>40</v>
      </c>
    </row>
    <row r="978">
      <c r="A978" t="str">
        <v>AutoTable</v>
      </c>
      <c r="D978" t="str">
        <v>CHANDELLE</v>
      </c>
      <c r="E978" t="str">
        <v>POT A FEU</v>
      </c>
      <c r="F978" t="str">
        <v>33037-08CE</v>
      </c>
      <c r="G978" t="str">
        <v xml:space="preserve">CHAND. 40 MM 8 POTS À FEU MULTICOLORE </v>
      </c>
      <c r="H978" t="str">
        <v>1.5" RC 8's. 4 New Color Mine</v>
      </c>
      <c r="I978" t="str">
        <v>POT A FEU</v>
      </c>
      <c r="J978" t="str">
        <v>MULTICOLORE</v>
      </c>
      <c r="K978" t="str">
        <v>37</v>
      </c>
      <c r="L978" t="str">
        <v>F4</v>
      </c>
      <c r="M978" t="str">
        <v>1.4G</v>
      </c>
      <c r="N978" t="str">
        <v>Chine</v>
      </c>
      <c r="O978" t="str">
        <v>1008-F4-69245793</v>
      </c>
      <c r="P978" t="str">
        <v>0.164</v>
      </c>
      <c r="Q978" t="str">
        <v>30</v>
      </c>
      <c r="R978" t="str">
        <v>40</v>
      </c>
    </row>
    <row r="979">
      <c r="A979" t="str">
        <v>AutoTable</v>
      </c>
      <c r="D979" t="str">
        <v>CHANDELLE</v>
      </c>
      <c r="E979" t="str">
        <v>POT A FEU</v>
      </c>
      <c r="F979" t="str">
        <v>33037-09CE</v>
      </c>
      <c r="G979" t="str">
        <v xml:space="preserve">CHAND. 40 MM 8 POTS À FEU ARGENT </v>
      </c>
      <c r="H979" t="str">
        <v>1.5" RC 8's. Silver Mine</v>
      </c>
      <c r="I979" t="str">
        <v>POT A FEU</v>
      </c>
      <c r="J979" t="str">
        <v>ARGENT</v>
      </c>
      <c r="K979" t="str">
        <v>37</v>
      </c>
      <c r="L979" t="str">
        <v>F4</v>
      </c>
      <c r="M979" t="str">
        <v>1.4G</v>
      </c>
      <c r="N979" t="str">
        <v>Chine</v>
      </c>
      <c r="O979" t="str">
        <v>1008-F4-69245793</v>
      </c>
      <c r="P979" t="str">
        <v>0.164</v>
      </c>
      <c r="Q979" t="str">
        <v>30</v>
      </c>
      <c r="R979" t="str">
        <v>40</v>
      </c>
    </row>
    <row r="980">
      <c r="A980" t="str">
        <v>AutoTable</v>
      </c>
      <c r="D980" t="str">
        <v>CHANDELLE</v>
      </c>
      <c r="E980" t="str">
        <v>POT A FEU</v>
      </c>
      <c r="F980" t="str">
        <v>33037-10CE</v>
      </c>
      <c r="G980" t="str">
        <v xml:space="preserve">CHAND. 40 MM 8 POTS À FEU VIOLET </v>
      </c>
      <c r="H980" t="str">
        <v>1.5" RC 8's. Purple Mine</v>
      </c>
      <c r="I980" t="str">
        <v>POT A FEU</v>
      </c>
      <c r="J980" t="str">
        <v>VIOLET</v>
      </c>
      <c r="K980" t="str">
        <v>37</v>
      </c>
      <c r="L980" t="str">
        <v>F4</v>
      </c>
      <c r="M980" t="str">
        <v>1.4G</v>
      </c>
      <c r="N980" t="str">
        <v>Chine</v>
      </c>
      <c r="O980" t="str">
        <v>1008-F4-69245793</v>
      </c>
      <c r="P980" t="str">
        <v>0.164</v>
      </c>
      <c r="Q980" t="str">
        <v>30</v>
      </c>
      <c r="R980" t="str">
        <v>40</v>
      </c>
    </row>
    <row r="981">
      <c r="A981" t="str">
        <v>AutoTable</v>
      </c>
      <c r="D981" t="str">
        <v>CHANDELLE</v>
      </c>
      <c r="E981" t="str">
        <v>POT A FEU</v>
      </c>
      <c r="F981" t="str">
        <v>33037-18CE</v>
      </c>
      <c r="G981" t="str">
        <v xml:space="preserve">CHAND. 40 MM 8 POTS À FEU FILET D'OR </v>
      </c>
      <c r="H981" t="str">
        <v>1.5" RC 8's. Brocade Crown Mine</v>
      </c>
      <c r="I981" t="str">
        <v>POT A FEU</v>
      </c>
      <c r="J981" t="str">
        <v>OR</v>
      </c>
      <c r="K981" t="str">
        <v>37</v>
      </c>
      <c r="L981" t="str">
        <v>F4</v>
      </c>
      <c r="M981" t="str">
        <v>1.4G</v>
      </c>
      <c r="N981" t="str">
        <v>Chine</v>
      </c>
      <c r="O981" t="str">
        <v>1008-F4-69245793</v>
      </c>
      <c r="P981" t="str">
        <v>0.164</v>
      </c>
      <c r="Q981" t="str">
        <v>30</v>
      </c>
      <c r="R981" t="str">
        <v>40</v>
      </c>
    </row>
    <row r="982">
      <c r="A982" t="str">
        <v>AutoTable</v>
      </c>
      <c r="D982" t="str">
        <v>CHANDELLE</v>
      </c>
      <c r="E982" t="str">
        <v>POT A FEU</v>
      </c>
      <c r="F982" t="str">
        <v>33037-27CE</v>
      </c>
      <c r="G982" t="str">
        <v xml:space="preserve">CHAND. 40 MM 8 POTS À FEU FRISSONNANT OR </v>
      </c>
      <c r="H982" t="str">
        <v>1.5" RC 8's. Gold Flash Mine</v>
      </c>
      <c r="I982" t="str">
        <v>POT A FEU</v>
      </c>
      <c r="J982" t="str">
        <v>OR</v>
      </c>
      <c r="K982" t="str">
        <v>37</v>
      </c>
      <c r="L982" t="str">
        <v>F4</v>
      </c>
      <c r="M982" t="str">
        <v>1.4G</v>
      </c>
      <c r="N982" t="str">
        <v>Chine</v>
      </c>
      <c r="O982" t="str">
        <v>1008-F4-69245793</v>
      </c>
      <c r="P982" t="str">
        <v>0.164</v>
      </c>
      <c r="Q982" t="str">
        <v>30</v>
      </c>
      <c r="R982" t="str">
        <v>40</v>
      </c>
    </row>
    <row r="983">
      <c r="A983" t="str">
        <v>AutoTable</v>
      </c>
      <c r="D983" t="str">
        <v>CHANDELLE</v>
      </c>
      <c r="E983" t="str">
        <v>POT A FEU</v>
      </c>
      <c r="F983" t="str">
        <v>34050-01CE</v>
      </c>
      <c r="G983" t="str">
        <v xml:space="preserve">CHAND. 50 MM 8 PAF MOSAÏQUE FRISSON </v>
      </c>
      <c r="H983" t="str">
        <v>2" RC 8's 4 Crackling Crossette</v>
      </c>
      <c r="I983" t="str">
        <v>MOSAIQUE</v>
      </c>
      <c r="J983" t="str">
        <v>FRISSON</v>
      </c>
      <c r="K983" t="str">
        <v>50</v>
      </c>
      <c r="L983" t="str">
        <v>F4</v>
      </c>
      <c r="M983" t="str">
        <v>1.4G</v>
      </c>
      <c r="N983" t="str">
        <v>Chine</v>
      </c>
      <c r="O983" t="str">
        <v>1008-F4-69245795</v>
      </c>
      <c r="P983" t="str">
        <v>0.365</v>
      </c>
      <c r="Q983" t="str">
        <v>30</v>
      </c>
      <c r="R983" t="str">
        <v>50</v>
      </c>
    </row>
    <row r="984">
      <c r="A984" t="str">
        <v>AutoTable</v>
      </c>
      <c r="D984" t="str">
        <v>CHANDELLE</v>
      </c>
      <c r="E984" t="str">
        <v>POT A FEU</v>
      </c>
      <c r="F984" t="str">
        <v>34050-12ORROCE</v>
      </c>
      <c r="G984" t="str">
        <v xml:space="preserve">CHAND. 50 MM 8 PAF MOSAÏQUE OR CHGT. ROSE </v>
      </c>
      <c r="H984" t="str">
        <v>2" RC 8's gold to pink Crossette</v>
      </c>
      <c r="I984" t="str">
        <v>MOSAIQUE</v>
      </c>
      <c r="J984" t="str">
        <v>OR</v>
      </c>
      <c r="K984" t="str">
        <v>50</v>
      </c>
      <c r="L984" t="str">
        <v>F4</v>
      </c>
      <c r="M984" t="str">
        <v>1.4G</v>
      </c>
      <c r="N984" t="str">
        <v>Chine</v>
      </c>
      <c r="O984" t="str">
        <v>1008-F4-69245795</v>
      </c>
      <c r="P984" t="str">
        <v>0.359</v>
      </c>
      <c r="Q984" t="str">
        <v>30</v>
      </c>
      <c r="R984" t="str">
        <v>50</v>
      </c>
    </row>
    <row r="985">
      <c r="A985" t="str">
        <v>AutoTable</v>
      </c>
      <c r="D985" t="str">
        <v>CHANDELLE</v>
      </c>
      <c r="E985" t="str">
        <v>POT A FEU</v>
      </c>
      <c r="F985" t="str">
        <v>34050-12R/ACE</v>
      </c>
      <c r="G985" t="str">
        <v xml:space="preserve">CHAND. 50 MM 8 PAF MOSAÏQUE ROUGE CHGT. ARGENT  </v>
      </c>
      <c r="H985" t="str">
        <v>2" RC 8's 4 Red to Silver Crossette</v>
      </c>
      <c r="I985" t="str">
        <v>MOSAIQUE</v>
      </c>
      <c r="J985" t="str">
        <v>ROUGE</v>
      </c>
      <c r="K985" t="str">
        <v>50</v>
      </c>
      <c r="L985" t="str">
        <v>F4</v>
      </c>
      <c r="M985" t="str">
        <v>1.4G</v>
      </c>
      <c r="N985" t="str">
        <v>Chine</v>
      </c>
      <c r="O985" t="str">
        <v>1008-F4-69245795</v>
      </c>
      <c r="P985" t="str">
        <v>0.359</v>
      </c>
      <c r="Q985" t="str">
        <v>30</v>
      </c>
      <c r="R985" t="str">
        <v>50</v>
      </c>
    </row>
    <row r="986">
      <c r="A986" t="str">
        <v>AutoTable</v>
      </c>
      <c r="D986" t="str">
        <v>CHANDELLE</v>
      </c>
      <c r="E986" t="str">
        <v>POT A FEU</v>
      </c>
      <c r="F986" t="str">
        <v>38049-52</v>
      </c>
      <c r="G986" t="str">
        <v xml:space="preserve">CHAND. 49 MM 8 DÉPART PAF BLEU + SIFFLET TITANIUM </v>
      </c>
      <c r="H986" t="str">
        <v xml:space="preserve">2" RC 8's Blue Mine + Titanium Whistles </v>
      </c>
      <c r="I986" t="str">
        <v>SPECIAL SIFFLET</v>
      </c>
      <c r="J986" t="str">
        <v>BLEU</v>
      </c>
      <c r="K986" t="str">
        <v>50</v>
      </c>
      <c r="L986" t="str">
        <v>F4</v>
      </c>
      <c r="M986" t="str">
        <v>1.4G</v>
      </c>
      <c r="N986" t="str">
        <v>Chine</v>
      </c>
      <c r="O986" t="str">
        <v>1008-F4-69242604</v>
      </c>
      <c r="P986" t="str">
        <v>0.36</v>
      </c>
      <c r="Q986" t="str">
        <v>30</v>
      </c>
      <c r="R986" t="str">
        <v>50</v>
      </c>
    </row>
    <row r="987">
      <c r="A987" t="str">
        <v>AutoTable</v>
      </c>
      <c r="D987" t="str">
        <v>CHANDELLE</v>
      </c>
      <c r="E987" t="str">
        <v>POT A FEU</v>
      </c>
      <c r="F987" t="str">
        <v>38049-56</v>
      </c>
      <c r="G987" t="str">
        <v>CHAND. 49 MM 8 DÉPART PAF ROUGE + SIFFLET TITANIUM</v>
      </c>
      <c r="H987" t="str">
        <v xml:space="preserve">2" RC 8's Red Mine + Titanium Whistles </v>
      </c>
      <c r="I987" t="str">
        <v>SPECIAL SIFFLET</v>
      </c>
      <c r="J987" t="str">
        <v>ROUGE</v>
      </c>
      <c r="K987" t="str">
        <v>50</v>
      </c>
      <c r="L987" t="str">
        <v>F4</v>
      </c>
      <c r="M987" t="str">
        <v>1.4G</v>
      </c>
      <c r="N987" t="str">
        <v>Chine</v>
      </c>
      <c r="O987" t="str">
        <v>1008-F4-69242604</v>
      </c>
      <c r="P987" t="str">
        <v>0.36</v>
      </c>
      <c r="Q987" t="str">
        <v>30</v>
      </c>
      <c r="R987" t="str">
        <v>50</v>
      </c>
    </row>
    <row r="988">
      <c r="A988" t="str">
        <v>AutoTable</v>
      </c>
      <c r="D988" t="str">
        <v>CHANDELLE</v>
      </c>
      <c r="E988" t="str">
        <v>POT A FEU</v>
      </c>
      <c r="F988" t="str">
        <v>38049-59</v>
      </c>
      <c r="G988" t="str">
        <v>CHAND. 49 MM 8 DÉPART PAF FRIS-BLC + SIF TITANIUM</v>
      </c>
      <c r="H988" t="str">
        <v>2" RC 8's silver crackling flower mine + 5 Titanium Whistles</v>
      </c>
      <c r="I988" t="str">
        <v>SPECIAL SIFFLET</v>
      </c>
      <c r="J988" t="str">
        <v>FRISSON</v>
      </c>
      <c r="K988" t="str">
        <v>50</v>
      </c>
      <c r="L988" t="str">
        <v>F4</v>
      </c>
      <c r="M988" t="str">
        <v>1.4G</v>
      </c>
      <c r="N988" t="str">
        <v>Chine</v>
      </c>
      <c r="O988" t="str">
        <v>1004-F4-69242604</v>
      </c>
      <c r="P988" t="str">
        <v>0.36</v>
      </c>
      <c r="Q988" t="str">
        <v>30</v>
      </c>
      <c r="R988" t="str">
        <v>50</v>
      </c>
    </row>
    <row r="989">
      <c r="A989" t="str">
        <v>AutoTable</v>
      </c>
      <c r="D989" t="str">
        <v>CHANDELLE</v>
      </c>
      <c r="E989" t="str">
        <v>POT A FEU</v>
      </c>
      <c r="F989" t="str">
        <v>41930</v>
      </c>
      <c r="G989" t="str">
        <v xml:space="preserve">CHAND. 30 MM 10 PAF FILET D'OR </v>
      </c>
      <c r="H989" t="str">
        <v>1.2" RC 10s' Brocade Crown Mine</v>
      </c>
      <c r="I989" t="str">
        <v>POT A FEU</v>
      </c>
      <c r="J989" t="str">
        <v>OR</v>
      </c>
      <c r="K989" t="str">
        <v>30</v>
      </c>
      <c r="L989" t="str">
        <v>F4</v>
      </c>
      <c r="M989" t="str">
        <v>1.4G</v>
      </c>
      <c r="N989" t="str">
        <v>Europe</v>
      </c>
      <c r="O989" t="str">
        <v>0163-F4-2292</v>
      </c>
      <c r="P989" t="str">
        <v>0.253</v>
      </c>
      <c r="Q989" t="str">
        <v>36</v>
      </c>
      <c r="R989" t="str">
        <v>50</v>
      </c>
    </row>
    <row r="990">
      <c r="A990" t="str">
        <v>AutoTable</v>
      </c>
      <c r="D990" t="str">
        <v>CHANDELLE</v>
      </c>
      <c r="E990" t="str">
        <v>POT A FEU</v>
      </c>
      <c r="F990" t="str">
        <v>41950</v>
      </c>
      <c r="G990" t="str">
        <v xml:space="preserve">CHAND. 50 MM 7 PAF FILET D'OR  </v>
      </c>
      <c r="H990" t="str">
        <v>2" RC 7s'  brocade Crown</v>
      </c>
      <c r="I990" t="str">
        <v>POT A FEU</v>
      </c>
      <c r="J990" t="str">
        <v>OR</v>
      </c>
      <c r="K990" t="str">
        <v>50</v>
      </c>
      <c r="L990" t="str">
        <v>F4</v>
      </c>
      <c r="M990" t="str">
        <v>1.4G</v>
      </c>
      <c r="N990" t="str">
        <v>Europe</v>
      </c>
      <c r="O990" t="str">
        <v>0163-F4-2296</v>
      </c>
      <c r="P990" t="str">
        <v>0.658</v>
      </c>
      <c r="Q990" t="str">
        <v>26</v>
      </c>
      <c r="R990" t="str">
        <v>60</v>
      </c>
    </row>
    <row r="991">
      <c r="A991" t="str">
        <v>AutoTable</v>
      </c>
      <c r="D991" t="str">
        <v>CHANDELLE</v>
      </c>
      <c r="E991" t="str">
        <v>POT A FEU</v>
      </c>
      <c r="F991" t="str">
        <v>43750S</v>
      </c>
      <c r="G991" t="str">
        <v xml:space="preserve">CHAND. 50 MM 8 DÉPARTS SERPENTINS </v>
      </c>
      <c r="H991" t="str">
        <v>2" RC 8's rabioscas titanium</v>
      </c>
      <c r="I991" t="str">
        <v>SPECIAL SERPENTIN</v>
      </c>
      <c r="J991" t="str">
        <v>ARGENT</v>
      </c>
      <c r="K991" t="str">
        <v>50</v>
      </c>
      <c r="L991" t="str">
        <v>F4</v>
      </c>
      <c r="M991" t="str">
        <v>1.4G</v>
      </c>
      <c r="N991" t="str">
        <v>Europe</v>
      </c>
      <c r="O991" t="str">
        <v>0589-F4-0051</v>
      </c>
      <c r="P991" t="str">
        <v>0.349</v>
      </c>
      <c r="Q991" t="str">
        <v>36</v>
      </c>
      <c r="R991" t="str">
        <v>50</v>
      </c>
    </row>
    <row r="992">
      <c r="A992" t="str">
        <v>AutoTable</v>
      </c>
      <c r="D992" t="str">
        <v>CHANDELLE</v>
      </c>
      <c r="E992" t="str">
        <v>POT A FEU</v>
      </c>
      <c r="F992" t="str">
        <v>43750W</v>
      </c>
      <c r="G992" t="str">
        <v xml:space="preserve">CHAND. 50 MM 8 DÉPARTS SIFFLETS ARGENT </v>
      </c>
      <c r="H992" t="str">
        <v>2" RC 8's whistles</v>
      </c>
      <c r="I992" t="str">
        <v>SPECIAL SIFFLET</v>
      </c>
      <c r="J992" t="str">
        <v>ARGENT</v>
      </c>
      <c r="K992" t="str">
        <v>50</v>
      </c>
      <c r="L992" t="str">
        <v>F4</v>
      </c>
      <c r="M992" t="str">
        <v>1.4G</v>
      </c>
      <c r="N992" t="str">
        <v>Europe</v>
      </c>
      <c r="O992" t="str">
        <v>0589-F4-0052</v>
      </c>
      <c r="P992" t="str">
        <v>0.275</v>
      </c>
      <c r="Q992" t="str">
        <v>36</v>
      </c>
      <c r="R992" t="str">
        <v>50</v>
      </c>
    </row>
    <row r="993">
      <c r="A993" t="str">
        <v>AutoTable</v>
      </c>
      <c r="D993" t="str">
        <v>Total</v>
      </c>
      <c r="K993" t="str">
        <v>=SUBTOTAL(109,[CALIBRE])</v>
      </c>
      <c r="P993" t="str">
        <v>=SUBTOTAL(109,[ACTIF (Gr)])</v>
      </c>
      <c r="R993" t="str">
        <v>=SUBTOTAL(109,[DS (m)])</v>
      </c>
    </row>
  </sheetData>
  <pageMargins left="0.7" right="0.7" top="0.75" bottom="0.75" header="0.3" footer="0.3"/>
  <ignoredErrors>
    <ignoredError numberStoredAsText="1" sqref="A1:AG993"/>
  </ignoredErrors>
</worksheet>
</file>

<file path=xl/worksheets/sheet22.xml><?xml version="1.0" encoding="utf-8"?>
<worksheet xmlns="http://schemas.openxmlformats.org/spreadsheetml/2006/main" xmlns:r="http://schemas.openxmlformats.org/officeDocument/2006/relationships">
  <dimension ref="A1:H9"/>
  <sheetViews>
    <sheetView workbookViewId="0" rightToLeft="0"/>
  </sheetViews>
  <sheetData>
    <row r="1">
      <c r="A1" t="str">
        <v>Auto+Cacher+Valeurs+Formulas=Feuil181,Feuil182+FormulasOnly</v>
      </c>
    </row>
    <row r="3">
      <c r="A3" t="str">
        <v>Cacher</v>
      </c>
      <c r="C3" t="str">
        <v>Tables et champs</v>
      </c>
      <c r="D3" t="str">
        <v>Filtres</v>
      </c>
    </row>
    <row r="4">
      <c r="A4" t="str">
        <v>Cacher</v>
      </c>
      <c r="C4" t="str">
        <v>Ecritures valeur</v>
      </c>
    </row>
    <row r="5">
      <c r="A5" t="str">
        <v>Cacher</v>
      </c>
      <c r="C5" t="str">
        <v>Date comptabilisation</v>
      </c>
      <c r="D5" t="str">
        <v>01/10/2018..30/09/2019</v>
      </c>
    </row>
    <row r="7">
      <c r="A7" t="str">
        <v>Cacher</v>
      </c>
      <c r="D7" t="str">
        <v>En-têtes:</v>
      </c>
      <c r="E7" t="str">
        <v>N° article</v>
      </c>
      <c r="F7" t="str">
        <v>Quantité facturée</v>
      </c>
      <c r="G7" t="str">
        <v>Date comptabilisation</v>
      </c>
      <c r="H7" t="str">
        <v>Type écriture</v>
      </c>
    </row>
    <row r="8">
      <c r="A8" t="str">
        <v>Cacher</v>
      </c>
      <c r="D8" t="str">
        <v>Champs:</v>
      </c>
      <c r="E8" t="str">
        <v>N° article</v>
      </c>
      <c r="F8" t="str">
        <v>Quantité facturée</v>
      </c>
      <c r="G8" t="str">
        <v>Date comptabilisation</v>
      </c>
      <c r="H8" t="str">
        <v>Type écriture</v>
      </c>
    </row>
    <row r="9">
      <c r="D9" t="str">
        <v>=NL("Table","Ecritures valeur",$E$8:$H$8,"EnTetes=",$E$7:$H$7,"NomTable=","Ecritures valeur","Filtres=",$C$5:$D$5,"IncludeDuplicates=","Vrai")</v>
      </c>
    </row>
  </sheetData>
  <pageMargins left="0.7" right="0.7" top="0.75" bottom="0.75" header="0.3" footer="0.3"/>
  <ignoredErrors>
    <ignoredError numberStoredAsText="1" sqref="A1:H9"/>
  </ignoredErrors>
</worksheet>
</file>

<file path=xl/worksheets/sheet23.xml><?xml version="1.0" encoding="utf-8"?>
<worksheet xmlns="http://schemas.openxmlformats.org/spreadsheetml/2006/main" xmlns:r="http://schemas.openxmlformats.org/officeDocument/2006/relationships">
  <dimension ref="A1:H9"/>
  <sheetViews>
    <sheetView workbookViewId="0" rightToLeft="0"/>
  </sheetViews>
  <sheetData>
    <row r="1">
      <c r="A1" t="str">
        <v>Auto+Cacher+Valeurs+Formulas=Feuil181,Feuil182+FormulasOnly</v>
      </c>
    </row>
    <row r="3">
      <c r="A3" t="str">
        <v>Cacher</v>
      </c>
      <c r="C3" t="str">
        <v>Tables et champs</v>
      </c>
      <c r="D3" t="str">
        <v>Filtres</v>
      </c>
    </row>
    <row r="4">
      <c r="A4" t="str">
        <v>Cacher</v>
      </c>
      <c r="C4" t="str">
        <v>Ecritures valeur</v>
      </c>
    </row>
    <row r="5">
      <c r="A5" t="str">
        <v>Cacher</v>
      </c>
      <c r="C5" t="str">
        <v>Date comptabilisation</v>
      </c>
      <c r="D5" t="str">
        <v>01/10/2018..30/09/2019</v>
      </c>
    </row>
    <row r="7">
      <c r="A7" t="str">
        <v>Cacher</v>
      </c>
      <c r="D7" t="str">
        <v>En-têtes:</v>
      </c>
      <c r="E7" t="str">
        <v>N° article</v>
      </c>
      <c r="F7" t="str">
        <v>Quantité facturée</v>
      </c>
      <c r="G7" t="str">
        <v>Date comptabilisation</v>
      </c>
      <c r="H7" t="str">
        <v>Type écriture</v>
      </c>
    </row>
    <row r="8">
      <c r="A8" t="str">
        <v>Cacher</v>
      </c>
      <c r="D8" t="str">
        <v>Champs:</v>
      </c>
      <c r="E8" t="str">
        <v>N° article</v>
      </c>
      <c r="F8" t="str">
        <v>Quantité facturée</v>
      </c>
      <c r="G8" t="str">
        <v>Date comptabilisation</v>
      </c>
      <c r="H8" t="str">
        <v>Type écriture</v>
      </c>
    </row>
    <row r="9">
      <c r="D9" t="str">
        <v>=NL("Table";"Ecritures valeur";$E$8:$H$8;"EnTetes=";$E$7:$H$7;"NomTable=";"Ecritures valeur";"Filtres=";$C$5:$D$5;"IncludeDuplicates=";"Vrai")</v>
      </c>
    </row>
  </sheetData>
  <pageMargins left="0.7" right="0.7" top="0.75" bottom="0.75" header="0.3" footer="0.3"/>
  <ignoredErrors>
    <ignoredError numberStoredAsText="1" sqref="A1:H9"/>
  </ignoredErrors>
</worksheet>
</file>

<file path=xl/worksheets/sheet24.xml><?xml version="1.0" encoding="utf-8"?>
<worksheet xmlns="http://schemas.openxmlformats.org/spreadsheetml/2006/main" xmlns:r="http://schemas.openxmlformats.org/officeDocument/2006/relationships">
  <dimension ref="A1:H9"/>
  <sheetViews>
    <sheetView workbookViewId="0" rightToLeft="0"/>
  </sheetViews>
  <sheetData>
    <row r="1">
      <c r="A1" t="str">
        <v>Auto+Cacher+Valeurs+Formulas=Feuil280,Feuil281+FormulasOnly</v>
      </c>
    </row>
    <row r="3">
      <c r="A3" t="str">
        <v>Cacher</v>
      </c>
      <c r="C3" t="str">
        <v>Tables et champs</v>
      </c>
      <c r="D3" t="str">
        <v>Filtres</v>
      </c>
    </row>
    <row r="4">
      <c r="A4" t="str">
        <v>Cacher</v>
      </c>
      <c r="C4" t="str">
        <v>Écriture comptable article</v>
      </c>
    </row>
    <row r="5">
      <c r="A5" t="str">
        <v>Cacher</v>
      </c>
      <c r="C5" t="str">
        <v>Date comptabilisation</v>
      </c>
      <c r="D5" t="str">
        <v>01/10/2017..30/09/2018</v>
      </c>
    </row>
    <row r="7">
      <c r="A7" t="str">
        <v>Cacher</v>
      </c>
      <c r="D7" t="str">
        <v>En-têtes:</v>
      </c>
      <c r="E7" t="str">
        <v>N° article</v>
      </c>
      <c r="F7" t="str">
        <v>Type écriture</v>
      </c>
      <c r="G7" t="str">
        <v>Quantité facturée</v>
      </c>
      <c r="H7" t="str">
        <v>Date comptabilisation</v>
      </c>
    </row>
    <row r="8">
      <c r="A8" t="str">
        <v>Cacher</v>
      </c>
      <c r="D8" t="str">
        <v>Champs:</v>
      </c>
      <c r="E8" t="str">
        <v>N° article</v>
      </c>
      <c r="F8" t="str">
        <v>Type écriture</v>
      </c>
      <c r="G8" t="str">
        <v>Quantité facturée</v>
      </c>
      <c r="H8" t="str">
        <v>Date comptabilisation</v>
      </c>
    </row>
    <row r="9">
      <c r="D9" t="str">
        <v>=NL("Table","Écriture comptable article",$E$8:$H$8,"EnTetes=",$E$7:$H$7,"NomTable=","Écriture comptable article","Filtres=",$C$5:$D$5,"IncludeDuplicates=","Vrai")</v>
      </c>
    </row>
  </sheetData>
  <pageMargins left="0.7" right="0.7" top="0.75" bottom="0.75" header="0.3" footer="0.3"/>
  <ignoredErrors>
    <ignoredError numberStoredAsText="1" sqref="A1:H9"/>
  </ignoredErrors>
</worksheet>
</file>

<file path=xl/worksheets/sheet25.xml><?xml version="1.0" encoding="utf-8"?>
<worksheet xmlns="http://schemas.openxmlformats.org/spreadsheetml/2006/main" xmlns:r="http://schemas.openxmlformats.org/officeDocument/2006/relationships">
  <dimension ref="A1:H9"/>
  <sheetViews>
    <sheetView workbookViewId="0" rightToLeft="0"/>
  </sheetViews>
  <sheetData>
    <row r="1">
      <c r="A1" t="str">
        <v>Auto+Cacher+Valeurs+Formulas=Feuil280,Feuil281+FormulasOnly</v>
      </c>
    </row>
    <row r="3">
      <c r="A3" t="str">
        <v>Cacher</v>
      </c>
      <c r="C3" t="str">
        <v>Tables et champs</v>
      </c>
      <c r="D3" t="str">
        <v>Filtres</v>
      </c>
    </row>
    <row r="4">
      <c r="A4" t="str">
        <v>Cacher</v>
      </c>
      <c r="C4" t="str">
        <v>Écriture comptable article</v>
      </c>
    </row>
    <row r="5">
      <c r="A5" t="str">
        <v>Cacher</v>
      </c>
      <c r="C5" t="str">
        <v>Date comptabilisation</v>
      </c>
      <c r="D5" t="str">
        <v>01/10/2017..30/09/2018</v>
      </c>
    </row>
    <row r="7">
      <c r="A7" t="str">
        <v>Cacher</v>
      </c>
      <c r="D7" t="str">
        <v>En-têtes:</v>
      </c>
      <c r="E7" t="str">
        <v>N° article</v>
      </c>
      <c r="F7" t="str">
        <v>Type écriture</v>
      </c>
      <c r="G7" t="str">
        <v>Quantité facturée</v>
      </c>
      <c r="H7" t="str">
        <v>Date comptabilisation</v>
      </c>
    </row>
    <row r="8">
      <c r="A8" t="str">
        <v>Cacher</v>
      </c>
      <c r="D8" t="str">
        <v>Champs:</v>
      </c>
      <c r="E8" t="str">
        <v>N° article</v>
      </c>
      <c r="F8" t="str">
        <v>Type écriture</v>
      </c>
      <c r="G8" t="str">
        <v>Quantité facturée</v>
      </c>
      <c r="H8" t="str">
        <v>Date comptabilisation</v>
      </c>
    </row>
    <row r="9">
      <c r="D9" t="str">
        <v>=NL("Table";"Écriture comptable article";$E$8:$H$8;"EnTetes=";$E$7:$H$7;"NomTable=";"Écriture comptable article";"Filtres=";$C$5:$D$5;"IncludeDuplicates=";"Vrai")</v>
      </c>
    </row>
  </sheetData>
  <pageMargins left="0.7" right="0.7" top="0.75" bottom="0.75" header="0.3" footer="0.3"/>
  <ignoredErrors>
    <ignoredError numberStoredAsText="1" sqref="A1:H9"/>
  </ignoredErrors>
</worksheet>
</file>

<file path=xl/worksheets/sheet26.xml><?xml version="1.0" encoding="utf-8"?>
<worksheet xmlns="http://schemas.openxmlformats.org/spreadsheetml/2006/main" xmlns:r="http://schemas.openxmlformats.org/officeDocument/2006/relationships">
  <dimension ref="A1:BT36"/>
  <sheetViews>
    <sheetView workbookViewId="0" rightToLeft="0"/>
  </sheetViews>
  <sheetData>
    <row r="1">
      <c r="A1" t="str">
        <v>Auto+Cacher+Valeurs+Formulas=Feuil32,Feuil33+FormulasOnly</v>
      </c>
      <c r="AI1" t="str">
        <v>Cacher</v>
      </c>
      <c r="AJ1" t="str">
        <v>Cacher</v>
      </c>
    </row>
    <row r="3">
      <c r="B3" t="str">
        <v>TYPE CATALOGUE</v>
      </c>
      <c r="C3" t="str">
        <v>NEW</v>
      </c>
      <c r="D3" t="str">
        <v>Vidéo</v>
      </c>
      <c r="E3" t="str">
        <v>REFERENCE</v>
      </c>
      <c r="F3" t="str">
        <v>DESIGNATION NAV</v>
      </c>
      <c r="G3" t="str">
        <v>CODE GROUPES PRODUITS</v>
      </c>
      <c r="H3" t="str">
        <v>CODE GROUPE SOUS PRODUIT</v>
      </c>
      <c r="I3" t="str">
        <v>CAL</v>
      </c>
      <c r="J3" t="str">
        <v>EFFET</v>
      </c>
      <c r="K3" t="str">
        <v>COULEUR</v>
      </c>
      <c r="L3" t="str">
        <v>ORIGINE</v>
      </c>
      <c r="M3" t="str">
        <v>CATEGORIE</v>
      </c>
      <c r="N3" t="str">
        <v>CLASSE</v>
      </c>
      <c r="O3" t="str">
        <v>N° CERTIF NAV</v>
      </c>
      <c r="P3" t="str">
        <v>MAT ACTIVE (g)</v>
      </c>
      <c r="Q3" t="str">
        <v>DUREE (s)</v>
      </c>
      <c r="R3" t="str">
        <v>DIST.SECU. (m)</v>
      </c>
      <c r="S3" t="str">
        <v>COND CARTONS TARIF</v>
      </c>
      <c r="T3" t="str">
        <v>COND CARTONS NAV</v>
      </c>
      <c r="U3" t="str">
        <v>COND BTE TARIF</v>
      </c>
      <c r="V3" t="str">
        <v>COND BTE NAV</v>
      </c>
      <c r="W3" t="str">
        <v>Px COND 2</v>
      </c>
      <c r="X3" t="str">
        <v>PRIX CARTONS NAV</v>
      </c>
      <c r="Y3" t="str">
        <v>Px COND 1</v>
      </c>
      <c r="Z3" t="str">
        <v>PRIX BOITES NAV</v>
      </c>
      <c r="AA3" t="str">
        <v>Px PCS NAV</v>
      </c>
      <c r="AB3" t="str">
        <v>DISPO</v>
      </c>
      <c r="AC3" t="str">
        <v>Arrivée Prévue</v>
      </c>
      <c r="AD3" t="str">
        <v>Px TTC</v>
      </c>
      <c r="AE3" t="str">
        <v>Coef PUBL/NEG - PCS</v>
      </c>
      <c r="AF3" t="str">
        <v>FRS</v>
      </c>
      <c r="AG3" t="str">
        <v>Dernier Px Achat</v>
      </c>
      <c r="AH3" t="str">
        <v>Stock dernier Inventaire</v>
      </c>
      <c r="AI3" t="str">
        <v>Stock 24 actuel</v>
      </c>
      <c r="AJ3" t="str">
        <v>Stock Ext actuel</v>
      </c>
      <c r="AK3" t="str">
        <v>Achat Facturés 2018</v>
      </c>
      <c r="AL3" t="str">
        <v>Achat Facturés 2019</v>
      </c>
      <c r="AM3" t="str">
        <v>Achat Facturés 2020</v>
      </c>
      <c r="AN3" t="str">
        <v>Achat Facturés 2021</v>
      </c>
      <c r="AO3" t="str">
        <v>Commande En cours Achats 2021</v>
      </c>
      <c r="AP3" t="str">
        <v>Achat Facturés 2022</v>
      </c>
      <c r="AQ3" t="str">
        <v>Commande En cours Achats 2022</v>
      </c>
      <c r="AR3" t="str">
        <v>TOTAL VENTES 2018</v>
      </c>
      <c r="AS3" t="str">
        <v>Facturés NEGOCE 2019</v>
      </c>
      <c r="AT3" t="str">
        <v>Consommés EVENTS 2019</v>
      </c>
      <c r="AU3" t="str">
        <v>TOTAL VENTES 2019</v>
      </c>
      <c r="AV3" t="str">
        <v>Facturés NEGOCE 2020</v>
      </c>
      <c r="AW3" t="str">
        <v>Consommés EVENTS 2020</v>
      </c>
      <c r="AX3" t="str">
        <v>TOTAL VENTES 2020</v>
      </c>
      <c r="AY3" t="str">
        <v>Cdés NEGOCE 2021</v>
      </c>
      <c r="AZ3" t="str">
        <v>Facturés NEGOCE 2021</v>
      </c>
      <c r="BA3" t="str">
        <v>Consommés EVENTS 2021</v>
      </c>
      <c r="BB3" t="str">
        <v>TOTAL VENTES 2021</v>
      </c>
      <c r="BC3" t="str">
        <v>NULL1</v>
      </c>
      <c r="BD3" t="str">
        <v>Hypoth. Croissance NEG 2021</v>
      </c>
      <c r="BE3" t="str">
        <v>Prévisions Facturés NEGOCE 2021</v>
      </c>
      <c r="BF3" t="str">
        <v>Ajustement Manuels  2021</v>
      </c>
      <c r="BG3" t="str">
        <v>Prévisions Consommé EVENTS 2021</v>
      </c>
      <c r="BH3" t="str">
        <v>TOTAL Prévisions VENTE 2021</v>
      </c>
      <c r="BI3" t="str">
        <v>Prévision Inventaire Sept 2021</v>
      </c>
      <c r="BJ3" t="str">
        <v>Besoins Import 2021 (PCS)</v>
      </c>
      <c r="BK3" t="str">
        <v>Besoins Imports 2021 (CARTON)</v>
      </c>
      <c r="BL3" t="str">
        <v>NULL2</v>
      </c>
      <c r="BM3" t="str">
        <v>Hypoth. Croissance NEG 2022</v>
      </c>
      <c r="BN3" t="str">
        <v>Prévisions Facturés NEGOCE 2022</v>
      </c>
      <c r="BO3" t="str">
        <v>Ajustements Manuels  2022</v>
      </c>
      <c r="BP3" t="str">
        <v>Prévisions Consommés EVENTS 2022</v>
      </c>
      <c r="BQ3" t="str">
        <v>TOTAL Prévisions VENTE 2022</v>
      </c>
      <c r="BR3" t="str">
        <v>Prévision Inventaire Sept 2022</v>
      </c>
      <c r="BS3" t="str">
        <v>Prévisions Achats 2022 (PCS)</v>
      </c>
      <c r="BT3" t="str">
        <v>Prévisions Achats 2022 (CARTON)</v>
      </c>
    </row>
    <row r="4">
      <c r="B4" t="str">
        <v>=NL("Premier","Article","Type Catalogue","N°",E4)</v>
      </c>
      <c r="C4" t="str">
        <v>=NL("Premier","Article","num agrément","N°",E4)</v>
      </c>
      <c r="E4" t="str">
        <v>68151</v>
      </c>
      <c r="F4" t="str">
        <v>=NL("Premier","Article","Description","N°",E4)</v>
      </c>
      <c r="G4" t="str">
        <v>=NL("Premier","Article","Code groupes produits","N°",E4)</v>
      </c>
      <c r="H4" t="str">
        <v>=NL("Premier","Article","Code groupe sous produit","N°",E4)</v>
      </c>
      <c r="I4" t="str">
        <v>=NL("Premier";"Article";"Calibre";"N°";90150-01)</v>
      </c>
      <c r="J4" t="str">
        <v>=NL("Premier","Article","Effet","N°",E4)</v>
      </c>
      <c r="K4" t="str">
        <v>=NL("Premier","Article","Couleurs","N°",E4)</v>
      </c>
      <c r="L4" t="str">
        <v>=NL("Premier","Article","Code pays/région origine","N°",E4)</v>
      </c>
      <c r="M4" t="str">
        <v>=NL("Premier","Article","Catégorie CE","N°",E4)</v>
      </c>
      <c r="N4" t="str">
        <v>=NL("Premier","Article","Code classe Article","N°",E4)</v>
      </c>
      <c r="O4" t="str">
        <v>=NL("Premier","Article","Numéro de certification","N°",E4)</v>
      </c>
      <c r="P4" t="str">
        <v>=NL("Premier","Article","Poids de matière active","N°",E4)*1000</v>
      </c>
      <c r="Q4" t="str">
        <v>=NL("Premier","Article","Durée","N°",E4)</v>
      </c>
      <c r="R4" t="str">
        <v>=NL("Premier","Article","Distance de sécurité","N°",E4)</v>
      </c>
      <c r="S4" t="str">
        <v>0144/CA</v>
      </c>
      <c r="T4" t="str">
        <v>=NL("Premier","Unité article","Code","N° article",E4,"Code","*/CA")</v>
      </c>
      <c r="V4" t="str">
        <v>=NL("Premier","Unité article","Code","N° article",E4,"Code","*/BTE")</v>
      </c>
      <c r="W4" t="str">
        <v>2.3922315</v>
      </c>
      <c r="X4" t="str">
        <v>=NL("Premier","Prix vente","Prix unitaire","N° article",E4,"Code unité",T4,"Date fin",Dates!$C$8,"Code vente","PRO")/LEFT(T4,4)</v>
      </c>
      <c r="Y4" t="str">
        <v>2.60253</v>
      </c>
      <c r="Z4" t="str">
        <v>=NL("Premier","Prix vente","Prix unitaire","N° article",E4,"Code unité","@@"&amp;V4,"Date fin",Dates!$C$8,"Code vente","PRO")/LEFT(V4,4)</v>
      </c>
      <c r="AA4" t="str">
        <v>=NL("Premier","Prix vente","Prix unitaire","N° article",E4,"Code unité","PCS","Date fin",Dates!C$8,"Code vente","PRO")</v>
      </c>
      <c r="AB4" t="str">
        <v>=IFERROR(IF(AI4-NL("Premier","Article","Qté sur commande vente","N°",E4)&lt;=0,"Non Dispo",IF(AI4-NL("Premier","Article","Qté sur commande vente","N°",E4)&gt;10,"Dispo","Moins de 10!")),"")</v>
      </c>
      <c r="AC4" t="str">
        <v>=IFERROR(NL("Premier","Ligne achat","Date réception prévue","N°",E4,"Type document","Commande ouverte|Commande")+7,"")</v>
      </c>
      <c r="AD4" t="str">
        <v>=NL("Premier","Prix vente","Prix unitaire","Code unité","PCS","Type vente","Tous les clients","Date fin",Dates!C$8,"Prix TTC","Oui","N° article",E4)</v>
      </c>
      <c r="AE4" t="str">
        <v>=+(AD4/1.2)/(AA4*0.7)</v>
      </c>
      <c r="AF4" t="str">
        <v>=NL("Dernier","Article","N° fournisseur","N°",E4)</v>
      </c>
      <c r="AG4" t="str">
        <v>=(NL("Premier","Article","Dernier coût direct","N°",E4))</v>
      </c>
      <c r="AH4" t="str">
        <v>=(NL("Premier","Écriture comptable inventaire","Qté (constatée)","N° article",E4,"Date comptabilisation",Dates!$B$8))</v>
      </c>
      <c r="AI4" t="str">
        <v>=(NL("Premier","Article","Stocks","N°",E4))</v>
      </c>
      <c r="AJ4" t="str">
        <v>=(NL("Somme","Ligne vente","Quantité","N°",E4,"Type document","Commande","N° client facturé","C-00000342"))</v>
      </c>
      <c r="AK4" t="str">
        <v>0</v>
      </c>
      <c r="AL4" t="str">
        <v>0</v>
      </c>
      <c r="AM4" t="str">
        <v>=NL("Somme","Écriture comptable article","Quantité facturée","N° article",E4,"Date comptabilisation",Dates!D$3,"Type écriture","Achat")</v>
      </c>
      <c r="AN4" t="str">
        <v>=NL("Somme","Écriture comptable article","Quantité facturée","N° article",E4,"Date comptabilisation",Dates!E$3,"Type écriture","Achat")</v>
      </c>
      <c r="AO4" t="str">
        <v>=NL("Somme","Ligne achat","Quantité (base)","N°",E4,"Statut","Ouvert|Lancé")</v>
      </c>
      <c r="AP4" t="str">
        <v>=NL("Somme","Écriture comptable article","Quantité facturée","N° article",G4,"Date comptabilisation",Dates!F$3,"Type écriture","Achat")</v>
      </c>
      <c r="AQ4" t="str">
        <v>0</v>
      </c>
      <c r="AR4" t="str">
        <v>=-NL("Somme","Écriture comptable article","Quantité facturée","N° article",$E4,"Date comptabilisation",Dates!B$3,"Type écriture","Vente")</v>
      </c>
      <c r="AS4" t="str">
        <v>=NL("Somme","Écriture comptable article","Quantité facturée","N° article",$E4,"Date comptabilisation",Dates!C$3,"Type écriture","Vente")</v>
      </c>
      <c r="AT4" t="str">
        <v>=NL("Somme","Écriture comptable article","Quantité facturée","N° article",$E4,"Date comptabilisation",Dates!C$3,"Type écriture","Consommation")</v>
      </c>
      <c r="AU4" t="str">
        <v>=-AS4-AT4</v>
      </c>
      <c r="AV4" t="str">
        <v>=NL("Somme","Écriture comptable article","Quantité facturée","N° article",$E4,"Date comptabilisation",Dates!D$3,"Type écriture","Vente")</v>
      </c>
      <c r="AW4" t="str">
        <v>=NL("Somme","Écriture comptable article","Quantité facturée","N° article",$E4,"Date comptabilisation",Dates!D$3,"Type écriture","Consommation")</v>
      </c>
      <c r="AX4" t="str">
        <v>=-AV4-AW4</v>
      </c>
      <c r="AY4" t="str">
        <v>=+NL("Premier","Article","Qté sur commande vente","N°",E4)-AJ4</v>
      </c>
      <c r="AZ4" t="str">
        <v>=NL("Somme","Écriture comptable article","Quantité facturée","N° article",E4,"Date comptabilisation",Dates!E$3,"Type écriture","Vente")</v>
      </c>
      <c r="BA4" t="str">
        <v>=NL("Somme","Écriture comptable article","Quantité facturée","N° article",E4,"Date comptabilisation",Dates!E$3,"Type écriture","Consommation")</v>
      </c>
      <c r="BB4" t="str">
        <v>=-BA4-AZ4+AY4</v>
      </c>
      <c r="BD4" t="str">
        <v>=VLOOKUP(CONCATENATE(G4,I4),Hypotheses!C:E,2,FALSE)</v>
      </c>
      <c r="BE4" t="str">
        <v>=-AS4*(1+BD4)</v>
      </c>
      <c r="BF4" t="str">
        <v>=VLOOKUP(E4,Ajustements!A:G,6,FALSE)</v>
      </c>
      <c r="BG4" t="str">
        <v>772</v>
      </c>
      <c r="BH4" t="str">
        <v>=BE4+BF4+BG4</v>
      </c>
      <c r="BI4" t="str">
        <v>=IFERROR(AH4+(AN4+AO4)-BH4,(AN4+AO4)-BH4)</v>
      </c>
      <c r="BJ4" t="str">
        <v>=IF(BI4&lt;0,-BI4,"")</v>
      </c>
      <c r="BK4" t="str">
        <v>=IFERROR(ROUNDUP(BJ4/LEFT(S4,4),0),"")</v>
      </c>
      <c r="BM4" t="str">
        <v>=VLOOKUP(CONCATENATE(G4,I4),Hypotheses!C:E,3,FALSE)</v>
      </c>
      <c r="BN4" t="str">
        <v>=BE4*(1+BM4)</v>
      </c>
      <c r="BQ4" t="str">
        <v>=BM4+BN4+BO4</v>
      </c>
      <c r="BR4" t="str">
        <v>=BI4-BQ4</v>
      </c>
      <c r="BS4" t="str">
        <v>=IF(BR4&lt;0,BR4,"")</v>
      </c>
      <c r="BT4" t="str">
        <v>=IFERROR(-ROUNDUP(BS4/LEFT(S4,4),0),"")</v>
      </c>
    </row>
    <row r="5">
      <c r="A5" t="str">
        <v>=NL("Premier","Unité article","Code","N° article",E5,"Code","*/BTE")</v>
      </c>
      <c r="B5" t="str">
        <v>=NL("Premier","Article","Type Catalogue","N°",E5)</v>
      </c>
      <c r="C5" t="str">
        <v>=NL("Premier","Article","num agrément","N°",E5)</v>
      </c>
      <c r="D5" t="str">
        <v>Vidéo</v>
      </c>
      <c r="E5" t="str">
        <v>73450M</v>
      </c>
      <c r="F5" t="str">
        <v>=NL("Premier","Article","Description","N°",E5)</v>
      </c>
      <c r="G5" t="str">
        <v>=NL("Premier","Article","Code groupes produits","N°",E5)</v>
      </c>
      <c r="H5" t="str">
        <v>=NL("Premier","Article","Code groupe sous produit","N°",E5)</v>
      </c>
      <c r="I5" t="str">
        <v>=NL("Premier","Article","Calibre","N°",E5)</v>
      </c>
      <c r="J5" t="str">
        <v>=NL("Premier","Article","Effet","N°",E5)</v>
      </c>
      <c r="K5" t="str">
        <v>=NL("Premier","Article","Couleurs","N°",E5)</v>
      </c>
      <c r="L5" t="str">
        <v>=NL("Premier","Article","Code pays/région origine","N°",E5)</v>
      </c>
      <c r="M5" t="str">
        <v>=NL("Premier","Article","Catégorie CE","N°",E5)</v>
      </c>
      <c r="N5" t="str">
        <v>=NL("Premier","Article","Code classe Article","N°",E5)</v>
      </c>
      <c r="O5" t="str">
        <v>=NL("Premier","Article","Numéro de certification","N°",E5)</v>
      </c>
      <c r="P5" t="str">
        <v>=NL("Premier","Article","Poids de matière active","N°",E5)*1000</v>
      </c>
      <c r="Q5" t="str">
        <v>=NL("Premier","Article","Durée","N°",E5)</v>
      </c>
      <c r="R5" t="str">
        <v>=NL("Premier","Article","Distance de sécurité","N°",E5)</v>
      </c>
      <c r="S5" t="str">
        <v>0140/CA</v>
      </c>
      <c r="T5" t="str">
        <v>=NL("Premier","Unité article","Code","N° article",E5,"Code","*/CA")</v>
      </c>
      <c r="V5" t="str">
        <v>=NL("Premier","Unité article","Code","N° article",E5,"Code","*/BTE")</v>
      </c>
      <c r="X5" t="str">
        <v>=NL("Premier","Prix vente","Prix unitaire","N° article",E5,"Code unité",T5,"Date fin",Dates!$C$8,"Code vente","PRO")/LEFT(T5,4)</v>
      </c>
      <c r="Z5" t="str">
        <v>=NL("Premier","Prix vente","Prix unitaire","N° article",E5,"Code unité","@@"&amp;V5,"Date fin",Dates!$C$8,"Code vente","PRO")/LEFT(V5,4)</v>
      </c>
      <c r="AA5" t="str">
        <v>=NL("Premier","Prix vente","Prix unitaire","N° article",E5,"Code unité","PCS","Date fin",Dates!C$8,"Code vente","PRO")</v>
      </c>
      <c r="AB5" t="str">
        <v>=IFERROR(IF(AI5-NL("Premier","Article","Qté sur commande vente","N°",E5)&lt;=0,"Non Dispo",IF(AI5-NL("Premier","Article","Qté sur commande vente","N°",E5)&gt;10,"Dispo","Moins de 10!")),"")</v>
      </c>
      <c r="AC5" t="str">
        <v>=IFERROR(NL("Premier","Ligne achat","Date réception prévue","N°",E5,"Type document","Commande ouverte|Commande")+7,"")</v>
      </c>
      <c r="AD5" t="str">
        <v>=NL("Premier","Prix vente","Prix unitaire","Code unité","PCS","Type vente","Tous les clients","Date fin",Dates!C$8,"Prix TTC","Oui","N° article",E5)</v>
      </c>
      <c r="AE5" t="str">
        <v>=+(AD5/1.2)/(AA5*0.7)</v>
      </c>
      <c r="AF5" t="str">
        <v>=NL("Dernier","Article","N° fournisseur","N°",E5)</v>
      </c>
      <c r="AG5" t="str">
        <v>=(NL("Premier","Article","Dernier coût direct","N°",E5))</v>
      </c>
      <c r="AH5" t="str">
        <v>=(NL("Premier","Écriture comptable inventaire","Qté (constatée)","N° article",E5,"Date comptabilisation",Dates!$B$8))</v>
      </c>
      <c r="AI5" t="str">
        <v>=(NL("Premier","Article","Stocks","N°",E5))</v>
      </c>
      <c r="AJ5" t="str">
        <v>=(NL("Somme","Ligne vente","Quantité","N°",E5,"Type document","Commande","N° client facturé","C-00000342"))</v>
      </c>
      <c r="AK5" t="str">
        <v>560</v>
      </c>
      <c r="AL5" t="str">
        <v>560</v>
      </c>
      <c r="AM5" t="str">
        <v>=NL("Somme","Écriture comptable article","Quantité facturée","N° article",E5,"Date comptabilisation",Dates!D$3,"Type écriture","Achat")</v>
      </c>
      <c r="AN5" t="str">
        <v>=NL("Somme","Écriture comptable article","Quantité facturée","N° article",E5,"Date comptabilisation",Dates!E$3,"Type écriture","Achat")</v>
      </c>
      <c r="AO5" t="str">
        <v>=NL("Somme","Ligne achat","Quantité (base)","N°",E5,"Statut","Ouvert|Lancé")</v>
      </c>
      <c r="AP5" t="str">
        <v>=NL("Somme","Écriture comptable article","Quantité facturée","N° article",G5,"Date comptabilisation",Dates!F$3,"Type écriture","Achat")</v>
      </c>
      <c r="AQ5" t="str">
        <v>0</v>
      </c>
      <c r="AR5" t="str">
        <v>=-NL("Somme","Écriture comptable article","Quantité facturée","N° article",$E5,"Date comptabilisation",Dates!B$3,"Type écriture","Vente")</v>
      </c>
      <c r="AS5" t="str">
        <v>=NL("Somme","Écriture comptable article","Quantité facturée","N° article",E5,"Date comptabilisation",Dates!C$3,"Type écriture","Vente")</v>
      </c>
      <c r="AT5" t="str">
        <v>=NL("Somme","Écriture comptable article","Quantité facturée","N° article",E5,"Date comptabilisation",Dates!C$3,"Type écriture","Consommation")</v>
      </c>
      <c r="AU5" t="str">
        <v>=-AS5-AT5</v>
      </c>
      <c r="AV5" t="str">
        <v>=NL("Somme","Écriture comptable article","Quantité facturée","N° article",$E5,"Date comptabilisation",Dates!D$3,"Type écriture","Vente")</v>
      </c>
      <c r="AW5" t="str">
        <v>=NL("Somme","Écriture comptable article","Quantité facturée","N° article",$E5,"Date comptabilisation",Dates!D$3,"Type écriture","Consommation")</v>
      </c>
      <c r="AX5" t="str">
        <v>=-AV5-AW5</v>
      </c>
      <c r="AY5" t="str">
        <v>=+NL("Premier","Article","Qté sur commande vente","N°",E5)-AJ5</v>
      </c>
      <c r="AZ5" t="str">
        <v>=NL("Somme","Écriture comptable article","Quantité facturée","N° article",E5,"Date comptabilisation",Dates!E$3,"Type écriture","Vente")</v>
      </c>
      <c r="BA5" t="str">
        <v>=NL("Somme","Écriture comptable article","Quantité facturée","N° article",E5,"Date comptabilisation",Dates!E$3,"Type écriture","Consommation")</v>
      </c>
      <c r="BB5" t="str">
        <v>=-BA5-AZ5+AY5</v>
      </c>
      <c r="BD5" t="str">
        <v>=VLOOKUP(CONCATENATE(G5,I5),Hypotheses!C:E,2,FALSE)</v>
      </c>
      <c r="BE5" t="str">
        <v>=-AS5*(1+BD5)</v>
      </c>
      <c r="BF5" t="str">
        <v>=+VLOOKUP(E5,Ajustements!A:G,6,FALSE)</v>
      </c>
      <c r="BG5" t="str">
        <v>0</v>
      </c>
      <c r="BH5" t="str">
        <v>=BE5+BF5+BG5</v>
      </c>
      <c r="BI5" t="str">
        <v>=IFERROR(AH5+(AN5+AO5)-BH5,(AN5+AO5)-BH5)</v>
      </c>
      <c r="BJ5" t="str">
        <v>=IF(BI5&lt;0,-BI5,"")</v>
      </c>
      <c r="BK5" t="str">
        <v>=IFERROR(ROUNDUP(BJ5/LEFT(S5,4),0),"")</v>
      </c>
      <c r="BM5" t="str">
        <v>=VLOOKUP(CONCATENATE(G5,I5),Hypotheses!C:E,3,FALSE)</v>
      </c>
      <c r="BN5" t="str">
        <v>=BE5*(1+BM5)</v>
      </c>
      <c r="BQ5" t="str">
        <v>=BM5+BN5+BO5</v>
      </c>
      <c r="BR5" t="str">
        <v>=BN5+BO5+BP5</v>
      </c>
      <c r="BS5" t="str">
        <v>=IF(BR5&lt;0,BR5,"")</v>
      </c>
      <c r="BT5" t="str">
        <v>=IFERROR(-ROUNDUP(BS5/LEFT(S5,4),0),"")</v>
      </c>
    </row>
    <row r="9">
      <c r="B9" t="str">
        <v>=+VLOOKUP(E9,Articles!D:D,3,FALSE)</v>
      </c>
      <c r="E9" t="str">
        <v>90150-01</v>
      </c>
    </row>
    <row r="35">
      <c r="B35" t="str">
        <v>+recherchev(E4;Article[[#En-têtes];[N°]];3;faux)</v>
      </c>
      <c r="C35" t="str">
        <v>="2020"</v>
      </c>
      <c r="E35" t="str">
        <v>90150-01</v>
      </c>
      <c r="F35" t="str">
        <v>="BOMBE Ø50 SONORE"</v>
      </c>
      <c r="G35" t="str">
        <v>="BOMBE"</v>
      </c>
      <c r="H35" t="str">
        <v>="SPHERIQUE"</v>
      </c>
      <c r="I35" t="str">
        <v>=NL("Premier";"Article";"Calibre";"N°";90150-01)</v>
      </c>
      <c r="J35" t="str">
        <v>="DETONATION"</v>
      </c>
      <c r="K35" t="str">
        <v>="FRISSON"</v>
      </c>
      <c r="L35" t="str">
        <v>="CN"</v>
      </c>
      <c r="M35" t="str">
        <v>="F4"</v>
      </c>
      <c r="N35" t="str">
        <v>="1.3G"</v>
      </c>
      <c r="O35" t="str">
        <v>="2806-F4-000984"</v>
      </c>
      <c r="P35" t="str">
        <v>=0.04*1000</v>
      </c>
      <c r="Q35" t="str">
        <v>="2"</v>
      </c>
      <c r="R35" t="str">
        <v>=50</v>
      </c>
      <c r="S35" t="str">
        <v>0144/CA</v>
      </c>
      <c r="T35" t="str">
        <v>="0144/CA"</v>
      </c>
      <c r="V35" t="str">
        <v>=""</v>
      </c>
      <c r="W35" t="str">
        <v>2.3922315</v>
      </c>
      <c r="X35" t="str">
        <v>2.32361111111111</v>
      </c>
      <c r="Y35" t="str">
        <v>2.60253</v>
      </c>
      <c r="Z35" t="str">
        <v>#VALUE!</v>
      </c>
      <c r="AA35" t="str">
        <v>=3.01</v>
      </c>
      <c r="AB35" t="str">
        <v>="Non Dispo"</v>
      </c>
      <c r="AC35" t="str">
        <v>=IFERROR("01/02/2021"+7,"")</v>
      </c>
      <c r="AD35" t="str">
        <v>=4.7</v>
      </c>
      <c r="AE35" t="str">
        <v>=+(AD35/1.2)/(AA35*0.7)</v>
      </c>
      <c r="AF35" t="str">
        <v>="F-00000300"</v>
      </c>
      <c r="AG35" t="str">
        <v>=(1.12333)</v>
      </c>
      <c r="AH35" t="str">
        <v>=("")</v>
      </c>
      <c r="AI35" t="str">
        <v>=(0)</v>
      </c>
      <c r="AJ35" t="str">
        <v>=(0)</v>
      </c>
      <c r="AK35" t="str">
        <v>0</v>
      </c>
      <c r="AL35" t="str">
        <v>0</v>
      </c>
      <c r="AM35" t="str">
        <v>=0</v>
      </c>
      <c r="AN35" t="str">
        <v>=0</v>
      </c>
      <c r="AO35" t="str">
        <v>=4320</v>
      </c>
      <c r="AP35" t="str">
        <v>0</v>
      </c>
      <c r="AQ35" t="str">
        <v>0</v>
      </c>
      <c r="AR35" t="str">
        <v>=0</v>
      </c>
      <c r="AS35" t="str">
        <v>=0</v>
      </c>
      <c r="AT35" t="str">
        <v>=0</v>
      </c>
      <c r="AU35" t="str">
        <v>=-AS35-AT35</v>
      </c>
      <c r="AV35" t="str">
        <v>=0</v>
      </c>
      <c r="AW35" t="str">
        <v>=0</v>
      </c>
      <c r="AX35" t="str">
        <v>=-AV35-AW35</v>
      </c>
      <c r="AY35" t="str">
        <v>0</v>
      </c>
      <c r="AZ35" t="str">
        <v>=0</v>
      </c>
      <c r="BA35" t="str">
        <v>=0</v>
      </c>
      <c r="BB35" t="str">
        <v>=-BA35-AZ35+AY35</v>
      </c>
      <c r="BD35" t="str">
        <v>=VLOOKUP(CONCATENATE(G35,I35),Hypotheses!C:E,2,FALSE)</v>
      </c>
      <c r="BE35" t="str">
        <v>=-AS35*(1+BD35)</v>
      </c>
      <c r="BF35" t="str">
        <v>=VLOOKUP(E35,Ajustements!A:G,6,FALSE)</v>
      </c>
      <c r="BG35" t="str">
        <v>772</v>
      </c>
      <c r="BH35" t="str">
        <v>=BE35+BF35+BG35</v>
      </c>
      <c r="BI35" t="str">
        <v>=IFERROR(AH35+(AN35+AO35)-BH35,(AN35+AO35)-BH35)</v>
      </c>
      <c r="BJ35" t="str">
        <v>=IF(BI35&lt;0,-BI35,"")</v>
      </c>
      <c r="BK35" t="str">
        <v>=IFERROR(ROUNDUP(BJ35/LEFT(S35,4),0),"")</v>
      </c>
      <c r="BM35" t="str">
        <v>=VLOOKUP(CONCATENATE(G35,I35),Hypotheses!C:E,3,FALSE)</v>
      </c>
      <c r="BN35" t="str">
        <v>=BE35*(1+BM35)</v>
      </c>
      <c r="BQ35" t="str">
        <v>=BM35+BN35+BO35</v>
      </c>
      <c r="BR35" t="str">
        <v>=BI35-BQ35</v>
      </c>
      <c r="BS35" t="str">
        <v>=IF(BR35&lt;0,BR35,"")</v>
      </c>
      <c r="BT35" t="str">
        <v>=IFERROR(-ROUNDUP(BS35/LEFT(S35,4),0),"")</v>
      </c>
    </row>
    <row r="36">
      <c r="A36" t="str">
        <v>=""</v>
      </c>
      <c r="B36" t="str">
        <v>="1"</v>
      </c>
      <c r="C36" t="str">
        <v>=""</v>
      </c>
      <c r="D36" t="str">
        <v>Vidéo</v>
      </c>
      <c r="E36" t="str">
        <v>73450M</v>
      </c>
      <c r="F36" t="str">
        <v>="BOMBE Ø50 CYL MULTICOLORE"</v>
      </c>
      <c r="G36" t="str">
        <v>="BOMBE"</v>
      </c>
      <c r="H36" t="str">
        <v>="CYLIND"</v>
      </c>
      <c r="I36" t="str">
        <v>=50</v>
      </c>
      <c r="J36" t="str">
        <v>="PIVOINE"</v>
      </c>
      <c r="K36" t="str">
        <v>="MULTICOLORE"</v>
      </c>
      <c r="L36" t="str">
        <v>="EU"</v>
      </c>
      <c r="M36" t="str">
        <v>="F4"</v>
      </c>
      <c r="N36" t="str">
        <v>="1.3G"</v>
      </c>
      <c r="O36" t="str">
        <v>="0589-F4-0387"</v>
      </c>
      <c r="P36" t="str">
        <v>=0.06*1000</v>
      </c>
      <c r="Q36" t="str">
        <v>="2"</v>
      </c>
      <c r="R36" t="str">
        <v>=50</v>
      </c>
      <c r="S36" t="str">
        <v>0140/CA</v>
      </c>
      <c r="T36" t="str">
        <v>="0140/CA"</v>
      </c>
      <c r="V36" t="str">
        <v>=""</v>
      </c>
      <c r="X36" t="str">
        <v>4.95</v>
      </c>
      <c r="Z36" t="str">
        <v>#VALUE!</v>
      </c>
      <c r="AA36" t="str">
        <v>=4.95</v>
      </c>
      <c r="AB36" t="str">
        <v>="Dispo"</v>
      </c>
      <c r="AC36" t="str">
        <v>=IFERROR("15/04/2021"+7,"")</v>
      </c>
      <c r="AD36" t="str">
        <v>=7.9</v>
      </c>
      <c r="AE36" t="str">
        <v>=+(AD36/1.2)/(AA36*0.7)</v>
      </c>
      <c r="AF36" t="str">
        <v>="F-00000270"</v>
      </c>
      <c r="AG36" t="str">
        <v>=(2.58)</v>
      </c>
      <c r="AH36" t="str">
        <v>=(295)</v>
      </c>
      <c r="AI36" t="str">
        <v>=(295)</v>
      </c>
      <c r="AJ36" t="str">
        <v>=(0)</v>
      </c>
      <c r="AK36" t="str">
        <v>560</v>
      </c>
      <c r="AL36" t="str">
        <v>560</v>
      </c>
      <c r="AM36" t="str">
        <v>=0</v>
      </c>
      <c r="AN36" t="str">
        <v>=0</v>
      </c>
      <c r="AO36" t="str">
        <v>=560</v>
      </c>
      <c r="AP36" t="str">
        <v>0</v>
      </c>
      <c r="AQ36" t="str">
        <v>0</v>
      </c>
      <c r="AR36" t="str">
        <v>=536</v>
      </c>
      <c r="AS36" t="str">
        <v>=-216</v>
      </c>
      <c r="AT36" t="str">
        <v>=0</v>
      </c>
      <c r="AU36" t="str">
        <v>=-AS36-AT36</v>
      </c>
      <c r="AV36" t="str">
        <v>=-98</v>
      </c>
      <c r="AW36" t="str">
        <v>=0</v>
      </c>
      <c r="AX36" t="str">
        <v>=-AV36-AW36</v>
      </c>
      <c r="AY36" t="str">
        <v>0</v>
      </c>
      <c r="AZ36" t="str">
        <v>=0</v>
      </c>
      <c r="BA36" t="str">
        <v>=0</v>
      </c>
      <c r="BB36" t="str">
        <v>=-BA36-AZ36+AY36</v>
      </c>
      <c r="BD36" t="str">
        <v>=VLOOKUP(CONCATENATE(G36,I36),Hypotheses!C:E,2,FALSE)</v>
      </c>
      <c r="BE36" t="str">
        <v>=-AS36*(1+BD36)</v>
      </c>
      <c r="BF36" t="str">
        <v>=+VLOOKUP(E36,Ajustements!A:G,6,FALSE)</v>
      </c>
      <c r="BG36" t="str">
        <v>0</v>
      </c>
      <c r="BH36" t="str">
        <v>=BE36+BF36+BG36</v>
      </c>
      <c r="BI36" t="str">
        <v>=IFERROR(AH36+(AN36+AO36)-BH36,(AN36+AO36)-BH36)</v>
      </c>
      <c r="BJ36" t="str">
        <v>=IF(BI36&lt;0,-BI36,"")</v>
      </c>
      <c r="BK36" t="str">
        <v>=IFERROR(ROUNDUP(BJ36/LEFT(S36,4),0),"")</v>
      </c>
      <c r="BM36" t="str">
        <v>=VLOOKUP(CONCATENATE(G36,I36),Hypotheses!C:E,3,FALSE)</v>
      </c>
      <c r="BN36" t="str">
        <v>=BE36*(1+BM36)</v>
      </c>
      <c r="BQ36" t="str">
        <v>=BM36+BN36+BO36</v>
      </c>
      <c r="BR36" t="str">
        <v>=BN36+BO36+BP36</v>
      </c>
      <c r="BS36" t="str">
        <v>=IF(BR36&lt;0,BR36,"")</v>
      </c>
      <c r="BT36" t="str">
        <v>=IFERROR(-ROUNDUP(BS36/LEFT(S36,4),0),"")</v>
      </c>
    </row>
  </sheetData>
  <pageMargins left="0.7" right="0.7" top="0.75" bottom="0.75" header="0.3" footer="0.3"/>
  <ignoredErrors>
    <ignoredError numberStoredAsText="1" sqref="A1:BT36"/>
  </ignoredErrors>
</worksheet>
</file>

<file path=xl/worksheets/sheet27.xml><?xml version="1.0" encoding="utf-8"?>
<worksheet xmlns="http://schemas.openxmlformats.org/spreadsheetml/2006/main" xmlns:r="http://schemas.openxmlformats.org/officeDocument/2006/relationships">
  <dimension ref="A1:BT36"/>
  <sheetViews>
    <sheetView workbookViewId="0" rightToLeft="0"/>
  </sheetViews>
  <sheetData>
    <row r="1">
      <c r="A1" t="str">
        <v>Auto+Cacher+Valeurs+Formulas=Feuil32,Feuil33+FormulasOnly</v>
      </c>
      <c r="AI1" t="str">
        <v>Cacher</v>
      </c>
      <c r="AJ1" t="str">
        <v>Cacher</v>
      </c>
    </row>
    <row r="3">
      <c r="B3" t="str">
        <v>TYPE CATALOGUE</v>
      </c>
      <c r="C3" t="str">
        <v>NEW</v>
      </c>
      <c r="D3" t="str">
        <v>Vidéo</v>
      </c>
      <c r="E3" t="str">
        <v>REFERENCE</v>
      </c>
      <c r="F3" t="str">
        <v>DESIGNATION NAV</v>
      </c>
      <c r="G3" t="str">
        <v>CODE GROUPES PRODUITS</v>
      </c>
      <c r="H3" t="str">
        <v>CODE GROUPE SOUS PRODUIT</v>
      </c>
      <c r="I3" t="str">
        <v>CAL</v>
      </c>
      <c r="J3" t="str">
        <v>EFFET</v>
      </c>
      <c r="K3" t="str">
        <v>COULEUR</v>
      </c>
      <c r="L3" t="str">
        <v>ORIGINE</v>
      </c>
      <c r="M3" t="str">
        <v>CATEGORIE</v>
      </c>
      <c r="N3" t="str">
        <v>CLASSE</v>
      </c>
      <c r="O3" t="str">
        <v>N° CERTIF NAV</v>
      </c>
      <c r="P3" t="str">
        <v>MAT ACTIVE (g)</v>
      </c>
      <c r="Q3" t="str">
        <v>DUREE (s)</v>
      </c>
      <c r="R3" t="str">
        <v>DIST.SECU. (m)</v>
      </c>
      <c r="S3" t="str">
        <v>COND CARTONS TARIF</v>
      </c>
      <c r="T3" t="str">
        <v>COND CARTONS NAV</v>
      </c>
      <c r="U3" t="str">
        <v>COND BTE TARIF</v>
      </c>
      <c r="V3" t="str">
        <v>COND BTE NAV</v>
      </c>
      <c r="W3" t="str">
        <v>Px COND 2</v>
      </c>
      <c r="X3" t="str">
        <v>PRIX CARTONS NAV</v>
      </c>
      <c r="Y3" t="str">
        <v>Px COND 1</v>
      </c>
      <c r="Z3" t="str">
        <v>PRIX BOITES NAV</v>
      </c>
      <c r="AA3" t="str">
        <v>Px PCS NAV</v>
      </c>
      <c r="AB3" t="str">
        <v>DISPO</v>
      </c>
      <c r="AC3" t="str">
        <v>Arrivée Prévue</v>
      </c>
      <c r="AD3" t="str">
        <v>Px TTC</v>
      </c>
      <c r="AE3" t="str">
        <v>Coef PUBL/NEG - PCS</v>
      </c>
      <c r="AF3" t="str">
        <v>FRS</v>
      </c>
      <c r="AG3" t="str">
        <v>Dernier Px Achat</v>
      </c>
      <c r="AH3" t="str">
        <v>Stock dernier Inventaire</v>
      </c>
      <c r="AI3" t="str">
        <v>Stock 24 actuel</v>
      </c>
      <c r="AJ3" t="str">
        <v>Stock Ext actuel</v>
      </c>
      <c r="AK3" t="str">
        <v>Achat Facturés 2018</v>
      </c>
      <c r="AL3" t="str">
        <v>Achat Facturés 2019</v>
      </c>
      <c r="AM3" t="str">
        <v>Achat Facturés 2020</v>
      </c>
      <c r="AN3" t="str">
        <v>Achat Facturés 2021</v>
      </c>
      <c r="AO3" t="str">
        <v>Commande En cours Achats 2021</v>
      </c>
      <c r="AP3" t="str">
        <v>Achat Facturés 2022</v>
      </c>
      <c r="AQ3" t="str">
        <v>Commande En cours Achats 2022</v>
      </c>
      <c r="AR3" t="str">
        <v>TOTAL VENTES 2018</v>
      </c>
      <c r="AS3" t="str">
        <v>Facturés NEGOCE 2019</v>
      </c>
      <c r="AT3" t="str">
        <v>Consommés EVENTS 2019</v>
      </c>
      <c r="AU3" t="str">
        <v>TOTAL VENTES 2019</v>
      </c>
      <c r="AV3" t="str">
        <v>Facturés NEGOCE 2020</v>
      </c>
      <c r="AW3" t="str">
        <v>Consommés EVENTS 2020</v>
      </c>
      <c r="AX3" t="str">
        <v>TOTAL VENTES 2020</v>
      </c>
      <c r="AY3" t="str">
        <v>Cdés NEGOCE 2021</v>
      </c>
      <c r="AZ3" t="str">
        <v>Facturés NEGOCE 2021</v>
      </c>
      <c r="BA3" t="str">
        <v>Consommés EVENTS 2021</v>
      </c>
      <c r="BB3" t="str">
        <v>TOTAL VENTES 2021</v>
      </c>
      <c r="BC3" t="str">
        <v>NULL1</v>
      </c>
      <c r="BD3" t="str">
        <v>Hypoth. Croissance NEG 2021</v>
      </c>
      <c r="BE3" t="str">
        <v>Prévisions Facturés NEGOCE 2021</v>
      </c>
      <c r="BF3" t="str">
        <v>Ajustement Manuels  2021</v>
      </c>
      <c r="BG3" t="str">
        <v>Prévisions Consommé EVENTS 2021</v>
      </c>
      <c r="BH3" t="str">
        <v>TOTAL Prévisions VENTE 2021</v>
      </c>
      <c r="BI3" t="str">
        <v>Prévision Inventaire Sept 2021</v>
      </c>
      <c r="BJ3" t="str">
        <v>Besoins Import 2021 (PCS)</v>
      </c>
      <c r="BK3" t="str">
        <v>Besoins Imports 2021 (CARTON)</v>
      </c>
      <c r="BL3" t="str">
        <v>NULL2</v>
      </c>
      <c r="BM3" t="str">
        <v>Hypoth. Croissance NEG 2022</v>
      </c>
      <c r="BN3" t="str">
        <v>Prévisions Facturés NEGOCE 2022</v>
      </c>
      <c r="BO3" t="str">
        <v>Ajustements Manuels  2022</v>
      </c>
      <c r="BP3" t="str">
        <v>Prévisions Consommés EVENTS 2022</v>
      </c>
      <c r="BQ3" t="str">
        <v>TOTAL Prévisions VENTE 2022</v>
      </c>
      <c r="BR3" t="str">
        <v>Prévision Inventaire Sept 2022</v>
      </c>
      <c r="BS3" t="str">
        <v>Prévisions Achats 2022 (PCS)</v>
      </c>
      <c r="BT3" t="str">
        <v>Prévisions Achats 2022 (CARTON)</v>
      </c>
    </row>
    <row r="4">
      <c r="B4" t="str">
        <v>�</v>
      </c>
      <c r="C4" t="str">
        <v>�</v>
      </c>
      <c r="E4" t="str">
        <v>68151</v>
      </c>
      <c r="F4" t="str">
        <v>�</v>
      </c>
      <c r="G4" t="str">
        <v>�</v>
      </c>
      <c r="H4" t="str">
        <v>�</v>
      </c>
      <c r="I4" t="str">
        <v>=NL("Premier";"Article";"Calibre";"N°";90150-01)</v>
      </c>
      <c r="J4" t="str">
        <v>�</v>
      </c>
      <c r="K4" t="str">
        <v>�</v>
      </c>
      <c r="L4" t="str">
        <v>�</v>
      </c>
      <c r="M4" t="str">
        <v>�</v>
      </c>
      <c r="N4" t="str">
        <v>�</v>
      </c>
      <c r="O4" t="str">
        <v>�</v>
      </c>
      <c r="P4" t="str">
        <v>�</v>
      </c>
      <c r="Q4" t="str">
        <v>�</v>
      </c>
      <c r="R4" t="str">
        <v>�</v>
      </c>
      <c r="S4" t="str">
        <v>0144/CA</v>
      </c>
      <c r="T4" t="str">
        <v>�</v>
      </c>
      <c r="V4" t="str">
        <v>�</v>
      </c>
      <c r="W4" t="str">
        <v>2,3922315</v>
      </c>
      <c r="X4" t="str">
        <v>=@NL("Premier";"Prix vente";"Prix unitaire";"N° article";E4;"Code unité";T4;"Date fin";Dates!$C$8;"Code vente";"PRO")/GAUCHE(T4;4)</v>
      </c>
      <c r="Y4" t="str">
        <v>2,60253</v>
      </c>
      <c r="Z4" t="str">
        <v>=@NL("Premier";"Prix vente";"Prix unitaire";"N° article";E4;"Code unité";"@@"&amp;V4;"Date fin";Dates!$C$8;"Code vente";"PRO")/GAUCHE(V4;4)</v>
      </c>
      <c r="AA4" t="str">
        <v>=NL("Premier";"Prix vente";"Prix unitaire";"N° article";E4;"Code unité";"PCS";"Date fin";Dates!C$8;"Code vente";"PRO")</v>
      </c>
      <c r="AB4" t="str">
        <v>=SIERREUR(SI(AI4-@NL("Premier";"Article";"Qté sur commande vente";"N°";E4)&lt;=0;"Non Dispo";SI(AI4-@NL("Premier";"Article";"Qté sur commande vente";"N°";E4)&gt;10;"Dispo";"Moins de 10!"));"")</v>
      </c>
      <c r="AC4" t="str">
        <v>�</v>
      </c>
      <c r="AD4" t="str">
        <v>=NL("Premier";"Prix vente";"Prix unitaire";"Code unité";"PCS";"Type vente";"Tous les clients";"Date fin";Dates!C$8;"Prix TTC";"Oui";"N° article";E4)</v>
      </c>
      <c r="AE4" t="str">
        <v>=+(AD4/1,2)/(AA4*0,7)</v>
      </c>
      <c r="AF4" t="str">
        <v>�</v>
      </c>
      <c r="AG4" t="str">
        <v>�</v>
      </c>
      <c r="AH4" t="str">
        <v>=(NL("Premier";"Écriture comptable inventaire";"Qté (constatée)";"N° article";E4;"Date comptabilisation";Dates!$B$8))</v>
      </c>
      <c r="AI4" t="str">
        <v>�</v>
      </c>
      <c r="AJ4" t="str">
        <v>�</v>
      </c>
      <c r="AK4" t="str">
        <v>0</v>
      </c>
      <c r="AL4" t="str">
        <v>0</v>
      </c>
      <c r="AM4" t="str">
        <v>=NL("Somme";"Écriture comptable article";"Quantité facturée";"N° article";E4;"Date comptabilisation";Dates!D$3;"Type écriture";"Achat")</v>
      </c>
      <c r="AN4" t="str">
        <v>=NL("Somme";"Écriture comptable article";"Quantité facturée";"N° article";E4;"Date comptabilisation";Dates!E$3;"Type écriture";"Achat")</v>
      </c>
      <c r="AO4" t="str">
        <v>�</v>
      </c>
      <c r="AP4" t="str">
        <v>=NL("Somme";"Écriture comptable article";"Quantité facturée";"N° article";G4;"Date comptabilisation";Dates!F$3;"Type écriture";"Achat")</v>
      </c>
      <c r="AQ4" t="str">
        <v>0</v>
      </c>
      <c r="AR4" t="str">
        <v>=-NL("Somme";"Écriture comptable article";"Quantité facturée";"N° article";$E4;"Date comptabilisation";Dates!B$3;"Type écriture";"Vente")</v>
      </c>
      <c r="AS4" t="str">
        <v>=NL("Somme";"Écriture comptable article";"Quantité facturée";"N° article";$E4;"Date comptabilisation";Dates!C$3;"Type écriture";"Vente")</v>
      </c>
      <c r="AT4" t="str">
        <v>=NL("Somme";"Écriture comptable article";"Quantité facturée";"N° article";$E4;"Date comptabilisation";Dates!C$3;"Type écriture";"Consommation")</v>
      </c>
      <c r="AU4" t="str">
        <v>=-AS4-AT4</v>
      </c>
      <c r="AV4" t="str">
        <v>=NL("Somme";"Écriture comptable article";"Quantité facturée";"N° article";$E4;"Date comptabilisation";Dates!D$3;"Type écriture";"Vente")</v>
      </c>
      <c r="AW4" t="str">
        <v>=NL("Somme";"Écriture comptable article";"Quantité facturée";"N° article";$E4;"Date comptabilisation";Dates!D$3;"Type écriture";"Consommation")</v>
      </c>
      <c r="AX4" t="str">
        <v>=-AV4-AW4</v>
      </c>
      <c r="AY4" t="str">
        <v>=+NL("Premier";"Article";"Qté sur commande vente";"N°";E4)-AJ4</v>
      </c>
      <c r="AZ4" t="str">
        <v>=NL("Somme";"Écriture comptable article";"Quantité facturée";"N° article";E4;"Date comptabilisation";Dates!E$3;"Type écriture";"Vente")</v>
      </c>
      <c r="BA4" t="str">
        <v>=NL("Somme";"Écriture comptable article";"Quantité facturée";"N° article";E4;"Date comptabilisation";Dates!E$3;"Type écriture";"Consommation")</v>
      </c>
      <c r="BB4" t="str">
        <v>=-BA4-AZ4+AY4</v>
      </c>
      <c r="BD4" t="str">
        <v>=RECHERCHEV(CONCATENER(G4;I4);Hypotheses!C:E;2;FAUX)</v>
      </c>
      <c r="BE4" t="str">
        <v>=-AS4*(1+BD4)</v>
      </c>
      <c r="BF4" t="str">
        <v>=RECHERCHEV(E4;Ajustements!A:G;6;FAUX)</v>
      </c>
      <c r="BG4" t="str">
        <v>772</v>
      </c>
      <c r="BH4" t="str">
        <v>=BE4+BF4+BG4</v>
      </c>
      <c r="BI4" t="str">
        <v>=SIERREUR(AH4+(AN4+AO4)-BH4;(AN4+AO4)-BH4)</v>
      </c>
      <c r="BJ4" t="str">
        <v>=SI(BI4&lt;0;-BI4;"")</v>
      </c>
      <c r="BK4" t="str">
        <v>=SIERREUR(ARRONDI.SUP(BJ4/GAUCHE(S4;4);0);"")</v>
      </c>
      <c r="BM4" t="str">
        <v>=RECHERCHEV(CONCATENER(G4;I4);Hypotheses!C:E;3;FAUX)</v>
      </c>
      <c r="BN4" t="str">
        <v>=BE4*(1+BM4)</v>
      </c>
      <c r="BQ4" t="str">
        <v>=BM4+BN4+BO4</v>
      </c>
      <c r="BR4" t="str">
        <v>=BI4-BQ4</v>
      </c>
      <c r="BS4" t="str">
        <v>=SI(BR4&lt;0;BR4;"")</v>
      </c>
      <c r="BT4" t="str">
        <v>=SIERREUR(-ARRONDI.SUP(BS4/GAUCHE(S4;4);0);"")</v>
      </c>
    </row>
    <row r="5">
      <c r="A5" t="str">
        <v>�</v>
      </c>
      <c r="B5" t="str">
        <v>�</v>
      </c>
      <c r="C5" t="str">
        <v>�</v>
      </c>
      <c r="D5" t="str">
        <v>Vidéo</v>
      </c>
      <c r="E5" t="str">
        <v>73450M</v>
      </c>
      <c r="F5" t="str">
        <v>�</v>
      </c>
      <c r="G5" t="str">
        <v>�</v>
      </c>
      <c r="H5" t="str">
        <v>�</v>
      </c>
      <c r="I5" t="str">
        <v>�</v>
      </c>
      <c r="J5" t="str">
        <v>�</v>
      </c>
      <c r="K5" t="str">
        <v>�</v>
      </c>
      <c r="L5" t="str">
        <v>�</v>
      </c>
      <c r="M5" t="str">
        <v>�</v>
      </c>
      <c r="N5" t="str">
        <v>�</v>
      </c>
      <c r="O5" t="str">
        <v>�</v>
      </c>
      <c r="P5" t="str">
        <v>�</v>
      </c>
      <c r="Q5" t="str">
        <v>�</v>
      </c>
      <c r="R5" t="str">
        <v>�</v>
      </c>
      <c r="S5" t="str">
        <v>0140/CA</v>
      </c>
      <c r="T5" t="str">
        <v>�</v>
      </c>
      <c r="V5" t="str">
        <v>�</v>
      </c>
      <c r="X5" t="str">
        <v>=@NL("Premier";"Prix vente";"Prix unitaire";"N° article";E5;"Code unité";T5;"Date fin";Dates!$C$8;"Code vente";"PRO")/GAUCHE(T5;4)</v>
      </c>
      <c r="Z5" t="str">
        <v>=@NL("Premier";"Prix vente";"Prix unitaire";"N° article";E5;"Code unité";"@@"&amp;V5;"Date fin";Dates!$C$8;"Code vente";"PRO")/GAUCHE(V5;4)</v>
      </c>
      <c r="AA5" t="str">
        <v>=NL("Premier";"Prix vente";"Prix unitaire";"N° article";E5;"Code unité";"PCS";"Date fin";Dates!C$8;"Code vente";"PRO")</v>
      </c>
      <c r="AB5" t="str">
        <v>=SIERREUR(SI(AI5-@NL("Premier";"Article";"Qté sur commande vente";"N°";E5)&lt;=0;"Non Dispo";SI(AI5-@NL("Premier";"Article";"Qté sur commande vente";"N°";E5)&gt;10;"Dispo";"Moins de 10!"));"")</v>
      </c>
      <c r="AC5" t="str">
        <v>�</v>
      </c>
      <c r="AD5" t="str">
        <v>=NL("Premier";"Prix vente";"Prix unitaire";"Code unité";"PCS";"Type vente";"Tous les clients";"Date fin";Dates!C$8;"Prix TTC";"Oui";"N° article";E5)</v>
      </c>
      <c r="AE5" t="str">
        <v>=+(AD5/1,2)/(AA5*0,7)</v>
      </c>
      <c r="AF5" t="str">
        <v>�</v>
      </c>
      <c r="AG5" t="str">
        <v>�</v>
      </c>
      <c r="AH5" t="str">
        <v>=(NL("Premier";"Écriture comptable inventaire";"Qté (constatée)";"N° article";E5;"Date comptabilisation";Dates!$B$8))</v>
      </c>
      <c r="AI5" t="str">
        <v>�</v>
      </c>
      <c r="AJ5" t="str">
        <v>�</v>
      </c>
      <c r="AK5" t="str">
        <v>560</v>
      </c>
      <c r="AL5" t="str">
        <v>560</v>
      </c>
      <c r="AM5" t="str">
        <v>=NL("Somme";"Écriture comptable article";"Quantité facturée";"N° article";E5;"Date comptabilisation";Dates!D$3;"Type écriture";"Achat")</v>
      </c>
      <c r="AN5" t="str">
        <v>=NL("Somme";"Écriture comptable article";"Quantité facturée";"N° article";E5;"Date comptabilisation";Dates!E$3;"Type écriture";"Achat")</v>
      </c>
      <c r="AO5" t="str">
        <v>�</v>
      </c>
      <c r="AP5" t="str">
        <v>=NL("Somme";"Écriture comptable article";"Quantité facturée";"N° article";G5;"Date comptabilisation";Dates!F$3;"Type écriture";"Achat")</v>
      </c>
      <c r="AQ5" t="str">
        <v>0</v>
      </c>
      <c r="AR5" t="str">
        <v>=-NL("Somme";"Écriture comptable article";"Quantité facturée";"N° article";$E5;"Date comptabilisation";Dates!B$3;"Type écriture";"Vente")</v>
      </c>
      <c r="AS5" t="str">
        <v>=NL("Somme";"Écriture comptable article";"Quantité facturée";"N° article";E5;"Date comptabilisation";Dates!C$3;"Type écriture";"Vente")</v>
      </c>
      <c r="AT5" t="str">
        <v>=NL("Somme";"Écriture comptable article";"Quantité facturée";"N° article";E5;"Date comptabilisation";Dates!C$3;"Type écriture";"Consommation")</v>
      </c>
      <c r="AU5" t="str">
        <v>=-AS5-AT5</v>
      </c>
      <c r="AV5" t="str">
        <v>=NL("Somme";"Écriture comptable article";"Quantité facturée";"N° article";$E5;"Date comptabilisation";Dates!D$3;"Type écriture";"Vente")</v>
      </c>
      <c r="AW5" t="str">
        <v>=NL("Somme";"Écriture comptable article";"Quantité facturée";"N° article";$E5;"Date comptabilisation";Dates!D$3;"Type écriture";"Consommation")</v>
      </c>
      <c r="AX5" t="str">
        <v>=-AV5-AW5</v>
      </c>
      <c r="AY5" t="str">
        <v>=+NL("Premier";"Article";"Qté sur commande vente";"N°";E5)-AJ5</v>
      </c>
      <c r="AZ5" t="str">
        <v>=NL("Somme";"Écriture comptable article";"Quantité facturée";"N° article";E5;"Date comptabilisation";Dates!E$3;"Type écriture";"Vente")</v>
      </c>
      <c r="BA5" t="str">
        <v>=NL("Somme";"Écriture comptable article";"Quantité facturée";"N° article";E5;"Date comptabilisation";Dates!E$3;"Type écriture";"Consommation")</v>
      </c>
      <c r="BB5" t="str">
        <v>=-BA5-AZ5+AY5</v>
      </c>
      <c r="BD5" t="str">
        <v>=RECHERCHEV(CONCATENER(G5;I5);Hypotheses!C:E;2;FAUX)</v>
      </c>
      <c r="BE5" t="str">
        <v>=-AS5*(1+BD5)</v>
      </c>
      <c r="BF5" t="str">
        <v>=+RECHERCHEV(E5;Ajustements!A:G;6;FAUX)</v>
      </c>
      <c r="BG5" t="str">
        <v>0</v>
      </c>
      <c r="BH5" t="str">
        <v>=BE5+BF5+BG5</v>
      </c>
      <c r="BI5" t="str">
        <v>=SIERREUR(AH5+(AN5+AO5)-BH5;(AN5+AO5)-BH5)</v>
      </c>
      <c r="BJ5" t="str">
        <v>=SI(BI5&lt;0;-BI5;"")</v>
      </c>
      <c r="BK5" t="str">
        <v>=SIERREUR(ARRONDI.SUP(BJ5/GAUCHE(S5;4);0);"")</v>
      </c>
      <c r="BM5" t="str">
        <v>=RECHERCHEV(CONCATENER(G5;I5);Hypotheses!C:E;3;FAUX)</v>
      </c>
      <c r="BN5" t="str">
        <v>=BE5*(1+BM5)</v>
      </c>
      <c r="BQ5" t="str">
        <v>=BM5+BN5+BO5</v>
      </c>
      <c r="BR5" t="str">
        <v>=BN5+BO5+BP5</v>
      </c>
      <c r="BS5" t="str">
        <v>=SI(BR5&lt;0;BR5;"")</v>
      </c>
      <c r="BT5" t="str">
        <v>=SIERREUR(-ARRONDI.SUP(BS5/GAUCHE(S5;4);0);"")</v>
      </c>
    </row>
    <row r="9">
      <c r="B9" t="str">
        <v>=+RECHERCHEV(E9;Articles!D:D;3;FAUX)</v>
      </c>
      <c r="E9" t="str">
        <v>90150-01</v>
      </c>
    </row>
    <row r="35">
      <c r="B35" t="str">
        <v>+recherchev(E4;Article[[#En-têtes];[N°]];3;faux)</v>
      </c>
      <c r="C35" t="str">
        <v>="2020"</v>
      </c>
      <c r="E35" t="str">
        <v>90150-01</v>
      </c>
      <c r="F35" t="str">
        <v>="BOMBE Ø50 SONORE"</v>
      </c>
      <c r="G35" t="str">
        <v>="BOMBE"</v>
      </c>
      <c r="H35" t="str">
        <v>="SPHERIQUE"</v>
      </c>
      <c r="I35" t="str">
        <v>=NL("Premier";"Article";"Calibre";"N°";90150-01)</v>
      </c>
      <c r="J35" t="str">
        <v>="DETONATION"</v>
      </c>
      <c r="K35" t="str">
        <v>="FRISSON"</v>
      </c>
      <c r="L35" t="str">
        <v>="CN"</v>
      </c>
      <c r="M35" t="str">
        <v>="F4"</v>
      </c>
      <c r="N35" t="str">
        <v>="1.3G"</v>
      </c>
      <c r="O35" t="str">
        <v>="2806-F4-000984"</v>
      </c>
      <c r="P35" t="str">
        <v>=0,04*1000</v>
      </c>
      <c r="Q35" t="str">
        <v>="2"</v>
      </c>
      <c r="R35" t="str">
        <v>=50</v>
      </c>
      <c r="S35" t="str">
        <v>0144/CA</v>
      </c>
      <c r="T35" t="str">
        <v>="0144/CA"</v>
      </c>
      <c r="V35" t="str">
        <v>=""</v>
      </c>
      <c r="W35" t="str">
        <v>2,3922315</v>
      </c>
      <c r="X35" t="str">
        <v>2,32361111111111</v>
      </c>
      <c r="Y35" t="str">
        <v>2,60253</v>
      </c>
      <c r="Z35" t="str">
        <v>#VALEUR!</v>
      </c>
      <c r="AA35" t="str">
        <v>=3,01</v>
      </c>
      <c r="AB35" t="str">
        <v>="Non Dispo"</v>
      </c>
      <c r="AC35" t="str">
        <v>=SIERREUR("01/02/2021"+7;"")</v>
      </c>
      <c r="AD35" t="str">
        <v>=4,7</v>
      </c>
      <c r="AE35" t="str">
        <v>=+(AD35/1,2)/(AA35*0,7)</v>
      </c>
      <c r="AF35" t="str">
        <v>="F-00000300"</v>
      </c>
      <c r="AG35" t="str">
        <v>=(1,12333)</v>
      </c>
      <c r="AH35" t="str">
        <v>=("")</v>
      </c>
      <c r="AI35" t="str">
        <v>=(0)</v>
      </c>
      <c r="AJ35" t="str">
        <v>=(0)</v>
      </c>
      <c r="AK35" t="str">
        <v>0</v>
      </c>
      <c r="AL35" t="str">
        <v>0</v>
      </c>
      <c r="AM35" t="str">
        <v>=0</v>
      </c>
      <c r="AN35" t="str">
        <v>=0</v>
      </c>
      <c r="AO35" t="str">
        <v>=4320</v>
      </c>
      <c r="AP35" t="str">
        <v>0</v>
      </c>
      <c r="AQ35" t="str">
        <v>0</v>
      </c>
      <c r="AR35" t="str">
        <v>=0</v>
      </c>
      <c r="AS35" t="str">
        <v>=0</v>
      </c>
      <c r="AT35" t="str">
        <v>=0</v>
      </c>
      <c r="AU35" t="str">
        <v>=-AS35-AT35</v>
      </c>
      <c r="AV35" t="str">
        <v>=0</v>
      </c>
      <c r="AW35" t="str">
        <v>=0</v>
      </c>
      <c r="AX35" t="str">
        <v>=-AV35-AW35</v>
      </c>
      <c r="AY35" t="str">
        <v>0</v>
      </c>
      <c r="AZ35" t="str">
        <v>=0</v>
      </c>
      <c r="BA35" t="str">
        <v>=0</v>
      </c>
      <c r="BB35" t="str">
        <v>=-BA35-AZ35+AY35</v>
      </c>
      <c r="BD35" t="str">
        <v>=RECHERCHEV(CONCATENER(G35;I35);Hypotheses!C:E;2;FAUX)</v>
      </c>
      <c r="BE35" t="str">
        <v>=-AS35*(1+BD35)</v>
      </c>
      <c r="BF35" t="str">
        <v>=RECHERCHEV(E35;Ajustements!A:G;6;FAUX)</v>
      </c>
      <c r="BG35" t="str">
        <v>772</v>
      </c>
      <c r="BH35" t="str">
        <v>=BE35+BF35+BG35</v>
      </c>
      <c r="BI35" t="str">
        <v>=SIERREUR(AH35+(AN35+AO35)-BH35;(AN35+AO35)-BH35)</v>
      </c>
      <c r="BJ35" t="str">
        <v>=SI(BI35&lt;0;-BI35;"")</v>
      </c>
      <c r="BK35" t="str">
        <v>=SIERREUR(ARRONDI.SUP(BJ35/GAUCHE(S35;4);0);"")</v>
      </c>
      <c r="BM35" t="str">
        <v>=RECHERCHEV(CONCATENER(G35;I35);Hypotheses!C:E;3;FAUX)</v>
      </c>
      <c r="BN35" t="str">
        <v>=BE35*(1+BM35)</v>
      </c>
      <c r="BQ35" t="str">
        <v>=BM35+BN35+BO35</v>
      </c>
      <c r="BR35" t="str">
        <v>=BI35-BQ35</v>
      </c>
      <c r="BS35" t="str">
        <v>=SI(BR35&lt;0;BR35;"")</v>
      </c>
      <c r="BT35" t="str">
        <v>=SIERREUR(-ARRONDI.SUP(BS35/GAUCHE(S35;4);0);"")</v>
      </c>
    </row>
    <row r="36">
      <c r="A36" t="str">
        <v>=""</v>
      </c>
      <c r="B36" t="str">
        <v>="1"</v>
      </c>
      <c r="C36" t="str">
        <v>=""</v>
      </c>
      <c r="D36" t="str">
        <v>Vidéo</v>
      </c>
      <c r="E36" t="str">
        <v>73450M</v>
      </c>
      <c r="F36" t="str">
        <v>="BOMBE Ø50 CYL MULTICOLORE"</v>
      </c>
      <c r="G36" t="str">
        <v>="BOMBE"</v>
      </c>
      <c r="H36" t="str">
        <v>="CYLIND"</v>
      </c>
      <c r="I36" t="str">
        <v>=50</v>
      </c>
      <c r="J36" t="str">
        <v>="PIVOINE"</v>
      </c>
      <c r="K36" t="str">
        <v>="MULTICOLORE"</v>
      </c>
      <c r="L36" t="str">
        <v>="EU"</v>
      </c>
      <c r="M36" t="str">
        <v>="F4"</v>
      </c>
      <c r="N36" t="str">
        <v>="1.3G"</v>
      </c>
      <c r="O36" t="str">
        <v>="0589-F4-0387"</v>
      </c>
      <c r="P36" t="str">
        <v>=0,06*1000</v>
      </c>
      <c r="Q36" t="str">
        <v>="2"</v>
      </c>
      <c r="R36" t="str">
        <v>=50</v>
      </c>
      <c r="S36" t="str">
        <v>0140/CA</v>
      </c>
      <c r="T36" t="str">
        <v>="0140/CA"</v>
      </c>
      <c r="V36" t="str">
        <v>=""</v>
      </c>
      <c r="X36" t="str">
        <v>4,95</v>
      </c>
      <c r="Z36" t="str">
        <v>#VALEUR!</v>
      </c>
      <c r="AA36" t="str">
        <v>=4,95</v>
      </c>
      <c r="AB36" t="str">
        <v>="Dispo"</v>
      </c>
      <c r="AC36" t="str">
        <v>=SIERREUR("15/04/2021"+7;"")</v>
      </c>
      <c r="AD36" t="str">
        <v>=7,9</v>
      </c>
      <c r="AE36" t="str">
        <v>=+(AD36/1,2)/(AA36*0,7)</v>
      </c>
      <c r="AF36" t="str">
        <v>="F-00000270"</v>
      </c>
      <c r="AG36" t="str">
        <v>=(2,58)</v>
      </c>
      <c r="AH36" t="str">
        <v>=(295)</v>
      </c>
      <c r="AI36" t="str">
        <v>=(295)</v>
      </c>
      <c r="AJ36" t="str">
        <v>=(0)</v>
      </c>
      <c r="AK36" t="str">
        <v>560</v>
      </c>
      <c r="AL36" t="str">
        <v>560</v>
      </c>
      <c r="AM36" t="str">
        <v>=0</v>
      </c>
      <c r="AN36" t="str">
        <v>=0</v>
      </c>
      <c r="AO36" t="str">
        <v>=560</v>
      </c>
      <c r="AP36" t="str">
        <v>0</v>
      </c>
      <c r="AQ36" t="str">
        <v>0</v>
      </c>
      <c r="AR36" t="str">
        <v>=536</v>
      </c>
      <c r="AS36" t="str">
        <v>=-216</v>
      </c>
      <c r="AT36" t="str">
        <v>=0</v>
      </c>
      <c r="AU36" t="str">
        <v>=-AS36-AT36</v>
      </c>
      <c r="AV36" t="str">
        <v>=-98</v>
      </c>
      <c r="AW36" t="str">
        <v>=0</v>
      </c>
      <c r="AX36" t="str">
        <v>=-AV36-AW36</v>
      </c>
      <c r="AY36" t="str">
        <v>0</v>
      </c>
      <c r="AZ36" t="str">
        <v>=0</v>
      </c>
      <c r="BA36" t="str">
        <v>=0</v>
      </c>
      <c r="BB36" t="str">
        <v>=-BA36-AZ36+AY36</v>
      </c>
      <c r="BD36" t="str">
        <v>=RECHERCHEV(CONCATENER(G36;I36);Hypotheses!C:E;2;FAUX)</v>
      </c>
      <c r="BE36" t="str">
        <v>=-AS36*(1+BD36)</v>
      </c>
      <c r="BF36" t="str">
        <v>=+RECHERCHEV(E36;Ajustements!A:G;6;FAUX)</v>
      </c>
      <c r="BG36" t="str">
        <v>0</v>
      </c>
      <c r="BH36" t="str">
        <v>=BE36+BF36+BG36</v>
      </c>
      <c r="BI36" t="str">
        <v>=SIERREUR(AH36+(AN36+AO36)-BH36;(AN36+AO36)-BH36)</v>
      </c>
      <c r="BJ36" t="str">
        <v>=SI(BI36&lt;0;-BI36;"")</v>
      </c>
      <c r="BK36" t="str">
        <v>=SIERREUR(ARRONDI.SUP(BJ36/GAUCHE(S36;4);0);"")</v>
      </c>
      <c r="BM36" t="str">
        <v>=RECHERCHEV(CONCATENER(G36;I36);Hypotheses!C:E;3;FAUX)</v>
      </c>
      <c r="BN36" t="str">
        <v>=BE36*(1+BM36)</v>
      </c>
      <c r="BQ36" t="str">
        <v>=BM36+BN36+BO36</v>
      </c>
      <c r="BR36" t="str">
        <v>=BN36+BO36+BP36</v>
      </c>
      <c r="BS36" t="str">
        <v>=SI(BR36&lt;0;BR36;"")</v>
      </c>
      <c r="BT36" t="str">
        <v>=SIERREUR(-ARRONDI.SUP(BS36/GAUCHE(S36;4);0);"")</v>
      </c>
    </row>
  </sheetData>
  <pageMargins left="0.7" right="0.7" top="0.75" bottom="0.75" header="0.3" footer="0.3"/>
  <ignoredErrors>
    <ignoredError numberStoredAsText="1" sqref="A1:BT36"/>
  </ignoredErrors>
</worksheet>
</file>

<file path=xl/worksheets/sheet28.xml><?xml version="1.0" encoding="utf-8"?>
<worksheet xmlns="http://schemas.openxmlformats.org/spreadsheetml/2006/main" xmlns:r="http://schemas.openxmlformats.org/officeDocument/2006/relationships">
  <dimension ref="A1:BT36"/>
  <sheetViews>
    <sheetView workbookViewId="0" rightToLeft="0"/>
  </sheetViews>
  <sheetData>
    <row r="1">
      <c r="A1" t="str">
        <v>Auto+Cacher+Valeurs+Formulas=Feuil56,Feuil32,Feuil33+FormulasOnly</v>
      </c>
      <c r="AI1" t="str">
        <v>Cacher</v>
      </c>
      <c r="AJ1" t="str">
        <v>Cacher</v>
      </c>
    </row>
    <row r="3">
      <c r="B3" t="str">
        <v>TYPE CATALOGUE</v>
      </c>
      <c r="C3" t="str">
        <v>NEW</v>
      </c>
      <c r="D3" t="str">
        <v>Vidéo</v>
      </c>
      <c r="E3" t="str">
        <v>REFERENCE</v>
      </c>
      <c r="F3" t="str">
        <v>DESIGNATION NAV</v>
      </c>
      <c r="G3" t="str">
        <v>CODE GROUPES PRODUITS</v>
      </c>
      <c r="H3" t="str">
        <v>CODE GROUPE SOUS PRODUIT</v>
      </c>
      <c r="I3" t="str">
        <v>CAL</v>
      </c>
      <c r="J3" t="str">
        <v>EFFET</v>
      </c>
      <c r="K3" t="str">
        <v>COULEUR</v>
      </c>
      <c r="L3" t="str">
        <v>ORIGINE</v>
      </c>
      <c r="M3" t="str">
        <v>CATEGORIE</v>
      </c>
      <c r="N3" t="str">
        <v>CLASSE</v>
      </c>
      <c r="O3" t="str">
        <v>N° CERTIF NAV</v>
      </c>
      <c r="P3" t="str">
        <v>MAT ACTIVE (g)</v>
      </c>
      <c r="Q3" t="str">
        <v>DUREE (s)</v>
      </c>
      <c r="R3" t="str">
        <v>DIST.SECU. (m)</v>
      </c>
      <c r="S3" t="str">
        <v>COND CARTONS TARIF</v>
      </c>
      <c r="T3" t="str">
        <v>COND CARTONS NAV</v>
      </c>
      <c r="U3" t="str">
        <v>COND BTE TARIF</v>
      </c>
      <c r="V3" t="str">
        <v>COND BTE NAV</v>
      </c>
      <c r="W3" t="str">
        <v>Px COND 2</v>
      </c>
      <c r="X3" t="str">
        <v>PRIX CARTONS NAV</v>
      </c>
      <c r="Y3" t="str">
        <v>Px COND 1</v>
      </c>
      <c r="Z3" t="str">
        <v>PRIX BOITES NAV</v>
      </c>
      <c r="AA3" t="str">
        <v>Px PCS NAV</v>
      </c>
      <c r="AB3" t="str">
        <v>DISPO</v>
      </c>
      <c r="AC3" t="str">
        <v>Arrivée Prévue</v>
      </c>
      <c r="AD3" t="str">
        <v>Px TTC</v>
      </c>
      <c r="AE3" t="str">
        <v>Coef PUBL/NEG - PCS</v>
      </c>
      <c r="AF3" t="str">
        <v>FRS</v>
      </c>
      <c r="AG3" t="str">
        <v>Dernier Px Achat</v>
      </c>
      <c r="AH3" t="str">
        <v>Stock dernier Inventaire</v>
      </c>
      <c r="AI3" t="str">
        <v>Stock 24 actuel</v>
      </c>
      <c r="AJ3" t="str">
        <v>Stock Ext actuel</v>
      </c>
      <c r="AK3" t="str">
        <v>Achat Facturés 2018</v>
      </c>
      <c r="AL3" t="str">
        <v>Achat Facturés 2019</v>
      </c>
      <c r="AM3" t="str">
        <v>Achat Facturés 2020</v>
      </c>
      <c r="AN3" t="str">
        <v>Achat Facturés 2021</v>
      </c>
      <c r="AO3" t="str">
        <v>Commande En cours Achats 2021</v>
      </c>
      <c r="AP3" t="str">
        <v>Achat Facturés 2022</v>
      </c>
      <c r="AQ3" t="str">
        <v>Commande En cours Achats 2022</v>
      </c>
      <c r="AR3" t="str">
        <v>TOTAL VENTES 2018</v>
      </c>
      <c r="AS3" t="str">
        <v>Facturés NEGOCE 2019</v>
      </c>
      <c r="AT3" t="str">
        <v>Consommés EVENTS 2019</v>
      </c>
      <c r="AU3" t="str">
        <v>TOTAL VENTES 2019</v>
      </c>
      <c r="AV3" t="str">
        <v>Facturés NEGOCE 2020</v>
      </c>
      <c r="AW3" t="str">
        <v>Consommés EVENTS 2020</v>
      </c>
      <c r="AX3" t="str">
        <v>TOTAL VENTES 2020</v>
      </c>
      <c r="AY3" t="str">
        <v>Cdés NEGOCE 2021</v>
      </c>
      <c r="AZ3" t="str">
        <v>Facturés NEGOCE 2021</v>
      </c>
      <c r="BA3" t="str">
        <v>Consommés EVENTS 2021</v>
      </c>
      <c r="BB3" t="str">
        <v>TOTAL VENTES 2021</v>
      </c>
      <c r="BC3" t="str">
        <v>NULL1</v>
      </c>
      <c r="BD3" t="str">
        <v>Hypoth. Croissance NEG 2021</v>
      </c>
      <c r="BE3" t="str">
        <v>Prévisions Facturés NEGOCE 2021</v>
      </c>
      <c r="BF3" t="str">
        <v>Ajustement Manuels  2021</v>
      </c>
      <c r="BG3" t="str">
        <v>Prévisions Consommé EVENTS 2021</v>
      </c>
      <c r="BH3" t="str">
        <v>TOTAL Prévisions VENTE 2021</v>
      </c>
      <c r="BI3" t="str">
        <v>Prévision Inventaire Sept 2021</v>
      </c>
      <c r="BJ3" t="str">
        <v>Besoins Import 2021 (PCS)</v>
      </c>
      <c r="BK3" t="str">
        <v>Besoins Imports 2021 (CARTON)</v>
      </c>
      <c r="BL3" t="str">
        <v>NULL2</v>
      </c>
      <c r="BM3" t="str">
        <v>Hypoth. Croissance NEG 2022</v>
      </c>
      <c r="BN3" t="str">
        <v>Prévisions Facturés NEGOCE 2022</v>
      </c>
      <c r="BO3" t="str">
        <v>Ajustements Manuels  2022</v>
      </c>
      <c r="BP3" t="str">
        <v>Prévisions Consommés EVENTS 2022</v>
      </c>
      <c r="BQ3" t="str">
        <v>TOTAL Prévisions VENTE 2022</v>
      </c>
      <c r="BR3" t="str">
        <v>Prévision Inventaire Sept 2022</v>
      </c>
      <c r="BS3" t="str">
        <v>Prévisions Achats 2022 (PCS)</v>
      </c>
      <c r="BT3" t="str">
        <v>Prévisions Achats 2022 (CARTON)</v>
      </c>
    </row>
    <row r="4">
      <c r="B4" t="str">
        <v>=NL("Premier","Article","Type Catalogue","N°",E4)</v>
      </c>
      <c r="C4" t="str">
        <v>=NL("Premier","Article","num agrément","N°",E4)</v>
      </c>
      <c r="E4" t="str">
        <v>68151</v>
      </c>
      <c r="F4" t="str">
        <v>=NL("Premier","Article","Description","N°",E4)</v>
      </c>
      <c r="G4" t="str">
        <v>=NL("Premier","Article","Code groupes produits","N°",E4)</v>
      </c>
      <c r="H4" t="str">
        <v>=NL("Premier","Article","Code groupe sous produit","N°",E4)</v>
      </c>
      <c r="I4" t="str">
        <v>=NL("Premier";"Article";"Calibre";"N°";90150-01)</v>
      </c>
      <c r="J4" t="str">
        <v>=NL("Premier","Article","Effet","N°",E4)</v>
      </c>
      <c r="K4" t="str">
        <v>=NL("Premier","Article","Couleurs","N°",E4)</v>
      </c>
      <c r="L4" t="str">
        <v>=NL("Premier","Article","Code pays/région origine","N°",E4)</v>
      </c>
      <c r="M4" t="str">
        <v>=NL("Premier","Article","Catégorie CE","N°",E4)</v>
      </c>
      <c r="N4" t="str">
        <v>=NL("Premier","Article","Code classe Article","N°",E4)</v>
      </c>
      <c r="O4" t="str">
        <v>=NL("Premier","Article","Numéro de certification","N°",E4)</v>
      </c>
      <c r="P4" t="str">
        <v>=NL("Premier","Article","Poids de matière active","N°",E4)*1000</v>
      </c>
      <c r="Q4" t="str">
        <v>=NL("Premier","Article","Durée","N°",E4)</v>
      </c>
      <c r="R4" t="str">
        <v>=NL("Premier","Article","Distance de sécurité","N°",E4)</v>
      </c>
      <c r="S4" t="str">
        <v>0144/CA</v>
      </c>
      <c r="T4" t="str">
        <v>=NL("Premier","Unité article","Code","N° article",E4,"Code","*/CA")</v>
      </c>
      <c r="V4" t="str">
        <v>=NL("Premier","Unité article","Code","N° article",E4,"Code","*/BTE")</v>
      </c>
      <c r="W4" t="str">
        <v>2.3922315</v>
      </c>
      <c r="X4" t="str">
        <v>=NL("Premier","Prix vente","Prix unitaire","N° article",E4,"Code unité",T4,"Date fin",Dates!$C$8,"Code vente","PRO")/LEFT(T4,4)</v>
      </c>
      <c r="Y4" t="str">
        <v>2.60253</v>
      </c>
      <c r="Z4" t="str">
        <v>=NL("Premier","Prix vente","Prix unitaire","N° article",E4,"Code unité","@@"&amp;V4,"Date fin",Dates!$C$8,"Code vente","PRO")/LEFT(V4,4)</v>
      </c>
      <c r="AA4" t="str">
        <v>=NL("Premier","Prix vente","Prix unitaire","N° article",E4,"Code unité","PCS","Date fin",Dates!C$8,"Code vente","PRO")</v>
      </c>
      <c r="AB4" t="str">
        <v>=IFERROR(IF(AI4-NL("Premier","Article","Qté sur commande vente","N°",E4)&lt;=0,"Non Dispo",IF(AI4-NL("Premier","Article","Qté sur commande vente","N°",E4)&gt;10,"Dispo","Moins de 10!")),"")</v>
      </c>
      <c r="AC4" t="str">
        <v>=IFERROR(NL("Premier","Ligne achat","Date réception prévue","N°",E4,"Type document","Commande ouverte|Commande")+7,"")</v>
      </c>
      <c r="AD4" t="str">
        <v>=NL("Premier","Prix vente","Prix unitaire","Code unité","PCS","Type vente","Tous les clients","Date fin",Dates!C$8,"Prix TTC","Oui","N° article",E4)</v>
      </c>
      <c r="AE4" t="str">
        <v>=+(AD4/1.2)/(AA4*0.7)</v>
      </c>
      <c r="AF4" t="str">
        <v>=NL("Dernier","Article","N° fournisseur","N°",E4)</v>
      </c>
      <c r="AG4" t="str">
        <v>=(NL("Premier","Article","Dernier coût direct","N°",E4))</v>
      </c>
      <c r="AH4" t="str">
        <v>=(NL("Premier","Écriture comptable inventaire","Qté (constatée)","N° article",E4,"Date comptabilisation",Dates!$B$8))</v>
      </c>
      <c r="AI4" t="str">
        <v>=(NL("Premier","Article","Stocks","N°",E4))</v>
      </c>
      <c r="AJ4" t="str">
        <v>=(NL("Somme","Ligne vente","Quantité","N°",E4,"Type document","Commande","N° client facturé","C-00000342"))</v>
      </c>
      <c r="AK4" t="str">
        <v>0</v>
      </c>
      <c r="AL4" t="str">
        <v>0</v>
      </c>
      <c r="AM4" t="str">
        <v>=NL("Somme","Écriture comptable article","Quantité facturée","N° article",E4,"Date comptabilisation",Dates!D$3,"Type écriture","Achat")</v>
      </c>
      <c r="AN4" t="str">
        <v>=NL("Somme","Écriture comptable article","Quantité facturée","N° article",E4,"Date comptabilisation",Dates!E$3,"Type écriture","Achat")</v>
      </c>
      <c r="AO4" t="str">
        <v>=NL("Somme","Ligne achat","Quantité (base)","N°",E4,"Statut","Ouvert|Lancé")</v>
      </c>
      <c r="AP4" t="str">
        <v>=NL("Somme","Écriture comptable article","Quantité facturée","N° article",G4,"Date comptabilisation",Dates!F$3,"Type écriture","Achat")</v>
      </c>
      <c r="AQ4" t="str">
        <v>0</v>
      </c>
      <c r="AR4" t="str">
        <v>=-NL("Somme","Écriture comptable article","Quantité facturée","N° article",$E4,"Date comptabilisation",Dates!B$3,"Type écriture","Vente")</v>
      </c>
      <c r="AS4" t="str">
        <v>=NL("Somme","Écriture comptable article","Quantité facturée","N° article",$E4,"Date comptabilisation",Dates!C$3,"Type écriture","Vente")</v>
      </c>
      <c r="AT4" t="str">
        <v>=NL("Somme","Écriture comptable article","Quantité facturée","N° article",$E4,"Date comptabilisation",Dates!C$3,"Type écriture","Consommation")</v>
      </c>
      <c r="AU4" t="str">
        <v>=-AS4-AT4</v>
      </c>
      <c r="AV4" t="str">
        <v>=NL("Somme","Écriture comptable article","Quantité facturée","N° article",$E4,"Date comptabilisation",Dates!D$3,"Type écriture","Vente")</v>
      </c>
      <c r="AW4" t="str">
        <v>=NL("Somme","Écriture comptable article","Quantité facturée","N° article",$E4,"Date comptabilisation",Dates!D$3,"Type écriture","Consommation")</v>
      </c>
      <c r="AX4" t="str">
        <v>=-AV4-AW4</v>
      </c>
      <c r="AY4" t="str">
        <v>=+NL("Premier","Article","Qté sur commande vente","N°",E4)-AJ4</v>
      </c>
      <c r="AZ4" t="str">
        <v>=NL("Somme","Écriture comptable article","Quantité facturée","N° article",E4,"Date comptabilisation",Dates!E$3,"Type écriture","Vente")</v>
      </c>
      <c r="BA4" t="str">
        <v>=NL("Somme","Écriture comptable article","Quantité facturée","N° article",E4,"Date comptabilisation",Dates!E$3,"Type écriture","Consommation")</v>
      </c>
      <c r="BB4" t="str">
        <v>=-BA4-AZ4+AY4</v>
      </c>
      <c r="BD4" t="str">
        <v>=VLOOKUP(CONCATENATE(G4,I4),Hypotheses!C:E,2,FALSE)</v>
      </c>
      <c r="BE4" t="str">
        <v>=-AS4*(1+BD4)</v>
      </c>
      <c r="BF4" t="str">
        <v>=VLOOKUP(E4,Ajustements!A:G,6,FALSE)</v>
      </c>
      <c r="BG4" t="str">
        <v>772</v>
      </c>
      <c r="BH4" t="str">
        <v>=BE4+BF4+BG4</v>
      </c>
      <c r="BI4" t="str">
        <v>=IFERROR(AH4+(AN4+AO4)-BH4,(AN4+AO4)-BH4)</v>
      </c>
      <c r="BJ4" t="str">
        <v>=IF(BI4&lt;0,-BI4,"")</v>
      </c>
      <c r="BK4" t="str">
        <v>=IFERROR(ROUNDUP(BJ4/LEFT(S4,4),0),"")</v>
      </c>
      <c r="BM4" t="str">
        <v>=VLOOKUP(CONCATENATE(G4,I4),Hypotheses!C:E,3,FALSE)</v>
      </c>
      <c r="BN4" t="str">
        <v>=BE4*(1+BM4)</v>
      </c>
      <c r="BQ4" t="str">
        <v>=BM4+BN4+BO4</v>
      </c>
      <c r="BR4" t="str">
        <v>=BI4-BQ4</v>
      </c>
      <c r="BS4" t="str">
        <v>=IF(BR4&lt;0,BR4,"")</v>
      </c>
      <c r="BT4" t="str">
        <v>=IFERROR(-ROUNDUP(BS4/LEFT(S4,4),0),"")</v>
      </c>
    </row>
    <row r="5">
      <c r="A5" t="str">
        <v>=NL("Premier","Unité article","Code","N° article",E5,"Code","*/BTE")</v>
      </c>
      <c r="B5" t="str">
        <v>=NL("Premier","Article","Type Catalogue","N°",E5)</v>
      </c>
      <c r="C5" t="str">
        <v>=NL("Premier","Article","num agrément","N°",E5)</v>
      </c>
      <c r="D5" t="str">
        <v>Vidéo</v>
      </c>
      <c r="E5" t="str">
        <v>73450M</v>
      </c>
      <c r="F5" t="str">
        <v>=NL("Premier","Article","Description","N°",E5)</v>
      </c>
      <c r="G5" t="str">
        <v>=NL("Premier","Article","Code groupes produits","N°",E5)</v>
      </c>
      <c r="H5" t="str">
        <v>=NL("Premier","Article","Code groupe sous produit","N°",E5)</v>
      </c>
      <c r="I5" t="str">
        <v>=NL("Premier","Article","Calibre","N°",E5)</v>
      </c>
      <c r="J5" t="str">
        <v>=NL("Premier","Article","Effet","N°",E5)</v>
      </c>
      <c r="K5" t="str">
        <v>=NL("Premier","Article","Couleurs","N°",E5)</v>
      </c>
      <c r="L5" t="str">
        <v>=NL("Premier","Article","Code pays/région origine","N°",E5)</v>
      </c>
      <c r="M5" t="str">
        <v>=NL("Premier","Article","Catégorie CE","N°",E5)</v>
      </c>
      <c r="N5" t="str">
        <v>=NL("Premier","Article","Code classe Article","N°",E5)</v>
      </c>
      <c r="O5" t="str">
        <v>=NL("Premier","Article","Numéro de certification","N°",E5)</v>
      </c>
      <c r="P5" t="str">
        <v>=NL("Premier","Article","Poids de matière active","N°",E5)*1000</v>
      </c>
      <c r="Q5" t="str">
        <v>=NL("Premier","Article","Durée","N°",E5)</v>
      </c>
      <c r="R5" t="str">
        <v>=NL("Premier","Article","Distance de sécurité","N°",E5)</v>
      </c>
      <c r="S5" t="str">
        <v>0140/CA</v>
      </c>
      <c r="T5" t="str">
        <v>=NL("Premier","Unité article","Code","N° article",E5,"Code","*/CA")</v>
      </c>
      <c r="V5" t="str">
        <v>=NL("Premier","Unité article","Code","N° article",E5,"Code","*/BTE")</v>
      </c>
      <c r="X5" t="str">
        <v>=NL("Premier","Prix vente","Prix unitaire","N° article",E5,"Code unité",T5,"Date fin",Dates!$C$8,"Code vente","PRO")/LEFT(T5,4)</v>
      </c>
      <c r="Z5" t="str">
        <v>=NL("Premier","Prix vente","Prix unitaire","N° article",E5,"Code unité","@@"&amp;V5,"Date fin",Dates!$C$8,"Code vente","PRO")/LEFT(V5,4)</v>
      </c>
      <c r="AA5" t="str">
        <v>=NL("Premier","Prix vente","Prix unitaire","N° article",E5,"Code unité","PCS","Date fin",Dates!C$8,"Code vente","PRO")</v>
      </c>
      <c r="AB5" t="str">
        <v>=IFERROR(IF(AI5-NL("Premier","Article","Qté sur commande vente","N°",E5)&lt;=0,"Non Dispo",IF(AI5-NL("Premier","Article","Qté sur commande vente","N°",E5)&gt;10,"Dispo","Moins de 10!")),"")</v>
      </c>
      <c r="AC5" t="str">
        <v>=IFERROR(NL("Premier","Ligne achat","Date réception prévue","N°",E5,"Type document","Commande ouverte|Commande")+7,"")</v>
      </c>
      <c r="AD5" t="str">
        <v>=NL("Premier","Prix vente","Prix unitaire","Code unité","PCS","Type vente","Tous les clients","Date fin",Dates!C$8,"Prix TTC","Oui","N° article",E5)</v>
      </c>
      <c r="AE5" t="str">
        <v>=+(AD5/1.2)/(AA5*0.7)</v>
      </c>
      <c r="AF5" t="str">
        <v>=NL("Dernier","Article","N° fournisseur","N°",E5)</v>
      </c>
      <c r="AG5" t="str">
        <v>=(NL("Premier","Article","Dernier coût direct","N°",E5))</v>
      </c>
      <c r="AH5" t="str">
        <v>=(NL("Premier","Écriture comptable inventaire","Qté (constatée)","N° article",E5,"Date comptabilisation",Dates!$B$8))</v>
      </c>
      <c r="AI5" t="str">
        <v>=(NL("Premier","Article","Stocks","N°",E5))</v>
      </c>
      <c r="AJ5" t="str">
        <v>=(NL("Somme","Ligne vente","Quantité","N°",E5,"Type document","Commande","N° client facturé","C-00000342"))</v>
      </c>
      <c r="AK5" t="str">
        <v>560</v>
      </c>
      <c r="AL5" t="str">
        <v>560</v>
      </c>
      <c r="AM5" t="str">
        <v>=NL("Somme","Écriture comptable article","Quantité facturée","N° article",E5,"Date comptabilisation",Dates!D$3,"Type écriture","Achat")</v>
      </c>
      <c r="AN5" t="str">
        <v>=NL("Somme","Écriture comptable article","Quantité facturée","N° article",E5,"Date comptabilisation",Dates!E$3,"Type écriture","Achat")</v>
      </c>
      <c r="AO5" t="str">
        <v>=NL("Somme","Ligne achat","Quantité (base)","N°",E5,"Statut","Ouvert|Lancé")</v>
      </c>
      <c r="AP5" t="str">
        <v>=NL("Somme","Écriture comptable article","Quantité facturée","N° article",G5,"Date comptabilisation",Dates!F$3,"Type écriture","Achat")</v>
      </c>
      <c r="AQ5" t="str">
        <v>0</v>
      </c>
      <c r="AR5" t="str">
        <v>=-NL("Somme","Écriture comptable article","Quantité facturée","N° article",$E5,"Date comptabilisation",Dates!B$3,"Type écriture","Vente")</v>
      </c>
      <c r="AS5" t="str">
        <v>=NL("Somme","Écriture comptable article","Quantité facturée","N° article",E5,"Date comptabilisation",Dates!C$3,"Type écriture","Vente")</v>
      </c>
      <c r="AT5" t="str">
        <v>=NL("Somme","Écriture comptable article","Quantité facturée","N° article",E5,"Date comptabilisation",Dates!C$3,"Type écriture","Consommation")</v>
      </c>
      <c r="AU5" t="str">
        <v>=-AS5-AT5</v>
      </c>
      <c r="AV5" t="str">
        <v>=NL("Somme","Écriture comptable article","Quantité facturée","N° article",$E5,"Date comptabilisation",Dates!D$3,"Type écriture","Vente")</v>
      </c>
      <c r="AW5" t="str">
        <v>=NL("Somme","Écriture comptable article","Quantité facturée","N° article",$E5,"Date comptabilisation",Dates!D$3,"Type écriture","Consommation")</v>
      </c>
      <c r="AX5" t="str">
        <v>=-AV5-AW5</v>
      </c>
      <c r="AY5" t="str">
        <v>=+NL("Premier","Article","Qté sur commande vente","N°",E5)-AJ5</v>
      </c>
      <c r="AZ5" t="str">
        <v>=NL("Somme","Écriture comptable article","Quantité facturée","N° article",E5,"Date comptabilisation",Dates!E$3,"Type écriture","Vente")</v>
      </c>
      <c r="BA5" t="str">
        <v>=NL("Somme","Écriture comptable article","Quantité facturée","N° article",E5,"Date comptabilisation",Dates!E$3,"Type écriture","Consommation")</v>
      </c>
      <c r="BB5" t="str">
        <v>=-BA5-AZ5+AY5</v>
      </c>
      <c r="BD5" t="str">
        <v>=VLOOKUP(CONCATENATE(G5,I5),Hypotheses!C:E,2,FALSE)</v>
      </c>
      <c r="BE5" t="str">
        <v>=-AS5*(1+BD5)</v>
      </c>
      <c r="BF5" t="str">
        <v>=+VLOOKUP(E5,Ajustements!A:G,6,FALSE)</v>
      </c>
      <c r="BG5" t="str">
        <v>0</v>
      </c>
      <c r="BH5" t="str">
        <v>=BE5+BF5+BG5</v>
      </c>
      <c r="BI5" t="str">
        <v>=IFERROR(AH5+(AN5+AO5)-BH5,(AN5+AO5)-BH5)</v>
      </c>
      <c r="BJ5" t="str">
        <v>=IF(BI5&lt;0,-BI5,"")</v>
      </c>
      <c r="BK5" t="str">
        <v>=IFERROR(ROUNDUP(BJ5/LEFT(S5,4),0),"")</v>
      </c>
      <c r="BM5" t="str">
        <v>=VLOOKUP(CONCATENATE(G5,I5),Hypotheses!C:E,3,FALSE)</v>
      </c>
      <c r="BN5" t="str">
        <v>=BE5*(1+BM5)</v>
      </c>
      <c r="BQ5" t="str">
        <v>=BM5+BN5+BO5</v>
      </c>
      <c r="BR5" t="str">
        <v>=BN5+BO5+BP5</v>
      </c>
      <c r="BS5" t="str">
        <v>=IF(BR5&lt;0,BR5,"")</v>
      </c>
      <c r="BT5" t="str">
        <v>=IFERROR(-ROUNDUP(BS5/LEFT(S5,4),0),"")</v>
      </c>
    </row>
    <row r="9">
      <c r="B9" t="str">
        <v>=+VLOOKUP(E9,Articles!D:D,3,FALSE)</v>
      </c>
      <c r="E9" t="str">
        <v>90150-01</v>
      </c>
    </row>
    <row r="35">
      <c r="B35" t="str">
        <v>+recherchev(E4;Article[[#En-têtes];[N°]];3;faux)</v>
      </c>
      <c r="C35" t="str">
        <v>="2020"</v>
      </c>
      <c r="E35" t="str">
        <v>90150-01</v>
      </c>
      <c r="F35" t="str">
        <v>="BOMBE Ø50 SONORE"</v>
      </c>
      <c r="G35" t="str">
        <v>="BOMBE"</v>
      </c>
      <c r="H35" t="str">
        <v>="SPHERIQUE"</v>
      </c>
      <c r="I35" t="str">
        <v>=NL("Premier";"Article";"Calibre";"N°";90150-01)</v>
      </c>
      <c r="J35" t="str">
        <v>="DETONATION"</v>
      </c>
      <c r="K35" t="str">
        <v>="FRISSON"</v>
      </c>
      <c r="L35" t="str">
        <v>="CN"</v>
      </c>
      <c r="M35" t="str">
        <v>="F4"</v>
      </c>
      <c r="N35" t="str">
        <v>="1.3G"</v>
      </c>
      <c r="O35" t="str">
        <v>="2806-F4-000984"</v>
      </c>
      <c r="P35" t="str">
        <v>=0.04*1000</v>
      </c>
      <c r="Q35" t="str">
        <v>="2"</v>
      </c>
      <c r="R35" t="str">
        <v>=50</v>
      </c>
      <c r="S35" t="str">
        <v>0144/CA</v>
      </c>
      <c r="T35" t="str">
        <v>="0144/CA"</v>
      </c>
      <c r="V35" t="str">
        <v>=""</v>
      </c>
      <c r="W35" t="str">
        <v>2.3922315</v>
      </c>
      <c r="X35" t="str">
        <v>2.32361111111111</v>
      </c>
      <c r="Y35" t="str">
        <v>2.60253</v>
      </c>
      <c r="Z35" t="str">
        <v>#VALUE!</v>
      </c>
      <c r="AA35" t="str">
        <v>=3.01</v>
      </c>
      <c r="AB35" t="str">
        <v>="Non Dispo"</v>
      </c>
      <c r="AC35" t="str">
        <v>=IFERROR("01/02/2021"+7,"")</v>
      </c>
      <c r="AD35" t="str">
        <v>=4.7</v>
      </c>
      <c r="AE35" t="str">
        <v>=+(AD35/1.2)/(AA35*0.7)</v>
      </c>
      <c r="AF35" t="str">
        <v>="F-00000300"</v>
      </c>
      <c r="AG35" t="str">
        <v>=(1.12333)</v>
      </c>
      <c r="AH35" t="str">
        <v>=("")</v>
      </c>
      <c r="AI35" t="str">
        <v>=(0)</v>
      </c>
      <c r="AJ35" t="str">
        <v>=(0)</v>
      </c>
      <c r="AK35" t="str">
        <v>0</v>
      </c>
      <c r="AL35" t="str">
        <v>0</v>
      </c>
      <c r="AM35" t="str">
        <v>=0</v>
      </c>
      <c r="AN35" t="str">
        <v>=0</v>
      </c>
      <c r="AO35" t="str">
        <v>=4320</v>
      </c>
      <c r="AP35" t="str">
        <v>0</v>
      </c>
      <c r="AQ35" t="str">
        <v>0</v>
      </c>
      <c r="AR35" t="str">
        <v>=0</v>
      </c>
      <c r="AS35" t="str">
        <v>=0</v>
      </c>
      <c r="AT35" t="str">
        <v>=0</v>
      </c>
      <c r="AU35" t="str">
        <v>=-AS35-AT35</v>
      </c>
      <c r="AV35" t="str">
        <v>=0</v>
      </c>
      <c r="AW35" t="str">
        <v>=0</v>
      </c>
      <c r="AX35" t="str">
        <v>=-AV35-AW35</v>
      </c>
      <c r="AY35" t="str">
        <v>0</v>
      </c>
      <c r="AZ35" t="str">
        <v>=0</v>
      </c>
      <c r="BA35" t="str">
        <v>=0</v>
      </c>
      <c r="BB35" t="str">
        <v>=-BA35-AZ35+AY35</v>
      </c>
      <c r="BD35" t="str">
        <v>=VLOOKUP(CONCATENATE(G35,I35),Hypotheses!C:E,2,FALSE)</v>
      </c>
      <c r="BE35" t="str">
        <v>=-AS35*(1+BD35)</v>
      </c>
      <c r="BF35" t="str">
        <v>=VLOOKUP(E35,Ajustements!A:G,6,FALSE)</v>
      </c>
      <c r="BG35" t="str">
        <v>772</v>
      </c>
      <c r="BH35" t="str">
        <v>=BE35+BF35+BG35</v>
      </c>
      <c r="BI35" t="str">
        <v>=IFERROR(AH35+(AN35+AO35)-BH35,(AN35+AO35)-BH35)</v>
      </c>
      <c r="BJ35" t="str">
        <v>=IF(BI35&lt;0,-BI35,"")</v>
      </c>
      <c r="BK35" t="str">
        <v>=IFERROR(ROUNDUP(BJ35/LEFT(S35,4),0),"")</v>
      </c>
      <c r="BM35" t="str">
        <v>=VLOOKUP(CONCATENATE(G35,I35),Hypotheses!C:E,3,FALSE)</v>
      </c>
      <c r="BN35" t="str">
        <v>=BE35*(1+BM35)</v>
      </c>
      <c r="BQ35" t="str">
        <v>=BM35+BN35+BO35</v>
      </c>
      <c r="BR35" t="str">
        <v>=BI35-BQ35</v>
      </c>
      <c r="BS35" t="str">
        <v>=IF(BR35&lt;0,BR35,"")</v>
      </c>
      <c r="BT35" t="str">
        <v>=IFERROR(-ROUNDUP(BS35/LEFT(S35,4),0),"")</v>
      </c>
    </row>
    <row r="36">
      <c r="A36" t="str">
        <v>=""</v>
      </c>
      <c r="B36" t="str">
        <v>="1"</v>
      </c>
      <c r="C36" t="str">
        <v>=""</v>
      </c>
      <c r="D36" t="str">
        <v>Vidéo</v>
      </c>
      <c r="E36" t="str">
        <v>73450M</v>
      </c>
      <c r="F36" t="str">
        <v>="BOMBE Ø50 CYL MULTICOLORE"</v>
      </c>
      <c r="G36" t="str">
        <v>="BOMBE"</v>
      </c>
      <c r="H36" t="str">
        <v>="CYLIND"</v>
      </c>
      <c r="I36" t="str">
        <v>=50</v>
      </c>
      <c r="J36" t="str">
        <v>="PIVOINE"</v>
      </c>
      <c r="K36" t="str">
        <v>="MULTICOLORE"</v>
      </c>
      <c r="L36" t="str">
        <v>="EU"</v>
      </c>
      <c r="M36" t="str">
        <v>="F4"</v>
      </c>
      <c r="N36" t="str">
        <v>="1.3G"</v>
      </c>
      <c r="O36" t="str">
        <v>="0589-F4-0387"</v>
      </c>
      <c r="P36" t="str">
        <v>=0.06*1000</v>
      </c>
      <c r="Q36" t="str">
        <v>="2"</v>
      </c>
      <c r="R36" t="str">
        <v>=50</v>
      </c>
      <c r="S36" t="str">
        <v>0140/CA</v>
      </c>
      <c r="T36" t="str">
        <v>="0140/CA"</v>
      </c>
      <c r="V36" t="str">
        <v>=""</v>
      </c>
      <c r="X36" t="str">
        <v>4.95</v>
      </c>
      <c r="Z36" t="str">
        <v>#VALUE!</v>
      </c>
      <c r="AA36" t="str">
        <v>=4.95</v>
      </c>
      <c r="AB36" t="str">
        <v>="Dispo"</v>
      </c>
      <c r="AC36" t="str">
        <v>=IFERROR("15/04/2021"+7,"")</v>
      </c>
      <c r="AD36" t="str">
        <v>=7.9</v>
      </c>
      <c r="AE36" t="str">
        <v>=+(AD36/1.2)/(AA36*0.7)</v>
      </c>
      <c r="AF36" t="str">
        <v>="F-00000270"</v>
      </c>
      <c r="AG36" t="str">
        <v>=(2.58)</v>
      </c>
      <c r="AH36" t="str">
        <v>=(295)</v>
      </c>
      <c r="AI36" t="str">
        <v>=(295)</v>
      </c>
      <c r="AJ36" t="str">
        <v>=(0)</v>
      </c>
      <c r="AK36" t="str">
        <v>560</v>
      </c>
      <c r="AL36" t="str">
        <v>560</v>
      </c>
      <c r="AM36" t="str">
        <v>=0</v>
      </c>
      <c r="AN36" t="str">
        <v>=0</v>
      </c>
      <c r="AO36" t="str">
        <v>=560</v>
      </c>
      <c r="AP36" t="str">
        <v>0</v>
      </c>
      <c r="AQ36" t="str">
        <v>0</v>
      </c>
      <c r="AR36" t="str">
        <v>=536</v>
      </c>
      <c r="AS36" t="str">
        <v>=-216</v>
      </c>
      <c r="AT36" t="str">
        <v>=0</v>
      </c>
      <c r="AU36" t="str">
        <v>=-AS36-AT36</v>
      </c>
      <c r="AV36" t="str">
        <v>=-98</v>
      </c>
      <c r="AW36" t="str">
        <v>=0</v>
      </c>
      <c r="AX36" t="str">
        <v>=-AV36-AW36</v>
      </c>
      <c r="AY36" t="str">
        <v>0</v>
      </c>
      <c r="AZ36" t="str">
        <v>=0</v>
      </c>
      <c r="BA36" t="str">
        <v>=0</v>
      </c>
      <c r="BB36" t="str">
        <v>=-BA36-AZ36+AY36</v>
      </c>
      <c r="BD36" t="str">
        <v>=VLOOKUP(CONCATENATE(G36,I36),Hypotheses!C:E,2,FALSE)</v>
      </c>
      <c r="BE36" t="str">
        <v>=-AS36*(1+BD36)</v>
      </c>
      <c r="BF36" t="str">
        <v>=+VLOOKUP(E36,Ajustements!A:G,6,FALSE)</v>
      </c>
      <c r="BG36" t="str">
        <v>0</v>
      </c>
      <c r="BH36" t="str">
        <v>=BE36+BF36+BG36</v>
      </c>
      <c r="BI36" t="str">
        <v>=IFERROR(AH36+(AN36+AO36)-BH36,(AN36+AO36)-BH36)</v>
      </c>
      <c r="BJ36" t="str">
        <v>=IF(BI36&lt;0,-BI36,"")</v>
      </c>
      <c r="BK36" t="str">
        <v>=IFERROR(ROUNDUP(BJ36/LEFT(S36,4),0),"")</v>
      </c>
      <c r="BM36" t="str">
        <v>=VLOOKUP(CONCATENATE(G36,I36),Hypotheses!C:E,3,FALSE)</v>
      </c>
      <c r="BN36" t="str">
        <v>=BE36*(1+BM36)</v>
      </c>
      <c r="BQ36" t="str">
        <v>=BM36+BN36+BO36</v>
      </c>
      <c r="BR36" t="str">
        <v>=BN36+BO36+BP36</v>
      </c>
      <c r="BS36" t="str">
        <v>=IF(BR36&lt;0,BR36,"")</v>
      </c>
      <c r="BT36" t="str">
        <v>=IFERROR(-ROUNDUP(BS36/LEFT(S36,4),0),"")</v>
      </c>
    </row>
  </sheetData>
  <pageMargins left="0.7" right="0.7" top="0.75" bottom="0.75" header="0.3" footer="0.3"/>
  <ignoredErrors>
    <ignoredError numberStoredAsText="1" sqref="A1:BT36"/>
  </ignoredErrors>
</worksheet>
</file>

<file path=xl/worksheets/sheet29.xml><?xml version="1.0" encoding="utf-8"?>
<worksheet xmlns="http://schemas.openxmlformats.org/spreadsheetml/2006/main" xmlns:r="http://schemas.openxmlformats.org/officeDocument/2006/relationships">
  <dimension ref="A1:I9"/>
  <sheetViews>
    <sheetView workbookViewId="0" rightToLeft="0"/>
  </sheetViews>
  <sheetData>
    <row r="1">
      <c r="A1" t="str">
        <v>Auto+Cacher+Valeurs+Formulas=Feuil47,Feuil48+FormulasOnly</v>
      </c>
    </row>
    <row r="3">
      <c r="A3" t="str">
        <v>Cacher</v>
      </c>
      <c r="C3" t="str">
        <v>Tables et champs</v>
      </c>
      <c r="D3" t="str">
        <v>Filtres</v>
      </c>
    </row>
    <row r="4">
      <c r="A4" t="str">
        <v>Cacher</v>
      </c>
      <c r="C4" t="str">
        <v>Écriture comptable article</v>
      </c>
    </row>
    <row r="5">
      <c r="A5" t="str">
        <v>Cacher</v>
      </c>
      <c r="C5" t="str">
        <v>Date comptabilisation</v>
      </c>
      <c r="D5" t="str">
        <v>01/10/2018..30/09/2019</v>
      </c>
    </row>
    <row r="7">
      <c r="A7" t="str">
        <v>Cacher</v>
      </c>
      <c r="D7" t="str">
        <v>En-têtes:</v>
      </c>
      <c r="E7" t="str">
        <v>N° article</v>
      </c>
      <c r="F7" t="str">
        <v>Type écriture</v>
      </c>
      <c r="G7" t="str">
        <v>Quantité facturée</v>
      </c>
      <c r="H7" t="str">
        <v>Typologie offre code</v>
      </c>
      <c r="I7" t="str">
        <v>Date comptabilisation</v>
      </c>
    </row>
    <row r="8">
      <c r="A8" t="str">
        <v>Cacher</v>
      </c>
      <c r="D8" t="str">
        <v>Champs:</v>
      </c>
      <c r="E8" t="str">
        <v>N° article</v>
      </c>
      <c r="F8" t="str">
        <v>Type écriture</v>
      </c>
      <c r="G8" t="str">
        <v>Quantité facturée</v>
      </c>
      <c r="H8" t="str">
        <v>Typologie offre code</v>
      </c>
      <c r="I8" t="str">
        <v>Date comptabilisation</v>
      </c>
    </row>
    <row r="9">
      <c r="D9" t="str">
        <v>=NL("Table","Écriture comptable article",$E$8:$I$8,"EnTetes=",$E$7:$I$7,"NomTable=","Écriture comptable article","Filtres=",$C$5:$D$5,"IncludeDuplicates=","Vrai")</v>
      </c>
    </row>
  </sheetData>
  <pageMargins left="0.7" right="0.7" top="0.75" bottom="0.75" header="0.3" footer="0.3"/>
  <ignoredErrors>
    <ignoredError numberStoredAsText="1" sqref="A1:I9"/>
  </ignoredErrors>
</worksheet>
</file>

<file path=xl/worksheets/sheet30.xml><?xml version="1.0" encoding="utf-8"?>
<worksheet xmlns="http://schemas.openxmlformats.org/spreadsheetml/2006/main" xmlns:r="http://schemas.openxmlformats.org/officeDocument/2006/relationships">
  <dimension ref="A1:I9"/>
  <sheetViews>
    <sheetView workbookViewId="0" rightToLeft="0"/>
  </sheetViews>
  <sheetData>
    <row r="1">
      <c r="A1" t="str">
        <v>Auto+Cacher+Valeurs+Formulas=Feuil47,Feuil48+FormulasOnly</v>
      </c>
    </row>
    <row r="3">
      <c r="A3" t="str">
        <v>Cacher</v>
      </c>
      <c r="C3" t="str">
        <v>Tables et champs</v>
      </c>
      <c r="D3" t="str">
        <v>Filtres</v>
      </c>
    </row>
    <row r="4">
      <c r="A4" t="str">
        <v>Cacher</v>
      </c>
      <c r="C4" t="str">
        <v>Écriture comptable article</v>
      </c>
    </row>
    <row r="5">
      <c r="A5" t="str">
        <v>Cacher</v>
      </c>
      <c r="C5" t="str">
        <v>Date comptabilisation</v>
      </c>
      <c r="D5" t="str">
        <v>01/10/2018..30/09/2019</v>
      </c>
    </row>
    <row r="7">
      <c r="A7" t="str">
        <v>Cacher</v>
      </c>
      <c r="D7" t="str">
        <v>En-têtes:</v>
      </c>
      <c r="E7" t="str">
        <v>N° article</v>
      </c>
      <c r="F7" t="str">
        <v>Type écriture</v>
      </c>
      <c r="G7" t="str">
        <v>Quantité facturée</v>
      </c>
      <c r="H7" t="str">
        <v>Typologie offre code</v>
      </c>
      <c r="I7" t="str">
        <v>Date comptabilisation</v>
      </c>
    </row>
    <row r="8">
      <c r="A8" t="str">
        <v>Cacher</v>
      </c>
      <c r="D8" t="str">
        <v>Champs:</v>
      </c>
      <c r="E8" t="str">
        <v>N° article</v>
      </c>
      <c r="F8" t="str">
        <v>Type écriture</v>
      </c>
      <c r="G8" t="str">
        <v>Quantité facturée</v>
      </c>
      <c r="H8" t="str">
        <v>Typologie offre code</v>
      </c>
      <c r="I8" t="str">
        <v>Date comptabilisation</v>
      </c>
    </row>
    <row r="9">
      <c r="D9" t="str">
        <v>=NL("Table";"Écriture comptable article";$E$8:$I$8;"EnTetes=";$E$7:$I$7;"NomTable=";"Écriture comptable article";"Filtres=";$C$5:$D$5;"IncludeDuplicates=";"Vrai")</v>
      </c>
    </row>
  </sheetData>
  <pageMargins left="0.7" right="0.7" top="0.75" bottom="0.75" header="0.3" footer="0.3"/>
  <ignoredErrors>
    <ignoredError numberStoredAsText="1" sqref="A1:I9"/>
  </ignoredErrors>
</worksheet>
</file>

<file path=xl/worksheets/sheet31.xml><?xml version="1.0" encoding="utf-8"?>
<worksheet xmlns="http://schemas.openxmlformats.org/spreadsheetml/2006/main" xmlns:r="http://schemas.openxmlformats.org/officeDocument/2006/relationships">
  <dimension ref="A1:Y9"/>
  <sheetViews>
    <sheetView workbookViewId="0" rightToLeft="0"/>
  </sheetViews>
  <sheetData>
    <row r="1">
      <c r="A1" t="str">
        <v>Auto+hide+hidesheet+lock+Formulas=Feuil4,Feuil5+FormulasOnly</v>
      </c>
    </row>
    <row r="3">
      <c r="A3" t="str">
        <v>Cacher</v>
      </c>
      <c r="C3" t="str">
        <v>Tables et champs</v>
      </c>
      <c r="D3" t="str">
        <v>Filtres</v>
      </c>
    </row>
    <row r="4">
      <c r="A4" t="str">
        <v>Cacher</v>
      </c>
      <c r="C4" t="str">
        <v>Article</v>
      </c>
    </row>
    <row r="5">
      <c r="A5" t="str">
        <v>Cacher</v>
      </c>
      <c r="C5" t="str">
        <v>Code famille produit</v>
      </c>
      <c r="D5" t="str">
        <v>PYRO</v>
      </c>
    </row>
    <row r="7">
      <c r="A7" t="str">
        <v>Cacher</v>
      </c>
      <c r="D7" t="str">
        <v>En-têtes:</v>
      </c>
      <c r="E7" t="str">
        <v>N°</v>
      </c>
      <c r="F7" t="str">
        <v>Description</v>
      </c>
      <c r="G7" t="str">
        <v>Type catalogue</v>
      </c>
      <c r="H7" t="str">
        <v>Nouveauté</v>
      </c>
      <c r="I7" t="str">
        <v>Code groupes produits</v>
      </c>
      <c r="J7" t="str">
        <v>Code groupe sous produit</v>
      </c>
      <c r="K7" t="str">
        <v>Calibre</v>
      </c>
      <c r="L7" t="str">
        <v>Effet</v>
      </c>
      <c r="M7" t="str">
        <v>Couleurs</v>
      </c>
      <c r="N7" t="str">
        <v>Code pays/région origine</v>
      </c>
      <c r="O7" t="str">
        <v>Catégorie CE</v>
      </c>
      <c r="P7" t="str">
        <v>Code Classe Article</v>
      </c>
      <c r="Q7" t="str">
        <v>Numéro de certification</v>
      </c>
      <c r="R7" t="str">
        <v>Poids de matière active</v>
      </c>
      <c r="S7" t="str">
        <v>Durée</v>
      </c>
      <c r="T7" t="str">
        <v>Distance de sécurité</v>
      </c>
      <c r="U7" t="str">
        <v>N° fournisseur</v>
      </c>
      <c r="V7" t="str">
        <v>Stocks</v>
      </c>
      <c r="W7" t="str">
        <v>Dernier coût direct</v>
      </c>
      <c r="X7" t="str">
        <v>Qté sur commande vente</v>
      </c>
      <c r="Y7" t="str">
        <v>Lien vidéo</v>
      </c>
    </row>
    <row r="8">
      <c r="A8" t="str">
        <v>Cacher</v>
      </c>
      <c r="D8" t="str">
        <v>Champs:</v>
      </c>
      <c r="E8" t="str">
        <v>N°</v>
      </c>
      <c r="F8" t="str">
        <v>Description</v>
      </c>
      <c r="G8" t="str">
        <v>Type catalogue</v>
      </c>
      <c r="H8" t="str">
        <v>Nouveauté</v>
      </c>
      <c r="I8" t="str">
        <v>Code groupes produits</v>
      </c>
      <c r="J8" t="str">
        <v>Code groupe sous produit</v>
      </c>
      <c r="K8" t="str">
        <v>Calibre</v>
      </c>
      <c r="L8" t="str">
        <v>Effet</v>
      </c>
      <c r="M8" t="str">
        <v>Couleurs</v>
      </c>
      <c r="N8" t="str">
        <v>Code pays/région origine</v>
      </c>
      <c r="O8" t="str">
        <v>Catégorie CE</v>
      </c>
      <c r="P8" t="str">
        <v>Code Classe Article</v>
      </c>
      <c r="Q8" t="str">
        <v>Numéro de certification</v>
      </c>
      <c r="R8" t="str">
        <v>Poids de matière active</v>
      </c>
      <c r="S8" t="str">
        <v>Durée</v>
      </c>
      <c r="T8" t="str">
        <v>Distance de sécurité</v>
      </c>
      <c r="U8" t="str">
        <v>N° fournisseur</v>
      </c>
      <c r="V8" t="str">
        <v>=NL("FlowField","Article","Stocks")</v>
      </c>
      <c r="W8" t="str">
        <v>Dernier coût direct</v>
      </c>
      <c r="X8" t="str">
        <v>Qté sur commande vente</v>
      </c>
      <c r="Y8" t="str">
        <v>Lien Vidéo</v>
      </c>
    </row>
    <row r="9">
      <c r="D9" t="str">
        <v>=NL("Table","Article",$E$8:$Y$8,"EnTetes=",$E$7:$Y$7,"NomTable=","Article","Filtres=",$C$5:$D$5,"IncludeDuplicates=","Vrai")</v>
      </c>
    </row>
  </sheetData>
  <pageMargins left="0.7" right="0.7" top="0.75" bottom="0.75" header="0.3" footer="0.3"/>
  <ignoredErrors>
    <ignoredError numberStoredAsText="1" sqref="A1:Y9"/>
  </ignoredErrors>
</worksheet>
</file>

<file path=xl/worksheets/sheet32.xml><?xml version="1.0" encoding="utf-8"?>
<worksheet xmlns="http://schemas.openxmlformats.org/spreadsheetml/2006/main" xmlns:r="http://schemas.openxmlformats.org/officeDocument/2006/relationships">
  <dimension ref="A1:Y9"/>
  <sheetViews>
    <sheetView workbookViewId="0" rightToLeft="0"/>
  </sheetViews>
  <sheetData>
    <row r="1">
      <c r="A1" t="str">
        <v>Auto+hide+hidesheet+lock+Formulas=Feuil4,Feuil5+FormulasOnly</v>
      </c>
    </row>
    <row r="3">
      <c r="A3" t="str">
        <v>Cacher</v>
      </c>
      <c r="C3" t="str">
        <v>Tables et champs</v>
      </c>
      <c r="D3" t="str">
        <v>Filtres</v>
      </c>
    </row>
    <row r="4">
      <c r="A4" t="str">
        <v>Cacher</v>
      </c>
      <c r="C4" t="str">
        <v>Article</v>
      </c>
    </row>
    <row r="5">
      <c r="A5" t="str">
        <v>Cacher</v>
      </c>
      <c r="C5" t="str">
        <v>Code famille produit</v>
      </c>
      <c r="D5" t="str">
        <v>PYRO</v>
      </c>
    </row>
    <row r="7">
      <c r="A7" t="str">
        <v>Cacher</v>
      </c>
      <c r="D7" t="str">
        <v>En-têtes:</v>
      </c>
      <c r="E7" t="str">
        <v>N°</v>
      </c>
      <c r="F7" t="str">
        <v>Description</v>
      </c>
      <c r="G7" t="str">
        <v>Type catalogue</v>
      </c>
      <c r="H7" t="str">
        <v>Nouveauté</v>
      </c>
      <c r="I7" t="str">
        <v>Code groupes produits</v>
      </c>
      <c r="J7" t="str">
        <v>Code groupe sous produit</v>
      </c>
      <c r="K7" t="str">
        <v>Calibre</v>
      </c>
      <c r="L7" t="str">
        <v>Effet</v>
      </c>
      <c r="M7" t="str">
        <v>Couleurs</v>
      </c>
      <c r="N7" t="str">
        <v>Code pays/région origine</v>
      </c>
      <c r="O7" t="str">
        <v>Catégorie CE</v>
      </c>
      <c r="P7" t="str">
        <v>Code Classe Article</v>
      </c>
      <c r="Q7" t="str">
        <v>Numéro de certification</v>
      </c>
      <c r="R7" t="str">
        <v>Poids de matière active</v>
      </c>
      <c r="S7" t="str">
        <v>Durée</v>
      </c>
      <c r="T7" t="str">
        <v>Distance de sécurité</v>
      </c>
      <c r="U7" t="str">
        <v>N° fournisseur</v>
      </c>
      <c r="V7" t="str">
        <v>Stocks</v>
      </c>
      <c r="W7" t="str">
        <v>Dernier coût direct</v>
      </c>
      <c r="X7" t="str">
        <v>Qté sur commande vente</v>
      </c>
      <c r="Y7" t="str">
        <v>Lien vidéo</v>
      </c>
    </row>
    <row r="8">
      <c r="A8" t="str">
        <v>Cacher</v>
      </c>
      <c r="D8" t="str">
        <v>Champs:</v>
      </c>
      <c r="E8" t="str">
        <v>N°</v>
      </c>
      <c r="F8" t="str">
        <v>Description</v>
      </c>
      <c r="G8" t="str">
        <v>Type catalogue</v>
      </c>
      <c r="H8" t="str">
        <v>Nouveauté</v>
      </c>
      <c r="I8" t="str">
        <v>Code groupes produits</v>
      </c>
      <c r="J8" t="str">
        <v>Code groupe sous produit</v>
      </c>
      <c r="K8" t="str">
        <v>Calibre</v>
      </c>
      <c r="L8" t="str">
        <v>Effet</v>
      </c>
      <c r="M8" t="str">
        <v>Couleurs</v>
      </c>
      <c r="N8" t="str">
        <v>Code pays/région origine</v>
      </c>
      <c r="O8" t="str">
        <v>Catégorie CE</v>
      </c>
      <c r="P8" t="str">
        <v>Code Classe Article</v>
      </c>
      <c r="Q8" t="str">
        <v>Numéro de certification</v>
      </c>
      <c r="R8" t="str">
        <v>Poids de matière active</v>
      </c>
      <c r="S8" t="str">
        <v>Durée</v>
      </c>
      <c r="T8" t="str">
        <v>Distance de sécurité</v>
      </c>
      <c r="U8" t="str">
        <v>N° fournisseur</v>
      </c>
      <c r="V8" t="str">
        <v>=NL("FlowField";"Article";"Stocks")</v>
      </c>
      <c r="W8" t="str">
        <v>Dernier coût direct</v>
      </c>
      <c r="X8" t="str">
        <v>Qté sur commande vente</v>
      </c>
      <c r="Y8" t="str">
        <v>Lien Vidéo</v>
      </c>
    </row>
    <row r="9">
      <c r="D9" t="str">
        <v>=NL("Table";"Article";$E$8:$Y$8;"EnTetes=";$E$7:$Y$7;"NomTable=";"Article";"Filtres=";$C$5:$D$5;"IncludeDuplicates=";"Vrai")</v>
      </c>
    </row>
  </sheetData>
  <pageMargins left="0.7" right="0.7" top="0.75" bottom="0.75" header="0.3" footer="0.3"/>
  <ignoredErrors>
    <ignoredError numberStoredAsText="1" sqref="A1:Y9"/>
  </ignoredErrors>
</worksheet>
</file>

<file path=xl/worksheets/sheet33.xml><?xml version="1.0" encoding="utf-8"?>
<worksheet xmlns="http://schemas.openxmlformats.org/spreadsheetml/2006/main" xmlns:r="http://schemas.openxmlformats.org/officeDocument/2006/relationships">
  <dimension ref="A1:K12"/>
  <sheetViews>
    <sheetView workbookViewId="0" rightToLeft="0"/>
  </sheetViews>
  <sheetData>
    <row r="1">
      <c r="A1" t="str">
        <v>Auto+hide+hidesheet+lock+Formulas=Feuil6,Feuil7+FormulasOnly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*/CA</v>
      </c>
    </row>
    <row r="8">
      <c r="A8" t="str">
        <v>Cacher</v>
      </c>
      <c r="C8" t="str">
        <v>Date fin</v>
      </c>
      <c r="D8" t="str">
        <v>01/01/2021..31/12/2021</v>
      </c>
    </row>
    <row r="10">
      <c r="A10" t="str">
        <v>Cacher</v>
      </c>
      <c r="D10" t="str">
        <v>En-têtes:</v>
      </c>
      <c r="E10" t="str">
        <v>N° article</v>
      </c>
      <c r="F10" t="str">
        <v>Code unité</v>
      </c>
      <c r="G10" t="str">
        <v>Date fin</v>
      </c>
      <c r="H10" t="str">
        <v>Code vente</v>
      </c>
      <c r="I10" t="str">
        <v>Type vente</v>
      </c>
      <c r="J10" t="str">
        <v>Prix TTC</v>
      </c>
      <c r="K10" t="str">
        <v>Prix unitaire</v>
      </c>
    </row>
    <row r="11">
      <c r="A11" t="str">
        <v>Cacher</v>
      </c>
      <c r="D11" t="str">
        <v>Champs:</v>
      </c>
      <c r="E11" t="str">
        <v>N° article</v>
      </c>
      <c r="F11" t="str">
        <v>Code unité</v>
      </c>
      <c r="G11" t="str">
        <v>Date fin</v>
      </c>
      <c r="H11" t="str">
        <v>Code vente</v>
      </c>
      <c r="I11" t="str">
        <v>Type vente</v>
      </c>
      <c r="J11" t="str">
        <v>Prix TTC</v>
      </c>
      <c r="K11" t="str">
        <v>Prix unitaire</v>
      </c>
    </row>
    <row r="12">
      <c r="D12" t="str">
        <v>=NL("Table","Prix vente",$E$11:$K$11,"EnTetes=",$E$10:$K$10,"NomTable=","Prix vente","Filtres=",$C$5:$D$8,"IncludeDuplicates=","Vrai")</v>
      </c>
    </row>
  </sheetData>
  <pageMargins left="0.7" right="0.7" top="0.75" bottom="0.75" header="0.3" footer="0.3"/>
  <ignoredErrors>
    <ignoredError numberStoredAsText="1" sqref="A1:K12"/>
  </ignoredErrors>
</worksheet>
</file>

<file path=xl/worksheets/sheet34.xml><?xml version="1.0" encoding="utf-8"?>
<worksheet xmlns="http://schemas.openxmlformats.org/spreadsheetml/2006/main" xmlns:r="http://schemas.openxmlformats.org/officeDocument/2006/relationships">
  <dimension ref="A1:K12"/>
  <sheetViews>
    <sheetView workbookViewId="0" rightToLeft="0"/>
  </sheetViews>
  <sheetData>
    <row r="1">
      <c r="A1" t="str">
        <v>Auto+hide+hidesheet+lock+Formulas=Feuil6,Feuil7+FormulasOnly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*/CA</v>
      </c>
    </row>
    <row r="8">
      <c r="A8" t="str">
        <v>Cacher</v>
      </c>
      <c r="C8" t="str">
        <v>Date fin</v>
      </c>
      <c r="D8" t="str">
        <v>01/01/2021..31/12/2021</v>
      </c>
    </row>
    <row r="10">
      <c r="A10" t="str">
        <v>Cacher</v>
      </c>
      <c r="D10" t="str">
        <v>En-têtes:</v>
      </c>
      <c r="E10" t="str">
        <v>N° article</v>
      </c>
      <c r="F10" t="str">
        <v>Code unité</v>
      </c>
      <c r="G10" t="str">
        <v>Date fin</v>
      </c>
      <c r="H10" t="str">
        <v>Code vente</v>
      </c>
      <c r="I10" t="str">
        <v>Type vente</v>
      </c>
      <c r="J10" t="str">
        <v>Prix TTC</v>
      </c>
      <c r="K10" t="str">
        <v>Prix unitaire</v>
      </c>
    </row>
    <row r="11">
      <c r="A11" t="str">
        <v>Cacher</v>
      </c>
      <c r="D11" t="str">
        <v>Champs:</v>
      </c>
      <c r="E11" t="str">
        <v>N° article</v>
      </c>
      <c r="F11" t="str">
        <v>Code unité</v>
      </c>
      <c r="G11" t="str">
        <v>Date fin</v>
      </c>
      <c r="H11" t="str">
        <v>Code vente</v>
      </c>
      <c r="I11" t="str">
        <v>Type vente</v>
      </c>
      <c r="J11" t="str">
        <v>Prix TTC</v>
      </c>
      <c r="K11" t="str">
        <v>Prix unitaire</v>
      </c>
    </row>
    <row r="12">
      <c r="D12" t="str">
        <v>=NL("Table";"Prix vente";$E$11:$K$11;"EnTetes=";$E$10:$K$10;"NomTable=";"Prix vente";"Filtres=";$C$5:$D$8;"IncludeDuplicates=";"Vrai")</v>
      </c>
    </row>
  </sheetData>
  <pageMargins left="0.7" right="0.7" top="0.75" bottom="0.75" header="0.3" footer="0.3"/>
  <ignoredErrors>
    <ignoredError numberStoredAsText="1" sqref="A1:K12"/>
  </ignoredErrors>
</worksheet>
</file>

<file path=xl/worksheets/sheet35.xml><?xml version="1.0" encoding="utf-8"?>
<worksheet xmlns="http://schemas.openxmlformats.org/spreadsheetml/2006/main" xmlns:r="http://schemas.openxmlformats.org/officeDocument/2006/relationships">
  <dimension ref="A1:K12"/>
  <sheetViews>
    <sheetView workbookViewId="0" rightToLeft="0"/>
  </sheetViews>
  <sheetData>
    <row r="1">
      <c r="A1" t="str">
        <v>Auto+hide+hidesheet+lock+Formulas=Feuil8,Feuil9+FormulasOnly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*/BTE</v>
      </c>
    </row>
    <row r="8">
      <c r="A8" t="str">
        <v>Cacher</v>
      </c>
      <c r="C8" t="str">
        <v>Date fin</v>
      </c>
      <c r="D8" t="str">
        <v>01/01/2021..31/12/2021</v>
      </c>
    </row>
    <row r="10">
      <c r="A10" t="str">
        <v>Cacher</v>
      </c>
      <c r="D10" t="str">
        <v>En-têtes:</v>
      </c>
      <c r="E10" t="str">
        <v>N° article</v>
      </c>
      <c r="F10" t="str">
        <v>Code unité</v>
      </c>
      <c r="G10" t="str">
        <v>Date fin</v>
      </c>
      <c r="H10" t="str">
        <v>Code vente</v>
      </c>
      <c r="I10" t="str">
        <v>Type vente</v>
      </c>
      <c r="J10" t="str">
        <v>Prix TTC</v>
      </c>
      <c r="K10" t="str">
        <v>Prix unitaire</v>
      </c>
    </row>
    <row r="11">
      <c r="A11" t="str">
        <v>Cacher</v>
      </c>
      <c r="D11" t="str">
        <v>Champs:</v>
      </c>
      <c r="E11" t="str">
        <v>N° article</v>
      </c>
      <c r="F11" t="str">
        <v>Code unité</v>
      </c>
      <c r="G11" t="str">
        <v>Date fin</v>
      </c>
      <c r="H11" t="str">
        <v>Code vente</v>
      </c>
      <c r="I11" t="str">
        <v>Type vente</v>
      </c>
      <c r="J11" t="str">
        <v>Prix TTC</v>
      </c>
      <c r="K11" t="str">
        <v>Prix unitaire</v>
      </c>
    </row>
    <row r="12">
      <c r="D12" t="str">
        <v>=NL("Table","Prix vente",$E$11:$K$11,"EnTetes=",$E$10:$K$10,"NomTable=","Prix vente","Filtres=",$C$5:$D$8,"IncludeDuplicates=","Vrai")</v>
      </c>
    </row>
  </sheetData>
  <pageMargins left="0.7" right="0.7" top="0.75" bottom="0.75" header="0.3" footer="0.3"/>
  <ignoredErrors>
    <ignoredError numberStoredAsText="1" sqref="A1:K12"/>
  </ignoredErrors>
</worksheet>
</file>

<file path=xl/worksheets/sheet36.xml><?xml version="1.0" encoding="utf-8"?>
<worksheet xmlns="http://schemas.openxmlformats.org/spreadsheetml/2006/main" xmlns:r="http://schemas.openxmlformats.org/officeDocument/2006/relationships">
  <dimension ref="A1:K12"/>
  <sheetViews>
    <sheetView workbookViewId="0" rightToLeft="0"/>
  </sheetViews>
  <sheetData>
    <row r="1">
      <c r="A1" t="str">
        <v>Auto+hide+hidesheet+lock+Formulas=Feuil8,Feuil9+FormulasOnly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*/BTE</v>
      </c>
    </row>
    <row r="8">
      <c r="A8" t="str">
        <v>Cacher</v>
      </c>
      <c r="C8" t="str">
        <v>Date fin</v>
      </c>
      <c r="D8" t="str">
        <v>01/01/2021..31/12/2021</v>
      </c>
    </row>
    <row r="10">
      <c r="A10" t="str">
        <v>Cacher</v>
      </c>
      <c r="D10" t="str">
        <v>En-têtes:</v>
      </c>
      <c r="E10" t="str">
        <v>N° article</v>
      </c>
      <c r="F10" t="str">
        <v>Code unité</v>
      </c>
      <c r="G10" t="str">
        <v>Date fin</v>
      </c>
      <c r="H10" t="str">
        <v>Code vente</v>
      </c>
      <c r="I10" t="str">
        <v>Type vente</v>
      </c>
      <c r="J10" t="str">
        <v>Prix TTC</v>
      </c>
      <c r="K10" t="str">
        <v>Prix unitaire</v>
      </c>
    </row>
    <row r="11">
      <c r="A11" t="str">
        <v>Cacher</v>
      </c>
      <c r="D11" t="str">
        <v>Champs:</v>
      </c>
      <c r="E11" t="str">
        <v>N° article</v>
      </c>
      <c r="F11" t="str">
        <v>Code unité</v>
      </c>
      <c r="G11" t="str">
        <v>Date fin</v>
      </c>
      <c r="H11" t="str">
        <v>Code vente</v>
      </c>
      <c r="I11" t="str">
        <v>Type vente</v>
      </c>
      <c r="J11" t="str">
        <v>Prix TTC</v>
      </c>
      <c r="K11" t="str">
        <v>Prix unitaire</v>
      </c>
    </row>
    <row r="12">
      <c r="D12" t="str">
        <v>=NL("Table";"Prix vente";$E$11:$K$11;"EnTetes=";$E$10:$K$10;"NomTable=";"Prix vente";"Filtres=";$C$5:$D$8;"IncludeDuplicates=";"Vrai")</v>
      </c>
    </row>
  </sheetData>
  <pageMargins left="0.7" right="0.7" top="0.75" bottom="0.75" header="0.3" footer="0.3"/>
  <ignoredErrors>
    <ignoredError numberStoredAsText="1" sqref="A1:K12"/>
  </ignoredErrors>
</worksheet>
</file>

<file path=xl/worksheets/sheet37.xml><?xml version="1.0" encoding="utf-8"?>
<worksheet xmlns="http://schemas.openxmlformats.org/spreadsheetml/2006/main" xmlns:r="http://schemas.openxmlformats.org/officeDocument/2006/relationships">
  <dimension ref="A1:K12"/>
  <sheetViews>
    <sheetView workbookViewId="0" rightToLeft="0"/>
  </sheetViews>
  <sheetData>
    <row r="1">
      <c r="A1" t="str">
        <v>Auto+hide+hidesheet+lock+Formulas=Feuil10,Feuil11+FormulasOnly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PCS</v>
      </c>
    </row>
    <row r="8">
      <c r="A8" t="str">
        <v>Cacher</v>
      </c>
      <c r="C8" t="str">
        <v>Date fin</v>
      </c>
      <c r="D8" t="str">
        <v>01/01/2021..31/12/2021</v>
      </c>
    </row>
    <row r="10">
      <c r="A10" t="str">
        <v>Cacher</v>
      </c>
      <c r="D10" t="str">
        <v>En-têtes:</v>
      </c>
      <c r="E10" t="str">
        <v>N° article</v>
      </c>
      <c r="F10" t="str">
        <v>Code unité</v>
      </c>
      <c r="G10" t="str">
        <v>Date fin</v>
      </c>
      <c r="H10" t="str">
        <v>Code vente</v>
      </c>
      <c r="I10" t="str">
        <v>Type vente</v>
      </c>
      <c r="J10" t="str">
        <v>Prix TTC</v>
      </c>
      <c r="K10" t="str">
        <v>Prix unitaire</v>
      </c>
    </row>
    <row r="11">
      <c r="A11" t="str">
        <v>Cacher</v>
      </c>
      <c r="D11" t="str">
        <v>Champs:</v>
      </c>
      <c r="E11" t="str">
        <v>N° article</v>
      </c>
      <c r="F11" t="str">
        <v>Code unité</v>
      </c>
      <c r="G11" t="str">
        <v>Date fin</v>
      </c>
      <c r="H11" t="str">
        <v>Code vente</v>
      </c>
      <c r="I11" t="str">
        <v>Type vente</v>
      </c>
      <c r="J11" t="str">
        <v>Prix TTC</v>
      </c>
      <c r="K11" t="str">
        <v>Prix unitaire</v>
      </c>
    </row>
    <row r="12">
      <c r="D12" t="str">
        <v>=NL("Table","Prix vente",$E$11:$K$11,"EnTetes=",$E$10:$K$10,"NomTable=","Prix vente","Filtres=",$C$5:$D$8,"IncludeDuplicates=","Vrai")</v>
      </c>
    </row>
  </sheetData>
  <pageMargins left="0.7" right="0.7" top="0.75" bottom="0.75" header="0.3" footer="0.3"/>
  <ignoredErrors>
    <ignoredError numberStoredAsText="1" sqref="A1:K12"/>
  </ignoredErrors>
</worksheet>
</file>

<file path=xl/worksheets/sheet38.xml><?xml version="1.0" encoding="utf-8"?>
<worksheet xmlns="http://schemas.openxmlformats.org/spreadsheetml/2006/main" xmlns:r="http://schemas.openxmlformats.org/officeDocument/2006/relationships">
  <dimension ref="A1:K12"/>
  <sheetViews>
    <sheetView workbookViewId="0" rightToLeft="0"/>
  </sheetViews>
  <sheetData>
    <row r="1">
      <c r="A1" t="str">
        <v>Auto+hide+hidesheet+lock+Formulas=Feuil10,Feuil11+FormulasOnly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Code vente</v>
      </c>
      <c r="D6" t="str">
        <v>PRO</v>
      </c>
    </row>
    <row r="7">
      <c r="A7" t="str">
        <v>Cacher</v>
      </c>
      <c r="C7" t="str">
        <v>Code unité</v>
      </c>
      <c r="D7" t="str">
        <v>PCS</v>
      </c>
    </row>
    <row r="8">
      <c r="A8" t="str">
        <v>Cacher</v>
      </c>
      <c r="C8" t="str">
        <v>Date fin</v>
      </c>
      <c r="D8" t="str">
        <v>01/01/2021..31/12/2021</v>
      </c>
    </row>
    <row r="10">
      <c r="A10" t="str">
        <v>Cacher</v>
      </c>
      <c r="D10" t="str">
        <v>En-têtes:</v>
      </c>
      <c r="E10" t="str">
        <v>N° article</v>
      </c>
      <c r="F10" t="str">
        <v>Code unité</v>
      </c>
      <c r="G10" t="str">
        <v>Date fin</v>
      </c>
      <c r="H10" t="str">
        <v>Code vente</v>
      </c>
      <c r="I10" t="str">
        <v>Type vente</v>
      </c>
      <c r="J10" t="str">
        <v>Prix TTC</v>
      </c>
      <c r="K10" t="str">
        <v>Prix unitaire</v>
      </c>
    </row>
    <row r="11">
      <c r="A11" t="str">
        <v>Cacher</v>
      </c>
      <c r="D11" t="str">
        <v>Champs:</v>
      </c>
      <c r="E11" t="str">
        <v>N° article</v>
      </c>
      <c r="F11" t="str">
        <v>Code unité</v>
      </c>
      <c r="G11" t="str">
        <v>Date fin</v>
      </c>
      <c r="H11" t="str">
        <v>Code vente</v>
      </c>
      <c r="I11" t="str">
        <v>Type vente</v>
      </c>
      <c r="J11" t="str">
        <v>Prix TTC</v>
      </c>
      <c r="K11" t="str">
        <v>Prix unitaire</v>
      </c>
    </row>
    <row r="12">
      <c r="D12" t="str">
        <v>=NL("Table";"Prix vente";$E$11:$K$11;"EnTetes=";$E$10:$K$10;"NomTable=";"Prix vente";"Filtres=";$C$5:$D$8;"IncludeDuplicates=";"Vrai")</v>
      </c>
    </row>
  </sheetData>
  <pageMargins left="0.7" right="0.7" top="0.75" bottom="0.75" header="0.3" footer="0.3"/>
  <ignoredErrors>
    <ignoredError numberStoredAsText="1" sqref="A1:K12"/>
  </ignoredErrors>
</worksheet>
</file>

<file path=xl/worksheets/sheet39.xml><?xml version="1.0" encoding="utf-8"?>
<worksheet xmlns="http://schemas.openxmlformats.org/spreadsheetml/2006/main" xmlns:r="http://schemas.openxmlformats.org/officeDocument/2006/relationships">
  <dimension ref="A1:K11"/>
  <sheetViews>
    <sheetView workbookViewId="0" rightToLeft="0"/>
  </sheetViews>
  <sheetData>
    <row r="1">
      <c r="A1" t="str">
        <v>Auto+hide+hidesheet+lock+Formulas=Feuil12,Feuil13+FormulasOnly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Prix TTC</v>
      </c>
      <c r="D6" t="str">
        <v>Oui</v>
      </c>
    </row>
    <row r="7">
      <c r="A7" t="str">
        <v>Cacher</v>
      </c>
      <c r="C7" t="str">
        <v>Date fin</v>
      </c>
      <c r="D7" t="str">
        <v>01/01/2021..31/12/2021</v>
      </c>
    </row>
    <row r="9">
      <c r="A9" t="str">
        <v>Cacher</v>
      </c>
      <c r="D9" t="str">
        <v>En-têtes:</v>
      </c>
      <c r="E9" t="str">
        <v>N° article</v>
      </c>
      <c r="F9" t="str">
        <v>Code unité</v>
      </c>
      <c r="G9" t="str">
        <v>Date fin</v>
      </c>
      <c r="H9" t="str">
        <v>Code vente</v>
      </c>
      <c r="I9" t="str">
        <v>Type vente</v>
      </c>
      <c r="J9" t="str">
        <v>Prix TTC</v>
      </c>
      <c r="K9" t="str">
        <v>Prix unitaire</v>
      </c>
    </row>
    <row r="10">
      <c r="A10" t="str">
        <v>Cacher</v>
      </c>
      <c r="D10" t="str">
        <v>Champs:</v>
      </c>
      <c r="E10" t="str">
        <v>N° article</v>
      </c>
      <c r="F10" t="str">
        <v>Code unité</v>
      </c>
      <c r="G10" t="str">
        <v>Date fin</v>
      </c>
      <c r="H10" t="str">
        <v>Code vente</v>
      </c>
      <c r="I10" t="str">
        <v>Type vente</v>
      </c>
      <c r="J10" t="str">
        <v>Prix TTC</v>
      </c>
      <c r="K10" t="str">
        <v>Prix unitaire</v>
      </c>
    </row>
    <row r="11">
      <c r="D11" t="str">
        <v>=NL("Table","Prix vente",$E$10:$K$10,"EnTetes=",$E$9:$K$9,"NomTable=","Prix vente","Filtres=",$C$5:$D$7,"IncludeDuplicates=","Vrai")</v>
      </c>
    </row>
  </sheetData>
  <pageMargins left="0.7" right="0.7" top="0.75" bottom="0.75" header="0.3" footer="0.3"/>
  <ignoredErrors>
    <ignoredError numberStoredAsText="1" sqref="A1:K11"/>
  </ignoredErrors>
</worksheet>
</file>

<file path=xl/worksheets/sheet40.xml><?xml version="1.0" encoding="utf-8"?>
<worksheet xmlns="http://schemas.openxmlformats.org/spreadsheetml/2006/main" xmlns:r="http://schemas.openxmlformats.org/officeDocument/2006/relationships">
  <dimension ref="A1:K11"/>
  <sheetViews>
    <sheetView workbookViewId="0" rightToLeft="0"/>
  </sheetViews>
  <sheetData>
    <row r="1">
      <c r="A1" t="str">
        <v>Auto+hide+hidesheet+lock+Formulas=Feuil12,Feuil13+FormulasOnly</v>
      </c>
    </row>
    <row r="3">
      <c r="A3" t="str">
        <v>Cacher</v>
      </c>
      <c r="C3" t="str">
        <v>Tables et champs</v>
      </c>
      <c r="D3" t="str">
        <v>Filtres</v>
      </c>
    </row>
    <row r="4">
      <c r="A4" t="str">
        <v>Cacher</v>
      </c>
      <c r="C4" t="str">
        <v>Prix vente</v>
      </c>
    </row>
    <row r="5">
      <c r="A5" t="str">
        <v>Cacher</v>
      </c>
      <c r="C5" t="str">
        <v>Code famille produit</v>
      </c>
      <c r="D5" t="str">
        <v>PYRO</v>
      </c>
    </row>
    <row r="6">
      <c r="A6" t="str">
        <v>Cacher</v>
      </c>
      <c r="C6" t="str">
        <v>Prix TTC</v>
      </c>
      <c r="D6" t="str">
        <v>Oui</v>
      </c>
    </row>
    <row r="7">
      <c r="A7" t="str">
        <v>Cacher</v>
      </c>
      <c r="C7" t="str">
        <v>Date fin</v>
      </c>
      <c r="D7" t="str">
        <v>01/01/2021..31/12/2021</v>
      </c>
    </row>
    <row r="9">
      <c r="A9" t="str">
        <v>Cacher</v>
      </c>
      <c r="D9" t="str">
        <v>En-têtes:</v>
      </c>
      <c r="E9" t="str">
        <v>N° article</v>
      </c>
      <c r="F9" t="str">
        <v>Code unité</v>
      </c>
      <c r="G9" t="str">
        <v>Date fin</v>
      </c>
      <c r="H9" t="str">
        <v>Code vente</v>
      </c>
      <c r="I9" t="str">
        <v>Type vente</v>
      </c>
      <c r="J9" t="str">
        <v>Prix TTC</v>
      </c>
      <c r="K9" t="str">
        <v>Prix unitaire</v>
      </c>
    </row>
    <row r="10">
      <c r="A10" t="str">
        <v>Cacher</v>
      </c>
      <c r="D10" t="str">
        <v>Champs:</v>
      </c>
      <c r="E10" t="str">
        <v>N° article</v>
      </c>
      <c r="F10" t="str">
        <v>Code unité</v>
      </c>
      <c r="G10" t="str">
        <v>Date fin</v>
      </c>
      <c r="H10" t="str">
        <v>Code vente</v>
      </c>
      <c r="I10" t="str">
        <v>Type vente</v>
      </c>
      <c r="J10" t="str">
        <v>Prix TTC</v>
      </c>
      <c r="K10" t="str">
        <v>Prix unitaire</v>
      </c>
    </row>
    <row r="11">
      <c r="D11" t="str">
        <v>=NL("Table";"Prix vente";$E$10:$K$10;"EnTetes=";$E$9:$K$9;"NomTable=";"Prix vente";"Filtres=";$C$5:$D$7;"IncludeDuplicates=";"Vrai")</v>
      </c>
    </row>
  </sheetData>
  <pageMargins left="0.7" right="0.7" top="0.75" bottom="0.75" header="0.3" footer="0.3"/>
  <ignoredErrors>
    <ignoredError numberStoredAsText="1" sqref="A1:K11"/>
  </ignoredErrors>
</worksheet>
</file>

<file path=xl/worksheets/sheet41.xml><?xml version="1.0" encoding="utf-8"?>
<worksheet xmlns="http://schemas.openxmlformats.org/spreadsheetml/2006/main" xmlns:r="http://schemas.openxmlformats.org/officeDocument/2006/relationships">
  <dimension ref="A1:I9"/>
  <sheetViews>
    <sheetView workbookViewId="0" rightToLeft="0"/>
  </sheetViews>
  <sheetData>
    <row r="1">
      <c r="A1" t="str">
        <v>Auto+hide+hidesheet+lock+Formulas=Feuil14,Feuil15+FormulasOnly</v>
      </c>
    </row>
    <row r="2">
      <c r="H2" t="str">
        <v>Ouvert|Lancé</v>
      </c>
    </row>
    <row r="3">
      <c r="A3" t="str">
        <v>Cacher</v>
      </c>
      <c r="C3" t="str">
        <v>Tables et champs</v>
      </c>
      <c r="D3" t="str">
        <v>Filtres</v>
      </c>
    </row>
    <row r="4">
      <c r="A4" t="str">
        <v>Cacher</v>
      </c>
      <c r="C4" t="str">
        <v>Ligne achat</v>
      </c>
    </row>
    <row r="5">
      <c r="A5" t="str">
        <v>Cacher</v>
      </c>
      <c r="C5" t="str">
        <v>Type document</v>
      </c>
      <c r="D5" t="str">
        <v>Commande ouverte|Commande</v>
      </c>
    </row>
    <row r="7">
      <c r="A7" t="str">
        <v>Cacher</v>
      </c>
      <c r="D7" t="str">
        <v>En-têtes:</v>
      </c>
      <c r="E7" t="str">
        <v>N°</v>
      </c>
      <c r="F7" t="str">
        <v>Date réception prévue</v>
      </c>
      <c r="G7" t="str">
        <v>Quantité (base)</v>
      </c>
      <c r="H7" t="str">
        <v>Statut</v>
      </c>
      <c r="I7" t="str">
        <v>Type document</v>
      </c>
    </row>
    <row r="8">
      <c r="A8" t="str">
        <v>Cacher</v>
      </c>
      <c r="D8" t="str">
        <v>Champs:</v>
      </c>
      <c r="E8" t="str">
        <v>N°</v>
      </c>
      <c r="F8" t="str">
        <v>Date réception prévue</v>
      </c>
      <c r="G8" t="str">
        <v>Quantité (base)</v>
      </c>
      <c r="H8" t="str">
        <v>Statut</v>
      </c>
      <c r="I8" t="str">
        <v>Type document</v>
      </c>
    </row>
    <row r="9">
      <c r="D9" t="str">
        <v>=NL("Table","Ligne achat",$E$8:$I$8,"EnTetes=",$E$7:$I$7,"NomTable=","Ligne achat","Filtres=",$C$5:$D$5,"IncludeDuplicates=","Vrai")</v>
      </c>
    </row>
  </sheetData>
  <pageMargins left="0.7" right="0.7" top="0.75" bottom="0.75" header="0.3" footer="0.3"/>
  <ignoredErrors>
    <ignoredError numberStoredAsText="1" sqref="A1:I9"/>
  </ignoredErrors>
</worksheet>
</file>

<file path=xl/worksheets/sheet42.xml><?xml version="1.0" encoding="utf-8"?>
<worksheet xmlns="http://schemas.openxmlformats.org/spreadsheetml/2006/main" xmlns:r="http://schemas.openxmlformats.org/officeDocument/2006/relationships">
  <dimension ref="A1:I9"/>
  <sheetViews>
    <sheetView workbookViewId="0" rightToLeft="0"/>
  </sheetViews>
  <sheetData>
    <row r="1">
      <c r="A1" t="str">
        <v>Auto+hide+hidesheet+lock+Formulas=Feuil14,Feuil15+FormulasOnly</v>
      </c>
    </row>
    <row r="2">
      <c r="H2" t="str">
        <v>Ouvert|Lancé</v>
      </c>
    </row>
    <row r="3">
      <c r="A3" t="str">
        <v>Cacher</v>
      </c>
      <c r="C3" t="str">
        <v>Tables et champs</v>
      </c>
      <c r="D3" t="str">
        <v>Filtres</v>
      </c>
    </row>
    <row r="4">
      <c r="A4" t="str">
        <v>Cacher</v>
      </c>
      <c r="C4" t="str">
        <v>Ligne achat</v>
      </c>
    </row>
    <row r="5">
      <c r="A5" t="str">
        <v>Cacher</v>
      </c>
      <c r="C5" t="str">
        <v>Type document</v>
      </c>
      <c r="D5" t="str">
        <v>Commande ouverte|Commande</v>
      </c>
    </row>
    <row r="7">
      <c r="A7" t="str">
        <v>Cacher</v>
      </c>
      <c r="D7" t="str">
        <v>En-têtes:</v>
      </c>
      <c r="E7" t="str">
        <v>N°</v>
      </c>
      <c r="F7" t="str">
        <v>Date réception prévue</v>
      </c>
      <c r="G7" t="str">
        <v>Quantité (base)</v>
      </c>
      <c r="H7" t="str">
        <v>Statut</v>
      </c>
      <c r="I7" t="str">
        <v>Type document</v>
      </c>
    </row>
    <row r="8">
      <c r="A8" t="str">
        <v>Cacher</v>
      </c>
      <c r="D8" t="str">
        <v>Champs:</v>
      </c>
      <c r="E8" t="str">
        <v>N°</v>
      </c>
      <c r="F8" t="str">
        <v>Date réception prévue</v>
      </c>
      <c r="G8" t="str">
        <v>Quantité (base)</v>
      </c>
      <c r="H8" t="str">
        <v>Statut</v>
      </c>
      <c r="I8" t="str">
        <v>Type document</v>
      </c>
    </row>
    <row r="9">
      <c r="D9" t="str">
        <v>=NL("Table";"Ligne achat";$E$8:$I$8;"EnTetes=";$E$7:$I$7;"NomTable=";"Ligne achat";"Filtres=";$C$5:$D$5;"IncludeDuplicates=";"Vrai")</v>
      </c>
    </row>
  </sheetData>
  <pageMargins left="0.7" right="0.7" top="0.75" bottom="0.75" header="0.3" footer="0.3"/>
  <ignoredErrors>
    <ignoredError numberStoredAsText="1" sqref="A1:I9"/>
  </ignoredErrors>
</worksheet>
</file>

<file path=xl/worksheets/sheet43.xml><?xml version="1.0" encoding="utf-8"?>
<worksheet xmlns="http://schemas.openxmlformats.org/spreadsheetml/2006/main" xmlns:r="http://schemas.openxmlformats.org/officeDocument/2006/relationships">
  <dimension ref="A1:H10"/>
  <sheetViews>
    <sheetView workbookViewId="0" rightToLeft="0"/>
  </sheetViews>
  <sheetData>
    <row r="1">
      <c r="A1" t="str">
        <v>Auto+hide+hidesheet+lock+Formulas=Feuil16,Feuil17+FormulasOnly</v>
      </c>
    </row>
    <row r="3">
      <c r="A3" t="str">
        <v>Cacher</v>
      </c>
      <c r="C3" t="str">
        <v>Tables et champs</v>
      </c>
      <c r="D3" t="str">
        <v>Filtres</v>
      </c>
    </row>
    <row r="4">
      <c r="A4" t="str">
        <v>Cacher</v>
      </c>
      <c r="C4" t="str">
        <v>Ligne vente</v>
      </c>
    </row>
    <row r="5">
      <c r="A5" t="str">
        <v>Cacher</v>
      </c>
      <c r="C5" t="str">
        <v>N° client facturé</v>
      </c>
      <c r="D5" t="str">
        <v>C-00000342</v>
      </c>
    </row>
    <row r="6">
      <c r="A6" t="str">
        <v>Cacher</v>
      </c>
      <c r="C6" t="str">
        <v>Type document</v>
      </c>
      <c r="D6" t="str">
        <v>Commande</v>
      </c>
    </row>
    <row r="8">
      <c r="A8" t="str">
        <v>Cacher</v>
      </c>
      <c r="D8" t="str">
        <v>En-têtes:</v>
      </c>
      <c r="E8" t="str">
        <v>N°</v>
      </c>
      <c r="F8" t="str">
        <v>Type document</v>
      </c>
      <c r="G8" t="str">
        <v>Quantité</v>
      </c>
      <c r="H8" t="str">
        <v>N° client facturé</v>
      </c>
    </row>
    <row r="9">
      <c r="A9" t="str">
        <v>Cacher</v>
      </c>
      <c r="D9" t="str">
        <v>Champs:</v>
      </c>
      <c r="E9" t="str">
        <v>N°</v>
      </c>
      <c r="F9" t="str">
        <v>Type document</v>
      </c>
      <c r="G9" t="str">
        <v>Quantité</v>
      </c>
      <c r="H9" t="str">
        <v>N° client facturé</v>
      </c>
    </row>
    <row r="10">
      <c r="D10" t="str">
        <v>=NL("Table","Ligne vente",$E$9:$H$9,"EnTetes=",$E$8:$H$8,"NomTable=","Ligne vente","Filtres=",$C$5:$D$6,"IncludeDuplicates=","Vrai")</v>
      </c>
    </row>
  </sheetData>
  <pageMargins left="0.7" right="0.7" top="0.75" bottom="0.75" header="0.3" footer="0.3"/>
  <ignoredErrors>
    <ignoredError numberStoredAsText="1" sqref="A1:H10"/>
  </ignoredErrors>
</worksheet>
</file>

<file path=xl/worksheets/sheet44.xml><?xml version="1.0" encoding="utf-8"?>
<worksheet xmlns="http://schemas.openxmlformats.org/spreadsheetml/2006/main" xmlns:r="http://schemas.openxmlformats.org/officeDocument/2006/relationships">
  <dimension ref="A1:H10"/>
  <sheetViews>
    <sheetView workbookViewId="0" rightToLeft="0"/>
  </sheetViews>
  <sheetData>
    <row r="1">
      <c r="A1" t="str">
        <v>Auto+hide+hidesheet+lock+Formulas=Feuil16,Feuil17+FormulasOnly</v>
      </c>
    </row>
    <row r="3">
      <c r="A3" t="str">
        <v>Cacher</v>
      </c>
      <c r="C3" t="str">
        <v>Tables et champs</v>
      </c>
      <c r="D3" t="str">
        <v>Filtres</v>
      </c>
    </row>
    <row r="4">
      <c r="A4" t="str">
        <v>Cacher</v>
      </c>
      <c r="C4" t="str">
        <v>Ligne vente</v>
      </c>
    </row>
    <row r="5">
      <c r="A5" t="str">
        <v>Cacher</v>
      </c>
      <c r="C5" t="str">
        <v>N° client facturé</v>
      </c>
      <c r="D5" t="str">
        <v>C-00000342</v>
      </c>
    </row>
    <row r="6">
      <c r="A6" t="str">
        <v>Cacher</v>
      </c>
      <c r="C6" t="str">
        <v>Type document</v>
      </c>
      <c r="D6" t="str">
        <v>Commande</v>
      </c>
    </row>
    <row r="8">
      <c r="A8" t="str">
        <v>Cacher</v>
      </c>
      <c r="D8" t="str">
        <v>En-têtes:</v>
      </c>
      <c r="E8" t="str">
        <v>N°</v>
      </c>
      <c r="F8" t="str">
        <v>Type document</v>
      </c>
      <c r="G8" t="str">
        <v>Quantité</v>
      </c>
      <c r="H8" t="str">
        <v>N° client facturé</v>
      </c>
    </row>
    <row r="9">
      <c r="A9" t="str">
        <v>Cacher</v>
      </c>
      <c r="D9" t="str">
        <v>Champs:</v>
      </c>
      <c r="E9" t="str">
        <v>N°</v>
      </c>
      <c r="F9" t="str">
        <v>Type document</v>
      </c>
      <c r="G9" t="str">
        <v>Quantité</v>
      </c>
      <c r="H9" t="str">
        <v>N° client facturé</v>
      </c>
    </row>
    <row r="10">
      <c r="D10" t="str">
        <v>=NL("Table";"Ligne vente";$E$9:$H$9;"EnTetes=";$E$8:$H$8;"NomTable=";"Ligne vente";"Filtres=";$C$5:$D$6;"IncludeDuplicates=";"Vrai")</v>
      </c>
    </row>
  </sheetData>
  <pageMargins left="0.7" right="0.7" top="0.75" bottom="0.75" header="0.3" footer="0.3"/>
  <ignoredErrors>
    <ignoredError numberStoredAsText="1" sqref="A1:H10"/>
  </ignoredErrors>
</worksheet>
</file>

<file path=xl/worksheets/sheet45.xml><?xml version="1.0" encoding="utf-8"?>
<worksheet xmlns="http://schemas.openxmlformats.org/spreadsheetml/2006/main" xmlns:r="http://schemas.openxmlformats.org/officeDocument/2006/relationships">
  <dimension ref="A1:F5"/>
  <sheetViews>
    <sheetView workbookViewId="0" rightToLeft="0"/>
  </sheetViews>
  <sheetData>
    <row r="1">
      <c r="A1" t="str">
        <v>Auto+hide+hidesheet+lock+Formulas=Feuil18,Feuil19+FormulasOnly</v>
      </c>
    </row>
    <row r="3">
      <c r="A3" t="str">
        <v>Cacher</v>
      </c>
      <c r="C3" t="str">
        <v>En-têtes:</v>
      </c>
      <c r="D3" t="str">
        <v>N° article</v>
      </c>
      <c r="E3" t="str">
        <v>Qté (constatée)</v>
      </c>
      <c r="F3" t="str">
        <v>Date comptabilisation</v>
      </c>
    </row>
    <row r="4">
      <c r="A4" t="str">
        <v>Cacher</v>
      </c>
      <c r="C4" t="str">
        <v>Champs:</v>
      </c>
      <c r="D4" t="str">
        <v>N° article</v>
      </c>
      <c r="E4" t="str">
        <v>Qté (constatée)</v>
      </c>
      <c r="F4" t="str">
        <v>Date comptabilisation</v>
      </c>
    </row>
    <row r="5">
      <c r="C5" t="str">
        <v>=NL("Table","Écriture comptable inventaire",$D$4:$F$4,"EnTetes=",$D$3:$F$3,"NomTable=","Écriture comptable inventaire","IncludeDuplicates=","Vrai")</v>
      </c>
    </row>
  </sheetData>
  <pageMargins left="0.7" right="0.7" top="0.75" bottom="0.75" header="0.3" footer="0.3"/>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5"/>
  <sheetViews>
    <sheetView workbookViewId="0" rightToLeft="0"/>
  </sheetViews>
  <sheetData>
    <row r="1">
      <c r="A1" t="str">
        <v>Auto+hide+hidesheet+lock+Formulas=Feuil18,Feuil19+FormulasOnly</v>
      </c>
    </row>
    <row r="3">
      <c r="A3" t="str">
        <v>Cacher</v>
      </c>
      <c r="C3" t="str">
        <v>En-têtes:</v>
      </c>
      <c r="D3" t="str">
        <v>N° article</v>
      </c>
      <c r="E3" t="str">
        <v>Qté (constatée)</v>
      </c>
      <c r="F3" t="str">
        <v>Date comptabilisation</v>
      </c>
    </row>
    <row r="4">
      <c r="A4" t="str">
        <v>Cacher</v>
      </c>
      <c r="C4" t="str">
        <v>Champs:</v>
      </c>
      <c r="D4" t="str">
        <v>N° article</v>
      </c>
      <c r="E4" t="str">
        <v>Qté (constatée)</v>
      </c>
      <c r="F4" t="str">
        <v>Date comptabilisation</v>
      </c>
    </row>
    <row r="5">
      <c r="C5" t="str">
        <v>=NL("Table";"Écriture comptable inventaire";$D$4:$F$4;"EnTetes=";$D$3:$F$3;"NomTable=";"Écriture comptable inventaire";"IncludeDuplicates=";"Vrai")</v>
      </c>
    </row>
  </sheetData>
  <pageMargins left="0.7" right="0.7" top="0.75" bottom="0.75" header="0.3" footer="0.3"/>
  <ignoredErrors>
    <ignoredError numberStoredAsText="1" sqref="A1:F5"/>
  </ignoredErrors>
</worksheet>
</file>

<file path=xl/worksheets/sheet47.xml><?xml version="1.0" encoding="utf-8"?>
<worksheet xmlns="http://schemas.openxmlformats.org/spreadsheetml/2006/main" xmlns:r="http://schemas.openxmlformats.org/officeDocument/2006/relationships">
  <dimension ref="A1:F9"/>
  <sheetViews>
    <sheetView workbookViewId="0" rightToLeft="0"/>
  </sheetViews>
  <sheetData>
    <row r="1">
      <c r="A1" t="str">
        <v>Auto+hide+hidesheet+lock+Formulas=Feuil20,Feuil21+FormulasOnly</v>
      </c>
    </row>
    <row r="3">
      <c r="A3" t="str">
        <v>Cacher</v>
      </c>
      <c r="C3" t="str">
        <v>Tables et champs</v>
      </c>
      <c r="D3" t="str">
        <v>Filtres</v>
      </c>
    </row>
    <row r="4">
      <c r="A4" t="str">
        <v>Cacher</v>
      </c>
      <c r="C4" t="str">
        <v>Unité article</v>
      </c>
    </row>
    <row r="5">
      <c r="A5" t="str">
        <v>Cacher</v>
      </c>
      <c r="C5" t="str">
        <v>Code</v>
      </c>
      <c r="D5" t="str">
        <v>*/CA</v>
      </c>
    </row>
    <row r="7">
      <c r="A7" t="str">
        <v>Cacher</v>
      </c>
      <c r="D7" t="str">
        <v>En-têtes:</v>
      </c>
      <c r="E7" t="str">
        <v>N° article</v>
      </c>
      <c r="F7" t="str">
        <v>Code</v>
      </c>
    </row>
    <row r="8">
      <c r="A8" t="str">
        <v>Cacher</v>
      </c>
      <c r="D8" t="str">
        <v>Champs:</v>
      </c>
      <c r="E8" t="str">
        <v>N° article</v>
      </c>
      <c r="F8" t="str">
        <v>Code</v>
      </c>
    </row>
    <row r="9">
      <c r="D9" t="str">
        <v>=NL("Table","Unité article",$E$8:$F$8,"EnTetes=",$E$7:$F$7,"NomTable=","Unité article","Filtres=",$C$5:$D$5,"IncludeDuplicates=","Vrai")</v>
      </c>
    </row>
  </sheetData>
  <pageMargins left="0.7" right="0.7" top="0.75" bottom="0.75" header="0.3" footer="0.3"/>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9"/>
  <sheetViews>
    <sheetView workbookViewId="0" rightToLeft="0"/>
  </sheetViews>
  <sheetData>
    <row r="1">
      <c r="A1" t="str">
        <v>Auto+hide+hidesheet+lock+Formulas=Feuil20,Feuil21+FormulasOnly</v>
      </c>
    </row>
    <row r="3">
      <c r="A3" t="str">
        <v>Cacher</v>
      </c>
      <c r="C3" t="str">
        <v>Tables et champs</v>
      </c>
      <c r="D3" t="str">
        <v>Filtres</v>
      </c>
    </row>
    <row r="4">
      <c r="A4" t="str">
        <v>Cacher</v>
      </c>
      <c r="C4" t="str">
        <v>Unité article</v>
      </c>
    </row>
    <row r="5">
      <c r="A5" t="str">
        <v>Cacher</v>
      </c>
      <c r="C5" t="str">
        <v>Code</v>
      </c>
      <c r="D5" t="str">
        <v>*/CA</v>
      </c>
    </row>
    <row r="7">
      <c r="A7" t="str">
        <v>Cacher</v>
      </c>
      <c r="D7" t="str">
        <v>En-têtes:</v>
      </c>
      <c r="E7" t="str">
        <v>N° article</v>
      </c>
      <c r="F7" t="str">
        <v>Code</v>
      </c>
    </row>
    <row r="8">
      <c r="A8" t="str">
        <v>Cacher</v>
      </c>
      <c r="D8" t="str">
        <v>Champs:</v>
      </c>
      <c r="E8" t="str">
        <v>N° article</v>
      </c>
      <c r="F8" t="str">
        <v>Code</v>
      </c>
    </row>
    <row r="9">
      <c r="D9" t="str">
        <v>=NL("Table";"Unité article";$E$8:$F$8;"EnTetes=";$E$7:$F$7;"NomTable=";"Unité article";"Filtres=";$C$5:$D$5;"IncludeDuplicates=";"Vrai")</v>
      </c>
    </row>
  </sheetData>
  <pageMargins left="0.7" right="0.7" top="0.75" bottom="0.75" header="0.3" footer="0.3"/>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9"/>
  <sheetViews>
    <sheetView workbookViewId="0" rightToLeft="0"/>
  </sheetViews>
  <sheetData>
    <row r="1">
      <c r="A1" t="str">
        <v>Auto+hide+hidesheet+lock+Formulas=Feuil22,Feuil23+FormulasOnly</v>
      </c>
    </row>
    <row r="3">
      <c r="A3" t="str">
        <v>Cacher</v>
      </c>
      <c r="C3" t="str">
        <v>Tables et champs</v>
      </c>
      <c r="D3" t="str">
        <v>Filtres</v>
      </c>
    </row>
    <row r="4">
      <c r="A4" t="str">
        <v>Cacher</v>
      </c>
      <c r="C4" t="str">
        <v>Unité article</v>
      </c>
    </row>
    <row r="5">
      <c r="A5" t="str">
        <v>Cacher</v>
      </c>
      <c r="C5" t="str">
        <v>Code</v>
      </c>
      <c r="D5" t="str">
        <v>*/BTE</v>
      </c>
    </row>
    <row r="7">
      <c r="A7" t="str">
        <v>Cacher</v>
      </c>
      <c r="D7" t="str">
        <v>En-têtes:</v>
      </c>
      <c r="E7" t="str">
        <v>N° article</v>
      </c>
      <c r="F7" t="str">
        <v>Code</v>
      </c>
    </row>
    <row r="8">
      <c r="A8" t="str">
        <v>Cacher</v>
      </c>
      <c r="D8" t="str">
        <v>Champs:</v>
      </c>
      <c r="E8" t="str">
        <v>N° article</v>
      </c>
      <c r="F8" t="str">
        <v>Code</v>
      </c>
    </row>
    <row r="9">
      <c r="D9" t="str">
        <v>=NL("Table","Unité article",$E$8:$F$8,"EnTetes=",$E$7:$F$7,"NomTable=","Unité article","Filtres=",$C$5:$D$5,"IncludeDuplicates=","Vrai")</v>
      </c>
    </row>
  </sheetData>
  <pageMargins left="0.7" right="0.7" top="0.75" bottom="0.75" header="0.3" footer="0.3"/>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9"/>
  <sheetViews>
    <sheetView workbookViewId="0" rightToLeft="0"/>
  </sheetViews>
  <sheetData>
    <row r="1">
      <c r="A1" t="str">
        <v>Auto+hide+hidesheet+lock+Formulas=Feuil22,Feuil23+FormulasOnly</v>
      </c>
    </row>
    <row r="3">
      <c r="A3" t="str">
        <v>Cacher</v>
      </c>
      <c r="C3" t="str">
        <v>Tables et champs</v>
      </c>
      <c r="D3" t="str">
        <v>Filtres</v>
      </c>
    </row>
    <row r="4">
      <c r="A4" t="str">
        <v>Cacher</v>
      </c>
      <c r="C4" t="str">
        <v>Unité article</v>
      </c>
    </row>
    <row r="5">
      <c r="A5" t="str">
        <v>Cacher</v>
      </c>
      <c r="C5" t="str">
        <v>Code</v>
      </c>
      <c r="D5" t="str">
        <v>*/BTE</v>
      </c>
    </row>
    <row r="7">
      <c r="A7" t="str">
        <v>Cacher</v>
      </c>
      <c r="D7" t="str">
        <v>En-têtes:</v>
      </c>
      <c r="E7" t="str">
        <v>N° article</v>
      </c>
      <c r="F7" t="str">
        <v>Code</v>
      </c>
    </row>
    <row r="8">
      <c r="A8" t="str">
        <v>Cacher</v>
      </c>
      <c r="D8" t="str">
        <v>Champs:</v>
      </c>
      <c r="E8" t="str">
        <v>N° article</v>
      </c>
      <c r="F8" t="str">
        <v>Code</v>
      </c>
    </row>
    <row r="9">
      <c r="D9" t="str">
        <v>=NL("Table";"Unité article";$E$8:$F$8;"EnTetes=";$E$7:$F$7;"NomTable=";"Unité article";"Filtres=";$C$5:$D$5;"IncludeDuplicates=";"Vrai")</v>
      </c>
    </row>
  </sheetData>
  <pageMargins left="0.7" right="0.7" top="0.75" bottom="0.75" header="0.3" footer="0.3"/>
  <ignoredErrors>
    <ignoredError numberStoredAsText="1" sqref="A1:F9"/>
  </ignoredErrors>
</worksheet>
</file>

<file path=xl/worksheets/sheet51.xml><?xml version="1.0" encoding="utf-8"?>
<worksheet xmlns="http://schemas.openxmlformats.org/spreadsheetml/2006/main" xmlns:r="http://schemas.openxmlformats.org/officeDocument/2006/relationships">
  <dimension ref="A1:AS2356"/>
  <sheetViews>
    <sheetView workbookViewId="0" rightToLeft="0"/>
  </sheetViews>
  <sheetData>
    <row r="1">
      <c r="A1" t="str">
        <v>Auto+hide+hidesheet+lock+Formulas=Feuil24,Feuil4,Feuil5+FormulasOnly</v>
      </c>
      <c r="D1" t="str">
        <v>Ajuster</v>
      </c>
      <c r="E1" t="str">
        <v>AutoTable+Ajuster</v>
      </c>
      <c r="F1" t="str">
        <v>AutoTable+Ajuster</v>
      </c>
      <c r="G1" t="str">
        <v>AutoTable+Ajuster</v>
      </c>
      <c r="H1" t="str">
        <v>AutoTable+Ajuster</v>
      </c>
      <c r="I1" t="str">
        <v>AutoTable+Ajuster</v>
      </c>
      <c r="J1" t="str">
        <v>AutoTable+Ajuster</v>
      </c>
      <c r="K1" t="str">
        <v>AutoTable+Ajuster</v>
      </c>
      <c r="L1" t="str">
        <v>AutoTable+Ajuster</v>
      </c>
      <c r="M1" t="str">
        <v>AutoTable+Ajuster</v>
      </c>
      <c r="N1" t="str">
        <v>AutoTable+Ajuster</v>
      </c>
      <c r="O1" t="str">
        <v>AutoTable+Ajuster</v>
      </c>
      <c r="P1" t="str">
        <v>AutoTable+Ajuster</v>
      </c>
      <c r="Q1" t="str">
        <v>AutoTable+Ajuster</v>
      </c>
      <c r="R1" t="str">
        <v>AutoTable+Ajuster</v>
      </c>
      <c r="S1" t="str">
        <v>AutoTable+Ajuster</v>
      </c>
      <c r="T1" t="str">
        <v>AutoTable+Ajuster</v>
      </c>
      <c r="U1" t="str">
        <v>AutoTable+Ajuster</v>
      </c>
      <c r="V1" t="str">
        <v>AutoTable+Ajuster</v>
      </c>
      <c r="W1" t="str">
        <v>AutoTable+Ajuster</v>
      </c>
      <c r="X1" t="str">
        <v>AutoTable+Ajuster</v>
      </c>
    </row>
    <row r="3">
      <c r="A3" t="str">
        <v>Cacher</v>
      </c>
      <c r="C3" t="str">
        <v>Tables et champs</v>
      </c>
      <c r="D3" t="str">
        <v>Filtres</v>
      </c>
    </row>
    <row r="4">
      <c r="A4" t="str">
        <v>Cacher</v>
      </c>
      <c r="C4" t="str">
        <v>Article</v>
      </c>
    </row>
    <row r="5">
      <c r="A5" t="str">
        <v>Cacher</v>
      </c>
      <c r="C5" t="str">
        <v>Code famille produit</v>
      </c>
      <c r="D5" t="str">
        <v>PYRO</v>
      </c>
    </row>
    <row r="7">
      <c r="A7" t="str">
        <v>Cacher</v>
      </c>
      <c r="D7" t="str">
        <v>En-têtes:</v>
      </c>
      <c r="Y7" t="str">
        <v>N°</v>
      </c>
      <c r="Z7" t="str">
        <v>Description</v>
      </c>
      <c r="AA7" t="str">
        <v>Type catalogue</v>
      </c>
      <c r="AB7" t="str">
        <v>Nouveauté</v>
      </c>
      <c r="AC7" t="str">
        <v>Code groupes produits</v>
      </c>
      <c r="AD7" t="str">
        <v>Code groupe sous produit</v>
      </c>
      <c r="AE7" t="str">
        <v>Calibre</v>
      </c>
      <c r="AF7" t="str">
        <v>Effet</v>
      </c>
      <c r="AG7" t="str">
        <v>Couleurs</v>
      </c>
      <c r="AH7" t="str">
        <v>Code pays/région origine</v>
      </c>
      <c r="AI7" t="str">
        <v>Catégorie CE</v>
      </c>
      <c r="AJ7" t="str">
        <v>Code Classe Article</v>
      </c>
      <c r="AK7" t="str">
        <v>Numéro de certification</v>
      </c>
      <c r="AL7" t="str">
        <v>Poids de matière active</v>
      </c>
      <c r="AM7" t="str">
        <v>Durée</v>
      </c>
      <c r="AN7" t="str">
        <v>Distance de sécurité</v>
      </c>
      <c r="AO7" t="str">
        <v>N° fournisseur</v>
      </c>
      <c r="AP7" t="str">
        <v>Stocks</v>
      </c>
      <c r="AQ7" t="str">
        <v>Dernier coût direct</v>
      </c>
      <c r="AR7" t="str">
        <v>Qté sur commande vente</v>
      </c>
      <c r="AS7" t="str">
        <v>Lien vidéo</v>
      </c>
    </row>
    <row r="8">
      <c r="A8" t="str">
        <v>Cacher</v>
      </c>
      <c r="D8" t="str">
        <v>Champs:</v>
      </c>
      <c r="Y8" t="str">
        <v>N°</v>
      </c>
      <c r="Z8" t="str">
        <v>Description</v>
      </c>
      <c r="AA8" t="str">
        <v>Type catalogue</v>
      </c>
      <c r="AB8" t="str">
        <v>Nouveauté</v>
      </c>
      <c r="AC8" t="str">
        <v>Code groupes produits</v>
      </c>
      <c r="AD8" t="str">
        <v>Code groupe sous produit</v>
      </c>
      <c r="AE8" t="str">
        <v>Calibre</v>
      </c>
      <c r="AF8" t="str">
        <v>Effet</v>
      </c>
      <c r="AG8" t="str">
        <v>Couleurs</v>
      </c>
      <c r="AH8" t="str">
        <v>Code pays/région origine</v>
      </c>
      <c r="AI8" t="str">
        <v>Catégorie CE</v>
      </c>
      <c r="AJ8" t="str">
        <v>Code Classe Article</v>
      </c>
      <c r="AK8" t="str">
        <v>Numéro de certification</v>
      </c>
      <c r="AL8" t="str">
        <v>Poids de matière active</v>
      </c>
      <c r="AM8" t="str">
        <v>Durée</v>
      </c>
      <c r="AN8" t="str">
        <v>Distance de sécurité</v>
      </c>
      <c r="AO8" t="str">
        <v>N° fournisseur</v>
      </c>
      <c r="AP8" t="str">
        <v>=NL("FlowField","Article","Stocks")</v>
      </c>
      <c r="AQ8" t="str">
        <v>Dernier coût direct</v>
      </c>
      <c r="AR8" t="str">
        <v>Qté sur commande vente</v>
      </c>
      <c r="AS8" t="str">
        <v>Lien Vidéo</v>
      </c>
    </row>
    <row r="9">
      <c r="D9" t="str">
        <v>N°</v>
      </c>
      <c r="E9" t="str">
        <v>Description</v>
      </c>
      <c r="F9" t="str">
        <v>Type catalogue</v>
      </c>
      <c r="G9" t="str">
        <v>Nouveauté</v>
      </c>
      <c r="H9" t="str">
        <v>Code groupes produits</v>
      </c>
      <c r="I9" t="str">
        <v>Code groupe sous produit</v>
      </c>
      <c r="J9" t="str">
        <v>Calibre</v>
      </c>
      <c r="K9" t="str">
        <v>Effet</v>
      </c>
      <c r="L9" t="str">
        <v>Couleurs</v>
      </c>
      <c r="M9" t="str">
        <v>Code pays/région origine</v>
      </c>
      <c r="N9" t="str">
        <v>Catégorie CE</v>
      </c>
      <c r="O9" t="str">
        <v>Code Classe Article</v>
      </c>
      <c r="P9" t="str">
        <v>Numéro de certification</v>
      </c>
      <c r="Q9" t="str">
        <v>Poids de matière active</v>
      </c>
      <c r="R9" t="str">
        <v>Durée</v>
      </c>
      <c r="S9" t="str">
        <v>Distance de sécurité</v>
      </c>
      <c r="T9" t="str">
        <v>N° fournisseur</v>
      </c>
      <c r="U9" t="str">
        <v>Stocks</v>
      </c>
      <c r="V9" t="str">
        <v>Dernier coût direct</v>
      </c>
      <c r="W9" t="str">
        <v>Qté sur commande vente</v>
      </c>
      <c r="X9" t="str">
        <v>Lien vidéo</v>
      </c>
    </row>
    <row r="10">
      <c r="A10" t="str">
        <v>AutoTable</v>
      </c>
      <c r="D10" t="str">
        <v>50000P</v>
      </c>
      <c r="E10" t="str">
        <v>FRAIS DE TRANSPORT VENTE</v>
      </c>
      <c r="J10" t="str">
        <v>0</v>
      </c>
      <c r="M10" t="str">
        <v>FR</v>
      </c>
      <c r="Q10" t="str">
        <v>0</v>
      </c>
      <c r="S10" t="str">
        <v>0</v>
      </c>
      <c r="T10" t="str">
        <v>F-00000480</v>
      </c>
      <c r="U10" t="str">
        <v>-996</v>
      </c>
      <c r="V10" t="str">
        <v>0</v>
      </c>
      <c r="W10" t="str">
        <v>1</v>
      </c>
    </row>
    <row r="11">
      <c r="A11" t="str">
        <v>AutoTable</v>
      </c>
      <c r="D11" t="str">
        <v>DIVNEGO-EXPORT</v>
      </c>
      <c r="E11" t="str">
        <v>DIVERS NEGOCE EXPORT</v>
      </c>
      <c r="J11" t="str">
        <v>0</v>
      </c>
      <c r="Q11" t="str">
        <v>0</v>
      </c>
      <c r="S11" t="str">
        <v>0</v>
      </c>
      <c r="U11" t="str">
        <v>307</v>
      </c>
      <c r="V11" t="str">
        <v>0</v>
      </c>
      <c r="W11" t="str">
        <v>0</v>
      </c>
    </row>
    <row r="12">
      <c r="A12" t="str">
        <v>AutoTable</v>
      </c>
      <c r="D12" t="str">
        <v>DIVNEGO-FRANCE</v>
      </c>
      <c r="E12" t="str">
        <v>DIVERS NEGOCE FRANCE</v>
      </c>
      <c r="J12" t="str">
        <v>0</v>
      </c>
      <c r="Q12" t="str">
        <v>0</v>
      </c>
      <c r="S12" t="str">
        <v>0</v>
      </c>
      <c r="U12" t="str">
        <v>-855</v>
      </c>
      <c r="V12" t="str">
        <v>8.33</v>
      </c>
      <c r="W12" t="str">
        <v>0</v>
      </c>
    </row>
    <row r="13">
      <c r="A13" t="str">
        <v>AutoTable</v>
      </c>
      <c r="D13" t="str">
        <v>DIVNEGO-UE</v>
      </c>
      <c r="E13" t="str">
        <v>DIVERS NEGOCE UE</v>
      </c>
      <c r="J13" t="str">
        <v>0</v>
      </c>
      <c r="Q13" t="str">
        <v>0</v>
      </c>
      <c r="S13" t="str">
        <v>0</v>
      </c>
      <c r="U13" t="str">
        <v>-158</v>
      </c>
      <c r="V13" t="str">
        <v>0</v>
      </c>
      <c r="W13" t="str">
        <v>0</v>
      </c>
    </row>
    <row r="14">
      <c r="A14" t="str">
        <v>AutoTable</v>
      </c>
      <c r="D14" t="str">
        <v>29049</v>
      </c>
      <c r="E14" t="str">
        <v>RL ALUMINIUM EPAIS 100 METRES</v>
      </c>
      <c r="F14" t="str">
        <v>1</v>
      </c>
      <c r="H14" t="str">
        <v>ACCPYRO</v>
      </c>
      <c r="I14" t="str">
        <v>ADHESIF</v>
      </c>
      <c r="J14" t="str">
        <v>0</v>
      </c>
      <c r="M14" t="str">
        <v>CN</v>
      </c>
      <c r="Q14" t="str">
        <v>0</v>
      </c>
      <c r="S14" t="str">
        <v>0</v>
      </c>
      <c r="T14" t="str">
        <v>F-00000300</v>
      </c>
      <c r="U14" t="str">
        <v>67</v>
      </c>
      <c r="V14" t="str">
        <v>43.514</v>
      </c>
      <c r="W14" t="str">
        <v>0</v>
      </c>
    </row>
    <row r="15">
      <c r="A15" t="str">
        <v>AutoTable</v>
      </c>
      <c r="D15" t="str">
        <v>29091</v>
      </c>
      <c r="E15" t="str">
        <v>GAFFER ALUMINIUM 50 X 500 MM  LE RL</v>
      </c>
      <c r="F15" t="str">
        <v>1</v>
      </c>
      <c r="H15" t="str">
        <v>ACCPYRO</v>
      </c>
      <c r="I15" t="str">
        <v>ADHESIF</v>
      </c>
      <c r="J15" t="str">
        <v>0</v>
      </c>
      <c r="M15" t="str">
        <v>FR</v>
      </c>
      <c r="Q15" t="str">
        <v>0</v>
      </c>
      <c r="S15" t="str">
        <v>0</v>
      </c>
      <c r="T15" t="str">
        <v>F-00000138</v>
      </c>
      <c r="U15" t="str">
        <v>0</v>
      </c>
      <c r="V15" t="str">
        <v>0</v>
      </c>
      <c r="W15" t="str">
        <v>0</v>
      </c>
    </row>
    <row r="16">
      <c r="A16" t="str">
        <v>AutoTable</v>
      </c>
      <c r="D16" t="str">
        <v>29224</v>
      </c>
      <c r="E16" t="str">
        <v>GAFFER ALUMINIUM RL 20 METRES</v>
      </c>
      <c r="F16" t="str">
        <v>1</v>
      </c>
      <c r="H16" t="str">
        <v>ACCPYRO</v>
      </c>
      <c r="I16" t="str">
        <v>ADHESIF</v>
      </c>
      <c r="J16" t="str">
        <v>0</v>
      </c>
      <c r="M16" t="str">
        <v>CN</v>
      </c>
      <c r="Q16" t="str">
        <v>0</v>
      </c>
      <c r="S16" t="str">
        <v>0</v>
      </c>
      <c r="T16" t="str">
        <v>F-00000300</v>
      </c>
      <c r="U16" t="str">
        <v>175</v>
      </c>
      <c r="V16" t="str">
        <v>0.69</v>
      </c>
      <c r="W16" t="str">
        <v>0</v>
      </c>
    </row>
    <row r="17">
      <c r="A17" t="str">
        <v>AutoTable</v>
      </c>
      <c r="D17" t="str">
        <v>29225</v>
      </c>
      <c r="E17" t="str">
        <v>GAFFER NOIR ROULEAU 10 METRES</v>
      </c>
      <c r="F17" t="str">
        <v>1</v>
      </c>
      <c r="H17" t="str">
        <v>ACCPYRO</v>
      </c>
      <c r="I17" t="str">
        <v>ADHESIF</v>
      </c>
      <c r="J17" t="str">
        <v>0</v>
      </c>
      <c r="M17" t="str">
        <v>CN</v>
      </c>
      <c r="Q17" t="str">
        <v>0</v>
      </c>
      <c r="S17" t="str">
        <v>0</v>
      </c>
      <c r="T17" t="str">
        <v>F-00000300</v>
      </c>
      <c r="U17" t="str">
        <v>107</v>
      </c>
      <c r="V17" t="str">
        <v>0.41</v>
      </c>
      <c r="W17" t="str">
        <v>0</v>
      </c>
    </row>
    <row r="18">
      <c r="A18" t="str">
        <v>AutoTable</v>
      </c>
      <c r="D18" t="str">
        <v>29226</v>
      </c>
      <c r="E18" t="str">
        <v>GAFFER NOIR ROULEAU 50 METRES</v>
      </c>
      <c r="F18" t="str">
        <v>1</v>
      </c>
      <c r="H18" t="str">
        <v>ACCPYRO</v>
      </c>
      <c r="I18" t="str">
        <v>ADHESIF</v>
      </c>
      <c r="J18" t="str">
        <v>0</v>
      </c>
      <c r="M18" t="str">
        <v>CN</v>
      </c>
      <c r="Q18" t="str">
        <v>0</v>
      </c>
      <c r="S18" t="str">
        <v>0</v>
      </c>
      <c r="T18" t="str">
        <v>F-00000300</v>
      </c>
      <c r="U18" t="str">
        <v>19</v>
      </c>
      <c r="V18" t="str">
        <v>2.89</v>
      </c>
      <c r="W18" t="str">
        <v>0</v>
      </c>
    </row>
    <row r="19">
      <c r="A19" t="str">
        <v>AutoTable</v>
      </c>
      <c r="D19" t="str">
        <v>29227</v>
      </c>
      <c r="E19" t="str">
        <v>RUBAN ADHESIF 60 METRES HAVANE</v>
      </c>
      <c r="F19" t="str">
        <v>1</v>
      </c>
      <c r="H19" t="str">
        <v>ACCPYRO</v>
      </c>
      <c r="I19" t="str">
        <v>ADHESIF</v>
      </c>
      <c r="J19" t="str">
        <v>0</v>
      </c>
      <c r="M19" t="str">
        <v>CN</v>
      </c>
      <c r="Q19" t="str">
        <v>0</v>
      </c>
      <c r="S19" t="str">
        <v>0</v>
      </c>
      <c r="T19" t="str">
        <v>F-00000300</v>
      </c>
      <c r="U19" t="str">
        <v>619</v>
      </c>
      <c r="V19" t="str">
        <v>0.45268</v>
      </c>
      <c r="W19" t="str">
        <v>0</v>
      </c>
    </row>
    <row r="20">
      <c r="A20" t="str">
        <v>AutoTable</v>
      </c>
      <c r="D20" t="str">
        <v>29228</v>
      </c>
      <c r="E20" t="str">
        <v>RUBAN ADHESIF 120 METRES HAVANE</v>
      </c>
      <c r="F20" t="str">
        <v>1</v>
      </c>
      <c r="H20" t="str">
        <v>ACCPYRO</v>
      </c>
      <c r="I20" t="str">
        <v>ADHESIF</v>
      </c>
      <c r="J20" t="str">
        <v>0</v>
      </c>
      <c r="M20" t="str">
        <v>CN</v>
      </c>
      <c r="Q20" t="str">
        <v>0</v>
      </c>
      <c r="S20" t="str">
        <v>0</v>
      </c>
      <c r="T20" t="str">
        <v>F-00000300</v>
      </c>
      <c r="U20" t="str">
        <v>6307</v>
      </c>
      <c r="V20" t="str">
        <v>0.87761</v>
      </c>
      <c r="W20" t="str">
        <v>0</v>
      </c>
    </row>
    <row r="21">
      <c r="A21" t="str">
        <v>AutoTable</v>
      </c>
      <c r="D21" t="str">
        <v>14004</v>
      </c>
      <c r="E21" t="str">
        <v>BOBINE 500M FIL BIFILAIRE 51/100°- BICKFORD</v>
      </c>
      <c r="F21" t="str">
        <v>1</v>
      </c>
      <c r="H21" t="str">
        <v>ACCPYRO</v>
      </c>
      <c r="I21" t="str">
        <v>FILS INFLA</v>
      </c>
      <c r="J21" t="str">
        <v>0</v>
      </c>
      <c r="M21" t="str">
        <v>FR</v>
      </c>
      <c r="Q21" t="str">
        <v>0</v>
      </c>
      <c r="S21" t="str">
        <v>0</v>
      </c>
      <c r="T21" t="str">
        <v>F-00000061</v>
      </c>
      <c r="U21" t="str">
        <v>73</v>
      </c>
      <c r="V21" t="str">
        <v>29</v>
      </c>
      <c r="W21" t="str">
        <v>0</v>
      </c>
    </row>
    <row r="22">
      <c r="A22" t="str">
        <v>AutoTable</v>
      </c>
      <c r="D22" t="str">
        <v>14006</v>
      </c>
      <c r="E22" t="str">
        <v>INFLAMMATEUR ELECTRIQUE - 4M</v>
      </c>
      <c r="F22" t="str">
        <v>1</v>
      </c>
      <c r="H22" t="str">
        <v>ACCPYRO</v>
      </c>
      <c r="I22" t="str">
        <v>FILS INFLA</v>
      </c>
      <c r="J22" t="str">
        <v>0</v>
      </c>
      <c r="M22" t="str">
        <v>FR</v>
      </c>
      <c r="O22" t="str">
        <v>1.4G</v>
      </c>
      <c r="P22" t="str">
        <v>0080.P2.14.0023</v>
      </c>
      <c r="Q22" t="str">
        <v>0.001</v>
      </c>
      <c r="S22" t="str">
        <v>0</v>
      </c>
      <c r="T22" t="str">
        <v>F-00000061</v>
      </c>
      <c r="U22" t="str">
        <v>5525</v>
      </c>
      <c r="V22" t="str">
        <v>0.93</v>
      </c>
      <c r="W22" t="str">
        <v>0</v>
      </c>
    </row>
    <row r="23">
      <c r="A23" t="str">
        <v>AutoTable</v>
      </c>
      <c r="D23" t="str">
        <v>14035-1</v>
      </c>
      <c r="E23" t="str">
        <v>INFLAMMATEUR 1 M</v>
      </c>
      <c r="F23" t="str">
        <v>INTERNE</v>
      </c>
      <c r="H23" t="str">
        <v>ACCPYRO</v>
      </c>
      <c r="I23" t="str">
        <v>FILS INFLA</v>
      </c>
      <c r="J23" t="str">
        <v>0</v>
      </c>
      <c r="M23" t="str">
        <v>CN</v>
      </c>
      <c r="O23" t="str">
        <v>1.4G</v>
      </c>
      <c r="Q23" t="str">
        <v>0.001</v>
      </c>
      <c r="S23" t="str">
        <v>0</v>
      </c>
      <c r="T23" t="str">
        <v>F-00000300</v>
      </c>
      <c r="U23" t="str">
        <v>1520</v>
      </c>
      <c r="V23" t="str">
        <v>0.21</v>
      </c>
      <c r="W23" t="str">
        <v>0</v>
      </c>
    </row>
    <row r="24">
      <c r="A24" t="str">
        <v>AutoTable</v>
      </c>
      <c r="D24" t="str">
        <v>14810-05</v>
      </c>
      <c r="E24" t="str">
        <v>GRAPPE 5 SORTIES - 5 SEC</v>
      </c>
      <c r="F24" t="str">
        <v>INTERNE</v>
      </c>
      <c r="H24" t="str">
        <v>ACCPYRO</v>
      </c>
      <c r="I24" t="str">
        <v>FILS INFLA</v>
      </c>
      <c r="J24" t="str">
        <v>0</v>
      </c>
      <c r="M24" t="str">
        <v>CN</v>
      </c>
      <c r="O24" t="str">
        <v>1.4G</v>
      </c>
      <c r="Q24" t="str">
        <v>0.0022</v>
      </c>
      <c r="S24" t="str">
        <v>0</v>
      </c>
      <c r="T24" t="str">
        <v>F-00000234</v>
      </c>
      <c r="U24" t="str">
        <v>0</v>
      </c>
      <c r="V24" t="str">
        <v>1.96</v>
      </c>
      <c r="W24" t="str">
        <v>0</v>
      </c>
    </row>
    <row r="25">
      <c r="A25" t="str">
        <v>AutoTable</v>
      </c>
      <c r="D25" t="str">
        <v>14002</v>
      </c>
      <c r="E25" t="str">
        <v>INFLAMMATEUR ELECTRIQUE  1 METRE</v>
      </c>
      <c r="F25" t="str">
        <v>1</v>
      </c>
      <c r="H25" t="str">
        <v>ACCPYRO</v>
      </c>
      <c r="I25" t="str">
        <v>FILS INFLA</v>
      </c>
      <c r="J25" t="str">
        <v>0</v>
      </c>
      <c r="M25" t="str">
        <v>FR</v>
      </c>
      <c r="O25" t="str">
        <v>1.4S</v>
      </c>
      <c r="P25" t="str">
        <v>0080.P2.14.0023</v>
      </c>
      <c r="Q25" t="str">
        <v>0.001</v>
      </c>
      <c r="S25" t="str">
        <v>0</v>
      </c>
      <c r="T25" t="str">
        <v>F-00000061</v>
      </c>
      <c r="U25" t="str">
        <v>67222</v>
      </c>
      <c r="V25" t="str">
        <v>0.4575</v>
      </c>
      <c r="W25" t="str">
        <v>97</v>
      </c>
    </row>
    <row r="26">
      <c r="A26" t="str">
        <v>AutoTable</v>
      </c>
      <c r="D26" t="str">
        <v>14028</v>
      </c>
      <c r="E26" t="str">
        <v>INFLAMMATEUR 2 M SA 2004</v>
      </c>
      <c r="F26" t="str">
        <v>CLIENT PDF</v>
      </c>
      <c r="H26" t="str">
        <v>ACCPYRO</v>
      </c>
      <c r="I26" t="str">
        <v>FILS INFLA</v>
      </c>
      <c r="J26" t="str">
        <v>0</v>
      </c>
      <c r="M26" t="str">
        <v>FR</v>
      </c>
      <c r="O26" t="str">
        <v>1.4S</v>
      </c>
      <c r="Q26" t="str">
        <v>0.001</v>
      </c>
      <c r="S26" t="str">
        <v>0</v>
      </c>
      <c r="T26" t="str">
        <v>F-00000061</v>
      </c>
      <c r="U26" t="str">
        <v>4689</v>
      </c>
      <c r="V26" t="str">
        <v>0.5</v>
      </c>
      <c r="W26" t="str">
        <v>0</v>
      </c>
    </row>
    <row r="27">
      <c r="A27" t="str">
        <v>AutoTable</v>
      </c>
      <c r="D27" t="str">
        <v>14029</v>
      </c>
      <c r="E27" t="str">
        <v>INFLAMMATEUR 5 M SA 2004</v>
      </c>
      <c r="F27" t="str">
        <v>1</v>
      </c>
      <c r="H27" t="str">
        <v>ACCPYRO</v>
      </c>
      <c r="I27" t="str">
        <v>FILS INFLA</v>
      </c>
      <c r="J27" t="str">
        <v>0</v>
      </c>
      <c r="M27" t="str">
        <v>FR</v>
      </c>
      <c r="O27" t="str">
        <v>1.4S</v>
      </c>
      <c r="P27" t="str">
        <v>0080.P2.14.0023</v>
      </c>
      <c r="Q27" t="str">
        <v>0.001</v>
      </c>
      <c r="S27" t="str">
        <v>0</v>
      </c>
      <c r="T27" t="str">
        <v>F-00000061</v>
      </c>
      <c r="U27" t="str">
        <v>4375</v>
      </c>
      <c r="V27" t="str">
        <v>0.96</v>
      </c>
      <c r="W27" t="str">
        <v>0</v>
      </c>
    </row>
    <row r="28">
      <c r="A28" t="str">
        <v>AutoTable</v>
      </c>
      <c r="D28" t="str">
        <v>14035-2</v>
      </c>
      <c r="E28" t="str">
        <v>INFLAMMATEUR 2 M</v>
      </c>
      <c r="F28" t="str">
        <v>1</v>
      </c>
      <c r="H28" t="str">
        <v>ACCPYRO</v>
      </c>
      <c r="I28" t="str">
        <v>FILS INFLA</v>
      </c>
      <c r="J28" t="str">
        <v>0</v>
      </c>
      <c r="M28" t="str">
        <v>CN</v>
      </c>
      <c r="O28" t="str">
        <v>1.4S</v>
      </c>
      <c r="Q28" t="str">
        <v>0.001</v>
      </c>
      <c r="S28" t="str">
        <v>0</v>
      </c>
      <c r="T28" t="str">
        <v>F-00000300</v>
      </c>
      <c r="U28" t="str">
        <v>65425</v>
      </c>
      <c r="V28" t="str">
        <v>0.19</v>
      </c>
      <c r="W28" t="str">
        <v>14445</v>
      </c>
    </row>
    <row r="29">
      <c r="A29" t="str">
        <v>AutoTable</v>
      </c>
      <c r="D29" t="str">
        <v>14035-3</v>
      </c>
      <c r="E29" t="str">
        <v>INFLAMMATEUR 3 M</v>
      </c>
      <c r="F29" t="str">
        <v>INTERNE</v>
      </c>
      <c r="H29" t="str">
        <v>ACCPYRO</v>
      </c>
      <c r="I29" t="str">
        <v>FILS INFLA</v>
      </c>
      <c r="J29" t="str">
        <v>0</v>
      </c>
      <c r="M29" t="str">
        <v>CN</v>
      </c>
      <c r="O29" t="str">
        <v>1.4S</v>
      </c>
      <c r="Q29" t="str">
        <v>0.001</v>
      </c>
      <c r="S29" t="str">
        <v>0</v>
      </c>
      <c r="T29" t="str">
        <v>F-00000208</v>
      </c>
      <c r="U29" t="str">
        <v>2603</v>
      </c>
      <c r="V29" t="str">
        <v>0.23278</v>
      </c>
      <c r="W29" t="str">
        <v>0</v>
      </c>
    </row>
    <row r="30">
      <c r="A30" t="str">
        <v>AutoTable</v>
      </c>
      <c r="D30" t="str">
        <v>14035-5</v>
      </c>
      <c r="E30" t="str">
        <v>INFLAMMATEUR 5 M</v>
      </c>
      <c r="F30" t="str">
        <v>1</v>
      </c>
      <c r="H30" t="str">
        <v>ACCPYRO</v>
      </c>
      <c r="I30" t="str">
        <v>FILS INFLA</v>
      </c>
      <c r="J30" t="str">
        <v>0</v>
      </c>
      <c r="M30" t="str">
        <v>CN</v>
      </c>
      <c r="O30" t="str">
        <v>1.4S</v>
      </c>
      <c r="Q30" t="str">
        <v>0.001</v>
      </c>
      <c r="S30" t="str">
        <v>0</v>
      </c>
      <c r="T30" t="str">
        <v>F-00000300</v>
      </c>
      <c r="U30" t="str">
        <v>41171</v>
      </c>
      <c r="V30" t="str">
        <v>0.4184</v>
      </c>
      <c r="W30" t="str">
        <v>107</v>
      </c>
    </row>
    <row r="31">
      <c r="A31" t="str">
        <v>AutoTable</v>
      </c>
      <c r="D31" t="str">
        <v>14004R</v>
      </c>
      <c r="E31" t="str">
        <v>BOBINE 500 M FIL BIFILAIRE ROUGE 51/100°</v>
      </c>
      <c r="F31" t="str">
        <v>INTERNE</v>
      </c>
      <c r="H31" t="str">
        <v>ACCPYRO</v>
      </c>
      <c r="I31" t="str">
        <v>FILS INFLA</v>
      </c>
      <c r="J31" t="str">
        <v>0</v>
      </c>
      <c r="M31" t="str">
        <v>FR</v>
      </c>
      <c r="Q31" t="str">
        <v>0</v>
      </c>
      <c r="S31" t="str">
        <v>0</v>
      </c>
      <c r="T31" t="str">
        <v>F-00000061</v>
      </c>
      <c r="U31" t="str">
        <v>3</v>
      </c>
      <c r="V31" t="str">
        <v>19.82</v>
      </c>
      <c r="W31" t="str">
        <v>0</v>
      </c>
    </row>
    <row r="32">
      <c r="A32" t="str">
        <v>AutoTable</v>
      </c>
      <c r="D32" t="str">
        <v>14004V</v>
      </c>
      <c r="E32" t="str">
        <v>BOBINE 500 M FIL BIFILAIRE VERT 51/100 °</v>
      </c>
      <c r="F32" t="str">
        <v>INTERNE</v>
      </c>
      <c r="H32" t="str">
        <v>ACCPYRO</v>
      </c>
      <c r="I32" t="str">
        <v>FILS INFLA</v>
      </c>
      <c r="J32" t="str">
        <v>0</v>
      </c>
      <c r="M32" t="str">
        <v>FR</v>
      </c>
      <c r="Q32" t="str">
        <v>0</v>
      </c>
      <c r="S32" t="str">
        <v>0</v>
      </c>
      <c r="T32" t="str">
        <v>F-00000061</v>
      </c>
      <c r="U32" t="str">
        <v>11</v>
      </c>
      <c r="V32" t="str">
        <v>16.04</v>
      </c>
      <c r="W32" t="str">
        <v>0</v>
      </c>
    </row>
    <row r="33">
      <c r="A33" t="str">
        <v>AutoTable</v>
      </c>
      <c r="D33" t="str">
        <v>14033</v>
      </c>
      <c r="E33" t="str">
        <v>BOBINE 100 M FIL BIFILAIRE 51/100° NOIR</v>
      </c>
      <c r="F33" t="str">
        <v>1</v>
      </c>
      <c r="H33" t="str">
        <v>ACCPYRO</v>
      </c>
      <c r="I33" t="str">
        <v>FILS INFLA</v>
      </c>
      <c r="J33" t="str">
        <v>0</v>
      </c>
      <c r="M33" t="str">
        <v>FR</v>
      </c>
      <c r="Q33" t="str">
        <v>0</v>
      </c>
      <c r="S33" t="str">
        <v>0</v>
      </c>
      <c r="T33" t="str">
        <v>F-00000061</v>
      </c>
      <c r="U33" t="str">
        <v>0</v>
      </c>
      <c r="V33" t="str">
        <v>0</v>
      </c>
      <c r="W33" t="str">
        <v>0</v>
      </c>
    </row>
    <row r="34">
      <c r="A34" t="str">
        <v>AutoTable</v>
      </c>
      <c r="D34" t="str">
        <v>14121BRZ</v>
      </c>
      <c r="E34" t="str">
        <v>BLOC ELECTRIQUE  ALKALINE 36 V INTERNE</v>
      </c>
      <c r="F34" t="str">
        <v>INTERNE</v>
      </c>
      <c r="H34" t="str">
        <v>ACCPYRO</v>
      </c>
      <c r="I34" t="str">
        <v>FILS INFLA</v>
      </c>
      <c r="J34" t="str">
        <v>0</v>
      </c>
      <c r="M34" t="str">
        <v>FR</v>
      </c>
      <c r="Q34" t="str">
        <v>0</v>
      </c>
      <c r="S34" t="str">
        <v>0</v>
      </c>
      <c r="T34" t="str">
        <v>F-00000099</v>
      </c>
      <c r="U34" t="str">
        <v>4</v>
      </c>
      <c r="V34" t="str">
        <v>18.1</v>
      </c>
      <c r="W34" t="str">
        <v>0</v>
      </c>
    </row>
    <row r="35">
      <c r="A35" t="str">
        <v>AutoTable</v>
      </c>
      <c r="D35" t="str">
        <v>14302</v>
      </c>
      <c r="E35" t="str">
        <v>BOBINE 200 M BIFILAIRE ORANGE CUIVRE 45/100°</v>
      </c>
      <c r="F35" t="str">
        <v>1</v>
      </c>
      <c r="H35" t="str">
        <v>ACCPYRO</v>
      </c>
      <c r="I35" t="str">
        <v>FILS INFLA</v>
      </c>
      <c r="J35" t="str">
        <v>0</v>
      </c>
      <c r="M35" t="str">
        <v>CN</v>
      </c>
      <c r="Q35" t="str">
        <v>0</v>
      </c>
      <c r="S35" t="str">
        <v>0</v>
      </c>
      <c r="T35" t="str">
        <v>F-00000300</v>
      </c>
      <c r="U35" t="str">
        <v>305</v>
      </c>
      <c r="V35" t="str">
        <v>7.0875</v>
      </c>
      <c r="W35" t="str">
        <v>1</v>
      </c>
    </row>
    <row r="36">
      <c r="A36" t="str">
        <v>AutoTable</v>
      </c>
      <c r="D36" t="str">
        <v>14304</v>
      </c>
      <c r="E36" t="str">
        <v>BOBINE 500M BIFILAIRE ORANGE CUIVRE 45/100°(FB502)</v>
      </c>
      <c r="F36" t="str">
        <v>1</v>
      </c>
      <c r="H36" t="str">
        <v>ACCPYRO</v>
      </c>
      <c r="I36" t="str">
        <v>FILS INFLA</v>
      </c>
      <c r="J36" t="str">
        <v>0</v>
      </c>
      <c r="M36" t="str">
        <v>CN</v>
      </c>
      <c r="Q36" t="str">
        <v>0</v>
      </c>
      <c r="S36" t="str">
        <v>0</v>
      </c>
      <c r="T36" t="str">
        <v>F-00000300</v>
      </c>
      <c r="U36" t="str">
        <v>3226</v>
      </c>
      <c r="V36" t="str">
        <v>35</v>
      </c>
      <c r="W36" t="str">
        <v>0</v>
      </c>
    </row>
    <row r="37">
      <c r="A37" t="str">
        <v>AutoTable</v>
      </c>
      <c r="D37" t="str">
        <v>14305O/B</v>
      </c>
      <c r="E37" t="str">
        <v>BOBINE 500 M BIFILAIRE ORANGE BLEU CUIVRE 45/100°</v>
      </c>
      <c r="F37" t="str">
        <v>1</v>
      </c>
      <c r="H37" t="str">
        <v>ACCPYRO</v>
      </c>
      <c r="I37" t="str">
        <v>FILS INFLA</v>
      </c>
      <c r="J37" t="str">
        <v>0</v>
      </c>
      <c r="M37" t="str">
        <v>CN</v>
      </c>
      <c r="Q37" t="str">
        <v>0</v>
      </c>
      <c r="S37" t="str">
        <v>0</v>
      </c>
      <c r="T37" t="str">
        <v>F-00000300</v>
      </c>
      <c r="U37" t="str">
        <v>269</v>
      </c>
      <c r="V37" t="str">
        <v>14.154</v>
      </c>
      <c r="W37" t="str">
        <v>0</v>
      </c>
    </row>
    <row r="38">
      <c r="A38" t="str">
        <v>AutoTable</v>
      </c>
      <c r="D38" t="str">
        <v>14309</v>
      </c>
      <c r="E38" t="str">
        <v>FIL CUIVRE ROUGE NOIR X 100 METRES</v>
      </c>
      <c r="F38" t="str">
        <v>INTERNE</v>
      </c>
      <c r="H38" t="str">
        <v>ACCPYRO</v>
      </c>
      <c r="I38" t="str">
        <v>FILS INFLA</v>
      </c>
      <c r="J38" t="str">
        <v>0</v>
      </c>
      <c r="M38" t="str">
        <v>CN</v>
      </c>
      <c r="Q38" t="str">
        <v>0</v>
      </c>
      <c r="S38" t="str">
        <v>0</v>
      </c>
      <c r="T38" t="str">
        <v>F-00000300</v>
      </c>
      <c r="U38" t="str">
        <v>0</v>
      </c>
      <c r="V38" t="str">
        <v>36.3</v>
      </c>
      <c r="W38" t="str">
        <v>0</v>
      </c>
    </row>
    <row r="39">
      <c r="A39" t="str">
        <v>AutoTable</v>
      </c>
      <c r="D39" t="str">
        <v>29080</v>
      </c>
      <c r="E39" t="str">
        <v>BLOC ELECTRIQUE 18 V</v>
      </c>
      <c r="F39" t="str">
        <v>1</v>
      </c>
      <c r="H39" t="str">
        <v>ACCPYRO</v>
      </c>
      <c r="I39" t="str">
        <v>FILS INFLA</v>
      </c>
      <c r="J39" t="str">
        <v>0</v>
      </c>
      <c r="M39" t="str">
        <v>CN</v>
      </c>
      <c r="Q39" t="str">
        <v>0</v>
      </c>
      <c r="S39" t="str">
        <v>0</v>
      </c>
      <c r="T39" t="str">
        <v>F-00000300</v>
      </c>
      <c r="U39" t="str">
        <v>76</v>
      </c>
      <c r="V39" t="str">
        <v>8.811</v>
      </c>
      <c r="W39" t="str">
        <v>0</v>
      </c>
    </row>
    <row r="40">
      <c r="A40" t="str">
        <v>AutoTable</v>
      </c>
      <c r="D40" t="str">
        <v>29080BRZ</v>
      </c>
      <c r="E40" t="str">
        <v>BLOC ELECTRIQUE   18 V INTERNE</v>
      </c>
      <c r="F40" t="str">
        <v>INTERNE</v>
      </c>
      <c r="H40" t="str">
        <v>ACCPYRO</v>
      </c>
      <c r="I40" t="str">
        <v>FILS INFLA</v>
      </c>
      <c r="J40" t="str">
        <v>0</v>
      </c>
      <c r="M40" t="str">
        <v>CN</v>
      </c>
      <c r="Q40" t="str">
        <v>0</v>
      </c>
      <c r="S40" t="str">
        <v>0</v>
      </c>
      <c r="T40" t="str">
        <v>F-00000300</v>
      </c>
      <c r="U40" t="str">
        <v>3</v>
      </c>
      <c r="V40" t="str">
        <v>11.3</v>
      </c>
      <c r="W40" t="str">
        <v>0</v>
      </c>
    </row>
    <row r="41">
      <c r="A41" t="str">
        <v>AutoTable</v>
      </c>
      <c r="D41" t="str">
        <v>29081</v>
      </c>
      <c r="E41" t="str">
        <v>BLOC ELECTRIQUE 90 V</v>
      </c>
      <c r="F41" t="str">
        <v>1</v>
      </c>
      <c r="H41" t="str">
        <v>ACCPYRO</v>
      </c>
      <c r="I41" t="str">
        <v>FILS INFLA</v>
      </c>
      <c r="J41" t="str">
        <v>0</v>
      </c>
      <c r="M41" t="str">
        <v>FR</v>
      </c>
      <c r="Q41" t="str">
        <v>0</v>
      </c>
      <c r="S41" t="str">
        <v>0</v>
      </c>
      <c r="T41" t="str">
        <v>F-00000099</v>
      </c>
      <c r="U41" t="str">
        <v>1</v>
      </c>
      <c r="V41" t="str">
        <v>27.55</v>
      </c>
      <c r="W41" t="str">
        <v>0</v>
      </c>
    </row>
    <row r="42">
      <c r="A42" t="str">
        <v>AutoTable</v>
      </c>
      <c r="D42" t="str">
        <v>29081-A</v>
      </c>
      <c r="E42" t="str">
        <v>BLOC 90V  ALCALINE</v>
      </c>
      <c r="F42" t="str">
        <v>INTERNE</v>
      </c>
      <c r="H42" t="str">
        <v>ACCPYRO</v>
      </c>
      <c r="I42" t="str">
        <v>FILS INFLA</v>
      </c>
      <c r="J42" t="str">
        <v>0</v>
      </c>
      <c r="M42" t="str">
        <v>FR</v>
      </c>
      <c r="Q42" t="str">
        <v>0</v>
      </c>
      <c r="S42" t="str">
        <v>0</v>
      </c>
      <c r="T42" t="str">
        <v>F-00000012</v>
      </c>
      <c r="U42" t="str">
        <v>0</v>
      </c>
      <c r="V42" t="str">
        <v>0</v>
      </c>
      <c r="W42" t="str">
        <v>0</v>
      </c>
    </row>
    <row r="43">
      <c r="A43" t="str">
        <v>AutoTable</v>
      </c>
      <c r="D43" t="str">
        <v>29085</v>
      </c>
      <c r="E43" t="str">
        <v>CONNECTEUR ELECTRIQUE - BOITE DE 500</v>
      </c>
      <c r="F43" t="str">
        <v>1</v>
      </c>
      <c r="H43" t="str">
        <v>ACCPYRO</v>
      </c>
      <c r="I43" t="str">
        <v>FILS INFLA</v>
      </c>
      <c r="J43" t="str">
        <v>0</v>
      </c>
      <c r="M43" t="str">
        <v>FR</v>
      </c>
      <c r="Q43" t="str">
        <v>0</v>
      </c>
      <c r="S43" t="str">
        <v>0</v>
      </c>
      <c r="T43" t="str">
        <v>F-00000480</v>
      </c>
      <c r="U43" t="str">
        <v>415</v>
      </c>
      <c r="V43" t="str">
        <v>0.01</v>
      </c>
      <c r="W43" t="str">
        <v>0</v>
      </c>
    </row>
    <row r="44">
      <c r="A44" t="str">
        <v>AutoTable</v>
      </c>
      <c r="D44" t="str">
        <v>29230</v>
      </c>
      <c r="E44" t="str">
        <v>CONNECTEUR ELECTRIQUE BOITE DE 500 PIECES</v>
      </c>
      <c r="F44" t="str">
        <v>1</v>
      </c>
      <c r="H44" t="str">
        <v>ACCPYRO</v>
      </c>
      <c r="I44" t="str">
        <v>FILS INFLA</v>
      </c>
      <c r="J44" t="str">
        <v>0</v>
      </c>
      <c r="M44" t="str">
        <v>CN</v>
      </c>
      <c r="Q44" t="str">
        <v>0</v>
      </c>
      <c r="S44" t="str">
        <v>0</v>
      </c>
      <c r="T44" t="str">
        <v>F-00000300</v>
      </c>
      <c r="U44" t="str">
        <v>20010</v>
      </c>
      <c r="V44" t="str">
        <v>0.00753</v>
      </c>
      <c r="W44" t="str">
        <v>0</v>
      </c>
    </row>
    <row r="45">
      <c r="A45" t="str">
        <v>AutoTable</v>
      </c>
      <c r="D45" t="str">
        <v>Y14304</v>
      </c>
      <c r="E45" t="str">
        <v>BOBINE DE FIL 500M</v>
      </c>
      <c r="F45" t="str">
        <v>INTERNE</v>
      </c>
      <c r="H45" t="str">
        <v>ACCPYRO</v>
      </c>
      <c r="I45" t="str">
        <v>FILS INFLA</v>
      </c>
      <c r="J45" t="str">
        <v>0</v>
      </c>
      <c r="M45" t="str">
        <v>FR</v>
      </c>
      <c r="Q45" t="str">
        <v>0</v>
      </c>
      <c r="S45" t="str">
        <v>0</v>
      </c>
      <c r="T45" t="str">
        <v>F-00000480</v>
      </c>
      <c r="U45" t="str">
        <v>44</v>
      </c>
      <c r="V45" t="str">
        <v>0</v>
      </c>
      <c r="W45" t="str">
        <v>0</v>
      </c>
    </row>
    <row r="46">
      <c r="A46" t="str">
        <v>AutoTable</v>
      </c>
      <c r="D46" t="str">
        <v>29041</v>
      </c>
      <c r="E46" t="str">
        <v>COLLIER PLASTIQUE 300 X 4MM LOT DE 100</v>
      </c>
      <c r="F46" t="str">
        <v>1</v>
      </c>
      <c r="H46" t="str">
        <v>ACCPYRO</v>
      </c>
      <c r="I46" t="str">
        <v>FIXATIONS</v>
      </c>
      <c r="J46" t="str">
        <v>0</v>
      </c>
      <c r="M46" t="str">
        <v>CN</v>
      </c>
      <c r="Q46" t="str">
        <v>0</v>
      </c>
      <c r="S46" t="str">
        <v>0</v>
      </c>
      <c r="T46" t="str">
        <v>F-00000300</v>
      </c>
      <c r="U46" t="str">
        <v>1501</v>
      </c>
      <c r="V46" t="str">
        <v>0.97067</v>
      </c>
      <c r="W46" t="str">
        <v>0</v>
      </c>
    </row>
    <row r="47">
      <c r="A47" t="str">
        <v>AutoTable</v>
      </c>
      <c r="D47" t="str">
        <v>29040</v>
      </c>
      <c r="E47" t="str">
        <v>COLLIER PLASTIQUE 100 X 3 MM LOT DE 500</v>
      </c>
      <c r="F47" t="str">
        <v>1</v>
      </c>
      <c r="H47" t="str">
        <v>ACCPYRO</v>
      </c>
      <c r="I47" t="str">
        <v>FIXATIONS</v>
      </c>
      <c r="J47" t="str">
        <v>0</v>
      </c>
      <c r="M47" t="str">
        <v>CN</v>
      </c>
      <c r="Q47" t="str">
        <v>0</v>
      </c>
      <c r="S47" t="str">
        <v>0</v>
      </c>
      <c r="T47" t="str">
        <v>F-00000300</v>
      </c>
      <c r="U47" t="str">
        <v>380</v>
      </c>
      <c r="V47" t="str">
        <v>2.57</v>
      </c>
      <c r="W47" t="str">
        <v>0</v>
      </c>
    </row>
    <row r="48">
      <c r="A48" t="str">
        <v>AutoTable</v>
      </c>
      <c r="D48" t="str">
        <v>29042</v>
      </c>
      <c r="E48" t="str">
        <v>COLLIER PLASTIQUE 400 X 8 MM LOT DE 100</v>
      </c>
      <c r="F48" t="str">
        <v>1</v>
      </c>
      <c r="H48" t="str">
        <v>ACCPYRO</v>
      </c>
      <c r="I48" t="str">
        <v>FIXATIONS</v>
      </c>
      <c r="J48" t="str">
        <v>0</v>
      </c>
      <c r="M48" t="str">
        <v>CN</v>
      </c>
      <c r="Q48" t="str">
        <v>0</v>
      </c>
      <c r="S48" t="str">
        <v>0</v>
      </c>
      <c r="T48" t="str">
        <v>F-00000300</v>
      </c>
      <c r="U48" t="str">
        <v>827</v>
      </c>
      <c r="V48" t="str">
        <v>4.142</v>
      </c>
      <c r="W48" t="str">
        <v>1</v>
      </c>
    </row>
    <row r="49">
      <c r="A49" t="str">
        <v>AutoTable</v>
      </c>
      <c r="D49" t="str">
        <v>29043</v>
      </c>
      <c r="E49" t="str">
        <v>COLLIER PLASTIQUE 500 X 8 MM LOT DE 100</v>
      </c>
      <c r="F49" t="str">
        <v>INTERNE</v>
      </c>
      <c r="H49" t="str">
        <v>ACCPYRO</v>
      </c>
      <c r="I49" t="str">
        <v>FIXATIONS</v>
      </c>
      <c r="J49" t="str">
        <v>0</v>
      </c>
      <c r="M49" t="str">
        <v>CN</v>
      </c>
      <c r="Q49" t="str">
        <v>0</v>
      </c>
      <c r="S49" t="str">
        <v>0</v>
      </c>
      <c r="T49" t="str">
        <v>F-00000300</v>
      </c>
      <c r="U49" t="str">
        <v>120</v>
      </c>
      <c r="V49" t="str">
        <v>6.24</v>
      </c>
      <c r="W49" t="str">
        <v>0</v>
      </c>
    </row>
    <row r="50">
      <c r="A50" t="str">
        <v>AutoTable</v>
      </c>
      <c r="D50" t="str">
        <v>29044</v>
      </c>
      <c r="E50" t="str">
        <v>COLLIER PLASTIQUE 200 X 4 MM LOT DE 1000</v>
      </c>
      <c r="F50" t="str">
        <v>1</v>
      </c>
      <c r="H50" t="str">
        <v>ACCPYRO</v>
      </c>
      <c r="I50" t="str">
        <v>FIXATIONS</v>
      </c>
      <c r="J50" t="str">
        <v>0</v>
      </c>
      <c r="M50" t="str">
        <v>CN</v>
      </c>
      <c r="Q50" t="str">
        <v>0</v>
      </c>
      <c r="S50" t="str">
        <v>0</v>
      </c>
      <c r="T50" t="str">
        <v>F-00000300</v>
      </c>
      <c r="U50" t="str">
        <v>165</v>
      </c>
      <c r="V50" t="str">
        <v>6.87333</v>
      </c>
      <c r="W50" t="str">
        <v>1</v>
      </c>
    </row>
    <row r="51">
      <c r="A51" t="str">
        <v>AutoTable</v>
      </c>
      <c r="D51" t="str">
        <v>29060</v>
      </c>
      <c r="E51" t="str">
        <v>FIL DE FER GALVA  PQT DE 5 KG</v>
      </c>
      <c r="F51" t="str">
        <v>1</v>
      </c>
      <c r="H51" t="str">
        <v>ACCPYRO</v>
      </c>
      <c r="I51" t="str">
        <v>FIXATIONS</v>
      </c>
      <c r="J51" t="str">
        <v>0</v>
      </c>
      <c r="M51" t="str">
        <v>FR</v>
      </c>
      <c r="Q51" t="str">
        <v>0</v>
      </c>
      <c r="S51" t="str">
        <v>0</v>
      </c>
      <c r="T51" t="str">
        <v>F-00000089</v>
      </c>
      <c r="U51" t="str">
        <v>37</v>
      </c>
      <c r="V51" t="str">
        <v>10.45</v>
      </c>
      <c r="W51" t="str">
        <v>0</v>
      </c>
    </row>
    <row r="52">
      <c r="A52" t="str">
        <v>AutoTable</v>
      </c>
      <c r="D52" t="str">
        <v>29150</v>
      </c>
      <c r="E52" t="str">
        <v>trepied bois petit modele</v>
      </c>
      <c r="F52" t="str">
        <v>ANCIENNES REFS</v>
      </c>
      <c r="H52" t="str">
        <v>ACCPYRO</v>
      </c>
      <c r="I52" t="str">
        <v>FIXATIONS</v>
      </c>
      <c r="J52" t="str">
        <v>0</v>
      </c>
      <c r="M52" t="str">
        <v>CN</v>
      </c>
      <c r="Q52" t="str">
        <v>0</v>
      </c>
      <c r="S52" t="str">
        <v>0</v>
      </c>
      <c r="T52" t="str">
        <v>F-00000300</v>
      </c>
      <c r="U52" t="str">
        <v>0</v>
      </c>
      <c r="V52" t="str">
        <v>0.84</v>
      </c>
      <c r="W52" t="str">
        <v>0</v>
      </c>
    </row>
    <row r="53">
      <c r="A53" t="str">
        <v>AutoTable</v>
      </c>
      <c r="D53" t="str">
        <v>FORMABOOK</v>
      </c>
      <c r="E53" t="str">
        <v>LIVRET DE FORMATION C4T2</v>
      </c>
      <c r="F53" t="str">
        <v>ANCIENNES REFS</v>
      </c>
      <c r="H53" t="str">
        <v>ACCPYRO</v>
      </c>
      <c r="I53" t="str">
        <v>FORMATION</v>
      </c>
      <c r="J53" t="str">
        <v>0</v>
      </c>
      <c r="M53" t="str">
        <v>CN</v>
      </c>
      <c r="Q53" t="str">
        <v>0</v>
      </c>
      <c r="S53" t="str">
        <v>0</v>
      </c>
      <c r="T53" t="str">
        <v>F-00000300</v>
      </c>
      <c r="U53" t="str">
        <v>0</v>
      </c>
      <c r="V53" t="str">
        <v>0</v>
      </c>
      <c r="W53" t="str">
        <v>0</v>
      </c>
    </row>
    <row r="54">
      <c r="A54" t="str">
        <v>AutoTable</v>
      </c>
      <c r="D54" t="str">
        <v>14001</v>
      </c>
      <c r="E54" t="str">
        <v>MECHE SOUS CONDUIT PQT DE 20 METRES</v>
      </c>
      <c r="F54" t="str">
        <v>1</v>
      </c>
      <c r="H54" t="str">
        <v>ACCPYRO</v>
      </c>
      <c r="I54" t="str">
        <v>MECHE</v>
      </c>
      <c r="J54" t="str">
        <v>0</v>
      </c>
      <c r="M54" t="str">
        <v>EU</v>
      </c>
      <c r="O54" t="str">
        <v>1.4G</v>
      </c>
      <c r="Q54" t="str">
        <v>0.1</v>
      </c>
      <c r="S54" t="str">
        <v>0</v>
      </c>
      <c r="T54" t="str">
        <v>F-00000460</v>
      </c>
      <c r="U54" t="str">
        <v>6</v>
      </c>
      <c r="V54" t="str">
        <v>3.6</v>
      </c>
      <c r="W54" t="str">
        <v>0</v>
      </c>
    </row>
    <row r="55">
      <c r="A55" t="str">
        <v>AutoTable</v>
      </c>
      <c r="D55" t="str">
        <v>14011</v>
      </c>
      <c r="E55" t="str">
        <v>MECHE SOUS CONDUIT PLASTIFIE  PQT DE 10 METRES</v>
      </c>
      <c r="F55" t="str">
        <v>1</v>
      </c>
      <c r="H55" t="str">
        <v>ACCPYRO</v>
      </c>
      <c r="I55" t="str">
        <v>MECHE</v>
      </c>
      <c r="J55" t="str">
        <v>0</v>
      </c>
      <c r="M55" t="str">
        <v>EU</v>
      </c>
      <c r="O55" t="str">
        <v>1.4G</v>
      </c>
      <c r="Q55" t="str">
        <v>0.001</v>
      </c>
      <c r="S55" t="str">
        <v>0</v>
      </c>
      <c r="T55" t="str">
        <v>F-00000460</v>
      </c>
      <c r="U55" t="str">
        <v>0</v>
      </c>
      <c r="V55" t="str">
        <v>0.27</v>
      </c>
      <c r="W55" t="str">
        <v>0</v>
      </c>
    </row>
    <row r="56">
      <c r="A56" t="str">
        <v>AutoTable</v>
      </c>
      <c r="D56" t="str">
        <v>14011-50</v>
      </c>
      <c r="E56" t="str">
        <v>MECHE SOUS CONDUIT PLASTIQUE ROULEAU 50 METRES</v>
      </c>
      <c r="F56" t="str">
        <v>1</v>
      </c>
      <c r="H56" t="str">
        <v>ACCPYRO</v>
      </c>
      <c r="I56" t="str">
        <v>MECHE</v>
      </c>
      <c r="J56" t="str">
        <v>0</v>
      </c>
      <c r="M56" t="str">
        <v>CN</v>
      </c>
      <c r="O56" t="str">
        <v>1.4G</v>
      </c>
      <c r="Q56" t="str">
        <v>0.00684</v>
      </c>
      <c r="S56" t="str">
        <v>0</v>
      </c>
      <c r="T56" t="str">
        <v>F-00000300</v>
      </c>
      <c r="U56" t="str">
        <v>1561</v>
      </c>
      <c r="V56" t="str">
        <v>5.45</v>
      </c>
      <c r="W56" t="str">
        <v>720</v>
      </c>
    </row>
    <row r="57">
      <c r="A57" t="str">
        <v>AutoTable</v>
      </c>
      <c r="D57" t="str">
        <v>14012</v>
      </c>
      <c r="E57" t="str">
        <v>MECHE LENTE ARGENTEE (X 10 M)</v>
      </c>
      <c r="F57" t="str">
        <v>1</v>
      </c>
      <c r="H57" t="str">
        <v>ACCPYRO</v>
      </c>
      <c r="I57" t="str">
        <v>MECHE</v>
      </c>
      <c r="J57" t="str">
        <v>0</v>
      </c>
      <c r="M57" t="str">
        <v>CN</v>
      </c>
      <c r="O57" t="str">
        <v>1.4G</v>
      </c>
      <c r="Q57" t="str">
        <v>0.001</v>
      </c>
      <c r="S57" t="str">
        <v>0</v>
      </c>
      <c r="T57" t="str">
        <v>F-00000300</v>
      </c>
      <c r="U57" t="str">
        <v>136</v>
      </c>
      <c r="V57" t="str">
        <v>0.51</v>
      </c>
      <c r="W57" t="str">
        <v>0</v>
      </c>
    </row>
    <row r="58">
      <c r="A58" t="str">
        <v>AutoTable</v>
      </c>
      <c r="D58" t="str">
        <v>14015</v>
      </c>
      <c r="E58" t="str">
        <v>MECHE LENTE Ø 5 - 1 SEC/CM (LES 10 M)</v>
      </c>
      <c r="F58" t="str">
        <v>1</v>
      </c>
      <c r="H58" t="str">
        <v>ACCPYRO</v>
      </c>
      <c r="I58" t="str">
        <v>MECHE</v>
      </c>
      <c r="J58" t="str">
        <v>0</v>
      </c>
      <c r="M58" t="str">
        <v>EU</v>
      </c>
      <c r="O58" t="str">
        <v>1.4G</v>
      </c>
      <c r="Q58" t="str">
        <v>0.001</v>
      </c>
      <c r="S58" t="str">
        <v>0</v>
      </c>
      <c r="T58" t="str">
        <v>F-00000460</v>
      </c>
      <c r="U58" t="str">
        <v>0</v>
      </c>
      <c r="V58" t="str">
        <v>5.5</v>
      </c>
      <c r="W58" t="str">
        <v>0</v>
      </c>
    </row>
    <row r="59">
      <c r="A59" t="str">
        <v>AutoTable</v>
      </c>
      <c r="D59" t="str">
        <v>14021</v>
      </c>
      <c r="E59" t="str">
        <v>MECHE ADHESIVE   PQT DE 15 METRES</v>
      </c>
      <c r="F59" t="str">
        <v>1</v>
      </c>
      <c r="H59" t="str">
        <v>ACCPYRO</v>
      </c>
      <c r="I59" t="str">
        <v>MECHE</v>
      </c>
      <c r="J59" t="str">
        <v>0</v>
      </c>
      <c r="M59" t="str">
        <v>EU</v>
      </c>
      <c r="O59" t="str">
        <v>1.4G</v>
      </c>
      <c r="Q59" t="str">
        <v>0.001</v>
      </c>
      <c r="S59" t="str">
        <v>0</v>
      </c>
      <c r="T59" t="str">
        <v>F-00000455</v>
      </c>
      <c r="U59" t="str">
        <v>269</v>
      </c>
      <c r="V59" t="str">
        <v>6.76</v>
      </c>
      <c r="W59" t="str">
        <v>6</v>
      </c>
    </row>
    <row r="60">
      <c r="A60" t="str">
        <v>AutoTable</v>
      </c>
      <c r="D60" t="str">
        <v>15068</v>
      </c>
      <c r="E60" t="str">
        <v>SYSTEME DOUBLE FONTAINE ELECTRIQUE 220 VOLTS</v>
      </c>
      <c r="F60" t="str">
        <v>1</v>
      </c>
      <c r="H60" t="str">
        <v>ACCPYRO</v>
      </c>
      <c r="I60" t="str">
        <v>MORT STRUC</v>
      </c>
      <c r="J60" t="str">
        <v>28</v>
      </c>
      <c r="M60" t="str">
        <v>CN</v>
      </c>
      <c r="Q60" t="str">
        <v>0</v>
      </c>
      <c r="R60" t="str">
        <v>60</v>
      </c>
      <c r="S60" t="str">
        <v>8</v>
      </c>
      <c r="T60" t="str">
        <v>F-00000300</v>
      </c>
      <c r="U60" t="str">
        <v>12</v>
      </c>
      <c r="V60" t="str">
        <v>55.12133</v>
      </c>
      <c r="W60" t="str">
        <v>0</v>
      </c>
    </row>
    <row r="61">
      <c r="A61" t="str">
        <v>AutoTable</v>
      </c>
      <c r="D61" t="str">
        <v>29240</v>
      </c>
      <c r="E61" t="str">
        <v>STRUCTURE ALUMINIUM POUR CHANDELLES PM</v>
      </c>
      <c r="F61" t="str">
        <v>1</v>
      </c>
      <c r="H61" t="str">
        <v>ACCPYRO</v>
      </c>
      <c r="I61" t="str">
        <v>MORT STRUC</v>
      </c>
      <c r="J61" t="str">
        <v>0</v>
      </c>
      <c r="M61" t="str">
        <v>CN</v>
      </c>
      <c r="Q61" t="str">
        <v>0</v>
      </c>
      <c r="S61" t="str">
        <v>0</v>
      </c>
      <c r="T61" t="str">
        <v>F-00000300</v>
      </c>
      <c r="U61" t="str">
        <v>141</v>
      </c>
      <c r="V61" t="str">
        <v>51.88158</v>
      </c>
      <c r="W61" t="str">
        <v>0</v>
      </c>
    </row>
    <row r="62">
      <c r="A62" t="str">
        <v>AutoTable</v>
      </c>
      <c r="D62" t="str">
        <v>51000</v>
      </c>
      <c r="E62" t="str">
        <v>MORTIER FIBRE Ø400</v>
      </c>
      <c r="F62" t="str">
        <v>INTERNE</v>
      </c>
      <c r="H62" t="str">
        <v>ACCPYRO</v>
      </c>
      <c r="I62" t="str">
        <v>MORT STRUC</v>
      </c>
      <c r="J62" t="str">
        <v>0</v>
      </c>
      <c r="M62" t="str">
        <v>FR</v>
      </c>
      <c r="Q62" t="str">
        <v>0</v>
      </c>
      <c r="S62" t="str">
        <v>0</v>
      </c>
      <c r="T62" t="str">
        <v>F-00000480</v>
      </c>
      <c r="U62" t="str">
        <v>1</v>
      </c>
      <c r="V62" t="str">
        <v>0</v>
      </c>
      <c r="W62" t="str">
        <v>0</v>
      </c>
    </row>
    <row r="63">
      <c r="A63" t="str">
        <v>AutoTable</v>
      </c>
      <c r="D63" t="str">
        <v>51001</v>
      </c>
      <c r="E63" t="str">
        <v>MORTIER FIBRE Ø50</v>
      </c>
      <c r="F63" t="str">
        <v>1</v>
      </c>
      <c r="H63" t="str">
        <v>ACCPYRO</v>
      </c>
      <c r="I63" t="str">
        <v>MORT STRUC</v>
      </c>
      <c r="J63" t="str">
        <v>0</v>
      </c>
      <c r="M63" t="str">
        <v>CN</v>
      </c>
      <c r="Q63" t="str">
        <v>0</v>
      </c>
      <c r="S63" t="str">
        <v>0</v>
      </c>
      <c r="T63" t="str">
        <v>F-00000300</v>
      </c>
      <c r="U63" t="str">
        <v>66</v>
      </c>
      <c r="V63" t="str">
        <v>0.71</v>
      </c>
      <c r="W63" t="str">
        <v>0</v>
      </c>
    </row>
    <row r="64">
      <c r="A64" t="str">
        <v>AutoTable</v>
      </c>
      <c r="D64" t="str">
        <v>51003</v>
      </c>
      <c r="E64" t="str">
        <v>MORTIER FIBRE Ø60</v>
      </c>
      <c r="F64" t="str">
        <v>INTERNE</v>
      </c>
      <c r="H64" t="str">
        <v>ACCPYRO</v>
      </c>
      <c r="I64" t="str">
        <v>MORT STRUC</v>
      </c>
      <c r="J64" t="str">
        <v>0</v>
      </c>
      <c r="M64" t="str">
        <v>CN</v>
      </c>
      <c r="Q64" t="str">
        <v>0</v>
      </c>
      <c r="S64" t="str">
        <v>0</v>
      </c>
      <c r="T64" t="str">
        <v>F-00000300</v>
      </c>
      <c r="U64" t="str">
        <v>533</v>
      </c>
      <c r="V64" t="str">
        <v>0.67542</v>
      </c>
      <c r="W64" t="str">
        <v>0</v>
      </c>
    </row>
    <row r="65">
      <c r="A65" t="str">
        <v>AutoTable</v>
      </c>
      <c r="D65" t="str">
        <v>51003-3</v>
      </c>
      <c r="E65" t="str">
        <v>CAISSE 3 MORTIERS FIBRE Ø60 EVENTAIL</v>
      </c>
      <c r="F65" t="str">
        <v>INTERNE</v>
      </c>
      <c r="H65" t="str">
        <v>ACCPYRO</v>
      </c>
      <c r="I65" t="str">
        <v>MORT STRUC</v>
      </c>
      <c r="J65" t="str">
        <v>0</v>
      </c>
      <c r="M65" t="str">
        <v>CN</v>
      </c>
      <c r="Q65" t="str">
        <v>0</v>
      </c>
      <c r="S65" t="str">
        <v>0</v>
      </c>
      <c r="T65" t="str">
        <v>F-00000300</v>
      </c>
      <c r="U65" t="str">
        <v>0</v>
      </c>
      <c r="V65" t="str">
        <v>0</v>
      </c>
      <c r="W65" t="str">
        <v>0</v>
      </c>
    </row>
    <row r="66">
      <c r="A66" t="str">
        <v>AutoTable</v>
      </c>
      <c r="D66" t="str">
        <v>51005</v>
      </c>
      <c r="E66" t="str">
        <v>MORTIER FIBRE Ø75</v>
      </c>
      <c r="F66" t="str">
        <v>1</v>
      </c>
      <c r="H66" t="str">
        <v>ACCPYRO</v>
      </c>
      <c r="I66" t="str">
        <v>MORT STRUC</v>
      </c>
      <c r="J66" t="str">
        <v>0</v>
      </c>
      <c r="M66" t="str">
        <v>CN</v>
      </c>
      <c r="Q66" t="str">
        <v>0</v>
      </c>
      <c r="S66" t="str">
        <v>0</v>
      </c>
      <c r="T66" t="str">
        <v>F-00000300</v>
      </c>
      <c r="U66" t="str">
        <v>4201</v>
      </c>
      <c r="V66" t="str">
        <v>1.53134</v>
      </c>
      <c r="W66" t="str">
        <v>0</v>
      </c>
    </row>
    <row r="67">
      <c r="A67" t="str">
        <v>AutoTable</v>
      </c>
      <c r="D67" t="str">
        <v>51006</v>
      </c>
      <c r="E67" t="str">
        <v>MORTIER FIBRE Ø100</v>
      </c>
      <c r="F67" t="str">
        <v>1</v>
      </c>
      <c r="H67" t="str">
        <v>ACCPYRO</v>
      </c>
      <c r="I67" t="str">
        <v>MORT STRUC</v>
      </c>
      <c r="J67" t="str">
        <v>0</v>
      </c>
      <c r="M67" t="str">
        <v>CN</v>
      </c>
      <c r="Q67" t="str">
        <v>0</v>
      </c>
      <c r="S67" t="str">
        <v>0</v>
      </c>
      <c r="T67" t="str">
        <v>F-00000300</v>
      </c>
      <c r="U67" t="str">
        <v>2014</v>
      </c>
      <c r="V67" t="str">
        <v>3.24705</v>
      </c>
      <c r="W67" t="str">
        <v>0</v>
      </c>
    </row>
    <row r="68">
      <c r="A68" t="str">
        <v>AutoTable</v>
      </c>
      <c r="D68" t="str">
        <v>51007</v>
      </c>
      <c r="E68" t="str">
        <v>MORTIER FIBRE Ø125</v>
      </c>
      <c r="F68" t="str">
        <v>1</v>
      </c>
      <c r="H68" t="str">
        <v>ACCPYRO</v>
      </c>
      <c r="I68" t="str">
        <v>MORT STRUC</v>
      </c>
      <c r="J68" t="str">
        <v>0</v>
      </c>
      <c r="M68" t="str">
        <v>CN</v>
      </c>
      <c r="Q68" t="str">
        <v>0</v>
      </c>
      <c r="S68" t="str">
        <v>0</v>
      </c>
      <c r="T68" t="str">
        <v>F-00000300</v>
      </c>
      <c r="U68" t="str">
        <v>2231</v>
      </c>
      <c r="V68" t="str">
        <v>5.24</v>
      </c>
      <c r="W68" t="str">
        <v>0</v>
      </c>
    </row>
    <row r="69">
      <c r="A69" t="str">
        <v>AutoTable</v>
      </c>
      <c r="D69" t="str">
        <v>51008</v>
      </c>
      <c r="E69" t="str">
        <v>MORTIER FIBRE Ø150</v>
      </c>
      <c r="F69" t="str">
        <v>1</v>
      </c>
      <c r="H69" t="str">
        <v>ACCPYRO</v>
      </c>
      <c r="I69" t="str">
        <v>MORT STRUC</v>
      </c>
      <c r="J69" t="str">
        <v>0</v>
      </c>
      <c r="M69" t="str">
        <v>CN</v>
      </c>
      <c r="Q69" t="str">
        <v>0</v>
      </c>
      <c r="S69" t="str">
        <v>0</v>
      </c>
      <c r="T69" t="str">
        <v>F-00000300</v>
      </c>
      <c r="U69" t="str">
        <v>116</v>
      </c>
      <c r="V69" t="str">
        <v>6.15882</v>
      </c>
      <c r="W69" t="str">
        <v>0</v>
      </c>
    </row>
    <row r="70">
      <c r="A70" t="str">
        <v>AutoTable</v>
      </c>
      <c r="D70" t="str">
        <v>51009</v>
      </c>
      <c r="E70" t="str">
        <v>MORTIER FIBRE Ø200</v>
      </c>
      <c r="F70" t="str">
        <v>1</v>
      </c>
      <c r="H70" t="str">
        <v>ACCPYRO</v>
      </c>
      <c r="I70" t="str">
        <v>MORT STRUC</v>
      </c>
      <c r="J70" t="str">
        <v>0</v>
      </c>
      <c r="M70" t="str">
        <v>CN</v>
      </c>
      <c r="Q70" t="str">
        <v>0</v>
      </c>
      <c r="S70" t="str">
        <v>0</v>
      </c>
      <c r="T70" t="str">
        <v>F-00000300</v>
      </c>
      <c r="U70" t="str">
        <v>10</v>
      </c>
      <c r="V70" t="str">
        <v>8.02</v>
      </c>
      <c r="W70" t="str">
        <v>0</v>
      </c>
    </row>
    <row r="71">
      <c r="A71" t="str">
        <v>AutoTable</v>
      </c>
      <c r="D71" t="str">
        <v>51010</v>
      </c>
      <c r="E71" t="str">
        <v>MORTIER FIBRE Ø250</v>
      </c>
      <c r="F71" t="str">
        <v>1</v>
      </c>
      <c r="H71" t="str">
        <v>ACCPYRO</v>
      </c>
      <c r="I71" t="str">
        <v>MORT STRUC</v>
      </c>
      <c r="J71" t="str">
        <v>0</v>
      </c>
      <c r="M71" t="str">
        <v>CN</v>
      </c>
      <c r="Q71" t="str">
        <v>0</v>
      </c>
      <c r="S71" t="str">
        <v>0</v>
      </c>
      <c r="T71" t="str">
        <v>F-00000300</v>
      </c>
      <c r="U71" t="str">
        <v>27</v>
      </c>
      <c r="V71" t="str">
        <v>27.97</v>
      </c>
      <c r="W71" t="str">
        <v>0</v>
      </c>
    </row>
    <row r="72">
      <c r="A72" t="str">
        <v>AutoTable</v>
      </c>
      <c r="D72" t="str">
        <v>51011</v>
      </c>
      <c r="E72" t="str">
        <v>MORTIER FIBRE Ø300</v>
      </c>
      <c r="F72" t="str">
        <v>1</v>
      </c>
      <c r="H72" t="str">
        <v>ACCPYRO</v>
      </c>
      <c r="I72" t="str">
        <v>MORT STRUC</v>
      </c>
      <c r="J72" t="str">
        <v>0</v>
      </c>
      <c r="M72" t="str">
        <v>CN</v>
      </c>
      <c r="Q72" t="str">
        <v>0</v>
      </c>
      <c r="S72" t="str">
        <v>0</v>
      </c>
      <c r="T72" t="str">
        <v>F-00000300</v>
      </c>
      <c r="U72" t="str">
        <v>41</v>
      </c>
      <c r="V72" t="str">
        <v>14.1</v>
      </c>
      <c r="W72" t="str">
        <v>0</v>
      </c>
    </row>
    <row r="73">
      <c r="A73" t="str">
        <v>AutoTable</v>
      </c>
      <c r="D73" t="str">
        <v>51012</v>
      </c>
      <c r="E73" t="str">
        <v>CAISSE 5 MORTIERS FIBRE Ø50</v>
      </c>
      <c r="F73" t="str">
        <v>1</v>
      </c>
      <c r="H73" t="str">
        <v>ACCPYRO</v>
      </c>
      <c r="I73" t="str">
        <v>MORT STRUC</v>
      </c>
      <c r="J73" t="str">
        <v>0</v>
      </c>
      <c r="M73" t="str">
        <v>CN</v>
      </c>
      <c r="Q73" t="str">
        <v>0</v>
      </c>
      <c r="S73" t="str">
        <v>0</v>
      </c>
      <c r="T73" t="str">
        <v>F-00000300</v>
      </c>
      <c r="U73" t="str">
        <v>40</v>
      </c>
      <c r="V73" t="str">
        <v>5.15</v>
      </c>
      <c r="W73" t="str">
        <v>0</v>
      </c>
    </row>
    <row r="74">
      <c r="A74" t="str">
        <v>AutoTable</v>
      </c>
      <c r="D74" t="str">
        <v>51013</v>
      </c>
      <c r="E74" t="str">
        <v>CAISSE 5 MORTIERS FIBRE Ø60</v>
      </c>
      <c r="F74" t="str">
        <v>INTERNE</v>
      </c>
      <c r="H74" t="str">
        <v>ACCPYRO</v>
      </c>
      <c r="I74" t="str">
        <v>MORT STRUC</v>
      </c>
      <c r="J74" t="str">
        <v>0</v>
      </c>
      <c r="M74" t="str">
        <v>CN</v>
      </c>
      <c r="Q74" t="str">
        <v>0</v>
      </c>
      <c r="S74" t="str">
        <v>0</v>
      </c>
      <c r="T74" t="str">
        <v>F-00000300</v>
      </c>
      <c r="U74" t="str">
        <v>109</v>
      </c>
      <c r="V74" t="str">
        <v>7.87</v>
      </c>
      <c r="W74" t="str">
        <v>0</v>
      </c>
    </row>
    <row r="75">
      <c r="A75" t="str">
        <v>AutoTable</v>
      </c>
      <c r="D75" t="str">
        <v>51014</v>
      </c>
      <c r="E75" t="str">
        <v>MORTIER FIBRE Ø175</v>
      </c>
      <c r="F75" t="str">
        <v>1</v>
      </c>
      <c r="H75" t="str">
        <v>ACCPYRO</v>
      </c>
      <c r="I75" t="str">
        <v>MORT STRUC</v>
      </c>
      <c r="J75" t="str">
        <v>0</v>
      </c>
      <c r="M75" t="str">
        <v>CN</v>
      </c>
      <c r="Q75" t="str">
        <v>0</v>
      </c>
      <c r="S75" t="str">
        <v>0</v>
      </c>
      <c r="T75" t="str">
        <v>F-00000300</v>
      </c>
      <c r="U75" t="str">
        <v>36</v>
      </c>
      <c r="V75" t="str">
        <v>13.79</v>
      </c>
      <c r="W75" t="str">
        <v>0</v>
      </c>
    </row>
    <row r="76">
      <c r="A76" t="str">
        <v>AutoTable</v>
      </c>
      <c r="D76" t="str">
        <v>51015</v>
      </c>
      <c r="E76" t="str">
        <v>BATT. 5 MORTIERS FIBRE Ø75</v>
      </c>
      <c r="F76" t="str">
        <v>1</v>
      </c>
      <c r="H76" t="str">
        <v>ACCPYRO</v>
      </c>
      <c r="I76" t="str">
        <v>MORT STRUC</v>
      </c>
      <c r="J76" t="str">
        <v>0</v>
      </c>
      <c r="M76" t="str">
        <v>CN</v>
      </c>
      <c r="Q76" t="str">
        <v>0</v>
      </c>
      <c r="S76" t="str">
        <v>0</v>
      </c>
      <c r="T76" t="str">
        <v>F-00000300</v>
      </c>
      <c r="U76" t="str">
        <v>29</v>
      </c>
      <c r="V76" t="str">
        <v>12.00354</v>
      </c>
      <c r="W76" t="str">
        <v>0</v>
      </c>
    </row>
    <row r="77">
      <c r="A77" t="str">
        <v>AutoTable</v>
      </c>
      <c r="D77" t="str">
        <v>51015-3</v>
      </c>
      <c r="E77" t="str">
        <v>CAISSE 3 MORTIERS FIBRE Ø75 EVENTAIL</v>
      </c>
      <c r="F77" t="str">
        <v>INTERNE</v>
      </c>
      <c r="H77" t="str">
        <v>ACCPYRO</v>
      </c>
      <c r="I77" t="str">
        <v>MORT STRUC</v>
      </c>
      <c r="J77" t="str">
        <v>0</v>
      </c>
      <c r="M77" t="str">
        <v>CN</v>
      </c>
      <c r="Q77" t="str">
        <v>0</v>
      </c>
      <c r="S77" t="str">
        <v>0</v>
      </c>
      <c r="T77" t="str">
        <v>F-00000300</v>
      </c>
      <c r="U77" t="str">
        <v>0</v>
      </c>
      <c r="V77" t="str">
        <v>5.81</v>
      </c>
      <c r="W77" t="str">
        <v>0</v>
      </c>
    </row>
    <row r="78">
      <c r="A78" t="str">
        <v>AutoTable</v>
      </c>
      <c r="D78" t="str">
        <v>51015-5</v>
      </c>
      <c r="E78" t="str">
        <v>CAISSE 5 MORTIERS FIBRE Ø75 EVENTAIL</v>
      </c>
      <c r="F78" t="str">
        <v>INTERNE</v>
      </c>
      <c r="H78" t="str">
        <v>ACCPYRO</v>
      </c>
      <c r="I78" t="str">
        <v>MORT STRUC</v>
      </c>
      <c r="J78" t="str">
        <v>0</v>
      </c>
      <c r="M78" t="str">
        <v>FR</v>
      </c>
      <c r="Q78" t="str">
        <v>0</v>
      </c>
      <c r="S78" t="str">
        <v>0</v>
      </c>
      <c r="T78" t="str">
        <v>F-00000174</v>
      </c>
      <c r="U78" t="str">
        <v>11</v>
      </c>
      <c r="V78" t="str">
        <v>12.004</v>
      </c>
      <c r="W78" t="str">
        <v>0</v>
      </c>
    </row>
    <row r="79">
      <c r="A79" t="str">
        <v>AutoTable</v>
      </c>
      <c r="D79" t="str">
        <v>51016</v>
      </c>
      <c r="E79" t="str">
        <v>CAISSE 5 MORTIERS FIBRE Ø100</v>
      </c>
      <c r="F79" t="str">
        <v>1</v>
      </c>
      <c r="H79" t="str">
        <v>ACCPYRO</v>
      </c>
      <c r="I79" t="str">
        <v>MORT STRUC</v>
      </c>
      <c r="J79" t="str">
        <v>0</v>
      </c>
      <c r="M79" t="str">
        <v>CN</v>
      </c>
      <c r="Q79" t="str">
        <v>0</v>
      </c>
      <c r="S79" t="str">
        <v>0</v>
      </c>
      <c r="T79" t="str">
        <v>F-00000300</v>
      </c>
      <c r="U79" t="str">
        <v>250</v>
      </c>
      <c r="V79" t="str">
        <v>21.03282</v>
      </c>
      <c r="W79" t="str">
        <v>0</v>
      </c>
    </row>
    <row r="80">
      <c r="A80" t="str">
        <v>AutoTable</v>
      </c>
      <c r="D80" t="str">
        <v>51016-3</v>
      </c>
      <c r="E80" t="str">
        <v>CAISSE 3 MORTIERS FIBRE Ø100 EVENTAIL</v>
      </c>
      <c r="F80" t="str">
        <v>INTERNE</v>
      </c>
      <c r="H80" t="str">
        <v>ACCPYRO</v>
      </c>
      <c r="I80" t="str">
        <v>MORT STRUC</v>
      </c>
      <c r="J80" t="str">
        <v>0</v>
      </c>
      <c r="M80" t="str">
        <v>CN</v>
      </c>
      <c r="Q80" t="str">
        <v>0</v>
      </c>
      <c r="S80" t="str">
        <v>0</v>
      </c>
      <c r="T80" t="str">
        <v>F-00000300</v>
      </c>
      <c r="U80" t="str">
        <v>7</v>
      </c>
      <c r="V80" t="str">
        <v>11.53</v>
      </c>
      <c r="W80" t="str">
        <v>0</v>
      </c>
    </row>
    <row r="81">
      <c r="A81" t="str">
        <v>AutoTable</v>
      </c>
      <c r="D81" t="str">
        <v>51016-5</v>
      </c>
      <c r="E81" t="str">
        <v>CAISSE 5 MORTIERS FIBRE Ø100 EVENTAIL</v>
      </c>
      <c r="F81" t="str">
        <v>INTERNE</v>
      </c>
      <c r="H81" t="str">
        <v>ACCPYRO</v>
      </c>
      <c r="I81" t="str">
        <v>MORT STRUC</v>
      </c>
      <c r="J81" t="str">
        <v>0</v>
      </c>
      <c r="M81" t="str">
        <v>FR</v>
      </c>
      <c r="Q81" t="str">
        <v>0</v>
      </c>
      <c r="S81" t="str">
        <v>0</v>
      </c>
      <c r="T81" t="str">
        <v>F-00000174</v>
      </c>
      <c r="U81" t="str">
        <v>13</v>
      </c>
      <c r="V81" t="str">
        <v>22.585</v>
      </c>
      <c r="W81" t="str">
        <v>0</v>
      </c>
    </row>
    <row r="82">
      <c r="A82" t="str">
        <v>AutoTable</v>
      </c>
      <c r="D82" t="str">
        <v>51016V</v>
      </c>
      <c r="E82" t="str">
        <v>CAISSE 5 MORTIERS FIBRE Ø100 EVENTAIL</v>
      </c>
      <c r="F82" t="str">
        <v>INTERNE</v>
      </c>
      <c r="H82" t="str">
        <v>ACCPYRO</v>
      </c>
      <c r="I82" t="str">
        <v>MORT STRUC</v>
      </c>
      <c r="J82" t="str">
        <v>0</v>
      </c>
      <c r="M82" t="str">
        <v>FR</v>
      </c>
      <c r="Q82" t="str">
        <v>0</v>
      </c>
      <c r="S82" t="str">
        <v>0</v>
      </c>
      <c r="T82" t="str">
        <v>F-00000174</v>
      </c>
      <c r="U82" t="str">
        <v>0</v>
      </c>
      <c r="V82" t="str">
        <v>19.58</v>
      </c>
      <c r="W82" t="str">
        <v>0</v>
      </c>
    </row>
    <row r="83">
      <c r="A83" t="str">
        <v>AutoTable</v>
      </c>
      <c r="D83" t="str">
        <v>51017</v>
      </c>
      <c r="E83" t="str">
        <v>CAISSE 5 MORTIERS FIBRE Ø125</v>
      </c>
      <c r="F83" t="str">
        <v>1</v>
      </c>
      <c r="H83" t="str">
        <v>ACCPYRO</v>
      </c>
      <c r="I83" t="str">
        <v>MORT STRUC</v>
      </c>
      <c r="J83" t="str">
        <v>0</v>
      </c>
      <c r="M83" t="str">
        <v>CN</v>
      </c>
      <c r="Q83" t="str">
        <v>0</v>
      </c>
      <c r="S83" t="str">
        <v>0</v>
      </c>
      <c r="T83" t="str">
        <v>F-00000300</v>
      </c>
      <c r="U83" t="str">
        <v>14</v>
      </c>
      <c r="V83" t="str">
        <v>34.74</v>
      </c>
      <c r="W83" t="str">
        <v>0</v>
      </c>
    </row>
    <row r="84">
      <c r="A84" t="str">
        <v>AutoTable</v>
      </c>
      <c r="D84" t="str">
        <v>51018</v>
      </c>
      <c r="E84" t="str">
        <v>CAISSE 5 MORTIERS FIBRE Ø150</v>
      </c>
      <c r="F84" t="str">
        <v>1</v>
      </c>
      <c r="H84" t="str">
        <v>ACCPYRO</v>
      </c>
      <c r="I84" t="str">
        <v>MORT STRUC</v>
      </c>
      <c r="J84" t="str">
        <v>0</v>
      </c>
      <c r="M84" t="str">
        <v>CN</v>
      </c>
      <c r="Q84" t="str">
        <v>0</v>
      </c>
      <c r="S84" t="str">
        <v>0</v>
      </c>
      <c r="T84" t="str">
        <v>F-00000300</v>
      </c>
      <c r="U84" t="str">
        <v>0</v>
      </c>
      <c r="V84" t="str">
        <v>0</v>
      </c>
      <c r="W84" t="str">
        <v>0</v>
      </c>
    </row>
    <row r="85">
      <c r="A85" t="str">
        <v>AutoTable</v>
      </c>
      <c r="D85" t="str">
        <v>51020</v>
      </c>
      <c r="E85" t="str">
        <v>CAISSE 3 MORTIERS FIBRE Ø125 EVENTAIL</v>
      </c>
      <c r="F85" t="str">
        <v>INTERNE</v>
      </c>
      <c r="H85" t="str">
        <v>ACCPYRO</v>
      </c>
      <c r="I85" t="str">
        <v>MORT STRUC</v>
      </c>
      <c r="J85" t="str">
        <v>0</v>
      </c>
      <c r="M85" t="str">
        <v>CN</v>
      </c>
      <c r="Q85" t="str">
        <v>0</v>
      </c>
      <c r="S85" t="str">
        <v>0</v>
      </c>
      <c r="T85" t="str">
        <v>F-00000300</v>
      </c>
      <c r="U85" t="str">
        <v>10</v>
      </c>
      <c r="V85" t="str">
        <v>0</v>
      </c>
      <c r="W85" t="str">
        <v>0</v>
      </c>
    </row>
    <row r="86">
      <c r="A86" t="str">
        <v>AutoTable</v>
      </c>
      <c r="D86" t="str">
        <v>51021</v>
      </c>
      <c r="E86" t="str">
        <v>CAISSE 3 MORTIERS FIBRE Ø150 EVENTAIL</v>
      </c>
      <c r="F86" t="str">
        <v>INTERNE</v>
      </c>
      <c r="H86" t="str">
        <v>ACCPYRO</v>
      </c>
      <c r="I86" t="str">
        <v>MORT STRUC</v>
      </c>
      <c r="J86" t="str">
        <v>0</v>
      </c>
      <c r="M86" t="str">
        <v>CN</v>
      </c>
      <c r="Q86" t="str">
        <v>0</v>
      </c>
      <c r="S86" t="str">
        <v>0</v>
      </c>
      <c r="T86" t="str">
        <v>F-00000300</v>
      </c>
      <c r="U86" t="str">
        <v>0</v>
      </c>
      <c r="V86" t="str">
        <v>0</v>
      </c>
      <c r="W86" t="str">
        <v>0</v>
      </c>
    </row>
    <row r="87">
      <c r="A87" t="str">
        <v>AutoTable</v>
      </c>
      <c r="D87" t="str">
        <v>52010</v>
      </c>
      <c r="E87" t="str">
        <v>MORTIER Ø250 1100/250/300 RENFORCE</v>
      </c>
      <c r="F87" t="str">
        <v>INTERNE</v>
      </c>
      <c r="H87" t="str">
        <v>ACCPYRO</v>
      </c>
      <c r="I87" t="str">
        <v>MORT STRUC</v>
      </c>
      <c r="J87" t="str">
        <v>0</v>
      </c>
      <c r="M87" t="str">
        <v>FR</v>
      </c>
      <c r="Q87" t="str">
        <v>0</v>
      </c>
      <c r="S87" t="str">
        <v>0</v>
      </c>
      <c r="T87" t="str">
        <v>F-00000480</v>
      </c>
      <c r="U87" t="str">
        <v>1</v>
      </c>
      <c r="V87" t="str">
        <v>55.34</v>
      </c>
      <c r="W87" t="str">
        <v>0</v>
      </c>
    </row>
    <row r="88">
      <c r="A88" t="str">
        <v>AutoTable</v>
      </c>
      <c r="D88" t="str">
        <v>52011</v>
      </c>
      <c r="E88" t="str">
        <v>MORTIER Ø300 1300/300/350 RENFORCE</v>
      </c>
      <c r="F88" t="str">
        <v>INTERNE</v>
      </c>
      <c r="H88" t="str">
        <v>ACCPYRO</v>
      </c>
      <c r="I88" t="str">
        <v>MORT STRUC</v>
      </c>
      <c r="J88" t="str">
        <v>0</v>
      </c>
      <c r="M88" t="str">
        <v>FR</v>
      </c>
      <c r="Q88" t="str">
        <v>0</v>
      </c>
      <c r="S88" t="str">
        <v>0</v>
      </c>
      <c r="T88" t="str">
        <v>F-00000480</v>
      </c>
      <c r="U88" t="str">
        <v>0</v>
      </c>
      <c r="V88" t="str">
        <v>86.51</v>
      </c>
      <c r="W88" t="str">
        <v>0</v>
      </c>
    </row>
    <row r="89">
      <c r="A89" t="str">
        <v>AutoTable</v>
      </c>
      <c r="D89" t="str">
        <v>53101</v>
      </c>
      <c r="E89" t="str">
        <v>MORTIER CARTON BOMBES Ø50</v>
      </c>
      <c r="F89" t="str">
        <v>1</v>
      </c>
      <c r="H89" t="str">
        <v>ACCPYRO</v>
      </c>
      <c r="I89" t="str">
        <v>MORT STRUC</v>
      </c>
      <c r="J89" t="str">
        <v>0</v>
      </c>
      <c r="M89" t="str">
        <v>CN</v>
      </c>
      <c r="Q89" t="str">
        <v>0</v>
      </c>
      <c r="S89" t="str">
        <v>0</v>
      </c>
      <c r="T89" t="str">
        <v>F-00000300</v>
      </c>
      <c r="U89" t="str">
        <v>2116</v>
      </c>
      <c r="V89" t="str">
        <v>0.29</v>
      </c>
      <c r="W89" t="str">
        <v>0</v>
      </c>
    </row>
    <row r="90">
      <c r="A90" t="str">
        <v>AutoTable</v>
      </c>
      <c r="D90" t="str">
        <v>53103</v>
      </c>
      <c r="E90" t="str">
        <v>MORTIER CARTON BOMBES Ø60</v>
      </c>
      <c r="F90" t="str">
        <v>INTERNE</v>
      </c>
      <c r="H90" t="str">
        <v>ACCPYRO</v>
      </c>
      <c r="I90" t="str">
        <v>MORT STRUC</v>
      </c>
      <c r="J90" t="str">
        <v>0</v>
      </c>
      <c r="M90" t="str">
        <v>CN</v>
      </c>
      <c r="Q90" t="str">
        <v>0</v>
      </c>
      <c r="S90" t="str">
        <v>0</v>
      </c>
      <c r="T90" t="str">
        <v>F-00000300</v>
      </c>
      <c r="U90" t="str">
        <v>878</v>
      </c>
      <c r="V90" t="str">
        <v>0.675</v>
      </c>
      <c r="W90" t="str">
        <v>0</v>
      </c>
    </row>
    <row r="91">
      <c r="A91" t="str">
        <v>AutoTable</v>
      </c>
      <c r="D91" t="str">
        <v>53105</v>
      </c>
      <c r="E91" t="str">
        <v>MORTIER CARTON BOMBES Ø75</v>
      </c>
      <c r="F91" t="str">
        <v>1</v>
      </c>
      <c r="H91" t="str">
        <v>ACCPYRO</v>
      </c>
      <c r="I91" t="str">
        <v>MORT STRUC</v>
      </c>
      <c r="J91" t="str">
        <v>0</v>
      </c>
      <c r="M91" t="str">
        <v>CN</v>
      </c>
      <c r="Q91" t="str">
        <v>0</v>
      </c>
      <c r="S91" t="str">
        <v>0</v>
      </c>
      <c r="T91" t="str">
        <v>F-00000300</v>
      </c>
      <c r="U91" t="str">
        <v>0</v>
      </c>
      <c r="V91" t="str">
        <v>1.12</v>
      </c>
      <c r="W91" t="str">
        <v>0</v>
      </c>
    </row>
    <row r="92">
      <c r="A92" t="str">
        <v>AutoTable</v>
      </c>
      <c r="D92" t="str">
        <v>53106</v>
      </c>
      <c r="E92" t="str">
        <v>MORTIER CARTON BOMBES Ø100</v>
      </c>
      <c r="F92" t="str">
        <v>1</v>
      </c>
      <c r="H92" t="str">
        <v>ACCPYRO</v>
      </c>
      <c r="I92" t="str">
        <v>MORT STRUC</v>
      </c>
      <c r="J92" t="str">
        <v>0</v>
      </c>
      <c r="M92" t="str">
        <v>CN</v>
      </c>
      <c r="Q92" t="str">
        <v>0</v>
      </c>
      <c r="S92" t="str">
        <v>0</v>
      </c>
      <c r="T92" t="str">
        <v>F-00000300</v>
      </c>
      <c r="U92" t="str">
        <v>1885</v>
      </c>
      <c r="V92" t="str">
        <v>1.63</v>
      </c>
      <c r="W92" t="str">
        <v>0</v>
      </c>
    </row>
    <row r="93">
      <c r="A93" t="str">
        <v>AutoTable</v>
      </c>
      <c r="D93" t="str">
        <v>53111</v>
      </c>
      <c r="E93" t="str">
        <v>BATT. 5 MORTIERS Ø50 CARTON</v>
      </c>
      <c r="F93" t="str">
        <v>1</v>
      </c>
      <c r="H93" t="str">
        <v>ACCPYRO</v>
      </c>
      <c r="I93" t="str">
        <v>MORT STRUC</v>
      </c>
      <c r="J93" t="str">
        <v>0</v>
      </c>
      <c r="M93" t="str">
        <v>CN</v>
      </c>
      <c r="Q93" t="str">
        <v>0</v>
      </c>
      <c r="S93" t="str">
        <v>0</v>
      </c>
      <c r="T93" t="str">
        <v>F-00000300</v>
      </c>
      <c r="U93" t="str">
        <v>213</v>
      </c>
      <c r="V93" t="str">
        <v>1.45</v>
      </c>
      <c r="W93" t="str">
        <v>0</v>
      </c>
    </row>
    <row r="94">
      <c r="A94" t="str">
        <v>AutoTable</v>
      </c>
      <c r="D94" t="str">
        <v>53113</v>
      </c>
      <c r="E94" t="str">
        <v>BATT. 5 MORTIERS Ø60 CARTON</v>
      </c>
      <c r="F94" t="str">
        <v>INTERNE</v>
      </c>
      <c r="H94" t="str">
        <v>ACCPYRO</v>
      </c>
      <c r="I94" t="str">
        <v>MORT STRUC</v>
      </c>
      <c r="J94" t="str">
        <v>0</v>
      </c>
      <c r="M94" t="str">
        <v>CN</v>
      </c>
      <c r="Q94" t="str">
        <v>0</v>
      </c>
      <c r="S94" t="str">
        <v>0</v>
      </c>
      <c r="T94" t="str">
        <v>F-00000300</v>
      </c>
      <c r="U94" t="str">
        <v>65</v>
      </c>
      <c r="V94" t="str">
        <v>2.29</v>
      </c>
      <c r="W94" t="str">
        <v>0</v>
      </c>
    </row>
    <row r="95">
      <c r="A95" t="str">
        <v>AutoTable</v>
      </c>
      <c r="D95" t="str">
        <v>53114</v>
      </c>
      <c r="E95" t="str">
        <v>BATT. 3 MORTIERS Ø75 CARTON</v>
      </c>
      <c r="F95" t="str">
        <v>1</v>
      </c>
      <c r="H95" t="str">
        <v>ACCPYRO</v>
      </c>
      <c r="I95" t="str">
        <v>MORT STRUC</v>
      </c>
      <c r="J95" t="str">
        <v>0</v>
      </c>
      <c r="M95" t="str">
        <v>CN</v>
      </c>
      <c r="Q95" t="str">
        <v>0</v>
      </c>
      <c r="S95" t="str">
        <v>0</v>
      </c>
      <c r="T95" t="str">
        <v>F-00000300</v>
      </c>
      <c r="U95" t="str">
        <v>44</v>
      </c>
      <c r="V95" t="str">
        <v>5.31</v>
      </c>
      <c r="W95" t="str">
        <v>0</v>
      </c>
    </row>
    <row r="96">
      <c r="A96" t="str">
        <v>AutoTable</v>
      </c>
      <c r="D96" t="str">
        <v>53115</v>
      </c>
      <c r="E96" t="str">
        <v>BATT. 5 MORTIERS Ø75 CARTON</v>
      </c>
      <c r="F96" t="str">
        <v>1</v>
      </c>
      <c r="H96" t="str">
        <v>ACCPYRO</v>
      </c>
      <c r="I96" t="str">
        <v>MORT STRUC</v>
      </c>
      <c r="J96" t="str">
        <v>0</v>
      </c>
      <c r="M96" t="str">
        <v>CN</v>
      </c>
      <c r="Q96" t="str">
        <v>0</v>
      </c>
      <c r="S96" t="str">
        <v>0</v>
      </c>
      <c r="T96" t="str">
        <v>F-00000300</v>
      </c>
      <c r="U96" t="str">
        <v>0</v>
      </c>
      <c r="V96" t="str">
        <v>5.66</v>
      </c>
      <c r="W96" t="str">
        <v>0</v>
      </c>
    </row>
    <row r="97">
      <c r="A97" t="str">
        <v>AutoTable</v>
      </c>
      <c r="D97" t="str">
        <v>53116</v>
      </c>
      <c r="E97" t="str">
        <v>BATT. 5 MORTIERS Ø100 CARTON</v>
      </c>
      <c r="F97" t="str">
        <v>1</v>
      </c>
      <c r="H97" t="str">
        <v>ACCPYRO</v>
      </c>
      <c r="I97" t="str">
        <v>MORT STRUC</v>
      </c>
      <c r="J97" t="str">
        <v>0</v>
      </c>
      <c r="M97" t="str">
        <v>CN</v>
      </c>
      <c r="Q97" t="str">
        <v>0</v>
      </c>
      <c r="S97" t="str">
        <v>0</v>
      </c>
      <c r="T97" t="str">
        <v>F-00000300</v>
      </c>
      <c r="U97" t="str">
        <v>223</v>
      </c>
      <c r="V97" t="str">
        <v>10.41</v>
      </c>
      <c r="W97" t="str">
        <v>0</v>
      </c>
    </row>
    <row r="98">
      <c r="A98" t="str">
        <v>AutoTable</v>
      </c>
      <c r="D98" t="str">
        <v>53117</v>
      </c>
      <c r="E98" t="str">
        <v>BATT. 3 MORTIERS Ø100 CARTON</v>
      </c>
      <c r="F98" t="str">
        <v>INTERNE</v>
      </c>
      <c r="H98" t="str">
        <v>ACCPYRO</v>
      </c>
      <c r="I98" t="str">
        <v>MORT STRUC</v>
      </c>
      <c r="J98" t="str">
        <v>0</v>
      </c>
      <c r="M98" t="str">
        <v>CN</v>
      </c>
      <c r="Q98" t="str">
        <v>0</v>
      </c>
      <c r="S98" t="str">
        <v>0</v>
      </c>
      <c r="T98" t="str">
        <v>F-00000300</v>
      </c>
      <c r="U98" t="str">
        <v>0</v>
      </c>
      <c r="V98" t="str">
        <v>4.02</v>
      </c>
      <c r="W98" t="str">
        <v>0</v>
      </c>
    </row>
    <row r="99">
      <c r="A99" t="str">
        <v>AutoTable</v>
      </c>
      <c r="D99" t="str">
        <v>V51001</v>
      </c>
      <c r="E99" t="str">
        <v>CAISSE PIN 5 Ø50 MORTIER FIBRE</v>
      </c>
      <c r="F99" t="str">
        <v>INTERNE</v>
      </c>
      <c r="H99" t="str">
        <v>ACCPYRO</v>
      </c>
      <c r="I99" t="str">
        <v>MORT STRUC</v>
      </c>
      <c r="J99" t="str">
        <v>0</v>
      </c>
      <c r="M99" t="str">
        <v>FR</v>
      </c>
      <c r="Q99" t="str">
        <v>0</v>
      </c>
      <c r="S99" t="str">
        <v>0</v>
      </c>
      <c r="T99" t="str">
        <v>F-00000174</v>
      </c>
      <c r="U99" t="str">
        <v>71</v>
      </c>
      <c r="V99" t="str">
        <v>1.6</v>
      </c>
      <c r="W99" t="str">
        <v>0</v>
      </c>
    </row>
    <row r="100">
      <c r="A100" t="str">
        <v>AutoTable</v>
      </c>
      <c r="D100" t="str">
        <v>V51003</v>
      </c>
      <c r="E100" t="str">
        <v>CAISSE PIN 5 Ø60 MORTIER FIBRE</v>
      </c>
      <c r="F100" t="str">
        <v>INTERNE</v>
      </c>
      <c r="H100" t="str">
        <v>ACCPYRO</v>
      </c>
      <c r="I100" t="str">
        <v>MORT STRUC</v>
      </c>
      <c r="J100" t="str">
        <v>0</v>
      </c>
      <c r="M100" t="str">
        <v>FR</v>
      </c>
      <c r="Q100" t="str">
        <v>0</v>
      </c>
      <c r="S100" t="str">
        <v>0</v>
      </c>
      <c r="T100" t="str">
        <v>F-00000174</v>
      </c>
      <c r="U100" t="str">
        <v>0</v>
      </c>
      <c r="V100" t="str">
        <v>0</v>
      </c>
      <c r="W100" t="str">
        <v>0</v>
      </c>
    </row>
    <row r="101">
      <c r="A101" t="str">
        <v>AutoTable</v>
      </c>
      <c r="D101" t="str">
        <v>V51003-3</v>
      </c>
      <c r="E101" t="str">
        <v>CAISSE PIN 3 Ø60 MORTIER FIBRE</v>
      </c>
      <c r="F101" t="str">
        <v>INTERNE</v>
      </c>
      <c r="H101" t="str">
        <v>ACCPYRO</v>
      </c>
      <c r="I101" t="str">
        <v>MORT STRUC</v>
      </c>
      <c r="J101" t="str">
        <v>0</v>
      </c>
      <c r="M101" t="str">
        <v>FR</v>
      </c>
      <c r="Q101" t="str">
        <v>0</v>
      </c>
      <c r="S101" t="str">
        <v>0</v>
      </c>
      <c r="T101" t="str">
        <v>F-00000174</v>
      </c>
      <c r="U101" t="str">
        <v>0</v>
      </c>
      <c r="V101" t="str">
        <v>0</v>
      </c>
      <c r="W101" t="str">
        <v>0</v>
      </c>
    </row>
    <row r="102">
      <c r="A102" t="str">
        <v>AutoTable</v>
      </c>
      <c r="D102" t="str">
        <v>V51005</v>
      </c>
      <c r="E102" t="str">
        <v>CAISSE PIN 5 Ø75 MORTIER FIBRE</v>
      </c>
      <c r="F102" t="str">
        <v>INTERNE</v>
      </c>
      <c r="H102" t="str">
        <v>ACCPYRO</v>
      </c>
      <c r="I102" t="str">
        <v>MORT STRUC</v>
      </c>
      <c r="J102" t="str">
        <v>0</v>
      </c>
      <c r="M102" t="str">
        <v>FR</v>
      </c>
      <c r="Q102" t="str">
        <v>0</v>
      </c>
      <c r="S102" t="str">
        <v>0</v>
      </c>
      <c r="T102" t="str">
        <v>F-00000174</v>
      </c>
      <c r="U102" t="str">
        <v>3</v>
      </c>
      <c r="V102" t="str">
        <v>4.7</v>
      </c>
      <c r="W102" t="str">
        <v>0</v>
      </c>
    </row>
    <row r="103">
      <c r="A103" t="str">
        <v>AutoTable</v>
      </c>
      <c r="D103" t="str">
        <v>V51005-4</v>
      </c>
      <c r="E103" t="str">
        <v>CAISSE PIN 4 Ø75 EVENTAIL MORTIER FIBRE</v>
      </c>
      <c r="F103" t="str">
        <v>INTERNE</v>
      </c>
      <c r="H103" t="str">
        <v>ACCPYRO</v>
      </c>
      <c r="I103" t="str">
        <v>MORT STRUC</v>
      </c>
      <c r="J103" t="str">
        <v>0</v>
      </c>
      <c r="M103" t="str">
        <v>FR</v>
      </c>
      <c r="Q103" t="str">
        <v>0</v>
      </c>
      <c r="S103" t="str">
        <v>0</v>
      </c>
      <c r="T103" t="str">
        <v>F-00000174</v>
      </c>
      <c r="U103" t="str">
        <v>0</v>
      </c>
      <c r="V103" t="str">
        <v>0</v>
      </c>
      <c r="W103" t="str">
        <v>0</v>
      </c>
    </row>
    <row r="104">
      <c r="A104" t="str">
        <v>AutoTable</v>
      </c>
      <c r="D104" t="str">
        <v>V51006</v>
      </c>
      <c r="E104" t="str">
        <v>CAISSE PIN 5 Ø100 MORTIER FIBRE</v>
      </c>
      <c r="F104" t="str">
        <v>INTERNE</v>
      </c>
      <c r="H104" t="str">
        <v>ACCPYRO</v>
      </c>
      <c r="I104" t="str">
        <v>MORT STRUC</v>
      </c>
      <c r="J104" t="str">
        <v>0</v>
      </c>
      <c r="M104" t="str">
        <v>FR</v>
      </c>
      <c r="Q104" t="str">
        <v>0</v>
      </c>
      <c r="S104" t="str">
        <v>0</v>
      </c>
      <c r="T104" t="str">
        <v>F-00000174</v>
      </c>
      <c r="U104" t="str">
        <v>0</v>
      </c>
      <c r="V104" t="str">
        <v>6.35</v>
      </c>
      <c r="W104" t="str">
        <v>0</v>
      </c>
    </row>
    <row r="105">
      <c r="A105" t="str">
        <v>AutoTable</v>
      </c>
      <c r="D105" t="str">
        <v>V51007</v>
      </c>
      <c r="E105" t="str">
        <v>CAISSE PIN 5 Ø125 MORTIER FIBRE</v>
      </c>
      <c r="F105" t="str">
        <v>INTERNE</v>
      </c>
      <c r="H105" t="str">
        <v>ACCPYRO</v>
      </c>
      <c r="I105" t="str">
        <v>MORT STRUC</v>
      </c>
      <c r="J105" t="str">
        <v>0</v>
      </c>
      <c r="M105" t="str">
        <v>FR</v>
      </c>
      <c r="Q105" t="str">
        <v>0</v>
      </c>
      <c r="S105" t="str">
        <v>0</v>
      </c>
      <c r="T105" t="str">
        <v>F-00000174</v>
      </c>
      <c r="U105" t="str">
        <v>3</v>
      </c>
      <c r="V105" t="str">
        <v>9.26</v>
      </c>
      <c r="W105" t="str">
        <v>0</v>
      </c>
    </row>
    <row r="106">
      <c r="A106" t="str">
        <v>AutoTable</v>
      </c>
      <c r="D106" t="str">
        <v>V51008</v>
      </c>
      <c r="E106" t="str">
        <v>CAISSE PIN 5 Ø150 MORTIER FIBRE</v>
      </c>
      <c r="F106" t="str">
        <v>INTERNE</v>
      </c>
      <c r="H106" t="str">
        <v>ACCPYRO</v>
      </c>
      <c r="I106" t="str">
        <v>MORT STRUC</v>
      </c>
      <c r="J106" t="str">
        <v>0</v>
      </c>
      <c r="M106" t="str">
        <v>FR</v>
      </c>
      <c r="Q106" t="str">
        <v>0</v>
      </c>
      <c r="S106" t="str">
        <v>0</v>
      </c>
      <c r="T106" t="str">
        <v>F-00000174</v>
      </c>
      <c r="U106" t="str">
        <v>3</v>
      </c>
      <c r="V106" t="str">
        <v>10.51</v>
      </c>
      <c r="W106" t="str">
        <v>0</v>
      </c>
    </row>
    <row r="107">
      <c r="A107" t="str">
        <v>AutoTable</v>
      </c>
      <c r="D107" t="str">
        <v>V51015-10</v>
      </c>
      <c r="E107" t="str">
        <v>CAISSE 10X75 MORTIER FIBRE</v>
      </c>
      <c r="F107" t="str">
        <v>INTERNE</v>
      </c>
      <c r="H107" t="str">
        <v>ACCPYRO</v>
      </c>
      <c r="I107" t="str">
        <v>MORT STRUC</v>
      </c>
      <c r="J107" t="str">
        <v>0</v>
      </c>
      <c r="M107" t="str">
        <v>FR</v>
      </c>
      <c r="Q107" t="str">
        <v>0</v>
      </c>
      <c r="S107" t="str">
        <v>0</v>
      </c>
      <c r="T107" t="str">
        <v>F-00000174</v>
      </c>
      <c r="U107" t="str">
        <v>0</v>
      </c>
      <c r="V107" t="str">
        <v>5.42</v>
      </c>
      <c r="W107" t="str">
        <v>0</v>
      </c>
    </row>
    <row r="108">
      <c r="A108" t="str">
        <v>AutoTable</v>
      </c>
      <c r="D108" t="str">
        <v>V51015-3</v>
      </c>
      <c r="E108" t="str">
        <v>CAISSE PIN 3 Ø75 MORTIER FIBRE</v>
      </c>
      <c r="F108" t="str">
        <v>INTERNE</v>
      </c>
      <c r="H108" t="str">
        <v>ACCPYRO</v>
      </c>
      <c r="I108" t="str">
        <v>MORT STRUC</v>
      </c>
      <c r="J108" t="str">
        <v>0</v>
      </c>
      <c r="M108" t="str">
        <v>FR</v>
      </c>
      <c r="Q108" t="str">
        <v>0</v>
      </c>
      <c r="S108" t="str">
        <v>0</v>
      </c>
      <c r="T108" t="str">
        <v>F-00000174</v>
      </c>
      <c r="U108" t="str">
        <v>10</v>
      </c>
      <c r="V108" t="str">
        <v>4.5</v>
      </c>
      <c r="W108" t="str">
        <v>0</v>
      </c>
    </row>
    <row r="109">
      <c r="A109" t="str">
        <v>AutoTable</v>
      </c>
      <c r="D109" t="str">
        <v>V51019</v>
      </c>
      <c r="E109" t="str">
        <v>CAISSE  3 Ø100 V MORTIER FIBRE</v>
      </c>
      <c r="F109" t="str">
        <v>INTERNE</v>
      </c>
      <c r="H109" t="str">
        <v>ACCPYRO</v>
      </c>
      <c r="I109" t="str">
        <v>MORT STRUC</v>
      </c>
      <c r="J109" t="str">
        <v>0</v>
      </c>
      <c r="M109" t="str">
        <v>FR</v>
      </c>
      <c r="Q109" t="str">
        <v>0</v>
      </c>
      <c r="S109" t="str">
        <v>0</v>
      </c>
      <c r="T109" t="str">
        <v>F-00000174</v>
      </c>
      <c r="U109" t="str">
        <v>10</v>
      </c>
      <c r="V109" t="str">
        <v>6.6</v>
      </c>
      <c r="W109" t="str">
        <v>0</v>
      </c>
    </row>
    <row r="110">
      <c r="A110" t="str">
        <v>AutoTable</v>
      </c>
      <c r="D110" t="str">
        <v>V51020</v>
      </c>
      <c r="E110" t="str">
        <v>CAISSE PIN 3 Ø125 V MORTIER FIBRE</v>
      </c>
      <c r="F110" t="str">
        <v>INTERNE</v>
      </c>
      <c r="H110" t="str">
        <v>ACCPYRO</v>
      </c>
      <c r="I110" t="str">
        <v>MORT STRUC</v>
      </c>
      <c r="J110" t="str">
        <v>0</v>
      </c>
      <c r="M110" t="str">
        <v>FR</v>
      </c>
      <c r="Q110" t="str">
        <v>0</v>
      </c>
      <c r="S110" t="str">
        <v>0</v>
      </c>
      <c r="T110" t="str">
        <v>F-00000174</v>
      </c>
      <c r="U110" t="str">
        <v>0</v>
      </c>
      <c r="V110" t="str">
        <v>11.7</v>
      </c>
      <c r="W110" t="str">
        <v>0</v>
      </c>
    </row>
    <row r="111">
      <c r="A111" t="str">
        <v>AutoTable</v>
      </c>
      <c r="D111" t="str">
        <v>V51021</v>
      </c>
      <c r="E111" t="str">
        <v>CAISSE PEUPLIER 3 Ø150 V MORTIER FIBRE</v>
      </c>
      <c r="F111" t="str">
        <v>INTERNE</v>
      </c>
      <c r="H111" t="str">
        <v>ACCPYRO</v>
      </c>
      <c r="I111" t="str">
        <v>MORT STRUC</v>
      </c>
      <c r="J111" t="str">
        <v>0</v>
      </c>
      <c r="M111" t="str">
        <v>FR</v>
      </c>
      <c r="Q111" t="str">
        <v>0</v>
      </c>
      <c r="S111" t="str">
        <v>0</v>
      </c>
      <c r="T111" t="str">
        <v>F-00000174</v>
      </c>
      <c r="U111" t="str">
        <v>4</v>
      </c>
      <c r="V111" t="str">
        <v>14.18</v>
      </c>
      <c r="W111" t="str">
        <v>0</v>
      </c>
    </row>
    <row r="112">
      <c r="A112" t="str">
        <v>AutoTable</v>
      </c>
      <c r="D112" t="str">
        <v>V53009</v>
      </c>
      <c r="E112" t="str">
        <v>CAISSE PIN 5 Ø50 MORTIER CARTON</v>
      </c>
      <c r="F112" t="str">
        <v>INTERNE</v>
      </c>
      <c r="H112" t="str">
        <v>ACCPYRO</v>
      </c>
      <c r="I112" t="str">
        <v>MORT STRUC</v>
      </c>
      <c r="J112" t="str">
        <v>0</v>
      </c>
      <c r="M112" t="str">
        <v>FR</v>
      </c>
      <c r="Q112" t="str">
        <v>0</v>
      </c>
      <c r="S112" t="str">
        <v>0</v>
      </c>
      <c r="T112" t="str">
        <v>F-00000174</v>
      </c>
      <c r="U112" t="str">
        <v>0</v>
      </c>
      <c r="V112" t="str">
        <v>0</v>
      </c>
      <c r="W112" t="str">
        <v>0</v>
      </c>
    </row>
    <row r="113">
      <c r="A113" t="str">
        <v>AutoTable</v>
      </c>
      <c r="D113" t="str">
        <v>V53014</v>
      </c>
      <c r="E113" t="str">
        <v>CAISSE PIN 3 Ø75 V MORTIER CARTON</v>
      </c>
      <c r="F113" t="str">
        <v>INTERNE</v>
      </c>
      <c r="H113" t="str">
        <v>ACCPYRO</v>
      </c>
      <c r="I113" t="str">
        <v>MORT STRUC</v>
      </c>
      <c r="J113" t="str">
        <v>0</v>
      </c>
      <c r="M113" t="str">
        <v>FR</v>
      </c>
      <c r="Q113" t="str">
        <v>0</v>
      </c>
      <c r="S113" t="str">
        <v>0</v>
      </c>
      <c r="T113" t="str">
        <v>F-00000174</v>
      </c>
      <c r="U113" t="str">
        <v>10</v>
      </c>
      <c r="V113" t="str">
        <v>2.98</v>
      </c>
      <c r="W113" t="str">
        <v>0</v>
      </c>
    </row>
    <row r="114">
      <c r="A114" t="str">
        <v>AutoTable</v>
      </c>
      <c r="D114" t="str">
        <v>V53015</v>
      </c>
      <c r="E114" t="str">
        <v>CAISSE PIN 5 Ø75 MORTIER CARTON</v>
      </c>
      <c r="F114" t="str">
        <v>INTERNE</v>
      </c>
      <c r="H114" t="str">
        <v>ACCPYRO</v>
      </c>
      <c r="I114" t="str">
        <v>MORT STRUC</v>
      </c>
      <c r="J114" t="str">
        <v>0</v>
      </c>
      <c r="M114" t="str">
        <v>FR</v>
      </c>
      <c r="Q114" t="str">
        <v>0</v>
      </c>
      <c r="S114" t="str">
        <v>0</v>
      </c>
      <c r="T114" t="str">
        <v>F-00000174</v>
      </c>
      <c r="U114" t="str">
        <v>0</v>
      </c>
      <c r="V114" t="str">
        <v>2.98</v>
      </c>
      <c r="W114" t="str">
        <v>0</v>
      </c>
    </row>
    <row r="115">
      <c r="A115" t="str">
        <v>AutoTable</v>
      </c>
      <c r="D115" t="str">
        <v>V53113</v>
      </c>
      <c r="E115" t="str">
        <v>CAISSE PIN 5 Ø60 MORTIER CARTON</v>
      </c>
      <c r="F115" t="str">
        <v>INTERNE</v>
      </c>
      <c r="H115" t="str">
        <v>ACCPYRO</v>
      </c>
      <c r="I115" t="str">
        <v>MORT STRUC</v>
      </c>
      <c r="J115" t="str">
        <v>0</v>
      </c>
      <c r="M115" t="str">
        <v>FR</v>
      </c>
      <c r="Q115" t="str">
        <v>0</v>
      </c>
      <c r="S115" t="str">
        <v>0</v>
      </c>
      <c r="T115" t="str">
        <v>F-00000174</v>
      </c>
      <c r="U115" t="str">
        <v>0</v>
      </c>
      <c r="V115" t="str">
        <v>0</v>
      </c>
      <c r="W115" t="str">
        <v>0</v>
      </c>
    </row>
    <row r="116">
      <c r="A116" t="str">
        <v>AutoTable</v>
      </c>
      <c r="D116" t="str">
        <v>V53116</v>
      </c>
      <c r="E116" t="str">
        <v>CAISSE PIN 5 Ø100 MORTIER CARTON</v>
      </c>
      <c r="F116" t="str">
        <v>INTERNE</v>
      </c>
      <c r="H116" t="str">
        <v>ACCPYRO</v>
      </c>
      <c r="I116" t="str">
        <v>MORT STRUC</v>
      </c>
      <c r="J116" t="str">
        <v>0</v>
      </c>
      <c r="M116" t="str">
        <v>FR</v>
      </c>
      <c r="Q116" t="str">
        <v>0</v>
      </c>
      <c r="S116" t="str">
        <v>0</v>
      </c>
      <c r="T116" t="str">
        <v>F-00000174</v>
      </c>
      <c r="U116" t="str">
        <v>56</v>
      </c>
      <c r="V116" t="str">
        <v>2.68038</v>
      </c>
      <c r="W116" t="str">
        <v>0</v>
      </c>
    </row>
    <row r="117">
      <c r="A117" t="str">
        <v>AutoTable</v>
      </c>
      <c r="D117" t="str">
        <v>V53117</v>
      </c>
      <c r="E117" t="str">
        <v>CAISSE PIN 3 Ø100 V MORTIER CARTON</v>
      </c>
      <c r="F117" t="str">
        <v>INTERNE</v>
      </c>
      <c r="H117" t="str">
        <v>ACCPYRO</v>
      </c>
      <c r="I117" t="str">
        <v>MORT STRUC</v>
      </c>
      <c r="J117" t="str">
        <v>0</v>
      </c>
      <c r="M117" t="str">
        <v>FR</v>
      </c>
      <c r="Q117" t="str">
        <v>0</v>
      </c>
      <c r="S117" t="str">
        <v>0</v>
      </c>
      <c r="T117" t="str">
        <v>F-00000174</v>
      </c>
      <c r="U117" t="str">
        <v>0</v>
      </c>
      <c r="V117" t="str">
        <v>4.73</v>
      </c>
      <c r="W117" t="str">
        <v>0</v>
      </c>
    </row>
    <row r="118">
      <c r="A118" t="str">
        <v>AutoTable</v>
      </c>
      <c r="D118" t="str">
        <v>Y51003</v>
      </c>
      <c r="E118" t="str">
        <v>MORTIER Ø60 FIBRE - OCCASION</v>
      </c>
      <c r="F118" t="str">
        <v>INTERNE</v>
      </c>
      <c r="H118" t="str">
        <v>ACCPYRO</v>
      </c>
      <c r="I118" t="str">
        <v>MORT STRUC</v>
      </c>
      <c r="J118" t="str">
        <v>0</v>
      </c>
      <c r="M118" t="str">
        <v>FR</v>
      </c>
      <c r="Q118" t="str">
        <v>0</v>
      </c>
      <c r="S118" t="str">
        <v>0</v>
      </c>
      <c r="T118" t="str">
        <v>F-00000480</v>
      </c>
      <c r="U118" t="str">
        <v>14</v>
      </c>
      <c r="V118" t="str">
        <v>0</v>
      </c>
      <c r="W118" t="str">
        <v>0</v>
      </c>
    </row>
    <row r="119">
      <c r="A119" t="str">
        <v>AutoTable</v>
      </c>
      <c r="D119" t="str">
        <v>Y51005</v>
      </c>
      <c r="E119" t="str">
        <v>MORTIER Ø75 FIBRE - OCCASION</v>
      </c>
      <c r="F119" t="str">
        <v>INTERNE</v>
      </c>
      <c r="H119" t="str">
        <v>ACCPYRO</v>
      </c>
      <c r="I119" t="str">
        <v>MORT STRUC</v>
      </c>
      <c r="J119" t="str">
        <v>0</v>
      </c>
      <c r="M119" t="str">
        <v>FR</v>
      </c>
      <c r="Q119" t="str">
        <v>0</v>
      </c>
      <c r="S119" t="str">
        <v>0</v>
      </c>
      <c r="T119" t="str">
        <v>F-00000480</v>
      </c>
      <c r="U119" t="str">
        <v>159</v>
      </c>
      <c r="V119" t="str">
        <v>0</v>
      </c>
      <c r="W119" t="str">
        <v>0</v>
      </c>
    </row>
    <row r="120">
      <c r="A120" t="str">
        <v>AutoTable</v>
      </c>
      <c r="D120" t="str">
        <v>Y51006</v>
      </c>
      <c r="E120" t="str">
        <v>MORTIER Ø100 FIBRE - OCCASION</v>
      </c>
      <c r="F120" t="str">
        <v>INTERNE</v>
      </c>
      <c r="H120" t="str">
        <v>ACCPYRO</v>
      </c>
      <c r="I120" t="str">
        <v>MORT STRUC</v>
      </c>
      <c r="J120" t="str">
        <v>0</v>
      </c>
      <c r="M120" t="str">
        <v>FR</v>
      </c>
      <c r="Q120" t="str">
        <v>0</v>
      </c>
      <c r="S120" t="str">
        <v>0</v>
      </c>
      <c r="T120" t="str">
        <v>F-00000480</v>
      </c>
      <c r="U120" t="str">
        <v>150</v>
      </c>
      <c r="V120" t="str">
        <v>0</v>
      </c>
      <c r="W120" t="str">
        <v>0</v>
      </c>
    </row>
    <row r="121">
      <c r="A121" t="str">
        <v>AutoTable</v>
      </c>
      <c r="D121" t="str">
        <v>Y51007</v>
      </c>
      <c r="E121" t="str">
        <v>MORTIER Ø125 FIBRE - OCCASION</v>
      </c>
      <c r="F121" t="str">
        <v>INTERNE</v>
      </c>
      <c r="H121" t="str">
        <v>ACCPYRO</v>
      </c>
      <c r="I121" t="str">
        <v>MORT STRUC</v>
      </c>
      <c r="J121" t="str">
        <v>0</v>
      </c>
      <c r="M121" t="str">
        <v>FR</v>
      </c>
      <c r="Q121" t="str">
        <v>0</v>
      </c>
      <c r="S121" t="str">
        <v>0</v>
      </c>
      <c r="T121" t="str">
        <v>F-00000480</v>
      </c>
      <c r="U121" t="str">
        <v>229</v>
      </c>
      <c r="V121" t="str">
        <v>0</v>
      </c>
      <c r="W121" t="str">
        <v>0</v>
      </c>
    </row>
    <row r="122">
      <c r="A122" t="str">
        <v>AutoTable</v>
      </c>
      <c r="D122" t="str">
        <v>Y51008</v>
      </c>
      <c r="E122" t="str">
        <v>MORTIER Ø150 FIBRE - OCCASION</v>
      </c>
      <c r="F122" t="str">
        <v>INTERNE</v>
      </c>
      <c r="H122" t="str">
        <v>ACCPYRO</v>
      </c>
      <c r="I122" t="str">
        <v>MORT STRUC</v>
      </c>
      <c r="J122" t="str">
        <v>0</v>
      </c>
      <c r="M122" t="str">
        <v>FR</v>
      </c>
      <c r="Q122" t="str">
        <v>0</v>
      </c>
      <c r="S122" t="str">
        <v>0</v>
      </c>
      <c r="T122" t="str">
        <v>F-00000480</v>
      </c>
      <c r="U122" t="str">
        <v>196</v>
      </c>
      <c r="V122" t="str">
        <v>0</v>
      </c>
      <c r="W122" t="str">
        <v>0</v>
      </c>
    </row>
    <row r="123">
      <c r="A123" t="str">
        <v>AutoTable</v>
      </c>
      <c r="D123" t="str">
        <v>Y51009</v>
      </c>
      <c r="E123" t="str">
        <v>MORTIER Ø200 FIBRE - OCCASION</v>
      </c>
      <c r="F123" t="str">
        <v>INTERNE</v>
      </c>
      <c r="H123" t="str">
        <v>ACCPYRO</v>
      </c>
      <c r="I123" t="str">
        <v>MORT STRUC</v>
      </c>
      <c r="J123" t="str">
        <v>0</v>
      </c>
      <c r="M123" t="str">
        <v>FR</v>
      </c>
      <c r="Q123" t="str">
        <v>0</v>
      </c>
      <c r="S123" t="str">
        <v>0</v>
      </c>
      <c r="T123" t="str">
        <v>F-00000480</v>
      </c>
      <c r="U123" t="str">
        <v>141</v>
      </c>
      <c r="V123" t="str">
        <v>0</v>
      </c>
      <c r="W123" t="str">
        <v>0</v>
      </c>
    </row>
    <row r="124">
      <c r="A124" t="str">
        <v>AutoTable</v>
      </c>
      <c r="D124" t="str">
        <v>Y51010</v>
      </c>
      <c r="E124" t="str">
        <v>MORTIER Ø250 FIBRE - OCCASION</v>
      </c>
      <c r="F124" t="str">
        <v>INTERNE</v>
      </c>
      <c r="H124" t="str">
        <v>ACCPYRO</v>
      </c>
      <c r="I124" t="str">
        <v>MORT STRUC</v>
      </c>
      <c r="J124" t="str">
        <v>0</v>
      </c>
      <c r="M124" t="str">
        <v>FR</v>
      </c>
      <c r="Q124" t="str">
        <v>0</v>
      </c>
      <c r="S124" t="str">
        <v>0</v>
      </c>
      <c r="T124" t="str">
        <v>F-00000480</v>
      </c>
      <c r="U124" t="str">
        <v>53</v>
      </c>
      <c r="V124" t="str">
        <v>0</v>
      </c>
      <c r="W124" t="str">
        <v>0</v>
      </c>
    </row>
    <row r="125">
      <c r="A125" t="str">
        <v>AutoTable</v>
      </c>
      <c r="D125" t="str">
        <v>Y51011</v>
      </c>
      <c r="E125" t="str">
        <v>MORTIER Ø300 FIBRE - OCCASION</v>
      </c>
      <c r="F125" t="str">
        <v>INTERNE</v>
      </c>
      <c r="H125" t="str">
        <v>ACCPYRO</v>
      </c>
      <c r="I125" t="str">
        <v>MORT STRUC</v>
      </c>
      <c r="J125" t="str">
        <v>0</v>
      </c>
      <c r="M125" t="str">
        <v>FR</v>
      </c>
      <c r="Q125" t="str">
        <v>0</v>
      </c>
      <c r="S125" t="str">
        <v>0</v>
      </c>
      <c r="T125" t="str">
        <v>F-00000480</v>
      </c>
      <c r="U125" t="str">
        <v>58</v>
      </c>
      <c r="V125" t="str">
        <v>0</v>
      </c>
      <c r="W125" t="str">
        <v>0</v>
      </c>
    </row>
    <row r="126">
      <c r="A126" t="str">
        <v>AutoTable</v>
      </c>
      <c r="D126" t="str">
        <v>Y51012</v>
      </c>
      <c r="E126" t="str">
        <v>CAISSE DE 5 TUBES Ø 50 FIBRE - OCCASION</v>
      </c>
      <c r="F126" t="str">
        <v>INTERNE</v>
      </c>
      <c r="H126" t="str">
        <v>ACCPYRO</v>
      </c>
      <c r="I126" t="str">
        <v>MORT STRUC</v>
      </c>
      <c r="J126" t="str">
        <v>0</v>
      </c>
      <c r="M126" t="str">
        <v>CN</v>
      </c>
      <c r="Q126" t="str">
        <v>0</v>
      </c>
      <c r="S126" t="str">
        <v>0</v>
      </c>
      <c r="T126" t="str">
        <v>F-00000300</v>
      </c>
      <c r="U126" t="str">
        <v>112</v>
      </c>
      <c r="V126" t="str">
        <v>0</v>
      </c>
      <c r="W126" t="str">
        <v>0</v>
      </c>
    </row>
    <row r="127">
      <c r="A127" t="str">
        <v>AutoTable</v>
      </c>
      <c r="D127" t="str">
        <v>Y51012-10</v>
      </c>
      <c r="E127" t="str">
        <v>CAISSE DE 10 TUBES Ø 50 FIBRE - OCCASION</v>
      </c>
      <c r="F127" t="str">
        <v>INTERNE</v>
      </c>
      <c r="H127" t="str">
        <v>ACCPYRO</v>
      </c>
      <c r="I127" t="str">
        <v>MORT STRUC</v>
      </c>
      <c r="J127" t="str">
        <v>0</v>
      </c>
      <c r="M127" t="str">
        <v>FR</v>
      </c>
      <c r="Q127" t="str">
        <v>0</v>
      </c>
      <c r="S127" t="str">
        <v>0</v>
      </c>
      <c r="T127" t="str">
        <v>F-00000480</v>
      </c>
      <c r="U127" t="str">
        <v>13</v>
      </c>
      <c r="V127" t="str">
        <v>0</v>
      </c>
      <c r="W127" t="str">
        <v>0</v>
      </c>
    </row>
    <row r="128">
      <c r="A128" t="str">
        <v>AutoTable</v>
      </c>
      <c r="D128" t="str">
        <v>Y51012-7</v>
      </c>
      <c r="E128" t="str">
        <v>CAISSE DE 7 TUBES Ø50 FIBRE - OCCASION</v>
      </c>
      <c r="F128" t="str">
        <v>INTERNE</v>
      </c>
      <c r="H128" t="str">
        <v>ACCPYRO</v>
      </c>
      <c r="I128" t="str">
        <v>MORT STRUC</v>
      </c>
      <c r="J128" t="str">
        <v>0</v>
      </c>
      <c r="M128" t="str">
        <v>FR</v>
      </c>
      <c r="Q128" t="str">
        <v>0</v>
      </c>
      <c r="S128" t="str">
        <v>0</v>
      </c>
      <c r="T128" t="str">
        <v>F-00000480</v>
      </c>
      <c r="U128" t="str">
        <v>0</v>
      </c>
      <c r="V128" t="str">
        <v>0</v>
      </c>
      <c r="W128" t="str">
        <v>0</v>
      </c>
    </row>
    <row r="129">
      <c r="A129" t="str">
        <v>AutoTable</v>
      </c>
      <c r="D129" t="str">
        <v>Y51013</v>
      </c>
      <c r="E129" t="str">
        <v>CAISSE DE 5 TUBES Ø 60 FIBRE - OCCASION</v>
      </c>
      <c r="F129" t="str">
        <v>INTERNE</v>
      </c>
      <c r="H129" t="str">
        <v>ACCPYRO</v>
      </c>
      <c r="I129" t="str">
        <v>MORT STRUC</v>
      </c>
      <c r="J129" t="str">
        <v>0</v>
      </c>
      <c r="M129" t="str">
        <v>CN</v>
      </c>
      <c r="Q129" t="str">
        <v>0</v>
      </c>
      <c r="S129" t="str">
        <v>0</v>
      </c>
      <c r="T129" t="str">
        <v>F-00000300</v>
      </c>
      <c r="U129" t="str">
        <v>99</v>
      </c>
      <c r="V129" t="str">
        <v>0</v>
      </c>
      <c r="W129" t="str">
        <v>0</v>
      </c>
    </row>
    <row r="130">
      <c r="A130" t="str">
        <v>AutoTable</v>
      </c>
      <c r="D130" t="str">
        <v>Y51013-65</v>
      </c>
      <c r="E130" t="str">
        <v>CAISSE DE 5 TUBES Ø 65 PLASTIQUE - OCCASION</v>
      </c>
      <c r="F130" t="str">
        <v>INTERNE</v>
      </c>
      <c r="H130" t="str">
        <v>ACCPYRO</v>
      </c>
      <c r="I130" t="str">
        <v>MORT STRUC</v>
      </c>
      <c r="J130" t="str">
        <v>0</v>
      </c>
      <c r="M130" t="str">
        <v>FR</v>
      </c>
      <c r="Q130" t="str">
        <v>0</v>
      </c>
      <c r="S130" t="str">
        <v>0</v>
      </c>
      <c r="T130" t="str">
        <v>F-00000480</v>
      </c>
      <c r="U130" t="str">
        <v>0</v>
      </c>
      <c r="V130" t="str">
        <v>0</v>
      </c>
      <c r="W130" t="str">
        <v>0</v>
      </c>
    </row>
    <row r="131">
      <c r="A131" t="str">
        <v>AutoTable</v>
      </c>
      <c r="D131" t="str">
        <v>Y51014</v>
      </c>
      <c r="E131" t="str">
        <v>MORTIER Ø175 FIBRE - OCCASION</v>
      </c>
      <c r="F131" t="str">
        <v>INTERNE</v>
      </c>
      <c r="H131" t="str">
        <v>ACCPYRO</v>
      </c>
      <c r="I131" t="str">
        <v>MORT STRUC</v>
      </c>
      <c r="J131" t="str">
        <v>0</v>
      </c>
      <c r="M131" t="str">
        <v>FR</v>
      </c>
      <c r="Q131" t="str">
        <v>0</v>
      </c>
      <c r="S131" t="str">
        <v>0</v>
      </c>
      <c r="T131" t="str">
        <v>F-00000480</v>
      </c>
      <c r="U131" t="str">
        <v>0</v>
      </c>
      <c r="V131" t="str">
        <v>0</v>
      </c>
      <c r="W131" t="str">
        <v>0</v>
      </c>
    </row>
    <row r="132">
      <c r="A132" t="str">
        <v>AutoTable</v>
      </c>
      <c r="D132" t="str">
        <v>Y51015</v>
      </c>
      <c r="E132" t="str">
        <v>CAISSE DE 5 TUBES Ø 75 FIBRE - OCCASION</v>
      </c>
      <c r="F132" t="str">
        <v>INTERNE</v>
      </c>
      <c r="H132" t="str">
        <v>ACCPYRO</v>
      </c>
      <c r="I132" t="str">
        <v>MORT STRUC</v>
      </c>
      <c r="J132" t="str">
        <v>0</v>
      </c>
      <c r="M132" t="str">
        <v>CN</v>
      </c>
      <c r="Q132" t="str">
        <v>0</v>
      </c>
      <c r="S132" t="str">
        <v>0</v>
      </c>
      <c r="T132" t="str">
        <v>F-00000300</v>
      </c>
      <c r="U132" t="str">
        <v>1391</v>
      </c>
      <c r="V132" t="str">
        <v>0</v>
      </c>
      <c r="W132" t="str">
        <v>0</v>
      </c>
    </row>
    <row r="133">
      <c r="A133" t="str">
        <v>AutoTable</v>
      </c>
      <c r="D133" t="str">
        <v>Y51015-10</v>
      </c>
      <c r="E133" t="str">
        <v>CAISSE DE 10 TUBES Ø 75 FIBRE - OCCASION</v>
      </c>
      <c r="F133" t="str">
        <v>INTERNE</v>
      </c>
      <c r="H133" t="str">
        <v>ACCPYRO</v>
      </c>
      <c r="I133" t="str">
        <v>MORT STRUC</v>
      </c>
      <c r="J133" t="str">
        <v>0</v>
      </c>
      <c r="M133" t="str">
        <v>FR</v>
      </c>
      <c r="Q133" t="str">
        <v>0</v>
      </c>
      <c r="S133" t="str">
        <v>0</v>
      </c>
      <c r="T133" t="str">
        <v>F-00000480</v>
      </c>
      <c r="U133" t="str">
        <v>34</v>
      </c>
      <c r="V133" t="str">
        <v>0</v>
      </c>
      <c r="W133" t="str">
        <v>0</v>
      </c>
    </row>
    <row r="134">
      <c r="A134" t="str">
        <v>AutoTable</v>
      </c>
      <c r="D134" t="str">
        <v>Y51015-3</v>
      </c>
      <c r="E134" t="str">
        <v>CAISSE DE 3 TUBES Ø 75 FIBRE EVENTAIL - OCCASION</v>
      </c>
      <c r="F134" t="str">
        <v>INTERNE</v>
      </c>
      <c r="H134" t="str">
        <v>ACCPYRO</v>
      </c>
      <c r="I134" t="str">
        <v>MORT STRUC</v>
      </c>
      <c r="J134" t="str">
        <v>0</v>
      </c>
      <c r="M134" t="str">
        <v>CN</v>
      </c>
      <c r="Q134" t="str">
        <v>0</v>
      </c>
      <c r="S134" t="str">
        <v>0</v>
      </c>
      <c r="T134" t="str">
        <v>F-00000300</v>
      </c>
      <c r="U134" t="str">
        <v>175</v>
      </c>
      <c r="V134" t="str">
        <v>4.24667</v>
      </c>
      <c r="W134" t="str">
        <v>0</v>
      </c>
    </row>
    <row r="135">
      <c r="A135" t="str">
        <v>AutoTable</v>
      </c>
      <c r="D135" t="str">
        <v>Y51016</v>
      </c>
      <c r="E135" t="str">
        <v>CAISSE DE 5 TUBES Ø 100 FIBRE - OCCASION</v>
      </c>
      <c r="F135" t="str">
        <v>INTERNE</v>
      </c>
      <c r="H135" t="str">
        <v>ACCPYRO</v>
      </c>
      <c r="I135" t="str">
        <v>MORT STRUC</v>
      </c>
      <c r="J135" t="str">
        <v>0</v>
      </c>
      <c r="M135" t="str">
        <v>CN</v>
      </c>
      <c r="Q135" t="str">
        <v>0</v>
      </c>
      <c r="S135" t="str">
        <v>0</v>
      </c>
      <c r="T135" t="str">
        <v>F-00000300</v>
      </c>
      <c r="U135" t="str">
        <v>930</v>
      </c>
      <c r="V135" t="str">
        <v>0.16487</v>
      </c>
      <c r="W135" t="str">
        <v>0</v>
      </c>
    </row>
    <row r="136">
      <c r="A136" t="str">
        <v>AutoTable</v>
      </c>
      <c r="D136" t="str">
        <v>Y51016-3</v>
      </c>
      <c r="E136" t="str">
        <v>CAISSE DE 3 TUBES Ø 100 FIBRE EVENTAIL - OCCASION</v>
      </c>
      <c r="F136" t="str">
        <v>INTERNE</v>
      </c>
      <c r="H136" t="str">
        <v>ACCPYRO</v>
      </c>
      <c r="I136" t="str">
        <v>MORT STRUC</v>
      </c>
      <c r="J136" t="str">
        <v>0</v>
      </c>
      <c r="M136" t="str">
        <v>CN</v>
      </c>
      <c r="Q136" t="str">
        <v>0</v>
      </c>
      <c r="S136" t="str">
        <v>0</v>
      </c>
      <c r="T136" t="str">
        <v>F-00000300</v>
      </c>
      <c r="U136" t="str">
        <v>141</v>
      </c>
      <c r="V136" t="str">
        <v>6.6</v>
      </c>
      <c r="W136" t="str">
        <v>0</v>
      </c>
    </row>
    <row r="137">
      <c r="A137" t="str">
        <v>AutoTable</v>
      </c>
      <c r="D137" t="str">
        <v>Y51016-3D</v>
      </c>
      <c r="E137" t="str">
        <v>CAISSE DE 3 TUBES Ø 100 FIBRE DROIT - OCCASION</v>
      </c>
      <c r="F137" t="str">
        <v>INTERNE</v>
      </c>
      <c r="H137" t="str">
        <v>ACCPYRO</v>
      </c>
      <c r="I137" t="str">
        <v>MORT STRUC</v>
      </c>
      <c r="J137" t="str">
        <v>0</v>
      </c>
      <c r="M137" t="str">
        <v>FR</v>
      </c>
      <c r="Q137" t="str">
        <v>0</v>
      </c>
      <c r="S137" t="str">
        <v>0</v>
      </c>
      <c r="T137" t="str">
        <v>F-00000480</v>
      </c>
      <c r="U137" t="str">
        <v>0</v>
      </c>
      <c r="V137" t="str">
        <v>0</v>
      </c>
      <c r="W137" t="str">
        <v>0</v>
      </c>
    </row>
    <row r="138">
      <c r="A138" t="str">
        <v>AutoTable</v>
      </c>
      <c r="D138" t="str">
        <v>Y51017</v>
      </c>
      <c r="E138" t="str">
        <v>CAISSE DE 5 TUBES Ø 125 FIBRE - OCCASION</v>
      </c>
      <c r="F138" t="str">
        <v>INTERNE</v>
      </c>
      <c r="H138" t="str">
        <v>ACCPYRO</v>
      </c>
      <c r="I138" t="str">
        <v>MORT STRUC</v>
      </c>
      <c r="J138" t="str">
        <v>0</v>
      </c>
      <c r="M138" t="str">
        <v>CN</v>
      </c>
      <c r="Q138" t="str">
        <v>0</v>
      </c>
      <c r="S138" t="str">
        <v>0</v>
      </c>
      <c r="T138" t="str">
        <v>F-00000300</v>
      </c>
      <c r="U138" t="str">
        <v>286</v>
      </c>
      <c r="V138" t="str">
        <v>0.59986</v>
      </c>
      <c r="W138" t="str">
        <v>0</v>
      </c>
    </row>
    <row r="139">
      <c r="A139" t="str">
        <v>AutoTable</v>
      </c>
      <c r="D139" t="str">
        <v>Y51017-2</v>
      </c>
      <c r="E139" t="str">
        <v>CAISSE DE 2 TUBES Ø 125 FIBRE EVENTAIL - OCCASION</v>
      </c>
      <c r="F139" t="str">
        <v>INTERNE</v>
      </c>
      <c r="H139" t="str">
        <v>ACCPYRO</v>
      </c>
      <c r="I139" t="str">
        <v>MORT STRUC</v>
      </c>
      <c r="J139" t="str">
        <v>0</v>
      </c>
      <c r="M139" t="str">
        <v>FR</v>
      </c>
      <c r="Q139" t="str">
        <v>0</v>
      </c>
      <c r="S139" t="str">
        <v>0</v>
      </c>
      <c r="T139" t="str">
        <v>F-00000480</v>
      </c>
      <c r="U139" t="str">
        <v>0</v>
      </c>
      <c r="V139" t="str">
        <v>0</v>
      </c>
      <c r="W139" t="str">
        <v>0</v>
      </c>
    </row>
    <row r="140">
      <c r="A140" t="str">
        <v>AutoTable</v>
      </c>
      <c r="D140" t="str">
        <v>Y51017-3</v>
      </c>
      <c r="E140" t="str">
        <v>CAISSE DE 3 TUBES Ø 125 FIBRE EVENTAIL - OCCASION</v>
      </c>
      <c r="F140" t="str">
        <v>INTERNE</v>
      </c>
      <c r="H140" t="str">
        <v>ACCPYRO</v>
      </c>
      <c r="I140" t="str">
        <v>MORT STRUC</v>
      </c>
      <c r="J140" t="str">
        <v>0</v>
      </c>
      <c r="M140" t="str">
        <v>FR</v>
      </c>
      <c r="Q140" t="str">
        <v>0</v>
      </c>
      <c r="S140" t="str">
        <v>0</v>
      </c>
      <c r="T140" t="str">
        <v>F-00000480</v>
      </c>
      <c r="U140" t="str">
        <v>14</v>
      </c>
      <c r="V140" t="str">
        <v>0</v>
      </c>
      <c r="W140" t="str">
        <v>0</v>
      </c>
    </row>
    <row r="141">
      <c r="A141" t="str">
        <v>AutoTable</v>
      </c>
      <c r="D141" t="str">
        <v>Y51017-3D</v>
      </c>
      <c r="E141" t="str">
        <v>CAISSE DE 3 TUBES Ø 125 FIBRE DROIT - OCCASION</v>
      </c>
      <c r="F141" t="str">
        <v>INTERNE</v>
      </c>
      <c r="H141" t="str">
        <v>ACCPYRO</v>
      </c>
      <c r="I141" t="str">
        <v>MORT STRUC</v>
      </c>
      <c r="J141" t="str">
        <v>0</v>
      </c>
      <c r="M141" t="str">
        <v>FR</v>
      </c>
      <c r="Q141" t="str">
        <v>0</v>
      </c>
      <c r="S141" t="str">
        <v>0</v>
      </c>
      <c r="T141" t="str">
        <v>F-00000480</v>
      </c>
      <c r="U141" t="str">
        <v>5</v>
      </c>
      <c r="V141" t="str">
        <v>0</v>
      </c>
      <c r="W141" t="str">
        <v>0</v>
      </c>
    </row>
    <row r="142">
      <c r="A142" t="str">
        <v>AutoTable</v>
      </c>
      <c r="D142" t="str">
        <v>Y51018</v>
      </c>
      <c r="E142" t="str">
        <v>CAISSE DE 5 TUBES Ø 150 FIBRE - OCCASION</v>
      </c>
      <c r="F142" t="str">
        <v>INTERNE</v>
      </c>
      <c r="H142" t="str">
        <v>ACCPYRO</v>
      </c>
      <c r="I142" t="str">
        <v>MORT STRUC</v>
      </c>
      <c r="J142" t="str">
        <v>0</v>
      </c>
      <c r="M142" t="str">
        <v>CN</v>
      </c>
      <c r="Q142" t="str">
        <v>0</v>
      </c>
      <c r="S142" t="str">
        <v>0</v>
      </c>
      <c r="T142" t="str">
        <v>F-00000300</v>
      </c>
      <c r="U142" t="str">
        <v>153</v>
      </c>
      <c r="V142" t="str">
        <v>0.34985</v>
      </c>
      <c r="W142" t="str">
        <v>0</v>
      </c>
    </row>
    <row r="143">
      <c r="A143" t="str">
        <v>AutoTable</v>
      </c>
      <c r="D143" t="str">
        <v>Y51018-2</v>
      </c>
      <c r="E143" t="str">
        <v>CAISSE DE 2 TUBES Ø 150 FIBRE EVENTAIL - OCCASION</v>
      </c>
      <c r="F143" t="str">
        <v>INTERNE</v>
      </c>
      <c r="H143" t="str">
        <v>ACCPYRO</v>
      </c>
      <c r="I143" t="str">
        <v>MORT STRUC</v>
      </c>
      <c r="J143" t="str">
        <v>0</v>
      </c>
      <c r="M143" t="str">
        <v>FR</v>
      </c>
      <c r="Q143" t="str">
        <v>0</v>
      </c>
      <c r="S143" t="str">
        <v>0</v>
      </c>
      <c r="T143" t="str">
        <v>F-00000480</v>
      </c>
      <c r="U143" t="str">
        <v>0</v>
      </c>
      <c r="V143" t="str">
        <v>0</v>
      </c>
      <c r="W143" t="str">
        <v>0</v>
      </c>
    </row>
    <row r="144">
      <c r="A144" t="str">
        <v>AutoTable</v>
      </c>
      <c r="D144" t="str">
        <v>Y51018-3</v>
      </c>
      <c r="E144" t="str">
        <v>CAISSE DE 3 TUBES Ø 150 FIBRE EVENTAIL - OCCASION</v>
      </c>
      <c r="F144" t="str">
        <v>INTERNE</v>
      </c>
      <c r="H144" t="str">
        <v>ACCPYRO</v>
      </c>
      <c r="I144" t="str">
        <v>MORT STRUC</v>
      </c>
      <c r="J144" t="str">
        <v>0</v>
      </c>
      <c r="M144" t="str">
        <v>FR</v>
      </c>
      <c r="Q144" t="str">
        <v>0</v>
      </c>
      <c r="S144" t="str">
        <v>0</v>
      </c>
      <c r="T144" t="str">
        <v>F-00000480</v>
      </c>
      <c r="U144" t="str">
        <v>5</v>
      </c>
      <c r="V144" t="str">
        <v>0</v>
      </c>
      <c r="W144" t="str">
        <v>0</v>
      </c>
    </row>
    <row r="145">
      <c r="A145" t="str">
        <v>AutoTable</v>
      </c>
      <c r="D145" t="str">
        <v>Y52001</v>
      </c>
      <c r="E145" t="str">
        <v>MORTIER Ø50 CARTON - PRET</v>
      </c>
      <c r="F145" t="str">
        <v>INTERNE</v>
      </c>
      <c r="H145" t="str">
        <v>ACCPYRO</v>
      </c>
      <c r="I145" t="str">
        <v>MORT STRUC</v>
      </c>
      <c r="J145" t="str">
        <v>0</v>
      </c>
      <c r="M145" t="str">
        <v>FR</v>
      </c>
      <c r="Q145" t="str">
        <v>0</v>
      </c>
      <c r="S145" t="str">
        <v>0</v>
      </c>
      <c r="T145" t="str">
        <v>F-00000480</v>
      </c>
      <c r="U145" t="str">
        <v>0</v>
      </c>
      <c r="V145" t="str">
        <v>0</v>
      </c>
      <c r="W145" t="str">
        <v>0</v>
      </c>
    </row>
    <row r="146">
      <c r="A146" t="str">
        <v>AutoTable</v>
      </c>
      <c r="D146" t="str">
        <v>Y52005</v>
      </c>
      <c r="E146" t="str">
        <v>MORTIER Ø75 CARTON - PRET</v>
      </c>
      <c r="F146" t="str">
        <v>INTERNE</v>
      </c>
      <c r="H146" t="str">
        <v>ACCPYRO</v>
      </c>
      <c r="I146" t="str">
        <v>MORT STRUC</v>
      </c>
      <c r="J146" t="str">
        <v>0</v>
      </c>
      <c r="M146" t="str">
        <v>FR</v>
      </c>
      <c r="Q146" t="str">
        <v>0</v>
      </c>
      <c r="S146" t="str">
        <v>0</v>
      </c>
      <c r="T146" t="str">
        <v>F-00000480</v>
      </c>
      <c r="U146" t="str">
        <v>0</v>
      </c>
      <c r="V146" t="str">
        <v>0</v>
      </c>
      <c r="W146" t="str">
        <v>0</v>
      </c>
    </row>
    <row r="147">
      <c r="A147" t="str">
        <v>AutoTable</v>
      </c>
      <c r="D147" t="str">
        <v>Y52006</v>
      </c>
      <c r="E147" t="str">
        <v>MORTIER Ø100 CARTON  -PRET</v>
      </c>
      <c r="F147" t="str">
        <v>INTERNE</v>
      </c>
      <c r="H147" t="str">
        <v>ACCPYRO</v>
      </c>
      <c r="I147" t="str">
        <v>MORT STRUC</v>
      </c>
      <c r="J147" t="str">
        <v>0</v>
      </c>
      <c r="M147" t="str">
        <v>FR</v>
      </c>
      <c r="Q147" t="str">
        <v>0</v>
      </c>
      <c r="S147" t="str">
        <v>0</v>
      </c>
      <c r="T147" t="str">
        <v>F-00000480</v>
      </c>
      <c r="U147" t="str">
        <v>0</v>
      </c>
      <c r="V147" t="str">
        <v>0</v>
      </c>
      <c r="W147" t="str">
        <v>0</v>
      </c>
    </row>
    <row r="148">
      <c r="A148" t="str">
        <v>AutoTable</v>
      </c>
      <c r="D148" t="str">
        <v>Y52007</v>
      </c>
      <c r="E148" t="str">
        <v>MORTIER Ø125 CARTON - PRET</v>
      </c>
      <c r="F148" t="str">
        <v>INTERNE</v>
      </c>
      <c r="H148" t="str">
        <v>ACCPYRO</v>
      </c>
      <c r="I148" t="str">
        <v>MORT STRUC</v>
      </c>
      <c r="J148" t="str">
        <v>0</v>
      </c>
      <c r="M148" t="str">
        <v>FR</v>
      </c>
      <c r="Q148" t="str">
        <v>0</v>
      </c>
      <c r="S148" t="str">
        <v>0</v>
      </c>
      <c r="T148" t="str">
        <v>F-00000480</v>
      </c>
      <c r="U148" t="str">
        <v>42</v>
      </c>
      <c r="V148" t="str">
        <v>0</v>
      </c>
      <c r="W148" t="str">
        <v>0</v>
      </c>
    </row>
    <row r="149">
      <c r="A149" t="str">
        <v>AutoTable</v>
      </c>
      <c r="D149" t="str">
        <v>Y52007M</v>
      </c>
      <c r="E149" t="str">
        <v>MORTIER Ø125 METAL ACIER - PRET</v>
      </c>
      <c r="F149" t="str">
        <v>INTERNE</v>
      </c>
      <c r="H149" t="str">
        <v>ACCPYRO</v>
      </c>
      <c r="I149" t="str">
        <v>MORT STRUC</v>
      </c>
      <c r="J149" t="str">
        <v>0</v>
      </c>
      <c r="M149" t="str">
        <v>FR</v>
      </c>
      <c r="Q149" t="str">
        <v>0</v>
      </c>
      <c r="S149" t="str">
        <v>0</v>
      </c>
      <c r="T149" t="str">
        <v>F-00000480</v>
      </c>
      <c r="U149" t="str">
        <v>0</v>
      </c>
      <c r="V149" t="str">
        <v>0</v>
      </c>
      <c r="W149" t="str">
        <v>0</v>
      </c>
    </row>
    <row r="150">
      <c r="A150" t="str">
        <v>AutoTable</v>
      </c>
      <c r="D150" t="str">
        <v>Y52008</v>
      </c>
      <c r="E150" t="str">
        <v>MORTIER Ø150 CARTON - PRET</v>
      </c>
      <c r="F150" t="str">
        <v>INTERNE</v>
      </c>
      <c r="H150" t="str">
        <v>ACCPYRO</v>
      </c>
      <c r="I150" t="str">
        <v>MORT STRUC</v>
      </c>
      <c r="J150" t="str">
        <v>0</v>
      </c>
      <c r="M150" t="str">
        <v>FR</v>
      </c>
      <c r="Q150" t="str">
        <v>0</v>
      </c>
      <c r="S150" t="str">
        <v>0</v>
      </c>
      <c r="T150" t="str">
        <v>F-00000480</v>
      </c>
      <c r="U150" t="str">
        <v>28</v>
      </c>
      <c r="V150" t="str">
        <v>0</v>
      </c>
      <c r="W150" t="str">
        <v>0</v>
      </c>
    </row>
    <row r="151">
      <c r="A151" t="str">
        <v>AutoTable</v>
      </c>
      <c r="D151" t="str">
        <v>Y52010</v>
      </c>
      <c r="E151" t="str">
        <v>MORTIER Ø250 CARTON - PRET</v>
      </c>
      <c r="F151" t="str">
        <v>INTERNE</v>
      </c>
      <c r="H151" t="str">
        <v>ACCPYRO</v>
      </c>
      <c r="I151" t="str">
        <v>MORT STRUC</v>
      </c>
      <c r="J151" t="str">
        <v>0</v>
      </c>
      <c r="M151" t="str">
        <v>FR</v>
      </c>
      <c r="Q151" t="str">
        <v>0</v>
      </c>
      <c r="S151" t="str">
        <v>0</v>
      </c>
      <c r="T151" t="str">
        <v>F-00000480</v>
      </c>
      <c r="U151" t="str">
        <v>3</v>
      </c>
      <c r="V151" t="str">
        <v>0</v>
      </c>
      <c r="W151" t="str">
        <v>0</v>
      </c>
    </row>
    <row r="152">
      <c r="A152" t="str">
        <v>AutoTable</v>
      </c>
      <c r="D152" t="str">
        <v>Y52011</v>
      </c>
      <c r="E152" t="str">
        <v>MORTIER Ø300 CARTON - PRET</v>
      </c>
      <c r="F152" t="str">
        <v>INTERNE</v>
      </c>
      <c r="H152" t="str">
        <v>ACCPYRO</v>
      </c>
      <c r="I152" t="str">
        <v>MORT STRUC</v>
      </c>
      <c r="J152" t="str">
        <v>0</v>
      </c>
      <c r="M152" t="str">
        <v>FR</v>
      </c>
      <c r="Q152" t="str">
        <v>0</v>
      </c>
      <c r="S152" t="str">
        <v>0</v>
      </c>
      <c r="T152" t="str">
        <v>F-00000480</v>
      </c>
      <c r="U152" t="str">
        <v>0</v>
      </c>
      <c r="V152" t="str">
        <v>0</v>
      </c>
      <c r="W152" t="str">
        <v>0</v>
      </c>
    </row>
    <row r="153">
      <c r="A153" t="str">
        <v>AutoTable</v>
      </c>
      <c r="D153" t="str">
        <v>Y52012</v>
      </c>
      <c r="E153" t="str">
        <v>CAISSE DE 5 MORIERS Ø 50 CARTON - PRET</v>
      </c>
      <c r="F153" t="str">
        <v>INTERNE</v>
      </c>
      <c r="H153" t="str">
        <v>ACCPYRO</v>
      </c>
      <c r="I153" t="str">
        <v>MORT STRUC</v>
      </c>
      <c r="J153" t="str">
        <v>0</v>
      </c>
      <c r="M153" t="str">
        <v>FR</v>
      </c>
      <c r="Q153" t="str">
        <v>0</v>
      </c>
      <c r="S153" t="str">
        <v>0</v>
      </c>
      <c r="T153" t="str">
        <v>F-00000480</v>
      </c>
      <c r="U153" t="str">
        <v>400</v>
      </c>
      <c r="V153" t="str">
        <v>0</v>
      </c>
      <c r="W153" t="str">
        <v>0</v>
      </c>
    </row>
    <row r="154">
      <c r="A154" t="str">
        <v>AutoTable</v>
      </c>
      <c r="D154" t="str">
        <v>Y52012-10</v>
      </c>
      <c r="E154" t="str">
        <v>CAISSE 10 MORTIERS Ø50 CARTON - PRET</v>
      </c>
      <c r="F154" t="str">
        <v>INTERNE</v>
      </c>
      <c r="H154" t="str">
        <v>ACCPYRO</v>
      </c>
      <c r="I154" t="str">
        <v>MORT STRUC</v>
      </c>
      <c r="J154" t="str">
        <v>0</v>
      </c>
      <c r="M154" t="str">
        <v>FR</v>
      </c>
      <c r="Q154" t="str">
        <v>0</v>
      </c>
      <c r="S154" t="str">
        <v>0</v>
      </c>
      <c r="T154" t="str">
        <v>F-00000480</v>
      </c>
      <c r="U154" t="str">
        <v>50</v>
      </c>
      <c r="V154" t="str">
        <v>0</v>
      </c>
      <c r="W154" t="str">
        <v>0</v>
      </c>
    </row>
    <row r="155">
      <c r="A155" t="str">
        <v>AutoTable</v>
      </c>
      <c r="D155" t="str">
        <v>Y52013</v>
      </c>
      <c r="E155" t="str">
        <v>CAISSE 5 MORTIERS Ø60 CARTON - PRET</v>
      </c>
      <c r="F155" t="str">
        <v>INTERNE</v>
      </c>
      <c r="H155" t="str">
        <v>ACCPYRO</v>
      </c>
      <c r="I155" t="str">
        <v>MORT STRUC</v>
      </c>
      <c r="J155" t="str">
        <v>0</v>
      </c>
      <c r="M155" t="str">
        <v>FR</v>
      </c>
      <c r="Q155" t="str">
        <v>0</v>
      </c>
      <c r="S155" t="str">
        <v>0</v>
      </c>
      <c r="T155" t="str">
        <v>F-00000480</v>
      </c>
      <c r="U155" t="str">
        <v>194</v>
      </c>
      <c r="V155" t="str">
        <v>0</v>
      </c>
      <c r="W155" t="str">
        <v>0</v>
      </c>
    </row>
    <row r="156">
      <c r="A156" t="str">
        <v>AutoTable</v>
      </c>
      <c r="D156" t="str">
        <v>Y52014</v>
      </c>
      <c r="E156" t="str">
        <v>CAISSE 5 MORTIERS Ø75 CARTON - PRET</v>
      </c>
      <c r="F156" t="str">
        <v>INTERNE</v>
      </c>
      <c r="H156" t="str">
        <v>ACCPYRO</v>
      </c>
      <c r="I156" t="str">
        <v>MORT STRUC</v>
      </c>
      <c r="J156" t="str">
        <v>0</v>
      </c>
      <c r="M156" t="str">
        <v>FR</v>
      </c>
      <c r="Q156" t="str">
        <v>0</v>
      </c>
      <c r="S156" t="str">
        <v>0</v>
      </c>
      <c r="T156" t="str">
        <v>F-00000480</v>
      </c>
      <c r="U156" t="str">
        <v>1551</v>
      </c>
      <c r="V156" t="str">
        <v>0</v>
      </c>
      <c r="W156" t="str">
        <v>0</v>
      </c>
    </row>
    <row r="157">
      <c r="A157" t="str">
        <v>AutoTable</v>
      </c>
      <c r="D157" t="str">
        <v>Y52014-10</v>
      </c>
      <c r="E157" t="str">
        <v>CAISSE 10 MORTIERS Ø75 CARTON - PRET</v>
      </c>
      <c r="F157" t="str">
        <v>INTERNE</v>
      </c>
      <c r="H157" t="str">
        <v>ACCPYRO</v>
      </c>
      <c r="I157" t="str">
        <v>MORT STRUC</v>
      </c>
      <c r="J157" t="str">
        <v>0</v>
      </c>
      <c r="M157" t="str">
        <v>FR</v>
      </c>
      <c r="Q157" t="str">
        <v>0</v>
      </c>
      <c r="S157" t="str">
        <v>0</v>
      </c>
      <c r="T157" t="str">
        <v>F-00000480</v>
      </c>
      <c r="U157" t="str">
        <v>81</v>
      </c>
      <c r="V157" t="str">
        <v>0</v>
      </c>
      <c r="W157" t="str">
        <v>0</v>
      </c>
    </row>
    <row r="158">
      <c r="A158" t="str">
        <v>AutoTable</v>
      </c>
      <c r="D158" t="str">
        <v>Y52014-3</v>
      </c>
      <c r="E158" t="str">
        <v>CAISSE 3 MORTIERS Ø75 CARTON EVENTAIL - PRET</v>
      </c>
      <c r="F158" t="str">
        <v>INTERNE</v>
      </c>
      <c r="H158" t="str">
        <v>ACCPYRO</v>
      </c>
      <c r="I158" t="str">
        <v>MORT STRUC</v>
      </c>
      <c r="J158" t="str">
        <v>0</v>
      </c>
      <c r="M158" t="str">
        <v>FR</v>
      </c>
      <c r="Q158" t="str">
        <v>0</v>
      </c>
      <c r="S158" t="str">
        <v>0</v>
      </c>
      <c r="T158" t="str">
        <v>F-00000480</v>
      </c>
      <c r="U158" t="str">
        <v>173</v>
      </c>
      <c r="V158" t="str">
        <v>0</v>
      </c>
      <c r="W158" t="str">
        <v>0</v>
      </c>
    </row>
    <row r="159">
      <c r="A159" t="str">
        <v>AutoTable</v>
      </c>
      <c r="D159" t="str">
        <v>Y52014-3D</v>
      </c>
      <c r="E159" t="str">
        <v>CAISSE 3 MORTIERS Ø75 CARTON DROIT - PRET</v>
      </c>
      <c r="F159" t="str">
        <v>INTERNE</v>
      </c>
      <c r="H159" t="str">
        <v>ACCPYRO</v>
      </c>
      <c r="I159" t="str">
        <v>MORT STRUC</v>
      </c>
      <c r="J159" t="str">
        <v>0</v>
      </c>
      <c r="M159" t="str">
        <v>FR</v>
      </c>
      <c r="Q159" t="str">
        <v>0</v>
      </c>
      <c r="S159" t="str">
        <v>0</v>
      </c>
      <c r="T159" t="str">
        <v>F-00000480</v>
      </c>
      <c r="U159" t="str">
        <v>0</v>
      </c>
      <c r="V159" t="str">
        <v>0</v>
      </c>
      <c r="W159" t="str">
        <v>0</v>
      </c>
    </row>
    <row r="160">
      <c r="A160" t="str">
        <v>AutoTable</v>
      </c>
      <c r="D160" t="str">
        <v>Y52017</v>
      </c>
      <c r="E160" t="str">
        <v>CAISSE 5 MORTIERS Ø100 CARTON -PRET</v>
      </c>
      <c r="F160" t="str">
        <v>INTERNE</v>
      </c>
      <c r="H160" t="str">
        <v>ACCPYRO</v>
      </c>
      <c r="I160" t="str">
        <v>MORT STRUC</v>
      </c>
      <c r="J160" t="str">
        <v>0</v>
      </c>
      <c r="M160" t="str">
        <v>FR</v>
      </c>
      <c r="Q160" t="str">
        <v>0</v>
      </c>
      <c r="S160" t="str">
        <v>0</v>
      </c>
      <c r="T160" t="str">
        <v>F-00000480</v>
      </c>
      <c r="U160" t="str">
        <v>726</v>
      </c>
      <c r="V160" t="str">
        <v>0</v>
      </c>
      <c r="W160" t="str">
        <v>0</v>
      </c>
    </row>
    <row r="161">
      <c r="A161" t="str">
        <v>AutoTable</v>
      </c>
      <c r="D161" t="str">
        <v>Y52017-3</v>
      </c>
      <c r="E161" t="str">
        <v>CAISSE 3 MORTIERS Ø100 CARTON EVENTAIL -PRET</v>
      </c>
      <c r="F161" t="str">
        <v>INTERNE</v>
      </c>
      <c r="H161" t="str">
        <v>ACCPYRO</v>
      </c>
      <c r="I161" t="str">
        <v>MORT STRUC</v>
      </c>
      <c r="J161" t="str">
        <v>0</v>
      </c>
      <c r="M161" t="str">
        <v>FR</v>
      </c>
      <c r="Q161" t="str">
        <v>0</v>
      </c>
      <c r="S161" t="str">
        <v>0</v>
      </c>
      <c r="T161" t="str">
        <v>F-00000480</v>
      </c>
      <c r="U161" t="str">
        <v>159</v>
      </c>
      <c r="V161" t="str">
        <v>0</v>
      </c>
      <c r="W161" t="str">
        <v>0</v>
      </c>
    </row>
    <row r="162">
      <c r="A162" t="str">
        <v>AutoTable</v>
      </c>
      <c r="D162" t="str">
        <v>Y52017-3D</v>
      </c>
      <c r="E162" t="str">
        <v>CAISSE 3 MORTIERS Ø100 CARTON DROIT - PRET</v>
      </c>
      <c r="F162" t="str">
        <v>INTERNE</v>
      </c>
      <c r="H162" t="str">
        <v>ACCPYRO</v>
      </c>
      <c r="I162" t="str">
        <v>MORT STRUC</v>
      </c>
      <c r="J162" t="str">
        <v>0</v>
      </c>
      <c r="M162" t="str">
        <v>FR</v>
      </c>
      <c r="Q162" t="str">
        <v>0</v>
      </c>
      <c r="S162" t="str">
        <v>0</v>
      </c>
      <c r="T162" t="str">
        <v>F-00000480</v>
      </c>
      <c r="U162" t="str">
        <v>28</v>
      </c>
      <c r="V162" t="str">
        <v>0</v>
      </c>
      <c r="W162" t="str">
        <v>0</v>
      </c>
    </row>
    <row r="163">
      <c r="A163" t="str">
        <v>AutoTable</v>
      </c>
      <c r="D163" t="str">
        <v>Y52020</v>
      </c>
      <c r="E163" t="str">
        <v>CAISSE 5 MORTIERS Ø125 CARTON - PRET</v>
      </c>
      <c r="F163" t="str">
        <v>INTERNE</v>
      </c>
      <c r="H163" t="str">
        <v>ACCPYRO</v>
      </c>
      <c r="I163" t="str">
        <v>MORT STRUC</v>
      </c>
      <c r="J163" t="str">
        <v>0</v>
      </c>
      <c r="M163" t="str">
        <v>FR</v>
      </c>
      <c r="Q163" t="str">
        <v>0</v>
      </c>
      <c r="S163" t="str">
        <v>0</v>
      </c>
      <c r="T163" t="str">
        <v>F-00000480</v>
      </c>
      <c r="U163" t="str">
        <v>23</v>
      </c>
      <c r="V163" t="str">
        <v>0</v>
      </c>
      <c r="W163" t="str">
        <v>0</v>
      </c>
    </row>
    <row r="164">
      <c r="A164" t="str">
        <v>AutoTable</v>
      </c>
      <c r="D164" t="str">
        <v>Y52020-3</v>
      </c>
      <c r="E164" t="str">
        <v>CAISSE 3 MORTIERS Ø125 CARTON EVENTAIL - PRE</v>
      </c>
      <c r="F164" t="str">
        <v>INTERNE</v>
      </c>
      <c r="H164" t="str">
        <v>ACCPYRO</v>
      </c>
      <c r="I164" t="str">
        <v>MORT STRUC</v>
      </c>
      <c r="J164" t="str">
        <v>0</v>
      </c>
      <c r="M164" t="str">
        <v>FR</v>
      </c>
      <c r="Q164" t="str">
        <v>0</v>
      </c>
      <c r="S164" t="str">
        <v>0</v>
      </c>
      <c r="T164" t="str">
        <v>F-00000480</v>
      </c>
      <c r="U164" t="str">
        <v>33</v>
      </c>
      <c r="V164" t="str">
        <v>0</v>
      </c>
      <c r="W164" t="str">
        <v>0</v>
      </c>
    </row>
    <row r="165">
      <c r="A165" t="str">
        <v>AutoTable</v>
      </c>
      <c r="D165" t="str">
        <v>Y52022</v>
      </c>
      <c r="E165" t="str">
        <v>MORTIER Ø200 CARTON (H=850) - PRET</v>
      </c>
      <c r="F165" t="str">
        <v>INTERNE</v>
      </c>
      <c r="H165" t="str">
        <v>ACCPYRO</v>
      </c>
      <c r="I165" t="str">
        <v>MORT STRUC</v>
      </c>
      <c r="J165" t="str">
        <v>0</v>
      </c>
      <c r="M165" t="str">
        <v>FR</v>
      </c>
      <c r="Q165" t="str">
        <v>0</v>
      </c>
      <c r="S165" t="str">
        <v>0</v>
      </c>
      <c r="T165" t="str">
        <v>F-00000480</v>
      </c>
      <c r="U165" t="str">
        <v>30</v>
      </c>
      <c r="V165" t="str">
        <v>0</v>
      </c>
      <c r="W165" t="str">
        <v>0</v>
      </c>
    </row>
    <row r="166">
      <c r="A166" t="str">
        <v>AutoTable</v>
      </c>
      <c r="D166" t="str">
        <v>Y52025</v>
      </c>
      <c r="E166" t="str">
        <v>CAISSE 5 MORTIERS Ø150 CARTON - PRET</v>
      </c>
      <c r="F166" t="str">
        <v>INTERNE</v>
      </c>
      <c r="H166" t="str">
        <v>ACCPYRO</v>
      </c>
      <c r="I166" t="str">
        <v>MORT STRUC</v>
      </c>
      <c r="J166" t="str">
        <v>0</v>
      </c>
      <c r="M166" t="str">
        <v>FR</v>
      </c>
      <c r="Q166" t="str">
        <v>0</v>
      </c>
      <c r="S166" t="str">
        <v>0</v>
      </c>
      <c r="T166" t="str">
        <v>F-00000480</v>
      </c>
      <c r="U166" t="str">
        <v>0</v>
      </c>
      <c r="V166" t="str">
        <v>0</v>
      </c>
      <c r="W166" t="str">
        <v>0</v>
      </c>
    </row>
    <row r="167">
      <c r="A167" t="str">
        <v>AutoTable</v>
      </c>
      <c r="D167" t="str">
        <v>Y52025-3</v>
      </c>
      <c r="E167" t="str">
        <v>CAISSE 3 MORTIERS Ø150 CARTON - PRET</v>
      </c>
      <c r="F167" t="str">
        <v>INTERNE</v>
      </c>
      <c r="H167" t="str">
        <v>ACCPYRO</v>
      </c>
      <c r="I167" t="str">
        <v>MORT STRUC</v>
      </c>
      <c r="J167" t="str">
        <v>0</v>
      </c>
      <c r="M167" t="str">
        <v>FR</v>
      </c>
      <c r="Q167" t="str">
        <v>0</v>
      </c>
      <c r="S167" t="str">
        <v>0</v>
      </c>
      <c r="T167" t="str">
        <v>F-00000480</v>
      </c>
      <c r="U167" t="str">
        <v>10</v>
      </c>
      <c r="V167" t="str">
        <v>0</v>
      </c>
      <c r="W167" t="str">
        <v>0</v>
      </c>
    </row>
    <row r="168">
      <c r="A168" t="str">
        <v>AutoTable</v>
      </c>
      <c r="D168" t="str">
        <v>KITADR</v>
      </c>
      <c r="E168" t="str">
        <v>KIT ADR (2 Magn rect. Orange + 3 Magn Etiquette 1)</v>
      </c>
      <c r="F168" t="str">
        <v>1</v>
      </c>
      <c r="H168" t="str">
        <v>ACCPYRO</v>
      </c>
      <c r="I168" t="str">
        <v>OUTILLAGE</v>
      </c>
      <c r="J168" t="str">
        <v>0</v>
      </c>
      <c r="M168" t="str">
        <v>FR</v>
      </c>
      <c r="Q168" t="str">
        <v>0</v>
      </c>
      <c r="S168" t="str">
        <v>0</v>
      </c>
      <c r="T168" t="str">
        <v>F-00000480</v>
      </c>
      <c r="U168" t="str">
        <v>1</v>
      </c>
      <c r="V168" t="str">
        <v>0</v>
      </c>
      <c r="W168" t="str">
        <v>0</v>
      </c>
    </row>
    <row r="169">
      <c r="A169" t="str">
        <v>AutoTable</v>
      </c>
      <c r="D169" t="str">
        <v>14022V</v>
      </c>
      <c r="E169" t="str">
        <v>GODET PLASTIFIE 60 X 18 VERT LES 4000</v>
      </c>
      <c r="F169" t="str">
        <v>INTERNE</v>
      </c>
      <c r="H169" t="str">
        <v>ACCPYRO</v>
      </c>
      <c r="I169" t="str">
        <v>OUTILLAGE</v>
      </c>
      <c r="J169" t="str">
        <v>0</v>
      </c>
      <c r="M169" t="str">
        <v>FR</v>
      </c>
      <c r="Q169" t="str">
        <v>0</v>
      </c>
      <c r="S169" t="str">
        <v>0</v>
      </c>
      <c r="T169" t="str">
        <v>F-00000480</v>
      </c>
      <c r="U169" t="str">
        <v>8000</v>
      </c>
      <c r="V169" t="str">
        <v>0.00487</v>
      </c>
      <c r="W169" t="str">
        <v>0</v>
      </c>
    </row>
    <row r="170">
      <c r="A170" t="str">
        <v>AutoTable</v>
      </c>
      <c r="D170" t="str">
        <v>14097</v>
      </c>
      <c r="E170" t="str">
        <v>CADRE PLAT CHAND -&gt; 30 MM</v>
      </c>
      <c r="F170" t="str">
        <v>INTERNE</v>
      </c>
      <c r="H170" t="str">
        <v>ACCPYRO</v>
      </c>
      <c r="I170" t="str">
        <v>OUTILLAGE</v>
      </c>
      <c r="J170" t="str">
        <v>0</v>
      </c>
      <c r="M170" t="str">
        <v>FR</v>
      </c>
      <c r="Q170" t="str">
        <v>0</v>
      </c>
      <c r="S170" t="str">
        <v>0</v>
      </c>
      <c r="T170" t="str">
        <v>F-00000174</v>
      </c>
      <c r="U170" t="str">
        <v>0</v>
      </c>
      <c r="V170" t="str">
        <v>0</v>
      </c>
      <c r="W170" t="str">
        <v>0</v>
      </c>
    </row>
    <row r="171">
      <c r="A171" t="str">
        <v>AutoTable</v>
      </c>
      <c r="D171" t="str">
        <v>14098</v>
      </c>
      <c r="E171" t="str">
        <v>CADRE CUVETTE POUR CHANDELLES Ø 50</v>
      </c>
      <c r="F171" t="str">
        <v>INTERNE</v>
      </c>
      <c r="H171" t="str">
        <v>ACCPYRO</v>
      </c>
      <c r="I171" t="str">
        <v>OUTILLAGE</v>
      </c>
      <c r="J171" t="str">
        <v>0</v>
      </c>
      <c r="M171" t="str">
        <v>FR</v>
      </c>
      <c r="Q171" t="str">
        <v>0</v>
      </c>
      <c r="S171" t="str">
        <v>0</v>
      </c>
      <c r="T171" t="str">
        <v>F-00000174</v>
      </c>
      <c r="U171" t="str">
        <v>0</v>
      </c>
      <c r="V171" t="str">
        <v>1.17</v>
      </c>
      <c r="W171" t="str">
        <v>0</v>
      </c>
    </row>
    <row r="172">
      <c r="A172" t="str">
        <v>AutoTable</v>
      </c>
      <c r="D172" t="str">
        <v>14099</v>
      </c>
      <c r="E172" t="str">
        <v>CADRE PLAT POUR CHANDELLES 600 X 400</v>
      </c>
      <c r="F172" t="str">
        <v>INTERNE</v>
      </c>
      <c r="H172" t="str">
        <v>ACCPYRO</v>
      </c>
      <c r="I172" t="str">
        <v>OUTILLAGE</v>
      </c>
      <c r="J172" t="str">
        <v>0</v>
      </c>
      <c r="M172" t="str">
        <v>FR</v>
      </c>
      <c r="Q172" t="str">
        <v>0</v>
      </c>
      <c r="S172" t="str">
        <v>0</v>
      </c>
      <c r="T172" t="str">
        <v>F-00000174</v>
      </c>
      <c r="U172" t="str">
        <v>0</v>
      </c>
      <c r="V172" t="str">
        <v>0</v>
      </c>
      <c r="W172" t="str">
        <v>0</v>
      </c>
    </row>
    <row r="173">
      <c r="A173" t="str">
        <v>AutoTable</v>
      </c>
      <c r="D173" t="str">
        <v>14317</v>
      </c>
      <c r="E173" t="str">
        <v>MODULE DE CONNECTION RX - 16 LIGNES</v>
      </c>
      <c r="F173" t="str">
        <v>INTERNE</v>
      </c>
      <c r="H173" t="str">
        <v>ACCPYRO</v>
      </c>
      <c r="I173" t="str">
        <v>OUTILLAGE</v>
      </c>
      <c r="J173" t="str">
        <v>0</v>
      </c>
      <c r="M173" t="str">
        <v>CN</v>
      </c>
      <c r="Q173" t="str">
        <v>0</v>
      </c>
      <c r="S173" t="str">
        <v>0</v>
      </c>
      <c r="T173" t="str">
        <v>F-00000300</v>
      </c>
      <c r="U173" t="str">
        <v>324</v>
      </c>
      <c r="V173" t="str">
        <v>16.04</v>
      </c>
      <c r="W173" t="str">
        <v>0</v>
      </c>
    </row>
    <row r="174">
      <c r="A174" t="str">
        <v>AutoTable</v>
      </c>
      <c r="D174" t="str">
        <v>29080-1A</v>
      </c>
      <c r="E174" t="str">
        <v>BLOC ELECTRIQUE  ALKALINE 36 V</v>
      </c>
      <c r="F174" t="str">
        <v>INTERNE</v>
      </c>
      <c r="H174" t="str">
        <v>ACCPYRO</v>
      </c>
      <c r="I174" t="str">
        <v>OUTILLAGE</v>
      </c>
      <c r="J174" t="str">
        <v>0</v>
      </c>
      <c r="M174" t="str">
        <v>FR</v>
      </c>
      <c r="Q174" t="str">
        <v>0</v>
      </c>
      <c r="S174" t="str">
        <v>0</v>
      </c>
      <c r="T174" t="str">
        <v>F-00000099</v>
      </c>
      <c r="U174" t="str">
        <v>0</v>
      </c>
      <c r="V174" t="str">
        <v>18.1</v>
      </c>
      <c r="W174" t="str">
        <v>0</v>
      </c>
    </row>
    <row r="175">
      <c r="A175" t="str">
        <v>AutoTable</v>
      </c>
      <c r="D175" t="str">
        <v>29151</v>
      </c>
      <c r="E175" t="str">
        <v>TREPIED BOIS GRAND  MODELE</v>
      </c>
      <c r="F175" t="str">
        <v>INTERNE</v>
      </c>
      <c r="H175" t="str">
        <v>ACCPYRO</v>
      </c>
      <c r="I175" t="str">
        <v>OUTILLAGE</v>
      </c>
      <c r="J175" t="str">
        <v>0</v>
      </c>
      <c r="M175" t="str">
        <v>FR</v>
      </c>
      <c r="Q175" t="str">
        <v>0</v>
      </c>
      <c r="S175" t="str">
        <v>0</v>
      </c>
      <c r="T175" t="str">
        <v>F-00000174</v>
      </c>
      <c r="U175" t="str">
        <v>192</v>
      </c>
      <c r="V175" t="str">
        <v>1.91</v>
      </c>
      <c r="W175" t="str">
        <v>0</v>
      </c>
    </row>
    <row r="176">
      <c r="A176" t="str">
        <v>AutoTable</v>
      </c>
      <c r="D176" t="str">
        <v>29200</v>
      </c>
      <c r="E176" t="str">
        <v>PINCE A DENUDER</v>
      </c>
      <c r="F176" t="str">
        <v>1</v>
      </c>
      <c r="H176" t="str">
        <v>ACCPYRO</v>
      </c>
      <c r="I176" t="str">
        <v>OUTILLAGE</v>
      </c>
      <c r="J176" t="str">
        <v>0</v>
      </c>
      <c r="M176" t="str">
        <v>CN</v>
      </c>
      <c r="Q176" t="str">
        <v>0</v>
      </c>
      <c r="S176" t="str">
        <v>0</v>
      </c>
      <c r="T176" t="str">
        <v>F-00000300</v>
      </c>
      <c r="U176" t="str">
        <v>1401</v>
      </c>
      <c r="V176" t="str">
        <v>4.01</v>
      </c>
      <c r="W176" t="str">
        <v>0</v>
      </c>
    </row>
    <row r="177">
      <c r="A177" t="str">
        <v>AutoTable</v>
      </c>
      <c r="D177" t="str">
        <v>29212</v>
      </c>
      <c r="E177" t="str">
        <v>CLOU DE 50 (BTE DE 5 KG)</v>
      </c>
      <c r="F177" t="str">
        <v>INTERNE</v>
      </c>
      <c r="H177" t="str">
        <v>ACCPYRO</v>
      </c>
      <c r="I177" t="str">
        <v>OUTILLAGE</v>
      </c>
      <c r="J177" t="str">
        <v>0</v>
      </c>
      <c r="M177" t="str">
        <v>CN</v>
      </c>
      <c r="Q177" t="str">
        <v>0</v>
      </c>
      <c r="S177" t="str">
        <v>0</v>
      </c>
      <c r="T177" t="str">
        <v>F-00000300</v>
      </c>
      <c r="U177" t="str">
        <v>1</v>
      </c>
      <c r="V177" t="str">
        <v>7.32</v>
      </c>
      <c r="W177" t="str">
        <v>0</v>
      </c>
    </row>
    <row r="178">
      <c r="A178" t="str">
        <v>AutoTable</v>
      </c>
      <c r="D178" t="str">
        <v>29213</v>
      </c>
      <c r="E178" t="str">
        <v>PINCE COUPANTE 20 CM</v>
      </c>
      <c r="F178" t="str">
        <v>1</v>
      </c>
      <c r="H178" t="str">
        <v>ACCPYRO</v>
      </c>
      <c r="I178" t="str">
        <v>OUTILLAGE</v>
      </c>
      <c r="J178" t="str">
        <v>0</v>
      </c>
      <c r="M178" t="str">
        <v>CN</v>
      </c>
      <c r="Q178" t="str">
        <v>0</v>
      </c>
      <c r="S178" t="str">
        <v>0</v>
      </c>
      <c r="T178" t="str">
        <v>F-00000300</v>
      </c>
      <c r="U178" t="str">
        <v>1099</v>
      </c>
      <c r="V178" t="str">
        <v>0.61</v>
      </c>
      <c r="W178" t="str">
        <v>0</v>
      </c>
    </row>
    <row r="179">
      <c r="A179" t="str">
        <v>AutoTable</v>
      </c>
      <c r="D179" t="str">
        <v>29219</v>
      </c>
      <c r="E179" t="str">
        <v>MULTIMETRE DIGITAL</v>
      </c>
      <c r="F179" t="str">
        <v>1</v>
      </c>
      <c r="H179" t="str">
        <v>ACCPYRO</v>
      </c>
      <c r="I179" t="str">
        <v>OUTILLAGE</v>
      </c>
      <c r="J179" t="str">
        <v>0</v>
      </c>
      <c r="M179" t="str">
        <v>CN</v>
      </c>
      <c r="Q179" t="str">
        <v>0</v>
      </c>
      <c r="S179" t="str">
        <v>0</v>
      </c>
      <c r="T179" t="str">
        <v>F-00000300</v>
      </c>
      <c r="U179" t="str">
        <v>302</v>
      </c>
      <c r="V179" t="str">
        <v>2.12</v>
      </c>
      <c r="W179" t="str">
        <v>0</v>
      </c>
    </row>
    <row r="180">
      <c r="A180" t="str">
        <v>AutoTable</v>
      </c>
      <c r="D180" t="str">
        <v>29220</v>
      </c>
      <c r="E180" t="str">
        <v>ROULEAU DANGER - 100 METRES</v>
      </c>
      <c r="F180" t="str">
        <v>INTERNE</v>
      </c>
      <c r="H180" t="str">
        <v>ACCPYRO</v>
      </c>
      <c r="I180" t="str">
        <v>OUTILLAGE</v>
      </c>
      <c r="J180" t="str">
        <v>0</v>
      </c>
      <c r="M180" t="str">
        <v>CN</v>
      </c>
      <c r="Q180" t="str">
        <v>0</v>
      </c>
      <c r="S180" t="str">
        <v>0</v>
      </c>
      <c r="T180" t="str">
        <v>F-00000300</v>
      </c>
      <c r="U180" t="str">
        <v>0</v>
      </c>
      <c r="V180" t="str">
        <v>0.41</v>
      </c>
      <c r="W180" t="str">
        <v>0</v>
      </c>
    </row>
    <row r="181">
      <c r="A181" t="str">
        <v>AutoTable</v>
      </c>
      <c r="D181" t="str">
        <v>29221</v>
      </c>
      <c r="E181" t="str">
        <v>CHRONOMETRE</v>
      </c>
      <c r="F181" t="str">
        <v>INTERNE</v>
      </c>
      <c r="H181" t="str">
        <v>ACCPYRO</v>
      </c>
      <c r="I181" t="str">
        <v>OUTILLAGE</v>
      </c>
      <c r="J181" t="str">
        <v>0</v>
      </c>
      <c r="M181" t="str">
        <v>CN</v>
      </c>
      <c r="Q181" t="str">
        <v>0</v>
      </c>
      <c r="S181" t="str">
        <v>0</v>
      </c>
      <c r="T181" t="str">
        <v>F-00000300</v>
      </c>
      <c r="U181" t="str">
        <v>0</v>
      </c>
      <c r="V181" t="str">
        <v>0</v>
      </c>
      <c r="W181" t="str">
        <v>0</v>
      </c>
    </row>
    <row r="182">
      <c r="A182" t="str">
        <v>AutoTable</v>
      </c>
      <c r="D182" t="str">
        <v>29231</v>
      </c>
      <c r="E182" t="str">
        <v>PINCE POUR CONNECTEUR</v>
      </c>
      <c r="F182" t="str">
        <v>1</v>
      </c>
      <c r="H182" t="str">
        <v>ACCPYRO</v>
      </c>
      <c r="I182" t="str">
        <v>OUTILLAGE</v>
      </c>
      <c r="J182" t="str">
        <v>0</v>
      </c>
      <c r="M182" t="str">
        <v>CN</v>
      </c>
      <c r="Q182" t="str">
        <v>0</v>
      </c>
      <c r="S182" t="str">
        <v>0</v>
      </c>
      <c r="T182" t="str">
        <v>F-00000300</v>
      </c>
      <c r="U182" t="str">
        <v>190</v>
      </c>
      <c r="V182" t="str">
        <v>2.38545</v>
      </c>
      <c r="W182" t="str">
        <v>0</v>
      </c>
    </row>
    <row r="183">
      <c r="A183" t="str">
        <v>AutoTable</v>
      </c>
      <c r="D183" t="str">
        <v>29232</v>
      </c>
      <c r="E183" t="str">
        <v>RUBALISE ROUGE BLANC 100 METRES</v>
      </c>
      <c r="F183" t="str">
        <v>INTERNE</v>
      </c>
      <c r="H183" t="str">
        <v>ACCPYRO</v>
      </c>
      <c r="I183" t="str">
        <v>OUTILLAGE</v>
      </c>
      <c r="J183" t="str">
        <v>0</v>
      </c>
      <c r="M183" t="str">
        <v>CN</v>
      </c>
      <c r="Q183" t="str">
        <v>0</v>
      </c>
      <c r="S183" t="str">
        <v>0</v>
      </c>
      <c r="T183" t="str">
        <v>F-00000300</v>
      </c>
      <c r="U183" t="str">
        <v>1724</v>
      </c>
      <c r="V183" t="str">
        <v>0.9845</v>
      </c>
      <c r="W183" t="str">
        <v>0</v>
      </c>
    </row>
    <row r="184">
      <c r="A184" t="str">
        <v>AutoTable</v>
      </c>
      <c r="D184" t="str">
        <v>29235R/F</v>
      </c>
      <c r="E184" t="str">
        <v>CABLE TYPE AUDIO ROUGE / NOIR X 200M</v>
      </c>
      <c r="F184" t="str">
        <v>INTERNE</v>
      </c>
      <c r="H184" t="str">
        <v>ACCPYRO</v>
      </c>
      <c r="I184" t="str">
        <v>OUTILLAGE</v>
      </c>
      <c r="J184" t="str">
        <v>0</v>
      </c>
      <c r="M184" t="str">
        <v>CN</v>
      </c>
      <c r="Q184" t="str">
        <v>0</v>
      </c>
      <c r="S184" t="str">
        <v>0</v>
      </c>
      <c r="T184" t="str">
        <v>F-00000300</v>
      </c>
      <c r="U184" t="str">
        <v>45</v>
      </c>
      <c r="V184" t="str">
        <v>76.14867</v>
      </c>
      <c r="W184" t="str">
        <v>0</v>
      </c>
    </row>
    <row r="185">
      <c r="A185" t="str">
        <v>AutoTable</v>
      </c>
      <c r="D185" t="str">
        <v>29250</v>
      </c>
      <c r="E185" t="str">
        <v>CHRONOMETRE DE TABLE</v>
      </c>
      <c r="F185" t="str">
        <v>1</v>
      </c>
      <c r="H185" t="str">
        <v>ACCPYRO</v>
      </c>
      <c r="I185" t="str">
        <v>OUTILLAGE</v>
      </c>
      <c r="J185" t="str">
        <v>0</v>
      </c>
      <c r="M185" t="str">
        <v>FR</v>
      </c>
      <c r="Q185" t="str">
        <v>0</v>
      </c>
      <c r="S185" t="str">
        <v>0</v>
      </c>
      <c r="T185" t="str">
        <v>F-00000480</v>
      </c>
      <c r="U185" t="str">
        <v>1</v>
      </c>
      <c r="V185" t="str">
        <v>33</v>
      </c>
      <c r="W185" t="str">
        <v>0</v>
      </c>
    </row>
    <row r="186">
      <c r="A186" t="str">
        <v>AutoTable</v>
      </c>
      <c r="D186" t="str">
        <v>77010</v>
      </c>
      <c r="E186" t="str">
        <v>PITON SUPPORT POUR SOUCOUPE</v>
      </c>
      <c r="F186" t="str">
        <v>INTERNE</v>
      </c>
      <c r="H186" t="str">
        <v>ACCPYRO</v>
      </c>
      <c r="I186" t="str">
        <v>OUTILLAGE</v>
      </c>
      <c r="J186" t="str">
        <v>0</v>
      </c>
      <c r="M186" t="str">
        <v>FR</v>
      </c>
      <c r="Q186" t="str">
        <v>0</v>
      </c>
      <c r="S186" t="str">
        <v>0</v>
      </c>
      <c r="T186" t="str">
        <v>F-00000480</v>
      </c>
      <c r="U186" t="str">
        <v>0</v>
      </c>
      <c r="V186" t="str">
        <v>0</v>
      </c>
      <c r="W186" t="str">
        <v>0</v>
      </c>
    </row>
    <row r="187">
      <c r="A187" t="str">
        <v>AutoTable</v>
      </c>
      <c r="D187" t="str">
        <v>91237-1</v>
      </c>
      <c r="E187" t="str">
        <v>CABLE 1 M - XLR 3B - PRESTA</v>
      </c>
      <c r="F187" t="str">
        <v>INTERNE</v>
      </c>
      <c r="H187" t="str">
        <v>ACCPYRO</v>
      </c>
      <c r="I187" t="str">
        <v>OUTILLAGE</v>
      </c>
      <c r="J187" t="str">
        <v>0</v>
      </c>
      <c r="M187" t="str">
        <v>CA</v>
      </c>
      <c r="Q187" t="str">
        <v>0</v>
      </c>
      <c r="S187" t="str">
        <v>0</v>
      </c>
      <c r="T187" t="str">
        <v>F-00000362</v>
      </c>
      <c r="U187" t="str">
        <v>0</v>
      </c>
      <c r="V187" t="str">
        <v>2.74</v>
      </c>
      <c r="W187" t="str">
        <v>0</v>
      </c>
    </row>
    <row r="188">
      <c r="A188" t="str">
        <v>AutoTable</v>
      </c>
      <c r="D188" t="str">
        <v>91237-3</v>
      </c>
      <c r="E188" t="str">
        <v>CABLE 3 M - XLR 3B - PRESTA</v>
      </c>
      <c r="F188" t="str">
        <v>INTERNE</v>
      </c>
      <c r="H188" t="str">
        <v>ACCPYRO</v>
      </c>
      <c r="I188" t="str">
        <v>OUTILLAGE</v>
      </c>
      <c r="J188" t="str">
        <v>0</v>
      </c>
      <c r="M188" t="str">
        <v>CA</v>
      </c>
      <c r="Q188" t="str">
        <v>0</v>
      </c>
      <c r="S188" t="str">
        <v>0</v>
      </c>
      <c r="T188" t="str">
        <v>F-00000362</v>
      </c>
      <c r="U188" t="str">
        <v>0</v>
      </c>
      <c r="V188" t="str">
        <v>5.95</v>
      </c>
      <c r="W188" t="str">
        <v>0</v>
      </c>
    </row>
    <row r="189">
      <c r="A189" t="str">
        <v>AutoTable</v>
      </c>
      <c r="D189" t="str">
        <v>97004</v>
      </c>
      <c r="E189" t="str">
        <v>SPECTAFLAMME BOITE 1 LITRE</v>
      </c>
      <c r="F189" t="str">
        <v>INTERNE</v>
      </c>
      <c r="H189" t="str">
        <v>ACCPYRO</v>
      </c>
      <c r="I189" t="str">
        <v>OUTILLAGE</v>
      </c>
      <c r="J189" t="str">
        <v>0</v>
      </c>
      <c r="M189" t="str">
        <v>EU</v>
      </c>
      <c r="Q189" t="str">
        <v>0</v>
      </c>
      <c r="S189" t="str">
        <v>0</v>
      </c>
      <c r="T189" t="str">
        <v>F-00000342</v>
      </c>
      <c r="U189" t="str">
        <v>0</v>
      </c>
      <c r="V189" t="str">
        <v>24</v>
      </c>
      <c r="W189" t="str">
        <v>0</v>
      </c>
    </row>
    <row r="190">
      <c r="A190" t="str">
        <v>AutoTable</v>
      </c>
      <c r="D190" t="str">
        <v>EMB1/PP</v>
      </c>
      <c r="E190" t="str">
        <v>CARTON 28X18X17 (PETIT PETIT)</v>
      </c>
      <c r="F190" t="str">
        <v>INTERNE</v>
      </c>
      <c r="H190" t="str">
        <v>ACCPYRO</v>
      </c>
      <c r="I190" t="str">
        <v>OUTILLAGE</v>
      </c>
      <c r="J190" t="str">
        <v>0</v>
      </c>
      <c r="M190" t="str">
        <v>FR</v>
      </c>
      <c r="Q190" t="str">
        <v>0</v>
      </c>
      <c r="S190" t="str">
        <v>0</v>
      </c>
      <c r="T190" t="str">
        <v>F-00000483</v>
      </c>
      <c r="U190" t="str">
        <v>2086</v>
      </c>
      <c r="V190" t="str">
        <v>4.4</v>
      </c>
      <c r="W190" t="str">
        <v>0</v>
      </c>
    </row>
    <row r="191">
      <c r="A191" t="str">
        <v>AutoTable</v>
      </c>
      <c r="D191" t="str">
        <v>EMB2/PC</v>
      </c>
      <c r="E191" t="str">
        <v>CARTON 50X33X19.5 (PETIT CARRE) - 88391-010</v>
      </c>
      <c r="F191" t="str">
        <v>INTERNE</v>
      </c>
      <c r="H191" t="str">
        <v>ACCPYRO</v>
      </c>
      <c r="I191" t="str">
        <v>OUTILLAGE</v>
      </c>
      <c r="J191" t="str">
        <v>0</v>
      </c>
      <c r="M191" t="str">
        <v>CN</v>
      </c>
      <c r="Q191" t="str">
        <v>0</v>
      </c>
      <c r="S191" t="str">
        <v>0</v>
      </c>
      <c r="T191" t="str">
        <v>F-00000300</v>
      </c>
      <c r="U191" t="str">
        <v>971</v>
      </c>
      <c r="V191" t="str">
        <v>2.97</v>
      </c>
      <c r="W191" t="str">
        <v>0</v>
      </c>
    </row>
    <row r="192">
      <c r="A192" t="str">
        <v>AutoTable</v>
      </c>
      <c r="D192" t="str">
        <v>EMB3/GC</v>
      </c>
      <c r="E192" t="str">
        <v>CARTON 58X38X27 (GRAND CARRE) - 88392-010</v>
      </c>
      <c r="F192" t="str">
        <v>INTERNE</v>
      </c>
      <c r="H192" t="str">
        <v>ACCPYRO</v>
      </c>
      <c r="I192" t="str">
        <v>OUTILLAGE</v>
      </c>
      <c r="J192" t="str">
        <v>0</v>
      </c>
      <c r="M192" t="str">
        <v>FR</v>
      </c>
      <c r="Q192" t="str">
        <v>0</v>
      </c>
      <c r="S192" t="str">
        <v>0</v>
      </c>
      <c r="T192" t="str">
        <v>F-00000483</v>
      </c>
      <c r="U192" t="str">
        <v>1084</v>
      </c>
      <c r="V192" t="str">
        <v>3.46</v>
      </c>
      <c r="W192" t="str">
        <v>0</v>
      </c>
    </row>
    <row r="193">
      <c r="A193" t="str">
        <v>AutoTable</v>
      </c>
      <c r="D193" t="str">
        <v>EMB4/PCH</v>
      </c>
      <c r="E193" t="str">
        <v>CARTON 93X23X21 (PETIT CHANDELLE) - 88393-010</v>
      </c>
      <c r="F193" t="str">
        <v>INTERNE</v>
      </c>
      <c r="H193" t="str">
        <v>ACCPYRO</v>
      </c>
      <c r="I193" t="str">
        <v>OUTILLAGE</v>
      </c>
      <c r="J193" t="str">
        <v>0</v>
      </c>
      <c r="M193" t="str">
        <v>CN</v>
      </c>
      <c r="Q193" t="str">
        <v>0</v>
      </c>
      <c r="S193" t="str">
        <v>0</v>
      </c>
      <c r="T193" t="str">
        <v>F-00000300</v>
      </c>
      <c r="U193" t="str">
        <v>523</v>
      </c>
      <c r="V193" t="str">
        <v>4.02</v>
      </c>
      <c r="W193" t="str">
        <v>0</v>
      </c>
    </row>
    <row r="194">
      <c r="A194" t="str">
        <v>AutoTable</v>
      </c>
      <c r="D194" t="str">
        <v>EMB5/GCH</v>
      </c>
      <c r="E194" t="str">
        <v>CARTON 1185X265X255 (GRAND CHANDELLE) - 88586-010</v>
      </c>
      <c r="F194" t="str">
        <v>INTERNE</v>
      </c>
      <c r="H194" t="str">
        <v>ACCPYRO</v>
      </c>
      <c r="I194" t="str">
        <v>OUTILLAGE</v>
      </c>
      <c r="J194" t="str">
        <v>0</v>
      </c>
      <c r="M194" t="str">
        <v>CN</v>
      </c>
      <c r="Q194" t="str">
        <v>0</v>
      </c>
      <c r="S194" t="str">
        <v>0</v>
      </c>
      <c r="T194" t="str">
        <v>F-00000300</v>
      </c>
      <c r="U194" t="str">
        <v>625</v>
      </c>
      <c r="V194" t="str">
        <v>4.55</v>
      </c>
      <c r="W194" t="str">
        <v>0</v>
      </c>
    </row>
    <row r="195">
      <c r="A195" t="str">
        <v>AutoTable</v>
      </c>
      <c r="D195" t="str">
        <v>EMB6/DECOR5</v>
      </c>
      <c r="E195" t="str">
        <v>CARTON 1130X910X530 (5 LETTRES DECORS) - 86281-010</v>
      </c>
      <c r="F195" t="str">
        <v>INTERNE</v>
      </c>
      <c r="H195" t="str">
        <v>ACCPYRO</v>
      </c>
      <c r="I195" t="str">
        <v>OUTILLAGE</v>
      </c>
      <c r="J195" t="str">
        <v>0</v>
      </c>
      <c r="M195" t="str">
        <v>CN</v>
      </c>
      <c r="Q195" t="str">
        <v>0</v>
      </c>
      <c r="S195" t="str">
        <v>0</v>
      </c>
      <c r="T195" t="str">
        <v>F-00000300</v>
      </c>
      <c r="U195" t="str">
        <v>0</v>
      </c>
      <c r="V195" t="str">
        <v>2.94867</v>
      </c>
      <c r="W195" t="str">
        <v>0</v>
      </c>
    </row>
    <row r="196">
      <c r="A196" t="str">
        <v>AutoTable</v>
      </c>
      <c r="D196" t="str">
        <v>EMB6-1</v>
      </c>
      <c r="E196" t="str">
        <v>CARTON ne pas utiliser</v>
      </c>
      <c r="F196" t="str">
        <v>INTERNE</v>
      </c>
      <c r="H196" t="str">
        <v>ACCPYRO</v>
      </c>
      <c r="I196" t="str">
        <v>OUTILLAGE</v>
      </c>
      <c r="J196" t="str">
        <v>0</v>
      </c>
      <c r="M196" t="str">
        <v>FR</v>
      </c>
      <c r="Q196" t="str">
        <v>0</v>
      </c>
      <c r="S196" t="str">
        <v>0</v>
      </c>
      <c r="T196" t="str">
        <v>F-00000480</v>
      </c>
      <c r="U196" t="str">
        <v>0</v>
      </c>
      <c r="V196" t="str">
        <v>3.31</v>
      </c>
      <c r="W196" t="str">
        <v>0</v>
      </c>
    </row>
    <row r="197">
      <c r="A197" t="str">
        <v>AutoTable</v>
      </c>
      <c r="D197" t="str">
        <v>EMB7/DECOR2</v>
      </c>
      <c r="E197" t="str">
        <v>CARTON 1190X510X255 (2 LETTRES DECORS)</v>
      </c>
      <c r="F197" t="str">
        <v>INTERNE</v>
      </c>
      <c r="H197" t="str">
        <v>ACCPYRO</v>
      </c>
      <c r="I197" t="str">
        <v>OUTILLAGE</v>
      </c>
      <c r="J197" t="str">
        <v>0</v>
      </c>
      <c r="M197" t="str">
        <v>CN</v>
      </c>
      <c r="Q197" t="str">
        <v>0</v>
      </c>
      <c r="S197" t="str">
        <v>0</v>
      </c>
      <c r="T197" t="str">
        <v>F-00000200</v>
      </c>
      <c r="U197" t="str">
        <v>237</v>
      </c>
      <c r="V197" t="str">
        <v>0.53</v>
      </c>
      <c r="W197" t="str">
        <v>0</v>
      </c>
    </row>
    <row r="198">
      <c r="A198" t="str">
        <v>AutoTable</v>
      </c>
      <c r="D198" t="str">
        <v>EMB8</v>
      </c>
      <c r="E198" t="str">
        <v>CARTON à définir 2</v>
      </c>
      <c r="F198" t="str">
        <v>INTERNE</v>
      </c>
      <c r="H198" t="str">
        <v>ACCPYRO</v>
      </c>
      <c r="I198" t="str">
        <v>OUTILLAGE</v>
      </c>
      <c r="J198" t="str">
        <v>0</v>
      </c>
      <c r="M198" t="str">
        <v>CN</v>
      </c>
      <c r="Q198" t="str">
        <v>0</v>
      </c>
      <c r="S198" t="str">
        <v>0</v>
      </c>
      <c r="T198" t="str">
        <v>F-00000300</v>
      </c>
      <c r="U198" t="str">
        <v>0</v>
      </c>
      <c r="V198" t="str">
        <v>4.55</v>
      </c>
      <c r="W198" t="str">
        <v>0</v>
      </c>
    </row>
    <row r="199">
      <c r="A199" t="str">
        <v>AutoTable</v>
      </c>
      <c r="D199" t="str">
        <v>KDO01</v>
      </c>
      <c r="E199" t="str">
        <v>MINI PINCE MULTI USAGE</v>
      </c>
      <c r="F199" t="str">
        <v>INTERNE</v>
      </c>
      <c r="H199" t="str">
        <v>ACCPYRO</v>
      </c>
      <c r="I199" t="str">
        <v>OUTILLAGE</v>
      </c>
      <c r="J199" t="str">
        <v>0</v>
      </c>
      <c r="M199" t="str">
        <v>FR</v>
      </c>
      <c r="Q199" t="str">
        <v>0</v>
      </c>
      <c r="S199" t="str">
        <v>0</v>
      </c>
      <c r="T199" t="str">
        <v>F-00000480</v>
      </c>
      <c r="U199" t="str">
        <v>0</v>
      </c>
      <c r="V199" t="str">
        <v>0</v>
      </c>
      <c r="W199" t="str">
        <v>0</v>
      </c>
    </row>
    <row r="200">
      <c r="A200" t="str">
        <v>AutoTable</v>
      </c>
      <c r="D200" t="str">
        <v>Y29240</v>
      </c>
      <c r="E200" t="str">
        <v>STRUCTURE ALUMINUM POUR CHANDELLE USAGEE EN PRET</v>
      </c>
      <c r="F200" t="str">
        <v>INTERNE</v>
      </c>
      <c r="H200" t="str">
        <v>ACCPYRO</v>
      </c>
      <c r="I200" t="str">
        <v>OUTILLAGE</v>
      </c>
      <c r="J200" t="str">
        <v>0</v>
      </c>
      <c r="M200" t="str">
        <v>FR</v>
      </c>
      <c r="Q200" t="str">
        <v>0</v>
      </c>
      <c r="S200" t="str">
        <v>0</v>
      </c>
      <c r="T200" t="str">
        <v>F-00000480</v>
      </c>
      <c r="U200" t="str">
        <v>180</v>
      </c>
      <c r="V200" t="str">
        <v>0</v>
      </c>
      <c r="W200" t="str">
        <v>0</v>
      </c>
    </row>
    <row r="201">
      <c r="A201" t="str">
        <v>AutoTable</v>
      </c>
      <c r="D201" t="str">
        <v>29070</v>
      </c>
      <c r="E201" t="str">
        <v>FILM ETIRABLE  RL</v>
      </c>
      <c r="F201" t="str">
        <v>1</v>
      </c>
      <c r="H201" t="str">
        <v>ACCPYRO</v>
      </c>
      <c r="I201" t="str">
        <v>PROTECTION</v>
      </c>
      <c r="J201" t="str">
        <v>0</v>
      </c>
      <c r="M201" t="str">
        <v>FR</v>
      </c>
      <c r="Q201" t="str">
        <v>0</v>
      </c>
      <c r="S201" t="str">
        <v>0</v>
      </c>
      <c r="T201" t="str">
        <v>F-00000484</v>
      </c>
      <c r="U201" t="str">
        <v>521</v>
      </c>
      <c r="V201" t="str">
        <v>3.22</v>
      </c>
      <c r="W201" t="str">
        <v>0</v>
      </c>
    </row>
    <row r="202">
      <c r="A202" t="str">
        <v>AutoTable</v>
      </c>
      <c r="D202" t="str">
        <v>29095</v>
      </c>
      <c r="E202" t="str">
        <v>GAINE PLASTIQUE 60 X 650 MM LOT DE 100</v>
      </c>
      <c r="F202" t="str">
        <v>1</v>
      </c>
      <c r="H202" t="str">
        <v>ACCPYRO</v>
      </c>
      <c r="I202" t="str">
        <v>PROTECTION</v>
      </c>
      <c r="J202" t="str">
        <v>0</v>
      </c>
      <c r="M202" t="str">
        <v>FR</v>
      </c>
      <c r="Q202" t="str">
        <v>0</v>
      </c>
      <c r="S202" t="str">
        <v>0</v>
      </c>
      <c r="T202" t="str">
        <v>F-00000235</v>
      </c>
      <c r="U202" t="str">
        <v>45</v>
      </c>
      <c r="V202" t="str">
        <v>2.47</v>
      </c>
      <c r="W202" t="str">
        <v>0</v>
      </c>
    </row>
    <row r="203">
      <c r="A203" t="str">
        <v>AutoTable</v>
      </c>
      <c r="D203" t="str">
        <v>29096</v>
      </c>
      <c r="E203" t="str">
        <v>GAINE PLASTIQUE 120 X 1100 MM  LOT DE 100</v>
      </c>
      <c r="F203" t="str">
        <v>1</v>
      </c>
      <c r="H203" t="str">
        <v>ACCPYRO</v>
      </c>
      <c r="I203" t="str">
        <v>PROTECTION</v>
      </c>
      <c r="J203" t="str">
        <v>0</v>
      </c>
      <c r="M203" t="str">
        <v>FR</v>
      </c>
      <c r="Q203" t="str">
        <v>0</v>
      </c>
      <c r="S203" t="str">
        <v>0</v>
      </c>
      <c r="T203" t="str">
        <v>F-00000235</v>
      </c>
      <c r="U203" t="str">
        <v>4</v>
      </c>
      <c r="V203" t="str">
        <v>25.6</v>
      </c>
      <c r="W203" t="str">
        <v>0</v>
      </c>
    </row>
    <row r="204">
      <c r="A204" t="str">
        <v>AutoTable</v>
      </c>
      <c r="D204" t="str">
        <v>29097</v>
      </c>
      <c r="E204" t="str">
        <v>GAINE PLASTIQUE  150 X 1100 MM LOT DE 100</v>
      </c>
      <c r="F204" t="str">
        <v>1</v>
      </c>
      <c r="H204" t="str">
        <v>ACCPYRO</v>
      </c>
      <c r="I204" t="str">
        <v>PROTECTION</v>
      </c>
      <c r="J204" t="str">
        <v>0</v>
      </c>
      <c r="M204" t="str">
        <v>FR</v>
      </c>
      <c r="Q204" t="str">
        <v>0</v>
      </c>
      <c r="S204" t="str">
        <v>0</v>
      </c>
      <c r="T204" t="str">
        <v>F-00000235</v>
      </c>
      <c r="U204" t="str">
        <v>27</v>
      </c>
      <c r="V204" t="str">
        <v>45.08</v>
      </c>
      <c r="W204" t="str">
        <v>0</v>
      </c>
    </row>
    <row r="205">
      <c r="A205" t="str">
        <v>AutoTable</v>
      </c>
      <c r="D205" t="str">
        <v>29100</v>
      </c>
      <c r="E205" t="str">
        <v>SACHET PLASTIQUE 650 X 650 MM  LOT DE 100</v>
      </c>
      <c r="F205" t="str">
        <v>1</v>
      </c>
      <c r="H205" t="str">
        <v>ACCPYRO</v>
      </c>
      <c r="I205" t="str">
        <v>PROTECTION</v>
      </c>
      <c r="J205" t="str">
        <v>0</v>
      </c>
      <c r="M205" t="str">
        <v>FR</v>
      </c>
      <c r="Q205" t="str">
        <v>0</v>
      </c>
      <c r="S205" t="str">
        <v>0</v>
      </c>
      <c r="T205" t="str">
        <v>F-00000235</v>
      </c>
      <c r="U205" t="str">
        <v>20</v>
      </c>
      <c r="V205" t="str">
        <v>88.2</v>
      </c>
      <c r="W205" t="str">
        <v>0</v>
      </c>
    </row>
    <row r="206">
      <c r="A206" t="str">
        <v>AutoTable</v>
      </c>
      <c r="D206" t="str">
        <v>29101</v>
      </c>
      <c r="E206" t="str">
        <v>SACHET PLASTIQUE 1000 X 1000 MM  LOT DE 100</v>
      </c>
      <c r="F206" t="str">
        <v>1</v>
      </c>
      <c r="H206" t="str">
        <v>ACCPYRO</v>
      </c>
      <c r="I206" t="str">
        <v>PROTECTION</v>
      </c>
      <c r="J206" t="str">
        <v>0</v>
      </c>
      <c r="M206" t="str">
        <v>FR</v>
      </c>
      <c r="Q206" t="str">
        <v>0</v>
      </c>
      <c r="S206" t="str">
        <v>0</v>
      </c>
      <c r="T206" t="str">
        <v>F-00000235</v>
      </c>
      <c r="U206" t="str">
        <v>2</v>
      </c>
      <c r="V206" t="str">
        <v>183.698</v>
      </c>
      <c r="W206" t="str">
        <v>0</v>
      </c>
    </row>
    <row r="207">
      <c r="A207" t="str">
        <v>AutoTable</v>
      </c>
      <c r="D207" t="str">
        <v>29202</v>
      </c>
      <c r="E207" t="str">
        <v>SACHET PLASTIQUE 1000 X 900 MM  LOT DE 50</v>
      </c>
      <c r="F207" t="str">
        <v>1</v>
      </c>
      <c r="H207" t="str">
        <v>ACCPYRO</v>
      </c>
      <c r="I207" t="str">
        <v>PROTECTION</v>
      </c>
      <c r="J207" t="str">
        <v>0</v>
      </c>
      <c r="M207" t="str">
        <v>CN</v>
      </c>
      <c r="Q207" t="str">
        <v>0</v>
      </c>
      <c r="S207" t="str">
        <v>0</v>
      </c>
      <c r="T207" t="str">
        <v>F-00000300</v>
      </c>
      <c r="U207" t="str">
        <v>70</v>
      </c>
      <c r="V207" t="str">
        <v>22.0914</v>
      </c>
      <c r="W207" t="str">
        <v>0</v>
      </c>
    </row>
    <row r="208">
      <c r="A208" t="str">
        <v>AutoTable</v>
      </c>
      <c r="D208" t="str">
        <v>29203</v>
      </c>
      <c r="E208" t="str">
        <v>SACHET PLASTIQUE 1200 X 1000 MM  LOT DE 100</v>
      </c>
      <c r="F208" t="str">
        <v>1</v>
      </c>
      <c r="H208" t="str">
        <v>ACCPYRO</v>
      </c>
      <c r="I208" t="str">
        <v>PROTECTION</v>
      </c>
      <c r="J208" t="str">
        <v>0</v>
      </c>
      <c r="M208" t="str">
        <v>CN</v>
      </c>
      <c r="Q208" t="str">
        <v>0</v>
      </c>
      <c r="S208" t="str">
        <v>0</v>
      </c>
      <c r="T208" t="str">
        <v>F-00000300</v>
      </c>
      <c r="U208" t="str">
        <v>67</v>
      </c>
      <c r="V208" t="str">
        <v>22.59375</v>
      </c>
      <c r="W208" t="str">
        <v>0</v>
      </c>
    </row>
    <row r="209">
      <c r="A209" t="str">
        <v>AutoTable</v>
      </c>
      <c r="D209" t="str">
        <v>14410-2</v>
      </c>
      <c r="E209" t="str">
        <v>GRAPPE PRE-MECHEE 4 RETARDS - 5 SORTIES - 2 SEC</v>
      </c>
      <c r="F209" t="str">
        <v>OPPORTUNITE</v>
      </c>
      <c r="H209" t="str">
        <v>ACCPYRO</v>
      </c>
      <c r="I209" t="str">
        <v>RETARD</v>
      </c>
      <c r="J209" t="str">
        <v>0</v>
      </c>
      <c r="M209" t="str">
        <v>CN</v>
      </c>
      <c r="O209" t="str">
        <v>1.4G</v>
      </c>
      <c r="Q209" t="str">
        <v>0.001</v>
      </c>
      <c r="S209" t="str">
        <v>0</v>
      </c>
      <c r="T209" t="str">
        <v>F-00000262</v>
      </c>
      <c r="U209" t="str">
        <v>201</v>
      </c>
      <c r="V209" t="str">
        <v>0.29</v>
      </c>
      <c r="W209" t="str">
        <v>0</v>
      </c>
    </row>
    <row r="210">
      <c r="A210" t="str">
        <v>AutoTable</v>
      </c>
      <c r="D210" t="str">
        <v>14410-3</v>
      </c>
      <c r="E210" t="str">
        <v>GRAPPE PRE-MECHEE 4 RETARDS - 5 SORTIES - 3 SEC</v>
      </c>
      <c r="F210" t="str">
        <v>OPPORTUNITE</v>
      </c>
      <c r="H210" t="str">
        <v>ACCPYRO</v>
      </c>
      <c r="I210" t="str">
        <v>RETARD</v>
      </c>
      <c r="J210" t="str">
        <v>0</v>
      </c>
      <c r="M210" t="str">
        <v>CN</v>
      </c>
      <c r="O210" t="str">
        <v>1.4G</v>
      </c>
      <c r="Q210" t="str">
        <v>0.001</v>
      </c>
      <c r="S210" t="str">
        <v>0</v>
      </c>
      <c r="T210" t="str">
        <v>F-00000262</v>
      </c>
      <c r="U210" t="str">
        <v>1603</v>
      </c>
      <c r="V210" t="str">
        <v>0.324</v>
      </c>
      <c r="W210" t="str">
        <v>0</v>
      </c>
    </row>
    <row r="211">
      <c r="A211" t="str">
        <v>AutoTable</v>
      </c>
      <c r="D211" t="str">
        <v>14410-4</v>
      </c>
      <c r="E211" t="str">
        <v>GRAPPE PRE-MECHEE 4 RETARDS - 5 SORTIES - 4 SEC</v>
      </c>
      <c r="F211" t="str">
        <v>OPPORTUNITE</v>
      </c>
      <c r="H211" t="str">
        <v>ACCPYRO</v>
      </c>
      <c r="I211" t="str">
        <v>RETARD</v>
      </c>
      <c r="J211" t="str">
        <v>0</v>
      </c>
      <c r="M211" t="str">
        <v>CN</v>
      </c>
      <c r="O211" t="str">
        <v>1.4G</v>
      </c>
      <c r="Q211" t="str">
        <v>0.001</v>
      </c>
      <c r="S211" t="str">
        <v>0</v>
      </c>
      <c r="T211" t="str">
        <v>F-00000262</v>
      </c>
      <c r="U211" t="str">
        <v>320</v>
      </c>
      <c r="V211" t="str">
        <v>0.31</v>
      </c>
      <c r="W211" t="str">
        <v>0</v>
      </c>
    </row>
    <row r="212">
      <c r="A212" t="str">
        <v>AutoTable</v>
      </c>
      <c r="D212" t="str">
        <v>14410-5</v>
      </c>
      <c r="E212" t="str">
        <v>GRAPPE PRE-MECHEE 4 RETARDS - 5 SORTIES - 5 SEC</v>
      </c>
      <c r="F212" t="str">
        <v>OPPORTUNITE</v>
      </c>
      <c r="H212" t="str">
        <v>ACCPYRO</v>
      </c>
      <c r="I212" t="str">
        <v>RETARD</v>
      </c>
      <c r="J212" t="str">
        <v>0</v>
      </c>
      <c r="M212" t="str">
        <v>CN</v>
      </c>
      <c r="O212" t="str">
        <v>1.4G</v>
      </c>
      <c r="Q212" t="str">
        <v>0.001</v>
      </c>
      <c r="S212" t="str">
        <v>0</v>
      </c>
      <c r="T212" t="str">
        <v>F-00000262</v>
      </c>
      <c r="U212" t="str">
        <v>1</v>
      </c>
      <c r="V212" t="str">
        <v>0.31</v>
      </c>
      <c r="W212" t="str">
        <v>0</v>
      </c>
    </row>
    <row r="213">
      <c r="A213" t="str">
        <v>AutoTable</v>
      </c>
      <c r="D213" t="str">
        <v>14410-7</v>
      </c>
      <c r="E213" t="str">
        <v>GRAPPE PRE-MECHEE 4 RETARDS - 5 SORTIES - 7 SEC</v>
      </c>
      <c r="F213" t="str">
        <v>OPPORTUNITE</v>
      </c>
      <c r="H213" t="str">
        <v>ACCPYRO</v>
      </c>
      <c r="I213" t="str">
        <v>RETARD</v>
      </c>
      <c r="J213" t="str">
        <v>0</v>
      </c>
      <c r="M213" t="str">
        <v>CN</v>
      </c>
      <c r="O213" t="str">
        <v>1.4G</v>
      </c>
      <c r="Q213" t="str">
        <v>0.001</v>
      </c>
      <c r="S213" t="str">
        <v>0</v>
      </c>
      <c r="T213" t="str">
        <v>F-00000262</v>
      </c>
      <c r="U213" t="str">
        <v>823</v>
      </c>
      <c r="V213" t="str">
        <v>0.36</v>
      </c>
      <c r="W213" t="str">
        <v>0</v>
      </c>
    </row>
    <row r="214">
      <c r="A214" t="str">
        <v>AutoTable</v>
      </c>
      <c r="D214" t="str">
        <v>14420-01</v>
      </c>
      <c r="E214" t="str">
        <v>RETARD MECHE CHEMISE 1 SECONDE</v>
      </c>
      <c r="F214" t="str">
        <v>1</v>
      </c>
      <c r="H214" t="str">
        <v>ACCPYRO</v>
      </c>
      <c r="I214" t="str">
        <v>RETARD</v>
      </c>
      <c r="J214" t="str">
        <v>0</v>
      </c>
      <c r="M214" t="str">
        <v>CN</v>
      </c>
      <c r="O214" t="str">
        <v>1.4G</v>
      </c>
      <c r="Q214" t="str">
        <v>0.001</v>
      </c>
      <c r="S214" t="str">
        <v>0</v>
      </c>
      <c r="T214" t="str">
        <v>F-00000262</v>
      </c>
      <c r="U214" t="str">
        <v>21017</v>
      </c>
      <c r="V214" t="str">
        <v>0.02583</v>
      </c>
      <c r="W214" t="str">
        <v>195</v>
      </c>
    </row>
    <row r="215">
      <c r="A215" t="str">
        <v>AutoTable</v>
      </c>
      <c r="D215" t="str">
        <v>14420-02</v>
      </c>
      <c r="E215" t="str">
        <v>RETARD MECHE CHEMISE 2 SECONDES</v>
      </c>
      <c r="F215" t="str">
        <v>1</v>
      </c>
      <c r="H215" t="str">
        <v>ACCPYRO</v>
      </c>
      <c r="I215" t="str">
        <v>RETARD</v>
      </c>
      <c r="J215" t="str">
        <v>0</v>
      </c>
      <c r="M215" t="str">
        <v>CN</v>
      </c>
      <c r="O215" t="str">
        <v>1.4G</v>
      </c>
      <c r="Q215" t="str">
        <v>0.001</v>
      </c>
      <c r="S215" t="str">
        <v>0</v>
      </c>
      <c r="T215" t="str">
        <v>F-00000262</v>
      </c>
      <c r="U215" t="str">
        <v>11570</v>
      </c>
      <c r="V215" t="str">
        <v>0.02646</v>
      </c>
      <c r="W215" t="str">
        <v>840</v>
      </c>
    </row>
    <row r="216">
      <c r="A216" t="str">
        <v>AutoTable</v>
      </c>
      <c r="D216" t="str">
        <v>14420-03</v>
      </c>
      <c r="E216" t="str">
        <v>RETARD MECHE CHEMISE 3 SECONDES</v>
      </c>
      <c r="F216" t="str">
        <v>1</v>
      </c>
      <c r="H216" t="str">
        <v>ACCPYRO</v>
      </c>
      <c r="I216" t="str">
        <v>RETARD</v>
      </c>
      <c r="J216" t="str">
        <v>0</v>
      </c>
      <c r="M216" t="str">
        <v>CN</v>
      </c>
      <c r="O216" t="str">
        <v>1.4G</v>
      </c>
      <c r="Q216" t="str">
        <v>0.001</v>
      </c>
      <c r="S216" t="str">
        <v>0</v>
      </c>
      <c r="T216" t="str">
        <v>F-00000262</v>
      </c>
      <c r="U216" t="str">
        <v>11169</v>
      </c>
      <c r="V216" t="str">
        <v>0.02936</v>
      </c>
      <c r="W216" t="str">
        <v>105</v>
      </c>
    </row>
    <row r="217">
      <c r="A217" t="str">
        <v>AutoTable</v>
      </c>
      <c r="D217" t="str">
        <v>14420-04</v>
      </c>
      <c r="E217" t="str">
        <v>RETARD MECHE CHEMISE 4 SECONDES</v>
      </c>
      <c r="F217" t="str">
        <v>1</v>
      </c>
      <c r="H217" t="str">
        <v>ACCPYRO</v>
      </c>
      <c r="I217" t="str">
        <v>RETARD</v>
      </c>
      <c r="J217" t="str">
        <v>0</v>
      </c>
      <c r="M217" t="str">
        <v>CN</v>
      </c>
      <c r="O217" t="str">
        <v>1.4G</v>
      </c>
      <c r="Q217" t="str">
        <v>0.001</v>
      </c>
      <c r="S217" t="str">
        <v>0</v>
      </c>
      <c r="T217" t="str">
        <v>F-00000262</v>
      </c>
      <c r="U217" t="str">
        <v>4736</v>
      </c>
      <c r="V217" t="str">
        <v>0.03403</v>
      </c>
      <c r="W217" t="str">
        <v>105</v>
      </c>
    </row>
    <row r="218">
      <c r="A218" t="str">
        <v>AutoTable</v>
      </c>
      <c r="D218" t="str">
        <v>14420-05</v>
      </c>
      <c r="E218" t="str">
        <v>RETARD MECHE CHEMISE 5 SECONDES</v>
      </c>
      <c r="F218" t="str">
        <v>1</v>
      </c>
      <c r="H218" t="str">
        <v>ACCPYRO</v>
      </c>
      <c r="I218" t="str">
        <v>RETARD</v>
      </c>
      <c r="J218" t="str">
        <v>0</v>
      </c>
      <c r="M218" t="str">
        <v>CN</v>
      </c>
      <c r="O218" t="str">
        <v>1.4G</v>
      </c>
      <c r="Q218" t="str">
        <v>0.001</v>
      </c>
      <c r="S218" t="str">
        <v>0</v>
      </c>
      <c r="T218" t="str">
        <v>F-00000262</v>
      </c>
      <c r="U218" t="str">
        <v>7054</v>
      </c>
      <c r="V218" t="str">
        <v>0.03381</v>
      </c>
      <c r="W218" t="str">
        <v>0</v>
      </c>
    </row>
    <row r="219">
      <c r="A219" t="str">
        <v>AutoTable</v>
      </c>
      <c r="D219" t="str">
        <v>14420-06</v>
      </c>
      <c r="E219" t="str">
        <v>RETARD MECHE CHEMISE 6 SECONDES</v>
      </c>
      <c r="F219" t="str">
        <v>1</v>
      </c>
      <c r="H219" t="str">
        <v>ACCPYRO</v>
      </c>
      <c r="I219" t="str">
        <v>RETARD</v>
      </c>
      <c r="J219" t="str">
        <v>0</v>
      </c>
      <c r="M219" t="str">
        <v>CN</v>
      </c>
      <c r="O219" t="str">
        <v>1.4G</v>
      </c>
      <c r="Q219" t="str">
        <v>0.001</v>
      </c>
      <c r="S219" t="str">
        <v>0</v>
      </c>
      <c r="T219" t="str">
        <v>F-00000262</v>
      </c>
      <c r="U219" t="str">
        <v>11171</v>
      </c>
      <c r="V219" t="str">
        <v>0.03</v>
      </c>
      <c r="W219" t="str">
        <v>0</v>
      </c>
    </row>
    <row r="220">
      <c r="A220" t="str">
        <v>AutoTable</v>
      </c>
      <c r="D220" t="str">
        <v>14420-07</v>
      </c>
      <c r="E220" t="str">
        <v>RETARD MECHE CHEMISE 7 SECONDES</v>
      </c>
      <c r="F220" t="str">
        <v>1</v>
      </c>
      <c r="H220" t="str">
        <v>ACCPYRO</v>
      </c>
      <c r="I220" t="str">
        <v>RETARD</v>
      </c>
      <c r="J220" t="str">
        <v>0</v>
      </c>
      <c r="M220" t="str">
        <v>CN</v>
      </c>
      <c r="O220" t="str">
        <v>1.4G</v>
      </c>
      <c r="Q220" t="str">
        <v>0.001</v>
      </c>
      <c r="S220" t="str">
        <v>0</v>
      </c>
      <c r="T220" t="str">
        <v>F-00000262</v>
      </c>
      <c r="U220" t="str">
        <v>4375</v>
      </c>
      <c r="V220" t="str">
        <v>0.04</v>
      </c>
      <c r="W220" t="str">
        <v>0</v>
      </c>
    </row>
    <row r="221">
      <c r="A221" t="str">
        <v>AutoTable</v>
      </c>
      <c r="D221" t="str">
        <v>14420-08</v>
      </c>
      <c r="E221" t="str">
        <v>RETARD MECHE CHEMISE 8 SECONDES</v>
      </c>
      <c r="F221" t="str">
        <v>1</v>
      </c>
      <c r="H221" t="str">
        <v>ACCPYRO</v>
      </c>
      <c r="I221" t="str">
        <v>RETARD</v>
      </c>
      <c r="J221" t="str">
        <v>0</v>
      </c>
      <c r="M221" t="str">
        <v>CN</v>
      </c>
      <c r="O221" t="str">
        <v>1.4G</v>
      </c>
      <c r="Q221" t="str">
        <v>0.001</v>
      </c>
      <c r="S221" t="str">
        <v>0</v>
      </c>
      <c r="T221" t="str">
        <v>F-00000262</v>
      </c>
      <c r="U221" t="str">
        <v>5321</v>
      </c>
      <c r="V221" t="str">
        <v>0.041</v>
      </c>
      <c r="W221" t="str">
        <v>0</v>
      </c>
    </row>
    <row r="222">
      <c r="A222" t="str">
        <v>AutoTable</v>
      </c>
      <c r="D222" t="str">
        <v>14420-09</v>
      </c>
      <c r="E222" t="str">
        <v>RETARD MECHE CHEMISE 9 SECONDES</v>
      </c>
      <c r="F222" t="str">
        <v>1</v>
      </c>
      <c r="H222" t="str">
        <v>ACCPYRO</v>
      </c>
      <c r="I222" t="str">
        <v>RETARD</v>
      </c>
      <c r="J222" t="str">
        <v>0</v>
      </c>
      <c r="M222" t="str">
        <v>CN</v>
      </c>
      <c r="O222" t="str">
        <v>1.4G</v>
      </c>
      <c r="Q222" t="str">
        <v>0.001</v>
      </c>
      <c r="S222" t="str">
        <v>0</v>
      </c>
      <c r="T222" t="str">
        <v>F-00000262</v>
      </c>
      <c r="U222" t="str">
        <v>3219</v>
      </c>
      <c r="V222" t="str">
        <v>0.04158</v>
      </c>
      <c r="W222" t="str">
        <v>0</v>
      </c>
    </row>
    <row r="223">
      <c r="A223" t="str">
        <v>AutoTable</v>
      </c>
      <c r="D223" t="str">
        <v>14420-10</v>
      </c>
      <c r="E223" t="str">
        <v>RETARD MECHE CHEMISE 10 SECONDES</v>
      </c>
      <c r="F223" t="str">
        <v>1</v>
      </c>
      <c r="H223" t="str">
        <v>ACCPYRO</v>
      </c>
      <c r="I223" t="str">
        <v>RETARD</v>
      </c>
      <c r="J223" t="str">
        <v>0</v>
      </c>
      <c r="M223" t="str">
        <v>CN</v>
      </c>
      <c r="O223" t="str">
        <v>1.4G</v>
      </c>
      <c r="Q223" t="str">
        <v>0.001</v>
      </c>
      <c r="S223" t="str">
        <v>0</v>
      </c>
      <c r="T223" t="str">
        <v>F-00000262</v>
      </c>
      <c r="U223" t="str">
        <v>6919</v>
      </c>
      <c r="V223" t="str">
        <v>0.03778</v>
      </c>
      <c r="W223" t="str">
        <v>0</v>
      </c>
    </row>
    <row r="224">
      <c r="A224" t="str">
        <v>AutoTable</v>
      </c>
      <c r="D224" t="str">
        <v>14420-12</v>
      </c>
      <c r="E224" t="str">
        <v>RETARD MECHE CHEMISE 12 SECONDES</v>
      </c>
      <c r="F224" t="str">
        <v>INTERNE</v>
      </c>
      <c r="H224" t="str">
        <v>ACCPYRO</v>
      </c>
      <c r="I224" t="str">
        <v>RETARD</v>
      </c>
      <c r="J224" t="str">
        <v>0</v>
      </c>
      <c r="M224" t="str">
        <v>CN</v>
      </c>
      <c r="O224" t="str">
        <v>1.4G</v>
      </c>
      <c r="Q224" t="str">
        <v>0.001</v>
      </c>
      <c r="S224" t="str">
        <v>0</v>
      </c>
      <c r="T224" t="str">
        <v>F-00000262</v>
      </c>
      <c r="U224" t="str">
        <v>661</v>
      </c>
      <c r="V224" t="str">
        <v>0</v>
      </c>
      <c r="W224" t="str">
        <v>0</v>
      </c>
    </row>
    <row r="225">
      <c r="A225" t="str">
        <v>AutoTable</v>
      </c>
      <c r="D225" t="str">
        <v>14420-15</v>
      </c>
      <c r="E225" t="str">
        <v>RETARD MECHE CHEMISE 15 SECONDES</v>
      </c>
      <c r="F225" t="str">
        <v>1</v>
      </c>
      <c r="H225" t="str">
        <v>ACCPYRO</v>
      </c>
      <c r="I225" t="str">
        <v>RETARD</v>
      </c>
      <c r="J225" t="str">
        <v>0</v>
      </c>
      <c r="M225" t="str">
        <v>CN</v>
      </c>
      <c r="O225" t="str">
        <v>1.4G</v>
      </c>
      <c r="Q225" t="str">
        <v>0.001</v>
      </c>
      <c r="S225" t="str">
        <v>0</v>
      </c>
      <c r="T225" t="str">
        <v>F-00000262</v>
      </c>
      <c r="U225" t="str">
        <v>4186</v>
      </c>
      <c r="V225" t="str">
        <v>0.0491</v>
      </c>
      <c r="W225" t="str">
        <v>0</v>
      </c>
    </row>
    <row r="226">
      <c r="A226" t="str">
        <v>AutoTable</v>
      </c>
      <c r="D226" t="str">
        <v>14420-18</v>
      </c>
      <c r="E226" t="str">
        <v>RETARD MECHE CHEMISE 18 SECONDES</v>
      </c>
      <c r="F226" t="str">
        <v>1</v>
      </c>
      <c r="H226" t="str">
        <v>ACCPYRO</v>
      </c>
      <c r="I226" t="str">
        <v>RETARD</v>
      </c>
      <c r="J226" t="str">
        <v>0</v>
      </c>
      <c r="M226" t="str">
        <v>CN</v>
      </c>
      <c r="O226" t="str">
        <v>1.4G</v>
      </c>
      <c r="Q226" t="str">
        <v>0.001</v>
      </c>
      <c r="S226" t="str">
        <v>0</v>
      </c>
      <c r="T226" t="str">
        <v>F-00000262</v>
      </c>
      <c r="U226" t="str">
        <v>1943</v>
      </c>
      <c r="V226" t="str">
        <v>0.06</v>
      </c>
      <c r="W226" t="str">
        <v>0</v>
      </c>
    </row>
    <row r="227">
      <c r="A227" t="str">
        <v>AutoTable</v>
      </c>
      <c r="D227" t="str">
        <v>14420-20</v>
      </c>
      <c r="E227" t="str">
        <v>RETARD MECHE CHEMISE 20 SECONDES</v>
      </c>
      <c r="F227" t="str">
        <v>1</v>
      </c>
      <c r="H227" t="str">
        <v>ACCPYRO</v>
      </c>
      <c r="I227" t="str">
        <v>RETARD</v>
      </c>
      <c r="J227" t="str">
        <v>0</v>
      </c>
      <c r="M227" t="str">
        <v>CN</v>
      </c>
      <c r="O227" t="str">
        <v>1.4G</v>
      </c>
      <c r="Q227" t="str">
        <v>0.001</v>
      </c>
      <c r="S227" t="str">
        <v>0</v>
      </c>
      <c r="T227" t="str">
        <v>F-00000262</v>
      </c>
      <c r="U227" t="str">
        <v>10608</v>
      </c>
      <c r="V227" t="str">
        <v>0.05308</v>
      </c>
      <c r="W227" t="str">
        <v>0</v>
      </c>
    </row>
    <row r="228">
      <c r="A228" t="str">
        <v>AutoTable</v>
      </c>
      <c r="D228" t="str">
        <v>14420-25</v>
      </c>
      <c r="E228" t="str">
        <v>RETARD MECHE CHEMISE 25 SECONDES</v>
      </c>
      <c r="F228" t="str">
        <v>1</v>
      </c>
      <c r="H228" t="str">
        <v>ACCPYRO</v>
      </c>
      <c r="I228" t="str">
        <v>RETARD</v>
      </c>
      <c r="J228" t="str">
        <v>0</v>
      </c>
      <c r="M228" t="str">
        <v>CN</v>
      </c>
      <c r="O228" t="str">
        <v>1.4G</v>
      </c>
      <c r="Q228" t="str">
        <v>0.001</v>
      </c>
      <c r="S228" t="str">
        <v>0</v>
      </c>
      <c r="T228" t="str">
        <v>F-00000262</v>
      </c>
      <c r="U228" t="str">
        <v>2576</v>
      </c>
      <c r="V228" t="str">
        <v>0.03</v>
      </c>
      <c r="W228" t="str">
        <v>0</v>
      </c>
    </row>
    <row r="229">
      <c r="A229" t="str">
        <v>AutoTable</v>
      </c>
      <c r="D229" t="str">
        <v>14420-30</v>
      </c>
      <c r="E229" t="str">
        <v>RETARD MECHE CHEMISE 30 SECONDES</v>
      </c>
      <c r="F229" t="str">
        <v>1</v>
      </c>
      <c r="H229" t="str">
        <v>ACCPYRO</v>
      </c>
      <c r="I229" t="str">
        <v>RETARD</v>
      </c>
      <c r="J229" t="str">
        <v>0</v>
      </c>
      <c r="M229" t="str">
        <v>CN</v>
      </c>
      <c r="O229" t="str">
        <v>1.4G</v>
      </c>
      <c r="Q229" t="str">
        <v>0.001</v>
      </c>
      <c r="S229" t="str">
        <v>0</v>
      </c>
      <c r="T229" t="str">
        <v>F-00000262</v>
      </c>
      <c r="U229" t="str">
        <v>2787</v>
      </c>
      <c r="V229" t="str">
        <v>0.07</v>
      </c>
      <c r="W229" t="str">
        <v>0</v>
      </c>
    </row>
    <row r="230">
      <c r="A230" t="str">
        <v>AutoTable</v>
      </c>
      <c r="D230" t="str">
        <v>14420-35</v>
      </c>
      <c r="E230" t="str">
        <v>RETARD MECHE CHEMISE 35 SECONDES</v>
      </c>
      <c r="F230" t="str">
        <v>1</v>
      </c>
      <c r="H230" t="str">
        <v>ACCPYRO</v>
      </c>
      <c r="I230" t="str">
        <v>RETARD</v>
      </c>
      <c r="J230" t="str">
        <v>0</v>
      </c>
      <c r="M230" t="str">
        <v>CN</v>
      </c>
      <c r="O230" t="str">
        <v>1.4G</v>
      </c>
      <c r="Q230" t="str">
        <v>0.001</v>
      </c>
      <c r="S230" t="str">
        <v>0</v>
      </c>
      <c r="T230" t="str">
        <v>F-00000262</v>
      </c>
      <c r="U230" t="str">
        <v>507</v>
      </c>
      <c r="V230" t="str">
        <v>0.08</v>
      </c>
      <c r="W230" t="str">
        <v>0</v>
      </c>
    </row>
    <row r="231">
      <c r="A231" t="str">
        <v>AutoTable</v>
      </c>
      <c r="D231" t="str">
        <v>14510-02</v>
      </c>
      <c r="E231" t="str">
        <v>GRAPPE BAMBOU 5 BOMBES RETARD 2 SECONDES</v>
      </c>
      <c r="F231" t="str">
        <v>1</v>
      </c>
      <c r="H231" t="str">
        <v>ACCPYRO</v>
      </c>
      <c r="I231" t="str">
        <v>RETARD</v>
      </c>
      <c r="J231" t="str">
        <v>0</v>
      </c>
      <c r="M231" t="str">
        <v>CN</v>
      </c>
      <c r="O231" t="str">
        <v>1.4G</v>
      </c>
      <c r="Q231" t="str">
        <v>0.001</v>
      </c>
      <c r="S231" t="str">
        <v>0</v>
      </c>
      <c r="T231" t="str">
        <v>F-00000300</v>
      </c>
      <c r="U231" t="str">
        <v>3361</v>
      </c>
      <c r="V231" t="str">
        <v>0.71438</v>
      </c>
      <c r="W231" t="str">
        <v>0</v>
      </c>
    </row>
    <row r="232">
      <c r="A232" t="str">
        <v>AutoTable</v>
      </c>
      <c r="D232" t="str">
        <v>14510-03</v>
      </c>
      <c r="E232" t="str">
        <v>GRAPPE BAMBOU 5 BOMBES RETARD 3 SECONDES</v>
      </c>
      <c r="F232" t="str">
        <v>1</v>
      </c>
      <c r="H232" t="str">
        <v>ACCPYRO</v>
      </c>
      <c r="I232" t="str">
        <v>RETARD</v>
      </c>
      <c r="J232" t="str">
        <v>0</v>
      </c>
      <c r="M232" t="str">
        <v>CN</v>
      </c>
      <c r="O232" t="str">
        <v>1.4G</v>
      </c>
      <c r="Q232" t="str">
        <v>0.001</v>
      </c>
      <c r="S232" t="str">
        <v>0</v>
      </c>
      <c r="T232" t="str">
        <v>F-00000300</v>
      </c>
      <c r="U232" t="str">
        <v>2554</v>
      </c>
      <c r="V232" t="str">
        <v>0.66</v>
      </c>
      <c r="W232" t="str">
        <v>2400</v>
      </c>
    </row>
    <row r="233">
      <c r="A233" t="str">
        <v>AutoTable</v>
      </c>
      <c r="D233" t="str">
        <v>14510-04</v>
      </c>
      <c r="E233" t="str">
        <v>GRAPPE BAMBOU 5 BOMBES RETARD 4 SECONDES</v>
      </c>
      <c r="F233" t="str">
        <v>1</v>
      </c>
      <c r="H233" t="str">
        <v>ACCPYRO</v>
      </c>
      <c r="I233" t="str">
        <v>RETARD</v>
      </c>
      <c r="J233" t="str">
        <v>0</v>
      </c>
      <c r="M233" t="str">
        <v>CN</v>
      </c>
      <c r="O233" t="str">
        <v>1.4G</v>
      </c>
      <c r="Q233" t="str">
        <v>0.001</v>
      </c>
      <c r="S233" t="str">
        <v>0</v>
      </c>
      <c r="T233" t="str">
        <v>F-00000300</v>
      </c>
      <c r="U233" t="str">
        <v>3057</v>
      </c>
      <c r="V233" t="str">
        <v>0.72</v>
      </c>
      <c r="W233" t="str">
        <v>1000</v>
      </c>
    </row>
    <row r="234">
      <c r="A234" t="str">
        <v>AutoTable</v>
      </c>
      <c r="D234" t="str">
        <v>14510-05</v>
      </c>
      <c r="E234" t="str">
        <v>GRAPPE BAMBOU 5 BOMBES RETARD 5 SECONDES</v>
      </c>
      <c r="F234" t="str">
        <v>1</v>
      </c>
      <c r="H234" t="str">
        <v>ACCPYRO</v>
      </c>
      <c r="I234" t="str">
        <v>RETARD</v>
      </c>
      <c r="J234" t="str">
        <v>0</v>
      </c>
      <c r="M234" t="str">
        <v>CN</v>
      </c>
      <c r="O234" t="str">
        <v>1.4G</v>
      </c>
      <c r="Q234" t="str">
        <v>0.001</v>
      </c>
      <c r="S234" t="str">
        <v>0</v>
      </c>
      <c r="T234" t="str">
        <v>F-00000300</v>
      </c>
      <c r="U234" t="str">
        <v>12891</v>
      </c>
      <c r="V234" t="str">
        <v>0.74868</v>
      </c>
      <c r="W234" t="str">
        <v>2600</v>
      </c>
    </row>
    <row r="235">
      <c r="A235" t="str">
        <v>AutoTable</v>
      </c>
      <c r="D235" t="str">
        <v>14510-06</v>
      </c>
      <c r="E235" t="str">
        <v>GRAPPE BAMBOU 5 BOMBES RETARD 6 SECONDES</v>
      </c>
      <c r="F235" t="str">
        <v>1</v>
      </c>
      <c r="H235" t="str">
        <v>ACCPYRO</v>
      </c>
      <c r="I235" t="str">
        <v>RETARD</v>
      </c>
      <c r="J235" t="str">
        <v>0</v>
      </c>
      <c r="M235" t="str">
        <v>CN</v>
      </c>
      <c r="O235" t="str">
        <v>1.4G</v>
      </c>
      <c r="Q235" t="str">
        <v>0.001</v>
      </c>
      <c r="S235" t="str">
        <v>0</v>
      </c>
      <c r="T235" t="str">
        <v>F-00000300</v>
      </c>
      <c r="U235" t="str">
        <v>2461</v>
      </c>
      <c r="V235" t="str">
        <v>0.37074</v>
      </c>
      <c r="W235" t="str">
        <v>1400</v>
      </c>
    </row>
    <row r="236">
      <c r="A236" t="str">
        <v>AutoTable</v>
      </c>
      <c r="D236" t="str">
        <v>14710-00</v>
      </c>
      <c r="E236" t="str">
        <v>GRAPPES 5 BOMBES SALVES</v>
      </c>
      <c r="F236" t="str">
        <v>1</v>
      </c>
      <c r="H236" t="str">
        <v>ACCPYRO</v>
      </c>
      <c r="I236" t="str">
        <v>RETARD</v>
      </c>
      <c r="J236" t="str">
        <v>0</v>
      </c>
      <c r="M236" t="str">
        <v>CN</v>
      </c>
      <c r="O236" t="str">
        <v>1.4G</v>
      </c>
      <c r="Q236" t="str">
        <v>0.001</v>
      </c>
      <c r="S236" t="str">
        <v>0</v>
      </c>
      <c r="T236" t="str">
        <v>F-00000300</v>
      </c>
      <c r="U236" t="str">
        <v>360</v>
      </c>
      <c r="V236" t="str">
        <v>0</v>
      </c>
      <c r="W236" t="str">
        <v>0</v>
      </c>
    </row>
    <row r="237">
      <c r="A237" t="str">
        <v>AutoTable</v>
      </c>
      <c r="D237" t="str">
        <v>14710-00/3</v>
      </c>
      <c r="E237" t="str">
        <v>GRAPPES 3 BOMBES SALVES</v>
      </c>
      <c r="F237" t="str">
        <v>1</v>
      </c>
      <c r="H237" t="str">
        <v>ACCPYRO</v>
      </c>
      <c r="I237" t="str">
        <v>RETARD</v>
      </c>
      <c r="J237" t="str">
        <v>0</v>
      </c>
      <c r="M237" t="str">
        <v>CN</v>
      </c>
      <c r="O237" t="str">
        <v>1.4G</v>
      </c>
      <c r="Q237" t="str">
        <v>0.001</v>
      </c>
      <c r="S237" t="str">
        <v>0</v>
      </c>
      <c r="T237" t="str">
        <v>F-00000300</v>
      </c>
      <c r="U237" t="str">
        <v>0</v>
      </c>
      <c r="V237" t="str">
        <v>0</v>
      </c>
      <c r="W237" t="str">
        <v>0</v>
      </c>
    </row>
    <row r="238">
      <c r="A238" t="str">
        <v>AutoTable</v>
      </c>
      <c r="D238" t="str">
        <v>14710-01</v>
      </c>
      <c r="E238" t="str">
        <v>GRAPPE 5 BOMBES RETARD INDIVIDUEL 1 SECONDE</v>
      </c>
      <c r="F238" t="str">
        <v>1</v>
      </c>
      <c r="H238" t="str">
        <v>ACCPYRO</v>
      </c>
      <c r="I238" t="str">
        <v>RETARD</v>
      </c>
      <c r="J238" t="str">
        <v>0</v>
      </c>
      <c r="M238" t="str">
        <v>CN</v>
      </c>
      <c r="O238" t="str">
        <v>1.4G</v>
      </c>
      <c r="Q238" t="str">
        <v>0.001</v>
      </c>
      <c r="S238" t="str">
        <v>0</v>
      </c>
      <c r="T238" t="str">
        <v>F-00000300</v>
      </c>
      <c r="U238" t="str">
        <v>1067</v>
      </c>
      <c r="V238" t="str">
        <v>0.87655</v>
      </c>
      <c r="W238" t="str">
        <v>0</v>
      </c>
    </row>
    <row r="239">
      <c r="A239" t="str">
        <v>AutoTable</v>
      </c>
      <c r="D239" t="str">
        <v>14710-02</v>
      </c>
      <c r="E239" t="str">
        <v>GRAPPE 5 BOMBES RETARD INDIVIDUEL 2 SECONDES</v>
      </c>
      <c r="F239" t="str">
        <v>1</v>
      </c>
      <c r="H239" t="str">
        <v>ACCPYRO</v>
      </c>
      <c r="I239" t="str">
        <v>RETARD</v>
      </c>
      <c r="J239" t="str">
        <v>0</v>
      </c>
      <c r="M239" t="str">
        <v>CN</v>
      </c>
      <c r="O239" t="str">
        <v>1.4G</v>
      </c>
      <c r="Q239" t="str">
        <v>0.001</v>
      </c>
      <c r="S239" t="str">
        <v>0</v>
      </c>
      <c r="T239" t="str">
        <v>F-00000300</v>
      </c>
      <c r="U239" t="str">
        <v>11542</v>
      </c>
      <c r="V239" t="str">
        <v>0.79333</v>
      </c>
      <c r="W239" t="str">
        <v>0</v>
      </c>
    </row>
    <row r="240">
      <c r="A240" t="str">
        <v>AutoTable</v>
      </c>
      <c r="D240" t="str">
        <v>14710-03</v>
      </c>
      <c r="E240" t="str">
        <v>GRAPPE 5 BOMBES RETARD INDIVIDUEL 3 SECONDES</v>
      </c>
      <c r="F240" t="str">
        <v>1</v>
      </c>
      <c r="H240" t="str">
        <v>ACCPYRO</v>
      </c>
      <c r="I240" t="str">
        <v>RETARD</v>
      </c>
      <c r="J240" t="str">
        <v>0</v>
      </c>
      <c r="M240" t="str">
        <v>CN</v>
      </c>
      <c r="O240" t="str">
        <v>1.4G</v>
      </c>
      <c r="Q240" t="str">
        <v>0.001</v>
      </c>
      <c r="S240" t="str">
        <v>0</v>
      </c>
      <c r="T240" t="str">
        <v>F-00000300</v>
      </c>
      <c r="U240" t="str">
        <v>22383</v>
      </c>
      <c r="V240" t="str">
        <v>0.84275</v>
      </c>
      <c r="W240" t="str">
        <v>7830</v>
      </c>
    </row>
    <row r="241">
      <c r="A241" t="str">
        <v>AutoTable</v>
      </c>
      <c r="D241" t="str">
        <v>14710-04</v>
      </c>
      <c r="E241" t="str">
        <v>GRAPPE 5 BOMBES RETARD INDIVIDUEL 4 SECONDES</v>
      </c>
      <c r="F241" t="str">
        <v>1</v>
      </c>
      <c r="H241" t="str">
        <v>ACCPYRO</v>
      </c>
      <c r="I241" t="str">
        <v>RETARD</v>
      </c>
      <c r="J241" t="str">
        <v>0</v>
      </c>
      <c r="M241" t="str">
        <v>CN</v>
      </c>
      <c r="O241" t="str">
        <v>1.4G</v>
      </c>
      <c r="Q241" t="str">
        <v>0.001</v>
      </c>
      <c r="S241" t="str">
        <v>0</v>
      </c>
      <c r="T241" t="str">
        <v>F-00000300</v>
      </c>
      <c r="U241" t="str">
        <v>6898</v>
      </c>
      <c r="V241" t="str">
        <v>0.8648</v>
      </c>
      <c r="W241" t="str">
        <v>9580</v>
      </c>
    </row>
    <row r="242">
      <c r="A242" t="str">
        <v>AutoTable</v>
      </c>
      <c r="D242" t="str">
        <v>14710-05</v>
      </c>
      <c r="E242" t="str">
        <v>GRAPPE 5 BOMBES RETARD INDIVIDUEL 5 SECONDES</v>
      </c>
      <c r="F242" t="str">
        <v>1</v>
      </c>
      <c r="H242" t="str">
        <v>ACCPYRO</v>
      </c>
      <c r="I242" t="str">
        <v>RETARD</v>
      </c>
      <c r="J242" t="str">
        <v>0</v>
      </c>
      <c r="M242" t="str">
        <v>CN</v>
      </c>
      <c r="O242" t="str">
        <v>1.4G</v>
      </c>
      <c r="Q242" t="str">
        <v>0.001</v>
      </c>
      <c r="S242" t="str">
        <v>0</v>
      </c>
      <c r="T242" t="str">
        <v>F-00000300</v>
      </c>
      <c r="U242" t="str">
        <v>12659</v>
      </c>
      <c r="V242" t="str">
        <v>0.8461</v>
      </c>
      <c r="W242" t="str">
        <v>7562</v>
      </c>
    </row>
    <row r="243">
      <c r="A243" t="str">
        <v>AutoTable</v>
      </c>
      <c r="D243" t="str">
        <v>14710-06</v>
      </c>
      <c r="E243" t="str">
        <v>GRAPPE 5 BOMBES RETARD INDIVIDUEL 6 SECONDES</v>
      </c>
      <c r="F243" t="str">
        <v>1</v>
      </c>
      <c r="H243" t="str">
        <v>ACCPYRO</v>
      </c>
      <c r="I243" t="str">
        <v>RETARD</v>
      </c>
      <c r="J243" t="str">
        <v>0</v>
      </c>
      <c r="M243" t="str">
        <v>CN</v>
      </c>
      <c r="O243" t="str">
        <v>1.4G</v>
      </c>
      <c r="Q243" t="str">
        <v>0.001</v>
      </c>
      <c r="S243" t="str">
        <v>0</v>
      </c>
      <c r="T243" t="str">
        <v>F-00000300</v>
      </c>
      <c r="U243" t="str">
        <v>2092</v>
      </c>
      <c r="V243" t="str">
        <v>0.88034</v>
      </c>
      <c r="W243" t="str">
        <v>0</v>
      </c>
    </row>
    <row r="244">
      <c r="A244" t="str">
        <v>AutoTable</v>
      </c>
      <c r="D244" t="str">
        <v>14910-02</v>
      </c>
      <c r="E244" t="str">
        <v>RETARD PYROCLOCK 2 SECONDES</v>
      </c>
      <c r="F244" t="str">
        <v>1</v>
      </c>
      <c r="H244" t="str">
        <v>ACCPYRO</v>
      </c>
      <c r="I244" t="str">
        <v>RETARD</v>
      </c>
      <c r="J244" t="str">
        <v>0</v>
      </c>
      <c r="M244" t="str">
        <v>CN</v>
      </c>
      <c r="O244" t="str">
        <v>1.4S</v>
      </c>
      <c r="Q244" t="str">
        <v>0.001</v>
      </c>
      <c r="S244" t="str">
        <v>0</v>
      </c>
      <c r="T244" t="str">
        <v>F-00000300</v>
      </c>
      <c r="U244" t="str">
        <v>7989</v>
      </c>
      <c r="V244" t="str">
        <v>0.25</v>
      </c>
      <c r="W244" t="str">
        <v>0</v>
      </c>
    </row>
    <row r="245">
      <c r="A245" t="str">
        <v>AutoTable</v>
      </c>
      <c r="D245" t="str">
        <v>14910-03</v>
      </c>
      <c r="E245" t="str">
        <v>RETARD PYROCLOCK 3 SECONDES</v>
      </c>
      <c r="F245" t="str">
        <v>1</v>
      </c>
      <c r="H245" t="str">
        <v>ACCPYRO</v>
      </c>
      <c r="I245" t="str">
        <v>RETARD</v>
      </c>
      <c r="J245" t="str">
        <v>0</v>
      </c>
      <c r="M245" t="str">
        <v>CN</v>
      </c>
      <c r="O245" t="str">
        <v>1.4S</v>
      </c>
      <c r="Q245" t="str">
        <v>0.001</v>
      </c>
      <c r="S245" t="str">
        <v>0</v>
      </c>
      <c r="T245" t="str">
        <v>F-00000300</v>
      </c>
      <c r="U245" t="str">
        <v>12999</v>
      </c>
      <c r="V245" t="str">
        <v>0.27</v>
      </c>
      <c r="W245" t="str">
        <v>0</v>
      </c>
    </row>
    <row r="246">
      <c r="A246" t="str">
        <v>AutoTable</v>
      </c>
      <c r="D246" t="str">
        <v>14910-04</v>
      </c>
      <c r="E246" t="str">
        <v>RETARD PYROCLOCK 4 SECONDES</v>
      </c>
      <c r="F246" t="str">
        <v>1</v>
      </c>
      <c r="H246" t="str">
        <v>ACCPYRO</v>
      </c>
      <c r="I246" t="str">
        <v>RETARD</v>
      </c>
      <c r="J246" t="str">
        <v>0</v>
      </c>
      <c r="M246" t="str">
        <v>CN</v>
      </c>
      <c r="O246" t="str">
        <v>1.4S</v>
      </c>
      <c r="Q246" t="str">
        <v>0.001</v>
      </c>
      <c r="S246" t="str">
        <v>0</v>
      </c>
      <c r="T246" t="str">
        <v>F-00000300</v>
      </c>
      <c r="U246" t="str">
        <v>11983</v>
      </c>
      <c r="V246" t="str">
        <v>0.27</v>
      </c>
      <c r="W246" t="str">
        <v>0</v>
      </c>
    </row>
    <row r="247">
      <c r="A247" t="str">
        <v>AutoTable</v>
      </c>
      <c r="D247" t="str">
        <v>14910-05</v>
      </c>
      <c r="E247" t="str">
        <v>RETARD PYROCLOCK 5 SECONDES</v>
      </c>
      <c r="F247" t="str">
        <v>1</v>
      </c>
      <c r="H247" t="str">
        <v>ACCPYRO</v>
      </c>
      <c r="I247" t="str">
        <v>RETARD</v>
      </c>
      <c r="J247" t="str">
        <v>0</v>
      </c>
      <c r="M247" t="str">
        <v>CN</v>
      </c>
      <c r="O247" t="str">
        <v>1.4S</v>
      </c>
      <c r="Q247" t="str">
        <v>0.001</v>
      </c>
      <c r="S247" t="str">
        <v>0</v>
      </c>
      <c r="T247" t="str">
        <v>F-00000300</v>
      </c>
      <c r="U247" t="str">
        <v>6992</v>
      </c>
      <c r="V247" t="str">
        <v>0.31</v>
      </c>
      <c r="W247" t="str">
        <v>0</v>
      </c>
    </row>
    <row r="248">
      <c r="A248" t="str">
        <v>AutoTable</v>
      </c>
      <c r="D248" t="str">
        <v>SONO</v>
      </c>
      <c r="E248" t="str">
        <v>SONO COMPLETE</v>
      </c>
      <c r="F248" t="str">
        <v>INTERNE</v>
      </c>
      <c r="H248" t="str">
        <v>ACCPYRO</v>
      </c>
      <c r="I248" t="str">
        <v>SONO</v>
      </c>
      <c r="J248" t="str">
        <v>0</v>
      </c>
      <c r="M248" t="str">
        <v>FR</v>
      </c>
      <c r="Q248" t="str">
        <v>0</v>
      </c>
      <c r="S248" t="str">
        <v>0</v>
      </c>
      <c r="T248" t="str">
        <v>F-00000480</v>
      </c>
      <c r="U248" t="str">
        <v>23</v>
      </c>
      <c r="V248" t="str">
        <v>321.33</v>
      </c>
      <c r="W248" t="str">
        <v>0</v>
      </c>
    </row>
    <row r="249">
      <c r="A249" t="str">
        <v>AutoTable</v>
      </c>
      <c r="D249" t="str">
        <v>14113</v>
      </c>
      <c r="E249" t="str">
        <v>CABLE DE PROGRAMMATION SEQUENCEUR NUMERIQUE</v>
      </c>
      <c r="F249" t="str">
        <v>1</v>
      </c>
      <c r="H249" t="str">
        <v>ACCPYRO</v>
      </c>
      <c r="I249" t="str">
        <v>TAB DE TIR</v>
      </c>
      <c r="J249" t="str">
        <v>0</v>
      </c>
      <c r="M249" t="str">
        <v>FR</v>
      </c>
      <c r="Q249" t="str">
        <v>0</v>
      </c>
      <c r="S249" t="str">
        <v>0</v>
      </c>
      <c r="T249" t="str">
        <v>F-00000024</v>
      </c>
      <c r="U249" t="str">
        <v>0</v>
      </c>
      <c r="V249" t="str">
        <v>21.7</v>
      </c>
      <c r="W249" t="str">
        <v>0</v>
      </c>
    </row>
    <row r="250">
      <c r="A250" t="str">
        <v>AutoTable</v>
      </c>
      <c r="D250" t="str">
        <v>14114-32</v>
      </c>
      <c r="E250" t="str">
        <v>SEQUENCEUR PYRONUMERIQUE 32 VOIES</v>
      </c>
      <c r="F250" t="str">
        <v>1</v>
      </c>
      <c r="H250" t="str">
        <v>ACCPYRO</v>
      </c>
      <c r="I250" t="str">
        <v>TAB DE TIR</v>
      </c>
      <c r="J250" t="str">
        <v>0</v>
      </c>
      <c r="M250" t="str">
        <v>FR</v>
      </c>
      <c r="Q250" t="str">
        <v>0</v>
      </c>
      <c r="S250" t="str">
        <v>0</v>
      </c>
      <c r="T250" t="str">
        <v>F-00000024</v>
      </c>
      <c r="U250" t="str">
        <v>1</v>
      </c>
      <c r="V250" t="str">
        <v>300</v>
      </c>
      <c r="W250" t="str">
        <v>0</v>
      </c>
    </row>
    <row r="251">
      <c r="A251" t="str">
        <v>AutoTable</v>
      </c>
      <c r="D251" t="str">
        <v>14115-960</v>
      </c>
      <c r="E251" t="str">
        <v>TABLE NUMERIQUE EMETTRICE 960 LIGNES</v>
      </c>
      <c r="F251" t="str">
        <v>1</v>
      </c>
      <c r="H251" t="str">
        <v>ACCPYRO</v>
      </c>
      <c r="I251" t="str">
        <v>TAB DE TIR</v>
      </c>
      <c r="J251" t="str">
        <v>0</v>
      </c>
      <c r="M251" t="str">
        <v>FR</v>
      </c>
      <c r="Q251" t="str">
        <v>0</v>
      </c>
      <c r="S251" t="str">
        <v>0</v>
      </c>
      <c r="T251" t="str">
        <v>F-00000024</v>
      </c>
      <c r="U251" t="str">
        <v>1</v>
      </c>
      <c r="V251" t="str">
        <v>500</v>
      </c>
      <c r="W251" t="str">
        <v>0</v>
      </c>
    </row>
    <row r="252">
      <c r="A252" t="str">
        <v>AutoTable</v>
      </c>
      <c r="D252" t="str">
        <v>14117</v>
      </c>
      <c r="E252" t="str">
        <v>BOITIER DE CONNEXION  30 LIGNES</v>
      </c>
      <c r="F252" t="str">
        <v>1</v>
      </c>
      <c r="H252" t="str">
        <v>ACCPYRO</v>
      </c>
      <c r="I252" t="str">
        <v>TAB DE TIR</v>
      </c>
      <c r="J252" t="str">
        <v>0</v>
      </c>
      <c r="M252" t="str">
        <v>FR</v>
      </c>
      <c r="Q252" t="str">
        <v>0</v>
      </c>
      <c r="S252" t="str">
        <v>0</v>
      </c>
      <c r="T252" t="str">
        <v>F-00000024</v>
      </c>
      <c r="U252" t="str">
        <v>0</v>
      </c>
      <c r="V252" t="str">
        <v>201.07</v>
      </c>
      <c r="W252" t="str">
        <v>0</v>
      </c>
    </row>
    <row r="253">
      <c r="A253" t="str">
        <v>AutoTable</v>
      </c>
      <c r="D253" t="str">
        <v>14121</v>
      </c>
      <c r="E253" t="str">
        <v>BATT. PUISSANCE 40 VOLTS (POUR REF 14116)</v>
      </c>
      <c r="F253" t="str">
        <v>1</v>
      </c>
      <c r="H253" t="str">
        <v>ACCPYRO</v>
      </c>
      <c r="I253" t="str">
        <v>TAB DE TIR</v>
      </c>
      <c r="J253" t="str">
        <v>0</v>
      </c>
      <c r="M253" t="str">
        <v>CN</v>
      </c>
      <c r="Q253" t="str">
        <v>0</v>
      </c>
      <c r="S253" t="str">
        <v>0</v>
      </c>
      <c r="T253" t="str">
        <v>F-00000300</v>
      </c>
      <c r="U253" t="str">
        <v>5</v>
      </c>
      <c r="V253" t="str">
        <v>4.81</v>
      </c>
      <c r="W253" t="str">
        <v>2</v>
      </c>
    </row>
    <row r="254">
      <c r="A254" t="str">
        <v>AutoTable</v>
      </c>
      <c r="D254" t="str">
        <v>14122</v>
      </c>
      <c r="E254" t="str">
        <v>ALIMENTATION 42V PR SEQUENCEUR 32 EN VALISE (PNF)</v>
      </c>
      <c r="F254" t="str">
        <v>1</v>
      </c>
      <c r="H254" t="str">
        <v>ACCPYRO</v>
      </c>
      <c r="I254" t="str">
        <v>TAB DE TIR</v>
      </c>
      <c r="J254" t="str">
        <v>0</v>
      </c>
      <c r="M254" t="str">
        <v>FR</v>
      </c>
      <c r="Q254" t="str">
        <v>0</v>
      </c>
      <c r="S254" t="str">
        <v>0</v>
      </c>
      <c r="T254" t="str">
        <v>F-00000024</v>
      </c>
      <c r="U254" t="str">
        <v>10</v>
      </c>
      <c r="V254" t="str">
        <v>60</v>
      </c>
      <c r="W254" t="str">
        <v>0</v>
      </c>
    </row>
    <row r="255">
      <c r="A255" t="str">
        <v>AutoTable</v>
      </c>
      <c r="D255" t="str">
        <v>14123</v>
      </c>
      <c r="E255" t="str">
        <v>BOITIER (RECEPTEUR 60 LIGNES - CONNEXION 60 LIGNES</v>
      </c>
      <c r="F255" t="str">
        <v>1</v>
      </c>
      <c r="H255" t="str">
        <v>ACCPYRO</v>
      </c>
      <c r="I255" t="str">
        <v>TAB DE TIR</v>
      </c>
      <c r="J255" t="str">
        <v>0</v>
      </c>
      <c r="M255" t="str">
        <v>FR</v>
      </c>
      <c r="Q255" t="str">
        <v>0</v>
      </c>
      <c r="S255" t="str">
        <v>0</v>
      </c>
      <c r="T255" t="str">
        <v>F-00000024</v>
      </c>
      <c r="U255" t="str">
        <v>0</v>
      </c>
      <c r="V255" t="str">
        <v>0</v>
      </c>
      <c r="W255" t="str">
        <v>0</v>
      </c>
    </row>
    <row r="256">
      <c r="A256" t="str">
        <v>AutoTable</v>
      </c>
      <c r="D256" t="str">
        <v>14316</v>
      </c>
      <c r="E256" t="str">
        <v>TABLE DE TIR F16 - DIGITALE 16L ( 1 TX + 1 RX)</v>
      </c>
      <c r="F256" t="str">
        <v>1</v>
      </c>
      <c r="H256" t="str">
        <v>ACCPYRO</v>
      </c>
      <c r="I256" t="str">
        <v>TAB DE TIR</v>
      </c>
      <c r="J256" t="str">
        <v>0</v>
      </c>
      <c r="M256" t="str">
        <v>CN</v>
      </c>
      <c r="Q256" t="str">
        <v>0</v>
      </c>
      <c r="S256" t="str">
        <v>0</v>
      </c>
      <c r="T256" t="str">
        <v>F-00000300</v>
      </c>
      <c r="U256" t="str">
        <v>91</v>
      </c>
      <c r="V256" t="str">
        <v>41.06</v>
      </c>
      <c r="W256" t="str">
        <v>2</v>
      </c>
    </row>
    <row r="257">
      <c r="A257" t="str">
        <v>AutoTable</v>
      </c>
      <c r="D257" t="str">
        <v>14364-ANT</v>
      </c>
      <c r="E257" t="str">
        <v>KIT ANTENNE (EMBASE + ANTENNE)</v>
      </c>
      <c r="F257" t="str">
        <v>INTERNE</v>
      </c>
      <c r="H257" t="str">
        <v>ACCPYRO</v>
      </c>
      <c r="I257" t="str">
        <v>TAB DE TIR</v>
      </c>
      <c r="J257" t="str">
        <v>0</v>
      </c>
      <c r="M257" t="str">
        <v>FR</v>
      </c>
      <c r="Q257" t="str">
        <v>0</v>
      </c>
      <c r="S257" t="str">
        <v>0</v>
      </c>
      <c r="T257" t="str">
        <v>F-00000003</v>
      </c>
      <c r="U257" t="str">
        <v>0</v>
      </c>
      <c r="V257" t="str">
        <v>0</v>
      </c>
      <c r="W257" t="str">
        <v>0</v>
      </c>
    </row>
    <row r="258">
      <c r="A258" t="str">
        <v>AutoTable</v>
      </c>
      <c r="D258" t="str">
        <v>14364RX</v>
      </c>
      <c r="E258" t="str">
        <v>TABLE DE TIR RECEPTEUR 64L HF (BATT. NON COMPRISE)</v>
      </c>
      <c r="F258" t="str">
        <v>1</v>
      </c>
      <c r="H258" t="str">
        <v>ACCPYRO</v>
      </c>
      <c r="I258" t="str">
        <v>TAB DE TIR</v>
      </c>
      <c r="J258" t="str">
        <v>0</v>
      </c>
      <c r="M258" t="str">
        <v>FR</v>
      </c>
      <c r="Q258" t="str">
        <v>0</v>
      </c>
      <c r="S258" t="str">
        <v>0</v>
      </c>
      <c r="T258" t="str">
        <v>F-00000003</v>
      </c>
      <c r="U258" t="str">
        <v>11</v>
      </c>
      <c r="V258" t="str">
        <v>6</v>
      </c>
      <c r="W258" t="str">
        <v>0</v>
      </c>
    </row>
    <row r="259">
      <c r="A259" t="str">
        <v>AutoTable</v>
      </c>
      <c r="D259" t="str">
        <v>14364TX</v>
      </c>
      <c r="E259" t="str">
        <v>TABLE DE TIR TRANSMETTEUR 64L HF (CHARGEURCOMPRIS)</v>
      </c>
      <c r="F259" t="str">
        <v>1</v>
      </c>
      <c r="H259" t="str">
        <v>ACCPYRO</v>
      </c>
      <c r="I259" t="str">
        <v>TAB DE TIR</v>
      </c>
      <c r="J259" t="str">
        <v>0</v>
      </c>
      <c r="M259" t="str">
        <v>FR</v>
      </c>
      <c r="Q259" t="str">
        <v>0</v>
      </c>
      <c r="S259" t="str">
        <v>0</v>
      </c>
      <c r="T259" t="str">
        <v>F-00000003</v>
      </c>
      <c r="U259" t="str">
        <v>19</v>
      </c>
      <c r="V259" t="str">
        <v>54.00333</v>
      </c>
      <c r="W259" t="str">
        <v>0</v>
      </c>
    </row>
    <row r="260">
      <c r="A260" t="str">
        <v>AutoTable</v>
      </c>
      <c r="D260" t="str">
        <v>Y14116</v>
      </c>
      <c r="E260" t="str">
        <v>TABLE - ALIMENTATION 60 LIGNES</v>
      </c>
      <c r="F260" t="str">
        <v>INTERNE</v>
      </c>
      <c r="H260" t="str">
        <v>ACCPYRO</v>
      </c>
      <c r="I260" t="str">
        <v>TAB DE TIR</v>
      </c>
      <c r="J260" t="str">
        <v>0</v>
      </c>
      <c r="M260" t="str">
        <v>FR</v>
      </c>
      <c r="Q260" t="str">
        <v>0</v>
      </c>
      <c r="S260" t="str">
        <v>0</v>
      </c>
      <c r="T260" t="str">
        <v>F-00000480</v>
      </c>
      <c r="U260" t="str">
        <v>5</v>
      </c>
      <c r="V260" t="str">
        <v>0</v>
      </c>
      <c r="W260" t="str">
        <v>0</v>
      </c>
    </row>
    <row r="261">
      <c r="A261" t="str">
        <v>AutoTable</v>
      </c>
      <c r="D261" t="str">
        <v>Y14117</v>
      </c>
      <c r="E261" t="str">
        <v>TABLE - ALIMENTATION 30 LIGNES</v>
      </c>
      <c r="F261" t="str">
        <v>INTERNE</v>
      </c>
      <c r="H261" t="str">
        <v>ACCPYRO</v>
      </c>
      <c r="I261" t="str">
        <v>TAB DE TIR</v>
      </c>
      <c r="J261" t="str">
        <v>0</v>
      </c>
      <c r="M261" t="str">
        <v>FR</v>
      </c>
      <c r="Q261" t="str">
        <v>0</v>
      </c>
      <c r="S261" t="str">
        <v>0</v>
      </c>
      <c r="T261" t="str">
        <v>F-00000480</v>
      </c>
      <c r="U261" t="str">
        <v>3</v>
      </c>
      <c r="V261" t="str">
        <v>0</v>
      </c>
      <c r="W261" t="str">
        <v>0</v>
      </c>
    </row>
    <row r="262">
      <c r="A262" t="str">
        <v>AutoTable</v>
      </c>
      <c r="D262" t="str">
        <v>Y14118</v>
      </c>
      <c r="E262" t="str">
        <v>TABLE - ALIMENTATION 50 LIGNES</v>
      </c>
      <c r="F262" t="str">
        <v>INTERNE</v>
      </c>
      <c r="H262" t="str">
        <v>ACCPYRO</v>
      </c>
      <c r="I262" t="str">
        <v>TAB DE TIR</v>
      </c>
      <c r="J262" t="str">
        <v>0</v>
      </c>
      <c r="M262" t="str">
        <v>FR</v>
      </c>
      <c r="Q262" t="str">
        <v>0</v>
      </c>
      <c r="S262" t="str">
        <v>0</v>
      </c>
      <c r="T262" t="str">
        <v>F-00000480</v>
      </c>
      <c r="U262" t="str">
        <v>3</v>
      </c>
      <c r="V262" t="str">
        <v>0</v>
      </c>
      <c r="W262" t="str">
        <v>0</v>
      </c>
    </row>
    <row r="263">
      <c r="A263" t="str">
        <v>AutoTable</v>
      </c>
      <c r="D263" t="str">
        <v>Y14215</v>
      </c>
      <c r="E263" t="str">
        <v>TABLE DE TIR JAILLARD</v>
      </c>
      <c r="F263" t="str">
        <v>INTERNE</v>
      </c>
      <c r="H263" t="str">
        <v>ACCPYRO</v>
      </c>
      <c r="I263" t="str">
        <v>TAB DE TIR</v>
      </c>
      <c r="J263" t="str">
        <v>0</v>
      </c>
      <c r="M263" t="str">
        <v>FR</v>
      </c>
      <c r="Q263" t="str">
        <v>0</v>
      </c>
      <c r="S263" t="str">
        <v>0</v>
      </c>
      <c r="T263" t="str">
        <v>F-00000480</v>
      </c>
      <c r="U263" t="str">
        <v>1</v>
      </c>
      <c r="V263" t="str">
        <v>0</v>
      </c>
      <c r="W263" t="str">
        <v>0</v>
      </c>
    </row>
    <row r="264">
      <c r="A264" t="str">
        <v>AutoTable</v>
      </c>
      <c r="D264" t="str">
        <v>Y14216</v>
      </c>
      <c r="E264" t="str">
        <v>MODULE JAILLARD</v>
      </c>
      <c r="F264" t="str">
        <v>INTERNE</v>
      </c>
      <c r="H264" t="str">
        <v>ACCPYRO</v>
      </c>
      <c r="I264" t="str">
        <v>TAB DE TIR</v>
      </c>
      <c r="J264" t="str">
        <v>0</v>
      </c>
      <c r="M264" t="str">
        <v>FR</v>
      </c>
      <c r="Q264" t="str">
        <v>0</v>
      </c>
      <c r="S264" t="str">
        <v>0</v>
      </c>
      <c r="T264" t="str">
        <v>F-00000480</v>
      </c>
      <c r="U264" t="str">
        <v>6</v>
      </c>
      <c r="V264" t="str">
        <v>0</v>
      </c>
      <c r="W264" t="str">
        <v>0</v>
      </c>
    </row>
    <row r="265">
      <c r="A265" t="str">
        <v>AutoTable</v>
      </c>
      <c r="D265" t="str">
        <v>Y14316</v>
      </c>
      <c r="E265" t="str">
        <v>TABLE DE TIR F16 - DIGITALE 16 LIGNES (ENSEMBLE 1</v>
      </c>
      <c r="F265" t="str">
        <v>INTERNE</v>
      </c>
      <c r="H265" t="str">
        <v>ACCPYRO</v>
      </c>
      <c r="I265" t="str">
        <v>TAB DE TIR</v>
      </c>
      <c r="J265" t="str">
        <v>0</v>
      </c>
      <c r="M265" t="str">
        <v>FR</v>
      </c>
      <c r="Q265" t="str">
        <v>0</v>
      </c>
      <c r="S265" t="str">
        <v>0</v>
      </c>
      <c r="T265" t="str">
        <v>F-00000480</v>
      </c>
      <c r="U265" t="str">
        <v>65</v>
      </c>
      <c r="V265" t="str">
        <v>0</v>
      </c>
      <c r="W265" t="str">
        <v>0</v>
      </c>
    </row>
    <row r="266">
      <c r="A266" t="str">
        <v>AutoTable</v>
      </c>
      <c r="D266" t="str">
        <v>Y14364</v>
      </c>
      <c r="E266" t="str">
        <v>TABLE DE TIR HF64</v>
      </c>
      <c r="F266" t="str">
        <v>INTERNE</v>
      </c>
      <c r="H266" t="str">
        <v>ACCPYRO</v>
      </c>
      <c r="I266" t="str">
        <v>TAB DE TIR</v>
      </c>
      <c r="J266" t="str">
        <v>0</v>
      </c>
      <c r="M266" t="str">
        <v>FR</v>
      </c>
      <c r="Q266" t="str">
        <v>0</v>
      </c>
      <c r="S266" t="str">
        <v>0</v>
      </c>
      <c r="T266" t="str">
        <v>F-00000480</v>
      </c>
      <c r="U266" t="str">
        <v>0</v>
      </c>
      <c r="V266" t="str">
        <v>0</v>
      </c>
      <c r="W266" t="str">
        <v>0</v>
      </c>
    </row>
    <row r="267">
      <c r="A267" t="str">
        <v>AutoTable</v>
      </c>
      <c r="D267" t="str">
        <v>Y14365</v>
      </c>
      <c r="E267" t="str">
        <v>VALISE HF - RUGGIERI 2000</v>
      </c>
      <c r="F267" t="str">
        <v>INTERNE</v>
      </c>
      <c r="H267" t="str">
        <v>ACCPYRO</v>
      </c>
      <c r="I267" t="str">
        <v>TAB DE TIR</v>
      </c>
      <c r="J267" t="str">
        <v>0</v>
      </c>
      <c r="M267" t="str">
        <v>FR</v>
      </c>
      <c r="Q267" t="str">
        <v>0</v>
      </c>
      <c r="S267" t="str">
        <v>0</v>
      </c>
      <c r="T267" t="str">
        <v>F-00000480</v>
      </c>
      <c r="U267" t="str">
        <v>15</v>
      </c>
      <c r="V267" t="str">
        <v>0</v>
      </c>
      <c r="W267" t="str">
        <v>0</v>
      </c>
    </row>
    <row r="268">
      <c r="A268" t="str">
        <v>AutoTable</v>
      </c>
      <c r="D268" t="str">
        <v>63110-02</v>
      </c>
      <c r="E268" t="str">
        <v>POT-A-FEU Ø 100 FUMEE BLEUE AD/MG/64836 K3</v>
      </c>
      <c r="F268" t="str">
        <v>A DETRUIRE</v>
      </c>
      <c r="H268" t="str">
        <v>AUTRESPYRO</v>
      </c>
      <c r="I268" t="str">
        <v>ART DE JR</v>
      </c>
      <c r="J268" t="str">
        <v>100</v>
      </c>
      <c r="M268" t="str">
        <v>CN</v>
      </c>
      <c r="N268" t="str">
        <v>K3</v>
      </c>
      <c r="O268" t="str">
        <v>1.3G</v>
      </c>
      <c r="P268" t="str">
        <v>AD/MG/64836</v>
      </c>
      <c r="Q268" t="str">
        <v>0.173</v>
      </c>
      <c r="R268" t="str">
        <v>2</v>
      </c>
      <c r="S268" t="str">
        <v>55</v>
      </c>
      <c r="T268" t="str">
        <v>F-00000300</v>
      </c>
      <c r="U268" t="str">
        <v>72</v>
      </c>
      <c r="V268" t="str">
        <v>1.71</v>
      </c>
      <c r="W268" t="str">
        <v>0</v>
      </c>
    </row>
    <row r="269">
      <c r="A269" t="str">
        <v>AutoTable</v>
      </c>
      <c r="D269" t="str">
        <v>63110-05</v>
      </c>
      <c r="E269" t="str">
        <v>POT-A-FEU Ø 100 FUMEE VERTE AD/MG/64838 K3</v>
      </c>
      <c r="F269" t="str">
        <v>A DETRUIRE</v>
      </c>
      <c r="H269" t="str">
        <v>AUTRESPYRO</v>
      </c>
      <c r="I269" t="str">
        <v>ART DE JR</v>
      </c>
      <c r="J269" t="str">
        <v>100</v>
      </c>
      <c r="M269" t="str">
        <v>CN</v>
      </c>
      <c r="N269" t="str">
        <v>K3</v>
      </c>
      <c r="O269" t="str">
        <v>1.3G</v>
      </c>
      <c r="P269" t="str">
        <v>AD/MG/64838</v>
      </c>
      <c r="Q269" t="str">
        <v>0.173</v>
      </c>
      <c r="R269" t="str">
        <v>2</v>
      </c>
      <c r="S269" t="str">
        <v>55</v>
      </c>
      <c r="T269" t="str">
        <v>F-00000300</v>
      </c>
      <c r="U269" t="str">
        <v>19</v>
      </c>
      <c r="V269" t="str">
        <v>2.39</v>
      </c>
      <c r="W269" t="str">
        <v>0</v>
      </c>
    </row>
    <row r="270">
      <c r="A270" t="str">
        <v>AutoTable</v>
      </c>
      <c r="D270" t="str">
        <v>63110-08</v>
      </c>
      <c r="E270" t="str">
        <v>POT-A-FEU Ø 100 FUMEE MULTICOLORE AD/MG/64840</v>
      </c>
      <c r="F270" t="str">
        <v>A DETRUIRE</v>
      </c>
      <c r="H270" t="str">
        <v>AUTRESPYRO</v>
      </c>
      <c r="I270" t="str">
        <v>ART DE JR</v>
      </c>
      <c r="J270" t="str">
        <v>100</v>
      </c>
      <c r="M270" t="str">
        <v>CN</v>
      </c>
      <c r="N270" t="str">
        <v>K3</v>
      </c>
      <c r="O270" t="str">
        <v>1.3G</v>
      </c>
      <c r="P270" t="str">
        <v>AD/MG/64840</v>
      </c>
      <c r="Q270" t="str">
        <v>0.173</v>
      </c>
      <c r="R270" t="str">
        <v>2</v>
      </c>
      <c r="S270" t="str">
        <v>55</v>
      </c>
      <c r="T270" t="str">
        <v>F-00000300</v>
      </c>
      <c r="U270" t="str">
        <v>1</v>
      </c>
      <c r="V270" t="str">
        <v>1.88</v>
      </c>
      <c r="W270" t="str">
        <v>0</v>
      </c>
    </row>
    <row r="271">
      <c r="A271" t="str">
        <v>AutoTable</v>
      </c>
      <c r="D271" t="str">
        <v>63110-26</v>
      </c>
      <c r="E271" t="str">
        <v>POT-A-FEU Ø 100 FUMEE ORANGE AD/BB/64841 K3</v>
      </c>
      <c r="F271" t="str">
        <v>A DETRUIRE</v>
      </c>
      <c r="H271" t="str">
        <v>AUTRESPYRO</v>
      </c>
      <c r="I271" t="str">
        <v>ART DE JR</v>
      </c>
      <c r="J271" t="str">
        <v>100</v>
      </c>
      <c r="M271" t="str">
        <v>CN</v>
      </c>
      <c r="N271" t="str">
        <v>K3</v>
      </c>
      <c r="O271" t="str">
        <v>1.3G</v>
      </c>
      <c r="P271" t="str">
        <v>AD/BB/64841</v>
      </c>
      <c r="Q271" t="str">
        <v>0.173</v>
      </c>
      <c r="R271" t="str">
        <v>2</v>
      </c>
      <c r="S271" t="str">
        <v>55</v>
      </c>
      <c r="T271" t="str">
        <v>F-00000300</v>
      </c>
      <c r="U271" t="str">
        <v>32</v>
      </c>
      <c r="V271" t="str">
        <v>1.83</v>
      </c>
      <c r="W271" t="str">
        <v>0</v>
      </c>
    </row>
    <row r="272">
      <c r="A272" t="str">
        <v>AutoTable</v>
      </c>
      <c r="D272" t="str">
        <v>01022-30</v>
      </c>
      <c r="E272" t="str">
        <v>BATT. Ø20 100 COMÈTES FUMÉES MULTICOLORES</v>
      </c>
      <c r="F272" t="str">
        <v>1</v>
      </c>
      <c r="H272" t="str">
        <v>AUTRESPYRO</v>
      </c>
      <c r="I272" t="str">
        <v>ART DE JR</v>
      </c>
      <c r="J272" t="str">
        <v>22</v>
      </c>
      <c r="K272" t="str">
        <v>FUMEE</v>
      </c>
      <c r="L272" t="str">
        <v>MULTICOLORE</v>
      </c>
      <c r="M272" t="str">
        <v>CN</v>
      </c>
      <c r="N272" t="str">
        <v>F4</v>
      </c>
      <c r="O272" t="str">
        <v>1.4G</v>
      </c>
      <c r="P272" t="str">
        <v>1008-F4-69254059</v>
      </c>
      <c r="Q272" t="str">
        <v>1.4</v>
      </c>
      <c r="R272" t="str">
        <v>30</v>
      </c>
      <c r="S272" t="str">
        <v>25</v>
      </c>
      <c r="T272" t="str">
        <v>F-00000300</v>
      </c>
      <c r="U272" t="str">
        <v>0</v>
      </c>
      <c r="V272" t="str">
        <v>30.75667</v>
      </c>
      <c r="W272" t="str">
        <v>0</v>
      </c>
      <c r="X272" t="str">
        <v>https://youtu.be/sagkWLKvY64</v>
      </c>
    </row>
    <row r="273">
      <c r="A273" t="str">
        <v>AutoTable</v>
      </c>
      <c r="D273" t="str">
        <v>15035</v>
      </c>
      <c r="E273" t="str">
        <v>FUMIGENE BLANC TYPE S - 30 sec</v>
      </c>
      <c r="F273" t="str">
        <v>1</v>
      </c>
      <c r="H273" t="str">
        <v>AUTRESPYRO</v>
      </c>
      <c r="I273" t="str">
        <v>ART DE JR</v>
      </c>
      <c r="J273" t="str">
        <v>92</v>
      </c>
      <c r="K273" t="str">
        <v>FUMEE</v>
      </c>
      <c r="L273" t="str">
        <v>BLANC</v>
      </c>
      <c r="M273" t="str">
        <v>CN</v>
      </c>
      <c r="N273" t="str">
        <v>T2</v>
      </c>
      <c r="O273" t="str">
        <v>1.4G</v>
      </c>
      <c r="P273" t="str">
        <v>1008-T2-69254367</v>
      </c>
      <c r="Q273" t="str">
        <v>0.19</v>
      </c>
      <c r="R273" t="str">
        <v>30</v>
      </c>
      <c r="S273" t="str">
        <v>15</v>
      </c>
      <c r="T273" t="str">
        <v>F-00000300</v>
      </c>
      <c r="U273" t="str">
        <v>316</v>
      </c>
      <c r="V273" t="str">
        <v>5.12536</v>
      </c>
      <c r="W273" t="str">
        <v>310</v>
      </c>
    </row>
    <row r="274">
      <c r="A274" t="str">
        <v>AutoTable</v>
      </c>
      <c r="D274" t="str">
        <v>63175-05</v>
      </c>
      <c r="E274" t="str">
        <v>POT-A-FEU Ø 75 FUMEE VERTE AD/MG/64832 K3</v>
      </c>
      <c r="F274" t="str">
        <v>A DETRUIRE</v>
      </c>
      <c r="H274" t="str">
        <v>AUTRESPYRO</v>
      </c>
      <c r="I274" t="str">
        <v>ART DE JR</v>
      </c>
      <c r="J274" t="str">
        <v>75</v>
      </c>
      <c r="M274" t="str">
        <v>CN</v>
      </c>
      <c r="N274" t="str">
        <v>K3</v>
      </c>
      <c r="O274" t="str">
        <v>1.4G</v>
      </c>
      <c r="P274" t="str">
        <v>AD/MG/64832</v>
      </c>
      <c r="Q274" t="str">
        <v>0.098</v>
      </c>
      <c r="R274" t="str">
        <v>2</v>
      </c>
      <c r="S274" t="str">
        <v>70</v>
      </c>
      <c r="T274" t="str">
        <v>F-00000300</v>
      </c>
      <c r="U274" t="str">
        <v>34</v>
      </c>
      <c r="V274" t="str">
        <v>1.1</v>
      </c>
      <c r="W274" t="str">
        <v>0</v>
      </c>
    </row>
    <row r="275">
      <c r="A275" t="str">
        <v>AutoTable</v>
      </c>
      <c r="D275" t="str">
        <v>63175-06</v>
      </c>
      <c r="E275" t="str">
        <v>POT-A-FEU Ø 75 FUMEE ROUGE AD/MG/64833 K3</v>
      </c>
      <c r="F275" t="str">
        <v>A DETRUIRE</v>
      </c>
      <c r="H275" t="str">
        <v>AUTRESPYRO</v>
      </c>
      <c r="I275" t="str">
        <v>ART DE JR</v>
      </c>
      <c r="J275" t="str">
        <v>75</v>
      </c>
      <c r="M275" t="str">
        <v>CN</v>
      </c>
      <c r="N275" t="str">
        <v>K3</v>
      </c>
      <c r="O275" t="str">
        <v>1.4G</v>
      </c>
      <c r="P275" t="str">
        <v>AD/MG/64833</v>
      </c>
      <c r="Q275" t="str">
        <v>0.098</v>
      </c>
      <c r="R275" t="str">
        <v>2</v>
      </c>
      <c r="S275" t="str">
        <v>70</v>
      </c>
      <c r="T275" t="str">
        <v>F-00000300</v>
      </c>
      <c r="U275" t="str">
        <v>35</v>
      </c>
      <c r="V275" t="str">
        <v>0.8</v>
      </c>
      <c r="W275" t="str">
        <v>0</v>
      </c>
    </row>
    <row r="276">
      <c r="A276" t="str">
        <v>AutoTable</v>
      </c>
      <c r="D276" t="str">
        <v>63175-08</v>
      </c>
      <c r="E276" t="str">
        <v>POT-A-FEU Ø 75 FUMEE MULTICOLORE AD/MG/64834 K</v>
      </c>
      <c r="F276" t="str">
        <v>A DETRUIRE</v>
      </c>
      <c r="H276" t="str">
        <v>AUTRESPYRO</v>
      </c>
      <c r="I276" t="str">
        <v>ART DE JR</v>
      </c>
      <c r="J276" t="str">
        <v>75</v>
      </c>
      <c r="M276" t="str">
        <v>CN</v>
      </c>
      <c r="N276" t="str">
        <v>K3</v>
      </c>
      <c r="O276" t="str">
        <v>1.4G</v>
      </c>
      <c r="P276" t="str">
        <v>AD/MG/64834</v>
      </c>
      <c r="Q276" t="str">
        <v>0.098</v>
      </c>
      <c r="R276" t="str">
        <v>2</v>
      </c>
      <c r="S276" t="str">
        <v>70</v>
      </c>
      <c r="T276" t="str">
        <v>F-00000300</v>
      </c>
      <c r="U276" t="str">
        <v>29</v>
      </c>
      <c r="V276" t="str">
        <v>0.86</v>
      </c>
      <c r="W276" t="str">
        <v>0</v>
      </c>
    </row>
    <row r="277">
      <c r="A277" t="str">
        <v>AutoTable</v>
      </c>
      <c r="D277" t="str">
        <v>00104</v>
      </c>
      <c r="E277" t="str">
        <v>FEU 15 49015 - SECOURS</v>
      </c>
      <c r="F277" t="str">
        <v>RETOUR FEUX VALLOIS</v>
      </c>
      <c r="H277" t="str">
        <v>AUTRESPYRO</v>
      </c>
      <c r="I277" t="str">
        <v>AUTRESPYRO</v>
      </c>
      <c r="J277" t="str">
        <v>0</v>
      </c>
      <c r="M277" t="str">
        <v>FR</v>
      </c>
      <c r="O277" t="str">
        <v>1.4G</v>
      </c>
      <c r="Q277" t="str">
        <v>5.91</v>
      </c>
      <c r="S277" t="str">
        <v>0</v>
      </c>
      <c r="T277" t="str">
        <v>F-00000480</v>
      </c>
      <c r="U277" t="str">
        <v>1</v>
      </c>
      <c r="V277" t="str">
        <v>277.89</v>
      </c>
      <c r="W277" t="str">
        <v>1</v>
      </c>
    </row>
    <row r="278">
      <c r="A278" t="str">
        <v>AutoTable</v>
      </c>
      <c r="D278" t="str">
        <v>00105</v>
      </c>
      <c r="E278" t="str">
        <v>ANGOMONT + MONTBEIARD - VALLOIS</v>
      </c>
      <c r="F278" t="str">
        <v>RETOUR FEUX VALLOIS</v>
      </c>
      <c r="H278" t="str">
        <v>AUTRESPYRO</v>
      </c>
      <c r="I278" t="str">
        <v>AUTRESPYRO</v>
      </c>
      <c r="J278" t="str">
        <v>0</v>
      </c>
      <c r="M278" t="str">
        <v>FR</v>
      </c>
      <c r="O278" t="str">
        <v>1.3G</v>
      </c>
      <c r="Q278" t="str">
        <v>41.55</v>
      </c>
      <c r="S278" t="str">
        <v>0</v>
      </c>
      <c r="T278" t="str">
        <v>F-00000480</v>
      </c>
      <c r="U278" t="str">
        <v>1</v>
      </c>
      <c r="V278" t="str">
        <v>0</v>
      </c>
      <c r="W278" t="str">
        <v>1</v>
      </c>
    </row>
    <row r="279">
      <c r="A279" t="str">
        <v>AutoTable</v>
      </c>
      <c r="D279" t="str">
        <v>00106</v>
      </c>
      <c r="E279" t="str">
        <v>ST ASTIER (24) FEU 2020</v>
      </c>
      <c r="F279" t="str">
        <v>RETOUR FEUX LEFLEIX</v>
      </c>
      <c r="H279" t="str">
        <v>AUTRESPYRO</v>
      </c>
      <c r="I279" t="str">
        <v>AUTRESPYRO</v>
      </c>
      <c r="J279" t="str">
        <v>0</v>
      </c>
      <c r="M279" t="str">
        <v>FR</v>
      </c>
      <c r="O279" t="str">
        <v>1.3G</v>
      </c>
      <c r="Q279" t="str">
        <v>67.15</v>
      </c>
      <c r="S279" t="str">
        <v>0</v>
      </c>
      <c r="T279" t="str">
        <v>F-00000480</v>
      </c>
      <c r="U279" t="str">
        <v>1</v>
      </c>
      <c r="V279" t="str">
        <v>0</v>
      </c>
      <c r="W279" t="str">
        <v>0</v>
      </c>
    </row>
    <row r="280">
      <c r="A280" t="str">
        <v>AutoTable</v>
      </c>
      <c r="D280" t="str">
        <v>00107</v>
      </c>
      <c r="E280" t="str">
        <v>VAUBAN PORT FEU 2020</v>
      </c>
      <c r="F280" t="str">
        <v>RETOUR FEUX LEFLEIX</v>
      </c>
      <c r="H280" t="str">
        <v>AUTRESPYRO</v>
      </c>
      <c r="I280" t="str">
        <v>AUTRESPYRO</v>
      </c>
      <c r="J280" t="str">
        <v>0</v>
      </c>
      <c r="M280" t="str">
        <v>FR</v>
      </c>
      <c r="O280" t="str">
        <v>1.3G</v>
      </c>
      <c r="Q280" t="str">
        <v>357.95</v>
      </c>
      <c r="S280" t="str">
        <v>0</v>
      </c>
      <c r="T280" t="str">
        <v>F-00000480</v>
      </c>
      <c r="U280" t="str">
        <v>1</v>
      </c>
      <c r="V280" t="str">
        <v>0</v>
      </c>
      <c r="W280" t="str">
        <v>0</v>
      </c>
    </row>
    <row r="281">
      <c r="A281" t="str">
        <v>AutoTable</v>
      </c>
      <c r="D281" t="str">
        <v>00108</v>
      </c>
      <c r="E281" t="str">
        <v>EURO CONSULTANT ROGER PARENT</v>
      </c>
      <c r="F281" t="str">
        <v>RETOUR FEUX PORCIEU</v>
      </c>
      <c r="H281" t="str">
        <v>AUTRESPYRO</v>
      </c>
      <c r="I281" t="str">
        <v>AUTRESPYRO</v>
      </c>
      <c r="J281" t="str">
        <v>0</v>
      </c>
      <c r="M281" t="str">
        <v>FR</v>
      </c>
      <c r="O281" t="str">
        <v>1.3G</v>
      </c>
      <c r="Q281" t="str">
        <v>30.176</v>
      </c>
      <c r="S281" t="str">
        <v>0</v>
      </c>
      <c r="T281" t="str">
        <v>F-00000480</v>
      </c>
      <c r="U281" t="str">
        <v>1</v>
      </c>
      <c r="V281" t="str">
        <v>0</v>
      </c>
      <c r="W281" t="str">
        <v>1</v>
      </c>
    </row>
    <row r="282">
      <c r="A282" t="str">
        <v>AutoTable</v>
      </c>
      <c r="D282" t="str">
        <v>00109</v>
      </c>
      <c r="E282" t="str">
        <v>AISY/ARMENSON + seignay ligne 1 à 16 x2  BORDET</v>
      </c>
      <c r="F282" t="str">
        <v>RETOUR FEUX VILLIERS</v>
      </c>
      <c r="H282" t="str">
        <v>AUTRESPYRO</v>
      </c>
      <c r="I282" t="str">
        <v>AUTRESPYRO</v>
      </c>
      <c r="J282" t="str">
        <v>0</v>
      </c>
      <c r="M282" t="str">
        <v>FR</v>
      </c>
      <c r="O282" t="str">
        <v>1.3G</v>
      </c>
      <c r="Q282" t="str">
        <v>18.57</v>
      </c>
      <c r="S282" t="str">
        <v>0</v>
      </c>
      <c r="T282" t="str">
        <v>F-00000480</v>
      </c>
      <c r="U282" t="str">
        <v>1</v>
      </c>
      <c r="V282" t="str">
        <v>0</v>
      </c>
      <c r="W282" t="str">
        <v>1</v>
      </c>
    </row>
    <row r="283">
      <c r="A283" t="str">
        <v>AutoTable</v>
      </c>
      <c r="D283" t="str">
        <v>00110</v>
      </c>
      <c r="E283" t="str">
        <v>BESSE SUR ISSOLE 5 x 1.3G + 15x 1.4G</v>
      </c>
      <c r="F283" t="str">
        <v>RETOUR FEUX LEFLEIX</v>
      </c>
      <c r="H283" t="str">
        <v>AUTRESPYRO</v>
      </c>
      <c r="I283" t="str">
        <v>AUTRESPYRO</v>
      </c>
      <c r="J283" t="str">
        <v>0</v>
      </c>
      <c r="M283" t="str">
        <v>FR</v>
      </c>
      <c r="O283" t="str">
        <v>1.3G</v>
      </c>
      <c r="Q283" t="str">
        <v>49.61</v>
      </c>
      <c r="S283" t="str">
        <v>0</v>
      </c>
      <c r="T283" t="str">
        <v>F-00000480</v>
      </c>
      <c r="U283" t="str">
        <v>1</v>
      </c>
      <c r="V283" t="str">
        <v>625.6</v>
      </c>
      <c r="W283" t="str">
        <v>0</v>
      </c>
    </row>
    <row r="284">
      <c r="A284" t="str">
        <v>AutoTable</v>
      </c>
      <c r="D284" t="str">
        <v>00111</v>
      </c>
      <c r="E284" t="str">
        <v>ST MAURICE/FESSARD BORDET</v>
      </c>
      <c r="F284" t="str">
        <v>RETOUR FEUX VILLIERS</v>
      </c>
      <c r="H284" t="str">
        <v>AUTRESPYRO</v>
      </c>
      <c r="I284" t="str">
        <v>AUTRESPYRO</v>
      </c>
      <c r="J284" t="str">
        <v>0</v>
      </c>
      <c r="M284" t="str">
        <v>FR</v>
      </c>
      <c r="O284" t="str">
        <v>1.3G</v>
      </c>
      <c r="Q284" t="str">
        <v>16.76</v>
      </c>
      <c r="S284" t="str">
        <v>0</v>
      </c>
      <c r="T284" t="str">
        <v>F-00000480</v>
      </c>
      <c r="U284" t="str">
        <v>1</v>
      </c>
      <c r="V284" t="str">
        <v>0</v>
      </c>
      <c r="W284" t="str">
        <v>1</v>
      </c>
    </row>
    <row r="285">
      <c r="A285" t="str">
        <v>AutoTable</v>
      </c>
      <c r="D285" t="str">
        <v>00112</v>
      </c>
      <c r="E285" t="str">
        <v>GUINET ROCHETOIRIN 2 1,3G + 6 X 1,4G</v>
      </c>
      <c r="F285" t="str">
        <v>RETOUR FEUX PORCIEU</v>
      </c>
      <c r="H285" t="str">
        <v>AUTRESPYRO</v>
      </c>
      <c r="I285" t="str">
        <v>AUTRESPYRO</v>
      </c>
      <c r="J285" t="str">
        <v>0</v>
      </c>
      <c r="M285" t="str">
        <v>FR</v>
      </c>
      <c r="O285" t="str">
        <v>1.3G</v>
      </c>
      <c r="Q285" t="str">
        <v>24.306</v>
      </c>
      <c r="S285" t="str">
        <v>0</v>
      </c>
      <c r="T285" t="str">
        <v>F-00000480</v>
      </c>
      <c r="U285" t="str">
        <v>1</v>
      </c>
      <c r="V285" t="str">
        <v>625.6</v>
      </c>
      <c r="W285" t="str">
        <v>1</v>
      </c>
    </row>
    <row r="286">
      <c r="A286" t="str">
        <v>AutoTable</v>
      </c>
      <c r="D286" t="str">
        <v>00113</v>
      </c>
      <c r="E286" t="str">
        <v>BASSILLAC FEU 2020</v>
      </c>
      <c r="F286" t="str">
        <v>RETOUR FEUX LEFLEIX</v>
      </c>
      <c r="H286" t="str">
        <v>AUTRESPYRO</v>
      </c>
      <c r="I286" t="str">
        <v>AUTRESPYRO</v>
      </c>
      <c r="J286" t="str">
        <v>0</v>
      </c>
      <c r="M286" t="str">
        <v>FR</v>
      </c>
      <c r="O286" t="str">
        <v>1.3G</v>
      </c>
      <c r="Q286" t="str">
        <v>22.377</v>
      </c>
      <c r="S286" t="str">
        <v>0</v>
      </c>
      <c r="T286" t="str">
        <v>F-00000480</v>
      </c>
      <c r="U286" t="str">
        <v>1</v>
      </c>
      <c r="V286" t="str">
        <v>625.6</v>
      </c>
      <c r="W286" t="str">
        <v>0</v>
      </c>
    </row>
    <row r="287">
      <c r="A287" t="str">
        <v>AutoTable</v>
      </c>
      <c r="D287" t="str">
        <v>00114</v>
      </c>
      <c r="E287" t="str">
        <v>stade EYGALIERES 13/08 - C PHI 3 1,3G + 11X 1,4G</v>
      </c>
      <c r="F287" t="str">
        <v>RETOUR FEUX LEFLEIX</v>
      </c>
      <c r="H287" t="str">
        <v>AUTRESPYRO</v>
      </c>
      <c r="I287" t="str">
        <v>AUTRESPYRO</v>
      </c>
      <c r="J287" t="str">
        <v>0</v>
      </c>
      <c r="M287" t="str">
        <v>FR</v>
      </c>
      <c r="O287" t="str">
        <v>1.3G</v>
      </c>
      <c r="Q287" t="str">
        <v>39.98</v>
      </c>
      <c r="S287" t="str">
        <v>0</v>
      </c>
      <c r="T287" t="str">
        <v>F-00000480</v>
      </c>
      <c r="U287" t="str">
        <v>1</v>
      </c>
      <c r="V287" t="str">
        <v>625.6</v>
      </c>
      <c r="W287" t="str">
        <v>0</v>
      </c>
    </row>
    <row r="288">
      <c r="A288" t="str">
        <v>AutoTable</v>
      </c>
      <c r="D288" t="str">
        <v>00115</v>
      </c>
      <c r="E288" t="str">
        <v>FEU 11 49011 - SECOURS</v>
      </c>
      <c r="F288" t="str">
        <v>RETOUR FEUX PORCIEU</v>
      </c>
      <c r="H288" t="str">
        <v>AUTRESPYRO</v>
      </c>
      <c r="I288" t="str">
        <v>AUTRESPYRO</v>
      </c>
      <c r="J288" t="str">
        <v>0</v>
      </c>
      <c r="M288" t="str">
        <v>FR</v>
      </c>
      <c r="O288" t="str">
        <v>1.3G</v>
      </c>
      <c r="Q288" t="str">
        <v>37</v>
      </c>
      <c r="S288" t="str">
        <v>0</v>
      </c>
      <c r="T288" t="str">
        <v>F-00000480</v>
      </c>
      <c r="U288" t="str">
        <v>1</v>
      </c>
      <c r="V288" t="str">
        <v>277.89</v>
      </c>
      <c r="W288" t="str">
        <v>1</v>
      </c>
    </row>
    <row r="289">
      <c r="A289" t="str">
        <v>AutoTable</v>
      </c>
      <c r="D289" t="str">
        <v>00116</v>
      </c>
      <c r="E289" t="str">
        <v>FEU 9 41009 - SECOURS</v>
      </c>
      <c r="F289" t="str">
        <v>RETOUR FEUX VILLIERS</v>
      </c>
      <c r="H289" t="str">
        <v>AUTRESPYRO</v>
      </c>
      <c r="I289" t="str">
        <v>AUTRESPYRO</v>
      </c>
      <c r="J289" t="str">
        <v>0</v>
      </c>
      <c r="M289" t="str">
        <v>FR</v>
      </c>
      <c r="O289" t="str">
        <v>1.3G</v>
      </c>
      <c r="Q289" t="str">
        <v>19</v>
      </c>
      <c r="S289" t="str">
        <v>0</v>
      </c>
      <c r="T289" t="str">
        <v>F-00000480</v>
      </c>
      <c r="U289" t="str">
        <v>1</v>
      </c>
      <c r="V289" t="str">
        <v>0</v>
      </c>
      <c r="W289" t="str">
        <v>1</v>
      </c>
    </row>
    <row r="290">
      <c r="A290" t="str">
        <v>AutoTable</v>
      </c>
      <c r="D290" t="str">
        <v>00118</v>
      </c>
      <c r="E290" t="str">
        <v>BOISCOMMUN BORDET</v>
      </c>
      <c r="F290" t="str">
        <v>RETOUR FEUX VILLIERS</v>
      </c>
      <c r="H290" t="str">
        <v>AUTRESPYRO</v>
      </c>
      <c r="I290" t="str">
        <v>AUTRESPYRO</v>
      </c>
      <c r="J290" t="str">
        <v>0</v>
      </c>
      <c r="M290" t="str">
        <v>FR</v>
      </c>
      <c r="O290" t="str">
        <v>1.3G</v>
      </c>
      <c r="Q290" t="str">
        <v>20.629</v>
      </c>
      <c r="S290" t="str">
        <v>0</v>
      </c>
      <c r="T290" t="str">
        <v>F-00000480</v>
      </c>
      <c r="U290" t="str">
        <v>1</v>
      </c>
      <c r="V290" t="str">
        <v>0</v>
      </c>
      <c r="W290" t="str">
        <v>1</v>
      </c>
    </row>
    <row r="291">
      <c r="A291" t="str">
        <v>AutoTable</v>
      </c>
      <c r="D291" t="str">
        <v>00119</v>
      </c>
      <c r="E291" t="str">
        <v>RETOUR FEUX BORDEAUX</v>
      </c>
      <c r="F291" t="str">
        <v>RETOUR FEUX LEFLEIX</v>
      </c>
      <c r="H291" t="str">
        <v>AUTRESPYRO</v>
      </c>
      <c r="I291" t="str">
        <v>AUTRESPYRO</v>
      </c>
      <c r="J291" t="str">
        <v>0</v>
      </c>
      <c r="M291" t="str">
        <v>FR</v>
      </c>
      <c r="O291" t="str">
        <v>1.3G</v>
      </c>
      <c r="Q291" t="str">
        <v>44.315</v>
      </c>
      <c r="S291" t="str">
        <v>0</v>
      </c>
      <c r="T291" t="str">
        <v>F-00000480</v>
      </c>
      <c r="U291" t="str">
        <v>1</v>
      </c>
      <c r="V291" t="str">
        <v>15.6</v>
      </c>
      <c r="W291" t="str">
        <v>0</v>
      </c>
    </row>
    <row r="292">
      <c r="A292" t="str">
        <v>AutoTable</v>
      </c>
      <c r="D292" t="str">
        <v>00121</v>
      </c>
      <c r="E292" t="str">
        <v>SASSENAGE FEU 2020</v>
      </c>
      <c r="F292" t="str">
        <v>RETOUR FEUX LEFLEIX</v>
      </c>
      <c r="H292" t="str">
        <v>AUTRESPYRO</v>
      </c>
      <c r="I292" t="str">
        <v>AUTRESPYRO</v>
      </c>
      <c r="J292" t="str">
        <v>0</v>
      </c>
      <c r="M292" t="str">
        <v>FR</v>
      </c>
      <c r="O292" t="str">
        <v>1.3G</v>
      </c>
      <c r="Q292" t="str">
        <v>34.475</v>
      </c>
      <c r="S292" t="str">
        <v>0</v>
      </c>
      <c r="T292" t="str">
        <v>F-00000480</v>
      </c>
      <c r="U292" t="str">
        <v>1</v>
      </c>
      <c r="V292" t="str">
        <v>0</v>
      </c>
      <c r="W292" t="str">
        <v>0</v>
      </c>
    </row>
    <row r="293">
      <c r="A293" t="str">
        <v>AutoTable</v>
      </c>
      <c r="D293" t="str">
        <v>00123</v>
      </c>
      <c r="E293" t="str">
        <v>MONTAUBAN  FEU 2020 PDTS RESTANT</v>
      </c>
      <c r="F293" t="str">
        <v>RETOUR FEUX LEFLEIX</v>
      </c>
      <c r="H293" t="str">
        <v>AUTRESPYRO</v>
      </c>
      <c r="I293" t="str">
        <v>AUTRESPYRO</v>
      </c>
      <c r="J293" t="str">
        <v>0</v>
      </c>
      <c r="M293" t="str">
        <v>FR</v>
      </c>
      <c r="O293" t="str">
        <v>1.3G</v>
      </c>
      <c r="Q293" t="str">
        <v>183</v>
      </c>
      <c r="S293" t="str">
        <v>0</v>
      </c>
      <c r="T293" t="str">
        <v>F-00000480</v>
      </c>
      <c r="U293" t="str">
        <v>1</v>
      </c>
      <c r="V293" t="str">
        <v>0</v>
      </c>
      <c r="W293" t="str">
        <v>0</v>
      </c>
    </row>
    <row r="294">
      <c r="A294" t="str">
        <v>AutoTable</v>
      </c>
      <c r="D294" t="str">
        <v>00124</v>
      </c>
      <c r="E294" t="str">
        <v>PRESSIGNAC VICQ  FEU 2020</v>
      </c>
      <c r="F294" t="str">
        <v>RETOUR FEUX LEFLEIX</v>
      </c>
      <c r="H294" t="str">
        <v>AUTRESPYRO</v>
      </c>
      <c r="I294" t="str">
        <v>AUTRESPYRO</v>
      </c>
      <c r="J294" t="str">
        <v>0</v>
      </c>
      <c r="M294" t="str">
        <v>FR</v>
      </c>
      <c r="O294" t="str">
        <v>1.3G</v>
      </c>
      <c r="Q294" t="str">
        <v>18.78</v>
      </c>
      <c r="S294" t="str">
        <v>0</v>
      </c>
      <c r="T294" t="str">
        <v>F-00000480</v>
      </c>
      <c r="U294" t="str">
        <v>1</v>
      </c>
      <c r="V294" t="str">
        <v>0</v>
      </c>
      <c r="W294" t="str">
        <v>0</v>
      </c>
    </row>
    <row r="295">
      <c r="A295" t="str">
        <v>AutoTable</v>
      </c>
      <c r="D295" t="str">
        <v>00125</v>
      </c>
      <c r="E295" t="str">
        <v>CHATEAU LEVEQUE FEU 2020</v>
      </c>
      <c r="F295" t="str">
        <v>RETOUR FEUX LEFLEIX</v>
      </c>
      <c r="H295" t="str">
        <v>AUTRESPYRO</v>
      </c>
      <c r="I295" t="str">
        <v>AUTRESPYRO</v>
      </c>
      <c r="J295" t="str">
        <v>0</v>
      </c>
      <c r="M295" t="str">
        <v>FR</v>
      </c>
      <c r="O295" t="str">
        <v>1.3G</v>
      </c>
      <c r="Q295" t="str">
        <v>16.7</v>
      </c>
      <c r="S295" t="str">
        <v>0</v>
      </c>
      <c r="T295" t="str">
        <v>F-00000480</v>
      </c>
      <c r="U295" t="str">
        <v>1</v>
      </c>
      <c r="V295" t="str">
        <v>0</v>
      </c>
      <c r="W295" t="str">
        <v>0</v>
      </c>
    </row>
    <row r="296">
      <c r="A296" t="str">
        <v>AutoTable</v>
      </c>
      <c r="D296" t="str">
        <v>00151</v>
      </c>
      <c r="E296" t="str">
        <v>RETOUR FEUX DELPUPPO ARCHIAC + EUROCHESTRIES ST GE</v>
      </c>
      <c r="F296" t="str">
        <v>RETOUR FEUX LEFLEIX</v>
      </c>
      <c r="H296" t="str">
        <v>AUTRESPYRO</v>
      </c>
      <c r="I296" t="str">
        <v>AUTRESPYRO</v>
      </c>
      <c r="J296" t="str">
        <v>0</v>
      </c>
      <c r="M296" t="str">
        <v>FR</v>
      </c>
      <c r="O296" t="str">
        <v>1.3G</v>
      </c>
      <c r="Q296" t="str">
        <v>41.09</v>
      </c>
      <c r="S296" t="str">
        <v>0</v>
      </c>
      <c r="T296" t="str">
        <v>F-00000480</v>
      </c>
      <c r="U296" t="str">
        <v>1</v>
      </c>
      <c r="V296" t="str">
        <v>0</v>
      </c>
      <c r="W296" t="str">
        <v>1</v>
      </c>
    </row>
    <row r="297">
      <c r="A297" t="str">
        <v>AutoTable</v>
      </c>
      <c r="D297" t="str">
        <v>00101</v>
      </c>
      <c r="E297" t="str">
        <v>PALETTE RETOUR FEUX DIVERS</v>
      </c>
      <c r="F297" t="str">
        <v>RETOUR FEUX LEFLEIX</v>
      </c>
      <c r="H297" t="str">
        <v>AUTRESPYRO</v>
      </c>
      <c r="I297" t="str">
        <v>AUTRESPYRO</v>
      </c>
      <c r="J297" t="str">
        <v>0</v>
      </c>
      <c r="M297" t="str">
        <v>FR</v>
      </c>
      <c r="O297" t="str">
        <v>1.3G</v>
      </c>
      <c r="Q297" t="str">
        <v>60.229</v>
      </c>
      <c r="S297" t="str">
        <v>0</v>
      </c>
      <c r="T297" t="str">
        <v>F-00000480</v>
      </c>
      <c r="U297" t="str">
        <v>1</v>
      </c>
      <c r="V297" t="str">
        <v>0</v>
      </c>
      <c r="W297" t="str">
        <v>0</v>
      </c>
    </row>
    <row r="298">
      <c r="A298" t="str">
        <v>AutoTable</v>
      </c>
      <c r="D298" t="str">
        <v>00103</v>
      </c>
      <c r="E298" t="str">
        <v>FEU MACAO</v>
      </c>
      <c r="F298" t="str">
        <v>RETOUR FEUX LEFLEIX</v>
      </c>
      <c r="H298" t="str">
        <v>AUTRESPYRO</v>
      </c>
      <c r="I298" t="str">
        <v>AUTRESPYRO</v>
      </c>
      <c r="J298" t="str">
        <v>0</v>
      </c>
      <c r="M298" t="str">
        <v>FR</v>
      </c>
      <c r="O298" t="str">
        <v>1.3G</v>
      </c>
      <c r="Q298" t="str">
        <v>123.965</v>
      </c>
      <c r="S298" t="str">
        <v>0</v>
      </c>
      <c r="T298" t="str">
        <v>F-00000480</v>
      </c>
      <c r="U298" t="str">
        <v>1</v>
      </c>
      <c r="V298" t="str">
        <v>0</v>
      </c>
      <c r="W298" t="str">
        <v>0</v>
      </c>
    </row>
    <row r="299">
      <c r="A299" t="str">
        <v>AutoTable</v>
      </c>
      <c r="D299" t="str">
        <v>00102</v>
      </c>
      <c r="E299" t="str">
        <v>la saulsotte PERRIER</v>
      </c>
      <c r="F299" t="str">
        <v>ANCIENNES REFS</v>
      </c>
      <c r="H299" t="str">
        <v>AUTRESPYRO</v>
      </c>
      <c r="I299" t="str">
        <v>AUTRESPYRO</v>
      </c>
      <c r="J299" t="str">
        <v>0</v>
      </c>
      <c r="M299" t="str">
        <v>FR</v>
      </c>
      <c r="O299" t="str">
        <v>1.4G</v>
      </c>
      <c r="Q299" t="str">
        <v>14.5</v>
      </c>
      <c r="R299" t="str">
        <v>12</v>
      </c>
      <c r="S299" t="str">
        <v>0</v>
      </c>
      <c r="T299" t="str">
        <v>F-00000480</v>
      </c>
      <c r="U299" t="str">
        <v>0</v>
      </c>
      <c r="V299" t="str">
        <v>0</v>
      </c>
      <c r="W299" t="str">
        <v>0</v>
      </c>
    </row>
    <row r="300">
      <c r="A300" t="str">
        <v>AutoTable</v>
      </c>
      <c r="D300" t="str">
        <v>14810-03</v>
      </c>
      <c r="E300" t="str">
        <v>GRAPPE 5 SORTIES - 3 SEC</v>
      </c>
      <c r="F300" t="str">
        <v>INTERNE</v>
      </c>
      <c r="H300" t="str">
        <v>AUTRESPYRO</v>
      </c>
      <c r="I300" t="str">
        <v>AUTRESPYRO</v>
      </c>
      <c r="J300" t="str">
        <v>0</v>
      </c>
      <c r="M300" t="str">
        <v>CN</v>
      </c>
      <c r="O300" t="str">
        <v>1.4G</v>
      </c>
      <c r="Q300" t="str">
        <v>0.002</v>
      </c>
      <c r="S300" t="str">
        <v>0</v>
      </c>
      <c r="T300" t="str">
        <v>F-00000234</v>
      </c>
      <c r="U300" t="str">
        <v>0</v>
      </c>
      <c r="V300" t="str">
        <v>1.85</v>
      </c>
      <c r="W300" t="str">
        <v>0</v>
      </c>
    </row>
    <row r="301">
      <c r="A301" t="str">
        <v>AutoTable</v>
      </c>
      <c r="D301" t="str">
        <v>14810-04</v>
      </c>
      <c r="E301" t="str">
        <v>GRAPPE 5 SORTIES - 4 SEC</v>
      </c>
      <c r="F301" t="str">
        <v>INTERNE</v>
      </c>
      <c r="H301" t="str">
        <v>AUTRESPYRO</v>
      </c>
      <c r="I301" t="str">
        <v>AUTRESPYRO</v>
      </c>
      <c r="J301" t="str">
        <v>0</v>
      </c>
      <c r="M301" t="str">
        <v>CN</v>
      </c>
      <c r="O301" t="str">
        <v>1.4G</v>
      </c>
      <c r="Q301" t="str">
        <v>0.002</v>
      </c>
      <c r="S301" t="str">
        <v>0</v>
      </c>
      <c r="T301" t="str">
        <v>F-00000234</v>
      </c>
      <c r="U301" t="str">
        <v>0</v>
      </c>
      <c r="V301" t="str">
        <v>0.91</v>
      </c>
      <c r="W301" t="str">
        <v>0</v>
      </c>
    </row>
    <row r="302">
      <c r="A302" t="str">
        <v>AutoTable</v>
      </c>
      <c r="D302" t="str">
        <v>14810-06</v>
      </c>
      <c r="E302" t="str">
        <v>GRAPPE 5 SORTIES - 6 SEC</v>
      </c>
      <c r="F302" t="str">
        <v>INTERNE</v>
      </c>
      <c r="H302" t="str">
        <v>AUTRESPYRO</v>
      </c>
      <c r="I302" t="str">
        <v>AUTRESPYRO</v>
      </c>
      <c r="J302" t="str">
        <v>0</v>
      </c>
      <c r="M302" t="str">
        <v>CN</v>
      </c>
      <c r="O302" t="str">
        <v>1.4G</v>
      </c>
      <c r="Q302" t="str">
        <v>0.0023</v>
      </c>
      <c r="S302" t="str">
        <v>0</v>
      </c>
      <c r="T302" t="str">
        <v>F-00000234</v>
      </c>
      <c r="U302" t="str">
        <v>0</v>
      </c>
      <c r="V302" t="str">
        <v>1.96</v>
      </c>
      <c r="W302" t="str">
        <v>0</v>
      </c>
    </row>
    <row r="303">
      <c r="A303" t="str">
        <v>AutoTable</v>
      </c>
      <c r="D303" t="str">
        <v>15439B</v>
      </c>
      <c r="E303" t="str">
        <v>FLAMME BLEUE - 0,5 m - 20 sec - AE</v>
      </c>
      <c r="F303" t="str">
        <v>1</v>
      </c>
      <c r="H303" t="str">
        <v>AUTRESPYRO</v>
      </c>
      <c r="I303" t="str">
        <v>BENGALE</v>
      </c>
      <c r="J303" t="str">
        <v>65</v>
      </c>
      <c r="K303" t="str">
        <v>SOL</v>
      </c>
      <c r="L303" t="str">
        <v>BLEU</v>
      </c>
      <c r="M303" t="str">
        <v>CN</v>
      </c>
      <c r="N303" t="str">
        <v>T1</v>
      </c>
      <c r="O303" t="str">
        <v>1.4G</v>
      </c>
      <c r="P303" t="str">
        <v>0163-T1-3520</v>
      </c>
      <c r="Q303" t="str">
        <v>0.035</v>
      </c>
      <c r="R303" t="str">
        <v>20</v>
      </c>
      <c r="S303" t="str">
        <v>8</v>
      </c>
      <c r="T303" t="str">
        <v>F-00000300</v>
      </c>
      <c r="U303" t="str">
        <v>155</v>
      </c>
      <c r="V303" t="str">
        <v>2.76</v>
      </c>
      <c r="W303" t="str">
        <v>0</v>
      </c>
      <c r="X303" t="str">
        <v>https://youtu.be/iOMpwz13IVU</v>
      </c>
    </row>
    <row r="304">
      <c r="A304" t="str">
        <v>AutoTable</v>
      </c>
      <c r="D304" t="str">
        <v>15439R</v>
      </c>
      <c r="E304" t="str">
        <v>FLAMME ROUGE - 0,5 m - 20 sec - AE</v>
      </c>
      <c r="F304" t="str">
        <v>1</v>
      </c>
      <c r="H304" t="str">
        <v>AUTRESPYRO</v>
      </c>
      <c r="I304" t="str">
        <v>BENGALE</v>
      </c>
      <c r="J304" t="str">
        <v>65</v>
      </c>
      <c r="K304" t="str">
        <v>SOL</v>
      </c>
      <c r="L304" t="str">
        <v>ROUGE</v>
      </c>
      <c r="M304" t="str">
        <v>CN</v>
      </c>
      <c r="N304" t="str">
        <v>T1</v>
      </c>
      <c r="O304" t="str">
        <v>1.4G</v>
      </c>
      <c r="P304" t="str">
        <v>0163-T1-3520</v>
      </c>
      <c r="Q304" t="str">
        <v>0.09</v>
      </c>
      <c r="R304" t="str">
        <v>20</v>
      </c>
      <c r="S304" t="str">
        <v>8</v>
      </c>
      <c r="T304" t="str">
        <v>F-00000300</v>
      </c>
      <c r="U304" t="str">
        <v>470</v>
      </c>
      <c r="V304" t="str">
        <v>2.83208</v>
      </c>
      <c r="W304" t="str">
        <v>2</v>
      </c>
      <c r="X304" t="str">
        <v>https://youtu.be/BkQUEcpbmjo</v>
      </c>
    </row>
    <row r="305">
      <c r="A305" t="str">
        <v>AutoTable</v>
      </c>
      <c r="D305" t="str">
        <v>15440B</v>
      </c>
      <c r="E305" t="str">
        <v>FLAMME BLEUE - 2 m - 4 sec - AE</v>
      </c>
      <c r="F305" t="str">
        <v>1</v>
      </c>
      <c r="H305" t="str">
        <v>AUTRESPYRO</v>
      </c>
      <c r="I305" t="str">
        <v>BENGALE</v>
      </c>
      <c r="J305" t="str">
        <v>160</v>
      </c>
      <c r="K305" t="str">
        <v>SOL</v>
      </c>
      <c r="L305" t="str">
        <v>BLEU</v>
      </c>
      <c r="M305" t="str">
        <v>CN</v>
      </c>
      <c r="N305" t="str">
        <v>T2</v>
      </c>
      <c r="O305" t="str">
        <v>1.4G</v>
      </c>
      <c r="P305" t="str">
        <v>0163-T2-3507</v>
      </c>
      <c r="Q305" t="str">
        <v>0.48</v>
      </c>
      <c r="R305" t="str">
        <v>4</v>
      </c>
      <c r="S305" t="str">
        <v>15</v>
      </c>
      <c r="T305" t="str">
        <v>F-00000300</v>
      </c>
      <c r="U305" t="str">
        <v>81</v>
      </c>
      <c r="V305" t="str">
        <v>8.57619</v>
      </c>
      <c r="W305" t="str">
        <v>0</v>
      </c>
      <c r="X305" t="str">
        <v>https://youtu.be/wouEfjEl1Aw</v>
      </c>
    </row>
    <row r="306">
      <c r="A306" t="str">
        <v>AutoTable</v>
      </c>
      <c r="D306" t="str">
        <v>15440R</v>
      </c>
      <c r="E306" t="str">
        <v>FLAMME ROUGE - 2 m - 4 sec - AE</v>
      </c>
      <c r="F306" t="str">
        <v>1</v>
      </c>
      <c r="H306" t="str">
        <v>AUTRESPYRO</v>
      </c>
      <c r="I306" t="str">
        <v>BENGALE</v>
      </c>
      <c r="J306" t="str">
        <v>160</v>
      </c>
      <c r="K306" t="str">
        <v>SOL</v>
      </c>
      <c r="L306" t="str">
        <v>ROUGE</v>
      </c>
      <c r="M306" t="str">
        <v>CN</v>
      </c>
      <c r="N306" t="str">
        <v>T2</v>
      </c>
      <c r="O306" t="str">
        <v>1.4G</v>
      </c>
      <c r="P306" t="str">
        <v>0163-T2-3507</v>
      </c>
      <c r="Q306" t="str">
        <v>0.48</v>
      </c>
      <c r="R306" t="str">
        <v>4</v>
      </c>
      <c r="S306" t="str">
        <v>15</v>
      </c>
      <c r="T306" t="str">
        <v>F-00000300</v>
      </c>
      <c r="U306" t="str">
        <v>168</v>
      </c>
      <c r="V306" t="str">
        <v>8.88017</v>
      </c>
      <c r="W306" t="str">
        <v>0</v>
      </c>
      <c r="X306" t="str">
        <v>https://youtu.be/qS93ONnrptA</v>
      </c>
    </row>
    <row r="307">
      <c r="A307" t="str">
        <v>AutoTable</v>
      </c>
      <c r="D307" t="str">
        <v>15440VI</v>
      </c>
      <c r="E307" t="str">
        <v>FLAMME VIOLETTE - 2 m - 4 sec - AE</v>
      </c>
      <c r="F307" t="str">
        <v>1</v>
      </c>
      <c r="H307" t="str">
        <v>AUTRESPYRO</v>
      </c>
      <c r="I307" t="str">
        <v>BENGALE</v>
      </c>
      <c r="J307" t="str">
        <v>160</v>
      </c>
      <c r="K307" t="str">
        <v>SOL</v>
      </c>
      <c r="L307" t="str">
        <v>VIOLET</v>
      </c>
      <c r="M307" t="str">
        <v>CN</v>
      </c>
      <c r="N307" t="str">
        <v>T2</v>
      </c>
      <c r="O307" t="str">
        <v>1.4G</v>
      </c>
      <c r="P307" t="str">
        <v>0163-T2-3507</v>
      </c>
      <c r="Q307" t="str">
        <v>0.48</v>
      </c>
      <c r="R307" t="str">
        <v>4</v>
      </c>
      <c r="S307" t="str">
        <v>15</v>
      </c>
      <c r="T307" t="str">
        <v>F-00000300</v>
      </c>
      <c r="U307" t="str">
        <v>59</v>
      </c>
      <c r="V307" t="str">
        <v>8.74</v>
      </c>
      <c r="W307" t="str">
        <v>0</v>
      </c>
      <c r="X307" t="str">
        <v>https://youtu.be/wm9qsSBjMgo</v>
      </c>
    </row>
    <row r="308">
      <c r="A308" t="str">
        <v>AutoTable</v>
      </c>
      <c r="D308" t="str">
        <v>41605</v>
      </c>
      <c r="E308" t="str">
        <v>BENGALE 60 sec ROUGE HAUTE INTENSITÉ</v>
      </c>
      <c r="F308" t="str">
        <v>1</v>
      </c>
      <c r="H308" t="str">
        <v>AUTRESPYRO</v>
      </c>
      <c r="I308" t="str">
        <v>BENGALE</v>
      </c>
      <c r="J308" t="str">
        <v>18</v>
      </c>
      <c r="K308" t="str">
        <v>SOL</v>
      </c>
      <c r="L308" t="str">
        <v>ROUGE</v>
      </c>
      <c r="M308" t="str">
        <v>EU</v>
      </c>
      <c r="N308" t="str">
        <v>F2</v>
      </c>
      <c r="O308" t="str">
        <v>1.4G</v>
      </c>
      <c r="P308" t="str">
        <v>0163-F2-3783</v>
      </c>
      <c r="Q308" t="str">
        <v>0.023</v>
      </c>
      <c r="R308" t="str">
        <v>60</v>
      </c>
      <c r="S308" t="str">
        <v>8</v>
      </c>
      <c r="T308" t="str">
        <v>F-00000211</v>
      </c>
      <c r="U308" t="str">
        <v>0</v>
      </c>
      <c r="V308" t="str">
        <v>4.15</v>
      </c>
      <c r="W308" t="str">
        <v>0</v>
      </c>
    </row>
    <row r="309">
      <c r="A309" t="str">
        <v>AutoTable</v>
      </c>
      <c r="D309" t="str">
        <v>15070A</v>
      </c>
      <c r="E309" t="str">
        <v>BENGALE CLIGNO BLANC 60 sec - AE</v>
      </c>
      <c r="F309" t="str">
        <v>1</v>
      </c>
      <c r="H309" t="str">
        <v>AUTRESPYRO</v>
      </c>
      <c r="I309" t="str">
        <v>BENGALE</v>
      </c>
      <c r="J309" t="str">
        <v>40</v>
      </c>
      <c r="K309" t="str">
        <v>CLIGNO</v>
      </c>
      <c r="L309" t="str">
        <v>BLANC</v>
      </c>
      <c r="M309" t="str">
        <v>CN</v>
      </c>
      <c r="N309" t="str">
        <v>T2</v>
      </c>
      <c r="O309" t="str">
        <v>1.4G</v>
      </c>
      <c r="P309" t="str">
        <v>0163-T2-3506</v>
      </c>
      <c r="Q309" t="str">
        <v>0.02</v>
      </c>
      <c r="R309" t="str">
        <v>60</v>
      </c>
      <c r="S309" t="str">
        <v>8</v>
      </c>
      <c r="T309" t="str">
        <v>F-00000300</v>
      </c>
      <c r="U309" t="str">
        <v>2112</v>
      </c>
      <c r="V309" t="str">
        <v>1.50112</v>
      </c>
      <c r="W309" t="str">
        <v>5</v>
      </c>
      <c r="X309" t="str">
        <v>https://youtu.be/ziSvX47UCGo</v>
      </c>
    </row>
    <row r="310">
      <c r="A310" t="str">
        <v>AutoTable</v>
      </c>
      <c r="D310" t="str">
        <v>15070R</v>
      </c>
      <c r="E310" t="str">
        <v>BENGALE CLIGNO ROUGE 60 sec - AE</v>
      </c>
      <c r="F310" t="str">
        <v>1</v>
      </c>
      <c r="H310" t="str">
        <v>AUTRESPYRO</v>
      </c>
      <c r="I310" t="str">
        <v>BENGALE</v>
      </c>
      <c r="J310" t="str">
        <v>40</v>
      </c>
      <c r="K310" t="str">
        <v>CLIGNO</v>
      </c>
      <c r="L310" t="str">
        <v>ROUGE</v>
      </c>
      <c r="M310" t="str">
        <v>CN</v>
      </c>
      <c r="N310" t="str">
        <v>T2</v>
      </c>
      <c r="O310" t="str">
        <v>1.4G</v>
      </c>
      <c r="P310" t="str">
        <v>0163-T2-3506</v>
      </c>
      <c r="Q310" t="str">
        <v>0.027</v>
      </c>
      <c r="R310" t="str">
        <v>60</v>
      </c>
      <c r="S310" t="str">
        <v>8</v>
      </c>
      <c r="T310" t="str">
        <v>F-00000300</v>
      </c>
      <c r="U310" t="str">
        <v>2912</v>
      </c>
      <c r="V310" t="str">
        <v>1.46839</v>
      </c>
      <c r="W310" t="str">
        <v>0</v>
      </c>
      <c r="X310" t="str">
        <v>https://youtu.be/MAHjGGYdJEg</v>
      </c>
    </row>
    <row r="311">
      <c r="A311" t="str">
        <v>AutoTable</v>
      </c>
      <c r="D311" t="str">
        <v>15070V</v>
      </c>
      <c r="E311" t="str">
        <v>BENGALE CLIGNO VERT 60 sec - AE</v>
      </c>
      <c r="F311" t="str">
        <v>1</v>
      </c>
      <c r="H311" t="str">
        <v>AUTRESPYRO</v>
      </c>
      <c r="I311" t="str">
        <v>BENGALE</v>
      </c>
      <c r="J311" t="str">
        <v>40</v>
      </c>
      <c r="K311" t="str">
        <v>CLIGNO</v>
      </c>
      <c r="L311" t="str">
        <v>VERT</v>
      </c>
      <c r="M311" t="str">
        <v>CN</v>
      </c>
      <c r="N311" t="str">
        <v>T2</v>
      </c>
      <c r="O311" t="str">
        <v>1.4G</v>
      </c>
      <c r="P311" t="str">
        <v>0163-T2-3506</v>
      </c>
      <c r="Q311" t="str">
        <v>0.02</v>
      </c>
      <c r="R311" t="str">
        <v>60</v>
      </c>
      <c r="S311" t="str">
        <v>8</v>
      </c>
      <c r="T311" t="str">
        <v>F-00000300</v>
      </c>
      <c r="U311" t="str">
        <v>934</v>
      </c>
      <c r="V311" t="str">
        <v>1.40806</v>
      </c>
      <c r="W311" t="str">
        <v>0</v>
      </c>
      <c r="X311" t="str">
        <v>https://youtu.be/LPbBGFVoG3Q</v>
      </c>
    </row>
    <row r="312">
      <c r="A312" t="str">
        <v>AutoTable</v>
      </c>
      <c r="D312" t="str">
        <v>15202B</v>
      </c>
      <c r="E312" t="str">
        <v>BENGALE BLEU 60 sec - AE</v>
      </c>
      <c r="F312" t="str">
        <v>1</v>
      </c>
      <c r="H312" t="str">
        <v>AUTRESPYRO</v>
      </c>
      <c r="I312" t="str">
        <v>BENGALE</v>
      </c>
      <c r="J312" t="str">
        <v>55</v>
      </c>
      <c r="K312" t="str">
        <v>SOL</v>
      </c>
      <c r="L312" t="str">
        <v>BLEU</v>
      </c>
      <c r="M312" t="str">
        <v>CN</v>
      </c>
      <c r="N312" t="str">
        <v>T1</v>
      </c>
      <c r="O312" t="str">
        <v>1.4G</v>
      </c>
      <c r="P312" t="str">
        <v>0163-T1-3505</v>
      </c>
      <c r="Q312" t="str">
        <v>0.08</v>
      </c>
      <c r="R312" t="str">
        <v>60</v>
      </c>
      <c r="S312" t="str">
        <v>15</v>
      </c>
      <c r="T312" t="str">
        <v>F-00000300</v>
      </c>
      <c r="U312" t="str">
        <v>978</v>
      </c>
      <c r="V312" t="str">
        <v>2.05576</v>
      </c>
      <c r="W312" t="str">
        <v>49</v>
      </c>
      <c r="X312" t="str">
        <v>https://youtu.be/3OQNAu2DMm4</v>
      </c>
    </row>
    <row r="313">
      <c r="A313" t="str">
        <v>AutoTable</v>
      </c>
      <c r="D313" t="str">
        <v>15202BC</v>
      </c>
      <c r="E313" t="str">
        <v>BENGALE BLANC 60 sec - AE</v>
      </c>
      <c r="F313" t="str">
        <v>1</v>
      </c>
      <c r="H313" t="str">
        <v>AUTRESPYRO</v>
      </c>
      <c r="I313" t="str">
        <v>BENGALE</v>
      </c>
      <c r="J313" t="str">
        <v>55</v>
      </c>
      <c r="K313" t="str">
        <v>SOL</v>
      </c>
      <c r="L313" t="str">
        <v>BLANC</v>
      </c>
      <c r="M313" t="str">
        <v>CN</v>
      </c>
      <c r="N313" t="str">
        <v>T1</v>
      </c>
      <c r="O313" t="str">
        <v>1.4G</v>
      </c>
      <c r="P313" t="str">
        <v>0163-T1-3505</v>
      </c>
      <c r="Q313" t="str">
        <v>0.08</v>
      </c>
      <c r="R313" t="str">
        <v>60</v>
      </c>
      <c r="S313" t="str">
        <v>15</v>
      </c>
      <c r="T313" t="str">
        <v>F-00000300</v>
      </c>
      <c r="U313" t="str">
        <v>1242</v>
      </c>
      <c r="V313" t="str">
        <v>2</v>
      </c>
      <c r="W313" t="str">
        <v>4</v>
      </c>
      <c r="X313" t="str">
        <v>https://tinyurl.com/y58cnwtb</v>
      </c>
    </row>
    <row r="314">
      <c r="A314" t="str">
        <v>AutoTable</v>
      </c>
      <c r="D314" t="str">
        <v>15202J</v>
      </c>
      <c r="E314" t="str">
        <v>BENGALE JAUNE 60 sec - AE</v>
      </c>
      <c r="F314" t="str">
        <v>1</v>
      </c>
      <c r="H314" t="str">
        <v>AUTRESPYRO</v>
      </c>
      <c r="I314" t="str">
        <v>BENGALE</v>
      </c>
      <c r="J314" t="str">
        <v>55</v>
      </c>
      <c r="K314" t="str">
        <v>SOL</v>
      </c>
      <c r="L314" t="str">
        <v>JAUNE</v>
      </c>
      <c r="M314" t="str">
        <v>CN</v>
      </c>
      <c r="N314" t="str">
        <v>T1</v>
      </c>
      <c r="O314" t="str">
        <v>1.4G</v>
      </c>
      <c r="P314" t="str">
        <v>0163-T1-3505</v>
      </c>
      <c r="Q314" t="str">
        <v>0.08</v>
      </c>
      <c r="R314" t="str">
        <v>60</v>
      </c>
      <c r="S314" t="str">
        <v>15</v>
      </c>
      <c r="T314" t="str">
        <v>F-00000300</v>
      </c>
      <c r="U314" t="str">
        <v>433</v>
      </c>
      <c r="V314" t="str">
        <v>2.09178</v>
      </c>
      <c r="W314" t="str">
        <v>0</v>
      </c>
      <c r="X314" t="str">
        <v>https://youtu.be/3OQNAu2DMm4</v>
      </c>
    </row>
    <row r="315">
      <c r="A315" t="str">
        <v>AutoTable</v>
      </c>
      <c r="D315" t="str">
        <v>15202R</v>
      </c>
      <c r="E315" t="str">
        <v>BENGALE ROUGE 60 sec - AE</v>
      </c>
      <c r="F315" t="str">
        <v>1</v>
      </c>
      <c r="H315" t="str">
        <v>AUTRESPYRO</v>
      </c>
      <c r="I315" t="str">
        <v>BENGALE</v>
      </c>
      <c r="J315" t="str">
        <v>55</v>
      </c>
      <c r="K315" t="str">
        <v>SOL</v>
      </c>
      <c r="L315" t="str">
        <v>ROUGE</v>
      </c>
      <c r="M315" t="str">
        <v>CN</v>
      </c>
      <c r="N315" t="str">
        <v>T1</v>
      </c>
      <c r="O315" t="str">
        <v>1.4G</v>
      </c>
      <c r="P315" t="str">
        <v>0163-T1-3505</v>
      </c>
      <c r="Q315" t="str">
        <v>0.08</v>
      </c>
      <c r="R315" t="str">
        <v>60</v>
      </c>
      <c r="S315" t="str">
        <v>15</v>
      </c>
      <c r="T315" t="str">
        <v>F-00000300</v>
      </c>
      <c r="U315" t="str">
        <v>1646</v>
      </c>
      <c r="V315" t="str">
        <v>2.09583</v>
      </c>
      <c r="W315" t="str">
        <v>0</v>
      </c>
      <c r="X315" t="str">
        <v>https://youtu.be/41bTQpOfmjc</v>
      </c>
    </row>
    <row r="316">
      <c r="A316" t="str">
        <v>AutoTable</v>
      </c>
      <c r="D316" t="str">
        <v>15202VE</v>
      </c>
      <c r="E316" t="str">
        <v>BENGALE VERT 60 sec - AE</v>
      </c>
      <c r="F316" t="str">
        <v>1</v>
      </c>
      <c r="H316" t="str">
        <v>AUTRESPYRO</v>
      </c>
      <c r="I316" t="str">
        <v>BENGALE</v>
      </c>
      <c r="J316" t="str">
        <v>55</v>
      </c>
      <c r="K316" t="str">
        <v>SOL</v>
      </c>
      <c r="L316" t="str">
        <v>VERT</v>
      </c>
      <c r="M316" t="str">
        <v>CN</v>
      </c>
      <c r="N316" t="str">
        <v>T1</v>
      </c>
      <c r="O316" t="str">
        <v>1.4G</v>
      </c>
      <c r="P316" t="str">
        <v>0163-T1-3505</v>
      </c>
      <c r="Q316" t="str">
        <v>0.08</v>
      </c>
      <c r="R316" t="str">
        <v>60</v>
      </c>
      <c r="S316" t="str">
        <v>15</v>
      </c>
      <c r="T316" t="str">
        <v>F-00000300</v>
      </c>
      <c r="U316" t="str">
        <v>349</v>
      </c>
      <c r="V316" t="str">
        <v>1.8</v>
      </c>
      <c r="W316" t="str">
        <v>31</v>
      </c>
      <c r="X316" t="str">
        <v>https://youtu.be/3OQNAu2DMm4</v>
      </c>
    </row>
    <row r="317">
      <c r="A317" t="str">
        <v>AutoTable</v>
      </c>
      <c r="D317" t="str">
        <v>15202VI</v>
      </c>
      <c r="E317" t="str">
        <v>BENGALE VIOLET 60 sec - AE</v>
      </c>
      <c r="F317" t="str">
        <v>1</v>
      </c>
      <c r="H317" t="str">
        <v>AUTRESPYRO</v>
      </c>
      <c r="I317" t="str">
        <v>BENGALE</v>
      </c>
      <c r="J317" t="str">
        <v>55</v>
      </c>
      <c r="K317" t="str">
        <v>SOL</v>
      </c>
      <c r="L317" t="str">
        <v>VIOLET</v>
      </c>
      <c r="M317" t="str">
        <v>CN</v>
      </c>
      <c r="N317" t="str">
        <v>T1</v>
      </c>
      <c r="O317" t="str">
        <v>1.4G</v>
      </c>
      <c r="P317" t="str">
        <v>0163-T1-3505</v>
      </c>
      <c r="Q317" t="str">
        <v>0.08</v>
      </c>
      <c r="R317" t="str">
        <v>60</v>
      </c>
      <c r="S317" t="str">
        <v>15</v>
      </c>
      <c r="T317" t="str">
        <v>F-00000300</v>
      </c>
      <c r="U317" t="str">
        <v>513</v>
      </c>
      <c r="V317" t="str">
        <v>1.94</v>
      </c>
      <c r="W317" t="str">
        <v>6</v>
      </c>
      <c r="X317" t="str">
        <v>https://youtu.be/3OQNAu2DMm4</v>
      </c>
    </row>
    <row r="318">
      <c r="A318" t="str">
        <v>AutoTable</v>
      </c>
      <c r="D318" t="str">
        <v>15233R</v>
      </c>
      <c r="E318" t="str">
        <v>BENGALE 60 sec ROUGE HAUTE INTENSITÉ - AE</v>
      </c>
      <c r="F318" t="str">
        <v>1</v>
      </c>
      <c r="H318" t="str">
        <v>AUTRESPYRO</v>
      </c>
      <c r="I318" t="str">
        <v>BENGALE</v>
      </c>
      <c r="J318" t="str">
        <v>26</v>
      </c>
      <c r="K318" t="str">
        <v>SOL</v>
      </c>
      <c r="L318" t="str">
        <v>ROUGE</v>
      </c>
      <c r="M318" t="str">
        <v>CN</v>
      </c>
      <c r="N318" t="str">
        <v>T1</v>
      </c>
      <c r="O318" t="str">
        <v>1.4G</v>
      </c>
      <c r="P318" t="str">
        <v>1008-T1-69254056</v>
      </c>
      <c r="Q318" t="str">
        <v>0.07</v>
      </c>
      <c r="R318" t="str">
        <v>60</v>
      </c>
      <c r="S318" t="str">
        <v>5</v>
      </c>
      <c r="T318" t="str">
        <v>F-00000300</v>
      </c>
      <c r="U318" t="str">
        <v>559</v>
      </c>
      <c r="V318" t="str">
        <v>3.70283</v>
      </c>
      <c r="W318" t="str">
        <v>320</v>
      </c>
      <c r="X318" t="str">
        <v>https://youtu.be/IUSZZuVWMHk</v>
      </c>
    </row>
    <row r="319">
      <c r="A319" t="str">
        <v>AutoTable</v>
      </c>
      <c r="D319" t="str">
        <v>15233V</v>
      </c>
      <c r="E319" t="str">
        <v>BENGALE 60 sec VERT HAUTE INTENSITÉ - AE</v>
      </c>
      <c r="F319" t="str">
        <v>1</v>
      </c>
      <c r="H319" t="str">
        <v>AUTRESPYRO</v>
      </c>
      <c r="I319" t="str">
        <v>BENGALE</v>
      </c>
      <c r="J319" t="str">
        <v>26</v>
      </c>
      <c r="K319" t="str">
        <v>SOL</v>
      </c>
      <c r="L319" t="str">
        <v>VERT</v>
      </c>
      <c r="M319" t="str">
        <v>CN</v>
      </c>
      <c r="N319" t="str">
        <v>T1</v>
      </c>
      <c r="O319" t="str">
        <v>1.4G</v>
      </c>
      <c r="P319" t="str">
        <v>1008-T1-69254056</v>
      </c>
      <c r="Q319" t="str">
        <v>0.07</v>
      </c>
      <c r="R319" t="str">
        <v>60</v>
      </c>
      <c r="S319" t="str">
        <v>5</v>
      </c>
      <c r="T319" t="str">
        <v>F-00000300</v>
      </c>
      <c r="U319" t="str">
        <v>697</v>
      </c>
      <c r="V319" t="str">
        <v>3.92505</v>
      </c>
      <c r="W319" t="str">
        <v>0</v>
      </c>
      <c r="X319" t="str">
        <v>https://youtu.be/9AFABqbUqZM</v>
      </c>
    </row>
    <row r="320">
      <c r="A320" t="str">
        <v>AutoTable</v>
      </c>
      <c r="D320" t="str">
        <v>28019</v>
      </c>
      <c r="E320" t="str">
        <v>BENGALE 2' ROUGE</v>
      </c>
      <c r="F320" t="str">
        <v>1</v>
      </c>
      <c r="H320" t="str">
        <v>AUTRESPYRO</v>
      </c>
      <c r="I320" t="str">
        <v>BENGALE</v>
      </c>
      <c r="J320" t="str">
        <v>8</v>
      </c>
      <c r="K320" t="str">
        <v>SOL</v>
      </c>
      <c r="L320" t="str">
        <v>ROUGE</v>
      </c>
      <c r="M320" t="str">
        <v>FR</v>
      </c>
      <c r="N320" t="str">
        <v>F2</v>
      </c>
      <c r="O320" t="str">
        <v>1.4G</v>
      </c>
      <c r="P320" t="str">
        <v>1170-F2-01307</v>
      </c>
      <c r="Q320" t="str">
        <v>0.1005</v>
      </c>
      <c r="R320" t="str">
        <v>120</v>
      </c>
      <c r="S320" t="str">
        <v>8</v>
      </c>
      <c r="T320" t="str">
        <v>F-00000481</v>
      </c>
      <c r="U320" t="str">
        <v>121</v>
      </c>
      <c r="V320" t="str">
        <v>0</v>
      </c>
      <c r="W320" t="str">
        <v>1</v>
      </c>
    </row>
    <row r="321">
      <c r="A321" t="str">
        <v>AutoTable</v>
      </c>
      <c r="D321" t="str">
        <v>28023</v>
      </c>
      <c r="E321" t="str">
        <v>BENGALE 2' BLANC</v>
      </c>
      <c r="F321" t="str">
        <v>1</v>
      </c>
      <c r="H321" t="str">
        <v>AUTRESPYRO</v>
      </c>
      <c r="I321" t="str">
        <v>BENGALE</v>
      </c>
      <c r="J321" t="str">
        <v>8</v>
      </c>
      <c r="K321" t="str">
        <v>SOL</v>
      </c>
      <c r="L321" t="str">
        <v>BLANC</v>
      </c>
      <c r="M321" t="str">
        <v>FR</v>
      </c>
      <c r="N321" t="str">
        <v>F2</v>
      </c>
      <c r="O321" t="str">
        <v>1.4G</v>
      </c>
      <c r="P321" t="str">
        <v>1170-F2-01307</v>
      </c>
      <c r="Q321" t="str">
        <v>0.1005</v>
      </c>
      <c r="R321" t="str">
        <v>120</v>
      </c>
      <c r="S321" t="str">
        <v>8</v>
      </c>
      <c r="T321" t="str">
        <v>F-00000481</v>
      </c>
      <c r="U321" t="str">
        <v>283</v>
      </c>
      <c r="V321" t="str">
        <v>0</v>
      </c>
      <c r="W321" t="str">
        <v>1</v>
      </c>
    </row>
    <row r="322">
      <c r="A322" t="str">
        <v>AutoTable</v>
      </c>
      <c r="D322" t="str">
        <v>28024</v>
      </c>
      <c r="E322" t="str">
        <v>BENGALE 2' BLEU</v>
      </c>
      <c r="F322" t="str">
        <v>1</v>
      </c>
      <c r="H322" t="str">
        <v>AUTRESPYRO</v>
      </c>
      <c r="I322" t="str">
        <v>BENGALE</v>
      </c>
      <c r="J322" t="str">
        <v>8</v>
      </c>
      <c r="K322" t="str">
        <v>SOL</v>
      </c>
      <c r="L322" t="str">
        <v>BLEU</v>
      </c>
      <c r="M322" t="str">
        <v>FR</v>
      </c>
      <c r="N322" t="str">
        <v>F2</v>
      </c>
      <c r="O322" t="str">
        <v>1.4G</v>
      </c>
      <c r="P322" t="str">
        <v>1170-F2-01307</v>
      </c>
      <c r="Q322" t="str">
        <v>0.1005</v>
      </c>
      <c r="R322" t="str">
        <v>120</v>
      </c>
      <c r="S322" t="str">
        <v>8</v>
      </c>
      <c r="T322" t="str">
        <v>F-00000481</v>
      </c>
      <c r="U322" t="str">
        <v>252</v>
      </c>
      <c r="V322" t="str">
        <v>0</v>
      </c>
      <c r="W322" t="str">
        <v>1</v>
      </c>
    </row>
    <row r="323">
      <c r="A323" t="str">
        <v>AutoTable</v>
      </c>
      <c r="D323" t="str">
        <v>40605</v>
      </c>
      <c r="E323" t="str">
        <v>BENGALE 1'30 ROUGE + CLIGNO BLANC</v>
      </c>
      <c r="F323" t="str">
        <v>1</v>
      </c>
      <c r="H323" t="str">
        <v>AUTRESPYRO</v>
      </c>
      <c r="I323" t="str">
        <v>BENGALE</v>
      </c>
      <c r="J323" t="str">
        <v>18</v>
      </c>
      <c r="K323" t="str">
        <v>CLIGNO</v>
      </c>
      <c r="L323" t="str">
        <v>ROUGE</v>
      </c>
      <c r="M323" t="str">
        <v>EU</v>
      </c>
      <c r="N323" t="str">
        <v>F2</v>
      </c>
      <c r="O323" t="str">
        <v>1.4G</v>
      </c>
      <c r="P323" t="str">
        <v>0163-F2-3783</v>
      </c>
      <c r="Q323" t="str">
        <v>0.108</v>
      </c>
      <c r="R323" t="str">
        <v>90</v>
      </c>
      <c r="S323" t="str">
        <v>8</v>
      </c>
      <c r="T323" t="str">
        <v>F-00000211</v>
      </c>
      <c r="U323" t="str">
        <v>129</v>
      </c>
      <c r="V323" t="str">
        <v>5.04</v>
      </c>
      <c r="W323" t="str">
        <v>0</v>
      </c>
      <c r="X323" t="str">
        <v>https://youtu.be/7Fy7aoqJi8s</v>
      </c>
    </row>
    <row r="324">
      <c r="A324" t="str">
        <v>AutoTable</v>
      </c>
      <c r="D324" t="str">
        <v>41705</v>
      </c>
      <c r="E324" t="str">
        <v>BENGALE CLIGNOTANTE ARGENT 1'</v>
      </c>
      <c r="F324" t="str">
        <v>ANCIENNES REFS</v>
      </c>
      <c r="H324" t="str">
        <v>AUTRESPYRO</v>
      </c>
      <c r="I324" t="str">
        <v>BENGALE</v>
      </c>
      <c r="J324" t="str">
        <v>18</v>
      </c>
      <c r="K324" t="str">
        <v>FLAMME CLIGNO</v>
      </c>
      <c r="L324" t="str">
        <v>ARGENT</v>
      </c>
      <c r="M324" t="str">
        <v>EU</v>
      </c>
      <c r="N324" t="str">
        <v>F2</v>
      </c>
      <c r="O324" t="str">
        <v>1.4G</v>
      </c>
      <c r="P324" t="str">
        <v>en cours</v>
      </c>
      <c r="Q324" t="str">
        <v>0.028</v>
      </c>
      <c r="R324" t="str">
        <v>60</v>
      </c>
      <c r="S324" t="str">
        <v>8</v>
      </c>
      <c r="T324" t="str">
        <v>F-00000211</v>
      </c>
      <c r="U324" t="str">
        <v>0</v>
      </c>
      <c r="V324" t="str">
        <v>0</v>
      </c>
      <c r="W324" t="str">
        <v>0</v>
      </c>
    </row>
    <row r="325">
      <c r="A325" t="str">
        <v>AutoTable</v>
      </c>
      <c r="D325" t="str">
        <v>42705</v>
      </c>
      <c r="E325" t="str">
        <v>BENGALE 2' CLIGNO BLANC</v>
      </c>
      <c r="F325" t="str">
        <v>1</v>
      </c>
      <c r="H325" t="str">
        <v>AUTRESPYRO</v>
      </c>
      <c r="I325" t="str">
        <v>BENGALE</v>
      </c>
      <c r="J325" t="str">
        <v>18</v>
      </c>
      <c r="K325" t="str">
        <v>CLIGNO</v>
      </c>
      <c r="L325" t="str">
        <v>BLANC</v>
      </c>
      <c r="M325" t="str">
        <v>EU</v>
      </c>
      <c r="N325" t="str">
        <v>F2</v>
      </c>
      <c r="O325" t="str">
        <v>1.4G</v>
      </c>
      <c r="P325" t="str">
        <v>0163-F2-3783</v>
      </c>
      <c r="Q325" t="str">
        <v>0.072</v>
      </c>
      <c r="R325" t="str">
        <v>120</v>
      </c>
      <c r="S325" t="str">
        <v>8</v>
      </c>
      <c r="T325" t="str">
        <v>F-00000211</v>
      </c>
      <c r="U325" t="str">
        <v>352</v>
      </c>
      <c r="V325" t="str">
        <v>3.88</v>
      </c>
      <c r="W325" t="str">
        <v>0</v>
      </c>
      <c r="X325" t="str">
        <v>https://youtu.be/lVgrd_7gYD0</v>
      </c>
    </row>
    <row r="326">
      <c r="A326" t="str">
        <v>AutoTable</v>
      </c>
      <c r="D326" t="str">
        <v>43705</v>
      </c>
      <c r="E326" t="str">
        <v>BENGALE 3' CLIGNO BLANC</v>
      </c>
      <c r="F326" t="str">
        <v>1</v>
      </c>
      <c r="H326" t="str">
        <v>AUTRESPYRO</v>
      </c>
      <c r="I326" t="str">
        <v>BENGALE</v>
      </c>
      <c r="J326" t="str">
        <v>18</v>
      </c>
      <c r="K326" t="str">
        <v>CLIGNO</v>
      </c>
      <c r="L326" t="str">
        <v>BLANC</v>
      </c>
      <c r="M326" t="str">
        <v>EU</v>
      </c>
      <c r="N326" t="str">
        <v>F2</v>
      </c>
      <c r="O326" t="str">
        <v>1.4G</v>
      </c>
      <c r="P326" t="str">
        <v>0163-F2-3783</v>
      </c>
      <c r="Q326" t="str">
        <v>0.074</v>
      </c>
      <c r="R326" t="str">
        <v>180</v>
      </c>
      <c r="S326" t="str">
        <v>8</v>
      </c>
      <c r="T326" t="str">
        <v>F-00000211</v>
      </c>
      <c r="U326" t="str">
        <v>291</v>
      </c>
      <c r="V326" t="str">
        <v>5.35</v>
      </c>
      <c r="W326" t="str">
        <v>0</v>
      </c>
      <c r="X326" t="str">
        <v>https://youtu.be/R4y7rS-VU4s</v>
      </c>
    </row>
    <row r="327">
      <c r="A327" t="str">
        <v>AutoTable</v>
      </c>
      <c r="D327" t="str">
        <v>M2707</v>
      </c>
      <c r="E327" t="str">
        <v>FONTAINE DE TABLE (SACHET DE 4) 0163-F1-3503</v>
      </c>
      <c r="F327" t="str">
        <v>RECEPTION</v>
      </c>
      <c r="H327" t="str">
        <v>AUTRESPYRO</v>
      </c>
      <c r="I327" t="str">
        <v>BLACK CAT</v>
      </c>
      <c r="J327" t="str">
        <v>0</v>
      </c>
      <c r="M327" t="str">
        <v>FR</v>
      </c>
      <c r="N327" t="str">
        <v>F1</v>
      </c>
      <c r="O327" t="str">
        <v>1.4G</v>
      </c>
      <c r="P327" t="str">
        <v>0163-F1-3503</v>
      </c>
      <c r="Q327" t="str">
        <v>0.018</v>
      </c>
      <c r="S327" t="str">
        <v>1</v>
      </c>
      <c r="T327" t="str">
        <v>F-00000025</v>
      </c>
      <c r="U327" t="str">
        <v>3327</v>
      </c>
      <c r="V327" t="str">
        <v>0.31</v>
      </c>
      <c r="W327" t="str">
        <v>0</v>
      </c>
    </row>
    <row r="328">
      <c r="A328" t="str">
        <v>AutoTable</v>
      </c>
      <c r="D328" t="str">
        <v>ECH 1</v>
      </c>
      <c r="E328" t="str">
        <v>bombes igual cannes - patrick brault</v>
      </c>
      <c r="F328" t="str">
        <v>ANCIENNES REFS</v>
      </c>
      <c r="H328" t="str">
        <v>AUTRESPYRO</v>
      </c>
      <c r="I328" t="str">
        <v>ECHANTIL</v>
      </c>
      <c r="J328" t="str">
        <v>200</v>
      </c>
      <c r="M328" t="str">
        <v>EU</v>
      </c>
      <c r="N328" t="str">
        <v>F4</v>
      </c>
      <c r="O328" t="str">
        <v>1.1G</v>
      </c>
      <c r="P328" t="str">
        <v>1395-F4-0620/2013</v>
      </c>
      <c r="Q328" t="str">
        <v>5.584</v>
      </c>
      <c r="S328" t="str">
        <v>200</v>
      </c>
      <c r="T328" t="str">
        <v>F-00000211</v>
      </c>
      <c r="U328" t="str">
        <v>0</v>
      </c>
      <c r="V328" t="str">
        <v>52</v>
      </c>
      <c r="W328" t="str">
        <v>0</v>
      </c>
    </row>
    <row r="329">
      <c r="A329" t="str">
        <v>AutoTable</v>
      </c>
      <c r="D329" t="str">
        <v>72676-35</v>
      </c>
      <c r="E329" t="str">
        <v>BOMBE 75MM CYL. VERT FINAL DETO C4</v>
      </c>
      <c r="F329" t="str">
        <v>A DETRUIRE</v>
      </c>
      <c r="H329" t="str">
        <v>AUTRESPYRO</v>
      </c>
      <c r="I329" t="str">
        <v>ECHANTIL</v>
      </c>
      <c r="J329" t="str">
        <v>75</v>
      </c>
      <c r="M329" t="str">
        <v>CN</v>
      </c>
      <c r="N329" t="str">
        <v>C4</v>
      </c>
      <c r="O329" t="str">
        <v>1.3G</v>
      </c>
      <c r="Q329" t="str">
        <v>0.2175</v>
      </c>
      <c r="S329" t="str">
        <v>75</v>
      </c>
      <c r="T329" t="str">
        <v>F-00000300</v>
      </c>
      <c r="U329" t="str">
        <v>3028</v>
      </c>
      <c r="V329" t="str">
        <v>0.03</v>
      </c>
      <c r="W329" t="str">
        <v>0</v>
      </c>
    </row>
    <row r="330">
      <c r="A330" t="str">
        <v>AutoTable</v>
      </c>
      <c r="D330" t="str">
        <v>72676-36</v>
      </c>
      <c r="E330" t="str">
        <v>BOMBE 75MM CYL. CERCLE ROUGE FINAL DETO C4</v>
      </c>
      <c r="F330" t="str">
        <v>A DETRUIRE</v>
      </c>
      <c r="H330" t="str">
        <v>AUTRESPYRO</v>
      </c>
      <c r="I330" t="str">
        <v>ECHANTIL</v>
      </c>
      <c r="J330" t="str">
        <v>75</v>
      </c>
      <c r="M330" t="str">
        <v>CN</v>
      </c>
      <c r="N330" t="str">
        <v>C4</v>
      </c>
      <c r="O330" t="str">
        <v>1.3G</v>
      </c>
      <c r="Q330" t="str">
        <v>0.18</v>
      </c>
      <c r="S330" t="str">
        <v>75</v>
      </c>
      <c r="T330" t="str">
        <v>F-00000300</v>
      </c>
      <c r="U330" t="str">
        <v>360</v>
      </c>
      <c r="V330" t="str">
        <v>0.04</v>
      </c>
      <c r="W330" t="str">
        <v>0</v>
      </c>
    </row>
    <row r="331">
      <c r="A331" t="str">
        <v>AutoTable</v>
      </c>
      <c r="D331" t="str">
        <v>72676-46</v>
      </c>
      <c r="E331" t="str">
        <v>BOMBE 75MM CYL. CHEVEUX D'ANGES CLIGNO PSTIL ROUGE</v>
      </c>
      <c r="F331" t="str">
        <v>A DETRUIRE</v>
      </c>
      <c r="H331" t="str">
        <v>AUTRESPYRO</v>
      </c>
      <c r="I331" t="str">
        <v>ECHANTIL</v>
      </c>
      <c r="J331" t="str">
        <v>75</v>
      </c>
      <c r="M331" t="str">
        <v>CN</v>
      </c>
      <c r="N331" t="str">
        <v>C4</v>
      </c>
      <c r="O331" t="str">
        <v>1.3G</v>
      </c>
      <c r="Q331" t="str">
        <v>0.1952</v>
      </c>
      <c r="S331" t="str">
        <v>75</v>
      </c>
      <c r="T331" t="str">
        <v>F-00000300</v>
      </c>
      <c r="U331" t="str">
        <v>913</v>
      </c>
      <c r="V331" t="str">
        <v>0.05</v>
      </c>
      <c r="W331" t="str">
        <v>0</v>
      </c>
    </row>
    <row r="332">
      <c r="A332" t="str">
        <v>AutoTable</v>
      </c>
      <c r="D332" t="str">
        <v>ECH 3</v>
      </c>
      <c r="E332" t="str">
        <v>ECHANTILLON 3 - 60150</v>
      </c>
      <c r="F332" t="str">
        <v>ANCIENNES REFS</v>
      </c>
      <c r="H332" t="str">
        <v>AUTRESPYRO</v>
      </c>
      <c r="I332" t="str">
        <v>ECHANTIL</v>
      </c>
      <c r="J332" t="str">
        <v>0</v>
      </c>
      <c r="M332" t="str">
        <v>EU</v>
      </c>
      <c r="N332" t="str">
        <v>F4</v>
      </c>
      <c r="O332" t="str">
        <v>1.3G</v>
      </c>
      <c r="Q332" t="str">
        <v>0.05</v>
      </c>
      <c r="S332" t="str">
        <v>0</v>
      </c>
      <c r="T332" t="str">
        <v>F-00000317</v>
      </c>
      <c r="U332" t="str">
        <v>0</v>
      </c>
      <c r="V332" t="str">
        <v>1</v>
      </c>
      <c r="W332" t="str">
        <v>0</v>
      </c>
    </row>
    <row r="333">
      <c r="A333" t="str">
        <v>AutoTable</v>
      </c>
      <c r="D333" t="str">
        <v>ECHANTILLON1</v>
      </c>
      <c r="E333" t="str">
        <v>ECHANTILLON  - AGREMENT - CAMION</v>
      </c>
      <c r="F333" t="str">
        <v>ANCIENNES REFS</v>
      </c>
      <c r="H333" t="str">
        <v>AUTRESPYRO</v>
      </c>
      <c r="I333" t="str">
        <v>ECHANTIL</v>
      </c>
      <c r="J333" t="str">
        <v>0</v>
      </c>
      <c r="M333" t="str">
        <v>FR</v>
      </c>
      <c r="O333" t="str">
        <v>1.3G</v>
      </c>
      <c r="Q333" t="str">
        <v>100</v>
      </c>
      <c r="S333" t="str">
        <v>0</v>
      </c>
      <c r="T333" t="str">
        <v>F-00000480</v>
      </c>
      <c r="U333" t="str">
        <v>0</v>
      </c>
      <c r="V333" t="str">
        <v>66.16</v>
      </c>
      <c r="W333" t="str">
        <v>0</v>
      </c>
    </row>
    <row r="334">
      <c r="A334" t="str">
        <v>AutoTable</v>
      </c>
      <c r="D334" t="str">
        <v>ECH 2</v>
      </c>
      <c r="E334" t="str">
        <v>ECHANTILLON 2</v>
      </c>
      <c r="F334" t="str">
        <v>ANCIENNES REFS</v>
      </c>
      <c r="H334" t="str">
        <v>AUTRESPYRO</v>
      </c>
      <c r="I334" t="str">
        <v>ECHANTIL</v>
      </c>
      <c r="J334" t="str">
        <v>0</v>
      </c>
      <c r="M334" t="str">
        <v>EU</v>
      </c>
      <c r="Q334" t="str">
        <v>0</v>
      </c>
      <c r="S334" t="str">
        <v>0</v>
      </c>
      <c r="T334" t="str">
        <v>F-00000317</v>
      </c>
      <c r="U334" t="str">
        <v>0</v>
      </c>
      <c r="V334" t="str">
        <v>0.47</v>
      </c>
      <c r="W334" t="str">
        <v>0</v>
      </c>
    </row>
    <row r="335">
      <c r="A335" t="str">
        <v>AutoTable</v>
      </c>
      <c r="D335" t="str">
        <v>40120-15</v>
      </c>
      <c r="E335" t="str">
        <v>JET ARGENT Ø20 - 15 sec</v>
      </c>
      <c r="F335" t="str">
        <v>1</v>
      </c>
      <c r="H335" t="str">
        <v>AUTRESPYRO</v>
      </c>
      <c r="I335" t="str">
        <v>FONTAINE</v>
      </c>
      <c r="J335" t="str">
        <v>20</v>
      </c>
      <c r="K335" t="str">
        <v>SOL</v>
      </c>
      <c r="L335" t="str">
        <v>ARGENT</v>
      </c>
      <c r="M335" t="str">
        <v>EU</v>
      </c>
      <c r="N335" t="str">
        <v>T1</v>
      </c>
      <c r="O335" t="str">
        <v>1.4G</v>
      </c>
      <c r="P335" t="str">
        <v>0589-T1-0401</v>
      </c>
      <c r="Q335" t="str">
        <v>0.05</v>
      </c>
      <c r="R335" t="str">
        <v>15</v>
      </c>
      <c r="S335" t="str">
        <v>15</v>
      </c>
      <c r="T335" t="str">
        <v>F-00000270</v>
      </c>
      <c r="U335" t="str">
        <v>809</v>
      </c>
      <c r="V335" t="str">
        <v>2.151</v>
      </c>
      <c r="W335" t="str">
        <v>1</v>
      </c>
    </row>
    <row r="336">
      <c r="A336" t="str">
        <v>AutoTable</v>
      </c>
      <c r="D336" t="str">
        <v>40120-30</v>
      </c>
      <c r="E336" t="str">
        <v>JET ARGENT Ø20 - 30 sec</v>
      </c>
      <c r="F336" t="str">
        <v>1</v>
      </c>
      <c r="H336" t="str">
        <v>AUTRESPYRO</v>
      </c>
      <c r="I336" t="str">
        <v>FONTAINE</v>
      </c>
      <c r="J336" t="str">
        <v>20</v>
      </c>
      <c r="K336" t="str">
        <v>SOL</v>
      </c>
      <c r="L336" t="str">
        <v>ARGENT</v>
      </c>
      <c r="M336" t="str">
        <v>EU</v>
      </c>
      <c r="N336" t="str">
        <v>T1</v>
      </c>
      <c r="O336" t="str">
        <v>1.4G</v>
      </c>
      <c r="P336" t="str">
        <v>0589-T1-0401</v>
      </c>
      <c r="Q336" t="str">
        <v>0.09</v>
      </c>
      <c r="R336" t="str">
        <v>30</v>
      </c>
      <c r="S336" t="str">
        <v>15</v>
      </c>
      <c r="T336" t="str">
        <v>F-00000270</v>
      </c>
      <c r="U336" t="str">
        <v>301</v>
      </c>
      <c r="V336" t="str">
        <v>3.54</v>
      </c>
      <c r="W336" t="str">
        <v>1</v>
      </c>
    </row>
    <row r="337">
      <c r="A337" t="str">
        <v>AutoTable</v>
      </c>
      <c r="D337" t="str">
        <v>40130-30</v>
      </c>
      <c r="E337" t="str">
        <v>JET ARGENT Ø30 - 30 sec</v>
      </c>
      <c r="F337" t="str">
        <v>1</v>
      </c>
      <c r="H337" t="str">
        <v>AUTRESPYRO</v>
      </c>
      <c r="I337" t="str">
        <v>FONTAINE</v>
      </c>
      <c r="J337" t="str">
        <v>30</v>
      </c>
      <c r="K337" t="str">
        <v>SOL</v>
      </c>
      <c r="L337" t="str">
        <v>ARGENT</v>
      </c>
      <c r="M337" t="str">
        <v>EU</v>
      </c>
      <c r="N337" t="str">
        <v>T1</v>
      </c>
      <c r="O337" t="str">
        <v>1.4G</v>
      </c>
      <c r="P337" t="str">
        <v>0589-T1-0400</v>
      </c>
      <c r="Q337" t="str">
        <v>0.205</v>
      </c>
      <c r="R337" t="str">
        <v>30</v>
      </c>
      <c r="S337" t="str">
        <v>15</v>
      </c>
      <c r="T337" t="str">
        <v>F-00000270</v>
      </c>
      <c r="U337" t="str">
        <v>110</v>
      </c>
      <c r="V337" t="str">
        <v>7.4</v>
      </c>
      <c r="W337" t="str">
        <v>1</v>
      </c>
    </row>
    <row r="338">
      <c r="A338" t="str">
        <v>AutoTable</v>
      </c>
      <c r="D338" t="str">
        <v>15050A</v>
      </c>
      <c r="E338" t="str">
        <v>VOLCAN ARGENT 90 sec</v>
      </c>
      <c r="F338" t="str">
        <v>1</v>
      </c>
      <c r="H338" t="str">
        <v>AUTRESPYRO</v>
      </c>
      <c r="I338" t="str">
        <v>FONTAINE</v>
      </c>
      <c r="J338" t="str">
        <v>100</v>
      </c>
      <c r="K338" t="str">
        <v>SOL</v>
      </c>
      <c r="L338" t="str">
        <v>ARGENT</v>
      </c>
      <c r="M338" t="str">
        <v>CN</v>
      </c>
      <c r="N338" t="str">
        <v>F2</v>
      </c>
      <c r="O338" t="str">
        <v>1.4G</v>
      </c>
      <c r="P338" t="str">
        <v>0163-F2-3512</v>
      </c>
      <c r="Q338" t="str">
        <v>0.2</v>
      </c>
      <c r="R338" t="str">
        <v>90</v>
      </c>
      <c r="S338" t="str">
        <v>8</v>
      </c>
      <c r="T338" t="str">
        <v>F-00000300</v>
      </c>
      <c r="U338" t="str">
        <v>435</v>
      </c>
      <c r="V338" t="str">
        <v>3.10778</v>
      </c>
      <c r="W338" t="str">
        <v>18</v>
      </c>
      <c r="X338" t="str">
        <v>https://tinyurl.com/y6rt9km7</v>
      </c>
    </row>
    <row r="339">
      <c r="A339" t="str">
        <v>AutoTable</v>
      </c>
      <c r="D339" t="str">
        <v>15050FR</v>
      </c>
      <c r="E339" t="str">
        <v>VOLCAN FRISSON BLANC 90 sec</v>
      </c>
      <c r="F339" t="str">
        <v>1</v>
      </c>
      <c r="G339" t="str">
        <v>2020</v>
      </c>
      <c r="H339" t="str">
        <v>AUTRESPYRO</v>
      </c>
      <c r="I339" t="str">
        <v>FONTAINE</v>
      </c>
      <c r="J339" t="str">
        <v>100</v>
      </c>
      <c r="K339" t="str">
        <v>CREPITANT</v>
      </c>
      <c r="L339" t="str">
        <v>ARGENT</v>
      </c>
      <c r="M339" t="str">
        <v>CN</v>
      </c>
      <c r="N339" t="str">
        <v>F2</v>
      </c>
      <c r="O339" t="str">
        <v>1.4G</v>
      </c>
      <c r="P339" t="str">
        <v>0163-F2-3512</v>
      </c>
      <c r="Q339" t="str">
        <v>0.2</v>
      </c>
      <c r="R339" t="str">
        <v>90</v>
      </c>
      <c r="S339" t="str">
        <v>8</v>
      </c>
      <c r="T339" t="str">
        <v>F-00000300</v>
      </c>
      <c r="U339" t="str">
        <v>0</v>
      </c>
      <c r="V339" t="str">
        <v>3.11967</v>
      </c>
      <c r="W339" t="str">
        <v>0</v>
      </c>
    </row>
    <row r="340">
      <c r="A340" t="str">
        <v>AutoTable</v>
      </c>
      <c r="D340" t="str">
        <v>15050OR</v>
      </c>
      <c r="E340" t="str">
        <v>VOLCAN OR 90 sec</v>
      </c>
      <c r="F340" t="str">
        <v>1</v>
      </c>
      <c r="H340" t="str">
        <v>AUTRESPYRO</v>
      </c>
      <c r="I340" t="str">
        <v>FONTAINE</v>
      </c>
      <c r="J340" t="str">
        <v>100</v>
      </c>
      <c r="K340" t="str">
        <v>SOL</v>
      </c>
      <c r="L340" t="str">
        <v>OR</v>
      </c>
      <c r="M340" t="str">
        <v>CN</v>
      </c>
      <c r="N340" t="str">
        <v>F2</v>
      </c>
      <c r="O340" t="str">
        <v>1.4G</v>
      </c>
      <c r="P340" t="str">
        <v>0163-F2-3512</v>
      </c>
      <c r="Q340" t="str">
        <v>0.2</v>
      </c>
      <c r="R340" t="str">
        <v>90</v>
      </c>
      <c r="S340" t="str">
        <v>8</v>
      </c>
      <c r="T340" t="str">
        <v>F-00000300</v>
      </c>
      <c r="U340" t="str">
        <v>423</v>
      </c>
      <c r="V340" t="str">
        <v>3.12</v>
      </c>
      <c r="W340" t="str">
        <v>18</v>
      </c>
      <c r="X340" t="str">
        <v>https://youtu.be/44iVKzxTsZs</v>
      </c>
    </row>
    <row r="341">
      <c r="A341" t="str">
        <v>AutoTable</v>
      </c>
      <c r="D341" t="str">
        <v>15059A</v>
      </c>
      <c r="E341" t="str">
        <v>JET ARGENT Ø35 - 30 sec - AE</v>
      </c>
      <c r="F341" t="str">
        <v>1</v>
      </c>
      <c r="H341" t="str">
        <v>AUTRESPYRO</v>
      </c>
      <c r="I341" t="str">
        <v>FONTAINE</v>
      </c>
      <c r="J341" t="str">
        <v>35</v>
      </c>
      <c r="K341" t="str">
        <v>SOL</v>
      </c>
      <c r="L341" t="str">
        <v>ARGENT</v>
      </c>
      <c r="M341" t="str">
        <v>CN</v>
      </c>
      <c r="N341" t="str">
        <v>T1</v>
      </c>
      <c r="O341" t="str">
        <v>1.4G</v>
      </c>
      <c r="P341" t="str">
        <v>0163-T1-3511</v>
      </c>
      <c r="Q341" t="str">
        <v>0.12</v>
      </c>
      <c r="R341" t="str">
        <v>30</v>
      </c>
      <c r="S341" t="str">
        <v>15</v>
      </c>
      <c r="T341" t="str">
        <v>F-00000300</v>
      </c>
      <c r="U341" t="str">
        <v>742</v>
      </c>
      <c r="V341" t="str">
        <v>2.12375</v>
      </c>
      <c r="W341" t="str">
        <v>32</v>
      </c>
      <c r="X341" t="str">
        <v>https://youtu.be/AtdNiQBh3mI</v>
      </c>
    </row>
    <row r="342">
      <c r="A342" t="str">
        <v>AutoTable</v>
      </c>
      <c r="D342" t="str">
        <v>15059OR</v>
      </c>
      <c r="E342" t="str">
        <v>JET OR Ø35 - 30 sec - AE</v>
      </c>
      <c r="F342" t="str">
        <v>1</v>
      </c>
      <c r="H342" t="str">
        <v>AUTRESPYRO</v>
      </c>
      <c r="I342" t="str">
        <v>FONTAINE</v>
      </c>
      <c r="J342" t="str">
        <v>35</v>
      </c>
      <c r="K342" t="str">
        <v>SOL</v>
      </c>
      <c r="L342" t="str">
        <v>OR</v>
      </c>
      <c r="M342" t="str">
        <v>CN</v>
      </c>
      <c r="N342" t="str">
        <v>T1</v>
      </c>
      <c r="O342" t="str">
        <v>1.4G</v>
      </c>
      <c r="P342" t="str">
        <v>0163-T1-3511</v>
      </c>
      <c r="Q342" t="str">
        <v>0.12</v>
      </c>
      <c r="R342" t="str">
        <v>30</v>
      </c>
      <c r="S342" t="str">
        <v>15</v>
      </c>
      <c r="T342" t="str">
        <v>F-00000300</v>
      </c>
      <c r="U342" t="str">
        <v>804</v>
      </c>
      <c r="V342" t="str">
        <v>2.0783</v>
      </c>
      <c r="W342" t="str">
        <v>804</v>
      </c>
      <c r="X342" t="str">
        <v>https://youtu.be/Thh4tsK6FQA</v>
      </c>
    </row>
    <row r="343">
      <c r="A343" t="str">
        <v>AutoTable</v>
      </c>
      <c r="D343" t="str">
        <v>15060A</v>
      </c>
      <c r="E343" t="str">
        <v>JET ARGENT Ø50 - 60 sec - AE</v>
      </c>
      <c r="F343" t="str">
        <v>1</v>
      </c>
      <c r="H343" t="str">
        <v>AUTRESPYRO</v>
      </c>
      <c r="I343" t="str">
        <v>FONTAINE</v>
      </c>
      <c r="J343" t="str">
        <v>50</v>
      </c>
      <c r="K343" t="str">
        <v>SOL</v>
      </c>
      <c r="L343" t="str">
        <v>ARGENT</v>
      </c>
      <c r="M343" t="str">
        <v>CN</v>
      </c>
      <c r="N343" t="str">
        <v>T1</v>
      </c>
      <c r="O343" t="str">
        <v>1.4G</v>
      </c>
      <c r="P343" t="str">
        <v>0163-T1-3511</v>
      </c>
      <c r="Q343" t="str">
        <v>0.22</v>
      </c>
      <c r="R343" t="str">
        <v>60</v>
      </c>
      <c r="S343" t="str">
        <v>15</v>
      </c>
      <c r="T343" t="str">
        <v>F-00000300</v>
      </c>
      <c r="U343" t="str">
        <v>506</v>
      </c>
      <c r="V343" t="str">
        <v>3.503</v>
      </c>
      <c r="W343" t="str">
        <v>0</v>
      </c>
      <c r="X343" t="str">
        <v>https://youtu.be/03-FcK4DRus</v>
      </c>
    </row>
    <row r="344">
      <c r="A344" t="str">
        <v>AutoTable</v>
      </c>
      <c r="D344" t="str">
        <v>15060OR</v>
      </c>
      <c r="E344" t="str">
        <v>JET OR Ø50 - 60 sec - AE</v>
      </c>
      <c r="F344" t="str">
        <v>1</v>
      </c>
      <c r="H344" t="str">
        <v>AUTRESPYRO</v>
      </c>
      <c r="I344" t="str">
        <v>FONTAINE</v>
      </c>
      <c r="J344" t="str">
        <v>50</v>
      </c>
      <c r="K344" t="str">
        <v>SOL</v>
      </c>
      <c r="L344" t="str">
        <v>OR</v>
      </c>
      <c r="M344" t="str">
        <v>CN</v>
      </c>
      <c r="N344" t="str">
        <v>T1</v>
      </c>
      <c r="O344" t="str">
        <v>1.4G</v>
      </c>
      <c r="P344" t="str">
        <v>0163-T1-3511</v>
      </c>
      <c r="Q344" t="str">
        <v>0.22</v>
      </c>
      <c r="R344" t="str">
        <v>60</v>
      </c>
      <c r="S344" t="str">
        <v>15</v>
      </c>
      <c r="T344" t="str">
        <v>F-00000300</v>
      </c>
      <c r="U344" t="str">
        <v>634</v>
      </c>
      <c r="V344" t="str">
        <v>3.48682</v>
      </c>
      <c r="W344" t="str">
        <v>30</v>
      </c>
      <c r="X344" t="str">
        <v>https://youtu.be/nEj-aK8aSgs</v>
      </c>
    </row>
    <row r="345">
      <c r="A345" t="str">
        <v>AutoTable</v>
      </c>
      <c r="D345" t="str">
        <v>15061A</v>
      </c>
      <c r="E345" t="str">
        <v>FONTAINE LUMIERE D'ARGENT 2 AE</v>
      </c>
      <c r="F345" t="str">
        <v>OPPORTUNITE</v>
      </c>
      <c r="H345" t="str">
        <v>AUTRESPYRO</v>
      </c>
      <c r="I345" t="str">
        <v>FONTAINE</v>
      </c>
      <c r="J345" t="str">
        <v>75</v>
      </c>
      <c r="K345" t="str">
        <v>FONTAINE</v>
      </c>
      <c r="L345" t="str">
        <v>ARGENT</v>
      </c>
      <c r="M345" t="str">
        <v>CN</v>
      </c>
      <c r="N345" t="str">
        <v>T1</v>
      </c>
      <c r="O345" t="str">
        <v>1.4G</v>
      </c>
      <c r="P345" t="str">
        <v>0163-T1-2877</v>
      </c>
      <c r="Q345" t="str">
        <v>0.65</v>
      </c>
      <c r="R345" t="str">
        <v>90</v>
      </c>
      <c r="S345" t="str">
        <v>15</v>
      </c>
      <c r="T345" t="str">
        <v>F-00000300</v>
      </c>
      <c r="U345" t="str">
        <v>51</v>
      </c>
      <c r="V345" t="str">
        <v>8.66</v>
      </c>
      <c r="W345" t="str">
        <v>0</v>
      </c>
    </row>
    <row r="346">
      <c r="A346" t="str">
        <v>AutoTable</v>
      </c>
      <c r="D346" t="str">
        <v>15061OR</v>
      </c>
      <c r="E346" t="str">
        <v>FONTAINE LUMIERE D'OR 2 AE</v>
      </c>
      <c r="F346" t="str">
        <v>OPPORTUNITE</v>
      </c>
      <c r="H346" t="str">
        <v>AUTRESPYRO</v>
      </c>
      <c r="I346" t="str">
        <v>FONTAINE</v>
      </c>
      <c r="J346" t="str">
        <v>75</v>
      </c>
      <c r="K346" t="str">
        <v>FONTAINE</v>
      </c>
      <c r="L346" t="str">
        <v>OR</v>
      </c>
      <c r="M346" t="str">
        <v>CN</v>
      </c>
      <c r="N346" t="str">
        <v>T1</v>
      </c>
      <c r="O346" t="str">
        <v>1.4G</v>
      </c>
      <c r="P346" t="str">
        <v>0163-T1-2877</v>
      </c>
      <c r="Q346" t="str">
        <v>0.65</v>
      </c>
      <c r="R346" t="str">
        <v>90</v>
      </c>
      <c r="S346" t="str">
        <v>15</v>
      </c>
      <c r="T346" t="str">
        <v>F-00000300</v>
      </c>
      <c r="U346" t="str">
        <v>28</v>
      </c>
      <c r="V346" t="str">
        <v>8.59929</v>
      </c>
      <c r="W346" t="str">
        <v>0</v>
      </c>
    </row>
    <row r="347">
      <c r="A347" t="str">
        <v>AutoTable</v>
      </c>
      <c r="D347" t="str">
        <v>15347A</v>
      </c>
      <c r="E347" t="str">
        <v>JET ARGENT Ø27 - 3 m - 60 sec - AE</v>
      </c>
      <c r="F347" t="str">
        <v>1</v>
      </c>
      <c r="H347" t="str">
        <v>AUTRESPYRO</v>
      </c>
      <c r="I347" t="str">
        <v>FONTAINE</v>
      </c>
      <c r="J347" t="str">
        <v>27</v>
      </c>
      <c r="K347" t="str">
        <v>SOL</v>
      </c>
      <c r="L347" t="str">
        <v>ARGENT</v>
      </c>
      <c r="M347" t="str">
        <v>CN</v>
      </c>
      <c r="N347" t="str">
        <v>T1</v>
      </c>
      <c r="O347" t="str">
        <v>1.4G</v>
      </c>
      <c r="P347" t="str">
        <v>0163-T1-2876</v>
      </c>
      <c r="Q347" t="str">
        <v>0.075</v>
      </c>
      <c r="R347" t="str">
        <v>60</v>
      </c>
      <c r="S347" t="str">
        <v>15</v>
      </c>
      <c r="T347" t="str">
        <v>F-00000300</v>
      </c>
      <c r="U347" t="str">
        <v>476</v>
      </c>
      <c r="V347" t="str">
        <v>1.745</v>
      </c>
      <c r="W347" t="str">
        <v>2</v>
      </c>
      <c r="X347" t="str">
        <v>https://tinyurl.com/y58udzfv</v>
      </c>
    </row>
    <row r="348">
      <c r="A348" t="str">
        <v>AutoTable</v>
      </c>
      <c r="D348" t="str">
        <v>15347OR</v>
      </c>
      <c r="E348" t="str">
        <v>JET OR Ø27 - 3 m - 60 sec - AE</v>
      </c>
      <c r="F348" t="str">
        <v>1</v>
      </c>
      <c r="H348" t="str">
        <v>AUTRESPYRO</v>
      </c>
      <c r="I348" t="str">
        <v>FONTAINE</v>
      </c>
      <c r="J348" t="str">
        <v>27</v>
      </c>
      <c r="K348" t="str">
        <v>SOL</v>
      </c>
      <c r="L348" t="str">
        <v>OR</v>
      </c>
      <c r="M348" t="str">
        <v>CN</v>
      </c>
      <c r="N348" t="str">
        <v>T1</v>
      </c>
      <c r="O348" t="str">
        <v>1.4G</v>
      </c>
      <c r="P348" t="str">
        <v>0163-T1-2876</v>
      </c>
      <c r="Q348" t="str">
        <v>0.075</v>
      </c>
      <c r="R348" t="str">
        <v>60</v>
      </c>
      <c r="S348" t="str">
        <v>15</v>
      </c>
      <c r="T348" t="str">
        <v>F-00000300</v>
      </c>
      <c r="U348" t="str">
        <v>344</v>
      </c>
      <c r="V348" t="str">
        <v>1.74498</v>
      </c>
      <c r="W348" t="str">
        <v>0</v>
      </c>
      <c r="X348" t="str">
        <v>https://tinyurl.com/y4ppmnf6</v>
      </c>
    </row>
    <row r="349">
      <c r="A349" t="str">
        <v>AutoTable</v>
      </c>
      <c r="D349" t="str">
        <v>15405B</v>
      </c>
      <c r="E349" t="str">
        <v>FONTAINE D'ÉTOILES BLEUES - 4 m - 3 sec</v>
      </c>
      <c r="F349" t="str">
        <v>1</v>
      </c>
      <c r="H349" t="str">
        <v>AUTRESPYRO</v>
      </c>
      <c r="I349" t="str">
        <v>FONTAINE</v>
      </c>
      <c r="J349" t="str">
        <v>75</v>
      </c>
      <c r="K349" t="str">
        <v>SOL</v>
      </c>
      <c r="L349" t="str">
        <v>BLEU</v>
      </c>
      <c r="M349" t="str">
        <v>CN</v>
      </c>
      <c r="N349" t="str">
        <v>T1</v>
      </c>
      <c r="O349" t="str">
        <v>1.4G</v>
      </c>
      <c r="P349" t="str">
        <v>0163-T1-2876</v>
      </c>
      <c r="Q349" t="str">
        <v>0.07</v>
      </c>
      <c r="R349" t="str">
        <v>5</v>
      </c>
      <c r="S349" t="str">
        <v>15</v>
      </c>
      <c r="T349" t="str">
        <v>F-00000300</v>
      </c>
      <c r="U349" t="str">
        <v>200</v>
      </c>
      <c r="V349" t="str">
        <v>2.74023</v>
      </c>
      <c r="W349" t="str">
        <v>23</v>
      </c>
      <c r="X349" t="str">
        <v>https://youtu.be/MrYMT1BHW3U</v>
      </c>
    </row>
    <row r="350">
      <c r="A350" t="str">
        <v>AutoTable</v>
      </c>
      <c r="D350" t="str">
        <v>15405BC</v>
      </c>
      <c r="E350" t="str">
        <v>FONTAINE D'ÉTOILES BLANCHES - 4 m - 3 sec</v>
      </c>
      <c r="F350" t="str">
        <v>1</v>
      </c>
      <c r="H350" t="str">
        <v>AUTRESPYRO</v>
      </c>
      <c r="I350" t="str">
        <v>FONTAINE</v>
      </c>
      <c r="J350" t="str">
        <v>75</v>
      </c>
      <c r="K350" t="str">
        <v>SOL</v>
      </c>
      <c r="L350" t="str">
        <v>BLANC</v>
      </c>
      <c r="M350" t="str">
        <v>CN</v>
      </c>
      <c r="N350" t="str">
        <v>T1</v>
      </c>
      <c r="O350" t="str">
        <v>1.4G</v>
      </c>
      <c r="P350" t="str">
        <v>0163-T1-2876</v>
      </c>
      <c r="Q350" t="str">
        <v>0.07</v>
      </c>
      <c r="R350" t="str">
        <v>5</v>
      </c>
      <c r="S350" t="str">
        <v>15</v>
      </c>
      <c r="T350" t="str">
        <v>F-00000300</v>
      </c>
      <c r="U350" t="str">
        <v>204</v>
      </c>
      <c r="V350" t="str">
        <v>2.74025</v>
      </c>
      <c r="W350" t="str">
        <v>2</v>
      </c>
      <c r="X350" t="str">
        <v>https://tinyurl.com/yy69qrd6</v>
      </c>
    </row>
    <row r="351">
      <c r="A351" t="str">
        <v>AutoTable</v>
      </c>
      <c r="D351" t="str">
        <v>15405M</v>
      </c>
      <c r="E351" t="str">
        <v>FONTAINE D'ÉTOILES MULTICOLORE  - 4 m - 3 sec</v>
      </c>
      <c r="F351" t="str">
        <v>1</v>
      </c>
      <c r="H351" t="str">
        <v>AUTRESPYRO</v>
      </c>
      <c r="I351" t="str">
        <v>FONTAINE</v>
      </c>
      <c r="J351" t="str">
        <v>75</v>
      </c>
      <c r="K351" t="str">
        <v>SOL</v>
      </c>
      <c r="L351" t="str">
        <v>MULTICOLORE</v>
      </c>
      <c r="M351" t="str">
        <v>CN</v>
      </c>
      <c r="N351" t="str">
        <v>T1</v>
      </c>
      <c r="O351" t="str">
        <v>1.4G</v>
      </c>
      <c r="P351" t="str">
        <v>0163-T1-2876</v>
      </c>
      <c r="Q351" t="str">
        <v>0.07</v>
      </c>
      <c r="R351" t="str">
        <v>5</v>
      </c>
      <c r="S351" t="str">
        <v>15</v>
      </c>
      <c r="T351" t="str">
        <v>F-00000300</v>
      </c>
      <c r="U351" t="str">
        <v>185</v>
      </c>
      <c r="V351" t="str">
        <v>2.74023</v>
      </c>
      <c r="W351" t="str">
        <v>1</v>
      </c>
    </row>
    <row r="352">
      <c r="A352" t="str">
        <v>AutoTable</v>
      </c>
      <c r="D352" t="str">
        <v>15405R</v>
      </c>
      <c r="E352" t="str">
        <v>FONTAINE D'ÉTOILES ROUGES - 4 m - 3 sec</v>
      </c>
      <c r="F352" t="str">
        <v>1</v>
      </c>
      <c r="H352" t="str">
        <v>AUTRESPYRO</v>
      </c>
      <c r="I352" t="str">
        <v>FONTAINE</v>
      </c>
      <c r="J352" t="str">
        <v>75</v>
      </c>
      <c r="K352" t="str">
        <v>SOL</v>
      </c>
      <c r="L352" t="str">
        <v>ROUGE</v>
      </c>
      <c r="M352" t="str">
        <v>CN</v>
      </c>
      <c r="N352" t="str">
        <v>T1</v>
      </c>
      <c r="O352" t="str">
        <v>1.4G</v>
      </c>
      <c r="P352" t="str">
        <v>0163-T1-2876</v>
      </c>
      <c r="Q352" t="str">
        <v>0.07</v>
      </c>
      <c r="R352" t="str">
        <v>5</v>
      </c>
      <c r="S352" t="str">
        <v>15</v>
      </c>
      <c r="T352" t="str">
        <v>F-00000300</v>
      </c>
      <c r="U352" t="str">
        <v>0</v>
      </c>
      <c r="V352" t="str">
        <v>2.74027</v>
      </c>
      <c r="W352" t="str">
        <v>0</v>
      </c>
    </row>
    <row r="353">
      <c r="A353" t="str">
        <v>AutoTable</v>
      </c>
      <c r="D353" t="str">
        <v>15406</v>
      </c>
      <c r="E353" t="str">
        <v>FONTAINE D'ÉTOILES ROUGES - 12 m - 3 sec - AE</v>
      </c>
      <c r="F353" t="str">
        <v>1</v>
      </c>
      <c r="H353" t="str">
        <v>AUTRESPYRO</v>
      </c>
      <c r="I353" t="str">
        <v>FONTAINE</v>
      </c>
      <c r="J353" t="str">
        <v>120</v>
      </c>
      <c r="K353" t="str">
        <v>SOL</v>
      </c>
      <c r="L353" t="str">
        <v>ROUGE</v>
      </c>
      <c r="M353" t="str">
        <v>CN</v>
      </c>
      <c r="N353" t="str">
        <v>T2</v>
      </c>
      <c r="O353" t="str">
        <v>1.4G</v>
      </c>
      <c r="P353" t="str">
        <v>0163-T2-1142</v>
      </c>
      <c r="Q353" t="str">
        <v>0.12</v>
      </c>
      <c r="R353" t="str">
        <v>7</v>
      </c>
      <c r="S353" t="str">
        <v>15</v>
      </c>
      <c r="T353" t="str">
        <v>F-00000300</v>
      </c>
      <c r="U353" t="str">
        <v>68</v>
      </c>
      <c r="V353" t="str">
        <v>5.21917</v>
      </c>
      <c r="W353" t="str">
        <v>0</v>
      </c>
      <c r="X353" t="str">
        <v>https://youtu.be/0E1JRUZ5jvw</v>
      </c>
    </row>
    <row r="354">
      <c r="A354" t="str">
        <v>AutoTable</v>
      </c>
      <c r="D354" t="str">
        <v>15406B</v>
      </c>
      <c r="E354" t="str">
        <v>FONTAINE D'ÉTOILES BLEUES - 12 m -  3 sec - AE</v>
      </c>
      <c r="F354" t="str">
        <v>1</v>
      </c>
      <c r="H354" t="str">
        <v>AUTRESPYRO</v>
      </c>
      <c r="I354" t="str">
        <v>FONTAINE</v>
      </c>
      <c r="J354" t="str">
        <v>120</v>
      </c>
      <c r="K354" t="str">
        <v>SOL</v>
      </c>
      <c r="L354" t="str">
        <v>BLEU</v>
      </c>
      <c r="M354" t="str">
        <v>CN</v>
      </c>
      <c r="N354" t="str">
        <v>T2</v>
      </c>
      <c r="O354" t="str">
        <v>1.4G</v>
      </c>
      <c r="P354" t="str">
        <v>0163-T2-1142</v>
      </c>
      <c r="Q354" t="str">
        <v>0.12</v>
      </c>
      <c r="R354" t="str">
        <v>7</v>
      </c>
      <c r="S354" t="str">
        <v>15</v>
      </c>
      <c r="T354" t="str">
        <v>F-00000300</v>
      </c>
      <c r="U354" t="str">
        <v>257</v>
      </c>
      <c r="V354" t="str">
        <v>5.17412</v>
      </c>
      <c r="W354" t="str">
        <v>257</v>
      </c>
      <c r="X354" t="str">
        <v>https://tinyurl.com/yycaoubx</v>
      </c>
    </row>
    <row r="355">
      <c r="A355" t="str">
        <v>AutoTable</v>
      </c>
      <c r="D355" t="str">
        <v>15406J</v>
      </c>
      <c r="E355" t="str">
        <v>FONTAINE D'ÉTOILES JAUNES - 12 m -  3 sec - AE</v>
      </c>
      <c r="F355" t="str">
        <v>1</v>
      </c>
      <c r="H355" t="str">
        <v>AUTRESPYRO</v>
      </c>
      <c r="I355" t="str">
        <v>FONTAINE</v>
      </c>
      <c r="J355" t="str">
        <v>120</v>
      </c>
      <c r="K355" t="str">
        <v>SOL</v>
      </c>
      <c r="L355" t="str">
        <v>JAUNE</v>
      </c>
      <c r="M355" t="str">
        <v>CN</v>
      </c>
      <c r="N355" t="str">
        <v>T2</v>
      </c>
      <c r="O355" t="str">
        <v>1.4G</v>
      </c>
      <c r="P355" t="str">
        <v>0163-T2-1142</v>
      </c>
      <c r="Q355" t="str">
        <v>0.12</v>
      </c>
      <c r="R355" t="str">
        <v>7</v>
      </c>
      <c r="S355" t="str">
        <v>15</v>
      </c>
      <c r="T355" t="str">
        <v>F-00000300</v>
      </c>
      <c r="U355" t="str">
        <v>78</v>
      </c>
      <c r="V355" t="str">
        <v>5.17444</v>
      </c>
      <c r="W355" t="str">
        <v>0</v>
      </c>
      <c r="X355" t="str">
        <v>https://youtu.be/OITQSYG9grg</v>
      </c>
    </row>
    <row r="356">
      <c r="A356" t="str">
        <v>AutoTable</v>
      </c>
      <c r="D356" t="str">
        <v>15406VE</v>
      </c>
      <c r="E356" t="str">
        <v>FONTAINE D'ÉTOILES VERTES - 12 m -  3 sec - AE</v>
      </c>
      <c r="F356" t="str">
        <v>1</v>
      </c>
      <c r="H356" t="str">
        <v>AUTRESPYRO</v>
      </c>
      <c r="I356" t="str">
        <v>FONTAINE</v>
      </c>
      <c r="J356" t="str">
        <v>120</v>
      </c>
      <c r="K356" t="str">
        <v>SOL</v>
      </c>
      <c r="L356" t="str">
        <v>VERT</v>
      </c>
      <c r="M356" t="str">
        <v>CN</v>
      </c>
      <c r="N356" t="str">
        <v>T2</v>
      </c>
      <c r="O356" t="str">
        <v>1.4G</v>
      </c>
      <c r="P356" t="str">
        <v>0163-T2-1142</v>
      </c>
      <c r="Q356" t="str">
        <v>0.12</v>
      </c>
      <c r="R356" t="str">
        <v>7</v>
      </c>
      <c r="S356" t="str">
        <v>15</v>
      </c>
      <c r="T356" t="str">
        <v>F-00000300</v>
      </c>
      <c r="U356" t="str">
        <v>78</v>
      </c>
      <c r="V356" t="str">
        <v>5.17444</v>
      </c>
      <c r="W356" t="str">
        <v>0</v>
      </c>
      <c r="X356" t="str">
        <v>https://youtu.be/JiidEr70pF0</v>
      </c>
    </row>
    <row r="357">
      <c r="A357" t="str">
        <v>AutoTable</v>
      </c>
      <c r="D357" t="str">
        <v>15440J</v>
      </c>
      <c r="E357" t="str">
        <v>FLAMINGO JAUNE 160 MM 4 SEC.</v>
      </c>
      <c r="F357" t="str">
        <v>OPPORTUNITE</v>
      </c>
      <c r="H357" t="str">
        <v>AUTRESPYRO</v>
      </c>
      <c r="I357" t="str">
        <v>FONTAINE</v>
      </c>
      <c r="J357" t="str">
        <v>160</v>
      </c>
      <c r="K357" t="str">
        <v>FLAMME</v>
      </c>
      <c r="L357" t="str">
        <v>JAUNE</v>
      </c>
      <c r="M357" t="str">
        <v>CN</v>
      </c>
      <c r="N357" t="str">
        <v>T2</v>
      </c>
      <c r="O357" t="str">
        <v>1.4G</v>
      </c>
      <c r="P357" t="str">
        <v>0163-T2-3507</v>
      </c>
      <c r="Q357" t="str">
        <v>0.48</v>
      </c>
      <c r="R357" t="str">
        <v>4</v>
      </c>
      <c r="S357" t="str">
        <v>15</v>
      </c>
      <c r="T357" t="str">
        <v>F-00000300</v>
      </c>
      <c r="U357" t="str">
        <v>38</v>
      </c>
      <c r="V357" t="str">
        <v>8.13429</v>
      </c>
      <c r="W357" t="str">
        <v>0</v>
      </c>
    </row>
    <row r="358">
      <c r="A358" t="str">
        <v>AutoTable</v>
      </c>
      <c r="D358" t="str">
        <v>15440V</v>
      </c>
      <c r="E358" t="str">
        <v>FLAMINGO VERT 160 MM 4 SEC.</v>
      </c>
      <c r="F358" t="str">
        <v>OPPORTUNITE</v>
      </c>
      <c r="H358" t="str">
        <v>AUTRESPYRO</v>
      </c>
      <c r="I358" t="str">
        <v>FONTAINE</v>
      </c>
      <c r="J358" t="str">
        <v>160</v>
      </c>
      <c r="K358" t="str">
        <v>FLAMME</v>
      </c>
      <c r="L358" t="str">
        <v>VERT</v>
      </c>
      <c r="M358" t="str">
        <v>CN</v>
      </c>
      <c r="N358" t="str">
        <v>T2</v>
      </c>
      <c r="O358" t="str">
        <v>1.4G</v>
      </c>
      <c r="P358" t="str">
        <v>0163-T2-3507</v>
      </c>
      <c r="Q358" t="str">
        <v>0.48</v>
      </c>
      <c r="R358" t="str">
        <v>4</v>
      </c>
      <c r="S358" t="str">
        <v>15</v>
      </c>
      <c r="T358" t="str">
        <v>F-00000300</v>
      </c>
      <c r="U358" t="str">
        <v>44</v>
      </c>
      <c r="V358" t="str">
        <v>8.1345</v>
      </c>
      <c r="W358" t="str">
        <v>0</v>
      </c>
    </row>
    <row r="359">
      <c r="A359" t="str">
        <v>AutoTable</v>
      </c>
      <c r="D359" t="str">
        <v>570</v>
      </c>
      <c r="E359" t="str">
        <v>VOLCAN OR PUIS ARGENT 60 sec</v>
      </c>
      <c r="F359" t="str">
        <v>1</v>
      </c>
      <c r="H359" t="str">
        <v>AUTRESPYRO</v>
      </c>
      <c r="I359" t="str">
        <v>FONTAINE</v>
      </c>
      <c r="J359" t="str">
        <v>100</v>
      </c>
      <c r="K359" t="str">
        <v>SOL</v>
      </c>
      <c r="L359" t="str">
        <v>OR</v>
      </c>
      <c r="M359" t="str">
        <v>EU</v>
      </c>
      <c r="N359" t="str">
        <v>F3</v>
      </c>
      <c r="O359" t="str">
        <v>1.4G</v>
      </c>
      <c r="P359" t="str">
        <v>0589-F3-0079</v>
      </c>
      <c r="Q359" t="str">
        <v>0.3958</v>
      </c>
      <c r="R359" t="str">
        <v>60</v>
      </c>
      <c r="S359" t="str">
        <v>15</v>
      </c>
      <c r="T359" t="str">
        <v>F-00000455</v>
      </c>
      <c r="U359" t="str">
        <v>160</v>
      </c>
      <c r="V359" t="str">
        <v>5.95</v>
      </c>
      <c r="W359" t="str">
        <v>30</v>
      </c>
      <c r="X359" t="str">
        <v>https://youtu.be/_11PXyGVr30</v>
      </c>
    </row>
    <row r="360">
      <c r="A360" t="str">
        <v>AutoTable</v>
      </c>
      <c r="D360" t="str">
        <v>575</v>
      </c>
      <c r="E360" t="str">
        <v>VOLCAN OR PUIS ARGENT 55 sec</v>
      </c>
      <c r="F360" t="str">
        <v>1</v>
      </c>
      <c r="H360" t="str">
        <v>AUTRESPYRO</v>
      </c>
      <c r="I360" t="str">
        <v>FONTAINE</v>
      </c>
      <c r="J360" t="str">
        <v>82</v>
      </c>
      <c r="K360" t="str">
        <v>SOL</v>
      </c>
      <c r="L360" t="str">
        <v>OR</v>
      </c>
      <c r="M360" t="str">
        <v>EU</v>
      </c>
      <c r="N360" t="str">
        <v>F2</v>
      </c>
      <c r="O360" t="str">
        <v>1.4G</v>
      </c>
      <c r="P360" t="str">
        <v>2463-F2-0423</v>
      </c>
      <c r="Q360" t="str">
        <v>0.24</v>
      </c>
      <c r="R360" t="str">
        <v>55</v>
      </c>
      <c r="S360" t="str">
        <v>8</v>
      </c>
      <c r="T360" t="str">
        <v>F-00000248</v>
      </c>
      <c r="U360" t="str">
        <v>0</v>
      </c>
      <c r="V360" t="str">
        <v>5.95</v>
      </c>
      <c r="W360" t="str">
        <v>0</v>
      </c>
    </row>
    <row r="361">
      <c r="A361" t="str">
        <v>AutoTable</v>
      </c>
      <c r="D361" t="str">
        <v>21714BC</v>
      </c>
      <c r="E361" t="str">
        <v>FUSÉE 14 MM ARGENT</v>
      </c>
      <c r="F361" t="str">
        <v>1</v>
      </c>
      <c r="H361" t="str">
        <v>AUTRESPYRO</v>
      </c>
      <c r="I361" t="str">
        <v>FUSEE</v>
      </c>
      <c r="J361" t="str">
        <v>14</v>
      </c>
      <c r="K361" t="str">
        <v>PLEUREUR</v>
      </c>
      <c r="L361" t="str">
        <v>ARGENT</v>
      </c>
      <c r="M361" t="str">
        <v>EU</v>
      </c>
      <c r="N361" t="str">
        <v>F3</v>
      </c>
      <c r="O361" t="str">
        <v>1.3G</v>
      </c>
      <c r="P361" t="str">
        <v>0163-F3-0981</v>
      </c>
      <c r="Q361" t="str">
        <v>0.057</v>
      </c>
      <c r="R361" t="str">
        <v>2</v>
      </c>
      <c r="S361" t="str">
        <v>50</v>
      </c>
      <c r="T361" t="str">
        <v>F-00000211</v>
      </c>
      <c r="U361" t="str">
        <v>151</v>
      </c>
      <c r="V361" t="str">
        <v>1.92</v>
      </c>
      <c r="W361" t="str">
        <v>2</v>
      </c>
      <c r="X361" t="str">
        <v>https://youtu.be/OpiDXQTaUtc</v>
      </c>
    </row>
    <row r="362">
      <c r="A362" t="str">
        <v>AutoTable</v>
      </c>
      <c r="D362" t="str">
        <v>21714OR</v>
      </c>
      <c r="E362" t="str">
        <v>FUSÉE 14 MM SCINTILLANT OR</v>
      </c>
      <c r="F362" t="str">
        <v>1</v>
      </c>
      <c r="H362" t="str">
        <v>AUTRESPYRO</v>
      </c>
      <c r="I362" t="str">
        <v>FUSEE</v>
      </c>
      <c r="J362" t="str">
        <v>14</v>
      </c>
      <c r="K362" t="str">
        <v>PLEUREUR</v>
      </c>
      <c r="L362" t="str">
        <v>OR</v>
      </c>
      <c r="M362" t="str">
        <v>EU</v>
      </c>
      <c r="N362" t="str">
        <v>F3</v>
      </c>
      <c r="O362" t="str">
        <v>1.3G</v>
      </c>
      <c r="P362" t="str">
        <v>0163-F3-0985</v>
      </c>
      <c r="Q362" t="str">
        <v>0.057</v>
      </c>
      <c r="R362" t="str">
        <v>2</v>
      </c>
      <c r="S362" t="str">
        <v>50</v>
      </c>
      <c r="T362" t="str">
        <v>F-00000211</v>
      </c>
      <c r="U362" t="str">
        <v>36</v>
      </c>
      <c r="V362" t="str">
        <v>1.92</v>
      </c>
      <c r="W362" t="str">
        <v>0</v>
      </c>
      <c r="X362" t="str">
        <v>https://youtu.be/kP8vjyAXqfY</v>
      </c>
    </row>
    <row r="363">
      <c r="A363" t="str">
        <v>AutoTable</v>
      </c>
      <c r="D363" t="str">
        <v>10811</v>
      </c>
      <c r="E363" t="str">
        <v>CASCADE ARGENT 5 m - 6 JETS - AE</v>
      </c>
      <c r="F363" t="str">
        <v>1</v>
      </c>
      <c r="H363" t="str">
        <v>AUTRESPYRO</v>
      </c>
      <c r="I363" t="str">
        <v>JET CASCAD</v>
      </c>
      <c r="J363" t="str">
        <v>15</v>
      </c>
      <c r="K363" t="str">
        <v>PLEUREUR</v>
      </c>
      <c r="L363" t="str">
        <v>ARGENT</v>
      </c>
      <c r="M363" t="str">
        <v>FR</v>
      </c>
      <c r="N363" t="str">
        <v>T1</v>
      </c>
      <c r="O363" t="str">
        <v>1.4G</v>
      </c>
      <c r="P363" t="str">
        <v>0163-T1-3515</v>
      </c>
      <c r="Q363" t="str">
        <v>0.336</v>
      </c>
      <c r="R363" t="str">
        <v>60</v>
      </c>
      <c r="S363" t="str">
        <v>15</v>
      </c>
      <c r="T363" t="str">
        <v>F-00000480</v>
      </c>
      <c r="U363" t="str">
        <v>23</v>
      </c>
      <c r="V363" t="str">
        <v>14.256</v>
      </c>
      <c r="W363" t="str">
        <v>0</v>
      </c>
    </row>
    <row r="364">
      <c r="A364" t="str">
        <v>AutoTable</v>
      </c>
      <c r="D364" t="str">
        <v>10911</v>
      </c>
      <c r="E364" t="str">
        <v>CASCADE ARGENT 10 m - 11 JETS - AE</v>
      </c>
      <c r="F364" t="str">
        <v>1</v>
      </c>
      <c r="H364" t="str">
        <v>AUTRESPYRO</v>
      </c>
      <c r="I364" t="str">
        <v>JET CASCAD</v>
      </c>
      <c r="J364" t="str">
        <v>15</v>
      </c>
      <c r="K364" t="str">
        <v>PLEUREUR</v>
      </c>
      <c r="L364" t="str">
        <v>ARGENT</v>
      </c>
      <c r="M364" t="str">
        <v>FR</v>
      </c>
      <c r="N364" t="str">
        <v>T1</v>
      </c>
      <c r="O364" t="str">
        <v>1.4G</v>
      </c>
      <c r="P364" t="str">
        <v>0163-T1-3515</v>
      </c>
      <c r="Q364" t="str">
        <v>0.616</v>
      </c>
      <c r="R364" t="str">
        <v>60</v>
      </c>
      <c r="S364" t="str">
        <v>15</v>
      </c>
      <c r="T364" t="str">
        <v>F-00000480</v>
      </c>
      <c r="U364" t="str">
        <v>43</v>
      </c>
      <c r="V364" t="str">
        <v>25.952</v>
      </c>
      <c r="W364" t="str">
        <v>0</v>
      </c>
      <c r="X364" t="str">
        <v>https://youtu.be/Ha59uat5Xmc</v>
      </c>
    </row>
    <row r="365">
      <c r="A365" t="str">
        <v>AutoTable</v>
      </c>
      <c r="D365" t="str">
        <v>40916A</v>
      </c>
      <c r="E365" t="str">
        <v>JET CASCADE ARGENT 60 sec</v>
      </c>
      <c r="F365" t="str">
        <v>1</v>
      </c>
      <c r="H365" t="str">
        <v>AUTRESPYRO</v>
      </c>
      <c r="I365" t="str">
        <v>JET CASCAD</v>
      </c>
      <c r="J365" t="str">
        <v>15</v>
      </c>
      <c r="K365" t="str">
        <v>PLEUREUR</v>
      </c>
      <c r="L365" t="str">
        <v>ARGENT</v>
      </c>
      <c r="M365" t="str">
        <v>CN</v>
      </c>
      <c r="N365" t="str">
        <v>T1</v>
      </c>
      <c r="O365" t="str">
        <v>1.4G</v>
      </c>
      <c r="P365" t="str">
        <v>0163-T1-3515</v>
      </c>
      <c r="Q365" t="str">
        <v>0.056</v>
      </c>
      <c r="R365" t="str">
        <v>60</v>
      </c>
      <c r="S365" t="str">
        <v>15</v>
      </c>
      <c r="T365" t="str">
        <v>F-00000300</v>
      </c>
      <c r="U365" t="str">
        <v>2267</v>
      </c>
      <c r="V365" t="str">
        <v>2.32</v>
      </c>
      <c r="W365" t="str">
        <v>2</v>
      </c>
      <c r="X365" t="str">
        <v>https://youtu.be/lUtw3lgCz1o</v>
      </c>
    </row>
    <row r="366">
      <c r="A366" t="str">
        <v>AutoTable</v>
      </c>
      <c r="D366" t="str">
        <v>00120</v>
      </c>
      <c r="E366" t="str">
        <v>DECOR 1 X 0,5 m (LETTRE OU CHIFFRE)</v>
      </c>
      <c r="F366" t="str">
        <v>1</v>
      </c>
      <c r="H366" t="str">
        <v>AUTRESPYRO</v>
      </c>
      <c r="I366" t="str">
        <v>LANCE DECO</v>
      </c>
      <c r="J366" t="str">
        <v>0</v>
      </c>
      <c r="K366" t="str">
        <v>SOL</v>
      </c>
      <c r="L366" t="str">
        <v>ASSORTI</v>
      </c>
      <c r="M366" t="str">
        <v>FR</v>
      </c>
      <c r="N366" t="str">
        <v>T1</v>
      </c>
      <c r="O366" t="str">
        <v>1.4G</v>
      </c>
      <c r="P366" t="str">
        <v>0163-T1-3504</v>
      </c>
      <c r="Q366" t="str">
        <v>0.6</v>
      </c>
      <c r="R366" t="str">
        <v>60</v>
      </c>
      <c r="S366" t="str">
        <v>0</v>
      </c>
      <c r="T366" t="str">
        <v>F-00000480</v>
      </c>
      <c r="U366" t="str">
        <v>7</v>
      </c>
      <c r="V366" t="str">
        <v>0</v>
      </c>
      <c r="W366" t="str">
        <v>6</v>
      </c>
    </row>
    <row r="367">
      <c r="A367" t="str">
        <v>AutoTable</v>
      </c>
      <c r="D367" t="str">
        <v>15001A</v>
      </c>
      <c r="E367" t="str">
        <v>FONTAINE DECOR ARGENT 30 SEC</v>
      </c>
      <c r="F367" t="str">
        <v>OPPORTUNITE</v>
      </c>
      <c r="H367" t="str">
        <v>AUTRESPYRO</v>
      </c>
      <c r="I367" t="str">
        <v>LANCE DECO</v>
      </c>
      <c r="J367" t="str">
        <v>15</v>
      </c>
      <c r="K367" t="str">
        <v>FONTAINE</v>
      </c>
      <c r="L367" t="str">
        <v>ARGENT</v>
      </c>
      <c r="M367" t="str">
        <v>CN</v>
      </c>
      <c r="N367" t="str">
        <v>T1</v>
      </c>
      <c r="O367" t="str">
        <v>1.4G</v>
      </c>
      <c r="P367" t="str">
        <v>0163-T1-1128</v>
      </c>
      <c r="Q367" t="str">
        <v>0.0035</v>
      </c>
      <c r="R367" t="str">
        <v>30</v>
      </c>
      <c r="S367" t="str">
        <v>1</v>
      </c>
      <c r="T367" t="str">
        <v>F-00000300</v>
      </c>
      <c r="U367" t="str">
        <v>2000</v>
      </c>
      <c r="V367" t="str">
        <v>0.04</v>
      </c>
      <c r="W367" t="str">
        <v>0</v>
      </c>
    </row>
    <row r="368">
      <c r="A368" t="str">
        <v>AutoTable</v>
      </c>
      <c r="D368" t="str">
        <v>15001B</v>
      </c>
      <c r="E368" t="str">
        <v>FONTAINE DECOR BLEU 30 SEC</v>
      </c>
      <c r="F368" t="str">
        <v>OPPORTUNITE</v>
      </c>
      <c r="H368" t="str">
        <v>AUTRESPYRO</v>
      </c>
      <c r="I368" t="str">
        <v>LANCE DECO</v>
      </c>
      <c r="J368" t="str">
        <v>15</v>
      </c>
      <c r="K368" t="str">
        <v>FONTAINE</v>
      </c>
      <c r="L368" t="str">
        <v>BLEU</v>
      </c>
      <c r="M368" t="str">
        <v>CN</v>
      </c>
      <c r="N368" t="str">
        <v>T1</v>
      </c>
      <c r="O368" t="str">
        <v>1.4G</v>
      </c>
      <c r="P368" t="str">
        <v>0163-T1-1128</v>
      </c>
      <c r="Q368" t="str">
        <v>0.0035</v>
      </c>
      <c r="R368" t="str">
        <v>30</v>
      </c>
      <c r="S368" t="str">
        <v>1</v>
      </c>
      <c r="T368" t="str">
        <v>F-00000300</v>
      </c>
      <c r="U368" t="str">
        <v>12000</v>
      </c>
      <c r="V368" t="str">
        <v>0.04</v>
      </c>
      <c r="W368" t="str">
        <v>0</v>
      </c>
    </row>
    <row r="369">
      <c r="A369" t="str">
        <v>AutoTable</v>
      </c>
      <c r="D369" t="str">
        <v>15001R</v>
      </c>
      <c r="E369" t="str">
        <v>FONTAINE DECOR ROUGE 30 SEC</v>
      </c>
      <c r="F369" t="str">
        <v>OPPORTUNITE</v>
      </c>
      <c r="H369" t="str">
        <v>AUTRESPYRO</v>
      </c>
      <c r="I369" t="str">
        <v>LANCE DECO</v>
      </c>
      <c r="J369" t="str">
        <v>15</v>
      </c>
      <c r="K369" t="str">
        <v>FONTAINE</v>
      </c>
      <c r="L369" t="str">
        <v>ROUGE</v>
      </c>
      <c r="M369" t="str">
        <v>CN</v>
      </c>
      <c r="N369" t="str">
        <v>T1</v>
      </c>
      <c r="O369" t="str">
        <v>1.4G</v>
      </c>
      <c r="P369" t="str">
        <v>0163-T1-1128</v>
      </c>
      <c r="Q369" t="str">
        <v>0.0035</v>
      </c>
      <c r="R369" t="str">
        <v>30</v>
      </c>
      <c r="S369" t="str">
        <v>1</v>
      </c>
      <c r="T369" t="str">
        <v>F-00000300</v>
      </c>
      <c r="U369" t="str">
        <v>10000</v>
      </c>
      <c r="V369" t="str">
        <v>0.04</v>
      </c>
      <c r="W369" t="str">
        <v>0</v>
      </c>
    </row>
    <row r="370">
      <c r="A370" t="str">
        <v>AutoTable</v>
      </c>
      <c r="D370" t="str">
        <v>15002A</v>
      </c>
      <c r="E370" t="str">
        <v>LANCE DECOR ARGENT 60 sec</v>
      </c>
      <c r="F370" t="str">
        <v>1</v>
      </c>
      <c r="H370" t="str">
        <v>AUTRESPYRO</v>
      </c>
      <c r="I370" t="str">
        <v>LANCE DECO</v>
      </c>
      <c r="J370" t="str">
        <v>15</v>
      </c>
      <c r="K370" t="str">
        <v>SOL</v>
      </c>
      <c r="L370" t="str">
        <v>ARGENT</v>
      </c>
      <c r="M370" t="str">
        <v>CN</v>
      </c>
      <c r="N370" t="str">
        <v>T1</v>
      </c>
      <c r="O370" t="str">
        <v>1.4G</v>
      </c>
      <c r="P370" t="str">
        <v>0163-T1-3504</v>
      </c>
      <c r="Q370" t="str">
        <v>0.006</v>
      </c>
      <c r="R370" t="str">
        <v>60</v>
      </c>
      <c r="S370" t="str">
        <v>1</v>
      </c>
      <c r="T370" t="str">
        <v>F-00000300</v>
      </c>
      <c r="U370" t="str">
        <v>15689</v>
      </c>
      <c r="V370" t="str">
        <v>0.12953</v>
      </c>
      <c r="W370" t="str">
        <v>0</v>
      </c>
      <c r="X370" t="str">
        <v>https://youtu.be/I20Gg5bpy90</v>
      </c>
    </row>
    <row r="371">
      <c r="A371" t="str">
        <v>AutoTable</v>
      </c>
      <c r="D371" t="str">
        <v>15002B</v>
      </c>
      <c r="E371" t="str">
        <v>LANCE DECOR BLEU 60 sec</v>
      </c>
      <c r="F371" t="str">
        <v>1</v>
      </c>
      <c r="H371" t="str">
        <v>AUTRESPYRO</v>
      </c>
      <c r="I371" t="str">
        <v>LANCE DECO</v>
      </c>
      <c r="J371" t="str">
        <v>15</v>
      </c>
      <c r="K371" t="str">
        <v>SOL</v>
      </c>
      <c r="L371" t="str">
        <v>BLEU</v>
      </c>
      <c r="M371" t="str">
        <v>CN</v>
      </c>
      <c r="N371" t="str">
        <v>T1</v>
      </c>
      <c r="O371" t="str">
        <v>1.4G</v>
      </c>
      <c r="P371" t="str">
        <v>0163-T1-3504</v>
      </c>
      <c r="Q371" t="str">
        <v>0.006</v>
      </c>
      <c r="R371" t="str">
        <v>60</v>
      </c>
      <c r="S371" t="str">
        <v>1</v>
      </c>
      <c r="T371" t="str">
        <v>F-00000300</v>
      </c>
      <c r="U371" t="str">
        <v>6206</v>
      </c>
      <c r="V371" t="str">
        <v>0.08</v>
      </c>
      <c r="W371" t="str">
        <v>605</v>
      </c>
    </row>
    <row r="372">
      <c r="A372" t="str">
        <v>AutoTable</v>
      </c>
      <c r="D372" t="str">
        <v>15002J</v>
      </c>
      <c r="E372" t="str">
        <v>LANCE DECOR JAUNE 60 sec</v>
      </c>
      <c r="F372" t="str">
        <v>1</v>
      </c>
      <c r="H372" t="str">
        <v>AUTRESPYRO</v>
      </c>
      <c r="I372" t="str">
        <v>LANCE DECO</v>
      </c>
      <c r="J372" t="str">
        <v>15</v>
      </c>
      <c r="K372" t="str">
        <v>SOL</v>
      </c>
      <c r="L372" t="str">
        <v>JAUNE</v>
      </c>
      <c r="M372" t="str">
        <v>CN</v>
      </c>
      <c r="N372" t="str">
        <v>T1</v>
      </c>
      <c r="O372" t="str">
        <v>1.4G</v>
      </c>
      <c r="P372" t="str">
        <v>0163-T1-3504</v>
      </c>
      <c r="Q372" t="str">
        <v>0.006</v>
      </c>
      <c r="R372" t="str">
        <v>60</v>
      </c>
      <c r="S372" t="str">
        <v>1</v>
      </c>
      <c r="T372" t="str">
        <v>F-00000300</v>
      </c>
      <c r="U372" t="str">
        <v>10140</v>
      </c>
      <c r="V372" t="str">
        <v>0.13065</v>
      </c>
      <c r="W372" t="str">
        <v>200</v>
      </c>
    </row>
    <row r="373">
      <c r="A373" t="str">
        <v>AutoTable</v>
      </c>
      <c r="D373" t="str">
        <v>15002R</v>
      </c>
      <c r="E373" t="str">
        <v>LANCE DECOR ROUGE 60 sec</v>
      </c>
      <c r="F373" t="str">
        <v>1</v>
      </c>
      <c r="H373" t="str">
        <v>AUTRESPYRO</v>
      </c>
      <c r="I373" t="str">
        <v>LANCE DECO</v>
      </c>
      <c r="J373" t="str">
        <v>15</v>
      </c>
      <c r="K373" t="str">
        <v>SOL</v>
      </c>
      <c r="L373" t="str">
        <v>ROUGE</v>
      </c>
      <c r="M373" t="str">
        <v>CN</v>
      </c>
      <c r="N373" t="str">
        <v>T1</v>
      </c>
      <c r="O373" t="str">
        <v>1.4G</v>
      </c>
      <c r="P373" t="str">
        <v>0163-T1-3504</v>
      </c>
      <c r="Q373" t="str">
        <v>0.006</v>
      </c>
      <c r="R373" t="str">
        <v>60</v>
      </c>
      <c r="S373" t="str">
        <v>1</v>
      </c>
      <c r="T373" t="str">
        <v>F-00000300</v>
      </c>
      <c r="U373" t="str">
        <v>7497</v>
      </c>
      <c r="V373" t="str">
        <v>0.13086</v>
      </c>
      <c r="W373" t="str">
        <v>0</v>
      </c>
    </row>
    <row r="374">
      <c r="A374" t="str">
        <v>AutoTable</v>
      </c>
      <c r="D374" t="str">
        <v>15002VE</v>
      </c>
      <c r="E374" t="str">
        <v>LANCE DECOR VERTE 60 sec</v>
      </c>
      <c r="F374" t="str">
        <v>1</v>
      </c>
      <c r="H374" t="str">
        <v>AUTRESPYRO</v>
      </c>
      <c r="I374" t="str">
        <v>LANCE DECO</v>
      </c>
      <c r="J374" t="str">
        <v>15</v>
      </c>
      <c r="K374" t="str">
        <v>SOL</v>
      </c>
      <c r="L374" t="str">
        <v>VERT</v>
      </c>
      <c r="M374" t="str">
        <v>CN</v>
      </c>
      <c r="N374" t="str">
        <v>T1</v>
      </c>
      <c r="O374" t="str">
        <v>1.4G</v>
      </c>
      <c r="P374" t="str">
        <v>0163-T1-3504</v>
      </c>
      <c r="Q374" t="str">
        <v>0.006</v>
      </c>
      <c r="R374" t="str">
        <v>60</v>
      </c>
      <c r="S374" t="str">
        <v>1</v>
      </c>
      <c r="T374" t="str">
        <v>F-00000300</v>
      </c>
      <c r="U374" t="str">
        <v>19878</v>
      </c>
      <c r="V374" t="str">
        <v>0.07</v>
      </c>
      <c r="W374" t="str">
        <v>1888</v>
      </c>
    </row>
    <row r="375">
      <c r="A375" t="str">
        <v>AutoTable</v>
      </c>
      <c r="D375" t="str">
        <v>15002VI</v>
      </c>
      <c r="E375" t="str">
        <v>LANCE DECOR VIOLET 60 sec</v>
      </c>
      <c r="F375" t="str">
        <v>1</v>
      </c>
      <c r="H375" t="str">
        <v>AUTRESPYRO</v>
      </c>
      <c r="I375" t="str">
        <v>LANCE DECO</v>
      </c>
      <c r="J375" t="str">
        <v>15</v>
      </c>
      <c r="K375" t="str">
        <v>SOL</v>
      </c>
      <c r="L375" t="str">
        <v>VIOLET</v>
      </c>
      <c r="M375" t="str">
        <v>CN</v>
      </c>
      <c r="N375" t="str">
        <v>T1</v>
      </c>
      <c r="O375" t="str">
        <v>1.4G</v>
      </c>
      <c r="P375" t="str">
        <v>0163-T1-3504</v>
      </c>
      <c r="Q375" t="str">
        <v>0.006</v>
      </c>
      <c r="R375" t="str">
        <v>60</v>
      </c>
      <c r="S375" t="str">
        <v>1</v>
      </c>
      <c r="T375" t="str">
        <v>F-00000300</v>
      </c>
      <c r="U375" t="str">
        <v>35450</v>
      </c>
      <c r="V375" t="str">
        <v>0.07</v>
      </c>
      <c r="W375" t="str">
        <v>650</v>
      </c>
    </row>
    <row r="376">
      <c r="A376" t="str">
        <v>AutoTable</v>
      </c>
      <c r="D376" t="str">
        <v>P001502</v>
      </c>
      <c r="E376" t="str">
        <v>LE TIGRE BISON N°1 (PQT DE 6)</v>
      </c>
      <c r="F376" t="str">
        <v>ANCIENNES REFS</v>
      </c>
      <c r="H376" t="str">
        <v>AUTRESPYRO</v>
      </c>
      <c r="I376" t="str">
        <v>PETIT ART</v>
      </c>
      <c r="J376" t="str">
        <v>0</v>
      </c>
      <c r="M376" t="str">
        <v>FR</v>
      </c>
      <c r="N376" t="str">
        <v>F2</v>
      </c>
      <c r="O376" t="str">
        <v>1.4G</v>
      </c>
      <c r="P376" t="str">
        <v>0080-F2-10.0010</v>
      </c>
      <c r="Q376" t="str">
        <v>0.004968</v>
      </c>
      <c r="S376" t="str">
        <v>8</v>
      </c>
      <c r="T376" t="str">
        <v>F-00000341</v>
      </c>
      <c r="U376" t="str">
        <v>0</v>
      </c>
      <c r="V376" t="str">
        <v>0.17</v>
      </c>
      <c r="W376" t="str">
        <v>0</v>
      </c>
    </row>
    <row r="377">
      <c r="A377" t="str">
        <v>AutoTable</v>
      </c>
      <c r="D377" t="str">
        <v>P040022</v>
      </c>
      <c r="E377" t="str">
        <v>CHAINE DE 100 COUPS LE TIGRE</v>
      </c>
      <c r="F377" t="str">
        <v>ANCIENNES REFS</v>
      </c>
      <c r="H377" t="str">
        <v>AUTRESPYRO</v>
      </c>
      <c r="I377" t="str">
        <v>PETIT ART</v>
      </c>
      <c r="J377" t="str">
        <v>0</v>
      </c>
      <c r="M377" t="str">
        <v>FR</v>
      </c>
      <c r="N377" t="str">
        <v>F2</v>
      </c>
      <c r="O377" t="str">
        <v>1.4G</v>
      </c>
      <c r="P377" t="str">
        <v>0080-F2-10.0011</v>
      </c>
      <c r="Q377" t="str">
        <v>0.014</v>
      </c>
      <c r="S377" t="str">
        <v>8</v>
      </c>
      <c r="T377" t="str">
        <v>F-00000341</v>
      </c>
      <c r="U377" t="str">
        <v>0</v>
      </c>
      <c r="V377" t="str">
        <v>0.69</v>
      </c>
      <c r="W377" t="str">
        <v>0</v>
      </c>
    </row>
    <row r="378">
      <c r="A378" t="str">
        <v>AutoTable</v>
      </c>
      <c r="D378" t="str">
        <v>P044007</v>
      </c>
      <c r="E378" t="str">
        <v>LE TIGRE BISON N°5 (PQT DE 3)</v>
      </c>
      <c r="F378" t="str">
        <v>ANCIENNES REFS</v>
      </c>
      <c r="H378" t="str">
        <v>AUTRESPYRO</v>
      </c>
      <c r="I378" t="str">
        <v>PETIT ART</v>
      </c>
      <c r="J378" t="str">
        <v>0</v>
      </c>
      <c r="M378" t="str">
        <v>FR</v>
      </c>
      <c r="N378" t="str">
        <v>F3</v>
      </c>
      <c r="O378" t="str">
        <v>1.4G</v>
      </c>
      <c r="P378" t="str">
        <v>0080-F3-10.0012</v>
      </c>
      <c r="Q378" t="str">
        <v>0.015</v>
      </c>
      <c r="S378" t="str">
        <v>25</v>
      </c>
      <c r="T378" t="str">
        <v>F-00000341</v>
      </c>
      <c r="U378" t="str">
        <v>0</v>
      </c>
      <c r="V378" t="str">
        <v>1.41</v>
      </c>
      <c r="W378" t="str">
        <v>0</v>
      </c>
    </row>
    <row r="379">
      <c r="A379" t="str">
        <v>AutoTable</v>
      </c>
      <c r="D379" t="str">
        <v>P052681</v>
      </c>
      <c r="E379" t="str">
        <v>MARMOTTE</v>
      </c>
      <c r="F379" t="str">
        <v>ANCIENNES REFS</v>
      </c>
      <c r="H379" t="str">
        <v>AUTRESPYRO</v>
      </c>
      <c r="I379" t="str">
        <v>PETIT ART</v>
      </c>
      <c r="J379" t="str">
        <v>0</v>
      </c>
      <c r="M379" t="str">
        <v>FR</v>
      </c>
      <c r="N379" t="str">
        <v>F2</v>
      </c>
      <c r="O379" t="str">
        <v>1.4G</v>
      </c>
      <c r="P379" t="str">
        <v>0163-F2-1971</v>
      </c>
      <c r="Q379" t="str">
        <v>0.0636</v>
      </c>
      <c r="S379" t="str">
        <v>0</v>
      </c>
      <c r="T379" t="str">
        <v>F-00000341</v>
      </c>
      <c r="U379" t="str">
        <v>0</v>
      </c>
      <c r="V379" t="str">
        <v>0.76</v>
      </c>
      <c r="W379" t="str">
        <v>0</v>
      </c>
    </row>
    <row r="380">
      <c r="A380" t="str">
        <v>AutoTable</v>
      </c>
      <c r="D380" t="str">
        <v>P151581</v>
      </c>
      <c r="E380" t="str">
        <v>NEW TRANSMITTER HECTOR (EX : P151092)</v>
      </c>
      <c r="F380" t="str">
        <v>ANCIENNES REFS</v>
      </c>
      <c r="H380" t="str">
        <v>AUTRESPYRO</v>
      </c>
      <c r="I380" t="str">
        <v>PETIT ART</v>
      </c>
      <c r="J380" t="str">
        <v>0</v>
      </c>
      <c r="M380" t="str">
        <v>FR</v>
      </c>
      <c r="N380" t="str">
        <v>F2</v>
      </c>
      <c r="O380" t="str">
        <v>1.4G</v>
      </c>
      <c r="P380" t="str">
        <v>0163-F2-1969</v>
      </c>
      <c r="Q380" t="str">
        <v>0.01166</v>
      </c>
      <c r="S380" t="str">
        <v>8</v>
      </c>
      <c r="T380" t="str">
        <v>F-00000341</v>
      </c>
      <c r="U380" t="str">
        <v>0</v>
      </c>
      <c r="V380" t="str">
        <v>1.27</v>
      </c>
      <c r="W380" t="str">
        <v>0</v>
      </c>
    </row>
    <row r="381">
      <c r="A381" t="str">
        <v>AutoTable</v>
      </c>
      <c r="D381" t="str">
        <v>P151589</v>
      </c>
      <c r="E381" t="str">
        <v>SACHET X2 VOLCAN P.M ( CHANGEMENT ROUGE-VERT)</v>
      </c>
      <c r="F381" t="str">
        <v>ANCIENNES REFS</v>
      </c>
      <c r="H381" t="str">
        <v>AUTRESPYRO</v>
      </c>
      <c r="I381" t="str">
        <v>PETIT ART</v>
      </c>
      <c r="J381" t="str">
        <v>0</v>
      </c>
      <c r="M381" t="str">
        <v>FR</v>
      </c>
      <c r="N381" t="str">
        <v>F2</v>
      </c>
      <c r="O381" t="str">
        <v>1.4G</v>
      </c>
      <c r="P381" t="str">
        <v>0163-F2-1970</v>
      </c>
      <c r="Q381" t="str">
        <v>0.05667</v>
      </c>
      <c r="S381" t="str">
        <v>8</v>
      </c>
      <c r="T381" t="str">
        <v>F-00000341</v>
      </c>
      <c r="U381" t="str">
        <v>0</v>
      </c>
      <c r="V381" t="str">
        <v>2.19</v>
      </c>
      <c r="W381" t="str">
        <v>0</v>
      </c>
    </row>
    <row r="382">
      <c r="A382" t="str">
        <v>AutoTable</v>
      </c>
      <c r="D382" t="str">
        <v>P152344</v>
      </c>
      <c r="E382" t="str">
        <v>FUSEE SIOUX COMETES ARGENTEES SCINT. EFFETS MULT</v>
      </c>
      <c r="F382" t="str">
        <v>ANCIENNES REFS</v>
      </c>
      <c r="H382" t="str">
        <v>AUTRESPYRO</v>
      </c>
      <c r="I382" t="str">
        <v>PETIT ART</v>
      </c>
      <c r="J382" t="str">
        <v>0</v>
      </c>
      <c r="M382" t="str">
        <v>FR</v>
      </c>
      <c r="N382" t="str">
        <v>F2</v>
      </c>
      <c r="O382" t="str">
        <v>1.4G</v>
      </c>
      <c r="P382" t="str">
        <v>En cours</v>
      </c>
      <c r="Q382" t="str">
        <v>0.0194</v>
      </c>
      <c r="S382" t="str">
        <v>30</v>
      </c>
      <c r="T382" t="str">
        <v>F-00000341</v>
      </c>
      <c r="U382" t="str">
        <v>0</v>
      </c>
      <c r="V382" t="str">
        <v>0.54</v>
      </c>
      <c r="W382" t="str">
        <v>0</v>
      </c>
    </row>
    <row r="383">
      <c r="A383" t="str">
        <v>AutoTable</v>
      </c>
      <c r="D383" t="str">
        <v>P152361</v>
      </c>
      <c r="E383" t="str">
        <v>FLAMME DE BENGALE BLEU 1 MIN</v>
      </c>
      <c r="F383" t="str">
        <v>OPPORTUNITE</v>
      </c>
      <c r="H383" t="str">
        <v>AUTRESPYRO</v>
      </c>
      <c r="I383" t="str">
        <v>PETIT ART</v>
      </c>
      <c r="J383" t="str">
        <v>35</v>
      </c>
      <c r="K383" t="str">
        <v>FLAMME</v>
      </c>
      <c r="L383" t="str">
        <v>BLEU</v>
      </c>
      <c r="M383" t="str">
        <v>FR</v>
      </c>
      <c r="N383" t="str">
        <v>F2</v>
      </c>
      <c r="O383" t="str">
        <v>1.4G</v>
      </c>
      <c r="P383" t="str">
        <v>0163-F2-3856</v>
      </c>
      <c r="Q383" t="str">
        <v>0.0944</v>
      </c>
      <c r="R383" t="str">
        <v>60</v>
      </c>
      <c r="S383" t="str">
        <v>8</v>
      </c>
      <c r="T383" t="str">
        <v>F-00000341</v>
      </c>
      <c r="U383" t="str">
        <v>24</v>
      </c>
      <c r="V383" t="str">
        <v>2.84</v>
      </c>
      <c r="W383" t="str">
        <v>0</v>
      </c>
    </row>
    <row r="384">
      <c r="A384" t="str">
        <v>AutoTable</v>
      </c>
      <c r="D384" t="str">
        <v>P152362</v>
      </c>
      <c r="E384" t="str">
        <v>FLAMME DE BENGALE BLANCHE 1 MIN</v>
      </c>
      <c r="F384" t="str">
        <v>OPPORTUNITE</v>
      </c>
      <c r="H384" t="str">
        <v>AUTRESPYRO</v>
      </c>
      <c r="I384" t="str">
        <v>PETIT ART</v>
      </c>
      <c r="J384" t="str">
        <v>35</v>
      </c>
      <c r="K384" t="str">
        <v>FLAMME</v>
      </c>
      <c r="L384" t="str">
        <v>BLANC</v>
      </c>
      <c r="M384" t="str">
        <v>FR</v>
      </c>
      <c r="N384" t="str">
        <v>F2</v>
      </c>
      <c r="O384" t="str">
        <v>1.4G</v>
      </c>
      <c r="P384" t="str">
        <v>0163-F2-3856</v>
      </c>
      <c r="Q384" t="str">
        <v>0.009277</v>
      </c>
      <c r="R384" t="str">
        <v>60</v>
      </c>
      <c r="S384" t="str">
        <v>8</v>
      </c>
      <c r="T384" t="str">
        <v>F-00000341</v>
      </c>
      <c r="U384" t="str">
        <v>3</v>
      </c>
      <c r="V384" t="str">
        <v>2.85</v>
      </c>
      <c r="W384" t="str">
        <v>0</v>
      </c>
    </row>
    <row r="385">
      <c r="A385" t="str">
        <v>AutoTable</v>
      </c>
      <c r="D385" t="str">
        <v>P152363</v>
      </c>
      <c r="E385" t="str">
        <v>FLAMME DE BENGALE ROUGE 1 MIN</v>
      </c>
      <c r="F385" t="str">
        <v>OPPORTUNITE</v>
      </c>
      <c r="H385" t="str">
        <v>AUTRESPYRO</v>
      </c>
      <c r="I385" t="str">
        <v>PETIT ART</v>
      </c>
      <c r="J385" t="str">
        <v>35</v>
      </c>
      <c r="K385" t="str">
        <v>FLAMME</v>
      </c>
      <c r="L385" t="str">
        <v>ROUGE</v>
      </c>
      <c r="M385" t="str">
        <v>FR</v>
      </c>
      <c r="N385" t="str">
        <v>F2</v>
      </c>
      <c r="O385" t="str">
        <v>1.4G</v>
      </c>
      <c r="P385" t="str">
        <v>0163-F2-3856</v>
      </c>
      <c r="Q385" t="str">
        <v>0.086</v>
      </c>
      <c r="R385" t="str">
        <v>60</v>
      </c>
      <c r="S385" t="str">
        <v>8</v>
      </c>
      <c r="T385" t="str">
        <v>F-00000341</v>
      </c>
      <c r="U385" t="str">
        <v>8</v>
      </c>
      <c r="V385" t="str">
        <v>2.84</v>
      </c>
      <c r="W385" t="str">
        <v>0</v>
      </c>
    </row>
    <row r="386">
      <c r="A386" t="str">
        <v>AutoTable</v>
      </c>
      <c r="D386" t="str">
        <v>1200</v>
      </c>
      <c r="E386" t="str">
        <v>FLASH THEATRE MOYEN - AE</v>
      </c>
      <c r="F386" t="str">
        <v>1</v>
      </c>
      <c r="H386" t="str">
        <v>AUTRESPYRO</v>
      </c>
      <c r="I386" t="str">
        <v>SCENES</v>
      </c>
      <c r="J386" t="str">
        <v>53</v>
      </c>
      <c r="K386" t="str">
        <v>DETONATION</v>
      </c>
      <c r="L386" t="str">
        <v>ARGENT</v>
      </c>
      <c r="M386" t="str">
        <v>EU</v>
      </c>
      <c r="N386" t="str">
        <v>T1</v>
      </c>
      <c r="O386" t="str">
        <v>1.4G</v>
      </c>
      <c r="P386" t="str">
        <v>0589-T1-0179</v>
      </c>
      <c r="Q386" t="str">
        <v>0.00627</v>
      </c>
      <c r="R386" t="str">
        <v>0,5</v>
      </c>
      <c r="S386" t="str">
        <v>5</v>
      </c>
      <c r="T386" t="str">
        <v>F-00000342</v>
      </c>
      <c r="U386" t="str">
        <v>0</v>
      </c>
      <c r="V386" t="str">
        <v>4.75</v>
      </c>
      <c r="W386" t="str">
        <v>0</v>
      </c>
      <c r="X386" t="str">
        <v>https://youtu.be/oR6zIyUx5Vk</v>
      </c>
    </row>
    <row r="387">
      <c r="A387" t="str">
        <v>AutoTable</v>
      </c>
      <c r="D387" t="str">
        <v>1200B</v>
      </c>
      <c r="E387" t="str">
        <v>FLASH THEATRE GRAND - AE</v>
      </c>
      <c r="F387" t="str">
        <v>1</v>
      </c>
      <c r="H387" t="str">
        <v>AUTRESPYRO</v>
      </c>
      <c r="I387" t="str">
        <v>SCENES</v>
      </c>
      <c r="J387" t="str">
        <v>53</v>
      </c>
      <c r="K387" t="str">
        <v>DETONATION</v>
      </c>
      <c r="L387" t="str">
        <v>ARGENT</v>
      </c>
      <c r="M387" t="str">
        <v>EU</v>
      </c>
      <c r="N387" t="str">
        <v>T1</v>
      </c>
      <c r="O387" t="str">
        <v>1.4G</v>
      </c>
      <c r="P387" t="str">
        <v>0589-T1-0179</v>
      </c>
      <c r="Q387" t="str">
        <v>0.012</v>
      </c>
      <c r="R387" t="str">
        <v>0,5</v>
      </c>
      <c r="S387" t="str">
        <v>5</v>
      </c>
      <c r="T387" t="str">
        <v>F-00000342</v>
      </c>
      <c r="U387" t="str">
        <v>0</v>
      </c>
      <c r="V387" t="str">
        <v>8.75</v>
      </c>
      <c r="W387" t="str">
        <v>0</v>
      </c>
      <c r="X387" t="str">
        <v>https://youtu.be/rvFhvPjtK80</v>
      </c>
    </row>
    <row r="388">
      <c r="A388" t="str">
        <v>AutoTable</v>
      </c>
      <c r="D388" t="str">
        <v>1201</v>
      </c>
      <c r="E388" t="str">
        <v>PAF THEATRE ARGENT - 2 m - AE</v>
      </c>
      <c r="F388" t="str">
        <v>1</v>
      </c>
      <c r="H388" t="str">
        <v>AUTRESPYRO</v>
      </c>
      <c r="I388" t="str">
        <v>SCENES</v>
      </c>
      <c r="J388" t="str">
        <v>53</v>
      </c>
      <c r="K388" t="str">
        <v>DETONATION</v>
      </c>
      <c r="L388" t="str">
        <v>ARGENT</v>
      </c>
      <c r="M388" t="str">
        <v>EU</v>
      </c>
      <c r="N388" t="str">
        <v>T1</v>
      </c>
      <c r="O388" t="str">
        <v>1.4G</v>
      </c>
      <c r="P388" t="str">
        <v>0589-T1-0198</v>
      </c>
      <c r="Q388" t="str">
        <v>0.0065</v>
      </c>
      <c r="R388" t="str">
        <v>3</v>
      </c>
      <c r="S388" t="str">
        <v>5</v>
      </c>
      <c r="T388" t="str">
        <v>F-00000342</v>
      </c>
      <c r="U388" t="str">
        <v>0</v>
      </c>
      <c r="V388" t="str">
        <v>8.08</v>
      </c>
      <c r="W388" t="str">
        <v>0</v>
      </c>
      <c r="X388" t="str">
        <v>https://youtu.be/-nIT9bkznw4</v>
      </c>
    </row>
    <row r="389">
      <c r="A389" t="str">
        <v>AutoTable</v>
      </c>
      <c r="D389" t="str">
        <v>1201B</v>
      </c>
      <c r="E389" t="str">
        <v>ETOILE ARGENT GRAND</v>
      </c>
      <c r="F389" t="str">
        <v>ANCIENNES REFS</v>
      </c>
      <c r="H389" t="str">
        <v>AUTRESPYRO</v>
      </c>
      <c r="I389" t="str">
        <v>SCENES</v>
      </c>
      <c r="J389" t="str">
        <v>53</v>
      </c>
      <c r="K389" t="str">
        <v>FONTAINE</v>
      </c>
      <c r="L389" t="str">
        <v>ARGENT</v>
      </c>
      <c r="M389" t="str">
        <v>EU</v>
      </c>
      <c r="N389" t="str">
        <v>T1</v>
      </c>
      <c r="O389" t="str">
        <v>1.4G</v>
      </c>
      <c r="P389" t="str">
        <v>0589-T1-0198</v>
      </c>
      <c r="Q389" t="str">
        <v>0.012</v>
      </c>
      <c r="R389" t="str">
        <v>3</v>
      </c>
      <c r="S389" t="str">
        <v>5</v>
      </c>
      <c r="T389" t="str">
        <v>F-00000342</v>
      </c>
      <c r="U389" t="str">
        <v>0</v>
      </c>
      <c r="V389" t="str">
        <v>5.5</v>
      </c>
      <c r="W389" t="str">
        <v>0</v>
      </c>
    </row>
    <row r="390">
      <c r="A390" t="str">
        <v>AutoTable</v>
      </c>
      <c r="D390" t="str">
        <v>1202</v>
      </c>
      <c r="E390" t="str">
        <v>ETOILE OR  GOLDEN STAR</v>
      </c>
      <c r="F390" t="str">
        <v>ANCIENNES REFS</v>
      </c>
      <c r="H390" t="str">
        <v>AUTRESPYRO</v>
      </c>
      <c r="I390" t="str">
        <v>SCENES</v>
      </c>
      <c r="J390" t="str">
        <v>35</v>
      </c>
      <c r="K390" t="str">
        <v>FONTAINE</v>
      </c>
      <c r="L390" t="str">
        <v>OR</v>
      </c>
      <c r="M390" t="str">
        <v>EU</v>
      </c>
      <c r="N390" t="str">
        <v>T1</v>
      </c>
      <c r="O390" t="str">
        <v>1.4G</v>
      </c>
      <c r="P390" t="str">
        <v>0589-T1-0199</v>
      </c>
      <c r="Q390" t="str">
        <v>0.0275</v>
      </c>
      <c r="R390" t="str">
        <v>3</v>
      </c>
      <c r="S390" t="str">
        <v>5</v>
      </c>
      <c r="T390" t="str">
        <v>F-00000342</v>
      </c>
      <c r="U390" t="str">
        <v>0</v>
      </c>
      <c r="V390" t="str">
        <v>8.5</v>
      </c>
      <c r="W390" t="str">
        <v>0</v>
      </c>
    </row>
    <row r="391">
      <c r="A391" t="str">
        <v>AutoTable</v>
      </c>
      <c r="D391" t="str">
        <v>1222</v>
      </c>
      <c r="E391" t="str">
        <v>CHAMPIGNON DE FUMEE - AE</v>
      </c>
      <c r="F391" t="str">
        <v>1</v>
      </c>
      <c r="H391" t="str">
        <v>AUTRESPYRO</v>
      </c>
      <c r="I391" t="str">
        <v>SCENES</v>
      </c>
      <c r="J391" t="str">
        <v>52</v>
      </c>
      <c r="K391" t="str">
        <v>FUMEE</v>
      </c>
      <c r="L391" t="str">
        <v>BLANC</v>
      </c>
      <c r="M391" t="str">
        <v>EU</v>
      </c>
      <c r="N391" t="str">
        <v>T1</v>
      </c>
      <c r="O391" t="str">
        <v>1.4G</v>
      </c>
      <c r="P391" t="str">
        <v>0589-T1-0176</v>
      </c>
      <c r="Q391" t="str">
        <v>0.009</v>
      </c>
      <c r="R391" t="str">
        <v>2</v>
      </c>
      <c r="S391" t="str">
        <v>5</v>
      </c>
      <c r="T391" t="str">
        <v>F-00000342</v>
      </c>
      <c r="U391" t="str">
        <v>30</v>
      </c>
      <c r="V391" t="str">
        <v>9</v>
      </c>
      <c r="W391" t="str">
        <v>0</v>
      </c>
      <c r="X391" t="str">
        <v>https://youtu.be/kBkc2p1n8qo</v>
      </c>
    </row>
    <row r="392">
      <c r="A392" t="str">
        <v>AutoTable</v>
      </c>
      <c r="D392" t="str">
        <v>1223</v>
      </c>
      <c r="E392" t="str">
        <v>MARROON PETIT - AE</v>
      </c>
      <c r="F392" t="str">
        <v>1</v>
      </c>
      <c r="H392" t="str">
        <v>AUTRESPYRO</v>
      </c>
      <c r="I392" t="str">
        <v>SCENES</v>
      </c>
      <c r="J392" t="str">
        <v>21</v>
      </c>
      <c r="K392" t="str">
        <v>DETONATION</v>
      </c>
      <c r="L392" t="str">
        <v>ARGENT</v>
      </c>
      <c r="M392" t="str">
        <v>EU</v>
      </c>
      <c r="N392" t="str">
        <v>T2</v>
      </c>
      <c r="O392" t="str">
        <v>1.4G</v>
      </c>
      <c r="P392" t="str">
        <v>0589-T2-0033</v>
      </c>
      <c r="Q392" t="str">
        <v>0.0015</v>
      </c>
      <c r="R392" t="str">
        <v>0,5</v>
      </c>
      <c r="S392" t="str">
        <v>10</v>
      </c>
      <c r="T392" t="str">
        <v>F-00000342</v>
      </c>
      <c r="U392" t="str">
        <v>9</v>
      </c>
      <c r="V392" t="str">
        <v>12.08</v>
      </c>
      <c r="W392" t="str">
        <v>3</v>
      </c>
    </row>
    <row r="393">
      <c r="A393" t="str">
        <v>AutoTable</v>
      </c>
      <c r="D393" t="str">
        <v>1224</v>
      </c>
      <c r="E393" t="str">
        <v>MARROON MOYEN - AE</v>
      </c>
      <c r="F393" t="str">
        <v>1</v>
      </c>
      <c r="H393" t="str">
        <v>AUTRESPYRO</v>
      </c>
      <c r="I393" t="str">
        <v>SCENES</v>
      </c>
      <c r="J393" t="str">
        <v>21</v>
      </c>
      <c r="K393" t="str">
        <v>DETONATION</v>
      </c>
      <c r="L393" t="str">
        <v>ARGENT</v>
      </c>
      <c r="M393" t="str">
        <v>EU</v>
      </c>
      <c r="N393" t="str">
        <v>T2</v>
      </c>
      <c r="O393" t="str">
        <v>1.4G</v>
      </c>
      <c r="P393" t="str">
        <v>0589-T2-0033</v>
      </c>
      <c r="Q393" t="str">
        <v>0.0025</v>
      </c>
      <c r="R393" t="str">
        <v>0,5</v>
      </c>
      <c r="S393" t="str">
        <v>10</v>
      </c>
      <c r="T393" t="str">
        <v>F-00000342</v>
      </c>
      <c r="U393" t="str">
        <v>0</v>
      </c>
      <c r="V393" t="str">
        <v>7.75</v>
      </c>
      <c r="W393" t="str">
        <v>0</v>
      </c>
    </row>
    <row r="394">
      <c r="A394" t="str">
        <v>AutoTable</v>
      </c>
      <c r="D394" t="str">
        <v>1228H</v>
      </c>
      <c r="E394" t="str">
        <v>JET ARGENT (SILVER JET)  HAUT.REDUITE.</v>
      </c>
      <c r="F394" t="str">
        <v>ANCIENNES REFS</v>
      </c>
      <c r="H394" t="str">
        <v>AUTRESPYRO</v>
      </c>
      <c r="I394" t="str">
        <v>SCENES</v>
      </c>
      <c r="J394" t="str">
        <v>35</v>
      </c>
      <c r="K394" t="str">
        <v>FONTAINE JET</v>
      </c>
      <c r="L394" t="str">
        <v>ARGENT</v>
      </c>
      <c r="M394" t="str">
        <v>EU</v>
      </c>
      <c r="N394" t="str">
        <v>T1</v>
      </c>
      <c r="O394" t="str">
        <v>1.4G</v>
      </c>
      <c r="P394" t="str">
        <v>0589-T1-0180</v>
      </c>
      <c r="Q394" t="str">
        <v>0.0025</v>
      </c>
      <c r="R394" t="str">
        <v>2</v>
      </c>
      <c r="S394" t="str">
        <v>5</v>
      </c>
      <c r="T394" t="str">
        <v>F-00000342</v>
      </c>
      <c r="U394" t="str">
        <v>0</v>
      </c>
      <c r="V394" t="str">
        <v>7</v>
      </c>
      <c r="W394" t="str">
        <v>0</v>
      </c>
    </row>
    <row r="395">
      <c r="A395" t="str">
        <v>AutoTable</v>
      </c>
      <c r="D395" t="str">
        <v>1231L</v>
      </c>
      <c r="E395" t="str">
        <v>JET ARGENT - 2 m - 12 sec - AE</v>
      </c>
      <c r="F395" t="str">
        <v>1</v>
      </c>
      <c r="H395" t="str">
        <v>AUTRESPYRO</v>
      </c>
      <c r="I395" t="str">
        <v>SCENES</v>
      </c>
      <c r="J395" t="str">
        <v>35</v>
      </c>
      <c r="K395" t="str">
        <v>THEATRE</v>
      </c>
      <c r="L395" t="str">
        <v>ARGENT</v>
      </c>
      <c r="M395" t="str">
        <v>EU</v>
      </c>
      <c r="N395" t="str">
        <v>T1</v>
      </c>
      <c r="O395" t="str">
        <v>1.4G</v>
      </c>
      <c r="P395" t="str">
        <v>0589-T1-0185</v>
      </c>
      <c r="Q395" t="str">
        <v>0.015</v>
      </c>
      <c r="R395" t="str">
        <v>12</v>
      </c>
      <c r="S395" t="str">
        <v>5</v>
      </c>
      <c r="T395" t="str">
        <v>F-00000342</v>
      </c>
      <c r="U395" t="str">
        <v>0</v>
      </c>
      <c r="V395" t="str">
        <v>11</v>
      </c>
      <c r="W395" t="str">
        <v>0</v>
      </c>
      <c r="X395" t="str">
        <v>https://youtu.be/3FqqwX7-0eY</v>
      </c>
    </row>
    <row r="396">
      <c r="A396" t="str">
        <v>AutoTable</v>
      </c>
      <c r="D396" t="str">
        <v>1231OR</v>
      </c>
      <c r="E396" t="str">
        <v>JET OR - 2 m - 7 sec - AE</v>
      </c>
      <c r="F396" t="str">
        <v>1</v>
      </c>
      <c r="H396" t="str">
        <v>AUTRESPYRO</v>
      </c>
      <c r="I396" t="str">
        <v>SCENES</v>
      </c>
      <c r="J396" t="str">
        <v>35</v>
      </c>
      <c r="K396" t="str">
        <v>THEATRE</v>
      </c>
      <c r="L396" t="str">
        <v>OR</v>
      </c>
      <c r="M396" t="str">
        <v>EU</v>
      </c>
      <c r="N396" t="str">
        <v>T1</v>
      </c>
      <c r="O396" t="str">
        <v>1.4G</v>
      </c>
      <c r="P396" t="str">
        <v>0589-T1-0185</v>
      </c>
      <c r="Q396" t="str">
        <v>0.0143</v>
      </c>
      <c r="R396" t="str">
        <v>7</v>
      </c>
      <c r="S396" t="str">
        <v>5</v>
      </c>
      <c r="T396" t="str">
        <v>F-00000342</v>
      </c>
      <c r="U396" t="str">
        <v>2</v>
      </c>
      <c r="V396" t="str">
        <v>11</v>
      </c>
      <c r="W396" t="str">
        <v>1</v>
      </c>
    </row>
    <row r="397">
      <c r="A397" t="str">
        <v>AutoTable</v>
      </c>
      <c r="D397" t="str">
        <v>1231PA</v>
      </c>
      <c r="E397" t="str">
        <v>JET ARGENT - 2 m - 7 sec - AE</v>
      </c>
      <c r="F397" t="str">
        <v>1</v>
      </c>
      <c r="H397" t="str">
        <v>AUTRESPYRO</v>
      </c>
      <c r="I397" t="str">
        <v>SCENES</v>
      </c>
      <c r="J397" t="str">
        <v>35</v>
      </c>
      <c r="K397" t="str">
        <v>THEATRE</v>
      </c>
      <c r="L397" t="str">
        <v>ARGENT</v>
      </c>
      <c r="M397" t="str">
        <v>EU</v>
      </c>
      <c r="N397" t="str">
        <v>T1</v>
      </c>
      <c r="O397" t="str">
        <v>1.4G</v>
      </c>
      <c r="P397" t="str">
        <v>0589-T1-0185</v>
      </c>
      <c r="Q397" t="str">
        <v>0.0143</v>
      </c>
      <c r="R397" t="str">
        <v>7</v>
      </c>
      <c r="S397" t="str">
        <v>5</v>
      </c>
      <c r="T397" t="str">
        <v>F-00000342</v>
      </c>
      <c r="U397" t="str">
        <v>26</v>
      </c>
      <c r="V397" t="str">
        <v>10.8</v>
      </c>
      <c r="W397" t="str">
        <v>0</v>
      </c>
      <c r="X397" t="str">
        <v>https://youtu.be/KHzo9HZ20Cc</v>
      </c>
    </row>
    <row r="398">
      <c r="A398" t="str">
        <v>AutoTable</v>
      </c>
      <c r="D398" t="str">
        <v>15031</v>
      </c>
      <c r="E398" t="str">
        <v>FLASH POT - AE</v>
      </c>
      <c r="F398" t="str">
        <v>1</v>
      </c>
      <c r="H398" t="str">
        <v>AUTRESPYRO</v>
      </c>
      <c r="I398" t="str">
        <v>SCENES</v>
      </c>
      <c r="J398" t="str">
        <v>60</v>
      </c>
      <c r="K398" t="str">
        <v>DETONATION</v>
      </c>
      <c r="L398" t="str">
        <v>ARGENT</v>
      </c>
      <c r="M398" t="str">
        <v>CN</v>
      </c>
      <c r="N398" t="str">
        <v>T2</v>
      </c>
      <c r="O398" t="str">
        <v>1.4G</v>
      </c>
      <c r="P398" t="str">
        <v>0163-T2-3506</v>
      </c>
      <c r="Q398" t="str">
        <v>0.005</v>
      </c>
      <c r="R398" t="str">
        <v>1</v>
      </c>
      <c r="S398" t="str">
        <v>8</v>
      </c>
      <c r="T398" t="str">
        <v>F-00000300</v>
      </c>
      <c r="U398" t="str">
        <v>613</v>
      </c>
      <c r="V398" t="str">
        <v>1.03584</v>
      </c>
      <c r="W398" t="str">
        <v>63</v>
      </c>
      <c r="X398" t="str">
        <v>https://youtu.be/meibm4iwokE</v>
      </c>
    </row>
    <row r="399">
      <c r="A399" t="str">
        <v>AutoTable</v>
      </c>
      <c r="D399" t="str">
        <v>15301A</v>
      </c>
      <c r="E399" t="str">
        <v>JET ARGENT - 3 m - 1 sec - AE</v>
      </c>
      <c r="F399" t="str">
        <v>1</v>
      </c>
      <c r="H399" t="str">
        <v>AUTRESPYRO</v>
      </c>
      <c r="I399" t="str">
        <v>SCENES</v>
      </c>
      <c r="J399" t="str">
        <v>25</v>
      </c>
      <c r="K399" t="str">
        <v>THEATRE</v>
      </c>
      <c r="L399" t="str">
        <v>ARGENT</v>
      </c>
      <c r="M399" t="str">
        <v>CN</v>
      </c>
      <c r="N399" t="str">
        <v>T1</v>
      </c>
      <c r="O399" t="str">
        <v>1.4G</v>
      </c>
      <c r="P399" t="str">
        <v>0163-T1-3509</v>
      </c>
      <c r="Q399" t="str">
        <v>0.025</v>
      </c>
      <c r="R399" t="str">
        <v>1</v>
      </c>
      <c r="S399" t="str">
        <v>4</v>
      </c>
      <c r="T399" t="str">
        <v>F-00000300</v>
      </c>
      <c r="U399" t="str">
        <v>1999</v>
      </c>
      <c r="V399" t="str">
        <v>0.88</v>
      </c>
      <c r="W399" t="str">
        <v>2</v>
      </c>
      <c r="X399" t="str">
        <v>https://youtu.be/EQbFW094JSE</v>
      </c>
    </row>
    <row r="400">
      <c r="A400" t="str">
        <v>AutoTable</v>
      </c>
      <c r="D400" t="str">
        <v>15301OR</v>
      </c>
      <c r="E400" t="str">
        <v>JET OR - 3 m - 1 sec - AE</v>
      </c>
      <c r="F400" t="str">
        <v>1</v>
      </c>
      <c r="H400" t="str">
        <v>AUTRESPYRO</v>
      </c>
      <c r="I400" t="str">
        <v>SCENES</v>
      </c>
      <c r="J400" t="str">
        <v>25</v>
      </c>
      <c r="K400" t="str">
        <v>THEATRE</v>
      </c>
      <c r="L400" t="str">
        <v>OR</v>
      </c>
      <c r="M400" t="str">
        <v>CN</v>
      </c>
      <c r="N400" t="str">
        <v>T1</v>
      </c>
      <c r="O400" t="str">
        <v>1.4G</v>
      </c>
      <c r="P400" t="str">
        <v>0163-T1-3509</v>
      </c>
      <c r="Q400" t="str">
        <v>0.025</v>
      </c>
      <c r="R400" t="str">
        <v>1</v>
      </c>
      <c r="S400" t="str">
        <v>4</v>
      </c>
      <c r="T400" t="str">
        <v>F-00000300</v>
      </c>
      <c r="U400" t="str">
        <v>695</v>
      </c>
      <c r="V400" t="str">
        <v>0.87</v>
      </c>
      <c r="W400" t="str">
        <v>0</v>
      </c>
      <c r="X400" t="str">
        <v>https://youtu.be/npcGKphO14g</v>
      </c>
    </row>
    <row r="401">
      <c r="A401" t="str">
        <v>AutoTable</v>
      </c>
      <c r="D401" t="str">
        <v>15302A</v>
      </c>
      <c r="E401" t="str">
        <v>JET ARGENT - 10 m - 1 sec - AE</v>
      </c>
      <c r="F401" t="str">
        <v>1</v>
      </c>
      <c r="H401" t="str">
        <v>AUTRESPYRO</v>
      </c>
      <c r="I401" t="str">
        <v>SCENES</v>
      </c>
      <c r="J401" t="str">
        <v>38</v>
      </c>
      <c r="K401" t="str">
        <v>THEATRE</v>
      </c>
      <c r="L401" t="str">
        <v>ARGENT</v>
      </c>
      <c r="M401" t="str">
        <v>CN</v>
      </c>
      <c r="N401" t="str">
        <v>T1</v>
      </c>
      <c r="O401" t="str">
        <v>1.4G</v>
      </c>
      <c r="P401" t="str">
        <v>0163-T1-3509</v>
      </c>
      <c r="Q401" t="str">
        <v>0.018</v>
      </c>
      <c r="R401" t="str">
        <v>1</v>
      </c>
      <c r="S401" t="str">
        <v>15</v>
      </c>
      <c r="T401" t="str">
        <v>F-00000300</v>
      </c>
      <c r="U401" t="str">
        <v>2187</v>
      </c>
      <c r="V401" t="str">
        <v>1.70385</v>
      </c>
      <c r="W401" t="str">
        <v>179</v>
      </c>
      <c r="X401" t="str">
        <v>https://youtu.be/z0Rm-3YDwPI</v>
      </c>
    </row>
    <row r="402">
      <c r="A402" t="str">
        <v>AutoTable</v>
      </c>
      <c r="D402" t="str">
        <v>15310A</v>
      </c>
      <c r="E402" t="str">
        <v>JET ARGENT - 3 m - 10 sec - AE</v>
      </c>
      <c r="F402" t="str">
        <v>1</v>
      </c>
      <c r="H402" t="str">
        <v>AUTRESPYRO</v>
      </c>
      <c r="I402" t="str">
        <v>SCENES</v>
      </c>
      <c r="J402" t="str">
        <v>40</v>
      </c>
      <c r="K402" t="str">
        <v>THEATRE</v>
      </c>
      <c r="L402" t="str">
        <v>ARGENT</v>
      </c>
      <c r="M402" t="str">
        <v>CN</v>
      </c>
      <c r="N402" t="str">
        <v>T1</v>
      </c>
      <c r="O402" t="str">
        <v>1.4G</v>
      </c>
      <c r="P402" t="str">
        <v>0163-T1-2876</v>
      </c>
      <c r="Q402" t="str">
        <v>0.021</v>
      </c>
      <c r="R402" t="str">
        <v>10</v>
      </c>
      <c r="S402" t="str">
        <v>15</v>
      </c>
      <c r="T402" t="str">
        <v>F-00000300</v>
      </c>
      <c r="U402" t="str">
        <v>1723</v>
      </c>
      <c r="V402" t="str">
        <v>1.14336</v>
      </c>
      <c r="W402" t="str">
        <v>0</v>
      </c>
      <c r="X402" t="str">
        <v>https://youtu.be/fZMYTDoN48I</v>
      </c>
    </row>
    <row r="403">
      <c r="A403" t="str">
        <v>AutoTable</v>
      </c>
      <c r="D403" t="str">
        <v>15310OR</v>
      </c>
      <c r="E403" t="str">
        <v>JET OR - 3 m - 10 sec - AE</v>
      </c>
      <c r="F403" t="str">
        <v>1</v>
      </c>
      <c r="H403" t="str">
        <v>AUTRESPYRO</v>
      </c>
      <c r="I403" t="str">
        <v>SCENES</v>
      </c>
      <c r="J403" t="str">
        <v>40</v>
      </c>
      <c r="K403" t="str">
        <v>THEATRE</v>
      </c>
      <c r="L403" t="str">
        <v>OR</v>
      </c>
      <c r="M403" t="str">
        <v>CN</v>
      </c>
      <c r="N403" t="str">
        <v>T1</v>
      </c>
      <c r="O403" t="str">
        <v>1.4G</v>
      </c>
      <c r="P403" t="str">
        <v>0163-T1-2876</v>
      </c>
      <c r="Q403" t="str">
        <v>0.021</v>
      </c>
      <c r="R403" t="str">
        <v>10</v>
      </c>
      <c r="S403" t="str">
        <v>15</v>
      </c>
      <c r="T403" t="str">
        <v>F-00000300</v>
      </c>
      <c r="U403" t="str">
        <v>615</v>
      </c>
      <c r="V403" t="str">
        <v>1.15041</v>
      </c>
      <c r="W403" t="str">
        <v>248</v>
      </c>
      <c r="X403" t="str">
        <v>https://youtu.be/euyCUgWWfME</v>
      </c>
    </row>
    <row r="404">
      <c r="A404" t="str">
        <v>AutoTable</v>
      </c>
      <c r="D404" t="str">
        <v>15320A</v>
      </c>
      <c r="E404" t="str">
        <v>JET ARGENT - 3 m - 20 sec - AE</v>
      </c>
      <c r="F404" t="str">
        <v>1</v>
      </c>
      <c r="H404" t="str">
        <v>AUTRESPYRO</v>
      </c>
      <c r="I404" t="str">
        <v>SCENES</v>
      </c>
      <c r="J404" t="str">
        <v>40</v>
      </c>
      <c r="K404" t="str">
        <v>THEATRE</v>
      </c>
      <c r="L404" t="str">
        <v>ARGENT</v>
      </c>
      <c r="M404" t="str">
        <v>CN</v>
      </c>
      <c r="N404" t="str">
        <v>T1</v>
      </c>
      <c r="O404" t="str">
        <v>1.4G</v>
      </c>
      <c r="P404" t="str">
        <v>0163-T1-2876</v>
      </c>
      <c r="Q404" t="str">
        <v>0.028</v>
      </c>
      <c r="R404" t="str">
        <v>20</v>
      </c>
      <c r="S404" t="str">
        <v>15</v>
      </c>
      <c r="T404" t="str">
        <v>F-00000300</v>
      </c>
      <c r="U404" t="str">
        <v>5072</v>
      </c>
      <c r="V404" t="str">
        <v>1.42743</v>
      </c>
      <c r="W404" t="str">
        <v>0</v>
      </c>
      <c r="X404" t="str">
        <v>https://youtu.be/jW5d9aVgRyI</v>
      </c>
    </row>
    <row r="405">
      <c r="A405" t="str">
        <v>AutoTable</v>
      </c>
      <c r="D405" t="str">
        <v>15320OR</v>
      </c>
      <c r="E405" t="str">
        <v>JET OR - 3 m - 20 sec - AE</v>
      </c>
      <c r="F405" t="str">
        <v>1</v>
      </c>
      <c r="H405" t="str">
        <v>AUTRESPYRO</v>
      </c>
      <c r="I405" t="str">
        <v>SCENES</v>
      </c>
      <c r="J405" t="str">
        <v>40</v>
      </c>
      <c r="K405" t="str">
        <v>THEATRE</v>
      </c>
      <c r="L405" t="str">
        <v>OR</v>
      </c>
      <c r="M405" t="str">
        <v>CN</v>
      </c>
      <c r="N405" t="str">
        <v>T1</v>
      </c>
      <c r="O405" t="str">
        <v>1.4G</v>
      </c>
      <c r="P405" t="str">
        <v>0163-T1-2876</v>
      </c>
      <c r="Q405" t="str">
        <v>0.028</v>
      </c>
      <c r="R405" t="str">
        <v>20</v>
      </c>
      <c r="S405" t="str">
        <v>15</v>
      </c>
      <c r="T405" t="str">
        <v>F-00000300</v>
      </c>
      <c r="U405" t="str">
        <v>564</v>
      </c>
      <c r="V405" t="str">
        <v>1.29128</v>
      </c>
      <c r="W405" t="str">
        <v>501</v>
      </c>
    </row>
    <row r="406">
      <c r="A406" t="str">
        <v>AutoTable</v>
      </c>
      <c r="D406" t="str">
        <v>15286-1</v>
      </c>
      <c r="E406" t="str">
        <v>LE COEUR 8 FONTAINES 60 SECONDES</v>
      </c>
      <c r="F406" t="str">
        <v>ANCIENNES REFS</v>
      </c>
      <c r="H406" t="str">
        <v>AUTRESPYRO</v>
      </c>
      <c r="I406" t="str">
        <v>SOLEILS</v>
      </c>
      <c r="J406" t="str">
        <v>28</v>
      </c>
      <c r="K406" t="str">
        <v>SAULE FONTAINE</v>
      </c>
      <c r="L406" t="str">
        <v>OR</v>
      </c>
      <c r="M406" t="str">
        <v>CN</v>
      </c>
      <c r="N406" t="str">
        <v>F3</v>
      </c>
      <c r="O406" t="str">
        <v>1.4G</v>
      </c>
      <c r="P406" t="str">
        <v>0163-F3-2878</v>
      </c>
      <c r="Q406" t="str">
        <v>0.558</v>
      </c>
      <c r="R406" t="str">
        <v>60</v>
      </c>
      <c r="S406" t="str">
        <v>25</v>
      </c>
      <c r="T406" t="str">
        <v>F-00000300</v>
      </c>
      <c r="U406" t="str">
        <v>0</v>
      </c>
      <c r="V406" t="str">
        <v>36.34</v>
      </c>
      <c r="W406" t="str">
        <v>0</v>
      </c>
    </row>
    <row r="407">
      <c r="A407" t="str">
        <v>AutoTable</v>
      </c>
      <c r="D407" t="str">
        <v>15430AB</v>
      </c>
      <c r="E407" t="str">
        <v>SOLEIL 4 JETS ARGENT - 25 sec - AE</v>
      </c>
      <c r="F407" t="str">
        <v>1</v>
      </c>
      <c r="H407" t="str">
        <v>AUTRESPYRO</v>
      </c>
      <c r="I407" t="str">
        <v>SOLEILS</v>
      </c>
      <c r="J407" t="str">
        <v>28</v>
      </c>
      <c r="K407" t="str">
        <v>SOL</v>
      </c>
      <c r="L407" t="str">
        <v>ARGENT</v>
      </c>
      <c r="M407" t="str">
        <v>CN</v>
      </c>
      <c r="N407" t="str">
        <v>F4</v>
      </c>
      <c r="O407" t="str">
        <v>1.4G</v>
      </c>
      <c r="P407" t="str">
        <v>0163-F4-3514</v>
      </c>
      <c r="Q407" t="str">
        <v>0.04</v>
      </c>
      <c r="R407" t="str">
        <v>25</v>
      </c>
      <c r="S407" t="str">
        <v>15</v>
      </c>
      <c r="T407" t="str">
        <v>F-00000300</v>
      </c>
      <c r="U407" t="str">
        <v>712</v>
      </c>
      <c r="V407" t="str">
        <v>4.05849</v>
      </c>
      <c r="W407" t="str">
        <v>12</v>
      </c>
      <c r="X407" t="str">
        <v>https://youtu.be/w-QYOZD7C7Y</v>
      </c>
    </row>
    <row r="408">
      <c r="A408" t="str">
        <v>AutoTable</v>
      </c>
      <c r="D408" t="str">
        <v>15445A</v>
      </c>
      <c r="E408" t="str">
        <v>SOLEIL EN CASCADE TOURNANT</v>
      </c>
      <c r="F408" t="str">
        <v>ANCIENNES REFS</v>
      </c>
      <c r="H408" t="str">
        <v>AUTRESPYRO</v>
      </c>
      <c r="I408" t="str">
        <v>SOLEILS</v>
      </c>
      <c r="J408" t="str">
        <v>28</v>
      </c>
      <c r="K408" t="str">
        <v>SPECIAL CASCADE</v>
      </c>
      <c r="L408" t="str">
        <v>ARGENT</v>
      </c>
      <c r="M408" t="str">
        <v>CN</v>
      </c>
      <c r="N408" t="str">
        <v>F4</v>
      </c>
      <c r="O408" t="str">
        <v>1.4G</v>
      </c>
      <c r="P408" t="str">
        <v>0163-F4-3514</v>
      </c>
      <c r="Q408" t="str">
        <v>0.3</v>
      </c>
      <c r="R408" t="str">
        <v>25</v>
      </c>
      <c r="S408" t="str">
        <v>15</v>
      </c>
      <c r="T408" t="str">
        <v>F-00000300</v>
      </c>
      <c r="U408" t="str">
        <v>0</v>
      </c>
      <c r="V408" t="str">
        <v>32.13</v>
      </c>
      <c r="W408" t="str">
        <v>0</v>
      </c>
    </row>
    <row r="409">
      <c r="A409" t="str">
        <v>AutoTable</v>
      </c>
      <c r="D409" t="str">
        <v>43130A</v>
      </c>
      <c r="E409" t="str">
        <v>SOLEIL 2 JETS ARGENT - 30 sec</v>
      </c>
      <c r="F409" t="str">
        <v>1</v>
      </c>
      <c r="H409" t="str">
        <v>AUTRESPYRO</v>
      </c>
      <c r="I409" t="str">
        <v>SOLEILS</v>
      </c>
      <c r="J409" t="str">
        <v>20</v>
      </c>
      <c r="K409" t="str">
        <v>SOL</v>
      </c>
      <c r="L409" t="str">
        <v>ARGENT</v>
      </c>
      <c r="M409" t="str">
        <v>CN</v>
      </c>
      <c r="N409" t="str">
        <v>T1</v>
      </c>
      <c r="O409" t="str">
        <v>1.4G</v>
      </c>
      <c r="P409" t="str">
        <v>0589-T1-0401</v>
      </c>
      <c r="Q409" t="str">
        <v>0.18</v>
      </c>
      <c r="R409" t="str">
        <v>30</v>
      </c>
      <c r="S409" t="str">
        <v>6</v>
      </c>
      <c r="T409" t="str">
        <v>F-00000300</v>
      </c>
      <c r="U409" t="str">
        <v>23</v>
      </c>
      <c r="V409" t="str">
        <v>1.02313</v>
      </c>
      <c r="W409" t="str">
        <v>0</v>
      </c>
      <c r="X409" t="str">
        <v>https://youtu.be/HDS4dbfxFW4</v>
      </c>
    </row>
    <row r="410">
      <c r="A410" t="str">
        <v>AutoTable</v>
      </c>
      <c r="D410" t="str">
        <v>00730-90</v>
      </c>
      <c r="E410" t="str">
        <v>BATT. Ø30 7 PAF FRISSON BLANC + DÉTO - 10 sec</v>
      </c>
      <c r="F410" t="str">
        <v>1</v>
      </c>
      <c r="H410" t="str">
        <v>BATTERIE</v>
      </c>
      <c r="I410" t="str">
        <v>DROITE</v>
      </c>
      <c r="J410" t="str">
        <v>30</v>
      </c>
      <c r="K410" t="str">
        <v>DETONATION</v>
      </c>
      <c r="L410" t="str">
        <v>ARGENT</v>
      </c>
      <c r="M410" t="str">
        <v>CN</v>
      </c>
      <c r="N410" t="str">
        <v>F4</v>
      </c>
      <c r="O410" t="str">
        <v>1.3G</v>
      </c>
      <c r="P410" t="str">
        <v>1008-F4-69254460</v>
      </c>
      <c r="Q410" t="str">
        <v>0.098</v>
      </c>
      <c r="R410" t="str">
        <v>10</v>
      </c>
      <c r="S410" t="str">
        <v>50</v>
      </c>
      <c r="T410" t="str">
        <v>F-00000300</v>
      </c>
      <c r="U410" t="str">
        <v>547</v>
      </c>
      <c r="V410" t="str">
        <v>1.62104</v>
      </c>
      <c r="W410" t="str">
        <v>360</v>
      </c>
      <c r="X410" t="str">
        <v>https://youtu.be/-hy6j6PJRzY</v>
      </c>
    </row>
    <row r="411">
      <c r="A411" t="str">
        <v>AutoTable</v>
      </c>
      <c r="D411" t="str">
        <v>00730-90S</v>
      </c>
      <c r="E411" t="str">
        <v>BATT. Ø30 7 PAF FRISSON BLANC + DÉTO - 3 sec</v>
      </c>
      <c r="F411" t="str">
        <v>1</v>
      </c>
      <c r="H411" t="str">
        <v>BATTERIE</v>
      </c>
      <c r="I411" t="str">
        <v>DROITE</v>
      </c>
      <c r="J411" t="str">
        <v>30</v>
      </c>
      <c r="K411" t="str">
        <v>DETONATION</v>
      </c>
      <c r="L411" t="str">
        <v>ARGENT</v>
      </c>
      <c r="M411" t="str">
        <v>CN</v>
      </c>
      <c r="N411" t="str">
        <v>F4</v>
      </c>
      <c r="O411" t="str">
        <v>1.3G</v>
      </c>
      <c r="P411" t="str">
        <v>1008-F4-69254460</v>
      </c>
      <c r="Q411" t="str">
        <v>0.098</v>
      </c>
      <c r="R411" t="str">
        <v>3</v>
      </c>
      <c r="S411" t="str">
        <v>50</v>
      </c>
      <c r="T411" t="str">
        <v>F-00000300</v>
      </c>
      <c r="U411" t="str">
        <v>1822</v>
      </c>
      <c r="V411" t="str">
        <v>1.64917</v>
      </c>
      <c r="W411" t="str">
        <v>329</v>
      </c>
      <c r="X411" t="str">
        <v>https://youtu.be/iShXVd9hCrM</v>
      </c>
    </row>
    <row r="412">
      <c r="A412" t="str">
        <v>AutoTable</v>
      </c>
      <c r="D412" t="str">
        <v>03535-30</v>
      </c>
      <c r="E412" t="str">
        <v>BATT. 35 MM 35 CPS TRONC + BBES MULTICOLORES</v>
      </c>
      <c r="F412" t="str">
        <v>ANCIENNES REFS</v>
      </c>
      <c r="H412" t="str">
        <v>BATTERIE</v>
      </c>
      <c r="I412" t="str">
        <v>DROITE</v>
      </c>
      <c r="J412" t="str">
        <v>35</v>
      </c>
      <c r="K412" t="str">
        <v>BOMBE TRONC</v>
      </c>
      <c r="L412" t="str">
        <v>MULTICOLORE</v>
      </c>
      <c r="M412" t="str">
        <v>CN</v>
      </c>
      <c r="N412" t="str">
        <v>F4</v>
      </c>
      <c r="O412" t="str">
        <v>1.3G</v>
      </c>
      <c r="P412" t="str">
        <v>1008-F4-69254061</v>
      </c>
      <c r="Q412" t="str">
        <v>1.115</v>
      </c>
      <c r="R412" t="str">
        <v>25</v>
      </c>
      <c r="S412" t="str">
        <v>35</v>
      </c>
      <c r="T412" t="str">
        <v>F-00000300</v>
      </c>
      <c r="U412" t="str">
        <v>0</v>
      </c>
      <c r="V412" t="str">
        <v>18.665</v>
      </c>
      <c r="W412" t="str">
        <v>0</v>
      </c>
    </row>
    <row r="413">
      <c r="A413" t="str">
        <v>AutoTable</v>
      </c>
      <c r="D413" t="str">
        <v>04931DTO</v>
      </c>
      <c r="E413" t="str">
        <v>BATT. 30 MM 49 CPS TRONC ARGENT FINAL EFFET SONORE</v>
      </c>
      <c r="F413" t="str">
        <v>ANCIENNES REFS</v>
      </c>
      <c r="H413" t="str">
        <v>BATTERIE</v>
      </c>
      <c r="I413" t="str">
        <v>DROITE</v>
      </c>
      <c r="J413" t="str">
        <v>30</v>
      </c>
      <c r="K413" t="str">
        <v>DETONATION</v>
      </c>
      <c r="L413" t="str">
        <v>ARGENT</v>
      </c>
      <c r="M413" t="str">
        <v>CN</v>
      </c>
      <c r="N413" t="str">
        <v>F4</v>
      </c>
      <c r="O413" t="str">
        <v>1.3G</v>
      </c>
      <c r="P413" t="str">
        <v>2463-F4-0005</v>
      </c>
      <c r="Q413" t="str">
        <v>0.878</v>
      </c>
      <c r="R413" t="str">
        <v>30</v>
      </c>
      <c r="S413" t="str">
        <v>60</v>
      </c>
      <c r="T413" t="str">
        <v>F-00000300</v>
      </c>
      <c r="U413" t="str">
        <v>0</v>
      </c>
      <c r="V413" t="str">
        <v>13.2275</v>
      </c>
      <c r="W413" t="str">
        <v>0</v>
      </c>
    </row>
    <row r="414">
      <c r="A414" t="str">
        <v>AutoTable</v>
      </c>
      <c r="D414" t="str">
        <v>402591</v>
      </c>
      <c r="E414" t="str">
        <v>BATT. 30 MM 25 CPS DETO TITANIUM + TRONC FRISSON</v>
      </c>
      <c r="F414" t="str">
        <v>ANCIENNES REFS</v>
      </c>
      <c r="H414" t="str">
        <v>BATTERIE</v>
      </c>
      <c r="I414" t="str">
        <v>DROITE</v>
      </c>
      <c r="J414" t="str">
        <v>30</v>
      </c>
      <c r="K414" t="str">
        <v>DETONATION</v>
      </c>
      <c r="L414" t="str">
        <v>TITANIUM</v>
      </c>
      <c r="M414" t="str">
        <v>CN</v>
      </c>
      <c r="N414" t="str">
        <v>F3</v>
      </c>
      <c r="O414" t="str">
        <v>1.4G</v>
      </c>
      <c r="P414" t="str">
        <v>1170-F4-02501</v>
      </c>
      <c r="Q414" t="str">
        <v>0.4</v>
      </c>
      <c r="R414" t="str">
        <v>30</v>
      </c>
      <c r="S414" t="str">
        <v>30</v>
      </c>
      <c r="T414" t="str">
        <v>F-00000234</v>
      </c>
      <c r="U414" t="str">
        <v>0</v>
      </c>
      <c r="V414" t="str">
        <v>0</v>
      </c>
      <c r="W414" t="str">
        <v>0</v>
      </c>
    </row>
    <row r="415">
      <c r="A415" t="str">
        <v>AutoTable</v>
      </c>
      <c r="D415" t="str">
        <v>410038</v>
      </c>
      <c r="E415" t="str">
        <v>BATT. Ø20 100 DÉTO TITANIUM + TC ASSORTI</v>
      </c>
      <c r="F415" t="str">
        <v>1</v>
      </c>
      <c r="H415" t="str">
        <v>BATTERIE</v>
      </c>
      <c r="I415" t="str">
        <v>DROITE</v>
      </c>
      <c r="J415" t="str">
        <v>20</v>
      </c>
      <c r="K415" t="str">
        <v>DETONATION</v>
      </c>
      <c r="L415" t="str">
        <v>ASSORTI</v>
      </c>
      <c r="M415" t="str">
        <v>CN</v>
      </c>
      <c r="N415" t="str">
        <v>F3</v>
      </c>
      <c r="O415" t="str">
        <v>1.3G</v>
      </c>
      <c r="P415" t="str">
        <v>1008-F3-69246305</v>
      </c>
      <c r="Q415" t="str">
        <v>0.52</v>
      </c>
      <c r="R415" t="str">
        <v>50</v>
      </c>
      <c r="S415" t="str">
        <v>25</v>
      </c>
      <c r="T415" t="str">
        <v>F-00000234</v>
      </c>
      <c r="U415" t="str">
        <v>103</v>
      </c>
      <c r="V415" t="str">
        <v>8.85</v>
      </c>
      <c r="W415" t="str">
        <v>65</v>
      </c>
      <c r="X415" t="str">
        <v>https://tinyurl.com/y2qt8u2n</v>
      </c>
    </row>
    <row r="416">
      <c r="A416" t="str">
        <v>AutoTable</v>
      </c>
      <c r="D416" t="str">
        <v>01012-02CE</v>
      </c>
      <c r="E416" t="str">
        <v>BATT. Ø12 -100 COMÈTES BLEUES À CLIGNO BLANC</v>
      </c>
      <c r="F416" t="str">
        <v>1</v>
      </c>
      <c r="H416" t="str">
        <v>BATTERIE</v>
      </c>
      <c r="I416" t="str">
        <v>DROITE</v>
      </c>
      <c r="J416" t="str">
        <v>12</v>
      </c>
      <c r="K416" t="str">
        <v>CLIGNO</v>
      </c>
      <c r="L416" t="str">
        <v>BLEU</v>
      </c>
      <c r="M416" t="str">
        <v>CN</v>
      </c>
      <c r="N416" t="str">
        <v>F2</v>
      </c>
      <c r="O416" t="str">
        <v>1.4G</v>
      </c>
      <c r="P416" t="str">
        <v>1008-F2-69244063</v>
      </c>
      <c r="Q416" t="str">
        <v>0.32</v>
      </c>
      <c r="R416" t="str">
        <v>25</v>
      </c>
      <c r="S416" t="str">
        <v>8</v>
      </c>
      <c r="T416" t="str">
        <v>F-00000262</v>
      </c>
      <c r="U416" t="str">
        <v>132</v>
      </c>
      <c r="V416" t="str">
        <v>4.13118</v>
      </c>
      <c r="W416" t="str">
        <v>0</v>
      </c>
      <c r="X416" t="str">
        <v>https://youtu.be/gThH182Elkw</v>
      </c>
    </row>
    <row r="417">
      <c r="A417" t="str">
        <v>AutoTable</v>
      </c>
      <c r="D417" t="str">
        <v>01012-05CE</v>
      </c>
      <c r="E417" t="str">
        <v>BATT. 12 MM 100 CPS COMETES VERT/CLIGNO</v>
      </c>
      <c r="F417" t="str">
        <v>ANCIENNES REFS</v>
      </c>
      <c r="H417" t="str">
        <v>BATTERIE</v>
      </c>
      <c r="I417" t="str">
        <v>DROITE</v>
      </c>
      <c r="J417" t="str">
        <v>12</v>
      </c>
      <c r="K417" t="str">
        <v>COMETE CLIGNO</v>
      </c>
      <c r="L417" t="str">
        <v>VERT</v>
      </c>
      <c r="M417" t="str">
        <v>CN</v>
      </c>
      <c r="N417" t="str">
        <v>F2</v>
      </c>
      <c r="O417" t="str">
        <v>1.4G</v>
      </c>
      <c r="P417" t="str">
        <v>1008-F2-69244063</v>
      </c>
      <c r="Q417" t="str">
        <v>0.32</v>
      </c>
      <c r="R417" t="str">
        <v>25</v>
      </c>
      <c r="S417" t="str">
        <v>8</v>
      </c>
      <c r="T417" t="str">
        <v>F-00000262</v>
      </c>
      <c r="U417" t="str">
        <v>0</v>
      </c>
      <c r="V417" t="str">
        <v>3.85</v>
      </c>
      <c r="W417" t="str">
        <v>0</v>
      </c>
    </row>
    <row r="418">
      <c r="A418" t="str">
        <v>AutoTable</v>
      </c>
      <c r="D418" t="str">
        <v>01012-06CE</v>
      </c>
      <c r="E418" t="str">
        <v>BATT. Ø12 -100 COMÈTES ROUGES À CLIGNO BLANC</v>
      </c>
      <c r="F418" t="str">
        <v>1</v>
      </c>
      <c r="H418" t="str">
        <v>BATTERIE</v>
      </c>
      <c r="I418" t="str">
        <v>DROITE</v>
      </c>
      <c r="J418" t="str">
        <v>12</v>
      </c>
      <c r="K418" t="str">
        <v>CLIGNO</v>
      </c>
      <c r="L418" t="str">
        <v>ROUGE</v>
      </c>
      <c r="M418" t="str">
        <v>CN</v>
      </c>
      <c r="N418" t="str">
        <v>F2</v>
      </c>
      <c r="O418" t="str">
        <v>1.4G</v>
      </c>
      <c r="P418" t="str">
        <v>1008-F2-69244063</v>
      </c>
      <c r="Q418" t="str">
        <v>0.32</v>
      </c>
      <c r="R418" t="str">
        <v>25</v>
      </c>
      <c r="S418" t="str">
        <v>8</v>
      </c>
      <c r="T418" t="str">
        <v>F-00000262</v>
      </c>
      <c r="U418" t="str">
        <v>74</v>
      </c>
      <c r="V418" t="str">
        <v>4.13571</v>
      </c>
      <c r="W418" t="str">
        <v>0</v>
      </c>
      <c r="X418" t="str">
        <v>https://youtu.be/0JjqsXzgxV4</v>
      </c>
    </row>
    <row r="419">
      <c r="A419" t="str">
        <v>AutoTable</v>
      </c>
      <c r="D419" t="str">
        <v>01012-10CE</v>
      </c>
      <c r="E419" t="str">
        <v>BATT. 12 MM 100 CPS COMETES VIOLET/CLIGNO</v>
      </c>
      <c r="F419" t="str">
        <v>ANCIENNES REFS</v>
      </c>
      <c r="H419" t="str">
        <v>BATTERIE</v>
      </c>
      <c r="I419" t="str">
        <v>DROITE</v>
      </c>
      <c r="J419" t="str">
        <v>12</v>
      </c>
      <c r="K419" t="str">
        <v>COMETE CLIGNO</v>
      </c>
      <c r="L419" t="str">
        <v>VIOLET</v>
      </c>
      <c r="M419" t="str">
        <v>CN</v>
      </c>
      <c r="N419" t="str">
        <v>F2</v>
      </c>
      <c r="O419" t="str">
        <v>1.4G</v>
      </c>
      <c r="P419" t="str">
        <v>1008-F2-69244063</v>
      </c>
      <c r="Q419" t="str">
        <v>0.441</v>
      </c>
      <c r="R419" t="str">
        <v>25</v>
      </c>
      <c r="S419" t="str">
        <v>8</v>
      </c>
      <c r="T419" t="str">
        <v>F-00000262</v>
      </c>
      <c r="U419" t="str">
        <v>0</v>
      </c>
      <c r="V419" t="str">
        <v>3.864</v>
      </c>
      <c r="W419" t="str">
        <v>0</v>
      </c>
    </row>
    <row r="420">
      <c r="A420" t="str">
        <v>AutoTable</v>
      </c>
      <c r="D420" t="str">
        <v>01012-13CE</v>
      </c>
      <c r="E420" t="str">
        <v>BATT. Ø12 -100 COMÈTES BLANCHES À FRISSON</v>
      </c>
      <c r="F420" t="str">
        <v>1</v>
      </c>
      <c r="H420" t="str">
        <v>BATTERIE</v>
      </c>
      <c r="I420" t="str">
        <v>DROITE</v>
      </c>
      <c r="J420" t="str">
        <v>12</v>
      </c>
      <c r="K420" t="str">
        <v>CREPITANT</v>
      </c>
      <c r="L420" t="str">
        <v>BLANC</v>
      </c>
      <c r="M420" t="str">
        <v>CN</v>
      </c>
      <c r="N420" t="str">
        <v>F2</v>
      </c>
      <c r="O420" t="str">
        <v>1.4G</v>
      </c>
      <c r="P420" t="str">
        <v>1008-F2-69244063</v>
      </c>
      <c r="Q420" t="str">
        <v>0.36</v>
      </c>
      <c r="R420" t="str">
        <v>25</v>
      </c>
      <c r="S420" t="str">
        <v>8</v>
      </c>
      <c r="T420" t="str">
        <v>F-00000262</v>
      </c>
      <c r="U420" t="str">
        <v>82</v>
      </c>
      <c r="V420" t="str">
        <v>4.22136</v>
      </c>
      <c r="W420" t="str">
        <v>0</v>
      </c>
      <c r="X420" t="str">
        <v>https://youtu.be/sYGgItGTCxg</v>
      </c>
    </row>
    <row r="421">
      <c r="A421" t="str">
        <v>AutoTable</v>
      </c>
      <c r="D421" t="str">
        <v>01012-24CE</v>
      </c>
      <c r="E421" t="str">
        <v>BATT. 12 MM 100 CPS COMETES JAUNE/FRISSON</v>
      </c>
      <c r="F421" t="str">
        <v>ANCIENNES REFS</v>
      </c>
      <c r="H421" t="str">
        <v>BATTERIE</v>
      </c>
      <c r="I421" t="str">
        <v>DROITE</v>
      </c>
      <c r="J421" t="str">
        <v>12</v>
      </c>
      <c r="K421" t="str">
        <v>COMETE</v>
      </c>
      <c r="L421" t="str">
        <v>JAUNE</v>
      </c>
      <c r="M421" t="str">
        <v>CN</v>
      </c>
      <c r="N421" t="str">
        <v>F2</v>
      </c>
      <c r="O421" t="str">
        <v>1.4G</v>
      </c>
      <c r="P421" t="str">
        <v>1008-F2-69244063</v>
      </c>
      <c r="Q421" t="str">
        <v>0.361</v>
      </c>
      <c r="R421" t="str">
        <v>25</v>
      </c>
      <c r="S421" t="str">
        <v>8</v>
      </c>
      <c r="T421" t="str">
        <v>F-00000262</v>
      </c>
      <c r="U421" t="str">
        <v>0</v>
      </c>
      <c r="V421" t="str">
        <v>3.948</v>
      </c>
      <c r="W421" t="str">
        <v>0</v>
      </c>
    </row>
    <row r="422">
      <c r="A422" t="str">
        <v>AutoTable</v>
      </c>
      <c r="D422" t="str">
        <v>01012-25CE</v>
      </c>
      <c r="E422" t="str">
        <v>BATT. Ø12 -100 COMÈTES VIOLETTES À FRISSON</v>
      </c>
      <c r="F422" t="str">
        <v>1</v>
      </c>
      <c r="H422" t="str">
        <v>BATTERIE</v>
      </c>
      <c r="I422" t="str">
        <v>DROITE</v>
      </c>
      <c r="J422" t="str">
        <v>12</v>
      </c>
      <c r="K422" t="str">
        <v>CREPITANT</v>
      </c>
      <c r="L422" t="str">
        <v>VIOLET</v>
      </c>
      <c r="M422" t="str">
        <v>CN</v>
      </c>
      <c r="N422" t="str">
        <v>F2</v>
      </c>
      <c r="O422" t="str">
        <v>1.4G</v>
      </c>
      <c r="P422" t="str">
        <v>1008-F2-69244063</v>
      </c>
      <c r="Q422" t="str">
        <v>0.36</v>
      </c>
      <c r="R422" t="str">
        <v>25</v>
      </c>
      <c r="S422" t="str">
        <v>8</v>
      </c>
      <c r="T422" t="str">
        <v>F-00000262</v>
      </c>
      <c r="U422" t="str">
        <v>165</v>
      </c>
      <c r="V422" t="str">
        <v>4.1003</v>
      </c>
      <c r="W422" t="str">
        <v>100</v>
      </c>
      <c r="X422" t="str">
        <v>https://youtu.be/-TVASEKTYDU</v>
      </c>
    </row>
    <row r="423">
      <c r="A423" t="str">
        <v>AutoTable</v>
      </c>
      <c r="D423" t="str">
        <v>01021-52</v>
      </c>
      <c r="E423" t="str">
        <v>BATT. Ø20 10  BTTES CLI BLANC &amp; ROSE + TC CLI BLC</v>
      </c>
      <c r="F423" t="str">
        <v>1</v>
      </c>
      <c r="G423" t="str">
        <v>2020</v>
      </c>
      <c r="H423" t="str">
        <v>BATTERIE</v>
      </c>
      <c r="I423" t="str">
        <v>DROITE</v>
      </c>
      <c r="J423" t="str">
        <v>20</v>
      </c>
      <c r="K423" t="str">
        <v>CLIGNO</v>
      </c>
      <c r="L423" t="str">
        <v>ROSE</v>
      </c>
      <c r="M423" t="str">
        <v>CN</v>
      </c>
      <c r="N423" t="str">
        <v>F2</v>
      </c>
      <c r="O423" t="str">
        <v>1.4G</v>
      </c>
      <c r="P423" t="str">
        <v>2086-F2-001302</v>
      </c>
      <c r="Q423" t="str">
        <v>0.08</v>
      </c>
      <c r="R423" t="str">
        <v>25</v>
      </c>
      <c r="S423" t="str">
        <v>8</v>
      </c>
      <c r="T423" t="str">
        <v>F-00000300</v>
      </c>
      <c r="U423" t="str">
        <v>1406</v>
      </c>
      <c r="V423" t="str">
        <v>0.60406</v>
      </c>
      <c r="W423" t="str">
        <v>1</v>
      </c>
    </row>
    <row r="424">
      <c r="A424" t="str">
        <v>AutoTable</v>
      </c>
      <c r="D424" t="str">
        <v>01021-87</v>
      </c>
      <c r="E424" t="str">
        <v>BATT. Ø20 10  BTTES OR &amp; BLEU + TC FILET OR</v>
      </c>
      <c r="F424" t="str">
        <v>1</v>
      </c>
      <c r="G424" t="str">
        <v>2020</v>
      </c>
      <c r="H424" t="str">
        <v>BATTERIE</v>
      </c>
      <c r="I424" t="str">
        <v>DROITE</v>
      </c>
      <c r="J424" t="str">
        <v>20</v>
      </c>
      <c r="K424" t="str">
        <v>PLEUREUR</v>
      </c>
      <c r="L424" t="str">
        <v>OR</v>
      </c>
      <c r="M424" t="str">
        <v>CN</v>
      </c>
      <c r="N424" t="str">
        <v>F2</v>
      </c>
      <c r="O424" t="str">
        <v>1.4G</v>
      </c>
      <c r="P424" t="str">
        <v>2086-F2-001302</v>
      </c>
      <c r="Q424" t="str">
        <v>0.08</v>
      </c>
      <c r="R424" t="str">
        <v>25</v>
      </c>
      <c r="S424" t="str">
        <v>8</v>
      </c>
      <c r="T424" t="str">
        <v>F-00000300</v>
      </c>
      <c r="U424" t="str">
        <v>1431</v>
      </c>
      <c r="V424" t="str">
        <v>0.60402</v>
      </c>
      <c r="W424" t="str">
        <v>1</v>
      </c>
    </row>
    <row r="425">
      <c r="A425" t="str">
        <v>AutoTable</v>
      </c>
      <c r="D425" t="str">
        <v>01023-09</v>
      </c>
      <c r="E425" t="str">
        <v>BATT. Ø20 100 PAF ARGENT + BTTES FILET ARGENT</v>
      </c>
      <c r="F425" t="str">
        <v>1</v>
      </c>
      <c r="G425" t="str">
        <v>2020</v>
      </c>
      <c r="H425" t="str">
        <v>BATTERIE</v>
      </c>
      <c r="I425" t="str">
        <v>DROITE</v>
      </c>
      <c r="J425" t="str">
        <v>20</v>
      </c>
      <c r="K425" t="str">
        <v>PLEUREUR</v>
      </c>
      <c r="L425" t="str">
        <v>ARGENT</v>
      </c>
      <c r="M425" t="str">
        <v>CN</v>
      </c>
      <c r="N425" t="str">
        <v>F3</v>
      </c>
      <c r="O425" t="str">
        <v>1.4G</v>
      </c>
      <c r="P425" t="str">
        <v>2086-F3-001304</v>
      </c>
      <c r="Q425" t="str">
        <v>0.87</v>
      </c>
      <c r="R425" t="str">
        <v>50</v>
      </c>
      <c r="S425" t="str">
        <v>25</v>
      </c>
      <c r="T425" t="str">
        <v>F-00000234</v>
      </c>
      <c r="U425" t="str">
        <v>68</v>
      </c>
      <c r="V425" t="str">
        <v>8.7864</v>
      </c>
      <c r="W425" t="str">
        <v>41</v>
      </c>
    </row>
    <row r="426">
      <c r="A426" t="str">
        <v>AutoTable</v>
      </c>
      <c r="D426" t="str">
        <v>01412-60CE</v>
      </c>
      <c r="E426" t="str">
        <v>BATT. Ø12 -144 SIFFLETS ARGENT À FRISSON</v>
      </c>
      <c r="F426" t="str">
        <v>1</v>
      </c>
      <c r="H426" t="str">
        <v>BATTERIE</v>
      </c>
      <c r="I426" t="str">
        <v>DROITE</v>
      </c>
      <c r="J426" t="str">
        <v>12</v>
      </c>
      <c r="K426" t="str">
        <v>SIFFLETS</v>
      </c>
      <c r="L426" t="str">
        <v>ARGENT</v>
      </c>
      <c r="M426" t="str">
        <v>CN</v>
      </c>
      <c r="N426" t="str">
        <v>F2</v>
      </c>
      <c r="O426" t="str">
        <v>1.4G</v>
      </c>
      <c r="P426" t="str">
        <v>1008-F2-69254316</v>
      </c>
      <c r="Q426" t="str">
        <v>0.338</v>
      </c>
      <c r="R426" t="str">
        <v>35</v>
      </c>
      <c r="S426" t="str">
        <v>8</v>
      </c>
      <c r="T426" t="str">
        <v>F-00000262</v>
      </c>
      <c r="U426" t="str">
        <v>452</v>
      </c>
      <c r="V426" t="str">
        <v>5.82926</v>
      </c>
      <c r="W426" t="str">
        <v>337</v>
      </c>
      <c r="X426" t="str">
        <v>https://youtu.be/gEzKPHx3rYQ</v>
      </c>
    </row>
    <row r="427">
      <c r="A427" t="str">
        <v>AutoTable</v>
      </c>
      <c r="D427" t="str">
        <v>01622-08</v>
      </c>
      <c r="E427" t="str">
        <v>BATT. Ø20 16 BTTES MULTICOLORES + TC FRISSON</v>
      </c>
      <c r="F427" t="str">
        <v>1</v>
      </c>
      <c r="G427" t="str">
        <v>2019</v>
      </c>
      <c r="H427" t="str">
        <v>BATTERIE</v>
      </c>
      <c r="I427" t="str">
        <v>DROITE</v>
      </c>
      <c r="J427" t="str">
        <v>20</v>
      </c>
      <c r="K427" t="str">
        <v>PIVOINE</v>
      </c>
      <c r="L427" t="str">
        <v>MULTICOLORE</v>
      </c>
      <c r="M427" t="str">
        <v>CN</v>
      </c>
      <c r="N427" t="str">
        <v>F2</v>
      </c>
      <c r="O427" t="str">
        <v>1.4G</v>
      </c>
      <c r="P427" t="str">
        <v>1008-F2-69254047</v>
      </c>
      <c r="Q427" t="str">
        <v>0.0992</v>
      </c>
      <c r="R427" t="str">
        <v>30</v>
      </c>
      <c r="S427" t="str">
        <v>8</v>
      </c>
      <c r="T427" t="str">
        <v>F-00000300</v>
      </c>
      <c r="U427" t="str">
        <v>0</v>
      </c>
      <c r="V427" t="str">
        <v>1.34</v>
      </c>
      <c r="W427" t="str">
        <v>22</v>
      </c>
      <c r="X427" t="str">
        <v>https://tinyurl.com/y24gorql</v>
      </c>
    </row>
    <row r="428">
      <c r="A428" t="str">
        <v>AutoTable</v>
      </c>
      <c r="D428" t="str">
        <v>01622-23</v>
      </c>
      <c r="E428" t="str">
        <v>BATT. Ø20 16 BTTES MULTIPASTEL + TC FRISSON BLC</v>
      </c>
      <c r="F428" t="str">
        <v>1</v>
      </c>
      <c r="G428" t="str">
        <v>2019</v>
      </c>
      <c r="H428" t="str">
        <v>BATTERIE</v>
      </c>
      <c r="I428" t="str">
        <v>DROITE</v>
      </c>
      <c r="J428" t="str">
        <v>20</v>
      </c>
      <c r="K428" t="str">
        <v>PIVOINE</v>
      </c>
      <c r="L428" t="str">
        <v>MULTIPASTEL</v>
      </c>
      <c r="M428" t="str">
        <v>CN</v>
      </c>
      <c r="N428" t="str">
        <v>F2</v>
      </c>
      <c r="O428" t="str">
        <v>1.4G</v>
      </c>
      <c r="P428" t="str">
        <v>1008-F2-69254047</v>
      </c>
      <c r="Q428" t="str">
        <v>0.0992</v>
      </c>
      <c r="R428" t="str">
        <v>30</v>
      </c>
      <c r="S428" t="str">
        <v>8</v>
      </c>
      <c r="T428" t="str">
        <v>F-00000300</v>
      </c>
      <c r="U428" t="str">
        <v>1</v>
      </c>
      <c r="V428" t="str">
        <v>1.12</v>
      </c>
      <c r="W428" t="str">
        <v>0</v>
      </c>
      <c r="X428" t="str">
        <v>https://youtu.be/pCIVqUSqh34</v>
      </c>
    </row>
    <row r="429">
      <c r="A429" t="str">
        <v>AutoTable</v>
      </c>
      <c r="D429" t="str">
        <v>01622-42</v>
      </c>
      <c r="E429" t="str">
        <v>BATT. Ø20 16 BTTES BLEU &amp; CLI BLANC + TC ROUGE</v>
      </c>
      <c r="F429" t="str">
        <v>1</v>
      </c>
      <c r="H429" t="str">
        <v>BATTERIE</v>
      </c>
      <c r="I429" t="str">
        <v>DROITE</v>
      </c>
      <c r="J429" t="str">
        <v>20</v>
      </c>
      <c r="K429" t="str">
        <v>CLIGNO</v>
      </c>
      <c r="L429" t="str">
        <v>TRICOLORE</v>
      </c>
      <c r="M429" t="str">
        <v>CN</v>
      </c>
      <c r="N429" t="str">
        <v>F2</v>
      </c>
      <c r="O429" t="str">
        <v>1.4G</v>
      </c>
      <c r="P429" t="str">
        <v>1008-F2-69254047</v>
      </c>
      <c r="Q429" t="str">
        <v>0.0992</v>
      </c>
      <c r="R429" t="str">
        <v>30</v>
      </c>
      <c r="S429" t="str">
        <v>8</v>
      </c>
      <c r="T429" t="str">
        <v>F-00000300</v>
      </c>
      <c r="U429" t="str">
        <v>610</v>
      </c>
      <c r="V429" t="str">
        <v>1.18959</v>
      </c>
      <c r="W429" t="str">
        <v>1</v>
      </c>
      <c r="X429" t="str">
        <v>https://tinyurl.com/y4trnvx6</v>
      </c>
    </row>
    <row r="430">
      <c r="A430" t="str">
        <v>AutoTable</v>
      </c>
      <c r="D430" t="str">
        <v>01622-48</v>
      </c>
      <c r="E430" t="str">
        <v>BATT. Ø20 16 BTTES FILET OR &amp; CLI BLC + TC F. OR</v>
      </c>
      <c r="F430" t="str">
        <v>1</v>
      </c>
      <c r="G430" t="str">
        <v>2019</v>
      </c>
      <c r="H430" t="str">
        <v>BATTERIE</v>
      </c>
      <c r="I430" t="str">
        <v>DROITE</v>
      </c>
      <c r="J430" t="str">
        <v>20</v>
      </c>
      <c r="K430" t="str">
        <v>PLEUREUR</v>
      </c>
      <c r="L430" t="str">
        <v>KAMURO</v>
      </c>
      <c r="M430" t="str">
        <v>CN</v>
      </c>
      <c r="N430" t="str">
        <v>F2</v>
      </c>
      <c r="O430" t="str">
        <v>1.4G</v>
      </c>
      <c r="P430" t="str">
        <v>1008-F2-69254047</v>
      </c>
      <c r="Q430" t="str">
        <v>0.0992</v>
      </c>
      <c r="R430" t="str">
        <v>30</v>
      </c>
      <c r="S430" t="str">
        <v>8</v>
      </c>
      <c r="T430" t="str">
        <v>F-00000300</v>
      </c>
      <c r="U430" t="str">
        <v>1558</v>
      </c>
      <c r="V430" t="str">
        <v>1.28</v>
      </c>
      <c r="W430" t="str">
        <v>24</v>
      </c>
      <c r="X430" t="str">
        <v>https://tinyurl.com/yyzpgx5n</v>
      </c>
    </row>
    <row r="431">
      <c r="A431" t="str">
        <v>AutoTable</v>
      </c>
      <c r="D431" t="str">
        <v>01630-30CE</v>
      </c>
      <c r="E431" t="str">
        <v>BATT. Ø30 16 BTTES TRICOLORES + TC SIFFLET ARGENT</v>
      </c>
      <c r="F431" t="str">
        <v>1</v>
      </c>
      <c r="H431" t="str">
        <v>BATTERIE</v>
      </c>
      <c r="I431" t="str">
        <v>DROITE</v>
      </c>
      <c r="J431" t="str">
        <v>30</v>
      </c>
      <c r="K431" t="str">
        <v>SIFFLETS</v>
      </c>
      <c r="L431" t="str">
        <v>TRICOLORE</v>
      </c>
      <c r="M431" t="str">
        <v>CN</v>
      </c>
      <c r="N431" t="str">
        <v>F4</v>
      </c>
      <c r="O431" t="str">
        <v>1.4G</v>
      </c>
      <c r="P431" t="str">
        <v>1008-F4-69254325</v>
      </c>
      <c r="Q431" t="str">
        <v>0.24</v>
      </c>
      <c r="R431" t="str">
        <v>30</v>
      </c>
      <c r="S431" t="str">
        <v>30</v>
      </c>
      <c r="T431" t="str">
        <v>F-00000262</v>
      </c>
      <c r="U431" t="str">
        <v>702</v>
      </c>
      <c r="V431" t="str">
        <v>4.46292</v>
      </c>
      <c r="W431" t="str">
        <v>210</v>
      </c>
      <c r="X431" t="str">
        <v>https://youtu.be/1oLvuhBOnT0</v>
      </c>
    </row>
    <row r="432">
      <c r="A432" t="str">
        <v>AutoTable</v>
      </c>
      <c r="D432" t="str">
        <v>01632-02</v>
      </c>
      <c r="E432" t="str">
        <v>BATT. Ø30 16 COMÈTES MOSAÏQUE BLEU</v>
      </c>
      <c r="F432" t="str">
        <v>1</v>
      </c>
      <c r="G432" t="str">
        <v>2019</v>
      </c>
      <c r="H432" t="str">
        <v>BATTERIE</v>
      </c>
      <c r="I432" t="str">
        <v>DROITE</v>
      </c>
      <c r="J432" t="str">
        <v>30</v>
      </c>
      <c r="K432" t="str">
        <v>MOSAIQUE</v>
      </c>
      <c r="L432" t="str">
        <v>BLEU</v>
      </c>
      <c r="M432" t="str">
        <v>CN</v>
      </c>
      <c r="N432" t="str">
        <v>F3</v>
      </c>
      <c r="O432" t="str">
        <v>1.4G</v>
      </c>
      <c r="P432" t="str">
        <v>1008-F3-69245918</v>
      </c>
      <c r="Q432" t="str">
        <v>0.432</v>
      </c>
      <c r="R432" t="str">
        <v>30</v>
      </c>
      <c r="S432" t="str">
        <v>25</v>
      </c>
      <c r="T432" t="str">
        <v>F-00000300</v>
      </c>
      <c r="U432" t="str">
        <v>593</v>
      </c>
      <c r="V432" t="str">
        <v>3.57789</v>
      </c>
      <c r="W432" t="str">
        <v>321</v>
      </c>
    </row>
    <row r="433">
      <c r="A433" t="str">
        <v>AutoTable</v>
      </c>
      <c r="D433" t="str">
        <v>01632-06</v>
      </c>
      <c r="E433" t="str">
        <v>BATT. Ø30 16 COMÈTES MOSAÏQUE ROUGE</v>
      </c>
      <c r="F433" t="str">
        <v>1</v>
      </c>
      <c r="G433" t="str">
        <v>2019</v>
      </c>
      <c r="H433" t="str">
        <v>BATTERIE</v>
      </c>
      <c r="I433" t="str">
        <v>DROITE</v>
      </c>
      <c r="J433" t="str">
        <v>30</v>
      </c>
      <c r="K433" t="str">
        <v>MOSAIQUE</v>
      </c>
      <c r="L433" t="str">
        <v>ROUGE</v>
      </c>
      <c r="M433" t="str">
        <v>CN</v>
      </c>
      <c r="N433" t="str">
        <v>F3</v>
      </c>
      <c r="O433" t="str">
        <v>1.4G</v>
      </c>
      <c r="P433" t="str">
        <v>1008-F3-69245918</v>
      </c>
      <c r="Q433" t="str">
        <v>0.432</v>
      </c>
      <c r="R433" t="str">
        <v>30</v>
      </c>
      <c r="S433" t="str">
        <v>25</v>
      </c>
      <c r="T433" t="str">
        <v>F-00000300</v>
      </c>
      <c r="U433" t="str">
        <v>599</v>
      </c>
      <c r="V433" t="str">
        <v>3.58965</v>
      </c>
      <c r="W433" t="str">
        <v>51</v>
      </c>
    </row>
    <row r="434">
      <c r="A434" t="str">
        <v>AutoTable</v>
      </c>
      <c r="D434" t="str">
        <v>01632-08</v>
      </c>
      <c r="E434" t="str">
        <v>BATT. Ø30 16 COMÈTES MOSAÏQUE MULTIPASTEL</v>
      </c>
      <c r="F434" t="str">
        <v>1</v>
      </c>
      <c r="H434" t="str">
        <v>BATTERIE</v>
      </c>
      <c r="I434" t="str">
        <v>DROITE</v>
      </c>
      <c r="J434" t="str">
        <v>30</v>
      </c>
      <c r="K434" t="str">
        <v>MOSAIQUE</v>
      </c>
      <c r="L434" t="str">
        <v>MULTIPASTEL</v>
      </c>
      <c r="M434" t="str">
        <v>CN</v>
      </c>
      <c r="N434" t="str">
        <v>F3</v>
      </c>
      <c r="O434" t="str">
        <v>1.4G</v>
      </c>
      <c r="P434" t="str">
        <v>1008-F3-69245918</v>
      </c>
      <c r="Q434" t="str">
        <v>0.432</v>
      </c>
      <c r="R434" t="str">
        <v>30</v>
      </c>
      <c r="S434" t="str">
        <v>25</v>
      </c>
      <c r="T434" t="str">
        <v>F-00000300</v>
      </c>
      <c r="U434" t="str">
        <v>369</v>
      </c>
      <c r="V434" t="str">
        <v>3.58951</v>
      </c>
      <c r="W434" t="str">
        <v>240</v>
      </c>
      <c r="X434" t="str">
        <v>https://tinyurl.com/y3c3ztf8</v>
      </c>
    </row>
    <row r="435">
      <c r="A435" t="str">
        <v>AutoTable</v>
      </c>
      <c r="D435" t="str">
        <v>01632-09</v>
      </c>
      <c r="E435" t="str">
        <v>BATT. Ø30 16 COMÈTES MOSAÏQUE ARGENT</v>
      </c>
      <c r="F435" t="str">
        <v>1</v>
      </c>
      <c r="G435" t="str">
        <v>2019</v>
      </c>
      <c r="H435" t="str">
        <v>BATTERIE</v>
      </c>
      <c r="I435" t="str">
        <v>DROITE</v>
      </c>
      <c r="J435" t="str">
        <v>30</v>
      </c>
      <c r="K435" t="str">
        <v>MOSAIQUE</v>
      </c>
      <c r="L435" t="str">
        <v>ARGENT</v>
      </c>
      <c r="M435" t="str">
        <v>CN</v>
      </c>
      <c r="N435" t="str">
        <v>F3</v>
      </c>
      <c r="O435" t="str">
        <v>1.4G</v>
      </c>
      <c r="P435" t="str">
        <v>1008-F3-69245918</v>
      </c>
      <c r="Q435" t="str">
        <v>0.432</v>
      </c>
      <c r="R435" t="str">
        <v>30</v>
      </c>
      <c r="S435" t="str">
        <v>25</v>
      </c>
      <c r="T435" t="str">
        <v>F-00000300</v>
      </c>
      <c r="U435" t="str">
        <v>380</v>
      </c>
      <c r="V435" t="str">
        <v>3.57438</v>
      </c>
      <c r="W435" t="str">
        <v>0</v>
      </c>
      <c r="X435" t="str">
        <v>https://tinyurl.com/yxfajugu</v>
      </c>
    </row>
    <row r="436">
      <c r="A436" t="str">
        <v>AutoTable</v>
      </c>
      <c r="D436" t="str">
        <v>01632-12</v>
      </c>
      <c r="E436" t="str">
        <v>BATT. Ø30 16 COMÈTES MOSAÏQUE VIOLET À CLI BLANC</v>
      </c>
      <c r="F436" t="str">
        <v>1</v>
      </c>
      <c r="G436" t="str">
        <v>2019</v>
      </c>
      <c r="H436" t="str">
        <v>BATTERIE</v>
      </c>
      <c r="I436" t="str">
        <v>DROITE</v>
      </c>
      <c r="J436" t="str">
        <v>30</v>
      </c>
      <c r="K436" t="str">
        <v>CLIGNO</v>
      </c>
      <c r="L436" t="str">
        <v>VIOLET</v>
      </c>
      <c r="M436" t="str">
        <v>CN</v>
      </c>
      <c r="N436" t="str">
        <v>F3</v>
      </c>
      <c r="O436" t="str">
        <v>1.4G</v>
      </c>
      <c r="P436" t="str">
        <v>1008-F3-69245918</v>
      </c>
      <c r="Q436" t="str">
        <v>0.432</v>
      </c>
      <c r="R436" t="str">
        <v>30</v>
      </c>
      <c r="S436" t="str">
        <v>25</v>
      </c>
      <c r="T436" t="str">
        <v>F-00000300</v>
      </c>
      <c r="U436" t="str">
        <v>276</v>
      </c>
      <c r="V436" t="str">
        <v>3.58981</v>
      </c>
      <c r="W436" t="str">
        <v>0</v>
      </c>
      <c r="X436" t="str">
        <v>https://tinyurl.com/y3ecqpgo</v>
      </c>
    </row>
    <row r="437">
      <c r="A437" t="str">
        <v>AutoTable</v>
      </c>
      <c r="D437" t="str">
        <v>01632-16</v>
      </c>
      <c r="E437" t="str">
        <v>BATT. Ø30 16 COMÈTES MOSAÏQUE CLIGNO ROUGE</v>
      </c>
      <c r="F437" t="str">
        <v>1</v>
      </c>
      <c r="H437" t="str">
        <v>BATTERIE</v>
      </c>
      <c r="I437" t="str">
        <v>DROITE</v>
      </c>
      <c r="J437" t="str">
        <v>30</v>
      </c>
      <c r="K437" t="str">
        <v>CLIGNO</v>
      </c>
      <c r="L437" t="str">
        <v>ROUGE</v>
      </c>
      <c r="M437" t="str">
        <v>CN</v>
      </c>
      <c r="N437" t="str">
        <v>F3</v>
      </c>
      <c r="O437" t="str">
        <v>1.4G</v>
      </c>
      <c r="P437" t="str">
        <v>1008-F3-69245918</v>
      </c>
      <c r="Q437" t="str">
        <v>0.432</v>
      </c>
      <c r="R437" t="str">
        <v>30</v>
      </c>
      <c r="S437" t="str">
        <v>25</v>
      </c>
      <c r="T437" t="str">
        <v>F-00000300</v>
      </c>
      <c r="U437" t="str">
        <v>710</v>
      </c>
      <c r="V437" t="str">
        <v>3.58965</v>
      </c>
      <c r="W437" t="str">
        <v>0</v>
      </c>
      <c r="X437" t="str">
        <v>https://tinyurl.com/y3r9tu8e</v>
      </c>
    </row>
    <row r="438">
      <c r="A438" t="str">
        <v>AutoTable</v>
      </c>
      <c r="D438" t="str">
        <v>01632-17</v>
      </c>
      <c r="E438" t="str">
        <v>BATT. Ø30 16 COMÈTES MOSAÏQUE FRISSON BLANC</v>
      </c>
      <c r="F438" t="str">
        <v>1</v>
      </c>
      <c r="H438" t="str">
        <v>BATTERIE</v>
      </c>
      <c r="I438" t="str">
        <v>DROITE</v>
      </c>
      <c r="J438" t="str">
        <v>30</v>
      </c>
      <c r="K438" t="str">
        <v>CREPITANT</v>
      </c>
      <c r="L438" t="str">
        <v>ARGENT</v>
      </c>
      <c r="M438" t="str">
        <v>CN</v>
      </c>
      <c r="N438" t="str">
        <v>F3</v>
      </c>
      <c r="O438" t="str">
        <v>1.4G</v>
      </c>
      <c r="P438" t="str">
        <v>1008-F3-69245918</v>
      </c>
      <c r="Q438" t="str">
        <v>0.432</v>
      </c>
      <c r="R438" t="str">
        <v>30</v>
      </c>
      <c r="S438" t="str">
        <v>25</v>
      </c>
      <c r="T438" t="str">
        <v>F-00000300</v>
      </c>
      <c r="U438" t="str">
        <v>436</v>
      </c>
      <c r="V438" t="str">
        <v>3.58962</v>
      </c>
      <c r="W438" t="str">
        <v>0</v>
      </c>
      <c r="X438" t="str">
        <v>https://youtu.be/LsBk5okC0i4</v>
      </c>
    </row>
    <row r="439">
      <c r="A439" t="str">
        <v>AutoTable</v>
      </c>
      <c r="D439" t="str">
        <v>01632-19</v>
      </c>
      <c r="E439" t="str">
        <v>BATT. Ø30 16 COMÈTES MOSAÏQUE FILET D'OR</v>
      </c>
      <c r="F439" t="str">
        <v>1</v>
      </c>
      <c r="H439" t="str">
        <v>BATTERIE</v>
      </c>
      <c r="I439" t="str">
        <v>DROITE</v>
      </c>
      <c r="J439" t="str">
        <v>30</v>
      </c>
      <c r="K439" t="str">
        <v>MOSAIQUE</v>
      </c>
      <c r="L439" t="str">
        <v>KAMURO</v>
      </c>
      <c r="M439" t="str">
        <v>CN</v>
      </c>
      <c r="N439" t="str">
        <v>F3</v>
      </c>
      <c r="O439" t="str">
        <v>1.4G</v>
      </c>
      <c r="P439" t="str">
        <v>1008-F3-69245918</v>
      </c>
      <c r="Q439" t="str">
        <v>0.432</v>
      </c>
      <c r="R439" t="str">
        <v>30</v>
      </c>
      <c r="S439" t="str">
        <v>25</v>
      </c>
      <c r="T439" t="str">
        <v>F-00000300</v>
      </c>
      <c r="U439" t="str">
        <v>642</v>
      </c>
      <c r="V439" t="str">
        <v>3.59</v>
      </c>
      <c r="W439" t="str">
        <v>240</v>
      </c>
      <c r="X439" t="str">
        <v>https://tinyurl.com/y3z8ymu6</v>
      </c>
    </row>
    <row r="440">
      <c r="A440" t="str">
        <v>AutoTable</v>
      </c>
      <c r="D440" t="str">
        <v>01632-20</v>
      </c>
      <c r="E440" t="str">
        <v>BATT. Ø30 16 COMÈTES MOSAÏQUE ROSE</v>
      </c>
      <c r="F440" t="str">
        <v>1</v>
      </c>
      <c r="H440" t="str">
        <v>BATTERIE</v>
      </c>
      <c r="I440" t="str">
        <v>DROITE</v>
      </c>
      <c r="J440" t="str">
        <v>30</v>
      </c>
      <c r="K440" t="str">
        <v>MOSAIQUE</v>
      </c>
      <c r="L440" t="str">
        <v>ROSE</v>
      </c>
      <c r="M440" t="str">
        <v>CN</v>
      </c>
      <c r="N440" t="str">
        <v>F3</v>
      </c>
      <c r="O440" t="str">
        <v>1.4G</v>
      </c>
      <c r="P440" t="str">
        <v>1008-F3-69245918</v>
      </c>
      <c r="Q440" t="str">
        <v>0.432</v>
      </c>
      <c r="R440" t="str">
        <v>30</v>
      </c>
      <c r="S440" t="str">
        <v>25</v>
      </c>
      <c r="T440" t="str">
        <v>F-00000300</v>
      </c>
      <c r="U440" t="str">
        <v>573</v>
      </c>
      <c r="V440" t="str">
        <v>3.57875</v>
      </c>
      <c r="W440" t="str">
        <v>0</v>
      </c>
      <c r="X440" t="str">
        <v>https://youtu.be/69W6FeAhqLY</v>
      </c>
    </row>
    <row r="441">
      <c r="A441" t="str">
        <v>AutoTable</v>
      </c>
      <c r="D441" t="str">
        <v>01644-02</v>
      </c>
      <c r="E441" t="str">
        <v>BATT. 45 MM 16 CPS TB BOMBES BLEUES</v>
      </c>
      <c r="F441" t="str">
        <v>OPPORTUNITE</v>
      </c>
      <c r="H441" t="str">
        <v>BATTERIE</v>
      </c>
      <c r="I441" t="str">
        <v>DROITE</v>
      </c>
      <c r="J441" t="str">
        <v>45</v>
      </c>
      <c r="K441" t="str">
        <v>BOMBE TRONC</v>
      </c>
      <c r="L441" t="str">
        <v>BLEU</v>
      </c>
      <c r="M441" t="str">
        <v>CN</v>
      </c>
      <c r="N441" t="str">
        <v>F4</v>
      </c>
      <c r="O441" t="str">
        <v>1.4G</v>
      </c>
      <c r="P441" t="str">
        <v>1008-F4-69254062</v>
      </c>
      <c r="Q441" t="str">
        <v>0.592</v>
      </c>
      <c r="R441" t="str">
        <v>30</v>
      </c>
      <c r="S441" t="str">
        <v>45</v>
      </c>
      <c r="T441" t="str">
        <v>F-00000300</v>
      </c>
      <c r="U441" t="str">
        <v>13</v>
      </c>
      <c r="V441" t="str">
        <v>8.29385</v>
      </c>
      <c r="W441" t="str">
        <v>14</v>
      </c>
    </row>
    <row r="442">
      <c r="A442" t="str">
        <v>AutoTable</v>
      </c>
      <c r="D442" t="str">
        <v>01644-06</v>
      </c>
      <c r="E442" t="str">
        <v>BATT. 45 MM 16 CPS TB BOMBES ROUGES</v>
      </c>
      <c r="F442" t="str">
        <v>OPPORTUNITE</v>
      </c>
      <c r="H442" t="str">
        <v>BATTERIE</v>
      </c>
      <c r="I442" t="str">
        <v>DROITE</v>
      </c>
      <c r="J442" t="str">
        <v>45</v>
      </c>
      <c r="K442" t="str">
        <v>BOMBE TRONC</v>
      </c>
      <c r="L442" t="str">
        <v>ROUGE</v>
      </c>
      <c r="M442" t="str">
        <v>CN</v>
      </c>
      <c r="N442" t="str">
        <v>F4</v>
      </c>
      <c r="O442" t="str">
        <v>1.4G</v>
      </c>
      <c r="P442" t="str">
        <v>1008-F4-69254062</v>
      </c>
      <c r="Q442" t="str">
        <v>0.592</v>
      </c>
      <c r="R442" t="str">
        <v>30</v>
      </c>
      <c r="S442" t="str">
        <v>45</v>
      </c>
      <c r="T442" t="str">
        <v>F-00000300</v>
      </c>
      <c r="U442" t="str">
        <v>74</v>
      </c>
      <c r="V442" t="str">
        <v>8.295</v>
      </c>
      <c r="W442" t="str">
        <v>15</v>
      </c>
    </row>
    <row r="443">
      <c r="A443" t="str">
        <v>AutoTable</v>
      </c>
      <c r="D443" t="str">
        <v>01644-08</v>
      </c>
      <c r="E443" t="str">
        <v>BATT. 45 MM 16 CPS TB BOMBES MULTICOLORES</v>
      </c>
      <c r="F443" t="str">
        <v>OPPORTUNITE</v>
      </c>
      <c r="H443" t="str">
        <v>BATTERIE</v>
      </c>
      <c r="I443" t="str">
        <v>DROITE</v>
      </c>
      <c r="J443" t="str">
        <v>45</v>
      </c>
      <c r="K443" t="str">
        <v>BOMBE TRONC</v>
      </c>
      <c r="L443" t="str">
        <v>MULTICOLORE</v>
      </c>
      <c r="M443" t="str">
        <v>CN</v>
      </c>
      <c r="N443" t="str">
        <v>F4</v>
      </c>
      <c r="O443" t="str">
        <v>1.4G</v>
      </c>
      <c r="P443" t="str">
        <v>1008-F4-69254062</v>
      </c>
      <c r="Q443" t="str">
        <v>0.592</v>
      </c>
      <c r="R443" t="str">
        <v>30</v>
      </c>
      <c r="S443" t="str">
        <v>45</v>
      </c>
      <c r="T443" t="str">
        <v>F-00000300</v>
      </c>
      <c r="U443" t="str">
        <v>128</v>
      </c>
      <c r="V443" t="str">
        <v>8.29105</v>
      </c>
      <c r="W443" t="str">
        <v>19</v>
      </c>
    </row>
    <row r="444">
      <c r="A444" t="str">
        <v>AutoTable</v>
      </c>
      <c r="D444" t="str">
        <v>01644-09</v>
      </c>
      <c r="E444" t="str">
        <v>BATT. 45 MM 16 CPS TB BOMBES ARGENT</v>
      </c>
      <c r="F444" t="str">
        <v>ANCIENNES REFS</v>
      </c>
      <c r="H444" t="str">
        <v>BATTERIE</v>
      </c>
      <c r="I444" t="str">
        <v>DROITE</v>
      </c>
      <c r="J444" t="str">
        <v>45</v>
      </c>
      <c r="K444" t="str">
        <v>BOMBE TRONC</v>
      </c>
      <c r="L444" t="str">
        <v>ARGENT</v>
      </c>
      <c r="M444" t="str">
        <v>CN</v>
      </c>
      <c r="N444" t="str">
        <v>F4</v>
      </c>
      <c r="O444" t="str">
        <v>1.4G</v>
      </c>
      <c r="P444" t="str">
        <v>1008-F4-69254062</v>
      </c>
      <c r="Q444" t="str">
        <v>0.592</v>
      </c>
      <c r="R444" t="str">
        <v>30</v>
      </c>
      <c r="S444" t="str">
        <v>45</v>
      </c>
      <c r="T444" t="str">
        <v>F-00000300</v>
      </c>
      <c r="U444" t="str">
        <v>0</v>
      </c>
      <c r="V444" t="str">
        <v>7.93</v>
      </c>
      <c r="W444" t="str">
        <v>0</v>
      </c>
    </row>
    <row r="445">
      <c r="A445" t="str">
        <v>AutoTable</v>
      </c>
      <c r="D445" t="str">
        <v>01644-11</v>
      </c>
      <c r="E445" t="str">
        <v>BATT. 45 MM 16 CPS TB BOMBES VIOLET</v>
      </c>
      <c r="F445" t="str">
        <v>ANCIENNES REFS</v>
      </c>
      <c r="H445" t="str">
        <v>BATTERIE</v>
      </c>
      <c r="I445" t="str">
        <v>DROITE</v>
      </c>
      <c r="J445" t="str">
        <v>45</v>
      </c>
      <c r="K445" t="str">
        <v>BOMBE TRONC</v>
      </c>
      <c r="L445" t="str">
        <v>VIOLET</v>
      </c>
      <c r="M445" t="str">
        <v>CN</v>
      </c>
      <c r="N445" t="str">
        <v>F4</v>
      </c>
      <c r="O445" t="str">
        <v>1.4G</v>
      </c>
      <c r="P445" t="str">
        <v>1008-F4-69254062</v>
      </c>
      <c r="Q445" t="str">
        <v>0.592</v>
      </c>
      <c r="R445" t="str">
        <v>30</v>
      </c>
      <c r="S445" t="str">
        <v>45</v>
      </c>
      <c r="T445" t="str">
        <v>F-00000300</v>
      </c>
      <c r="U445" t="str">
        <v>0</v>
      </c>
      <c r="V445" t="str">
        <v>7.90643</v>
      </c>
      <c r="W445" t="str">
        <v>0</v>
      </c>
    </row>
    <row r="446">
      <c r="A446" t="str">
        <v>AutoTable</v>
      </c>
      <c r="D446" t="str">
        <v>01644-13</v>
      </c>
      <c r="E446" t="str">
        <v>BATT. 45 MM 16 CPS TB BOMBES CLIGNOTANTES ARGENT</v>
      </c>
      <c r="F446" t="str">
        <v>ANCIENNES REFS</v>
      </c>
      <c r="H446" t="str">
        <v>BATTERIE</v>
      </c>
      <c r="I446" t="str">
        <v>DROITE</v>
      </c>
      <c r="J446" t="str">
        <v>45</v>
      </c>
      <c r="K446" t="str">
        <v>BOMBE CLIGNO</v>
      </c>
      <c r="L446" t="str">
        <v>ARGENT</v>
      </c>
      <c r="M446" t="str">
        <v>CN</v>
      </c>
      <c r="N446" t="str">
        <v>F4</v>
      </c>
      <c r="O446" t="str">
        <v>1.4G</v>
      </c>
      <c r="P446" t="str">
        <v>1008-F4-69254062</v>
      </c>
      <c r="Q446" t="str">
        <v>0.592</v>
      </c>
      <c r="R446" t="str">
        <v>30</v>
      </c>
      <c r="S446" t="str">
        <v>45</v>
      </c>
      <c r="T446" t="str">
        <v>F-00000300</v>
      </c>
      <c r="U446" t="str">
        <v>0</v>
      </c>
      <c r="V446" t="str">
        <v>8.29542</v>
      </c>
      <c r="W446" t="str">
        <v>0</v>
      </c>
    </row>
    <row r="447">
      <c r="A447" t="str">
        <v>AutoTable</v>
      </c>
      <c r="D447" t="str">
        <v>01644-17</v>
      </c>
      <c r="E447" t="str">
        <v>BATT. 45 MM 16 CPS TB BOMBES FRISSON BLANC</v>
      </c>
      <c r="F447" t="str">
        <v>ANCIENNES REFS</v>
      </c>
      <c r="H447" t="str">
        <v>BATTERIE</v>
      </c>
      <c r="I447" t="str">
        <v>DROITE</v>
      </c>
      <c r="J447" t="str">
        <v>45</v>
      </c>
      <c r="K447" t="str">
        <v>BOMBE TRONC</v>
      </c>
      <c r="L447" t="str">
        <v>FRISSON</v>
      </c>
      <c r="M447" t="str">
        <v>CN</v>
      </c>
      <c r="N447" t="str">
        <v>F4</v>
      </c>
      <c r="O447" t="str">
        <v>1.4G</v>
      </c>
      <c r="P447" t="str">
        <v>1008-F4-69254062</v>
      </c>
      <c r="Q447" t="str">
        <v>0.592</v>
      </c>
      <c r="R447" t="str">
        <v>30</v>
      </c>
      <c r="S447" t="str">
        <v>45</v>
      </c>
      <c r="T447" t="str">
        <v>F-00000300</v>
      </c>
      <c r="U447" t="str">
        <v>0</v>
      </c>
      <c r="V447" t="str">
        <v>8.29542</v>
      </c>
      <c r="W447" t="str">
        <v>0</v>
      </c>
    </row>
    <row r="448">
      <c r="A448" t="str">
        <v>AutoTable</v>
      </c>
      <c r="D448" t="str">
        <v>01644-19</v>
      </c>
      <c r="E448" t="str">
        <v>BATT. 45 MM 16 CPS TB BOMBES FILET D'OR</v>
      </c>
      <c r="F448" t="str">
        <v>OPPORTUNITE</v>
      </c>
      <c r="H448" t="str">
        <v>BATTERIE</v>
      </c>
      <c r="I448" t="str">
        <v>DROITE</v>
      </c>
      <c r="J448" t="str">
        <v>45</v>
      </c>
      <c r="K448" t="str">
        <v>BOMBE TRONC</v>
      </c>
      <c r="L448" t="str">
        <v>OR</v>
      </c>
      <c r="M448" t="str">
        <v>CN</v>
      </c>
      <c r="N448" t="str">
        <v>F4</v>
      </c>
      <c r="O448" t="str">
        <v>1.4G</v>
      </c>
      <c r="P448" t="str">
        <v>1008-F4-69254062</v>
      </c>
      <c r="Q448" t="str">
        <v>0.592</v>
      </c>
      <c r="R448" t="str">
        <v>30</v>
      </c>
      <c r="S448" t="str">
        <v>45</v>
      </c>
      <c r="T448" t="str">
        <v>F-00000300</v>
      </c>
      <c r="U448" t="str">
        <v>171</v>
      </c>
      <c r="V448" t="str">
        <v>8.18652</v>
      </c>
      <c r="W448" t="str">
        <v>12</v>
      </c>
    </row>
    <row r="449">
      <c r="A449" t="str">
        <v>AutoTable</v>
      </c>
      <c r="D449" t="str">
        <v>01644-27</v>
      </c>
      <c r="E449" t="str">
        <v>BATT. 45 MM 16 CPS TB BOMBES FRISSONNANT OR</v>
      </c>
      <c r="F449" t="str">
        <v>ANCIENNES REFS</v>
      </c>
      <c r="H449" t="str">
        <v>BATTERIE</v>
      </c>
      <c r="I449" t="str">
        <v>DROITE</v>
      </c>
      <c r="J449" t="str">
        <v>45</v>
      </c>
      <c r="K449" t="str">
        <v>BOMBE TRONC</v>
      </c>
      <c r="L449" t="str">
        <v>OR</v>
      </c>
      <c r="M449" t="str">
        <v>CN</v>
      </c>
      <c r="N449" t="str">
        <v>F4</v>
      </c>
      <c r="O449" t="str">
        <v>1.4G</v>
      </c>
      <c r="P449" t="str">
        <v>1008-F4-69254062</v>
      </c>
      <c r="Q449" t="str">
        <v>0.592</v>
      </c>
      <c r="R449" t="str">
        <v>30</v>
      </c>
      <c r="S449" t="str">
        <v>45</v>
      </c>
      <c r="T449" t="str">
        <v>F-00000300</v>
      </c>
      <c r="U449" t="str">
        <v>0</v>
      </c>
      <c r="V449" t="str">
        <v>7.6675</v>
      </c>
      <c r="W449" t="str">
        <v>0</v>
      </c>
    </row>
    <row r="450">
      <c r="A450" t="str">
        <v>AutoTable</v>
      </c>
      <c r="D450" t="str">
        <v>01644-30</v>
      </c>
      <c r="E450" t="str">
        <v>BATT. 45 MM 16 CPS TB BOMBES ASSORTIES</v>
      </c>
      <c r="F450" t="str">
        <v>ANCIENNES REFS</v>
      </c>
      <c r="H450" t="str">
        <v>BATTERIE</v>
      </c>
      <c r="I450" t="str">
        <v>DROITE</v>
      </c>
      <c r="J450" t="str">
        <v>45</v>
      </c>
      <c r="K450" t="str">
        <v>BOMBE TRONC</v>
      </c>
      <c r="L450" t="str">
        <v>ASSORTI</v>
      </c>
      <c r="M450" t="str">
        <v>CN</v>
      </c>
      <c r="N450" t="str">
        <v>F4</v>
      </c>
      <c r="O450" t="str">
        <v>1.4G</v>
      </c>
      <c r="P450" t="str">
        <v>1008-F4-69254062</v>
      </c>
      <c r="Q450" t="str">
        <v>0.592</v>
      </c>
      <c r="R450" t="str">
        <v>30</v>
      </c>
      <c r="S450" t="str">
        <v>45</v>
      </c>
      <c r="T450" t="str">
        <v>F-00000300</v>
      </c>
      <c r="U450" t="str">
        <v>0</v>
      </c>
      <c r="V450" t="str">
        <v>7.91073</v>
      </c>
      <c r="W450" t="str">
        <v>0</v>
      </c>
    </row>
    <row r="451">
      <c r="A451" t="str">
        <v>AutoTable</v>
      </c>
      <c r="D451" t="str">
        <v>01650-33</v>
      </c>
      <c r="E451" t="str">
        <v>BATT. Ø50 16 BTTES ASSORTIES</v>
      </c>
      <c r="F451" t="str">
        <v>1</v>
      </c>
      <c r="H451" t="str">
        <v>BATTERIE</v>
      </c>
      <c r="I451" t="str">
        <v>DROITE</v>
      </c>
      <c r="J451" t="str">
        <v>50</v>
      </c>
      <c r="K451" t="str">
        <v>PIVOINE</v>
      </c>
      <c r="L451" t="str">
        <v>ASSORTI</v>
      </c>
      <c r="M451" t="str">
        <v>CN</v>
      </c>
      <c r="N451" t="str">
        <v>F3</v>
      </c>
      <c r="O451" t="str">
        <v>1.4G</v>
      </c>
      <c r="P451" t="str">
        <v>1008-F3-69257858</v>
      </c>
      <c r="Q451" t="str">
        <v>0.5968</v>
      </c>
      <c r="R451" t="str">
        <v>30</v>
      </c>
      <c r="S451" t="str">
        <v>50</v>
      </c>
      <c r="T451" t="str">
        <v>F-00000300</v>
      </c>
      <c r="U451" t="str">
        <v>274</v>
      </c>
      <c r="V451" t="str">
        <v>10.20667</v>
      </c>
      <c r="W451" t="str">
        <v>215</v>
      </c>
      <c r="X451" t="str">
        <v>https://tinyurl.com/y2wkrtgq</v>
      </c>
    </row>
    <row r="452">
      <c r="A452" t="str">
        <v>AutoTable</v>
      </c>
      <c r="D452" t="str">
        <v>01650-99/CB</v>
      </c>
      <c r="E452" t="str">
        <v>BATT. Ø50 16 ARAIGNÉE CLIGNO BLANC + TC ARGENT</v>
      </c>
      <c r="F452" t="str">
        <v>1</v>
      </c>
      <c r="G452" t="str">
        <v>2020</v>
      </c>
      <c r="H452" t="str">
        <v>BATTERIE</v>
      </c>
      <c r="I452" t="str">
        <v>DROITE</v>
      </c>
      <c r="J452" t="str">
        <v>50</v>
      </c>
      <c r="K452" t="str">
        <v>CLIGNO</v>
      </c>
      <c r="L452" t="str">
        <v>BLANC</v>
      </c>
      <c r="M452" t="str">
        <v>CN</v>
      </c>
      <c r="N452" t="str">
        <v>F3</v>
      </c>
      <c r="O452" t="str">
        <v>1.4G</v>
      </c>
      <c r="P452" t="str">
        <v>1008-F3-69257858</v>
      </c>
      <c r="Q452" t="str">
        <v>0.5968</v>
      </c>
      <c r="R452" t="str">
        <v>30</v>
      </c>
      <c r="S452" t="str">
        <v>50</v>
      </c>
      <c r="T452" t="str">
        <v>F-00000300</v>
      </c>
      <c r="U452" t="str">
        <v>146</v>
      </c>
      <c r="V452" t="str">
        <v>10.20667</v>
      </c>
      <c r="W452" t="str">
        <v>1</v>
      </c>
    </row>
    <row r="453">
      <c r="A453" t="str">
        <v>AutoTable</v>
      </c>
      <c r="D453" t="str">
        <v>01650-99/FB</v>
      </c>
      <c r="E453" t="str">
        <v>BATT. Ø50 16 BTTES FRISSON BLANC + TC FRISSON BLC</v>
      </c>
      <c r="F453" t="str">
        <v>1</v>
      </c>
      <c r="G453" t="str">
        <v>2020</v>
      </c>
      <c r="H453" t="str">
        <v>BATTERIE</v>
      </c>
      <c r="I453" t="str">
        <v>DROITE</v>
      </c>
      <c r="J453" t="str">
        <v>50</v>
      </c>
      <c r="K453" t="str">
        <v>CREPITANT</v>
      </c>
      <c r="L453" t="str">
        <v>ARGENT</v>
      </c>
      <c r="M453" t="str">
        <v>CN</v>
      </c>
      <c r="N453" t="str">
        <v>F3</v>
      </c>
      <c r="O453" t="str">
        <v>1.4G</v>
      </c>
      <c r="P453" t="str">
        <v>1008-F3-69257858</v>
      </c>
      <c r="Q453" t="str">
        <v>0.5968</v>
      </c>
      <c r="R453" t="str">
        <v>30</v>
      </c>
      <c r="S453" t="str">
        <v>50</v>
      </c>
      <c r="T453" t="str">
        <v>F-00000300</v>
      </c>
      <c r="U453" t="str">
        <v>122</v>
      </c>
      <c r="V453" t="str">
        <v>10.20682</v>
      </c>
      <c r="W453" t="str">
        <v>1</v>
      </c>
    </row>
    <row r="454">
      <c r="A454" t="str">
        <v>AutoTable</v>
      </c>
      <c r="D454" t="str">
        <v>01650-99/FO</v>
      </c>
      <c r="E454" t="str">
        <v>BATT. Ø50 16 BTTES FILET D'OR + TC FILET D'OR</v>
      </c>
      <c r="F454" t="str">
        <v>1</v>
      </c>
      <c r="G454" t="str">
        <v>2020</v>
      </c>
      <c r="H454" t="str">
        <v>BATTERIE</v>
      </c>
      <c r="I454" t="str">
        <v>DROITE</v>
      </c>
      <c r="J454" t="str">
        <v>50</v>
      </c>
      <c r="K454" t="str">
        <v>PLEUREUR</v>
      </c>
      <c r="L454" t="str">
        <v>KAMURO</v>
      </c>
      <c r="M454" t="str">
        <v>CN</v>
      </c>
      <c r="N454" t="str">
        <v>F3</v>
      </c>
      <c r="O454" t="str">
        <v>1.4G</v>
      </c>
      <c r="P454" t="str">
        <v>1008-F3-69257858</v>
      </c>
      <c r="Q454" t="str">
        <v>0.5968</v>
      </c>
      <c r="R454" t="str">
        <v>30</v>
      </c>
      <c r="S454" t="str">
        <v>50</v>
      </c>
      <c r="T454" t="str">
        <v>F-00000300</v>
      </c>
      <c r="U454" t="str">
        <v>115</v>
      </c>
      <c r="V454" t="str">
        <v>10.2075</v>
      </c>
      <c r="W454" t="str">
        <v>1</v>
      </c>
    </row>
    <row r="455">
      <c r="A455" t="str">
        <v>AutoTable</v>
      </c>
      <c r="D455" t="str">
        <v>01650-99/M</v>
      </c>
      <c r="E455" t="str">
        <v>BATT. Ø50 16 BTTES MULTICOLORES + TC ARGENT</v>
      </c>
      <c r="F455" t="str">
        <v>1</v>
      </c>
      <c r="G455" t="str">
        <v>2020</v>
      </c>
      <c r="H455" t="str">
        <v>BATTERIE</v>
      </c>
      <c r="I455" t="str">
        <v>DROITE</v>
      </c>
      <c r="J455" t="str">
        <v>50</v>
      </c>
      <c r="K455" t="str">
        <v>PIVOINE</v>
      </c>
      <c r="L455" t="str">
        <v>MULTICOLORE</v>
      </c>
      <c r="M455" t="str">
        <v>CN</v>
      </c>
      <c r="N455" t="str">
        <v>F3</v>
      </c>
      <c r="O455" t="str">
        <v>1.4G</v>
      </c>
      <c r="P455" t="str">
        <v>1008-F3-69257858</v>
      </c>
      <c r="Q455" t="str">
        <v>0.5968</v>
      </c>
      <c r="R455" t="str">
        <v>30</v>
      </c>
      <c r="S455" t="str">
        <v>50</v>
      </c>
      <c r="T455" t="str">
        <v>F-00000300</v>
      </c>
      <c r="U455" t="str">
        <v>114</v>
      </c>
      <c r="V455" t="str">
        <v>10.20667</v>
      </c>
      <c r="W455" t="str">
        <v>1</v>
      </c>
    </row>
    <row r="456">
      <c r="A456" t="str">
        <v>AutoTable</v>
      </c>
      <c r="D456" t="str">
        <v>01930-27CE</v>
      </c>
      <c r="E456" t="str">
        <v>BATT. 30 MM 19 CPS HEVEA PETILLANT OR</v>
      </c>
      <c r="F456" t="str">
        <v>ANCIENNES REFS</v>
      </c>
      <c r="H456" t="str">
        <v>BATTERIE</v>
      </c>
      <c r="I456" t="str">
        <v>DROITE</v>
      </c>
      <c r="J456" t="str">
        <v>30</v>
      </c>
      <c r="K456" t="str">
        <v>BOMBE CLIGNO</v>
      </c>
      <c r="L456" t="str">
        <v>OR</v>
      </c>
      <c r="M456" t="str">
        <v>CN</v>
      </c>
      <c r="N456" t="str">
        <v>F4</v>
      </c>
      <c r="O456" t="str">
        <v>1.4G</v>
      </c>
      <c r="P456" t="str">
        <v>0163-F4-4316</v>
      </c>
      <c r="Q456" t="str">
        <v>0.38</v>
      </c>
      <c r="R456" t="str">
        <v>32</v>
      </c>
      <c r="S456" t="str">
        <v>30</v>
      </c>
      <c r="T456" t="str">
        <v>F-00000208</v>
      </c>
      <c r="U456" t="str">
        <v>0</v>
      </c>
      <c r="V456" t="str">
        <v>5.99</v>
      </c>
      <c r="W456" t="str">
        <v>0</v>
      </c>
    </row>
    <row r="457">
      <c r="A457" t="str">
        <v>AutoTable</v>
      </c>
      <c r="D457" t="str">
        <v>01930-63CE</v>
      </c>
      <c r="E457" t="str">
        <v>BATT. 30 MM 19 CPS HEVEA PETILLANT ARGENT</v>
      </c>
      <c r="F457" t="str">
        <v>ANCIENNES REFS</v>
      </c>
      <c r="H457" t="str">
        <v>BATTERIE</v>
      </c>
      <c r="I457" t="str">
        <v>DROITE</v>
      </c>
      <c r="J457" t="str">
        <v>30</v>
      </c>
      <c r="K457" t="str">
        <v>BOMBE CLIGNO</v>
      </c>
      <c r="L457" t="str">
        <v>ARGENT</v>
      </c>
      <c r="M457" t="str">
        <v>CN</v>
      </c>
      <c r="N457" t="str">
        <v>F4</v>
      </c>
      <c r="O457" t="str">
        <v>1.4G</v>
      </c>
      <c r="P457" t="str">
        <v>0163-F4-4316</v>
      </c>
      <c r="Q457" t="str">
        <v>0.38</v>
      </c>
      <c r="R457" t="str">
        <v>32</v>
      </c>
      <c r="S457" t="str">
        <v>30</v>
      </c>
      <c r="T457" t="str">
        <v>F-00000208</v>
      </c>
      <c r="U457" t="str">
        <v>0</v>
      </c>
      <c r="V457" t="str">
        <v>6.23</v>
      </c>
      <c r="W457" t="str">
        <v>0</v>
      </c>
    </row>
    <row r="458">
      <c r="A458" t="str">
        <v>AutoTable</v>
      </c>
      <c r="D458" t="str">
        <v>01930-64CE</v>
      </c>
      <c r="E458" t="str">
        <v>BATT. Ø30 19 BTTES PÉTILT. CITRON + TC CLI CITRON</v>
      </c>
      <c r="F458" t="str">
        <v>1</v>
      </c>
      <c r="H458" t="str">
        <v>BATTERIE</v>
      </c>
      <c r="I458" t="str">
        <v>DROITE</v>
      </c>
      <c r="J458" t="str">
        <v>30</v>
      </c>
      <c r="K458" t="str">
        <v>CLIGNO</v>
      </c>
      <c r="L458" t="str">
        <v>CITRON</v>
      </c>
      <c r="M458" t="str">
        <v>CN</v>
      </c>
      <c r="N458" t="str">
        <v>F4</v>
      </c>
      <c r="O458" t="str">
        <v>1.4G</v>
      </c>
      <c r="P458" t="str">
        <v>0163-F4-4316</v>
      </c>
      <c r="Q458" t="str">
        <v>0.38</v>
      </c>
      <c r="R458" t="str">
        <v>32</v>
      </c>
      <c r="S458" t="str">
        <v>30</v>
      </c>
      <c r="T458" t="str">
        <v>F-00000208</v>
      </c>
      <c r="U458" t="str">
        <v>0</v>
      </c>
      <c r="V458" t="str">
        <v>0</v>
      </c>
      <c r="W458" t="str">
        <v>0</v>
      </c>
      <c r="X458" t="str">
        <v>https://youtu.be/h8cTurvF55U</v>
      </c>
    </row>
    <row r="459">
      <c r="A459" t="str">
        <v>AutoTable</v>
      </c>
      <c r="D459" t="str">
        <v>01930-66CE</v>
      </c>
      <c r="E459" t="str">
        <v>BATT. 30 MM 19 CPS HEVEA PETILLANT ROUGE</v>
      </c>
      <c r="F459" t="str">
        <v>ANCIENNES REFS</v>
      </c>
      <c r="H459" t="str">
        <v>BATTERIE</v>
      </c>
      <c r="I459" t="str">
        <v>DROITE</v>
      </c>
      <c r="J459" t="str">
        <v>30</v>
      </c>
      <c r="K459" t="str">
        <v>BOMBE CLIGNO</v>
      </c>
      <c r="L459" t="str">
        <v>ROUGE</v>
      </c>
      <c r="M459" t="str">
        <v>CN</v>
      </c>
      <c r="N459" t="str">
        <v>F4</v>
      </c>
      <c r="O459" t="str">
        <v>1.4G</v>
      </c>
      <c r="P459" t="str">
        <v>0163-F4-4316</v>
      </c>
      <c r="Q459" t="str">
        <v>0.38</v>
      </c>
      <c r="R459" t="str">
        <v>32</v>
      </c>
      <c r="S459" t="str">
        <v>30</v>
      </c>
      <c r="T459" t="str">
        <v>F-00000208</v>
      </c>
      <c r="U459" t="str">
        <v>0</v>
      </c>
      <c r="V459" t="str">
        <v>6.84</v>
      </c>
      <c r="W459" t="str">
        <v>0</v>
      </c>
    </row>
    <row r="460">
      <c r="A460" t="str">
        <v>AutoTable</v>
      </c>
      <c r="D460" t="str">
        <v>01930-67CE</v>
      </c>
      <c r="E460" t="str">
        <v>BATT. Ø30 19 BTTES PÉTILT. ORANGE  + TC CLI ORANGE</v>
      </c>
      <c r="F460" t="str">
        <v>1</v>
      </c>
      <c r="H460" t="str">
        <v>BATTERIE</v>
      </c>
      <c r="I460" t="str">
        <v>DROITE</v>
      </c>
      <c r="J460" t="str">
        <v>30</v>
      </c>
      <c r="K460" t="str">
        <v>CLIGNO</v>
      </c>
      <c r="L460" t="str">
        <v>ORANGE</v>
      </c>
      <c r="M460" t="str">
        <v>CN</v>
      </c>
      <c r="N460" t="str">
        <v>F4</v>
      </c>
      <c r="O460" t="str">
        <v>1.4G</v>
      </c>
      <c r="P460" t="str">
        <v>0163-F4-4316</v>
      </c>
      <c r="Q460" t="str">
        <v>0.38</v>
      </c>
      <c r="R460" t="str">
        <v>32</v>
      </c>
      <c r="S460" t="str">
        <v>30</v>
      </c>
      <c r="T460" t="str">
        <v>F-00000208</v>
      </c>
      <c r="U460" t="str">
        <v>0</v>
      </c>
      <c r="V460" t="str">
        <v>7.06</v>
      </c>
      <c r="W460" t="str">
        <v>0</v>
      </c>
    </row>
    <row r="461">
      <c r="A461" t="str">
        <v>AutoTable</v>
      </c>
      <c r="D461" t="str">
        <v>01932-08CE</v>
      </c>
      <c r="E461" t="str">
        <v>BATT. Ø30 19 BTTES CASCADE MULTICOLORE</v>
      </c>
      <c r="F461" t="str">
        <v>1</v>
      </c>
      <c r="H461" t="str">
        <v>BATTERIE</v>
      </c>
      <c r="I461" t="str">
        <v>DROITE</v>
      </c>
      <c r="J461" t="str">
        <v>30</v>
      </c>
      <c r="K461" t="str">
        <v>PLEUREUR</v>
      </c>
      <c r="L461" t="str">
        <v>MULTICOLORE</v>
      </c>
      <c r="M461" t="str">
        <v>CN</v>
      </c>
      <c r="N461" t="str">
        <v>F2</v>
      </c>
      <c r="O461" t="str">
        <v>1.4G</v>
      </c>
      <c r="P461" t="str">
        <v>1008-F2-69254320</v>
      </c>
      <c r="Q461" t="str">
        <v>0.346</v>
      </c>
      <c r="R461" t="str">
        <v>30</v>
      </c>
      <c r="S461" t="str">
        <v>8</v>
      </c>
      <c r="T461" t="str">
        <v>F-00000262</v>
      </c>
      <c r="U461" t="str">
        <v>24</v>
      </c>
      <c r="V461" t="str">
        <v>5.78958</v>
      </c>
      <c r="W461" t="str">
        <v>0</v>
      </c>
      <c r="X461" t="str">
        <v>https://tinyurl.com/y4wxuh5x</v>
      </c>
    </row>
    <row r="462">
      <c r="A462" t="str">
        <v>AutoTable</v>
      </c>
      <c r="D462" t="str">
        <v>01932-10CE</v>
      </c>
      <c r="E462" t="str">
        <v>BATT. Ø30 19 BTTES CASCADE VIOLETTE</v>
      </c>
      <c r="F462" t="str">
        <v>1</v>
      </c>
      <c r="H462" t="str">
        <v>BATTERIE</v>
      </c>
      <c r="I462" t="str">
        <v>DROITE</v>
      </c>
      <c r="J462" t="str">
        <v>30</v>
      </c>
      <c r="K462" t="str">
        <v>PLEUREUR</v>
      </c>
      <c r="L462" t="str">
        <v>VIOLET</v>
      </c>
      <c r="M462" t="str">
        <v>CN</v>
      </c>
      <c r="N462" t="str">
        <v>F2</v>
      </c>
      <c r="O462" t="str">
        <v>1.4G</v>
      </c>
      <c r="P462" t="str">
        <v>1008-F2-69254320</v>
      </c>
      <c r="Q462" t="str">
        <v>0.346</v>
      </c>
      <c r="R462" t="str">
        <v>30</v>
      </c>
      <c r="S462" t="str">
        <v>8</v>
      </c>
      <c r="T462" t="str">
        <v>F-00000262</v>
      </c>
      <c r="U462" t="str">
        <v>113</v>
      </c>
      <c r="V462" t="str">
        <v>5.64813</v>
      </c>
      <c r="W462" t="str">
        <v>16</v>
      </c>
      <c r="X462" t="str">
        <v>https://tinyurl.com/yyvashp8</v>
      </c>
    </row>
    <row r="463">
      <c r="A463" t="str">
        <v>AutoTable</v>
      </c>
      <c r="D463" t="str">
        <v>01932-12A/VCE</v>
      </c>
      <c r="E463" t="str">
        <v>BATT. Ø30 19 BTTES CASCADE ARGENT / VERT</v>
      </c>
      <c r="F463" t="str">
        <v>1</v>
      </c>
      <c r="H463" t="str">
        <v>BATTERIE</v>
      </c>
      <c r="I463" t="str">
        <v>DROITE</v>
      </c>
      <c r="J463" t="str">
        <v>30</v>
      </c>
      <c r="K463" t="str">
        <v>PLEUREUR</v>
      </c>
      <c r="L463" t="str">
        <v>VERT</v>
      </c>
      <c r="M463" t="str">
        <v>CN</v>
      </c>
      <c r="N463" t="str">
        <v>F2</v>
      </c>
      <c r="O463" t="str">
        <v>1.4G</v>
      </c>
      <c r="P463" t="str">
        <v>1008-F2-69254320</v>
      </c>
      <c r="Q463" t="str">
        <v>0.346</v>
      </c>
      <c r="R463" t="str">
        <v>30</v>
      </c>
      <c r="S463" t="str">
        <v>8</v>
      </c>
      <c r="T463" t="str">
        <v>F-00000262</v>
      </c>
      <c r="U463" t="str">
        <v>9</v>
      </c>
      <c r="V463" t="str">
        <v>5.60222</v>
      </c>
      <c r="W463" t="str">
        <v>0</v>
      </c>
      <c r="X463" t="str">
        <v>https://tinyurl.com/yydfwst2</v>
      </c>
    </row>
    <row r="464">
      <c r="A464" t="str">
        <v>AutoTable</v>
      </c>
      <c r="D464" t="str">
        <v>01932-18CE</v>
      </c>
      <c r="E464" t="str">
        <v>BATT. Ø30 19 BTTES CASCADE FILET D'OR</v>
      </c>
      <c r="F464" t="str">
        <v>1</v>
      </c>
      <c r="H464" t="str">
        <v>BATTERIE</v>
      </c>
      <c r="I464" t="str">
        <v>DROITE</v>
      </c>
      <c r="J464" t="str">
        <v>30</v>
      </c>
      <c r="K464" t="str">
        <v>PLEUREUR</v>
      </c>
      <c r="L464" t="str">
        <v>KAMURO</v>
      </c>
      <c r="M464" t="str">
        <v>CN</v>
      </c>
      <c r="N464" t="str">
        <v>F2</v>
      </c>
      <c r="O464" t="str">
        <v>1.4G</v>
      </c>
      <c r="P464" t="str">
        <v>1008-F2-69254320</v>
      </c>
      <c r="Q464" t="str">
        <v>0.307</v>
      </c>
      <c r="R464" t="str">
        <v>30</v>
      </c>
      <c r="S464" t="str">
        <v>8</v>
      </c>
      <c r="T464" t="str">
        <v>F-00000262</v>
      </c>
      <c r="U464" t="str">
        <v>0</v>
      </c>
      <c r="V464" t="str">
        <v>5.6</v>
      </c>
      <c r="W464" t="str">
        <v>0</v>
      </c>
      <c r="X464" t="str">
        <v>https://youtu.be/M5PNIOhOo60</v>
      </c>
    </row>
    <row r="465">
      <c r="A465" t="str">
        <v>AutoTable</v>
      </c>
      <c r="D465" t="str">
        <v>01935-13</v>
      </c>
      <c r="E465" t="str">
        <v>BATT. 30 MM 19 CPS BOMBETTES CLIGNOTANTES ARGENT E</v>
      </c>
      <c r="F465" t="str">
        <v>ANCIENNES REFS</v>
      </c>
      <c r="H465" t="str">
        <v>BATTERIE</v>
      </c>
      <c r="I465" t="str">
        <v>DROITE</v>
      </c>
      <c r="J465" t="str">
        <v>30</v>
      </c>
      <c r="K465" t="str">
        <v>BOMBE CLIGNO</v>
      </c>
      <c r="L465" t="str">
        <v>ARGENT</v>
      </c>
      <c r="M465" t="str">
        <v>CN</v>
      </c>
      <c r="N465" t="str">
        <v>F3</v>
      </c>
      <c r="O465" t="str">
        <v>1.4G</v>
      </c>
      <c r="P465" t="str">
        <v>1008-F3-69245094</v>
      </c>
      <c r="Q465" t="str">
        <v>0.4275</v>
      </c>
      <c r="R465" t="str">
        <v>30</v>
      </c>
      <c r="S465" t="str">
        <v>25</v>
      </c>
      <c r="T465" t="str">
        <v>F-00000114</v>
      </c>
      <c r="U465" t="str">
        <v>0</v>
      </c>
      <c r="V465" t="str">
        <v>4.33</v>
      </c>
      <c r="W465" t="str">
        <v>0</v>
      </c>
    </row>
    <row r="466">
      <c r="A466" t="str">
        <v>AutoTable</v>
      </c>
      <c r="D466" t="str">
        <v>01935-16</v>
      </c>
      <c r="E466" t="str">
        <v>BATT. Ø30 19 BTTES CLIGNO ROUGE + TC CLIGNO ROUGE</v>
      </c>
      <c r="F466" t="str">
        <v>1</v>
      </c>
      <c r="G466" t="str">
        <v>2019</v>
      </c>
      <c r="H466" t="str">
        <v>BATTERIE</v>
      </c>
      <c r="I466" t="str">
        <v>DROITE</v>
      </c>
      <c r="J466" t="str">
        <v>30</v>
      </c>
      <c r="K466" t="str">
        <v>CLIGNO</v>
      </c>
      <c r="L466" t="str">
        <v>ROUGE</v>
      </c>
      <c r="M466" t="str">
        <v>CN</v>
      </c>
      <c r="N466" t="str">
        <v>F3</v>
      </c>
      <c r="O466" t="str">
        <v>1.4G</v>
      </c>
      <c r="P466" t="str">
        <v>1008-F3-69245094</v>
      </c>
      <c r="Q466" t="str">
        <v>0.4275</v>
      </c>
      <c r="R466" t="str">
        <v>30</v>
      </c>
      <c r="S466" t="str">
        <v>25</v>
      </c>
      <c r="T466" t="str">
        <v>F-00000114</v>
      </c>
      <c r="U466" t="str">
        <v>462</v>
      </c>
      <c r="V466" t="str">
        <v>4.76292</v>
      </c>
      <c r="W466" t="str">
        <v>0</v>
      </c>
      <c r="X466" t="str">
        <v>https://youtu.be/yyqVwfMNkrE</v>
      </c>
    </row>
    <row r="467">
      <c r="A467" t="str">
        <v>AutoTable</v>
      </c>
      <c r="D467" t="str">
        <v>01935-31</v>
      </c>
      <c r="E467" t="str">
        <v>BATT. Ø30 19 BTTES TRICOLORES + TC SCINTILLANT OR</v>
      </c>
      <c r="F467" t="str">
        <v>1</v>
      </c>
      <c r="H467" t="str">
        <v>BATTERIE</v>
      </c>
      <c r="I467" t="str">
        <v>DROITE</v>
      </c>
      <c r="J467" t="str">
        <v>30</v>
      </c>
      <c r="K467" t="str">
        <v>PIVOINE</v>
      </c>
      <c r="L467" t="str">
        <v>TRICOLORE</v>
      </c>
      <c r="M467" t="str">
        <v>CN</v>
      </c>
      <c r="N467" t="str">
        <v>F3</v>
      </c>
      <c r="O467" t="str">
        <v>1.4G</v>
      </c>
      <c r="P467" t="str">
        <v>1008-F3-69245094</v>
      </c>
      <c r="Q467" t="str">
        <v>0.4275</v>
      </c>
      <c r="R467" t="str">
        <v>30</v>
      </c>
      <c r="S467" t="str">
        <v>25</v>
      </c>
      <c r="T467" t="str">
        <v>F-00000114</v>
      </c>
      <c r="U467" t="str">
        <v>296</v>
      </c>
      <c r="V467" t="str">
        <v>4.5775</v>
      </c>
      <c r="W467" t="str">
        <v>0</v>
      </c>
      <c r="X467" t="str">
        <v>https://tinyurl.com/yyux7pm3</v>
      </c>
    </row>
    <row r="468">
      <c r="A468" t="str">
        <v>AutoTable</v>
      </c>
      <c r="D468" t="str">
        <v>01935-32</v>
      </c>
      <c r="E468" t="str">
        <v>BATT. Ø30 19 BTTES PAILL. OR &amp; ROSE + TC SCINT. OR</v>
      </c>
      <c r="F468" t="str">
        <v>1</v>
      </c>
      <c r="H468" t="str">
        <v>BATTERIE</v>
      </c>
      <c r="I468" t="str">
        <v>DROITE</v>
      </c>
      <c r="J468" t="str">
        <v>30</v>
      </c>
      <c r="K468" t="str">
        <v>CLIGNO</v>
      </c>
      <c r="L468" t="str">
        <v>ROSE</v>
      </c>
      <c r="M468" t="str">
        <v>CN</v>
      </c>
      <c r="N468" t="str">
        <v>F3</v>
      </c>
      <c r="O468" t="str">
        <v>1.4G</v>
      </c>
      <c r="P468" t="str">
        <v>1008-F3-69245094</v>
      </c>
      <c r="Q468" t="str">
        <v>0.4275</v>
      </c>
      <c r="R468" t="str">
        <v>30</v>
      </c>
      <c r="S468" t="str">
        <v>25</v>
      </c>
      <c r="T468" t="str">
        <v>F-00000114</v>
      </c>
      <c r="U468" t="str">
        <v>141</v>
      </c>
      <c r="V468" t="str">
        <v>4.57729</v>
      </c>
      <c r="W468" t="str">
        <v>142</v>
      </c>
      <c r="X468" t="str">
        <v>https://tinyurl.com/y39pe36s</v>
      </c>
    </row>
    <row r="469">
      <c r="A469" t="str">
        <v>AutoTable</v>
      </c>
      <c r="D469" t="str">
        <v>01935-37</v>
      </c>
      <c r="E469" t="str">
        <v>BATT. Ø30 19 BTTES FILET OR + TC / BLEUE + TC BLEU</v>
      </c>
      <c r="F469" t="str">
        <v>1</v>
      </c>
      <c r="H469" t="str">
        <v>BATTERIE</v>
      </c>
      <c r="I469" t="str">
        <v>DROITE</v>
      </c>
      <c r="J469" t="str">
        <v>30</v>
      </c>
      <c r="K469" t="str">
        <v>PLEUREUR</v>
      </c>
      <c r="L469" t="str">
        <v>KAMURO</v>
      </c>
      <c r="M469" t="str">
        <v>CN</v>
      </c>
      <c r="N469" t="str">
        <v>F3</v>
      </c>
      <c r="O469" t="str">
        <v>1.4G</v>
      </c>
      <c r="P469" t="str">
        <v>1008-F3-69245094</v>
      </c>
      <c r="Q469" t="str">
        <v>0.4275</v>
      </c>
      <c r="R469" t="str">
        <v>30</v>
      </c>
      <c r="S469" t="str">
        <v>25</v>
      </c>
      <c r="T469" t="str">
        <v>F-00000114</v>
      </c>
      <c r="U469" t="str">
        <v>105</v>
      </c>
      <c r="V469" t="str">
        <v>4.76</v>
      </c>
      <c r="W469" t="str">
        <v>100</v>
      </c>
      <c r="X469" t="str">
        <v>https://tinyurl.com/y4xyzkve</v>
      </c>
    </row>
    <row r="470">
      <c r="A470" t="str">
        <v>AutoTable</v>
      </c>
      <c r="D470" t="str">
        <v>02022-01</v>
      </c>
      <c r="E470" t="str">
        <v>BATT. Ø20 20 BTTES OEUFS DRAGON + TC FRISSON BLC</v>
      </c>
      <c r="F470" t="str">
        <v>1</v>
      </c>
      <c r="H470" t="str">
        <v>BATTERIE</v>
      </c>
      <c r="I470" t="str">
        <v>DROITE</v>
      </c>
      <c r="J470" t="str">
        <v>20</v>
      </c>
      <c r="K470" t="str">
        <v>CREPITANT</v>
      </c>
      <c r="L470" t="str">
        <v>ARGENT</v>
      </c>
      <c r="M470" t="str">
        <v>CN</v>
      </c>
      <c r="N470" t="str">
        <v>F2</v>
      </c>
      <c r="O470" t="str">
        <v>1.4G</v>
      </c>
      <c r="P470" t="str">
        <v>1008-F2-69254048</v>
      </c>
      <c r="Q470" t="str">
        <v>0.124</v>
      </c>
      <c r="R470" t="str">
        <v>30</v>
      </c>
      <c r="S470" t="str">
        <v>8</v>
      </c>
      <c r="T470" t="str">
        <v>F-00000300</v>
      </c>
      <c r="U470" t="str">
        <v>1443</v>
      </c>
      <c r="V470" t="str">
        <v>1.29</v>
      </c>
      <c r="W470" t="str">
        <v>0</v>
      </c>
      <c r="X470" t="str">
        <v>https://tinyurl.com/y38er86m</v>
      </c>
    </row>
    <row r="471">
      <c r="A471" t="str">
        <v>AutoTable</v>
      </c>
      <c r="D471" t="str">
        <v>02022-31</v>
      </c>
      <c r="E471" t="str">
        <v>BATT. Ø20 20 BTTES TRICOLORES + TC ARGENT</v>
      </c>
      <c r="F471" t="str">
        <v>1</v>
      </c>
      <c r="H471" t="str">
        <v>BATTERIE</v>
      </c>
      <c r="I471" t="str">
        <v>DROITE</v>
      </c>
      <c r="J471" t="str">
        <v>20</v>
      </c>
      <c r="K471" t="str">
        <v>PIVOINE</v>
      </c>
      <c r="L471" t="str">
        <v>TRICOLORE</v>
      </c>
      <c r="M471" t="str">
        <v>CN</v>
      </c>
      <c r="N471" t="str">
        <v>F2</v>
      </c>
      <c r="O471" t="str">
        <v>1.4G</v>
      </c>
      <c r="P471" t="str">
        <v>1008-F2-69254048</v>
      </c>
      <c r="Q471" t="str">
        <v>0.124</v>
      </c>
      <c r="R471" t="str">
        <v>30</v>
      </c>
      <c r="S471" t="str">
        <v>8</v>
      </c>
      <c r="T471" t="str">
        <v>F-00000300</v>
      </c>
      <c r="U471" t="str">
        <v>590</v>
      </c>
      <c r="V471" t="str">
        <v>1.50875</v>
      </c>
      <c r="W471" t="str">
        <v>213</v>
      </c>
      <c r="X471" t="str">
        <v>https://youtu.be/kNRDEyBk_2Y</v>
      </c>
    </row>
    <row r="472">
      <c r="A472" t="str">
        <v>AutoTable</v>
      </c>
      <c r="D472" t="str">
        <v>02022-33</v>
      </c>
      <c r="E472" t="str">
        <v>BATT. Ø20 20 BTTES VIOLET &amp; CLI BLC + TC FR. BLC</v>
      </c>
      <c r="F472" t="str">
        <v>1</v>
      </c>
      <c r="H472" t="str">
        <v>BATTERIE</v>
      </c>
      <c r="I472" t="str">
        <v>DROITE</v>
      </c>
      <c r="J472" t="str">
        <v>20</v>
      </c>
      <c r="K472" t="str">
        <v>CLIGNO</v>
      </c>
      <c r="L472" t="str">
        <v>VIOLET</v>
      </c>
      <c r="M472" t="str">
        <v>CN</v>
      </c>
      <c r="N472" t="str">
        <v>F2</v>
      </c>
      <c r="O472" t="str">
        <v>1.4G</v>
      </c>
      <c r="P472" t="str">
        <v>1008-F2-69254048</v>
      </c>
      <c r="Q472" t="str">
        <v>0.124</v>
      </c>
      <c r="R472" t="str">
        <v>30</v>
      </c>
      <c r="S472" t="str">
        <v>8</v>
      </c>
      <c r="T472" t="str">
        <v>F-00000300</v>
      </c>
      <c r="U472" t="str">
        <v>1760</v>
      </c>
      <c r="V472" t="str">
        <v>1.44979</v>
      </c>
      <c r="W472" t="str">
        <v>1</v>
      </c>
      <c r="X472" t="str">
        <v>https://youtu.be/M1XUs2W1HkI</v>
      </c>
    </row>
    <row r="473">
      <c r="A473" t="str">
        <v>AutoTable</v>
      </c>
      <c r="D473" t="str">
        <v>02022-36</v>
      </c>
      <c r="E473" t="str">
        <v>BATT. Ø20 20 BTTES RGES À FRISSON BLC + TC FR. BLC</v>
      </c>
      <c r="F473" t="str">
        <v>1</v>
      </c>
      <c r="H473" t="str">
        <v>BATTERIE</v>
      </c>
      <c r="I473" t="str">
        <v>DROITE</v>
      </c>
      <c r="J473" t="str">
        <v>20</v>
      </c>
      <c r="K473" t="str">
        <v>CREPITANT</v>
      </c>
      <c r="L473" t="str">
        <v>ROUGE</v>
      </c>
      <c r="M473" t="str">
        <v>CN</v>
      </c>
      <c r="N473" t="str">
        <v>F2</v>
      </c>
      <c r="O473" t="str">
        <v>1.4G</v>
      </c>
      <c r="P473" t="str">
        <v>1008-F2-69254048</v>
      </c>
      <c r="Q473" t="str">
        <v>0.124</v>
      </c>
      <c r="R473" t="str">
        <v>30</v>
      </c>
      <c r="S473" t="str">
        <v>8</v>
      </c>
      <c r="T473" t="str">
        <v>F-00000300</v>
      </c>
      <c r="U473" t="str">
        <v>684</v>
      </c>
      <c r="V473" t="str">
        <v>1.44969</v>
      </c>
      <c r="W473" t="str">
        <v>240</v>
      </c>
      <c r="X473" t="str">
        <v>https://youtu.be/Rc5v_vATzmg</v>
      </c>
    </row>
    <row r="474">
      <c r="A474" t="str">
        <v>AutoTable</v>
      </c>
      <c r="D474" t="str">
        <v>02022-37</v>
      </c>
      <c r="E474" t="str">
        <v>BATT. Ø20 20 BTTES FILET D'OR + TC BLEU</v>
      </c>
      <c r="F474" t="str">
        <v>1</v>
      </c>
      <c r="H474" t="str">
        <v>BATTERIE</v>
      </c>
      <c r="I474" t="str">
        <v>DROITE</v>
      </c>
      <c r="J474" t="str">
        <v>20</v>
      </c>
      <c r="K474" t="str">
        <v>PLEUREUR</v>
      </c>
      <c r="L474" t="str">
        <v>KAMURO</v>
      </c>
      <c r="M474" t="str">
        <v>CN</v>
      </c>
      <c r="N474" t="str">
        <v>F2</v>
      </c>
      <c r="O474" t="str">
        <v>1.4G</v>
      </c>
      <c r="P474" t="str">
        <v>1008-F2-69254048</v>
      </c>
      <c r="Q474" t="str">
        <v>0.124</v>
      </c>
      <c r="R474" t="str">
        <v>30</v>
      </c>
      <c r="S474" t="str">
        <v>8</v>
      </c>
      <c r="T474" t="str">
        <v>F-00000300</v>
      </c>
      <c r="U474" t="str">
        <v>552</v>
      </c>
      <c r="V474" t="str">
        <v>1.44938</v>
      </c>
      <c r="W474" t="str">
        <v>232</v>
      </c>
      <c r="X474" t="str">
        <v>https://youtu.be/hJip8ZN3ttI</v>
      </c>
    </row>
    <row r="475">
      <c r="A475" t="str">
        <v>AutoTable</v>
      </c>
      <c r="D475" t="str">
        <v>02030-01CE</v>
      </c>
      <c r="E475" t="str">
        <v>BATT. 30 MM 20 CPS CROISEMENTS FRISSON</v>
      </c>
      <c r="F475" t="str">
        <v>ANCIENNES REFS</v>
      </c>
      <c r="H475" t="str">
        <v>BATTERIE</v>
      </c>
      <c r="I475" t="str">
        <v>DROITE</v>
      </c>
      <c r="J475" t="str">
        <v>30</v>
      </c>
      <c r="K475" t="str">
        <v>MOSAIQUE</v>
      </c>
      <c r="L475" t="str">
        <v>FRISSON</v>
      </c>
      <c r="M475" t="str">
        <v>CN</v>
      </c>
      <c r="N475" t="str">
        <v>F4</v>
      </c>
      <c r="O475" t="str">
        <v>1.4G</v>
      </c>
      <c r="P475" t="str">
        <v>1008-F4-69254324</v>
      </c>
      <c r="Q475" t="str">
        <v>0.432</v>
      </c>
      <c r="R475" t="str">
        <v>30</v>
      </c>
      <c r="S475" t="str">
        <v>32</v>
      </c>
      <c r="T475" t="str">
        <v>F-00000262</v>
      </c>
      <c r="U475" t="str">
        <v>0</v>
      </c>
      <c r="V475" t="str">
        <v>5.78</v>
      </c>
      <c r="W475" t="str">
        <v>0</v>
      </c>
    </row>
    <row r="476">
      <c r="A476" t="str">
        <v>AutoTable</v>
      </c>
      <c r="D476" t="str">
        <v>02030-02CE</v>
      </c>
      <c r="E476" t="str">
        <v>BATT. 30 MM 20 CPS CROISEMENTS BLEUS</v>
      </c>
      <c r="F476" t="str">
        <v>ANCIENNES REFS</v>
      </c>
      <c r="H476" t="str">
        <v>BATTERIE</v>
      </c>
      <c r="I476" t="str">
        <v>DROITE</v>
      </c>
      <c r="J476" t="str">
        <v>30</v>
      </c>
      <c r="K476" t="str">
        <v>MOSAIQUE</v>
      </c>
      <c r="L476" t="str">
        <v>BLEU</v>
      </c>
      <c r="M476" t="str">
        <v>CN</v>
      </c>
      <c r="N476" t="str">
        <v>F4</v>
      </c>
      <c r="O476" t="str">
        <v>1.4G</v>
      </c>
      <c r="P476" t="str">
        <v>1008-F4-69254324</v>
      </c>
      <c r="Q476" t="str">
        <v>0.44</v>
      </c>
      <c r="R476" t="str">
        <v>30</v>
      </c>
      <c r="S476" t="str">
        <v>32</v>
      </c>
      <c r="T476" t="str">
        <v>F-00000262</v>
      </c>
      <c r="U476" t="str">
        <v>0</v>
      </c>
      <c r="V476" t="str">
        <v>5.96775</v>
      </c>
      <c r="W476" t="str">
        <v>0</v>
      </c>
    </row>
    <row r="477">
      <c r="A477" t="str">
        <v>AutoTable</v>
      </c>
      <c r="D477" t="str">
        <v>02030-10CE</v>
      </c>
      <c r="E477" t="str">
        <v>BATT. 30 MM 20 CPS CROISEMENTS VIOLETS</v>
      </c>
      <c r="F477" t="str">
        <v>ANCIENNES REFS</v>
      </c>
      <c r="H477" t="str">
        <v>BATTERIE</v>
      </c>
      <c r="I477" t="str">
        <v>DROITE</v>
      </c>
      <c r="J477" t="str">
        <v>30</v>
      </c>
      <c r="K477" t="str">
        <v>MOSAIQUE</v>
      </c>
      <c r="L477" t="str">
        <v>VIOLET</v>
      </c>
      <c r="M477" t="str">
        <v>CN</v>
      </c>
      <c r="N477" t="str">
        <v>F4</v>
      </c>
      <c r="O477" t="str">
        <v>1.4G</v>
      </c>
      <c r="P477" t="str">
        <v>1008-F4-69254324</v>
      </c>
      <c r="Q477" t="str">
        <v>0.452</v>
      </c>
      <c r="R477" t="str">
        <v>30</v>
      </c>
      <c r="S477" t="str">
        <v>32</v>
      </c>
      <c r="T477" t="str">
        <v>F-00000262</v>
      </c>
      <c r="U477" t="str">
        <v>0</v>
      </c>
      <c r="V477" t="str">
        <v>6.03571</v>
      </c>
      <c r="W477" t="str">
        <v>0</v>
      </c>
    </row>
    <row r="478">
      <c r="A478" t="str">
        <v>AutoTable</v>
      </c>
      <c r="D478" t="str">
        <v>02030-19CE</v>
      </c>
      <c r="E478" t="str">
        <v>BATT. 30 MM 20 CPS CROISEMENTS FILET D'OR</v>
      </c>
      <c r="F478" t="str">
        <v>OPPORTUNITE</v>
      </c>
      <c r="H478" t="str">
        <v>BATTERIE</v>
      </c>
      <c r="I478" t="str">
        <v>DROITE</v>
      </c>
      <c r="J478" t="str">
        <v>30</v>
      </c>
      <c r="K478" t="str">
        <v>MOSAIQUE</v>
      </c>
      <c r="L478" t="str">
        <v>OR</v>
      </c>
      <c r="M478" t="str">
        <v>CN</v>
      </c>
      <c r="N478" t="str">
        <v>F4</v>
      </c>
      <c r="O478" t="str">
        <v>1.4G</v>
      </c>
      <c r="P478" t="str">
        <v>1008-F4-69254324</v>
      </c>
      <c r="Q478" t="str">
        <v>0.432</v>
      </c>
      <c r="R478" t="str">
        <v>30</v>
      </c>
      <c r="S478" t="str">
        <v>32</v>
      </c>
      <c r="T478" t="str">
        <v>F-00000262</v>
      </c>
      <c r="U478" t="str">
        <v>87</v>
      </c>
      <c r="V478" t="str">
        <v>6.03478</v>
      </c>
      <c r="W478" t="str">
        <v>87</v>
      </c>
    </row>
    <row r="479">
      <c r="A479" t="str">
        <v>AutoTable</v>
      </c>
      <c r="D479" t="str">
        <v>02030A</v>
      </c>
      <c r="E479" t="str">
        <v>BATT. Ø30 20 BTTES ARGENT + TC ARGENT</v>
      </c>
      <c r="F479" t="str">
        <v>1</v>
      </c>
      <c r="H479" t="str">
        <v>BATTERIE</v>
      </c>
      <c r="I479" t="str">
        <v>DROITE</v>
      </c>
      <c r="J479" t="str">
        <v>30</v>
      </c>
      <c r="K479" t="str">
        <v>PIVOINE</v>
      </c>
      <c r="L479" t="str">
        <v>ARGENT</v>
      </c>
      <c r="M479" t="str">
        <v>CN</v>
      </c>
      <c r="N479" t="str">
        <v>F3</v>
      </c>
      <c r="O479" t="str">
        <v>1.4G</v>
      </c>
      <c r="P479" t="str">
        <v>1008-F3-69254049</v>
      </c>
      <c r="Q479" t="str">
        <v>0.348</v>
      </c>
      <c r="R479" t="str">
        <v>30</v>
      </c>
      <c r="S479" t="str">
        <v>25</v>
      </c>
      <c r="T479" t="str">
        <v>F-00000300</v>
      </c>
      <c r="U479" t="str">
        <v>478</v>
      </c>
      <c r="V479" t="str">
        <v>4.78512</v>
      </c>
      <c r="W479" t="str">
        <v>0</v>
      </c>
      <c r="X479" t="str">
        <v>https://youtu.be/nZDwiiLSRrU</v>
      </c>
    </row>
    <row r="480">
      <c r="A480" t="str">
        <v>AutoTable</v>
      </c>
      <c r="D480" t="str">
        <v>02030AS1</v>
      </c>
      <c r="E480" t="str">
        <v>BATT. Ø30 20 BTTES ASSORTI 1 + TC ASSORTI</v>
      </c>
      <c r="F480" t="str">
        <v>1</v>
      </c>
      <c r="H480" t="str">
        <v>BATTERIE</v>
      </c>
      <c r="I480" t="str">
        <v>DROITE</v>
      </c>
      <c r="J480" t="str">
        <v>30</v>
      </c>
      <c r="K480" t="str">
        <v>PIVOINE</v>
      </c>
      <c r="L480" t="str">
        <v>ASSORTI</v>
      </c>
      <c r="M480" t="str">
        <v>CN</v>
      </c>
      <c r="N480" t="str">
        <v>F3</v>
      </c>
      <c r="O480" t="str">
        <v>1.4G</v>
      </c>
      <c r="P480" t="str">
        <v>1008-F3-69254049</v>
      </c>
      <c r="Q480" t="str">
        <v>0.348</v>
      </c>
      <c r="R480" t="str">
        <v>30</v>
      </c>
      <c r="S480" t="str">
        <v>25</v>
      </c>
      <c r="T480" t="str">
        <v>F-00000300</v>
      </c>
      <c r="U480" t="str">
        <v>396</v>
      </c>
      <c r="V480" t="str">
        <v>4.78509</v>
      </c>
      <c r="W480" t="str">
        <v>0</v>
      </c>
      <c r="X480" t="str">
        <v>https://youtu.be/XmcY2SvSAQ4</v>
      </c>
    </row>
    <row r="481">
      <c r="A481" t="str">
        <v>AutoTable</v>
      </c>
      <c r="D481" t="str">
        <v>02030AS2</v>
      </c>
      <c r="E481" t="str">
        <v>BATT. Ø30 20 BTTES ASSORTI 2 + TC ASSORTI</v>
      </c>
      <c r="F481" t="str">
        <v>1</v>
      </c>
      <c r="H481" t="str">
        <v>BATTERIE</v>
      </c>
      <c r="I481" t="str">
        <v>DROITE</v>
      </c>
      <c r="J481" t="str">
        <v>30</v>
      </c>
      <c r="K481" t="str">
        <v>PIVOINE</v>
      </c>
      <c r="L481" t="str">
        <v>ASSORTI</v>
      </c>
      <c r="M481" t="str">
        <v>CN</v>
      </c>
      <c r="N481" t="str">
        <v>F3</v>
      </c>
      <c r="O481" t="str">
        <v>1.4G</v>
      </c>
      <c r="P481" t="str">
        <v>1008-F3-69254049</v>
      </c>
      <c r="Q481" t="str">
        <v>0.348</v>
      </c>
      <c r="R481" t="str">
        <v>30</v>
      </c>
      <c r="S481" t="str">
        <v>25</v>
      </c>
      <c r="T481" t="str">
        <v>F-00000300</v>
      </c>
      <c r="U481" t="str">
        <v>2008</v>
      </c>
      <c r="V481" t="str">
        <v>4.78546</v>
      </c>
      <c r="W481" t="str">
        <v>225</v>
      </c>
      <c r="X481" t="str">
        <v>https://youtu.be/txfQxTzQjZ8</v>
      </c>
    </row>
    <row r="482">
      <c r="A482" t="str">
        <v>AutoTable</v>
      </c>
      <c r="D482" t="str">
        <v>02030B</v>
      </c>
      <c r="E482" t="str">
        <v>BATT. Ø30 20 BTTES BLEUES + TC BLEU</v>
      </c>
      <c r="F482" t="str">
        <v>1</v>
      </c>
      <c r="H482" t="str">
        <v>BATTERIE</v>
      </c>
      <c r="I482" t="str">
        <v>DROITE</v>
      </c>
      <c r="J482" t="str">
        <v>30</v>
      </c>
      <c r="K482" t="str">
        <v>PIVOINE</v>
      </c>
      <c r="L482" t="str">
        <v>BLEU</v>
      </c>
      <c r="M482" t="str">
        <v>CN</v>
      </c>
      <c r="N482" t="str">
        <v>F3</v>
      </c>
      <c r="O482" t="str">
        <v>1.4G</v>
      </c>
      <c r="P482" t="str">
        <v>1008-F3-69254049</v>
      </c>
      <c r="Q482" t="str">
        <v>0.348</v>
      </c>
      <c r="R482" t="str">
        <v>30</v>
      </c>
      <c r="S482" t="str">
        <v>25</v>
      </c>
      <c r="T482" t="str">
        <v>F-00000300</v>
      </c>
      <c r="U482" t="str">
        <v>509</v>
      </c>
      <c r="V482" t="str">
        <v>4.7865</v>
      </c>
      <c r="W482" t="str">
        <v>341</v>
      </c>
      <c r="X482" t="str">
        <v>https://youtu.be/rO7Jf5VZT_w</v>
      </c>
    </row>
    <row r="483">
      <c r="A483" t="str">
        <v>AutoTable</v>
      </c>
      <c r="D483" t="str">
        <v>02030CB</v>
      </c>
      <c r="E483" t="str">
        <v>BATT. Ø30 20 BTTES CLIGNO BLANC + TC CLIGNO BLANC</v>
      </c>
      <c r="F483" t="str">
        <v>1</v>
      </c>
      <c r="H483" t="str">
        <v>BATTERIE</v>
      </c>
      <c r="I483" t="str">
        <v>DROITE</v>
      </c>
      <c r="J483" t="str">
        <v>30</v>
      </c>
      <c r="K483" t="str">
        <v>CLIGNO</v>
      </c>
      <c r="L483" t="str">
        <v>BLANC</v>
      </c>
      <c r="M483" t="str">
        <v>CN</v>
      </c>
      <c r="N483" t="str">
        <v>F3</v>
      </c>
      <c r="O483" t="str">
        <v>1.4G</v>
      </c>
      <c r="P483" t="str">
        <v>1008-F3-69254049</v>
      </c>
      <c r="Q483" t="str">
        <v>0.348</v>
      </c>
      <c r="R483" t="str">
        <v>30</v>
      </c>
      <c r="S483" t="str">
        <v>25</v>
      </c>
      <c r="T483" t="str">
        <v>F-00000300</v>
      </c>
      <c r="U483" t="str">
        <v>725</v>
      </c>
      <c r="V483" t="str">
        <v>4.7851</v>
      </c>
      <c r="W483" t="str">
        <v>2</v>
      </c>
      <c r="X483" t="str">
        <v>https://youtu.be/5m8pj4vXQDc</v>
      </c>
    </row>
    <row r="484">
      <c r="A484" t="str">
        <v>AutoTable</v>
      </c>
      <c r="D484" t="str">
        <v>02030CI</v>
      </c>
      <c r="E484" t="str">
        <v>BATT. Ø30 20 BTTES CITRON + TC CITRON</v>
      </c>
      <c r="F484" t="str">
        <v>1</v>
      </c>
      <c r="H484" t="str">
        <v>BATTERIE</v>
      </c>
      <c r="I484" t="str">
        <v>DROITE</v>
      </c>
      <c r="J484" t="str">
        <v>30</v>
      </c>
      <c r="K484" t="str">
        <v>PIVOINE</v>
      </c>
      <c r="L484" t="str">
        <v>CITRON</v>
      </c>
      <c r="M484" t="str">
        <v>CN</v>
      </c>
      <c r="N484" t="str">
        <v>F3</v>
      </c>
      <c r="O484" t="str">
        <v>1.4G</v>
      </c>
      <c r="P484" t="str">
        <v>1008-F3-69254049</v>
      </c>
      <c r="Q484" t="str">
        <v>0.348</v>
      </c>
      <c r="R484" t="str">
        <v>30</v>
      </c>
      <c r="S484" t="str">
        <v>25</v>
      </c>
      <c r="T484" t="str">
        <v>F-00000300</v>
      </c>
      <c r="U484" t="str">
        <v>447</v>
      </c>
      <c r="V484" t="str">
        <v>4.78514</v>
      </c>
      <c r="W484" t="str">
        <v>0</v>
      </c>
      <c r="X484" t="str">
        <v>https://youtu.be/P1vOIHQofgI</v>
      </c>
    </row>
    <row r="485">
      <c r="A485" t="str">
        <v>AutoTable</v>
      </c>
      <c r="D485" t="str">
        <v>02030FB</v>
      </c>
      <c r="E485" t="str">
        <v>BATT. Ø30 20 BTTES FRISSON BLANC + TC FRISSON BLC</v>
      </c>
      <c r="F485" t="str">
        <v>1</v>
      </c>
      <c r="H485" t="str">
        <v>BATTERIE</v>
      </c>
      <c r="I485" t="str">
        <v>DROITE</v>
      </c>
      <c r="J485" t="str">
        <v>30</v>
      </c>
      <c r="K485" t="str">
        <v>CREPITANT</v>
      </c>
      <c r="L485" t="str">
        <v>ARGENT</v>
      </c>
      <c r="M485" t="str">
        <v>CN</v>
      </c>
      <c r="N485" t="str">
        <v>F3</v>
      </c>
      <c r="O485" t="str">
        <v>1.4G</v>
      </c>
      <c r="P485" t="str">
        <v>1008-F3-69254049</v>
      </c>
      <c r="Q485" t="str">
        <v>0.348</v>
      </c>
      <c r="R485" t="str">
        <v>30</v>
      </c>
      <c r="S485" t="str">
        <v>25</v>
      </c>
      <c r="T485" t="str">
        <v>F-00000300</v>
      </c>
      <c r="U485" t="str">
        <v>742</v>
      </c>
      <c r="V485" t="str">
        <v>4.7851</v>
      </c>
      <c r="W485" t="str">
        <v>0</v>
      </c>
      <c r="X485" t="str">
        <v>https://youtu.be/ZZyluO9oznY</v>
      </c>
    </row>
    <row r="486">
      <c r="A486" t="str">
        <v>AutoTable</v>
      </c>
      <c r="D486" t="str">
        <v>02030FO</v>
      </c>
      <c r="E486" t="str">
        <v>BATT. Ø30 20 BTTES FILET D'OR + TC FILET D'OR</v>
      </c>
      <c r="F486" t="str">
        <v>1</v>
      </c>
      <c r="H486" t="str">
        <v>BATTERIE</v>
      </c>
      <c r="I486" t="str">
        <v>DROITE</v>
      </c>
      <c r="J486" t="str">
        <v>30</v>
      </c>
      <c r="K486" t="str">
        <v>PLEUREUR</v>
      </c>
      <c r="L486" t="str">
        <v>KAMURO</v>
      </c>
      <c r="M486" t="str">
        <v>CN</v>
      </c>
      <c r="N486" t="str">
        <v>F3</v>
      </c>
      <c r="O486" t="str">
        <v>1.4G</v>
      </c>
      <c r="P486" t="str">
        <v>1008-F3-69254049</v>
      </c>
      <c r="Q486" t="str">
        <v>0.348</v>
      </c>
      <c r="R486" t="str">
        <v>30</v>
      </c>
      <c r="S486" t="str">
        <v>25</v>
      </c>
      <c r="T486" t="str">
        <v>F-00000300</v>
      </c>
      <c r="U486" t="str">
        <v>529</v>
      </c>
      <c r="V486" t="str">
        <v>4.93</v>
      </c>
      <c r="W486" t="str">
        <v>0</v>
      </c>
      <c r="X486" t="str">
        <v>https://youtu.be/FAGewl_Nok0</v>
      </c>
    </row>
    <row r="487">
      <c r="A487" t="str">
        <v>AutoTable</v>
      </c>
      <c r="D487" t="str">
        <v>02030FR</v>
      </c>
      <c r="E487" t="str">
        <v>BATT. Ø30 20 BTTES OEUFS DRAGON + TC FRISSON BLC</v>
      </c>
      <c r="F487" t="str">
        <v>1</v>
      </c>
      <c r="H487" t="str">
        <v>BATTERIE</v>
      </c>
      <c r="I487" t="str">
        <v>DROITE</v>
      </c>
      <c r="J487" t="str">
        <v>30</v>
      </c>
      <c r="K487" t="str">
        <v>CREPITANT</v>
      </c>
      <c r="L487" t="str">
        <v>ARGENT</v>
      </c>
      <c r="M487" t="str">
        <v>CN</v>
      </c>
      <c r="N487" t="str">
        <v>F3</v>
      </c>
      <c r="O487" t="str">
        <v>1.4G</v>
      </c>
      <c r="P487" t="str">
        <v>1008-F3-69254049</v>
      </c>
      <c r="Q487" t="str">
        <v>0.348</v>
      </c>
      <c r="R487" t="str">
        <v>30</v>
      </c>
      <c r="S487" t="str">
        <v>25</v>
      </c>
      <c r="T487" t="str">
        <v>F-00000300</v>
      </c>
      <c r="U487" t="str">
        <v>261</v>
      </c>
      <c r="V487" t="str">
        <v>4.96903</v>
      </c>
      <c r="W487" t="str">
        <v>0</v>
      </c>
      <c r="X487" t="str">
        <v>https://youtu.be/KuDEKOrWW6g</v>
      </c>
    </row>
    <row r="488">
      <c r="A488" t="str">
        <v>AutoTable</v>
      </c>
      <c r="D488" t="str">
        <v>02030M</v>
      </c>
      <c r="E488" t="str">
        <v>BATT. Ø30 20 BTTES MULTICOLORES + TC ARGENT</v>
      </c>
      <c r="F488" t="str">
        <v>1</v>
      </c>
      <c r="H488" t="str">
        <v>BATTERIE</v>
      </c>
      <c r="I488" t="str">
        <v>DROITE</v>
      </c>
      <c r="J488" t="str">
        <v>30</v>
      </c>
      <c r="K488" t="str">
        <v>PIVOINE</v>
      </c>
      <c r="L488" t="str">
        <v>MULTICOLORE</v>
      </c>
      <c r="M488" t="str">
        <v>CN</v>
      </c>
      <c r="N488" t="str">
        <v>F3</v>
      </c>
      <c r="O488" t="str">
        <v>1.4G</v>
      </c>
      <c r="P488" t="str">
        <v>1008-F3-69254049</v>
      </c>
      <c r="Q488" t="str">
        <v>0.348</v>
      </c>
      <c r="R488" t="str">
        <v>30</v>
      </c>
      <c r="S488" t="str">
        <v>25</v>
      </c>
      <c r="T488" t="str">
        <v>F-00000300</v>
      </c>
      <c r="U488" t="str">
        <v>915</v>
      </c>
      <c r="V488" t="str">
        <v>4.80657</v>
      </c>
      <c r="W488" t="str">
        <v>8</v>
      </c>
      <c r="X488" t="str">
        <v>https://tinyurl.com/y2j8phwh</v>
      </c>
    </row>
    <row r="489">
      <c r="A489" t="str">
        <v>AutoTable</v>
      </c>
      <c r="D489" t="str">
        <v>02030O</v>
      </c>
      <c r="E489" t="str">
        <v>BATT. Ø30 20 BTTES ORANGE + TC ORANGE</v>
      </c>
      <c r="F489" t="str">
        <v>1</v>
      </c>
      <c r="H489" t="str">
        <v>BATTERIE</v>
      </c>
      <c r="I489" t="str">
        <v>DROITE</v>
      </c>
      <c r="J489" t="str">
        <v>30</v>
      </c>
      <c r="K489" t="str">
        <v>PIVOINE</v>
      </c>
      <c r="L489" t="str">
        <v>ORANGE</v>
      </c>
      <c r="M489" t="str">
        <v>CN</v>
      </c>
      <c r="N489" t="str">
        <v>F3</v>
      </c>
      <c r="O489" t="str">
        <v>1.4G</v>
      </c>
      <c r="P489" t="str">
        <v>1008-F3-69254049</v>
      </c>
      <c r="Q489" t="str">
        <v>0.348</v>
      </c>
      <c r="R489" t="str">
        <v>30</v>
      </c>
      <c r="S489" t="str">
        <v>25</v>
      </c>
      <c r="T489" t="str">
        <v>F-00000300</v>
      </c>
      <c r="U489" t="str">
        <v>534</v>
      </c>
      <c r="V489" t="str">
        <v>4.885</v>
      </c>
      <c r="W489" t="str">
        <v>302</v>
      </c>
      <c r="X489" t="str">
        <v>https://youtu.be/Qc8jv3CRxPg</v>
      </c>
    </row>
    <row r="490">
      <c r="A490" t="str">
        <v>AutoTable</v>
      </c>
      <c r="D490" t="str">
        <v>02030R</v>
      </c>
      <c r="E490" t="str">
        <v>BATT. Ø30 20 BTTES ROUGES + TC ROUGE</v>
      </c>
      <c r="F490" t="str">
        <v>1</v>
      </c>
      <c r="H490" t="str">
        <v>BATTERIE</v>
      </c>
      <c r="I490" t="str">
        <v>DROITE</v>
      </c>
      <c r="J490" t="str">
        <v>30</v>
      </c>
      <c r="K490" t="str">
        <v>PIVOINE</v>
      </c>
      <c r="L490" t="str">
        <v>ROUGE</v>
      </c>
      <c r="M490" t="str">
        <v>CN</v>
      </c>
      <c r="N490" t="str">
        <v>F3</v>
      </c>
      <c r="O490" t="str">
        <v>1.4G</v>
      </c>
      <c r="P490" t="str">
        <v>1008-F3-69254049</v>
      </c>
      <c r="Q490" t="str">
        <v>0.348</v>
      </c>
      <c r="R490" t="str">
        <v>30</v>
      </c>
      <c r="S490" t="str">
        <v>25</v>
      </c>
      <c r="T490" t="str">
        <v>F-00000300</v>
      </c>
      <c r="U490" t="str">
        <v>576</v>
      </c>
      <c r="V490" t="str">
        <v>4.78509</v>
      </c>
      <c r="W490" t="str">
        <v>52</v>
      </c>
      <c r="X490" t="str">
        <v>https://tinyurl.com/y5odk3da</v>
      </c>
    </row>
    <row r="491">
      <c r="A491" t="str">
        <v>AutoTable</v>
      </c>
      <c r="D491" t="str">
        <v>02030RO</v>
      </c>
      <c r="E491" t="str">
        <v>BATT. Ø30 20 BTTES ROSE + TC ROSE</v>
      </c>
      <c r="F491" t="str">
        <v>1</v>
      </c>
      <c r="H491" t="str">
        <v>BATTERIE</v>
      </c>
      <c r="I491" t="str">
        <v>DROITE</v>
      </c>
      <c r="J491" t="str">
        <v>30</v>
      </c>
      <c r="K491" t="str">
        <v>PIVOINE</v>
      </c>
      <c r="L491" t="str">
        <v>ROSE</v>
      </c>
      <c r="M491" t="str">
        <v>CN</v>
      </c>
      <c r="N491" t="str">
        <v>F3</v>
      </c>
      <c r="O491" t="str">
        <v>1.4G</v>
      </c>
      <c r="P491" t="str">
        <v>1008-F3-69254049</v>
      </c>
      <c r="Q491" t="str">
        <v>0.348</v>
      </c>
      <c r="R491" t="str">
        <v>30</v>
      </c>
      <c r="S491" t="str">
        <v>25</v>
      </c>
      <c r="T491" t="str">
        <v>F-00000300</v>
      </c>
      <c r="U491" t="str">
        <v>530</v>
      </c>
      <c r="V491" t="str">
        <v>4.98</v>
      </c>
      <c r="W491" t="str">
        <v>170</v>
      </c>
      <c r="X491" t="str">
        <v>https://youtu.be/ZihZ-MEAqBM</v>
      </c>
    </row>
    <row r="492">
      <c r="A492" t="str">
        <v>AutoTable</v>
      </c>
      <c r="D492" t="str">
        <v>02030VE</v>
      </c>
      <c r="E492" t="str">
        <v>BATT. Ø30 20 BTTES VERTES + TC VERT</v>
      </c>
      <c r="F492" t="str">
        <v>1</v>
      </c>
      <c r="H492" t="str">
        <v>BATTERIE</v>
      </c>
      <c r="I492" t="str">
        <v>DROITE</v>
      </c>
      <c r="J492" t="str">
        <v>30</v>
      </c>
      <c r="K492" t="str">
        <v>PIVOINE</v>
      </c>
      <c r="L492" t="str">
        <v>VERT</v>
      </c>
      <c r="M492" t="str">
        <v>CN</v>
      </c>
      <c r="N492" t="str">
        <v>F3</v>
      </c>
      <c r="O492" t="str">
        <v>1.4G</v>
      </c>
      <c r="P492" t="str">
        <v>1008-F3-69254049</v>
      </c>
      <c r="Q492" t="str">
        <v>0.348</v>
      </c>
      <c r="R492" t="str">
        <v>30</v>
      </c>
      <c r="S492" t="str">
        <v>25</v>
      </c>
      <c r="T492" t="str">
        <v>F-00000300</v>
      </c>
      <c r="U492" t="str">
        <v>284</v>
      </c>
      <c r="V492" t="str">
        <v>4.78509</v>
      </c>
      <c r="W492" t="str">
        <v>10</v>
      </c>
      <c r="X492" t="str">
        <v>https://youtu.be/vOTgIv8sPMo</v>
      </c>
    </row>
    <row r="493">
      <c r="A493" t="str">
        <v>AutoTable</v>
      </c>
      <c r="D493" t="str">
        <v>02030VI</v>
      </c>
      <c r="E493" t="str">
        <v>BATT. Ø30 20 BTTES VIOLETTES + TC VIOLET</v>
      </c>
      <c r="F493" t="str">
        <v>1</v>
      </c>
      <c r="H493" t="str">
        <v>BATTERIE</v>
      </c>
      <c r="I493" t="str">
        <v>DROITE</v>
      </c>
      <c r="J493" t="str">
        <v>30</v>
      </c>
      <c r="K493" t="str">
        <v>PIVOINE</v>
      </c>
      <c r="L493" t="str">
        <v>VIOLET</v>
      </c>
      <c r="M493" t="str">
        <v>CN</v>
      </c>
      <c r="N493" t="str">
        <v>F3</v>
      </c>
      <c r="O493" t="str">
        <v>1.4G</v>
      </c>
      <c r="P493" t="str">
        <v>1008-F3-69254049</v>
      </c>
      <c r="Q493" t="str">
        <v>0.348</v>
      </c>
      <c r="R493" t="str">
        <v>30</v>
      </c>
      <c r="S493" t="str">
        <v>25</v>
      </c>
      <c r="T493" t="str">
        <v>F-00000300</v>
      </c>
      <c r="U493" t="str">
        <v>467</v>
      </c>
      <c r="V493" t="str">
        <v>4.96</v>
      </c>
      <c r="W493" t="str">
        <v>2</v>
      </c>
      <c r="X493" t="str">
        <v>https://youtu.be/d2vInR9U2g8</v>
      </c>
    </row>
    <row r="494">
      <c r="A494" t="str">
        <v>AutoTable</v>
      </c>
      <c r="D494" t="str">
        <v>02050-33</v>
      </c>
      <c r="E494" t="str">
        <v>BATT. Ø50 20 BTTES ASSORTIES</v>
      </c>
      <c r="F494" t="str">
        <v>1</v>
      </c>
      <c r="H494" t="str">
        <v>BATTERIE</v>
      </c>
      <c r="I494" t="str">
        <v>DROITE</v>
      </c>
      <c r="J494" t="str">
        <v>50</v>
      </c>
      <c r="K494" t="str">
        <v>PIVOINE</v>
      </c>
      <c r="L494" t="str">
        <v>ASSORTI</v>
      </c>
      <c r="M494" t="str">
        <v>CN</v>
      </c>
      <c r="N494" t="str">
        <v>F3</v>
      </c>
      <c r="O494" t="str">
        <v>1.4G</v>
      </c>
      <c r="P494" t="str">
        <v>1008-F3-69257858</v>
      </c>
      <c r="Q494" t="str">
        <v>0.746</v>
      </c>
      <c r="R494" t="str">
        <v>40</v>
      </c>
      <c r="S494" t="str">
        <v>50</v>
      </c>
      <c r="T494" t="str">
        <v>F-00000300</v>
      </c>
      <c r="U494" t="str">
        <v>532</v>
      </c>
      <c r="V494" t="str">
        <v>12.54</v>
      </c>
      <c r="W494" t="str">
        <v>2</v>
      </c>
      <c r="X494" t="str">
        <v>https://youtu.be/WqYZwp1L3s0</v>
      </c>
    </row>
    <row r="495">
      <c r="A495" t="str">
        <v>AutoTable</v>
      </c>
      <c r="D495" t="str">
        <v>0230-CE</v>
      </c>
      <c r="E495" t="str">
        <v>CARTON DE 4 BATT. Ø30 19 CPS BTTES</v>
      </c>
      <c r="F495" t="str">
        <v>1</v>
      </c>
      <c r="H495" t="str">
        <v>BATTERIE</v>
      </c>
      <c r="I495" t="str">
        <v>DROITE</v>
      </c>
      <c r="J495" t="str">
        <v>30</v>
      </c>
      <c r="K495" t="str">
        <v>PIVOINE</v>
      </c>
      <c r="L495" t="str">
        <v>ASSORTI</v>
      </c>
      <c r="M495" t="str">
        <v>CN</v>
      </c>
      <c r="N495" t="str">
        <v>F3</v>
      </c>
      <c r="O495" t="str">
        <v>1.4G</v>
      </c>
      <c r="P495" t="str">
        <v>1008-F3-69245094</v>
      </c>
      <c r="Q495" t="str">
        <v>0.428</v>
      </c>
      <c r="R495" t="str">
        <v>30</v>
      </c>
      <c r="S495" t="str">
        <v>25</v>
      </c>
      <c r="T495" t="str">
        <v>F-00000300</v>
      </c>
      <c r="U495" t="str">
        <v>1004</v>
      </c>
      <c r="V495" t="str">
        <v>3.51438</v>
      </c>
      <c r="W495" t="str">
        <v>0</v>
      </c>
      <c r="X495" t="str">
        <v>https://tinyurl.com/yxpw286f</v>
      </c>
    </row>
    <row r="496">
      <c r="A496" t="str">
        <v>AutoTable</v>
      </c>
      <c r="D496" t="str">
        <v>02520-05CE</v>
      </c>
      <c r="E496" t="str">
        <v>BATT. Ø20 25 BTTES SERPENTEAUX ARGENT + TC VERT</v>
      </c>
      <c r="F496" t="str">
        <v>1</v>
      </c>
      <c r="H496" t="str">
        <v>BATTERIE</v>
      </c>
      <c r="I496" t="str">
        <v>DROITE</v>
      </c>
      <c r="J496" t="str">
        <v>20</v>
      </c>
      <c r="K496" t="str">
        <v>SERPENTEAUX</v>
      </c>
      <c r="L496" t="str">
        <v>VERT</v>
      </c>
      <c r="M496" t="str">
        <v>CN</v>
      </c>
      <c r="N496" t="str">
        <v>F2</v>
      </c>
      <c r="O496" t="str">
        <v>1.4G</v>
      </c>
      <c r="P496" t="str">
        <v>1008-F2-69254317</v>
      </c>
      <c r="Q496" t="str">
        <v>0.186</v>
      </c>
      <c r="R496" t="str">
        <v>25</v>
      </c>
      <c r="S496" t="str">
        <v>8</v>
      </c>
      <c r="T496" t="str">
        <v>F-00000262</v>
      </c>
      <c r="U496" t="str">
        <v>454</v>
      </c>
      <c r="V496" t="str">
        <v>2.6775</v>
      </c>
      <c r="W496" t="str">
        <v>152</v>
      </c>
      <c r="X496" t="str">
        <v>https://youtu.be/cfU31qZ8C7I</v>
      </c>
    </row>
    <row r="497">
      <c r="A497" t="str">
        <v>AutoTable</v>
      </c>
      <c r="D497" t="str">
        <v>02522-23</v>
      </c>
      <c r="E497" t="str">
        <v>BATT. Ø20 25 BTTES MULTIPASTEL + TC FRISSON BLANC</v>
      </c>
      <c r="F497" t="str">
        <v>1</v>
      </c>
      <c r="H497" t="str">
        <v>BATTERIE</v>
      </c>
      <c r="I497" t="str">
        <v>DROITE</v>
      </c>
      <c r="J497" t="str">
        <v>20</v>
      </c>
      <c r="K497" t="str">
        <v>PIVOINE</v>
      </c>
      <c r="L497" t="str">
        <v>MULTIPASTEL</v>
      </c>
      <c r="M497" t="str">
        <v>CN</v>
      </c>
      <c r="N497" t="str">
        <v>F2</v>
      </c>
      <c r="O497" t="str">
        <v>1.4G</v>
      </c>
      <c r="P497" t="str">
        <v>1008-F2-69254048</v>
      </c>
      <c r="Q497" t="str">
        <v>0.155</v>
      </c>
      <c r="R497" t="str">
        <v>30</v>
      </c>
      <c r="S497" t="str">
        <v>8</v>
      </c>
      <c r="T497" t="str">
        <v>F-00000300</v>
      </c>
      <c r="U497" t="str">
        <v>1080</v>
      </c>
      <c r="V497" t="str">
        <v>1.8</v>
      </c>
      <c r="W497" t="str">
        <v>364</v>
      </c>
      <c r="X497" t="str">
        <v>https://tinyurl.com/y6r39jwo</v>
      </c>
    </row>
    <row r="498">
      <c r="A498" t="str">
        <v>AutoTable</v>
      </c>
      <c r="D498" t="str">
        <v>02522-32</v>
      </c>
      <c r="E498" t="str">
        <v>BATT. Ø20 25 BTTES SCINTILLANT OR &amp; ROSE + TC OR</v>
      </c>
      <c r="F498" t="str">
        <v>1</v>
      </c>
      <c r="G498" t="str">
        <v>2019</v>
      </c>
      <c r="H498" t="str">
        <v>BATTERIE</v>
      </c>
      <c r="I498" t="str">
        <v>DROITE</v>
      </c>
      <c r="J498" t="str">
        <v>20</v>
      </c>
      <c r="K498" t="str">
        <v>CLIGNO</v>
      </c>
      <c r="L498" t="str">
        <v>ROSE</v>
      </c>
      <c r="M498" t="str">
        <v>CN</v>
      </c>
      <c r="N498" t="str">
        <v>F2</v>
      </c>
      <c r="O498" t="str">
        <v>1.4G</v>
      </c>
      <c r="P498" t="str">
        <v>1008-F2-69254048</v>
      </c>
      <c r="Q498" t="str">
        <v>0.155</v>
      </c>
      <c r="R498" t="str">
        <v>30</v>
      </c>
      <c r="S498" t="str">
        <v>8</v>
      </c>
      <c r="T498" t="str">
        <v>F-00000300</v>
      </c>
      <c r="U498" t="str">
        <v>561</v>
      </c>
      <c r="V498" t="str">
        <v>2.05017</v>
      </c>
      <c r="W498" t="str">
        <v>244</v>
      </c>
    </row>
    <row r="499">
      <c r="A499" t="str">
        <v>AutoTable</v>
      </c>
      <c r="D499" t="str">
        <v>02525-05</v>
      </c>
      <c r="E499" t="str">
        <v>BATT. 25 MM 25 CPS BOMBES VERTES</v>
      </c>
      <c r="F499" t="str">
        <v>ANCIENNES REFS</v>
      </c>
      <c r="H499" t="str">
        <v>BATTERIE</v>
      </c>
      <c r="I499" t="str">
        <v>DROITE</v>
      </c>
      <c r="J499" t="str">
        <v>25</v>
      </c>
      <c r="K499" t="str">
        <v>BOMBE</v>
      </c>
      <c r="L499" t="str">
        <v>VERT</v>
      </c>
      <c r="M499" t="str">
        <v>CN</v>
      </c>
      <c r="N499" t="str">
        <v>F2</v>
      </c>
      <c r="O499" t="str">
        <v>1.4G</v>
      </c>
      <c r="P499" t="str">
        <v>1008-F2-69254048</v>
      </c>
      <c r="Q499" t="str">
        <v>0.26</v>
      </c>
      <c r="R499" t="str">
        <v>30</v>
      </c>
      <c r="S499" t="str">
        <v>8</v>
      </c>
      <c r="T499" t="str">
        <v>F-00000300</v>
      </c>
      <c r="U499" t="str">
        <v>0</v>
      </c>
      <c r="V499" t="str">
        <v>0.7025</v>
      </c>
      <c r="W499" t="str">
        <v>0</v>
      </c>
    </row>
    <row r="500">
      <c r="A500" t="str">
        <v>AutoTable</v>
      </c>
      <c r="D500" t="str">
        <v>02525-42</v>
      </c>
      <c r="E500" t="str">
        <v>BATT. Ø25 25 BTTES CLI BLANC &amp; ŒUF DE D. + TC ARGT</v>
      </c>
      <c r="F500" t="str">
        <v>1</v>
      </c>
      <c r="H500" t="str">
        <v>BATTERIE</v>
      </c>
      <c r="I500" t="str">
        <v>DROITE</v>
      </c>
      <c r="J500" t="str">
        <v>25</v>
      </c>
      <c r="K500" t="str">
        <v>CREPITANT</v>
      </c>
      <c r="L500" t="str">
        <v>BLANC</v>
      </c>
      <c r="M500" t="str">
        <v>CN</v>
      </c>
      <c r="N500" t="str">
        <v>F2</v>
      </c>
      <c r="O500" t="str">
        <v>1.4G</v>
      </c>
      <c r="P500" t="str">
        <v>1008-F2-69254048</v>
      </c>
      <c r="Q500" t="str">
        <v>0.3025</v>
      </c>
      <c r="R500" t="str">
        <v>30</v>
      </c>
      <c r="S500" t="str">
        <v>8</v>
      </c>
      <c r="T500" t="str">
        <v>F-00000300</v>
      </c>
      <c r="U500" t="str">
        <v>422</v>
      </c>
      <c r="V500" t="str">
        <v>5.09083</v>
      </c>
      <c r="W500" t="str">
        <v>0</v>
      </c>
      <c r="X500" t="str">
        <v>https://tinyurl.com/y2xq7rqx</v>
      </c>
    </row>
    <row r="501">
      <c r="A501" t="str">
        <v>AutoTable</v>
      </c>
      <c r="D501" t="str">
        <v>02525-43</v>
      </c>
      <c r="E501" t="str">
        <v>BATT. Ø25 25 BTTES ROUGES / VERTES + TC SIFFLET</v>
      </c>
      <c r="F501" t="str">
        <v>1</v>
      </c>
      <c r="H501" t="str">
        <v>BATTERIE</v>
      </c>
      <c r="I501" t="str">
        <v>DROITE</v>
      </c>
      <c r="J501" t="str">
        <v>25</v>
      </c>
      <c r="K501" t="str">
        <v>SIFFLETS</v>
      </c>
      <c r="L501" t="str">
        <v>ROUGE</v>
      </c>
      <c r="M501" t="str">
        <v>CN</v>
      </c>
      <c r="N501" t="str">
        <v>F2</v>
      </c>
      <c r="O501" t="str">
        <v>1.4G</v>
      </c>
      <c r="P501" t="str">
        <v>1008-F2-69254048</v>
      </c>
      <c r="Q501" t="str">
        <v>0.323</v>
      </c>
      <c r="R501" t="str">
        <v>30</v>
      </c>
      <c r="S501" t="str">
        <v>8</v>
      </c>
      <c r="T501" t="str">
        <v>F-00000300</v>
      </c>
      <c r="U501" t="str">
        <v>0</v>
      </c>
      <c r="V501" t="str">
        <v>3.36333</v>
      </c>
      <c r="W501" t="str">
        <v>0</v>
      </c>
      <c r="X501" t="str">
        <v>https://tinyurl.com/y5j6ojlq</v>
      </c>
    </row>
    <row r="502">
      <c r="A502" t="str">
        <v>AutoTable</v>
      </c>
      <c r="D502" t="str">
        <v>02525-59</v>
      </c>
      <c r="E502" t="str">
        <v>BATT. Ø25 25 BTTES ROUGES À OEUFS DE D. + TC ROUGE</v>
      </c>
      <c r="F502" t="str">
        <v>1</v>
      </c>
      <c r="H502" t="str">
        <v>BATTERIE</v>
      </c>
      <c r="I502" t="str">
        <v>DROITE</v>
      </c>
      <c r="J502" t="str">
        <v>25</v>
      </c>
      <c r="K502" t="str">
        <v>CREPITANT</v>
      </c>
      <c r="L502" t="str">
        <v>ROUGE</v>
      </c>
      <c r="M502" t="str">
        <v>CN</v>
      </c>
      <c r="N502" t="str">
        <v>F2</v>
      </c>
      <c r="O502" t="str">
        <v>1.4G</v>
      </c>
      <c r="P502" t="str">
        <v>1008-F2-69254048</v>
      </c>
      <c r="Q502" t="str">
        <v>0.303</v>
      </c>
      <c r="R502" t="str">
        <v>30</v>
      </c>
      <c r="S502" t="str">
        <v>8</v>
      </c>
      <c r="T502" t="str">
        <v>F-00000300</v>
      </c>
      <c r="U502" t="str">
        <v>1</v>
      </c>
      <c r="V502" t="str">
        <v>3.58</v>
      </c>
      <c r="W502" t="str">
        <v>0</v>
      </c>
      <c r="X502" t="str">
        <v>https://tinyurl.com/y2rmvoxe</v>
      </c>
    </row>
    <row r="503">
      <c r="A503" t="str">
        <v>AutoTable</v>
      </c>
      <c r="D503" t="str">
        <v>02530-13</v>
      </c>
      <c r="E503" t="str">
        <v>BATT. Ø30 25 BTTES MULTIPASTEL + TC ARGENT</v>
      </c>
      <c r="F503" t="str">
        <v>1</v>
      </c>
      <c r="H503" t="str">
        <v>BATTERIE</v>
      </c>
      <c r="I503" t="str">
        <v>DROITE</v>
      </c>
      <c r="J503" t="str">
        <v>30</v>
      </c>
      <c r="K503" t="str">
        <v>PIVOINE</v>
      </c>
      <c r="L503" t="str">
        <v>MULTIPASTEL</v>
      </c>
      <c r="M503" t="str">
        <v>CN</v>
      </c>
      <c r="N503" t="str">
        <v>F3</v>
      </c>
      <c r="O503" t="str">
        <v>1.4G</v>
      </c>
      <c r="P503" t="str">
        <v>1008-F3-69254049</v>
      </c>
      <c r="Q503" t="str">
        <v>0.435</v>
      </c>
      <c r="R503" t="str">
        <v>30</v>
      </c>
      <c r="S503" t="str">
        <v>25</v>
      </c>
      <c r="T503" t="str">
        <v>F-00000300</v>
      </c>
      <c r="U503" t="str">
        <v>668</v>
      </c>
      <c r="V503" t="str">
        <v>4.81333</v>
      </c>
      <c r="W503" t="str">
        <v>0</v>
      </c>
      <c r="X503" t="str">
        <v>https://youtu.be/dCzPwAPZVxM</v>
      </c>
    </row>
    <row r="504">
      <c r="A504" t="str">
        <v>AutoTable</v>
      </c>
      <c r="D504" t="str">
        <v>02531-05</v>
      </c>
      <c r="E504" t="str">
        <v>BATT. 30 MM 25 CPS - BBTTES VERTES &amp; FRISSON + TRC</v>
      </c>
      <c r="F504" t="str">
        <v>OPPORTUNITE</v>
      </c>
      <c r="H504" t="str">
        <v>BATTERIE</v>
      </c>
      <c r="I504" t="str">
        <v>DROITE</v>
      </c>
      <c r="J504" t="str">
        <v>30</v>
      </c>
      <c r="K504" t="str">
        <v>BOMBE TRONC</v>
      </c>
      <c r="L504" t="str">
        <v>VERT</v>
      </c>
      <c r="M504" t="str">
        <v>CN</v>
      </c>
      <c r="N504" t="str">
        <v>F3</v>
      </c>
      <c r="O504" t="str">
        <v>1.4G</v>
      </c>
      <c r="P504" t="str">
        <v>1008-F3-69242495</v>
      </c>
      <c r="Q504" t="str">
        <v>0.27</v>
      </c>
      <c r="R504" t="str">
        <v>30</v>
      </c>
      <c r="S504" t="str">
        <v>25</v>
      </c>
      <c r="T504" t="str">
        <v>F-00000300</v>
      </c>
      <c r="U504" t="str">
        <v>350</v>
      </c>
      <c r="V504" t="str">
        <v>6.0085</v>
      </c>
      <c r="W504" t="str">
        <v>168</v>
      </c>
    </row>
    <row r="505">
      <c r="A505" t="str">
        <v>AutoTable</v>
      </c>
      <c r="D505" t="str">
        <v>02531-06</v>
      </c>
      <c r="E505" t="str">
        <v>BATT. Ø30 25 BTTES ROUGE &amp; FRISS. BLC + TC CLI RGE</v>
      </c>
      <c r="F505" t="str">
        <v>1</v>
      </c>
      <c r="H505" t="str">
        <v>BATTERIE</v>
      </c>
      <c r="I505" t="str">
        <v>DROITE</v>
      </c>
      <c r="J505" t="str">
        <v>30</v>
      </c>
      <c r="K505" t="str">
        <v>CREPITANT</v>
      </c>
      <c r="L505" t="str">
        <v>ROUGE</v>
      </c>
      <c r="M505" t="str">
        <v>CN</v>
      </c>
      <c r="N505" t="str">
        <v>F3</v>
      </c>
      <c r="O505" t="str">
        <v>1.4G</v>
      </c>
      <c r="P505" t="str">
        <v>1008-F3-69242495</v>
      </c>
      <c r="Q505" t="str">
        <v>0.27</v>
      </c>
      <c r="R505" t="str">
        <v>30</v>
      </c>
      <c r="S505" t="str">
        <v>25</v>
      </c>
      <c r="T505" t="str">
        <v>F-00000300</v>
      </c>
      <c r="U505" t="str">
        <v>396</v>
      </c>
      <c r="V505" t="str">
        <v>5.29543</v>
      </c>
      <c r="W505" t="str">
        <v>4</v>
      </c>
      <c r="X505" t="str">
        <v>https://youtu.be/sjBZYpgmJ-k</v>
      </c>
    </row>
    <row r="506">
      <c r="A506" t="str">
        <v>AutoTable</v>
      </c>
      <c r="D506" t="str">
        <v>02531-08</v>
      </c>
      <c r="E506" t="str">
        <v>BATT. Ø30 25 BTTES MULTI À OEUFS  DRAGON + TC ARGT</v>
      </c>
      <c r="F506" t="str">
        <v>1</v>
      </c>
      <c r="H506" t="str">
        <v>BATTERIE</v>
      </c>
      <c r="I506" t="str">
        <v>DROITE</v>
      </c>
      <c r="J506" t="str">
        <v>30</v>
      </c>
      <c r="K506" t="str">
        <v>CREPITANT</v>
      </c>
      <c r="L506" t="str">
        <v>MULTICOLORE</v>
      </c>
      <c r="M506" t="str">
        <v>CN</v>
      </c>
      <c r="N506" t="str">
        <v>F3</v>
      </c>
      <c r="O506" t="str">
        <v>1.4G</v>
      </c>
      <c r="P506" t="str">
        <v>1008-F3-69242495</v>
      </c>
      <c r="Q506" t="str">
        <v>0.27</v>
      </c>
      <c r="R506" t="str">
        <v>30</v>
      </c>
      <c r="S506" t="str">
        <v>25</v>
      </c>
      <c r="T506" t="str">
        <v>F-00000300</v>
      </c>
      <c r="U506" t="str">
        <v>193</v>
      </c>
      <c r="V506" t="str">
        <v>6.11063</v>
      </c>
      <c r="W506" t="str">
        <v>3</v>
      </c>
      <c r="X506" t="str">
        <v>https://youtu.be/TDbEtNaZeXI</v>
      </c>
    </row>
    <row r="507">
      <c r="A507" t="str">
        <v>AutoTable</v>
      </c>
      <c r="D507" t="str">
        <v>02531-09</v>
      </c>
      <c r="E507" t="str">
        <v>BATT. 30 MM 25 CPS - BBTTES ARGENT &amp; FRISSON + TRC</v>
      </c>
      <c r="F507" t="str">
        <v>OPPORTUNITE</v>
      </c>
      <c r="H507" t="str">
        <v>BATTERIE</v>
      </c>
      <c r="I507" t="str">
        <v>DROITE</v>
      </c>
      <c r="J507" t="str">
        <v>30</v>
      </c>
      <c r="K507" t="str">
        <v>BOMBE TRONC</v>
      </c>
      <c r="L507" t="str">
        <v>ARGENT</v>
      </c>
      <c r="M507" t="str">
        <v>CN</v>
      </c>
      <c r="N507" t="str">
        <v>F3</v>
      </c>
      <c r="O507" t="str">
        <v>1.4G</v>
      </c>
      <c r="P507" t="str">
        <v>1008-F3-69242495</v>
      </c>
      <c r="Q507" t="str">
        <v>0.27</v>
      </c>
      <c r="R507" t="str">
        <v>30</v>
      </c>
      <c r="S507" t="str">
        <v>25</v>
      </c>
      <c r="T507" t="str">
        <v>F-00000300</v>
      </c>
      <c r="U507" t="str">
        <v>309</v>
      </c>
      <c r="V507" t="str">
        <v>6.38412</v>
      </c>
      <c r="W507" t="str">
        <v>9</v>
      </c>
    </row>
    <row r="508">
      <c r="A508" t="str">
        <v>AutoTable</v>
      </c>
      <c r="D508" t="str">
        <v>02531-19</v>
      </c>
      <c r="E508" t="str">
        <v>BATT. Ø30 25 BTTES FILET OR &amp; FRIS. BLC + TC CLI</v>
      </c>
      <c r="F508" t="str">
        <v>1</v>
      </c>
      <c r="H508" t="str">
        <v>BATTERIE</v>
      </c>
      <c r="I508" t="str">
        <v>DROITE</v>
      </c>
      <c r="J508" t="str">
        <v>30</v>
      </c>
      <c r="K508" t="str">
        <v>CREPITANT</v>
      </c>
      <c r="L508" t="str">
        <v>KAMURO</v>
      </c>
      <c r="M508" t="str">
        <v>CN</v>
      </c>
      <c r="N508" t="str">
        <v>F3</v>
      </c>
      <c r="O508" t="str">
        <v>1.4G</v>
      </c>
      <c r="P508" t="str">
        <v>1008-F3-69242495</v>
      </c>
      <c r="Q508" t="str">
        <v>0.27</v>
      </c>
      <c r="R508" t="str">
        <v>30</v>
      </c>
      <c r="S508" t="str">
        <v>25</v>
      </c>
      <c r="T508" t="str">
        <v>F-00000300</v>
      </c>
      <c r="U508" t="str">
        <v>167</v>
      </c>
      <c r="V508" t="str">
        <v>6.03619</v>
      </c>
      <c r="W508" t="str">
        <v>2</v>
      </c>
      <c r="X508" t="str">
        <v>https://youtu.be/eLQOySohWus</v>
      </c>
    </row>
    <row r="509">
      <c r="A509" t="str">
        <v>AutoTable</v>
      </c>
      <c r="D509" t="str">
        <v>02531-30</v>
      </c>
      <c r="E509" t="str">
        <v>BATT. Ø30 25 BTTES ASSORTI À OEUFS DE D. + TC ARGT</v>
      </c>
      <c r="F509" t="str">
        <v>1</v>
      </c>
      <c r="H509" t="str">
        <v>BATTERIE</v>
      </c>
      <c r="I509" t="str">
        <v>DROITE</v>
      </c>
      <c r="J509" t="str">
        <v>30</v>
      </c>
      <c r="K509" t="str">
        <v>CREPITANT</v>
      </c>
      <c r="L509" t="str">
        <v>ASSORTI</v>
      </c>
      <c r="M509" t="str">
        <v>CN</v>
      </c>
      <c r="N509" t="str">
        <v>F3</v>
      </c>
      <c r="O509" t="str">
        <v>1.4G</v>
      </c>
      <c r="P509" t="str">
        <v>1008-F3-69242495</v>
      </c>
      <c r="Q509" t="str">
        <v>0.27</v>
      </c>
      <c r="R509" t="str">
        <v>30</v>
      </c>
      <c r="S509" t="str">
        <v>25</v>
      </c>
      <c r="T509" t="str">
        <v>F-00000300</v>
      </c>
      <c r="U509" t="str">
        <v>296</v>
      </c>
      <c r="V509" t="str">
        <v>6.135</v>
      </c>
      <c r="W509" t="str">
        <v>0</v>
      </c>
      <c r="X509" t="str">
        <v>https://tinyurl.com/y3olqsjv</v>
      </c>
    </row>
    <row r="510">
      <c r="A510" t="str">
        <v>AutoTable</v>
      </c>
      <c r="D510" t="str">
        <v>02550-33</v>
      </c>
      <c r="E510" t="str">
        <v>BATT. Ø50 25 BTTES ASSORTIES</v>
      </c>
      <c r="F510" t="str">
        <v>1</v>
      </c>
      <c r="H510" t="str">
        <v>BATTERIE</v>
      </c>
      <c r="I510" t="str">
        <v>DROITE</v>
      </c>
      <c r="J510" t="str">
        <v>50</v>
      </c>
      <c r="K510" t="str">
        <v>PIVOINE</v>
      </c>
      <c r="L510" t="str">
        <v>ASSORTI</v>
      </c>
      <c r="M510" t="str">
        <v>CN</v>
      </c>
      <c r="N510" t="str">
        <v>F3</v>
      </c>
      <c r="O510" t="str">
        <v>1.4G</v>
      </c>
      <c r="P510" t="str">
        <v>1008-F3-69257858</v>
      </c>
      <c r="Q510" t="str">
        <v>0.9325</v>
      </c>
      <c r="R510" t="str">
        <v>50</v>
      </c>
      <c r="S510" t="str">
        <v>50</v>
      </c>
      <c r="T510" t="str">
        <v>F-00000300</v>
      </c>
      <c r="U510" t="str">
        <v>134</v>
      </c>
      <c r="V510" t="str">
        <v>14.912</v>
      </c>
      <c r="W510" t="str">
        <v>0</v>
      </c>
      <c r="X510" t="str">
        <v>https://youtu.be/2afcckXakD0</v>
      </c>
    </row>
    <row r="511">
      <c r="A511" t="str">
        <v>AutoTable</v>
      </c>
      <c r="D511" t="str">
        <v>03619-44</v>
      </c>
      <c r="E511" t="str">
        <v>BATT. Ø20 36 SIFFLETS ARGENT</v>
      </c>
      <c r="F511" t="str">
        <v>1</v>
      </c>
      <c r="H511" t="str">
        <v>BATTERIE</v>
      </c>
      <c r="I511" t="str">
        <v>DROITE</v>
      </c>
      <c r="J511" t="str">
        <v>20</v>
      </c>
      <c r="K511" t="str">
        <v>SIFFLETS</v>
      </c>
      <c r="L511" t="str">
        <v>ARGENT</v>
      </c>
      <c r="M511" t="str">
        <v>CN</v>
      </c>
      <c r="N511" t="str">
        <v>F2</v>
      </c>
      <c r="O511" t="str">
        <v>1.4G</v>
      </c>
      <c r="P511" t="str">
        <v>1008-F2-69254050</v>
      </c>
      <c r="Q511" t="str">
        <v>0.162</v>
      </c>
      <c r="R511" t="str">
        <v>30</v>
      </c>
      <c r="S511" t="str">
        <v>8</v>
      </c>
      <c r="T511" t="str">
        <v>F-00000300</v>
      </c>
      <c r="U511" t="str">
        <v>372</v>
      </c>
      <c r="V511" t="str">
        <v>3.26444</v>
      </c>
      <c r="W511" t="str">
        <v>0</v>
      </c>
      <c r="X511" t="str">
        <v>https://youtu.be/rJhLqlEY-3c</v>
      </c>
    </row>
    <row r="512">
      <c r="A512" t="str">
        <v>AutoTable</v>
      </c>
      <c r="D512" t="str">
        <v>03620-24</v>
      </c>
      <c r="E512" t="str">
        <v>BATT. Ø20 36 SERPENTEAUX ARGENT</v>
      </c>
      <c r="F512" t="str">
        <v>1</v>
      </c>
      <c r="H512" t="str">
        <v>BATTERIE</v>
      </c>
      <c r="I512" t="str">
        <v>DROITE</v>
      </c>
      <c r="J512" t="str">
        <v>20</v>
      </c>
      <c r="K512" t="str">
        <v>SERPENTEAUX</v>
      </c>
      <c r="L512" t="str">
        <v>ARGENT</v>
      </c>
      <c r="M512" t="str">
        <v>CN</v>
      </c>
      <c r="N512" t="str">
        <v>F2</v>
      </c>
      <c r="O512" t="str">
        <v>1.4G</v>
      </c>
      <c r="P512" t="str">
        <v>1008-F2-69254050</v>
      </c>
      <c r="Q512" t="str">
        <v>0.162</v>
      </c>
      <c r="R512" t="str">
        <v>30</v>
      </c>
      <c r="S512" t="str">
        <v>8</v>
      </c>
      <c r="T512" t="str">
        <v>F-00000300</v>
      </c>
      <c r="U512" t="str">
        <v>343</v>
      </c>
      <c r="V512" t="str">
        <v>4.42056</v>
      </c>
      <c r="W512" t="str">
        <v>14</v>
      </c>
      <c r="X512" t="str">
        <v>https://youtu.be/-K4skKb2wjs</v>
      </c>
    </row>
    <row r="513">
      <c r="A513" t="str">
        <v>AutoTable</v>
      </c>
      <c r="D513" t="str">
        <v>03621-02</v>
      </c>
      <c r="E513" t="str">
        <v>BATT. Ø20 36 BTTES BLEUES + TC BLEU</v>
      </c>
      <c r="F513" t="str">
        <v>1</v>
      </c>
      <c r="H513" t="str">
        <v>BATTERIE</v>
      </c>
      <c r="I513" t="str">
        <v>DROITE</v>
      </c>
      <c r="J513" t="str">
        <v>20</v>
      </c>
      <c r="K513" t="str">
        <v>PIVOINE</v>
      </c>
      <c r="L513" t="str">
        <v>BLEU</v>
      </c>
      <c r="M513" t="str">
        <v>CN</v>
      </c>
      <c r="N513" t="str">
        <v>F2</v>
      </c>
      <c r="O513" t="str">
        <v>1.4G</v>
      </c>
      <c r="P513" t="str">
        <v>2086-F2-001303</v>
      </c>
      <c r="Q513" t="str">
        <v>0.306</v>
      </c>
      <c r="R513" t="str">
        <v>45</v>
      </c>
      <c r="S513" t="str">
        <v>8</v>
      </c>
      <c r="T513" t="str">
        <v>F-00000300</v>
      </c>
      <c r="U513" t="str">
        <v>478</v>
      </c>
      <c r="V513" t="str">
        <v>4.67142</v>
      </c>
      <c r="W513" t="str">
        <v>90</v>
      </c>
      <c r="X513" t="str">
        <v>https://tinyurl.com/y3s2usxt</v>
      </c>
    </row>
    <row r="514">
      <c r="A514" t="str">
        <v>AutoTable</v>
      </c>
      <c r="D514" t="str">
        <v>03621-05</v>
      </c>
      <c r="E514" t="str">
        <v>BATT. Ø20 36 BTTES VERTES + TC VERT</v>
      </c>
      <c r="F514" t="str">
        <v>1</v>
      </c>
      <c r="H514" t="str">
        <v>BATTERIE</v>
      </c>
      <c r="I514" t="str">
        <v>DROITE</v>
      </c>
      <c r="J514" t="str">
        <v>20</v>
      </c>
      <c r="K514" t="str">
        <v>PIVOINE</v>
      </c>
      <c r="L514" t="str">
        <v>VERT</v>
      </c>
      <c r="M514" t="str">
        <v>CN</v>
      </c>
      <c r="N514" t="str">
        <v>F2</v>
      </c>
      <c r="O514" t="str">
        <v>1.4G</v>
      </c>
      <c r="P514" t="str">
        <v>2086-F2-001303</v>
      </c>
      <c r="Q514" t="str">
        <v>0.306</v>
      </c>
      <c r="R514" t="str">
        <v>45</v>
      </c>
      <c r="S514" t="str">
        <v>8</v>
      </c>
      <c r="T514" t="str">
        <v>F-00000300</v>
      </c>
      <c r="U514" t="str">
        <v>981</v>
      </c>
      <c r="V514" t="str">
        <v>4.84611</v>
      </c>
      <c r="W514" t="str">
        <v>60</v>
      </c>
      <c r="X514" t="str">
        <v>https://tinyurl.com/y4eg2rur</v>
      </c>
    </row>
    <row r="515">
      <c r="A515" t="str">
        <v>AutoTable</v>
      </c>
      <c r="D515" t="str">
        <v>03621-06</v>
      </c>
      <c r="E515" t="str">
        <v>BATT. Ø20 36 BTTES ROUGES + TC ROUGE</v>
      </c>
      <c r="F515" t="str">
        <v>1</v>
      </c>
      <c r="G515" t="str">
        <v>2019</v>
      </c>
      <c r="H515" t="str">
        <v>BATTERIE</v>
      </c>
      <c r="I515" t="str">
        <v>DROITE</v>
      </c>
      <c r="J515" t="str">
        <v>20</v>
      </c>
      <c r="K515" t="str">
        <v>PIVOINE</v>
      </c>
      <c r="L515" t="str">
        <v>ROUGE</v>
      </c>
      <c r="M515" t="str">
        <v>CN</v>
      </c>
      <c r="N515" t="str">
        <v>F2</v>
      </c>
      <c r="O515" t="str">
        <v>1.4G</v>
      </c>
      <c r="P515" t="str">
        <v>2086-F2-001303</v>
      </c>
      <c r="Q515" t="str">
        <v>0.306</v>
      </c>
      <c r="R515" t="str">
        <v>45</v>
      </c>
      <c r="S515" t="str">
        <v>8</v>
      </c>
      <c r="T515" t="str">
        <v>F-00000300</v>
      </c>
      <c r="U515" t="str">
        <v>188</v>
      </c>
      <c r="V515" t="str">
        <v>4.78335</v>
      </c>
      <c r="W515" t="str">
        <v>0</v>
      </c>
      <c r="X515" t="str">
        <v>https://tinyurl.com/yyyaeeyf</v>
      </c>
    </row>
    <row r="516">
      <c r="A516" t="str">
        <v>AutoTable</v>
      </c>
      <c r="D516" t="str">
        <v>03621-08</v>
      </c>
      <c r="E516" t="str">
        <v>BATT. Ø20 36 BTTES MULTICOLORES + TC ARGENT</v>
      </c>
      <c r="F516" t="str">
        <v>1</v>
      </c>
      <c r="H516" t="str">
        <v>BATTERIE</v>
      </c>
      <c r="I516" t="str">
        <v>DROITE</v>
      </c>
      <c r="J516" t="str">
        <v>20</v>
      </c>
      <c r="K516" t="str">
        <v>PIVOINE</v>
      </c>
      <c r="L516" t="str">
        <v>MULTICOLORE</v>
      </c>
      <c r="M516" t="str">
        <v>CN</v>
      </c>
      <c r="N516" t="str">
        <v>F2</v>
      </c>
      <c r="O516" t="str">
        <v>1.4G</v>
      </c>
      <c r="P516" t="str">
        <v>2086-F2-001303</v>
      </c>
      <c r="Q516" t="str">
        <v>0.306</v>
      </c>
      <c r="R516" t="str">
        <v>45</v>
      </c>
      <c r="S516" t="str">
        <v>8</v>
      </c>
      <c r="T516" t="str">
        <v>F-00000300</v>
      </c>
      <c r="U516" t="str">
        <v>460</v>
      </c>
      <c r="V516" t="str">
        <v>4.85979</v>
      </c>
      <c r="W516" t="str">
        <v>0</v>
      </c>
      <c r="X516" t="str">
        <v>https://youtu.be/nnHQgugNopg</v>
      </c>
    </row>
    <row r="517">
      <c r="A517" t="str">
        <v>AutoTable</v>
      </c>
      <c r="D517" t="str">
        <v>03621-13</v>
      </c>
      <c r="E517" t="str">
        <v>BATT. Ø20 36 BTTES CLIGNO BLANC + TC ARGENT</v>
      </c>
      <c r="F517" t="str">
        <v>1</v>
      </c>
      <c r="G517" t="str">
        <v>2019</v>
      </c>
      <c r="H517" t="str">
        <v>BATTERIE</v>
      </c>
      <c r="I517" t="str">
        <v>DROITE</v>
      </c>
      <c r="J517" t="str">
        <v>20</v>
      </c>
      <c r="K517" t="str">
        <v>CLIGNO</v>
      </c>
      <c r="L517" t="str">
        <v>BLANC</v>
      </c>
      <c r="M517" t="str">
        <v>CN</v>
      </c>
      <c r="N517" t="str">
        <v>F2</v>
      </c>
      <c r="O517" t="str">
        <v>1.4G</v>
      </c>
      <c r="P517" t="str">
        <v>2086-F2-001303</v>
      </c>
      <c r="Q517" t="str">
        <v>0.306</v>
      </c>
      <c r="R517" t="str">
        <v>45</v>
      </c>
      <c r="S517" t="str">
        <v>8</v>
      </c>
      <c r="T517" t="str">
        <v>F-00000300</v>
      </c>
      <c r="U517" t="str">
        <v>384</v>
      </c>
      <c r="V517" t="str">
        <v>4.67125</v>
      </c>
      <c r="W517" t="str">
        <v>1</v>
      </c>
    </row>
    <row r="518">
      <c r="A518" t="str">
        <v>AutoTable</v>
      </c>
      <c r="D518" t="str">
        <v>03621-17</v>
      </c>
      <c r="E518" t="str">
        <v>BATT. Ø20 36 BTTES OEUFS DRAGON + TC FRISSON BLANC</v>
      </c>
      <c r="F518" t="str">
        <v>1</v>
      </c>
      <c r="H518" t="str">
        <v>BATTERIE</v>
      </c>
      <c r="I518" t="str">
        <v>DROITE</v>
      </c>
      <c r="J518" t="str">
        <v>20</v>
      </c>
      <c r="K518" t="str">
        <v>CREPITANT</v>
      </c>
      <c r="L518" t="str">
        <v>ARGENT</v>
      </c>
      <c r="M518" t="str">
        <v>CN</v>
      </c>
      <c r="N518" t="str">
        <v>F2</v>
      </c>
      <c r="O518" t="str">
        <v>1.4G</v>
      </c>
      <c r="P518" t="str">
        <v>2086-F2-001303</v>
      </c>
      <c r="Q518" t="str">
        <v>0.306</v>
      </c>
      <c r="R518" t="str">
        <v>45</v>
      </c>
      <c r="S518" t="str">
        <v>8</v>
      </c>
      <c r="T518" t="str">
        <v>F-00000300</v>
      </c>
      <c r="U518" t="str">
        <v>192</v>
      </c>
      <c r="V518" t="str">
        <v>3.97</v>
      </c>
      <c r="W518" t="str">
        <v>1</v>
      </c>
      <c r="X518" t="str">
        <v>https://youtu.be/QMXskAwDgUc</v>
      </c>
    </row>
    <row r="519">
      <c r="A519" t="str">
        <v>AutoTable</v>
      </c>
      <c r="D519" t="str">
        <v>03621-18</v>
      </c>
      <c r="E519" t="str">
        <v>BATT. Ø20 36 BTTES FILET D'OR + TC FILET D'OR</v>
      </c>
      <c r="F519" t="str">
        <v>1</v>
      </c>
      <c r="H519" t="str">
        <v>BATTERIE</v>
      </c>
      <c r="I519" t="str">
        <v>DROITE</v>
      </c>
      <c r="J519" t="str">
        <v>20</v>
      </c>
      <c r="K519" t="str">
        <v>PLEUREUR</v>
      </c>
      <c r="L519" t="str">
        <v>KAMURO</v>
      </c>
      <c r="M519" t="str">
        <v>CN</v>
      </c>
      <c r="N519" t="str">
        <v>F2</v>
      </c>
      <c r="O519" t="str">
        <v>1.4G</v>
      </c>
      <c r="P519" t="str">
        <v>2086-F2-001303</v>
      </c>
      <c r="Q519" t="str">
        <v>0.306</v>
      </c>
      <c r="R519" t="str">
        <v>45</v>
      </c>
      <c r="S519" t="str">
        <v>8</v>
      </c>
      <c r="T519" t="str">
        <v>F-00000300</v>
      </c>
      <c r="U519" t="str">
        <v>996</v>
      </c>
      <c r="V519" t="str">
        <v>4.62946</v>
      </c>
      <c r="W519" t="str">
        <v>390</v>
      </c>
      <c r="X519" t="str">
        <v>https://youtu.be/7HLehoDRN_g</v>
      </c>
    </row>
    <row r="520">
      <c r="A520" t="str">
        <v>AutoTable</v>
      </c>
      <c r="D520" t="str">
        <v>03621-23</v>
      </c>
      <c r="E520" t="str">
        <v>BATT. Ø20 36 BTTES ORANGE + TC ORANGE</v>
      </c>
      <c r="F520" t="str">
        <v>1</v>
      </c>
      <c r="G520" t="str">
        <v>2020</v>
      </c>
      <c r="H520" t="str">
        <v>BATTERIE</v>
      </c>
      <c r="I520" t="str">
        <v>DROITE</v>
      </c>
      <c r="J520" t="str">
        <v>20</v>
      </c>
      <c r="K520" t="str">
        <v>PIVOINE</v>
      </c>
      <c r="L520" t="str">
        <v>ORANGE</v>
      </c>
      <c r="M520" t="str">
        <v>CN</v>
      </c>
      <c r="N520" t="str">
        <v>F2</v>
      </c>
      <c r="O520" t="str">
        <v>1.4G</v>
      </c>
      <c r="P520" t="str">
        <v>2086-F2-001303</v>
      </c>
      <c r="Q520" t="str">
        <v>0.306</v>
      </c>
      <c r="R520" t="str">
        <v>45</v>
      </c>
      <c r="S520" t="str">
        <v>8</v>
      </c>
      <c r="T520" t="str">
        <v>F-00000300</v>
      </c>
      <c r="U520" t="str">
        <v>262</v>
      </c>
      <c r="V520" t="str">
        <v>4.67</v>
      </c>
      <c r="W520" t="str">
        <v>1</v>
      </c>
    </row>
    <row r="521">
      <c r="A521" t="str">
        <v>AutoTable</v>
      </c>
      <c r="D521" t="str">
        <v>03621-24</v>
      </c>
      <c r="E521" t="str">
        <v>BATT. Ø20 36 BTTES CITRON + TC CITRON</v>
      </c>
      <c r="F521" t="str">
        <v>1</v>
      </c>
      <c r="H521" t="str">
        <v>BATTERIE</v>
      </c>
      <c r="I521" t="str">
        <v>DROITE</v>
      </c>
      <c r="J521" t="str">
        <v>20</v>
      </c>
      <c r="K521" t="str">
        <v>PIVOINE</v>
      </c>
      <c r="L521" t="str">
        <v>CITRON</v>
      </c>
      <c r="M521" t="str">
        <v>CN</v>
      </c>
      <c r="N521" t="str">
        <v>F2</v>
      </c>
      <c r="O521" t="str">
        <v>1.4G</v>
      </c>
      <c r="P521" t="str">
        <v>2086-F2-001303</v>
      </c>
      <c r="Q521" t="str">
        <v>0.306</v>
      </c>
      <c r="R521" t="str">
        <v>45</v>
      </c>
      <c r="S521" t="str">
        <v>8</v>
      </c>
      <c r="T521" t="str">
        <v>F-00000300</v>
      </c>
      <c r="U521" t="str">
        <v>357</v>
      </c>
      <c r="V521" t="str">
        <v>4.67129</v>
      </c>
      <c r="W521" t="str">
        <v>0</v>
      </c>
      <c r="X521" t="str">
        <v>https://youtu.be/w6yP26yE17w</v>
      </c>
    </row>
    <row r="522">
      <c r="A522" t="str">
        <v>AutoTable</v>
      </c>
      <c r="D522" t="str">
        <v>03621-30</v>
      </c>
      <c r="E522" t="str">
        <v>BATT. Ø20 36 BTTES ASSORTIES + TC ASSORTI</v>
      </c>
      <c r="F522" t="str">
        <v>1</v>
      </c>
      <c r="H522" t="str">
        <v>BATTERIE</v>
      </c>
      <c r="I522" t="str">
        <v>DROITE</v>
      </c>
      <c r="J522" t="str">
        <v>20</v>
      </c>
      <c r="K522" t="str">
        <v>PIVOINE</v>
      </c>
      <c r="L522" t="str">
        <v>ASSORTI</v>
      </c>
      <c r="M522" t="str">
        <v>CN</v>
      </c>
      <c r="N522" t="str">
        <v>F2</v>
      </c>
      <c r="O522" t="str">
        <v>1.4G</v>
      </c>
      <c r="P522" t="str">
        <v>2086-F2-001303</v>
      </c>
      <c r="Q522" t="str">
        <v>0.306</v>
      </c>
      <c r="R522" t="str">
        <v>45</v>
      </c>
      <c r="S522" t="str">
        <v>8</v>
      </c>
      <c r="T522" t="str">
        <v>F-00000300</v>
      </c>
      <c r="U522" t="str">
        <v>581</v>
      </c>
      <c r="V522" t="str">
        <v>4.71833</v>
      </c>
      <c r="W522" t="str">
        <v>213</v>
      </c>
      <c r="X522" t="str">
        <v>https://youtu.be/6_0QisAsRXA</v>
      </c>
    </row>
    <row r="523">
      <c r="A523" t="str">
        <v>AutoTable</v>
      </c>
      <c r="D523" t="str">
        <v>04932-06CE</v>
      </c>
      <c r="E523" t="str">
        <v>BATT. 30 MM 49 CPS PLUMET ROUGE</v>
      </c>
      <c r="F523" t="str">
        <v>ANCIENNES REFS</v>
      </c>
      <c r="H523" t="str">
        <v>BATTERIE</v>
      </c>
      <c r="I523" t="str">
        <v>DROITE</v>
      </c>
      <c r="J523" t="str">
        <v>30</v>
      </c>
      <c r="K523" t="str">
        <v>PLUMET</v>
      </c>
      <c r="L523" t="str">
        <v>ROUGE</v>
      </c>
      <c r="M523" t="str">
        <v>CN</v>
      </c>
      <c r="N523" t="str">
        <v>F3</v>
      </c>
      <c r="O523" t="str">
        <v>1.4G</v>
      </c>
      <c r="P523" t="str">
        <v>1008-F3-69245539</v>
      </c>
      <c r="Q523" t="str">
        <v>1.035</v>
      </c>
      <c r="R523" t="str">
        <v>40</v>
      </c>
      <c r="S523" t="str">
        <v>25</v>
      </c>
      <c r="T523" t="str">
        <v>F-00000262</v>
      </c>
      <c r="U523" t="str">
        <v>0</v>
      </c>
      <c r="V523" t="str">
        <v>0.32</v>
      </c>
      <c r="W523" t="str">
        <v>0</v>
      </c>
    </row>
    <row r="524">
      <c r="A524" t="str">
        <v>AutoTable</v>
      </c>
      <c r="D524" t="str">
        <v>04932-08CE</v>
      </c>
      <c r="E524" t="str">
        <v>BATT. 30 MM 49 CPS PLUMET MULTICOLORE</v>
      </c>
      <c r="F524" t="str">
        <v>ANCIENNES REFS</v>
      </c>
      <c r="H524" t="str">
        <v>BATTERIE</v>
      </c>
      <c r="I524" t="str">
        <v>DROITE</v>
      </c>
      <c r="J524" t="str">
        <v>30</v>
      </c>
      <c r="K524" t="str">
        <v>PLUMET</v>
      </c>
      <c r="L524" t="str">
        <v>MULTICOLORE</v>
      </c>
      <c r="M524" t="str">
        <v>CN</v>
      </c>
      <c r="N524" t="str">
        <v>F3</v>
      </c>
      <c r="O524" t="str">
        <v>1.4G</v>
      </c>
      <c r="P524" t="str">
        <v>1008-F3-69245539</v>
      </c>
      <c r="Q524" t="str">
        <v>1.038</v>
      </c>
      <c r="R524" t="str">
        <v>40</v>
      </c>
      <c r="S524" t="str">
        <v>25</v>
      </c>
      <c r="T524" t="str">
        <v>F-00000262</v>
      </c>
      <c r="U524" t="str">
        <v>0</v>
      </c>
      <c r="V524" t="str">
        <v>13.02</v>
      </c>
      <c r="W524" t="str">
        <v>0</v>
      </c>
    </row>
    <row r="525">
      <c r="A525" t="str">
        <v>AutoTable</v>
      </c>
      <c r="D525" t="str">
        <v>04932-27CE</v>
      </c>
      <c r="E525" t="str">
        <v>BATT. 30 MM 49 CPS PLUMET DORE</v>
      </c>
      <c r="F525" t="str">
        <v>ANCIENNES REFS</v>
      </c>
      <c r="H525" t="str">
        <v>BATTERIE</v>
      </c>
      <c r="I525" t="str">
        <v>DROITE</v>
      </c>
      <c r="J525" t="str">
        <v>30</v>
      </c>
      <c r="K525" t="str">
        <v>PLUMET</v>
      </c>
      <c r="L525" t="str">
        <v>OR</v>
      </c>
      <c r="M525" t="str">
        <v>CN</v>
      </c>
      <c r="N525" t="str">
        <v>F3</v>
      </c>
      <c r="O525" t="str">
        <v>1.4G</v>
      </c>
      <c r="P525" t="str">
        <v>1008-F3-69245539</v>
      </c>
      <c r="Q525" t="str">
        <v>1.02</v>
      </c>
      <c r="R525" t="str">
        <v>40</v>
      </c>
      <c r="S525" t="str">
        <v>25</v>
      </c>
      <c r="T525" t="str">
        <v>F-00000262</v>
      </c>
      <c r="U525" t="str">
        <v>0</v>
      </c>
      <c r="V525" t="str">
        <v>13.02</v>
      </c>
      <c r="W525" t="str">
        <v>0</v>
      </c>
    </row>
    <row r="526">
      <c r="A526" t="str">
        <v>AutoTable</v>
      </c>
      <c r="D526" t="str">
        <v>05022-09</v>
      </c>
      <c r="E526" t="str">
        <v>BATT. Ø20 50 BTTES ARGENT + TC ARGENT</v>
      </c>
      <c r="F526" t="str">
        <v>1</v>
      </c>
      <c r="G526" t="str">
        <v>2019</v>
      </c>
      <c r="H526" t="str">
        <v>BATTERIE</v>
      </c>
      <c r="I526" t="str">
        <v>DROITE</v>
      </c>
      <c r="J526" t="str">
        <v>20</v>
      </c>
      <c r="K526" t="str">
        <v>PIVOINE</v>
      </c>
      <c r="L526" t="str">
        <v>ARGENT</v>
      </c>
      <c r="M526" t="str">
        <v>CN</v>
      </c>
      <c r="N526" t="str">
        <v>F2</v>
      </c>
      <c r="O526" t="str">
        <v>1.4G</v>
      </c>
      <c r="P526" t="str">
        <v>1008-F2-69254048</v>
      </c>
      <c r="Q526" t="str">
        <v>0.31</v>
      </c>
      <c r="R526" t="str">
        <v>35</v>
      </c>
      <c r="S526" t="str">
        <v>8</v>
      </c>
      <c r="T526" t="str">
        <v>F-00000300</v>
      </c>
      <c r="U526" t="str">
        <v>634</v>
      </c>
      <c r="V526" t="str">
        <v>4.01833</v>
      </c>
      <c r="W526" t="str">
        <v>0</v>
      </c>
      <c r="X526" t="str">
        <v>https://youtu.be/nIvu9KlHhQU</v>
      </c>
    </row>
    <row r="527">
      <c r="A527" t="str">
        <v>AutoTable</v>
      </c>
      <c r="D527" t="str">
        <v>05022-18</v>
      </c>
      <c r="E527" t="str">
        <v>BATT. Ø20 50 BTTES FILET D'OR + TC FILET D'OR</v>
      </c>
      <c r="F527" t="str">
        <v>1</v>
      </c>
      <c r="G527" t="str">
        <v>2019</v>
      </c>
      <c r="H527" t="str">
        <v>BATTERIE</v>
      </c>
      <c r="I527" t="str">
        <v>DROITE</v>
      </c>
      <c r="J527" t="str">
        <v>20</v>
      </c>
      <c r="K527" t="str">
        <v>PLEUREUR</v>
      </c>
      <c r="L527" t="str">
        <v>KAMURO</v>
      </c>
      <c r="M527" t="str">
        <v>CN</v>
      </c>
      <c r="N527" t="str">
        <v>F2</v>
      </c>
      <c r="O527" t="str">
        <v>1.4G</v>
      </c>
      <c r="P527" t="str">
        <v>1008-F2-69254048</v>
      </c>
      <c r="Q527" t="str">
        <v>0.31</v>
      </c>
      <c r="R527" t="str">
        <v>35</v>
      </c>
      <c r="S527" t="str">
        <v>8</v>
      </c>
      <c r="T527" t="str">
        <v>F-00000300</v>
      </c>
      <c r="U527" t="str">
        <v>286</v>
      </c>
      <c r="V527" t="str">
        <v>4.18429</v>
      </c>
      <c r="W527" t="str">
        <v>2</v>
      </c>
      <c r="X527" t="str">
        <v>https://tinyurl.com/yxrrfa54</v>
      </c>
    </row>
    <row r="528">
      <c r="A528" t="str">
        <v>AutoTable</v>
      </c>
      <c r="D528" t="str">
        <v>05022-30</v>
      </c>
      <c r="E528" t="str">
        <v>BATT. 20 MM 50 CPS BOMBETTES ET TRONCS ASSORTIS</v>
      </c>
      <c r="F528" t="str">
        <v>ANCIENNES REFS</v>
      </c>
      <c r="H528" t="str">
        <v>BATTERIE</v>
      </c>
      <c r="I528" t="str">
        <v>DROITE</v>
      </c>
      <c r="J528" t="str">
        <v>20</v>
      </c>
      <c r="K528" t="str">
        <v>BOMBE TRONC</v>
      </c>
      <c r="L528" t="str">
        <v>ASSORTI</v>
      </c>
      <c r="M528" t="str">
        <v>CN</v>
      </c>
      <c r="N528" t="str">
        <v>F2</v>
      </c>
      <c r="O528" t="str">
        <v>1.4G</v>
      </c>
      <c r="P528" t="str">
        <v>1008-F2-69254048</v>
      </c>
      <c r="Q528" t="str">
        <v>0.31</v>
      </c>
      <c r="R528" t="str">
        <v>35</v>
      </c>
      <c r="S528" t="str">
        <v>8</v>
      </c>
      <c r="T528" t="str">
        <v>F-00000300</v>
      </c>
      <c r="U528" t="str">
        <v>0</v>
      </c>
      <c r="V528" t="str">
        <v>3.59404</v>
      </c>
      <c r="W528" t="str">
        <v>0</v>
      </c>
    </row>
    <row r="529">
      <c r="A529" t="str">
        <v>AutoTable</v>
      </c>
      <c r="D529" t="str">
        <v>05030-12CROCE</v>
      </c>
      <c r="E529" t="str">
        <v>BATT. Ø30 50 COMÈTES MOSAÏQUE CITRON / ROSE</v>
      </c>
      <c r="F529" t="str">
        <v>1</v>
      </c>
      <c r="H529" t="str">
        <v>BATTERIE</v>
      </c>
      <c r="I529" t="str">
        <v>DROITE</v>
      </c>
      <c r="J529" t="str">
        <v>30</v>
      </c>
      <c r="K529" t="str">
        <v>MOSAIQUE</v>
      </c>
      <c r="L529" t="str">
        <v>MULTIPASTEL</v>
      </c>
      <c r="M529" t="str">
        <v>CN</v>
      </c>
      <c r="N529" t="str">
        <v>F4</v>
      </c>
      <c r="O529" t="str">
        <v>1.4G</v>
      </c>
      <c r="P529" t="str">
        <v>1008-F4-69245814</v>
      </c>
      <c r="Q529" t="str">
        <v>1.492</v>
      </c>
      <c r="R529" t="str">
        <v>35</v>
      </c>
      <c r="S529" t="str">
        <v>30</v>
      </c>
      <c r="T529" t="str">
        <v>F-00000262</v>
      </c>
      <c r="U529" t="str">
        <v>58</v>
      </c>
      <c r="V529" t="str">
        <v>15.1825</v>
      </c>
      <c r="W529" t="str">
        <v>0</v>
      </c>
      <c r="X529" t="str">
        <v>https://youtu.be/Rvzgljj3D_M</v>
      </c>
    </row>
    <row r="530">
      <c r="A530" t="str">
        <v>AutoTable</v>
      </c>
      <c r="D530" t="str">
        <v>05030-12MAAQCE</v>
      </c>
      <c r="E530" t="str">
        <v>BATT. Ø30 50 COMÈTES MOSAÏQUE MANDARINE / AQUA</v>
      </c>
      <c r="F530" t="str">
        <v>1</v>
      </c>
      <c r="H530" t="str">
        <v>BATTERIE</v>
      </c>
      <c r="I530" t="str">
        <v>DROITE</v>
      </c>
      <c r="J530" t="str">
        <v>30</v>
      </c>
      <c r="K530" t="str">
        <v>MOSAIQUE</v>
      </c>
      <c r="L530" t="str">
        <v>MULTIPASTEL</v>
      </c>
      <c r="M530" t="str">
        <v>CN</v>
      </c>
      <c r="N530" t="str">
        <v>F4</v>
      </c>
      <c r="O530" t="str">
        <v>1.4G</v>
      </c>
      <c r="P530" t="str">
        <v>1008-F4-69245814</v>
      </c>
      <c r="Q530" t="str">
        <v>1.492</v>
      </c>
      <c r="R530" t="str">
        <v>35</v>
      </c>
      <c r="S530" t="str">
        <v>30</v>
      </c>
      <c r="T530" t="str">
        <v>F-00000262</v>
      </c>
      <c r="U530" t="str">
        <v>61</v>
      </c>
      <c r="V530" t="str">
        <v>16.38</v>
      </c>
      <c r="W530" t="str">
        <v>0</v>
      </c>
      <c r="X530" t="str">
        <v>https://youtu.be/wKjpsRETzPw</v>
      </c>
    </row>
    <row r="531">
      <c r="A531" t="str">
        <v>AutoTable</v>
      </c>
      <c r="D531" t="str">
        <v>05030-13CE</v>
      </c>
      <c r="E531" t="str">
        <v>BATT. Ø30 50 COMÈTES MOSAÏQUE MULTIPASTEL</v>
      </c>
      <c r="F531" t="str">
        <v>1</v>
      </c>
      <c r="H531" t="str">
        <v>BATTERIE</v>
      </c>
      <c r="I531" t="str">
        <v>DROITE</v>
      </c>
      <c r="J531" t="str">
        <v>30</v>
      </c>
      <c r="K531" t="str">
        <v>MOSAIQUE</v>
      </c>
      <c r="L531" t="str">
        <v>MULTIPASTEL</v>
      </c>
      <c r="M531" t="str">
        <v>CN</v>
      </c>
      <c r="N531" t="str">
        <v>F4</v>
      </c>
      <c r="O531" t="str">
        <v>1.4G</v>
      </c>
      <c r="P531" t="str">
        <v>1008-F4-69245814</v>
      </c>
      <c r="Q531" t="str">
        <v>1.492</v>
      </c>
      <c r="R531" t="str">
        <v>35</v>
      </c>
      <c r="S531" t="str">
        <v>30</v>
      </c>
      <c r="T531" t="str">
        <v>F-00000262</v>
      </c>
      <c r="U531" t="str">
        <v>120</v>
      </c>
      <c r="V531" t="str">
        <v>15.91985</v>
      </c>
      <c r="W531" t="str">
        <v>10</v>
      </c>
      <c r="X531" t="str">
        <v>https://youtu.be/V9HINiPdXLY</v>
      </c>
    </row>
    <row r="532">
      <c r="A532" t="str">
        <v>AutoTable</v>
      </c>
      <c r="D532" t="str">
        <v>05035-30</v>
      </c>
      <c r="E532" t="str">
        <v>BATT. Ø35 50 BTTES ASSORTIES + TC ASSORTI</v>
      </c>
      <c r="F532" t="str">
        <v>1</v>
      </c>
      <c r="H532" t="str">
        <v>BATTERIE</v>
      </c>
      <c r="I532" t="str">
        <v>DROITE</v>
      </c>
      <c r="J532" t="str">
        <v>35</v>
      </c>
      <c r="K532" t="str">
        <v>PIVOINE</v>
      </c>
      <c r="L532" t="str">
        <v>ASSORTI</v>
      </c>
      <c r="M532" t="str">
        <v>CN</v>
      </c>
      <c r="N532" t="str">
        <v>F4</v>
      </c>
      <c r="O532" t="str">
        <v>1.4G</v>
      </c>
      <c r="P532" t="str">
        <v>1008-F4-69254061</v>
      </c>
      <c r="Q532" t="str">
        <v>1.45</v>
      </c>
      <c r="R532" t="str">
        <v>25</v>
      </c>
      <c r="S532" t="str">
        <v>35</v>
      </c>
      <c r="T532" t="str">
        <v>F-00000300</v>
      </c>
      <c r="U532" t="str">
        <v>184</v>
      </c>
      <c r="V532" t="str">
        <v>21.84</v>
      </c>
      <c r="W532" t="str">
        <v>2</v>
      </c>
      <c r="X532" t="str">
        <v>https://tinyurl.com/y3wew54u</v>
      </c>
    </row>
    <row r="533">
      <c r="A533" t="str">
        <v>AutoTable</v>
      </c>
      <c r="D533" t="str">
        <v>06435-33</v>
      </c>
      <c r="E533" t="str">
        <v>BATT. Ø35 64 BTTES CASCADE CLIGNO BLANC</v>
      </c>
      <c r="F533" t="str">
        <v>1</v>
      </c>
      <c r="H533" t="str">
        <v>BATTERIE</v>
      </c>
      <c r="I533" t="str">
        <v>DROITE</v>
      </c>
      <c r="J533" t="str">
        <v>35</v>
      </c>
      <c r="K533" t="str">
        <v>CLIGNO</v>
      </c>
      <c r="L533" t="str">
        <v>BLANC</v>
      </c>
      <c r="M533" t="str">
        <v>CN</v>
      </c>
      <c r="N533" t="str">
        <v>F4</v>
      </c>
      <c r="O533" t="str">
        <v>1.4G</v>
      </c>
      <c r="P533" t="str">
        <v>2463-F4-0263</v>
      </c>
      <c r="Q533" t="str">
        <v>2.144</v>
      </c>
      <c r="R533" t="str">
        <v>30</v>
      </c>
      <c r="S533" t="str">
        <v>35</v>
      </c>
      <c r="T533" t="str">
        <v>F-00000114</v>
      </c>
      <c r="U533" t="str">
        <v>103</v>
      </c>
      <c r="V533" t="str">
        <v>21.98358</v>
      </c>
      <c r="W533" t="str">
        <v>25</v>
      </c>
      <c r="X533" t="str">
        <v>https://youtu.be/6i4KcPA-6eo</v>
      </c>
    </row>
    <row r="534">
      <c r="A534" t="str">
        <v>AutoTable</v>
      </c>
      <c r="D534" t="str">
        <v>07224-30CE</v>
      </c>
      <c r="E534" t="str">
        <v>BATT. Ø24 72 BTTES MULTICOLORES + TC SIFFLET</v>
      </c>
      <c r="F534" t="str">
        <v>1</v>
      </c>
      <c r="H534" t="str">
        <v>BATTERIE</v>
      </c>
      <c r="I534" t="str">
        <v>DROITE</v>
      </c>
      <c r="J534" t="str">
        <v>24</v>
      </c>
      <c r="K534" t="str">
        <v>SIFFLETS</v>
      </c>
      <c r="L534" t="str">
        <v>MULTICOLORE</v>
      </c>
      <c r="M534" t="str">
        <v>CN</v>
      </c>
      <c r="N534" t="str">
        <v>F4</v>
      </c>
      <c r="O534" t="str">
        <v>1.4G</v>
      </c>
      <c r="P534" t="str">
        <v>1008-F4-69254332</v>
      </c>
      <c r="Q534" t="str">
        <v>1.504</v>
      </c>
      <c r="R534" t="str">
        <v>30</v>
      </c>
      <c r="S534" t="str">
        <v>25</v>
      </c>
      <c r="T534" t="str">
        <v>F-00000262</v>
      </c>
      <c r="U534" t="str">
        <v>31</v>
      </c>
      <c r="V534" t="str">
        <v>14.225</v>
      </c>
      <c r="W534" t="str">
        <v>1</v>
      </c>
    </row>
    <row r="535">
      <c r="A535" t="str">
        <v>AutoTable</v>
      </c>
      <c r="D535" t="str">
        <v>07625-13</v>
      </c>
      <c r="E535" t="str">
        <v>BATT. 25 MM 76 CPS LE MYSTERIEUX EFFET</v>
      </c>
      <c r="F535" t="str">
        <v>ANCIENNES REFS</v>
      </c>
      <c r="H535" t="str">
        <v>BATTERIE</v>
      </c>
      <c r="I535" t="str">
        <v>DROITE</v>
      </c>
      <c r="J535" t="str">
        <v>25</v>
      </c>
      <c r="K535" t="str">
        <v>MULTI EFFETS</v>
      </c>
      <c r="L535" t="str">
        <v>ASSORTI</v>
      </c>
      <c r="M535" t="str">
        <v>CN</v>
      </c>
      <c r="N535" t="str">
        <v>F3</v>
      </c>
      <c r="O535" t="str">
        <v>1.4G</v>
      </c>
      <c r="P535" t="str">
        <v>1008-F3-69254055</v>
      </c>
      <c r="Q535" t="str">
        <v>1.03</v>
      </c>
      <c r="R535" t="str">
        <v>60</v>
      </c>
      <c r="S535" t="str">
        <v>25</v>
      </c>
      <c r="T535" t="str">
        <v>F-00000300</v>
      </c>
      <c r="U535" t="str">
        <v>0</v>
      </c>
      <c r="V535" t="str">
        <v>18.965</v>
      </c>
      <c r="W535" t="str">
        <v>0</v>
      </c>
    </row>
    <row r="536">
      <c r="A536" t="str">
        <v>AutoTable</v>
      </c>
      <c r="D536" t="str">
        <v>401066</v>
      </c>
      <c r="E536" t="str">
        <v>BATT. Ø25 10 BTTES ROUGE &amp; CLI / ROUGE &amp; ŒUF DE D.</v>
      </c>
      <c r="F536" t="str">
        <v>1</v>
      </c>
      <c r="H536" t="str">
        <v>BATTERIE</v>
      </c>
      <c r="I536" t="str">
        <v>DROITE</v>
      </c>
      <c r="J536" t="str">
        <v>25</v>
      </c>
      <c r="K536" t="str">
        <v>CREPITANT</v>
      </c>
      <c r="L536" t="str">
        <v>ROUGE</v>
      </c>
      <c r="M536" t="str">
        <v>CN</v>
      </c>
      <c r="N536" t="str">
        <v>F2</v>
      </c>
      <c r="O536" t="str">
        <v>1.4G</v>
      </c>
      <c r="P536" t="str">
        <v>1008-F2-69246330</v>
      </c>
      <c r="Q536" t="str">
        <v>0.13</v>
      </c>
      <c r="R536" t="str">
        <v>25</v>
      </c>
      <c r="S536" t="str">
        <v>8</v>
      </c>
      <c r="T536" t="str">
        <v>F-00000234</v>
      </c>
      <c r="U536" t="str">
        <v>233</v>
      </c>
      <c r="V536" t="str">
        <v>1.60525</v>
      </c>
      <c r="W536" t="str">
        <v>0</v>
      </c>
      <c r="X536" t="str">
        <v>https://youtu.be/DXhbN2T3LpA</v>
      </c>
    </row>
    <row r="537">
      <c r="A537" t="str">
        <v>AutoTable</v>
      </c>
      <c r="D537" t="str">
        <v>401079</v>
      </c>
      <c r="E537" t="str">
        <v>BATT. Ø25 10 BTTES SAULE / BLEU / ARGT &amp; CLI VERT</v>
      </c>
      <c r="F537" t="str">
        <v>1</v>
      </c>
      <c r="H537" t="str">
        <v>BATTERIE</v>
      </c>
      <c r="I537" t="str">
        <v>DROITE</v>
      </c>
      <c r="J537" t="str">
        <v>25</v>
      </c>
      <c r="K537" t="str">
        <v>PLEUREUR</v>
      </c>
      <c r="L537" t="str">
        <v>OR</v>
      </c>
      <c r="M537" t="str">
        <v>CN</v>
      </c>
      <c r="N537" t="str">
        <v>F2</v>
      </c>
      <c r="O537" t="str">
        <v>1.4G</v>
      </c>
      <c r="P537" t="str">
        <v>1008-F2-69246330</v>
      </c>
      <c r="Q537" t="str">
        <v>0.13</v>
      </c>
      <c r="R537" t="str">
        <v>25</v>
      </c>
      <c r="S537" t="str">
        <v>8</v>
      </c>
      <c r="T537" t="str">
        <v>F-00000234</v>
      </c>
      <c r="U537" t="str">
        <v>1047</v>
      </c>
      <c r="V537" t="str">
        <v>1.60528</v>
      </c>
      <c r="W537" t="str">
        <v>13</v>
      </c>
      <c r="X537" t="str">
        <v>https://youtu.be/f8S1zYUOX8s</v>
      </c>
    </row>
    <row r="538">
      <c r="A538" t="str">
        <v>AutoTable</v>
      </c>
      <c r="D538" t="str">
        <v>401927</v>
      </c>
      <c r="E538" t="str">
        <v>BATT. Ø20 19 BTTES CLIGNO ALT. ROUGE/VERT/OR</v>
      </c>
      <c r="F538" t="str">
        <v>1</v>
      </c>
      <c r="H538" t="str">
        <v>BATTERIE</v>
      </c>
      <c r="I538" t="str">
        <v>DROITE</v>
      </c>
      <c r="J538" t="str">
        <v>20</v>
      </c>
      <c r="K538" t="str">
        <v>CLIGNO</v>
      </c>
      <c r="L538" t="str">
        <v>ASSORTI</v>
      </c>
      <c r="M538" t="str">
        <v>CN</v>
      </c>
      <c r="N538" t="str">
        <v>F2</v>
      </c>
      <c r="O538" t="str">
        <v>1.4G</v>
      </c>
      <c r="P538" t="str">
        <v>1008-F2-69246331</v>
      </c>
      <c r="Q538" t="str">
        <v>0.157</v>
      </c>
      <c r="R538" t="str">
        <v>30</v>
      </c>
      <c r="S538" t="str">
        <v>8</v>
      </c>
      <c r="T538" t="str">
        <v>F-00000234</v>
      </c>
      <c r="U538" t="str">
        <v>1171</v>
      </c>
      <c r="V538" t="str">
        <v>1.76708</v>
      </c>
      <c r="W538" t="str">
        <v>3</v>
      </c>
      <c r="X538" t="str">
        <v>https://youtu.be/3CYrBjZZx2A</v>
      </c>
    </row>
    <row r="539">
      <c r="A539" t="str">
        <v>AutoTable</v>
      </c>
      <c r="D539" t="str">
        <v>401942</v>
      </c>
      <c r="E539" t="str">
        <v>BATT. 20 MM 19 CPS BOMBETTES FRISSON/FRISSON BLANC</v>
      </c>
      <c r="F539" t="str">
        <v>OPPORTUNITE</v>
      </c>
      <c r="H539" t="str">
        <v>BATTERIE</v>
      </c>
      <c r="I539" t="str">
        <v>DROITE</v>
      </c>
      <c r="J539" t="str">
        <v>20</v>
      </c>
      <c r="K539" t="str">
        <v>BOMBE POT A FEU</v>
      </c>
      <c r="L539" t="str">
        <v>FRISSON</v>
      </c>
      <c r="M539" t="str">
        <v>CN</v>
      </c>
      <c r="N539" t="str">
        <v>F2</v>
      </c>
      <c r="O539" t="str">
        <v>1.4G</v>
      </c>
      <c r="P539" t="str">
        <v>1008-F2-69246331</v>
      </c>
      <c r="Q539" t="str">
        <v>0.173</v>
      </c>
      <c r="R539" t="str">
        <v>30</v>
      </c>
      <c r="S539" t="str">
        <v>8</v>
      </c>
      <c r="T539" t="str">
        <v>F-00000234</v>
      </c>
      <c r="U539" t="str">
        <v>34</v>
      </c>
      <c r="V539" t="str">
        <v>1.78</v>
      </c>
      <c r="W539" t="str">
        <v>26</v>
      </c>
    </row>
    <row r="540">
      <c r="A540" t="str">
        <v>AutoTable</v>
      </c>
      <c r="D540" t="str">
        <v>401958</v>
      </c>
      <c r="E540" t="str">
        <v>BATT. Ø20 19 BTTES ASSORTIES + TC ASSORTI</v>
      </c>
      <c r="F540" t="str">
        <v>1</v>
      </c>
      <c r="H540" t="str">
        <v>BATTERIE</v>
      </c>
      <c r="I540" t="str">
        <v>DROITE</v>
      </c>
      <c r="J540" t="str">
        <v>20</v>
      </c>
      <c r="K540" t="str">
        <v>PIVOINE</v>
      </c>
      <c r="L540" t="str">
        <v>ASSORTI</v>
      </c>
      <c r="M540" t="str">
        <v>CN</v>
      </c>
      <c r="N540" t="str">
        <v>F2</v>
      </c>
      <c r="O540" t="str">
        <v>1.4G</v>
      </c>
      <c r="P540" t="str">
        <v>1008-F2-69246331</v>
      </c>
      <c r="Q540" t="str">
        <v>0.158</v>
      </c>
      <c r="R540" t="str">
        <v>30</v>
      </c>
      <c r="S540" t="str">
        <v>8</v>
      </c>
      <c r="T540" t="str">
        <v>F-00000234</v>
      </c>
      <c r="U540" t="str">
        <v>667</v>
      </c>
      <c r="V540" t="str">
        <v>1.76565</v>
      </c>
      <c r="W540" t="str">
        <v>0</v>
      </c>
      <c r="X540" t="str">
        <v>https://youtu.be/wn9KnjQy2Y0</v>
      </c>
    </row>
    <row r="541">
      <c r="A541" t="str">
        <v>AutoTable</v>
      </c>
      <c r="D541" t="str">
        <v>402549</v>
      </c>
      <c r="E541" t="str">
        <v>BATT. 30 MM 25 CPS MOS. OR + PAF RGE FRISSON</v>
      </c>
      <c r="F541" t="str">
        <v>OPPORTUNITE</v>
      </c>
      <c r="H541" t="str">
        <v>BATTERIE</v>
      </c>
      <c r="I541" t="str">
        <v>DROITE</v>
      </c>
      <c r="J541" t="str">
        <v>30</v>
      </c>
      <c r="K541" t="str">
        <v>MOSAIQUE</v>
      </c>
      <c r="L541" t="str">
        <v>OR</v>
      </c>
      <c r="M541" t="str">
        <v>CN</v>
      </c>
      <c r="N541" t="str">
        <v>F3</v>
      </c>
      <c r="O541" t="str">
        <v>1.4G</v>
      </c>
      <c r="P541" t="str">
        <v>1170-F3-02497</v>
      </c>
      <c r="Q541" t="str">
        <v>0.65</v>
      </c>
      <c r="R541" t="str">
        <v>30</v>
      </c>
      <c r="S541" t="str">
        <v>25</v>
      </c>
      <c r="T541" t="str">
        <v>F-00000234</v>
      </c>
      <c r="U541" t="str">
        <v>362</v>
      </c>
      <c r="V541" t="str">
        <v>5.8675</v>
      </c>
      <c r="W541" t="str">
        <v>13</v>
      </c>
    </row>
    <row r="542">
      <c r="A542" t="str">
        <v>AutoTable</v>
      </c>
      <c r="D542" t="str">
        <v>404932</v>
      </c>
      <c r="E542" t="str">
        <v>BATT. 30 MM 49 CPS ARAIGNEE ARGENT ET FRISSON AVE</v>
      </c>
      <c r="F542" t="str">
        <v>ANCIENNES REFS</v>
      </c>
      <c r="H542" t="str">
        <v>BATTERIE</v>
      </c>
      <c r="I542" t="str">
        <v>DROITE</v>
      </c>
      <c r="J542" t="str">
        <v>30</v>
      </c>
      <c r="K542" t="str">
        <v>BOMBE TRONC</v>
      </c>
      <c r="L542" t="str">
        <v>ARGENT</v>
      </c>
      <c r="M542" t="str">
        <v>CN</v>
      </c>
      <c r="N542" t="str">
        <v>F4</v>
      </c>
      <c r="O542" t="str">
        <v>1.4G</v>
      </c>
      <c r="P542" t="str">
        <v>2463-F4-0007</v>
      </c>
      <c r="Q542" t="str">
        <v>1</v>
      </c>
      <c r="R542" t="str">
        <v>35</v>
      </c>
      <c r="S542" t="str">
        <v>30</v>
      </c>
      <c r="T542" t="str">
        <v>F-00000300</v>
      </c>
      <c r="U542" t="str">
        <v>0</v>
      </c>
      <c r="V542" t="str">
        <v>12.46969</v>
      </c>
      <c r="W542" t="str">
        <v>0</v>
      </c>
    </row>
    <row r="543">
      <c r="A543" t="str">
        <v>AutoTable</v>
      </c>
      <c r="D543" t="str">
        <v>404979</v>
      </c>
      <c r="E543" t="str">
        <v>BATT. Ø30 49 ARAIGNÉE FRISSON BLC + TC FRISSON BLC</v>
      </c>
      <c r="F543" t="str">
        <v>1</v>
      </c>
      <c r="H543" t="str">
        <v>BATTERIE</v>
      </c>
      <c r="I543" t="str">
        <v>DROITE</v>
      </c>
      <c r="J543" t="str">
        <v>30</v>
      </c>
      <c r="K543" t="str">
        <v>CREPITANT</v>
      </c>
      <c r="L543" t="str">
        <v>ARGENT</v>
      </c>
      <c r="M543" t="str">
        <v>CN</v>
      </c>
      <c r="N543" t="str">
        <v>F3</v>
      </c>
      <c r="O543" t="str">
        <v>1.4G</v>
      </c>
      <c r="P543" t="str">
        <v>2463-F3-0007</v>
      </c>
      <c r="Q543" t="str">
        <v>0.81</v>
      </c>
      <c r="R543" t="str">
        <v>35</v>
      </c>
      <c r="S543" t="str">
        <v>30</v>
      </c>
      <c r="T543" t="str">
        <v>F-00000300</v>
      </c>
      <c r="U543" t="str">
        <v>322</v>
      </c>
      <c r="V543" t="str">
        <v>13.16833</v>
      </c>
      <c r="W543" t="str">
        <v>105</v>
      </c>
      <c r="X543" t="str">
        <v>https://youtu.be/AeYxbnoRaqM</v>
      </c>
    </row>
    <row r="544">
      <c r="A544" t="str">
        <v>AutoTable</v>
      </c>
      <c r="D544" t="str">
        <v>405008</v>
      </c>
      <c r="E544" t="str">
        <v>BATT. Ø30 50 BTTES MULTIPASTEL + TC ROUGE TR. ARGT</v>
      </c>
      <c r="F544" t="str">
        <v>1</v>
      </c>
      <c r="H544" t="str">
        <v>BATTERIE</v>
      </c>
      <c r="I544" t="str">
        <v>DROITE</v>
      </c>
      <c r="J544" t="str">
        <v>30</v>
      </c>
      <c r="K544" t="str">
        <v>PIVOINE</v>
      </c>
      <c r="L544" t="str">
        <v>MULTIPASTEL</v>
      </c>
      <c r="M544" t="str">
        <v>CN</v>
      </c>
      <c r="N544" t="str">
        <v>F3</v>
      </c>
      <c r="O544" t="str">
        <v>1.4G</v>
      </c>
      <c r="P544" t="str">
        <v>2463-F3-0008</v>
      </c>
      <c r="Q544" t="str">
        <v>0.795</v>
      </c>
      <c r="R544" t="str">
        <v>45</v>
      </c>
      <c r="S544" t="str">
        <v>30</v>
      </c>
      <c r="T544" t="str">
        <v>F-00000300</v>
      </c>
      <c r="U544" t="str">
        <v>218</v>
      </c>
      <c r="V544" t="str">
        <v>13.9225</v>
      </c>
      <c r="W544" t="str">
        <v>1</v>
      </c>
      <c r="X544" t="str">
        <v>https://youtu.be/vnbf6dl65Ns</v>
      </c>
    </row>
    <row r="545">
      <c r="A545" t="str">
        <v>AutoTable</v>
      </c>
      <c r="D545" t="str">
        <v>405072</v>
      </c>
      <c r="E545" t="str">
        <v>BATT. Ø30 50 BTTES ARAIGNÉES PAILL. OR + TC BLEU</v>
      </c>
      <c r="F545" t="str">
        <v>1</v>
      </c>
      <c r="H545" t="str">
        <v>BATTERIE</v>
      </c>
      <c r="I545" t="str">
        <v>DROITE</v>
      </c>
      <c r="J545" t="str">
        <v>30</v>
      </c>
      <c r="K545" t="str">
        <v>CLIGNO</v>
      </c>
      <c r="L545" t="str">
        <v>OR</v>
      </c>
      <c r="M545" t="str">
        <v>CN</v>
      </c>
      <c r="N545" t="str">
        <v>F3</v>
      </c>
      <c r="O545" t="str">
        <v>1.4G</v>
      </c>
      <c r="P545" t="str">
        <v>2463-F3-0007</v>
      </c>
      <c r="Q545" t="str">
        <v>0.97</v>
      </c>
      <c r="R545" t="str">
        <v>45</v>
      </c>
      <c r="S545" t="str">
        <v>30</v>
      </c>
      <c r="T545" t="str">
        <v>F-00000300</v>
      </c>
      <c r="U545" t="str">
        <v>77</v>
      </c>
      <c r="V545" t="str">
        <v>13.9225</v>
      </c>
      <c r="W545" t="str">
        <v>70</v>
      </c>
      <c r="X545" t="str">
        <v>https://youtu.be/o_B_XksCBCo</v>
      </c>
    </row>
    <row r="546">
      <c r="A546" t="str">
        <v>AutoTable</v>
      </c>
      <c r="D546" t="str">
        <v>407208</v>
      </c>
      <c r="E546" t="str">
        <v>BATT. 20 MM 72 CPS BOMBETTES CLIGNO, FILET D'OR ET</v>
      </c>
      <c r="F546" t="str">
        <v>ANCIENNES REFS</v>
      </c>
      <c r="H546" t="str">
        <v>BATTERIE</v>
      </c>
      <c r="I546" t="str">
        <v>DROITE</v>
      </c>
      <c r="J546" t="str">
        <v>20</v>
      </c>
      <c r="K546" t="str">
        <v>DETONATION</v>
      </c>
      <c r="L546" t="str">
        <v>ASSORTI</v>
      </c>
      <c r="M546" t="str">
        <v>CN</v>
      </c>
      <c r="N546" t="str">
        <v>F2</v>
      </c>
      <c r="O546" t="str">
        <v>1.4G</v>
      </c>
      <c r="P546" t="str">
        <v>1008-F2-69246306</v>
      </c>
      <c r="Q546" t="str">
        <v>0.495</v>
      </c>
      <c r="R546" t="str">
        <v>45</v>
      </c>
      <c r="S546" t="str">
        <v>8</v>
      </c>
      <c r="T546" t="str">
        <v>F-00000234</v>
      </c>
      <c r="U546" t="str">
        <v>0</v>
      </c>
      <c r="V546" t="str">
        <v>5.53</v>
      </c>
      <c r="W546" t="str">
        <v>0</v>
      </c>
    </row>
    <row r="547">
      <c r="A547" t="str">
        <v>AutoTable</v>
      </c>
      <c r="D547" t="str">
        <v>410017</v>
      </c>
      <c r="E547" t="str">
        <v>BATT. Ø30 100 BTTES OEUFS DRAGON + TC FRISSON BLC</v>
      </c>
      <c r="F547" t="str">
        <v>1</v>
      </c>
      <c r="G547" t="str">
        <v>2019</v>
      </c>
      <c r="H547" t="str">
        <v>BATTERIE</v>
      </c>
      <c r="I547" t="str">
        <v>DROITE</v>
      </c>
      <c r="J547" t="str">
        <v>30</v>
      </c>
      <c r="K547" t="str">
        <v>CREPITANT</v>
      </c>
      <c r="L547" t="str">
        <v>ARGENT</v>
      </c>
      <c r="M547" t="str">
        <v>CN</v>
      </c>
      <c r="N547" t="str">
        <v>F4</v>
      </c>
      <c r="O547" t="str">
        <v>1.4G</v>
      </c>
      <c r="P547" t="str">
        <v>1008-F4-69261547</v>
      </c>
      <c r="Q547" t="str">
        <v>2</v>
      </c>
      <c r="R547" t="str">
        <v>30</v>
      </c>
      <c r="S547" t="str">
        <v>30</v>
      </c>
      <c r="T547" t="str">
        <v>F-00000300</v>
      </c>
      <c r="U547" t="str">
        <v>0</v>
      </c>
      <c r="V547" t="str">
        <v>28.69133</v>
      </c>
      <c r="W547" t="str">
        <v>0</v>
      </c>
      <c r="X547" t="str">
        <v>https://tinyurl.com/y6eezogs</v>
      </c>
    </row>
    <row r="548">
      <c r="A548" t="str">
        <v>AutoTable</v>
      </c>
      <c r="D548" t="str">
        <v>410019</v>
      </c>
      <c r="E548" t="str">
        <v>BATT. Ø30 100 BTTES FILET D'OR + TC FILET D'OR</v>
      </c>
      <c r="F548" t="str">
        <v>1</v>
      </c>
      <c r="H548" t="str">
        <v>BATTERIE</v>
      </c>
      <c r="I548" t="str">
        <v>DROITE</v>
      </c>
      <c r="J548" t="str">
        <v>30</v>
      </c>
      <c r="K548" t="str">
        <v>PLEUREUR</v>
      </c>
      <c r="L548" t="str">
        <v>KAMURO</v>
      </c>
      <c r="M548" t="str">
        <v>CN</v>
      </c>
      <c r="N548" t="str">
        <v>F4</v>
      </c>
      <c r="O548" t="str">
        <v>1.4G</v>
      </c>
      <c r="P548" t="str">
        <v>1008-F4-69261547</v>
      </c>
      <c r="Q548" t="str">
        <v>2</v>
      </c>
      <c r="R548" t="str">
        <v>30</v>
      </c>
      <c r="S548" t="str">
        <v>30</v>
      </c>
      <c r="T548" t="str">
        <v>F-00000300</v>
      </c>
      <c r="U548" t="str">
        <v>31</v>
      </c>
      <c r="V548" t="str">
        <v>27.00219</v>
      </c>
      <c r="W548" t="str">
        <v>0</v>
      </c>
      <c r="X548" t="str">
        <v>https://youtu.be/641JoIP7NYo</v>
      </c>
    </row>
    <row r="549">
      <c r="A549" t="str">
        <v>AutoTable</v>
      </c>
      <c r="D549" t="str">
        <v>410055</v>
      </c>
      <c r="E549" t="str">
        <v>BATT. 30 MM 100 CPS ETOILES RGE/VT FRISSON BLC ET</v>
      </c>
      <c r="F549" t="str">
        <v>ANCIENNES REFS</v>
      </c>
      <c r="H549" t="str">
        <v>BATTERIE</v>
      </c>
      <c r="I549" t="str">
        <v>DROITE</v>
      </c>
      <c r="J549" t="str">
        <v>30</v>
      </c>
      <c r="K549" t="str">
        <v>BOMBE POT A FEU</v>
      </c>
      <c r="L549" t="str">
        <v>ASSORTI</v>
      </c>
      <c r="M549" t="str">
        <v>CN</v>
      </c>
      <c r="N549" t="str">
        <v>F4</v>
      </c>
      <c r="O549" t="str">
        <v>1.4G</v>
      </c>
      <c r="P549" t="str">
        <v>2463-F4-0005</v>
      </c>
      <c r="Q549" t="str">
        <v>2</v>
      </c>
      <c r="R549" t="str">
        <v>30</v>
      </c>
      <c r="S549" t="str">
        <v>30</v>
      </c>
      <c r="T549" t="str">
        <v>F-00000300</v>
      </c>
      <c r="U549" t="str">
        <v>0</v>
      </c>
      <c r="V549" t="str">
        <v>28.54</v>
      </c>
      <c r="W549" t="str">
        <v>0</v>
      </c>
    </row>
    <row r="550">
      <c r="A550" t="str">
        <v>AutoTable</v>
      </c>
      <c r="D550" t="str">
        <v>410081</v>
      </c>
      <c r="E550" t="str">
        <v>BATT. Ø20 100 PAF CLIGNO BLANC + BTTES FILET OR</v>
      </c>
      <c r="F550" t="str">
        <v>1</v>
      </c>
      <c r="H550" t="str">
        <v>BATTERIE</v>
      </c>
      <c r="I550" t="str">
        <v>DROITE</v>
      </c>
      <c r="J550" t="str">
        <v>20</v>
      </c>
      <c r="K550" t="str">
        <v>CLIGNO</v>
      </c>
      <c r="L550" t="str">
        <v>KAMURO</v>
      </c>
      <c r="M550" t="str">
        <v>CN</v>
      </c>
      <c r="N550" t="str">
        <v>F3</v>
      </c>
      <c r="O550" t="str">
        <v>1.4G</v>
      </c>
      <c r="P550" t="str">
        <v>1008-F3-69246305</v>
      </c>
      <c r="Q550" t="str">
        <v>0.98</v>
      </c>
      <c r="R550" t="str">
        <v>50</v>
      </c>
      <c r="S550" t="str">
        <v>25</v>
      </c>
      <c r="T550" t="str">
        <v>F-00000234</v>
      </c>
      <c r="U550" t="str">
        <v>0</v>
      </c>
      <c r="V550" t="str">
        <v>8.8575</v>
      </c>
      <c r="W550" t="str">
        <v>0</v>
      </c>
      <c r="X550" t="str">
        <v>https://youtu.be/RkVtzoM4uTQ</v>
      </c>
    </row>
    <row r="551">
      <c r="A551" t="str">
        <v>AutoTable</v>
      </c>
      <c r="D551" t="str">
        <v>415008</v>
      </c>
      <c r="E551" t="str">
        <v>BATT. Ø30 150 BTTES ASSORTIES + TC ASSORTI</v>
      </c>
      <c r="F551" t="str">
        <v>1</v>
      </c>
      <c r="H551" t="str">
        <v>BATTERIE</v>
      </c>
      <c r="I551" t="str">
        <v>DROITE</v>
      </c>
      <c r="J551" t="str">
        <v>30</v>
      </c>
      <c r="K551" t="str">
        <v>PIVOINE</v>
      </c>
      <c r="L551" t="str">
        <v>ASSORTI</v>
      </c>
      <c r="M551" t="str">
        <v>CN</v>
      </c>
      <c r="N551" t="str">
        <v>F4</v>
      </c>
      <c r="O551" t="str">
        <v>1.4G</v>
      </c>
      <c r="P551" t="str">
        <v>2463-F4-0048</v>
      </c>
      <c r="Q551" t="str">
        <v>2.96</v>
      </c>
      <c r="R551" t="str">
        <v>60</v>
      </c>
      <c r="S551" t="str">
        <v>30</v>
      </c>
      <c r="T551" t="str">
        <v>F-00000300</v>
      </c>
      <c r="U551" t="str">
        <v>114</v>
      </c>
      <c r="V551" t="str">
        <v>40.32</v>
      </c>
      <c r="W551" t="str">
        <v>0</v>
      </c>
      <c r="X551" t="str">
        <v>https://youtu.be/-mTjwCVQeT0</v>
      </c>
    </row>
    <row r="552">
      <c r="A552" t="str">
        <v>AutoTable</v>
      </c>
      <c r="D552" t="str">
        <v>00932-CBB</v>
      </c>
      <c r="E552" t="str">
        <v>BATT. Ø30 ÉVENT. 9 PAF CLI BLANC + COMÈTES BLEUES</v>
      </c>
      <c r="F552" t="str">
        <v>1</v>
      </c>
      <c r="G552" t="str">
        <v>2020</v>
      </c>
      <c r="H552" t="str">
        <v>BATTERIE</v>
      </c>
      <c r="I552" t="str">
        <v>EVENTAILLE</v>
      </c>
      <c r="J552" t="str">
        <v>30</v>
      </c>
      <c r="K552" t="str">
        <v>CLIGNO</v>
      </c>
      <c r="L552" t="str">
        <v>BLEU</v>
      </c>
      <c r="M552" t="str">
        <v>CN</v>
      </c>
      <c r="N552" t="str">
        <v>F2</v>
      </c>
      <c r="O552" t="str">
        <v>1.4G</v>
      </c>
      <c r="P552" t="str">
        <v>1008-F2-69257856</v>
      </c>
      <c r="Q552" t="str">
        <v>0.207</v>
      </c>
      <c r="R552" t="str">
        <v>3</v>
      </c>
      <c r="S552" t="str">
        <v>25</v>
      </c>
      <c r="T552" t="str">
        <v>F-00000300</v>
      </c>
      <c r="U552" t="str">
        <v>0</v>
      </c>
      <c r="V552" t="str">
        <v>4.9035</v>
      </c>
      <c r="W552" t="str">
        <v>10</v>
      </c>
    </row>
    <row r="553">
      <c r="A553" t="str">
        <v>AutoTable</v>
      </c>
      <c r="D553" t="str">
        <v>00932-CBR</v>
      </c>
      <c r="E553" t="str">
        <v>BATT. Ø30 ÉVENT. 9 PAF CLI BLANC + COMÈTES ROUGES</v>
      </c>
      <c r="F553" t="str">
        <v>1</v>
      </c>
      <c r="G553" t="str">
        <v>2020</v>
      </c>
      <c r="H553" t="str">
        <v>BATTERIE</v>
      </c>
      <c r="I553" t="str">
        <v>EVENTAILLE</v>
      </c>
      <c r="J553" t="str">
        <v>30</v>
      </c>
      <c r="K553" t="str">
        <v>CLIGNO</v>
      </c>
      <c r="L553" t="str">
        <v>ROUGE</v>
      </c>
      <c r="M553" t="str">
        <v>CN</v>
      </c>
      <c r="N553" t="str">
        <v>F2</v>
      </c>
      <c r="O553" t="str">
        <v>1.4G</v>
      </c>
      <c r="P553" t="str">
        <v>1008-F2-69257856</v>
      </c>
      <c r="Q553" t="str">
        <v>0.207</v>
      </c>
      <c r="R553" t="str">
        <v>3</v>
      </c>
      <c r="S553" t="str">
        <v>25</v>
      </c>
      <c r="T553" t="str">
        <v>F-00000300</v>
      </c>
      <c r="U553" t="str">
        <v>0</v>
      </c>
      <c r="V553" t="str">
        <v>4.9035</v>
      </c>
      <c r="W553" t="str">
        <v>0</v>
      </c>
    </row>
    <row r="554">
      <c r="A554" t="str">
        <v>AutoTable</v>
      </c>
      <c r="D554" t="str">
        <v>00932-ORRO</v>
      </c>
      <c r="E554" t="str">
        <v>BATT. Ø30 ÉVENT. 9 PAF SCINT. OR &amp; CLIG BLC À ROSE</v>
      </c>
      <c r="F554" t="str">
        <v>1</v>
      </c>
      <c r="G554" t="str">
        <v>2020</v>
      </c>
      <c r="H554" t="str">
        <v>BATTERIE</v>
      </c>
      <c r="I554" t="str">
        <v>EVENTAILLE</v>
      </c>
      <c r="J554" t="str">
        <v>30</v>
      </c>
      <c r="K554" t="str">
        <v>CLIGNO</v>
      </c>
      <c r="L554" t="str">
        <v>ROSE</v>
      </c>
      <c r="M554" t="str">
        <v>CN</v>
      </c>
      <c r="N554" t="str">
        <v>F2</v>
      </c>
      <c r="O554" t="str">
        <v>1.4G</v>
      </c>
      <c r="P554" t="str">
        <v>1008-F2-69257856</v>
      </c>
      <c r="Q554" t="str">
        <v>0.207</v>
      </c>
      <c r="R554" t="str">
        <v>3</v>
      </c>
      <c r="S554" t="str">
        <v>25</v>
      </c>
      <c r="T554" t="str">
        <v>F-00000300</v>
      </c>
      <c r="U554" t="str">
        <v>0</v>
      </c>
      <c r="V554" t="str">
        <v>4.9035</v>
      </c>
      <c r="W554" t="str">
        <v>30</v>
      </c>
    </row>
    <row r="555">
      <c r="A555" t="str">
        <v>AutoTable</v>
      </c>
      <c r="D555" t="str">
        <v>04026-13</v>
      </c>
      <c r="E555" t="str">
        <v>BATT 40 COUPS 25 MM 040260/04028VE/04026R/04025PO</v>
      </c>
      <c r="F555" t="str">
        <v>OPPORTUNITE</v>
      </c>
      <c r="H555" t="str">
        <v>BATTERIE</v>
      </c>
      <c r="I555" t="str">
        <v>EVENTAILLE</v>
      </c>
      <c r="J555" t="str">
        <v>25</v>
      </c>
      <c r="K555" t="str">
        <v>MULTI EFFETS</v>
      </c>
      <c r="L555" t="str">
        <v>ASSORTI</v>
      </c>
      <c r="M555" t="str">
        <v>CN</v>
      </c>
      <c r="N555" t="str">
        <v>F3</v>
      </c>
      <c r="O555" t="str">
        <v>1.4G</v>
      </c>
      <c r="P555" t="str">
        <v>1008-F3-692486/02/03/07</v>
      </c>
      <c r="Q555" t="str">
        <v>0.68</v>
      </c>
      <c r="R555" t="str">
        <v>30</v>
      </c>
      <c r="S555" t="str">
        <v>25</v>
      </c>
      <c r="T555" t="str">
        <v>F-00000234</v>
      </c>
      <c r="U555" t="str">
        <v>279</v>
      </c>
      <c r="V555" t="str">
        <v>6.23418</v>
      </c>
      <c r="W555" t="str">
        <v>0</v>
      </c>
    </row>
    <row r="556">
      <c r="A556" t="str">
        <v>AutoTable</v>
      </c>
      <c r="D556" t="str">
        <v>05022-30/1</v>
      </c>
      <c r="E556" t="str">
        <v>BATT. Ø20 ÉVENT. 50 BTTES ASSORTIES + TCS ASSORTIS</v>
      </c>
      <c r="F556" t="str">
        <v>1</v>
      </c>
      <c r="G556" t="str">
        <v>2020</v>
      </c>
      <c r="H556" t="str">
        <v>BATTERIE</v>
      </c>
      <c r="I556" t="str">
        <v>EVENTAILLE</v>
      </c>
      <c r="J556" t="str">
        <v>20</v>
      </c>
      <c r="K556" t="str">
        <v>PIVOINE</v>
      </c>
      <c r="L556" t="str">
        <v>ASSORTI</v>
      </c>
      <c r="M556" t="str">
        <v>CN</v>
      </c>
      <c r="N556" t="str">
        <v>F2</v>
      </c>
      <c r="O556" t="str">
        <v>1.4G</v>
      </c>
      <c r="P556" t="str">
        <v>1008-F2-69254048</v>
      </c>
      <c r="Q556" t="str">
        <v>0.31</v>
      </c>
      <c r="R556" t="str">
        <v>60</v>
      </c>
      <c r="S556" t="str">
        <v>8</v>
      </c>
      <c r="T556" t="str">
        <v>F-00000300</v>
      </c>
      <c r="U556" t="str">
        <v>273</v>
      </c>
      <c r="V556" t="str">
        <v>3.59412</v>
      </c>
      <c r="W556" t="str">
        <v>1</v>
      </c>
    </row>
    <row r="557">
      <c r="A557" t="str">
        <v>AutoTable</v>
      </c>
      <c r="D557" t="str">
        <v>04030-13CE</v>
      </c>
      <c r="E557" t="str">
        <v>BATT. 30 MM 40 CPS BBE ROUGE/ AR. ARGENT</v>
      </c>
      <c r="F557" t="str">
        <v>ANCIENNES REFS</v>
      </c>
      <c r="H557" t="str">
        <v>BATTERIE</v>
      </c>
      <c r="I557" t="str">
        <v>EVENTAILLE</v>
      </c>
      <c r="J557" t="str">
        <v>30</v>
      </c>
      <c r="K557" t="str">
        <v>BOMBE</v>
      </c>
      <c r="L557" t="str">
        <v>ROUGE</v>
      </c>
      <c r="M557" t="str">
        <v>CN</v>
      </c>
      <c r="N557" t="str">
        <v>F3</v>
      </c>
      <c r="O557" t="str">
        <v>1.3G</v>
      </c>
      <c r="P557" t="str">
        <v>1008-F3-69244066</v>
      </c>
      <c r="Q557" t="str">
        <v>0.898</v>
      </c>
      <c r="R557" t="str">
        <v>30</v>
      </c>
      <c r="S557" t="str">
        <v>25</v>
      </c>
      <c r="T557" t="str">
        <v>F-00000262</v>
      </c>
      <c r="U557" t="str">
        <v>0</v>
      </c>
      <c r="V557" t="str">
        <v>12.6</v>
      </c>
      <c r="W557" t="str">
        <v>0</v>
      </c>
    </row>
    <row r="558">
      <c r="A558" t="str">
        <v>AutoTable</v>
      </c>
      <c r="D558" t="str">
        <v>07033-90S</v>
      </c>
      <c r="E558" t="str">
        <v>BATT. Ø30 ÉVENT. 70  PAF FRISSON BLC + DÉTO - 4 s</v>
      </c>
      <c r="F558" t="str">
        <v>1</v>
      </c>
      <c r="H558" t="str">
        <v>BATTERIE</v>
      </c>
      <c r="I558" t="str">
        <v>EVENTAILLE</v>
      </c>
      <c r="J558" t="str">
        <v>30</v>
      </c>
      <c r="K558" t="str">
        <v>DETONATION</v>
      </c>
      <c r="L558" t="str">
        <v>ARGENT</v>
      </c>
      <c r="M558" t="str">
        <v>CN</v>
      </c>
      <c r="N558" t="str">
        <v>F4</v>
      </c>
      <c r="O558" t="str">
        <v>1.3G</v>
      </c>
      <c r="P558" t="str">
        <v>0163-F4-4634</v>
      </c>
      <c r="Q558" t="str">
        <v>0.98</v>
      </c>
      <c r="R558" t="str">
        <v>4</v>
      </c>
      <c r="S558" t="str">
        <v>45</v>
      </c>
      <c r="T558" t="str">
        <v>F-00000114</v>
      </c>
      <c r="U558" t="str">
        <v>134</v>
      </c>
      <c r="V558" t="str">
        <v>18.01</v>
      </c>
      <c r="W558" t="str">
        <v>59</v>
      </c>
      <c r="X558" t="str">
        <v>https://tinyurl.com/y2762ugp</v>
      </c>
    </row>
    <row r="559">
      <c r="A559" t="str">
        <v>AutoTable</v>
      </c>
      <c r="D559" t="str">
        <v>01024-05CE</v>
      </c>
      <c r="E559" t="str">
        <v>BATT. 24 MM 100 CPS FILET D'ARGENT/ VERTE</v>
      </c>
      <c r="F559" t="str">
        <v>OPPORTUNITE</v>
      </c>
      <c r="H559" t="str">
        <v>BATTERIE</v>
      </c>
      <c r="I559" t="str">
        <v>EVENTAILLE</v>
      </c>
      <c r="J559" t="str">
        <v>24</v>
      </c>
      <c r="K559" t="str">
        <v>COMETE</v>
      </c>
      <c r="L559" t="str">
        <v>ARGENT</v>
      </c>
      <c r="M559" t="str">
        <v>CN</v>
      </c>
      <c r="N559" t="str">
        <v>F4</v>
      </c>
      <c r="O559" t="str">
        <v>1.4G</v>
      </c>
      <c r="P559" t="str">
        <v>1008-F4-69245809</v>
      </c>
      <c r="Q559" t="str">
        <v>1.49</v>
      </c>
      <c r="R559" t="str">
        <v>30</v>
      </c>
      <c r="S559" t="str">
        <v>36</v>
      </c>
      <c r="T559" t="str">
        <v>F-00000262</v>
      </c>
      <c r="U559" t="str">
        <v>56</v>
      </c>
      <c r="V559" t="str">
        <v>15.087</v>
      </c>
      <c r="W559" t="str">
        <v>6</v>
      </c>
    </row>
    <row r="560">
      <c r="A560" t="str">
        <v>AutoTable</v>
      </c>
      <c r="D560" t="str">
        <v>01024-82CE</v>
      </c>
      <c r="E560" t="str">
        <v>BATT. 24 MM 100 CPS FILET D'OR/ BLEUE</v>
      </c>
      <c r="F560" t="str">
        <v>OPPORTUNITE</v>
      </c>
      <c r="H560" t="str">
        <v>BATTERIE</v>
      </c>
      <c r="I560" t="str">
        <v>EVENTAILLE</v>
      </c>
      <c r="J560" t="str">
        <v>24</v>
      </c>
      <c r="K560" t="str">
        <v>COMETE</v>
      </c>
      <c r="L560" t="str">
        <v>OR</v>
      </c>
      <c r="M560" t="str">
        <v>CN</v>
      </c>
      <c r="N560" t="str">
        <v>F4</v>
      </c>
      <c r="O560" t="str">
        <v>1.4G</v>
      </c>
      <c r="P560" t="str">
        <v>1008-F4-69245809</v>
      </c>
      <c r="Q560" t="str">
        <v>1.35</v>
      </c>
      <c r="R560" t="str">
        <v>30</v>
      </c>
      <c r="S560" t="str">
        <v>36</v>
      </c>
      <c r="T560" t="str">
        <v>F-00000262</v>
      </c>
      <c r="U560" t="str">
        <v>109</v>
      </c>
      <c r="V560" t="str">
        <v>15.07905</v>
      </c>
      <c r="W560" t="str">
        <v>8</v>
      </c>
    </row>
    <row r="561">
      <c r="A561" t="str">
        <v>AutoTable</v>
      </c>
      <c r="D561" t="str">
        <v>01030-17</v>
      </c>
      <c r="E561" t="str">
        <v>BATT. Ø30 SÉQ. 100 PAF FRISSON BLANC</v>
      </c>
      <c r="F561" t="str">
        <v>1</v>
      </c>
      <c r="H561" t="str">
        <v>BATTERIE</v>
      </c>
      <c r="I561" t="str">
        <v>EVENTAILLE</v>
      </c>
      <c r="J561" t="str">
        <v>30</v>
      </c>
      <c r="K561" t="str">
        <v>CREPITANT</v>
      </c>
      <c r="L561" t="str">
        <v>ARGENT</v>
      </c>
      <c r="M561" t="str">
        <v>CN</v>
      </c>
      <c r="N561" t="str">
        <v>F4</v>
      </c>
      <c r="O561" t="str">
        <v>1.4G</v>
      </c>
      <c r="P561" t="str">
        <v>2806-F4-001307</v>
      </c>
      <c r="Q561" t="str">
        <v>2.3</v>
      </c>
      <c r="R561" t="str">
        <v>30</v>
      </c>
      <c r="S561" t="str">
        <v>45</v>
      </c>
      <c r="T561" t="str">
        <v>F-00000300</v>
      </c>
      <c r="U561" t="str">
        <v>60</v>
      </c>
      <c r="V561" t="str">
        <v>25.2575</v>
      </c>
      <c r="W561" t="str">
        <v>0</v>
      </c>
    </row>
    <row r="562">
      <c r="A562" t="str">
        <v>AutoTable</v>
      </c>
      <c r="D562" t="str">
        <v>01031-13</v>
      </c>
      <c r="E562" t="str">
        <v>BATT. Ø30 ÉVENT. 100 PAF CLI BLANC + BTTES CLI BLC</v>
      </c>
      <c r="F562" t="str">
        <v>1</v>
      </c>
      <c r="H562" t="str">
        <v>BATTERIE</v>
      </c>
      <c r="I562" t="str">
        <v>EVENTAILLE</v>
      </c>
      <c r="J562" t="str">
        <v>30</v>
      </c>
      <c r="K562" t="str">
        <v>CLIGNO</v>
      </c>
      <c r="L562" t="str">
        <v>BLANC</v>
      </c>
      <c r="M562" t="str">
        <v>CN</v>
      </c>
      <c r="N562" t="str">
        <v>F4</v>
      </c>
      <c r="O562" t="str">
        <v>1.4G</v>
      </c>
      <c r="P562" t="str">
        <v>2463-F4-0007</v>
      </c>
      <c r="Q562" t="str">
        <v>2</v>
      </c>
      <c r="R562" t="str">
        <v>30</v>
      </c>
      <c r="S562" t="str">
        <v>45</v>
      </c>
      <c r="T562" t="str">
        <v>F-00000300</v>
      </c>
      <c r="U562" t="str">
        <v>188</v>
      </c>
      <c r="V562" t="str">
        <v>29.36</v>
      </c>
      <c r="W562" t="str">
        <v>6</v>
      </c>
      <c r="X562" t="str">
        <v>https://youtu.be/R0eaGCBiqAc</v>
      </c>
    </row>
    <row r="563">
      <c r="A563" t="str">
        <v>AutoTable</v>
      </c>
      <c r="D563" t="str">
        <v>01031POB</v>
      </c>
      <c r="E563" t="str">
        <v>BATT. Ø30 ÉVENT. 10 BBES PAILL. OR &amp; BLEU+ TC OR</v>
      </c>
      <c r="F563" t="str">
        <v>1</v>
      </c>
      <c r="H563" t="str">
        <v>BATTERIE</v>
      </c>
      <c r="I563" t="str">
        <v>EVENTAILLE</v>
      </c>
      <c r="J563" t="str">
        <v>30</v>
      </c>
      <c r="K563" t="str">
        <v>CLIGNO</v>
      </c>
      <c r="L563" t="str">
        <v>BLEU</v>
      </c>
      <c r="M563" t="str">
        <v>CN</v>
      </c>
      <c r="N563" t="str">
        <v>F4</v>
      </c>
      <c r="O563" t="str">
        <v>1.4G</v>
      </c>
      <c r="P563" t="str">
        <v>2463-F4-0057</v>
      </c>
      <c r="Q563" t="str">
        <v>0.2</v>
      </c>
      <c r="R563" t="str">
        <v>3</v>
      </c>
      <c r="S563" t="str">
        <v>45</v>
      </c>
      <c r="T563" t="str">
        <v>F-00000300</v>
      </c>
      <c r="U563" t="str">
        <v>611</v>
      </c>
      <c r="V563" t="str">
        <v>3.2475</v>
      </c>
      <c r="W563" t="str">
        <v>118</v>
      </c>
      <c r="X563" t="str">
        <v>https://youtu.be/ZPRfZKnfkn0</v>
      </c>
    </row>
    <row r="564">
      <c r="A564" t="str">
        <v>AutoTable</v>
      </c>
      <c r="D564" t="str">
        <v>01330-06</v>
      </c>
      <c r="E564" t="str">
        <v>BATT. Ø30 ÉVENT. 13 SERP. ARGT &amp; BTTES CLI ROUGE</v>
      </c>
      <c r="F564" t="str">
        <v>1</v>
      </c>
      <c r="H564" t="str">
        <v>BATTERIE</v>
      </c>
      <c r="I564" t="str">
        <v>EVENTAILLE</v>
      </c>
      <c r="J564" t="str">
        <v>30</v>
      </c>
      <c r="K564" t="str">
        <v>SERPENTEAUX</v>
      </c>
      <c r="L564" t="str">
        <v>ROUGE</v>
      </c>
      <c r="M564" t="str">
        <v>CN</v>
      </c>
      <c r="N564" t="str">
        <v>F3</v>
      </c>
      <c r="O564" t="str">
        <v>1.4G</v>
      </c>
      <c r="P564" t="str">
        <v>1008-F3-69254053</v>
      </c>
      <c r="Q564" t="str">
        <v>0.22</v>
      </c>
      <c r="R564" t="str">
        <v>3</v>
      </c>
      <c r="S564" t="str">
        <v>25</v>
      </c>
      <c r="T564" t="str">
        <v>F-00000300</v>
      </c>
      <c r="U564" t="str">
        <v>309</v>
      </c>
      <c r="V564" t="str">
        <v>4.89</v>
      </c>
      <c r="W564" t="str">
        <v>0</v>
      </c>
      <c r="X564" t="str">
        <v>https://youtu.be/ZdJE7mB9IAg</v>
      </c>
    </row>
    <row r="565">
      <c r="A565" t="str">
        <v>AutoTable</v>
      </c>
      <c r="D565" t="str">
        <v>01330-15</v>
      </c>
      <c r="E565" t="str">
        <v>BATT. Ø30 ÉVENT. 13 PAF FILET D'OR &amp; CLIGNO VERT</v>
      </c>
      <c r="F565" t="str">
        <v>1</v>
      </c>
      <c r="H565" t="str">
        <v>BATTERIE</v>
      </c>
      <c r="I565" t="str">
        <v>EVENTAILLE</v>
      </c>
      <c r="J565" t="str">
        <v>30</v>
      </c>
      <c r="K565" t="str">
        <v>PLEUREUR</v>
      </c>
      <c r="L565" t="str">
        <v>KAMURO</v>
      </c>
      <c r="M565" t="str">
        <v>CN</v>
      </c>
      <c r="N565" t="str">
        <v>F3</v>
      </c>
      <c r="O565" t="str">
        <v>1.4G</v>
      </c>
      <c r="P565" t="str">
        <v>1008-F3-69254053</v>
      </c>
      <c r="Q565" t="str">
        <v>0.338</v>
      </c>
      <c r="R565" t="str">
        <v>3</v>
      </c>
      <c r="S565" t="str">
        <v>25</v>
      </c>
      <c r="T565" t="str">
        <v>F-00000300</v>
      </c>
      <c r="U565" t="str">
        <v>0</v>
      </c>
      <c r="V565" t="str">
        <v>5.61</v>
      </c>
      <c r="W565" t="str">
        <v>14</v>
      </c>
      <c r="X565" t="str">
        <v>https://youtu.be/FwdB-Z1rXKw</v>
      </c>
    </row>
    <row r="566">
      <c r="A566" t="str">
        <v>AutoTable</v>
      </c>
      <c r="D566" t="str">
        <v>01330-18</v>
      </c>
      <c r="E566" t="str">
        <v>BATT. Ø30 ÉVENT. 13 COM. F. OR &amp; Œ. DE D. + TC RGE</v>
      </c>
      <c r="F566" t="str">
        <v>1</v>
      </c>
      <c r="H566" t="str">
        <v>BATTERIE</v>
      </c>
      <c r="I566" t="str">
        <v>EVENTAILLE</v>
      </c>
      <c r="J566" t="str">
        <v>30</v>
      </c>
      <c r="K566" t="str">
        <v>CREPITANT</v>
      </c>
      <c r="L566" t="str">
        <v>KAMURO</v>
      </c>
      <c r="M566" t="str">
        <v>CN</v>
      </c>
      <c r="N566" t="str">
        <v>F3</v>
      </c>
      <c r="O566" t="str">
        <v>1.4G</v>
      </c>
      <c r="P566" t="str">
        <v>1008-F3-69254053</v>
      </c>
      <c r="Q566" t="str">
        <v>0.289</v>
      </c>
      <c r="R566" t="str">
        <v>3</v>
      </c>
      <c r="S566" t="str">
        <v>25</v>
      </c>
      <c r="T566" t="str">
        <v>F-00000300</v>
      </c>
      <c r="U566" t="str">
        <v>219</v>
      </c>
      <c r="V566" t="str">
        <v>4.905</v>
      </c>
      <c r="W566" t="str">
        <v>4</v>
      </c>
      <c r="X566" t="str">
        <v>https://youtu.be/SJoW2ywDwug</v>
      </c>
    </row>
    <row r="567">
      <c r="A567" t="str">
        <v>AutoTable</v>
      </c>
      <c r="D567" t="str">
        <v>01424-81CE</v>
      </c>
      <c r="E567" t="str">
        <v>BATT. Ø24 ÉVENT. 144 COMÈTES FILET D'OR</v>
      </c>
      <c r="F567" t="str">
        <v>1</v>
      </c>
      <c r="H567" t="str">
        <v>BATTERIE</v>
      </c>
      <c r="I567" t="str">
        <v>EVENTAILLE</v>
      </c>
      <c r="J567" t="str">
        <v>24</v>
      </c>
      <c r="K567" t="str">
        <v>PLEUREUR</v>
      </c>
      <c r="L567" t="str">
        <v>KAMURO</v>
      </c>
      <c r="M567" t="str">
        <v>CN</v>
      </c>
      <c r="N567" t="str">
        <v>F4</v>
      </c>
      <c r="O567" t="str">
        <v>1.4G</v>
      </c>
      <c r="P567" t="str">
        <v>1008-F4-69245809</v>
      </c>
      <c r="Q567" t="str">
        <v>1.788</v>
      </c>
      <c r="R567" t="str">
        <v>25</v>
      </c>
      <c r="S567" t="str">
        <v>36</v>
      </c>
      <c r="T567" t="str">
        <v>F-00000262</v>
      </c>
      <c r="U567" t="str">
        <v>59</v>
      </c>
      <c r="V567" t="str">
        <v>18.4095</v>
      </c>
      <c r="W567" t="str">
        <v>0</v>
      </c>
      <c r="X567" t="str">
        <v>https://tinyurl.com/y23bf22l</v>
      </c>
    </row>
    <row r="568">
      <c r="A568" t="str">
        <v>AutoTable</v>
      </c>
      <c r="D568" t="str">
        <v>01424-89CE</v>
      </c>
      <c r="E568" t="str">
        <v>BATT. Ø24 ÉVENT. 144 COMÈTES FILET D'ARGENT</v>
      </c>
      <c r="F568" t="str">
        <v>1</v>
      </c>
      <c r="H568" t="str">
        <v>BATTERIE</v>
      </c>
      <c r="I568" t="str">
        <v>EVENTAILLE</v>
      </c>
      <c r="J568" t="str">
        <v>24</v>
      </c>
      <c r="K568" t="str">
        <v>PLEUREUR</v>
      </c>
      <c r="L568" t="str">
        <v>ARGENT</v>
      </c>
      <c r="M568" t="str">
        <v>CN</v>
      </c>
      <c r="N568" t="str">
        <v>F4</v>
      </c>
      <c r="O568" t="str">
        <v>1.4G</v>
      </c>
      <c r="P568" t="str">
        <v>1008-F4-69245809</v>
      </c>
      <c r="Q568" t="str">
        <v>2.145</v>
      </c>
      <c r="R568" t="str">
        <v>25</v>
      </c>
      <c r="S568" t="str">
        <v>36</v>
      </c>
      <c r="T568" t="str">
        <v>F-00000262</v>
      </c>
      <c r="U568" t="str">
        <v>30</v>
      </c>
      <c r="V568" t="str">
        <v>18.40967</v>
      </c>
      <c r="W568" t="str">
        <v>0</v>
      </c>
      <c r="X568" t="str">
        <v>https://youtu.be/2ERneiV_ESY</v>
      </c>
    </row>
    <row r="569">
      <c r="A569" t="str">
        <v>AutoTable</v>
      </c>
      <c r="D569" t="str">
        <v>01519-05CE</v>
      </c>
      <c r="E569" t="str">
        <v>BATT. Ø20 ÉVENT. 150 COMÈTES MOSAÏQUE VERT</v>
      </c>
      <c r="F569" t="str">
        <v>1</v>
      </c>
      <c r="H569" t="str">
        <v>BATTERIE</v>
      </c>
      <c r="I569" t="str">
        <v>EVENTAILLE</v>
      </c>
      <c r="J569" t="str">
        <v>20</v>
      </c>
      <c r="K569" t="str">
        <v>MOSAIQUE</v>
      </c>
      <c r="L569" t="str">
        <v>VERT</v>
      </c>
      <c r="M569" t="str">
        <v>CN</v>
      </c>
      <c r="N569" t="str">
        <v>F4</v>
      </c>
      <c r="O569" t="str">
        <v>1.4G</v>
      </c>
      <c r="P569" t="str">
        <v>1008-F4-69245806</v>
      </c>
      <c r="Q569" t="str">
        <v>1.599</v>
      </c>
      <c r="R569" t="str">
        <v>25</v>
      </c>
      <c r="S569" t="str">
        <v>30</v>
      </c>
      <c r="T569" t="str">
        <v>F-00000262</v>
      </c>
      <c r="U569" t="str">
        <v>33</v>
      </c>
      <c r="V569" t="str">
        <v>16.73625</v>
      </c>
      <c r="W569" t="str">
        <v>33</v>
      </c>
      <c r="X569" t="str">
        <v>https://youtu.be/8mh4d8PNmnE</v>
      </c>
    </row>
    <row r="570">
      <c r="A570" t="str">
        <v>AutoTable</v>
      </c>
      <c r="D570" t="str">
        <v>01519-06CE</v>
      </c>
      <c r="E570" t="str">
        <v>BATT. Ø20 ÉVENT. 150 COMÈTES MOSAÏQUE ROUGE</v>
      </c>
      <c r="F570" t="str">
        <v>1</v>
      </c>
      <c r="H570" t="str">
        <v>BATTERIE</v>
      </c>
      <c r="I570" t="str">
        <v>EVENTAILLE</v>
      </c>
      <c r="J570" t="str">
        <v>20</v>
      </c>
      <c r="K570" t="str">
        <v>MOSAIQUE</v>
      </c>
      <c r="L570" t="str">
        <v>ROUGE</v>
      </c>
      <c r="M570" t="str">
        <v>CN</v>
      </c>
      <c r="N570" t="str">
        <v>F4</v>
      </c>
      <c r="O570" t="str">
        <v>1.4G</v>
      </c>
      <c r="P570" t="str">
        <v>1008-F4-69245806</v>
      </c>
      <c r="Q570" t="str">
        <v>1.599</v>
      </c>
      <c r="R570" t="str">
        <v>25</v>
      </c>
      <c r="S570" t="str">
        <v>30</v>
      </c>
      <c r="T570" t="str">
        <v>F-00000262</v>
      </c>
      <c r="U570" t="str">
        <v>36</v>
      </c>
      <c r="V570" t="str">
        <v>16.735</v>
      </c>
      <c r="W570" t="str">
        <v>0</v>
      </c>
      <c r="X570" t="str">
        <v>https://tinyurl.com/y3w9fn7v</v>
      </c>
    </row>
    <row r="571">
      <c r="A571" t="str">
        <v>AutoTable</v>
      </c>
      <c r="D571" t="str">
        <v>01519-09CE</v>
      </c>
      <c r="E571" t="str">
        <v>BATT. Ø20 ÉVENT. 150 COMÈTES MOSAÏQUE ARGENT</v>
      </c>
      <c r="F571" t="str">
        <v>1</v>
      </c>
      <c r="H571" t="str">
        <v>BATTERIE</v>
      </c>
      <c r="I571" t="str">
        <v>EVENTAILLE</v>
      </c>
      <c r="J571" t="str">
        <v>20</v>
      </c>
      <c r="K571" t="str">
        <v>MOSAIQUE</v>
      </c>
      <c r="L571" t="str">
        <v>ARGENT</v>
      </c>
      <c r="M571" t="str">
        <v>CN</v>
      </c>
      <c r="N571" t="str">
        <v>F4</v>
      </c>
      <c r="O571" t="str">
        <v>1.4G</v>
      </c>
      <c r="P571" t="str">
        <v>1008-F4-69245806</v>
      </c>
      <c r="Q571" t="str">
        <v>1.599</v>
      </c>
      <c r="R571" t="str">
        <v>25</v>
      </c>
      <c r="S571" t="str">
        <v>30</v>
      </c>
      <c r="T571" t="str">
        <v>F-00000262</v>
      </c>
      <c r="U571" t="str">
        <v>59</v>
      </c>
      <c r="V571" t="str">
        <v>16.73595</v>
      </c>
      <c r="W571" t="str">
        <v>1</v>
      </c>
    </row>
    <row r="572">
      <c r="A572" t="str">
        <v>AutoTable</v>
      </c>
      <c r="D572" t="str">
        <v>01519-11CE</v>
      </c>
      <c r="E572" t="str">
        <v>BATT. Ø20 ÉVENT. 150 COM. MOSAÏQUE FRISSON BLANC</v>
      </c>
      <c r="F572" t="str">
        <v>1</v>
      </c>
      <c r="H572" t="str">
        <v>BATTERIE</v>
      </c>
      <c r="I572" t="str">
        <v>EVENTAILLE</v>
      </c>
      <c r="J572" t="str">
        <v>20</v>
      </c>
      <c r="K572" t="str">
        <v>CREPITANT</v>
      </c>
      <c r="L572" t="str">
        <v>ARGENT</v>
      </c>
      <c r="M572" t="str">
        <v>CN</v>
      </c>
      <c r="N572" t="str">
        <v>F4</v>
      </c>
      <c r="O572" t="str">
        <v>1.4G</v>
      </c>
      <c r="P572" t="str">
        <v>1008-F4-69245806</v>
      </c>
      <c r="Q572" t="str">
        <v>1.611</v>
      </c>
      <c r="R572" t="str">
        <v>25</v>
      </c>
      <c r="S572" t="str">
        <v>30</v>
      </c>
      <c r="T572" t="str">
        <v>F-00000262</v>
      </c>
      <c r="U572" t="str">
        <v>24</v>
      </c>
      <c r="V572" t="str">
        <v>16.735</v>
      </c>
      <c r="W572" t="str">
        <v>0</v>
      </c>
      <c r="X572" t="str">
        <v>https://tinyurl.com/y55zmttc</v>
      </c>
    </row>
    <row r="573">
      <c r="A573" t="str">
        <v>AutoTable</v>
      </c>
      <c r="D573" t="str">
        <v>01830-02</v>
      </c>
      <c r="E573" t="str">
        <v>BATT. Ø30 ÉVENT. 18 BTTES DOMINANTE BLEUE</v>
      </c>
      <c r="F573" t="str">
        <v>1</v>
      </c>
      <c r="H573" t="str">
        <v>BATTERIE</v>
      </c>
      <c r="I573" t="str">
        <v>EVENTAILLE</v>
      </c>
      <c r="J573" t="str">
        <v>30</v>
      </c>
      <c r="K573" t="str">
        <v>PIVOINE</v>
      </c>
      <c r="L573" t="str">
        <v>BLEU</v>
      </c>
      <c r="M573" t="str">
        <v>CN</v>
      </c>
      <c r="N573" t="str">
        <v>F3</v>
      </c>
      <c r="O573" t="str">
        <v>1.4G</v>
      </c>
      <c r="P573" t="str">
        <v>0163-F3-4633</v>
      </c>
      <c r="Q573" t="str">
        <v>0.378</v>
      </c>
      <c r="R573" t="str">
        <v>30</v>
      </c>
      <c r="S573" t="str">
        <v>25</v>
      </c>
      <c r="T573" t="str">
        <v>F-00000300</v>
      </c>
      <c r="U573" t="str">
        <v>385</v>
      </c>
      <c r="V573" t="str">
        <v>5.3775</v>
      </c>
      <c r="W573" t="str">
        <v>1</v>
      </c>
      <c r="X573" t="str">
        <v>https://tinyurl.com/y49cbcbt</v>
      </c>
    </row>
    <row r="574">
      <c r="A574" t="str">
        <v>AutoTable</v>
      </c>
      <c r="D574" t="str">
        <v>01830-05</v>
      </c>
      <c r="E574" t="str">
        <v>BATT. Ø30 ÉVENT. 18 BTTES DOMINANTE VERTE</v>
      </c>
      <c r="F574" t="str">
        <v>1</v>
      </c>
      <c r="H574" t="str">
        <v>BATTERIE</v>
      </c>
      <c r="I574" t="str">
        <v>EVENTAILLE</v>
      </c>
      <c r="J574" t="str">
        <v>30</v>
      </c>
      <c r="K574" t="str">
        <v>PIVOINE</v>
      </c>
      <c r="L574" t="str">
        <v>VERT</v>
      </c>
      <c r="M574" t="str">
        <v>CN</v>
      </c>
      <c r="N574" t="str">
        <v>F3</v>
      </c>
      <c r="O574" t="str">
        <v>1.4G</v>
      </c>
      <c r="P574" t="str">
        <v>0163-F3-4633</v>
      </c>
      <c r="Q574" t="str">
        <v>0.378</v>
      </c>
      <c r="R574" t="str">
        <v>25</v>
      </c>
      <c r="S574" t="str">
        <v>25</v>
      </c>
      <c r="T574" t="str">
        <v>F-00000300</v>
      </c>
      <c r="U574" t="str">
        <v>200</v>
      </c>
      <c r="V574" t="str">
        <v>5.3325</v>
      </c>
      <c r="W574" t="str">
        <v>96</v>
      </c>
      <c r="X574" t="str">
        <v>https://youtu.be/Hqd4Fe5b9KU</v>
      </c>
    </row>
    <row r="575">
      <c r="A575" t="str">
        <v>AutoTable</v>
      </c>
      <c r="D575" t="str">
        <v>01830-06</v>
      </c>
      <c r="E575" t="str">
        <v>BATT. Ø30 ÉVENT. 18 BTTES DOMINANTE ROUGE</v>
      </c>
      <c r="F575" t="str">
        <v>1</v>
      </c>
      <c r="H575" t="str">
        <v>BATTERIE</v>
      </c>
      <c r="I575" t="str">
        <v>EVENTAILLE</v>
      </c>
      <c r="J575" t="str">
        <v>30</v>
      </c>
      <c r="K575" t="str">
        <v>PIVOINE</v>
      </c>
      <c r="L575" t="str">
        <v>ROUGE</v>
      </c>
      <c r="M575" t="str">
        <v>CN</v>
      </c>
      <c r="N575" t="str">
        <v>F3</v>
      </c>
      <c r="O575" t="str">
        <v>1.4G</v>
      </c>
      <c r="P575" t="str">
        <v>0163-F3-4633</v>
      </c>
      <c r="Q575" t="str">
        <v>0.378</v>
      </c>
      <c r="R575" t="str">
        <v>25</v>
      </c>
      <c r="S575" t="str">
        <v>25</v>
      </c>
      <c r="T575" t="str">
        <v>F-00000300</v>
      </c>
      <c r="U575" t="str">
        <v>451</v>
      </c>
      <c r="V575" t="str">
        <v>5.379</v>
      </c>
      <c r="W575" t="str">
        <v>1</v>
      </c>
      <c r="X575" t="str">
        <v>https://tinyurl.com/yy2cgh8x</v>
      </c>
    </row>
    <row r="576">
      <c r="A576" t="str">
        <v>AutoTable</v>
      </c>
      <c r="D576" t="str">
        <v>01830-09</v>
      </c>
      <c r="E576" t="str">
        <v>BATT. Ø30 ÉVENT. 18 BTTES DOMINANTE ARGENT</v>
      </c>
      <c r="F576" t="str">
        <v>1</v>
      </c>
      <c r="H576" t="str">
        <v>BATTERIE</v>
      </c>
      <c r="I576" t="str">
        <v>EVENTAILLE</v>
      </c>
      <c r="J576" t="str">
        <v>30</v>
      </c>
      <c r="K576" t="str">
        <v>PIVOINE</v>
      </c>
      <c r="L576" t="str">
        <v>ARGENT</v>
      </c>
      <c r="M576" t="str">
        <v>CN</v>
      </c>
      <c r="N576" t="str">
        <v>F3</v>
      </c>
      <c r="O576" t="str">
        <v>1.4G</v>
      </c>
      <c r="P576" t="str">
        <v>0163-F3-4633</v>
      </c>
      <c r="Q576" t="str">
        <v>0.378</v>
      </c>
      <c r="R576" t="str">
        <v>25</v>
      </c>
      <c r="S576" t="str">
        <v>25</v>
      </c>
      <c r="T576" t="str">
        <v>F-00000300</v>
      </c>
      <c r="U576" t="str">
        <v>242</v>
      </c>
      <c r="V576" t="str">
        <v>5.374</v>
      </c>
      <c r="W576" t="str">
        <v>70</v>
      </c>
      <c r="X576" t="str">
        <v>https://tinyurl.com/y6ddk3u3</v>
      </c>
    </row>
    <row r="577">
      <c r="A577" t="str">
        <v>AutoTable</v>
      </c>
      <c r="D577" t="str">
        <v>02430-04CE</v>
      </c>
      <c r="E577" t="str">
        <v>BATT. Ø30 ÉVENT. 24 PAF JAUNES + CROISEMENTS BLEUS</v>
      </c>
      <c r="F577" t="str">
        <v>1</v>
      </c>
      <c r="H577" t="str">
        <v>BATTERIE</v>
      </c>
      <c r="I577" t="str">
        <v>EVENTAILLE</v>
      </c>
      <c r="J577" t="str">
        <v>30</v>
      </c>
      <c r="K577" t="str">
        <v>MOSAIQUE</v>
      </c>
      <c r="L577" t="str">
        <v>BLEU</v>
      </c>
      <c r="M577" t="str">
        <v>CN</v>
      </c>
      <c r="N577" t="str">
        <v>F4</v>
      </c>
      <c r="O577" t="str">
        <v>1.4G</v>
      </c>
      <c r="P577" t="str">
        <v>1008-F4-69254324</v>
      </c>
      <c r="Q577" t="str">
        <v>0.526</v>
      </c>
      <c r="R577" t="str">
        <v>30</v>
      </c>
      <c r="S577" t="str">
        <v>48</v>
      </c>
      <c r="T577" t="str">
        <v>F-00000262</v>
      </c>
      <c r="U577" t="str">
        <v>40</v>
      </c>
      <c r="V577" t="str">
        <v>9.3525</v>
      </c>
      <c r="W577" t="str">
        <v>5</v>
      </c>
      <c r="X577" t="str">
        <v>https://tinyurl.com/y3zep8pr</v>
      </c>
    </row>
    <row r="578">
      <c r="A578" t="str">
        <v>AutoTable</v>
      </c>
      <c r="D578" t="str">
        <v>03018-63</v>
      </c>
      <c r="E578" t="str">
        <v>BATT. Ø18 ÉVT. 300 PAF CLI ROUGE + SIFFLETS ARGT</v>
      </c>
      <c r="F578" t="str">
        <v>1</v>
      </c>
      <c r="H578" t="str">
        <v>BATTERIE</v>
      </c>
      <c r="I578" t="str">
        <v>EVENTAILLE</v>
      </c>
      <c r="J578" t="str">
        <v>18</v>
      </c>
      <c r="K578" t="str">
        <v>SIFFLETS</v>
      </c>
      <c r="L578" t="str">
        <v>ROUGE</v>
      </c>
      <c r="M578" t="str">
        <v>CN</v>
      </c>
      <c r="N578" t="str">
        <v>F4</v>
      </c>
      <c r="O578" t="str">
        <v>1.4G</v>
      </c>
      <c r="P578" t="str">
        <v>2463-F4-0267</v>
      </c>
      <c r="Q578" t="str">
        <v>2.4</v>
      </c>
      <c r="R578" t="str">
        <v>30</v>
      </c>
      <c r="S578" t="str">
        <v>45</v>
      </c>
      <c r="T578" t="str">
        <v>F-00000114</v>
      </c>
      <c r="U578" t="str">
        <v>108</v>
      </c>
      <c r="V578" t="str">
        <v>40.04</v>
      </c>
      <c r="W578" t="str">
        <v>1</v>
      </c>
      <c r="X578" t="str">
        <v>https://youtu.be/V71d2u6-3rg</v>
      </c>
    </row>
    <row r="579">
      <c r="A579" t="str">
        <v>AutoTable</v>
      </c>
      <c r="D579" t="str">
        <v>03130-45</v>
      </c>
      <c r="E579" t="str">
        <v>BATT. 30 MM 31 CPS 21 BOMBETTES OR ET CLIGNO VERT</v>
      </c>
      <c r="F579" t="str">
        <v>ANCIENNES REFS</v>
      </c>
      <c r="H579" t="str">
        <v>BATTERIE</v>
      </c>
      <c r="I579" t="str">
        <v>EVENTAILLE</v>
      </c>
      <c r="J579" t="str">
        <v>30</v>
      </c>
      <c r="K579" t="str">
        <v>BOMBE CLIGNO</v>
      </c>
      <c r="L579" t="str">
        <v>OR</v>
      </c>
      <c r="M579" t="str">
        <v>CN</v>
      </c>
      <c r="N579" t="str">
        <v>F3</v>
      </c>
      <c r="O579" t="str">
        <v>1.4G</v>
      </c>
      <c r="P579" t="str">
        <v>1008-F3-69247042</v>
      </c>
      <c r="Q579" t="str">
        <v>0.498</v>
      </c>
      <c r="R579" t="str">
        <v>40</v>
      </c>
      <c r="S579" t="str">
        <v>25</v>
      </c>
      <c r="T579" t="str">
        <v>F-00000300</v>
      </c>
      <c r="U579" t="str">
        <v>0</v>
      </c>
      <c r="V579" t="str">
        <v>7.775</v>
      </c>
      <c r="W579" t="str">
        <v>0</v>
      </c>
    </row>
    <row r="580">
      <c r="A580" t="str">
        <v>AutoTable</v>
      </c>
      <c r="D580" t="str">
        <v>03520-23CE</v>
      </c>
      <c r="E580" t="str">
        <v>BATT. 20 MM 35 CPS TRONC + CHEVEUX ARGENT</v>
      </c>
      <c r="F580" t="str">
        <v>ANCIENNES REFS</v>
      </c>
      <c r="H580" t="str">
        <v>BATTERIE</v>
      </c>
      <c r="I580" t="str">
        <v>EVENTAILLE</v>
      </c>
      <c r="J580" t="str">
        <v>20</v>
      </c>
      <c r="K580" t="str">
        <v>SPECIAL ETOILE</v>
      </c>
      <c r="L580" t="str">
        <v>ARGENT</v>
      </c>
      <c r="M580" t="str">
        <v>CN</v>
      </c>
      <c r="N580" t="str">
        <v>F2</v>
      </c>
      <c r="O580" t="str">
        <v>1.4G</v>
      </c>
      <c r="P580" t="str">
        <v>1008-F2-69254318</v>
      </c>
      <c r="Q580" t="str">
        <v>0.161</v>
      </c>
      <c r="R580" t="str">
        <v>23</v>
      </c>
      <c r="S580" t="str">
        <v>8</v>
      </c>
      <c r="T580" t="str">
        <v>F-00000262</v>
      </c>
      <c r="U580" t="str">
        <v>0</v>
      </c>
      <c r="V580" t="str">
        <v>4.02</v>
      </c>
      <c r="W580" t="str">
        <v>0</v>
      </c>
    </row>
    <row r="581">
      <c r="A581" t="str">
        <v>AutoTable</v>
      </c>
      <c r="D581" t="str">
        <v>03520-24CE</v>
      </c>
      <c r="E581" t="str">
        <v>BATT. 20 MM 35 CPS TRONC + CHEVEUX OR</v>
      </c>
      <c r="F581" t="str">
        <v>ANCIENNES REFS</v>
      </c>
      <c r="H581" t="str">
        <v>BATTERIE</v>
      </c>
      <c r="I581" t="str">
        <v>EVENTAILLE</v>
      </c>
      <c r="J581" t="str">
        <v>20</v>
      </c>
      <c r="K581" t="str">
        <v>SPECIAL ETOILE</v>
      </c>
      <c r="L581" t="str">
        <v>OR</v>
      </c>
      <c r="M581" t="str">
        <v>CN</v>
      </c>
      <c r="N581" t="str">
        <v>F2</v>
      </c>
      <c r="O581" t="str">
        <v>1.4G</v>
      </c>
      <c r="P581" t="str">
        <v>1008-F2-69254318</v>
      </c>
      <c r="Q581" t="str">
        <v>0.233</v>
      </c>
      <c r="R581" t="str">
        <v>23</v>
      </c>
      <c r="S581" t="str">
        <v>8</v>
      </c>
      <c r="T581" t="str">
        <v>F-00000262</v>
      </c>
      <c r="U581" t="str">
        <v>0</v>
      </c>
      <c r="V581" t="str">
        <v>3.78</v>
      </c>
      <c r="W581" t="str">
        <v>0</v>
      </c>
    </row>
    <row r="582">
      <c r="A582" t="str">
        <v>AutoTable</v>
      </c>
      <c r="D582" t="str">
        <v>03520-25CE</v>
      </c>
      <c r="E582" t="str">
        <v>BATT. 20 MM 35 CPS TRONC + CHEVEUX VERTS</v>
      </c>
      <c r="F582" t="str">
        <v>ANCIENNES REFS</v>
      </c>
      <c r="H582" t="str">
        <v>BATTERIE</v>
      </c>
      <c r="I582" t="str">
        <v>EVENTAILLE</v>
      </c>
      <c r="J582" t="str">
        <v>20</v>
      </c>
      <c r="K582" t="str">
        <v>SPECIAL ETOILE</v>
      </c>
      <c r="L582" t="str">
        <v>VERT</v>
      </c>
      <c r="M582" t="str">
        <v>CN</v>
      </c>
      <c r="N582" t="str">
        <v>F2</v>
      </c>
      <c r="O582" t="str">
        <v>1.4G</v>
      </c>
      <c r="P582" t="str">
        <v>1008-F2-69245318</v>
      </c>
      <c r="Q582" t="str">
        <v>0.288</v>
      </c>
      <c r="R582" t="str">
        <v>23</v>
      </c>
      <c r="S582" t="str">
        <v>8</v>
      </c>
      <c r="T582" t="str">
        <v>F-00000262</v>
      </c>
      <c r="U582" t="str">
        <v>0</v>
      </c>
      <c r="V582" t="str">
        <v>3.78</v>
      </c>
      <c r="W582" t="str">
        <v>0</v>
      </c>
    </row>
    <row r="583">
      <c r="A583" t="str">
        <v>AutoTable</v>
      </c>
      <c r="D583" t="str">
        <v>03520-26CE</v>
      </c>
      <c r="E583" t="str">
        <v>BATT. 20 MM 35 CPS TRONC + CHEVEUX ROUGES</v>
      </c>
      <c r="F583" t="str">
        <v>OPPORTUNITE</v>
      </c>
      <c r="H583" t="str">
        <v>BATTERIE</v>
      </c>
      <c r="I583" t="str">
        <v>EVENTAILLE</v>
      </c>
      <c r="J583" t="str">
        <v>20</v>
      </c>
      <c r="K583" t="str">
        <v>SPECIAL ETOILE</v>
      </c>
      <c r="L583" t="str">
        <v>ROUGE</v>
      </c>
      <c r="M583" t="str">
        <v>CN</v>
      </c>
      <c r="N583" t="str">
        <v>F2</v>
      </c>
      <c r="O583" t="str">
        <v>1.4G</v>
      </c>
      <c r="P583" t="str">
        <v>1008-F2-69254318</v>
      </c>
      <c r="Q583" t="str">
        <v>0.161</v>
      </c>
      <c r="R583" t="str">
        <v>23</v>
      </c>
      <c r="S583" t="str">
        <v>8</v>
      </c>
      <c r="T583" t="str">
        <v>F-00000262</v>
      </c>
      <c r="U583" t="str">
        <v>26</v>
      </c>
      <c r="V583" t="str">
        <v>4.05</v>
      </c>
      <c r="W583" t="str">
        <v>5</v>
      </c>
    </row>
    <row r="584">
      <c r="A584" t="str">
        <v>AutoTable</v>
      </c>
      <c r="D584" t="str">
        <v>03520-31CE</v>
      </c>
      <c r="E584" t="str">
        <v>BATT. 20 MM 35 CPS TRONC ARGT + BBES MULTICOLORES</v>
      </c>
      <c r="F584" t="str">
        <v>ANCIENNES REFS</v>
      </c>
      <c r="H584" t="str">
        <v>BATTERIE</v>
      </c>
      <c r="I584" t="str">
        <v>EVENTAILLE</v>
      </c>
      <c r="J584" t="str">
        <v>20</v>
      </c>
      <c r="K584" t="str">
        <v>BOMBE TRONC</v>
      </c>
      <c r="L584" t="str">
        <v>MULTICOLORE</v>
      </c>
      <c r="M584" t="str">
        <v>CN</v>
      </c>
      <c r="N584" t="str">
        <v>F2</v>
      </c>
      <c r="O584" t="str">
        <v>1.4G</v>
      </c>
      <c r="P584" t="str">
        <v>1008-F2-69254319</v>
      </c>
      <c r="Q584" t="str">
        <v>0.258</v>
      </c>
      <c r="R584" t="str">
        <v>23</v>
      </c>
      <c r="S584" t="str">
        <v>8</v>
      </c>
      <c r="T584" t="str">
        <v>F-00000262</v>
      </c>
      <c r="U584" t="str">
        <v>0</v>
      </c>
      <c r="V584" t="str">
        <v>4.02194</v>
      </c>
      <c r="W584" t="str">
        <v>0</v>
      </c>
    </row>
    <row r="585">
      <c r="A585" t="str">
        <v>AutoTable</v>
      </c>
      <c r="D585" t="str">
        <v>03524-75CE</v>
      </c>
      <c r="E585" t="str">
        <v>BATT. 24 MM 35 CPS COMÈTES FILET D'ARGT À CHGT RGE</v>
      </c>
      <c r="F585" t="str">
        <v>ANCIENNES REFS</v>
      </c>
      <c r="H585" t="str">
        <v>BATTERIE</v>
      </c>
      <c r="I585" t="str">
        <v>EVENTAILLE</v>
      </c>
      <c r="J585" t="str">
        <v>24</v>
      </c>
      <c r="K585" t="str">
        <v>COMETE</v>
      </c>
      <c r="L585" t="str">
        <v>ARGENT</v>
      </c>
      <c r="M585" t="str">
        <v>CN</v>
      </c>
      <c r="N585" t="str">
        <v>F3</v>
      </c>
      <c r="O585" t="str">
        <v>1.4G</v>
      </c>
      <c r="P585" t="str">
        <v>1008-F3-69254322</v>
      </c>
      <c r="Q585" t="str">
        <v>0.525</v>
      </c>
      <c r="R585" t="str">
        <v>20</v>
      </c>
      <c r="S585" t="str">
        <v>25</v>
      </c>
      <c r="T585" t="str">
        <v>F-00000262</v>
      </c>
      <c r="U585" t="str">
        <v>0</v>
      </c>
      <c r="V585" t="str">
        <v>5.46</v>
      </c>
      <c r="W585" t="str">
        <v>0</v>
      </c>
    </row>
    <row r="586">
      <c r="A586" t="str">
        <v>AutoTable</v>
      </c>
      <c r="D586" t="str">
        <v>04024-23</v>
      </c>
      <c r="E586" t="str">
        <v>BATT. Ø25 ÉVENT. 40 BTTES POISSONS ARGT + TC ARGT</v>
      </c>
      <c r="F586" t="str">
        <v>1</v>
      </c>
      <c r="G586" t="str">
        <v>2020</v>
      </c>
      <c r="H586" t="str">
        <v>BATTERIE</v>
      </c>
      <c r="I586" t="str">
        <v>EVENTAILLE</v>
      </c>
      <c r="J586" t="str">
        <v>25</v>
      </c>
      <c r="K586" t="str">
        <v>SERPENTEAUX</v>
      </c>
      <c r="L586" t="str">
        <v>ARGENT</v>
      </c>
      <c r="M586" t="str">
        <v>CN</v>
      </c>
      <c r="N586" t="str">
        <v>F2</v>
      </c>
      <c r="O586" t="str">
        <v>1.4G</v>
      </c>
      <c r="P586" t="str">
        <v>2086-F2-001305</v>
      </c>
      <c r="Q586" t="str">
        <v>0.44</v>
      </c>
      <c r="R586" t="str">
        <v>30</v>
      </c>
      <c r="S586" t="str">
        <v>8</v>
      </c>
      <c r="T586" t="str">
        <v>F-00000300</v>
      </c>
      <c r="U586" t="str">
        <v>0</v>
      </c>
      <c r="V586" t="str">
        <v>5.42143</v>
      </c>
      <c r="W586" t="str">
        <v>0</v>
      </c>
    </row>
    <row r="587">
      <c r="A587" t="str">
        <v>AutoTable</v>
      </c>
      <c r="D587" t="str">
        <v>04024-26</v>
      </c>
      <c r="E587" t="str">
        <v>BATT. Ø25 ÉVENT. 40 BTTES POISSONS ROUGES + TC RGE</v>
      </c>
      <c r="F587" t="str">
        <v>1</v>
      </c>
      <c r="G587" t="str">
        <v>2020</v>
      </c>
      <c r="H587" t="str">
        <v>BATTERIE</v>
      </c>
      <c r="I587" t="str">
        <v>EVENTAILLE</v>
      </c>
      <c r="J587" t="str">
        <v>25</v>
      </c>
      <c r="K587" t="str">
        <v>SERPENTEAUX</v>
      </c>
      <c r="L587" t="str">
        <v>ROUGE</v>
      </c>
      <c r="M587" t="str">
        <v>CN</v>
      </c>
      <c r="N587" t="str">
        <v>F2</v>
      </c>
      <c r="O587" t="str">
        <v>1.4G</v>
      </c>
      <c r="P587" t="str">
        <v>2086-F2-001305</v>
      </c>
      <c r="Q587" t="str">
        <v>0.44</v>
      </c>
      <c r="R587" t="str">
        <v>30</v>
      </c>
      <c r="S587" t="str">
        <v>8</v>
      </c>
      <c r="T587" t="str">
        <v>F-00000300</v>
      </c>
      <c r="U587" t="str">
        <v>0</v>
      </c>
      <c r="V587" t="str">
        <v>5.42143</v>
      </c>
      <c r="W587" t="str">
        <v>0</v>
      </c>
    </row>
    <row r="588">
      <c r="A588" t="str">
        <v>AutoTable</v>
      </c>
      <c r="D588" t="str">
        <v>04024-37</v>
      </c>
      <c r="E588" t="str">
        <v>BATT. Ø25 ÉVENT. 40 BTTES POISSONS OR &amp; BLEU + TC</v>
      </c>
      <c r="F588" t="str">
        <v>1</v>
      </c>
      <c r="G588" t="str">
        <v>2020</v>
      </c>
      <c r="H588" t="str">
        <v>BATTERIE</v>
      </c>
      <c r="I588" t="str">
        <v>EVENTAILLE</v>
      </c>
      <c r="J588" t="str">
        <v>25</v>
      </c>
      <c r="K588" t="str">
        <v>SERPENTEAUX</v>
      </c>
      <c r="L588" t="str">
        <v>BLEU</v>
      </c>
      <c r="M588" t="str">
        <v>CN</v>
      </c>
      <c r="N588" t="str">
        <v>F2</v>
      </c>
      <c r="O588" t="str">
        <v>1.4G</v>
      </c>
      <c r="P588" t="str">
        <v>2086-F2-001305</v>
      </c>
      <c r="Q588" t="str">
        <v>0.44</v>
      </c>
      <c r="R588" t="str">
        <v>30</v>
      </c>
      <c r="S588" t="str">
        <v>8</v>
      </c>
      <c r="T588" t="str">
        <v>F-00000300</v>
      </c>
      <c r="U588" t="str">
        <v>0</v>
      </c>
      <c r="V588" t="str">
        <v>5.42143</v>
      </c>
      <c r="W588" t="str">
        <v>0</v>
      </c>
    </row>
    <row r="589">
      <c r="A589" t="str">
        <v>AutoTable</v>
      </c>
      <c r="D589" t="str">
        <v>04025A</v>
      </c>
      <c r="E589" t="str">
        <v>BATT. Ø25 ÉVENT. 40 COMÈTES ARGENT</v>
      </c>
      <c r="F589" t="str">
        <v>1</v>
      </c>
      <c r="H589" t="str">
        <v>BATTERIE</v>
      </c>
      <c r="I589" t="str">
        <v>EVENTAILLE</v>
      </c>
      <c r="J589" t="str">
        <v>25</v>
      </c>
      <c r="K589" t="str">
        <v>COMETE</v>
      </c>
      <c r="L589" t="str">
        <v>ARGENT</v>
      </c>
      <c r="M589" t="str">
        <v>CN</v>
      </c>
      <c r="N589" t="str">
        <v>F3</v>
      </c>
      <c r="O589" t="str">
        <v>1.4G</v>
      </c>
      <c r="P589" t="str">
        <v>1008-F3-69248602</v>
      </c>
      <c r="Q589" t="str">
        <v>0.52</v>
      </c>
      <c r="R589" t="str">
        <v>30</v>
      </c>
      <c r="S589" t="str">
        <v>25</v>
      </c>
      <c r="T589" t="str">
        <v>F-00000234</v>
      </c>
      <c r="U589" t="str">
        <v>55</v>
      </c>
      <c r="V589" t="str">
        <v>5.42143</v>
      </c>
      <c r="W589" t="str">
        <v>0</v>
      </c>
      <c r="X589" t="str">
        <v>https://youtu.be/2O5avK2y0Ms</v>
      </c>
    </row>
    <row r="590">
      <c r="A590" t="str">
        <v>AutoTable</v>
      </c>
      <c r="D590" t="str">
        <v>04025B</v>
      </c>
      <c r="E590" t="str">
        <v>BATT. Ø25 ÉVENT. 40 COMÈTES BLEUES</v>
      </c>
      <c r="F590" t="str">
        <v>1</v>
      </c>
      <c r="H590" t="str">
        <v>BATTERIE</v>
      </c>
      <c r="I590" t="str">
        <v>EVENTAILLE</v>
      </c>
      <c r="J590" t="str">
        <v>25</v>
      </c>
      <c r="K590" t="str">
        <v>COMETE</v>
      </c>
      <c r="L590" t="str">
        <v>BLEU</v>
      </c>
      <c r="M590" t="str">
        <v>CN</v>
      </c>
      <c r="N590" t="str">
        <v>F3</v>
      </c>
      <c r="O590" t="str">
        <v>1.4G</v>
      </c>
      <c r="P590" t="str">
        <v>1008-F3-69248602</v>
      </c>
      <c r="Q590" t="str">
        <v>0.52</v>
      </c>
      <c r="R590" t="str">
        <v>30</v>
      </c>
      <c r="S590" t="str">
        <v>25</v>
      </c>
      <c r="T590" t="str">
        <v>F-00000234</v>
      </c>
      <c r="U590" t="str">
        <v>396</v>
      </c>
      <c r="V590" t="str">
        <v>5.23</v>
      </c>
      <c r="W590" t="str">
        <v>51</v>
      </c>
      <c r="X590" t="str">
        <v>https://tinyurl.com/yyzpahkt</v>
      </c>
    </row>
    <row r="591">
      <c r="A591" t="str">
        <v>AutoTable</v>
      </c>
      <c r="D591" t="str">
        <v>04025CB</v>
      </c>
      <c r="E591" t="str">
        <v>BATT. Ø25 ÉVENT. 40 COMÈTES CLIGNO BLANC</v>
      </c>
      <c r="F591" t="str">
        <v>1</v>
      </c>
      <c r="H591" t="str">
        <v>BATTERIE</v>
      </c>
      <c r="I591" t="str">
        <v>EVENTAILLE</v>
      </c>
      <c r="J591" t="str">
        <v>25</v>
      </c>
      <c r="K591" t="str">
        <v>CLIGNO</v>
      </c>
      <c r="L591" t="str">
        <v>BLANC</v>
      </c>
      <c r="M591" t="str">
        <v>CN</v>
      </c>
      <c r="N591" t="str">
        <v>F3</v>
      </c>
      <c r="O591" t="str">
        <v>1.4G</v>
      </c>
      <c r="P591" t="str">
        <v>1008-F3-69248602</v>
      </c>
      <c r="Q591" t="str">
        <v>0.52</v>
      </c>
      <c r="R591" t="str">
        <v>30</v>
      </c>
      <c r="S591" t="str">
        <v>25</v>
      </c>
      <c r="T591" t="str">
        <v>F-00000234</v>
      </c>
      <c r="U591" t="str">
        <v>151</v>
      </c>
      <c r="V591" t="str">
        <v>5.23</v>
      </c>
      <c r="W591" t="str">
        <v>90</v>
      </c>
      <c r="X591" t="str">
        <v>https://tinyurl.com/y2voj96t</v>
      </c>
    </row>
    <row r="592">
      <c r="A592" t="str">
        <v>AutoTable</v>
      </c>
      <c r="D592" t="str">
        <v>04025FB</v>
      </c>
      <c r="E592" t="str">
        <v>BATT. Ø25 ÉVENT. 40 COMÈTES FRISSON BLANC</v>
      </c>
      <c r="F592" t="str">
        <v>1</v>
      </c>
      <c r="H592" t="str">
        <v>BATTERIE</v>
      </c>
      <c r="I592" t="str">
        <v>EVENTAILLE</v>
      </c>
      <c r="J592" t="str">
        <v>25</v>
      </c>
      <c r="K592" t="str">
        <v>CREPITANT</v>
      </c>
      <c r="L592" t="str">
        <v>ARGENT</v>
      </c>
      <c r="M592" t="str">
        <v>CN</v>
      </c>
      <c r="N592" t="str">
        <v>F3</v>
      </c>
      <c r="O592" t="str">
        <v>1.4G</v>
      </c>
      <c r="P592" t="str">
        <v>1008-F3-69248602</v>
      </c>
      <c r="Q592" t="str">
        <v>0.52</v>
      </c>
      <c r="R592" t="str">
        <v>30</v>
      </c>
      <c r="S592" t="str">
        <v>25</v>
      </c>
      <c r="T592" t="str">
        <v>F-00000234</v>
      </c>
      <c r="U592" t="str">
        <v>347</v>
      </c>
      <c r="V592" t="str">
        <v>5.23</v>
      </c>
      <c r="W592" t="str">
        <v>1</v>
      </c>
    </row>
    <row r="593">
      <c r="A593" t="str">
        <v>AutoTable</v>
      </c>
      <c r="D593" t="str">
        <v>04025J</v>
      </c>
      <c r="E593" t="str">
        <v>BATT. Ø25 ÉVENT. 40 COMÈTES JAUNES</v>
      </c>
      <c r="F593" t="str">
        <v>1</v>
      </c>
      <c r="H593" t="str">
        <v>BATTERIE</v>
      </c>
      <c r="I593" t="str">
        <v>EVENTAILLE</v>
      </c>
      <c r="J593" t="str">
        <v>25</v>
      </c>
      <c r="K593" t="str">
        <v>COMETE</v>
      </c>
      <c r="L593" t="str">
        <v>JAUNE</v>
      </c>
      <c r="M593" t="str">
        <v>CN</v>
      </c>
      <c r="N593" t="str">
        <v>F3</v>
      </c>
      <c r="O593" t="str">
        <v>1.4G</v>
      </c>
      <c r="P593" t="str">
        <v>1008-F3-69248602</v>
      </c>
      <c r="Q593" t="str">
        <v>0.52</v>
      </c>
      <c r="R593" t="str">
        <v>30</v>
      </c>
      <c r="S593" t="str">
        <v>25</v>
      </c>
      <c r="T593" t="str">
        <v>F-00000234</v>
      </c>
      <c r="U593" t="str">
        <v>79</v>
      </c>
      <c r="V593" t="str">
        <v>5.23</v>
      </c>
      <c r="W593" t="str">
        <v>0</v>
      </c>
      <c r="X593" t="str">
        <v>https://youtu.be/5qfArjx8ilk</v>
      </c>
    </row>
    <row r="594">
      <c r="A594" t="str">
        <v>AutoTable</v>
      </c>
      <c r="D594" t="str">
        <v>04025O</v>
      </c>
      <c r="E594" t="str">
        <v>BATT. Ø25 ÉVENT. 40 COMÈTES ORANGE</v>
      </c>
      <c r="F594" t="str">
        <v>1</v>
      </c>
      <c r="H594" t="str">
        <v>BATTERIE</v>
      </c>
      <c r="I594" t="str">
        <v>EVENTAILLE</v>
      </c>
      <c r="J594" t="str">
        <v>25</v>
      </c>
      <c r="K594" t="str">
        <v>COMETE</v>
      </c>
      <c r="L594" t="str">
        <v>ORANGE</v>
      </c>
      <c r="M594" t="str">
        <v>CN</v>
      </c>
      <c r="N594" t="str">
        <v>F3</v>
      </c>
      <c r="O594" t="str">
        <v>1.4G</v>
      </c>
      <c r="P594" t="str">
        <v>1008-F3-69248602</v>
      </c>
      <c r="Q594" t="str">
        <v>0.52</v>
      </c>
      <c r="R594" t="str">
        <v>30</v>
      </c>
      <c r="S594" t="str">
        <v>25</v>
      </c>
      <c r="T594" t="str">
        <v>F-00000234</v>
      </c>
      <c r="U594" t="str">
        <v>4</v>
      </c>
      <c r="V594" t="str">
        <v>5.39</v>
      </c>
      <c r="W594" t="str">
        <v>0</v>
      </c>
      <c r="X594" t="str">
        <v>https://youtu.be/WnB9hkgRr7k</v>
      </c>
    </row>
    <row r="595">
      <c r="A595" t="str">
        <v>AutoTable</v>
      </c>
      <c r="D595" t="str">
        <v>04025PO</v>
      </c>
      <c r="E595" t="str">
        <v>BATT. Ø25 ÉVENT. 40 COMÈTES PAILLETTES OR</v>
      </c>
      <c r="F595" t="str">
        <v>1</v>
      </c>
      <c r="H595" t="str">
        <v>BATTERIE</v>
      </c>
      <c r="I595" t="str">
        <v>EVENTAILLE</v>
      </c>
      <c r="J595" t="str">
        <v>25</v>
      </c>
      <c r="K595" t="str">
        <v>CLIGNO</v>
      </c>
      <c r="L595" t="str">
        <v>OR</v>
      </c>
      <c r="M595" t="str">
        <v>CN</v>
      </c>
      <c r="N595" t="str">
        <v>F3</v>
      </c>
      <c r="O595" t="str">
        <v>1.4G</v>
      </c>
      <c r="P595" t="str">
        <v>1008-F3-69248602</v>
      </c>
      <c r="Q595" t="str">
        <v>0.52</v>
      </c>
      <c r="R595" t="str">
        <v>30</v>
      </c>
      <c r="S595" t="str">
        <v>25</v>
      </c>
      <c r="T595" t="str">
        <v>F-00000234</v>
      </c>
      <c r="U595" t="str">
        <v>144</v>
      </c>
      <c r="V595" t="str">
        <v>5.23</v>
      </c>
      <c r="W595" t="str">
        <v>121</v>
      </c>
    </row>
    <row r="596">
      <c r="A596" t="str">
        <v>AutoTable</v>
      </c>
      <c r="D596" t="str">
        <v>04025R</v>
      </c>
      <c r="E596" t="str">
        <v>BATT. Ø25 ÉVENT. 40 COMÈTES ROUGES</v>
      </c>
      <c r="F596" t="str">
        <v>1</v>
      </c>
      <c r="H596" t="str">
        <v>BATTERIE</v>
      </c>
      <c r="I596" t="str">
        <v>EVENTAILLE</v>
      </c>
      <c r="J596" t="str">
        <v>25</v>
      </c>
      <c r="K596" t="str">
        <v>COMETE</v>
      </c>
      <c r="L596" t="str">
        <v>ROUGE</v>
      </c>
      <c r="M596" t="str">
        <v>CN</v>
      </c>
      <c r="N596" t="str">
        <v>F3</v>
      </c>
      <c r="O596" t="str">
        <v>1.4G</v>
      </c>
      <c r="P596" t="str">
        <v>1008-F3-69248602</v>
      </c>
      <c r="Q596" t="str">
        <v>0.52</v>
      </c>
      <c r="R596" t="str">
        <v>30</v>
      </c>
      <c r="S596" t="str">
        <v>25</v>
      </c>
      <c r="T596" t="str">
        <v>F-00000234</v>
      </c>
      <c r="U596" t="str">
        <v>204</v>
      </c>
      <c r="V596" t="str">
        <v>5.25</v>
      </c>
      <c r="W596" t="str">
        <v>50</v>
      </c>
      <c r="X596" t="str">
        <v>https://tinyurl.com/yxpm3wqc</v>
      </c>
    </row>
    <row r="597">
      <c r="A597" t="str">
        <v>AutoTable</v>
      </c>
      <c r="D597" t="str">
        <v>04025RO</v>
      </c>
      <c r="E597" t="str">
        <v>BATT. Ø25 ÉVENT. 40 COMÈTES ROSES</v>
      </c>
      <c r="F597" t="str">
        <v>1</v>
      </c>
      <c r="H597" t="str">
        <v>BATTERIE</v>
      </c>
      <c r="I597" t="str">
        <v>EVENTAILLE</v>
      </c>
      <c r="J597" t="str">
        <v>25</v>
      </c>
      <c r="K597" t="str">
        <v>COMETE</v>
      </c>
      <c r="L597" t="str">
        <v>ROSE</v>
      </c>
      <c r="M597" t="str">
        <v>CN</v>
      </c>
      <c r="N597" t="str">
        <v>F3</v>
      </c>
      <c r="O597" t="str">
        <v>1.4G</v>
      </c>
      <c r="P597" t="str">
        <v>1008-F3-69248602</v>
      </c>
      <c r="Q597" t="str">
        <v>0.52</v>
      </c>
      <c r="R597" t="str">
        <v>30</v>
      </c>
      <c r="S597" t="str">
        <v>25</v>
      </c>
      <c r="T597" t="str">
        <v>F-00000234</v>
      </c>
      <c r="U597" t="str">
        <v>107</v>
      </c>
      <c r="V597" t="str">
        <v>5.3875</v>
      </c>
      <c r="W597" t="str">
        <v>0</v>
      </c>
      <c r="X597" t="str">
        <v>https://youtu.be/2-Rihpmr8Uo</v>
      </c>
    </row>
    <row r="598">
      <c r="A598" t="str">
        <v>AutoTable</v>
      </c>
      <c r="D598" t="str">
        <v>04025VE</v>
      </c>
      <c r="E598" t="str">
        <v>BATT. Ø25 ÉVENT. 40 COMÈTES VERTES</v>
      </c>
      <c r="F598" t="str">
        <v>1</v>
      </c>
      <c r="G598" t="str">
        <v>2019</v>
      </c>
      <c r="H598" t="str">
        <v>BATTERIE</v>
      </c>
      <c r="I598" t="str">
        <v>EVENTAILLE</v>
      </c>
      <c r="J598" t="str">
        <v>25</v>
      </c>
      <c r="K598" t="str">
        <v>COMETE</v>
      </c>
      <c r="L598" t="str">
        <v>VERT</v>
      </c>
      <c r="M598" t="str">
        <v>CN</v>
      </c>
      <c r="N598" t="str">
        <v>F3</v>
      </c>
      <c r="O598" t="str">
        <v>1.4G</v>
      </c>
      <c r="P598" t="str">
        <v>1008-F3-69248602</v>
      </c>
      <c r="Q598" t="str">
        <v>0.52</v>
      </c>
      <c r="R598" t="str">
        <v>30</v>
      </c>
      <c r="S598" t="str">
        <v>25</v>
      </c>
      <c r="T598" t="str">
        <v>F-00000234</v>
      </c>
      <c r="U598" t="str">
        <v>227</v>
      </c>
      <c r="V598" t="str">
        <v>5.38667</v>
      </c>
      <c r="W598" t="str">
        <v>0</v>
      </c>
      <c r="X598" t="str">
        <v>https://youtu.be/yFDr_gR7HPQ</v>
      </c>
    </row>
    <row r="599">
      <c r="A599" t="str">
        <v>AutoTable</v>
      </c>
      <c r="D599" t="str">
        <v>04025VI</v>
      </c>
      <c r="E599" t="str">
        <v>BATT. Ø25 ÉVENT. 40 COMÈTES VIOLETTES</v>
      </c>
      <c r="F599" t="str">
        <v>1</v>
      </c>
      <c r="H599" t="str">
        <v>BATTERIE</v>
      </c>
      <c r="I599" t="str">
        <v>EVENTAILLE</v>
      </c>
      <c r="J599" t="str">
        <v>25</v>
      </c>
      <c r="K599" t="str">
        <v>COMETE</v>
      </c>
      <c r="L599" t="str">
        <v>VIOLET</v>
      </c>
      <c r="M599" t="str">
        <v>CN</v>
      </c>
      <c r="N599" t="str">
        <v>F3</v>
      </c>
      <c r="O599" t="str">
        <v>1.4G</v>
      </c>
      <c r="P599" t="str">
        <v>1008-F3-69248602</v>
      </c>
      <c r="Q599" t="str">
        <v>0.52</v>
      </c>
      <c r="R599" t="str">
        <v>30</v>
      </c>
      <c r="S599" t="str">
        <v>25</v>
      </c>
      <c r="T599" t="str">
        <v>F-00000234</v>
      </c>
      <c r="U599" t="str">
        <v>160</v>
      </c>
      <c r="V599" t="str">
        <v>5.39</v>
      </c>
      <c r="W599" t="str">
        <v>90</v>
      </c>
      <c r="X599" t="str">
        <v>https://youtu.be/ev8bMzHJsOY</v>
      </c>
    </row>
    <row r="600">
      <c r="A600" t="str">
        <v>AutoTable</v>
      </c>
      <c r="D600" t="str">
        <v>04026-10</v>
      </c>
      <c r="E600" t="str">
        <v>CA.4 BATTØ25 40CPS 04028BTB/04028M/04025CB/04026FO</v>
      </c>
      <c r="F600" t="str">
        <v>1</v>
      </c>
      <c r="G600" t="str">
        <v>2019</v>
      </c>
      <c r="H600" t="str">
        <v>BATTERIE</v>
      </c>
      <c r="I600" t="str">
        <v>EVENTAILLE</v>
      </c>
      <c r="J600" t="str">
        <v>25</v>
      </c>
      <c r="K600" t="str">
        <v>MULTI EFFETS</v>
      </c>
      <c r="L600" t="str">
        <v>ASSORTI</v>
      </c>
      <c r="M600" t="str">
        <v>CN</v>
      </c>
      <c r="N600" t="str">
        <v>F3</v>
      </c>
      <c r="O600" t="str">
        <v>1.4G</v>
      </c>
      <c r="P600" t="str">
        <v>1008-F3-692486/02/03/07</v>
      </c>
      <c r="Q600" t="str">
        <v>0.55</v>
      </c>
      <c r="R600" t="str">
        <v>30</v>
      </c>
      <c r="S600" t="str">
        <v>25</v>
      </c>
      <c r="T600" t="str">
        <v>F-00000234</v>
      </c>
      <c r="U600" t="str">
        <v>0</v>
      </c>
      <c r="V600" t="str">
        <v>3.6675</v>
      </c>
      <c r="W600" t="str">
        <v>0</v>
      </c>
    </row>
    <row r="601">
      <c r="A601" t="str">
        <v>AutoTable</v>
      </c>
      <c r="D601" t="str">
        <v>04026A</v>
      </c>
      <c r="E601" t="str">
        <v>BATT. Ø25  ÉVENT. 40 COMÈTES MOSAÏQUE ARGENT</v>
      </c>
      <c r="F601" t="str">
        <v>1</v>
      </c>
      <c r="G601" t="str">
        <v>2019</v>
      </c>
      <c r="H601" t="str">
        <v>BATTERIE</v>
      </c>
      <c r="I601" t="str">
        <v>EVENTAILLE</v>
      </c>
      <c r="J601" t="str">
        <v>25</v>
      </c>
      <c r="K601" t="str">
        <v>MOSAIQUE</v>
      </c>
      <c r="L601" t="str">
        <v>ARGENT</v>
      </c>
      <c r="M601" t="str">
        <v>CN</v>
      </c>
      <c r="N601" t="str">
        <v>F3</v>
      </c>
      <c r="O601" t="str">
        <v>1.4G</v>
      </c>
      <c r="P601" t="str">
        <v>1008-F3-69248603</v>
      </c>
      <c r="Q601" t="str">
        <v>0.68</v>
      </c>
      <c r="R601" t="str">
        <v>30</v>
      </c>
      <c r="S601" t="str">
        <v>25</v>
      </c>
      <c r="T601" t="str">
        <v>F-00000234</v>
      </c>
      <c r="U601" t="str">
        <v>345</v>
      </c>
      <c r="V601" t="str">
        <v>6.58975</v>
      </c>
      <c r="W601" t="str">
        <v>70</v>
      </c>
      <c r="X601" t="str">
        <v>https://youtu.be/3eKByeFXurk</v>
      </c>
    </row>
    <row r="602">
      <c r="A602" t="str">
        <v>AutoTable</v>
      </c>
      <c r="D602" t="str">
        <v>04026CB</v>
      </c>
      <c r="E602" t="str">
        <v>BATT. Ø25  ÉVENT. 40 COMÈTES MOSAÏQUE CLIGNO BLANC</v>
      </c>
      <c r="F602" t="str">
        <v>1</v>
      </c>
      <c r="H602" t="str">
        <v>BATTERIE</v>
      </c>
      <c r="I602" t="str">
        <v>EVENTAILLE</v>
      </c>
      <c r="J602" t="str">
        <v>25</v>
      </c>
      <c r="K602" t="str">
        <v>CLIGNO</v>
      </c>
      <c r="L602" t="str">
        <v>BLANC</v>
      </c>
      <c r="M602" t="str">
        <v>CN</v>
      </c>
      <c r="N602" t="str">
        <v>F3</v>
      </c>
      <c r="O602" t="str">
        <v>1.4G</v>
      </c>
      <c r="P602" t="str">
        <v>1008-F3-69248603</v>
      </c>
      <c r="Q602" t="str">
        <v>0.68</v>
      </c>
      <c r="R602" t="str">
        <v>30</v>
      </c>
      <c r="S602" t="str">
        <v>25</v>
      </c>
      <c r="T602" t="str">
        <v>F-00000344</v>
      </c>
      <c r="U602" t="str">
        <v>474</v>
      </c>
      <c r="V602" t="str">
        <v>6.58979</v>
      </c>
      <c r="W602" t="str">
        <v>14</v>
      </c>
      <c r="X602" t="str">
        <v>https://youtu.be/Z4eXy8UAZj0</v>
      </c>
    </row>
    <row r="603">
      <c r="A603" t="str">
        <v>AutoTable</v>
      </c>
      <c r="D603" t="str">
        <v>04026CH-ORRO</v>
      </c>
      <c r="E603" t="str">
        <v>BATT. Ø25  ÉVENT. 40 COMÈTES MOSAÏQUE OR À ROSE</v>
      </c>
      <c r="F603" t="str">
        <v>1</v>
      </c>
      <c r="G603" t="str">
        <v>2020</v>
      </c>
      <c r="H603" t="str">
        <v>BATTERIE</v>
      </c>
      <c r="I603" t="str">
        <v>EVENTAILLE</v>
      </c>
      <c r="J603" t="str">
        <v>25</v>
      </c>
      <c r="K603" t="str">
        <v>MOSAIQUE</v>
      </c>
      <c r="L603" t="str">
        <v>ROSE</v>
      </c>
      <c r="M603" t="str">
        <v>CN</v>
      </c>
      <c r="N603" t="str">
        <v>F3</v>
      </c>
      <c r="O603" t="str">
        <v>1.4G</v>
      </c>
      <c r="P603" t="str">
        <v>1008-F3-69248603</v>
      </c>
      <c r="Q603" t="str">
        <v>0.68</v>
      </c>
      <c r="R603" t="str">
        <v>30</v>
      </c>
      <c r="S603" t="str">
        <v>25</v>
      </c>
      <c r="T603" t="str">
        <v>F-00000234</v>
      </c>
      <c r="U603" t="str">
        <v>312</v>
      </c>
      <c r="V603" t="str">
        <v>7.42656</v>
      </c>
      <c r="W603" t="str">
        <v>1</v>
      </c>
    </row>
    <row r="604">
      <c r="A604" t="str">
        <v>AutoTable</v>
      </c>
      <c r="D604" t="str">
        <v>04026CH-RA</v>
      </c>
      <c r="E604" t="str">
        <v>BATT. Ø25  ÉVENT. 40 MOSAÏQUE ROUGE TR. ARGT À RGE</v>
      </c>
      <c r="F604" t="str">
        <v>1</v>
      </c>
      <c r="G604" t="str">
        <v>2019</v>
      </c>
      <c r="H604" t="str">
        <v>BATTERIE</v>
      </c>
      <c r="I604" t="str">
        <v>EVENTAILLE</v>
      </c>
      <c r="J604" t="str">
        <v>25</v>
      </c>
      <c r="K604" t="str">
        <v>MOSAIQUE</v>
      </c>
      <c r="L604" t="str">
        <v>ROUGE</v>
      </c>
      <c r="M604" t="str">
        <v>CN</v>
      </c>
      <c r="N604" t="str">
        <v>F3</v>
      </c>
      <c r="O604" t="str">
        <v>1.4G</v>
      </c>
      <c r="P604" t="str">
        <v>1008-F3-69248603</v>
      </c>
      <c r="Q604" t="str">
        <v>0.68</v>
      </c>
      <c r="R604" t="str">
        <v>30</v>
      </c>
      <c r="S604" t="str">
        <v>25</v>
      </c>
      <c r="T604" t="str">
        <v>F-00000234</v>
      </c>
      <c r="U604" t="str">
        <v>184</v>
      </c>
      <c r="V604" t="str">
        <v>6.58981</v>
      </c>
      <c r="W604" t="str">
        <v>70</v>
      </c>
      <c r="X604" t="str">
        <v>https://tinyurl.com/y3undrny</v>
      </c>
    </row>
    <row r="605">
      <c r="A605" t="str">
        <v>AutoTable</v>
      </c>
      <c r="D605" t="str">
        <v>04026FB</v>
      </c>
      <c r="E605" t="str">
        <v>BATT. Ø25  ÉVENT. 40 COMÈTES MOSAÏQUE FRISSON BLC</v>
      </c>
      <c r="F605" t="str">
        <v>1</v>
      </c>
      <c r="H605" t="str">
        <v>BATTERIE</v>
      </c>
      <c r="I605" t="str">
        <v>EVENTAILLE</v>
      </c>
      <c r="J605" t="str">
        <v>25</v>
      </c>
      <c r="K605" t="str">
        <v>CREPITANT</v>
      </c>
      <c r="L605" t="str">
        <v>ARGENT</v>
      </c>
      <c r="M605" t="str">
        <v>CN</v>
      </c>
      <c r="N605" t="str">
        <v>F3</v>
      </c>
      <c r="O605" t="str">
        <v>1.4G</v>
      </c>
      <c r="P605" t="str">
        <v>1008-F3-69248603</v>
      </c>
      <c r="Q605" t="str">
        <v>0.68</v>
      </c>
      <c r="R605" t="str">
        <v>30</v>
      </c>
      <c r="S605" t="str">
        <v>25</v>
      </c>
      <c r="T605" t="str">
        <v>F-00000234</v>
      </c>
      <c r="U605" t="str">
        <v>632</v>
      </c>
      <c r="V605" t="str">
        <v>6.60667</v>
      </c>
      <c r="W605" t="str">
        <v>127</v>
      </c>
      <c r="X605" t="str">
        <v>https://youtu.be/-cSPCIvTL0Y</v>
      </c>
    </row>
    <row r="606">
      <c r="A606" t="str">
        <v>AutoTable</v>
      </c>
      <c r="D606" t="str">
        <v>04026FO</v>
      </c>
      <c r="E606" t="str">
        <v>BATT. Ø25  ÉVENT. 40 COMÈTES MOSAÏQUE FILET D'OR</v>
      </c>
      <c r="F606" t="str">
        <v>1</v>
      </c>
      <c r="H606" t="str">
        <v>BATTERIE</v>
      </c>
      <c r="I606" t="str">
        <v>EVENTAILLE</v>
      </c>
      <c r="J606" t="str">
        <v>25</v>
      </c>
      <c r="K606" t="str">
        <v>MOSAIQUE</v>
      </c>
      <c r="L606" t="str">
        <v>KAMURO</v>
      </c>
      <c r="M606" t="str">
        <v>CN</v>
      </c>
      <c r="N606" t="str">
        <v>F3</v>
      </c>
      <c r="O606" t="str">
        <v>1.4G</v>
      </c>
      <c r="P606" t="str">
        <v>1008-F3-69248603</v>
      </c>
      <c r="Q606" t="str">
        <v>0.68</v>
      </c>
      <c r="R606" t="str">
        <v>30</v>
      </c>
      <c r="S606" t="str">
        <v>25</v>
      </c>
      <c r="T606" t="str">
        <v>F-00000234</v>
      </c>
      <c r="U606" t="str">
        <v>594</v>
      </c>
      <c r="V606" t="str">
        <v>6.60417</v>
      </c>
      <c r="W606" t="str">
        <v>18</v>
      </c>
      <c r="X606" t="str">
        <v>https://youtu.be/-C40wQ2glHg</v>
      </c>
    </row>
    <row r="607">
      <c r="A607" t="str">
        <v>AutoTable</v>
      </c>
      <c r="D607" t="str">
        <v>04026O</v>
      </c>
      <c r="E607" t="str">
        <v>BATT. Ø25  ÉVENT. 40 COMÈTES MOSAÏQUE ORANGE</v>
      </c>
      <c r="F607" t="str">
        <v>1</v>
      </c>
      <c r="H607" t="str">
        <v>BATTERIE</v>
      </c>
      <c r="I607" t="str">
        <v>EVENTAILLE</v>
      </c>
      <c r="J607" t="str">
        <v>25</v>
      </c>
      <c r="K607" t="str">
        <v>MOSAIQUE</v>
      </c>
      <c r="L607" t="str">
        <v>ORANGE</v>
      </c>
      <c r="M607" t="str">
        <v>CN</v>
      </c>
      <c r="N607" t="str">
        <v>F3</v>
      </c>
      <c r="O607" t="str">
        <v>1.4G</v>
      </c>
      <c r="P607" t="str">
        <v>1008-F3-69248603</v>
      </c>
      <c r="Q607" t="str">
        <v>0.68</v>
      </c>
      <c r="R607" t="str">
        <v>30</v>
      </c>
      <c r="S607" t="str">
        <v>25</v>
      </c>
      <c r="T607" t="str">
        <v>F-00000234</v>
      </c>
      <c r="U607" t="str">
        <v>208</v>
      </c>
      <c r="V607" t="str">
        <v>6.789</v>
      </c>
      <c r="W607" t="str">
        <v>60</v>
      </c>
      <c r="X607" t="str">
        <v>https://youtu.be/tmouv9rSDQc</v>
      </c>
    </row>
    <row r="608">
      <c r="A608" t="str">
        <v>AutoTable</v>
      </c>
      <c r="D608" t="str">
        <v>04026R</v>
      </c>
      <c r="E608" t="str">
        <v>BATT. Ø25  ÉVENT. 40 COMÈTES MOSAÏQUE ROUGES</v>
      </c>
      <c r="F608" t="str">
        <v>1</v>
      </c>
      <c r="H608" t="str">
        <v>BATTERIE</v>
      </c>
      <c r="I608" t="str">
        <v>EVENTAILLE</v>
      </c>
      <c r="J608" t="str">
        <v>25</v>
      </c>
      <c r="K608" t="str">
        <v>MOSAIQUE</v>
      </c>
      <c r="L608" t="str">
        <v>ROUGE</v>
      </c>
      <c r="M608" t="str">
        <v>CN</v>
      </c>
      <c r="N608" t="str">
        <v>F3</v>
      </c>
      <c r="O608" t="str">
        <v>1.4G</v>
      </c>
      <c r="P608" t="str">
        <v>1008-F3-69248603</v>
      </c>
      <c r="Q608" t="str">
        <v>0.68</v>
      </c>
      <c r="R608" t="str">
        <v>30</v>
      </c>
      <c r="S608" t="str">
        <v>25</v>
      </c>
      <c r="T608" t="str">
        <v>F-00000234</v>
      </c>
      <c r="U608" t="str">
        <v>527</v>
      </c>
      <c r="V608" t="str">
        <v>6.735</v>
      </c>
      <c r="W608" t="str">
        <v>0</v>
      </c>
      <c r="X608" t="str">
        <v>https://youtu.be/GYwNjOs9nxY</v>
      </c>
    </row>
    <row r="609">
      <c r="A609" t="str">
        <v>AutoTable</v>
      </c>
      <c r="D609" t="str">
        <v>04026RO</v>
      </c>
      <c r="E609" t="str">
        <v>BATT. Ø25  ÉVENT. 40 COMÈTES MOSAÏQUE ROSE</v>
      </c>
      <c r="F609" t="str">
        <v>1</v>
      </c>
      <c r="H609" t="str">
        <v>BATTERIE</v>
      </c>
      <c r="I609" t="str">
        <v>EVENTAILLE</v>
      </c>
      <c r="J609" t="str">
        <v>25</v>
      </c>
      <c r="K609" t="str">
        <v>MOSAIQUE</v>
      </c>
      <c r="L609" t="str">
        <v>ROSE</v>
      </c>
      <c r="M609" t="str">
        <v>CN</v>
      </c>
      <c r="N609" t="str">
        <v>F3</v>
      </c>
      <c r="O609" t="str">
        <v>1.4G</v>
      </c>
      <c r="P609" t="str">
        <v>1008-F3-69248603</v>
      </c>
      <c r="Q609" t="str">
        <v>0.68</v>
      </c>
      <c r="R609" t="str">
        <v>30</v>
      </c>
      <c r="S609" t="str">
        <v>25</v>
      </c>
      <c r="T609" t="str">
        <v>F-00000344</v>
      </c>
      <c r="U609" t="str">
        <v>443</v>
      </c>
      <c r="V609" t="str">
        <v>6.66</v>
      </c>
      <c r="W609" t="str">
        <v>0</v>
      </c>
      <c r="X609" t="str">
        <v>https://youtu.be/E_uqWuCLLyI</v>
      </c>
    </row>
    <row r="610">
      <c r="A610" t="str">
        <v>AutoTable</v>
      </c>
      <c r="D610" t="str">
        <v>04026VE</v>
      </c>
      <c r="E610" t="str">
        <v>BATT. Ø25  ÉVENT. 40 COMÈTES MOSAÏQUE VERTES</v>
      </c>
      <c r="F610" t="str">
        <v>1</v>
      </c>
      <c r="H610" t="str">
        <v>BATTERIE</v>
      </c>
      <c r="I610" t="str">
        <v>EVENTAILLE</v>
      </c>
      <c r="J610" t="str">
        <v>25</v>
      </c>
      <c r="K610" t="str">
        <v>MOSAIQUE</v>
      </c>
      <c r="L610" t="str">
        <v>VERT</v>
      </c>
      <c r="M610" t="str">
        <v>CN</v>
      </c>
      <c r="N610" t="str">
        <v>F3</v>
      </c>
      <c r="O610" t="str">
        <v>1.4G</v>
      </c>
      <c r="P610" t="str">
        <v>1008-F3-69248603</v>
      </c>
      <c r="Q610" t="str">
        <v>0.68</v>
      </c>
      <c r="R610" t="str">
        <v>30</v>
      </c>
      <c r="S610" t="str">
        <v>25</v>
      </c>
      <c r="T610" t="str">
        <v>F-00000234</v>
      </c>
      <c r="U610" t="str">
        <v>193</v>
      </c>
      <c r="V610" t="str">
        <v>6.96219</v>
      </c>
      <c r="W610" t="str">
        <v>27</v>
      </c>
      <c r="X610" t="str">
        <v>https://youtu.be/dRFmCH1h3uQ</v>
      </c>
    </row>
    <row r="611">
      <c r="A611" t="str">
        <v>AutoTable</v>
      </c>
      <c r="D611" t="str">
        <v>04027A</v>
      </c>
      <c r="E611" t="str">
        <v>BATT. Ø25 ÉVENT. 40 BTTES ARGENT + TC ARGENT</v>
      </c>
      <c r="F611" t="str">
        <v>1</v>
      </c>
      <c r="G611" t="str">
        <v>2019</v>
      </c>
      <c r="H611" t="str">
        <v>BATTERIE</v>
      </c>
      <c r="I611" t="str">
        <v>EVENTAILLE</v>
      </c>
      <c r="J611" t="str">
        <v>25</v>
      </c>
      <c r="K611" t="str">
        <v>PIVOINE</v>
      </c>
      <c r="L611" t="str">
        <v>ARGENT</v>
      </c>
      <c r="M611" t="str">
        <v>CN</v>
      </c>
      <c r="N611" t="str">
        <v>F2</v>
      </c>
      <c r="O611" t="str">
        <v>1.4G</v>
      </c>
      <c r="P611" t="str">
        <v>1008-F2-69259638</v>
      </c>
      <c r="Q611" t="str">
        <v>0.488</v>
      </c>
      <c r="R611" t="str">
        <v>30</v>
      </c>
      <c r="S611" t="str">
        <v>25</v>
      </c>
      <c r="T611" t="str">
        <v>F-00000344</v>
      </c>
      <c r="U611" t="str">
        <v>248</v>
      </c>
      <c r="V611" t="str">
        <v>6.4225</v>
      </c>
      <c r="W611" t="str">
        <v>0</v>
      </c>
      <c r="X611" t="str">
        <v>https://youtu.be/9I-f7gOikDI</v>
      </c>
    </row>
    <row r="612">
      <c r="A612" t="str">
        <v>AutoTable</v>
      </c>
      <c r="D612" t="str">
        <v>04027B</v>
      </c>
      <c r="E612" t="str">
        <v>BATT. Ø25 ÉVENT. 40 BTTES BLEUES + TC BLEU</v>
      </c>
      <c r="F612" t="str">
        <v>1</v>
      </c>
      <c r="G612" t="str">
        <v>2019</v>
      </c>
      <c r="H612" t="str">
        <v>BATTERIE</v>
      </c>
      <c r="I612" t="str">
        <v>EVENTAILLE</v>
      </c>
      <c r="J612" t="str">
        <v>25</v>
      </c>
      <c r="K612" t="str">
        <v>PIVOINE</v>
      </c>
      <c r="L612" t="str">
        <v>BLEU</v>
      </c>
      <c r="M612" t="str">
        <v>CN</v>
      </c>
      <c r="N612" t="str">
        <v>F2</v>
      </c>
      <c r="O612" t="str">
        <v>1.4G</v>
      </c>
      <c r="P612" t="str">
        <v>1008-F2-69259638</v>
      </c>
      <c r="Q612" t="str">
        <v>0.488</v>
      </c>
      <c r="R612" t="str">
        <v>30</v>
      </c>
      <c r="S612" t="str">
        <v>25</v>
      </c>
      <c r="T612" t="str">
        <v>F-00000344</v>
      </c>
      <c r="U612" t="str">
        <v>332</v>
      </c>
      <c r="V612" t="str">
        <v>6.4225</v>
      </c>
      <c r="W612" t="str">
        <v>72</v>
      </c>
      <c r="X612" t="str">
        <v>https://tinyurl.com/yysozovq</v>
      </c>
    </row>
    <row r="613">
      <c r="A613" t="str">
        <v>AutoTable</v>
      </c>
      <c r="D613" t="str">
        <v>04027CB</v>
      </c>
      <c r="E613" t="str">
        <v>BATT. Ø25 ÉVENT. 40 BTTES CLI BLANC + TC CLI BLANC</v>
      </c>
      <c r="F613" t="str">
        <v>1</v>
      </c>
      <c r="G613" t="str">
        <v>2019</v>
      </c>
      <c r="H613" t="str">
        <v>BATTERIE</v>
      </c>
      <c r="I613" t="str">
        <v>EVENTAILLE</v>
      </c>
      <c r="J613" t="str">
        <v>25</v>
      </c>
      <c r="K613" t="str">
        <v>CLIGNO</v>
      </c>
      <c r="L613" t="str">
        <v>BLANC</v>
      </c>
      <c r="M613" t="str">
        <v>CN</v>
      </c>
      <c r="N613" t="str">
        <v>F2</v>
      </c>
      <c r="O613" t="str">
        <v>1.4G</v>
      </c>
      <c r="P613" t="str">
        <v>1008-F2-69259638</v>
      </c>
      <c r="Q613" t="str">
        <v>0.488</v>
      </c>
      <c r="R613" t="str">
        <v>30</v>
      </c>
      <c r="S613" t="str">
        <v>25</v>
      </c>
      <c r="T613" t="str">
        <v>F-00000344</v>
      </c>
      <c r="U613" t="str">
        <v>632</v>
      </c>
      <c r="V613" t="str">
        <v>6.4225</v>
      </c>
      <c r="W613" t="str">
        <v>0</v>
      </c>
      <c r="X613" t="str">
        <v>https://tinyurl.com/yxnhnmgj</v>
      </c>
    </row>
    <row r="614">
      <c r="A614" t="str">
        <v>AutoTable</v>
      </c>
      <c r="D614" t="str">
        <v>04027FO</v>
      </c>
      <c r="E614" t="str">
        <v>BATT. Ø25 ÉVENT. 40 BTTES FILET D'OR + TC FILET OR</v>
      </c>
      <c r="F614" t="str">
        <v>1</v>
      </c>
      <c r="G614" t="str">
        <v>2019</v>
      </c>
      <c r="H614" t="str">
        <v>BATTERIE</v>
      </c>
      <c r="I614" t="str">
        <v>EVENTAILLE</v>
      </c>
      <c r="J614" t="str">
        <v>25</v>
      </c>
      <c r="K614" t="str">
        <v>PLEUREUR</v>
      </c>
      <c r="L614" t="str">
        <v>KAMURO</v>
      </c>
      <c r="M614" t="str">
        <v>CN</v>
      </c>
      <c r="N614" t="str">
        <v>F2</v>
      </c>
      <c r="O614" t="str">
        <v>1.4G</v>
      </c>
      <c r="P614" t="str">
        <v>1008-F2-69259638</v>
      </c>
      <c r="Q614" t="str">
        <v>0.488</v>
      </c>
      <c r="R614" t="str">
        <v>30</v>
      </c>
      <c r="S614" t="str">
        <v>25</v>
      </c>
      <c r="T614" t="str">
        <v>F-00000344</v>
      </c>
      <c r="U614" t="str">
        <v>356</v>
      </c>
      <c r="V614" t="str">
        <v>7.05691</v>
      </c>
      <c r="W614" t="str">
        <v>0</v>
      </c>
      <c r="X614" t="str">
        <v>https://tinyurl.com/y2yjajod</v>
      </c>
    </row>
    <row r="615">
      <c r="A615" t="str">
        <v>AutoTable</v>
      </c>
      <c r="D615" t="str">
        <v>04027FR</v>
      </c>
      <c r="E615" t="str">
        <v>BATT. Ø25 ÉVENT. 40 BTTES FRISSON BLC + TC FR. BLC</v>
      </c>
      <c r="F615" t="str">
        <v>1</v>
      </c>
      <c r="G615" t="str">
        <v>2019</v>
      </c>
      <c r="H615" t="str">
        <v>BATTERIE</v>
      </c>
      <c r="I615" t="str">
        <v>EVENTAILLE</v>
      </c>
      <c r="J615" t="str">
        <v>25</v>
      </c>
      <c r="K615" t="str">
        <v>CREPITANT</v>
      </c>
      <c r="L615" t="str">
        <v>ARGENT</v>
      </c>
      <c r="M615" t="str">
        <v>CN</v>
      </c>
      <c r="N615" t="str">
        <v>F2</v>
      </c>
      <c r="O615" t="str">
        <v>1.4G</v>
      </c>
      <c r="P615" t="str">
        <v>1008-F2-69259638</v>
      </c>
      <c r="Q615" t="str">
        <v>0.488</v>
      </c>
      <c r="R615" t="str">
        <v>30</v>
      </c>
      <c r="S615" t="str">
        <v>25</v>
      </c>
      <c r="T615" t="str">
        <v>F-00000344</v>
      </c>
      <c r="U615" t="str">
        <v>264</v>
      </c>
      <c r="V615" t="str">
        <v>6.4225</v>
      </c>
      <c r="W615" t="str">
        <v>2</v>
      </c>
      <c r="X615" t="str">
        <v>https://youtu.be/fdmVovrheGI</v>
      </c>
    </row>
    <row r="616">
      <c r="A616" t="str">
        <v>AutoTable</v>
      </c>
      <c r="D616" t="str">
        <v>04027M</v>
      </c>
      <c r="E616" t="str">
        <v>BATT. Ø25 ÉVENT. 40 BTTES MULTICOLORES + TC ARGENT</v>
      </c>
      <c r="F616" t="str">
        <v>1</v>
      </c>
      <c r="G616" t="str">
        <v>2019</v>
      </c>
      <c r="H616" t="str">
        <v>BATTERIE</v>
      </c>
      <c r="I616" t="str">
        <v>EVENTAILLE</v>
      </c>
      <c r="J616" t="str">
        <v>25</v>
      </c>
      <c r="K616" t="str">
        <v>PIVOINE</v>
      </c>
      <c r="L616" t="str">
        <v>MULTICOLORE</v>
      </c>
      <c r="M616" t="str">
        <v>CN</v>
      </c>
      <c r="N616" t="str">
        <v>F2</v>
      </c>
      <c r="O616" t="str">
        <v>1.4G</v>
      </c>
      <c r="P616" t="str">
        <v>1008-F2-69259638</v>
      </c>
      <c r="Q616" t="str">
        <v>0.488</v>
      </c>
      <c r="R616" t="str">
        <v>30</v>
      </c>
      <c r="S616" t="str">
        <v>25</v>
      </c>
      <c r="T616" t="str">
        <v>F-00000344</v>
      </c>
      <c r="U616" t="str">
        <v>295</v>
      </c>
      <c r="V616" t="str">
        <v>6.4225</v>
      </c>
      <c r="W616" t="str">
        <v>0</v>
      </c>
      <c r="X616" t="str">
        <v>https://youtu.be/j81AKfSnklI</v>
      </c>
    </row>
    <row r="617">
      <c r="A617" t="str">
        <v>AutoTable</v>
      </c>
      <c r="D617" t="str">
        <v>04027O</v>
      </c>
      <c r="E617" t="str">
        <v>BATT. Ø25 ÉVENT. 40 BTTES ORANGE + TC ORANGE</v>
      </c>
      <c r="F617" t="str">
        <v>1</v>
      </c>
      <c r="G617" t="str">
        <v>2019</v>
      </c>
      <c r="H617" t="str">
        <v>BATTERIE</v>
      </c>
      <c r="I617" t="str">
        <v>EVENTAILLE</v>
      </c>
      <c r="J617" t="str">
        <v>25</v>
      </c>
      <c r="K617" t="str">
        <v>PIVOINE</v>
      </c>
      <c r="L617" t="str">
        <v>ORANGE</v>
      </c>
      <c r="M617" t="str">
        <v>CN</v>
      </c>
      <c r="N617" t="str">
        <v>F2</v>
      </c>
      <c r="O617" t="str">
        <v>1.4G</v>
      </c>
      <c r="P617" t="str">
        <v>1008-F2-69259638</v>
      </c>
      <c r="Q617" t="str">
        <v>0.488</v>
      </c>
      <c r="R617" t="str">
        <v>30</v>
      </c>
      <c r="S617" t="str">
        <v>25</v>
      </c>
      <c r="T617" t="str">
        <v>F-00000344</v>
      </c>
      <c r="U617" t="str">
        <v>337</v>
      </c>
      <c r="V617" t="str">
        <v>6.6425</v>
      </c>
      <c r="W617" t="str">
        <v>96</v>
      </c>
      <c r="X617" t="str">
        <v>https://tinyurl.com/y4t7zaaa</v>
      </c>
    </row>
    <row r="618">
      <c r="A618" t="str">
        <v>AutoTable</v>
      </c>
      <c r="D618" t="str">
        <v>04027R</v>
      </c>
      <c r="E618" t="str">
        <v>BATT. Ø25 ÉVENT. 40 BTTES ROUGES + TC ROUGE</v>
      </c>
      <c r="F618" t="str">
        <v>1</v>
      </c>
      <c r="G618" t="str">
        <v>2019</v>
      </c>
      <c r="H618" t="str">
        <v>BATTERIE</v>
      </c>
      <c r="I618" t="str">
        <v>EVENTAILLE</v>
      </c>
      <c r="J618" t="str">
        <v>25</v>
      </c>
      <c r="K618" t="str">
        <v>PIVOINE</v>
      </c>
      <c r="L618" t="str">
        <v>ROUGE</v>
      </c>
      <c r="M618" t="str">
        <v>CN</v>
      </c>
      <c r="N618" t="str">
        <v>F2</v>
      </c>
      <c r="O618" t="str">
        <v>1.4G</v>
      </c>
      <c r="P618" t="str">
        <v>1008-F2-69259638</v>
      </c>
      <c r="Q618" t="str">
        <v>0.488</v>
      </c>
      <c r="R618" t="str">
        <v>30</v>
      </c>
      <c r="S618" t="str">
        <v>25</v>
      </c>
      <c r="T618" t="str">
        <v>F-00000344</v>
      </c>
      <c r="U618" t="str">
        <v>175</v>
      </c>
      <c r="V618" t="str">
        <v>6.4225</v>
      </c>
      <c r="W618" t="str">
        <v>0</v>
      </c>
      <c r="X618" t="str">
        <v>https://youtu.be/_JUu9DD5R_Y</v>
      </c>
    </row>
    <row r="619">
      <c r="A619" t="str">
        <v>AutoTable</v>
      </c>
      <c r="D619" t="str">
        <v>04027RO</v>
      </c>
      <c r="E619" t="str">
        <v>BATT. Ø25 ÉVENT. 40 BTTES ROSE + TC ROSE</v>
      </c>
      <c r="F619" t="str">
        <v>1</v>
      </c>
      <c r="G619" t="str">
        <v>2019</v>
      </c>
      <c r="H619" t="str">
        <v>BATTERIE</v>
      </c>
      <c r="I619" t="str">
        <v>EVENTAILLE</v>
      </c>
      <c r="J619" t="str">
        <v>25</v>
      </c>
      <c r="K619" t="str">
        <v>PIVOINE</v>
      </c>
      <c r="L619" t="str">
        <v>ROSE</v>
      </c>
      <c r="M619" t="str">
        <v>CN</v>
      </c>
      <c r="N619" t="str">
        <v>F2</v>
      </c>
      <c r="O619" t="str">
        <v>1.4G</v>
      </c>
      <c r="P619" t="str">
        <v>1008-F2-69259638</v>
      </c>
      <c r="Q619" t="str">
        <v>0.488</v>
      </c>
      <c r="R619" t="str">
        <v>30</v>
      </c>
      <c r="S619" t="str">
        <v>25</v>
      </c>
      <c r="T619" t="str">
        <v>F-00000344</v>
      </c>
      <c r="U619" t="str">
        <v>318</v>
      </c>
      <c r="V619" t="str">
        <v>6.4224</v>
      </c>
      <c r="W619" t="str">
        <v>50</v>
      </c>
      <c r="X619" t="str">
        <v>https://youtu.be/v_tctssaCec</v>
      </c>
    </row>
    <row r="620">
      <c r="A620" t="str">
        <v>AutoTable</v>
      </c>
      <c r="D620" t="str">
        <v>04027TRI</v>
      </c>
      <c r="E620" t="str">
        <v>BATT. Ø25 ÉVENT. 40 BTTES RANGÉES B/B/R + TC ARGT</v>
      </c>
      <c r="F620" t="str">
        <v>1</v>
      </c>
      <c r="G620" t="str">
        <v>2019</v>
      </c>
      <c r="H620" t="str">
        <v>BATTERIE</v>
      </c>
      <c r="I620" t="str">
        <v>EVENTAILLE</v>
      </c>
      <c r="J620" t="str">
        <v>25</v>
      </c>
      <c r="K620" t="str">
        <v>PIVOINE</v>
      </c>
      <c r="L620" t="str">
        <v>TRICOLORE</v>
      </c>
      <c r="M620" t="str">
        <v>CN</v>
      </c>
      <c r="N620" t="str">
        <v>F2</v>
      </c>
      <c r="O620" t="str">
        <v>1.4G</v>
      </c>
      <c r="P620" t="str">
        <v>1008-F2-69259638</v>
      </c>
      <c r="Q620" t="str">
        <v>0.488</v>
      </c>
      <c r="R620" t="str">
        <v>30</v>
      </c>
      <c r="S620" t="str">
        <v>25</v>
      </c>
      <c r="T620" t="str">
        <v>F-00000344</v>
      </c>
      <c r="U620" t="str">
        <v>958</v>
      </c>
      <c r="V620" t="str">
        <v>6.42244</v>
      </c>
      <c r="W620" t="str">
        <v>70</v>
      </c>
      <c r="X620" t="str">
        <v>https://tinyurl.com/y34o2vf9</v>
      </c>
    </row>
    <row r="621">
      <c r="A621" t="str">
        <v>AutoTable</v>
      </c>
      <c r="D621" t="str">
        <v>04027VE</v>
      </c>
      <c r="E621" t="str">
        <v>BATT. Ø25 ÉVENT. 40 BTTES VERTES + TC VERT</v>
      </c>
      <c r="F621" t="str">
        <v>1</v>
      </c>
      <c r="G621" t="str">
        <v>2019</v>
      </c>
      <c r="H621" t="str">
        <v>BATTERIE</v>
      </c>
      <c r="I621" t="str">
        <v>EVENTAILLE</v>
      </c>
      <c r="J621" t="str">
        <v>25</v>
      </c>
      <c r="K621" t="str">
        <v>PIVOINE</v>
      </c>
      <c r="L621" t="str">
        <v>VERT</v>
      </c>
      <c r="M621" t="str">
        <v>CN</v>
      </c>
      <c r="N621" t="str">
        <v>F2</v>
      </c>
      <c r="O621" t="str">
        <v>1.4G</v>
      </c>
      <c r="P621" t="str">
        <v>1008-F2-69259638</v>
      </c>
      <c r="Q621" t="str">
        <v>0.488</v>
      </c>
      <c r="R621" t="str">
        <v>30</v>
      </c>
      <c r="S621" t="str">
        <v>25</v>
      </c>
      <c r="T621" t="str">
        <v>F-00000344</v>
      </c>
      <c r="U621" t="str">
        <v>267</v>
      </c>
      <c r="V621" t="str">
        <v>6.4225</v>
      </c>
      <c r="W621" t="str">
        <v>70</v>
      </c>
      <c r="X621" t="str">
        <v>https://youtu.be/dJ2cdQ5q0_4</v>
      </c>
    </row>
    <row r="622">
      <c r="A622" t="str">
        <v>AutoTable</v>
      </c>
      <c r="D622" t="str">
        <v>04027VI</v>
      </c>
      <c r="E622" t="str">
        <v>BATT. Ø25 ÉVENT. 40 BTTES VIOLETTES + TC VIOLET</v>
      </c>
      <c r="F622" t="str">
        <v>1</v>
      </c>
      <c r="G622" t="str">
        <v>2019</v>
      </c>
      <c r="H622" t="str">
        <v>BATTERIE</v>
      </c>
      <c r="I622" t="str">
        <v>EVENTAILLE</v>
      </c>
      <c r="J622" t="str">
        <v>25</v>
      </c>
      <c r="K622" t="str">
        <v>PIVOINE</v>
      </c>
      <c r="L622" t="str">
        <v>VIOLET</v>
      </c>
      <c r="M622" t="str">
        <v>CN</v>
      </c>
      <c r="N622" t="str">
        <v>F2</v>
      </c>
      <c r="O622" t="str">
        <v>1.4G</v>
      </c>
      <c r="P622" t="str">
        <v>1008-F2-69259638</v>
      </c>
      <c r="Q622" t="str">
        <v>0.488</v>
      </c>
      <c r="R622" t="str">
        <v>30</v>
      </c>
      <c r="S622" t="str">
        <v>25</v>
      </c>
      <c r="T622" t="str">
        <v>F-00000344</v>
      </c>
      <c r="U622" t="str">
        <v>238</v>
      </c>
      <c r="V622" t="str">
        <v>6.4225</v>
      </c>
      <c r="W622" t="str">
        <v>0</v>
      </c>
      <c r="X622" t="str">
        <v>https://youtu.be/cPVdL3KARWE</v>
      </c>
    </row>
    <row r="623">
      <c r="A623" t="str">
        <v>AutoTable</v>
      </c>
      <c r="D623" t="str">
        <v>04028BTB</v>
      </c>
      <c r="E623" t="str">
        <v>BATT. Ø25 ÉVENT. 40 BTTES SERPENT. ARGT + TC BLEU</v>
      </c>
      <c r="F623" t="str">
        <v>1</v>
      </c>
      <c r="H623" t="str">
        <v>BATTERIE</v>
      </c>
      <c r="I623" t="str">
        <v>EVENTAILLE</v>
      </c>
      <c r="J623" t="str">
        <v>25</v>
      </c>
      <c r="K623" t="str">
        <v>SERPENTEAUX</v>
      </c>
      <c r="L623" t="str">
        <v>BLEU</v>
      </c>
      <c r="M623" t="str">
        <v>CN</v>
      </c>
      <c r="N623" t="str">
        <v>F2</v>
      </c>
      <c r="O623" t="str">
        <v>1.4G</v>
      </c>
      <c r="P623" t="str">
        <v>1008-F2-69248608</v>
      </c>
      <c r="Q623" t="str">
        <v>0.36</v>
      </c>
      <c r="R623" t="str">
        <v>30</v>
      </c>
      <c r="S623" t="str">
        <v>8</v>
      </c>
      <c r="T623" t="str">
        <v>F-00000234</v>
      </c>
      <c r="U623" t="str">
        <v>319</v>
      </c>
      <c r="V623" t="str">
        <v>6.17141</v>
      </c>
      <c r="W623" t="str">
        <v>0</v>
      </c>
      <c r="X623" t="str">
        <v>https://youtu.be/SriXePZI1jY</v>
      </c>
    </row>
    <row r="624">
      <c r="A624" t="str">
        <v>AutoTable</v>
      </c>
      <c r="D624" t="str">
        <v>04028CB</v>
      </c>
      <c r="E624" t="str">
        <v>BATT. Ø25 ÉVENT. 40 BTTES FEUILLE CLI BLC + TC RGE</v>
      </c>
      <c r="F624" t="str">
        <v>1</v>
      </c>
      <c r="H624" t="str">
        <v>BATTERIE</v>
      </c>
      <c r="I624" t="str">
        <v>EVENTAILLE</v>
      </c>
      <c r="J624" t="str">
        <v>25</v>
      </c>
      <c r="K624" t="str">
        <v>CLIGNO</v>
      </c>
      <c r="L624" t="str">
        <v>BLANC</v>
      </c>
      <c r="M624" t="str">
        <v>CN</v>
      </c>
      <c r="N624" t="str">
        <v>F2</v>
      </c>
      <c r="O624" t="str">
        <v>1.4G</v>
      </c>
      <c r="P624" t="str">
        <v>1008-F2-69248607</v>
      </c>
      <c r="Q624" t="str">
        <v>0.3</v>
      </c>
      <c r="R624" t="str">
        <v>30</v>
      </c>
      <c r="S624" t="str">
        <v>8</v>
      </c>
      <c r="T624" t="str">
        <v>F-00000344</v>
      </c>
      <c r="U624" t="str">
        <v>408</v>
      </c>
      <c r="V624" t="str">
        <v>6.19813</v>
      </c>
      <c r="W624" t="str">
        <v>1</v>
      </c>
      <c r="X624" t="str">
        <v>https://tinyurl.com/y46p92y9</v>
      </c>
    </row>
    <row r="625">
      <c r="A625" t="str">
        <v>AutoTable</v>
      </c>
      <c r="D625" t="str">
        <v>04028J</v>
      </c>
      <c r="E625" t="str">
        <v>BATT. Ø25 ÉVENT. 40 BTTES FEUILLE JAUNES + TC OR</v>
      </c>
      <c r="F625" t="str">
        <v>1</v>
      </c>
      <c r="H625" t="str">
        <v>BATTERIE</v>
      </c>
      <c r="I625" t="str">
        <v>EVENTAILLE</v>
      </c>
      <c r="J625" t="str">
        <v>25</v>
      </c>
      <c r="K625" t="str">
        <v>PLEUREUR</v>
      </c>
      <c r="L625" t="str">
        <v>JAUNE</v>
      </c>
      <c r="M625" t="str">
        <v>CN</v>
      </c>
      <c r="N625" t="str">
        <v>F2</v>
      </c>
      <c r="O625" t="str">
        <v>1.4G</v>
      </c>
      <c r="P625" t="str">
        <v>1008-F2-69248607</v>
      </c>
      <c r="Q625" t="str">
        <v>0.3</v>
      </c>
      <c r="R625" t="str">
        <v>30</v>
      </c>
      <c r="S625" t="str">
        <v>8</v>
      </c>
      <c r="T625" t="str">
        <v>F-00000234</v>
      </c>
      <c r="U625" t="str">
        <v>98</v>
      </c>
      <c r="V625" t="str">
        <v>5.753</v>
      </c>
      <c r="W625" t="str">
        <v>90</v>
      </c>
      <c r="X625" t="str">
        <v>https://youtu.be/CxgSonWzZrY</v>
      </c>
    </row>
    <row r="626">
      <c r="A626" t="str">
        <v>AutoTable</v>
      </c>
      <c r="D626" t="str">
        <v>04028M</v>
      </c>
      <c r="E626" t="str">
        <v>BATT. Ø25 ÉVENT. 40 BTTES FEUILLE MULTI + TC OR</v>
      </c>
      <c r="F626" t="str">
        <v>1</v>
      </c>
      <c r="H626" t="str">
        <v>BATTERIE</v>
      </c>
      <c r="I626" t="str">
        <v>EVENTAILLE</v>
      </c>
      <c r="J626" t="str">
        <v>25</v>
      </c>
      <c r="K626" t="str">
        <v>PLEUREUR</v>
      </c>
      <c r="L626" t="str">
        <v>MULTICOLORE</v>
      </c>
      <c r="M626" t="str">
        <v>CN</v>
      </c>
      <c r="N626" t="str">
        <v>F2</v>
      </c>
      <c r="O626" t="str">
        <v>1.4G</v>
      </c>
      <c r="P626" t="str">
        <v>1008-F2-69248607</v>
      </c>
      <c r="Q626" t="str">
        <v>0.276</v>
      </c>
      <c r="R626" t="str">
        <v>30</v>
      </c>
      <c r="S626" t="str">
        <v>8</v>
      </c>
      <c r="T626" t="str">
        <v>F-00000234</v>
      </c>
      <c r="U626" t="str">
        <v>174</v>
      </c>
      <c r="V626" t="str">
        <v>5.753</v>
      </c>
      <c r="W626" t="str">
        <v>0</v>
      </c>
      <c r="X626" t="str">
        <v>https://youtu.be/9_WXX6xJ_iY</v>
      </c>
    </row>
    <row r="627">
      <c r="A627" t="str">
        <v>AutoTable</v>
      </c>
      <c r="D627" t="str">
        <v>04030-30CE</v>
      </c>
      <c r="E627" t="str">
        <v>BATT. 30 MM 40 CPS BBE MULTICOLORE + TR. ARGENT</v>
      </c>
      <c r="F627" t="str">
        <v>ANCIENNES REFS</v>
      </c>
      <c r="H627" t="str">
        <v>BATTERIE</v>
      </c>
      <c r="I627" t="str">
        <v>EVENTAILLE</v>
      </c>
      <c r="J627" t="str">
        <v>30</v>
      </c>
      <c r="K627" t="str">
        <v>BOMBE TRONC</v>
      </c>
      <c r="L627" t="str">
        <v>MULTICOLORE</v>
      </c>
      <c r="M627" t="str">
        <v>CN</v>
      </c>
      <c r="N627" t="str">
        <v>F3</v>
      </c>
      <c r="O627" t="str">
        <v>1.4G</v>
      </c>
      <c r="P627" t="str">
        <v>1008-F3-69244066</v>
      </c>
      <c r="Q627" t="str">
        <v>0.79</v>
      </c>
      <c r="R627" t="str">
        <v>30</v>
      </c>
      <c r="S627" t="str">
        <v>25</v>
      </c>
      <c r="T627" t="str">
        <v>F-00000262</v>
      </c>
      <c r="U627" t="str">
        <v>0</v>
      </c>
      <c r="V627" t="str">
        <v>15.01</v>
      </c>
      <c r="W627" t="str">
        <v>0</v>
      </c>
    </row>
    <row r="628">
      <c r="A628" t="str">
        <v>AutoTable</v>
      </c>
      <c r="D628" t="str">
        <v>04030-32CE</v>
      </c>
      <c r="E628" t="str">
        <v>BATT. Ø30 ÉVENT. 40 BTTES ŒUF DE D. + TC FRIS. BLC</v>
      </c>
      <c r="F628" t="str">
        <v>1</v>
      </c>
      <c r="H628" t="str">
        <v>BATTERIE</v>
      </c>
      <c r="I628" t="str">
        <v>EVENTAILLE</v>
      </c>
      <c r="J628" t="str">
        <v>30</v>
      </c>
      <c r="K628" t="str">
        <v>CREPITANT</v>
      </c>
      <c r="L628" t="str">
        <v>ARGENT</v>
      </c>
      <c r="M628" t="str">
        <v>CN</v>
      </c>
      <c r="N628" t="str">
        <v>F3</v>
      </c>
      <c r="O628" t="str">
        <v>1.4G</v>
      </c>
      <c r="P628" t="str">
        <v>1008-F3-69244066</v>
      </c>
      <c r="Q628" t="str">
        <v>0.948</v>
      </c>
      <c r="R628" t="str">
        <v>30</v>
      </c>
      <c r="S628" t="str">
        <v>25</v>
      </c>
      <c r="T628" t="str">
        <v>F-00000262</v>
      </c>
      <c r="U628" t="str">
        <v>0</v>
      </c>
      <c r="V628" t="str">
        <v>14.63</v>
      </c>
      <c r="W628" t="str">
        <v>0</v>
      </c>
      <c r="X628" t="str">
        <v>https://tinyurl.com/yy9jbet5</v>
      </c>
    </row>
    <row r="629">
      <c r="A629" t="str">
        <v>AutoTable</v>
      </c>
      <c r="D629" t="str">
        <v>04030-41</v>
      </c>
      <c r="E629" t="str">
        <v>BATT.30 MM 40 CPS PAF FILET D'OR  AD/BA/64264  K4</v>
      </c>
      <c r="F629" t="str">
        <v>ANCIENNES REFS</v>
      </c>
      <c r="H629" t="str">
        <v>BATTERIE</v>
      </c>
      <c r="I629" t="str">
        <v>EVENTAILLE</v>
      </c>
      <c r="J629" t="str">
        <v>30</v>
      </c>
      <c r="M629" t="str">
        <v>CN</v>
      </c>
      <c r="N629" t="str">
        <v>K4</v>
      </c>
      <c r="O629" t="str">
        <v>1.4G</v>
      </c>
      <c r="P629" t="str">
        <v>AD/BA/64264</v>
      </c>
      <c r="Q629" t="str">
        <v>0.703</v>
      </c>
      <c r="R629" t="str">
        <v>32</v>
      </c>
      <c r="S629" t="str">
        <v>65</v>
      </c>
      <c r="T629" t="str">
        <v>F-00000262</v>
      </c>
      <c r="U629" t="str">
        <v>0</v>
      </c>
      <c r="V629" t="str">
        <v>16</v>
      </c>
      <c r="W629" t="str">
        <v>0</v>
      </c>
    </row>
    <row r="630">
      <c r="A630" t="str">
        <v>AutoTable</v>
      </c>
      <c r="D630" t="str">
        <v>04030-63CE</v>
      </c>
      <c r="E630" t="str">
        <v>BATT. 30 MM 40 CPS HEVEA PETILLANT ARGENT</v>
      </c>
      <c r="F630" t="str">
        <v>ANCIENNES REFS</v>
      </c>
      <c r="H630" t="str">
        <v>BATTERIE</v>
      </c>
      <c r="I630" t="str">
        <v>EVENTAILLE</v>
      </c>
      <c r="J630" t="str">
        <v>30</v>
      </c>
      <c r="K630" t="str">
        <v>BOMBE CLIGNO</v>
      </c>
      <c r="L630" t="str">
        <v>ARGENT</v>
      </c>
      <c r="M630" t="str">
        <v>CN</v>
      </c>
      <c r="N630" t="str">
        <v>F4</v>
      </c>
      <c r="O630" t="str">
        <v>1.4G</v>
      </c>
      <c r="P630" t="str">
        <v>0163-F4-4317</v>
      </c>
      <c r="Q630" t="str">
        <v>0.91</v>
      </c>
      <c r="R630" t="str">
        <v>32</v>
      </c>
      <c r="S630" t="str">
        <v>55</v>
      </c>
      <c r="T630" t="str">
        <v>F-00000208</v>
      </c>
      <c r="U630" t="str">
        <v>0</v>
      </c>
      <c r="V630" t="str">
        <v>14.18</v>
      </c>
      <c r="W630" t="str">
        <v>0</v>
      </c>
    </row>
    <row r="631">
      <c r="A631" t="str">
        <v>AutoTable</v>
      </c>
      <c r="D631" t="str">
        <v>04030-64CE</v>
      </c>
      <c r="E631" t="str">
        <v>BATT. 30 MM 40 CPS HEVEA PETILLANT CITRON</v>
      </c>
      <c r="F631" t="str">
        <v>ANCIENNES REFS</v>
      </c>
      <c r="H631" t="str">
        <v>BATTERIE</v>
      </c>
      <c r="I631" t="str">
        <v>EVENTAILLE</v>
      </c>
      <c r="J631" t="str">
        <v>30</v>
      </c>
      <c r="K631" t="str">
        <v>BOMBE CLIGNO</v>
      </c>
      <c r="L631" t="str">
        <v>JAUNE</v>
      </c>
      <c r="M631" t="str">
        <v>CN</v>
      </c>
      <c r="N631" t="str">
        <v>F4</v>
      </c>
      <c r="O631" t="str">
        <v>1.4G</v>
      </c>
      <c r="P631" t="str">
        <v>0163-F4-4317</v>
      </c>
      <c r="Q631" t="str">
        <v>0.91</v>
      </c>
      <c r="R631" t="str">
        <v>32</v>
      </c>
      <c r="S631" t="str">
        <v>55</v>
      </c>
      <c r="T631" t="str">
        <v>F-00000208</v>
      </c>
      <c r="U631" t="str">
        <v>0</v>
      </c>
      <c r="V631" t="str">
        <v>16.11</v>
      </c>
      <c r="W631" t="str">
        <v>0</v>
      </c>
    </row>
    <row r="632">
      <c r="A632" t="str">
        <v>AutoTable</v>
      </c>
      <c r="D632" t="str">
        <v>04030-66CE</v>
      </c>
      <c r="E632" t="str">
        <v>BATT. 30 MM 40 CPS HEVEA PETILLANT ROUGE</v>
      </c>
      <c r="F632" t="str">
        <v>ANCIENNES REFS</v>
      </c>
      <c r="H632" t="str">
        <v>BATTERIE</v>
      </c>
      <c r="I632" t="str">
        <v>EVENTAILLE</v>
      </c>
      <c r="J632" t="str">
        <v>30</v>
      </c>
      <c r="K632" t="str">
        <v>BOMBE CLIGNO</v>
      </c>
      <c r="L632" t="str">
        <v>ROUGE</v>
      </c>
      <c r="M632" t="str">
        <v>CN</v>
      </c>
      <c r="N632" t="str">
        <v>F4</v>
      </c>
      <c r="O632" t="str">
        <v>1.4G</v>
      </c>
      <c r="P632" t="str">
        <v>0163-F4-4317</v>
      </c>
      <c r="Q632" t="str">
        <v>0.91</v>
      </c>
      <c r="R632" t="str">
        <v>32</v>
      </c>
      <c r="S632" t="str">
        <v>55</v>
      </c>
      <c r="T632" t="str">
        <v>F-00000208</v>
      </c>
      <c r="U632" t="str">
        <v>0</v>
      </c>
      <c r="V632" t="str">
        <v>15.6</v>
      </c>
      <c r="W632" t="str">
        <v>0</v>
      </c>
    </row>
    <row r="633">
      <c r="A633" t="str">
        <v>AutoTable</v>
      </c>
      <c r="D633" t="str">
        <v>04030-67CE</v>
      </c>
      <c r="E633" t="str">
        <v>BATT. 30 MM 40 CPS HEVEA PETILLANT ORANGE</v>
      </c>
      <c r="F633" t="str">
        <v>ANCIENNES REFS</v>
      </c>
      <c r="H633" t="str">
        <v>BATTERIE</v>
      </c>
      <c r="I633" t="str">
        <v>EVENTAILLE</v>
      </c>
      <c r="J633" t="str">
        <v>30</v>
      </c>
      <c r="K633" t="str">
        <v>BOMBE CLIGNO</v>
      </c>
      <c r="L633" t="str">
        <v>ORANGE</v>
      </c>
      <c r="M633" t="str">
        <v>CN</v>
      </c>
      <c r="N633" t="str">
        <v>F4</v>
      </c>
      <c r="O633" t="str">
        <v>1.4G</v>
      </c>
      <c r="P633" t="str">
        <v>0163-F4-4317</v>
      </c>
      <c r="Q633" t="str">
        <v>0.91</v>
      </c>
      <c r="R633" t="str">
        <v>32</v>
      </c>
      <c r="S633" t="str">
        <v>55</v>
      </c>
      <c r="T633" t="str">
        <v>F-00000208</v>
      </c>
      <c r="U633" t="str">
        <v>0</v>
      </c>
      <c r="V633" t="str">
        <v>16.1</v>
      </c>
      <c r="W633" t="str">
        <v>0</v>
      </c>
    </row>
    <row r="634">
      <c r="A634" t="str">
        <v>AutoTable</v>
      </c>
      <c r="D634" t="str">
        <v>04929A</v>
      </c>
      <c r="E634" t="str">
        <v>BATT. 30MM 7 SALVES DE 7 EFFETS EN 7 ALLUMAGES</v>
      </c>
      <c r="F634" t="str">
        <v>OPPORTUNITE</v>
      </c>
      <c r="H634" t="str">
        <v>BATTERIE</v>
      </c>
      <c r="I634" t="str">
        <v>EVENTAILLE</v>
      </c>
      <c r="J634" t="str">
        <v>30</v>
      </c>
      <c r="K634" t="str">
        <v>MULTI EFFETS</v>
      </c>
      <c r="L634" t="str">
        <v>ASSORTI</v>
      </c>
      <c r="M634" t="str">
        <v>CN</v>
      </c>
      <c r="N634" t="str">
        <v>F4</v>
      </c>
      <c r="O634" t="str">
        <v>1.4G</v>
      </c>
      <c r="P634" t="str">
        <v>1008-F4-69241607</v>
      </c>
      <c r="Q634" t="str">
        <v>1.083</v>
      </c>
      <c r="R634" t="str">
        <v>15</v>
      </c>
      <c r="S634" t="str">
        <v>45</v>
      </c>
      <c r="T634" t="str">
        <v>F-00000114</v>
      </c>
      <c r="U634" t="str">
        <v>22</v>
      </c>
      <c r="V634" t="str">
        <v>14.91</v>
      </c>
      <c r="W634" t="str">
        <v>0</v>
      </c>
    </row>
    <row r="635">
      <c r="A635" t="str">
        <v>AutoTable</v>
      </c>
      <c r="D635" t="str">
        <v>04931BFB</v>
      </c>
      <c r="E635" t="str">
        <v>BATT. Ø30 ÉVENT. 49 BLEU/ŒUF DE D. + TC SERP. ARGT</v>
      </c>
      <c r="F635" t="str">
        <v>1</v>
      </c>
      <c r="H635" t="str">
        <v>BATTERIE</v>
      </c>
      <c r="I635" t="str">
        <v>EVENTAILLE</v>
      </c>
      <c r="J635" t="str">
        <v>30</v>
      </c>
      <c r="K635" t="str">
        <v>SERPENTEAUX</v>
      </c>
      <c r="L635" t="str">
        <v>BLEU</v>
      </c>
      <c r="M635" t="str">
        <v>CN</v>
      </c>
      <c r="N635" t="str">
        <v>F4</v>
      </c>
      <c r="O635" t="str">
        <v>1.4G</v>
      </c>
      <c r="P635" t="str">
        <v>2463-F4-0057</v>
      </c>
      <c r="Q635" t="str">
        <v>0.99</v>
      </c>
      <c r="R635" t="str">
        <v>30</v>
      </c>
      <c r="S635" t="str">
        <v>45</v>
      </c>
      <c r="T635" t="str">
        <v>F-00000300</v>
      </c>
      <c r="U635" t="str">
        <v>31</v>
      </c>
      <c r="V635" t="str">
        <v>13.39</v>
      </c>
      <c r="W635" t="str">
        <v>7</v>
      </c>
      <c r="X635" t="str">
        <v>https://youtu.be/WKjOLdJGrQ4</v>
      </c>
    </row>
    <row r="636">
      <c r="A636" t="str">
        <v>AutoTable</v>
      </c>
      <c r="D636" t="str">
        <v>05529A</v>
      </c>
      <c r="E636" t="str">
        <v>BATT. 30 MM 5 SALVES DE 11 EFFETS EN 5 ALLUMAGES</v>
      </c>
      <c r="F636" t="str">
        <v>ANCIENNES REFS</v>
      </c>
      <c r="H636" t="str">
        <v>BATTERIE</v>
      </c>
      <c r="I636" t="str">
        <v>EVENTAILLE</v>
      </c>
      <c r="J636" t="str">
        <v>30</v>
      </c>
      <c r="K636" t="str">
        <v>MULTI EFFETS</v>
      </c>
      <c r="L636" t="str">
        <v>ASSORTI</v>
      </c>
      <c r="M636" t="str">
        <v>CN</v>
      </c>
      <c r="N636" t="str">
        <v>F4</v>
      </c>
      <c r="O636" t="str">
        <v>1.4G</v>
      </c>
      <c r="P636" t="str">
        <v>1008-F4-69241607</v>
      </c>
      <c r="Q636" t="str">
        <v>1.143</v>
      </c>
      <c r="R636" t="str">
        <v>10</v>
      </c>
      <c r="S636" t="str">
        <v>45</v>
      </c>
      <c r="T636" t="str">
        <v>F-00000114</v>
      </c>
      <c r="U636" t="str">
        <v>0</v>
      </c>
      <c r="V636" t="str">
        <v>16.85</v>
      </c>
      <c r="W636" t="str">
        <v>0</v>
      </c>
    </row>
    <row r="637">
      <c r="A637" t="str">
        <v>AutoTable</v>
      </c>
      <c r="D637" t="str">
        <v>05725-30</v>
      </c>
      <c r="E637" t="str">
        <v>BATT. 25 MM 57 CPS PARADIS PERDU</v>
      </c>
      <c r="F637" t="str">
        <v>ANCIENNES REFS</v>
      </c>
      <c r="H637" t="str">
        <v>BATTERIE</v>
      </c>
      <c r="I637" t="str">
        <v>EVENTAILLE</v>
      </c>
      <c r="J637" t="str">
        <v>25</v>
      </c>
      <c r="K637" t="str">
        <v>MULTI EFFETS</v>
      </c>
      <c r="L637" t="str">
        <v>ASSORTI</v>
      </c>
      <c r="M637" t="str">
        <v>CN</v>
      </c>
      <c r="N637" t="str">
        <v>F2</v>
      </c>
      <c r="O637" t="str">
        <v>1.4G</v>
      </c>
      <c r="P637" t="str">
        <v>1008-F2-69254063</v>
      </c>
      <c r="Q637" t="str">
        <v>0.6</v>
      </c>
      <c r="R637" t="str">
        <v>30</v>
      </c>
      <c r="S637" t="str">
        <v>8</v>
      </c>
      <c r="T637" t="str">
        <v>F-00000300</v>
      </c>
      <c r="U637" t="str">
        <v>0</v>
      </c>
      <c r="V637" t="str">
        <v>11.30833</v>
      </c>
      <c r="W637" t="str">
        <v>0</v>
      </c>
    </row>
    <row r="638">
      <c r="A638" t="str">
        <v>AutoTable</v>
      </c>
      <c r="D638" t="str">
        <v>07030-09</v>
      </c>
      <c r="E638" t="str">
        <v>BATT. Ø30 ÉVENT. QUEUE DE PAON 70 COMÈTES ARGENT</v>
      </c>
      <c r="F638" t="str">
        <v>1</v>
      </c>
      <c r="H638" t="str">
        <v>BATTERIE</v>
      </c>
      <c r="I638" t="str">
        <v>EVENTAILLE</v>
      </c>
      <c r="J638" t="str">
        <v>30</v>
      </c>
      <c r="K638" t="str">
        <v>COMETE</v>
      </c>
      <c r="L638" t="str">
        <v>ARGENT</v>
      </c>
      <c r="M638" t="str">
        <v>CN</v>
      </c>
      <c r="N638" t="str">
        <v>F4</v>
      </c>
      <c r="O638" t="str">
        <v>1.4G</v>
      </c>
      <c r="P638" t="str">
        <v>1008-F4-69245817</v>
      </c>
      <c r="Q638" t="str">
        <v>1.995</v>
      </c>
      <c r="R638" t="str">
        <v>30</v>
      </c>
      <c r="S638" t="str">
        <v>45</v>
      </c>
      <c r="T638" t="str">
        <v>F-00000262</v>
      </c>
      <c r="U638" t="str">
        <v>70</v>
      </c>
      <c r="V638" t="str">
        <v>21.81</v>
      </c>
      <c r="W638" t="str">
        <v>19</v>
      </c>
      <c r="X638" t="str">
        <v>https://youtu.be/G59qmrabffY</v>
      </c>
    </row>
    <row r="639">
      <c r="A639" t="str">
        <v>AutoTable</v>
      </c>
      <c r="D639" t="str">
        <v>07031-09</v>
      </c>
      <c r="E639" t="str">
        <v>BATT. Ø30 ÉVENT. 70 COMÈTES MOSAÏQUE ARGENT</v>
      </c>
      <c r="F639" t="str">
        <v>1</v>
      </c>
      <c r="H639" t="str">
        <v>BATTERIE</v>
      </c>
      <c r="I639" t="str">
        <v>EVENTAILLE</v>
      </c>
      <c r="J639" t="str">
        <v>30</v>
      </c>
      <c r="K639" t="str">
        <v>MOSAIQUE</v>
      </c>
      <c r="L639" t="str">
        <v>ARGENT</v>
      </c>
      <c r="M639" t="str">
        <v>CN</v>
      </c>
      <c r="N639" t="str">
        <v>F4</v>
      </c>
      <c r="O639" t="str">
        <v>1.4G</v>
      </c>
      <c r="P639" t="str">
        <v>1008-F4-69254058</v>
      </c>
      <c r="Q639" t="str">
        <v>1.61</v>
      </c>
      <c r="R639" t="str">
        <v>30</v>
      </c>
      <c r="S639" t="str">
        <v>45</v>
      </c>
      <c r="T639" t="str">
        <v>F-00000300</v>
      </c>
      <c r="U639" t="str">
        <v>102</v>
      </c>
      <c r="V639" t="str">
        <v>26.51133</v>
      </c>
      <c r="W639" t="str">
        <v>0</v>
      </c>
      <c r="X639" t="str">
        <v>https://youtu.be/3iwMy-6m33w</v>
      </c>
    </row>
    <row r="640">
      <c r="A640" t="str">
        <v>AutoTable</v>
      </c>
      <c r="D640" t="str">
        <v>07031-99</v>
      </c>
      <c r="E640" t="str">
        <v>BATT. Ø30 ÉVENT. 70  BTTES RANGÉES DRAPEAU B/B/R</v>
      </c>
      <c r="F640" t="str">
        <v>1</v>
      </c>
      <c r="H640" t="str">
        <v>BATTERIE</v>
      </c>
      <c r="I640" t="str">
        <v>EVENTAILLE</v>
      </c>
      <c r="J640" t="str">
        <v>30</v>
      </c>
      <c r="K640" t="str">
        <v>PIVOINE</v>
      </c>
      <c r="L640" t="str">
        <v>TRICOLORE</v>
      </c>
      <c r="M640" t="str">
        <v>CN</v>
      </c>
      <c r="N640" t="str">
        <v>F4</v>
      </c>
      <c r="O640" t="str">
        <v>1.4G</v>
      </c>
      <c r="P640" t="str">
        <v>1008-F4-69254058</v>
      </c>
      <c r="Q640" t="str">
        <v>1.61</v>
      </c>
      <c r="R640" t="str">
        <v>30</v>
      </c>
      <c r="S640" t="str">
        <v>45</v>
      </c>
      <c r="T640" t="str">
        <v>F-00000300</v>
      </c>
      <c r="U640" t="str">
        <v>222</v>
      </c>
      <c r="V640" t="str">
        <v>18.64667</v>
      </c>
      <c r="W640" t="str">
        <v>36</v>
      </c>
      <c r="X640" t="str">
        <v>https://youtu.be/SBYw8SAxr3k</v>
      </c>
    </row>
    <row r="641">
      <c r="A641" t="str">
        <v>AutoTable</v>
      </c>
      <c r="D641" t="str">
        <v>403608</v>
      </c>
      <c r="E641" t="str">
        <v>BATT. 25 MM 36 CPS ALTERNES DROITES GAUCHES BOMBE</v>
      </c>
      <c r="F641" t="str">
        <v>ANCIENNES REFS</v>
      </c>
      <c r="H641" t="str">
        <v>BATTERIE</v>
      </c>
      <c r="I641" t="str">
        <v>EVENTAILLE</v>
      </c>
      <c r="J641" t="str">
        <v>25</v>
      </c>
      <c r="K641" t="str">
        <v>BOMBE</v>
      </c>
      <c r="L641" t="str">
        <v>ASSORTI</v>
      </c>
      <c r="M641" t="str">
        <v>CN</v>
      </c>
      <c r="N641" t="str">
        <v>F2</v>
      </c>
      <c r="O641" t="str">
        <v>1.4G</v>
      </c>
      <c r="P641" t="str">
        <v>1008-F2-69246333</v>
      </c>
      <c r="Q641" t="str">
        <v>0.468</v>
      </c>
      <c r="R641" t="str">
        <v>30</v>
      </c>
      <c r="S641" t="str">
        <v>8</v>
      </c>
      <c r="T641" t="str">
        <v>F-00000234</v>
      </c>
      <c r="U641" t="str">
        <v>0</v>
      </c>
      <c r="V641" t="str">
        <v>6.075</v>
      </c>
      <c r="W641" t="str">
        <v>0</v>
      </c>
    </row>
    <row r="642">
      <c r="A642" t="str">
        <v>AutoTable</v>
      </c>
      <c r="D642" t="str">
        <v>410036</v>
      </c>
      <c r="E642" t="str">
        <v>BATT. Ø30 ÉVENT. 100 BTTES FEUILLE ROUGE/CLI BLC</v>
      </c>
      <c r="F642" t="str">
        <v>1</v>
      </c>
      <c r="H642" t="str">
        <v>BATTERIE</v>
      </c>
      <c r="I642" t="str">
        <v>EVENTAILLE</v>
      </c>
      <c r="J642" t="str">
        <v>30</v>
      </c>
      <c r="K642" t="str">
        <v>CLIGNO</v>
      </c>
      <c r="L642" t="str">
        <v>ROUGE</v>
      </c>
      <c r="M642" t="str">
        <v>CN</v>
      </c>
      <c r="N642" t="str">
        <v>F4</v>
      </c>
      <c r="O642" t="str">
        <v>1.4G</v>
      </c>
      <c r="P642" t="str">
        <v>2463-F4-0007</v>
      </c>
      <c r="Q642" t="str">
        <v>1.8</v>
      </c>
      <c r="R642" t="str">
        <v>40</v>
      </c>
      <c r="S642" t="str">
        <v>45</v>
      </c>
      <c r="T642" t="str">
        <v>F-00000300</v>
      </c>
      <c r="U642" t="str">
        <v>69</v>
      </c>
      <c r="V642" t="str">
        <v>27.84</v>
      </c>
      <c r="W642" t="str">
        <v>0</v>
      </c>
      <c r="X642" t="str">
        <v>https://youtu.be/7gNTgDyVhNw</v>
      </c>
    </row>
    <row r="643">
      <c r="A643" t="str">
        <v>AutoTable</v>
      </c>
      <c r="D643" t="str">
        <v>03630-02CE</v>
      </c>
      <c r="E643" t="str">
        <v>BATT. Ø30 NAUTIQUE 36 BENGALES BLEUS</v>
      </c>
      <c r="F643" t="str">
        <v>1</v>
      </c>
      <c r="H643" t="str">
        <v>BATTERIE</v>
      </c>
      <c r="I643" t="str">
        <v>NAUTIQUE</v>
      </c>
      <c r="J643" t="str">
        <v>30</v>
      </c>
      <c r="K643" t="str">
        <v>NAUTIQUE</v>
      </c>
      <c r="L643" t="str">
        <v>BLEU</v>
      </c>
      <c r="M643" t="str">
        <v>CN</v>
      </c>
      <c r="N643" t="str">
        <v>F4</v>
      </c>
      <c r="O643" t="str">
        <v>1.4G</v>
      </c>
      <c r="P643" t="str">
        <v>1008-F4-69245819</v>
      </c>
      <c r="Q643" t="str">
        <v>0.596</v>
      </c>
      <c r="R643" t="str">
        <v>30</v>
      </c>
      <c r="S643" t="str">
        <v>80</v>
      </c>
      <c r="T643" t="str">
        <v>F-00000262</v>
      </c>
      <c r="U643" t="str">
        <v>98</v>
      </c>
      <c r="V643" t="str">
        <v>14.51</v>
      </c>
      <c r="W643" t="str">
        <v>52</v>
      </c>
    </row>
    <row r="644">
      <c r="A644" t="str">
        <v>AutoTable</v>
      </c>
      <c r="D644" t="str">
        <v>03630-03CE</v>
      </c>
      <c r="E644" t="str">
        <v>BATT. Ø30 NAUTIQUE 36 BENGALES BLANCS</v>
      </c>
      <c r="F644" t="str">
        <v>1</v>
      </c>
      <c r="H644" t="str">
        <v>BATTERIE</v>
      </c>
      <c r="I644" t="str">
        <v>NAUTIQUE</v>
      </c>
      <c r="J644" t="str">
        <v>30</v>
      </c>
      <c r="K644" t="str">
        <v>NAUTIQUE</v>
      </c>
      <c r="L644" t="str">
        <v>BLANC</v>
      </c>
      <c r="M644" t="str">
        <v>CN</v>
      </c>
      <c r="N644" t="str">
        <v>F4</v>
      </c>
      <c r="O644" t="str">
        <v>1.4G</v>
      </c>
      <c r="P644" t="str">
        <v>1008-F4-69245819</v>
      </c>
      <c r="Q644" t="str">
        <v>0.596</v>
      </c>
      <c r="R644" t="str">
        <v>30</v>
      </c>
      <c r="S644" t="str">
        <v>80</v>
      </c>
      <c r="T644" t="str">
        <v>F-00000262</v>
      </c>
      <c r="U644" t="str">
        <v>91</v>
      </c>
      <c r="V644" t="str">
        <v>14.712</v>
      </c>
      <c r="W644" t="str">
        <v>0</v>
      </c>
    </row>
    <row r="645">
      <c r="A645" t="str">
        <v>AutoTable</v>
      </c>
      <c r="D645" t="str">
        <v>03630-06CE</v>
      </c>
      <c r="E645" t="str">
        <v>BATT. Ø30 NAUTIQUE 36 BENGALES ROUGES</v>
      </c>
      <c r="F645" t="str">
        <v>1</v>
      </c>
      <c r="H645" t="str">
        <v>BATTERIE</v>
      </c>
      <c r="I645" t="str">
        <v>NAUTIQUE</v>
      </c>
      <c r="J645" t="str">
        <v>30</v>
      </c>
      <c r="K645" t="str">
        <v>NAUTIQUE</v>
      </c>
      <c r="L645" t="str">
        <v>ROUGE</v>
      </c>
      <c r="M645" t="str">
        <v>CN</v>
      </c>
      <c r="N645" t="str">
        <v>F4</v>
      </c>
      <c r="O645" t="str">
        <v>1.4G</v>
      </c>
      <c r="P645" t="str">
        <v>1008-F4-69245819</v>
      </c>
      <c r="Q645" t="str">
        <v>0.596</v>
      </c>
      <c r="R645" t="str">
        <v>30</v>
      </c>
      <c r="S645" t="str">
        <v>80</v>
      </c>
      <c r="T645" t="str">
        <v>F-00000262</v>
      </c>
      <c r="U645" t="str">
        <v>26</v>
      </c>
      <c r="V645" t="str">
        <v>15.05591</v>
      </c>
      <c r="W645" t="str">
        <v>0</v>
      </c>
    </row>
    <row r="646">
      <c r="A646" t="str">
        <v>AutoTable</v>
      </c>
      <c r="D646" t="str">
        <v>03630-08CE</v>
      </c>
      <c r="E646" t="str">
        <v>BATT. Ø30 NAUTIQUE 36 BENGALES MULTICOLORES</v>
      </c>
      <c r="F646" t="str">
        <v>1</v>
      </c>
      <c r="H646" t="str">
        <v>BATTERIE</v>
      </c>
      <c r="I646" t="str">
        <v>NAUTIQUE</v>
      </c>
      <c r="J646" t="str">
        <v>30</v>
      </c>
      <c r="K646" t="str">
        <v>NAUTIQUE</v>
      </c>
      <c r="L646" t="str">
        <v>MULTICOLORE</v>
      </c>
      <c r="M646" t="str">
        <v>CN</v>
      </c>
      <c r="N646" t="str">
        <v>F4</v>
      </c>
      <c r="O646" t="str">
        <v>1.4G</v>
      </c>
      <c r="P646" t="str">
        <v>1008-F4-69245819</v>
      </c>
      <c r="Q646" t="str">
        <v>0.596</v>
      </c>
      <c r="R646" t="str">
        <v>30</v>
      </c>
      <c r="S646" t="str">
        <v>80</v>
      </c>
      <c r="T646" t="str">
        <v>F-00000262</v>
      </c>
      <c r="U646" t="str">
        <v>39</v>
      </c>
      <c r="V646" t="str">
        <v>14.79556</v>
      </c>
      <c r="W646" t="str">
        <v>39</v>
      </c>
    </row>
    <row r="647">
      <c r="A647" t="str">
        <v>AutoTable</v>
      </c>
      <c r="D647" t="str">
        <v>04830-02KCE</v>
      </c>
      <c r="E647" t="str">
        <v>BATT. Ø30 NAUTIQUE 48 COMÈTES BLEUES</v>
      </c>
      <c r="F647" t="str">
        <v>1</v>
      </c>
      <c r="H647" t="str">
        <v>BATTERIE</v>
      </c>
      <c r="I647" t="str">
        <v>NAUTIQUE</v>
      </c>
      <c r="J647" t="str">
        <v>30</v>
      </c>
      <c r="K647" t="str">
        <v>NAUTIQUE</v>
      </c>
      <c r="L647" t="str">
        <v>BLEU</v>
      </c>
      <c r="M647" t="str">
        <v>CN</v>
      </c>
      <c r="N647" t="str">
        <v>F4</v>
      </c>
      <c r="O647" t="str">
        <v>1.4G</v>
      </c>
      <c r="P647" t="str">
        <v>1008-F4-69245819</v>
      </c>
      <c r="Q647" t="str">
        <v>0.504</v>
      </c>
      <c r="R647" t="str">
        <v>20</v>
      </c>
      <c r="S647" t="str">
        <v>100</v>
      </c>
      <c r="T647" t="str">
        <v>F-00000262</v>
      </c>
      <c r="U647" t="str">
        <v>66</v>
      </c>
      <c r="V647" t="str">
        <v>16.69</v>
      </c>
      <c r="W647" t="str">
        <v>0</v>
      </c>
    </row>
    <row r="648">
      <c r="A648" t="str">
        <v>AutoTable</v>
      </c>
      <c r="D648" t="str">
        <v>04830-06KCE</v>
      </c>
      <c r="E648" t="str">
        <v>BATT. Ø30 NAUTIQUE 48 COMÈTES ROUGES</v>
      </c>
      <c r="F648" t="str">
        <v>1</v>
      </c>
      <c r="H648" t="str">
        <v>BATTERIE</v>
      </c>
      <c r="I648" t="str">
        <v>NAUTIQUE</v>
      </c>
      <c r="J648" t="str">
        <v>30</v>
      </c>
      <c r="K648" t="str">
        <v>NAUTIQUE</v>
      </c>
      <c r="L648" t="str">
        <v>ROUGE</v>
      </c>
      <c r="M648" t="str">
        <v>CN</v>
      </c>
      <c r="N648" t="str">
        <v>F4</v>
      </c>
      <c r="O648" t="str">
        <v>1.4G</v>
      </c>
      <c r="P648" t="str">
        <v>1008-F4-69245819</v>
      </c>
      <c r="Q648" t="str">
        <v>0.48</v>
      </c>
      <c r="R648" t="str">
        <v>20</v>
      </c>
      <c r="S648" t="str">
        <v>100</v>
      </c>
      <c r="T648" t="str">
        <v>F-00000262</v>
      </c>
      <c r="U648" t="str">
        <v>71</v>
      </c>
      <c r="V648" t="str">
        <v>16.735</v>
      </c>
      <c r="W648" t="str">
        <v>0</v>
      </c>
    </row>
    <row r="649">
      <c r="A649" t="str">
        <v>AutoTable</v>
      </c>
      <c r="D649" t="str">
        <v>04830-08PCE</v>
      </c>
      <c r="E649" t="str">
        <v>BATT. Ø30 NAUTIQUE 48 PAF MULTICOLORES</v>
      </c>
      <c r="F649" t="str">
        <v>1</v>
      </c>
      <c r="H649" t="str">
        <v>BATTERIE</v>
      </c>
      <c r="I649" t="str">
        <v>NAUTIQUE</v>
      </c>
      <c r="J649" t="str">
        <v>30</v>
      </c>
      <c r="K649" t="str">
        <v>NAUTIQUE</v>
      </c>
      <c r="L649" t="str">
        <v>MULTICOLORE</v>
      </c>
      <c r="M649" t="str">
        <v>CN</v>
      </c>
      <c r="N649" t="str">
        <v>F4</v>
      </c>
      <c r="O649" t="str">
        <v>1.4G</v>
      </c>
      <c r="P649" t="str">
        <v>1008-F4-69245819</v>
      </c>
      <c r="Q649" t="str">
        <v>0.6</v>
      </c>
      <c r="R649" t="str">
        <v>20</v>
      </c>
      <c r="S649" t="str">
        <v>100</v>
      </c>
      <c r="T649" t="str">
        <v>F-00000262</v>
      </c>
      <c r="U649" t="str">
        <v>73</v>
      </c>
      <c r="V649" t="str">
        <v>16.735</v>
      </c>
      <c r="W649" t="str">
        <v>0</v>
      </c>
    </row>
    <row r="650">
      <c r="A650" t="str">
        <v>AutoTable</v>
      </c>
      <c r="D650" t="str">
        <v>04830-18KCE</v>
      </c>
      <c r="E650" t="str">
        <v>BATT. Ø30 NAUTIQUE 48 COMÈTES FILET D'OR</v>
      </c>
      <c r="F650" t="str">
        <v>1</v>
      </c>
      <c r="H650" t="str">
        <v>BATTERIE</v>
      </c>
      <c r="I650" t="str">
        <v>NAUTIQUE</v>
      </c>
      <c r="J650" t="str">
        <v>30</v>
      </c>
      <c r="K650" t="str">
        <v>NAUTIQUE</v>
      </c>
      <c r="L650" t="str">
        <v>KAMURO</v>
      </c>
      <c r="M650" t="str">
        <v>CN</v>
      </c>
      <c r="N650" t="str">
        <v>F4</v>
      </c>
      <c r="O650" t="str">
        <v>1.4G</v>
      </c>
      <c r="P650" t="str">
        <v>1008-F4-69245819</v>
      </c>
      <c r="Q650" t="str">
        <v>0.48</v>
      </c>
      <c r="R650" t="str">
        <v>20</v>
      </c>
      <c r="S650" t="str">
        <v>100</v>
      </c>
      <c r="T650" t="str">
        <v>F-00000262</v>
      </c>
      <c r="U650" t="str">
        <v>0</v>
      </c>
      <c r="V650" t="str">
        <v>16.38</v>
      </c>
      <c r="W650" t="str">
        <v>0</v>
      </c>
    </row>
    <row r="651">
      <c r="A651" t="str">
        <v>AutoTable</v>
      </c>
      <c r="D651" t="str">
        <v>04830-18PCE</v>
      </c>
      <c r="E651" t="str">
        <v>BATT. Ø30 NAUTIQUE 48 PAF FILET D'OR</v>
      </c>
      <c r="F651" t="str">
        <v>1</v>
      </c>
      <c r="H651" t="str">
        <v>BATTERIE</v>
      </c>
      <c r="I651" t="str">
        <v>NAUTIQUE</v>
      </c>
      <c r="J651" t="str">
        <v>30</v>
      </c>
      <c r="K651" t="str">
        <v>NAUTIQUE</v>
      </c>
      <c r="L651" t="str">
        <v>KAMURO</v>
      </c>
      <c r="M651" t="str">
        <v>CN</v>
      </c>
      <c r="N651" t="str">
        <v>F4</v>
      </c>
      <c r="O651" t="str">
        <v>1.4G</v>
      </c>
      <c r="P651" t="str">
        <v>1008-F4-69245819</v>
      </c>
      <c r="Q651" t="str">
        <v>0.54</v>
      </c>
      <c r="R651" t="str">
        <v>20</v>
      </c>
      <c r="S651" t="str">
        <v>100</v>
      </c>
      <c r="T651" t="str">
        <v>F-00000262</v>
      </c>
      <c r="U651" t="str">
        <v>48</v>
      </c>
      <c r="V651" t="str">
        <v>16.735</v>
      </c>
      <c r="W651" t="str">
        <v>0</v>
      </c>
    </row>
    <row r="652">
      <c r="A652" t="str">
        <v>AutoTable</v>
      </c>
      <c r="D652" t="str">
        <v>04832-19CE</v>
      </c>
      <c r="E652" t="str">
        <v>BATT. Ø30 NAUTIQUE 48 COMÈTES MOSAÏQUE FILET D'OR</v>
      </c>
      <c r="F652" t="str">
        <v>1</v>
      </c>
      <c r="H652" t="str">
        <v>BATTERIE</v>
      </c>
      <c r="I652" t="str">
        <v>NAUTIQUE</v>
      </c>
      <c r="J652" t="str">
        <v>30</v>
      </c>
      <c r="K652" t="str">
        <v>NAUTIQUE</v>
      </c>
      <c r="L652" t="str">
        <v>KAMURO</v>
      </c>
      <c r="M652" t="str">
        <v>CN</v>
      </c>
      <c r="N652" t="str">
        <v>F4</v>
      </c>
      <c r="O652" t="str">
        <v>1.4G</v>
      </c>
      <c r="P652" t="str">
        <v>1008-F4-69245819</v>
      </c>
      <c r="Q652" t="str">
        <v>0.84</v>
      </c>
      <c r="R652" t="str">
        <v>20</v>
      </c>
      <c r="S652" t="str">
        <v>100</v>
      </c>
      <c r="T652" t="str">
        <v>F-00000262</v>
      </c>
      <c r="U652" t="str">
        <v>9</v>
      </c>
      <c r="V652" t="str">
        <v>16.38</v>
      </c>
      <c r="W652" t="str">
        <v>0</v>
      </c>
    </row>
    <row r="653">
      <c r="A653" t="str">
        <v>AutoTable</v>
      </c>
      <c r="D653" t="str">
        <v>02018A</v>
      </c>
      <c r="E653" t="str">
        <v>BATT. Ø18 200  CPS JIMBARAN1</v>
      </c>
      <c r="F653" t="str">
        <v>1</v>
      </c>
      <c r="H653" t="str">
        <v>BATTERIE</v>
      </c>
      <c r="I653" t="str">
        <v>PAT</v>
      </c>
      <c r="J653" t="str">
        <v>18</v>
      </c>
      <c r="K653" t="str">
        <v>MULTI EFFETS</v>
      </c>
      <c r="L653" t="str">
        <v>ASSORTI</v>
      </c>
      <c r="M653" t="str">
        <v>CN</v>
      </c>
      <c r="N653" t="str">
        <v>F2</v>
      </c>
      <c r="O653" t="str">
        <v>1.4G</v>
      </c>
      <c r="P653" t="str">
        <v>1008-F2-69254057</v>
      </c>
      <c r="Q653" t="str">
        <v>1.004</v>
      </c>
      <c r="R653" t="str">
        <v>120</v>
      </c>
      <c r="S653" t="str">
        <v>25</v>
      </c>
      <c r="T653" t="str">
        <v>F-00000300</v>
      </c>
      <c r="U653" t="str">
        <v>11</v>
      </c>
      <c r="V653" t="str">
        <v>16.89429</v>
      </c>
      <c r="W653" t="str">
        <v>6</v>
      </c>
    </row>
    <row r="654">
      <c r="A654" t="str">
        <v>AutoTable</v>
      </c>
      <c r="D654" t="str">
        <v>02018B</v>
      </c>
      <c r="E654" t="str">
        <v>BATT. Ø18 200 CPS JIMBARAN 2</v>
      </c>
      <c r="F654" t="str">
        <v>1</v>
      </c>
      <c r="H654" t="str">
        <v>BATTERIE</v>
      </c>
      <c r="I654" t="str">
        <v>PAT</v>
      </c>
      <c r="J654" t="str">
        <v>18</v>
      </c>
      <c r="K654" t="str">
        <v>MULTI EFFETS</v>
      </c>
      <c r="L654" t="str">
        <v>ASSORTI</v>
      </c>
      <c r="M654" t="str">
        <v>CN</v>
      </c>
      <c r="N654" t="str">
        <v>F2</v>
      </c>
      <c r="O654" t="str">
        <v>1.4G</v>
      </c>
      <c r="P654" t="str">
        <v>1008-F2-69254057</v>
      </c>
      <c r="Q654" t="str">
        <v>1.004</v>
      </c>
      <c r="R654" t="str">
        <v>120</v>
      </c>
      <c r="S654" t="str">
        <v>25</v>
      </c>
      <c r="T654" t="str">
        <v>F-00000300</v>
      </c>
      <c r="U654" t="str">
        <v>33</v>
      </c>
      <c r="V654" t="str">
        <v>21.6475</v>
      </c>
      <c r="W654" t="str">
        <v>17</v>
      </c>
      <c r="X654" t="str">
        <v>https://tinyurl.com/y3oagxnc</v>
      </c>
    </row>
    <row r="655">
      <c r="A655" t="str">
        <v>AutoTable</v>
      </c>
      <c r="D655" t="str">
        <v>02018C</v>
      </c>
      <c r="E655" t="str">
        <v>BATT. Ø18 200 CPS JIMBARAN 3</v>
      </c>
      <c r="F655" t="str">
        <v>1</v>
      </c>
      <c r="H655" t="str">
        <v>BATTERIE</v>
      </c>
      <c r="I655" t="str">
        <v>PAT</v>
      </c>
      <c r="J655" t="str">
        <v>18</v>
      </c>
      <c r="K655" t="str">
        <v>MULTI EFFETS</v>
      </c>
      <c r="L655" t="str">
        <v>ASSORTI</v>
      </c>
      <c r="M655" t="str">
        <v>CN</v>
      </c>
      <c r="N655" t="str">
        <v>F2</v>
      </c>
      <c r="O655" t="str">
        <v>1.4G</v>
      </c>
      <c r="P655" t="str">
        <v>1008-F2-69254057</v>
      </c>
      <c r="Q655" t="str">
        <v>1.004</v>
      </c>
      <c r="R655" t="str">
        <v>120</v>
      </c>
      <c r="S655" t="str">
        <v>25</v>
      </c>
      <c r="T655" t="str">
        <v>F-00000300</v>
      </c>
      <c r="U655" t="str">
        <v>11</v>
      </c>
      <c r="V655" t="str">
        <v>10.945</v>
      </c>
      <c r="W655" t="str">
        <v>11</v>
      </c>
      <c r="X655" t="str">
        <v>https://tinyurl.com/yxtkfvcd</v>
      </c>
    </row>
    <row r="656">
      <c r="A656" t="str">
        <v>AutoTable</v>
      </c>
      <c r="D656" t="str">
        <v>03220-A</v>
      </c>
      <c r="E656" t="str">
        <v>PANDAWA À - 320 DÉPARTS</v>
      </c>
      <c r="F656" t="str">
        <v>1</v>
      </c>
      <c r="H656" t="str">
        <v>BATTERIE</v>
      </c>
      <c r="I656" t="str">
        <v>PAT</v>
      </c>
      <c r="J656" t="str">
        <v>20</v>
      </c>
      <c r="K656" t="str">
        <v>MULTI EFFETS</v>
      </c>
      <c r="L656" t="str">
        <v>ASSORTI</v>
      </c>
      <c r="M656" t="str">
        <v>CN</v>
      </c>
      <c r="N656" t="str">
        <v>F2</v>
      </c>
      <c r="O656" t="str">
        <v>1.4G</v>
      </c>
      <c r="P656" t="str">
        <v>1008-F2-69253874/69260155</v>
      </c>
      <c r="Q656" t="str">
        <v>1.92</v>
      </c>
      <c r="R656" t="str">
        <v>180</v>
      </c>
      <c r="S656" t="str">
        <v>25</v>
      </c>
      <c r="T656" t="str">
        <v>F-00000300</v>
      </c>
      <c r="U656" t="str">
        <v>167</v>
      </c>
      <c r="V656" t="str">
        <v>33.86</v>
      </c>
      <c r="W656" t="str">
        <v>22</v>
      </c>
      <c r="X656" t="str">
        <v>https://tinyurl.com/y22afhcu</v>
      </c>
    </row>
    <row r="657">
      <c r="A657" t="str">
        <v>AutoTable</v>
      </c>
      <c r="D657" t="str">
        <v>03220-B</v>
      </c>
      <c r="E657" t="str">
        <v>PANDAWA B - 320 DÉPARTS - BLEU BLANC ROUGE</v>
      </c>
      <c r="F657" t="str">
        <v>1</v>
      </c>
      <c r="G657" t="str">
        <v>2019</v>
      </c>
      <c r="H657" t="str">
        <v>BATTERIE</v>
      </c>
      <c r="I657" t="str">
        <v>PAT</v>
      </c>
      <c r="J657" t="str">
        <v>20</v>
      </c>
      <c r="K657" t="str">
        <v>MULTI EFFETS</v>
      </c>
      <c r="L657" t="str">
        <v>TRICOLORE</v>
      </c>
      <c r="M657" t="str">
        <v>CN</v>
      </c>
      <c r="N657" t="str">
        <v>F2</v>
      </c>
      <c r="O657" t="str">
        <v>1.4G</v>
      </c>
      <c r="P657" t="str">
        <v>1008-F2-69260155</v>
      </c>
      <c r="Q657" t="str">
        <v>1.92</v>
      </c>
      <c r="R657" t="str">
        <v>180</v>
      </c>
      <c r="S657" t="str">
        <v>25</v>
      </c>
      <c r="T657" t="str">
        <v>F-00000300</v>
      </c>
      <c r="U657" t="str">
        <v>97</v>
      </c>
      <c r="V657" t="str">
        <v>34.278</v>
      </c>
      <c r="W657" t="str">
        <v>6</v>
      </c>
    </row>
    <row r="658">
      <c r="A658" t="str">
        <v>AutoTable</v>
      </c>
      <c r="D658" t="str">
        <v>03220-C</v>
      </c>
      <c r="E658" t="str">
        <v>PANDAWA C - 320 DÉPARTS - SPECIAL MARIAGE</v>
      </c>
      <c r="F658" t="str">
        <v>1</v>
      </c>
      <c r="G658" t="str">
        <v>2019</v>
      </c>
      <c r="H658" t="str">
        <v>BATTERIE</v>
      </c>
      <c r="I658" t="str">
        <v>PAT</v>
      </c>
      <c r="J658" t="str">
        <v>20</v>
      </c>
      <c r="K658" t="str">
        <v>MULTI EFFETS</v>
      </c>
      <c r="L658" t="str">
        <v>ASSORTI</v>
      </c>
      <c r="M658" t="str">
        <v>CN</v>
      </c>
      <c r="N658" t="str">
        <v>F2</v>
      </c>
      <c r="O658" t="str">
        <v>1.4G</v>
      </c>
      <c r="P658" t="str">
        <v>1008-F2-69260155</v>
      </c>
      <c r="Q658" t="str">
        <v>1.92</v>
      </c>
      <c r="R658" t="str">
        <v>180</v>
      </c>
      <c r="S658" t="str">
        <v>25</v>
      </c>
      <c r="T658" t="str">
        <v>F-00000300</v>
      </c>
      <c r="U658" t="str">
        <v>167</v>
      </c>
      <c r="V658" t="str">
        <v>35.972</v>
      </c>
      <c r="W658" t="str">
        <v>49</v>
      </c>
      <c r="X658" t="str">
        <v>https://tinyurl.com/y28jc78x</v>
      </c>
    </row>
    <row r="659">
      <c r="A659" t="str">
        <v>AutoTable</v>
      </c>
      <c r="D659" t="str">
        <v>04225-A</v>
      </c>
      <c r="E659" t="str">
        <v>BALTHAZAR À - 420 DÉPARTS</v>
      </c>
      <c r="F659" t="str">
        <v>1</v>
      </c>
      <c r="G659" t="str">
        <v>2020</v>
      </c>
      <c r="H659" t="str">
        <v>BATTERIE</v>
      </c>
      <c r="I659" t="str">
        <v>PAT</v>
      </c>
      <c r="J659" t="str">
        <v>20</v>
      </c>
      <c r="K659" t="str">
        <v>MULTI EFFETS</v>
      </c>
      <c r="L659" t="str">
        <v>ASSORTI</v>
      </c>
      <c r="M659" t="str">
        <v>CN</v>
      </c>
      <c r="N659" t="str">
        <v>F3</v>
      </c>
      <c r="O659" t="str">
        <v>1.4G</v>
      </c>
      <c r="P659" t="str">
        <v>2806-F3-000711</v>
      </c>
      <c r="Q659" t="str">
        <v>3.933</v>
      </c>
      <c r="R659" t="str">
        <v>360</v>
      </c>
      <c r="S659" t="str">
        <v>25</v>
      </c>
      <c r="T659" t="str">
        <v>F-00000300</v>
      </c>
      <c r="U659" t="str">
        <v>0</v>
      </c>
      <c r="V659" t="str">
        <v>0</v>
      </c>
      <c r="W659" t="str">
        <v>0</v>
      </c>
    </row>
    <row r="660">
      <c r="A660" t="str">
        <v>AutoTable</v>
      </c>
      <c r="D660" t="str">
        <v>00931-ORS</v>
      </c>
      <c r="E660" t="str">
        <v>BATT. Ø30 SÉQ. 9 COMÈTES OR</v>
      </c>
      <c r="F660" t="str">
        <v>1</v>
      </c>
      <c r="G660" t="str">
        <v>2020</v>
      </c>
      <c r="H660" t="str">
        <v>BATTERIE</v>
      </c>
      <c r="I660" t="str">
        <v>SEQUENCEE</v>
      </c>
      <c r="J660" t="str">
        <v>30</v>
      </c>
      <c r="K660" t="str">
        <v>COMETE</v>
      </c>
      <c r="L660" t="str">
        <v>OR</v>
      </c>
      <c r="M660" t="str">
        <v>CN</v>
      </c>
      <c r="N660" t="str">
        <v>F2</v>
      </c>
      <c r="O660" t="str">
        <v>1.4G</v>
      </c>
      <c r="P660" t="str">
        <v>1008-F2-69257856</v>
      </c>
      <c r="Q660" t="str">
        <v>0.207</v>
      </c>
      <c r="R660" t="str">
        <v>2</v>
      </c>
      <c r="S660" t="str">
        <v>25</v>
      </c>
      <c r="T660" t="str">
        <v>F-00000300</v>
      </c>
      <c r="U660" t="str">
        <v>0</v>
      </c>
      <c r="V660" t="str">
        <v>4.9035</v>
      </c>
      <c r="W660" t="str">
        <v>0</v>
      </c>
    </row>
    <row r="661">
      <c r="A661" t="str">
        <v>AutoTable</v>
      </c>
      <c r="D661" t="str">
        <v>00933-BBR</v>
      </c>
      <c r="E661" t="str">
        <v>BATT. Ø30 SÉQ. 9 PAF BLEU À BLANC À ROUGE</v>
      </c>
      <c r="F661" t="str">
        <v>1</v>
      </c>
      <c r="G661" t="str">
        <v>2020</v>
      </c>
      <c r="H661" t="str">
        <v>BATTERIE</v>
      </c>
      <c r="I661" t="str">
        <v>SEQUENCEE</v>
      </c>
      <c r="J661" t="str">
        <v>30</v>
      </c>
      <c r="K661" t="str">
        <v>CHANGEMENT</v>
      </c>
      <c r="L661" t="str">
        <v>TRICOLORE</v>
      </c>
      <c r="M661" t="str">
        <v>CN</v>
      </c>
      <c r="N661" t="str">
        <v>F2</v>
      </c>
      <c r="O661" t="str">
        <v>1.4G</v>
      </c>
      <c r="P661" t="str">
        <v>1008-F2-69257855</v>
      </c>
      <c r="Q661" t="str">
        <v>0.171</v>
      </c>
      <c r="R661" t="str">
        <v>2</v>
      </c>
      <c r="S661" t="str">
        <v>25</v>
      </c>
      <c r="T661" t="str">
        <v>F-00000300</v>
      </c>
      <c r="U661" t="str">
        <v>0</v>
      </c>
      <c r="V661" t="str">
        <v>4.9035</v>
      </c>
      <c r="W661" t="str">
        <v>0</v>
      </c>
    </row>
    <row r="662">
      <c r="A662" t="str">
        <v>AutoTable</v>
      </c>
      <c r="D662" t="str">
        <v>00933-LPA</v>
      </c>
      <c r="E662" t="str">
        <v>BATT. Ø30 SÉQ. 9 PAF CITRON À ROSE À AQUA</v>
      </c>
      <c r="F662" t="str">
        <v>1</v>
      </c>
      <c r="G662" t="str">
        <v>2020</v>
      </c>
      <c r="H662" t="str">
        <v>BATTERIE</v>
      </c>
      <c r="I662" t="str">
        <v>SEQUENCEE</v>
      </c>
      <c r="J662" t="str">
        <v>30</v>
      </c>
      <c r="K662" t="str">
        <v>CHANGEMENT</v>
      </c>
      <c r="L662" t="str">
        <v>MULTIPASTEL</v>
      </c>
      <c r="M662" t="str">
        <v>CN</v>
      </c>
      <c r="N662" t="str">
        <v>F2</v>
      </c>
      <c r="O662" t="str">
        <v>1.4G</v>
      </c>
      <c r="P662" t="str">
        <v>1008-F2-69257855</v>
      </c>
      <c r="Q662" t="str">
        <v>0.171</v>
      </c>
      <c r="R662" t="str">
        <v>2</v>
      </c>
      <c r="S662" t="str">
        <v>25</v>
      </c>
      <c r="T662" t="str">
        <v>F-00000300</v>
      </c>
      <c r="U662" t="str">
        <v>0</v>
      </c>
      <c r="V662" t="str">
        <v>4.9035</v>
      </c>
      <c r="W662" t="str">
        <v>6</v>
      </c>
    </row>
    <row r="663">
      <c r="A663" t="str">
        <v>AutoTable</v>
      </c>
      <c r="D663" t="str">
        <v>01025-17CE</v>
      </c>
      <c r="E663" t="str">
        <v>BATT. Ø25 SÉQ. 100 COMÈTES FRISSON BLANC</v>
      </c>
      <c r="F663" t="str">
        <v>1</v>
      </c>
      <c r="H663" t="str">
        <v>BATTERIE</v>
      </c>
      <c r="I663" t="str">
        <v>SEQUENCEE</v>
      </c>
      <c r="J663" t="str">
        <v>25</v>
      </c>
      <c r="K663" t="str">
        <v>CREPITANT</v>
      </c>
      <c r="L663" t="str">
        <v>ARGENT</v>
      </c>
      <c r="M663" t="str">
        <v>CN</v>
      </c>
      <c r="N663" t="str">
        <v>F4</v>
      </c>
      <c r="O663" t="str">
        <v>1.4G</v>
      </c>
      <c r="P663" t="str">
        <v>1008-F4-69245809</v>
      </c>
      <c r="Q663" t="str">
        <v>1.3</v>
      </c>
      <c r="R663" t="str">
        <v>25</v>
      </c>
      <c r="S663" t="str">
        <v>36</v>
      </c>
      <c r="T663" t="str">
        <v>F-00000262</v>
      </c>
      <c r="U663" t="str">
        <v>109</v>
      </c>
      <c r="V663" t="str">
        <v>15.481</v>
      </c>
      <c r="W663" t="str">
        <v>74</v>
      </c>
      <c r="X663" t="str">
        <v>https://tinyurl.com/y3muzj4o</v>
      </c>
    </row>
    <row r="664">
      <c r="A664" t="str">
        <v>AutoTable</v>
      </c>
      <c r="D664" t="str">
        <v>01025-19CE</v>
      </c>
      <c r="E664" t="str">
        <v>BATT. Ø25 SÉQ. 100 COMÈTES FILET D'OR</v>
      </c>
      <c r="F664" t="str">
        <v>1</v>
      </c>
      <c r="H664" t="str">
        <v>BATTERIE</v>
      </c>
      <c r="I664" t="str">
        <v>SEQUENCEE</v>
      </c>
      <c r="J664" t="str">
        <v>25</v>
      </c>
      <c r="K664" t="str">
        <v>PLEUREUR</v>
      </c>
      <c r="L664" t="str">
        <v>KAMURO</v>
      </c>
      <c r="M664" t="str">
        <v>CN</v>
      </c>
      <c r="N664" t="str">
        <v>F4</v>
      </c>
      <c r="O664" t="str">
        <v>1.4G</v>
      </c>
      <c r="P664" t="str">
        <v>1008-F4-69245809</v>
      </c>
      <c r="Q664" t="str">
        <v>1.26</v>
      </c>
      <c r="R664" t="str">
        <v>25</v>
      </c>
      <c r="S664" t="str">
        <v>36</v>
      </c>
      <c r="T664" t="str">
        <v>F-00000262</v>
      </c>
      <c r="U664" t="str">
        <v>151</v>
      </c>
      <c r="V664" t="str">
        <v>15.6275</v>
      </c>
      <c r="W664" t="str">
        <v>1</v>
      </c>
    </row>
    <row r="665">
      <c r="A665" t="str">
        <v>AutoTable</v>
      </c>
      <c r="D665" t="str">
        <v>01025-20CE</v>
      </c>
      <c r="E665" t="str">
        <v>BATT. Ø25 SÉQ. 100 COMÈTES ROSE</v>
      </c>
      <c r="F665" t="str">
        <v>1</v>
      </c>
      <c r="H665" t="str">
        <v>BATTERIE</v>
      </c>
      <c r="I665" t="str">
        <v>SEQUENCEE</v>
      </c>
      <c r="J665" t="str">
        <v>25</v>
      </c>
      <c r="K665" t="str">
        <v>COMETE</v>
      </c>
      <c r="L665" t="str">
        <v>ROSE</v>
      </c>
      <c r="M665" t="str">
        <v>CN</v>
      </c>
      <c r="N665" t="str">
        <v>F4</v>
      </c>
      <c r="O665" t="str">
        <v>1.4G</v>
      </c>
      <c r="P665" t="str">
        <v>1008-F4-69245809</v>
      </c>
      <c r="Q665" t="str">
        <v>1.484</v>
      </c>
      <c r="R665" t="str">
        <v>25</v>
      </c>
      <c r="S665" t="str">
        <v>36</v>
      </c>
      <c r="T665" t="str">
        <v>F-00000262</v>
      </c>
      <c r="U665" t="str">
        <v>15</v>
      </c>
      <c r="V665" t="str">
        <v>8.89</v>
      </c>
      <c r="W665" t="str">
        <v>0</v>
      </c>
      <c r="X665" t="str">
        <v>https://youtu.be/sjxh0NwFBAA</v>
      </c>
    </row>
    <row r="666">
      <c r="A666" t="str">
        <v>AutoTable</v>
      </c>
      <c r="D666" t="str">
        <v>01025-26CE</v>
      </c>
      <c r="E666" t="str">
        <v>BATT. Ø25 SÉQ. 100 COMÈTES MANDARINE</v>
      </c>
      <c r="F666" t="str">
        <v>1</v>
      </c>
      <c r="H666" t="str">
        <v>BATTERIE</v>
      </c>
      <c r="I666" t="str">
        <v>SEQUENCEE</v>
      </c>
      <c r="J666" t="str">
        <v>25</v>
      </c>
      <c r="K666" t="str">
        <v>COMETE</v>
      </c>
      <c r="L666" t="str">
        <v>ORANGE</v>
      </c>
      <c r="M666" t="str">
        <v>CN</v>
      </c>
      <c r="N666" t="str">
        <v>F4</v>
      </c>
      <c r="O666" t="str">
        <v>1.4G</v>
      </c>
      <c r="P666" t="str">
        <v>1008-F4-69245809</v>
      </c>
      <c r="Q666" t="str">
        <v>1.484</v>
      </c>
      <c r="R666" t="str">
        <v>25</v>
      </c>
      <c r="S666" t="str">
        <v>36</v>
      </c>
      <c r="T666" t="str">
        <v>F-00000262</v>
      </c>
      <c r="U666" t="str">
        <v>0</v>
      </c>
      <c r="V666" t="str">
        <v>14.7</v>
      </c>
      <c r="W666" t="str">
        <v>0</v>
      </c>
      <c r="X666" t="str">
        <v>https://tinyurl.com/yyysrmw9</v>
      </c>
    </row>
    <row r="667">
      <c r="A667" t="str">
        <v>AutoTable</v>
      </c>
      <c r="D667" t="str">
        <v>01030-17CE</v>
      </c>
      <c r="E667" t="str">
        <v>BATT. Ø30 SÉQ. 100 PAF FRISSON BLANC</v>
      </c>
      <c r="F667" t="str">
        <v>1</v>
      </c>
      <c r="H667" t="str">
        <v>BATTERIE</v>
      </c>
      <c r="I667" t="str">
        <v>SEQUENCEE</v>
      </c>
      <c r="J667" t="str">
        <v>30</v>
      </c>
      <c r="K667" t="str">
        <v>CREPITANT</v>
      </c>
      <c r="L667" t="str">
        <v>ARGENT</v>
      </c>
      <c r="M667" t="str">
        <v>CN</v>
      </c>
      <c r="N667" t="str">
        <v>F4</v>
      </c>
      <c r="O667" t="str">
        <v>1.4G</v>
      </c>
      <c r="P667" t="str">
        <v>1008-F4-69245811</v>
      </c>
      <c r="Q667" t="str">
        <v>1.75</v>
      </c>
      <c r="R667" t="str">
        <v>30</v>
      </c>
      <c r="S667" t="str">
        <v>45</v>
      </c>
      <c r="T667" t="str">
        <v>F-00000262</v>
      </c>
      <c r="U667" t="str">
        <v>25</v>
      </c>
      <c r="V667" t="str">
        <v>25.2575</v>
      </c>
      <c r="W667" t="str">
        <v>0</v>
      </c>
      <c r="X667" t="str">
        <v>https://youtu.be/6qn3NBFiSqw</v>
      </c>
    </row>
    <row r="668">
      <c r="A668" t="str">
        <v>AutoTable</v>
      </c>
      <c r="D668" t="str">
        <v>01030-19CE</v>
      </c>
      <c r="E668" t="str">
        <v>BATT. Ø30 SÉQ. 100 PAF FILET OR</v>
      </c>
      <c r="F668" t="str">
        <v>1</v>
      </c>
      <c r="H668" t="str">
        <v>BATTERIE</v>
      </c>
      <c r="I668" t="str">
        <v>SEQUENCEE</v>
      </c>
      <c r="J668" t="str">
        <v>30</v>
      </c>
      <c r="K668" t="str">
        <v>PLEUREUR</v>
      </c>
      <c r="L668" t="str">
        <v>KAMURO</v>
      </c>
      <c r="M668" t="str">
        <v>CN</v>
      </c>
      <c r="N668" t="str">
        <v>F4</v>
      </c>
      <c r="O668" t="str">
        <v>1.4G</v>
      </c>
      <c r="P668" t="str">
        <v>1008-F4-69245811</v>
      </c>
      <c r="Q668" t="str">
        <v>2.05</v>
      </c>
      <c r="R668" t="str">
        <v>30</v>
      </c>
      <c r="S668" t="str">
        <v>45</v>
      </c>
      <c r="T668" t="str">
        <v>F-00000262</v>
      </c>
      <c r="U668" t="str">
        <v>66</v>
      </c>
      <c r="V668" t="str">
        <v>25.05</v>
      </c>
      <c r="W668" t="str">
        <v>0</v>
      </c>
      <c r="X668" t="str">
        <v>https://youtu.be/ZrxFeXG6kOI</v>
      </c>
    </row>
    <row r="669">
      <c r="A669" t="str">
        <v>AutoTable</v>
      </c>
      <c r="D669" t="str">
        <v>02025-72</v>
      </c>
      <c r="E669" t="str">
        <v>BATT. Ø25  SÉQ. 200 POISSON BLEU/VIOLET/ŒUF DE D.</v>
      </c>
      <c r="F669" t="str">
        <v>1</v>
      </c>
      <c r="H669" t="str">
        <v>BATTERIE</v>
      </c>
      <c r="I669" t="str">
        <v>SEQUENCEE</v>
      </c>
      <c r="J669" t="str">
        <v>25</v>
      </c>
      <c r="K669" t="str">
        <v>SERPENTEAUX</v>
      </c>
      <c r="L669" t="str">
        <v>BLEU</v>
      </c>
      <c r="M669" t="str">
        <v>CN</v>
      </c>
      <c r="N669" t="str">
        <v>F4</v>
      </c>
      <c r="O669" t="str">
        <v>1.4G</v>
      </c>
      <c r="P669" t="str">
        <v>1008-F4-69257906</v>
      </c>
      <c r="Q669" t="str">
        <v>1.85</v>
      </c>
      <c r="R669" t="str">
        <v>30</v>
      </c>
      <c r="S669" t="str">
        <v>45</v>
      </c>
      <c r="T669" t="str">
        <v>F-00000114</v>
      </c>
      <c r="U669" t="str">
        <v>62</v>
      </c>
      <c r="V669" t="str">
        <v>31.37</v>
      </c>
      <c r="W669" t="str">
        <v>0</v>
      </c>
      <c r="X669" t="str">
        <v>https://youtu.be/sXYDzSeBBHc</v>
      </c>
    </row>
    <row r="670">
      <c r="A670" t="str">
        <v>AutoTable</v>
      </c>
      <c r="D670" t="str">
        <v>03020-62CE</v>
      </c>
      <c r="E670" t="str">
        <v>BATT. Ø20 SÉQ. 300 MOSAÏQUES VERT ET ROUGE EN X</v>
      </c>
      <c r="F670" t="str">
        <v>1</v>
      </c>
      <c r="H670" t="str">
        <v>BATTERIE</v>
      </c>
      <c r="I670" t="str">
        <v>SEQUENCEE</v>
      </c>
      <c r="J670" t="str">
        <v>20</v>
      </c>
      <c r="K670" t="str">
        <v>MOSAIQUE</v>
      </c>
      <c r="L670" t="str">
        <v>VERT</v>
      </c>
      <c r="M670" t="str">
        <v>CN</v>
      </c>
      <c r="N670" t="str">
        <v>F4</v>
      </c>
      <c r="O670" t="str">
        <v>1.4G</v>
      </c>
      <c r="P670" t="str">
        <v>1008-F4-69245806</v>
      </c>
      <c r="Q670" t="str">
        <v>3.152</v>
      </c>
      <c r="R670" t="str">
        <v>30</v>
      </c>
      <c r="S670" t="str">
        <v>30</v>
      </c>
      <c r="T670" t="str">
        <v>F-00000262</v>
      </c>
      <c r="U670" t="str">
        <v>46</v>
      </c>
      <c r="V670" t="str">
        <v>35.18875</v>
      </c>
      <c r="W670" t="str">
        <v>0</v>
      </c>
      <c r="X670" t="str">
        <v>https://youtu.be/VmEe2NvdYRo</v>
      </c>
    </row>
    <row r="671">
      <c r="A671" t="str">
        <v>AutoTable</v>
      </c>
      <c r="D671" t="str">
        <v>03031FOR</v>
      </c>
      <c r="E671" t="str">
        <v>BATT. Ø30 SÉQ. 20 PAF FILET OR + 10 BTTES FILET OR</v>
      </c>
      <c r="F671" t="str">
        <v>1</v>
      </c>
      <c r="H671" t="str">
        <v>BATTERIE</v>
      </c>
      <c r="I671" t="str">
        <v>SEQUENCEE</v>
      </c>
      <c r="J671" t="str">
        <v>30</v>
      </c>
      <c r="K671" t="str">
        <v>PLEUREUR</v>
      </c>
      <c r="L671" t="str">
        <v>KAMURO</v>
      </c>
      <c r="M671" t="str">
        <v>CN</v>
      </c>
      <c r="N671" t="str">
        <v>F3</v>
      </c>
      <c r="O671" t="str">
        <v>1.4G</v>
      </c>
      <c r="P671" t="str">
        <v>1008-F3-69247041</v>
      </c>
      <c r="Q671" t="str">
        <v>0.642</v>
      </c>
      <c r="R671" t="str">
        <v>10</v>
      </c>
      <c r="S671" t="str">
        <v>25</v>
      </c>
      <c r="T671" t="str">
        <v>F-00000300</v>
      </c>
      <c r="U671" t="str">
        <v>201</v>
      </c>
      <c r="V671" t="str">
        <v>8.44222</v>
      </c>
      <c r="W671" t="str">
        <v>0</v>
      </c>
      <c r="X671" t="str">
        <v>https://tinyurl.com/y57suk5p</v>
      </c>
    </row>
    <row r="672">
      <c r="A672" t="str">
        <v>AutoTable</v>
      </c>
      <c r="D672" t="str">
        <v>03031SPCB</v>
      </c>
      <c r="E672" t="str">
        <v>BATT. Ø30 SÉQ. 20 PAF PAILL. OR + 10 BTTES CLI BLC</v>
      </c>
      <c r="F672" t="str">
        <v>1</v>
      </c>
      <c r="H672" t="str">
        <v>BATTERIE</v>
      </c>
      <c r="I672" t="str">
        <v>SEQUENCEE</v>
      </c>
      <c r="J672" t="str">
        <v>30</v>
      </c>
      <c r="K672" t="str">
        <v>CLIGNO</v>
      </c>
      <c r="L672" t="str">
        <v>BLANC</v>
      </c>
      <c r="M672" t="str">
        <v>CN</v>
      </c>
      <c r="N672" t="str">
        <v>F3</v>
      </c>
      <c r="O672" t="str">
        <v>1.4G</v>
      </c>
      <c r="P672" t="str">
        <v>1008-F3-69247041</v>
      </c>
      <c r="Q672" t="str">
        <v>0.642</v>
      </c>
      <c r="R672" t="str">
        <v>10</v>
      </c>
      <c r="S672" t="str">
        <v>25</v>
      </c>
      <c r="T672" t="str">
        <v>F-00000300</v>
      </c>
      <c r="U672" t="str">
        <v>236</v>
      </c>
      <c r="V672" t="str">
        <v>8.44188</v>
      </c>
      <c r="W672" t="str">
        <v>0</v>
      </c>
      <c r="X672" t="str">
        <v>https://youtu.be/d-ddLpVagDk</v>
      </c>
    </row>
    <row r="673">
      <c r="A673" t="str">
        <v>AutoTable</v>
      </c>
      <c r="D673" t="str">
        <v>04025FO</v>
      </c>
      <c r="E673" t="str">
        <v>BATT. Ø25 SÉQ. 40 COMÈTES FILET D'OR</v>
      </c>
      <c r="F673" t="str">
        <v>1</v>
      </c>
      <c r="H673" t="str">
        <v>BATTERIE</v>
      </c>
      <c r="I673" t="str">
        <v>SEQUENCEE</v>
      </c>
      <c r="J673" t="str">
        <v>25</v>
      </c>
      <c r="K673" t="str">
        <v>PLEUREUR</v>
      </c>
      <c r="L673" t="str">
        <v>KAMURO</v>
      </c>
      <c r="M673" t="str">
        <v>CN</v>
      </c>
      <c r="N673" t="str">
        <v>F3</v>
      </c>
      <c r="O673" t="str">
        <v>1.4G</v>
      </c>
      <c r="P673" t="str">
        <v>1008-F3-69248602</v>
      </c>
      <c r="Q673" t="str">
        <v>0.52</v>
      </c>
      <c r="R673" t="str">
        <v>30</v>
      </c>
      <c r="S673" t="str">
        <v>25</v>
      </c>
      <c r="T673" t="str">
        <v>F-00000234</v>
      </c>
      <c r="U673" t="str">
        <v>237</v>
      </c>
      <c r="V673" t="str">
        <v>5.23375</v>
      </c>
      <c r="W673" t="str">
        <v>121</v>
      </c>
      <c r="X673" t="str">
        <v>https://youtu.be/L6zEFIFGWtw</v>
      </c>
    </row>
    <row r="674">
      <c r="A674" t="str">
        <v>AutoTable</v>
      </c>
      <c r="D674" t="str">
        <v>04026R-S</v>
      </c>
      <c r="E674" t="str">
        <v>BATT. Ø25 SÉQ. 40 COMÈTES MOSAÏQUE ROUGES</v>
      </c>
      <c r="F674" t="str">
        <v>1</v>
      </c>
      <c r="G674" t="str">
        <v>2020</v>
      </c>
      <c r="H674" t="str">
        <v>BATTERIE</v>
      </c>
      <c r="I674" t="str">
        <v>SEQUENCEE</v>
      </c>
      <c r="J674" t="str">
        <v>25</v>
      </c>
      <c r="K674" t="str">
        <v>MOSAIQUE</v>
      </c>
      <c r="L674" t="str">
        <v>ROUGE</v>
      </c>
      <c r="M674" t="str">
        <v>CN</v>
      </c>
      <c r="N674" t="str">
        <v>F3</v>
      </c>
      <c r="O674" t="str">
        <v>1.4G</v>
      </c>
      <c r="P674" t="str">
        <v>1008-F3-69248603</v>
      </c>
      <c r="Q674" t="str">
        <v>0.68</v>
      </c>
      <c r="R674" t="str">
        <v>30</v>
      </c>
      <c r="S674" t="str">
        <v>25</v>
      </c>
      <c r="T674" t="str">
        <v>F-00000234</v>
      </c>
      <c r="U674" t="str">
        <v>223</v>
      </c>
      <c r="V674" t="str">
        <v>6.58983</v>
      </c>
      <c r="W674" t="str">
        <v>91</v>
      </c>
    </row>
    <row r="675">
      <c r="A675" t="str">
        <v>AutoTable</v>
      </c>
      <c r="D675" t="str">
        <v>04027CB-S</v>
      </c>
      <c r="E675" t="str">
        <v>BATT. Ø25 SÉQ. 40  ARAIGNÉES CLIGNO BLANC</v>
      </c>
      <c r="F675" t="str">
        <v>1</v>
      </c>
      <c r="G675" t="str">
        <v>2020</v>
      </c>
      <c r="H675" t="str">
        <v>BATTERIE</v>
      </c>
      <c r="I675" t="str">
        <v>SEQUENCEE</v>
      </c>
      <c r="J675" t="str">
        <v>25</v>
      </c>
      <c r="K675" t="str">
        <v>CLIGNO</v>
      </c>
      <c r="L675" t="str">
        <v>BLANC</v>
      </c>
      <c r="M675" t="str">
        <v>CN</v>
      </c>
      <c r="N675" t="str">
        <v>F2</v>
      </c>
      <c r="O675" t="str">
        <v>1.4G</v>
      </c>
      <c r="P675" t="str">
        <v>1008-F2-69259638</v>
      </c>
      <c r="Q675" t="str">
        <v>0.488</v>
      </c>
      <c r="R675" t="str">
        <v>30</v>
      </c>
      <c r="S675" t="str">
        <v>25</v>
      </c>
      <c r="T675" t="str">
        <v>F-00000344</v>
      </c>
      <c r="U675" t="str">
        <v>381</v>
      </c>
      <c r="V675" t="str">
        <v>6.4225</v>
      </c>
      <c r="W675" t="str">
        <v>1</v>
      </c>
    </row>
    <row r="676">
      <c r="A676" t="str">
        <v>AutoTable</v>
      </c>
      <c r="D676" t="str">
        <v>09925-17CE</v>
      </c>
      <c r="E676" t="str">
        <v>BATT. Ø25 SÉQ. CŒUR 99 COMÈTES FRISSON BLANC</v>
      </c>
      <c r="F676" t="str">
        <v>1</v>
      </c>
      <c r="H676" t="str">
        <v>BATTERIE</v>
      </c>
      <c r="I676" t="str">
        <v>SEQUENCEE</v>
      </c>
      <c r="J676" t="str">
        <v>25</v>
      </c>
      <c r="K676" t="str">
        <v>CREPITANT</v>
      </c>
      <c r="L676" t="str">
        <v>ARGENT</v>
      </c>
      <c r="M676" t="str">
        <v>CN</v>
      </c>
      <c r="N676" t="str">
        <v>F4</v>
      </c>
      <c r="O676" t="str">
        <v>1.4G</v>
      </c>
      <c r="P676" t="str">
        <v>1008-F4-69245809</v>
      </c>
      <c r="Q676" t="str">
        <v>1.287</v>
      </c>
      <c r="R676" t="str">
        <v>30</v>
      </c>
      <c r="S676" t="str">
        <v>36</v>
      </c>
      <c r="T676" t="str">
        <v>F-00000262</v>
      </c>
      <c r="U676" t="str">
        <v>46</v>
      </c>
      <c r="V676" t="str">
        <v>16.91</v>
      </c>
      <c r="W676" t="str">
        <v>47</v>
      </c>
      <c r="X676" t="str">
        <v>https://youtu.be/oi3RpXtBWyA</v>
      </c>
    </row>
    <row r="677">
      <c r="A677" t="str">
        <v>AutoTable</v>
      </c>
      <c r="D677" t="str">
        <v>09925-18CE</v>
      </c>
      <c r="E677" t="str">
        <v>BATT. Ø25 SÉQ. CŒUR 99 COMÈTES FILET D'OR</v>
      </c>
      <c r="F677" t="str">
        <v>1</v>
      </c>
      <c r="G677" t="str">
        <v>2019</v>
      </c>
      <c r="H677" t="str">
        <v>BATTERIE</v>
      </c>
      <c r="I677" t="str">
        <v>SEQUENCEE</v>
      </c>
      <c r="J677" t="str">
        <v>25</v>
      </c>
      <c r="K677" t="str">
        <v>PLEUREUR</v>
      </c>
      <c r="L677" t="str">
        <v>KAMURO</v>
      </c>
      <c r="M677" t="str">
        <v>CN</v>
      </c>
      <c r="N677" t="str">
        <v>F4</v>
      </c>
      <c r="O677" t="str">
        <v>1.4G</v>
      </c>
      <c r="P677" t="str">
        <v>1008-F4-69245809</v>
      </c>
      <c r="Q677" t="str">
        <v>1.265</v>
      </c>
      <c r="R677" t="str">
        <v>30</v>
      </c>
      <c r="S677" t="str">
        <v>36</v>
      </c>
      <c r="T677" t="str">
        <v>F-00000262</v>
      </c>
      <c r="U677" t="str">
        <v>65</v>
      </c>
      <c r="V677" t="str">
        <v>15.89929</v>
      </c>
      <c r="W677" t="str">
        <v>0</v>
      </c>
      <c r="X677" t="str">
        <v>https://tinyurl.com/y6fp3pb3</v>
      </c>
    </row>
    <row r="678">
      <c r="A678" t="str">
        <v>AutoTable</v>
      </c>
      <c r="D678" t="str">
        <v>403043</v>
      </c>
      <c r="E678" t="str">
        <v>BATT. Ø25  SÉQ. 30 PAF CLIGNO + BTTES OEUFS DE D.</v>
      </c>
      <c r="F678" t="str">
        <v>1</v>
      </c>
      <c r="H678" t="str">
        <v>BATTERIE</v>
      </c>
      <c r="I678" t="str">
        <v>SEQUENCEE</v>
      </c>
      <c r="J678" t="str">
        <v>25</v>
      </c>
      <c r="K678" t="str">
        <v>CREPITANT</v>
      </c>
      <c r="L678" t="str">
        <v>BLANC</v>
      </c>
      <c r="M678" t="str">
        <v>CN</v>
      </c>
      <c r="N678" t="str">
        <v>F2</v>
      </c>
      <c r="O678" t="str">
        <v>1.4G</v>
      </c>
      <c r="P678" t="str">
        <v>1008-F2-69246333</v>
      </c>
      <c r="Q678" t="str">
        <v>0.435</v>
      </c>
      <c r="R678" t="str">
        <v>30</v>
      </c>
      <c r="S678" t="str">
        <v>8</v>
      </c>
      <c r="T678" t="str">
        <v>F-00000234</v>
      </c>
      <c r="U678" t="str">
        <v>133</v>
      </c>
      <c r="V678" t="str">
        <v>4.80467</v>
      </c>
      <c r="W678" t="str">
        <v>0</v>
      </c>
      <c r="X678" t="str">
        <v>https://youtu.be/LfQZzha60Jk</v>
      </c>
    </row>
    <row r="679">
      <c r="A679" t="str">
        <v>AutoTable</v>
      </c>
      <c r="D679" t="str">
        <v>403048</v>
      </c>
      <c r="E679" t="str">
        <v>BATT. Ø25 SÉQ. 30 BTTES FILET OR &amp; ÉTOILE ASSORTIE</v>
      </c>
      <c r="F679" t="str">
        <v>1</v>
      </c>
      <c r="H679" t="str">
        <v>BATTERIE</v>
      </c>
      <c r="I679" t="str">
        <v>SEQUENCEE</v>
      </c>
      <c r="J679" t="str">
        <v>25</v>
      </c>
      <c r="K679" t="str">
        <v>PLEUREUR</v>
      </c>
      <c r="L679" t="str">
        <v>KAMURO</v>
      </c>
      <c r="M679" t="str">
        <v>CN</v>
      </c>
      <c r="N679" t="str">
        <v>F2</v>
      </c>
      <c r="O679" t="str">
        <v>1.4G</v>
      </c>
      <c r="P679" t="str">
        <v>1008-F2-69246333</v>
      </c>
      <c r="Q679" t="str">
        <v>0.39</v>
      </c>
      <c r="R679" t="str">
        <v>30</v>
      </c>
      <c r="S679" t="str">
        <v>8</v>
      </c>
      <c r="T679" t="str">
        <v>F-00000234</v>
      </c>
      <c r="U679" t="str">
        <v>67</v>
      </c>
      <c r="V679" t="str">
        <v>4.79063</v>
      </c>
      <c r="W679" t="str">
        <v>0</v>
      </c>
      <c r="X679" t="str">
        <v>https://tinyurl.com/yy55jk6x</v>
      </c>
    </row>
    <row r="680">
      <c r="A680" t="str">
        <v>AutoTable</v>
      </c>
      <c r="D680" t="str">
        <v>01331-AS</v>
      </c>
      <c r="E680" t="str">
        <v>BATT. Ø30 SÉQ. 13 COMÈTES ARGENT</v>
      </c>
      <c r="F680" t="str">
        <v>1</v>
      </c>
      <c r="H680" t="str">
        <v>BATTERIE</v>
      </c>
      <c r="I680" t="str">
        <v>SEQUENCEE</v>
      </c>
      <c r="J680" t="str">
        <v>30</v>
      </c>
      <c r="K680" t="str">
        <v>COMETE</v>
      </c>
      <c r="L680" t="str">
        <v>ARGENT</v>
      </c>
      <c r="M680" t="str">
        <v>CN</v>
      </c>
      <c r="N680" t="str">
        <v>F4</v>
      </c>
      <c r="O680" t="str">
        <v>1.4G</v>
      </c>
      <c r="P680" t="str">
        <v>1170-F4-03192</v>
      </c>
      <c r="Q680" t="str">
        <v>0.325</v>
      </c>
      <c r="R680" t="str">
        <v>2</v>
      </c>
      <c r="S680" t="str">
        <v>45</v>
      </c>
      <c r="T680" t="str">
        <v>F-00000234</v>
      </c>
      <c r="U680" t="str">
        <v>626</v>
      </c>
      <c r="V680" t="str">
        <v>4.10438</v>
      </c>
      <c r="W680" t="str">
        <v>626</v>
      </c>
      <c r="X680" t="str">
        <v>https://youtu.be/EEHSZWTYOJc</v>
      </c>
    </row>
    <row r="681">
      <c r="A681" t="str">
        <v>AutoTable</v>
      </c>
      <c r="D681" t="str">
        <v>01331-BS</v>
      </c>
      <c r="E681" t="str">
        <v>BATT. Ø30 SÉQ. 13 COMÈTES BLEUES TRAÎNÉES ARGENT</v>
      </c>
      <c r="F681" t="str">
        <v>1</v>
      </c>
      <c r="G681" t="str">
        <v>2020</v>
      </c>
      <c r="H681" t="str">
        <v>BATTERIE</v>
      </c>
      <c r="I681" t="str">
        <v>SEQUENCEE</v>
      </c>
      <c r="J681" t="str">
        <v>30</v>
      </c>
      <c r="K681" t="str">
        <v>COMETE</v>
      </c>
      <c r="L681" t="str">
        <v>BLEU</v>
      </c>
      <c r="M681" t="str">
        <v>CN</v>
      </c>
      <c r="N681" t="str">
        <v>F2</v>
      </c>
      <c r="O681" t="str">
        <v>1.4G</v>
      </c>
      <c r="P681" t="str">
        <v>1008-F2-69257856</v>
      </c>
      <c r="Q681" t="str">
        <v>0.299</v>
      </c>
      <c r="R681" t="str">
        <v>2</v>
      </c>
      <c r="S681" t="str">
        <v>25</v>
      </c>
      <c r="T681" t="str">
        <v>F-00000300</v>
      </c>
      <c r="U681" t="str">
        <v>0</v>
      </c>
      <c r="V681" t="str">
        <v>3.59</v>
      </c>
      <c r="W681" t="str">
        <v>0</v>
      </c>
    </row>
    <row r="682">
      <c r="A682" t="str">
        <v>AutoTable</v>
      </c>
      <c r="D682" t="str">
        <v>01331-CBS</v>
      </c>
      <c r="E682" t="str">
        <v>BATT. Ø30 SÉQ. 13 PAF CLIGNO BLANC</v>
      </c>
      <c r="F682" t="str">
        <v>1</v>
      </c>
      <c r="H682" t="str">
        <v>BATTERIE</v>
      </c>
      <c r="I682" t="str">
        <v>SEQUENCEE</v>
      </c>
      <c r="J682" t="str">
        <v>30</v>
      </c>
      <c r="K682" t="str">
        <v>CLIGNO</v>
      </c>
      <c r="L682" t="str">
        <v>BLANC</v>
      </c>
      <c r="M682" t="str">
        <v>CN</v>
      </c>
      <c r="N682" t="str">
        <v>F4</v>
      </c>
      <c r="O682" t="str">
        <v>1.4G</v>
      </c>
      <c r="P682" t="str">
        <v>1170-F4-03188</v>
      </c>
      <c r="Q682" t="str">
        <v>0.325</v>
      </c>
      <c r="R682" t="str">
        <v>2</v>
      </c>
      <c r="S682" t="str">
        <v>45</v>
      </c>
      <c r="T682" t="str">
        <v>F-00000234</v>
      </c>
      <c r="U682" t="str">
        <v>441</v>
      </c>
      <c r="V682" t="str">
        <v>4.10444</v>
      </c>
      <c r="W682" t="str">
        <v>90</v>
      </c>
      <c r="X682" t="str">
        <v>https://youtu.be/UPrVyGMl18w</v>
      </c>
    </row>
    <row r="683">
      <c r="A683" t="str">
        <v>AutoTable</v>
      </c>
      <c r="D683" t="str">
        <v>01331-FOBS</v>
      </c>
      <c r="E683" t="str">
        <v>BATT. Ø30 SÉQ. 13 PAF FILET D'OR À BLEU</v>
      </c>
      <c r="F683" t="str">
        <v>1</v>
      </c>
      <c r="H683" t="str">
        <v>BATTERIE</v>
      </c>
      <c r="I683" t="str">
        <v>SEQUENCEE</v>
      </c>
      <c r="J683" t="str">
        <v>30</v>
      </c>
      <c r="K683" t="str">
        <v>PLEUREUR</v>
      </c>
      <c r="L683" t="str">
        <v>KAMURO</v>
      </c>
      <c r="M683" t="str">
        <v>CN</v>
      </c>
      <c r="N683" t="str">
        <v>F4</v>
      </c>
      <c r="O683" t="str">
        <v>1.4G</v>
      </c>
      <c r="P683" t="str">
        <v>1170-F4-03188</v>
      </c>
      <c r="Q683" t="str">
        <v>0.26</v>
      </c>
      <c r="R683" t="str">
        <v>4</v>
      </c>
      <c r="S683" t="str">
        <v>45</v>
      </c>
      <c r="T683" t="str">
        <v>F-00000234</v>
      </c>
      <c r="U683" t="str">
        <v>470</v>
      </c>
      <c r="V683" t="str">
        <v>4.10458</v>
      </c>
      <c r="W683" t="str">
        <v>6</v>
      </c>
      <c r="X683" t="str">
        <v>https://youtu.be/ik6GmIOuTbI</v>
      </c>
    </row>
    <row r="684">
      <c r="A684" t="str">
        <v>AutoTable</v>
      </c>
      <c r="D684" t="str">
        <v>01331-FOS</v>
      </c>
      <c r="E684" t="str">
        <v>BATT. Ø30 SÉQ. 13 PAF FILET D'OR</v>
      </c>
      <c r="F684" t="str">
        <v>1</v>
      </c>
      <c r="H684" t="str">
        <v>BATTERIE</v>
      </c>
      <c r="I684" t="str">
        <v>SEQUENCEE</v>
      </c>
      <c r="J684" t="str">
        <v>30</v>
      </c>
      <c r="K684" t="str">
        <v>PLEUREUR</v>
      </c>
      <c r="L684" t="str">
        <v>KAMURO</v>
      </c>
      <c r="M684" t="str">
        <v>CN</v>
      </c>
      <c r="N684" t="str">
        <v>F4</v>
      </c>
      <c r="O684" t="str">
        <v>1.4G</v>
      </c>
      <c r="P684" t="str">
        <v>1170-F4-03188</v>
      </c>
      <c r="Q684" t="str">
        <v>0.325</v>
      </c>
      <c r="R684" t="str">
        <v>2</v>
      </c>
      <c r="S684" t="str">
        <v>45</v>
      </c>
      <c r="T684" t="str">
        <v>F-00000234</v>
      </c>
      <c r="U684" t="str">
        <v>286</v>
      </c>
      <c r="V684" t="str">
        <v>4.10452</v>
      </c>
      <c r="W684" t="str">
        <v>147</v>
      </c>
      <c r="X684" t="str">
        <v>https://youtu.be/9evO-O_KAOk</v>
      </c>
    </row>
    <row r="685">
      <c r="A685" t="str">
        <v>AutoTable</v>
      </c>
      <c r="D685" t="str">
        <v>01331-RS</v>
      </c>
      <c r="E685" t="str">
        <v>BATT. Ø30 SÉQ. 13 COMÈTES ROUGES TRAÎNÉES ARGENT</v>
      </c>
      <c r="F685" t="str">
        <v>1</v>
      </c>
      <c r="H685" t="str">
        <v>BATTERIE</v>
      </c>
      <c r="I685" t="str">
        <v>SEQUENCEE</v>
      </c>
      <c r="J685" t="str">
        <v>30</v>
      </c>
      <c r="K685" t="str">
        <v>COMETE</v>
      </c>
      <c r="L685" t="str">
        <v>ROUGE</v>
      </c>
      <c r="M685" t="str">
        <v>CN</v>
      </c>
      <c r="N685" t="str">
        <v>F4</v>
      </c>
      <c r="O685" t="str">
        <v>1.4G</v>
      </c>
      <c r="P685" t="str">
        <v>1170-F4-03192</v>
      </c>
      <c r="Q685" t="str">
        <v>0.325</v>
      </c>
      <c r="R685" t="str">
        <v>2</v>
      </c>
      <c r="S685" t="str">
        <v>45</v>
      </c>
      <c r="T685" t="str">
        <v>F-00000234</v>
      </c>
      <c r="U685" t="str">
        <v>311</v>
      </c>
      <c r="V685" t="str">
        <v>4.1045</v>
      </c>
      <c r="W685" t="str">
        <v>70</v>
      </c>
      <c r="X685" t="str">
        <v>https://youtu.be/dSiwMzsdpLM</v>
      </c>
    </row>
    <row r="686">
      <c r="A686" t="str">
        <v>AutoTable</v>
      </c>
      <c r="D686" t="str">
        <v>01513-19</v>
      </c>
      <c r="E686" t="str">
        <v>BATT.150 COUPS HEVEA TOURNANT FILET D'OR BA/7854</v>
      </c>
      <c r="F686" t="str">
        <v>ANCIENNES REFS</v>
      </c>
      <c r="H686" t="str">
        <v>BATTERIE</v>
      </c>
      <c r="I686" t="str">
        <v>SEQUENCEE</v>
      </c>
      <c r="J686" t="str">
        <v>13</v>
      </c>
      <c r="M686" t="str">
        <v>CN</v>
      </c>
      <c r="N686" t="str">
        <v>K4</v>
      </c>
      <c r="O686" t="str">
        <v>1.4G</v>
      </c>
      <c r="P686" t="str">
        <v>BA/78541/07/17</v>
      </c>
      <c r="Q686" t="str">
        <v>0.356</v>
      </c>
      <c r="R686" t="str">
        <v>20</v>
      </c>
      <c r="S686" t="str">
        <v>40</v>
      </c>
      <c r="T686" t="str">
        <v>F-00000300</v>
      </c>
      <c r="U686" t="str">
        <v>0</v>
      </c>
      <c r="V686" t="str">
        <v>12.87</v>
      </c>
      <c r="W686" t="str">
        <v>0</v>
      </c>
    </row>
    <row r="687">
      <c r="A687" t="str">
        <v>AutoTable</v>
      </c>
      <c r="D687" t="str">
        <v>01930-08S</v>
      </c>
      <c r="E687" t="str">
        <v>BATT. Ø30 SÉQ. 19 PAF ASSORTIS</v>
      </c>
      <c r="F687" t="str">
        <v>1</v>
      </c>
      <c r="H687" t="str">
        <v>BATTERIE</v>
      </c>
      <c r="I687" t="str">
        <v>SEQUENCEE</v>
      </c>
      <c r="J687" t="str">
        <v>30</v>
      </c>
      <c r="K687" t="str">
        <v>POT A FEU</v>
      </c>
      <c r="L687" t="str">
        <v>ASSORTI</v>
      </c>
      <c r="M687" t="str">
        <v>CN</v>
      </c>
      <c r="N687" t="str">
        <v>F4</v>
      </c>
      <c r="O687" t="str">
        <v>1.4G</v>
      </c>
      <c r="P687" t="str">
        <v>1170-F4-03188</v>
      </c>
      <c r="Q687" t="str">
        <v>0.475</v>
      </c>
      <c r="R687" t="str">
        <v>2</v>
      </c>
      <c r="S687" t="str">
        <v>45</v>
      </c>
      <c r="T687" t="str">
        <v>F-00000300</v>
      </c>
      <c r="U687" t="str">
        <v>116</v>
      </c>
      <c r="V687" t="str">
        <v>8.455</v>
      </c>
      <c r="W687" t="str">
        <v>0</v>
      </c>
      <c r="X687" t="str">
        <v>https://youtu.be/s4WFKpGWDjg</v>
      </c>
    </row>
    <row r="688">
      <c r="A688" t="str">
        <v>AutoTable</v>
      </c>
      <c r="D688" t="str">
        <v>04024-06SCE</v>
      </c>
      <c r="E688" t="str">
        <v>BATT. 24 MM 40 CPS SEQUENCEES MOSAIQUES ROUGES</v>
      </c>
      <c r="F688" t="str">
        <v>ANCIENNES REFS</v>
      </c>
      <c r="H688" t="str">
        <v>BATTERIE</v>
      </c>
      <c r="I688" t="str">
        <v>SEQUENCEE</v>
      </c>
      <c r="J688" t="str">
        <v>25</v>
      </c>
      <c r="K688" t="str">
        <v>MOSAIQUE</v>
      </c>
      <c r="L688" t="str">
        <v>ROUGE</v>
      </c>
      <c r="M688" t="str">
        <v>CN</v>
      </c>
      <c r="N688" t="str">
        <v>F3</v>
      </c>
      <c r="O688" t="str">
        <v>1.4G</v>
      </c>
      <c r="P688" t="str">
        <v>1008-F3-69244066</v>
      </c>
      <c r="Q688" t="str">
        <v>0.95</v>
      </c>
      <c r="R688" t="str">
        <v>25</v>
      </c>
      <c r="S688" t="str">
        <v>25</v>
      </c>
      <c r="T688" t="str">
        <v>F-00000262</v>
      </c>
      <c r="U688" t="str">
        <v>0</v>
      </c>
      <c r="V688" t="str">
        <v>8.82</v>
      </c>
      <c r="W688" t="str">
        <v>0</v>
      </c>
    </row>
    <row r="689">
      <c r="A689" t="str">
        <v>AutoTable</v>
      </c>
      <c r="D689" t="str">
        <v>04025-81SCE</v>
      </c>
      <c r="E689" t="str">
        <v>BATT. 24 MM 40 CPS SEQUENCEES COMETES FILET D'O</v>
      </c>
      <c r="F689" t="str">
        <v>ANCIENNES REFS</v>
      </c>
      <c r="H689" t="str">
        <v>BATTERIE</v>
      </c>
      <c r="I689" t="str">
        <v>SEQUENCEE</v>
      </c>
      <c r="J689" t="str">
        <v>25</v>
      </c>
      <c r="K689" t="str">
        <v>COMETE</v>
      </c>
      <c r="L689" t="str">
        <v>OR</v>
      </c>
      <c r="M689" t="str">
        <v>CN</v>
      </c>
      <c r="N689" t="str">
        <v>F4</v>
      </c>
      <c r="O689" t="str">
        <v>1.4G</v>
      </c>
      <c r="P689" t="str">
        <v>1008-F4-69245809</v>
      </c>
      <c r="Q689" t="str">
        <v>0.375</v>
      </c>
      <c r="R689" t="str">
        <v>25</v>
      </c>
      <c r="S689" t="str">
        <v>36</v>
      </c>
      <c r="T689" t="str">
        <v>F-00000262</v>
      </c>
      <c r="U689" t="str">
        <v>0</v>
      </c>
      <c r="V689" t="str">
        <v>8.82</v>
      </c>
      <c r="W689" t="str">
        <v>0</v>
      </c>
    </row>
    <row r="690">
      <c r="A690" t="str">
        <v>AutoTable</v>
      </c>
      <c r="D690" t="str">
        <v>04028TB</v>
      </c>
      <c r="E690" t="str">
        <v>BATT. Ø25 SÉQ. 40 SERPENTEAUX ARGENT</v>
      </c>
      <c r="F690" t="str">
        <v>1</v>
      </c>
      <c r="H690" t="str">
        <v>BATTERIE</v>
      </c>
      <c r="I690" t="str">
        <v>SEQUENCEE</v>
      </c>
      <c r="J690" t="str">
        <v>25</v>
      </c>
      <c r="K690" t="str">
        <v>SERPENTEAUX</v>
      </c>
      <c r="L690" t="str">
        <v>ARGENT</v>
      </c>
      <c r="M690" t="str">
        <v>CN</v>
      </c>
      <c r="N690" t="str">
        <v>F2</v>
      </c>
      <c r="O690" t="str">
        <v>1.4G</v>
      </c>
      <c r="P690" t="str">
        <v>1008-F2-69248608</v>
      </c>
      <c r="Q690" t="str">
        <v>0.34</v>
      </c>
      <c r="R690" t="str">
        <v>30</v>
      </c>
      <c r="S690" t="str">
        <v>8</v>
      </c>
      <c r="T690" t="str">
        <v>F-00000234</v>
      </c>
      <c r="U690" t="str">
        <v>413</v>
      </c>
      <c r="V690" t="str">
        <v>6.17167</v>
      </c>
      <c r="W690" t="str">
        <v>77</v>
      </c>
      <c r="X690" t="str">
        <v>https://youtu.be/Wb58MZZyfRk</v>
      </c>
    </row>
    <row r="691">
      <c r="A691" t="str">
        <v>AutoTable</v>
      </c>
      <c r="D691" t="str">
        <v>04030-11SCE</v>
      </c>
      <c r="E691" t="str">
        <v>BATT. Ø30 SÉQ. 40 COMÈTES MOSAÏQUE B/B/R</v>
      </c>
      <c r="F691" t="str">
        <v>1</v>
      </c>
      <c r="H691" t="str">
        <v>BATTERIE</v>
      </c>
      <c r="I691" t="str">
        <v>SEQUENCEE</v>
      </c>
      <c r="J691" t="str">
        <v>30</v>
      </c>
      <c r="K691" t="str">
        <v>MOSAIQUE</v>
      </c>
      <c r="L691" t="str">
        <v>TRICOLORE</v>
      </c>
      <c r="M691" t="str">
        <v>CN</v>
      </c>
      <c r="N691" t="str">
        <v>F4</v>
      </c>
      <c r="O691" t="str">
        <v>1.4G</v>
      </c>
      <c r="P691" t="str">
        <v>1008-F4-69245814</v>
      </c>
      <c r="Q691" t="str">
        <v>1.256</v>
      </c>
      <c r="R691" t="str">
        <v>25</v>
      </c>
      <c r="S691" t="str">
        <v>45</v>
      </c>
      <c r="T691" t="str">
        <v>F-00000262</v>
      </c>
      <c r="U691" t="str">
        <v>45</v>
      </c>
      <c r="V691" t="str">
        <v>15.86</v>
      </c>
      <c r="W691" t="str">
        <v>0</v>
      </c>
      <c r="X691" t="str">
        <v>https://youtu.be/AhTPOaw3JBE</v>
      </c>
    </row>
    <row r="692">
      <c r="A692" t="str">
        <v>AutoTable</v>
      </c>
      <c r="D692" t="str">
        <v>04030-19SCE</v>
      </c>
      <c r="E692" t="str">
        <v>BATT. 30 MM 40 CPS SEQUENCES BBES FILET D'OR</v>
      </c>
      <c r="F692" t="str">
        <v>ANCIENNES REFS</v>
      </c>
      <c r="H692" t="str">
        <v>BATTERIE</v>
      </c>
      <c r="I692" t="str">
        <v>SEQUENCEE</v>
      </c>
      <c r="J692" t="str">
        <v>30</v>
      </c>
      <c r="K692" t="str">
        <v>BOMBE</v>
      </c>
      <c r="L692" t="str">
        <v>OR</v>
      </c>
      <c r="M692" t="str">
        <v>CN</v>
      </c>
      <c r="N692" t="str">
        <v>F3</v>
      </c>
      <c r="O692" t="str">
        <v>1.4G</v>
      </c>
      <c r="P692" t="str">
        <v>1008-F3-69244066</v>
      </c>
      <c r="Q692" t="str">
        <v>0.802</v>
      </c>
      <c r="R692" t="str">
        <v>25</v>
      </c>
      <c r="S692" t="str">
        <v>25</v>
      </c>
      <c r="T692" t="str">
        <v>F-00000262</v>
      </c>
      <c r="U692" t="str">
        <v>0</v>
      </c>
      <c r="V692" t="str">
        <v>16</v>
      </c>
      <c r="W692" t="str">
        <v>0</v>
      </c>
    </row>
    <row r="693">
      <c r="A693" t="str">
        <v>AutoTable</v>
      </c>
      <c r="D693" t="str">
        <v>04530-82</v>
      </c>
      <c r="E693" t="str">
        <v>BATT. Ø25 SÉQ. 45 PAF OR &amp; BLEU + BTTES FILET OR</v>
      </c>
      <c r="F693" t="str">
        <v>1</v>
      </c>
      <c r="H693" t="str">
        <v>BATTERIE</v>
      </c>
      <c r="I693" t="str">
        <v>SEQUENCEE</v>
      </c>
      <c r="J693" t="str">
        <v>25</v>
      </c>
      <c r="K693" t="str">
        <v>PLEUREUR</v>
      </c>
      <c r="L693" t="str">
        <v>KAMURO</v>
      </c>
      <c r="M693" t="str">
        <v>CN</v>
      </c>
      <c r="N693" t="str">
        <v>F3</v>
      </c>
      <c r="O693" t="str">
        <v>1.4G</v>
      </c>
      <c r="P693" t="str">
        <v>1008-F3-69244484</v>
      </c>
      <c r="Q693" t="str">
        <v>0.725</v>
      </c>
      <c r="R693" t="str">
        <v>30</v>
      </c>
      <c r="S693" t="str">
        <v>25</v>
      </c>
      <c r="T693" t="str">
        <v>F-00000344</v>
      </c>
      <c r="U693" t="str">
        <v>170</v>
      </c>
      <c r="V693" t="str">
        <v>7.9405</v>
      </c>
      <c r="W693" t="str">
        <v>100</v>
      </c>
      <c r="X693" t="str">
        <v>https://youtu.be/AurivmmquF0</v>
      </c>
    </row>
    <row r="694">
      <c r="A694" t="str">
        <v>AutoTable</v>
      </c>
      <c r="D694" t="str">
        <v>07030-38</v>
      </c>
      <c r="E694" t="str">
        <v>BATT. 30 MM 70 CPS TOURNANT PAF ET FEUILLES MULTIC</v>
      </c>
      <c r="F694" t="str">
        <v>OPPORTUNITE</v>
      </c>
      <c r="H694" t="str">
        <v>BATTERIE</v>
      </c>
      <c r="I694" t="str">
        <v>SEQUENCEE</v>
      </c>
      <c r="J694" t="str">
        <v>30</v>
      </c>
      <c r="K694" t="str">
        <v>SPECIAL FEUILLE</v>
      </c>
      <c r="L694" t="str">
        <v>MULTICOLORE</v>
      </c>
      <c r="M694" t="str">
        <v>CN</v>
      </c>
      <c r="N694" t="str">
        <v>F4</v>
      </c>
      <c r="O694" t="str">
        <v>1.4G</v>
      </c>
      <c r="P694" t="str">
        <v>1008-F4-69254060</v>
      </c>
      <c r="Q694" t="str">
        <v>1.07</v>
      </c>
      <c r="R694" t="str">
        <v>25</v>
      </c>
      <c r="S694" t="str">
        <v>45</v>
      </c>
      <c r="T694" t="str">
        <v>F-00000300</v>
      </c>
      <c r="U694" t="str">
        <v>39</v>
      </c>
      <c r="V694" t="str">
        <v>26.181</v>
      </c>
      <c r="W694" t="str">
        <v>0</v>
      </c>
    </row>
    <row r="695">
      <c r="A695" t="str">
        <v>AutoTable</v>
      </c>
      <c r="D695" t="str">
        <v>08024-02CE</v>
      </c>
      <c r="E695" t="str">
        <v>BATT. Ø24 SÉQ. 80 BTTES SERPENTEAUX ARGT + TC BLEU</v>
      </c>
      <c r="F695" t="str">
        <v>1</v>
      </c>
      <c r="H695" t="str">
        <v>BATTERIE</v>
      </c>
      <c r="I695" t="str">
        <v>SEQUENCEE</v>
      </c>
      <c r="J695" t="str">
        <v>25</v>
      </c>
      <c r="K695" t="str">
        <v>SERPENTEAUX</v>
      </c>
      <c r="L695" t="str">
        <v>BLEU</v>
      </c>
      <c r="M695" t="str">
        <v>CN</v>
      </c>
      <c r="N695" t="str">
        <v>F4</v>
      </c>
      <c r="O695" t="str">
        <v>1.4G</v>
      </c>
      <c r="P695" t="str">
        <v>1008-F4-69254323</v>
      </c>
      <c r="Q695" t="str">
        <v>0.728</v>
      </c>
      <c r="R695" t="str">
        <v>24</v>
      </c>
      <c r="S695" t="str">
        <v>36</v>
      </c>
      <c r="T695" t="str">
        <v>F-00000262</v>
      </c>
      <c r="U695" t="str">
        <v>2</v>
      </c>
      <c r="V695" t="str">
        <v>13.0525</v>
      </c>
      <c r="W695" t="str">
        <v>0</v>
      </c>
      <c r="X695" t="str">
        <v>https://youtu.be/MnaJSo9dNRs</v>
      </c>
    </row>
    <row r="696">
      <c r="A696" t="str">
        <v>AutoTable</v>
      </c>
      <c r="D696" t="str">
        <v>08024-06CE</v>
      </c>
      <c r="E696" t="str">
        <v>BATT. Ø24 SÉQ. 80 BTTES SERPENT. ARGT + TC ROUGE</v>
      </c>
      <c r="F696" t="str">
        <v>1</v>
      </c>
      <c r="H696" t="str">
        <v>BATTERIE</v>
      </c>
      <c r="I696" t="str">
        <v>SEQUENCEE</v>
      </c>
      <c r="J696" t="str">
        <v>25</v>
      </c>
      <c r="K696" t="str">
        <v>SERPENTEAUX</v>
      </c>
      <c r="L696" t="str">
        <v>ROUGE</v>
      </c>
      <c r="M696" t="str">
        <v>CN</v>
      </c>
      <c r="N696" t="str">
        <v>F4</v>
      </c>
      <c r="O696" t="str">
        <v>1.4G</v>
      </c>
      <c r="P696" t="str">
        <v>1008-F4-69254323</v>
      </c>
      <c r="Q696" t="str">
        <v>0.728</v>
      </c>
      <c r="R696" t="str">
        <v>24</v>
      </c>
      <c r="S696" t="str">
        <v>36</v>
      </c>
      <c r="T696" t="str">
        <v>F-00000262</v>
      </c>
      <c r="U696" t="str">
        <v>4</v>
      </c>
      <c r="V696" t="str">
        <v>13.02</v>
      </c>
      <c r="W696" t="str">
        <v>0</v>
      </c>
      <c r="X696" t="str">
        <v>https://youtu.be/P8W6iYuJ5oY</v>
      </c>
    </row>
    <row r="697">
      <c r="A697" t="str">
        <v>AutoTable</v>
      </c>
      <c r="D697" t="str">
        <v>08024-26CE</v>
      </c>
      <c r="E697" t="str">
        <v>BATT. 24 MM 80 CPS HEVEA TOURNANT MANDARINE</v>
      </c>
      <c r="F697" t="str">
        <v>ANCIENNES REFS</v>
      </c>
      <c r="H697" t="str">
        <v>BATTERIE</v>
      </c>
      <c r="I697" t="str">
        <v>SEQUENCEE</v>
      </c>
      <c r="J697" t="str">
        <v>25</v>
      </c>
      <c r="K697" t="str">
        <v>SPECIAL SERPENTIN</v>
      </c>
      <c r="L697" t="str">
        <v>ORANGE</v>
      </c>
      <c r="M697" t="str">
        <v>CN</v>
      </c>
      <c r="N697" t="str">
        <v>F4</v>
      </c>
      <c r="O697" t="str">
        <v>1.4G</v>
      </c>
      <c r="P697" t="str">
        <v>1008-F4-69254323</v>
      </c>
      <c r="Q697" t="str">
        <v>0.939</v>
      </c>
      <c r="R697" t="str">
        <v>24</v>
      </c>
      <c r="S697" t="str">
        <v>36</v>
      </c>
      <c r="T697" t="str">
        <v>F-00000262</v>
      </c>
      <c r="U697" t="str">
        <v>0</v>
      </c>
      <c r="V697" t="str">
        <v>13.02</v>
      </c>
      <c r="W697" t="str">
        <v>0</v>
      </c>
    </row>
    <row r="698">
      <c r="A698" t="str">
        <v>AutoTable</v>
      </c>
      <c r="D698" t="str">
        <v>08024-28CE</v>
      </c>
      <c r="E698" t="str">
        <v>BATT. 24 MM 80 CPS HEVEA TOURNANT AQUA</v>
      </c>
      <c r="F698" t="str">
        <v>ANCIENNES REFS</v>
      </c>
      <c r="H698" t="str">
        <v>BATTERIE</v>
      </c>
      <c r="I698" t="str">
        <v>SEQUENCEE</v>
      </c>
      <c r="J698" t="str">
        <v>25</v>
      </c>
      <c r="K698" t="str">
        <v>SPECIAL SERPENTIN</v>
      </c>
      <c r="L698" t="str">
        <v>AQUA</v>
      </c>
      <c r="M698" t="str">
        <v>CN</v>
      </c>
      <c r="N698" t="str">
        <v>F4</v>
      </c>
      <c r="O698" t="str">
        <v>1.4G</v>
      </c>
      <c r="P698" t="str">
        <v>1008-F4-69254323</v>
      </c>
      <c r="Q698" t="str">
        <v>1.029</v>
      </c>
      <c r="R698" t="str">
        <v>24</v>
      </c>
      <c r="S698" t="str">
        <v>36</v>
      </c>
      <c r="T698" t="str">
        <v>F-00000262</v>
      </c>
      <c r="U698" t="str">
        <v>0</v>
      </c>
      <c r="V698" t="str">
        <v>13.02</v>
      </c>
      <c r="W698" t="str">
        <v>0</v>
      </c>
    </row>
    <row r="699">
      <c r="A699" t="str">
        <v>AutoTable</v>
      </c>
      <c r="D699" t="str">
        <v>403624</v>
      </c>
      <c r="E699" t="str">
        <v>BATT. Ø30 SÉQ. 36 BTTES ROUGE &amp; CLI + SERP. ARGT</v>
      </c>
      <c r="F699" t="str">
        <v>1</v>
      </c>
      <c r="H699" t="str">
        <v>BATTERIE</v>
      </c>
      <c r="I699" t="str">
        <v>SEQUENCEE</v>
      </c>
      <c r="J699" t="str">
        <v>30</v>
      </c>
      <c r="K699" t="str">
        <v>CLIGNO</v>
      </c>
      <c r="L699" t="str">
        <v>ROUGE</v>
      </c>
      <c r="M699" t="str">
        <v>CN</v>
      </c>
      <c r="N699" t="str">
        <v>F3</v>
      </c>
      <c r="O699" t="str">
        <v>1.4G</v>
      </c>
      <c r="P699" t="str">
        <v>1008-F3-69246329</v>
      </c>
      <c r="Q699" t="str">
        <v>0.702</v>
      </c>
      <c r="R699" t="str">
        <v>20</v>
      </c>
      <c r="S699" t="str">
        <v>25</v>
      </c>
      <c r="T699" t="str">
        <v>F-00000234</v>
      </c>
      <c r="U699" t="str">
        <v>131</v>
      </c>
      <c r="V699" t="str">
        <v>8.665</v>
      </c>
      <c r="W699" t="str">
        <v>1</v>
      </c>
      <c r="X699" t="str">
        <v>https://youtu.be/0brrQkHG4sE</v>
      </c>
    </row>
    <row r="700">
      <c r="A700" t="str">
        <v>AutoTable</v>
      </c>
      <c r="D700" t="str">
        <v>410071</v>
      </c>
      <c r="E700" t="str">
        <v>BATT. Ø30 SÉQ. 100 BTTES FILET D'OR + TC FILET OR</v>
      </c>
      <c r="F700" t="str">
        <v>1</v>
      </c>
      <c r="H700" t="str">
        <v>BATTERIE</v>
      </c>
      <c r="I700" t="str">
        <v>SEQUENCEE</v>
      </c>
      <c r="J700" t="str">
        <v>30</v>
      </c>
      <c r="K700" t="str">
        <v>PLEUREUR</v>
      </c>
      <c r="L700" t="str">
        <v>KAMURO</v>
      </c>
      <c r="M700" t="str">
        <v>CN</v>
      </c>
      <c r="N700" t="str">
        <v>F4</v>
      </c>
      <c r="O700" t="str">
        <v>1.4G</v>
      </c>
      <c r="P700" t="str">
        <v>2463-F4-0007</v>
      </c>
      <c r="Q700" t="str">
        <v>2</v>
      </c>
      <c r="R700" t="str">
        <v>40</v>
      </c>
      <c r="S700" t="str">
        <v>45</v>
      </c>
      <c r="T700" t="str">
        <v>F-00000300</v>
      </c>
      <c r="U700" t="str">
        <v>149</v>
      </c>
      <c r="V700" t="str">
        <v>27.8445</v>
      </c>
      <c r="W700" t="str">
        <v>56</v>
      </c>
      <c r="X700" t="str">
        <v>https://youtu.be/j-bbQukZdPU</v>
      </c>
    </row>
    <row r="701">
      <c r="A701" t="str">
        <v>AutoTable</v>
      </c>
      <c r="D701" t="str">
        <v>410080</v>
      </c>
      <c r="E701" t="str">
        <v>BATT. Ø30 SÉQ. 100 PAF BLEU + BTTE CASCADE F. D'OR</v>
      </c>
      <c r="F701" t="str">
        <v>1</v>
      </c>
      <c r="H701" t="str">
        <v>BATTERIE</v>
      </c>
      <c r="I701" t="str">
        <v>SEQUENCEE</v>
      </c>
      <c r="J701" t="str">
        <v>30</v>
      </c>
      <c r="K701" t="str">
        <v>PLEUREUR</v>
      </c>
      <c r="L701" t="str">
        <v>KAMURO</v>
      </c>
      <c r="M701" t="str">
        <v>CN</v>
      </c>
      <c r="N701" t="str">
        <v>F4</v>
      </c>
      <c r="O701" t="str">
        <v>1.4G</v>
      </c>
      <c r="P701" t="str">
        <v>2463-F4-0007</v>
      </c>
      <c r="Q701" t="str">
        <v>2</v>
      </c>
      <c r="R701" t="str">
        <v>45</v>
      </c>
      <c r="S701" t="str">
        <v>45</v>
      </c>
      <c r="T701" t="str">
        <v>F-00000300</v>
      </c>
      <c r="U701" t="str">
        <v>272</v>
      </c>
      <c r="V701" t="str">
        <v>27.84929</v>
      </c>
      <c r="W701" t="str">
        <v>61</v>
      </c>
      <c r="X701" t="str">
        <v>https://youtu.be/fEaq49s7AjA</v>
      </c>
    </row>
    <row r="702">
      <c r="A702" t="str">
        <v>AutoTable</v>
      </c>
      <c r="D702" t="str">
        <v>703300A</v>
      </c>
      <c r="E702" t="str">
        <v>BBE Ø75 PIVOINES ASSORTIES</v>
      </c>
      <c r="F702" t="str">
        <v>1</v>
      </c>
      <c r="H702" t="str">
        <v>BOMBE</v>
      </c>
      <c r="I702" t="str">
        <v>ASSORTIE</v>
      </c>
      <c r="J702" t="str">
        <v>75</v>
      </c>
      <c r="K702" t="str">
        <v>PIVOINE</v>
      </c>
      <c r="L702" t="str">
        <v>ASSORTI</v>
      </c>
      <c r="M702" t="str">
        <v>CN</v>
      </c>
      <c r="N702" t="str">
        <v>F4</v>
      </c>
      <c r="O702" t="str">
        <v>1.3G</v>
      </c>
      <c r="P702" t="str">
        <v>1008-F4-69252667</v>
      </c>
      <c r="Q702" t="str">
        <v>0.14</v>
      </c>
      <c r="R702" t="str">
        <v>3</v>
      </c>
      <c r="S702" t="str">
        <v>75</v>
      </c>
      <c r="T702" t="str">
        <v>F-00000300</v>
      </c>
      <c r="U702" t="str">
        <v>9015</v>
      </c>
      <c r="V702" t="str">
        <v>1.07333</v>
      </c>
      <c r="W702" t="str">
        <v>8055</v>
      </c>
    </row>
    <row r="703">
      <c r="A703" t="str">
        <v>AutoTable</v>
      </c>
      <c r="D703" t="str">
        <v>703300A-72</v>
      </c>
      <c r="E703" t="str">
        <v>BOMBE Ø75 PIVOINE ASSORTIES(72)</v>
      </c>
      <c r="F703" t="str">
        <v>ANCIENNES REFS</v>
      </c>
      <c r="H703" t="str">
        <v>BOMBE</v>
      </c>
      <c r="I703" t="str">
        <v>ASSORTIE</v>
      </c>
      <c r="J703" t="str">
        <v>75</v>
      </c>
      <c r="K703" t="str">
        <v>PIVOINE</v>
      </c>
      <c r="L703" t="str">
        <v>ASSORTI</v>
      </c>
      <c r="M703" t="str">
        <v>CN</v>
      </c>
      <c r="N703" t="str">
        <v>F4</v>
      </c>
      <c r="O703" t="str">
        <v>1.3G</v>
      </c>
      <c r="P703" t="str">
        <v>1008-F4-69252667</v>
      </c>
      <c r="Q703" t="str">
        <v>0.14</v>
      </c>
      <c r="R703" t="str">
        <v>3</v>
      </c>
      <c r="S703" t="str">
        <v>75</v>
      </c>
      <c r="T703" t="str">
        <v>F-00000300</v>
      </c>
      <c r="U703" t="str">
        <v>0</v>
      </c>
      <c r="V703" t="str">
        <v>0.8812</v>
      </c>
      <c r="W703" t="str">
        <v>0</v>
      </c>
    </row>
    <row r="704">
      <c r="A704" t="str">
        <v>AutoTable</v>
      </c>
      <c r="D704" t="str">
        <v>703400A</v>
      </c>
      <c r="E704" t="str">
        <v>BBE Ø100 PIVOINES ASSORTIES</v>
      </c>
      <c r="F704" t="str">
        <v>1</v>
      </c>
      <c r="H704" t="str">
        <v>BOMBE</v>
      </c>
      <c r="I704" t="str">
        <v>ASSORTIE</v>
      </c>
      <c r="J704" t="str">
        <v>100</v>
      </c>
      <c r="K704" t="str">
        <v>PIVOINE</v>
      </c>
      <c r="L704" t="str">
        <v>ASSORTI</v>
      </c>
      <c r="M704" t="str">
        <v>CN</v>
      </c>
      <c r="N704" t="str">
        <v>F4</v>
      </c>
      <c r="O704" t="str">
        <v>1.3G</v>
      </c>
      <c r="P704" t="str">
        <v>1008-F4-69252665</v>
      </c>
      <c r="Q704" t="str">
        <v>0.32</v>
      </c>
      <c r="R704" t="str">
        <v>3,5</v>
      </c>
      <c r="S704" t="str">
        <v>100</v>
      </c>
      <c r="T704" t="str">
        <v>F-00000300</v>
      </c>
      <c r="U704" t="str">
        <v>2962</v>
      </c>
      <c r="V704" t="str">
        <v>2.02466</v>
      </c>
      <c r="W704" t="str">
        <v>0</v>
      </c>
    </row>
    <row r="705">
      <c r="A705" t="str">
        <v>AutoTable</v>
      </c>
      <c r="D705" t="str">
        <v>703500A</v>
      </c>
      <c r="E705" t="str">
        <v>BBE Ø125 PIVOINES ASSORTIES</v>
      </c>
      <c r="F705" t="str">
        <v>1</v>
      </c>
      <c r="H705" t="str">
        <v>BOMBE</v>
      </c>
      <c r="I705" t="str">
        <v>ASSORTIE</v>
      </c>
      <c r="J705" t="str">
        <v>125</v>
      </c>
      <c r="K705" t="str">
        <v>PIVOINE</v>
      </c>
      <c r="L705" t="str">
        <v>ASSORTI</v>
      </c>
      <c r="M705" t="str">
        <v>CN</v>
      </c>
      <c r="N705" t="str">
        <v>F4</v>
      </c>
      <c r="O705" t="str">
        <v>1.3G</v>
      </c>
      <c r="P705" t="str">
        <v>1008-F4-69253205</v>
      </c>
      <c r="Q705" t="str">
        <v>0.7</v>
      </c>
      <c r="R705" t="str">
        <v>3,8</v>
      </c>
      <c r="S705" t="str">
        <v>125</v>
      </c>
      <c r="T705" t="str">
        <v>F-00000300</v>
      </c>
      <c r="U705" t="str">
        <v>597</v>
      </c>
      <c r="V705" t="str">
        <v>3.82551</v>
      </c>
      <c r="W705" t="str">
        <v>0</v>
      </c>
    </row>
    <row r="706">
      <c r="A706" t="str">
        <v>AutoTable</v>
      </c>
      <c r="D706" t="str">
        <v>703600A</v>
      </c>
      <c r="E706" t="str">
        <v>BBE Ø150 PIVOINES ASSORTIES</v>
      </c>
      <c r="F706" t="str">
        <v>1</v>
      </c>
      <c r="H706" t="str">
        <v>BOMBE</v>
      </c>
      <c r="I706" t="str">
        <v>ASSORTIE</v>
      </c>
      <c r="J706" t="str">
        <v>150</v>
      </c>
      <c r="K706" t="str">
        <v>PIVOINE</v>
      </c>
      <c r="L706" t="str">
        <v>ASSORTI</v>
      </c>
      <c r="M706" t="str">
        <v>CN</v>
      </c>
      <c r="N706" t="str">
        <v>F4</v>
      </c>
      <c r="O706" t="str">
        <v>1.3G</v>
      </c>
      <c r="P706" t="str">
        <v>1008-F4-69253207</v>
      </c>
      <c r="Q706" t="str">
        <v>1.05</v>
      </c>
      <c r="R706" t="str">
        <v>4</v>
      </c>
      <c r="S706" t="str">
        <v>150</v>
      </c>
      <c r="T706" t="str">
        <v>F-00000234</v>
      </c>
      <c r="U706" t="str">
        <v>414</v>
      </c>
      <c r="V706" t="str">
        <v>5.99174</v>
      </c>
      <c r="W706" t="str">
        <v>230</v>
      </c>
    </row>
    <row r="707">
      <c r="A707" t="str">
        <v>AutoTable</v>
      </c>
      <c r="D707" t="str">
        <v>78010-00</v>
      </c>
      <c r="E707" t="str">
        <v>BOMBE 100 MM PIVOINE ASSORTIE K3</v>
      </c>
      <c r="F707" t="str">
        <v>ANCIENNES REFS</v>
      </c>
      <c r="H707" t="str">
        <v>BOMBE</v>
      </c>
      <c r="I707" t="str">
        <v>ASSORTIE</v>
      </c>
      <c r="J707" t="str">
        <v>100</v>
      </c>
      <c r="M707" t="str">
        <v>CN</v>
      </c>
      <c r="N707" t="str">
        <v>K3</v>
      </c>
      <c r="O707" t="str">
        <v>1.3G</v>
      </c>
      <c r="P707" t="str">
        <v>AD/BB/61854</v>
      </c>
      <c r="Q707" t="str">
        <v>0.31</v>
      </c>
      <c r="R707" t="str">
        <v>3,3</v>
      </c>
      <c r="S707" t="str">
        <v>130</v>
      </c>
      <c r="T707" t="str">
        <v>F-00000300</v>
      </c>
      <c r="U707" t="str">
        <v>0</v>
      </c>
      <c r="V707" t="str">
        <v>2.25</v>
      </c>
      <c r="W707" t="str">
        <v>0</v>
      </c>
    </row>
    <row r="708">
      <c r="A708" t="str">
        <v>AutoTable</v>
      </c>
      <c r="D708" t="str">
        <v>78210-00</v>
      </c>
      <c r="E708" t="str">
        <v>BBE Ø100 ASSORTIES</v>
      </c>
      <c r="F708" t="str">
        <v>1</v>
      </c>
      <c r="H708" t="str">
        <v>BOMBE</v>
      </c>
      <c r="I708" t="str">
        <v>ASSORTIE</v>
      </c>
      <c r="J708" t="str">
        <v>100</v>
      </c>
      <c r="K708" t="str">
        <v>MULTI EFFETS</v>
      </c>
      <c r="L708" t="str">
        <v>ASSORTI</v>
      </c>
      <c r="M708" t="str">
        <v>CN</v>
      </c>
      <c r="N708" t="str">
        <v>F4</v>
      </c>
      <c r="O708" t="str">
        <v>1.3G</v>
      </c>
      <c r="P708" t="str">
        <v>1008-F4-69252665</v>
      </c>
      <c r="Q708" t="str">
        <v>0.32</v>
      </c>
      <c r="R708" t="str">
        <v>3,5</v>
      </c>
      <c r="S708" t="str">
        <v>100</v>
      </c>
      <c r="T708" t="str">
        <v>F-00000300</v>
      </c>
      <c r="U708" t="str">
        <v>897</v>
      </c>
      <c r="V708" t="str">
        <v>2.125</v>
      </c>
      <c r="W708" t="str">
        <v>0</v>
      </c>
    </row>
    <row r="709">
      <c r="A709" t="str">
        <v>AutoTable</v>
      </c>
      <c r="D709" t="str">
        <v>78210-M1</v>
      </c>
      <c r="E709" t="str">
        <v>BBE Ø100 ASSORTIES M1</v>
      </c>
      <c r="F709" t="str">
        <v>1</v>
      </c>
      <c r="H709" t="str">
        <v>BOMBE</v>
      </c>
      <c r="I709" t="str">
        <v>ASSORTIE</v>
      </c>
      <c r="J709" t="str">
        <v>100</v>
      </c>
      <c r="K709" t="str">
        <v>MULTI EFFETS</v>
      </c>
      <c r="L709" t="str">
        <v>ASSORTI</v>
      </c>
      <c r="M709" t="str">
        <v>CN</v>
      </c>
      <c r="N709" t="str">
        <v>F4</v>
      </c>
      <c r="O709" t="str">
        <v>1.3G</v>
      </c>
      <c r="P709" t="str">
        <v>1008-F4-69252665</v>
      </c>
      <c r="Q709" t="str">
        <v>0.32</v>
      </c>
      <c r="R709" t="str">
        <v>3,5</v>
      </c>
      <c r="S709" t="str">
        <v>100</v>
      </c>
      <c r="T709" t="str">
        <v>F-00000300</v>
      </c>
      <c r="U709" t="str">
        <v>1211</v>
      </c>
      <c r="V709" t="str">
        <v>2.22</v>
      </c>
      <c r="W709" t="str">
        <v>0</v>
      </c>
    </row>
    <row r="710">
      <c r="A710" t="str">
        <v>AutoTable</v>
      </c>
      <c r="D710" t="str">
        <v>78210-M2</v>
      </c>
      <c r="E710" t="str">
        <v>BONBE Ø100 ASSORTIE M2</v>
      </c>
      <c r="F710" t="str">
        <v>ANCIENNES REFS</v>
      </c>
      <c r="H710" t="str">
        <v>BOMBE</v>
      </c>
      <c r="I710" t="str">
        <v>ASSORTIE</v>
      </c>
      <c r="J710" t="str">
        <v>100</v>
      </c>
      <c r="K710" t="str">
        <v>MULTI EFFETS</v>
      </c>
      <c r="L710" t="str">
        <v>ASSORTI</v>
      </c>
      <c r="M710" t="str">
        <v>CN</v>
      </c>
      <c r="N710" t="str">
        <v>F4</v>
      </c>
      <c r="O710" t="str">
        <v>1.3G</v>
      </c>
      <c r="P710" t="str">
        <v>1170-F4-02742</v>
      </c>
      <c r="Q710" t="str">
        <v>0.32</v>
      </c>
      <c r="R710" t="str">
        <v>3,5</v>
      </c>
      <c r="S710" t="str">
        <v>100</v>
      </c>
      <c r="T710" t="str">
        <v>F-00000234</v>
      </c>
      <c r="U710" t="str">
        <v>0</v>
      </c>
      <c r="V710" t="str">
        <v>1.98</v>
      </c>
      <c r="W710" t="str">
        <v>0</v>
      </c>
    </row>
    <row r="711">
      <c r="A711" t="str">
        <v>AutoTable</v>
      </c>
      <c r="D711" t="str">
        <v>78210-R1</v>
      </c>
      <c r="E711" t="str">
        <v>BBE Ø100 ASSORTIES R1</v>
      </c>
      <c r="F711" t="str">
        <v>1</v>
      </c>
      <c r="H711" t="str">
        <v>BOMBE</v>
      </c>
      <c r="I711" t="str">
        <v>ASSORTIE</v>
      </c>
      <c r="J711" t="str">
        <v>100</v>
      </c>
      <c r="K711" t="str">
        <v>MULTI EFFETS</v>
      </c>
      <c r="L711" t="str">
        <v>ASSORTI</v>
      </c>
      <c r="M711" t="str">
        <v>CN</v>
      </c>
      <c r="N711" t="str">
        <v>F4</v>
      </c>
      <c r="O711" t="str">
        <v>1.3G</v>
      </c>
      <c r="P711" t="str">
        <v>1008-F4-69252665</v>
      </c>
      <c r="Q711" t="str">
        <v>0.32</v>
      </c>
      <c r="R711" t="str">
        <v>3,5</v>
      </c>
      <c r="S711" t="str">
        <v>100</v>
      </c>
      <c r="T711" t="str">
        <v>F-00000234</v>
      </c>
      <c r="U711" t="str">
        <v>2280</v>
      </c>
      <c r="V711" t="str">
        <v>2.13367</v>
      </c>
      <c r="W711" t="str">
        <v>0</v>
      </c>
    </row>
    <row r="712">
      <c r="A712" t="str">
        <v>AutoTable</v>
      </c>
      <c r="D712" t="str">
        <v>78210-R2</v>
      </c>
      <c r="E712" t="str">
        <v>BONBE Ø100 ASSORTIE R2</v>
      </c>
      <c r="F712" t="str">
        <v>ANCIENNES REFS</v>
      </c>
      <c r="H712" t="str">
        <v>BOMBE</v>
      </c>
      <c r="I712" t="str">
        <v>ASSORTIE</v>
      </c>
      <c r="J712" t="str">
        <v>100</v>
      </c>
      <c r="K712" t="str">
        <v>MULTI EFFETS</v>
      </c>
      <c r="L712" t="str">
        <v>ASSORTI</v>
      </c>
      <c r="M712" t="str">
        <v>CN</v>
      </c>
      <c r="N712" t="str">
        <v>F4</v>
      </c>
      <c r="O712" t="str">
        <v>1.3G</v>
      </c>
      <c r="P712" t="str">
        <v>1170-F4-02742</v>
      </c>
      <c r="Q712" t="str">
        <v>0.32</v>
      </c>
      <c r="R712" t="str">
        <v>3,5</v>
      </c>
      <c r="S712" t="str">
        <v>100</v>
      </c>
      <c r="T712" t="str">
        <v>F-00000234</v>
      </c>
      <c r="U712" t="str">
        <v>0</v>
      </c>
      <c r="V712" t="str">
        <v>1.97</v>
      </c>
      <c r="W712" t="str">
        <v>0</v>
      </c>
    </row>
    <row r="713">
      <c r="A713" t="str">
        <v>AutoTable</v>
      </c>
      <c r="D713" t="str">
        <v>78212-00</v>
      </c>
      <c r="E713" t="str">
        <v>BBE Ø125 ASSORTIES</v>
      </c>
      <c r="F713" t="str">
        <v>1</v>
      </c>
      <c r="H713" t="str">
        <v>BOMBE</v>
      </c>
      <c r="I713" t="str">
        <v>ASSORTIE</v>
      </c>
      <c r="J713" t="str">
        <v>125</v>
      </c>
      <c r="K713" t="str">
        <v>MULTI EFFETS</v>
      </c>
      <c r="L713" t="str">
        <v>ASSORTI</v>
      </c>
      <c r="M713" t="str">
        <v>CN</v>
      </c>
      <c r="N713" t="str">
        <v>F4</v>
      </c>
      <c r="O713" t="str">
        <v>1.3G</v>
      </c>
      <c r="P713" t="str">
        <v>1008-F4-69253205</v>
      </c>
      <c r="Q713" t="str">
        <v>0.7</v>
      </c>
      <c r="R713" t="str">
        <v>3,8</v>
      </c>
      <c r="S713" t="str">
        <v>125</v>
      </c>
      <c r="T713" t="str">
        <v>F-00000234</v>
      </c>
      <c r="U713" t="str">
        <v>535</v>
      </c>
      <c r="V713" t="str">
        <v>3.47</v>
      </c>
      <c r="W713" t="str">
        <v>0</v>
      </c>
    </row>
    <row r="714">
      <c r="A714" t="str">
        <v>AutoTable</v>
      </c>
      <c r="D714" t="str">
        <v>78212-M</v>
      </c>
      <c r="E714" t="str">
        <v>BBE Ø125 ASSORTIES M</v>
      </c>
      <c r="F714" t="str">
        <v>1</v>
      </c>
      <c r="H714" t="str">
        <v>BOMBE</v>
      </c>
      <c r="I714" t="str">
        <v>ASSORTIE</v>
      </c>
      <c r="J714" t="str">
        <v>125</v>
      </c>
      <c r="K714" t="str">
        <v>MULTI EFFETS</v>
      </c>
      <c r="L714" t="str">
        <v>ASSORTI</v>
      </c>
      <c r="M714" t="str">
        <v>CN</v>
      </c>
      <c r="N714" t="str">
        <v>F4</v>
      </c>
      <c r="O714" t="str">
        <v>1.3G</v>
      </c>
      <c r="P714" t="str">
        <v>1008-F4-69253205</v>
      </c>
      <c r="Q714" t="str">
        <v>0.7</v>
      </c>
      <c r="R714" t="str">
        <v>3,8</v>
      </c>
      <c r="S714" t="str">
        <v>125</v>
      </c>
      <c r="T714" t="str">
        <v>F-00000234</v>
      </c>
      <c r="U714" t="str">
        <v>902</v>
      </c>
      <c r="V714" t="str">
        <v>3.96321</v>
      </c>
      <c r="W714" t="str">
        <v>0</v>
      </c>
    </row>
    <row r="715">
      <c r="A715" t="str">
        <v>AutoTable</v>
      </c>
      <c r="D715" t="str">
        <v>78212-R</v>
      </c>
      <c r="E715" t="str">
        <v>BONBE Ø125 ASSORTIE  R</v>
      </c>
      <c r="F715" t="str">
        <v>ANCIENNES REFS</v>
      </c>
      <c r="H715" t="str">
        <v>BOMBE</v>
      </c>
      <c r="I715" t="str">
        <v>ASSORTIE</v>
      </c>
      <c r="J715" t="str">
        <v>125</v>
      </c>
      <c r="K715" t="str">
        <v>MULTI EFFETS</v>
      </c>
      <c r="L715" t="str">
        <v>ASSORTI</v>
      </c>
      <c r="M715" t="str">
        <v>CN</v>
      </c>
      <c r="N715" t="str">
        <v>F4</v>
      </c>
      <c r="O715" t="str">
        <v>1.3G</v>
      </c>
      <c r="P715" t="str">
        <v>1170-F4-02744</v>
      </c>
      <c r="Q715" t="str">
        <v>0.7</v>
      </c>
      <c r="R715" t="str">
        <v>3,8</v>
      </c>
      <c r="S715" t="str">
        <v>125</v>
      </c>
      <c r="T715" t="str">
        <v>F-00000234</v>
      </c>
      <c r="U715" t="str">
        <v>0</v>
      </c>
      <c r="V715" t="str">
        <v>3.33</v>
      </c>
      <c r="W715" t="str">
        <v>0</v>
      </c>
    </row>
    <row r="716">
      <c r="A716" t="str">
        <v>AutoTable</v>
      </c>
      <c r="D716" t="str">
        <v>78215-00</v>
      </c>
      <c r="E716" t="str">
        <v>BBE Ø150 ASSORTIES</v>
      </c>
      <c r="F716" t="str">
        <v>1</v>
      </c>
      <c r="H716" t="str">
        <v>BOMBE</v>
      </c>
      <c r="I716" t="str">
        <v>ASSORTIE</v>
      </c>
      <c r="J716" t="str">
        <v>150</v>
      </c>
      <c r="K716" t="str">
        <v>MULTI EFFETS</v>
      </c>
      <c r="L716" t="str">
        <v>ASSORTI</v>
      </c>
      <c r="M716" t="str">
        <v>CN</v>
      </c>
      <c r="N716" t="str">
        <v>F4</v>
      </c>
      <c r="O716" t="str">
        <v>1.3G</v>
      </c>
      <c r="P716" t="str">
        <v>1008-F4-69253207</v>
      </c>
      <c r="Q716" t="str">
        <v>1.05</v>
      </c>
      <c r="R716" t="str">
        <v>4</v>
      </c>
      <c r="S716" t="str">
        <v>150</v>
      </c>
      <c r="T716" t="str">
        <v>F-00000234</v>
      </c>
      <c r="U716" t="str">
        <v>423</v>
      </c>
      <c r="V716" t="str">
        <v>5.99667</v>
      </c>
      <c r="W716" t="str">
        <v>200</v>
      </c>
    </row>
    <row r="717">
      <c r="A717" t="str">
        <v>AutoTable</v>
      </c>
      <c r="D717" t="str">
        <v>78215-M</v>
      </c>
      <c r="E717" t="str">
        <v>BBE Ø150 ASSORTIE M</v>
      </c>
      <c r="F717" t="str">
        <v>1</v>
      </c>
      <c r="H717" t="str">
        <v>BOMBE</v>
      </c>
      <c r="I717" t="str">
        <v>ASSORTIE</v>
      </c>
      <c r="J717" t="str">
        <v>150</v>
      </c>
      <c r="K717" t="str">
        <v>MULTI EFFETS</v>
      </c>
      <c r="L717" t="str">
        <v>ASSORTI</v>
      </c>
      <c r="M717" t="str">
        <v>CN</v>
      </c>
      <c r="N717" t="str">
        <v>F4</v>
      </c>
      <c r="O717" t="str">
        <v>1.3G</v>
      </c>
      <c r="P717" t="str">
        <v>1008-F4-69253207</v>
      </c>
      <c r="Q717" t="str">
        <v>1.05</v>
      </c>
      <c r="R717" t="str">
        <v>4</v>
      </c>
      <c r="S717" t="str">
        <v>150</v>
      </c>
      <c r="T717" t="str">
        <v>F-00000234</v>
      </c>
      <c r="U717" t="str">
        <v>669</v>
      </c>
      <c r="V717" t="str">
        <v>5.75</v>
      </c>
      <c r="W717" t="str">
        <v>480</v>
      </c>
    </row>
    <row r="718">
      <c r="A718" t="str">
        <v>AutoTable</v>
      </c>
      <c r="D718" t="str">
        <v>78215-R</v>
      </c>
      <c r="E718" t="str">
        <v>BONBE Ø150 ASSORTIE R</v>
      </c>
      <c r="F718" t="str">
        <v>ANCIENNES REFS</v>
      </c>
      <c r="H718" t="str">
        <v>BOMBE</v>
      </c>
      <c r="I718" t="str">
        <v>ASSORTIE</v>
      </c>
      <c r="J718" t="str">
        <v>150</v>
      </c>
      <c r="K718" t="str">
        <v>MULTI EFFETS</v>
      </c>
      <c r="L718" t="str">
        <v>ASSORTI</v>
      </c>
      <c r="M718" t="str">
        <v>CN</v>
      </c>
      <c r="N718" t="str">
        <v>F4</v>
      </c>
      <c r="O718" t="str">
        <v>1.3G</v>
      </c>
      <c r="P718" t="str">
        <v>1170-F4-02746</v>
      </c>
      <c r="Q718" t="str">
        <v>1.05</v>
      </c>
      <c r="R718" t="str">
        <v>4</v>
      </c>
      <c r="S718" t="str">
        <v>150</v>
      </c>
      <c r="T718" t="str">
        <v>F-00000234</v>
      </c>
      <c r="U718" t="str">
        <v>0</v>
      </c>
      <c r="V718" t="str">
        <v>5.38</v>
      </c>
      <c r="W718" t="str">
        <v>3600</v>
      </c>
    </row>
    <row r="719">
      <c r="A719" t="str">
        <v>AutoTable</v>
      </c>
      <c r="D719" t="str">
        <v>78275-00</v>
      </c>
      <c r="E719" t="str">
        <v>BBE Ø75 ASSORTIES</v>
      </c>
      <c r="F719" t="str">
        <v>1</v>
      </c>
      <c r="H719" t="str">
        <v>BOMBE</v>
      </c>
      <c r="I719" t="str">
        <v>ASSORTIE</v>
      </c>
      <c r="J719" t="str">
        <v>75</v>
      </c>
      <c r="K719" t="str">
        <v>MULTI EFFETS</v>
      </c>
      <c r="L719" t="str">
        <v>ASSORTI</v>
      </c>
      <c r="M719" t="str">
        <v>CN</v>
      </c>
      <c r="N719" t="str">
        <v>F4</v>
      </c>
      <c r="O719" t="str">
        <v>1.3G</v>
      </c>
      <c r="P719" t="str">
        <v>1008-F4-69252667</v>
      </c>
      <c r="Q719" t="str">
        <v>0.14</v>
      </c>
      <c r="R719" t="str">
        <v>3</v>
      </c>
      <c r="S719" t="str">
        <v>75</v>
      </c>
      <c r="T719" t="str">
        <v>F-00000234</v>
      </c>
      <c r="U719" t="str">
        <v>16064</v>
      </c>
      <c r="V719" t="str">
        <v>1.08483</v>
      </c>
      <c r="W719" t="str">
        <v>0</v>
      </c>
    </row>
    <row r="720">
      <c r="A720" t="str">
        <v>AutoTable</v>
      </c>
      <c r="D720" t="str">
        <v>78275-M</v>
      </c>
      <c r="E720" t="str">
        <v>BBE Ø75 ASSORTIES M</v>
      </c>
      <c r="F720" t="str">
        <v>1</v>
      </c>
      <c r="H720" t="str">
        <v>BOMBE</v>
      </c>
      <c r="I720" t="str">
        <v>ASSORTIE</v>
      </c>
      <c r="J720" t="str">
        <v>75</v>
      </c>
      <c r="K720" t="str">
        <v>MULTI EFFETS</v>
      </c>
      <c r="L720" t="str">
        <v>ASSORTI</v>
      </c>
      <c r="M720" t="str">
        <v>CN</v>
      </c>
      <c r="N720" t="str">
        <v>F4</v>
      </c>
      <c r="O720" t="str">
        <v>1.3G</v>
      </c>
      <c r="P720" t="str">
        <v>1008-F4-69252667</v>
      </c>
      <c r="Q720" t="str">
        <v>0.14</v>
      </c>
      <c r="R720" t="str">
        <v>3</v>
      </c>
      <c r="S720" t="str">
        <v>75</v>
      </c>
      <c r="T720" t="str">
        <v>F-00000300</v>
      </c>
      <c r="U720" t="str">
        <v>6360</v>
      </c>
      <c r="V720" t="str">
        <v>1.04317</v>
      </c>
      <c r="W720" t="str">
        <v>0</v>
      </c>
    </row>
    <row r="721">
      <c r="A721" t="str">
        <v>AutoTable</v>
      </c>
      <c r="D721" t="str">
        <v>78275-R</v>
      </c>
      <c r="E721" t="str">
        <v>BBE Ø75 ASSORTIES R</v>
      </c>
      <c r="F721" t="str">
        <v>1</v>
      </c>
      <c r="H721" t="str">
        <v>BOMBE</v>
      </c>
      <c r="I721" t="str">
        <v>ASSORTIE</v>
      </c>
      <c r="J721" t="str">
        <v>75</v>
      </c>
      <c r="K721" t="str">
        <v>MULTI EFFETS</v>
      </c>
      <c r="L721" t="str">
        <v>ASSORTI</v>
      </c>
      <c r="M721" t="str">
        <v>CN</v>
      </c>
      <c r="N721" t="str">
        <v>F4</v>
      </c>
      <c r="O721" t="str">
        <v>1.3G</v>
      </c>
      <c r="P721" t="str">
        <v>1008-F4-69252667</v>
      </c>
      <c r="Q721" t="str">
        <v>0.14</v>
      </c>
      <c r="R721" t="str">
        <v>3</v>
      </c>
      <c r="S721" t="str">
        <v>75</v>
      </c>
      <c r="T721" t="str">
        <v>F-00000300</v>
      </c>
      <c r="U721" t="str">
        <v>8438</v>
      </c>
      <c r="V721" t="str">
        <v>1.11215</v>
      </c>
      <c r="W721" t="str">
        <v>0</v>
      </c>
    </row>
    <row r="722">
      <c r="A722" t="str">
        <v>AutoTable</v>
      </c>
      <c r="D722" t="str">
        <v>91712-54</v>
      </c>
      <c r="E722" t="str">
        <v>BOMBE PIVOINE JAUNE PISTIL ROUGE</v>
      </c>
      <c r="F722" t="str">
        <v>OPPORTUNITE</v>
      </c>
      <c r="H722" t="str">
        <v>BOMBE</v>
      </c>
      <c r="I722" t="str">
        <v>ASSORTIE</v>
      </c>
      <c r="J722" t="str">
        <v>125</v>
      </c>
      <c r="K722" t="str">
        <v>PIVOINE</v>
      </c>
      <c r="L722" t="str">
        <v>JAUNE</v>
      </c>
      <c r="M722" t="str">
        <v>CN</v>
      </c>
      <c r="N722" t="str">
        <v>F4</v>
      </c>
      <c r="O722" t="str">
        <v>1.3G</v>
      </c>
      <c r="P722" t="str">
        <v>1008-f4-69253205</v>
      </c>
      <c r="Q722" t="str">
        <v>0.695</v>
      </c>
      <c r="R722" t="str">
        <v>3,8</v>
      </c>
      <c r="S722" t="str">
        <v>125</v>
      </c>
      <c r="T722" t="str">
        <v>F-00000300</v>
      </c>
      <c r="U722" t="str">
        <v>264</v>
      </c>
      <c r="V722" t="str">
        <v>3.20292</v>
      </c>
      <c r="W722" t="str">
        <v>0</v>
      </c>
    </row>
    <row r="723">
      <c r="A723" t="str">
        <v>AutoTable</v>
      </c>
      <c r="D723" t="str">
        <v>APC703300AS</v>
      </c>
      <c r="E723" t="str">
        <v>Salve de 5 bbes 75mm APC ASSORTIES</v>
      </c>
      <c r="F723" t="str">
        <v>CLIENT APC</v>
      </c>
      <c r="H723" t="str">
        <v>BOMBE</v>
      </c>
      <c r="I723" t="str">
        <v>ASSORTIE</v>
      </c>
      <c r="J723" t="str">
        <v>75</v>
      </c>
      <c r="K723" t="str">
        <v>PIVOINE</v>
      </c>
      <c r="L723" t="str">
        <v>ASSORTI</v>
      </c>
      <c r="M723" t="str">
        <v>CN</v>
      </c>
      <c r="N723" t="str">
        <v>F4</v>
      </c>
      <c r="O723" t="str">
        <v>1.3G</v>
      </c>
      <c r="P723" t="str">
        <v>1008-F4-69252667</v>
      </c>
      <c r="Q723" t="str">
        <v>0.7</v>
      </c>
      <c r="R723" t="str">
        <v>3</v>
      </c>
      <c r="S723" t="str">
        <v>75</v>
      </c>
      <c r="T723" t="str">
        <v>F-00000300</v>
      </c>
      <c r="U723" t="str">
        <v>0</v>
      </c>
      <c r="V723" t="str">
        <v>5.40433</v>
      </c>
      <c r="W723" t="str">
        <v>0</v>
      </c>
    </row>
    <row r="724">
      <c r="A724" t="str">
        <v>AutoTable</v>
      </c>
      <c r="D724" t="str">
        <v>APC78275MR3</v>
      </c>
      <c r="E724" t="str">
        <v>Grappe R3 75mm APC assorties</v>
      </c>
      <c r="F724" t="str">
        <v>CLIENT APC</v>
      </c>
      <c r="H724" t="str">
        <v>BOMBE</v>
      </c>
      <c r="I724" t="str">
        <v>ASSORTIE</v>
      </c>
      <c r="J724" t="str">
        <v>75</v>
      </c>
      <c r="K724" t="str">
        <v>MULTI EFFETS</v>
      </c>
      <c r="L724" t="str">
        <v>ASSORTI</v>
      </c>
      <c r="M724" t="str">
        <v>CN</v>
      </c>
      <c r="N724" t="str">
        <v>F4</v>
      </c>
      <c r="O724" t="str">
        <v>1.3G</v>
      </c>
      <c r="P724" t="str">
        <v>1008-F4-69252667</v>
      </c>
      <c r="Q724" t="str">
        <v>0.7</v>
      </c>
      <c r="R724" t="str">
        <v>3</v>
      </c>
      <c r="S724" t="str">
        <v>75</v>
      </c>
      <c r="T724" t="str">
        <v>F-00000234</v>
      </c>
      <c r="U724" t="str">
        <v>0</v>
      </c>
      <c r="V724" t="str">
        <v>5.79986</v>
      </c>
      <c r="W724" t="str">
        <v>0</v>
      </c>
    </row>
    <row r="725">
      <c r="A725" t="str">
        <v>AutoTable</v>
      </c>
      <c r="D725" t="str">
        <v>APC78275MR3T1</v>
      </c>
      <c r="E725" t="str">
        <v>GRAPPE R3 T1 APC ASSORTIES</v>
      </c>
      <c r="F725" t="str">
        <v>CLIENT APC</v>
      </c>
      <c r="H725" t="str">
        <v>BOMBE</v>
      </c>
      <c r="I725" t="str">
        <v>ASSORTIE</v>
      </c>
      <c r="J725" t="str">
        <v>75</v>
      </c>
      <c r="K725" t="str">
        <v>MULTI EFFETS</v>
      </c>
      <c r="L725" t="str">
        <v>ASSORTI</v>
      </c>
      <c r="M725" t="str">
        <v>CN</v>
      </c>
      <c r="N725" t="str">
        <v>F4</v>
      </c>
      <c r="O725" t="str">
        <v>1.3G</v>
      </c>
      <c r="P725" t="str">
        <v>1008-F4-69252667</v>
      </c>
      <c r="Q725" t="str">
        <v>0.7</v>
      </c>
      <c r="R725" t="str">
        <v>3</v>
      </c>
      <c r="S725" t="str">
        <v>75</v>
      </c>
      <c r="T725" t="str">
        <v>F-00000234</v>
      </c>
      <c r="U725" t="str">
        <v>0</v>
      </c>
      <c r="V725" t="str">
        <v>5.99</v>
      </c>
      <c r="W725" t="str">
        <v>0</v>
      </c>
    </row>
    <row r="726">
      <c r="A726" t="str">
        <v>AutoTable</v>
      </c>
      <c r="D726" t="str">
        <v>60151</v>
      </c>
      <c r="E726" t="str">
        <v>MARRON D'AIR 50 MM</v>
      </c>
      <c r="F726" t="str">
        <v>ANCIENNES REFS</v>
      </c>
      <c r="H726" t="str">
        <v>BOMBE</v>
      </c>
      <c r="I726" t="str">
        <v>CYLIND</v>
      </c>
      <c r="J726" t="str">
        <v>50</v>
      </c>
      <c r="K726" t="str">
        <v>DETONATION</v>
      </c>
      <c r="M726" t="str">
        <v>EU</v>
      </c>
      <c r="N726" t="str">
        <v>F4</v>
      </c>
      <c r="O726" t="str">
        <v>1.1G</v>
      </c>
      <c r="P726" t="str">
        <v>0589-F4-0282</v>
      </c>
      <c r="Q726" t="str">
        <v>0.057</v>
      </c>
      <c r="R726" t="str">
        <v>2</v>
      </c>
      <c r="S726" t="str">
        <v>50</v>
      </c>
      <c r="T726" t="str">
        <v>F-00000270</v>
      </c>
      <c r="U726" t="str">
        <v>0</v>
      </c>
      <c r="V726" t="str">
        <v>0</v>
      </c>
      <c r="W726" t="str">
        <v>0</v>
      </c>
    </row>
    <row r="727">
      <c r="A727" t="str">
        <v>AutoTable</v>
      </c>
      <c r="D727" t="str">
        <v>60176</v>
      </c>
      <c r="E727" t="str">
        <v>MARRON D'AIR CYL 75 MM -</v>
      </c>
      <c r="F727" t="str">
        <v>A DETRUIRE</v>
      </c>
      <c r="H727" t="str">
        <v>BOMBE</v>
      </c>
      <c r="I727" t="str">
        <v>CYLIND</v>
      </c>
      <c r="J727" t="str">
        <v>75</v>
      </c>
      <c r="K727" t="str">
        <v>DETONATION</v>
      </c>
      <c r="M727" t="str">
        <v>EU</v>
      </c>
      <c r="N727" t="str">
        <v>F4</v>
      </c>
      <c r="O727" t="str">
        <v>1.1G</v>
      </c>
      <c r="P727" t="str">
        <v>0589-F4-0384</v>
      </c>
      <c r="Q727" t="str">
        <v>0.135</v>
      </c>
      <c r="R727" t="str">
        <v>2,5</v>
      </c>
      <c r="S727" t="str">
        <v>75</v>
      </c>
      <c r="T727" t="str">
        <v>F-00000270</v>
      </c>
      <c r="U727" t="str">
        <v>180</v>
      </c>
      <c r="V727" t="str">
        <v>3.6</v>
      </c>
      <c r="W727" t="str">
        <v>0</v>
      </c>
    </row>
    <row r="728">
      <c r="A728" t="str">
        <v>AutoTable</v>
      </c>
      <c r="D728" t="str">
        <v>73925OR/CV/B</v>
      </c>
      <c r="E728" t="str">
        <v>BBE 250MM SAULE OR-PISTIL CLIGNO VERT CERCLE BLEU</v>
      </c>
      <c r="F728" t="str">
        <v>SPECIFIC</v>
      </c>
      <c r="H728" t="str">
        <v>BOMBE</v>
      </c>
      <c r="I728" t="str">
        <v>CYLIND</v>
      </c>
      <c r="J728" t="str">
        <v>250</v>
      </c>
      <c r="K728" t="str">
        <v>ARAIGNEE PISTIL</v>
      </c>
      <c r="L728" t="str">
        <v>OR</v>
      </c>
      <c r="M728" t="str">
        <v>EU</v>
      </c>
      <c r="N728" t="str">
        <v>F4</v>
      </c>
      <c r="O728" t="str">
        <v>1.1G</v>
      </c>
      <c r="P728" t="str">
        <v>1008-F4-69255227</v>
      </c>
      <c r="Q728" t="str">
        <v>5.1</v>
      </c>
      <c r="R728" t="str">
        <v>3</v>
      </c>
      <c r="S728" t="str">
        <v>250</v>
      </c>
      <c r="T728" t="str">
        <v>F-00000699</v>
      </c>
      <c r="U728" t="str">
        <v>1</v>
      </c>
      <c r="V728" t="str">
        <v>118</v>
      </c>
      <c r="W728" t="str">
        <v>1</v>
      </c>
    </row>
    <row r="729">
      <c r="A729" t="str">
        <v>AutoTable</v>
      </c>
      <c r="D729" t="str">
        <v>73925OR-VI/CI</v>
      </c>
      <c r="E729" t="str">
        <v>BBE 250MM SAULE OR A VIOLET A CITRON PISTIL CITRON</v>
      </c>
      <c r="F729" t="str">
        <v>SPECIFIC</v>
      </c>
      <c r="H729" t="str">
        <v>BOMBE</v>
      </c>
      <c r="I729" t="str">
        <v>CYLIND</v>
      </c>
      <c r="J729" t="str">
        <v>125</v>
      </c>
      <c r="K729" t="str">
        <v>ARAIGNEE PISTIL</v>
      </c>
      <c r="L729" t="str">
        <v>OR</v>
      </c>
      <c r="M729" t="str">
        <v>EU</v>
      </c>
      <c r="N729" t="str">
        <v>F4</v>
      </c>
      <c r="O729" t="str">
        <v>1.1G</v>
      </c>
      <c r="P729" t="str">
        <v>1008-F4-69255227</v>
      </c>
      <c r="Q729" t="str">
        <v>4.4</v>
      </c>
      <c r="R729" t="str">
        <v>3</v>
      </c>
      <c r="S729" t="str">
        <v>125</v>
      </c>
      <c r="T729" t="str">
        <v>F-00000699</v>
      </c>
      <c r="U729" t="str">
        <v>1</v>
      </c>
      <c r="V729" t="str">
        <v>145</v>
      </c>
      <c r="W729" t="str">
        <v>1</v>
      </c>
    </row>
    <row r="730">
      <c r="A730" t="str">
        <v>AutoTable</v>
      </c>
      <c r="D730" t="str">
        <v>02210SR</v>
      </c>
      <c r="E730" t="str">
        <v>BBE Ø100 CYL SERPENTEAUX</v>
      </c>
      <c r="F730" t="str">
        <v>1</v>
      </c>
      <c r="H730" t="str">
        <v>BOMBE</v>
      </c>
      <c r="I730" t="str">
        <v>CYLIND</v>
      </c>
      <c r="J730" t="str">
        <v>100</v>
      </c>
      <c r="K730" t="str">
        <v>SERPENTEAUX</v>
      </c>
      <c r="L730" t="str">
        <v>ARGENT</v>
      </c>
      <c r="M730" t="str">
        <v>EU</v>
      </c>
      <c r="N730" t="str">
        <v>F4</v>
      </c>
      <c r="O730" t="str">
        <v>1.3G</v>
      </c>
      <c r="P730" t="str">
        <v>1395-F4-0603/2013</v>
      </c>
      <c r="Q730" t="str">
        <v>0.288</v>
      </c>
      <c r="R730" t="str">
        <v>2,5</v>
      </c>
      <c r="S730" t="str">
        <v>100</v>
      </c>
      <c r="T730" t="str">
        <v>F-00000317</v>
      </c>
      <c r="U730" t="str">
        <v>82</v>
      </c>
      <c r="V730" t="str">
        <v>13.5</v>
      </c>
      <c r="W730" t="str">
        <v>0</v>
      </c>
      <c r="X730" t="str">
        <v>https://youtu.be/EL2t5T4uoLM</v>
      </c>
    </row>
    <row r="731">
      <c r="A731" t="str">
        <v>AutoTable</v>
      </c>
      <c r="D731" t="str">
        <v>62675PAV</v>
      </c>
      <c r="E731" t="str">
        <v>BOMBE 75MM CYLINDRIQUE RAYONS P. ARGENT VERTS 1395</v>
      </c>
      <c r="F731" t="str">
        <v>ANCIENNES REFS</v>
      </c>
      <c r="H731" t="str">
        <v>BOMBE</v>
      </c>
      <c r="I731" t="str">
        <v>CYLIND</v>
      </c>
      <c r="J731" t="str">
        <v>75</v>
      </c>
      <c r="M731" t="str">
        <v>EU</v>
      </c>
      <c r="N731" t="str">
        <v>C4</v>
      </c>
      <c r="O731" t="str">
        <v>1.3G</v>
      </c>
      <c r="P731" t="str">
        <v>1395-F4-0591</v>
      </c>
      <c r="Q731" t="str">
        <v>0.2895</v>
      </c>
      <c r="R731" t="str">
        <v>3</v>
      </c>
      <c r="S731" t="str">
        <v>100</v>
      </c>
      <c r="T731" t="str">
        <v>F-00000317</v>
      </c>
      <c r="U731" t="str">
        <v>0</v>
      </c>
      <c r="V731" t="str">
        <v>7.99</v>
      </c>
      <c r="W731" t="str">
        <v>0</v>
      </c>
    </row>
    <row r="732">
      <c r="A732" t="str">
        <v>AutoTable</v>
      </c>
      <c r="D732" t="str">
        <v>703622</v>
      </c>
      <c r="E732" t="str">
        <v>BOMBE 150 MM TRAINEE ARGENT CHGT BLANC</v>
      </c>
      <c r="F732" t="str">
        <v>ANCIENNES REFS</v>
      </c>
      <c r="H732" t="str">
        <v>BOMBE</v>
      </c>
      <c r="I732" t="str">
        <v>CYLIND</v>
      </c>
      <c r="J732" t="str">
        <v>150</v>
      </c>
      <c r="K732" t="str">
        <v>BOMBE</v>
      </c>
      <c r="L732" t="str">
        <v>ARGENT</v>
      </c>
      <c r="M732" t="str">
        <v>CN</v>
      </c>
      <c r="N732" t="str">
        <v>F4</v>
      </c>
      <c r="O732" t="str">
        <v>1.3G</v>
      </c>
      <c r="P732" t="str">
        <v>1170-F4-02746</v>
      </c>
      <c r="Q732" t="str">
        <v>1.05</v>
      </c>
      <c r="R732" t="str">
        <v>3</v>
      </c>
      <c r="S732" t="str">
        <v>150</v>
      </c>
      <c r="T732" t="str">
        <v>F-00000234</v>
      </c>
      <c r="U732" t="str">
        <v>0</v>
      </c>
      <c r="V732" t="str">
        <v>0</v>
      </c>
      <c r="W732" t="str">
        <v>0</v>
      </c>
    </row>
    <row r="733">
      <c r="A733" t="str">
        <v>AutoTable</v>
      </c>
      <c r="D733" t="str">
        <v>703627</v>
      </c>
      <c r="E733" t="str">
        <v>BOMBE 150 MM PETILLANTE OR</v>
      </c>
      <c r="F733" t="str">
        <v>ANCIENNES REFS</v>
      </c>
      <c r="H733" t="str">
        <v>BOMBE</v>
      </c>
      <c r="I733" t="str">
        <v>CYLIND</v>
      </c>
      <c r="J733" t="str">
        <v>150</v>
      </c>
      <c r="K733" t="str">
        <v>BOMBE</v>
      </c>
      <c r="L733" t="str">
        <v>OR</v>
      </c>
      <c r="M733" t="str">
        <v>CN</v>
      </c>
      <c r="N733" t="str">
        <v>F4</v>
      </c>
      <c r="O733" t="str">
        <v>1.3G</v>
      </c>
      <c r="P733" t="str">
        <v>1170-F4-02746</v>
      </c>
      <c r="Q733" t="str">
        <v>1.05</v>
      </c>
      <c r="R733" t="str">
        <v>3</v>
      </c>
      <c r="S733" t="str">
        <v>150</v>
      </c>
      <c r="T733" t="str">
        <v>F-00000234</v>
      </c>
      <c r="U733" t="str">
        <v>0</v>
      </c>
      <c r="V733" t="str">
        <v>0</v>
      </c>
      <c r="W733" t="str">
        <v>0</v>
      </c>
    </row>
    <row r="734">
      <c r="A734" t="str">
        <v>AutoTable</v>
      </c>
      <c r="D734" t="str">
        <v>703642</v>
      </c>
      <c r="E734" t="str">
        <v>BOMBE 150 MM DOUBLE FRISSON</v>
      </c>
      <c r="F734" t="str">
        <v>ANCIENNES REFS</v>
      </c>
      <c r="H734" t="str">
        <v>BOMBE</v>
      </c>
      <c r="I734" t="str">
        <v>CYLIND</v>
      </c>
      <c r="J734" t="str">
        <v>150</v>
      </c>
      <c r="K734" t="str">
        <v>FRISSON</v>
      </c>
      <c r="L734" t="str">
        <v>BLANC</v>
      </c>
      <c r="M734" t="str">
        <v>CN</v>
      </c>
      <c r="N734" t="str">
        <v>F4</v>
      </c>
      <c r="O734" t="str">
        <v>1.3G</v>
      </c>
      <c r="P734" t="str">
        <v>1170-F4-02746</v>
      </c>
      <c r="Q734" t="str">
        <v>1.05</v>
      </c>
      <c r="S734" t="str">
        <v>150</v>
      </c>
      <c r="T734" t="str">
        <v>F-00000234</v>
      </c>
      <c r="U734" t="str">
        <v>0</v>
      </c>
      <c r="V734" t="str">
        <v>0</v>
      </c>
      <c r="W734" t="str">
        <v>0</v>
      </c>
    </row>
    <row r="735">
      <c r="A735" t="str">
        <v>AutoTable</v>
      </c>
      <c r="D735" t="str">
        <v>703676</v>
      </c>
      <c r="E735" t="str">
        <v>BOMBE 150 MM  POINTE ROUGE AVEC CERCLE BLEU</v>
      </c>
      <c r="F735" t="str">
        <v>ANCIENNES REFS</v>
      </c>
      <c r="H735" t="str">
        <v>BOMBE</v>
      </c>
      <c r="I735" t="str">
        <v>CYLIND</v>
      </c>
      <c r="J735" t="str">
        <v>150</v>
      </c>
      <c r="K735" t="str">
        <v>BOMBE</v>
      </c>
      <c r="L735" t="str">
        <v>ROUGE</v>
      </c>
      <c r="M735" t="str">
        <v>CN</v>
      </c>
      <c r="N735" t="str">
        <v>F4</v>
      </c>
      <c r="O735" t="str">
        <v>1.3G</v>
      </c>
      <c r="P735" t="str">
        <v>1170-F4-02746</v>
      </c>
      <c r="Q735" t="str">
        <v>1.05</v>
      </c>
      <c r="R735" t="str">
        <v>3</v>
      </c>
      <c r="S735" t="str">
        <v>150</v>
      </c>
      <c r="T735" t="str">
        <v>F-00000234</v>
      </c>
      <c r="U735" t="str">
        <v>0</v>
      </c>
      <c r="V735" t="str">
        <v>0</v>
      </c>
      <c r="W735" t="str">
        <v>0</v>
      </c>
    </row>
    <row r="736">
      <c r="A736" t="str">
        <v>AutoTable</v>
      </c>
      <c r="D736" t="str">
        <v>72511-05</v>
      </c>
      <c r="E736" t="str">
        <v>BOMBE 100 MM CYL. VERT + DETO -BB/77444/04/17 - K</v>
      </c>
      <c r="F736" t="str">
        <v>ANCIENNES REFS</v>
      </c>
      <c r="H736" t="str">
        <v>BOMBE</v>
      </c>
      <c r="I736" t="str">
        <v>CYLIND</v>
      </c>
      <c r="J736" t="str">
        <v>100</v>
      </c>
      <c r="M736" t="str">
        <v>CN</v>
      </c>
      <c r="N736" t="str">
        <v>K3</v>
      </c>
      <c r="O736" t="str">
        <v>1.3G</v>
      </c>
      <c r="P736" t="str">
        <v>BB/77444/04/17</v>
      </c>
      <c r="Q736" t="str">
        <v>0.49</v>
      </c>
      <c r="R736" t="str">
        <v>3,6</v>
      </c>
      <c r="S736" t="str">
        <v>110</v>
      </c>
      <c r="T736" t="str">
        <v>F-00000300</v>
      </c>
      <c r="U736" t="str">
        <v>0</v>
      </c>
      <c r="V736" t="str">
        <v>0</v>
      </c>
      <c r="W736" t="str">
        <v>0</v>
      </c>
    </row>
    <row r="737">
      <c r="A737" t="str">
        <v>AutoTable</v>
      </c>
      <c r="D737" t="str">
        <v>72576-04</v>
      </c>
      <c r="E737" t="str">
        <v>BOMBE 75MM CYL JAUNE + DETO BB/77515/04/17</v>
      </c>
      <c r="F737" t="str">
        <v>ANCIENNES REFS</v>
      </c>
      <c r="H737" t="str">
        <v>BOMBE</v>
      </c>
      <c r="I737" t="str">
        <v>CYLIND</v>
      </c>
      <c r="J737" t="str">
        <v>75</v>
      </c>
      <c r="M737" t="str">
        <v>CN</v>
      </c>
      <c r="N737" t="str">
        <v>K3</v>
      </c>
      <c r="O737" t="str">
        <v>1.3G</v>
      </c>
      <c r="P737" t="str">
        <v>BB/77515/04/17</v>
      </c>
      <c r="Q737" t="str">
        <v>0.27</v>
      </c>
      <c r="R737" t="str">
        <v>3</v>
      </c>
      <c r="S737" t="str">
        <v>90</v>
      </c>
      <c r="T737" t="str">
        <v>F-00000300</v>
      </c>
      <c r="U737" t="str">
        <v>0</v>
      </c>
      <c r="V737" t="str">
        <v>0</v>
      </c>
      <c r="W737" t="str">
        <v>0</v>
      </c>
    </row>
    <row r="738">
      <c r="A738" t="str">
        <v>AutoTable</v>
      </c>
      <c r="D738" t="str">
        <v>72611-06</v>
      </c>
      <c r="E738" t="str">
        <v>BOMBE 100 MM CYL. ETOILES FILANTES ROUGE BB/77486/</v>
      </c>
      <c r="F738" t="str">
        <v>ANCIENNES REFS</v>
      </c>
      <c r="H738" t="str">
        <v>BOMBE</v>
      </c>
      <c r="I738" t="str">
        <v>CYLIND</v>
      </c>
      <c r="J738" t="str">
        <v>100</v>
      </c>
      <c r="M738" t="str">
        <v>CN</v>
      </c>
      <c r="N738" t="str">
        <v>K3</v>
      </c>
      <c r="O738" t="str">
        <v>1.3G</v>
      </c>
      <c r="P738" t="str">
        <v>BB/77486/04/17</v>
      </c>
      <c r="Q738" t="str">
        <v>0.49</v>
      </c>
      <c r="R738" t="str">
        <v>3,6</v>
      </c>
      <c r="S738" t="str">
        <v>80</v>
      </c>
      <c r="T738" t="str">
        <v>F-00000300</v>
      </c>
      <c r="U738" t="str">
        <v>0</v>
      </c>
      <c r="V738" t="str">
        <v>0</v>
      </c>
      <c r="W738" t="str">
        <v>0</v>
      </c>
    </row>
    <row r="739">
      <c r="A739" t="str">
        <v>AutoTable</v>
      </c>
      <c r="D739" t="str">
        <v>72611-08</v>
      </c>
      <c r="E739" t="str">
        <v>BOMBE 100 MM CYL. ETOILES FILANTES MULTI BB/77488/</v>
      </c>
      <c r="F739" t="str">
        <v>ANCIENNES REFS</v>
      </c>
      <c r="H739" t="str">
        <v>BOMBE</v>
      </c>
      <c r="I739" t="str">
        <v>CYLIND</v>
      </c>
      <c r="J739" t="str">
        <v>100</v>
      </c>
      <c r="M739" t="str">
        <v>CN</v>
      </c>
      <c r="N739" t="str">
        <v>K3</v>
      </c>
      <c r="O739" t="str">
        <v>1.3G</v>
      </c>
      <c r="P739" t="str">
        <v>BB/77488/04/17</v>
      </c>
      <c r="Q739" t="str">
        <v>0.49</v>
      </c>
      <c r="R739" t="str">
        <v>3,6</v>
      </c>
      <c r="S739" t="str">
        <v>80</v>
      </c>
      <c r="T739" t="str">
        <v>F-00000300</v>
      </c>
      <c r="U739" t="str">
        <v>0</v>
      </c>
      <c r="V739" t="str">
        <v>0</v>
      </c>
      <c r="W739" t="str">
        <v>0</v>
      </c>
    </row>
    <row r="740">
      <c r="A740" t="str">
        <v>AutoTable</v>
      </c>
      <c r="D740" t="str">
        <v>72611-24</v>
      </c>
      <c r="E740" t="str">
        <v>BOMBE 100 MM CYL. ETOILES FILANTES CITRON BB/77493</v>
      </c>
      <c r="F740" t="str">
        <v>ANCIENNES REFS</v>
      </c>
      <c r="H740" t="str">
        <v>BOMBE</v>
      </c>
      <c r="I740" t="str">
        <v>CYLIND</v>
      </c>
      <c r="J740" t="str">
        <v>100</v>
      </c>
      <c r="M740" t="str">
        <v>CN</v>
      </c>
      <c r="N740" t="str">
        <v>K3</v>
      </c>
      <c r="O740" t="str">
        <v>1.3G</v>
      </c>
      <c r="P740" t="str">
        <v>BB/77493/04/17</v>
      </c>
      <c r="Q740" t="str">
        <v>0.49</v>
      </c>
      <c r="R740" t="str">
        <v>3,6</v>
      </c>
      <c r="S740" t="str">
        <v>80</v>
      </c>
      <c r="T740" t="str">
        <v>F-00000300</v>
      </c>
      <c r="U740" t="str">
        <v>0</v>
      </c>
      <c r="V740" t="str">
        <v>0</v>
      </c>
      <c r="W740" t="str">
        <v>0</v>
      </c>
    </row>
    <row r="741">
      <c r="A741" t="str">
        <v>AutoTable</v>
      </c>
      <c r="D741" t="str">
        <v>72611-34</v>
      </c>
      <c r="E741" t="str">
        <v>BOMBE 100 MM CYL. CHEVEUX D'ANGES BB/77586/04/17 -</v>
      </c>
      <c r="F741" t="str">
        <v>ANCIENNES REFS</v>
      </c>
      <c r="H741" t="str">
        <v>BOMBE</v>
      </c>
      <c r="I741" t="str">
        <v>CYLIND</v>
      </c>
      <c r="J741" t="str">
        <v>100</v>
      </c>
      <c r="M741" t="str">
        <v>CN</v>
      </c>
      <c r="N741" t="str">
        <v>K3</v>
      </c>
      <c r="O741" t="str">
        <v>1.3G</v>
      </c>
      <c r="P741" t="str">
        <v>BB/77586/04/17</v>
      </c>
      <c r="Q741" t="str">
        <v>0.27</v>
      </c>
      <c r="R741" t="str">
        <v>3,5</v>
      </c>
      <c r="S741" t="str">
        <v>90</v>
      </c>
      <c r="T741" t="str">
        <v>F-00000300</v>
      </c>
      <c r="U741" t="str">
        <v>0</v>
      </c>
      <c r="V741" t="str">
        <v>4.08</v>
      </c>
      <c r="W741" t="str">
        <v>0</v>
      </c>
    </row>
    <row r="742">
      <c r="A742" t="str">
        <v>AutoTable</v>
      </c>
      <c r="D742" t="str">
        <v>72676-02</v>
      </c>
      <c r="E742" t="str">
        <v>BOMBE 75 MM CYL. ETOILES FILANTES BLEU BB/77554/04</v>
      </c>
      <c r="F742" t="str">
        <v>ANCIENNES REFS</v>
      </c>
      <c r="H742" t="str">
        <v>BOMBE</v>
      </c>
      <c r="I742" t="str">
        <v>CYLIND</v>
      </c>
      <c r="J742" t="str">
        <v>75</v>
      </c>
      <c r="M742" t="str">
        <v>CN</v>
      </c>
      <c r="N742" t="str">
        <v>K3</v>
      </c>
      <c r="O742" t="str">
        <v>1.3G</v>
      </c>
      <c r="P742" t="str">
        <v>BB/77554/04/17</v>
      </c>
      <c r="Q742" t="str">
        <v>0.275</v>
      </c>
      <c r="R742" t="str">
        <v>2,8</v>
      </c>
      <c r="S742" t="str">
        <v>80</v>
      </c>
      <c r="T742" t="str">
        <v>F-00000300</v>
      </c>
      <c r="U742" t="str">
        <v>0</v>
      </c>
      <c r="V742" t="str">
        <v>0</v>
      </c>
      <c r="W742" t="str">
        <v>0</v>
      </c>
    </row>
    <row r="743">
      <c r="A743" t="str">
        <v>AutoTable</v>
      </c>
      <c r="D743" t="str">
        <v>72710-06</v>
      </c>
      <c r="E743" t="str">
        <v>BOMBE 100 MM PAPILLOTE MULTICOLORE</v>
      </c>
      <c r="F743" t="str">
        <v>ANCIENNES REFS</v>
      </c>
      <c r="H743" t="str">
        <v>BOMBE</v>
      </c>
      <c r="I743" t="str">
        <v>CYLIND</v>
      </c>
      <c r="J743" t="str">
        <v>100</v>
      </c>
      <c r="M743" t="str">
        <v>CN</v>
      </c>
      <c r="N743" t="str">
        <v>F4</v>
      </c>
      <c r="O743" t="str">
        <v>1.3G</v>
      </c>
      <c r="P743" t="str">
        <v>1008-F4-69245117</v>
      </c>
      <c r="Q743" t="str">
        <v>0.165</v>
      </c>
      <c r="R743" t="str">
        <v>4</v>
      </c>
      <c r="S743" t="str">
        <v>100</v>
      </c>
      <c r="T743" t="str">
        <v>F-00000262</v>
      </c>
      <c r="U743" t="str">
        <v>0</v>
      </c>
      <c r="V743" t="str">
        <v>0</v>
      </c>
      <c r="W743" t="str">
        <v>0</v>
      </c>
    </row>
    <row r="744">
      <c r="A744" t="str">
        <v>AutoTable</v>
      </c>
      <c r="D744" t="str">
        <v>72710VI</v>
      </c>
      <c r="E744" t="str">
        <v>BOMBE Ø100  CYL. VIOLET + SERPENTEAUX</v>
      </c>
      <c r="F744" t="str">
        <v>ANCIENNES REFS</v>
      </c>
      <c r="H744" t="str">
        <v>BOMBE</v>
      </c>
      <c r="I744" t="str">
        <v>CYLIND</v>
      </c>
      <c r="J744" t="str">
        <v>100</v>
      </c>
      <c r="K744" t="str">
        <v>SPECIAL SERPENTIN</v>
      </c>
      <c r="L744" t="str">
        <v>VIOLET</v>
      </c>
      <c r="M744" t="str">
        <v>EU</v>
      </c>
      <c r="N744" t="str">
        <v>F4</v>
      </c>
      <c r="O744" t="str">
        <v>1.3G</v>
      </c>
      <c r="P744" t="str">
        <v>1395-F4-0603</v>
      </c>
      <c r="Q744" t="str">
        <v>0.613</v>
      </c>
      <c r="R744" t="str">
        <v>4</v>
      </c>
      <c r="S744" t="str">
        <v>100</v>
      </c>
      <c r="T744" t="str">
        <v>F-00000317</v>
      </c>
      <c r="U744" t="str">
        <v>0</v>
      </c>
      <c r="V744" t="str">
        <v>17.8</v>
      </c>
      <c r="W744" t="str">
        <v>0</v>
      </c>
    </row>
    <row r="745">
      <c r="A745" t="str">
        <v>AutoTable</v>
      </c>
      <c r="D745" t="str">
        <v>72712FO</v>
      </c>
      <c r="E745" t="str">
        <v>BOMBE Ø125  CYL. FRISSONNANT OR + SERPENTEAUX</v>
      </c>
      <c r="F745" t="str">
        <v>SPECIFIC</v>
      </c>
      <c r="H745" t="str">
        <v>BOMBE</v>
      </c>
      <c r="I745" t="str">
        <v>CYLIND</v>
      </c>
      <c r="J745" t="str">
        <v>125</v>
      </c>
      <c r="K745" t="str">
        <v>SPECIAL SERPENTIN</v>
      </c>
      <c r="L745" t="str">
        <v>OR</v>
      </c>
      <c r="M745" t="str">
        <v>EU</v>
      </c>
      <c r="N745" t="str">
        <v>F4</v>
      </c>
      <c r="O745" t="str">
        <v>1.3G</v>
      </c>
      <c r="P745" t="str">
        <v>1395-F4-0606</v>
      </c>
      <c r="Q745" t="str">
        <v>1.159</v>
      </c>
      <c r="R745" t="str">
        <v>3</v>
      </c>
      <c r="S745" t="str">
        <v>125</v>
      </c>
      <c r="T745" t="str">
        <v>F-00000317</v>
      </c>
      <c r="U745" t="str">
        <v>29</v>
      </c>
      <c r="V745" t="str">
        <v>38.37</v>
      </c>
      <c r="W745" t="str">
        <v>7</v>
      </c>
    </row>
    <row r="746">
      <c r="A746" t="str">
        <v>AutoTable</v>
      </c>
      <c r="D746" t="str">
        <v>72715RPA</v>
      </c>
      <c r="E746" t="str">
        <v>BOMBE 150 MM CYL. 4 ROUGES + 1 MOS. P. ARGENT</v>
      </c>
      <c r="F746" t="str">
        <v>ANCIENNES REFS</v>
      </c>
      <c r="H746" t="str">
        <v>BOMBE</v>
      </c>
      <c r="I746" t="str">
        <v>CYLIND</v>
      </c>
      <c r="J746" t="str">
        <v>150</v>
      </c>
      <c r="L746" t="str">
        <v>ARGENT</v>
      </c>
      <c r="M746" t="str">
        <v>EU</v>
      </c>
      <c r="N746" t="str">
        <v>F4</v>
      </c>
      <c r="O746" t="str">
        <v>1.3G</v>
      </c>
      <c r="P746" t="str">
        <v>1395-F4-0608</v>
      </c>
      <c r="Q746" t="str">
        <v>1.521</v>
      </c>
      <c r="R746" t="str">
        <v>3,8</v>
      </c>
      <c r="S746" t="str">
        <v>150</v>
      </c>
      <c r="T746" t="str">
        <v>F-00000317</v>
      </c>
      <c r="U746" t="str">
        <v>0</v>
      </c>
      <c r="V746" t="str">
        <v>0</v>
      </c>
      <c r="W746" t="str">
        <v>0</v>
      </c>
    </row>
    <row r="747">
      <c r="A747" t="str">
        <v>AutoTable</v>
      </c>
      <c r="D747" t="str">
        <v>72811-05</v>
      </c>
      <c r="E747" t="str">
        <v>BOMBE 100 MM CYL. FEUILLES VERTES -BB/77591/04/17</v>
      </c>
      <c r="F747" t="str">
        <v>ANCIENNES REFS</v>
      </c>
      <c r="H747" t="str">
        <v>BOMBE</v>
      </c>
      <c r="I747" t="str">
        <v>CYLIND</v>
      </c>
      <c r="J747" t="str">
        <v>100</v>
      </c>
      <c r="M747" t="str">
        <v>CN</v>
      </c>
      <c r="N747" t="str">
        <v>K3</v>
      </c>
      <c r="O747" t="str">
        <v>1.3G</v>
      </c>
      <c r="P747" t="str">
        <v>BB/77591/04/17</v>
      </c>
      <c r="Q747" t="str">
        <v>0.35</v>
      </c>
      <c r="R747" t="str">
        <v>3,6</v>
      </c>
      <c r="S747" t="str">
        <v>80</v>
      </c>
      <c r="T747" t="str">
        <v>F-00000300</v>
      </c>
      <c r="U747" t="str">
        <v>0</v>
      </c>
      <c r="V747" t="str">
        <v>0</v>
      </c>
      <c r="W747" t="str">
        <v>0</v>
      </c>
    </row>
    <row r="748">
      <c r="A748" t="str">
        <v>AutoTable</v>
      </c>
      <c r="D748" t="str">
        <v>73310BC</v>
      </c>
      <c r="E748" t="str">
        <v>BBE Ø100 CYL 20 FLASH BLANC</v>
      </c>
      <c r="F748" t="str">
        <v>1</v>
      </c>
      <c r="H748" t="str">
        <v>BOMBE</v>
      </c>
      <c r="I748" t="str">
        <v>CYLIND</v>
      </c>
      <c r="J748" t="str">
        <v>100</v>
      </c>
      <c r="K748" t="str">
        <v>DETONATION</v>
      </c>
      <c r="L748" t="str">
        <v>BLANC</v>
      </c>
      <c r="M748" t="str">
        <v>EU</v>
      </c>
      <c r="N748" t="str">
        <v>F4</v>
      </c>
      <c r="O748" t="str">
        <v>1.3G</v>
      </c>
      <c r="P748" t="str">
        <v>0589-F4-0063</v>
      </c>
      <c r="Q748" t="str">
        <v>0.112</v>
      </c>
      <c r="R748" t="str">
        <v>2,2</v>
      </c>
      <c r="S748" t="str">
        <v>100</v>
      </c>
      <c r="T748" t="str">
        <v>F-00000270</v>
      </c>
      <c r="U748" t="str">
        <v>38</v>
      </c>
      <c r="V748" t="str">
        <v>13.41</v>
      </c>
      <c r="W748" t="str">
        <v>0</v>
      </c>
      <c r="X748" t="str">
        <v>https://youtu.be/HWQTKKLGY8w</v>
      </c>
    </row>
    <row r="749">
      <c r="A749" t="str">
        <v>AutoTable</v>
      </c>
      <c r="D749" t="str">
        <v>73310J</v>
      </c>
      <c r="E749" t="str">
        <v>BOMBE Ø100 CYL. FLASH JAUNE</v>
      </c>
      <c r="F749" t="str">
        <v>OPPORTUNITE</v>
      </c>
      <c r="H749" t="str">
        <v>BOMBE</v>
      </c>
      <c r="I749" t="str">
        <v>CYLIND</v>
      </c>
      <c r="J749" t="str">
        <v>100</v>
      </c>
      <c r="K749" t="str">
        <v>FLAMME</v>
      </c>
      <c r="L749" t="str">
        <v>JAUNE</v>
      </c>
      <c r="M749" t="str">
        <v>EU</v>
      </c>
      <c r="N749" t="str">
        <v>F4</v>
      </c>
      <c r="O749" t="str">
        <v>1.3G</v>
      </c>
      <c r="P749" t="str">
        <v>0589-F4-0063</v>
      </c>
      <c r="Q749" t="str">
        <v>0.127</v>
      </c>
      <c r="R749" t="str">
        <v>2,2</v>
      </c>
      <c r="S749" t="str">
        <v>100</v>
      </c>
      <c r="T749" t="str">
        <v>F-00000270</v>
      </c>
      <c r="U749" t="str">
        <v>2</v>
      </c>
      <c r="V749" t="str">
        <v>13.41</v>
      </c>
      <c r="W749" t="str">
        <v>0</v>
      </c>
    </row>
    <row r="750">
      <c r="A750" t="str">
        <v>AutoTable</v>
      </c>
      <c r="D750" t="str">
        <v>73310R</v>
      </c>
      <c r="E750" t="str">
        <v>BBE Ø100 CYL 20 FLASH ROUGE</v>
      </c>
      <c r="F750" t="str">
        <v>1</v>
      </c>
      <c r="H750" t="str">
        <v>BOMBE</v>
      </c>
      <c r="I750" t="str">
        <v>CYLIND</v>
      </c>
      <c r="J750" t="str">
        <v>100</v>
      </c>
      <c r="K750" t="str">
        <v>DETONATION</v>
      </c>
      <c r="L750" t="str">
        <v>ROUGE</v>
      </c>
      <c r="M750" t="str">
        <v>EU</v>
      </c>
      <c r="N750" t="str">
        <v>F4</v>
      </c>
      <c r="O750" t="str">
        <v>1.3G</v>
      </c>
      <c r="P750" t="str">
        <v>0589-F4-0063</v>
      </c>
      <c r="Q750" t="str">
        <v>0.118</v>
      </c>
      <c r="R750" t="str">
        <v>2,2</v>
      </c>
      <c r="S750" t="str">
        <v>100</v>
      </c>
      <c r="T750" t="str">
        <v>F-00000270</v>
      </c>
      <c r="U750" t="str">
        <v>0</v>
      </c>
      <c r="V750" t="str">
        <v>13.41</v>
      </c>
      <c r="W750" t="str">
        <v>21</v>
      </c>
      <c r="X750" t="str">
        <v>https://youtu.be/Z74gv2jc2-k</v>
      </c>
    </row>
    <row r="751">
      <c r="A751" t="str">
        <v>AutoTable</v>
      </c>
      <c r="D751" t="str">
        <v>73310V</v>
      </c>
      <c r="E751" t="str">
        <v>BOMBE Ø100 CYL. FLASH VERT</v>
      </c>
      <c r="F751" t="str">
        <v>ANCIENNES REFS</v>
      </c>
      <c r="H751" t="str">
        <v>BOMBE</v>
      </c>
      <c r="I751" t="str">
        <v>CYLIND</v>
      </c>
      <c r="J751" t="str">
        <v>100</v>
      </c>
      <c r="K751" t="str">
        <v>FLAMME</v>
      </c>
      <c r="L751" t="str">
        <v>VERT</v>
      </c>
      <c r="M751" t="str">
        <v>EU</v>
      </c>
      <c r="N751" t="str">
        <v>F4</v>
      </c>
      <c r="O751" t="str">
        <v>1.3G</v>
      </c>
      <c r="P751" t="str">
        <v>0589-F4-0063</v>
      </c>
      <c r="Q751" t="str">
        <v>0.112</v>
      </c>
      <c r="R751" t="str">
        <v>2,2</v>
      </c>
      <c r="S751" t="str">
        <v>100</v>
      </c>
      <c r="T751" t="str">
        <v>F-00000270</v>
      </c>
      <c r="U751" t="str">
        <v>0</v>
      </c>
      <c r="V751" t="str">
        <v>13.3</v>
      </c>
      <c r="W751" t="str">
        <v>0</v>
      </c>
    </row>
    <row r="752">
      <c r="A752" t="str">
        <v>AutoTable</v>
      </c>
      <c r="D752" t="str">
        <v>73450B</v>
      </c>
      <c r="E752" t="str">
        <v>BOMBE Ø50 CYL. BLEU</v>
      </c>
      <c r="F752" t="str">
        <v>ANCIENNES REFS</v>
      </c>
      <c r="H752" t="str">
        <v>BOMBE</v>
      </c>
      <c r="I752" t="str">
        <v>CYLIND</v>
      </c>
      <c r="J752" t="str">
        <v>50</v>
      </c>
      <c r="K752" t="str">
        <v>PIVOINE</v>
      </c>
      <c r="L752" t="str">
        <v>BLEU</v>
      </c>
      <c r="M752" t="str">
        <v>EU</v>
      </c>
      <c r="N752" t="str">
        <v>F4</v>
      </c>
      <c r="O752" t="str">
        <v>1.3G</v>
      </c>
      <c r="P752" t="str">
        <v>0589-F4-0387</v>
      </c>
      <c r="Q752" t="str">
        <v>0.06</v>
      </c>
      <c r="R752" t="str">
        <v>2</v>
      </c>
      <c r="S752" t="str">
        <v>50</v>
      </c>
      <c r="T752" t="str">
        <v>F-00000270</v>
      </c>
      <c r="U752" t="str">
        <v>0</v>
      </c>
      <c r="V752" t="str">
        <v>2.25</v>
      </c>
      <c r="W752" t="str">
        <v>0</v>
      </c>
    </row>
    <row r="753">
      <c r="A753" t="str">
        <v>AutoTable</v>
      </c>
      <c r="D753" t="str">
        <v>73450BC</v>
      </c>
      <c r="E753" t="str">
        <v>BOMBE Ø50 CYL BLANC</v>
      </c>
      <c r="F753" t="str">
        <v>ANCIENNES REFS</v>
      </c>
      <c r="H753" t="str">
        <v>BOMBE</v>
      </c>
      <c r="I753" t="str">
        <v>CYLIND</v>
      </c>
      <c r="J753" t="str">
        <v>50</v>
      </c>
      <c r="K753" t="str">
        <v>PIVOINE</v>
      </c>
      <c r="L753" t="str">
        <v>BLANC</v>
      </c>
      <c r="M753" t="str">
        <v>EU</v>
      </c>
      <c r="N753" t="str">
        <v>F4</v>
      </c>
      <c r="O753" t="str">
        <v>1.3G</v>
      </c>
      <c r="P753" t="str">
        <v>0589-F4-0387</v>
      </c>
      <c r="Q753" t="str">
        <v>0.06</v>
      </c>
      <c r="R753" t="str">
        <v>2</v>
      </c>
      <c r="S753" t="str">
        <v>50</v>
      </c>
      <c r="T753" t="str">
        <v>F-00000270</v>
      </c>
      <c r="U753" t="str">
        <v>0</v>
      </c>
      <c r="V753" t="str">
        <v>2.25</v>
      </c>
      <c r="W753" t="str">
        <v>0</v>
      </c>
    </row>
    <row r="754">
      <c r="A754" t="str">
        <v>AutoTable</v>
      </c>
      <c r="D754" t="str">
        <v>73450M</v>
      </c>
      <c r="E754" t="str">
        <v>BBE Ø50 CYL MULTICOLORE</v>
      </c>
      <c r="F754" t="str">
        <v>1</v>
      </c>
      <c r="H754" t="str">
        <v>BOMBE</v>
      </c>
      <c r="I754" t="str">
        <v>CYLIND</v>
      </c>
      <c r="J754" t="str">
        <v>50</v>
      </c>
      <c r="K754" t="str">
        <v>PIVOINE</v>
      </c>
      <c r="L754" t="str">
        <v>MULTICOLORE</v>
      </c>
      <c r="M754" t="str">
        <v>EU</v>
      </c>
      <c r="N754" t="str">
        <v>F4</v>
      </c>
      <c r="O754" t="str">
        <v>1.3G</v>
      </c>
      <c r="P754" t="str">
        <v>0589-F4-0387</v>
      </c>
      <c r="Q754" t="str">
        <v>0.06</v>
      </c>
      <c r="R754" t="str">
        <v>2</v>
      </c>
      <c r="S754" t="str">
        <v>50</v>
      </c>
      <c r="T754" t="str">
        <v>F-00000270</v>
      </c>
      <c r="U754" t="str">
        <v>295</v>
      </c>
      <c r="V754" t="str">
        <v>2.58</v>
      </c>
      <c r="W754" t="str">
        <v>0</v>
      </c>
      <c r="X754" t="str">
        <v>https://youtu.be/j0Su-u-XlOU</v>
      </c>
    </row>
    <row r="755">
      <c r="A755" t="str">
        <v>AutoTable</v>
      </c>
      <c r="D755" t="str">
        <v>73450R</v>
      </c>
      <c r="E755" t="str">
        <v>BOMBE Ø50 CYL  ROUGE</v>
      </c>
      <c r="F755" t="str">
        <v>ANCIENNES REFS</v>
      </c>
      <c r="H755" t="str">
        <v>BOMBE</v>
      </c>
      <c r="I755" t="str">
        <v>CYLIND</v>
      </c>
      <c r="J755" t="str">
        <v>50</v>
      </c>
      <c r="K755" t="str">
        <v>PIVOINE</v>
      </c>
      <c r="L755" t="str">
        <v>ROSE</v>
      </c>
      <c r="M755" t="str">
        <v>EU</v>
      </c>
      <c r="N755" t="str">
        <v>F4</v>
      </c>
      <c r="O755" t="str">
        <v>1.3G</v>
      </c>
      <c r="P755" t="str">
        <v>0589-F4-0387</v>
      </c>
      <c r="Q755" t="str">
        <v>0.06</v>
      </c>
      <c r="R755" t="str">
        <v>2</v>
      </c>
      <c r="S755" t="str">
        <v>50</v>
      </c>
      <c r="T755" t="str">
        <v>F-00000270</v>
      </c>
      <c r="U755" t="str">
        <v>0</v>
      </c>
      <c r="V755" t="str">
        <v>2.25</v>
      </c>
      <c r="W755" t="str">
        <v>0</v>
      </c>
    </row>
    <row r="756">
      <c r="A756" t="str">
        <v>AutoTable</v>
      </c>
      <c r="D756" t="str">
        <v>73450SO</v>
      </c>
      <c r="E756" t="str">
        <v>BBE Ø50 CYL SCINTILLANT OR</v>
      </c>
      <c r="F756" t="str">
        <v>1</v>
      </c>
      <c r="H756" t="str">
        <v>BOMBE</v>
      </c>
      <c r="I756" t="str">
        <v>CYLIND</v>
      </c>
      <c r="J756" t="str">
        <v>50</v>
      </c>
      <c r="K756" t="str">
        <v>CLIGNO</v>
      </c>
      <c r="L756" t="str">
        <v>OR</v>
      </c>
      <c r="M756" t="str">
        <v>EU</v>
      </c>
      <c r="N756" t="str">
        <v>F4</v>
      </c>
      <c r="O756" t="str">
        <v>1.3G</v>
      </c>
      <c r="P756" t="str">
        <v>0589-F4-0387</v>
      </c>
      <c r="Q756" t="str">
        <v>0.06</v>
      </c>
      <c r="R756" t="str">
        <v>2</v>
      </c>
      <c r="S756" t="str">
        <v>50</v>
      </c>
      <c r="T756" t="str">
        <v>F-00000270</v>
      </c>
      <c r="U756" t="str">
        <v>422</v>
      </c>
      <c r="V756" t="str">
        <v>2.35951</v>
      </c>
      <c r="W756" t="str">
        <v>0</v>
      </c>
      <c r="X756" t="str">
        <v>https://youtu.be/hEYkZ15jfaM</v>
      </c>
    </row>
    <row r="757">
      <c r="A757" t="str">
        <v>AutoTable</v>
      </c>
      <c r="D757" t="str">
        <v>73575S</v>
      </c>
      <c r="E757" t="str">
        <v>BBE Ø75 CYL SERPENTEAUX</v>
      </c>
      <c r="F757" t="str">
        <v>1</v>
      </c>
      <c r="H757" t="str">
        <v>BOMBE</v>
      </c>
      <c r="I757" t="str">
        <v>CYLIND</v>
      </c>
      <c r="J757" t="str">
        <v>75</v>
      </c>
      <c r="K757" t="str">
        <v>SERPENTEAUX</v>
      </c>
      <c r="L757" t="str">
        <v>ARGENT</v>
      </c>
      <c r="M757" t="str">
        <v>EU</v>
      </c>
      <c r="N757" t="str">
        <v>F4</v>
      </c>
      <c r="O757" t="str">
        <v>1.3G</v>
      </c>
      <c r="P757" t="str">
        <v>0589-F4-0386</v>
      </c>
      <c r="Q757" t="str">
        <v>0.1</v>
      </c>
      <c r="R757" t="str">
        <v>2,5</v>
      </c>
      <c r="S757" t="str">
        <v>75</v>
      </c>
      <c r="T757" t="str">
        <v>F-00000270</v>
      </c>
      <c r="U757" t="str">
        <v>77</v>
      </c>
      <c r="V757" t="str">
        <v>7.73</v>
      </c>
      <c r="W757" t="str">
        <v>92</v>
      </c>
      <c r="X757" t="str">
        <v>https://youtu.be/lusa6sl7IJo</v>
      </c>
    </row>
    <row r="758">
      <c r="A758" t="str">
        <v>AutoTable</v>
      </c>
      <c r="D758" t="str">
        <v>73575SCB</v>
      </c>
      <c r="E758" t="str">
        <v>BBE Ø75 CYL CASCADE ARGENT</v>
      </c>
      <c r="F758" t="str">
        <v>1</v>
      </c>
      <c r="H758" t="str">
        <v>BOMBE</v>
      </c>
      <c r="I758" t="str">
        <v>CYLIND</v>
      </c>
      <c r="J758" t="str">
        <v>75</v>
      </c>
      <c r="K758" t="str">
        <v>PLEUREUR</v>
      </c>
      <c r="L758" t="str">
        <v>ARGENT</v>
      </c>
      <c r="M758" t="str">
        <v>EU</v>
      </c>
      <c r="N758" t="str">
        <v>F4</v>
      </c>
      <c r="O758" t="str">
        <v>1.3G</v>
      </c>
      <c r="P758" t="str">
        <v>0589-F4-0385</v>
      </c>
      <c r="Q758" t="str">
        <v>0.195</v>
      </c>
      <c r="R758" t="str">
        <v>2,5</v>
      </c>
      <c r="S758" t="str">
        <v>75</v>
      </c>
      <c r="T758" t="str">
        <v>F-00000270</v>
      </c>
      <c r="U758" t="str">
        <v>0</v>
      </c>
      <c r="V758" t="str">
        <v>7.11</v>
      </c>
      <c r="W758" t="str">
        <v>0</v>
      </c>
      <c r="X758" t="str">
        <v>https://youtu.be/2j1M3XFp41k</v>
      </c>
    </row>
    <row r="759">
      <c r="A759" t="str">
        <v>AutoTable</v>
      </c>
      <c r="D759" t="str">
        <v>73575SD</v>
      </c>
      <c r="E759" t="str">
        <v>BBE  Ø75 CYL SERPENTEAUX  + DÉTO</v>
      </c>
      <c r="F759" t="str">
        <v>1</v>
      </c>
      <c r="H759" t="str">
        <v>BOMBE</v>
      </c>
      <c r="I759" t="str">
        <v>CYLIND</v>
      </c>
      <c r="J759" t="str">
        <v>75</v>
      </c>
      <c r="K759" t="str">
        <v>DETONATION</v>
      </c>
      <c r="L759" t="str">
        <v>ARGENT</v>
      </c>
      <c r="M759" t="str">
        <v>EU</v>
      </c>
      <c r="N759" t="str">
        <v>F4</v>
      </c>
      <c r="O759" t="str">
        <v>1.3G</v>
      </c>
      <c r="P759" t="str">
        <v>0589-F4-0386</v>
      </c>
      <c r="Q759" t="str">
        <v>0.105</v>
      </c>
      <c r="R759" t="str">
        <v>2,5</v>
      </c>
      <c r="S759" t="str">
        <v>75</v>
      </c>
      <c r="T759" t="str">
        <v>F-00000270</v>
      </c>
      <c r="U759" t="str">
        <v>11</v>
      </c>
      <c r="V759" t="str">
        <v>7.72667</v>
      </c>
      <c r="W759" t="str">
        <v>24</v>
      </c>
      <c r="X759" t="str">
        <v>https://youtu.be/zHrSZcrEnks</v>
      </c>
    </row>
    <row r="760">
      <c r="A760" t="str">
        <v>AutoTable</v>
      </c>
      <c r="D760" t="str">
        <v>73810AQ/CB-TB</v>
      </c>
      <c r="E760" t="str">
        <v>BBE  Ø100 CYL. AQUA CENTRE CLIGNO &amp; PAPILLONS</v>
      </c>
      <c r="F760" t="str">
        <v>1</v>
      </c>
      <c r="H760" t="str">
        <v>BOMBE</v>
      </c>
      <c r="I760" t="str">
        <v>CYLIND</v>
      </c>
      <c r="J760" t="str">
        <v>100</v>
      </c>
      <c r="K760" t="str">
        <v>SERPENTEAUX</v>
      </c>
      <c r="L760" t="str">
        <v>AQUA</v>
      </c>
      <c r="M760" t="str">
        <v>EU</v>
      </c>
      <c r="N760" t="str">
        <v>F4</v>
      </c>
      <c r="O760" t="str">
        <v>1.3G</v>
      </c>
      <c r="P760" t="str">
        <v>1008-F4-692246581</v>
      </c>
      <c r="Q760" t="str">
        <v>0.45</v>
      </c>
      <c r="R760" t="str">
        <v>3</v>
      </c>
      <c r="S760" t="str">
        <v>100</v>
      </c>
      <c r="T760" t="str">
        <v>F-00000699</v>
      </c>
      <c r="U760" t="str">
        <v>63</v>
      </c>
      <c r="V760" t="str">
        <v>13.3</v>
      </c>
      <c r="W760" t="str">
        <v>0</v>
      </c>
      <c r="X760" t="str">
        <v>https://youtu.be/S0HNgS0pUOg</v>
      </c>
    </row>
    <row r="761">
      <c r="A761" t="str">
        <v>AutoTable</v>
      </c>
      <c r="D761" t="str">
        <v>73810FO-ST</v>
      </c>
      <c r="E761" t="str">
        <v>BBE  Ø100  STUTATA 8 BBETTES FILET OR</v>
      </c>
      <c r="F761" t="str">
        <v>1</v>
      </c>
      <c r="H761" t="str">
        <v>BOMBE</v>
      </c>
      <c r="I761" t="str">
        <v>CYLIND</v>
      </c>
      <c r="J761" t="str">
        <v>100</v>
      </c>
      <c r="K761" t="str">
        <v>PLEUREUR</v>
      </c>
      <c r="L761" t="str">
        <v>KAMURO</v>
      </c>
      <c r="M761" t="str">
        <v>EU</v>
      </c>
      <c r="N761" t="str">
        <v>F4</v>
      </c>
      <c r="O761" t="str">
        <v>1.3G</v>
      </c>
      <c r="P761" t="str">
        <v>1008-F4-692246579</v>
      </c>
      <c r="Q761" t="str">
        <v>0.86</v>
      </c>
      <c r="R761" t="str">
        <v>4,5</v>
      </c>
      <c r="S761" t="str">
        <v>100</v>
      </c>
      <c r="T761" t="str">
        <v>F-00000699</v>
      </c>
      <c r="U761" t="str">
        <v>105</v>
      </c>
      <c r="V761" t="str">
        <v>29.45</v>
      </c>
      <c r="W761" t="str">
        <v>0</v>
      </c>
      <c r="X761" t="str">
        <v>https://youtu.be/wAdb2Cu0DaY</v>
      </c>
    </row>
    <row r="762">
      <c r="A762" t="str">
        <v>AutoTable</v>
      </c>
      <c r="D762" t="str">
        <v>73810FR-ST</v>
      </c>
      <c r="E762" t="str">
        <v>BBE  Ø100  STUTATA 8 BBETTES FILET OR FRISSON</v>
      </c>
      <c r="F762" t="str">
        <v>1</v>
      </c>
      <c r="H762" t="str">
        <v>BOMBE</v>
      </c>
      <c r="I762" t="str">
        <v>CYLIND</v>
      </c>
      <c r="J762" t="str">
        <v>100</v>
      </c>
      <c r="K762" t="str">
        <v>CREPITANT</v>
      </c>
      <c r="L762" t="str">
        <v>KAMURO</v>
      </c>
      <c r="M762" t="str">
        <v>EU</v>
      </c>
      <c r="N762" t="str">
        <v>F4</v>
      </c>
      <c r="O762" t="str">
        <v>1.3G</v>
      </c>
      <c r="P762" t="str">
        <v>1008-F4-692246579</v>
      </c>
      <c r="Q762" t="str">
        <v>0.86</v>
      </c>
      <c r="R762" t="str">
        <v>4,5</v>
      </c>
      <c r="S762" t="str">
        <v>100</v>
      </c>
      <c r="T762" t="str">
        <v>F-00000699</v>
      </c>
      <c r="U762" t="str">
        <v>84</v>
      </c>
      <c r="V762" t="str">
        <v>29.45</v>
      </c>
      <c r="W762" t="str">
        <v>0</v>
      </c>
      <c r="X762" t="str">
        <v>https://youtu.be/MaXGunFuCFk</v>
      </c>
    </row>
    <row r="763">
      <c r="A763" t="str">
        <v>AutoTable</v>
      </c>
      <c r="D763" t="str">
        <v>73812FR-RP</v>
      </c>
      <c r="E763" t="str">
        <v>BBE  Ø125 SCALA 8 REPETITIONS FILET OR FRISSON</v>
      </c>
      <c r="F763" t="str">
        <v>1</v>
      </c>
      <c r="H763" t="str">
        <v>BOMBE</v>
      </c>
      <c r="I763" t="str">
        <v>CYLIND</v>
      </c>
      <c r="J763" t="str">
        <v>125</v>
      </c>
      <c r="K763" t="str">
        <v>CREPITANT</v>
      </c>
      <c r="L763" t="str">
        <v>KAMURO</v>
      </c>
      <c r="M763" t="str">
        <v>EU</v>
      </c>
      <c r="N763" t="str">
        <v>F4</v>
      </c>
      <c r="O763" t="str">
        <v>1.3G</v>
      </c>
      <c r="P763" t="str">
        <v>1008-F4-692246584</v>
      </c>
      <c r="Q763" t="str">
        <v>1.36</v>
      </c>
      <c r="R763" t="str">
        <v>2,5</v>
      </c>
      <c r="S763" t="str">
        <v>125</v>
      </c>
      <c r="T763" t="str">
        <v>F-00000699</v>
      </c>
      <c r="U763" t="str">
        <v>42</v>
      </c>
      <c r="V763" t="str">
        <v>39.9</v>
      </c>
      <c r="W763" t="str">
        <v>9</v>
      </c>
      <c r="X763" t="str">
        <v>https://youtu.be/7nnQp_dYhUU</v>
      </c>
    </row>
    <row r="764">
      <c r="A764" t="str">
        <v>AutoTable</v>
      </c>
      <c r="D764" t="str">
        <v>73812MA-OR</v>
      </c>
      <c r="E764" t="str">
        <v>BBE 125MM FERMATA 8 RAYON MAGENTA TRAINEE OR</v>
      </c>
      <c r="F764" t="str">
        <v>SPECIFIC</v>
      </c>
      <c r="H764" t="str">
        <v>BOMBE</v>
      </c>
      <c r="I764" t="str">
        <v>CYLIND</v>
      </c>
      <c r="J764" t="str">
        <v>125</v>
      </c>
      <c r="K764" t="str">
        <v>REPETITION</v>
      </c>
      <c r="L764" t="str">
        <v>ROUGE</v>
      </c>
      <c r="M764" t="str">
        <v>EU</v>
      </c>
      <c r="N764" t="str">
        <v>F4</v>
      </c>
      <c r="O764" t="str">
        <v>1.3G</v>
      </c>
      <c r="P764" t="str">
        <v>1008-F4-69246584</v>
      </c>
      <c r="Q764" t="str">
        <v>1.46</v>
      </c>
      <c r="R764" t="str">
        <v>3</v>
      </c>
      <c r="S764" t="str">
        <v>125</v>
      </c>
      <c r="T764" t="str">
        <v>F-00000699</v>
      </c>
      <c r="U764" t="str">
        <v>3</v>
      </c>
      <c r="V764" t="str">
        <v>44.7</v>
      </c>
      <c r="W764" t="str">
        <v>3</v>
      </c>
    </row>
    <row r="765">
      <c r="A765" t="str">
        <v>AutoTable</v>
      </c>
      <c r="D765" t="str">
        <v>73812R-PA</v>
      </c>
      <c r="E765" t="str">
        <v>BBE 125MM FERMATA 8 RAYONS ROUGES TRAINEE</v>
      </c>
      <c r="F765" t="str">
        <v>SPECIFIC</v>
      </c>
      <c r="H765" t="str">
        <v>BOMBE</v>
      </c>
      <c r="I765" t="str">
        <v>CYLIND</v>
      </c>
      <c r="J765" t="str">
        <v>125</v>
      </c>
      <c r="K765" t="str">
        <v>REPETITION</v>
      </c>
      <c r="L765" t="str">
        <v>ROUGE</v>
      </c>
      <c r="M765" t="str">
        <v>EU</v>
      </c>
      <c r="N765" t="str">
        <v>F3</v>
      </c>
      <c r="O765" t="str">
        <v>1.3G</v>
      </c>
      <c r="P765" t="str">
        <v>1008-F4-69246584</v>
      </c>
      <c r="Q765" t="str">
        <v>1.46</v>
      </c>
      <c r="R765" t="str">
        <v>3</v>
      </c>
      <c r="S765" t="str">
        <v>125</v>
      </c>
      <c r="T765" t="str">
        <v>F-00000699</v>
      </c>
      <c r="U765" t="str">
        <v>12</v>
      </c>
      <c r="V765" t="str">
        <v>44.7</v>
      </c>
      <c r="W765" t="str">
        <v>12</v>
      </c>
    </row>
    <row r="766">
      <c r="A766" t="str">
        <v>AutoTable</v>
      </c>
      <c r="D766" t="str">
        <v>73815A/R-ST</v>
      </c>
      <c r="E766" t="str">
        <v>BBE  Ø150 STUTATA 10 BTTES ARGENT À ROUGE</v>
      </c>
      <c r="F766" t="str">
        <v>1</v>
      </c>
      <c r="H766" t="str">
        <v>BOMBE</v>
      </c>
      <c r="I766" t="str">
        <v>CYLIND</v>
      </c>
      <c r="J766" t="str">
        <v>150</v>
      </c>
      <c r="K766" t="str">
        <v>CHANGEMENT</v>
      </c>
      <c r="L766" t="str">
        <v>ARGENT</v>
      </c>
      <c r="M766" t="str">
        <v>EU</v>
      </c>
      <c r="N766" t="str">
        <v>F4</v>
      </c>
      <c r="O766" t="str">
        <v>1.3G</v>
      </c>
      <c r="P766" t="str">
        <v>1008-F4-692261473</v>
      </c>
      <c r="Q766" t="str">
        <v>2</v>
      </c>
      <c r="R766" t="str">
        <v>4,5</v>
      </c>
      <c r="S766" t="str">
        <v>150</v>
      </c>
      <c r="T766" t="str">
        <v>F-00000699</v>
      </c>
      <c r="U766" t="str">
        <v>22</v>
      </c>
      <c r="V766" t="str">
        <v>54</v>
      </c>
      <c r="W766" t="str">
        <v>0</v>
      </c>
      <c r="X766" t="str">
        <v>https://youtu.be/s6coWwzyPbI</v>
      </c>
    </row>
    <row r="767">
      <c r="A767" t="str">
        <v>AutoTable</v>
      </c>
      <c r="D767" t="str">
        <v>73820R/B-JP</v>
      </c>
      <c r="E767" t="str">
        <v>BBE  Ø200 OR À ROUGE CENTRE BLEU</v>
      </c>
      <c r="F767" t="str">
        <v>1</v>
      </c>
      <c r="H767" t="str">
        <v>BOMBE</v>
      </c>
      <c r="I767" t="str">
        <v>CYLIND</v>
      </c>
      <c r="J767" t="str">
        <v>200</v>
      </c>
      <c r="K767" t="str">
        <v>CHANGEMENT</v>
      </c>
      <c r="L767" t="str">
        <v>ROUGE</v>
      </c>
      <c r="M767" t="str">
        <v>EU</v>
      </c>
      <c r="N767" t="str">
        <v>F4</v>
      </c>
      <c r="O767" t="str">
        <v>1.3G</v>
      </c>
      <c r="P767" t="str">
        <v>1008-F4-69255226</v>
      </c>
      <c r="Q767" t="str">
        <v>2.2</v>
      </c>
      <c r="R767" t="str">
        <v>4</v>
      </c>
      <c r="S767" t="str">
        <v>200</v>
      </c>
      <c r="T767" t="str">
        <v>F-00000699</v>
      </c>
      <c r="U767" t="str">
        <v>37</v>
      </c>
      <c r="V767" t="str">
        <v>101.65</v>
      </c>
      <c r="W767" t="str">
        <v>0</v>
      </c>
      <c r="X767" t="str">
        <v>https://tinyurl.com/y4xyela6</v>
      </c>
    </row>
    <row r="768">
      <c r="A768" t="str">
        <v>AutoTable</v>
      </c>
      <c r="D768" t="str">
        <v>73821FO</v>
      </c>
      <c r="E768" t="str">
        <v>BBE  Ø200 FILET OR + TC</v>
      </c>
      <c r="F768" t="str">
        <v>1</v>
      </c>
      <c r="H768" t="str">
        <v>BOMBE</v>
      </c>
      <c r="I768" t="str">
        <v>CYLIND</v>
      </c>
      <c r="J768" t="str">
        <v>200</v>
      </c>
      <c r="K768" t="str">
        <v>PLEUREUR</v>
      </c>
      <c r="L768" t="str">
        <v>KAMURO</v>
      </c>
      <c r="M768" t="str">
        <v>EU</v>
      </c>
      <c r="N768" t="str">
        <v>F4</v>
      </c>
      <c r="O768" t="str">
        <v>1.3G</v>
      </c>
      <c r="P768" t="str">
        <v>1008-F4-69255226</v>
      </c>
      <c r="Q768" t="str">
        <v>2.2</v>
      </c>
      <c r="R768" t="str">
        <v>4</v>
      </c>
      <c r="S768" t="str">
        <v>200</v>
      </c>
      <c r="T768" t="str">
        <v>F-00000699</v>
      </c>
      <c r="U768" t="str">
        <v>24</v>
      </c>
      <c r="V768" t="str">
        <v>56.27125</v>
      </c>
      <c r="W768" t="str">
        <v>0</v>
      </c>
      <c r="X768" t="str">
        <v>https://youtu.be/yFS9mmbNio0</v>
      </c>
    </row>
    <row r="769">
      <c r="A769" t="str">
        <v>AutoTable</v>
      </c>
      <c r="D769" t="str">
        <v>73821FR</v>
      </c>
      <c r="E769" t="str">
        <v>BBE  Ø200 FILET OR FRISSON</v>
      </c>
      <c r="F769" t="str">
        <v>1</v>
      </c>
      <c r="G769" t="str">
        <v>2020</v>
      </c>
      <c r="H769" t="str">
        <v>BOMBE</v>
      </c>
      <c r="I769" t="str">
        <v>CYLIND</v>
      </c>
      <c r="J769" t="str">
        <v>200</v>
      </c>
      <c r="K769" t="str">
        <v>CREPITANT</v>
      </c>
      <c r="L769" t="str">
        <v>KAMURO</v>
      </c>
      <c r="M769" t="str">
        <v>EU</v>
      </c>
      <c r="N769" t="str">
        <v>F4</v>
      </c>
      <c r="O769" t="str">
        <v>1.3G</v>
      </c>
      <c r="P769" t="str">
        <v>1008-F4-69255226</v>
      </c>
      <c r="Q769" t="str">
        <v>2.2</v>
      </c>
      <c r="R769" t="str">
        <v>4</v>
      </c>
      <c r="S769" t="str">
        <v>200</v>
      </c>
      <c r="T769" t="str">
        <v>F-00000699</v>
      </c>
      <c r="U769" t="str">
        <v>16</v>
      </c>
      <c r="V769" t="str">
        <v>57.9</v>
      </c>
      <c r="W769" t="str">
        <v>2</v>
      </c>
    </row>
    <row r="770">
      <c r="A770" t="str">
        <v>AutoTable</v>
      </c>
      <c r="D770" t="str">
        <v>73920KA/B</v>
      </c>
      <c r="E770" t="str">
        <v>BBE 200MM SAULE KAMURO PISTIL BLEU</v>
      </c>
      <c r="F770" t="str">
        <v>SPECIFIC</v>
      </c>
      <c r="H770" t="str">
        <v>BOMBE</v>
      </c>
      <c r="I770" t="str">
        <v>CYLIND</v>
      </c>
      <c r="J770" t="str">
        <v>200</v>
      </c>
      <c r="K770" t="str">
        <v>ARAIGNEE PISTIL</v>
      </c>
      <c r="L770" t="str">
        <v>KAMURO</v>
      </c>
      <c r="M770" t="str">
        <v>EU</v>
      </c>
      <c r="N770" t="str">
        <v>F4</v>
      </c>
      <c r="O770" t="str">
        <v>1.3G</v>
      </c>
      <c r="P770" t="str">
        <v>1008-F4-002249</v>
      </c>
      <c r="Q770" t="str">
        <v>2.2</v>
      </c>
      <c r="R770" t="str">
        <v>3</v>
      </c>
      <c r="S770" t="str">
        <v>200</v>
      </c>
      <c r="T770" t="str">
        <v>F-00000699</v>
      </c>
      <c r="U770" t="str">
        <v>1</v>
      </c>
      <c r="V770" t="str">
        <v>60</v>
      </c>
      <c r="W770" t="str">
        <v>1</v>
      </c>
    </row>
    <row r="771">
      <c r="A771" t="str">
        <v>AutoTable</v>
      </c>
      <c r="D771" t="str">
        <v>73920O/R</v>
      </c>
      <c r="E771" t="str">
        <v>BBE 200MM DAHLIA ORANGE PISTIL ROUGE</v>
      </c>
      <c r="F771" t="str">
        <v>SPECIFIC</v>
      </c>
      <c r="H771" t="str">
        <v>BOMBE</v>
      </c>
      <c r="I771" t="str">
        <v>CYLIND</v>
      </c>
      <c r="J771" t="str">
        <v>200</v>
      </c>
      <c r="K771" t="str">
        <v>ARAIGNEE PISTIL</v>
      </c>
      <c r="L771" t="str">
        <v>ORANGE</v>
      </c>
      <c r="M771" t="str">
        <v>EU</v>
      </c>
      <c r="N771" t="str">
        <v>F4</v>
      </c>
      <c r="O771" t="str">
        <v>1.3G</v>
      </c>
      <c r="P771" t="str">
        <v>1008-F4-002249</v>
      </c>
      <c r="Q771" t="str">
        <v>2.2</v>
      </c>
      <c r="R771" t="str">
        <v>3</v>
      </c>
      <c r="S771" t="str">
        <v>200</v>
      </c>
      <c r="T771" t="str">
        <v>F-00000699</v>
      </c>
      <c r="U771" t="str">
        <v>6</v>
      </c>
      <c r="V771" t="str">
        <v>60</v>
      </c>
      <c r="W771" t="str">
        <v>6</v>
      </c>
    </row>
    <row r="772">
      <c r="A772" t="str">
        <v>AutoTable</v>
      </c>
      <c r="D772" t="str">
        <v>76115-48</v>
      </c>
      <c r="E772" t="str">
        <v>BOMBE 150 MM PLEUREUR MULTICOLORE CREPITEMENTS BB</v>
      </c>
      <c r="F772" t="str">
        <v>ANCIENNES REFS</v>
      </c>
      <c r="H772" t="str">
        <v>BOMBE</v>
      </c>
      <c r="I772" t="str">
        <v>CYLIND</v>
      </c>
      <c r="J772" t="str">
        <v>150</v>
      </c>
      <c r="M772" t="str">
        <v>CN</v>
      </c>
      <c r="N772" t="str">
        <v>K4</v>
      </c>
      <c r="O772" t="str">
        <v>1.3G</v>
      </c>
      <c r="P772" t="str">
        <v>BB/80654/07/17</v>
      </c>
      <c r="Q772" t="str">
        <v>0.555</v>
      </c>
      <c r="R772" t="str">
        <v>4,2</v>
      </c>
      <c r="S772" t="str">
        <v>155</v>
      </c>
      <c r="T772" t="str">
        <v>F-00000262</v>
      </c>
      <c r="U772" t="str">
        <v>0</v>
      </c>
      <c r="V772" t="str">
        <v>0</v>
      </c>
      <c r="W772" t="str">
        <v>0</v>
      </c>
    </row>
    <row r="773">
      <c r="A773" t="str">
        <v>AutoTable</v>
      </c>
      <c r="D773" t="str">
        <v>76115-49</v>
      </c>
      <c r="E773" t="str">
        <v>BOMBE 150 MM PLEUREUR ARGENT CREPITEMENTS BB/8065</v>
      </c>
      <c r="F773" t="str">
        <v>ANCIENNES REFS</v>
      </c>
      <c r="H773" t="str">
        <v>BOMBE</v>
      </c>
      <c r="I773" t="str">
        <v>CYLIND</v>
      </c>
      <c r="J773" t="str">
        <v>150</v>
      </c>
      <c r="M773" t="str">
        <v>CN</v>
      </c>
      <c r="O773" t="str">
        <v>1.3G</v>
      </c>
      <c r="P773" t="str">
        <v>BB/80655/07/17</v>
      </c>
      <c r="Q773" t="str">
        <v>0.555</v>
      </c>
      <c r="R773" t="str">
        <v>4,2</v>
      </c>
      <c r="S773" t="str">
        <v>155</v>
      </c>
      <c r="T773" t="str">
        <v>F-00000262</v>
      </c>
      <c r="U773" t="str">
        <v>0</v>
      </c>
      <c r="V773" t="str">
        <v>0</v>
      </c>
      <c r="W773" t="str">
        <v>0</v>
      </c>
    </row>
    <row r="774">
      <c r="A774" t="str">
        <v>AutoTable</v>
      </c>
      <c r="D774" t="str">
        <v>77175-02CE</v>
      </c>
      <c r="E774" t="str">
        <v>BONBE Ø75 CYL BLEUE ET MULTIDETONATIONS</v>
      </c>
      <c r="F774" t="str">
        <v>ANCIENNES REFS</v>
      </c>
      <c r="H774" t="str">
        <v>BOMBE</v>
      </c>
      <c r="I774" t="str">
        <v>CYLIND</v>
      </c>
      <c r="J774" t="str">
        <v>75</v>
      </c>
      <c r="K774" t="str">
        <v>PIVOINE DETO</v>
      </c>
      <c r="L774" t="str">
        <v>BLEU</v>
      </c>
      <c r="M774" t="str">
        <v>CN</v>
      </c>
      <c r="N774" t="str">
        <v>F4</v>
      </c>
      <c r="O774" t="str">
        <v>1.3G</v>
      </c>
      <c r="P774" t="str">
        <v>1008-F4-69246113</v>
      </c>
      <c r="Q774" t="str">
        <v>0.19</v>
      </c>
      <c r="R774" t="str">
        <v>3</v>
      </c>
      <c r="S774" t="str">
        <v>75</v>
      </c>
      <c r="T774" t="str">
        <v>F-00000262</v>
      </c>
      <c r="U774" t="str">
        <v>0</v>
      </c>
      <c r="V774" t="str">
        <v>1.22256</v>
      </c>
      <c r="W774" t="str">
        <v>0</v>
      </c>
    </row>
    <row r="775">
      <c r="A775" t="str">
        <v>AutoTable</v>
      </c>
      <c r="D775" t="str">
        <v>77175-03CE</v>
      </c>
      <c r="E775" t="str">
        <v>BBE Ø75 CYL BLANCHE + DÉTO</v>
      </c>
      <c r="F775" t="str">
        <v>1</v>
      </c>
      <c r="H775" t="str">
        <v>BOMBE</v>
      </c>
      <c r="I775" t="str">
        <v>CYLIND</v>
      </c>
      <c r="J775" t="str">
        <v>75</v>
      </c>
      <c r="K775" t="str">
        <v>DETONATION</v>
      </c>
      <c r="L775" t="str">
        <v>BLANC</v>
      </c>
      <c r="M775" t="str">
        <v>CN</v>
      </c>
      <c r="N775" t="str">
        <v>F4</v>
      </c>
      <c r="O775" t="str">
        <v>1.3G</v>
      </c>
      <c r="P775" t="str">
        <v>1008-F4-69246113</v>
      </c>
      <c r="Q775" t="str">
        <v>0.2</v>
      </c>
      <c r="R775" t="str">
        <v>3</v>
      </c>
      <c r="S775" t="str">
        <v>75</v>
      </c>
      <c r="T775" t="str">
        <v>F-00000262</v>
      </c>
      <c r="U775" t="str">
        <v>614</v>
      </c>
      <c r="V775" t="str">
        <v>1.45614</v>
      </c>
      <c r="W775" t="str">
        <v>221</v>
      </c>
      <c r="X775" t="str">
        <v>https://youtu.be/7BJVB5nbCLw</v>
      </c>
    </row>
    <row r="776">
      <c r="A776" t="str">
        <v>AutoTable</v>
      </c>
      <c r="D776" t="str">
        <v>77175-05CE</v>
      </c>
      <c r="E776" t="str">
        <v>BOMBE 75 MM CYL VERTE ET MULTIDETONATIONS</v>
      </c>
      <c r="F776" t="str">
        <v>ANCIENNES REFS</v>
      </c>
      <c r="H776" t="str">
        <v>BOMBE</v>
      </c>
      <c r="I776" t="str">
        <v>CYLIND</v>
      </c>
      <c r="J776" t="str">
        <v>75</v>
      </c>
      <c r="K776" t="str">
        <v>PIVOINE DETO</v>
      </c>
      <c r="L776" t="str">
        <v>VERT</v>
      </c>
      <c r="M776" t="str">
        <v>CN</v>
      </c>
      <c r="N776" t="str">
        <v>F4</v>
      </c>
      <c r="O776" t="str">
        <v>1.3G</v>
      </c>
      <c r="P776" t="str">
        <v>1008-F4-69246113</v>
      </c>
      <c r="Q776" t="str">
        <v>0.19</v>
      </c>
      <c r="R776" t="str">
        <v>3</v>
      </c>
      <c r="S776" t="str">
        <v>75</v>
      </c>
      <c r="T776" t="str">
        <v>F-00000262</v>
      </c>
      <c r="U776" t="str">
        <v>0</v>
      </c>
      <c r="V776" t="str">
        <v>1.38</v>
      </c>
      <c r="W776" t="str">
        <v>0</v>
      </c>
    </row>
    <row r="777">
      <c r="A777" t="str">
        <v>AutoTable</v>
      </c>
      <c r="D777" t="str">
        <v>77175-06CE</v>
      </c>
      <c r="E777" t="str">
        <v>BBE Ø75 CYL ROUGE + DÉTO</v>
      </c>
      <c r="F777" t="str">
        <v>1</v>
      </c>
      <c r="H777" t="str">
        <v>BOMBE</v>
      </c>
      <c r="I777" t="str">
        <v>CYLIND</v>
      </c>
      <c r="J777" t="str">
        <v>75</v>
      </c>
      <c r="K777" t="str">
        <v>DETONATION</v>
      </c>
      <c r="L777" t="str">
        <v>ROUGE</v>
      </c>
      <c r="M777" t="str">
        <v>CN</v>
      </c>
      <c r="N777" t="str">
        <v>F4</v>
      </c>
      <c r="O777" t="str">
        <v>1.3G</v>
      </c>
      <c r="P777" t="str">
        <v>1008-F4-69246113</v>
      </c>
      <c r="Q777" t="str">
        <v>0.2</v>
      </c>
      <c r="R777" t="str">
        <v>3</v>
      </c>
      <c r="S777" t="str">
        <v>75</v>
      </c>
      <c r="T777" t="str">
        <v>F-00000262</v>
      </c>
      <c r="U777" t="str">
        <v>186</v>
      </c>
      <c r="V777" t="str">
        <v>1.27438</v>
      </c>
      <c r="W777" t="str">
        <v>50</v>
      </c>
      <c r="X777" t="str">
        <v>https://tinyurl.com/y5txsbxf</v>
      </c>
    </row>
    <row r="778">
      <c r="A778" t="str">
        <v>AutoTable</v>
      </c>
      <c r="D778" t="str">
        <v>77175-08CE</v>
      </c>
      <c r="E778" t="str">
        <v>BBE Ø75 CYL MULTICOLORE + DÉTO</v>
      </c>
      <c r="F778" t="str">
        <v>1</v>
      </c>
      <c r="H778" t="str">
        <v>BOMBE</v>
      </c>
      <c r="I778" t="str">
        <v>CYLIND</v>
      </c>
      <c r="J778" t="str">
        <v>75</v>
      </c>
      <c r="K778" t="str">
        <v>DETONATION</v>
      </c>
      <c r="L778" t="str">
        <v>MULTICOLORE</v>
      </c>
      <c r="M778" t="str">
        <v>CN</v>
      </c>
      <c r="N778" t="str">
        <v>F4</v>
      </c>
      <c r="O778" t="str">
        <v>1.3G</v>
      </c>
      <c r="P778" t="str">
        <v>1008-F4-69246113</v>
      </c>
      <c r="Q778" t="str">
        <v>0.2</v>
      </c>
      <c r="R778" t="str">
        <v>3</v>
      </c>
      <c r="S778" t="str">
        <v>75</v>
      </c>
      <c r="T778" t="str">
        <v>F-00000262</v>
      </c>
      <c r="U778" t="str">
        <v>326</v>
      </c>
      <c r="V778" t="str">
        <v>1.4524</v>
      </c>
      <c r="W778" t="str">
        <v>0</v>
      </c>
      <c r="X778" t="str">
        <v>https://youtu.be/TE2q_a6jRgo</v>
      </c>
    </row>
    <row r="779">
      <c r="A779" t="str">
        <v>AutoTable</v>
      </c>
      <c r="D779" t="str">
        <v>77175-10CE</v>
      </c>
      <c r="E779" t="str">
        <v>BOMBE Ø75 CYL VIOLETTE ET MULTIDETONATIONS</v>
      </c>
      <c r="F779" t="str">
        <v>OPPORTUNITE</v>
      </c>
      <c r="H779" t="str">
        <v>BOMBE</v>
      </c>
      <c r="I779" t="str">
        <v>CYLIND</v>
      </c>
      <c r="J779" t="str">
        <v>75</v>
      </c>
      <c r="K779" t="str">
        <v>PIVOINE DETO</v>
      </c>
      <c r="L779" t="str">
        <v>VIOLET</v>
      </c>
      <c r="M779" t="str">
        <v>CN</v>
      </c>
      <c r="N779" t="str">
        <v>F4</v>
      </c>
      <c r="O779" t="str">
        <v>1.3G</v>
      </c>
      <c r="P779" t="str">
        <v>1008-F4-69246113</v>
      </c>
      <c r="Q779" t="str">
        <v>0.19</v>
      </c>
      <c r="R779" t="str">
        <v>3</v>
      </c>
      <c r="S779" t="str">
        <v>75</v>
      </c>
      <c r="T779" t="str">
        <v>F-00000262</v>
      </c>
      <c r="U779" t="str">
        <v>0</v>
      </c>
      <c r="V779" t="str">
        <v>1.29</v>
      </c>
      <c r="W779" t="str">
        <v>0</v>
      </c>
    </row>
    <row r="780">
      <c r="A780" t="str">
        <v>AutoTable</v>
      </c>
      <c r="D780" t="str">
        <v>77175-21</v>
      </c>
      <c r="E780" t="str">
        <v>BOMBE 75 MM CYL. RGE/ARG-T.JNE AD/BB/61879  K3</v>
      </c>
      <c r="F780" t="str">
        <v>ANCIENNES REFS</v>
      </c>
      <c r="H780" t="str">
        <v>BOMBE</v>
      </c>
      <c r="I780" t="str">
        <v>CYLIND</v>
      </c>
      <c r="J780" t="str">
        <v>75</v>
      </c>
      <c r="M780" t="str">
        <v>CN</v>
      </c>
      <c r="N780" t="str">
        <v>K3</v>
      </c>
      <c r="O780" t="str">
        <v>1.3G</v>
      </c>
      <c r="P780" t="str">
        <v>AD/BB/61879</v>
      </c>
      <c r="Q780" t="str">
        <v>0.248</v>
      </c>
      <c r="R780" t="str">
        <v>3</v>
      </c>
      <c r="S780" t="str">
        <v>100</v>
      </c>
      <c r="T780" t="str">
        <v>F-00000262</v>
      </c>
      <c r="U780" t="str">
        <v>0</v>
      </c>
      <c r="V780" t="str">
        <v>1.38</v>
      </c>
      <c r="W780" t="str">
        <v>0</v>
      </c>
    </row>
    <row r="781">
      <c r="A781" t="str">
        <v>AutoTable</v>
      </c>
      <c r="D781" t="str">
        <v>77175-23</v>
      </c>
      <c r="E781" t="str">
        <v>BOMBE 75MM CYL. BLEUE/SERP.ARGENT-T.JAUNE AD/BB/61</v>
      </c>
      <c r="F781" t="str">
        <v>A DETRUIRE</v>
      </c>
      <c r="H781" t="str">
        <v>BOMBE</v>
      </c>
      <c r="I781" t="str">
        <v>CYLIND</v>
      </c>
      <c r="J781" t="str">
        <v>75</v>
      </c>
      <c r="M781" t="str">
        <v>CN</v>
      </c>
      <c r="N781" t="str">
        <v>K3</v>
      </c>
      <c r="O781" t="str">
        <v>1.3G</v>
      </c>
      <c r="P781" t="str">
        <v>AD/BB/61881</v>
      </c>
      <c r="Q781" t="str">
        <v>0.248</v>
      </c>
      <c r="R781" t="str">
        <v>3</v>
      </c>
      <c r="S781" t="str">
        <v>100</v>
      </c>
      <c r="T781" t="str">
        <v>F-00000262</v>
      </c>
      <c r="U781" t="str">
        <v>30</v>
      </c>
      <c r="V781" t="str">
        <v>1.39</v>
      </c>
      <c r="W781" t="str">
        <v>30</v>
      </c>
    </row>
    <row r="782">
      <c r="A782" t="str">
        <v>AutoTable</v>
      </c>
      <c r="D782" t="str">
        <v>77175-26</v>
      </c>
      <c r="E782" t="str">
        <v>BOMBE 75 MM CYL.MULTI /SERP. RGE-T.JAUNE AD/BB/618</v>
      </c>
      <c r="F782" t="str">
        <v>ANCIENNES REFS</v>
      </c>
      <c r="H782" t="str">
        <v>BOMBE</v>
      </c>
      <c r="I782" t="str">
        <v>CYLIND</v>
      </c>
      <c r="J782" t="str">
        <v>75</v>
      </c>
      <c r="M782" t="str">
        <v>CN</v>
      </c>
      <c r="N782" t="str">
        <v>K3</v>
      </c>
      <c r="O782" t="str">
        <v>1.3G</v>
      </c>
      <c r="P782" t="str">
        <v>AD/BB/61884</v>
      </c>
      <c r="Q782" t="str">
        <v>0.248</v>
      </c>
      <c r="R782" t="str">
        <v>3</v>
      </c>
      <c r="S782" t="str">
        <v>100</v>
      </c>
      <c r="T782" t="str">
        <v>F-00000262</v>
      </c>
      <c r="U782" t="str">
        <v>0</v>
      </c>
      <c r="V782" t="str">
        <v>1.36</v>
      </c>
      <c r="W782" t="str">
        <v>0</v>
      </c>
    </row>
    <row r="783">
      <c r="A783" t="str">
        <v>AutoTable</v>
      </c>
      <c r="D783" t="str">
        <v>GR60JR5</v>
      </c>
      <c r="E783" t="str">
        <v>GRAPPE Ø60 MM R5 JAUNE/ROSE</v>
      </c>
      <c r="F783" t="str">
        <v>ANCIENNES REFS</v>
      </c>
      <c r="H783" t="str">
        <v>BOMBE</v>
      </c>
      <c r="I783" t="str">
        <v>GRAPPEE</v>
      </c>
      <c r="J783" t="str">
        <v>60</v>
      </c>
      <c r="K783" t="str">
        <v>MULTI EFFETS</v>
      </c>
      <c r="L783" t="str">
        <v>JAUNE</v>
      </c>
      <c r="M783" t="str">
        <v>CN</v>
      </c>
      <c r="N783" t="str">
        <v>F4</v>
      </c>
      <c r="O783" t="str">
        <v>1.3G</v>
      </c>
      <c r="P783" t="str">
        <v>1008-F4-69253577</v>
      </c>
      <c r="Q783" t="str">
        <v>0.425</v>
      </c>
      <c r="R783" t="str">
        <v>25</v>
      </c>
      <c r="S783" t="str">
        <v>60</v>
      </c>
      <c r="T783" t="str">
        <v>F-00000300</v>
      </c>
      <c r="U783" t="str">
        <v>0</v>
      </c>
      <c r="V783" t="str">
        <v>5.8825</v>
      </c>
      <c r="W783" t="str">
        <v>0</v>
      </c>
    </row>
    <row r="784">
      <c r="A784" t="str">
        <v>AutoTable</v>
      </c>
      <c r="D784" t="str">
        <v>1001-100/1R4</v>
      </c>
      <c r="E784" t="str">
        <v>GRAPPE DE 5 BBES 100MM 91510-72/91610-01/03/05/06</v>
      </c>
      <c r="F784" t="str">
        <v>CLIENT 1001</v>
      </c>
      <c r="H784" t="str">
        <v>BOMBE</v>
      </c>
      <c r="I784" t="str">
        <v>GRAPPEE</v>
      </c>
      <c r="J784" t="str">
        <v>100</v>
      </c>
      <c r="K784" t="str">
        <v>PIVOINE CHANGEMENT</v>
      </c>
      <c r="L784" t="str">
        <v>ROUGE</v>
      </c>
      <c r="M784" t="str">
        <v>FR</v>
      </c>
      <c r="N784" t="str">
        <v>F4</v>
      </c>
      <c r="O784" t="str">
        <v>1.3G</v>
      </c>
      <c r="P784" t="str">
        <v>1008-F4-69252665</v>
      </c>
      <c r="Q784" t="str">
        <v>1.713</v>
      </c>
      <c r="R784" t="str">
        <v>20</v>
      </c>
      <c r="S784" t="str">
        <v>100</v>
      </c>
      <c r="T784" t="str">
        <v>F-00000480</v>
      </c>
      <c r="U784" t="str">
        <v>0</v>
      </c>
      <c r="V784" t="str">
        <v>10.85914</v>
      </c>
      <c r="W784" t="str">
        <v>0</v>
      </c>
    </row>
    <row r="785">
      <c r="A785" t="str">
        <v>AutoTable</v>
      </c>
      <c r="D785" t="str">
        <v>1001-100/2R3</v>
      </c>
      <c r="E785" t="str">
        <v>GRAPPE DE 5 BBES 100MM 95010-06/76310-42CE/56CE/</v>
      </c>
      <c r="F785" t="str">
        <v>CLIENT 1001</v>
      </c>
      <c r="H785" t="str">
        <v>BOMBE</v>
      </c>
      <c r="I785" t="str">
        <v>GRAPPEE</v>
      </c>
      <c r="J785" t="str">
        <v>100</v>
      </c>
      <c r="K785" t="str">
        <v>GEOMETRIE MOTIF</v>
      </c>
      <c r="L785" t="str">
        <v>ROUGE</v>
      </c>
      <c r="M785" t="str">
        <v>FR</v>
      </c>
      <c r="N785" t="str">
        <v>F4</v>
      </c>
      <c r="O785" t="str">
        <v>1.3G</v>
      </c>
      <c r="P785" t="str">
        <v>1008-F4-69252665/69246116</v>
      </c>
      <c r="Q785" t="str">
        <v>1.436</v>
      </c>
      <c r="R785" t="str">
        <v>20</v>
      </c>
      <c r="S785" t="str">
        <v>100</v>
      </c>
      <c r="T785" t="str">
        <v>F-00000480</v>
      </c>
      <c r="U785" t="str">
        <v>0</v>
      </c>
      <c r="V785" t="str">
        <v>12.88543</v>
      </c>
      <c r="W785" t="str">
        <v>0</v>
      </c>
    </row>
    <row r="786">
      <c r="A786" t="str">
        <v>AutoTable</v>
      </c>
      <c r="D786" t="str">
        <v>1001-75/1R4</v>
      </c>
      <c r="E786" t="str">
        <v>GRAPPE DE 5 BBES 75MM 91675-06/05/03/99675-54/8317</v>
      </c>
      <c r="F786" t="str">
        <v>CLIENT 1001</v>
      </c>
      <c r="H786" t="str">
        <v>BOMBE</v>
      </c>
      <c r="I786" t="str">
        <v>GRAPPEE</v>
      </c>
      <c r="J786" t="str">
        <v>75</v>
      </c>
      <c r="K786" t="str">
        <v>ARAIGNEE PISTIL</v>
      </c>
      <c r="L786" t="str">
        <v>MULTICOLORE</v>
      </c>
      <c r="M786" t="str">
        <v>FR</v>
      </c>
      <c r="N786" t="str">
        <v>F4</v>
      </c>
      <c r="O786" t="str">
        <v>1.3G</v>
      </c>
      <c r="P786" t="str">
        <v>1008-F4-69252667</v>
      </c>
      <c r="Q786" t="str">
        <v>0.745</v>
      </c>
      <c r="R786" t="str">
        <v>20</v>
      </c>
      <c r="S786" t="str">
        <v>75</v>
      </c>
      <c r="T786" t="str">
        <v>F-00000480</v>
      </c>
      <c r="U786" t="str">
        <v>0</v>
      </c>
      <c r="V786" t="str">
        <v>6.4795</v>
      </c>
      <c r="W786" t="str">
        <v>0</v>
      </c>
    </row>
    <row r="787">
      <c r="A787" t="str">
        <v>AutoTable</v>
      </c>
      <c r="D787" t="str">
        <v>1001-75/2R4</v>
      </c>
      <c r="E787" t="str">
        <v>GRAPPE DE 5 BBES 75MM 97175-70/76/91975-22/9167542</v>
      </c>
      <c r="F787" t="str">
        <v>CLIENT 1001</v>
      </c>
      <c r="H787" t="str">
        <v>BOMBE</v>
      </c>
      <c r="I787" t="str">
        <v>GRAPPEE</v>
      </c>
      <c r="J787" t="str">
        <v>75</v>
      </c>
      <c r="K787" t="str">
        <v>ARAIGNEE PISTIL</v>
      </c>
      <c r="L787" t="str">
        <v>MULTICOLORE</v>
      </c>
      <c r="M787" t="str">
        <v>FR</v>
      </c>
      <c r="N787" t="str">
        <v>F4</v>
      </c>
      <c r="O787" t="str">
        <v>1.3G</v>
      </c>
      <c r="P787" t="str">
        <v>1008-F4-69252666</v>
      </c>
      <c r="Q787" t="str">
        <v>0.789</v>
      </c>
      <c r="R787" t="str">
        <v>20</v>
      </c>
      <c r="S787" t="str">
        <v>75</v>
      </c>
      <c r="T787" t="str">
        <v>F-00000480</v>
      </c>
      <c r="U787" t="str">
        <v>0</v>
      </c>
      <c r="V787" t="str">
        <v>6.6175</v>
      </c>
      <c r="W787" t="str">
        <v>0</v>
      </c>
    </row>
    <row r="788">
      <c r="A788" t="str">
        <v>AutoTable</v>
      </c>
      <c r="D788" t="str">
        <v>1001-75/3R4</v>
      </c>
      <c r="E788" t="str">
        <v>GRAPPE DE 5 BBES 75MM 97175-70/76/75/64/68</v>
      </c>
      <c r="F788" t="str">
        <v>CLIENT 1001</v>
      </c>
      <c r="H788" t="str">
        <v>BOMBE</v>
      </c>
      <c r="I788" t="str">
        <v>GRAPPEE</v>
      </c>
      <c r="J788" t="str">
        <v>75</v>
      </c>
      <c r="K788" t="str">
        <v>ARAIGNEE PISTIL</v>
      </c>
      <c r="L788" t="str">
        <v>MULTICOLORE</v>
      </c>
      <c r="M788" t="str">
        <v>FR</v>
      </c>
      <c r="N788" t="str">
        <v>F4</v>
      </c>
      <c r="O788" t="str">
        <v>1.3G</v>
      </c>
      <c r="P788" t="str">
        <v>1008-F4-69252666</v>
      </c>
      <c r="Q788" t="str">
        <v>0.815</v>
      </c>
      <c r="R788" t="str">
        <v>20</v>
      </c>
      <c r="S788" t="str">
        <v>75</v>
      </c>
      <c r="T788" t="str">
        <v>F-00000480</v>
      </c>
      <c r="U788" t="str">
        <v>0</v>
      </c>
      <c r="V788" t="str">
        <v>6.87363</v>
      </c>
      <c r="W788" t="str">
        <v>0</v>
      </c>
    </row>
    <row r="789">
      <c r="A789" t="str">
        <v>AutoTable</v>
      </c>
      <c r="D789" t="str">
        <v>1001-75/4R3</v>
      </c>
      <c r="E789" t="str">
        <v>GRAPPE DE 5 BBES 75MM 99275-05/04/05/04/08</v>
      </c>
      <c r="F789" t="str">
        <v>CLIENT 1001</v>
      </c>
      <c r="H789" t="str">
        <v>BOMBE</v>
      </c>
      <c r="I789" t="str">
        <v>GRAPPEE</v>
      </c>
      <c r="J789" t="str">
        <v>75</v>
      </c>
      <c r="K789" t="str">
        <v>SPECIAL FEUILLE</v>
      </c>
      <c r="L789" t="str">
        <v>MULTICOLORE</v>
      </c>
      <c r="M789" t="str">
        <v>FR</v>
      </c>
      <c r="N789" t="str">
        <v>F4</v>
      </c>
      <c r="O789" t="str">
        <v>1.3G</v>
      </c>
      <c r="P789" t="str">
        <v>1008-F4-69252666</v>
      </c>
      <c r="Q789" t="str">
        <v>0.63</v>
      </c>
      <c r="R789" t="str">
        <v>20</v>
      </c>
      <c r="S789" t="str">
        <v>75</v>
      </c>
      <c r="T789" t="str">
        <v>F-00000480</v>
      </c>
      <c r="U789" t="str">
        <v>0</v>
      </c>
      <c r="V789" t="str">
        <v>7.297</v>
      </c>
      <c r="W789" t="str">
        <v>0</v>
      </c>
    </row>
    <row r="790">
      <c r="A790" t="str">
        <v>AutoTable</v>
      </c>
      <c r="D790" t="str">
        <v>78110-81G5</v>
      </c>
      <c r="E790" t="str">
        <v>GRAPPE 5 BBES Ø100 R5 FILET D'OR</v>
      </c>
      <c r="F790" t="str">
        <v>1</v>
      </c>
      <c r="H790" t="str">
        <v>BOMBE</v>
      </c>
      <c r="I790" t="str">
        <v>GRAPPEE</v>
      </c>
      <c r="J790" t="str">
        <v>100</v>
      </c>
      <c r="K790" t="str">
        <v>PLEUREUR</v>
      </c>
      <c r="L790" t="str">
        <v>KAMURO</v>
      </c>
      <c r="M790" t="str">
        <v>CN</v>
      </c>
      <c r="N790" t="str">
        <v>F4</v>
      </c>
      <c r="O790" t="str">
        <v>1.3G</v>
      </c>
      <c r="P790" t="str">
        <v>1008-F4-69252665</v>
      </c>
      <c r="Q790" t="str">
        <v>1.6</v>
      </c>
      <c r="R790" t="str">
        <v>25</v>
      </c>
      <c r="S790" t="str">
        <v>100</v>
      </c>
      <c r="T790" t="str">
        <v>F-00000300</v>
      </c>
      <c r="U790" t="str">
        <v>237</v>
      </c>
      <c r="V790" t="str">
        <v>13.478</v>
      </c>
      <c r="W790" t="str">
        <v>0</v>
      </c>
      <c r="X790" t="str">
        <v>https://youtu.be/tU6Q3MDZXEI</v>
      </c>
    </row>
    <row r="791">
      <c r="A791" t="str">
        <v>AutoTable</v>
      </c>
      <c r="D791" t="str">
        <v>78110-89G5</v>
      </c>
      <c r="E791" t="str">
        <v>GRAPPE 5 BBES Ø100 R5 FILET D'ARGENT</v>
      </c>
      <c r="F791" t="str">
        <v>1</v>
      </c>
      <c r="H791" t="str">
        <v>BOMBE</v>
      </c>
      <c r="I791" t="str">
        <v>GRAPPEE</v>
      </c>
      <c r="J791" t="str">
        <v>100</v>
      </c>
      <c r="K791" t="str">
        <v>PLEUREUR</v>
      </c>
      <c r="L791" t="str">
        <v>ARGENT</v>
      </c>
      <c r="M791" t="str">
        <v>CN</v>
      </c>
      <c r="N791" t="str">
        <v>F4</v>
      </c>
      <c r="O791" t="str">
        <v>1.3G</v>
      </c>
      <c r="P791" t="str">
        <v>1008-F4-69252665</v>
      </c>
      <c r="Q791" t="str">
        <v>1.6</v>
      </c>
      <c r="R791" t="str">
        <v>25</v>
      </c>
      <c r="S791" t="str">
        <v>100</v>
      </c>
      <c r="T791" t="str">
        <v>F-00000300</v>
      </c>
      <c r="U791" t="str">
        <v>269</v>
      </c>
      <c r="V791" t="str">
        <v>13.478</v>
      </c>
      <c r="W791" t="str">
        <v>0</v>
      </c>
      <c r="X791" t="str">
        <v>https://youtu.be/0TyQ8-tqv3E</v>
      </c>
    </row>
    <row r="792">
      <c r="A792" t="str">
        <v>AutoTable</v>
      </c>
      <c r="D792" t="str">
        <v>78175-81G5</v>
      </c>
      <c r="E792" t="str">
        <v>GRAPPE 5 BBES Ø75 R5  FILET D'OR</v>
      </c>
      <c r="F792" t="str">
        <v>1</v>
      </c>
      <c r="H792" t="str">
        <v>BOMBE</v>
      </c>
      <c r="I792" t="str">
        <v>GRAPPEE</v>
      </c>
      <c r="J792" t="str">
        <v>75</v>
      </c>
      <c r="K792" t="str">
        <v>PLEUREUR</v>
      </c>
      <c r="L792" t="str">
        <v>KAMURO</v>
      </c>
      <c r="M792" t="str">
        <v>CN</v>
      </c>
      <c r="N792" t="str">
        <v>F4</v>
      </c>
      <c r="O792" t="str">
        <v>1.3G</v>
      </c>
      <c r="P792" t="str">
        <v>1008-F4-69252667</v>
      </c>
      <c r="Q792" t="str">
        <v>0.7</v>
      </c>
      <c r="R792" t="str">
        <v>25</v>
      </c>
      <c r="S792" t="str">
        <v>75</v>
      </c>
      <c r="T792" t="str">
        <v>F-00000300</v>
      </c>
      <c r="U792" t="str">
        <v>824</v>
      </c>
      <c r="V792" t="str">
        <v>7.69917</v>
      </c>
      <c r="W792" t="str">
        <v>0</v>
      </c>
      <c r="X792" t="str">
        <v>https://youtu.be/TyYQvHDVTtU</v>
      </c>
    </row>
    <row r="793">
      <c r="A793" t="str">
        <v>AutoTable</v>
      </c>
      <c r="D793" t="str">
        <v>78175-89G5</v>
      </c>
      <c r="E793" t="str">
        <v>GRAPPE 5 BBES Ø75 R5 FILET D'ARGENT</v>
      </c>
      <c r="F793" t="str">
        <v>1</v>
      </c>
      <c r="H793" t="str">
        <v>BOMBE</v>
      </c>
      <c r="I793" t="str">
        <v>GRAPPEE</v>
      </c>
      <c r="J793" t="str">
        <v>75</v>
      </c>
      <c r="K793" t="str">
        <v>PLEUREUR</v>
      </c>
      <c r="L793" t="str">
        <v>ARGENT</v>
      </c>
      <c r="M793" t="str">
        <v>CN</v>
      </c>
      <c r="N793" t="str">
        <v>F4</v>
      </c>
      <c r="O793" t="str">
        <v>1.3G</v>
      </c>
      <c r="P793" t="str">
        <v>1008-F4-69252667</v>
      </c>
      <c r="Q793" t="str">
        <v>0.7</v>
      </c>
      <c r="R793" t="str">
        <v>25</v>
      </c>
      <c r="S793" t="str">
        <v>75</v>
      </c>
      <c r="T793" t="str">
        <v>F-00000300</v>
      </c>
      <c r="U793" t="str">
        <v>226</v>
      </c>
      <c r="V793" t="str">
        <v>7.7</v>
      </c>
      <c r="W793" t="str">
        <v>0</v>
      </c>
      <c r="X793" t="str">
        <v>https://youtu.be/hBEe4rWLeTY</v>
      </c>
    </row>
    <row r="794">
      <c r="A794" t="str">
        <v>AutoTable</v>
      </c>
      <c r="D794" t="str">
        <v>78175S3</v>
      </c>
      <c r="E794" t="str">
        <v>SALVE 3 BBES Ø75 FILET D'ARGENT</v>
      </c>
      <c r="F794" t="str">
        <v>1</v>
      </c>
      <c r="H794" t="str">
        <v>BOMBE</v>
      </c>
      <c r="I794" t="str">
        <v>GRAPPEE</v>
      </c>
      <c r="J794" t="str">
        <v>75</v>
      </c>
      <c r="K794" t="str">
        <v>PLEUREUR</v>
      </c>
      <c r="L794" t="str">
        <v>ARGENT</v>
      </c>
      <c r="M794" t="str">
        <v>CN</v>
      </c>
      <c r="N794" t="str">
        <v>F4</v>
      </c>
      <c r="O794" t="str">
        <v>1.3G</v>
      </c>
      <c r="P794" t="str">
        <v>1008-F4-69252667</v>
      </c>
      <c r="Q794" t="str">
        <v>0.42</v>
      </c>
      <c r="R794" t="str">
        <v>5</v>
      </c>
      <c r="S794" t="str">
        <v>75</v>
      </c>
      <c r="T794" t="str">
        <v>F-00000300</v>
      </c>
      <c r="U794" t="str">
        <v>226</v>
      </c>
      <c r="V794" t="str">
        <v>4.11362</v>
      </c>
      <c r="W794" t="str">
        <v>0</v>
      </c>
      <c r="X794" t="str">
        <v>https://youtu.be/tQLAty4piAI</v>
      </c>
    </row>
    <row r="795">
      <c r="A795" t="str">
        <v>AutoTable</v>
      </c>
      <c r="D795" t="str">
        <v>FFX703500AR5</v>
      </c>
      <c r="E795" t="str">
        <v>GRAPPE 125 MM R5 ASSORTIES FFX</v>
      </c>
      <c r="F795" t="str">
        <v>CLIENT FFX</v>
      </c>
      <c r="H795" t="str">
        <v>BOMBE</v>
      </c>
      <c r="I795" t="str">
        <v>GRAPPEE</v>
      </c>
      <c r="J795" t="str">
        <v>125</v>
      </c>
      <c r="K795" t="str">
        <v>PIVOINE</v>
      </c>
      <c r="L795" t="str">
        <v>ASSORTI</v>
      </c>
      <c r="M795" t="str">
        <v>FR</v>
      </c>
      <c r="N795" t="str">
        <v>F4</v>
      </c>
      <c r="O795" t="str">
        <v>1.3G</v>
      </c>
      <c r="P795" t="str">
        <v>1008-F4-69253205</v>
      </c>
      <c r="Q795" t="str">
        <v>3.5</v>
      </c>
      <c r="R795" t="str">
        <v>25</v>
      </c>
      <c r="S795" t="str">
        <v>125</v>
      </c>
      <c r="T795" t="str">
        <v>F-00000480</v>
      </c>
      <c r="U795" t="str">
        <v>0</v>
      </c>
      <c r="V795" t="str">
        <v>0</v>
      </c>
      <c r="W795" t="str">
        <v>0</v>
      </c>
    </row>
    <row r="796">
      <c r="A796" t="str">
        <v>AutoTable</v>
      </c>
      <c r="D796" t="str">
        <v>FFX78210-00R5</v>
      </c>
      <c r="E796" t="str">
        <v>GRAPPE 100 MM R5 ASSORTIES FFX</v>
      </c>
      <c r="F796" t="str">
        <v>CLIENT FFX</v>
      </c>
      <c r="H796" t="str">
        <v>BOMBE</v>
      </c>
      <c r="I796" t="str">
        <v>GRAPPEE</v>
      </c>
      <c r="J796" t="str">
        <v>100</v>
      </c>
      <c r="K796" t="str">
        <v>PIVOINE</v>
      </c>
      <c r="L796" t="str">
        <v>ASSORTI</v>
      </c>
      <c r="M796" t="str">
        <v>FR</v>
      </c>
      <c r="N796" t="str">
        <v>F4</v>
      </c>
      <c r="O796" t="str">
        <v>1.3G</v>
      </c>
      <c r="P796" t="str">
        <v>1008-F4-69252665</v>
      </c>
      <c r="Q796" t="str">
        <v>1.6</v>
      </c>
      <c r="R796" t="str">
        <v>25</v>
      </c>
      <c r="S796" t="str">
        <v>100</v>
      </c>
      <c r="T796" t="str">
        <v>F-00000480</v>
      </c>
      <c r="U796" t="str">
        <v>0</v>
      </c>
      <c r="V796" t="str">
        <v>10.83</v>
      </c>
      <c r="W796" t="str">
        <v>0</v>
      </c>
    </row>
    <row r="797">
      <c r="A797" t="str">
        <v>AutoTable</v>
      </c>
      <c r="D797" t="str">
        <v>FFX78275-00R4</v>
      </c>
      <c r="E797" t="str">
        <v>GRAPPE 75 MM R4 ASSORTIES FFX</v>
      </c>
      <c r="F797" t="str">
        <v>CLIENT FFX</v>
      </c>
      <c r="H797" t="str">
        <v>BOMBE</v>
      </c>
      <c r="I797" t="str">
        <v>GRAPPEE</v>
      </c>
      <c r="J797" t="str">
        <v>75</v>
      </c>
      <c r="K797" t="str">
        <v>PIVOINE</v>
      </c>
      <c r="L797" t="str">
        <v>ASSORTI</v>
      </c>
      <c r="M797" t="str">
        <v>FR</v>
      </c>
      <c r="N797" t="str">
        <v>F4</v>
      </c>
      <c r="O797" t="str">
        <v>1.3G</v>
      </c>
      <c r="P797" t="str">
        <v>1008-F4-69252667</v>
      </c>
      <c r="Q797" t="str">
        <v>0.7</v>
      </c>
      <c r="R797" t="str">
        <v>20</v>
      </c>
      <c r="S797" t="str">
        <v>75</v>
      </c>
      <c r="T797" t="str">
        <v>F-00000480</v>
      </c>
      <c r="U797" t="str">
        <v>0</v>
      </c>
      <c r="V797" t="str">
        <v>5.76542</v>
      </c>
      <c r="W797" t="str">
        <v>0</v>
      </c>
    </row>
    <row r="798">
      <c r="A798" t="str">
        <v>AutoTable</v>
      </c>
      <c r="D798" t="str">
        <v>FFX78275-00R5</v>
      </c>
      <c r="E798" t="str">
        <v>GRAPPE 75 MM R5 ASSORTIES FFX</v>
      </c>
      <c r="F798" t="str">
        <v>CLIENT FFX</v>
      </c>
      <c r="H798" t="str">
        <v>BOMBE</v>
      </c>
      <c r="I798" t="str">
        <v>GRAPPEE</v>
      </c>
      <c r="J798" t="str">
        <v>75</v>
      </c>
      <c r="K798" t="str">
        <v>PIVOINE</v>
      </c>
      <c r="L798" t="str">
        <v>ASSORTI</v>
      </c>
      <c r="M798" t="str">
        <v>FR</v>
      </c>
      <c r="N798" t="str">
        <v>F4</v>
      </c>
      <c r="O798" t="str">
        <v>1.3G</v>
      </c>
      <c r="P798" t="str">
        <v>1008-F4-69252667</v>
      </c>
      <c r="Q798" t="str">
        <v>0.7</v>
      </c>
      <c r="R798" t="str">
        <v>25</v>
      </c>
      <c r="S798" t="str">
        <v>75</v>
      </c>
      <c r="T798" t="str">
        <v>F-00000480</v>
      </c>
      <c r="U798" t="str">
        <v>0</v>
      </c>
      <c r="V798" t="str">
        <v>5.68</v>
      </c>
      <c r="W798" t="str">
        <v>0</v>
      </c>
    </row>
    <row r="799">
      <c r="A799" t="str">
        <v>AutoTable</v>
      </c>
      <c r="D799" t="str">
        <v>FFX81275-18R5</v>
      </c>
      <c r="E799" t="str">
        <v>GRAPPE 75 MM R5 TRONC FILET OR FFX</v>
      </c>
      <c r="F799" t="str">
        <v>CLIENT FFX</v>
      </c>
      <c r="H799" t="str">
        <v>BOMBE</v>
      </c>
      <c r="I799" t="str">
        <v>GRAPPEE</v>
      </c>
      <c r="J799" t="str">
        <v>75</v>
      </c>
      <c r="K799" t="str">
        <v>PIVOINE</v>
      </c>
      <c r="L799" t="str">
        <v>ASSORTI</v>
      </c>
      <c r="M799" t="str">
        <v>FR</v>
      </c>
      <c r="N799" t="str">
        <v>F4</v>
      </c>
      <c r="O799" t="str">
        <v>1.3G</v>
      </c>
      <c r="P799" t="str">
        <v>1008-F4-69252667</v>
      </c>
      <c r="Q799" t="str">
        <v>0.7</v>
      </c>
      <c r="R799" t="str">
        <v>25</v>
      </c>
      <c r="S799" t="str">
        <v>75</v>
      </c>
      <c r="T799" t="str">
        <v>F-00000480</v>
      </c>
      <c r="U799" t="str">
        <v>0</v>
      </c>
      <c r="V799" t="str">
        <v>7.38</v>
      </c>
      <c r="W799" t="str">
        <v>0</v>
      </c>
    </row>
    <row r="800">
      <c r="A800" t="str">
        <v>AutoTable</v>
      </c>
      <c r="D800" t="str">
        <v>FFX91010-18R5</v>
      </c>
      <c r="E800" t="str">
        <v>GRAPPE 100 MM R5 PIVOINE FILET OR</v>
      </c>
      <c r="F800" t="str">
        <v>CLIENT FFX</v>
      </c>
      <c r="H800" t="str">
        <v>BOMBE</v>
      </c>
      <c r="I800" t="str">
        <v>GRAPPEE</v>
      </c>
      <c r="J800" t="str">
        <v>100</v>
      </c>
      <c r="K800" t="str">
        <v>PIVOINE FILET</v>
      </c>
      <c r="L800" t="str">
        <v>OR</v>
      </c>
      <c r="M800" t="str">
        <v>FR</v>
      </c>
      <c r="N800" t="str">
        <v>F4</v>
      </c>
      <c r="O800" t="str">
        <v>1.3G</v>
      </c>
      <c r="P800" t="str">
        <v>1008-F4-69252665</v>
      </c>
      <c r="Q800" t="str">
        <v>1.6</v>
      </c>
      <c r="R800" t="str">
        <v>25</v>
      </c>
      <c r="S800" t="str">
        <v>100</v>
      </c>
      <c r="T800" t="str">
        <v>F-00000480</v>
      </c>
      <c r="U800" t="str">
        <v>0</v>
      </c>
      <c r="V800" t="str">
        <v>14.68</v>
      </c>
      <c r="W800" t="str">
        <v>0</v>
      </c>
    </row>
    <row r="801">
      <c r="A801" t="str">
        <v>AutoTable</v>
      </c>
      <c r="D801" t="str">
        <v>FFX91050-18R5</v>
      </c>
      <c r="E801" t="str">
        <v>GRAPPE 50 MM R5 PIVOINE FILET OR FFX</v>
      </c>
      <c r="F801" t="str">
        <v>CLIENT FFX</v>
      </c>
      <c r="H801" t="str">
        <v>BOMBE</v>
      </c>
      <c r="I801" t="str">
        <v>GRAPPEE</v>
      </c>
      <c r="J801" t="str">
        <v>50</v>
      </c>
      <c r="K801" t="str">
        <v>PIVOINE FILET</v>
      </c>
      <c r="L801" t="str">
        <v>OR</v>
      </c>
      <c r="M801" t="str">
        <v>FR</v>
      </c>
      <c r="N801" t="str">
        <v>F4</v>
      </c>
      <c r="O801" t="str">
        <v>1.3G</v>
      </c>
      <c r="P801" t="str">
        <v>1008-F4-69253578</v>
      </c>
      <c r="Q801" t="str">
        <v>0.25</v>
      </c>
      <c r="R801" t="str">
        <v>25</v>
      </c>
      <c r="S801" t="str">
        <v>50</v>
      </c>
      <c r="T801" t="str">
        <v>F-00000480</v>
      </c>
      <c r="U801" t="str">
        <v>0</v>
      </c>
      <c r="V801" t="str">
        <v>3.6006</v>
      </c>
      <c r="W801" t="str">
        <v>0</v>
      </c>
    </row>
    <row r="802">
      <c r="A802" t="str">
        <v>AutoTable</v>
      </c>
      <c r="D802" t="str">
        <v>FFX91075-01R5</v>
      </c>
      <c r="E802" t="str">
        <v>GRAPPE 75 MM R5 PIVOINE FRISSON  FFX</v>
      </c>
      <c r="F802" t="str">
        <v>CLIENT FFX</v>
      </c>
      <c r="H802" t="str">
        <v>BOMBE</v>
      </c>
      <c r="I802" t="str">
        <v>GRAPPEE</v>
      </c>
      <c r="J802" t="str">
        <v>75</v>
      </c>
      <c r="K802" t="str">
        <v>PIVOINE</v>
      </c>
      <c r="L802" t="str">
        <v>FRISSON</v>
      </c>
      <c r="M802" t="str">
        <v>FR</v>
      </c>
      <c r="N802" t="str">
        <v>F4</v>
      </c>
      <c r="O802" t="str">
        <v>1.3G</v>
      </c>
      <c r="P802" t="str">
        <v>1008-F4-69252667</v>
      </c>
      <c r="Q802" t="str">
        <v>0.7</v>
      </c>
      <c r="R802" t="str">
        <v>25</v>
      </c>
      <c r="S802" t="str">
        <v>75</v>
      </c>
      <c r="T802" t="str">
        <v>F-00000480</v>
      </c>
      <c r="U802" t="str">
        <v>20</v>
      </c>
      <c r="V802" t="str">
        <v>5.8675</v>
      </c>
      <c r="W802" t="str">
        <v>0</v>
      </c>
    </row>
    <row r="803">
      <c r="A803" t="str">
        <v>AutoTable</v>
      </c>
      <c r="D803" t="str">
        <v>FFX91075-02R5</v>
      </c>
      <c r="E803" t="str">
        <v>GRAPPE 75 MM R5 PIVOINE BLEUE  FFX</v>
      </c>
      <c r="F803" t="str">
        <v>CLIENT FFX</v>
      </c>
      <c r="H803" t="str">
        <v>BOMBE</v>
      </c>
      <c r="I803" t="str">
        <v>GRAPPEE</v>
      </c>
      <c r="J803" t="str">
        <v>75</v>
      </c>
      <c r="K803" t="str">
        <v>PIVOINE</v>
      </c>
      <c r="L803" t="str">
        <v>BLEU</v>
      </c>
      <c r="M803" t="str">
        <v>FR</v>
      </c>
      <c r="N803" t="str">
        <v>F4</v>
      </c>
      <c r="O803" t="str">
        <v>1.3G</v>
      </c>
      <c r="P803" t="str">
        <v>1008-F4-69252667</v>
      </c>
      <c r="Q803" t="str">
        <v>0.7</v>
      </c>
      <c r="R803" t="str">
        <v>25</v>
      </c>
      <c r="S803" t="str">
        <v>75</v>
      </c>
      <c r="T803" t="str">
        <v>F-00000480</v>
      </c>
      <c r="U803" t="str">
        <v>0</v>
      </c>
      <c r="V803" t="str">
        <v>6.23925</v>
      </c>
      <c r="W803" t="str">
        <v>0</v>
      </c>
    </row>
    <row r="804">
      <c r="A804" t="str">
        <v>AutoTable</v>
      </c>
      <c r="D804" t="str">
        <v>FFX91075-06R5</v>
      </c>
      <c r="E804" t="str">
        <v>GRAPPE 75 MM R5 PIVOINE ROUGE FFX</v>
      </c>
      <c r="F804" t="str">
        <v>CLIENT FFX</v>
      </c>
      <c r="H804" t="str">
        <v>BOMBE</v>
      </c>
      <c r="I804" t="str">
        <v>GRAPPEE</v>
      </c>
      <c r="J804" t="str">
        <v>75</v>
      </c>
      <c r="K804" t="str">
        <v>PIVOINE</v>
      </c>
      <c r="L804" t="str">
        <v>ROUGE</v>
      </c>
      <c r="M804" t="str">
        <v>FR</v>
      </c>
      <c r="N804" t="str">
        <v>F4</v>
      </c>
      <c r="O804" t="str">
        <v>1.3G</v>
      </c>
      <c r="P804" t="str">
        <v>1008-F4-69252667</v>
      </c>
      <c r="Q804" t="str">
        <v>0.7</v>
      </c>
      <c r="R804" t="str">
        <v>25</v>
      </c>
      <c r="S804" t="str">
        <v>75</v>
      </c>
      <c r="T804" t="str">
        <v>F-00000480</v>
      </c>
      <c r="U804" t="str">
        <v>0</v>
      </c>
      <c r="V804" t="str">
        <v>5.7325</v>
      </c>
      <c r="W804" t="str">
        <v>0</v>
      </c>
    </row>
    <row r="805">
      <c r="A805" t="str">
        <v>AutoTable</v>
      </c>
      <c r="D805" t="str">
        <v>FFX91075-08R5</v>
      </c>
      <c r="E805" t="str">
        <v>GRAPPE 75 MM R5 PIVOINE MULTICOLORE  FFX</v>
      </c>
      <c r="F805" t="str">
        <v>CLIENT FFX</v>
      </c>
      <c r="H805" t="str">
        <v>BOMBE</v>
      </c>
      <c r="I805" t="str">
        <v>GRAPPEE</v>
      </c>
      <c r="J805" t="str">
        <v>75</v>
      </c>
      <c r="K805" t="str">
        <v>PIVOINE</v>
      </c>
      <c r="L805" t="str">
        <v>MULTICOLORE</v>
      </c>
      <c r="M805" t="str">
        <v>FR</v>
      </c>
      <c r="N805" t="str">
        <v>F4</v>
      </c>
      <c r="O805" t="str">
        <v>1.3G</v>
      </c>
      <c r="P805" t="str">
        <v>1008-F4-69252667</v>
      </c>
      <c r="Q805" t="str">
        <v>0.7</v>
      </c>
      <c r="R805" t="str">
        <v>25</v>
      </c>
      <c r="S805" t="str">
        <v>75</v>
      </c>
      <c r="T805" t="str">
        <v>F-00000480</v>
      </c>
      <c r="U805" t="str">
        <v>0</v>
      </c>
      <c r="V805" t="str">
        <v>5.1622</v>
      </c>
      <c r="W805" t="str">
        <v>0</v>
      </c>
    </row>
    <row r="806">
      <c r="A806" t="str">
        <v>AutoTable</v>
      </c>
      <c r="D806" t="str">
        <v>FFX91075-18R5</v>
      </c>
      <c r="E806" t="str">
        <v>GRAPPE 75 MM R5 FILET OR FFX</v>
      </c>
      <c r="F806" t="str">
        <v>CLIENT FFX</v>
      </c>
      <c r="H806" t="str">
        <v>BOMBE</v>
      </c>
      <c r="I806" t="str">
        <v>GRAPPEE</v>
      </c>
      <c r="J806" t="str">
        <v>75</v>
      </c>
      <c r="K806" t="str">
        <v>PIVOINE FILET</v>
      </c>
      <c r="L806" t="str">
        <v>OR</v>
      </c>
      <c r="M806" t="str">
        <v>FR</v>
      </c>
      <c r="N806" t="str">
        <v>F4</v>
      </c>
      <c r="O806" t="str">
        <v>1.3G</v>
      </c>
      <c r="P806" t="str">
        <v>1008-F4-69252667</v>
      </c>
      <c r="Q806" t="str">
        <v>0.7</v>
      </c>
      <c r="R806" t="str">
        <v>25</v>
      </c>
      <c r="S806" t="str">
        <v>75</v>
      </c>
      <c r="T806" t="str">
        <v>F-00000480</v>
      </c>
      <c r="U806" t="str">
        <v>0</v>
      </c>
      <c r="V806" t="str">
        <v>6.18</v>
      </c>
      <c r="W806" t="str">
        <v>0</v>
      </c>
    </row>
    <row r="807">
      <c r="A807" t="str">
        <v>AutoTable</v>
      </c>
      <c r="D807" t="str">
        <v>FFX91075-18R6</v>
      </c>
      <c r="E807" t="str">
        <v>GRAPPE 75 MM R6 FILET OR FFX</v>
      </c>
      <c r="F807" t="str">
        <v>CLIENT FFX</v>
      </c>
      <c r="H807" t="str">
        <v>BOMBE</v>
      </c>
      <c r="I807" t="str">
        <v>GRAPPEE</v>
      </c>
      <c r="J807" t="str">
        <v>75</v>
      </c>
      <c r="K807" t="str">
        <v>PIVOINE FILET</v>
      </c>
      <c r="L807" t="str">
        <v>OR</v>
      </c>
      <c r="M807" t="str">
        <v>FR</v>
      </c>
      <c r="N807" t="str">
        <v>F4</v>
      </c>
      <c r="O807" t="str">
        <v>1.3G</v>
      </c>
      <c r="P807" t="str">
        <v>1008-F4-69252667</v>
      </c>
      <c r="Q807" t="str">
        <v>0.7</v>
      </c>
      <c r="R807" t="str">
        <v>30</v>
      </c>
      <c r="S807" t="str">
        <v>75</v>
      </c>
      <c r="T807" t="str">
        <v>F-00000480</v>
      </c>
      <c r="U807" t="str">
        <v>0</v>
      </c>
      <c r="V807" t="str">
        <v>6.39083</v>
      </c>
      <c r="W807" t="str">
        <v>0</v>
      </c>
    </row>
    <row r="808">
      <c r="A808" t="str">
        <v>AutoTable</v>
      </c>
      <c r="D808" t="str">
        <v>FFX91075-19R5</v>
      </c>
      <c r="E808" t="str">
        <v>GRAPPE 75 MM R5 FILET ARGT FFX</v>
      </c>
      <c r="F808" t="str">
        <v>CLIENT FFX</v>
      </c>
      <c r="H808" t="str">
        <v>BOMBE</v>
      </c>
      <c r="I808" t="str">
        <v>GRAPPEE</v>
      </c>
      <c r="J808" t="str">
        <v>75</v>
      </c>
      <c r="K808" t="str">
        <v>PIVOINE FILET</v>
      </c>
      <c r="L808" t="str">
        <v>ARGENT</v>
      </c>
      <c r="M808" t="str">
        <v>FR</v>
      </c>
      <c r="N808" t="str">
        <v>F4</v>
      </c>
      <c r="O808" t="str">
        <v>1.3G</v>
      </c>
      <c r="P808" t="str">
        <v>1008-F4-69252667</v>
      </c>
      <c r="Q808" t="str">
        <v>0.7</v>
      </c>
      <c r="R808" t="str">
        <v>25</v>
      </c>
      <c r="S808" t="str">
        <v>75</v>
      </c>
      <c r="T808" t="str">
        <v>F-00000480</v>
      </c>
      <c r="U808" t="str">
        <v>0</v>
      </c>
      <c r="V808" t="str">
        <v>4.0155</v>
      </c>
      <c r="W808" t="str">
        <v>0</v>
      </c>
    </row>
    <row r="809">
      <c r="A809" t="str">
        <v>AutoTable</v>
      </c>
      <c r="D809" t="str">
        <v>FFX91075-19R6</v>
      </c>
      <c r="E809" t="str">
        <v>GRAPPE 75 MM R6 PIVOINE FILET ARGT FFX</v>
      </c>
      <c r="F809" t="str">
        <v>CLIENT FFX</v>
      </c>
      <c r="H809" t="str">
        <v>BOMBE</v>
      </c>
      <c r="I809" t="str">
        <v>GRAPPEE</v>
      </c>
      <c r="J809" t="str">
        <v>75</v>
      </c>
      <c r="K809" t="str">
        <v>PIVOINE FILET</v>
      </c>
      <c r="L809" t="str">
        <v>ARGENT</v>
      </c>
      <c r="M809" t="str">
        <v>FR</v>
      </c>
      <c r="N809" t="str">
        <v>F4</v>
      </c>
      <c r="O809" t="str">
        <v>1.3G</v>
      </c>
      <c r="P809" t="str">
        <v>1008-F4-69252667</v>
      </c>
      <c r="Q809" t="str">
        <v>0.7</v>
      </c>
      <c r="R809" t="str">
        <v>30</v>
      </c>
      <c r="S809" t="str">
        <v>75</v>
      </c>
      <c r="T809" t="str">
        <v>F-00000480</v>
      </c>
      <c r="U809" t="str">
        <v>0</v>
      </c>
      <c r="V809" t="str">
        <v>7.32717</v>
      </c>
      <c r="W809" t="str">
        <v>0</v>
      </c>
    </row>
    <row r="810">
      <c r="A810" t="str">
        <v>AutoTable</v>
      </c>
      <c r="D810" t="str">
        <v>FFX91450R5</v>
      </c>
      <c r="E810" t="str">
        <v>GRAPPE 50 MM R5 ASSORTIES FFX</v>
      </c>
      <c r="F810" t="str">
        <v>CLIENT FFX</v>
      </c>
      <c r="H810" t="str">
        <v>BOMBE</v>
      </c>
      <c r="I810" t="str">
        <v>GRAPPEE</v>
      </c>
      <c r="J810" t="str">
        <v>50</v>
      </c>
      <c r="K810" t="str">
        <v>PIVOINE</v>
      </c>
      <c r="L810" t="str">
        <v>ASSORTI</v>
      </c>
      <c r="M810" t="str">
        <v>FR</v>
      </c>
      <c r="N810" t="str">
        <v>F4</v>
      </c>
      <c r="O810" t="str">
        <v>1.3G</v>
      </c>
      <c r="P810" t="str">
        <v>1008-F4-69253578</v>
      </c>
      <c r="Q810" t="str">
        <v>0.25</v>
      </c>
      <c r="R810" t="str">
        <v>25</v>
      </c>
      <c r="S810" t="str">
        <v>50</v>
      </c>
      <c r="T810" t="str">
        <v>F-00000480</v>
      </c>
      <c r="U810" t="str">
        <v>0</v>
      </c>
      <c r="V810" t="str">
        <v>0</v>
      </c>
      <c r="W810" t="str">
        <v>0</v>
      </c>
    </row>
    <row r="811">
      <c r="A811" t="str">
        <v>AutoTable</v>
      </c>
      <c r="D811" t="str">
        <v>FFX94075-20R6</v>
      </c>
      <c r="E811" t="str">
        <v>GRAPPE 75 MM R6 FILET OR CASCADE FFX</v>
      </c>
      <c r="F811" t="str">
        <v>CLIENT FFX</v>
      </c>
      <c r="H811" t="str">
        <v>BOMBE</v>
      </c>
      <c r="I811" t="str">
        <v>GRAPPEE</v>
      </c>
      <c r="J811" t="str">
        <v>75</v>
      </c>
      <c r="K811" t="str">
        <v>SPECIAL CASCADE</v>
      </c>
      <c r="L811" t="str">
        <v>OR</v>
      </c>
      <c r="M811" t="str">
        <v>FR</v>
      </c>
      <c r="N811" t="str">
        <v>F4</v>
      </c>
      <c r="O811" t="str">
        <v>1.3G</v>
      </c>
      <c r="P811" t="str">
        <v>1008-F4-69252666</v>
      </c>
      <c r="Q811" t="str">
        <v>0.7</v>
      </c>
      <c r="R811" t="str">
        <v>30</v>
      </c>
      <c r="S811" t="str">
        <v>75</v>
      </c>
      <c r="T811" t="str">
        <v>F-00000480</v>
      </c>
      <c r="U811" t="str">
        <v>0</v>
      </c>
      <c r="V811" t="str">
        <v>7.58</v>
      </c>
      <c r="W811" t="str">
        <v>0</v>
      </c>
    </row>
    <row r="812">
      <c r="A812" t="str">
        <v>AutoTable</v>
      </c>
      <c r="D812" t="str">
        <v>FFX99675-07FR5</v>
      </c>
      <c r="E812" t="str">
        <v>GRAPPE 75 MM R5 FILET OR/FRISSON BLANC FFX</v>
      </c>
      <c r="F812" t="str">
        <v>CLIENT FFX</v>
      </c>
      <c r="H812" t="str">
        <v>BOMBE</v>
      </c>
      <c r="I812" t="str">
        <v>GRAPPEE</v>
      </c>
      <c r="J812" t="str">
        <v>75</v>
      </c>
      <c r="K812" t="str">
        <v>PIVOINE FILET</v>
      </c>
      <c r="L812" t="str">
        <v>OR</v>
      </c>
      <c r="M812" t="str">
        <v>FR</v>
      </c>
      <c r="N812" t="str">
        <v>F4</v>
      </c>
      <c r="O812" t="str">
        <v>1.3G</v>
      </c>
      <c r="P812" t="str">
        <v>1008-F4-69252667</v>
      </c>
      <c r="Q812" t="str">
        <v>0.7</v>
      </c>
      <c r="R812" t="str">
        <v>25</v>
      </c>
      <c r="S812" t="str">
        <v>75</v>
      </c>
      <c r="T812" t="str">
        <v>F-00000480</v>
      </c>
      <c r="U812" t="str">
        <v>0</v>
      </c>
      <c r="V812" t="str">
        <v>6.94143</v>
      </c>
      <c r="W812" t="str">
        <v>0</v>
      </c>
    </row>
    <row r="813">
      <c r="A813" t="str">
        <v>AutoTable</v>
      </c>
      <c r="D813" t="str">
        <v>GR10A5</v>
      </c>
      <c r="E813" t="str">
        <v>GRAPPE Ø100 R5 ARGENT</v>
      </c>
      <c r="F813" t="str">
        <v>1</v>
      </c>
      <c r="H813" t="str">
        <v>BOMBE</v>
      </c>
      <c r="I813" t="str">
        <v>GRAPPEE</v>
      </c>
      <c r="J813" t="str">
        <v>100</v>
      </c>
      <c r="K813" t="str">
        <v>MULTI EFFETS</v>
      </c>
      <c r="L813" t="str">
        <v>ARGENT</v>
      </c>
      <c r="M813" t="str">
        <v>CN</v>
      </c>
      <c r="N813" t="str">
        <v>F4</v>
      </c>
      <c r="O813" t="str">
        <v>1.3G</v>
      </c>
      <c r="P813" t="str">
        <v>1008-F4-69252665</v>
      </c>
      <c r="Q813" t="str">
        <v>1.6</v>
      </c>
      <c r="R813" t="str">
        <v>25</v>
      </c>
      <c r="S813" t="str">
        <v>100</v>
      </c>
      <c r="T813" t="str">
        <v>F-00000234</v>
      </c>
      <c r="U813" t="str">
        <v>117</v>
      </c>
      <c r="V813" t="str">
        <v>11.27</v>
      </c>
      <c r="W813" t="str">
        <v>0</v>
      </c>
      <c r="X813" t="str">
        <v>https://youtu.be/9ZV5-nfAe0c</v>
      </c>
    </row>
    <row r="814">
      <c r="A814" t="str">
        <v>AutoTable</v>
      </c>
      <c r="D814" t="str">
        <v>GR10B3</v>
      </c>
      <c r="E814" t="str">
        <v>GRAPPE Ø100 R3 ASSORTI</v>
      </c>
      <c r="F814" t="str">
        <v>1</v>
      </c>
      <c r="H814" t="str">
        <v>BOMBE</v>
      </c>
      <c r="I814" t="str">
        <v>GRAPPEE</v>
      </c>
      <c r="J814" t="str">
        <v>100</v>
      </c>
      <c r="K814" t="str">
        <v>MULTI EFFETS</v>
      </c>
      <c r="L814" t="str">
        <v>ASSORTI</v>
      </c>
      <c r="M814" t="str">
        <v>CN</v>
      </c>
      <c r="N814" t="str">
        <v>F4</v>
      </c>
      <c r="O814" t="str">
        <v>1.3G</v>
      </c>
      <c r="P814" t="str">
        <v>1008-F4-69252665</v>
      </c>
      <c r="Q814" t="str">
        <v>1.6</v>
      </c>
      <c r="R814" t="str">
        <v>15</v>
      </c>
      <c r="S814" t="str">
        <v>100</v>
      </c>
      <c r="T814" t="str">
        <v>F-00000300</v>
      </c>
      <c r="U814" t="str">
        <v>356</v>
      </c>
      <c r="V814" t="str">
        <v>11.27389</v>
      </c>
      <c r="W814" t="str">
        <v>1</v>
      </c>
    </row>
    <row r="815">
      <c r="A815" t="str">
        <v>AutoTable</v>
      </c>
      <c r="D815" t="str">
        <v>GR10B5</v>
      </c>
      <c r="E815" t="str">
        <v>GRAPPE Ø100 R5 BLEU</v>
      </c>
      <c r="F815" t="str">
        <v>1</v>
      </c>
      <c r="H815" t="str">
        <v>BOMBE</v>
      </c>
      <c r="I815" t="str">
        <v>GRAPPEE</v>
      </c>
      <c r="J815" t="str">
        <v>100</v>
      </c>
      <c r="K815" t="str">
        <v>MULTI EFFETS</v>
      </c>
      <c r="L815" t="str">
        <v>BLEU</v>
      </c>
      <c r="M815" t="str">
        <v>CN</v>
      </c>
      <c r="N815" t="str">
        <v>F4</v>
      </c>
      <c r="O815" t="str">
        <v>1.3G</v>
      </c>
      <c r="P815" t="str">
        <v>1008-F4-69252665</v>
      </c>
      <c r="Q815" t="str">
        <v>1.6</v>
      </c>
      <c r="R815" t="str">
        <v>25</v>
      </c>
      <c r="S815" t="str">
        <v>100</v>
      </c>
      <c r="T815" t="str">
        <v>F-00000234</v>
      </c>
      <c r="U815" t="str">
        <v>75</v>
      </c>
      <c r="V815" t="str">
        <v>11.27317</v>
      </c>
      <c r="W815" t="str">
        <v>0</v>
      </c>
      <c r="X815" t="str">
        <v>https://youtu.be/5M-QdJcm2JM</v>
      </c>
    </row>
    <row r="816">
      <c r="A816" t="str">
        <v>AutoTable</v>
      </c>
      <c r="D816" t="str">
        <v>GR10H4</v>
      </c>
      <c r="E816" t="str">
        <v>GRAPPE 100 MM R4 PAPILLON ROUGE</v>
      </c>
      <c r="F816" t="str">
        <v>ANCIENNES REFS</v>
      </c>
      <c r="H816" t="str">
        <v>BOMBE</v>
      </c>
      <c r="I816" t="str">
        <v>GRAPPEE</v>
      </c>
      <c r="J816" t="str">
        <v>100</v>
      </c>
      <c r="K816" t="str">
        <v>SPECIAL PAPILLON</v>
      </c>
      <c r="L816" t="str">
        <v>ROUGE</v>
      </c>
      <c r="M816" t="str">
        <v>CN</v>
      </c>
      <c r="N816" t="str">
        <v>F4</v>
      </c>
      <c r="O816" t="str">
        <v>1.3G</v>
      </c>
      <c r="P816" t="str">
        <v>1008-F4-69253577</v>
      </c>
      <c r="Q816" t="str">
        <v>1.6</v>
      </c>
      <c r="R816" t="str">
        <v>20</v>
      </c>
      <c r="S816" t="str">
        <v>100</v>
      </c>
      <c r="T816" t="str">
        <v>F-00000234</v>
      </c>
      <c r="U816" t="str">
        <v>0</v>
      </c>
      <c r="V816" t="str">
        <v>11.25</v>
      </c>
      <c r="W816" t="str">
        <v>0</v>
      </c>
    </row>
    <row r="817">
      <c r="A817" t="str">
        <v>AutoTable</v>
      </c>
      <c r="D817" t="str">
        <v>GR10OR5</v>
      </c>
      <c r="E817" t="str">
        <v>GRAPPE Ø100 R5 OR</v>
      </c>
      <c r="F817" t="str">
        <v>1</v>
      </c>
      <c r="H817" t="str">
        <v>BOMBE</v>
      </c>
      <c r="I817" t="str">
        <v>GRAPPEE</v>
      </c>
      <c r="J817" t="str">
        <v>100</v>
      </c>
      <c r="K817" t="str">
        <v>MULTI EFFETS</v>
      </c>
      <c r="L817" t="str">
        <v>OR</v>
      </c>
      <c r="M817" t="str">
        <v>CN</v>
      </c>
      <c r="N817" t="str">
        <v>F4</v>
      </c>
      <c r="O817" t="str">
        <v>1.3G</v>
      </c>
      <c r="P817" t="str">
        <v>1008-F4-69250665</v>
      </c>
      <c r="Q817" t="str">
        <v>1.6</v>
      </c>
      <c r="R817" t="str">
        <v>25</v>
      </c>
      <c r="S817" t="str">
        <v>100</v>
      </c>
      <c r="T817" t="str">
        <v>F-00000234</v>
      </c>
      <c r="U817" t="str">
        <v>260</v>
      </c>
      <c r="V817" t="str">
        <v>11.27308</v>
      </c>
      <c r="W817" t="str">
        <v>0</v>
      </c>
      <c r="X817" t="str">
        <v>https://youtu.be/cbBgVpaUkTU</v>
      </c>
    </row>
    <row r="818">
      <c r="A818" t="str">
        <v>AutoTable</v>
      </c>
      <c r="D818" t="str">
        <v>GR10Q2</v>
      </c>
      <c r="E818" t="str">
        <v>GRAPPE Ø100 R2 ASSORTI</v>
      </c>
      <c r="F818" t="str">
        <v>1</v>
      </c>
      <c r="H818" t="str">
        <v>BOMBE</v>
      </c>
      <c r="I818" t="str">
        <v>GRAPPEE</v>
      </c>
      <c r="J818" t="str">
        <v>100</v>
      </c>
      <c r="K818" t="str">
        <v>MULTI EFFETS</v>
      </c>
      <c r="L818" t="str">
        <v>ASSORTI</v>
      </c>
      <c r="M818" t="str">
        <v>CN</v>
      </c>
      <c r="N818" t="str">
        <v>F4</v>
      </c>
      <c r="O818" t="str">
        <v>1.3G</v>
      </c>
      <c r="P818" t="str">
        <v>1008-F4-69250665</v>
      </c>
      <c r="Q818" t="str">
        <v>1.6</v>
      </c>
      <c r="R818" t="str">
        <v>10</v>
      </c>
      <c r="S818" t="str">
        <v>100</v>
      </c>
      <c r="T818" t="str">
        <v>F-00000300</v>
      </c>
      <c r="U818" t="str">
        <v>227</v>
      </c>
      <c r="V818" t="str">
        <v>11.20229</v>
      </c>
      <c r="W818" t="str">
        <v>1</v>
      </c>
    </row>
    <row r="819">
      <c r="A819" t="str">
        <v>AutoTable</v>
      </c>
      <c r="D819" t="str">
        <v>GR10R5</v>
      </c>
      <c r="E819" t="str">
        <v>GRAPPE Ø100 R5  ROUGE</v>
      </c>
      <c r="F819" t="str">
        <v>1</v>
      </c>
      <c r="H819" t="str">
        <v>BOMBE</v>
      </c>
      <c r="I819" t="str">
        <v>GRAPPEE</v>
      </c>
      <c r="J819" t="str">
        <v>100</v>
      </c>
      <c r="K819" t="str">
        <v>MULTI EFFETS</v>
      </c>
      <c r="L819" t="str">
        <v>ROUGE</v>
      </c>
      <c r="M819" t="str">
        <v>CN</v>
      </c>
      <c r="N819" t="str">
        <v>F4</v>
      </c>
      <c r="O819" t="str">
        <v>1.3G</v>
      </c>
      <c r="P819" t="str">
        <v>1008-F4-69250665</v>
      </c>
      <c r="Q819" t="str">
        <v>1.6</v>
      </c>
      <c r="R819" t="str">
        <v>25</v>
      </c>
      <c r="S819" t="str">
        <v>100</v>
      </c>
      <c r="T819" t="str">
        <v>F-00000234</v>
      </c>
      <c r="U819" t="str">
        <v>96</v>
      </c>
      <c r="V819" t="str">
        <v>11.29683</v>
      </c>
      <c r="W819" t="str">
        <v>0</v>
      </c>
      <c r="X819" t="str">
        <v>https://tinyurl.com/y24bgnfh</v>
      </c>
    </row>
    <row r="820">
      <c r="A820" t="str">
        <v>AutoTable</v>
      </c>
      <c r="D820" t="str">
        <v>GR10U5</v>
      </c>
      <c r="E820" t="str">
        <v>GRAPPE 100MM R5 ASSORTIES</v>
      </c>
      <c r="F820" t="str">
        <v>ANCIENNES REFS</v>
      </c>
      <c r="H820" t="str">
        <v>BOMBE</v>
      </c>
      <c r="I820" t="str">
        <v>GRAPPEE</v>
      </c>
      <c r="J820" t="str">
        <v>100</v>
      </c>
      <c r="K820" t="str">
        <v>MULTI EFFETS</v>
      </c>
      <c r="L820" t="str">
        <v>ASSORTI</v>
      </c>
      <c r="M820" t="str">
        <v>FR</v>
      </c>
      <c r="N820" t="str">
        <v>F4</v>
      </c>
      <c r="O820" t="str">
        <v>1.3G</v>
      </c>
      <c r="P820" t="str">
        <v>1170-F4-02742</v>
      </c>
      <c r="Q820" t="str">
        <v>1.6</v>
      </c>
      <c r="R820" t="str">
        <v>25</v>
      </c>
      <c r="S820" t="str">
        <v>100</v>
      </c>
      <c r="T820" t="str">
        <v>F-00000480</v>
      </c>
      <c r="U820" t="str">
        <v>0</v>
      </c>
      <c r="V820" t="str">
        <v>0</v>
      </c>
      <c r="W820" t="str">
        <v>0</v>
      </c>
    </row>
    <row r="821">
      <c r="A821" t="str">
        <v>AutoTable</v>
      </c>
      <c r="D821" t="str">
        <v>GR10VE5</v>
      </c>
      <c r="E821" t="str">
        <v>GRAPPE Ø100 R5  VERT</v>
      </c>
      <c r="F821" t="str">
        <v>1</v>
      </c>
      <c r="H821" t="str">
        <v>BOMBE</v>
      </c>
      <c r="I821" t="str">
        <v>GRAPPEE</v>
      </c>
      <c r="J821" t="str">
        <v>100</v>
      </c>
      <c r="K821" t="str">
        <v>MULTI EFFETS</v>
      </c>
      <c r="L821" t="str">
        <v>VERT</v>
      </c>
      <c r="M821" t="str">
        <v>CN</v>
      </c>
      <c r="N821" t="str">
        <v>F4</v>
      </c>
      <c r="O821" t="str">
        <v>1.3G</v>
      </c>
      <c r="P821" t="str">
        <v>1008-F4-69250665</v>
      </c>
      <c r="Q821" t="str">
        <v>1.6</v>
      </c>
      <c r="R821" t="str">
        <v>25</v>
      </c>
      <c r="S821" t="str">
        <v>100</v>
      </c>
      <c r="T821" t="str">
        <v>F-00000234</v>
      </c>
      <c r="U821" t="str">
        <v>127</v>
      </c>
      <c r="V821" t="str">
        <v>11.28011</v>
      </c>
      <c r="W821" t="str">
        <v>0</v>
      </c>
      <c r="X821" t="str">
        <v>https://youtu.be/ZqoE3sNFGf4</v>
      </c>
    </row>
    <row r="822">
      <c r="A822" t="str">
        <v>AutoTable</v>
      </c>
      <c r="D822" t="str">
        <v>GR10VI5</v>
      </c>
      <c r="E822" t="str">
        <v>GRAPPE Ø100 R5  VIOLET</v>
      </c>
      <c r="F822" t="str">
        <v>1</v>
      </c>
      <c r="H822" t="str">
        <v>BOMBE</v>
      </c>
      <c r="I822" t="str">
        <v>GRAPPEE</v>
      </c>
      <c r="J822" t="str">
        <v>100</v>
      </c>
      <c r="K822" t="str">
        <v>MULTI EFFETS</v>
      </c>
      <c r="L822" t="str">
        <v>VIOLET</v>
      </c>
      <c r="M822" t="str">
        <v>CN</v>
      </c>
      <c r="N822" t="str">
        <v>F4</v>
      </c>
      <c r="O822" t="str">
        <v>1.3G</v>
      </c>
      <c r="P822" t="str">
        <v>1008-F4-69250665</v>
      </c>
      <c r="Q822" t="str">
        <v>1.6</v>
      </c>
      <c r="R822" t="str">
        <v>25</v>
      </c>
      <c r="S822" t="str">
        <v>100</v>
      </c>
      <c r="T822" t="str">
        <v>F-00000234</v>
      </c>
      <c r="U822" t="str">
        <v>121</v>
      </c>
      <c r="V822" t="str">
        <v>11.29683</v>
      </c>
      <c r="W822" t="str">
        <v>0</v>
      </c>
      <c r="X822" t="str">
        <v>https://tinyurl.com/y4jenokg</v>
      </c>
    </row>
    <row r="823">
      <c r="A823" t="str">
        <v>AutoTable</v>
      </c>
      <c r="D823" t="str">
        <v>GR10W5</v>
      </c>
      <c r="E823" t="str">
        <v>GRAPPE Ø100 R5 ASSORTIES 1</v>
      </c>
      <c r="F823" t="str">
        <v>1</v>
      </c>
      <c r="H823" t="str">
        <v>BOMBE</v>
      </c>
      <c r="I823" t="str">
        <v>GRAPPEE</v>
      </c>
      <c r="J823" t="str">
        <v>100</v>
      </c>
      <c r="K823" t="str">
        <v>MULTI EFFETS</v>
      </c>
      <c r="L823" t="str">
        <v>ASSORTI</v>
      </c>
      <c r="M823" t="str">
        <v>CN</v>
      </c>
      <c r="N823" t="str">
        <v>F4</v>
      </c>
      <c r="O823" t="str">
        <v>1.3G</v>
      </c>
      <c r="P823" t="str">
        <v>1008-F4-69250665</v>
      </c>
      <c r="Q823" t="str">
        <v>1.6</v>
      </c>
      <c r="R823" t="str">
        <v>25</v>
      </c>
      <c r="S823" t="str">
        <v>100</v>
      </c>
      <c r="T823" t="str">
        <v>F-00000234</v>
      </c>
      <c r="U823" t="str">
        <v>145</v>
      </c>
      <c r="V823" t="str">
        <v>11.28007</v>
      </c>
      <c r="W823" t="str">
        <v>0</v>
      </c>
      <c r="X823" t="str">
        <v>https://youtu.be/4aidf5B6TLc</v>
      </c>
    </row>
    <row r="824">
      <c r="A824" t="str">
        <v>AutoTable</v>
      </c>
      <c r="D824" t="str">
        <v>GR10X5</v>
      </c>
      <c r="E824" t="str">
        <v>GRAPPE Ø100  R5 ASSORTIES 2</v>
      </c>
      <c r="F824" t="str">
        <v>1</v>
      </c>
      <c r="H824" t="str">
        <v>BOMBE</v>
      </c>
      <c r="I824" t="str">
        <v>GRAPPEE</v>
      </c>
      <c r="J824" t="str">
        <v>100</v>
      </c>
      <c r="K824" t="str">
        <v>MULTI EFFETS</v>
      </c>
      <c r="L824" t="str">
        <v>ASSORTI</v>
      </c>
      <c r="M824" t="str">
        <v>CN</v>
      </c>
      <c r="N824" t="str">
        <v>F4</v>
      </c>
      <c r="O824" t="str">
        <v>1.3G</v>
      </c>
      <c r="P824" t="str">
        <v>1170-F4-02742</v>
      </c>
      <c r="Q824" t="str">
        <v>1.6</v>
      </c>
      <c r="R824" t="str">
        <v>25</v>
      </c>
      <c r="S824" t="str">
        <v>100</v>
      </c>
      <c r="T824" t="str">
        <v>F-00000234</v>
      </c>
      <c r="U824" t="str">
        <v>143</v>
      </c>
      <c r="V824" t="str">
        <v>11.73</v>
      </c>
      <c r="W824" t="str">
        <v>1</v>
      </c>
    </row>
    <row r="825">
      <c r="A825" t="str">
        <v>AutoTable</v>
      </c>
      <c r="D825" t="str">
        <v>GR10Y5</v>
      </c>
      <c r="E825" t="str">
        <v>GRAPPE Ø100  R5 ASSORTIES 3</v>
      </c>
      <c r="F825" t="str">
        <v>1</v>
      </c>
      <c r="H825" t="str">
        <v>BOMBE</v>
      </c>
      <c r="I825" t="str">
        <v>GRAPPEE</v>
      </c>
      <c r="J825" t="str">
        <v>100</v>
      </c>
      <c r="K825" t="str">
        <v>MULTI EFFETS</v>
      </c>
      <c r="L825" t="str">
        <v>ASSORTI</v>
      </c>
      <c r="M825" t="str">
        <v>CN</v>
      </c>
      <c r="N825" t="str">
        <v>F4</v>
      </c>
      <c r="O825" t="str">
        <v>1.3G</v>
      </c>
      <c r="P825" t="str">
        <v>1170-F4-02742</v>
      </c>
      <c r="Q825" t="str">
        <v>1.6</v>
      </c>
      <c r="R825" t="str">
        <v>25</v>
      </c>
      <c r="S825" t="str">
        <v>100</v>
      </c>
      <c r="T825" t="str">
        <v>F-00000234</v>
      </c>
      <c r="U825" t="str">
        <v>172</v>
      </c>
      <c r="V825" t="str">
        <v>11.73188</v>
      </c>
      <c r="W825" t="str">
        <v>1</v>
      </c>
    </row>
    <row r="826">
      <c r="A826" t="str">
        <v>AutoTable</v>
      </c>
      <c r="D826" t="str">
        <v>GR10Z5</v>
      </c>
      <c r="E826" t="str">
        <v>GRAPPE Ø100 R5 ASSORTIES 4</v>
      </c>
      <c r="F826" t="str">
        <v>1</v>
      </c>
      <c r="H826" t="str">
        <v>BOMBE</v>
      </c>
      <c r="I826" t="str">
        <v>GRAPPEE</v>
      </c>
      <c r="J826" t="str">
        <v>100</v>
      </c>
      <c r="K826" t="str">
        <v>MULTI EFFETS</v>
      </c>
      <c r="L826" t="str">
        <v>ASSORTI</v>
      </c>
      <c r="M826" t="str">
        <v>CN</v>
      </c>
      <c r="N826" t="str">
        <v>F4</v>
      </c>
      <c r="O826" t="str">
        <v>1.3G</v>
      </c>
      <c r="P826" t="str">
        <v>1008-F4-69250665</v>
      </c>
      <c r="Q826" t="str">
        <v>1.6</v>
      </c>
      <c r="R826" t="str">
        <v>25</v>
      </c>
      <c r="S826" t="str">
        <v>100</v>
      </c>
      <c r="T826" t="str">
        <v>F-00000234</v>
      </c>
      <c r="U826" t="str">
        <v>156</v>
      </c>
      <c r="V826" t="str">
        <v>11.28</v>
      </c>
      <c r="W826" t="str">
        <v>0</v>
      </c>
      <c r="X826" t="str">
        <v>https://youtu.be/0pIZSNNW4oE</v>
      </c>
    </row>
    <row r="827">
      <c r="A827" t="str">
        <v>AutoTable</v>
      </c>
      <c r="D827" t="str">
        <v>GR75A5</v>
      </c>
      <c r="E827" t="str">
        <v>GRAPPE Ø75 R5 ARGENT</v>
      </c>
      <c r="F827" t="str">
        <v>1</v>
      </c>
      <c r="H827" t="str">
        <v>BOMBE</v>
      </c>
      <c r="I827" t="str">
        <v>GRAPPEE</v>
      </c>
      <c r="J827" t="str">
        <v>75</v>
      </c>
      <c r="K827" t="str">
        <v>MULTI EFFETS</v>
      </c>
      <c r="L827" t="str">
        <v>ARGENT</v>
      </c>
      <c r="M827" t="str">
        <v>CN</v>
      </c>
      <c r="N827" t="str">
        <v>F4</v>
      </c>
      <c r="O827" t="str">
        <v>1.3G</v>
      </c>
      <c r="P827" t="str">
        <v>1008-F4-69252667</v>
      </c>
      <c r="Q827" t="str">
        <v>0.7</v>
      </c>
      <c r="R827" t="str">
        <v>25</v>
      </c>
      <c r="S827" t="str">
        <v>75</v>
      </c>
      <c r="T827" t="str">
        <v>F-00000234</v>
      </c>
      <c r="U827" t="str">
        <v>560</v>
      </c>
      <c r="V827" t="str">
        <v>6.376</v>
      </c>
      <c r="W827" t="str">
        <v>0</v>
      </c>
      <c r="X827" t="str">
        <v>https://youtu.be/YkHeKku5tzY</v>
      </c>
    </row>
    <row r="828">
      <c r="A828" t="str">
        <v>AutoTable</v>
      </c>
      <c r="D828" t="str">
        <v>GR75B3</v>
      </c>
      <c r="E828" t="str">
        <v>GRAPPE Ø75 R3 ASSORTI</v>
      </c>
      <c r="F828" t="str">
        <v>1</v>
      </c>
      <c r="H828" t="str">
        <v>BOMBE</v>
      </c>
      <c r="I828" t="str">
        <v>GRAPPEE</v>
      </c>
      <c r="J828" t="str">
        <v>75</v>
      </c>
      <c r="K828" t="str">
        <v>MULTI EFFETS</v>
      </c>
      <c r="L828" t="str">
        <v>ASSORTI</v>
      </c>
      <c r="M828" t="str">
        <v>CN</v>
      </c>
      <c r="N828" t="str">
        <v>F4</v>
      </c>
      <c r="O828" t="str">
        <v>1.3G</v>
      </c>
      <c r="P828" t="str">
        <v>1008-F4-69252667</v>
      </c>
      <c r="Q828" t="str">
        <v>0.7</v>
      </c>
      <c r="R828" t="str">
        <v>15</v>
      </c>
      <c r="S828" t="str">
        <v>75</v>
      </c>
      <c r="T828" t="str">
        <v>F-00000234</v>
      </c>
      <c r="U828" t="str">
        <v>1481</v>
      </c>
      <c r="V828" t="str">
        <v>6.8345</v>
      </c>
      <c r="W828" t="str">
        <v>1</v>
      </c>
    </row>
    <row r="829">
      <c r="A829" t="str">
        <v>AutoTable</v>
      </c>
      <c r="D829" t="str">
        <v>GR75B5</v>
      </c>
      <c r="E829" t="str">
        <v>GRAPPE Ø75 R5 BLEU</v>
      </c>
      <c r="F829" t="str">
        <v>1</v>
      </c>
      <c r="H829" t="str">
        <v>BOMBE</v>
      </c>
      <c r="I829" t="str">
        <v>GRAPPEE</v>
      </c>
      <c r="J829" t="str">
        <v>75</v>
      </c>
      <c r="K829" t="str">
        <v>MULTI EFFETS</v>
      </c>
      <c r="L829" t="str">
        <v>BLEU</v>
      </c>
      <c r="M829" t="str">
        <v>CN</v>
      </c>
      <c r="N829" t="str">
        <v>F4</v>
      </c>
      <c r="O829" t="str">
        <v>1.3G</v>
      </c>
      <c r="P829" t="str">
        <v>1008-F4-69252667</v>
      </c>
      <c r="Q829" t="str">
        <v>0.7</v>
      </c>
      <c r="R829" t="str">
        <v>25</v>
      </c>
      <c r="S829" t="str">
        <v>75</v>
      </c>
      <c r="T829" t="str">
        <v>F-00000300</v>
      </c>
      <c r="U829" t="str">
        <v>384</v>
      </c>
      <c r="V829" t="str">
        <v>6.7475</v>
      </c>
      <c r="W829" t="str">
        <v>1</v>
      </c>
      <c r="X829" t="str">
        <v>https://youtu.be/aIJdDsudMj8</v>
      </c>
    </row>
    <row r="830">
      <c r="A830" t="str">
        <v>AutoTable</v>
      </c>
      <c r="D830" t="str">
        <v>GR75M5</v>
      </c>
      <c r="E830" t="str">
        <v>GRAPPE Ø75 R5 MULTICOLORE</v>
      </c>
      <c r="F830" t="str">
        <v>1</v>
      </c>
      <c r="H830" t="str">
        <v>BOMBE</v>
      </c>
      <c r="I830" t="str">
        <v>GRAPPEE</v>
      </c>
      <c r="J830" t="str">
        <v>75</v>
      </c>
      <c r="K830" t="str">
        <v>MULTI EFFETS</v>
      </c>
      <c r="L830" t="str">
        <v>MULTICOLORE</v>
      </c>
      <c r="M830" t="str">
        <v>CN</v>
      </c>
      <c r="N830" t="str">
        <v>F4</v>
      </c>
      <c r="O830" t="str">
        <v>1.3G</v>
      </c>
      <c r="P830" t="str">
        <v>1008-F4-69252667</v>
      </c>
      <c r="Q830" t="str">
        <v>0.7</v>
      </c>
      <c r="R830" t="str">
        <v>25</v>
      </c>
      <c r="S830" t="str">
        <v>75</v>
      </c>
      <c r="T830" t="str">
        <v>F-00000300</v>
      </c>
      <c r="U830" t="str">
        <v>416</v>
      </c>
      <c r="V830" t="str">
        <v>7.322</v>
      </c>
      <c r="W830" t="str">
        <v>0</v>
      </c>
      <c r="X830" t="str">
        <v>https://youtu.be/jRX1BLDkJps</v>
      </c>
    </row>
    <row r="831">
      <c r="A831" t="str">
        <v>AutoTable</v>
      </c>
      <c r="D831" t="str">
        <v>GR75OR5</v>
      </c>
      <c r="E831" t="str">
        <v>GRAPPE Ø75 R5 OR</v>
      </c>
      <c r="F831" t="str">
        <v>1</v>
      </c>
      <c r="H831" t="str">
        <v>BOMBE</v>
      </c>
      <c r="I831" t="str">
        <v>GRAPPEE</v>
      </c>
      <c r="J831" t="str">
        <v>75</v>
      </c>
      <c r="K831" t="str">
        <v>MULTI EFFETS</v>
      </c>
      <c r="L831" t="str">
        <v>OR</v>
      </c>
      <c r="M831" t="str">
        <v>CN</v>
      </c>
      <c r="N831" t="str">
        <v>F4</v>
      </c>
      <c r="O831" t="str">
        <v>1.3G</v>
      </c>
      <c r="P831" t="str">
        <v>1008-F4-69252667</v>
      </c>
      <c r="Q831" t="str">
        <v>0.7</v>
      </c>
      <c r="R831" t="str">
        <v>25</v>
      </c>
      <c r="S831" t="str">
        <v>75</v>
      </c>
      <c r="T831" t="str">
        <v>F-00000300</v>
      </c>
      <c r="U831" t="str">
        <v>249</v>
      </c>
      <c r="V831" t="str">
        <v>6.83457</v>
      </c>
      <c r="W831" t="str">
        <v>0</v>
      </c>
      <c r="X831" t="str">
        <v>https://youtu.be/2944Tso-5r0</v>
      </c>
    </row>
    <row r="832">
      <c r="A832" t="str">
        <v>AutoTable</v>
      </c>
      <c r="D832" t="str">
        <v>GR75Q2</v>
      </c>
      <c r="E832" t="str">
        <v>GRAPPE Ø75 R2 ASSORTI</v>
      </c>
      <c r="F832" t="str">
        <v>1</v>
      </c>
      <c r="H832" t="str">
        <v>BOMBE</v>
      </c>
      <c r="I832" t="str">
        <v>GRAPPEE</v>
      </c>
      <c r="J832" t="str">
        <v>75</v>
      </c>
      <c r="K832" t="str">
        <v>MULTI EFFETS</v>
      </c>
      <c r="L832" t="str">
        <v>ASSORTI</v>
      </c>
      <c r="M832" t="str">
        <v>CN</v>
      </c>
      <c r="N832" t="str">
        <v>F4</v>
      </c>
      <c r="O832" t="str">
        <v>1.3G</v>
      </c>
      <c r="P832" t="str">
        <v>1008-F4-69252667</v>
      </c>
      <c r="Q832" t="str">
        <v>0.7</v>
      </c>
      <c r="R832" t="str">
        <v>10</v>
      </c>
      <c r="S832" t="str">
        <v>75</v>
      </c>
      <c r="T832" t="str">
        <v>F-00000300</v>
      </c>
      <c r="U832" t="str">
        <v>558</v>
      </c>
      <c r="V832" t="str">
        <v>6.83383</v>
      </c>
      <c r="W832" t="str">
        <v>0</v>
      </c>
      <c r="X832" t="str">
        <v>https://tinyurl.com/y5blxn2q</v>
      </c>
    </row>
    <row r="833">
      <c r="A833" t="str">
        <v>AutoTable</v>
      </c>
      <c r="D833" t="str">
        <v>GR75R5</v>
      </c>
      <c r="E833" t="str">
        <v>GRAPPE Ø75 R5 ROUGE</v>
      </c>
      <c r="F833" t="str">
        <v>1</v>
      </c>
      <c r="H833" t="str">
        <v>BOMBE</v>
      </c>
      <c r="I833" t="str">
        <v>GRAPPEE</v>
      </c>
      <c r="J833" t="str">
        <v>75</v>
      </c>
      <c r="K833" t="str">
        <v>MULTI EFFETS</v>
      </c>
      <c r="L833" t="str">
        <v>ROUGE</v>
      </c>
      <c r="M833" t="str">
        <v>CN</v>
      </c>
      <c r="N833" t="str">
        <v>F4</v>
      </c>
      <c r="O833" t="str">
        <v>1.3G</v>
      </c>
      <c r="P833" t="str">
        <v>1008-F4-69252667</v>
      </c>
      <c r="Q833" t="str">
        <v>0.7</v>
      </c>
      <c r="R833" t="str">
        <v>25</v>
      </c>
      <c r="S833" t="str">
        <v>75</v>
      </c>
      <c r="T833" t="str">
        <v>F-00000234</v>
      </c>
      <c r="U833" t="str">
        <v>288</v>
      </c>
      <c r="V833" t="str">
        <v>6.83375</v>
      </c>
      <c r="W833" t="str">
        <v>1</v>
      </c>
      <c r="X833" t="str">
        <v>https://youtu.be/390BOeru3kY</v>
      </c>
    </row>
    <row r="834">
      <c r="A834" t="str">
        <v>AutoTable</v>
      </c>
      <c r="D834" t="str">
        <v>GR75T5</v>
      </c>
      <c r="E834" t="str">
        <v>GRAPPE Ø75 R5 TRICOLORE</v>
      </c>
      <c r="F834" t="str">
        <v>1</v>
      </c>
      <c r="H834" t="str">
        <v>BOMBE</v>
      </c>
      <c r="I834" t="str">
        <v>GRAPPEE</v>
      </c>
      <c r="J834" t="str">
        <v>75</v>
      </c>
      <c r="K834" t="str">
        <v>MULTI EFFETS</v>
      </c>
      <c r="L834" t="str">
        <v>TRICOLORE</v>
      </c>
      <c r="M834" t="str">
        <v>CN</v>
      </c>
      <c r="N834" t="str">
        <v>F4</v>
      </c>
      <c r="O834" t="str">
        <v>1.3G</v>
      </c>
      <c r="P834" t="str">
        <v>1008-F4-69252667</v>
      </c>
      <c r="Q834" t="str">
        <v>0.7</v>
      </c>
      <c r="R834" t="str">
        <v>25</v>
      </c>
      <c r="S834" t="str">
        <v>75</v>
      </c>
      <c r="T834" t="str">
        <v>F-00000300</v>
      </c>
      <c r="U834" t="str">
        <v>985</v>
      </c>
      <c r="V834" t="str">
        <v>6.83333</v>
      </c>
      <c r="W834" t="str">
        <v>0</v>
      </c>
      <c r="X834" t="str">
        <v>https://tinyurl.com/y4t9g8ca</v>
      </c>
    </row>
    <row r="835">
      <c r="A835" t="str">
        <v>AutoTable</v>
      </c>
      <c r="D835" t="str">
        <v>GR75VE5</v>
      </c>
      <c r="E835" t="str">
        <v>GRAPPE Ø75 R5 VERT</v>
      </c>
      <c r="F835" t="str">
        <v>1</v>
      </c>
      <c r="H835" t="str">
        <v>BOMBE</v>
      </c>
      <c r="I835" t="str">
        <v>GRAPPEE</v>
      </c>
      <c r="J835" t="str">
        <v>75</v>
      </c>
      <c r="K835" t="str">
        <v>MULTI EFFETS</v>
      </c>
      <c r="L835" t="str">
        <v>VERT</v>
      </c>
      <c r="M835" t="str">
        <v>CN</v>
      </c>
      <c r="N835" t="str">
        <v>F4</v>
      </c>
      <c r="O835" t="str">
        <v>1.3G</v>
      </c>
      <c r="P835" t="str">
        <v>1008-F4-69252667</v>
      </c>
      <c r="Q835" t="str">
        <v>0.7</v>
      </c>
      <c r="R835" t="str">
        <v>25</v>
      </c>
      <c r="S835" t="str">
        <v>75</v>
      </c>
      <c r="T835" t="str">
        <v>F-00000300</v>
      </c>
      <c r="U835" t="str">
        <v>568</v>
      </c>
      <c r="V835" t="str">
        <v>6.83387</v>
      </c>
      <c r="W835" t="str">
        <v>0</v>
      </c>
      <c r="X835" t="str">
        <v>https://youtu.be/2UE8u8QkRLM</v>
      </c>
    </row>
    <row r="836">
      <c r="A836" t="str">
        <v>AutoTable</v>
      </c>
      <c r="D836" t="str">
        <v>GR75VI5</v>
      </c>
      <c r="E836" t="str">
        <v>GRAPPE Ø75 R5 VIOLET</v>
      </c>
      <c r="F836" t="str">
        <v>1</v>
      </c>
      <c r="H836" t="str">
        <v>BOMBE</v>
      </c>
      <c r="I836" t="str">
        <v>GRAPPEE</v>
      </c>
      <c r="J836" t="str">
        <v>75</v>
      </c>
      <c r="K836" t="str">
        <v>MULTI EFFETS</v>
      </c>
      <c r="L836" t="str">
        <v>VIOLET</v>
      </c>
      <c r="M836" t="str">
        <v>CN</v>
      </c>
      <c r="N836" t="str">
        <v>F4</v>
      </c>
      <c r="O836" t="str">
        <v>1.3G</v>
      </c>
      <c r="P836" t="str">
        <v>1008-F4-69252667</v>
      </c>
      <c r="Q836" t="str">
        <v>0.7</v>
      </c>
      <c r="R836" t="str">
        <v>25</v>
      </c>
      <c r="S836" t="str">
        <v>75</v>
      </c>
      <c r="T836" t="str">
        <v>F-00000300</v>
      </c>
      <c r="U836" t="str">
        <v>322</v>
      </c>
      <c r="V836" t="str">
        <v>6.83391</v>
      </c>
      <c r="W836" t="str">
        <v>0</v>
      </c>
      <c r="X836" t="str">
        <v>https://youtu.be/6SC4oeuW0BI</v>
      </c>
    </row>
    <row r="837">
      <c r="A837" t="str">
        <v>AutoTable</v>
      </c>
      <c r="D837" t="str">
        <v>GR75W5</v>
      </c>
      <c r="E837" t="str">
        <v>GRAPPE Ø75 R5 ASSORTI 1</v>
      </c>
      <c r="F837" t="str">
        <v>1</v>
      </c>
      <c r="H837" t="str">
        <v>BOMBE</v>
      </c>
      <c r="I837" t="str">
        <v>GRAPPEE</v>
      </c>
      <c r="J837" t="str">
        <v>75</v>
      </c>
      <c r="K837" t="str">
        <v>MULTI EFFETS</v>
      </c>
      <c r="L837" t="str">
        <v>ASSORTI</v>
      </c>
      <c r="M837" t="str">
        <v>CN</v>
      </c>
      <c r="N837" t="str">
        <v>F4</v>
      </c>
      <c r="O837" t="str">
        <v>1.3G</v>
      </c>
      <c r="P837" t="str">
        <v>1008-F4-69252667</v>
      </c>
      <c r="Q837" t="str">
        <v>0.7</v>
      </c>
      <c r="R837" t="str">
        <v>25</v>
      </c>
      <c r="S837" t="str">
        <v>75</v>
      </c>
      <c r="T837" t="str">
        <v>F-00000300</v>
      </c>
      <c r="U837" t="str">
        <v>278</v>
      </c>
      <c r="V837" t="str">
        <v>6.83388</v>
      </c>
      <c r="W837" t="str">
        <v>0</v>
      </c>
      <c r="X837" t="str">
        <v>https://tinyurl.com/y3n44nal</v>
      </c>
    </row>
    <row r="838">
      <c r="A838" t="str">
        <v>AutoTable</v>
      </c>
      <c r="D838" t="str">
        <v>GR75X5</v>
      </c>
      <c r="E838" t="str">
        <v>GRAPPE Ø75 R5 ASSORTI 2</v>
      </c>
      <c r="F838" t="str">
        <v>1</v>
      </c>
      <c r="H838" t="str">
        <v>BOMBE</v>
      </c>
      <c r="I838" t="str">
        <v>GRAPPEE</v>
      </c>
      <c r="J838" t="str">
        <v>75</v>
      </c>
      <c r="K838" t="str">
        <v>MULTI EFFETS</v>
      </c>
      <c r="L838" t="str">
        <v>ASSORTI</v>
      </c>
      <c r="M838" t="str">
        <v>CN</v>
      </c>
      <c r="N838" t="str">
        <v>F4</v>
      </c>
      <c r="O838" t="str">
        <v>1.3G</v>
      </c>
      <c r="P838" t="str">
        <v>1008-F4-69252667</v>
      </c>
      <c r="Q838" t="str">
        <v>0.7</v>
      </c>
      <c r="R838" t="str">
        <v>25</v>
      </c>
      <c r="S838" t="str">
        <v>75</v>
      </c>
      <c r="T838" t="str">
        <v>F-00000300</v>
      </c>
      <c r="U838" t="str">
        <v>223</v>
      </c>
      <c r="V838" t="str">
        <v>6.83386</v>
      </c>
      <c r="W838" t="str">
        <v>0</v>
      </c>
      <c r="X838" t="str">
        <v>https://youtu.be/5FHpTd27kf8</v>
      </c>
    </row>
    <row r="839">
      <c r="A839" t="str">
        <v>AutoTable</v>
      </c>
      <c r="D839" t="str">
        <v>GR75Y5</v>
      </c>
      <c r="E839" t="str">
        <v>GRAPPE Ø75 R5 ASSORTI 3</v>
      </c>
      <c r="F839" t="str">
        <v>1</v>
      </c>
      <c r="H839" t="str">
        <v>BOMBE</v>
      </c>
      <c r="I839" t="str">
        <v>GRAPPEE</v>
      </c>
      <c r="J839" t="str">
        <v>75</v>
      </c>
      <c r="K839" t="str">
        <v>MULTI EFFETS</v>
      </c>
      <c r="L839" t="str">
        <v>ASSORTI</v>
      </c>
      <c r="M839" t="str">
        <v>CN</v>
      </c>
      <c r="N839" t="str">
        <v>F4</v>
      </c>
      <c r="O839" t="str">
        <v>1.3G</v>
      </c>
      <c r="P839" t="str">
        <v>1008-F4-69252667</v>
      </c>
      <c r="Q839" t="str">
        <v>0.7</v>
      </c>
      <c r="R839" t="str">
        <v>25</v>
      </c>
      <c r="S839" t="str">
        <v>75</v>
      </c>
      <c r="T839" t="str">
        <v>F-00000300</v>
      </c>
      <c r="U839" t="str">
        <v>458</v>
      </c>
      <c r="V839" t="str">
        <v>6.83383</v>
      </c>
      <c r="W839" t="str">
        <v>0</v>
      </c>
      <c r="X839" t="str">
        <v>https://tinyurl.com/y6m5cl5h</v>
      </c>
    </row>
    <row r="840">
      <c r="A840" t="str">
        <v>AutoTable</v>
      </c>
      <c r="D840" t="str">
        <v>GR75Z5</v>
      </c>
      <c r="E840" t="str">
        <v>GRAPPE Ø75 R5 ASSORTI 4</v>
      </c>
      <c r="F840" t="str">
        <v>1</v>
      </c>
      <c r="H840" t="str">
        <v>BOMBE</v>
      </c>
      <c r="I840" t="str">
        <v>GRAPPEE</v>
      </c>
      <c r="J840" t="str">
        <v>75</v>
      </c>
      <c r="K840" t="str">
        <v>MULTI EFFETS</v>
      </c>
      <c r="L840" t="str">
        <v>ASSORTI</v>
      </c>
      <c r="M840" t="str">
        <v>CN</v>
      </c>
      <c r="N840" t="str">
        <v>F4</v>
      </c>
      <c r="O840" t="str">
        <v>1.3G</v>
      </c>
      <c r="P840" t="str">
        <v>1008-F4-69252667</v>
      </c>
      <c r="Q840" t="str">
        <v>0.7</v>
      </c>
      <c r="R840" t="str">
        <v>25</v>
      </c>
      <c r="S840" t="str">
        <v>75</v>
      </c>
      <c r="T840" t="str">
        <v>F-00000300</v>
      </c>
      <c r="U840" t="str">
        <v>694</v>
      </c>
      <c r="V840" t="str">
        <v>6.83458</v>
      </c>
      <c r="W840" t="str">
        <v>0</v>
      </c>
      <c r="X840" t="str">
        <v>https://tinyurl.com/y42ttmv3</v>
      </c>
    </row>
    <row r="841">
      <c r="A841" t="str">
        <v>AutoTable</v>
      </c>
      <c r="D841" t="str">
        <v>SDF91010-06R4</v>
      </c>
      <c r="E841" t="str">
        <v>SAC DE 5 BBES 100 MM  PIVOINE DEMI ROUGES/BLEU</v>
      </c>
      <c r="F841" t="str">
        <v>CLIENT SDF</v>
      </c>
      <c r="H841" t="str">
        <v>BOMBE</v>
      </c>
      <c r="I841" t="str">
        <v>GRAPPEE</v>
      </c>
      <c r="J841" t="str">
        <v>100</v>
      </c>
      <c r="K841" t="str">
        <v>PIVOINE</v>
      </c>
      <c r="L841" t="str">
        <v>ROUGE</v>
      </c>
      <c r="M841" t="str">
        <v>FR</v>
      </c>
      <c r="N841" t="str">
        <v>F4</v>
      </c>
      <c r="O841" t="str">
        <v>1.3G</v>
      </c>
      <c r="P841" t="str">
        <v>1008-F4-69252665</v>
      </c>
      <c r="Q841" t="str">
        <v>1.64</v>
      </c>
      <c r="R841" t="str">
        <v>20</v>
      </c>
      <c r="S841" t="str">
        <v>100</v>
      </c>
      <c r="T841" t="str">
        <v>F-00000480</v>
      </c>
      <c r="U841" t="str">
        <v>0</v>
      </c>
      <c r="V841" t="str">
        <v>0</v>
      </c>
      <c r="W841" t="str">
        <v>0</v>
      </c>
    </row>
    <row r="842">
      <c r="A842" t="str">
        <v>AutoTable</v>
      </c>
      <c r="D842" t="str">
        <v>SDF91450-12R2</v>
      </c>
      <c r="E842" t="str">
        <v>SAC DE 5 BBES TRAINEE A CHGT ASSORTIES R2</v>
      </c>
      <c r="F842" t="str">
        <v>CLIENT SDF</v>
      </c>
      <c r="H842" t="str">
        <v>BOMBE</v>
      </c>
      <c r="I842" t="str">
        <v>GRAPPEE</v>
      </c>
      <c r="J842" t="str">
        <v>50</v>
      </c>
      <c r="K842" t="str">
        <v>PIVOINE TRAINEE</v>
      </c>
      <c r="L842" t="str">
        <v>ASSORTI</v>
      </c>
      <c r="M842" t="str">
        <v>FR</v>
      </c>
      <c r="N842" t="str">
        <v>F4</v>
      </c>
      <c r="O842" t="str">
        <v>1.3G</v>
      </c>
      <c r="P842" t="str">
        <v>1008-F4-69253578</v>
      </c>
      <c r="Q842" t="str">
        <v>0.25</v>
      </c>
      <c r="R842" t="str">
        <v>10</v>
      </c>
      <c r="S842" t="str">
        <v>50</v>
      </c>
      <c r="T842" t="str">
        <v>F-00000480</v>
      </c>
      <c r="U842" t="str">
        <v>0</v>
      </c>
      <c r="V842" t="str">
        <v>3.01</v>
      </c>
      <c r="W842" t="str">
        <v>0</v>
      </c>
    </row>
    <row r="843">
      <c r="A843" t="str">
        <v>AutoTable</v>
      </c>
      <c r="D843" t="str">
        <v>SDF96075ASSR2</v>
      </c>
      <c r="E843" t="str">
        <v>SAC DE 5 BBES 75MM CHRYSANTHEME ASSORTIS R2</v>
      </c>
      <c r="F843" t="str">
        <v>CLIENT SDF</v>
      </c>
      <c r="H843" t="str">
        <v>BOMBE</v>
      </c>
      <c r="I843" t="str">
        <v>GRAPPEE</v>
      </c>
      <c r="J843" t="str">
        <v>75</v>
      </c>
      <c r="K843" t="str">
        <v>PIVOINE TRAINEE</v>
      </c>
      <c r="L843" t="str">
        <v>ASSORTI</v>
      </c>
      <c r="M843" t="str">
        <v>FR</v>
      </c>
      <c r="N843" t="str">
        <v>F4</v>
      </c>
      <c r="O843" t="str">
        <v>1.3G</v>
      </c>
      <c r="P843" t="str">
        <v>1008-F4-69252667</v>
      </c>
      <c r="Q843" t="str">
        <v>0.7</v>
      </c>
      <c r="R843" t="str">
        <v>10</v>
      </c>
      <c r="S843" t="str">
        <v>75</v>
      </c>
      <c r="T843" t="str">
        <v>F-00000480</v>
      </c>
      <c r="U843" t="str">
        <v>0</v>
      </c>
      <c r="V843" t="str">
        <v>6.08688</v>
      </c>
      <c r="W843" t="str">
        <v>0</v>
      </c>
    </row>
    <row r="844">
      <c r="A844" t="str">
        <v>AutoTable</v>
      </c>
      <c r="D844" t="str">
        <v>SDF96075ASSR3</v>
      </c>
      <c r="E844" t="str">
        <v>SAC DE 5 BBES 75MM CHRYSANTHEME ASSORTIS R3</v>
      </c>
      <c r="F844" t="str">
        <v>CLIENT SDF</v>
      </c>
      <c r="H844" t="str">
        <v>BOMBE</v>
      </c>
      <c r="I844" t="str">
        <v>GRAPPEE</v>
      </c>
      <c r="J844" t="str">
        <v>75</v>
      </c>
      <c r="K844" t="str">
        <v>PIVOINE TRAINEE</v>
      </c>
      <c r="L844" t="str">
        <v>ASSORTI</v>
      </c>
      <c r="M844" t="str">
        <v>FR</v>
      </c>
      <c r="N844" t="str">
        <v>F4</v>
      </c>
      <c r="O844" t="str">
        <v>1.3G</v>
      </c>
      <c r="P844" t="str">
        <v>1008-F4-69252667</v>
      </c>
      <c r="Q844" t="str">
        <v>0.7</v>
      </c>
      <c r="R844" t="str">
        <v>15</v>
      </c>
      <c r="S844" t="str">
        <v>75</v>
      </c>
      <c r="T844" t="str">
        <v>F-00000480</v>
      </c>
      <c r="U844" t="str">
        <v>0</v>
      </c>
      <c r="V844" t="str">
        <v>6.39</v>
      </c>
      <c r="W844" t="str">
        <v>0</v>
      </c>
    </row>
    <row r="845">
      <c r="A845" t="str">
        <v>AutoTable</v>
      </c>
      <c r="D845" t="str">
        <v>SDF96075ASSR4</v>
      </c>
      <c r="E845" t="str">
        <v>SAC DE 5 BBES 75MM CHRYSANTHEME ASSORTIS R4</v>
      </c>
      <c r="F845" t="str">
        <v>CLIENT SDF</v>
      </c>
      <c r="H845" t="str">
        <v>BOMBE</v>
      </c>
      <c r="I845" t="str">
        <v>GRAPPEE</v>
      </c>
      <c r="J845" t="str">
        <v>75</v>
      </c>
      <c r="K845" t="str">
        <v>PIVOINE TRAINEE</v>
      </c>
      <c r="L845" t="str">
        <v>ASSORTI</v>
      </c>
      <c r="M845" t="str">
        <v>FR</v>
      </c>
      <c r="N845" t="str">
        <v>F4</v>
      </c>
      <c r="O845" t="str">
        <v>1.3G</v>
      </c>
      <c r="P845" t="str">
        <v>1008-F4-69252667</v>
      </c>
      <c r="Q845" t="str">
        <v>0.7</v>
      </c>
      <c r="R845" t="str">
        <v>20</v>
      </c>
      <c r="S845" t="str">
        <v>75</v>
      </c>
      <c r="T845" t="str">
        <v>F-00000480</v>
      </c>
      <c r="U845" t="str">
        <v>0</v>
      </c>
      <c r="V845" t="str">
        <v>6.1712</v>
      </c>
      <c r="W845" t="str">
        <v>0</v>
      </c>
    </row>
    <row r="846">
      <c r="A846" t="str">
        <v>AutoTable</v>
      </c>
      <c r="D846" t="str">
        <v>SDFGR10RR3</v>
      </c>
      <c r="E846" t="str">
        <v>SAC DE 5 BBES 100MM ROUGES R3</v>
      </c>
      <c r="F846" t="str">
        <v>CLIENT SDF</v>
      </c>
      <c r="H846" t="str">
        <v>BOMBE</v>
      </c>
      <c r="I846" t="str">
        <v>GRAPPEE</v>
      </c>
      <c r="J846" t="str">
        <v>100</v>
      </c>
      <c r="K846" t="str">
        <v>MULTI EFFETS</v>
      </c>
      <c r="L846" t="str">
        <v>ROUGE</v>
      </c>
      <c r="M846" t="str">
        <v>FR</v>
      </c>
      <c r="N846" t="str">
        <v>F4</v>
      </c>
      <c r="O846" t="str">
        <v>1.3G</v>
      </c>
      <c r="P846" t="str">
        <v>1008-F4-69250665</v>
      </c>
      <c r="Q846" t="str">
        <v>1.6</v>
      </c>
      <c r="R846" t="str">
        <v>15</v>
      </c>
      <c r="S846" t="str">
        <v>100</v>
      </c>
      <c r="T846" t="str">
        <v>F-00000480</v>
      </c>
      <c r="U846" t="str">
        <v>0</v>
      </c>
      <c r="V846" t="str">
        <v>11.322</v>
      </c>
      <c r="W846" t="str">
        <v>0</v>
      </c>
    </row>
    <row r="847">
      <c r="A847" t="str">
        <v>AutoTable</v>
      </c>
      <c r="D847" t="str">
        <v>SDFGR10RR4</v>
      </c>
      <c r="E847" t="str">
        <v>SAC DE 5 BBES 100MM ROUGES R4</v>
      </c>
      <c r="F847" t="str">
        <v>CLIENT SDF</v>
      </c>
      <c r="H847" t="str">
        <v>BOMBE</v>
      </c>
      <c r="I847" t="str">
        <v>GRAPPEE</v>
      </c>
      <c r="J847" t="str">
        <v>100</v>
      </c>
      <c r="K847" t="str">
        <v>MULTI EFFETS</v>
      </c>
      <c r="L847" t="str">
        <v>ROUGE</v>
      </c>
      <c r="M847" t="str">
        <v>FR</v>
      </c>
      <c r="N847" t="str">
        <v>F4</v>
      </c>
      <c r="O847" t="str">
        <v>1.3G</v>
      </c>
      <c r="P847" t="str">
        <v>1008-F4-69250665</v>
      </c>
      <c r="Q847" t="str">
        <v>1.6</v>
      </c>
      <c r="R847" t="str">
        <v>20</v>
      </c>
      <c r="S847" t="str">
        <v>100</v>
      </c>
      <c r="T847" t="str">
        <v>F-00000480</v>
      </c>
      <c r="U847" t="str">
        <v>0</v>
      </c>
      <c r="V847" t="str">
        <v>11.4232</v>
      </c>
      <c r="W847" t="str">
        <v>0</v>
      </c>
    </row>
    <row r="848">
      <c r="A848" t="str">
        <v>AutoTable</v>
      </c>
      <c r="D848" t="str">
        <v>440308</v>
      </c>
      <c r="E848" t="str">
        <v>BBE NAUTIQUE Ø75 MULTICOLORE</v>
      </c>
      <c r="F848" t="str">
        <v>1</v>
      </c>
      <c r="H848" t="str">
        <v>BOMBE</v>
      </c>
      <c r="I848" t="str">
        <v>NAUTIQUE</v>
      </c>
      <c r="J848" t="str">
        <v>75</v>
      </c>
      <c r="K848" t="str">
        <v>NAUTIQUE</v>
      </c>
      <c r="L848" t="str">
        <v>MULTICOLORE</v>
      </c>
      <c r="M848" t="str">
        <v>CN</v>
      </c>
      <c r="N848" t="str">
        <v>F4</v>
      </c>
      <c r="O848" t="str">
        <v>1.3G</v>
      </c>
      <c r="P848" t="str">
        <v>1170-F4-02748</v>
      </c>
      <c r="Q848" t="str">
        <v>0.124</v>
      </c>
      <c r="R848" t="str">
        <v>3,5</v>
      </c>
      <c r="S848" t="str">
        <v>230</v>
      </c>
      <c r="T848" t="str">
        <v>F-00000300</v>
      </c>
      <c r="U848" t="str">
        <v>0</v>
      </c>
      <c r="V848" t="str">
        <v>1.11</v>
      </c>
      <c r="W848" t="str">
        <v>0</v>
      </c>
    </row>
    <row r="849">
      <c r="A849" t="str">
        <v>AutoTable</v>
      </c>
      <c r="D849" t="str">
        <v>440381</v>
      </c>
      <c r="E849" t="str">
        <v>BBE NAUTIQUE Ø75 FILET D'OR + TC FILET D'OR</v>
      </c>
      <c r="F849" t="str">
        <v>1</v>
      </c>
      <c r="H849" t="str">
        <v>BOMBE</v>
      </c>
      <c r="I849" t="str">
        <v>NAUTIQUE</v>
      </c>
      <c r="J849" t="str">
        <v>75</v>
      </c>
      <c r="K849" t="str">
        <v>NAUTIQUE</v>
      </c>
      <c r="L849" t="str">
        <v>KAMURO</v>
      </c>
      <c r="M849" t="str">
        <v>CN</v>
      </c>
      <c r="N849" t="str">
        <v>F4</v>
      </c>
      <c r="O849" t="str">
        <v>1.3G</v>
      </c>
      <c r="P849" t="str">
        <v>1170-F4-02748</v>
      </c>
      <c r="Q849" t="str">
        <v>0.124</v>
      </c>
      <c r="R849" t="str">
        <v>3,5</v>
      </c>
      <c r="S849" t="str">
        <v>230</v>
      </c>
      <c r="T849" t="str">
        <v>F-00000300</v>
      </c>
      <c r="U849" t="str">
        <v>0</v>
      </c>
      <c r="V849" t="str">
        <v>1.39</v>
      </c>
      <c r="W849" t="str">
        <v>0</v>
      </c>
    </row>
    <row r="850">
      <c r="A850" t="str">
        <v>AutoTable</v>
      </c>
      <c r="D850" t="str">
        <v>440389</v>
      </c>
      <c r="E850" t="str">
        <v>BBE NAUTIQUE Ø75 FILET D'ARGENT + TC ARGENT</v>
      </c>
      <c r="F850" t="str">
        <v>1</v>
      </c>
      <c r="H850" t="str">
        <v>BOMBE</v>
      </c>
      <c r="I850" t="str">
        <v>NAUTIQUE</v>
      </c>
      <c r="J850" t="str">
        <v>75</v>
      </c>
      <c r="K850" t="str">
        <v>NAUTIQUE</v>
      </c>
      <c r="L850" t="str">
        <v>ARGENT</v>
      </c>
      <c r="M850" t="str">
        <v>CN</v>
      </c>
      <c r="N850" t="str">
        <v>F4</v>
      </c>
      <c r="O850" t="str">
        <v>1.3G</v>
      </c>
      <c r="P850" t="str">
        <v>1170-F4-02748</v>
      </c>
      <c r="Q850" t="str">
        <v>0.124</v>
      </c>
      <c r="R850" t="str">
        <v>3,5</v>
      </c>
      <c r="S850" t="str">
        <v>230</v>
      </c>
      <c r="T850" t="str">
        <v>F-00000300</v>
      </c>
      <c r="U850" t="str">
        <v>0</v>
      </c>
      <c r="V850" t="str">
        <v>1.42</v>
      </c>
      <c r="W850" t="str">
        <v>0</v>
      </c>
    </row>
    <row r="851">
      <c r="A851" t="str">
        <v>AutoTable</v>
      </c>
      <c r="D851" t="str">
        <v>61110-CB</v>
      </c>
      <c r="E851" t="str">
        <v>POT-A-FEU 100 MM CLIGNOTANT ARGENT</v>
      </c>
      <c r="F851" t="str">
        <v>OPPORTUNITE</v>
      </c>
      <c r="H851" t="str">
        <v>BOMBE</v>
      </c>
      <c r="I851" t="str">
        <v>POT A FEU</v>
      </c>
      <c r="J851" t="str">
        <v>100</v>
      </c>
      <c r="K851" t="str">
        <v>POT A FEU</v>
      </c>
      <c r="L851" t="str">
        <v>ARGENT</v>
      </c>
      <c r="M851" t="str">
        <v>EU</v>
      </c>
      <c r="N851" t="str">
        <v>F4</v>
      </c>
      <c r="O851" t="str">
        <v>1.3G</v>
      </c>
      <c r="P851" t="str">
        <v>0163-F4-3777</v>
      </c>
      <c r="Q851" t="str">
        <v>0.464</v>
      </c>
      <c r="R851" t="str">
        <v>2</v>
      </c>
      <c r="S851" t="str">
        <v>100</v>
      </c>
      <c r="T851" t="str">
        <v>F-00000211</v>
      </c>
      <c r="U851" t="str">
        <v>97</v>
      </c>
      <c r="V851" t="str">
        <v>9.81</v>
      </c>
      <c r="W851" t="str">
        <v>0</v>
      </c>
    </row>
    <row r="852">
      <c r="A852" t="str">
        <v>AutoTable</v>
      </c>
      <c r="D852" t="str">
        <v>61210</v>
      </c>
      <c r="E852" t="str">
        <v>POT-A-FEU 100 MM SIFFLETS ARGENTES</v>
      </c>
      <c r="F852" t="str">
        <v>ANCIENNES REFS</v>
      </c>
      <c r="H852" t="str">
        <v>BOMBE</v>
      </c>
      <c r="I852" t="str">
        <v>POT A FEU</v>
      </c>
      <c r="J852" t="str">
        <v>100</v>
      </c>
      <c r="K852" t="str">
        <v>SPECIAL SIFFLET</v>
      </c>
      <c r="L852" t="str">
        <v>ARGENT</v>
      </c>
      <c r="M852" t="str">
        <v>EU</v>
      </c>
      <c r="N852" t="str">
        <v>F4</v>
      </c>
      <c r="O852" t="str">
        <v>1.3G</v>
      </c>
      <c r="P852" t="str">
        <v>en cours</v>
      </c>
      <c r="Q852" t="str">
        <v>0.276</v>
      </c>
      <c r="S852" t="str">
        <v>100</v>
      </c>
      <c r="T852" t="str">
        <v>F-00000211</v>
      </c>
      <c r="U852" t="str">
        <v>0</v>
      </c>
      <c r="V852" t="str">
        <v>11.4</v>
      </c>
      <c r="W852" t="str">
        <v>0</v>
      </c>
    </row>
    <row r="853">
      <c r="A853" t="str">
        <v>AutoTable</v>
      </c>
      <c r="D853" t="str">
        <v>61310AD</v>
      </c>
      <c r="E853" t="str">
        <v>POT-A-FEU Ø100 SERPENTEAUX A DETONATIONS</v>
      </c>
      <c r="F853" t="str">
        <v>ANCIENNES REFS</v>
      </c>
      <c r="H853" t="str">
        <v>BOMBE</v>
      </c>
      <c r="I853" t="str">
        <v>POT A FEU</v>
      </c>
      <c r="J853" t="str">
        <v>100</v>
      </c>
      <c r="K853" t="str">
        <v>SPECIAL SERPENTIN</v>
      </c>
      <c r="L853" t="str">
        <v>ARGENT</v>
      </c>
      <c r="M853" t="str">
        <v>EU</v>
      </c>
      <c r="N853" t="str">
        <v>F4</v>
      </c>
      <c r="O853" t="str">
        <v>1.3G</v>
      </c>
      <c r="P853" t="str">
        <v>en cours</v>
      </c>
      <c r="Q853" t="str">
        <v>0.21</v>
      </c>
      <c r="S853" t="str">
        <v>100</v>
      </c>
      <c r="T853" t="str">
        <v>F-00000211</v>
      </c>
      <c r="U853" t="str">
        <v>0</v>
      </c>
      <c r="V853" t="str">
        <v>0</v>
      </c>
      <c r="W853" t="str">
        <v>0</v>
      </c>
    </row>
    <row r="854">
      <c r="A854" t="str">
        <v>AutoTable</v>
      </c>
      <c r="D854" t="str">
        <v>61310BC</v>
      </c>
      <c r="E854" t="str">
        <v>POT-A-FEU Ø100 SERPENTEAUX TITANIUM</v>
      </c>
      <c r="F854" t="str">
        <v>ANCIENNES REFS</v>
      </c>
      <c r="H854" t="str">
        <v>BOMBE</v>
      </c>
      <c r="I854" t="str">
        <v>POT A FEU</v>
      </c>
      <c r="J854" t="str">
        <v>100</v>
      </c>
      <c r="K854" t="str">
        <v>SPECIAL SERPENTIN</v>
      </c>
      <c r="L854" t="str">
        <v>ARGENT</v>
      </c>
      <c r="M854" t="str">
        <v>EU</v>
      </c>
      <c r="N854" t="str">
        <v>F4</v>
      </c>
      <c r="O854" t="str">
        <v>1.3G</v>
      </c>
      <c r="P854" t="str">
        <v>en cours</v>
      </c>
      <c r="Q854" t="str">
        <v>0.278</v>
      </c>
      <c r="S854" t="str">
        <v>100</v>
      </c>
      <c r="T854" t="str">
        <v>F-00000211</v>
      </c>
      <c r="U854" t="str">
        <v>0</v>
      </c>
      <c r="V854" t="str">
        <v>0</v>
      </c>
      <c r="W854" t="str">
        <v>0</v>
      </c>
    </row>
    <row r="855">
      <c r="A855" t="str">
        <v>AutoTable</v>
      </c>
      <c r="D855" t="str">
        <v>61310J</v>
      </c>
      <c r="E855" t="str">
        <v>POT-A-FEU Ø100  SERPENTEAUX JAUNES</v>
      </c>
      <c r="F855" t="str">
        <v>ANCIENNES REFS</v>
      </c>
      <c r="H855" t="str">
        <v>BOMBE</v>
      </c>
      <c r="I855" t="str">
        <v>POT A FEU</v>
      </c>
      <c r="J855" t="str">
        <v>100</v>
      </c>
      <c r="K855" t="str">
        <v>SPECIAL SERPENTIN</v>
      </c>
      <c r="L855" t="str">
        <v>JAUNE</v>
      </c>
      <c r="M855" t="str">
        <v>EU</v>
      </c>
      <c r="N855" t="str">
        <v>F4</v>
      </c>
      <c r="O855" t="str">
        <v>1.3G</v>
      </c>
      <c r="P855" t="str">
        <v>en cours</v>
      </c>
      <c r="Q855" t="str">
        <v>0.278</v>
      </c>
      <c r="S855" t="str">
        <v>100</v>
      </c>
      <c r="T855" t="str">
        <v>F-00000211</v>
      </c>
      <c r="U855" t="str">
        <v>0</v>
      </c>
      <c r="V855" t="str">
        <v>8.9</v>
      </c>
      <c r="W855" t="str">
        <v>0</v>
      </c>
    </row>
    <row r="856">
      <c r="A856" t="str">
        <v>AutoTable</v>
      </c>
      <c r="D856" t="str">
        <v>61310R</v>
      </c>
      <c r="E856" t="str">
        <v>POT-A-FEU Ø100 SERPENTEAUX ROUGES</v>
      </c>
      <c r="F856" t="str">
        <v>OPPORTUNITE</v>
      </c>
      <c r="H856" t="str">
        <v>BOMBE</v>
      </c>
      <c r="I856" t="str">
        <v>POT A FEU</v>
      </c>
      <c r="J856" t="str">
        <v>100</v>
      </c>
      <c r="K856" t="str">
        <v>SPECIAL SERPENTIN</v>
      </c>
      <c r="L856" t="str">
        <v>ROUGE</v>
      </c>
      <c r="M856" t="str">
        <v>EU</v>
      </c>
      <c r="N856" t="str">
        <v>F4</v>
      </c>
      <c r="O856" t="str">
        <v>1.3G</v>
      </c>
      <c r="P856" t="str">
        <v>0163-F4-3777</v>
      </c>
      <c r="Q856" t="str">
        <v>0.278</v>
      </c>
      <c r="R856" t="str">
        <v>2</v>
      </c>
      <c r="S856" t="str">
        <v>100</v>
      </c>
      <c r="T856" t="str">
        <v>F-00000211</v>
      </c>
      <c r="U856" t="str">
        <v>25</v>
      </c>
      <c r="V856" t="str">
        <v>8.9</v>
      </c>
      <c r="W856" t="str">
        <v>0</v>
      </c>
    </row>
    <row r="857">
      <c r="A857" t="str">
        <v>AutoTable</v>
      </c>
      <c r="D857" t="str">
        <v>61310VE</v>
      </c>
      <c r="E857" t="str">
        <v>POT-A-FEU Ø100 SERPENTEAUX VERTS</v>
      </c>
      <c r="F857" t="str">
        <v>OPPORTUNITE</v>
      </c>
      <c r="H857" t="str">
        <v>BOMBE</v>
      </c>
      <c r="I857" t="str">
        <v>POT A FEU</v>
      </c>
      <c r="J857" t="str">
        <v>100</v>
      </c>
      <c r="K857" t="str">
        <v>SPECIAL SERPENTIN</v>
      </c>
      <c r="L857" t="str">
        <v>VERT</v>
      </c>
      <c r="M857" t="str">
        <v>EU</v>
      </c>
      <c r="N857" t="str">
        <v>F4</v>
      </c>
      <c r="O857" t="str">
        <v>1.3G</v>
      </c>
      <c r="P857" t="str">
        <v>0163-F4-3777</v>
      </c>
      <c r="Q857" t="str">
        <v>0.278</v>
      </c>
      <c r="R857" t="str">
        <v>2</v>
      </c>
      <c r="S857" t="str">
        <v>100</v>
      </c>
      <c r="T857" t="str">
        <v>F-00000211</v>
      </c>
      <c r="U857" t="str">
        <v>86</v>
      </c>
      <c r="V857" t="str">
        <v>8.9</v>
      </c>
      <c r="W857" t="str">
        <v>0</v>
      </c>
    </row>
    <row r="858">
      <c r="A858" t="str">
        <v>AutoTable</v>
      </c>
      <c r="D858" t="str">
        <v>61410</v>
      </c>
      <c r="E858" t="str">
        <v>POT-A-FEU 100 MM FRISSON</v>
      </c>
      <c r="F858" t="str">
        <v>ANCIENNES REFS</v>
      </c>
      <c r="H858" t="str">
        <v>BOMBE</v>
      </c>
      <c r="I858" t="str">
        <v>POT A FEU</v>
      </c>
      <c r="J858" t="str">
        <v>100</v>
      </c>
      <c r="K858" t="str">
        <v>POT A FEU</v>
      </c>
      <c r="L858" t="str">
        <v>FRISSON</v>
      </c>
      <c r="M858" t="str">
        <v>EU</v>
      </c>
      <c r="N858" t="str">
        <v>F4</v>
      </c>
      <c r="O858" t="str">
        <v>1.3G</v>
      </c>
      <c r="P858" t="str">
        <v>en cours</v>
      </c>
      <c r="Q858" t="str">
        <v>0.464</v>
      </c>
      <c r="S858" t="str">
        <v>100</v>
      </c>
      <c r="T858" t="str">
        <v>F-00000211</v>
      </c>
      <c r="U858" t="str">
        <v>0</v>
      </c>
      <c r="V858" t="str">
        <v>0</v>
      </c>
      <c r="W858" t="str">
        <v>0</v>
      </c>
    </row>
    <row r="859">
      <c r="A859" t="str">
        <v>AutoTable</v>
      </c>
      <c r="D859" t="str">
        <v>71510-18CE</v>
      </c>
      <c r="E859" t="str">
        <v>PAF Ø100 MOSAÏQUE FILET D'OR</v>
      </c>
      <c r="F859" t="str">
        <v>1</v>
      </c>
      <c r="H859" t="str">
        <v>BOMBE</v>
      </c>
      <c r="I859" t="str">
        <v>POT A FEU</v>
      </c>
      <c r="J859" t="str">
        <v>100</v>
      </c>
      <c r="K859" t="str">
        <v>MOSAIQUE</v>
      </c>
      <c r="L859" t="str">
        <v>KAMURO</v>
      </c>
      <c r="M859" t="str">
        <v>CN</v>
      </c>
      <c r="N859" t="str">
        <v>F4</v>
      </c>
      <c r="O859" t="str">
        <v>1.3G</v>
      </c>
      <c r="P859" t="str">
        <v>1008-F4-69245225</v>
      </c>
      <c r="Q859" t="str">
        <v>0.264</v>
      </c>
      <c r="R859" t="str">
        <v>2</v>
      </c>
      <c r="S859" t="str">
        <v>100</v>
      </c>
      <c r="T859" t="str">
        <v>F-00000262</v>
      </c>
      <c r="U859" t="str">
        <v>103</v>
      </c>
      <c r="V859" t="str">
        <v>2.49</v>
      </c>
      <c r="W859" t="str">
        <v>1</v>
      </c>
    </row>
    <row r="860">
      <c r="A860" t="str">
        <v>AutoTable</v>
      </c>
      <c r="D860" t="str">
        <v>71510-20CE</v>
      </c>
      <c r="E860" t="str">
        <v>PAF Ø100 MOSAÏQUE ROSE</v>
      </c>
      <c r="F860" t="str">
        <v>1</v>
      </c>
      <c r="H860" t="str">
        <v>BOMBE</v>
      </c>
      <c r="I860" t="str">
        <v>POT A FEU</v>
      </c>
      <c r="J860" t="str">
        <v>100</v>
      </c>
      <c r="K860" t="str">
        <v>MOSAIQUE</v>
      </c>
      <c r="L860" t="str">
        <v>ROSE</v>
      </c>
      <c r="M860" t="str">
        <v>CN</v>
      </c>
      <c r="N860" t="str">
        <v>F4</v>
      </c>
      <c r="O860" t="str">
        <v>1.3G</v>
      </c>
      <c r="P860" t="str">
        <v>1008-F4-69245225</v>
      </c>
      <c r="Q860" t="str">
        <v>0.315</v>
      </c>
      <c r="R860" t="str">
        <v>2</v>
      </c>
      <c r="S860" t="str">
        <v>100</v>
      </c>
      <c r="T860" t="str">
        <v>F-00000262</v>
      </c>
      <c r="U860" t="str">
        <v>95</v>
      </c>
      <c r="V860" t="str">
        <v>2.37</v>
      </c>
      <c r="W860" t="str">
        <v>0</v>
      </c>
      <c r="X860" t="str">
        <v>https://tinyurl.com/y5pd5q77</v>
      </c>
    </row>
    <row r="861">
      <c r="A861" t="str">
        <v>AutoTable</v>
      </c>
      <c r="D861" t="str">
        <v>71510-26CE</v>
      </c>
      <c r="E861" t="str">
        <v>POT-A-FEU Ø100 MOLDAVE MANDARINE</v>
      </c>
      <c r="F861" t="str">
        <v>OPPORTUNITE</v>
      </c>
      <c r="H861" t="str">
        <v>BOMBE</v>
      </c>
      <c r="I861" t="str">
        <v>POT A FEU</v>
      </c>
      <c r="J861" t="str">
        <v>100</v>
      </c>
      <c r="K861" t="str">
        <v>MOSAIQUE</v>
      </c>
      <c r="L861" t="str">
        <v>ORANGE</v>
      </c>
      <c r="M861" t="str">
        <v>CN</v>
      </c>
      <c r="N861" t="str">
        <v>F4</v>
      </c>
      <c r="O861" t="str">
        <v>1.3G</v>
      </c>
      <c r="P861" t="str">
        <v>1008-F4-69245225</v>
      </c>
      <c r="Q861" t="str">
        <v>0.305</v>
      </c>
      <c r="R861" t="str">
        <v>2</v>
      </c>
      <c r="S861" t="str">
        <v>100</v>
      </c>
      <c r="T861" t="str">
        <v>F-00000262</v>
      </c>
      <c r="U861" t="str">
        <v>120</v>
      </c>
      <c r="V861" t="str">
        <v>2.37</v>
      </c>
      <c r="W861" t="str">
        <v>0</v>
      </c>
    </row>
    <row r="862">
      <c r="A862" t="str">
        <v>AutoTable</v>
      </c>
      <c r="D862" t="str">
        <v>71510-28CE</v>
      </c>
      <c r="E862" t="str">
        <v>POT-A-FEU Ø100 MOLDAVE AQUA</v>
      </c>
      <c r="F862" t="str">
        <v>OPPORTUNITE</v>
      </c>
      <c r="H862" t="str">
        <v>BOMBE</v>
      </c>
      <c r="I862" t="str">
        <v>POT A FEU</v>
      </c>
      <c r="J862" t="str">
        <v>100</v>
      </c>
      <c r="K862" t="str">
        <v>MOSAIQUE</v>
      </c>
      <c r="L862" t="str">
        <v>AQUA</v>
      </c>
      <c r="M862" t="str">
        <v>CN</v>
      </c>
      <c r="N862" t="str">
        <v>F4</v>
      </c>
      <c r="O862" t="str">
        <v>1.3G</v>
      </c>
      <c r="P862" t="str">
        <v>1008-F4-69245225</v>
      </c>
      <c r="Q862" t="str">
        <v>0.32</v>
      </c>
      <c r="R862" t="str">
        <v>2</v>
      </c>
      <c r="S862" t="str">
        <v>100</v>
      </c>
      <c r="T862" t="str">
        <v>F-00000262</v>
      </c>
      <c r="U862" t="str">
        <v>279</v>
      </c>
      <c r="V862" t="str">
        <v>2.38</v>
      </c>
      <c r="W862" t="str">
        <v>0</v>
      </c>
    </row>
    <row r="863">
      <c r="A863" t="str">
        <v>AutoTable</v>
      </c>
      <c r="D863" t="str">
        <v>71512-09CE</v>
      </c>
      <c r="E863" t="str">
        <v>POT-À-FEU Ø125 ARGENT</v>
      </c>
      <c r="F863" t="str">
        <v>A DETRUIRE</v>
      </c>
      <c r="H863" t="str">
        <v>BOMBE</v>
      </c>
      <c r="I863" t="str">
        <v>POT A FEU</v>
      </c>
      <c r="J863" t="str">
        <v>125</v>
      </c>
      <c r="K863" t="str">
        <v>POT A FEU</v>
      </c>
      <c r="L863" t="str">
        <v>ARGENT</v>
      </c>
      <c r="M863" t="str">
        <v>CN</v>
      </c>
      <c r="N863" t="str">
        <v>F4</v>
      </c>
      <c r="O863" t="str">
        <v>1.3G</v>
      </c>
      <c r="P863" t="str">
        <v>1170-F4-03115</v>
      </c>
      <c r="Q863" t="str">
        <v>0.66</v>
      </c>
      <c r="R863" t="str">
        <v>0</v>
      </c>
      <c r="S863" t="str">
        <v>125</v>
      </c>
      <c r="T863" t="str">
        <v>F-00000300</v>
      </c>
      <c r="U863" t="str">
        <v>268</v>
      </c>
      <c r="V863" t="str">
        <v>10.755</v>
      </c>
      <c r="W863" t="str">
        <v>268</v>
      </c>
      <c r="X863" t="str">
        <v>https://youtu.be/zRhvdNiKIOo</v>
      </c>
    </row>
    <row r="864">
      <c r="A864" t="str">
        <v>AutoTable</v>
      </c>
      <c r="D864" t="str">
        <v>71575-18CE</v>
      </c>
      <c r="E864" t="str">
        <v>PAF Ø75 MOSAÏQUE FILET D'OR</v>
      </c>
      <c r="F864" t="str">
        <v>1</v>
      </c>
      <c r="H864" t="str">
        <v>BOMBE</v>
      </c>
      <c r="I864" t="str">
        <v>POT A FEU</v>
      </c>
      <c r="J864" t="str">
        <v>75</v>
      </c>
      <c r="K864" t="str">
        <v>MOSAIQUE</v>
      </c>
      <c r="L864" t="str">
        <v>KAMURO</v>
      </c>
      <c r="M864" t="str">
        <v>CN</v>
      </c>
      <c r="N864" t="str">
        <v>F4</v>
      </c>
      <c r="O864" t="str">
        <v>1.3G</v>
      </c>
      <c r="P864" t="str">
        <v>1008-F4-69245222</v>
      </c>
      <c r="Q864" t="str">
        <v>0.111</v>
      </c>
      <c r="R864" t="str">
        <v>2</v>
      </c>
      <c r="S864" t="str">
        <v>75</v>
      </c>
      <c r="T864" t="str">
        <v>F-00000262</v>
      </c>
      <c r="U864" t="str">
        <v>544</v>
      </c>
      <c r="V864" t="str">
        <v>1.3</v>
      </c>
      <c r="W864" t="str">
        <v>0</v>
      </c>
      <c r="X864" t="str">
        <v>https://youtu.be/bsi0TOASK9E</v>
      </c>
    </row>
    <row r="865">
      <c r="A865" t="str">
        <v>AutoTable</v>
      </c>
      <c r="D865" t="str">
        <v>71575-20CE</v>
      </c>
      <c r="E865" t="str">
        <v>PAF Ø75 MOSAÏQUE ROSE</v>
      </c>
      <c r="F865" t="str">
        <v>1</v>
      </c>
      <c r="H865" t="str">
        <v>BOMBE</v>
      </c>
      <c r="I865" t="str">
        <v>POT A FEU</v>
      </c>
      <c r="J865" t="str">
        <v>75</v>
      </c>
      <c r="K865" t="str">
        <v>MOSAIQUE</v>
      </c>
      <c r="L865" t="str">
        <v>ROSE</v>
      </c>
      <c r="M865" t="str">
        <v>CN</v>
      </c>
      <c r="N865" t="str">
        <v>F4</v>
      </c>
      <c r="O865" t="str">
        <v>1.3G</v>
      </c>
      <c r="P865" t="str">
        <v>1008-F4-69245222</v>
      </c>
      <c r="Q865" t="str">
        <v>0.119</v>
      </c>
      <c r="R865" t="str">
        <v>2</v>
      </c>
      <c r="S865" t="str">
        <v>75</v>
      </c>
      <c r="T865" t="str">
        <v>F-00000262</v>
      </c>
      <c r="U865" t="str">
        <v>161</v>
      </c>
      <c r="V865" t="str">
        <v>1.32</v>
      </c>
      <c r="W865" t="str">
        <v>0</v>
      </c>
      <c r="X865" t="str">
        <v>https://youtu.be/96cS39AYZPo</v>
      </c>
    </row>
    <row r="866">
      <c r="A866" t="str">
        <v>AutoTable</v>
      </c>
      <c r="D866" t="str">
        <v>71575-24</v>
      </c>
      <c r="E866" t="str">
        <v>POT-À-FEU Ø75 MOSAÏQUE ROSE</v>
      </c>
      <c r="F866" t="str">
        <v>OPPORTUNITE</v>
      </c>
      <c r="H866" t="str">
        <v>BOMBE</v>
      </c>
      <c r="I866" t="str">
        <v>POT A FEU</v>
      </c>
      <c r="J866" t="str">
        <v>75</v>
      </c>
      <c r="K866" t="str">
        <v>MOSAIQUE</v>
      </c>
      <c r="L866" t="str">
        <v>ROSE</v>
      </c>
      <c r="M866" t="str">
        <v>CN</v>
      </c>
      <c r="N866" t="str">
        <v>F4</v>
      </c>
      <c r="O866" t="str">
        <v>1.3G</v>
      </c>
      <c r="P866" t="str">
        <v>1008-F4-69245222</v>
      </c>
      <c r="Q866" t="str">
        <v>0.119</v>
      </c>
      <c r="R866" t="str">
        <v>2</v>
      </c>
      <c r="S866" t="str">
        <v>75</v>
      </c>
      <c r="T866" t="str">
        <v>F-00000262</v>
      </c>
      <c r="U866" t="str">
        <v>46</v>
      </c>
      <c r="V866" t="str">
        <v>1.30174</v>
      </c>
      <c r="W866" t="str">
        <v>0</v>
      </c>
    </row>
    <row r="867">
      <c r="A867" t="str">
        <v>AutoTable</v>
      </c>
      <c r="D867" t="str">
        <v>71575-26CE</v>
      </c>
      <c r="E867" t="str">
        <v>POT-A-FEU Ø75 MOLDAVE MANDARINE</v>
      </c>
      <c r="F867" t="str">
        <v>ANCIENNES REFS</v>
      </c>
      <c r="H867" t="str">
        <v>BOMBE</v>
      </c>
      <c r="I867" t="str">
        <v>POT A FEU</v>
      </c>
      <c r="J867" t="str">
        <v>75</v>
      </c>
      <c r="K867" t="str">
        <v>MOSAIQUE</v>
      </c>
      <c r="L867" t="str">
        <v>ORANGE</v>
      </c>
      <c r="M867" t="str">
        <v>CN</v>
      </c>
      <c r="N867" t="str">
        <v>F4</v>
      </c>
      <c r="O867" t="str">
        <v>1.3G</v>
      </c>
      <c r="P867" t="str">
        <v>1008-F4-69245222</v>
      </c>
      <c r="Q867" t="str">
        <v>0.125</v>
      </c>
      <c r="R867" t="str">
        <v>0</v>
      </c>
      <c r="S867" t="str">
        <v>75</v>
      </c>
      <c r="T867" t="str">
        <v>F-00000262</v>
      </c>
      <c r="U867" t="str">
        <v>0</v>
      </c>
      <c r="V867" t="str">
        <v>1.31674</v>
      </c>
      <c r="W867" t="str">
        <v>0</v>
      </c>
    </row>
    <row r="868">
      <c r="A868" t="str">
        <v>AutoTable</v>
      </c>
      <c r="D868" t="str">
        <v>71575-28CE</v>
      </c>
      <c r="E868" t="str">
        <v>POT-A-FEU 75 MM MOLDAVE AQUA</v>
      </c>
      <c r="F868" t="str">
        <v>ANCIENNES REFS</v>
      </c>
      <c r="H868" t="str">
        <v>BOMBE</v>
      </c>
      <c r="I868" t="str">
        <v>POT A FEU</v>
      </c>
      <c r="J868" t="str">
        <v>75</v>
      </c>
      <c r="K868" t="str">
        <v>MOSAIQUE</v>
      </c>
      <c r="L868" t="str">
        <v>BLEU</v>
      </c>
      <c r="M868" t="str">
        <v>CN</v>
      </c>
      <c r="N868" t="str">
        <v>F4</v>
      </c>
      <c r="O868" t="str">
        <v>1.3G</v>
      </c>
      <c r="P868" t="str">
        <v>1008-F4-69245222</v>
      </c>
      <c r="Q868" t="str">
        <v>0.125</v>
      </c>
      <c r="R868" t="str">
        <v>0</v>
      </c>
      <c r="S868" t="str">
        <v>75</v>
      </c>
      <c r="T868" t="str">
        <v>F-00000262</v>
      </c>
      <c r="U868" t="str">
        <v>0</v>
      </c>
      <c r="V868" t="str">
        <v>1.2</v>
      </c>
      <c r="W868" t="str">
        <v>0</v>
      </c>
    </row>
    <row r="869">
      <c r="A869" t="str">
        <v>AutoTable</v>
      </c>
      <c r="D869" t="str">
        <v>73710B</v>
      </c>
      <c r="E869" t="str">
        <v>PAF Ø100 BLEU</v>
      </c>
      <c r="F869" t="str">
        <v>1</v>
      </c>
      <c r="H869" t="str">
        <v>BOMBE</v>
      </c>
      <c r="I869" t="str">
        <v>POT A FEU</v>
      </c>
      <c r="J869" t="str">
        <v>100</v>
      </c>
      <c r="K869" t="str">
        <v>POT A FEU</v>
      </c>
      <c r="L869" t="str">
        <v>BLEU</v>
      </c>
      <c r="M869" t="str">
        <v>EU</v>
      </c>
      <c r="N869" t="str">
        <v>F4</v>
      </c>
      <c r="O869" t="str">
        <v>1.3G</v>
      </c>
      <c r="P869" t="str">
        <v>0589-F4-0061</v>
      </c>
      <c r="Q869" t="str">
        <v>0.355</v>
      </c>
      <c r="R869" t="str">
        <v>2</v>
      </c>
      <c r="S869" t="str">
        <v>100</v>
      </c>
      <c r="T869" t="str">
        <v>F-00000270</v>
      </c>
      <c r="U869" t="str">
        <v>118</v>
      </c>
      <c r="V869" t="str">
        <v>11.25</v>
      </c>
      <c r="W869" t="str">
        <v>1</v>
      </c>
    </row>
    <row r="870">
      <c r="A870" t="str">
        <v>AutoTable</v>
      </c>
      <c r="D870" t="str">
        <v>73710BC</v>
      </c>
      <c r="E870" t="str">
        <v>PAF Ø100 BLANC</v>
      </c>
      <c r="F870" t="str">
        <v>1</v>
      </c>
      <c r="H870" t="str">
        <v>BOMBE</v>
      </c>
      <c r="I870" t="str">
        <v>POT A FEU</v>
      </c>
      <c r="J870" t="str">
        <v>100</v>
      </c>
      <c r="K870" t="str">
        <v>POT A FEU</v>
      </c>
      <c r="L870" t="str">
        <v>BLANC</v>
      </c>
      <c r="M870" t="str">
        <v>EU</v>
      </c>
      <c r="N870" t="str">
        <v>F4</v>
      </c>
      <c r="O870" t="str">
        <v>1.3G</v>
      </c>
      <c r="P870" t="str">
        <v>0589-F4-0061</v>
      </c>
      <c r="Q870" t="str">
        <v>0.355</v>
      </c>
      <c r="R870" t="str">
        <v>2</v>
      </c>
      <c r="S870" t="str">
        <v>100</v>
      </c>
      <c r="T870" t="str">
        <v>F-00000270</v>
      </c>
      <c r="U870" t="str">
        <v>76</v>
      </c>
      <c r="V870" t="str">
        <v>11.25</v>
      </c>
      <c r="W870" t="str">
        <v>0</v>
      </c>
      <c r="X870" t="str">
        <v>https://youtu.be/r2W3nfzlME4</v>
      </c>
    </row>
    <row r="871">
      <c r="A871" t="str">
        <v>AutoTable</v>
      </c>
      <c r="D871" t="str">
        <v>73710PA</v>
      </c>
      <c r="E871" t="str">
        <v>PAF Ø100 PLUIE ARGENT</v>
      </c>
      <c r="F871" t="str">
        <v>1</v>
      </c>
      <c r="H871" t="str">
        <v>BOMBE</v>
      </c>
      <c r="I871" t="str">
        <v>POT A FEU</v>
      </c>
      <c r="J871" t="str">
        <v>100</v>
      </c>
      <c r="K871" t="str">
        <v>PLEUREUR</v>
      </c>
      <c r="L871" t="str">
        <v>ARGENT</v>
      </c>
      <c r="M871" t="str">
        <v>EU</v>
      </c>
      <c r="N871" t="str">
        <v>F4</v>
      </c>
      <c r="O871" t="str">
        <v>1.3G</v>
      </c>
      <c r="P871" t="str">
        <v>0589-F4-0061</v>
      </c>
      <c r="Q871" t="str">
        <v>0.355</v>
      </c>
      <c r="R871" t="str">
        <v>2</v>
      </c>
      <c r="S871" t="str">
        <v>100</v>
      </c>
      <c r="T871" t="str">
        <v>F-00000270</v>
      </c>
      <c r="U871" t="str">
        <v>22</v>
      </c>
      <c r="V871" t="str">
        <v>11.25</v>
      </c>
      <c r="W871" t="str">
        <v>0</v>
      </c>
      <c r="X871" t="str">
        <v>https://tinyurl.com/yy2wjwfj</v>
      </c>
    </row>
    <row r="872">
      <c r="A872" t="str">
        <v>AutoTable</v>
      </c>
      <c r="D872" t="str">
        <v>73710R</v>
      </c>
      <c r="E872" t="str">
        <v>PAF Ø100 ROUGE</v>
      </c>
      <c r="F872" t="str">
        <v>1</v>
      </c>
      <c r="H872" t="str">
        <v>BOMBE</v>
      </c>
      <c r="I872" t="str">
        <v>POT A FEU</v>
      </c>
      <c r="J872" t="str">
        <v>100</v>
      </c>
      <c r="K872" t="str">
        <v>POT A FEU</v>
      </c>
      <c r="L872" t="str">
        <v>ROUGE</v>
      </c>
      <c r="M872" t="str">
        <v>EU</v>
      </c>
      <c r="N872" t="str">
        <v>F4</v>
      </c>
      <c r="O872" t="str">
        <v>1.3G</v>
      </c>
      <c r="P872" t="str">
        <v>0589-F4-0061</v>
      </c>
      <c r="Q872" t="str">
        <v>0.355</v>
      </c>
      <c r="R872" t="str">
        <v>2</v>
      </c>
      <c r="S872" t="str">
        <v>100</v>
      </c>
      <c r="T872" t="str">
        <v>F-00000270</v>
      </c>
      <c r="U872" t="str">
        <v>102</v>
      </c>
      <c r="V872" t="str">
        <v>11.25</v>
      </c>
      <c r="W872" t="str">
        <v>0</v>
      </c>
      <c r="X872" t="str">
        <v>https://tinyurl.com/y22mov52</v>
      </c>
    </row>
    <row r="873">
      <c r="A873" t="str">
        <v>AutoTable</v>
      </c>
      <c r="D873" t="str">
        <v>73710SO</v>
      </c>
      <c r="E873" t="str">
        <v>PAF Ø100 SCINTILLANT OR</v>
      </c>
      <c r="F873" t="str">
        <v>1</v>
      </c>
      <c r="H873" t="str">
        <v>BOMBE</v>
      </c>
      <c r="I873" t="str">
        <v>POT A FEU</v>
      </c>
      <c r="J873" t="str">
        <v>100</v>
      </c>
      <c r="K873" t="str">
        <v>CLIGNO</v>
      </c>
      <c r="L873" t="str">
        <v>OR</v>
      </c>
      <c r="M873" t="str">
        <v>EU</v>
      </c>
      <c r="N873" t="str">
        <v>F4</v>
      </c>
      <c r="O873" t="str">
        <v>1.3G</v>
      </c>
      <c r="P873" t="str">
        <v>0589-F4-0061</v>
      </c>
      <c r="Q873" t="str">
        <v>0.355</v>
      </c>
      <c r="R873" t="str">
        <v>2</v>
      </c>
      <c r="S873" t="str">
        <v>100</v>
      </c>
      <c r="T873" t="str">
        <v>F-00000270</v>
      </c>
      <c r="U873" t="str">
        <v>90</v>
      </c>
      <c r="V873" t="str">
        <v>11.17556</v>
      </c>
      <c r="W873" t="str">
        <v>0</v>
      </c>
      <c r="X873" t="str">
        <v>https://youtu.be/iuXhZYamLL4</v>
      </c>
    </row>
    <row r="874">
      <c r="A874" t="str">
        <v>AutoTable</v>
      </c>
      <c r="D874" t="str">
        <v>73712-19</v>
      </c>
      <c r="E874" t="str">
        <v>BOMBE 125MM PAF FILET ARGENT</v>
      </c>
      <c r="F874" t="str">
        <v>CLIENT PDF</v>
      </c>
      <c r="H874" t="str">
        <v>BOMBE</v>
      </c>
      <c r="I874" t="str">
        <v>POT A FEU</v>
      </c>
      <c r="J874" t="str">
        <v>125</v>
      </c>
      <c r="K874" t="str">
        <v>POT A FEU</v>
      </c>
      <c r="L874" t="str">
        <v>ARGENT</v>
      </c>
      <c r="M874" t="str">
        <v>EU</v>
      </c>
      <c r="N874" t="str">
        <v>F4</v>
      </c>
      <c r="O874" t="str">
        <v>1.3G</v>
      </c>
      <c r="P874" t="str">
        <v>1008-F4-69246585</v>
      </c>
      <c r="Q874" t="str">
        <v>0.54</v>
      </c>
      <c r="R874" t="str">
        <v>3</v>
      </c>
      <c r="S874" t="str">
        <v>125</v>
      </c>
      <c r="T874" t="str">
        <v>F-00000699</v>
      </c>
      <c r="U874" t="str">
        <v>200</v>
      </c>
      <c r="V874" t="str">
        <v>15.9</v>
      </c>
      <c r="W874" t="str">
        <v>165</v>
      </c>
    </row>
    <row r="875">
      <c r="A875" t="str">
        <v>AutoTable</v>
      </c>
      <c r="D875" t="str">
        <v>73775B</v>
      </c>
      <c r="E875" t="str">
        <v>PAF Ø75 BLEU</v>
      </c>
      <c r="F875" t="str">
        <v>1</v>
      </c>
      <c r="G875" t="str">
        <v>2019</v>
      </c>
      <c r="H875" t="str">
        <v>BOMBE</v>
      </c>
      <c r="I875" t="str">
        <v>POT A FEU</v>
      </c>
      <c r="J875" t="str">
        <v>75</v>
      </c>
      <c r="K875" t="str">
        <v>POT A FEU</v>
      </c>
      <c r="L875" t="str">
        <v>BLEU</v>
      </c>
      <c r="M875" t="str">
        <v>EU</v>
      </c>
      <c r="N875" t="str">
        <v>F4</v>
      </c>
      <c r="O875" t="str">
        <v>1.3G</v>
      </c>
      <c r="P875" t="str">
        <v>0589-F4-0060</v>
      </c>
      <c r="Q875" t="str">
        <v>0.175</v>
      </c>
      <c r="R875" t="str">
        <v>2</v>
      </c>
      <c r="S875" t="str">
        <v>75</v>
      </c>
      <c r="T875" t="str">
        <v>F-00000270</v>
      </c>
      <c r="U875" t="str">
        <v>37</v>
      </c>
      <c r="V875" t="str">
        <v>5.36</v>
      </c>
      <c r="W875" t="str">
        <v>0</v>
      </c>
      <c r="X875" t="str">
        <v>https://youtu.be/crTwoLqWoE4</v>
      </c>
    </row>
    <row r="876">
      <c r="A876" t="str">
        <v>AutoTable</v>
      </c>
      <c r="D876" t="str">
        <v>73775BC</v>
      </c>
      <c r="E876" t="str">
        <v>PAF Ø75 BLANC</v>
      </c>
      <c r="F876" t="str">
        <v>1</v>
      </c>
      <c r="H876" t="str">
        <v>BOMBE</v>
      </c>
      <c r="I876" t="str">
        <v>POT A FEU</v>
      </c>
      <c r="J876" t="str">
        <v>75</v>
      </c>
      <c r="K876" t="str">
        <v>POT A FEU</v>
      </c>
      <c r="L876" t="str">
        <v>BLANC</v>
      </c>
      <c r="M876" t="str">
        <v>EU</v>
      </c>
      <c r="N876" t="str">
        <v>F4</v>
      </c>
      <c r="O876" t="str">
        <v>1.3G</v>
      </c>
      <c r="P876" t="str">
        <v>0589-F4-0060</v>
      </c>
      <c r="Q876" t="str">
        <v>0.175</v>
      </c>
      <c r="R876" t="str">
        <v>2</v>
      </c>
      <c r="S876" t="str">
        <v>75</v>
      </c>
      <c r="T876" t="str">
        <v>F-00000270</v>
      </c>
      <c r="U876" t="str">
        <v>0</v>
      </c>
      <c r="V876" t="str">
        <v>5.36</v>
      </c>
      <c r="W876" t="str">
        <v>0</v>
      </c>
      <c r="X876" t="str">
        <v>https://youtu.be/K3zxFuA4lVk</v>
      </c>
    </row>
    <row r="877">
      <c r="A877" t="str">
        <v>AutoTable</v>
      </c>
      <c r="D877" t="str">
        <v>73775M</v>
      </c>
      <c r="E877" t="str">
        <v>PAF Ø75 MULTICOLORE</v>
      </c>
      <c r="F877" t="str">
        <v>1</v>
      </c>
      <c r="H877" t="str">
        <v>BOMBE</v>
      </c>
      <c r="I877" t="str">
        <v>POT A FEU</v>
      </c>
      <c r="J877" t="str">
        <v>75</v>
      </c>
      <c r="K877" t="str">
        <v>POT A FEU</v>
      </c>
      <c r="L877" t="str">
        <v>MULTICOLORE</v>
      </c>
      <c r="M877" t="str">
        <v>EU</v>
      </c>
      <c r="N877" t="str">
        <v>F4</v>
      </c>
      <c r="O877" t="str">
        <v>1.3G</v>
      </c>
      <c r="P877" t="str">
        <v>0589-F4-0060</v>
      </c>
      <c r="Q877" t="str">
        <v>0.175</v>
      </c>
      <c r="R877" t="str">
        <v>2</v>
      </c>
      <c r="S877" t="str">
        <v>75</v>
      </c>
      <c r="T877" t="str">
        <v>F-00000270</v>
      </c>
      <c r="U877" t="str">
        <v>3</v>
      </c>
      <c r="V877" t="str">
        <v>5.36</v>
      </c>
      <c r="W877" t="str">
        <v>0</v>
      </c>
      <c r="X877" t="str">
        <v>https://youtu.be/moC6_GyXAOI</v>
      </c>
    </row>
    <row r="878">
      <c r="A878" t="str">
        <v>AutoTable</v>
      </c>
      <c r="D878" t="str">
        <v>73775R</v>
      </c>
      <c r="E878" t="str">
        <v>PAF Ø75 ROUGE</v>
      </c>
      <c r="F878" t="str">
        <v>1</v>
      </c>
      <c r="H878" t="str">
        <v>BOMBE</v>
      </c>
      <c r="I878" t="str">
        <v>POT A FEU</v>
      </c>
      <c r="J878" t="str">
        <v>75</v>
      </c>
      <c r="K878" t="str">
        <v>POT A FEU</v>
      </c>
      <c r="L878" t="str">
        <v>ROUGE</v>
      </c>
      <c r="M878" t="str">
        <v>EU</v>
      </c>
      <c r="N878" t="str">
        <v>F4</v>
      </c>
      <c r="O878" t="str">
        <v>1.3G</v>
      </c>
      <c r="P878" t="str">
        <v>0589-F4-0060</v>
      </c>
      <c r="Q878" t="str">
        <v>0.175</v>
      </c>
      <c r="R878" t="str">
        <v>2</v>
      </c>
      <c r="S878" t="str">
        <v>75</v>
      </c>
      <c r="T878" t="str">
        <v>F-00000270</v>
      </c>
      <c r="U878" t="str">
        <v>10</v>
      </c>
      <c r="V878" t="str">
        <v>5.36</v>
      </c>
      <c r="W878" t="str">
        <v>0</v>
      </c>
      <c r="X878" t="str">
        <v>https://youtu.be/gu493qZdTUY</v>
      </c>
    </row>
    <row r="879">
      <c r="A879" t="str">
        <v>AutoTable</v>
      </c>
      <c r="D879" t="str">
        <v>73775S</v>
      </c>
      <c r="E879" t="str">
        <v>POT-À-FEU Ø75 SERPENTINS</v>
      </c>
      <c r="F879" t="str">
        <v>ANCIENNES REFS</v>
      </c>
      <c r="H879" t="str">
        <v>BOMBE</v>
      </c>
      <c r="I879" t="str">
        <v>POT A FEU</v>
      </c>
      <c r="J879" t="str">
        <v>75</v>
      </c>
      <c r="K879" t="str">
        <v>SPECIAL SERPENTIN</v>
      </c>
      <c r="L879" t="str">
        <v>ARGENT</v>
      </c>
      <c r="M879" t="str">
        <v>EU</v>
      </c>
      <c r="N879" t="str">
        <v>F4</v>
      </c>
      <c r="O879" t="str">
        <v>1.3G</v>
      </c>
      <c r="P879" t="str">
        <v>0589-F4-0058</v>
      </c>
      <c r="Q879" t="str">
        <v>0.0628</v>
      </c>
      <c r="R879" t="str">
        <v>0</v>
      </c>
      <c r="S879" t="str">
        <v>75</v>
      </c>
      <c r="T879" t="str">
        <v>F-00000270</v>
      </c>
      <c r="U879" t="str">
        <v>0</v>
      </c>
      <c r="V879" t="str">
        <v>6.662</v>
      </c>
      <c r="W879" t="str">
        <v>0</v>
      </c>
    </row>
    <row r="880">
      <c r="A880" t="str">
        <v>AutoTable</v>
      </c>
      <c r="D880" t="str">
        <v>73775SO</v>
      </c>
      <c r="E880" t="str">
        <v>PAF Ø75 SCINTILLANT OR</v>
      </c>
      <c r="F880" t="str">
        <v>1</v>
      </c>
      <c r="H880" t="str">
        <v>BOMBE</v>
      </c>
      <c r="I880" t="str">
        <v>POT A FEU</v>
      </c>
      <c r="J880" t="str">
        <v>75</v>
      </c>
      <c r="K880" t="str">
        <v>CLIGNO</v>
      </c>
      <c r="L880" t="str">
        <v>OR</v>
      </c>
      <c r="M880" t="str">
        <v>EU</v>
      </c>
      <c r="N880" t="str">
        <v>F4</v>
      </c>
      <c r="O880" t="str">
        <v>1.3G</v>
      </c>
      <c r="P880" t="str">
        <v>0589-F4-0060</v>
      </c>
      <c r="Q880" t="str">
        <v>0.175</v>
      </c>
      <c r="R880" t="str">
        <v>2</v>
      </c>
      <c r="S880" t="str">
        <v>75</v>
      </c>
      <c r="T880" t="str">
        <v>F-00000270</v>
      </c>
      <c r="U880" t="str">
        <v>23</v>
      </c>
      <c r="V880" t="str">
        <v>4.68</v>
      </c>
      <c r="W880" t="str">
        <v>0</v>
      </c>
      <c r="X880" t="str">
        <v>https://youtu.be/sgSsL_OlHmI</v>
      </c>
    </row>
    <row r="881">
      <c r="A881" t="str">
        <v>AutoTable</v>
      </c>
      <c r="D881" t="str">
        <v>88510-21</v>
      </c>
      <c r="E881" t="str">
        <v>BOMBE 100 MM POT-A-FEU MOLDAVE CITRON</v>
      </c>
      <c r="F881" t="str">
        <v>ANCIENNES REFS</v>
      </c>
      <c r="H881" t="str">
        <v>BOMBE</v>
      </c>
      <c r="I881" t="str">
        <v>POT A FEU</v>
      </c>
      <c r="J881" t="str">
        <v>100</v>
      </c>
      <c r="K881" t="str">
        <v>MOSAIQUE</v>
      </c>
      <c r="L881" t="str">
        <v>JAUNE</v>
      </c>
      <c r="M881" t="str">
        <v>CN</v>
      </c>
      <c r="N881" t="str">
        <v>F4</v>
      </c>
      <c r="O881" t="str">
        <v>1.3G</v>
      </c>
      <c r="P881" t="str">
        <v>1008-F4-69252665</v>
      </c>
      <c r="Q881" t="str">
        <v>0.32</v>
      </c>
      <c r="S881" t="str">
        <v>100</v>
      </c>
      <c r="T881" t="str">
        <v>F-00000300</v>
      </c>
      <c r="U881" t="str">
        <v>0</v>
      </c>
      <c r="V881" t="str">
        <v>0</v>
      </c>
      <c r="W881" t="str">
        <v>0</v>
      </c>
    </row>
    <row r="882">
      <c r="A882" t="str">
        <v>AutoTable</v>
      </c>
      <c r="D882" t="str">
        <v>88575-21</v>
      </c>
      <c r="E882" t="str">
        <v>BOMBE 75 MM POT-A-FEU MOSAIQUE CITRON</v>
      </c>
      <c r="F882" t="str">
        <v>ANCIENNES REFS</v>
      </c>
      <c r="H882" t="str">
        <v>BOMBE</v>
      </c>
      <c r="I882" t="str">
        <v>POT A FEU</v>
      </c>
      <c r="J882" t="str">
        <v>75</v>
      </c>
      <c r="K882" t="str">
        <v>MOSAIQUE</v>
      </c>
      <c r="L882" t="str">
        <v>JAUNE</v>
      </c>
      <c r="M882" t="str">
        <v>CN</v>
      </c>
      <c r="N882" t="str">
        <v>F4</v>
      </c>
      <c r="O882" t="str">
        <v>1.3G</v>
      </c>
      <c r="P882" t="str">
        <v>1008-F4-69252667</v>
      </c>
      <c r="Q882" t="str">
        <v>0.14</v>
      </c>
      <c r="S882" t="str">
        <v>110</v>
      </c>
      <c r="T882" t="str">
        <v>F-00000300</v>
      </c>
      <c r="U882" t="str">
        <v>0</v>
      </c>
      <c r="V882" t="str">
        <v>1.14</v>
      </c>
      <c r="W882" t="str">
        <v>0</v>
      </c>
    </row>
    <row r="883">
      <c r="A883" t="str">
        <v>AutoTable</v>
      </c>
      <c r="D883" t="str">
        <v>88610-08</v>
      </c>
      <c r="E883" t="str">
        <v>BOMBE Ø100  POT-A-FEU PAPILLOTE MULTICOLORE</v>
      </c>
      <c r="F883" t="str">
        <v>OPPORTUNITE</v>
      </c>
      <c r="H883" t="str">
        <v>BOMBE</v>
      </c>
      <c r="I883" t="str">
        <v>POT A FEU</v>
      </c>
      <c r="J883" t="str">
        <v>100</v>
      </c>
      <c r="K883" t="str">
        <v>SPECIAL SERPENTIN</v>
      </c>
      <c r="L883" t="str">
        <v>MULTICOLORE</v>
      </c>
      <c r="M883" t="str">
        <v>CN</v>
      </c>
      <c r="N883" t="str">
        <v>F4</v>
      </c>
      <c r="O883" t="str">
        <v>1.3G</v>
      </c>
      <c r="P883" t="str">
        <v>1008-F4-69252665</v>
      </c>
      <c r="Q883" t="str">
        <v>0.32</v>
      </c>
      <c r="R883" t="str">
        <v>2</v>
      </c>
      <c r="S883" t="str">
        <v>100</v>
      </c>
      <c r="T883" t="str">
        <v>F-00000300</v>
      </c>
      <c r="U883" t="str">
        <v>128</v>
      </c>
      <c r="V883" t="str">
        <v>2.24</v>
      </c>
      <c r="W883" t="str">
        <v>0</v>
      </c>
    </row>
    <row r="884">
      <c r="A884" t="str">
        <v>AutoTable</v>
      </c>
      <c r="D884" t="str">
        <v>SDF76010-63R3</v>
      </c>
      <c r="E884" t="str">
        <v>SAC DE 5 BOMBES 100 MM PETILLANTES ASSORTIES R3</v>
      </c>
      <c r="F884" t="str">
        <v>CLIENT SDF</v>
      </c>
      <c r="H884" t="str">
        <v>BOMBE</v>
      </c>
      <c r="I884" t="str">
        <v>SDF</v>
      </c>
      <c r="J884" t="str">
        <v>100</v>
      </c>
      <c r="K884" t="str">
        <v>PIVOINE CLIGNO</v>
      </c>
      <c r="L884" t="str">
        <v>ASSORTI</v>
      </c>
      <c r="M884" t="str">
        <v>FR</v>
      </c>
      <c r="N884" t="str">
        <v>F4</v>
      </c>
      <c r="O884" t="str">
        <v>1.3G</v>
      </c>
      <c r="P884" t="str">
        <v>0163-F4-4244</v>
      </c>
      <c r="Q884" t="str">
        <v>1.84</v>
      </c>
      <c r="R884" t="str">
        <v>15</v>
      </c>
      <c r="S884" t="str">
        <v>100</v>
      </c>
      <c r="T884" t="str">
        <v>F-00000480</v>
      </c>
      <c r="U884" t="str">
        <v>0</v>
      </c>
      <c r="V884" t="str">
        <v>15.018</v>
      </c>
      <c r="W884" t="str">
        <v>0</v>
      </c>
    </row>
    <row r="885">
      <c r="A885" t="str">
        <v>AutoTable</v>
      </c>
      <c r="D885" t="str">
        <v>SDF76010-63R4</v>
      </c>
      <c r="E885" t="str">
        <v>SAC DE 5 BBES 100MM PETILLANTES ASSORTIS R4</v>
      </c>
      <c r="F885" t="str">
        <v>CLIENT SDF</v>
      </c>
      <c r="H885" t="str">
        <v>BOMBE</v>
      </c>
      <c r="I885" t="str">
        <v>SDF</v>
      </c>
      <c r="J885" t="str">
        <v>100</v>
      </c>
      <c r="K885" t="str">
        <v>PIVOINE CLIGNO</v>
      </c>
      <c r="L885" t="str">
        <v>ASSORTI</v>
      </c>
      <c r="M885" t="str">
        <v>FR</v>
      </c>
      <c r="N885" t="str">
        <v>F4</v>
      </c>
      <c r="O885" t="str">
        <v>1.3G</v>
      </c>
      <c r="P885" t="str">
        <v>0163-F4-4244</v>
      </c>
      <c r="Q885" t="str">
        <v>1.84</v>
      </c>
      <c r="R885" t="str">
        <v>20</v>
      </c>
      <c r="S885" t="str">
        <v>100</v>
      </c>
      <c r="T885" t="str">
        <v>F-00000480</v>
      </c>
      <c r="U885" t="str">
        <v>0</v>
      </c>
      <c r="V885" t="str">
        <v>15.118</v>
      </c>
      <c r="W885" t="str">
        <v>0</v>
      </c>
    </row>
    <row r="886">
      <c r="A886" t="str">
        <v>AutoTable</v>
      </c>
      <c r="D886" t="str">
        <v>SDF76075-63R2</v>
      </c>
      <c r="E886" t="str">
        <v>GRAPPE 75 MM PETILLANTE ASSORTIES R2 SDF</v>
      </c>
      <c r="F886" t="str">
        <v>CLIENT SDF</v>
      </c>
      <c r="H886" t="str">
        <v>BOMBE</v>
      </c>
      <c r="I886" t="str">
        <v>SDF</v>
      </c>
      <c r="J886" t="str">
        <v>75</v>
      </c>
      <c r="K886" t="str">
        <v>PIVOINE CLIGNO</v>
      </c>
      <c r="L886" t="str">
        <v>ASSORTI</v>
      </c>
      <c r="M886" t="str">
        <v>FR</v>
      </c>
      <c r="N886" t="str">
        <v>F4</v>
      </c>
      <c r="O886" t="str">
        <v>1.3G</v>
      </c>
      <c r="P886" t="str">
        <v>0163-F4-4243</v>
      </c>
      <c r="Q886" t="str">
        <v>0.8</v>
      </c>
      <c r="R886" t="str">
        <v>10</v>
      </c>
      <c r="S886" t="str">
        <v>75</v>
      </c>
      <c r="T886" t="str">
        <v>F-00000480</v>
      </c>
      <c r="U886" t="str">
        <v>0</v>
      </c>
      <c r="V886" t="str">
        <v>8.33154</v>
      </c>
      <c r="W886" t="str">
        <v>0</v>
      </c>
    </row>
    <row r="887">
      <c r="A887" t="str">
        <v>AutoTable</v>
      </c>
      <c r="D887" t="str">
        <v>SDF76075-63R3</v>
      </c>
      <c r="E887" t="str">
        <v>GRAPPE 75 MM PETILLANTE ASSORTIES R3 SDF</v>
      </c>
      <c r="F887" t="str">
        <v>CLIENT SDF</v>
      </c>
      <c r="H887" t="str">
        <v>BOMBE</v>
      </c>
      <c r="I887" t="str">
        <v>SDF</v>
      </c>
      <c r="J887" t="str">
        <v>75</v>
      </c>
      <c r="K887" t="str">
        <v>PIVOINE CLIGNO</v>
      </c>
      <c r="L887" t="str">
        <v>ASSORTI</v>
      </c>
      <c r="M887" t="str">
        <v>FR</v>
      </c>
      <c r="N887" t="str">
        <v>F4</v>
      </c>
      <c r="O887" t="str">
        <v>1.3G</v>
      </c>
      <c r="P887" t="str">
        <v>0163-F4-4243</v>
      </c>
      <c r="Q887" t="str">
        <v>0.8</v>
      </c>
      <c r="R887" t="str">
        <v>15</v>
      </c>
      <c r="S887" t="str">
        <v>75</v>
      </c>
      <c r="T887" t="str">
        <v>F-00000480</v>
      </c>
      <c r="U887" t="str">
        <v>0</v>
      </c>
      <c r="V887" t="str">
        <v>8.475</v>
      </c>
      <c r="W887" t="str">
        <v>0</v>
      </c>
    </row>
    <row r="888">
      <c r="A888" t="str">
        <v>AutoTable</v>
      </c>
      <c r="D888" t="str">
        <v>SDF76075-63R4</v>
      </c>
      <c r="E888" t="str">
        <v>GRAPPE 75 MM PETILLANTES ASSORTIES R4 SDF</v>
      </c>
      <c r="F888" t="str">
        <v>CLIENT SDF</v>
      </c>
      <c r="H888" t="str">
        <v>BOMBE</v>
      </c>
      <c r="I888" t="str">
        <v>SDF</v>
      </c>
      <c r="J888" t="str">
        <v>75</v>
      </c>
      <c r="K888" t="str">
        <v>PIVOINE CLIGNO</v>
      </c>
      <c r="L888" t="str">
        <v>ASSORTI</v>
      </c>
      <c r="M888" t="str">
        <v>FR</v>
      </c>
      <c r="N888" t="str">
        <v>F4</v>
      </c>
      <c r="O888" t="str">
        <v>1.3G</v>
      </c>
      <c r="P888" t="str">
        <v>0163-F4-4243</v>
      </c>
      <c r="Q888" t="str">
        <v>0.8</v>
      </c>
      <c r="R888" t="str">
        <v>20</v>
      </c>
      <c r="S888" t="str">
        <v>75</v>
      </c>
      <c r="T888" t="str">
        <v>F-00000480</v>
      </c>
      <c r="U888" t="str">
        <v>0</v>
      </c>
      <c r="V888" t="str">
        <v>8.43286</v>
      </c>
      <c r="W888" t="str">
        <v>0</v>
      </c>
    </row>
    <row r="889">
      <c r="A889" t="str">
        <v>AutoTable</v>
      </c>
      <c r="D889" t="str">
        <v>SDF76075-64R2</v>
      </c>
      <c r="E889" t="str">
        <v>SAC DE 5 BBES PETILLANTES CITRON VERT</v>
      </c>
      <c r="F889" t="str">
        <v>CLIENT SDF</v>
      </c>
      <c r="H889" t="str">
        <v>BOMBE</v>
      </c>
      <c r="I889" t="str">
        <v>SDF</v>
      </c>
      <c r="J889" t="str">
        <v>75</v>
      </c>
      <c r="K889" t="str">
        <v>PIVOINE CLIGNO</v>
      </c>
      <c r="L889" t="str">
        <v>VERT</v>
      </c>
      <c r="M889" t="str">
        <v>FR</v>
      </c>
      <c r="N889" t="str">
        <v>F4</v>
      </c>
      <c r="O889" t="str">
        <v>1.3G</v>
      </c>
      <c r="P889" t="str">
        <v>0163-F4-4243</v>
      </c>
      <c r="Q889" t="str">
        <v>0.78</v>
      </c>
      <c r="R889" t="str">
        <v>10</v>
      </c>
      <c r="S889" t="str">
        <v>75</v>
      </c>
      <c r="T889" t="str">
        <v>F-00000480</v>
      </c>
      <c r="U889" t="str">
        <v>0</v>
      </c>
      <c r="V889" t="str">
        <v>0</v>
      </c>
      <c r="W889" t="str">
        <v>0</v>
      </c>
    </row>
    <row r="890">
      <c r="A890" t="str">
        <v>AutoTable</v>
      </c>
      <c r="D890" t="str">
        <v>SDF76210-23R3</v>
      </c>
      <c r="E890" t="str">
        <v>SAC DE 5 BOMBES 100 MM ARAIGNEE MULTIPASTEL R3 SDF</v>
      </c>
      <c r="F890" t="str">
        <v>CLIENT SDF</v>
      </c>
      <c r="H890" t="str">
        <v>BOMBE</v>
      </c>
      <c r="I890" t="str">
        <v>SDF</v>
      </c>
      <c r="J890" t="str">
        <v>100</v>
      </c>
      <c r="K890" t="str">
        <v>ARAIGNEE</v>
      </c>
      <c r="L890" t="str">
        <v>MULTICOLORE</v>
      </c>
      <c r="M890" t="str">
        <v>FR</v>
      </c>
      <c r="N890" t="str">
        <v>F4</v>
      </c>
      <c r="O890" t="str">
        <v>1.3G</v>
      </c>
      <c r="P890" t="str">
        <v>0163-F4-4244</v>
      </c>
      <c r="Q890" t="str">
        <v>1.84</v>
      </c>
      <c r="R890" t="str">
        <v>15</v>
      </c>
      <c r="S890" t="str">
        <v>100</v>
      </c>
      <c r="T890" t="str">
        <v>F-00000480</v>
      </c>
      <c r="U890" t="str">
        <v>0</v>
      </c>
      <c r="V890" t="str">
        <v>15.21</v>
      </c>
      <c r="W890" t="str">
        <v>0</v>
      </c>
    </row>
    <row r="891">
      <c r="A891" t="str">
        <v>AutoTable</v>
      </c>
      <c r="D891" t="str">
        <v>SDF76210-23R4</v>
      </c>
      <c r="E891" t="str">
        <v>SAC DE 5 BOMBES 100 MM ARAIGNEE MULTIPASTEL R4 SDF</v>
      </c>
      <c r="F891" t="str">
        <v>CLIENT SDF</v>
      </c>
      <c r="H891" t="str">
        <v>BOMBE</v>
      </c>
      <c r="I891" t="str">
        <v>SDF</v>
      </c>
      <c r="J891" t="str">
        <v>100</v>
      </c>
      <c r="K891" t="str">
        <v>ARAIGNEE</v>
      </c>
      <c r="L891" t="str">
        <v>MULTICOLORE</v>
      </c>
      <c r="M891" t="str">
        <v>FR</v>
      </c>
      <c r="N891" t="str">
        <v>F4</v>
      </c>
      <c r="O891" t="str">
        <v>1.3G</v>
      </c>
      <c r="P891" t="str">
        <v>0163-F4-4244</v>
      </c>
      <c r="Q891" t="str">
        <v>1.84</v>
      </c>
      <c r="R891" t="str">
        <v>20</v>
      </c>
      <c r="S891" t="str">
        <v>100</v>
      </c>
      <c r="T891" t="str">
        <v>F-00000480</v>
      </c>
      <c r="U891" t="str">
        <v>0</v>
      </c>
      <c r="V891" t="str">
        <v>12.8608</v>
      </c>
      <c r="W891" t="str">
        <v>0</v>
      </c>
    </row>
    <row r="892">
      <c r="A892" t="str">
        <v>AutoTable</v>
      </c>
      <c r="D892" t="str">
        <v>SDF76275-23R2</v>
      </c>
      <c r="E892" t="str">
        <v>GRAPPE 75 MM MULTIPASTEL R2 SDF</v>
      </c>
      <c r="F892" t="str">
        <v>CLIENT SDF</v>
      </c>
      <c r="H892" t="str">
        <v>BOMBE</v>
      </c>
      <c r="I892" t="str">
        <v>SDF</v>
      </c>
      <c r="J892" t="str">
        <v>75</v>
      </c>
      <c r="K892" t="str">
        <v>ARAIGNEE</v>
      </c>
      <c r="L892" t="str">
        <v>MULTICOLORE</v>
      </c>
      <c r="M892" t="str">
        <v>FR</v>
      </c>
      <c r="N892" t="str">
        <v>F4</v>
      </c>
      <c r="O892" t="str">
        <v>1.3G</v>
      </c>
      <c r="P892" t="str">
        <v>0163-F4-4243</v>
      </c>
      <c r="Q892" t="str">
        <v>0.825</v>
      </c>
      <c r="R892" t="str">
        <v>10</v>
      </c>
      <c r="S892" t="str">
        <v>75</v>
      </c>
      <c r="T892" t="str">
        <v>F-00000480</v>
      </c>
      <c r="U892" t="str">
        <v>0</v>
      </c>
      <c r="V892" t="str">
        <v>7.73706</v>
      </c>
      <c r="W892" t="str">
        <v>0</v>
      </c>
    </row>
    <row r="893">
      <c r="A893" t="str">
        <v>AutoTable</v>
      </c>
      <c r="D893" t="str">
        <v>SDF76275-23R3</v>
      </c>
      <c r="E893" t="str">
        <v>GRAPPE 75 MM MULTIPASTEL R3 SDF</v>
      </c>
      <c r="F893" t="str">
        <v>CLIENT SDF</v>
      </c>
      <c r="H893" t="str">
        <v>BOMBE</v>
      </c>
      <c r="I893" t="str">
        <v>SDF</v>
      </c>
      <c r="J893" t="str">
        <v>75</v>
      </c>
      <c r="K893" t="str">
        <v>ARAIGNEE</v>
      </c>
      <c r="L893" t="str">
        <v>MULTICOLORE</v>
      </c>
      <c r="M893" t="str">
        <v>FR</v>
      </c>
      <c r="N893" t="str">
        <v>F4</v>
      </c>
      <c r="O893" t="str">
        <v>1.3G</v>
      </c>
      <c r="P893" t="str">
        <v>0163-F4-4243</v>
      </c>
      <c r="Q893" t="str">
        <v>0.825</v>
      </c>
      <c r="R893" t="str">
        <v>15</v>
      </c>
      <c r="S893" t="str">
        <v>75</v>
      </c>
      <c r="T893" t="str">
        <v>F-00000480</v>
      </c>
      <c r="U893" t="str">
        <v>0</v>
      </c>
      <c r="V893" t="str">
        <v>7.20457</v>
      </c>
      <c r="W893" t="str">
        <v>0</v>
      </c>
    </row>
    <row r="894">
      <c r="A894" t="str">
        <v>AutoTable</v>
      </c>
      <c r="D894" t="str">
        <v>SDF76275-23R4</v>
      </c>
      <c r="E894" t="str">
        <v>GRAPPE 75 MM MULTIPASTEL R4 SDF</v>
      </c>
      <c r="F894" t="str">
        <v>CLIENT SDF</v>
      </c>
      <c r="H894" t="str">
        <v>BOMBE</v>
      </c>
      <c r="I894" t="str">
        <v>SDF</v>
      </c>
      <c r="J894" t="str">
        <v>75</v>
      </c>
      <c r="K894" t="str">
        <v>ARAIGNEE</v>
      </c>
      <c r="L894" t="str">
        <v>FRISSON</v>
      </c>
      <c r="M894" t="str">
        <v>FR</v>
      </c>
      <c r="N894" t="str">
        <v>F4</v>
      </c>
      <c r="O894" t="str">
        <v>1.3G</v>
      </c>
      <c r="P894" t="str">
        <v>0163-F4-4243</v>
      </c>
      <c r="Q894" t="str">
        <v>0.825</v>
      </c>
      <c r="R894" t="str">
        <v>20</v>
      </c>
      <c r="S894" t="str">
        <v>75</v>
      </c>
      <c r="T894" t="str">
        <v>F-00000480</v>
      </c>
      <c r="U894" t="str">
        <v>0</v>
      </c>
      <c r="V894" t="str">
        <v>7.3054</v>
      </c>
      <c r="W894" t="str">
        <v>0</v>
      </c>
    </row>
    <row r="895">
      <c r="A895" t="str">
        <v>AutoTable</v>
      </c>
      <c r="D895" t="str">
        <v>SDF76310-42</v>
      </c>
      <c r="E895" t="str">
        <v>SAC DE 5 BOMBES 100MM SABLIER BICOLORE</v>
      </c>
      <c r="F895" t="str">
        <v>CLIENT SDF</v>
      </c>
      <c r="H895" t="str">
        <v>BOMBE</v>
      </c>
      <c r="I895" t="str">
        <v>SDF</v>
      </c>
      <c r="J895" t="str">
        <v>100</v>
      </c>
      <c r="K895" t="str">
        <v>GEOMETRIE MOTIF</v>
      </c>
      <c r="L895" t="str">
        <v>OR</v>
      </c>
      <c r="M895" t="str">
        <v>FR</v>
      </c>
      <c r="N895" t="str">
        <v>F4</v>
      </c>
      <c r="O895" t="str">
        <v>1.3G</v>
      </c>
      <c r="P895" t="str">
        <v>0163-F4-4243</v>
      </c>
      <c r="Q895" t="str">
        <v>1.03</v>
      </c>
      <c r="R895" t="str">
        <v>3</v>
      </c>
      <c r="S895" t="str">
        <v>100</v>
      </c>
      <c r="T895" t="str">
        <v>F-00000480</v>
      </c>
      <c r="U895" t="str">
        <v>0</v>
      </c>
      <c r="V895" t="str">
        <v>0</v>
      </c>
      <c r="W895" t="str">
        <v>0</v>
      </c>
    </row>
    <row r="896">
      <c r="A896" t="str">
        <v>AutoTable</v>
      </c>
      <c r="D896" t="str">
        <v>SDF76310-56</v>
      </c>
      <c r="E896" t="str">
        <v>SAC DE 5 BOMBES 100MM COEUR ROUGE</v>
      </c>
      <c r="F896" t="str">
        <v>CLIENT SDF</v>
      </c>
      <c r="H896" t="str">
        <v>BOMBE</v>
      </c>
      <c r="I896" t="str">
        <v>SDF</v>
      </c>
      <c r="J896" t="str">
        <v>100</v>
      </c>
      <c r="K896" t="str">
        <v>GEOMETRIE CŒUR</v>
      </c>
      <c r="L896" t="str">
        <v>ROUGE</v>
      </c>
      <c r="M896" t="str">
        <v>FR</v>
      </c>
      <c r="N896" t="str">
        <v>F4</v>
      </c>
      <c r="O896" t="str">
        <v>1.3G</v>
      </c>
      <c r="P896" t="str">
        <v>1008-F4-69246116</v>
      </c>
      <c r="Q896" t="str">
        <v>1.225</v>
      </c>
      <c r="R896" t="str">
        <v>3</v>
      </c>
      <c r="S896" t="str">
        <v>100</v>
      </c>
      <c r="T896" t="str">
        <v>F-00000480</v>
      </c>
      <c r="U896" t="str">
        <v>0</v>
      </c>
      <c r="V896" t="str">
        <v>0</v>
      </c>
      <c r="W896" t="str">
        <v>0</v>
      </c>
    </row>
    <row r="897">
      <c r="A897" t="str">
        <v>AutoTable</v>
      </c>
      <c r="D897" t="str">
        <v>SDF76310-56R3</v>
      </c>
      <c r="E897" t="str">
        <v>SAC DE 5 BBES 100MM COEUR ROUGE R3</v>
      </c>
      <c r="F897" t="str">
        <v>CLIENT SDF</v>
      </c>
      <c r="H897" t="str">
        <v>BOMBE</v>
      </c>
      <c r="I897" t="str">
        <v>SDF</v>
      </c>
      <c r="J897" t="str">
        <v>100</v>
      </c>
      <c r="K897" t="str">
        <v>GEOMETRIE CŒUR</v>
      </c>
      <c r="L897" t="str">
        <v>ROUGE</v>
      </c>
      <c r="M897" t="str">
        <v>FR</v>
      </c>
      <c r="N897" t="str">
        <v>F4</v>
      </c>
      <c r="O897" t="str">
        <v>1.3G</v>
      </c>
      <c r="P897" t="str">
        <v>1008-F4-69246116</v>
      </c>
      <c r="Q897" t="str">
        <v>1.225</v>
      </c>
      <c r="R897" t="str">
        <v>15</v>
      </c>
      <c r="S897" t="str">
        <v>100</v>
      </c>
      <c r="T897" t="str">
        <v>F-00000480</v>
      </c>
      <c r="U897" t="str">
        <v>0</v>
      </c>
      <c r="V897" t="str">
        <v>17.8925</v>
      </c>
      <c r="W897" t="str">
        <v>0</v>
      </c>
    </row>
    <row r="898">
      <c r="A898" t="str">
        <v>AutoTable</v>
      </c>
      <c r="D898" t="str">
        <v>SDF76310-56R4</v>
      </c>
      <c r="E898" t="str">
        <v>SAC DE 5 BBES 100MM COEUR ROUGE R4</v>
      </c>
      <c r="F898" t="str">
        <v>CLIENT SDF</v>
      </c>
      <c r="H898" t="str">
        <v>BOMBE</v>
      </c>
      <c r="I898" t="str">
        <v>SDF</v>
      </c>
      <c r="J898" t="str">
        <v>100</v>
      </c>
      <c r="K898" t="str">
        <v>GEOMETRIE CŒUR</v>
      </c>
      <c r="L898" t="str">
        <v>ROUGE</v>
      </c>
      <c r="M898" t="str">
        <v>FR</v>
      </c>
      <c r="N898" t="str">
        <v>F4</v>
      </c>
      <c r="O898" t="str">
        <v>1.3G</v>
      </c>
      <c r="P898" t="str">
        <v>1008-F4-69246116</v>
      </c>
      <c r="Q898" t="str">
        <v>1.225</v>
      </c>
      <c r="R898" t="str">
        <v>20</v>
      </c>
      <c r="S898" t="str">
        <v>100</v>
      </c>
      <c r="T898" t="str">
        <v>F-00000480</v>
      </c>
      <c r="U898" t="str">
        <v>0</v>
      </c>
      <c r="V898" t="str">
        <v>23.588</v>
      </c>
      <c r="W898" t="str">
        <v>0</v>
      </c>
    </row>
    <row r="899">
      <c r="A899" t="str">
        <v>AutoTable</v>
      </c>
      <c r="D899" t="str">
        <v>SDF76910-17R3</v>
      </c>
      <c r="E899" t="str">
        <v>SAC DE 5 BBES 100MM MOLDAVE FRISSON BLANC R3</v>
      </c>
      <c r="F899" t="str">
        <v>CLIENT SDF</v>
      </c>
      <c r="H899" t="str">
        <v>BOMBE</v>
      </c>
      <c r="I899" t="str">
        <v>SDF</v>
      </c>
      <c r="J899" t="str">
        <v>100</v>
      </c>
      <c r="K899" t="str">
        <v>MOSAIQUE</v>
      </c>
      <c r="L899" t="str">
        <v>FRISSON</v>
      </c>
      <c r="M899" t="str">
        <v>FR</v>
      </c>
      <c r="N899" t="str">
        <v>F4</v>
      </c>
      <c r="O899" t="str">
        <v>1.3G</v>
      </c>
      <c r="P899" t="str">
        <v>1008-F4-69245225</v>
      </c>
      <c r="Q899" t="str">
        <v>1.575</v>
      </c>
      <c r="R899" t="str">
        <v>15</v>
      </c>
      <c r="S899" t="str">
        <v>100</v>
      </c>
      <c r="T899" t="str">
        <v>F-00000480</v>
      </c>
      <c r="U899" t="str">
        <v>0</v>
      </c>
      <c r="V899" t="str">
        <v>12.27</v>
      </c>
      <c r="W899" t="str">
        <v>0</v>
      </c>
    </row>
    <row r="900">
      <c r="A900" t="str">
        <v>AutoTable</v>
      </c>
      <c r="D900" t="str">
        <v>SDF76910-17R4</v>
      </c>
      <c r="E900" t="str">
        <v>SAC DE 5 BBES 100MM MOLDAVE FRISSON BLANC R4</v>
      </c>
      <c r="F900" t="str">
        <v>CLIENT SDF</v>
      </c>
      <c r="H900" t="str">
        <v>BOMBE</v>
      </c>
      <c r="I900" t="str">
        <v>SDF</v>
      </c>
      <c r="J900" t="str">
        <v>100</v>
      </c>
      <c r="K900" t="str">
        <v>PIVOINE TRAINEE</v>
      </c>
      <c r="L900" t="str">
        <v>ASSORTI</v>
      </c>
      <c r="M900" t="str">
        <v>FR</v>
      </c>
      <c r="N900" t="str">
        <v>F4</v>
      </c>
      <c r="O900" t="str">
        <v>1.3G</v>
      </c>
      <c r="P900" t="str">
        <v>1008-F4-69245225</v>
      </c>
      <c r="Q900" t="str">
        <v>1.575</v>
      </c>
      <c r="R900" t="str">
        <v>20</v>
      </c>
      <c r="S900" t="str">
        <v>100</v>
      </c>
      <c r="T900" t="str">
        <v>F-00000480</v>
      </c>
      <c r="U900" t="str">
        <v>0</v>
      </c>
      <c r="V900" t="str">
        <v>12.27</v>
      </c>
      <c r="W900" t="str">
        <v>0</v>
      </c>
    </row>
    <row r="901">
      <c r="A901" t="str">
        <v>AutoTable</v>
      </c>
      <c r="D901" t="str">
        <v>SDF77010-20</v>
      </c>
      <c r="E901" t="str">
        <v>SAC DE 5 BOMBES 100MM TRAINEE ARGT ASSORTIES</v>
      </c>
      <c r="F901" t="str">
        <v>CLIENT SDF</v>
      </c>
      <c r="H901" t="str">
        <v>BOMBE</v>
      </c>
      <c r="I901" t="str">
        <v>SDF</v>
      </c>
      <c r="J901" t="str">
        <v>100</v>
      </c>
      <c r="K901" t="str">
        <v>PIVOINE TRAINEE</v>
      </c>
      <c r="L901" t="str">
        <v>ASSORTI</v>
      </c>
      <c r="M901" t="str">
        <v>FR</v>
      </c>
      <c r="N901" t="str">
        <v>F4</v>
      </c>
      <c r="O901" t="str">
        <v>1.3G</v>
      </c>
      <c r="P901" t="str">
        <v>1008-F4-69245227</v>
      </c>
      <c r="Q901" t="str">
        <v>1.805</v>
      </c>
      <c r="R901" t="str">
        <v>3</v>
      </c>
      <c r="S901" t="str">
        <v>100</v>
      </c>
      <c r="T901" t="str">
        <v>F-00000480</v>
      </c>
      <c r="U901" t="str">
        <v>0</v>
      </c>
      <c r="V901" t="str">
        <v>0</v>
      </c>
      <c r="W901" t="str">
        <v>0</v>
      </c>
    </row>
    <row r="902">
      <c r="A902" t="str">
        <v>AutoTable</v>
      </c>
      <c r="D902" t="str">
        <v>SDF77010-20R4</v>
      </c>
      <c r="E902" t="str">
        <v>SAC DE 5 BBES 100MM TRAINEE ARGT ASSORTIES R4</v>
      </c>
      <c r="F902" t="str">
        <v>CLIENT SDF</v>
      </c>
      <c r="H902" t="str">
        <v>BOMBE</v>
      </c>
      <c r="I902" t="str">
        <v>SDF</v>
      </c>
      <c r="J902" t="str">
        <v>100</v>
      </c>
      <c r="K902" t="str">
        <v>PIVOINE TRAINEE</v>
      </c>
      <c r="L902" t="str">
        <v>ASSORTI</v>
      </c>
      <c r="M902" t="str">
        <v>FR</v>
      </c>
      <c r="N902" t="str">
        <v>F4</v>
      </c>
      <c r="O902" t="str">
        <v>1.3G</v>
      </c>
      <c r="P902" t="str">
        <v>1008-F4-69245227</v>
      </c>
      <c r="Q902" t="str">
        <v>1.805</v>
      </c>
      <c r="R902" t="str">
        <v>20</v>
      </c>
      <c r="S902" t="str">
        <v>100</v>
      </c>
      <c r="T902" t="str">
        <v>F-00000480</v>
      </c>
      <c r="U902" t="str">
        <v>0</v>
      </c>
      <c r="V902" t="str">
        <v>11.89</v>
      </c>
      <c r="W902" t="str">
        <v>0</v>
      </c>
    </row>
    <row r="903">
      <c r="A903" t="str">
        <v>AutoTable</v>
      </c>
      <c r="D903" t="str">
        <v>SDF77010-74</v>
      </c>
      <c r="E903" t="str">
        <v>SAC DE 5 BBES 100MM ARAIGNEE ASSORTIES</v>
      </c>
      <c r="F903" t="str">
        <v>CLIENT SDF</v>
      </c>
      <c r="H903" t="str">
        <v>BOMBE</v>
      </c>
      <c r="I903" t="str">
        <v>SDF</v>
      </c>
      <c r="J903" t="str">
        <v>100</v>
      </c>
      <c r="K903" t="str">
        <v>ARAIGNEE</v>
      </c>
      <c r="L903" t="str">
        <v>ASSORTI</v>
      </c>
      <c r="M903" t="str">
        <v>FR</v>
      </c>
      <c r="N903" t="str">
        <v>F4</v>
      </c>
      <c r="O903" t="str">
        <v>1.3G</v>
      </c>
      <c r="P903" t="str">
        <v>1008-F4-69245227</v>
      </c>
      <c r="Q903" t="str">
        <v>1.985</v>
      </c>
      <c r="R903" t="str">
        <v>3</v>
      </c>
      <c r="S903" t="str">
        <v>100</v>
      </c>
      <c r="T903" t="str">
        <v>F-00000480</v>
      </c>
      <c r="U903" t="str">
        <v>0</v>
      </c>
      <c r="V903" t="str">
        <v>0</v>
      </c>
      <c r="W903" t="str">
        <v>0</v>
      </c>
    </row>
    <row r="904">
      <c r="A904" t="str">
        <v>AutoTable</v>
      </c>
      <c r="D904" t="str">
        <v>SDF77010-74R3</v>
      </c>
      <c r="E904" t="str">
        <v>SAC DE 5 BBES 100MM ARAIGNEE ASSORTIES + TRONC R3</v>
      </c>
      <c r="F904" t="str">
        <v>CLIENT SDF</v>
      </c>
      <c r="H904" t="str">
        <v>BOMBE</v>
      </c>
      <c r="I904" t="str">
        <v>SDF</v>
      </c>
      <c r="J904" t="str">
        <v>100</v>
      </c>
      <c r="K904" t="str">
        <v>ARAIGNEE</v>
      </c>
      <c r="L904" t="str">
        <v>ASSORTI</v>
      </c>
      <c r="M904" t="str">
        <v>FR</v>
      </c>
      <c r="N904" t="str">
        <v>F4</v>
      </c>
      <c r="O904" t="str">
        <v>1.3G</v>
      </c>
      <c r="P904" t="str">
        <v>1008-F4-69245227</v>
      </c>
      <c r="Q904" t="str">
        <v>1.985</v>
      </c>
      <c r="R904" t="str">
        <v>15</v>
      </c>
      <c r="S904" t="str">
        <v>100</v>
      </c>
      <c r="T904" t="str">
        <v>F-00000480</v>
      </c>
      <c r="U904" t="str">
        <v>0</v>
      </c>
      <c r="V904" t="str">
        <v>11.89</v>
      </c>
      <c r="W904" t="str">
        <v>0</v>
      </c>
    </row>
    <row r="905">
      <c r="A905" t="str">
        <v>AutoTable</v>
      </c>
      <c r="D905" t="str">
        <v>SDF77010-74R4</v>
      </c>
      <c r="E905" t="str">
        <v>SAC DE 5 BBES 100MM ARAIGNEE ASSORTIES + TRONC R4</v>
      </c>
      <c r="F905" t="str">
        <v>CLIENT SDF</v>
      </c>
      <c r="H905" t="str">
        <v>BOMBE</v>
      </c>
      <c r="I905" t="str">
        <v>SDF</v>
      </c>
      <c r="J905" t="str">
        <v>100</v>
      </c>
      <c r="K905" t="str">
        <v>ARAIGNEE</v>
      </c>
      <c r="L905" t="str">
        <v>ROUGE</v>
      </c>
      <c r="M905" t="str">
        <v>FR</v>
      </c>
      <c r="N905" t="str">
        <v>F4</v>
      </c>
      <c r="O905" t="str">
        <v>1.3G</v>
      </c>
      <c r="P905" t="str">
        <v>1008-F4-69245227</v>
      </c>
      <c r="Q905" t="str">
        <v>1.985</v>
      </c>
      <c r="R905" t="str">
        <v>20</v>
      </c>
      <c r="S905" t="str">
        <v>100</v>
      </c>
      <c r="T905" t="str">
        <v>F-00000480</v>
      </c>
      <c r="U905" t="str">
        <v>0</v>
      </c>
      <c r="V905" t="str">
        <v>0</v>
      </c>
      <c r="W905" t="str">
        <v>0</v>
      </c>
    </row>
    <row r="906">
      <c r="A906" t="str">
        <v>AutoTable</v>
      </c>
      <c r="D906" t="str">
        <v>SDF77010-76</v>
      </c>
      <c r="E906" t="str">
        <v>SAC DE 5 BBES 100MM ARAIGNEE ROUGE/JAUNE + TRONC</v>
      </c>
      <c r="F906" t="str">
        <v>CLIENT SDF</v>
      </c>
      <c r="H906" t="str">
        <v>BOMBE</v>
      </c>
      <c r="I906" t="str">
        <v>SDF</v>
      </c>
      <c r="J906" t="str">
        <v>100</v>
      </c>
      <c r="K906" t="str">
        <v>ARAIGNEE</v>
      </c>
      <c r="L906" t="str">
        <v>ROUGE</v>
      </c>
      <c r="M906" t="str">
        <v>FR</v>
      </c>
      <c r="N906" t="str">
        <v>F4</v>
      </c>
      <c r="O906" t="str">
        <v>1.3G</v>
      </c>
      <c r="P906" t="str">
        <v>1008-F4-69245227</v>
      </c>
      <c r="Q906" t="str">
        <v>1.985</v>
      </c>
      <c r="R906" t="str">
        <v>3</v>
      </c>
      <c r="S906" t="str">
        <v>100</v>
      </c>
      <c r="T906" t="str">
        <v>F-00000480</v>
      </c>
      <c r="U906" t="str">
        <v>0</v>
      </c>
      <c r="V906" t="str">
        <v>11.89</v>
      </c>
      <c r="W906" t="str">
        <v>0</v>
      </c>
    </row>
    <row r="907">
      <c r="A907" t="str">
        <v>AutoTable</v>
      </c>
      <c r="D907" t="str">
        <v>SDF77010-76R3</v>
      </c>
      <c r="E907" t="str">
        <v>SAC DE 5 BBES 100MM ARAIGNEE ROUGE/JAUNE + TRONC</v>
      </c>
      <c r="F907" t="str">
        <v>CLIENT SDF</v>
      </c>
      <c r="H907" t="str">
        <v>BOMBE</v>
      </c>
      <c r="I907" t="str">
        <v>SDF</v>
      </c>
      <c r="J907" t="str">
        <v>100</v>
      </c>
      <c r="K907" t="str">
        <v>ARAIGNEE</v>
      </c>
      <c r="L907" t="str">
        <v>ROUGE</v>
      </c>
      <c r="M907" t="str">
        <v>FR</v>
      </c>
      <c r="N907" t="str">
        <v>F4</v>
      </c>
      <c r="O907" t="str">
        <v>1.3G</v>
      </c>
      <c r="P907" t="str">
        <v>1008-F4-69245227</v>
      </c>
      <c r="Q907" t="str">
        <v>1.985</v>
      </c>
      <c r="R907" t="str">
        <v>15</v>
      </c>
      <c r="S907" t="str">
        <v>100</v>
      </c>
      <c r="T907" t="str">
        <v>F-00000480</v>
      </c>
      <c r="U907" t="str">
        <v>0</v>
      </c>
      <c r="V907" t="str">
        <v>11.89</v>
      </c>
      <c r="W907" t="str">
        <v>0</v>
      </c>
    </row>
    <row r="908">
      <c r="A908" t="str">
        <v>AutoTable</v>
      </c>
      <c r="D908" t="str">
        <v>SDF77010-76R4</v>
      </c>
      <c r="E908" t="str">
        <v>SAC DE 5 BBES 100MM ARAIGNEE ROUGE/JAUNE + TRONC</v>
      </c>
      <c r="F908" t="str">
        <v>CLIENT SDF</v>
      </c>
      <c r="H908" t="str">
        <v>BOMBE</v>
      </c>
      <c r="I908" t="str">
        <v>SDF</v>
      </c>
      <c r="J908" t="str">
        <v>100</v>
      </c>
      <c r="K908" t="str">
        <v>ARAIGNEE</v>
      </c>
      <c r="L908" t="str">
        <v>ROUGE</v>
      </c>
      <c r="M908" t="str">
        <v>FR</v>
      </c>
      <c r="N908" t="str">
        <v>F4</v>
      </c>
      <c r="O908" t="str">
        <v>1.3G</v>
      </c>
      <c r="P908" t="str">
        <v>1008-F4-69245227</v>
      </c>
      <c r="Q908" t="str">
        <v>1.985</v>
      </c>
      <c r="R908" t="str">
        <v>20</v>
      </c>
      <c r="S908" t="str">
        <v>100</v>
      </c>
      <c r="T908" t="str">
        <v>F-00000480</v>
      </c>
      <c r="U908" t="str">
        <v>0</v>
      </c>
      <c r="V908" t="str">
        <v>11.89</v>
      </c>
      <c r="W908" t="str">
        <v>0</v>
      </c>
    </row>
    <row r="909">
      <c r="A909" t="str">
        <v>AutoTable</v>
      </c>
      <c r="D909" t="str">
        <v>SDF77010-81</v>
      </c>
      <c r="E909" t="str">
        <v>SAC DE 5 BBES 100MM FILET OR</v>
      </c>
      <c r="F909" t="str">
        <v>CLIENT SDF</v>
      </c>
      <c r="H909" t="str">
        <v>BOMBE</v>
      </c>
      <c r="I909" t="str">
        <v>SDF</v>
      </c>
      <c r="J909" t="str">
        <v>100</v>
      </c>
      <c r="K909" t="str">
        <v>PIVOINE FILET</v>
      </c>
      <c r="L909" t="str">
        <v>OR</v>
      </c>
      <c r="M909" t="str">
        <v>FR</v>
      </c>
      <c r="N909" t="str">
        <v>F4</v>
      </c>
      <c r="O909" t="str">
        <v>1.3G</v>
      </c>
      <c r="P909" t="str">
        <v>1008-F4-69245227</v>
      </c>
      <c r="Q909" t="str">
        <v>1.52</v>
      </c>
      <c r="R909" t="str">
        <v>3</v>
      </c>
      <c r="S909" t="str">
        <v>100</v>
      </c>
      <c r="T909" t="str">
        <v>F-00000480</v>
      </c>
      <c r="U909" t="str">
        <v>0</v>
      </c>
      <c r="V909" t="str">
        <v>0</v>
      </c>
      <c r="W909" t="str">
        <v>0</v>
      </c>
    </row>
    <row r="910">
      <c r="A910" t="str">
        <v>AutoTable</v>
      </c>
      <c r="D910" t="str">
        <v>SDF77010-81R4</v>
      </c>
      <c r="E910" t="str">
        <v>SAC DE 5 BBES 100MM FILET D'OR R4</v>
      </c>
      <c r="F910" t="str">
        <v>CLIENT SDF</v>
      </c>
      <c r="H910" t="str">
        <v>BOMBE</v>
      </c>
      <c r="I910" t="str">
        <v>SDF</v>
      </c>
      <c r="J910" t="str">
        <v>100</v>
      </c>
      <c r="K910" t="str">
        <v>PIVOINE FILET</v>
      </c>
      <c r="L910" t="str">
        <v>OR</v>
      </c>
      <c r="M910" t="str">
        <v>FR</v>
      </c>
      <c r="N910" t="str">
        <v>F4</v>
      </c>
      <c r="O910" t="str">
        <v>1.3G</v>
      </c>
      <c r="P910" t="str">
        <v>1008-F4-69245227</v>
      </c>
      <c r="Q910" t="str">
        <v>1.52</v>
      </c>
      <c r="R910" t="str">
        <v>20</v>
      </c>
      <c r="S910" t="str">
        <v>100</v>
      </c>
      <c r="T910" t="str">
        <v>F-00000480</v>
      </c>
      <c r="U910" t="str">
        <v>0</v>
      </c>
      <c r="V910" t="str">
        <v>8.27</v>
      </c>
      <c r="W910" t="str">
        <v>0</v>
      </c>
    </row>
    <row r="911">
      <c r="A911" t="str">
        <v>AutoTable</v>
      </c>
      <c r="D911" t="str">
        <v>SDF77075-20R2</v>
      </c>
      <c r="E911" t="str">
        <v>GRAPPE 75 MM VIOLET/ARGT R2 SDF</v>
      </c>
      <c r="F911" t="str">
        <v>CLIENT SDF</v>
      </c>
      <c r="H911" t="str">
        <v>BOMBE</v>
      </c>
      <c r="I911" t="str">
        <v>SDF</v>
      </c>
      <c r="J911" t="str">
        <v>75</v>
      </c>
      <c r="K911" t="str">
        <v>ARAIGNEE</v>
      </c>
      <c r="L911" t="str">
        <v>VIOLET</v>
      </c>
      <c r="M911" t="str">
        <v>FR</v>
      </c>
      <c r="N911" t="str">
        <v>F4</v>
      </c>
      <c r="O911" t="str">
        <v>1.3G</v>
      </c>
      <c r="P911" t="str">
        <v>1008-F4-69245223</v>
      </c>
      <c r="Q911" t="str">
        <v>0.85</v>
      </c>
      <c r="R911" t="str">
        <v>10</v>
      </c>
      <c r="S911" t="str">
        <v>75</v>
      </c>
      <c r="T911" t="str">
        <v>F-00000480</v>
      </c>
      <c r="U911" t="str">
        <v>0</v>
      </c>
      <c r="V911" t="str">
        <v>7.79333</v>
      </c>
      <c r="W911" t="str">
        <v>0</v>
      </c>
    </row>
    <row r="912">
      <c r="A912" t="str">
        <v>AutoTable</v>
      </c>
      <c r="D912" t="str">
        <v>SDF77075-20R3</v>
      </c>
      <c r="E912" t="str">
        <v>GRAPPE 75 MM VIOLET/ARGT R3 SDF</v>
      </c>
      <c r="F912" t="str">
        <v>CLIENT SDF</v>
      </c>
      <c r="H912" t="str">
        <v>BOMBE</v>
      </c>
      <c r="I912" t="str">
        <v>SDF</v>
      </c>
      <c r="J912" t="str">
        <v>75</v>
      </c>
      <c r="K912" t="str">
        <v>ARAIGNEE</v>
      </c>
      <c r="L912" t="str">
        <v>VIOLET</v>
      </c>
      <c r="M912" t="str">
        <v>FR</v>
      </c>
      <c r="N912" t="str">
        <v>F4</v>
      </c>
      <c r="O912" t="str">
        <v>1.3G</v>
      </c>
      <c r="P912" t="str">
        <v>1008-F4-69245223</v>
      </c>
      <c r="Q912" t="str">
        <v>0.85</v>
      </c>
      <c r="R912" t="str">
        <v>15</v>
      </c>
      <c r="S912" t="str">
        <v>75</v>
      </c>
      <c r="T912" t="str">
        <v>F-00000480</v>
      </c>
      <c r="U912" t="str">
        <v>0</v>
      </c>
      <c r="V912" t="str">
        <v>3.60686</v>
      </c>
      <c r="W912" t="str">
        <v>0</v>
      </c>
    </row>
    <row r="913">
      <c r="A913" t="str">
        <v>AutoTable</v>
      </c>
      <c r="D913" t="str">
        <v>SDF77075-20R4</v>
      </c>
      <c r="E913" t="str">
        <v>GRAPPE 75 MM VIOLET/ARGT R4 SDF</v>
      </c>
      <c r="F913" t="str">
        <v>CLIENT SDF</v>
      </c>
      <c r="H913" t="str">
        <v>BOMBE</v>
      </c>
      <c r="I913" t="str">
        <v>SDF</v>
      </c>
      <c r="J913" t="str">
        <v>75</v>
      </c>
      <c r="K913" t="str">
        <v>ARAIGNEE</v>
      </c>
      <c r="L913" t="str">
        <v>ASSORTI</v>
      </c>
      <c r="M913" t="str">
        <v>FR</v>
      </c>
      <c r="N913" t="str">
        <v>F4</v>
      </c>
      <c r="O913" t="str">
        <v>1.3G</v>
      </c>
      <c r="P913" t="str">
        <v>1008-F4-69245223</v>
      </c>
      <c r="Q913" t="str">
        <v>0.85</v>
      </c>
      <c r="R913" t="str">
        <v>20</v>
      </c>
      <c r="S913" t="str">
        <v>75</v>
      </c>
      <c r="T913" t="str">
        <v>F-00000480</v>
      </c>
      <c r="U913" t="str">
        <v>0</v>
      </c>
      <c r="V913" t="str">
        <v>3.65</v>
      </c>
      <c r="W913" t="str">
        <v>0</v>
      </c>
    </row>
    <row r="914">
      <c r="A914" t="str">
        <v>AutoTable</v>
      </c>
      <c r="D914" t="str">
        <v>SDF77075-74R2</v>
      </c>
      <c r="E914" t="str">
        <v>GRAPPE 75 MM ARAIGNEE  R2 SDF</v>
      </c>
      <c r="F914" t="str">
        <v>CLIENT SDF</v>
      </c>
      <c r="H914" t="str">
        <v>BOMBE</v>
      </c>
      <c r="I914" t="str">
        <v>SDF</v>
      </c>
      <c r="J914" t="str">
        <v>75</v>
      </c>
      <c r="K914" t="str">
        <v>ARAIGNEE</v>
      </c>
      <c r="L914" t="str">
        <v>JAUNE</v>
      </c>
      <c r="M914" t="str">
        <v>FR</v>
      </c>
      <c r="N914" t="str">
        <v>F4</v>
      </c>
      <c r="O914" t="str">
        <v>1.3G</v>
      </c>
      <c r="P914" t="str">
        <v>1008-F4-69245223</v>
      </c>
      <c r="Q914" t="str">
        <v>0.8</v>
      </c>
      <c r="R914" t="str">
        <v>10</v>
      </c>
      <c r="S914" t="str">
        <v>75</v>
      </c>
      <c r="T914" t="str">
        <v>F-00000480</v>
      </c>
      <c r="U914" t="str">
        <v>0</v>
      </c>
      <c r="V914" t="str">
        <v>7.81563</v>
      </c>
      <c r="W914" t="str">
        <v>0</v>
      </c>
    </row>
    <row r="915">
      <c r="A915" t="str">
        <v>AutoTable</v>
      </c>
      <c r="D915" t="str">
        <v>SDF77075-74R3</v>
      </c>
      <c r="E915" t="str">
        <v>GRAPPE 75 MM ARAIGNEE R3 SDF</v>
      </c>
      <c r="F915" t="str">
        <v>CLIENT SDF</v>
      </c>
      <c r="H915" t="str">
        <v>BOMBE</v>
      </c>
      <c r="I915" t="str">
        <v>SDF</v>
      </c>
      <c r="J915" t="str">
        <v>75</v>
      </c>
      <c r="K915" t="str">
        <v>ARAIGNEE</v>
      </c>
      <c r="L915" t="str">
        <v>JAUNE</v>
      </c>
      <c r="M915" t="str">
        <v>FR</v>
      </c>
      <c r="N915" t="str">
        <v>F4</v>
      </c>
      <c r="O915" t="str">
        <v>1.3G</v>
      </c>
      <c r="P915" t="str">
        <v>1008-F4-69245223</v>
      </c>
      <c r="Q915" t="str">
        <v>0.8</v>
      </c>
      <c r="R915" t="str">
        <v>15</v>
      </c>
      <c r="S915" t="str">
        <v>75</v>
      </c>
      <c r="T915" t="str">
        <v>F-00000480</v>
      </c>
      <c r="U915" t="str">
        <v>0</v>
      </c>
      <c r="V915" t="str">
        <v>7.87743</v>
      </c>
      <c r="W915" t="str">
        <v>0</v>
      </c>
    </row>
    <row r="916">
      <c r="A916" t="str">
        <v>AutoTable</v>
      </c>
      <c r="D916" t="str">
        <v>SDF77075-74R4</v>
      </c>
      <c r="E916" t="str">
        <v>GRAPPE 75 MM ARAIGNEE R4  SDF</v>
      </c>
      <c r="F916" t="str">
        <v>CLIENT SDF</v>
      </c>
      <c r="H916" t="str">
        <v>BOMBE</v>
      </c>
      <c r="I916" t="str">
        <v>SDF</v>
      </c>
      <c r="J916" t="str">
        <v>75</v>
      </c>
      <c r="K916" t="str">
        <v>ARAIGNEE</v>
      </c>
      <c r="L916" t="str">
        <v>JAUNE</v>
      </c>
      <c r="M916" t="str">
        <v>FR</v>
      </c>
      <c r="N916" t="str">
        <v>F4</v>
      </c>
      <c r="O916" t="str">
        <v>1.3G</v>
      </c>
      <c r="P916" t="str">
        <v>1008-F4-69245223</v>
      </c>
      <c r="Q916" t="str">
        <v>0.8</v>
      </c>
      <c r="R916" t="str">
        <v>20</v>
      </c>
      <c r="S916" t="str">
        <v>75</v>
      </c>
      <c r="T916" t="str">
        <v>F-00000480</v>
      </c>
      <c r="U916" t="str">
        <v>0</v>
      </c>
      <c r="V916" t="str">
        <v>7.87</v>
      </c>
      <c r="W916" t="str">
        <v>0</v>
      </c>
    </row>
    <row r="917">
      <c r="A917" t="str">
        <v>AutoTable</v>
      </c>
      <c r="D917" t="str">
        <v>SDF77075-76R2</v>
      </c>
      <c r="E917" t="str">
        <v>SAC DE 5 BBES ARAIGNEE ROUGE/JAUNE + TRONC R2</v>
      </c>
      <c r="F917" t="str">
        <v>CLIENT SDF</v>
      </c>
      <c r="H917" t="str">
        <v>BOMBE</v>
      </c>
      <c r="I917" t="str">
        <v>SDF</v>
      </c>
      <c r="J917" t="str">
        <v>75</v>
      </c>
      <c r="K917" t="str">
        <v>ARAIGNEE</v>
      </c>
      <c r="L917" t="str">
        <v>ROUGE</v>
      </c>
      <c r="M917" t="str">
        <v>FR</v>
      </c>
      <c r="N917" t="str">
        <v>F4</v>
      </c>
      <c r="O917" t="str">
        <v>1.3G</v>
      </c>
      <c r="P917" t="str">
        <v>1008-F4-69245223</v>
      </c>
      <c r="Q917" t="str">
        <v>0.825</v>
      </c>
      <c r="R917" t="str">
        <v>10</v>
      </c>
      <c r="S917" t="str">
        <v>75</v>
      </c>
      <c r="T917" t="str">
        <v>F-00000480</v>
      </c>
      <c r="U917" t="str">
        <v>0</v>
      </c>
      <c r="V917" t="str">
        <v>5.95</v>
      </c>
      <c r="W917" t="str">
        <v>0</v>
      </c>
    </row>
    <row r="918">
      <c r="A918" t="str">
        <v>AutoTable</v>
      </c>
      <c r="D918" t="str">
        <v>SDF77075-76R4</v>
      </c>
      <c r="E918" t="str">
        <v>SAC DE 5 BBES 75MM ARAIGNEE ROUGE/JAUNE + TRONC R</v>
      </c>
      <c r="F918" t="str">
        <v>CLIENT SDF</v>
      </c>
      <c r="H918" t="str">
        <v>BOMBE</v>
      </c>
      <c r="I918" t="str">
        <v>SDF</v>
      </c>
      <c r="J918" t="str">
        <v>75</v>
      </c>
      <c r="K918" t="str">
        <v>ARAIGNEE</v>
      </c>
      <c r="L918" t="str">
        <v>ROUGE</v>
      </c>
      <c r="M918" t="str">
        <v>FR</v>
      </c>
      <c r="N918" t="str">
        <v>F4</v>
      </c>
      <c r="O918" t="str">
        <v>1.3G</v>
      </c>
      <c r="P918" t="str">
        <v>1008-F4-69245223</v>
      </c>
      <c r="Q918" t="str">
        <v>0.825</v>
      </c>
      <c r="R918" t="str">
        <v>20</v>
      </c>
      <c r="S918" t="str">
        <v>75</v>
      </c>
      <c r="T918" t="str">
        <v>F-00000480</v>
      </c>
      <c r="U918" t="str">
        <v>0</v>
      </c>
      <c r="V918" t="str">
        <v>0</v>
      </c>
      <c r="W918" t="str">
        <v>0</v>
      </c>
    </row>
    <row r="919">
      <c r="A919" t="str">
        <v>AutoTable</v>
      </c>
      <c r="D919" t="str">
        <v>SDF77075-81R2</v>
      </c>
      <c r="E919" t="str">
        <v>GRAPPE 75 MM OR/VERT R2 SDF</v>
      </c>
      <c r="F919" t="str">
        <v>CLIENT SDF</v>
      </c>
      <c r="H919" t="str">
        <v>BOMBE</v>
      </c>
      <c r="I919" t="str">
        <v>SDF</v>
      </c>
      <c r="J919" t="str">
        <v>75</v>
      </c>
      <c r="K919" t="str">
        <v>PIVOINE FILET</v>
      </c>
      <c r="L919" t="str">
        <v>OR</v>
      </c>
      <c r="M919" t="str">
        <v>FR</v>
      </c>
      <c r="N919" t="str">
        <v>F4</v>
      </c>
      <c r="O919" t="str">
        <v>1.3G</v>
      </c>
      <c r="P919" t="str">
        <v>1008-F4-69245223</v>
      </c>
      <c r="Q919" t="str">
        <v>0.84</v>
      </c>
      <c r="R919" t="str">
        <v>10</v>
      </c>
      <c r="S919" t="str">
        <v>75</v>
      </c>
      <c r="T919" t="str">
        <v>F-00000480</v>
      </c>
      <c r="U919" t="str">
        <v>0</v>
      </c>
      <c r="V919" t="str">
        <v>7.06</v>
      </c>
      <c r="W919" t="str">
        <v>0</v>
      </c>
    </row>
    <row r="920">
      <c r="A920" t="str">
        <v>AutoTable</v>
      </c>
      <c r="D920" t="str">
        <v>SDF77075-81R3</v>
      </c>
      <c r="E920" t="str">
        <v>GRAPPE 75 MM ORT/VERT R3 SDF</v>
      </c>
      <c r="F920" t="str">
        <v>CLIENT SDF</v>
      </c>
      <c r="H920" t="str">
        <v>BOMBE</v>
      </c>
      <c r="I920" t="str">
        <v>SDF</v>
      </c>
      <c r="J920" t="str">
        <v>75</v>
      </c>
      <c r="K920" t="str">
        <v>PIVOINE FILET</v>
      </c>
      <c r="L920" t="str">
        <v>OR</v>
      </c>
      <c r="M920" t="str">
        <v>FR</v>
      </c>
      <c r="N920" t="str">
        <v>F4</v>
      </c>
      <c r="O920" t="str">
        <v>1.3G</v>
      </c>
      <c r="P920" t="str">
        <v>1008-F4-69245223</v>
      </c>
      <c r="Q920" t="str">
        <v>0.84</v>
      </c>
      <c r="R920" t="str">
        <v>15</v>
      </c>
      <c r="S920" t="str">
        <v>75</v>
      </c>
      <c r="T920" t="str">
        <v>F-00000480</v>
      </c>
      <c r="U920" t="str">
        <v>0</v>
      </c>
      <c r="V920" t="str">
        <v>6.87</v>
      </c>
      <c r="W920" t="str">
        <v>0</v>
      </c>
    </row>
    <row r="921">
      <c r="A921" t="str">
        <v>AutoTable</v>
      </c>
      <c r="D921" t="str">
        <v>SDF77075-81R4</v>
      </c>
      <c r="E921" t="str">
        <v>GRAPPE 75 MM OR/VERT R4 SDF</v>
      </c>
      <c r="F921" t="str">
        <v>CLIENT SDF</v>
      </c>
      <c r="H921" t="str">
        <v>BOMBE</v>
      </c>
      <c r="I921" t="str">
        <v>SDF</v>
      </c>
      <c r="J921" t="str">
        <v>75</v>
      </c>
      <c r="K921" t="str">
        <v>PIVOINE FILET</v>
      </c>
      <c r="L921" t="str">
        <v>OR</v>
      </c>
      <c r="M921" t="str">
        <v>FR</v>
      </c>
      <c r="N921" t="str">
        <v>F4</v>
      </c>
      <c r="O921" t="str">
        <v>1.3G</v>
      </c>
      <c r="P921" t="str">
        <v>1008-F4-69245223</v>
      </c>
      <c r="Q921" t="str">
        <v>0.84</v>
      </c>
      <c r="R921" t="str">
        <v>20</v>
      </c>
      <c r="S921" t="str">
        <v>75</v>
      </c>
      <c r="T921" t="str">
        <v>F-00000480</v>
      </c>
      <c r="U921" t="str">
        <v>0</v>
      </c>
      <c r="V921" t="str">
        <v>7.18</v>
      </c>
      <c r="W921" t="str">
        <v>0</v>
      </c>
    </row>
    <row r="922">
      <c r="A922" t="str">
        <v>AutoTable</v>
      </c>
      <c r="D922" t="str">
        <v>SDF77075-89</v>
      </c>
      <c r="E922" t="str">
        <v>SAC DE 5 BOMBES 75MM FILET ARGENT</v>
      </c>
      <c r="F922" t="str">
        <v>CLIENT SDF</v>
      </c>
      <c r="H922" t="str">
        <v>BOMBE</v>
      </c>
      <c r="I922" t="str">
        <v>SDF</v>
      </c>
      <c r="J922" t="str">
        <v>75</v>
      </c>
      <c r="K922" t="str">
        <v>PIVOINE FILET</v>
      </c>
      <c r="L922" t="str">
        <v>ARGENT</v>
      </c>
      <c r="M922" t="str">
        <v>FR</v>
      </c>
      <c r="N922" t="str">
        <v>F4</v>
      </c>
      <c r="O922" t="str">
        <v>1.3G</v>
      </c>
      <c r="P922" t="str">
        <v>1008-F4-69245223</v>
      </c>
      <c r="Q922" t="str">
        <v>0.7</v>
      </c>
      <c r="R922" t="str">
        <v>3</v>
      </c>
      <c r="S922" t="str">
        <v>75</v>
      </c>
      <c r="T922" t="str">
        <v>F-00000480</v>
      </c>
      <c r="U922" t="str">
        <v>0</v>
      </c>
      <c r="V922" t="str">
        <v>0</v>
      </c>
      <c r="W922" t="str">
        <v>0</v>
      </c>
    </row>
    <row r="923">
      <c r="A923" t="str">
        <v>AutoTable</v>
      </c>
      <c r="D923" t="str">
        <v>SDF77075-89R4</v>
      </c>
      <c r="E923" t="str">
        <v>SAC DE 5 BBES 75MM FILET D'ARGENT R4</v>
      </c>
      <c r="F923" t="str">
        <v>CLIENT SDF</v>
      </c>
      <c r="H923" t="str">
        <v>BOMBE</v>
      </c>
      <c r="I923" t="str">
        <v>SDF</v>
      </c>
      <c r="J923" t="str">
        <v>75</v>
      </c>
      <c r="K923" t="str">
        <v>PIVOINE FILET</v>
      </c>
      <c r="L923" t="str">
        <v>ARGENT</v>
      </c>
      <c r="M923" t="str">
        <v>FR</v>
      </c>
      <c r="N923" t="str">
        <v>F4</v>
      </c>
      <c r="O923" t="str">
        <v>1.3G</v>
      </c>
      <c r="P923" t="str">
        <v>1008-F4-69245223</v>
      </c>
      <c r="Q923" t="str">
        <v>0.7</v>
      </c>
      <c r="R923" t="str">
        <v>20</v>
      </c>
      <c r="S923" t="str">
        <v>75</v>
      </c>
      <c r="T923" t="str">
        <v>F-00000480</v>
      </c>
      <c r="U923" t="str">
        <v>0</v>
      </c>
      <c r="V923" t="str">
        <v>5.95</v>
      </c>
      <c r="W923" t="str">
        <v>0</v>
      </c>
    </row>
    <row r="924">
      <c r="A924" t="str">
        <v>AutoTable</v>
      </c>
      <c r="D924" t="str">
        <v>SDF77275-17R2</v>
      </c>
      <c r="E924" t="str">
        <v>SAC DE 5 BBES 75MM TRONC + BBE  FRISSON BLANC R2</v>
      </c>
      <c r="F924" t="str">
        <v>CLIENT SDF</v>
      </c>
      <c r="H924" t="str">
        <v>BOMBE</v>
      </c>
      <c r="I924" t="str">
        <v>SDF</v>
      </c>
      <c r="J924" t="str">
        <v>75</v>
      </c>
      <c r="K924" t="str">
        <v>PIVOINE</v>
      </c>
      <c r="L924" t="str">
        <v>BLANC</v>
      </c>
      <c r="M924" t="str">
        <v>FR</v>
      </c>
      <c r="N924" t="str">
        <v>F4</v>
      </c>
      <c r="O924" t="str">
        <v>1.3G</v>
      </c>
      <c r="P924" t="str">
        <v>1008-F4-69245223</v>
      </c>
      <c r="Q924" t="str">
        <v>0.65</v>
      </c>
      <c r="R924" t="str">
        <v>15</v>
      </c>
      <c r="S924" t="str">
        <v>75</v>
      </c>
      <c r="T924" t="str">
        <v>F-00000480</v>
      </c>
      <c r="U924" t="str">
        <v>0</v>
      </c>
      <c r="V924" t="str">
        <v>7.40375</v>
      </c>
      <c r="W924" t="str">
        <v>0</v>
      </c>
    </row>
    <row r="925">
      <c r="A925" t="str">
        <v>AutoTable</v>
      </c>
      <c r="D925" t="str">
        <v>SDF77275-17R3</v>
      </c>
      <c r="E925" t="str">
        <v>SAC DE 5 BBES 75MM  FRISSON BLANC R3</v>
      </c>
      <c r="F925" t="str">
        <v>CLIENT SDF</v>
      </c>
      <c r="H925" t="str">
        <v>BOMBE</v>
      </c>
      <c r="I925" t="str">
        <v>SDF</v>
      </c>
      <c r="J925" t="str">
        <v>75</v>
      </c>
      <c r="K925" t="str">
        <v>PIVOINE</v>
      </c>
      <c r="L925" t="str">
        <v>BLANC</v>
      </c>
      <c r="M925" t="str">
        <v>FR</v>
      </c>
      <c r="N925" t="str">
        <v>F4</v>
      </c>
      <c r="O925" t="str">
        <v>1.3G</v>
      </c>
      <c r="P925" t="str">
        <v>1008-F4-69245223</v>
      </c>
      <c r="Q925" t="str">
        <v>0.65</v>
      </c>
      <c r="R925" t="str">
        <v>15</v>
      </c>
      <c r="S925" t="str">
        <v>75</v>
      </c>
      <c r="T925" t="str">
        <v>F-00000480</v>
      </c>
      <c r="U925" t="str">
        <v>0</v>
      </c>
      <c r="V925" t="str">
        <v>7.83657</v>
      </c>
      <c r="W925" t="str">
        <v>0</v>
      </c>
    </row>
    <row r="926">
      <c r="A926" t="str">
        <v>AutoTable</v>
      </c>
      <c r="D926" t="str">
        <v>SDF77275-17R4</v>
      </c>
      <c r="E926" t="str">
        <v>SAC DE 5 BBES 75MM FRISSON BLANC R4</v>
      </c>
      <c r="F926" t="str">
        <v>CLIENT SDF</v>
      </c>
      <c r="H926" t="str">
        <v>BOMBE</v>
      </c>
      <c r="I926" t="str">
        <v>SDF</v>
      </c>
      <c r="J926" t="str">
        <v>75</v>
      </c>
      <c r="K926" t="str">
        <v>PIVOINE</v>
      </c>
      <c r="L926" t="str">
        <v>BLANC</v>
      </c>
      <c r="M926" t="str">
        <v>FR</v>
      </c>
      <c r="N926" t="str">
        <v>F4</v>
      </c>
      <c r="O926" t="str">
        <v>1.3G</v>
      </c>
      <c r="P926" t="str">
        <v>1008-F4-69245223</v>
      </c>
      <c r="Q926" t="str">
        <v>0.65</v>
      </c>
      <c r="R926" t="str">
        <v>20</v>
      </c>
      <c r="S926" t="str">
        <v>75</v>
      </c>
      <c r="T926" t="str">
        <v>F-00000480</v>
      </c>
      <c r="U926" t="str">
        <v>0</v>
      </c>
      <c r="V926" t="str">
        <v>7.93773</v>
      </c>
      <c r="W926" t="str">
        <v>0</v>
      </c>
    </row>
    <row r="927">
      <c r="A927" t="str">
        <v>AutoTable</v>
      </c>
      <c r="D927" t="str">
        <v>SDF91010-02</v>
      </c>
      <c r="E927" t="str">
        <v>SAC DE 5 BBES 100MM PIVOINE BBCR</v>
      </c>
      <c r="F927" t="str">
        <v>CLIENT SDF</v>
      </c>
      <c r="H927" t="str">
        <v>BOMBE</v>
      </c>
      <c r="I927" t="str">
        <v>SDF</v>
      </c>
      <c r="J927" t="str">
        <v>100</v>
      </c>
      <c r="K927" t="str">
        <v>PIVOINE</v>
      </c>
      <c r="L927" t="str">
        <v>MULTICOLORE</v>
      </c>
      <c r="M927" t="str">
        <v>FR</v>
      </c>
      <c r="N927" t="str">
        <v>F4</v>
      </c>
      <c r="O927" t="str">
        <v>1.3G</v>
      </c>
      <c r="P927" t="str">
        <v>1008-F4-69252665</v>
      </c>
      <c r="Q927" t="str">
        <v>1.06</v>
      </c>
      <c r="R927" t="str">
        <v>3</v>
      </c>
      <c r="S927" t="str">
        <v>100</v>
      </c>
      <c r="T927" t="str">
        <v>F-00000480</v>
      </c>
      <c r="U927" t="str">
        <v>0</v>
      </c>
      <c r="V927" t="str">
        <v>7.22</v>
      </c>
      <c r="W927" t="str">
        <v>0</v>
      </c>
    </row>
    <row r="928">
      <c r="A928" t="str">
        <v>AutoTable</v>
      </c>
      <c r="D928" t="str">
        <v>SDF91010-04R3</v>
      </c>
      <c r="E928" t="str">
        <v>SAC DE 3 BOMBES 100 MM PIVOINE JAUNE R3 SDF</v>
      </c>
      <c r="F928" t="str">
        <v>CLIENT SDF</v>
      </c>
      <c r="H928" t="str">
        <v>BOMBE</v>
      </c>
      <c r="I928" t="str">
        <v>SDF</v>
      </c>
      <c r="J928" t="str">
        <v>100</v>
      </c>
      <c r="K928" t="str">
        <v>PIVOINE</v>
      </c>
      <c r="L928" t="str">
        <v>JAUNE</v>
      </c>
      <c r="M928" t="str">
        <v>FR</v>
      </c>
      <c r="N928" t="str">
        <v>F4</v>
      </c>
      <c r="O928" t="str">
        <v>1.3G</v>
      </c>
      <c r="P928" t="str">
        <v>1008-F4-69252665</v>
      </c>
      <c r="Q928" t="str">
        <v>1.6</v>
      </c>
      <c r="R928" t="str">
        <v>15</v>
      </c>
      <c r="S928" t="str">
        <v>100</v>
      </c>
      <c r="T928" t="str">
        <v>F-00000480</v>
      </c>
      <c r="U928" t="str">
        <v>0</v>
      </c>
      <c r="V928" t="str">
        <v>11.02</v>
      </c>
      <c r="W928" t="str">
        <v>0</v>
      </c>
    </row>
    <row r="929">
      <c r="A929" t="str">
        <v>AutoTable</v>
      </c>
      <c r="D929" t="str">
        <v>SDF91010-04R4</v>
      </c>
      <c r="E929" t="str">
        <v>SAC DE 3 BOMBES 100 MM PIVOINE JAUNE R4 SDF</v>
      </c>
      <c r="F929" t="str">
        <v>CLIENT SDF</v>
      </c>
      <c r="H929" t="str">
        <v>BOMBE</v>
      </c>
      <c r="I929" t="str">
        <v>SDF</v>
      </c>
      <c r="J929" t="str">
        <v>100</v>
      </c>
      <c r="K929" t="str">
        <v>PIVOINE</v>
      </c>
      <c r="L929" t="str">
        <v>JAUNE</v>
      </c>
      <c r="M929" t="str">
        <v>FR</v>
      </c>
      <c r="N929" t="str">
        <v>F4</v>
      </c>
      <c r="O929" t="str">
        <v>1.3G</v>
      </c>
      <c r="P929" t="str">
        <v>1008-F4-69252665</v>
      </c>
      <c r="Q929" t="str">
        <v>1.6</v>
      </c>
      <c r="R929" t="str">
        <v>20</v>
      </c>
      <c r="S929" t="str">
        <v>100</v>
      </c>
      <c r="T929" t="str">
        <v>F-00000480</v>
      </c>
      <c r="U929" t="str">
        <v>0</v>
      </c>
      <c r="V929" t="str">
        <v>11.14</v>
      </c>
      <c r="W929" t="str">
        <v>0</v>
      </c>
    </row>
    <row r="930">
      <c r="A930" t="str">
        <v>AutoTable</v>
      </c>
      <c r="D930" t="str">
        <v>SDF91010-05R3</v>
      </c>
      <c r="E930" t="str">
        <v>SAC DE 3 BOMBES 100 MM PIVOINE VERTE R3 SDF</v>
      </c>
      <c r="F930" t="str">
        <v>CLIENT SDF</v>
      </c>
      <c r="H930" t="str">
        <v>BOMBE</v>
      </c>
      <c r="I930" t="str">
        <v>SDF</v>
      </c>
      <c r="J930" t="str">
        <v>100</v>
      </c>
      <c r="K930" t="str">
        <v>PIVOINE</v>
      </c>
      <c r="L930" t="str">
        <v>VERT</v>
      </c>
      <c r="M930" t="str">
        <v>FR</v>
      </c>
      <c r="N930" t="str">
        <v>F4</v>
      </c>
      <c r="O930" t="str">
        <v>1.3G</v>
      </c>
      <c r="P930" t="str">
        <v>1008-F4-69252665</v>
      </c>
      <c r="Q930" t="str">
        <v>1.6</v>
      </c>
      <c r="R930" t="str">
        <v>15</v>
      </c>
      <c r="S930" t="str">
        <v>100</v>
      </c>
      <c r="T930" t="str">
        <v>F-00000480</v>
      </c>
      <c r="U930" t="str">
        <v>0</v>
      </c>
      <c r="V930" t="str">
        <v>10.84</v>
      </c>
      <c r="W930" t="str">
        <v>0</v>
      </c>
    </row>
    <row r="931">
      <c r="A931" t="str">
        <v>AutoTable</v>
      </c>
      <c r="D931" t="str">
        <v>SDF91010-05R4</v>
      </c>
      <c r="E931" t="str">
        <v>SAC DE 3 BOMBES 100 MM PIVOINE VERTE R4 SDF</v>
      </c>
      <c r="F931" t="str">
        <v>CLIENT SDF</v>
      </c>
      <c r="H931" t="str">
        <v>BOMBE</v>
      </c>
      <c r="I931" t="str">
        <v>SDF</v>
      </c>
      <c r="J931" t="str">
        <v>100</v>
      </c>
      <c r="K931" t="str">
        <v>PIVOINE</v>
      </c>
      <c r="L931" t="str">
        <v>VERT</v>
      </c>
      <c r="M931" t="str">
        <v>FR</v>
      </c>
      <c r="N931" t="str">
        <v>F4</v>
      </c>
      <c r="O931" t="str">
        <v>1.3G</v>
      </c>
      <c r="P931" t="str">
        <v>1008-F4-69252665</v>
      </c>
      <c r="Q931" t="str">
        <v>1.6</v>
      </c>
      <c r="R931" t="str">
        <v>20</v>
      </c>
      <c r="S931" t="str">
        <v>100</v>
      </c>
      <c r="T931" t="str">
        <v>F-00000480</v>
      </c>
      <c r="U931" t="str">
        <v>0</v>
      </c>
      <c r="V931" t="str">
        <v>5.48</v>
      </c>
      <c r="W931" t="str">
        <v>0</v>
      </c>
    </row>
    <row r="932">
      <c r="A932" t="str">
        <v>AutoTable</v>
      </c>
      <c r="D932" t="str">
        <v>SDF91075-02</v>
      </c>
      <c r="E932" t="str">
        <v>SAC DE 5 BBES 75MM PIVOINE BBCR</v>
      </c>
      <c r="F932" t="str">
        <v>CLIENT SDF</v>
      </c>
      <c r="H932" t="str">
        <v>BOMBE</v>
      </c>
      <c r="I932" t="str">
        <v>SDF</v>
      </c>
      <c r="J932" t="str">
        <v>75</v>
      </c>
      <c r="K932" t="str">
        <v>PIVOINE</v>
      </c>
      <c r="L932" t="str">
        <v>MULTICOLORE</v>
      </c>
      <c r="M932" t="str">
        <v>FR</v>
      </c>
      <c r="N932" t="str">
        <v>F4</v>
      </c>
      <c r="O932" t="str">
        <v>1.3G</v>
      </c>
      <c r="P932" t="str">
        <v>1008-F4-69252667</v>
      </c>
      <c r="Q932" t="str">
        <v>0.676</v>
      </c>
      <c r="R932" t="str">
        <v>3</v>
      </c>
      <c r="S932" t="str">
        <v>75</v>
      </c>
      <c r="T932" t="str">
        <v>F-00000480</v>
      </c>
      <c r="U932" t="str">
        <v>0</v>
      </c>
      <c r="V932" t="str">
        <v>0</v>
      </c>
      <c r="W932" t="str">
        <v>0</v>
      </c>
    </row>
    <row r="933">
      <c r="A933" t="str">
        <v>AutoTable</v>
      </c>
      <c r="D933" t="str">
        <v>SDF91075-04R2</v>
      </c>
      <c r="E933" t="str">
        <v>GRAPPE 75 MM JAUNE/VIOLET R2 SDF</v>
      </c>
      <c r="F933" t="str">
        <v>CLIENT SDF</v>
      </c>
      <c r="H933" t="str">
        <v>BOMBE</v>
      </c>
      <c r="I933" t="str">
        <v>SDF</v>
      </c>
      <c r="J933" t="str">
        <v>75</v>
      </c>
      <c r="K933" t="str">
        <v>PIVOINE</v>
      </c>
      <c r="L933" t="str">
        <v>JAUNE</v>
      </c>
      <c r="M933" t="str">
        <v>FR</v>
      </c>
      <c r="N933" t="str">
        <v>F4</v>
      </c>
      <c r="O933" t="str">
        <v>1.3G</v>
      </c>
      <c r="P933" t="str">
        <v>1008-F4-69252667</v>
      </c>
      <c r="Q933" t="str">
        <v>0.7</v>
      </c>
      <c r="R933" t="str">
        <v>10</v>
      </c>
      <c r="S933" t="str">
        <v>75</v>
      </c>
      <c r="T933" t="str">
        <v>F-00000480</v>
      </c>
      <c r="U933" t="str">
        <v>0</v>
      </c>
      <c r="V933" t="str">
        <v>3.54313</v>
      </c>
      <c r="W933" t="str">
        <v>0</v>
      </c>
    </row>
    <row r="934">
      <c r="A934" t="str">
        <v>AutoTable</v>
      </c>
      <c r="D934" t="str">
        <v>SDF91075-04R3</v>
      </c>
      <c r="E934" t="str">
        <v>GRAPPE 75 MM JAUNE/VIOLET R3 SDF</v>
      </c>
      <c r="F934" t="str">
        <v>CLIENT SDF</v>
      </c>
      <c r="H934" t="str">
        <v>BOMBE</v>
      </c>
      <c r="I934" t="str">
        <v>SDF</v>
      </c>
      <c r="J934" t="str">
        <v>75</v>
      </c>
      <c r="K934" t="str">
        <v>PIVOINE</v>
      </c>
      <c r="L934" t="str">
        <v>JAUNE</v>
      </c>
      <c r="M934" t="str">
        <v>FR</v>
      </c>
      <c r="N934" t="str">
        <v>F4</v>
      </c>
      <c r="O934" t="str">
        <v>1.3G</v>
      </c>
      <c r="P934" t="str">
        <v>1008-F4-69252667</v>
      </c>
      <c r="Q934" t="str">
        <v>0.7</v>
      </c>
      <c r="R934" t="str">
        <v>15</v>
      </c>
      <c r="S934" t="str">
        <v>75</v>
      </c>
      <c r="T934" t="str">
        <v>F-00000480</v>
      </c>
      <c r="U934" t="str">
        <v>0</v>
      </c>
      <c r="V934" t="str">
        <v>3.54343</v>
      </c>
      <c r="W934" t="str">
        <v>0</v>
      </c>
    </row>
    <row r="935">
      <c r="A935" t="str">
        <v>AutoTable</v>
      </c>
      <c r="D935" t="str">
        <v>SDF91075-04R4</v>
      </c>
      <c r="E935" t="str">
        <v>GRAPPE 75 MM JAUNE/VIOLET R4 SDF</v>
      </c>
      <c r="F935" t="str">
        <v>CLIENT SDF</v>
      </c>
      <c r="H935" t="str">
        <v>BOMBE</v>
      </c>
      <c r="I935" t="str">
        <v>SDF</v>
      </c>
      <c r="J935" t="str">
        <v>75</v>
      </c>
      <c r="K935" t="str">
        <v>PIVOINE</v>
      </c>
      <c r="L935" t="str">
        <v>JAUNE</v>
      </c>
      <c r="M935" t="str">
        <v>FR</v>
      </c>
      <c r="N935" t="str">
        <v>F4</v>
      </c>
      <c r="O935" t="str">
        <v>1.3G</v>
      </c>
      <c r="P935" t="str">
        <v>1008-F4-69252667</v>
      </c>
      <c r="Q935" t="str">
        <v>0.7</v>
      </c>
      <c r="R935" t="str">
        <v>20</v>
      </c>
      <c r="S935" t="str">
        <v>75</v>
      </c>
      <c r="T935" t="str">
        <v>F-00000480</v>
      </c>
      <c r="U935" t="str">
        <v>0</v>
      </c>
      <c r="V935" t="str">
        <v>3.66333</v>
      </c>
      <c r="W935" t="str">
        <v>0</v>
      </c>
    </row>
    <row r="936">
      <c r="A936" t="str">
        <v>AutoTable</v>
      </c>
      <c r="D936" t="str">
        <v>SDF91075-05R2</v>
      </c>
      <c r="E936" t="str">
        <v>GRAPPE 75 MM VERT/ORANGE R2 SDF</v>
      </c>
      <c r="F936" t="str">
        <v>CLIENT SDF</v>
      </c>
      <c r="H936" t="str">
        <v>BOMBE</v>
      </c>
      <c r="I936" t="str">
        <v>SDF</v>
      </c>
      <c r="J936" t="str">
        <v>75</v>
      </c>
      <c r="K936" t="str">
        <v>PIVOINE</v>
      </c>
      <c r="L936" t="str">
        <v>VERT</v>
      </c>
      <c r="M936" t="str">
        <v>FR</v>
      </c>
      <c r="N936" t="str">
        <v>F4</v>
      </c>
      <c r="O936" t="str">
        <v>1.3G</v>
      </c>
      <c r="P936" t="str">
        <v>1008-F4-69252667</v>
      </c>
      <c r="Q936" t="str">
        <v>0.7</v>
      </c>
      <c r="R936" t="str">
        <v>10</v>
      </c>
      <c r="S936" t="str">
        <v>75</v>
      </c>
      <c r="T936" t="str">
        <v>F-00000480</v>
      </c>
      <c r="U936" t="str">
        <v>0</v>
      </c>
      <c r="V936" t="str">
        <v>0</v>
      </c>
      <c r="W936" t="str">
        <v>0</v>
      </c>
    </row>
    <row r="937">
      <c r="A937" t="str">
        <v>AutoTable</v>
      </c>
      <c r="D937" t="str">
        <v>SDF91075-05R3</v>
      </c>
      <c r="E937" t="str">
        <v>GRAPPE 75 MM VERT/ORANGE R3 SDF</v>
      </c>
      <c r="F937" t="str">
        <v>CLIENT SDF</v>
      </c>
      <c r="H937" t="str">
        <v>BOMBE</v>
      </c>
      <c r="I937" t="str">
        <v>SDF</v>
      </c>
      <c r="J937" t="str">
        <v>75</v>
      </c>
      <c r="K937" t="str">
        <v>PIVOINE</v>
      </c>
      <c r="L937" t="str">
        <v>VERT</v>
      </c>
      <c r="M937" t="str">
        <v>FR</v>
      </c>
      <c r="N937" t="str">
        <v>F4</v>
      </c>
      <c r="O937" t="str">
        <v>1.3G</v>
      </c>
      <c r="P937" t="str">
        <v>1008-F4-69252667</v>
      </c>
      <c r="Q937" t="str">
        <v>0.7</v>
      </c>
      <c r="R937" t="str">
        <v>15</v>
      </c>
      <c r="S937" t="str">
        <v>75</v>
      </c>
      <c r="T937" t="str">
        <v>F-00000480</v>
      </c>
      <c r="U937" t="str">
        <v>0</v>
      </c>
      <c r="V937" t="str">
        <v>0</v>
      </c>
      <c r="W937" t="str">
        <v>0</v>
      </c>
    </row>
    <row r="938">
      <c r="A938" t="str">
        <v>AutoTable</v>
      </c>
      <c r="D938" t="str">
        <v>SDF91075-05R4</v>
      </c>
      <c r="E938" t="str">
        <v>GRAPPE 75 MM VERT/ORANGE R4 SDF</v>
      </c>
      <c r="F938" t="str">
        <v>CLIENT SDF</v>
      </c>
      <c r="H938" t="str">
        <v>BOMBE</v>
      </c>
      <c r="I938" t="str">
        <v>SDF</v>
      </c>
      <c r="J938" t="str">
        <v>75</v>
      </c>
      <c r="K938" t="str">
        <v>PIVOINE</v>
      </c>
      <c r="L938" t="str">
        <v>VERT</v>
      </c>
      <c r="M938" t="str">
        <v>FR</v>
      </c>
      <c r="N938" t="str">
        <v>F4</v>
      </c>
      <c r="O938" t="str">
        <v>1.3G</v>
      </c>
      <c r="P938" t="str">
        <v>1008-F4-69252667</v>
      </c>
      <c r="Q938" t="str">
        <v>0.7</v>
      </c>
      <c r="R938" t="str">
        <v>20</v>
      </c>
      <c r="S938" t="str">
        <v>75</v>
      </c>
      <c r="T938" t="str">
        <v>F-00000480</v>
      </c>
      <c r="U938" t="str">
        <v>0</v>
      </c>
      <c r="V938" t="str">
        <v>0</v>
      </c>
      <c r="W938" t="str">
        <v>0</v>
      </c>
    </row>
    <row r="939">
      <c r="A939" t="str">
        <v>AutoTable</v>
      </c>
      <c r="D939" t="str">
        <v>SDF91075-06R2</v>
      </c>
      <c r="E939" t="str">
        <v>SAC DE 5 BBES 75MM PIVOINE ROUGE/VERTE R2</v>
      </c>
      <c r="F939" t="str">
        <v>CLIENT SDF</v>
      </c>
      <c r="H939" t="str">
        <v>BOMBE</v>
      </c>
      <c r="I939" t="str">
        <v>SDF</v>
      </c>
      <c r="J939" t="str">
        <v>75</v>
      </c>
      <c r="K939" t="str">
        <v>PIVOINE CHANGEMENT</v>
      </c>
      <c r="L939" t="str">
        <v>ROUGE</v>
      </c>
      <c r="M939" t="str">
        <v>FR</v>
      </c>
      <c r="N939" t="str">
        <v>F4</v>
      </c>
      <c r="O939" t="str">
        <v>1.3G</v>
      </c>
      <c r="P939" t="str">
        <v>1008-F4-69252667</v>
      </c>
      <c r="Q939" t="str">
        <v>0.7</v>
      </c>
      <c r="R939" t="str">
        <v>20</v>
      </c>
      <c r="S939" t="str">
        <v>75</v>
      </c>
      <c r="T939" t="str">
        <v>F-00000480</v>
      </c>
      <c r="U939" t="str">
        <v>0</v>
      </c>
      <c r="V939" t="str">
        <v>5.62688</v>
      </c>
      <c r="W939" t="str">
        <v>0</v>
      </c>
    </row>
    <row r="940">
      <c r="A940" t="str">
        <v>AutoTable</v>
      </c>
      <c r="D940" t="str">
        <v>SDF91075-06R3</v>
      </c>
      <c r="E940" t="str">
        <v>SAC DE 5 BBES 75MM PIVOINE ROUGE/VERTE R3</v>
      </c>
      <c r="F940" t="str">
        <v>CLIENT SDF</v>
      </c>
      <c r="H940" t="str">
        <v>BOMBE</v>
      </c>
      <c r="I940" t="str">
        <v>SDF</v>
      </c>
      <c r="J940" t="str">
        <v>75</v>
      </c>
      <c r="K940" t="str">
        <v>PIVOINE CHANGEMENT</v>
      </c>
      <c r="L940" t="str">
        <v>ROUGE</v>
      </c>
      <c r="M940" t="str">
        <v>FR</v>
      </c>
      <c r="N940" t="str">
        <v>F4</v>
      </c>
      <c r="O940" t="str">
        <v>1.3G</v>
      </c>
      <c r="P940" t="str">
        <v>1008-F4-69252667</v>
      </c>
      <c r="Q940" t="str">
        <v>0.7</v>
      </c>
      <c r="R940" t="str">
        <v>20</v>
      </c>
      <c r="S940" t="str">
        <v>75</v>
      </c>
      <c r="T940" t="str">
        <v>F-00000480</v>
      </c>
      <c r="U940" t="str">
        <v>0</v>
      </c>
      <c r="V940" t="str">
        <v>5.61</v>
      </c>
      <c r="W940" t="str">
        <v>0</v>
      </c>
    </row>
    <row r="941">
      <c r="A941" t="str">
        <v>AutoTable</v>
      </c>
      <c r="D941" t="str">
        <v>SDF91075-06R4</v>
      </c>
      <c r="E941" t="str">
        <v>SAC DE 5 BBES 75MM PIVOINE ROUGE/VERTE R4</v>
      </c>
      <c r="F941" t="str">
        <v>CLIENT SDF</v>
      </c>
      <c r="H941" t="str">
        <v>BOMBE</v>
      </c>
      <c r="I941" t="str">
        <v>SDF</v>
      </c>
      <c r="J941" t="str">
        <v>75</v>
      </c>
      <c r="K941" t="str">
        <v>PIVOINE CHANGEMENT</v>
      </c>
      <c r="L941" t="str">
        <v>ROUGE</v>
      </c>
      <c r="M941" t="str">
        <v>FR</v>
      </c>
      <c r="N941" t="str">
        <v>F4</v>
      </c>
      <c r="O941" t="str">
        <v>1.3G</v>
      </c>
      <c r="P941" t="str">
        <v>1008-F4-69252667</v>
      </c>
      <c r="Q941" t="str">
        <v>0.7</v>
      </c>
      <c r="R941" t="str">
        <v>20</v>
      </c>
      <c r="S941" t="str">
        <v>75</v>
      </c>
      <c r="T941" t="str">
        <v>F-00000480</v>
      </c>
      <c r="U941" t="str">
        <v>0</v>
      </c>
      <c r="V941" t="str">
        <v>5.7112</v>
      </c>
      <c r="W941" t="str">
        <v>0</v>
      </c>
    </row>
    <row r="942">
      <c r="A942" t="str">
        <v>AutoTable</v>
      </c>
      <c r="D942" t="str">
        <v>SDF91075-18</v>
      </c>
      <c r="E942" t="str">
        <v>SAC DE 5 BBES 75MM PIVOINE FILET D'OR</v>
      </c>
      <c r="F942" t="str">
        <v>CLIENT SDF</v>
      </c>
      <c r="H942" t="str">
        <v>BOMBE</v>
      </c>
      <c r="I942" t="str">
        <v>SDF</v>
      </c>
      <c r="J942" t="str">
        <v>75</v>
      </c>
      <c r="K942" t="str">
        <v>PIVOINE FILET</v>
      </c>
      <c r="L942" t="str">
        <v>OR</v>
      </c>
      <c r="M942" t="str">
        <v>FR</v>
      </c>
      <c r="N942" t="str">
        <v>F4</v>
      </c>
      <c r="O942" t="str">
        <v>1.3G</v>
      </c>
      <c r="P942" t="str">
        <v>1008-F4-69252667</v>
      </c>
      <c r="Q942" t="str">
        <v>0.7</v>
      </c>
      <c r="R942" t="str">
        <v>3</v>
      </c>
      <c r="S942" t="str">
        <v>75</v>
      </c>
      <c r="T942" t="str">
        <v>F-00000480</v>
      </c>
      <c r="U942" t="str">
        <v>0</v>
      </c>
      <c r="V942" t="str">
        <v>5.81</v>
      </c>
      <c r="W942" t="str">
        <v>0</v>
      </c>
    </row>
    <row r="943">
      <c r="A943" t="str">
        <v>AutoTable</v>
      </c>
      <c r="D943" t="str">
        <v>SDF91075-18R3</v>
      </c>
      <c r="E943" t="str">
        <v>SAC DE 5 BBES 75MM PIVOINE FILET D'OR R3</v>
      </c>
      <c r="F943" t="str">
        <v>CLIENT SDF</v>
      </c>
      <c r="H943" t="str">
        <v>BOMBE</v>
      </c>
      <c r="I943" t="str">
        <v>SDF</v>
      </c>
      <c r="J943" t="str">
        <v>75</v>
      </c>
      <c r="K943" t="str">
        <v>PIVOINE FILET</v>
      </c>
      <c r="L943" t="str">
        <v>OR</v>
      </c>
      <c r="M943" t="str">
        <v>FR</v>
      </c>
      <c r="N943" t="str">
        <v>F4</v>
      </c>
      <c r="O943" t="str">
        <v>1.3G</v>
      </c>
      <c r="P943" t="str">
        <v>1008-F4-69252667</v>
      </c>
      <c r="Q943" t="str">
        <v>0.7</v>
      </c>
      <c r="R943" t="str">
        <v>15</v>
      </c>
      <c r="S943" t="str">
        <v>75</v>
      </c>
      <c r="T943" t="str">
        <v>F-00000480</v>
      </c>
      <c r="U943" t="str">
        <v>0</v>
      </c>
      <c r="V943" t="str">
        <v>0</v>
      </c>
      <c r="W943" t="str">
        <v>0</v>
      </c>
    </row>
    <row r="944">
      <c r="A944" t="str">
        <v>AutoTable</v>
      </c>
      <c r="D944" t="str">
        <v>SDF91075-18R4</v>
      </c>
      <c r="E944" t="str">
        <v>SAC DE 5 BBES 75MM PIVOINE FILET D'OR R4</v>
      </c>
      <c r="F944" t="str">
        <v>CLIENT SDF</v>
      </c>
      <c r="H944" t="str">
        <v>BOMBE</v>
      </c>
      <c r="I944" t="str">
        <v>SDF</v>
      </c>
      <c r="J944" t="str">
        <v>75</v>
      </c>
      <c r="K944" t="str">
        <v>PIVOINE FILET</v>
      </c>
      <c r="L944" t="str">
        <v>OR</v>
      </c>
      <c r="M944" t="str">
        <v>FR</v>
      </c>
      <c r="N944" t="str">
        <v>F4</v>
      </c>
      <c r="O944" t="str">
        <v>1.3G</v>
      </c>
      <c r="P944" t="str">
        <v>1008-F4-69252667</v>
      </c>
      <c r="Q944" t="str">
        <v>0.7</v>
      </c>
      <c r="R944" t="str">
        <v>20</v>
      </c>
      <c r="S944" t="str">
        <v>75</v>
      </c>
      <c r="T944" t="str">
        <v>F-00000480</v>
      </c>
      <c r="U944" t="str">
        <v>0</v>
      </c>
      <c r="V944" t="str">
        <v>0</v>
      </c>
      <c r="W944" t="str">
        <v>0</v>
      </c>
    </row>
    <row r="945">
      <c r="A945" t="str">
        <v>AutoTable</v>
      </c>
      <c r="D945" t="str">
        <v>SDF91075-23R2</v>
      </c>
      <c r="E945" t="str">
        <v>SAC DE 5 BBES 75MM PIVOINE ORANGE/JAUNE R2</v>
      </c>
      <c r="F945" t="str">
        <v>CLIENT SDF</v>
      </c>
      <c r="H945" t="str">
        <v>BOMBE</v>
      </c>
      <c r="I945" t="str">
        <v>SDF</v>
      </c>
      <c r="J945" t="str">
        <v>75</v>
      </c>
      <c r="K945" t="str">
        <v>PIVOINE CHANGEMENT</v>
      </c>
      <c r="L945" t="str">
        <v>ORANGE</v>
      </c>
      <c r="M945" t="str">
        <v>FR</v>
      </c>
      <c r="N945" t="str">
        <v>F4</v>
      </c>
      <c r="O945" t="str">
        <v>1.3G</v>
      </c>
      <c r="P945" t="str">
        <v>1008-F4-69252667</v>
      </c>
      <c r="Q945" t="str">
        <v>0.7</v>
      </c>
      <c r="R945" t="str">
        <v>20</v>
      </c>
      <c r="S945" t="str">
        <v>75</v>
      </c>
      <c r="T945" t="str">
        <v>F-00000480</v>
      </c>
      <c r="U945" t="str">
        <v>0</v>
      </c>
      <c r="V945" t="str">
        <v>5.86688</v>
      </c>
      <c r="W945" t="str">
        <v>0</v>
      </c>
    </row>
    <row r="946">
      <c r="A946" t="str">
        <v>AutoTable</v>
      </c>
      <c r="D946" t="str">
        <v>SDF91075-23R3</v>
      </c>
      <c r="E946" t="str">
        <v>SAC DE 5 BBES 75MM PIVOINE ORANGE/JAUNE R3</v>
      </c>
      <c r="F946" t="str">
        <v>CLIENT SDF</v>
      </c>
      <c r="H946" t="str">
        <v>BOMBE</v>
      </c>
      <c r="I946" t="str">
        <v>SDF</v>
      </c>
      <c r="J946" t="str">
        <v>75</v>
      </c>
      <c r="K946" t="str">
        <v>PIVOINE CHANGEMENT</v>
      </c>
      <c r="L946" t="str">
        <v>ORANGE</v>
      </c>
      <c r="M946" t="str">
        <v>FR</v>
      </c>
      <c r="N946" t="str">
        <v>F4</v>
      </c>
      <c r="O946" t="str">
        <v>1.3G</v>
      </c>
      <c r="P946" t="str">
        <v>1008-F4-69252667</v>
      </c>
      <c r="Q946" t="str">
        <v>0.7</v>
      </c>
      <c r="R946" t="str">
        <v>20</v>
      </c>
      <c r="S946" t="str">
        <v>75</v>
      </c>
      <c r="T946" t="str">
        <v>F-00000480</v>
      </c>
      <c r="U946" t="str">
        <v>0</v>
      </c>
      <c r="V946" t="str">
        <v>5.85</v>
      </c>
      <c r="W946" t="str">
        <v>0</v>
      </c>
    </row>
    <row r="947">
      <c r="A947" t="str">
        <v>AutoTable</v>
      </c>
      <c r="D947" t="str">
        <v>SDF91075-23R4</v>
      </c>
      <c r="E947" t="str">
        <v>SAC DE 5 BBES 75MM PIVOINE ORANGE/JAUNE R4</v>
      </c>
      <c r="F947" t="str">
        <v>CLIENT SDF</v>
      </c>
      <c r="H947" t="str">
        <v>BOMBE</v>
      </c>
      <c r="I947" t="str">
        <v>SDF</v>
      </c>
      <c r="J947" t="str">
        <v>75</v>
      </c>
      <c r="K947" t="str">
        <v>PIVOINE CHANGEMENT</v>
      </c>
      <c r="L947" t="str">
        <v>ORANGE</v>
      </c>
      <c r="M947" t="str">
        <v>FR</v>
      </c>
      <c r="N947" t="str">
        <v>F4</v>
      </c>
      <c r="O947" t="str">
        <v>1.3G</v>
      </c>
      <c r="P947" t="str">
        <v>1008-F4-69252667</v>
      </c>
      <c r="Q947" t="str">
        <v>0.7</v>
      </c>
      <c r="R947" t="str">
        <v>20</v>
      </c>
      <c r="S947" t="str">
        <v>75</v>
      </c>
      <c r="T947" t="str">
        <v>F-00000480</v>
      </c>
      <c r="U947" t="str">
        <v>0</v>
      </c>
      <c r="V947" t="str">
        <v>5.9512</v>
      </c>
      <c r="W947" t="str">
        <v>0</v>
      </c>
    </row>
    <row r="948">
      <c r="A948" t="str">
        <v>AutoTable</v>
      </c>
      <c r="D948" t="str">
        <v>SDF91275-52</v>
      </c>
      <c r="E948" t="str">
        <v>SAC DE 5BBES 75MM CERCLES BBCR</v>
      </c>
      <c r="F948" t="str">
        <v>CLIENT SDF</v>
      </c>
      <c r="H948" t="str">
        <v>BOMBE</v>
      </c>
      <c r="I948" t="str">
        <v>SDF</v>
      </c>
      <c r="J948" t="str">
        <v>75</v>
      </c>
      <c r="K948" t="str">
        <v>GEOMETRIE CERCLE</v>
      </c>
      <c r="L948" t="str">
        <v>MULTICOLORE</v>
      </c>
      <c r="M948" t="str">
        <v>FR</v>
      </c>
      <c r="N948" t="str">
        <v>F4</v>
      </c>
      <c r="O948" t="str">
        <v>1.3G</v>
      </c>
      <c r="P948" t="str">
        <v>1008-F4-69252667</v>
      </c>
      <c r="Q948" t="str">
        <v>0.676</v>
      </c>
      <c r="R948" t="str">
        <v>3</v>
      </c>
      <c r="S948" t="str">
        <v>75</v>
      </c>
      <c r="T948" t="str">
        <v>F-00000480</v>
      </c>
      <c r="U948" t="str">
        <v>0</v>
      </c>
      <c r="V948" t="str">
        <v>0</v>
      </c>
      <c r="W948" t="str">
        <v>0</v>
      </c>
    </row>
    <row r="949">
      <c r="A949" t="str">
        <v>AutoTable</v>
      </c>
      <c r="D949" t="str">
        <v>SDF91275-52R2</v>
      </c>
      <c r="E949" t="str">
        <v>GRAPPE 75 MM CERCLE R2 SDF</v>
      </c>
      <c r="F949" t="str">
        <v>CLIENT SDF</v>
      </c>
      <c r="H949" t="str">
        <v>BOMBE</v>
      </c>
      <c r="I949" t="str">
        <v>SDF</v>
      </c>
      <c r="J949" t="str">
        <v>75</v>
      </c>
      <c r="K949" t="str">
        <v>GEOMETRIE CERCLE</v>
      </c>
      <c r="L949" t="str">
        <v>MULTICOLORE</v>
      </c>
      <c r="M949" t="str">
        <v>FR</v>
      </c>
      <c r="N949" t="str">
        <v>F4</v>
      </c>
      <c r="O949" t="str">
        <v>1.3G</v>
      </c>
      <c r="P949" t="str">
        <v>1008-F4-69252667</v>
      </c>
      <c r="Q949" t="str">
        <v>0.68</v>
      </c>
      <c r="R949" t="str">
        <v>10</v>
      </c>
      <c r="S949" t="str">
        <v>75</v>
      </c>
      <c r="T949" t="str">
        <v>F-00000480</v>
      </c>
      <c r="U949" t="str">
        <v>0</v>
      </c>
      <c r="V949" t="str">
        <v>6.46</v>
      </c>
      <c r="W949" t="str">
        <v>0</v>
      </c>
    </row>
    <row r="950">
      <c r="A950" t="str">
        <v>AutoTable</v>
      </c>
      <c r="D950" t="str">
        <v>SDF91275-52R3</v>
      </c>
      <c r="E950" t="str">
        <v>GRAPPE 75 MM CERCLE R3 SDF</v>
      </c>
      <c r="F950" t="str">
        <v>CLIENT SDF</v>
      </c>
      <c r="H950" t="str">
        <v>BOMBE</v>
      </c>
      <c r="I950" t="str">
        <v>SDF</v>
      </c>
      <c r="J950" t="str">
        <v>75</v>
      </c>
      <c r="K950" t="str">
        <v>GEOMETRIE CERCLE</v>
      </c>
      <c r="L950" t="str">
        <v>MULTICOLORE</v>
      </c>
      <c r="M950" t="str">
        <v>FR</v>
      </c>
      <c r="N950" t="str">
        <v>F4</v>
      </c>
      <c r="O950" t="str">
        <v>1.3G</v>
      </c>
      <c r="P950" t="str">
        <v>1008-F4-69252667</v>
      </c>
      <c r="Q950" t="str">
        <v>0.68</v>
      </c>
      <c r="R950" t="str">
        <v>15</v>
      </c>
      <c r="S950" t="str">
        <v>75</v>
      </c>
      <c r="T950" t="str">
        <v>F-00000480</v>
      </c>
      <c r="U950" t="str">
        <v>0</v>
      </c>
      <c r="V950" t="str">
        <v>6.46</v>
      </c>
      <c r="W950" t="str">
        <v>0</v>
      </c>
    </row>
    <row r="951">
      <c r="A951" t="str">
        <v>AutoTable</v>
      </c>
      <c r="D951" t="str">
        <v>SDF91275-52R4</v>
      </c>
      <c r="E951" t="str">
        <v>GRAPPES 75 MM CERCLE R4 SDF</v>
      </c>
      <c r="F951" t="str">
        <v>CLIENT SDF</v>
      </c>
      <c r="H951" t="str">
        <v>BOMBE</v>
      </c>
      <c r="I951" t="str">
        <v>SDF</v>
      </c>
      <c r="J951" t="str">
        <v>75</v>
      </c>
      <c r="K951" t="str">
        <v>GEOMETRIE CERCLE</v>
      </c>
      <c r="L951" t="str">
        <v>MULTICOLORE</v>
      </c>
      <c r="M951" t="str">
        <v>FR</v>
      </c>
      <c r="N951" t="str">
        <v>F4</v>
      </c>
      <c r="O951" t="str">
        <v>1.3G</v>
      </c>
      <c r="P951" t="str">
        <v>1008-F4-69252667</v>
      </c>
      <c r="Q951" t="str">
        <v>0.68</v>
      </c>
      <c r="R951" t="str">
        <v>20</v>
      </c>
      <c r="S951" t="str">
        <v>75</v>
      </c>
      <c r="T951" t="str">
        <v>F-00000480</v>
      </c>
      <c r="U951" t="str">
        <v>0</v>
      </c>
      <c r="V951" t="str">
        <v>6.58</v>
      </c>
      <c r="W951" t="str">
        <v>0</v>
      </c>
    </row>
    <row r="952">
      <c r="A952" t="str">
        <v>AutoTable</v>
      </c>
      <c r="D952" t="str">
        <v>SDF91410-12R2</v>
      </c>
      <c r="E952" t="str">
        <v>SAC DE 5 BBES 100MM PIVOINE TRAINEE A CHGT R2</v>
      </c>
      <c r="F952" t="str">
        <v>CLIENT SDF</v>
      </c>
      <c r="H952" t="str">
        <v>BOMBE</v>
      </c>
      <c r="I952" t="str">
        <v>SDF</v>
      </c>
      <c r="J952" t="str">
        <v>100</v>
      </c>
      <c r="K952" t="str">
        <v>PIVOINE TRAINEE</v>
      </c>
      <c r="L952" t="str">
        <v>ASSORTI</v>
      </c>
      <c r="M952" t="str">
        <v>FR</v>
      </c>
      <c r="N952" t="str">
        <v>F4</v>
      </c>
      <c r="O952" t="str">
        <v>1.3G</v>
      </c>
      <c r="P952" t="str">
        <v>1008-F4-69252665</v>
      </c>
      <c r="Q952" t="str">
        <v>1.06</v>
      </c>
      <c r="R952" t="str">
        <v>10</v>
      </c>
      <c r="S952" t="str">
        <v>100</v>
      </c>
      <c r="T952" t="str">
        <v>F-00000480</v>
      </c>
      <c r="U952" t="str">
        <v>0</v>
      </c>
      <c r="V952" t="str">
        <v>11.32</v>
      </c>
      <c r="W952" t="str">
        <v>0</v>
      </c>
    </row>
    <row r="953">
      <c r="A953" t="str">
        <v>AutoTable</v>
      </c>
      <c r="D953" t="str">
        <v>SDF91410-72</v>
      </c>
      <c r="E953" t="str">
        <v>SAC DE 5 BBES PIVOINE TRAINEE ARGT A CHGT VIOLET</v>
      </c>
      <c r="F953" t="str">
        <v>CLIENT SDF</v>
      </c>
      <c r="H953" t="str">
        <v>BOMBE</v>
      </c>
      <c r="I953" t="str">
        <v>SDF</v>
      </c>
      <c r="J953" t="str">
        <v>100</v>
      </c>
      <c r="K953" t="str">
        <v>PIVOINE TRAINEE</v>
      </c>
      <c r="L953" t="str">
        <v>ARGENT</v>
      </c>
      <c r="M953" t="str">
        <v>FR</v>
      </c>
      <c r="N953" t="str">
        <v>F4</v>
      </c>
      <c r="O953" t="str">
        <v>1.3G</v>
      </c>
      <c r="P953" t="str">
        <v>1008-F4-69252665</v>
      </c>
      <c r="Q953" t="str">
        <v>1.6</v>
      </c>
      <c r="R953" t="str">
        <v>3</v>
      </c>
      <c r="S953" t="str">
        <v>100</v>
      </c>
      <c r="T953" t="str">
        <v>F-00000480</v>
      </c>
      <c r="U953" t="str">
        <v>0</v>
      </c>
      <c r="V953" t="str">
        <v>9.3</v>
      </c>
      <c r="W953" t="str">
        <v>0</v>
      </c>
    </row>
    <row r="954">
      <c r="A954" t="str">
        <v>AutoTable</v>
      </c>
      <c r="D954" t="str">
        <v>SDF91410-72R3</v>
      </c>
      <c r="E954" t="str">
        <v>SAC DE 5 BBES 100MM PIVOINE TRAINEE ARGT A CHGT</v>
      </c>
      <c r="F954" t="str">
        <v>CLIENT SDF</v>
      </c>
      <c r="H954" t="str">
        <v>BOMBE</v>
      </c>
      <c r="I954" t="str">
        <v>SDF</v>
      </c>
      <c r="J954" t="str">
        <v>100</v>
      </c>
      <c r="K954" t="str">
        <v>PIVOINE TRAINEE</v>
      </c>
      <c r="L954" t="str">
        <v>ARGENT</v>
      </c>
      <c r="M954" t="str">
        <v>FR</v>
      </c>
      <c r="N954" t="str">
        <v>F4</v>
      </c>
      <c r="O954" t="str">
        <v>1.3G</v>
      </c>
      <c r="P954" t="str">
        <v>1008-F4-69252665</v>
      </c>
      <c r="Q954" t="str">
        <v>1.6</v>
      </c>
      <c r="R954" t="str">
        <v>15</v>
      </c>
      <c r="S954" t="str">
        <v>100</v>
      </c>
      <c r="T954" t="str">
        <v>F-00000480</v>
      </c>
      <c r="U954" t="str">
        <v>0</v>
      </c>
      <c r="V954" t="str">
        <v>8.89</v>
      </c>
      <c r="W954" t="str">
        <v>0</v>
      </c>
    </row>
    <row r="955">
      <c r="A955" t="str">
        <v>AutoTable</v>
      </c>
      <c r="D955" t="str">
        <v>SDF91410-72R4</v>
      </c>
      <c r="E955" t="str">
        <v>SAC DE 5 BBES 100MM PIVOINE TRAINEE ARGT A CHGT</v>
      </c>
      <c r="F955" t="str">
        <v>CLIENT SDF</v>
      </c>
      <c r="H955" t="str">
        <v>BOMBE</v>
      </c>
      <c r="I955" t="str">
        <v>SDF</v>
      </c>
      <c r="J955" t="str">
        <v>100</v>
      </c>
      <c r="K955" t="str">
        <v>PIVOINE TRAINEE</v>
      </c>
      <c r="L955" t="str">
        <v>ARGENT</v>
      </c>
      <c r="M955" t="str">
        <v>FR</v>
      </c>
      <c r="N955" t="str">
        <v>F4</v>
      </c>
      <c r="O955" t="str">
        <v>1.3G</v>
      </c>
      <c r="P955" t="str">
        <v>1008-F4-69252665</v>
      </c>
      <c r="Q955" t="str">
        <v>1.6</v>
      </c>
      <c r="R955" t="str">
        <v>20</v>
      </c>
      <c r="S955" t="str">
        <v>100</v>
      </c>
      <c r="T955" t="str">
        <v>F-00000480</v>
      </c>
      <c r="U955" t="str">
        <v>0</v>
      </c>
      <c r="V955" t="str">
        <v>8.84</v>
      </c>
      <c r="W955" t="str">
        <v>0</v>
      </c>
    </row>
    <row r="956">
      <c r="A956" t="str">
        <v>AutoTable</v>
      </c>
      <c r="D956" t="str">
        <v>SDF91475-12R2</v>
      </c>
      <c r="E956" t="str">
        <v>SAC DE 5 BBES 75MM PIVOINES ASSORTIES R2 BQT SDF</v>
      </c>
      <c r="F956" t="str">
        <v>CLIENT SDF</v>
      </c>
      <c r="H956" t="str">
        <v>BOMBE</v>
      </c>
      <c r="I956" t="str">
        <v>SDF</v>
      </c>
      <c r="J956" t="str">
        <v>75</v>
      </c>
      <c r="K956" t="str">
        <v>PIVOINE TRAINEE</v>
      </c>
      <c r="L956" t="str">
        <v>ASSORTI</v>
      </c>
      <c r="M956" t="str">
        <v>FR</v>
      </c>
      <c r="N956" t="str">
        <v>F4</v>
      </c>
      <c r="O956" t="str">
        <v>1.3G</v>
      </c>
      <c r="P956" t="str">
        <v>1008-F4-69252667</v>
      </c>
      <c r="Q956" t="str">
        <v>0.7</v>
      </c>
      <c r="R956" t="str">
        <v>10</v>
      </c>
      <c r="S956" t="str">
        <v>75</v>
      </c>
      <c r="T956" t="str">
        <v>F-00000480</v>
      </c>
      <c r="U956" t="str">
        <v>0</v>
      </c>
      <c r="V956" t="str">
        <v>6.81429</v>
      </c>
      <c r="W956" t="str">
        <v>0</v>
      </c>
    </row>
    <row r="957">
      <c r="A957" t="str">
        <v>AutoTable</v>
      </c>
      <c r="D957" t="str">
        <v>SDF91475ASSR2</v>
      </c>
      <c r="E957" t="str">
        <v>GRAPPE 75 MM ASSORTIE TRAINEE R2</v>
      </c>
      <c r="F957" t="str">
        <v>CLIENT SDF</v>
      </c>
      <c r="H957" t="str">
        <v>BOMBE</v>
      </c>
      <c r="I957" t="str">
        <v>SDF</v>
      </c>
      <c r="J957" t="str">
        <v>75</v>
      </c>
      <c r="K957" t="str">
        <v>ARAIGNEE</v>
      </c>
      <c r="L957" t="str">
        <v>ASSORTI</v>
      </c>
      <c r="M957" t="str">
        <v>FR</v>
      </c>
      <c r="N957" t="str">
        <v>F4</v>
      </c>
      <c r="O957" t="str">
        <v>1.3G</v>
      </c>
      <c r="P957" t="str">
        <v>1008-F4-69245223</v>
      </c>
      <c r="Q957" t="str">
        <v>0.75</v>
      </c>
      <c r="R957" t="str">
        <v>10</v>
      </c>
      <c r="S957" t="str">
        <v>75</v>
      </c>
      <c r="T957" t="str">
        <v>F-00000480</v>
      </c>
      <c r="U957" t="str">
        <v>0</v>
      </c>
      <c r="V957" t="str">
        <v>5.71</v>
      </c>
      <c r="W957" t="str">
        <v>0</v>
      </c>
    </row>
    <row r="958">
      <c r="A958" t="str">
        <v>AutoTable</v>
      </c>
      <c r="D958" t="str">
        <v>SDF91475ASSR3</v>
      </c>
      <c r="E958" t="str">
        <v>GRAPPE 75 MM ASSORTIES TRAINEE R3 SDF</v>
      </c>
      <c r="F958" t="str">
        <v>CLIENT SDF</v>
      </c>
      <c r="H958" t="str">
        <v>BOMBE</v>
      </c>
      <c r="I958" t="str">
        <v>SDF</v>
      </c>
      <c r="J958" t="str">
        <v>75</v>
      </c>
      <c r="K958" t="str">
        <v>ARAIGNEE</v>
      </c>
      <c r="L958" t="str">
        <v>ASSORTI</v>
      </c>
      <c r="M958" t="str">
        <v>FR</v>
      </c>
      <c r="N958" t="str">
        <v>F4</v>
      </c>
      <c r="O958" t="str">
        <v>1.3G</v>
      </c>
      <c r="P958" t="str">
        <v>1008-F4-69245223</v>
      </c>
      <c r="Q958" t="str">
        <v>0.75</v>
      </c>
      <c r="R958" t="str">
        <v>15</v>
      </c>
      <c r="S958" t="str">
        <v>75</v>
      </c>
      <c r="T958" t="str">
        <v>F-00000480</v>
      </c>
      <c r="U958" t="str">
        <v>0</v>
      </c>
      <c r="V958" t="str">
        <v>5.65296</v>
      </c>
      <c r="W958" t="str">
        <v>0</v>
      </c>
    </row>
    <row r="959">
      <c r="A959" t="str">
        <v>AutoTable</v>
      </c>
      <c r="D959" t="str">
        <v>SDF91475ASSR4</v>
      </c>
      <c r="E959" t="str">
        <v>GRAPPE 75 MM ASSORTIE TRAINEE R4 SDF</v>
      </c>
      <c r="F959" t="str">
        <v>CLIENT SDF</v>
      </c>
      <c r="H959" t="str">
        <v>BOMBE</v>
      </c>
      <c r="I959" t="str">
        <v>SDF</v>
      </c>
      <c r="J959" t="str">
        <v>75</v>
      </c>
      <c r="K959" t="str">
        <v>ARAIGNEE</v>
      </c>
      <c r="L959" t="str">
        <v>ASSORTI</v>
      </c>
      <c r="M959" t="str">
        <v>FR</v>
      </c>
      <c r="N959" t="str">
        <v>F4</v>
      </c>
      <c r="O959" t="str">
        <v>1.3G</v>
      </c>
      <c r="P959" t="str">
        <v>1008-F4-69245223</v>
      </c>
      <c r="Q959" t="str">
        <v>0.75</v>
      </c>
      <c r="R959" t="str">
        <v>20</v>
      </c>
      <c r="S959" t="str">
        <v>75</v>
      </c>
      <c r="T959" t="str">
        <v>F-00000480</v>
      </c>
      <c r="U959" t="str">
        <v>0</v>
      </c>
      <c r="V959" t="str">
        <v>5.75389</v>
      </c>
      <c r="W959" t="str">
        <v>0</v>
      </c>
    </row>
    <row r="960">
      <c r="A960" t="str">
        <v>AutoTable</v>
      </c>
      <c r="D960" t="str">
        <v>SDF91575-72R2</v>
      </c>
      <c r="E960" t="str">
        <v>GRAPPE 75 MM DRAPEAU R2 SDF</v>
      </c>
      <c r="F960" t="str">
        <v>CLIENT SDF</v>
      </c>
      <c r="H960" t="str">
        <v>BOMBE</v>
      </c>
      <c r="I960" t="str">
        <v>SDF</v>
      </c>
      <c r="J960" t="str">
        <v>75</v>
      </c>
      <c r="K960" t="str">
        <v>GEOMETRIE MOTIF</v>
      </c>
      <c r="L960" t="str">
        <v>TRICOLORE</v>
      </c>
      <c r="M960" t="str">
        <v>FR</v>
      </c>
      <c r="N960" t="str">
        <v>F4</v>
      </c>
      <c r="O960" t="str">
        <v>1.3G</v>
      </c>
      <c r="P960" t="str">
        <v>1008-F4-69252667</v>
      </c>
      <c r="Q960" t="str">
        <v>0.7</v>
      </c>
      <c r="R960" t="str">
        <v>10</v>
      </c>
      <c r="S960" t="str">
        <v>75</v>
      </c>
      <c r="T960" t="str">
        <v>F-00000480</v>
      </c>
      <c r="U960" t="str">
        <v>0</v>
      </c>
      <c r="V960" t="str">
        <v>6.25857</v>
      </c>
      <c r="W960" t="str">
        <v>0</v>
      </c>
    </row>
    <row r="961">
      <c r="A961" t="str">
        <v>AutoTable</v>
      </c>
      <c r="D961" t="str">
        <v>SDF91575-72R3</v>
      </c>
      <c r="E961" t="str">
        <v>GRAPPE 75 MM DRAPEAU R3 SDF</v>
      </c>
      <c r="F961" t="str">
        <v>CLIENT SDF</v>
      </c>
      <c r="H961" t="str">
        <v>BOMBE</v>
      </c>
      <c r="I961" t="str">
        <v>SDF</v>
      </c>
      <c r="J961" t="str">
        <v>75</v>
      </c>
      <c r="K961" t="str">
        <v>GEOMETRIE MOTIF</v>
      </c>
      <c r="L961" t="str">
        <v>TRICOLORE</v>
      </c>
      <c r="M961" t="str">
        <v>FR</v>
      </c>
      <c r="N961" t="str">
        <v>F4</v>
      </c>
      <c r="O961" t="str">
        <v>1.3G</v>
      </c>
      <c r="P961" t="str">
        <v>1008-F4-69252667</v>
      </c>
      <c r="Q961" t="str">
        <v>0.7</v>
      </c>
      <c r="R961" t="str">
        <v>15</v>
      </c>
      <c r="S961" t="str">
        <v>75</v>
      </c>
      <c r="T961" t="str">
        <v>F-00000480</v>
      </c>
      <c r="U961" t="str">
        <v>0</v>
      </c>
      <c r="V961" t="str">
        <v>6.24171</v>
      </c>
      <c r="W961" t="str">
        <v>0</v>
      </c>
    </row>
    <row r="962">
      <c r="A962" t="str">
        <v>AutoTable</v>
      </c>
      <c r="D962" t="str">
        <v>SDF91575-72R4</v>
      </c>
      <c r="E962" t="str">
        <v>GRAPPE 75 MM DRAPEAU R4 SDF</v>
      </c>
      <c r="F962" t="str">
        <v>CLIENT SDF</v>
      </c>
      <c r="H962" t="str">
        <v>BOMBE</v>
      </c>
      <c r="I962" t="str">
        <v>SDF</v>
      </c>
      <c r="J962" t="str">
        <v>75</v>
      </c>
      <c r="K962" t="str">
        <v>GEOMETRIE MOTIF</v>
      </c>
      <c r="L962" t="str">
        <v>TRICOLORE</v>
      </c>
      <c r="M962" t="str">
        <v>FR</v>
      </c>
      <c r="N962" t="str">
        <v>F4</v>
      </c>
      <c r="O962" t="str">
        <v>1.3G</v>
      </c>
      <c r="P962" t="str">
        <v>1008-F4-69252667</v>
      </c>
      <c r="Q962" t="str">
        <v>0.7</v>
      </c>
      <c r="R962" t="str">
        <v>20</v>
      </c>
      <c r="S962" t="str">
        <v>75</v>
      </c>
      <c r="T962" t="str">
        <v>F-00000480</v>
      </c>
      <c r="U962" t="str">
        <v>0</v>
      </c>
      <c r="V962" t="str">
        <v>6.34273</v>
      </c>
      <c r="W962" t="str">
        <v>0</v>
      </c>
    </row>
    <row r="963">
      <c r="A963" t="str">
        <v>AutoTable</v>
      </c>
      <c r="D963" t="str">
        <v>SDF91610-01R3</v>
      </c>
      <c r="E963" t="str">
        <v>SAC DE 5 BBES 100MM PIVOINE ROSE A CHGT FRISSON P</v>
      </c>
      <c r="F963" t="str">
        <v>CLIENT SDF</v>
      </c>
      <c r="H963" t="str">
        <v>BOMBE</v>
      </c>
      <c r="I963" t="str">
        <v>SDF</v>
      </c>
      <c r="J963" t="str">
        <v>100</v>
      </c>
      <c r="K963" t="str">
        <v>PIVOINE CHANGEMENT</v>
      </c>
      <c r="L963" t="str">
        <v>ROSE</v>
      </c>
      <c r="M963" t="str">
        <v>FR</v>
      </c>
      <c r="N963" t="str">
        <v>F4</v>
      </c>
      <c r="O963" t="str">
        <v>1.3G</v>
      </c>
      <c r="P963" t="str">
        <v>1008-F4-69252665</v>
      </c>
      <c r="Q963" t="str">
        <v>1.725</v>
      </c>
      <c r="R963" t="str">
        <v>15</v>
      </c>
      <c r="S963" t="str">
        <v>100</v>
      </c>
      <c r="T963" t="str">
        <v>F-00000480</v>
      </c>
      <c r="U963" t="str">
        <v>0</v>
      </c>
      <c r="V963" t="str">
        <v>9.66</v>
      </c>
      <c r="W963" t="str">
        <v>0</v>
      </c>
    </row>
    <row r="964">
      <c r="A964" t="str">
        <v>AutoTable</v>
      </c>
      <c r="D964" t="str">
        <v>SDF91610-01R4</v>
      </c>
      <c r="E964" t="str">
        <v>SAC DE 5 BBES 100MM PIVOINE ROSE A CHGT FRISSON P</v>
      </c>
      <c r="F964" t="str">
        <v>CLIENT SDF</v>
      </c>
      <c r="H964" t="str">
        <v>BOMBE</v>
      </c>
      <c r="I964" t="str">
        <v>SDF</v>
      </c>
      <c r="J964" t="str">
        <v>100</v>
      </c>
      <c r="K964" t="str">
        <v>PIVOINE CHANGEMENT</v>
      </c>
      <c r="L964" t="str">
        <v>ROSE</v>
      </c>
      <c r="M964" t="str">
        <v>FR</v>
      </c>
      <c r="N964" t="str">
        <v>F4</v>
      </c>
      <c r="O964" t="str">
        <v>1.3G</v>
      </c>
      <c r="P964" t="str">
        <v>1008-F4-69252665</v>
      </c>
      <c r="Q964" t="str">
        <v>1.725</v>
      </c>
      <c r="R964" t="str">
        <v>20</v>
      </c>
      <c r="S964" t="str">
        <v>100</v>
      </c>
      <c r="T964" t="str">
        <v>F-00000480</v>
      </c>
      <c r="U964" t="str">
        <v>0</v>
      </c>
      <c r="V964" t="str">
        <v>9.76</v>
      </c>
      <c r="W964" t="str">
        <v>0</v>
      </c>
    </row>
    <row r="965">
      <c r="A965" t="str">
        <v>AutoTable</v>
      </c>
      <c r="D965" t="str">
        <v>SDF91675-01R2</v>
      </c>
      <c r="E965" t="str">
        <v>SAC DE 5 BBES 75MM PIV ROSE CHGT FRISSON R2</v>
      </c>
      <c r="F965" t="str">
        <v>CLIENT SDF</v>
      </c>
      <c r="H965" t="str">
        <v>BOMBE</v>
      </c>
      <c r="I965" t="str">
        <v>SDF</v>
      </c>
      <c r="J965" t="str">
        <v>75</v>
      </c>
      <c r="K965" t="str">
        <v>PIVOINE CHANGEMENT</v>
      </c>
      <c r="L965" t="str">
        <v>FRISSON</v>
      </c>
      <c r="M965" t="str">
        <v>FR</v>
      </c>
      <c r="N965" t="str">
        <v>F4</v>
      </c>
      <c r="O965" t="str">
        <v>1.3G</v>
      </c>
      <c r="P965" t="str">
        <v>1008-F4-69252667</v>
      </c>
      <c r="Q965" t="str">
        <v>0.75</v>
      </c>
      <c r="R965" t="str">
        <v>10</v>
      </c>
      <c r="S965" t="str">
        <v>75</v>
      </c>
      <c r="T965" t="str">
        <v>F-00000480</v>
      </c>
      <c r="U965" t="str">
        <v>0</v>
      </c>
      <c r="V965" t="str">
        <v>5.68688</v>
      </c>
      <c r="W965" t="str">
        <v>0</v>
      </c>
    </row>
    <row r="966">
      <c r="A966" t="str">
        <v>AutoTable</v>
      </c>
      <c r="D966" t="str">
        <v>SDF91675-01R3</v>
      </c>
      <c r="E966" t="str">
        <v>GRAPPE 75 MM ROSE CHGT FRISSON R3 SDF</v>
      </c>
      <c r="F966" t="str">
        <v>CLIENT SDF</v>
      </c>
      <c r="H966" t="str">
        <v>BOMBE</v>
      </c>
      <c r="I966" t="str">
        <v>SDF</v>
      </c>
      <c r="J966" t="str">
        <v>75</v>
      </c>
      <c r="K966" t="str">
        <v>PIVOINE CHANGEMENT</v>
      </c>
      <c r="L966" t="str">
        <v>FRISSON</v>
      </c>
      <c r="M966" t="str">
        <v>FR</v>
      </c>
      <c r="N966" t="str">
        <v>F4</v>
      </c>
      <c r="O966" t="str">
        <v>1.3G</v>
      </c>
      <c r="P966" t="str">
        <v>1008-F4-69252667</v>
      </c>
      <c r="Q966" t="str">
        <v>0.75</v>
      </c>
      <c r="R966" t="str">
        <v>15</v>
      </c>
      <c r="S966" t="str">
        <v>75</v>
      </c>
      <c r="T966" t="str">
        <v>F-00000480</v>
      </c>
      <c r="U966" t="str">
        <v>0</v>
      </c>
      <c r="V966" t="str">
        <v>5.67</v>
      </c>
      <c r="W966" t="str">
        <v>0</v>
      </c>
    </row>
    <row r="967">
      <c r="A967" t="str">
        <v>AutoTable</v>
      </c>
      <c r="D967" t="str">
        <v>SDF91675-01R4</v>
      </c>
      <c r="E967" t="str">
        <v>GRAPPE 75 MM ROSES CHGT FRISSON R4 SDF</v>
      </c>
      <c r="F967" t="str">
        <v>CLIENT SDF</v>
      </c>
      <c r="H967" t="str">
        <v>BOMBE</v>
      </c>
      <c r="I967" t="str">
        <v>SDF</v>
      </c>
      <c r="J967" t="str">
        <v>75</v>
      </c>
      <c r="K967" t="str">
        <v>PIVOINE CHANGEMENT</v>
      </c>
      <c r="L967" t="str">
        <v>FRISSON</v>
      </c>
      <c r="M967" t="str">
        <v>FR</v>
      </c>
      <c r="N967" t="str">
        <v>F4</v>
      </c>
      <c r="O967" t="str">
        <v>1.3G</v>
      </c>
      <c r="P967" t="str">
        <v>1008-F4-69252667</v>
      </c>
      <c r="Q967" t="str">
        <v>0.75</v>
      </c>
      <c r="R967" t="str">
        <v>20</v>
      </c>
      <c r="S967" t="str">
        <v>75</v>
      </c>
      <c r="T967" t="str">
        <v>F-00000480</v>
      </c>
      <c r="U967" t="str">
        <v>0</v>
      </c>
      <c r="V967" t="str">
        <v>5.7712</v>
      </c>
      <c r="W967" t="str">
        <v>0</v>
      </c>
    </row>
    <row r="968">
      <c r="A968" t="str">
        <v>AutoTable</v>
      </c>
      <c r="D968" t="str">
        <v>SDF91675ASSR2</v>
      </c>
      <c r="E968" t="str">
        <v>SAC DE 5 BBES 75MM ASS CHGT FRISS PISTIL FRISS R2</v>
      </c>
      <c r="F968" t="str">
        <v>CLIENT SDF</v>
      </c>
      <c r="H968" t="str">
        <v>BOMBE</v>
      </c>
      <c r="I968" t="str">
        <v>SDF</v>
      </c>
      <c r="J968" t="str">
        <v>75</v>
      </c>
      <c r="K968" t="str">
        <v>PIVOINE CHANGEMENT</v>
      </c>
      <c r="L968" t="str">
        <v>FRISSON</v>
      </c>
      <c r="M968" t="str">
        <v>FR</v>
      </c>
      <c r="N968" t="str">
        <v>F4</v>
      </c>
      <c r="O968" t="str">
        <v>1.3G</v>
      </c>
      <c r="P968" t="str">
        <v>1008-F4-69252667</v>
      </c>
      <c r="Q968" t="str">
        <v>0.75</v>
      </c>
      <c r="R968" t="str">
        <v>15</v>
      </c>
      <c r="S968" t="str">
        <v>75</v>
      </c>
      <c r="T968" t="str">
        <v>F-00000480</v>
      </c>
      <c r="U968" t="str">
        <v>0</v>
      </c>
      <c r="V968" t="str">
        <v>5.78</v>
      </c>
      <c r="W968" t="str">
        <v>0</v>
      </c>
    </row>
    <row r="969">
      <c r="A969" t="str">
        <v>AutoTable</v>
      </c>
      <c r="D969" t="str">
        <v>SDF91675ASSR3</v>
      </c>
      <c r="E969" t="str">
        <v>SAC DE 5 BBES 75MM ASS CHGT FRISS PISTIL FRISS R3</v>
      </c>
      <c r="F969" t="str">
        <v>CLIENT SDF</v>
      </c>
      <c r="H969" t="str">
        <v>BOMBE</v>
      </c>
      <c r="I969" t="str">
        <v>SDF</v>
      </c>
      <c r="J969" t="str">
        <v>75</v>
      </c>
      <c r="K969" t="str">
        <v>PIVOINE CHANGEMENT</v>
      </c>
      <c r="L969" t="str">
        <v>FRISSON</v>
      </c>
      <c r="M969" t="str">
        <v>FR</v>
      </c>
      <c r="N969" t="str">
        <v>F4</v>
      </c>
      <c r="O969" t="str">
        <v>1.3G</v>
      </c>
      <c r="P969" t="str">
        <v>1008-F4-69252667</v>
      </c>
      <c r="Q969" t="str">
        <v>0.75</v>
      </c>
      <c r="R969" t="str">
        <v>15</v>
      </c>
      <c r="S969" t="str">
        <v>75</v>
      </c>
      <c r="T969" t="str">
        <v>F-00000480</v>
      </c>
      <c r="U969" t="str">
        <v>0</v>
      </c>
      <c r="V969" t="str">
        <v>5.85</v>
      </c>
      <c r="W969" t="str">
        <v>0</v>
      </c>
    </row>
    <row r="970">
      <c r="A970" t="str">
        <v>AutoTable</v>
      </c>
      <c r="D970" t="str">
        <v>SDF91675ASSR4</v>
      </c>
      <c r="E970" t="str">
        <v>SAC DE 5 BBES 75MM ASS CHGT FRISS PISTIL FRISS R4</v>
      </c>
      <c r="F970" t="str">
        <v>CLIENT SDF</v>
      </c>
      <c r="H970" t="str">
        <v>BOMBE</v>
      </c>
      <c r="I970" t="str">
        <v>SDF</v>
      </c>
      <c r="J970" t="str">
        <v>75</v>
      </c>
      <c r="K970" t="str">
        <v>PIVOINE CHANGEMENT</v>
      </c>
      <c r="L970" t="str">
        <v>FRISSON</v>
      </c>
      <c r="M970" t="str">
        <v>FR</v>
      </c>
      <c r="N970" t="str">
        <v>F4</v>
      </c>
      <c r="O970" t="str">
        <v>1.3G</v>
      </c>
      <c r="P970" t="str">
        <v>1008-F4-69252667</v>
      </c>
      <c r="Q970" t="str">
        <v>0.75</v>
      </c>
      <c r="R970" t="str">
        <v>15</v>
      </c>
      <c r="S970" t="str">
        <v>75</v>
      </c>
      <c r="T970" t="str">
        <v>F-00000480</v>
      </c>
      <c r="U970" t="str">
        <v>0</v>
      </c>
      <c r="V970" t="str">
        <v>5.8644</v>
      </c>
      <c r="W970" t="str">
        <v>0</v>
      </c>
    </row>
    <row r="971">
      <c r="A971" t="str">
        <v>AutoTable</v>
      </c>
      <c r="D971" t="str">
        <v>SDF91710-02</v>
      </c>
      <c r="E971" t="str">
        <v>SAC DE 5 BBES 100MM PIVOINE BLEUE PISTIL FRISSON</v>
      </c>
      <c r="F971" t="str">
        <v>CLIENT SDF</v>
      </c>
      <c r="H971" t="str">
        <v>BOMBE</v>
      </c>
      <c r="I971" t="str">
        <v>SDF</v>
      </c>
      <c r="J971" t="str">
        <v>100</v>
      </c>
      <c r="K971" t="str">
        <v>PIVOINE</v>
      </c>
      <c r="L971" t="str">
        <v>BLEU</v>
      </c>
      <c r="M971" t="str">
        <v>FR</v>
      </c>
      <c r="N971" t="str">
        <v>F4</v>
      </c>
      <c r="O971" t="str">
        <v>1.3G</v>
      </c>
      <c r="P971" t="str">
        <v>1008-F4-69252665</v>
      </c>
      <c r="Q971" t="str">
        <v>1.725</v>
      </c>
      <c r="R971" t="str">
        <v>3</v>
      </c>
      <c r="S971" t="str">
        <v>100</v>
      </c>
      <c r="T971" t="str">
        <v>F-00000480</v>
      </c>
      <c r="U971" t="str">
        <v>0</v>
      </c>
      <c r="V971" t="str">
        <v>9.62</v>
      </c>
      <c r="W971" t="str">
        <v>0</v>
      </c>
    </row>
    <row r="972">
      <c r="A972" t="str">
        <v>AutoTable</v>
      </c>
      <c r="D972" t="str">
        <v>SDF91710-02R3</v>
      </c>
      <c r="E972" t="str">
        <v>SAC DE 5 BBES 100MM PIVOINE BLEUE PISTIL FRISSON R</v>
      </c>
      <c r="F972" t="str">
        <v>CLIENT SDF</v>
      </c>
      <c r="H972" t="str">
        <v>BOMBE</v>
      </c>
      <c r="I972" t="str">
        <v>SDF</v>
      </c>
      <c r="J972" t="str">
        <v>100</v>
      </c>
      <c r="K972" t="str">
        <v>PIVOINE</v>
      </c>
      <c r="L972" t="str">
        <v>BLEU</v>
      </c>
      <c r="M972" t="str">
        <v>FR</v>
      </c>
      <c r="N972" t="str">
        <v>F4</v>
      </c>
      <c r="O972" t="str">
        <v>1.3G</v>
      </c>
      <c r="P972" t="str">
        <v>1008-F4-69252665</v>
      </c>
      <c r="Q972" t="str">
        <v>1.725</v>
      </c>
      <c r="R972" t="str">
        <v>15</v>
      </c>
      <c r="S972" t="str">
        <v>100</v>
      </c>
      <c r="T972" t="str">
        <v>F-00000480</v>
      </c>
      <c r="U972" t="str">
        <v>0</v>
      </c>
      <c r="V972" t="str">
        <v>0</v>
      </c>
      <c r="W972" t="str">
        <v>0</v>
      </c>
    </row>
    <row r="973">
      <c r="A973" t="str">
        <v>AutoTable</v>
      </c>
      <c r="D973" t="str">
        <v>SDF91710-02R4</v>
      </c>
      <c r="E973" t="str">
        <v>SAC DE 5 BBES 100MM PIVOINE BLEUE PISTIL FRISSON R</v>
      </c>
      <c r="F973" t="str">
        <v>CLIENT SDF</v>
      </c>
      <c r="H973" t="str">
        <v>BOMBE</v>
      </c>
      <c r="I973" t="str">
        <v>SDF</v>
      </c>
      <c r="J973" t="str">
        <v>100</v>
      </c>
      <c r="K973" t="str">
        <v>PIVOINE</v>
      </c>
      <c r="L973" t="str">
        <v>BLEU</v>
      </c>
      <c r="M973" t="str">
        <v>FR</v>
      </c>
      <c r="N973" t="str">
        <v>F4</v>
      </c>
      <c r="O973" t="str">
        <v>1.3G</v>
      </c>
      <c r="P973" t="str">
        <v>1008-F4-69252665</v>
      </c>
      <c r="Q973" t="str">
        <v>1.725</v>
      </c>
      <c r="R973" t="str">
        <v>20</v>
      </c>
      <c r="S973" t="str">
        <v>100</v>
      </c>
      <c r="T973" t="str">
        <v>F-00000480</v>
      </c>
      <c r="U973" t="str">
        <v>0</v>
      </c>
      <c r="V973" t="str">
        <v>0</v>
      </c>
      <c r="W973" t="str">
        <v>0</v>
      </c>
    </row>
    <row r="974">
      <c r="A974" t="str">
        <v>AutoTable</v>
      </c>
      <c r="D974" t="str">
        <v>SDF91775-02</v>
      </c>
      <c r="E974" t="str">
        <v>SAC DE 5 BBES 75MM BLEUE PISTIL FRISSON</v>
      </c>
      <c r="F974" t="str">
        <v>CLIENT SDF</v>
      </c>
      <c r="H974" t="str">
        <v>BOMBE</v>
      </c>
      <c r="I974" t="str">
        <v>SDF</v>
      </c>
      <c r="J974" t="str">
        <v>75</v>
      </c>
      <c r="K974" t="str">
        <v>PIVOINE PISTIL</v>
      </c>
      <c r="L974" t="str">
        <v>BLEU</v>
      </c>
      <c r="M974" t="str">
        <v>FR</v>
      </c>
      <c r="N974" t="str">
        <v>F4</v>
      </c>
      <c r="O974" t="str">
        <v>1.3G</v>
      </c>
      <c r="P974" t="str">
        <v>1008-F4-69252667</v>
      </c>
      <c r="Q974" t="str">
        <v>0.75</v>
      </c>
      <c r="R974" t="str">
        <v>3</v>
      </c>
      <c r="S974" t="str">
        <v>75</v>
      </c>
      <c r="T974" t="str">
        <v>F-00000480</v>
      </c>
      <c r="U974" t="str">
        <v>0</v>
      </c>
      <c r="V974" t="str">
        <v>0</v>
      </c>
      <c r="W974" t="str">
        <v>0</v>
      </c>
    </row>
    <row r="975">
      <c r="A975" t="str">
        <v>AutoTable</v>
      </c>
      <c r="D975" t="str">
        <v>SDF91775-02R2</v>
      </c>
      <c r="E975" t="str">
        <v>SAC DE 5 BBES 75MM PIVOINE BLEUE PISTIL FRISSON R2</v>
      </c>
      <c r="F975" t="str">
        <v>CLIENT SDF</v>
      </c>
      <c r="H975" t="str">
        <v>BOMBE</v>
      </c>
      <c r="I975" t="str">
        <v>SDF</v>
      </c>
      <c r="J975" t="str">
        <v>75</v>
      </c>
      <c r="K975" t="str">
        <v>PIVOINE PISTIL</v>
      </c>
      <c r="L975" t="str">
        <v>BLEU</v>
      </c>
      <c r="M975" t="str">
        <v>FR</v>
      </c>
      <c r="N975" t="str">
        <v>F4</v>
      </c>
      <c r="O975" t="str">
        <v>1.3G</v>
      </c>
      <c r="P975" t="str">
        <v>1008-F4-69252667</v>
      </c>
      <c r="Q975" t="str">
        <v>0.75</v>
      </c>
      <c r="R975" t="str">
        <v>10</v>
      </c>
      <c r="S975" t="str">
        <v>75</v>
      </c>
      <c r="T975" t="str">
        <v>F-00000480</v>
      </c>
      <c r="U975" t="str">
        <v>0</v>
      </c>
      <c r="V975" t="str">
        <v>0</v>
      </c>
      <c r="W975" t="str">
        <v>0</v>
      </c>
    </row>
    <row r="976">
      <c r="A976" t="str">
        <v>AutoTable</v>
      </c>
      <c r="D976" t="str">
        <v>SDF91775-02R3</v>
      </c>
      <c r="E976" t="str">
        <v>SAC DE 5 BBES 75MM PIVOINE BLEUE PISTIL FRISSON R3</v>
      </c>
      <c r="F976" t="str">
        <v>CLIENT SDF</v>
      </c>
      <c r="H976" t="str">
        <v>BOMBE</v>
      </c>
      <c r="I976" t="str">
        <v>SDF</v>
      </c>
      <c r="J976" t="str">
        <v>75</v>
      </c>
      <c r="K976" t="str">
        <v>PIVOINE PISTIL</v>
      </c>
      <c r="L976" t="str">
        <v>BLEU</v>
      </c>
      <c r="M976" t="str">
        <v>FR</v>
      </c>
      <c r="N976" t="str">
        <v>F4</v>
      </c>
      <c r="O976" t="str">
        <v>1.3G</v>
      </c>
      <c r="P976" t="str">
        <v>1008-F4-69252667</v>
      </c>
      <c r="Q976" t="str">
        <v>0.75</v>
      </c>
      <c r="R976" t="str">
        <v>15</v>
      </c>
      <c r="S976" t="str">
        <v>75</v>
      </c>
      <c r="T976" t="str">
        <v>F-00000480</v>
      </c>
      <c r="U976" t="str">
        <v>0</v>
      </c>
      <c r="V976" t="str">
        <v>5.31</v>
      </c>
      <c r="W976" t="str">
        <v>0</v>
      </c>
    </row>
    <row r="977">
      <c r="A977" t="str">
        <v>AutoTable</v>
      </c>
      <c r="D977" t="str">
        <v>SDF91775-02R4</v>
      </c>
      <c r="E977" t="str">
        <v>SAC DE 5 BBES 75MM BLEUE PISTIL FRISSON R4</v>
      </c>
      <c r="F977" t="str">
        <v>CLIENT SDF</v>
      </c>
      <c r="H977" t="str">
        <v>BOMBE</v>
      </c>
      <c r="I977" t="str">
        <v>SDF</v>
      </c>
      <c r="J977" t="str">
        <v>75</v>
      </c>
      <c r="K977" t="str">
        <v>PIVOINE PISTIL</v>
      </c>
      <c r="L977" t="str">
        <v>BLEU</v>
      </c>
      <c r="M977" t="str">
        <v>FR</v>
      </c>
      <c r="N977" t="str">
        <v>F4</v>
      </c>
      <c r="O977" t="str">
        <v>1.3G</v>
      </c>
      <c r="P977" t="str">
        <v>1008-F4-69252667</v>
      </c>
      <c r="Q977" t="str">
        <v>0.75</v>
      </c>
      <c r="R977" t="str">
        <v>20</v>
      </c>
      <c r="S977" t="str">
        <v>75</v>
      </c>
      <c r="T977" t="str">
        <v>F-00000480</v>
      </c>
      <c r="U977" t="str">
        <v>0</v>
      </c>
      <c r="V977" t="str">
        <v>0</v>
      </c>
      <c r="W977" t="str">
        <v>0</v>
      </c>
    </row>
    <row r="978">
      <c r="A978" t="str">
        <v>AutoTable</v>
      </c>
      <c r="D978" t="str">
        <v>SDF92075-19R2</v>
      </c>
      <c r="E978" t="str">
        <v>GRAPPE 75 MM DEMI R2 SDF</v>
      </c>
      <c r="F978" t="str">
        <v>CLIENT SDF</v>
      </c>
      <c r="H978" t="str">
        <v>BOMBE</v>
      </c>
      <c r="I978" t="str">
        <v>SDF</v>
      </c>
      <c r="J978" t="str">
        <v>75</v>
      </c>
      <c r="K978" t="str">
        <v>PIVOINE</v>
      </c>
      <c r="L978" t="str">
        <v>BLEU</v>
      </c>
      <c r="M978" t="str">
        <v>FR</v>
      </c>
      <c r="N978" t="str">
        <v>F4</v>
      </c>
      <c r="O978" t="str">
        <v>1.3G</v>
      </c>
      <c r="P978" t="str">
        <v>1008-F4-69252667</v>
      </c>
      <c r="Q978" t="str">
        <v>0.7</v>
      </c>
      <c r="R978" t="str">
        <v>10</v>
      </c>
      <c r="S978" t="str">
        <v>75</v>
      </c>
      <c r="T978" t="str">
        <v>F-00000480</v>
      </c>
      <c r="U978" t="str">
        <v>0</v>
      </c>
      <c r="V978" t="str">
        <v>7.35</v>
      </c>
      <c r="W978" t="str">
        <v>0</v>
      </c>
    </row>
    <row r="979">
      <c r="A979" t="str">
        <v>AutoTable</v>
      </c>
      <c r="D979" t="str">
        <v>SDF92075-19R3</v>
      </c>
      <c r="E979" t="str">
        <v>GRAPPE 75 MM DEMI R3 SDF</v>
      </c>
      <c r="F979" t="str">
        <v>CLIENT SDF</v>
      </c>
      <c r="H979" t="str">
        <v>BOMBE</v>
      </c>
      <c r="I979" t="str">
        <v>SDF</v>
      </c>
      <c r="J979" t="str">
        <v>75</v>
      </c>
      <c r="K979" t="str">
        <v>PIVOINE</v>
      </c>
      <c r="L979" t="str">
        <v>BLEU</v>
      </c>
      <c r="M979" t="str">
        <v>FR</v>
      </c>
      <c r="N979" t="str">
        <v>F4</v>
      </c>
      <c r="O979" t="str">
        <v>1.3G</v>
      </c>
      <c r="P979" t="str">
        <v>1008-F4-69252667</v>
      </c>
      <c r="Q979" t="str">
        <v>0.7</v>
      </c>
      <c r="R979" t="str">
        <v>15</v>
      </c>
      <c r="S979" t="str">
        <v>75</v>
      </c>
      <c r="T979" t="str">
        <v>F-00000480</v>
      </c>
      <c r="U979" t="str">
        <v>0</v>
      </c>
      <c r="V979" t="str">
        <v>5.95</v>
      </c>
      <c r="W979" t="str">
        <v>0</v>
      </c>
    </row>
    <row r="980">
      <c r="A980" t="str">
        <v>AutoTable</v>
      </c>
      <c r="D980" t="str">
        <v>SDF92075-19R4</v>
      </c>
      <c r="E980" t="str">
        <v>GRAPPE 75 MM DEMI R4 SDF</v>
      </c>
      <c r="F980" t="str">
        <v>CLIENT SDF</v>
      </c>
      <c r="H980" t="str">
        <v>BOMBE</v>
      </c>
      <c r="I980" t="str">
        <v>SDF</v>
      </c>
      <c r="J980" t="str">
        <v>75</v>
      </c>
      <c r="K980" t="str">
        <v>PIVOINE</v>
      </c>
      <c r="L980" t="str">
        <v>BLEU</v>
      </c>
      <c r="M980" t="str">
        <v>FR</v>
      </c>
      <c r="N980" t="str">
        <v>F4</v>
      </c>
      <c r="O980" t="str">
        <v>1.3G</v>
      </c>
      <c r="P980" t="str">
        <v>1008-F4-69252667</v>
      </c>
      <c r="Q980" t="str">
        <v>0.7</v>
      </c>
      <c r="R980" t="str">
        <v>20</v>
      </c>
      <c r="S980" t="str">
        <v>75</v>
      </c>
      <c r="T980" t="str">
        <v>F-00000480</v>
      </c>
      <c r="U980" t="str">
        <v>0</v>
      </c>
      <c r="V980" t="str">
        <v>6.0512</v>
      </c>
      <c r="W980" t="str">
        <v>0</v>
      </c>
    </row>
    <row r="981">
      <c r="A981" t="str">
        <v>AutoTable</v>
      </c>
      <c r="D981" t="str">
        <v>SDF92110-06R3</v>
      </c>
      <c r="E981" t="str">
        <v>SAC DE 5 BBES 100 MM PIVOINE DEMIE ROUGE/BLEU R3</v>
      </c>
      <c r="F981" t="str">
        <v>CLIENT SDF</v>
      </c>
      <c r="H981" t="str">
        <v>BOMBE</v>
      </c>
      <c r="I981" t="str">
        <v>SDF</v>
      </c>
      <c r="J981" t="str">
        <v>100</v>
      </c>
      <c r="K981" t="str">
        <v>PIVOINE CHANGEMENT</v>
      </c>
      <c r="L981" t="str">
        <v>ROUGE</v>
      </c>
      <c r="M981" t="str">
        <v>FR</v>
      </c>
      <c r="N981" t="str">
        <v>F4</v>
      </c>
      <c r="O981" t="str">
        <v>1.3G</v>
      </c>
      <c r="P981" t="str">
        <v>1008-F4-69252665</v>
      </c>
      <c r="Q981" t="str">
        <v>1.64</v>
      </c>
      <c r="R981" t="str">
        <v>15</v>
      </c>
      <c r="S981" t="str">
        <v>100</v>
      </c>
      <c r="T981" t="str">
        <v>F-00000480</v>
      </c>
      <c r="U981" t="str">
        <v>0</v>
      </c>
      <c r="V981" t="str">
        <v>11.95133</v>
      </c>
      <c r="W981" t="str">
        <v>0</v>
      </c>
    </row>
    <row r="982">
      <c r="A982" t="str">
        <v>AutoTable</v>
      </c>
      <c r="D982" t="str">
        <v>SDF92110-06R4</v>
      </c>
      <c r="E982" t="str">
        <v>SAC DE 5 BBES 100M PIVOINE DEMI ROUGE/BLEU R4 SDF</v>
      </c>
      <c r="F982" t="str">
        <v>CLIENT SDF</v>
      </c>
      <c r="H982" t="str">
        <v>BOMBE</v>
      </c>
      <c r="I982" t="str">
        <v>SDF</v>
      </c>
      <c r="J982" t="str">
        <v>100</v>
      </c>
      <c r="K982" t="str">
        <v>PIVOINE CHANGEMENT</v>
      </c>
      <c r="L982" t="str">
        <v>ROUGE</v>
      </c>
      <c r="M982" t="str">
        <v>FR</v>
      </c>
      <c r="N982" t="str">
        <v>F4</v>
      </c>
      <c r="O982" t="str">
        <v>1.3G</v>
      </c>
      <c r="P982" t="str">
        <v>1008-F4-69252665</v>
      </c>
      <c r="Q982" t="str">
        <v>1.64</v>
      </c>
      <c r="R982" t="str">
        <v>20</v>
      </c>
      <c r="S982" t="str">
        <v>100</v>
      </c>
      <c r="T982" t="str">
        <v>F-00000480</v>
      </c>
      <c r="U982" t="str">
        <v>0</v>
      </c>
      <c r="V982" t="str">
        <v>12.0524</v>
      </c>
      <c r="W982" t="str">
        <v>0</v>
      </c>
    </row>
    <row r="983">
      <c r="A983" t="str">
        <v>AutoTable</v>
      </c>
      <c r="D983" t="str">
        <v>SDF92310-26</v>
      </c>
      <c r="E983" t="str">
        <v>SAC DE 5 BBES 100MM CERCLE FILET D'OR PISTIL CLIGN</v>
      </c>
      <c r="F983" t="str">
        <v>CLIENT SDF</v>
      </c>
      <c r="H983" t="str">
        <v>BOMBE</v>
      </c>
      <c r="I983" t="str">
        <v>SDF</v>
      </c>
      <c r="J983" t="str">
        <v>100</v>
      </c>
      <c r="K983" t="str">
        <v>GEOMETRIE CERCLE</v>
      </c>
      <c r="L983" t="str">
        <v>OR</v>
      </c>
      <c r="M983" t="str">
        <v>FR</v>
      </c>
      <c r="N983" t="str">
        <v>F4</v>
      </c>
      <c r="O983" t="str">
        <v>1.3G</v>
      </c>
      <c r="P983" t="str">
        <v>1008-F4-69252665</v>
      </c>
      <c r="Q983" t="str">
        <v>1.725</v>
      </c>
      <c r="R983" t="str">
        <v>3.5</v>
      </c>
      <c r="S983" t="str">
        <v>100</v>
      </c>
      <c r="T983" t="str">
        <v>F-00000480</v>
      </c>
      <c r="U983" t="str">
        <v>0</v>
      </c>
      <c r="V983" t="str">
        <v>10.04</v>
      </c>
      <c r="W983" t="str">
        <v>0</v>
      </c>
    </row>
    <row r="984">
      <c r="A984" t="str">
        <v>AutoTable</v>
      </c>
      <c r="D984" t="str">
        <v>SDF92310-26R3</v>
      </c>
      <c r="E984" t="str">
        <v>SAC DE 5 BBES 100MM CERCLE FILET D'OR PISTIL CLIGN</v>
      </c>
      <c r="F984" t="str">
        <v>CLIENT SDF</v>
      </c>
      <c r="H984" t="str">
        <v>BOMBE</v>
      </c>
      <c r="I984" t="str">
        <v>SDF</v>
      </c>
      <c r="J984" t="str">
        <v>100</v>
      </c>
      <c r="K984" t="str">
        <v>GEOMETRIE CERCLE</v>
      </c>
      <c r="L984" t="str">
        <v>OR</v>
      </c>
      <c r="M984" t="str">
        <v>FR</v>
      </c>
      <c r="N984" t="str">
        <v>F4</v>
      </c>
      <c r="O984" t="str">
        <v>1.3G</v>
      </c>
      <c r="P984" t="str">
        <v>1008-F4-69252665</v>
      </c>
      <c r="Q984" t="str">
        <v>1.725</v>
      </c>
      <c r="R984" t="str">
        <v>15</v>
      </c>
      <c r="S984" t="str">
        <v>100</v>
      </c>
      <c r="T984" t="str">
        <v>F-00000480</v>
      </c>
      <c r="U984" t="str">
        <v>0</v>
      </c>
      <c r="V984" t="str">
        <v>0</v>
      </c>
      <c r="W984" t="str">
        <v>0</v>
      </c>
    </row>
    <row r="985">
      <c r="A985" t="str">
        <v>AutoTable</v>
      </c>
      <c r="D985" t="str">
        <v>SDF92310-26R4</v>
      </c>
      <c r="E985" t="str">
        <v>SAC DE 5 BBES 100MM CERCLE FILET D'OR PISTIL CLIGN</v>
      </c>
      <c r="F985" t="str">
        <v>CLIENT SDF</v>
      </c>
      <c r="H985" t="str">
        <v>BOMBE</v>
      </c>
      <c r="I985" t="str">
        <v>SDF</v>
      </c>
      <c r="J985" t="str">
        <v>100</v>
      </c>
      <c r="K985" t="str">
        <v>GEOMETRIE CERCLE</v>
      </c>
      <c r="L985" t="str">
        <v>OR</v>
      </c>
      <c r="M985" t="str">
        <v>FR</v>
      </c>
      <c r="N985" t="str">
        <v>F4</v>
      </c>
      <c r="O985" t="str">
        <v>1.3G</v>
      </c>
      <c r="P985" t="str">
        <v>1008-F4-69252665</v>
      </c>
      <c r="Q985" t="str">
        <v>1.725</v>
      </c>
      <c r="R985" t="str">
        <v>20</v>
      </c>
      <c r="S985" t="str">
        <v>100</v>
      </c>
      <c r="T985" t="str">
        <v>F-00000480</v>
      </c>
      <c r="U985" t="str">
        <v>0</v>
      </c>
      <c r="V985" t="str">
        <v>10.04</v>
      </c>
      <c r="W985" t="str">
        <v>0</v>
      </c>
    </row>
    <row r="986">
      <c r="A986" t="str">
        <v>AutoTable</v>
      </c>
      <c r="D986" t="str">
        <v>SDF95275-52R2</v>
      </c>
      <c r="E986" t="str">
        <v>SAC DE 5 BBES 75MM CERCLE BLEU CENTRE ROUGE R2</v>
      </c>
      <c r="F986" t="str">
        <v>CLIENT SDF</v>
      </c>
      <c r="H986" t="str">
        <v>BOMBE</v>
      </c>
      <c r="I986" t="str">
        <v>SDF</v>
      </c>
      <c r="J986" t="str">
        <v>75</v>
      </c>
      <c r="K986" t="str">
        <v>GEOMETRIE CERCLE</v>
      </c>
      <c r="L986" t="str">
        <v>BLEU</v>
      </c>
      <c r="M986" t="str">
        <v>FR</v>
      </c>
      <c r="N986" t="str">
        <v>F4</v>
      </c>
      <c r="O986" t="str">
        <v>1.3G</v>
      </c>
      <c r="P986" t="str">
        <v>1008-F4-69252667</v>
      </c>
      <c r="Q986" t="str">
        <v>0.68</v>
      </c>
      <c r="R986" t="str">
        <v>10</v>
      </c>
      <c r="S986" t="str">
        <v>75</v>
      </c>
      <c r="T986" t="str">
        <v>F-00000480</v>
      </c>
      <c r="U986" t="str">
        <v>0</v>
      </c>
      <c r="V986" t="str">
        <v>5.67</v>
      </c>
      <c r="W986" t="str">
        <v>0</v>
      </c>
    </row>
    <row r="987">
      <c r="A987" t="str">
        <v>AutoTable</v>
      </c>
      <c r="D987" t="str">
        <v>SDF95275-52R3</v>
      </c>
      <c r="E987" t="str">
        <v>SAC DE 5 BBES 75MM CERCLE BLEU CENTRE ROUGE R3</v>
      </c>
      <c r="F987" t="str">
        <v>CLIENT SDF</v>
      </c>
      <c r="H987" t="str">
        <v>BOMBE</v>
      </c>
      <c r="I987" t="str">
        <v>SDF</v>
      </c>
      <c r="J987" t="str">
        <v>75</v>
      </c>
      <c r="K987" t="str">
        <v>GEOMETRIE CERCLE</v>
      </c>
      <c r="L987" t="str">
        <v>BLEU</v>
      </c>
      <c r="M987" t="str">
        <v>FR</v>
      </c>
      <c r="N987" t="str">
        <v>F4</v>
      </c>
      <c r="O987" t="str">
        <v>1.3G</v>
      </c>
      <c r="P987" t="str">
        <v>1008-F4-69252667</v>
      </c>
      <c r="Q987" t="str">
        <v>0.68</v>
      </c>
      <c r="R987" t="str">
        <v>10</v>
      </c>
      <c r="S987" t="str">
        <v>75</v>
      </c>
      <c r="T987" t="str">
        <v>F-00000480</v>
      </c>
      <c r="U987" t="str">
        <v>0</v>
      </c>
      <c r="V987" t="str">
        <v>5.73167</v>
      </c>
      <c r="W987" t="str">
        <v>0</v>
      </c>
    </row>
    <row r="988">
      <c r="A988" t="str">
        <v>AutoTable</v>
      </c>
      <c r="D988" t="str">
        <v>SDF95275-52R4</v>
      </c>
      <c r="E988" t="str">
        <v>SAC DE 5 BBES 75MM CERCLE BLEU CENTRE ROUGE R4</v>
      </c>
      <c r="F988" t="str">
        <v>CLIENT SDF</v>
      </c>
      <c r="H988" t="str">
        <v>BOMBE</v>
      </c>
      <c r="I988" t="str">
        <v>SDF</v>
      </c>
      <c r="J988" t="str">
        <v>75</v>
      </c>
      <c r="K988" t="str">
        <v>GEOMETRIE CERCLE</v>
      </c>
      <c r="L988" t="str">
        <v>BLEU</v>
      </c>
      <c r="M988" t="str">
        <v>FR</v>
      </c>
      <c r="N988" t="str">
        <v>F4</v>
      </c>
      <c r="O988" t="str">
        <v>1.3G</v>
      </c>
      <c r="P988" t="str">
        <v>1008-F4-69252667</v>
      </c>
      <c r="Q988" t="str">
        <v>0.68</v>
      </c>
      <c r="R988" t="str">
        <v>10</v>
      </c>
      <c r="S988" t="str">
        <v>75</v>
      </c>
      <c r="T988" t="str">
        <v>F-00000480</v>
      </c>
      <c r="U988" t="str">
        <v>0</v>
      </c>
      <c r="V988" t="str">
        <v>5.78</v>
      </c>
      <c r="W988" t="str">
        <v>0</v>
      </c>
    </row>
    <row r="989">
      <c r="A989" t="str">
        <v>AutoTable</v>
      </c>
      <c r="D989" t="str">
        <v>SDF95610-10R3</v>
      </c>
      <c r="E989" t="str">
        <v>SAC DE 5 BOMBE 100 MM DRAPEAU BLEU/BLANC/ROUGE R3</v>
      </c>
      <c r="F989" t="str">
        <v>CLIENT SDF</v>
      </c>
      <c r="H989" t="str">
        <v>BOMBE</v>
      </c>
      <c r="I989" t="str">
        <v>SDF</v>
      </c>
      <c r="J989" t="str">
        <v>100</v>
      </c>
      <c r="K989" t="str">
        <v>GEOMETRIE MOTIF</v>
      </c>
      <c r="L989" t="str">
        <v>TRICOLORE</v>
      </c>
      <c r="M989" t="str">
        <v>FR</v>
      </c>
      <c r="N989" t="str">
        <v>F4</v>
      </c>
      <c r="O989" t="str">
        <v>1.3G</v>
      </c>
      <c r="P989" t="str">
        <v>1008-F4-69252665</v>
      </c>
      <c r="Q989" t="str">
        <v>1.6</v>
      </c>
      <c r="R989" t="str">
        <v>15</v>
      </c>
      <c r="S989" t="str">
        <v>100</v>
      </c>
      <c r="T989" t="str">
        <v>F-00000480</v>
      </c>
      <c r="U989" t="str">
        <v>0</v>
      </c>
      <c r="V989" t="str">
        <v>13.54</v>
      </c>
      <c r="W989" t="str">
        <v>0</v>
      </c>
    </row>
    <row r="990">
      <c r="A990" t="str">
        <v>AutoTable</v>
      </c>
      <c r="D990" t="str">
        <v>SDF95610-10R4</v>
      </c>
      <c r="E990" t="str">
        <v>SAC DE 5 BOMBES 100MM BLEU/BLANC/ROUGE R4 SDF</v>
      </c>
      <c r="F990" t="str">
        <v>CLIENT SDF</v>
      </c>
      <c r="H990" t="str">
        <v>BOMBE</v>
      </c>
      <c r="I990" t="str">
        <v>SDF</v>
      </c>
      <c r="J990" t="str">
        <v>100</v>
      </c>
      <c r="K990" t="str">
        <v>GEOMETRIE MOTIF</v>
      </c>
      <c r="L990" t="str">
        <v>TRICOLORE</v>
      </c>
      <c r="M990" t="str">
        <v>FR</v>
      </c>
      <c r="N990" t="str">
        <v>F4</v>
      </c>
      <c r="O990" t="str">
        <v>1.3G</v>
      </c>
      <c r="P990" t="str">
        <v>1008-F4-69252665</v>
      </c>
      <c r="Q990" t="str">
        <v>1.84</v>
      </c>
      <c r="R990" t="str">
        <v>20</v>
      </c>
      <c r="S990" t="str">
        <v>100</v>
      </c>
      <c r="T990" t="str">
        <v>F-00000480</v>
      </c>
      <c r="U990" t="str">
        <v>0</v>
      </c>
      <c r="V990" t="str">
        <v>14.62118</v>
      </c>
      <c r="W990" t="str">
        <v>0</v>
      </c>
    </row>
    <row r="991">
      <c r="A991" t="str">
        <v>AutoTable</v>
      </c>
      <c r="D991" t="str">
        <v>SDF99275-08R2</v>
      </c>
      <c r="E991" t="str">
        <v>GRAPPE 75 MM FEUILLES MULTI R2 SDF</v>
      </c>
      <c r="F991" t="str">
        <v>CLIENT SDF</v>
      </c>
      <c r="H991" t="str">
        <v>BOMBE</v>
      </c>
      <c r="I991" t="str">
        <v>SDF</v>
      </c>
      <c r="J991" t="str">
        <v>75</v>
      </c>
      <c r="K991" t="str">
        <v>SPECIAL FEUILLE</v>
      </c>
      <c r="L991" t="str">
        <v>MULTICOLORE</v>
      </c>
      <c r="M991" t="str">
        <v>FR</v>
      </c>
      <c r="N991" t="str">
        <v>F4</v>
      </c>
      <c r="O991" t="str">
        <v>1.3G</v>
      </c>
      <c r="P991" t="str">
        <v>1008-F4-69252666</v>
      </c>
      <c r="Q991" t="str">
        <v>0.63</v>
      </c>
      <c r="R991" t="str">
        <v>10</v>
      </c>
      <c r="S991" t="str">
        <v>75</v>
      </c>
      <c r="T991" t="str">
        <v>F-00000480</v>
      </c>
      <c r="U991" t="str">
        <v>0</v>
      </c>
      <c r="V991" t="str">
        <v>6.58</v>
      </c>
      <c r="W991" t="str">
        <v>0</v>
      </c>
    </row>
    <row r="992">
      <c r="A992" t="str">
        <v>AutoTable</v>
      </c>
      <c r="D992" t="str">
        <v>SDF99275-08R3</v>
      </c>
      <c r="E992" t="str">
        <v>GRAPPE 75 MM FEUILLES MULTI R3 SDF</v>
      </c>
      <c r="F992" t="str">
        <v>CLIENT SDF</v>
      </c>
      <c r="H992" t="str">
        <v>BOMBE</v>
      </c>
      <c r="I992" t="str">
        <v>SDF</v>
      </c>
      <c r="J992" t="str">
        <v>75</v>
      </c>
      <c r="K992" t="str">
        <v>SPECIAL FEUILLE</v>
      </c>
      <c r="L992" t="str">
        <v>MULTICOLORE</v>
      </c>
      <c r="M992" t="str">
        <v>FR</v>
      </c>
      <c r="N992" t="str">
        <v>F4</v>
      </c>
      <c r="O992" t="str">
        <v>1.3G</v>
      </c>
      <c r="P992" t="str">
        <v>1008-F4-69252666</v>
      </c>
      <c r="Q992" t="str">
        <v>0.63</v>
      </c>
      <c r="R992" t="str">
        <v>15</v>
      </c>
      <c r="S992" t="str">
        <v>75</v>
      </c>
      <c r="T992" t="str">
        <v>F-00000480</v>
      </c>
      <c r="U992" t="str">
        <v>0</v>
      </c>
      <c r="V992" t="str">
        <v>6.58</v>
      </c>
      <c r="W992" t="str">
        <v>0</v>
      </c>
    </row>
    <row r="993">
      <c r="A993" t="str">
        <v>AutoTable</v>
      </c>
      <c r="D993" t="str">
        <v>SDF99275-08R4</v>
      </c>
      <c r="E993" t="str">
        <v>GRAPPE 75 MM FEUILLE MULTI R4 SDF</v>
      </c>
      <c r="F993" t="str">
        <v>CLIENT SDF</v>
      </c>
      <c r="H993" t="str">
        <v>BOMBE</v>
      </c>
      <c r="I993" t="str">
        <v>SDF</v>
      </c>
      <c r="J993" t="str">
        <v>75</v>
      </c>
      <c r="K993" t="str">
        <v>SPECIAL FEUILLE</v>
      </c>
      <c r="L993" t="str">
        <v>MULTICOLORE</v>
      </c>
      <c r="M993" t="str">
        <v>FR</v>
      </c>
      <c r="N993" t="str">
        <v>F4</v>
      </c>
      <c r="O993" t="str">
        <v>1.3G</v>
      </c>
      <c r="P993" t="str">
        <v>1008-F4-69252666</v>
      </c>
      <c r="Q993" t="str">
        <v>0.63</v>
      </c>
      <c r="R993" t="str">
        <v>20</v>
      </c>
      <c r="S993" t="str">
        <v>75</v>
      </c>
      <c r="T993" t="str">
        <v>F-00000480</v>
      </c>
      <c r="U993" t="str">
        <v>0</v>
      </c>
      <c r="V993" t="str">
        <v>6.6812</v>
      </c>
      <c r="W993" t="str">
        <v>0</v>
      </c>
    </row>
    <row r="994">
      <c r="A994" t="str">
        <v>AutoTable</v>
      </c>
      <c r="D994" t="str">
        <v>SDF99610-37R3</v>
      </c>
      <c r="E994" t="str">
        <v>SAC DE 5 BBES 100MM SAULE CLIGNOTANT OR R3</v>
      </c>
      <c r="F994" t="str">
        <v>CLIENT SDF</v>
      </c>
      <c r="H994" t="str">
        <v>BOMBE</v>
      </c>
      <c r="I994" t="str">
        <v>SDF</v>
      </c>
      <c r="J994" t="str">
        <v>100</v>
      </c>
      <c r="K994" t="str">
        <v>ARAIGNEE</v>
      </c>
      <c r="L994" t="str">
        <v>OR</v>
      </c>
      <c r="M994" t="str">
        <v>FR</v>
      </c>
      <c r="N994" t="str">
        <v>F4</v>
      </c>
      <c r="O994" t="str">
        <v>1.3G</v>
      </c>
      <c r="P994" t="str">
        <v>1008-F4-69252665</v>
      </c>
      <c r="Q994" t="str">
        <v>1.6</v>
      </c>
      <c r="R994" t="str">
        <v>15</v>
      </c>
      <c r="S994" t="str">
        <v>100</v>
      </c>
      <c r="T994" t="str">
        <v>F-00000480</v>
      </c>
      <c r="U994" t="str">
        <v>0</v>
      </c>
      <c r="V994" t="str">
        <v>0</v>
      </c>
      <c r="W994" t="str">
        <v>0</v>
      </c>
    </row>
    <row r="995">
      <c r="A995" t="str">
        <v>AutoTable</v>
      </c>
      <c r="D995" t="str">
        <v>SDF99610-37R4</v>
      </c>
      <c r="E995" t="str">
        <v>SAC DE 5 BBES 100MM SAULE CLIGNOTANT OR R4</v>
      </c>
      <c r="F995" t="str">
        <v>CLIENT SDF</v>
      </c>
      <c r="H995" t="str">
        <v>BOMBE</v>
      </c>
      <c r="I995" t="str">
        <v>SDF</v>
      </c>
      <c r="J995" t="str">
        <v>100</v>
      </c>
      <c r="K995" t="str">
        <v>ARAIGNEE</v>
      </c>
      <c r="L995" t="str">
        <v>OR</v>
      </c>
      <c r="M995" t="str">
        <v>FR</v>
      </c>
      <c r="N995" t="str">
        <v>F4</v>
      </c>
      <c r="O995" t="str">
        <v>1.3G</v>
      </c>
      <c r="P995" t="str">
        <v>1008-F4-69252665</v>
      </c>
      <c r="Q995" t="str">
        <v>1.6</v>
      </c>
      <c r="R995" t="str">
        <v>20</v>
      </c>
      <c r="S995" t="str">
        <v>100</v>
      </c>
      <c r="T995" t="str">
        <v>F-00000480</v>
      </c>
      <c r="U995" t="str">
        <v>0</v>
      </c>
      <c r="V995" t="str">
        <v>12.38</v>
      </c>
      <c r="W995" t="str">
        <v>0</v>
      </c>
    </row>
    <row r="996">
      <c r="A996" t="str">
        <v>AutoTable</v>
      </c>
      <c r="D996" t="str">
        <v>SDF99610-39</v>
      </c>
      <c r="E996" t="str">
        <v>SAC DE 5 BBES 100MM SAULE CLIGNO ARGT</v>
      </c>
      <c r="F996" t="str">
        <v>CLIENT SDF</v>
      </c>
      <c r="H996" t="str">
        <v>BOMBE</v>
      </c>
      <c r="I996" t="str">
        <v>SDF</v>
      </c>
      <c r="J996" t="str">
        <v>100</v>
      </c>
      <c r="K996" t="str">
        <v>ARAIGNEE</v>
      </c>
      <c r="L996" t="str">
        <v>ARGENT</v>
      </c>
      <c r="M996" t="str">
        <v>FR</v>
      </c>
      <c r="N996" t="str">
        <v>F4</v>
      </c>
      <c r="O996" t="str">
        <v>1.3G</v>
      </c>
      <c r="P996" t="str">
        <v>1008-F4-69252665</v>
      </c>
      <c r="Q996" t="str">
        <v>1.6</v>
      </c>
      <c r="R996" t="str">
        <v>3</v>
      </c>
      <c r="S996" t="str">
        <v>100</v>
      </c>
      <c r="T996" t="str">
        <v>F-00000480</v>
      </c>
      <c r="U996" t="str">
        <v>0</v>
      </c>
      <c r="V996" t="str">
        <v>10.04</v>
      </c>
      <c r="W996" t="str">
        <v>0</v>
      </c>
    </row>
    <row r="997">
      <c r="A997" t="str">
        <v>AutoTable</v>
      </c>
      <c r="D997" t="str">
        <v>SDF99610-39R3</v>
      </c>
      <c r="E997" t="str">
        <v>SAC DE 5 BBES 100MM SAULE CLIGNO ARGT R3</v>
      </c>
      <c r="F997" t="str">
        <v>CLIENT SDF</v>
      </c>
      <c r="H997" t="str">
        <v>BOMBE</v>
      </c>
      <c r="I997" t="str">
        <v>SDF</v>
      </c>
      <c r="J997" t="str">
        <v>100</v>
      </c>
      <c r="K997" t="str">
        <v>ARAIGNEE</v>
      </c>
      <c r="L997" t="str">
        <v>ARGENT</v>
      </c>
      <c r="M997" t="str">
        <v>FR</v>
      </c>
      <c r="N997" t="str">
        <v>F4</v>
      </c>
      <c r="O997" t="str">
        <v>1.3G</v>
      </c>
      <c r="P997" t="str">
        <v>1008-F4-69252665</v>
      </c>
      <c r="Q997" t="str">
        <v>1.6</v>
      </c>
      <c r="R997" t="str">
        <v>15</v>
      </c>
      <c r="S997" t="str">
        <v>100</v>
      </c>
      <c r="T997" t="str">
        <v>F-00000480</v>
      </c>
      <c r="U997" t="str">
        <v>0</v>
      </c>
      <c r="V997" t="str">
        <v>0</v>
      </c>
      <c r="W997" t="str">
        <v>0</v>
      </c>
    </row>
    <row r="998">
      <c r="A998" t="str">
        <v>AutoTable</v>
      </c>
      <c r="D998" t="str">
        <v>SDF99610-39R4</v>
      </c>
      <c r="E998" t="str">
        <v>SAC DE 5 BBES 100MM SAULE CLIGNO ARGT R4</v>
      </c>
      <c r="F998" t="str">
        <v>CLIENT SDF</v>
      </c>
      <c r="H998" t="str">
        <v>BOMBE</v>
      </c>
      <c r="I998" t="str">
        <v>SDF</v>
      </c>
      <c r="J998" t="str">
        <v>100</v>
      </c>
      <c r="K998" t="str">
        <v>ARAIGNEE</v>
      </c>
      <c r="L998" t="str">
        <v>ARGENT</v>
      </c>
      <c r="M998" t="str">
        <v>FR</v>
      </c>
      <c r="N998" t="str">
        <v>F4</v>
      </c>
      <c r="O998" t="str">
        <v>1.3G</v>
      </c>
      <c r="P998" t="str">
        <v>1008-F4-69252665</v>
      </c>
      <c r="Q998" t="str">
        <v>1.6</v>
      </c>
      <c r="R998" t="str">
        <v>20</v>
      </c>
      <c r="S998" t="str">
        <v>100</v>
      </c>
      <c r="T998" t="str">
        <v>F-00000480</v>
      </c>
      <c r="U998" t="str">
        <v>0</v>
      </c>
      <c r="V998" t="str">
        <v>0</v>
      </c>
      <c r="W998" t="str">
        <v>0</v>
      </c>
    </row>
    <row r="999">
      <c r="A999" t="str">
        <v>AutoTable</v>
      </c>
      <c r="D999" t="str">
        <v>SDF99775-56R2</v>
      </c>
      <c r="E999" t="str">
        <v>GRAPPE 75 MM COEUR ROUGE R2 SDF</v>
      </c>
      <c r="F999" t="str">
        <v>CLIENT SDF</v>
      </c>
      <c r="H999" t="str">
        <v>BOMBE</v>
      </c>
      <c r="I999" t="str">
        <v>SDF</v>
      </c>
      <c r="J999" t="str">
        <v>75</v>
      </c>
      <c r="K999" t="str">
        <v>GEOMETRIE CŒUR</v>
      </c>
      <c r="L999" t="str">
        <v>ROUGE</v>
      </c>
      <c r="M999" t="str">
        <v>FR</v>
      </c>
      <c r="N999" t="str">
        <v>F4</v>
      </c>
      <c r="O999" t="str">
        <v>1.3G</v>
      </c>
      <c r="P999" t="str">
        <v>1008-F4-69252667</v>
      </c>
      <c r="Q999" t="str">
        <v>0.64</v>
      </c>
      <c r="R999" t="str">
        <v>10</v>
      </c>
      <c r="S999" t="str">
        <v>75</v>
      </c>
      <c r="T999" t="str">
        <v>F-00000480</v>
      </c>
      <c r="U999" t="str">
        <v>0</v>
      </c>
      <c r="V999" t="str">
        <v>6.245</v>
      </c>
      <c r="W999" t="str">
        <v>0</v>
      </c>
    </row>
    <row r="1000">
      <c r="A1000" t="str">
        <v>AutoTable</v>
      </c>
      <c r="D1000" t="str">
        <v>SDF99775-56R3</v>
      </c>
      <c r="E1000" t="str">
        <v>GRAPPE 75 MM COEUR ROUGE R3 SDF</v>
      </c>
      <c r="F1000" t="str">
        <v>CLIENT SDF</v>
      </c>
      <c r="H1000" t="str">
        <v>BOMBE</v>
      </c>
      <c r="I1000" t="str">
        <v>SDF</v>
      </c>
      <c r="J1000" t="str">
        <v>75</v>
      </c>
      <c r="K1000" t="str">
        <v>GEOMETRIE CŒUR</v>
      </c>
      <c r="L1000" t="str">
        <v>ROUGE</v>
      </c>
      <c r="M1000" t="str">
        <v>FR</v>
      </c>
      <c r="N1000" t="str">
        <v>F4</v>
      </c>
      <c r="O1000" t="str">
        <v>1.3G</v>
      </c>
      <c r="P1000" t="str">
        <v>1008-F4-69252666</v>
      </c>
      <c r="Q1000" t="str">
        <v>0.64</v>
      </c>
      <c r="R1000" t="str">
        <v>15</v>
      </c>
      <c r="S1000" t="str">
        <v>75</v>
      </c>
      <c r="T1000" t="str">
        <v>F-00000480</v>
      </c>
      <c r="U1000" t="str">
        <v>0</v>
      </c>
      <c r="V1000" t="str">
        <v>6.244</v>
      </c>
      <c r="W1000" t="str">
        <v>0</v>
      </c>
    </row>
    <row r="1001">
      <c r="A1001" t="str">
        <v>AutoTable</v>
      </c>
      <c r="D1001" t="str">
        <v>SDF99775-56R4</v>
      </c>
      <c r="E1001" t="str">
        <v>GRAPPE 75 MM COEUR ROUGE R4 SDF</v>
      </c>
      <c r="F1001" t="str">
        <v>CLIENT SDF</v>
      </c>
      <c r="H1001" t="str">
        <v>BOMBE</v>
      </c>
      <c r="I1001" t="str">
        <v>SDF</v>
      </c>
      <c r="J1001" t="str">
        <v>75</v>
      </c>
      <c r="K1001" t="str">
        <v>GEOMETRIE CŒUR</v>
      </c>
      <c r="L1001" t="str">
        <v>ROUGE</v>
      </c>
      <c r="M1001" t="str">
        <v>FR</v>
      </c>
      <c r="N1001" t="str">
        <v>F4</v>
      </c>
      <c r="O1001" t="str">
        <v>1.3G</v>
      </c>
      <c r="P1001" t="str">
        <v>1008-F4-69252666</v>
      </c>
      <c r="Q1001" t="str">
        <v>0.64</v>
      </c>
      <c r="R1001" t="str">
        <v>20</v>
      </c>
      <c r="S1001" t="str">
        <v>75</v>
      </c>
      <c r="T1001" t="str">
        <v>F-00000480</v>
      </c>
      <c r="U1001" t="str">
        <v>0</v>
      </c>
      <c r="V1001" t="str">
        <v>6.4962</v>
      </c>
      <c r="W1001" t="str">
        <v>0</v>
      </c>
    </row>
    <row r="1002">
      <c r="A1002" t="str">
        <v>AutoTable</v>
      </c>
      <c r="D1002" t="str">
        <v>SDFGR10B3</v>
      </c>
      <c r="E1002" t="str">
        <v>GRAPPES 100 MM R3 BLEU SDF</v>
      </c>
      <c r="F1002" t="str">
        <v>CLIENT SDF</v>
      </c>
      <c r="H1002" t="str">
        <v>BOMBE</v>
      </c>
      <c r="I1002" t="str">
        <v>SDF</v>
      </c>
      <c r="J1002" t="str">
        <v>100</v>
      </c>
      <c r="K1002" t="str">
        <v>MULTI EFFETS</v>
      </c>
      <c r="L1002" t="str">
        <v>BLEU</v>
      </c>
      <c r="M1002" t="str">
        <v>FR</v>
      </c>
      <c r="N1002" t="str">
        <v>F4</v>
      </c>
      <c r="O1002" t="str">
        <v>1.3G</v>
      </c>
      <c r="P1002" t="str">
        <v>1008-F4-69250665</v>
      </c>
      <c r="Q1002" t="str">
        <v>1.6</v>
      </c>
      <c r="R1002" t="str">
        <v>25</v>
      </c>
      <c r="S1002" t="str">
        <v>100</v>
      </c>
      <c r="T1002" t="str">
        <v>F-00000480</v>
      </c>
      <c r="U1002" t="str">
        <v>0</v>
      </c>
      <c r="V1002" t="str">
        <v>11.45625</v>
      </c>
      <c r="W1002" t="str">
        <v>0</v>
      </c>
    </row>
    <row r="1003">
      <c r="A1003" t="str">
        <v>AutoTable</v>
      </c>
      <c r="D1003" t="str">
        <v>SDFGR10B4</v>
      </c>
      <c r="E1003" t="str">
        <v>GRAPPES 100 MM R4 BLEU SDF</v>
      </c>
      <c r="F1003" t="str">
        <v>CLIENT SDF</v>
      </c>
      <c r="H1003" t="str">
        <v>BOMBE</v>
      </c>
      <c r="I1003" t="str">
        <v>SDF</v>
      </c>
      <c r="J1003" t="str">
        <v>100</v>
      </c>
      <c r="K1003" t="str">
        <v>MULTI EFFETS</v>
      </c>
      <c r="L1003" t="str">
        <v>BLEU</v>
      </c>
      <c r="M1003" t="str">
        <v>FR</v>
      </c>
      <c r="N1003" t="str">
        <v>F4</v>
      </c>
      <c r="O1003" t="str">
        <v>1.3G</v>
      </c>
      <c r="P1003" t="str">
        <v>1008-F4-69250665</v>
      </c>
      <c r="Q1003" t="str">
        <v>1.6</v>
      </c>
      <c r="R1003" t="str">
        <v>25</v>
      </c>
      <c r="S1003" t="str">
        <v>100</v>
      </c>
      <c r="T1003" t="str">
        <v>F-00000480</v>
      </c>
      <c r="U1003" t="str">
        <v>0</v>
      </c>
      <c r="V1003" t="str">
        <v>12.04</v>
      </c>
      <c r="W1003" t="str">
        <v>0</v>
      </c>
    </row>
    <row r="1004">
      <c r="A1004" t="str">
        <v>AutoTable</v>
      </c>
      <c r="D1004" t="str">
        <v>SDFGR10VE3</v>
      </c>
      <c r="E1004" t="str">
        <v>GRAPPE 100 MM R3 VERT SDF</v>
      </c>
      <c r="F1004" t="str">
        <v>CLIENT SDF</v>
      </c>
      <c r="H1004" t="str">
        <v>BOMBE</v>
      </c>
      <c r="I1004" t="str">
        <v>SDF</v>
      </c>
      <c r="J1004" t="str">
        <v>100</v>
      </c>
      <c r="K1004" t="str">
        <v>MULTI EFFETS</v>
      </c>
      <c r="L1004" t="str">
        <v>VERT</v>
      </c>
      <c r="M1004" t="str">
        <v>FR</v>
      </c>
      <c r="N1004" t="str">
        <v>F4</v>
      </c>
      <c r="O1004" t="str">
        <v>1.3G</v>
      </c>
      <c r="P1004" t="str">
        <v>1008-F4-69250665</v>
      </c>
      <c r="Q1004" t="str">
        <v>1.6</v>
      </c>
      <c r="R1004" t="str">
        <v>25</v>
      </c>
      <c r="S1004" t="str">
        <v>100</v>
      </c>
      <c r="T1004" t="str">
        <v>F-00000480</v>
      </c>
      <c r="U1004" t="str">
        <v>0</v>
      </c>
      <c r="V1004" t="str">
        <v>11.96</v>
      </c>
      <c r="W1004" t="str">
        <v>0</v>
      </c>
    </row>
    <row r="1005">
      <c r="A1005" t="str">
        <v>AutoTable</v>
      </c>
      <c r="D1005" t="str">
        <v>SDFGR10VE4</v>
      </c>
      <c r="E1005" t="str">
        <v>GRAPPE 100 MM R4 VERT SDF</v>
      </c>
      <c r="F1005" t="str">
        <v>CLIENT SDF</v>
      </c>
      <c r="H1005" t="str">
        <v>BOMBE</v>
      </c>
      <c r="I1005" t="str">
        <v>SDF</v>
      </c>
      <c r="J1005" t="str">
        <v>100</v>
      </c>
      <c r="K1005" t="str">
        <v>MULTI EFFETS</v>
      </c>
      <c r="L1005" t="str">
        <v>VERT</v>
      </c>
      <c r="M1005" t="str">
        <v>FR</v>
      </c>
      <c r="N1005" t="str">
        <v>F4</v>
      </c>
      <c r="O1005" t="str">
        <v>1.3G</v>
      </c>
      <c r="P1005" t="str">
        <v>1008-F4-69250665</v>
      </c>
      <c r="Q1005" t="str">
        <v>1.6</v>
      </c>
      <c r="R1005" t="str">
        <v>25</v>
      </c>
      <c r="S1005" t="str">
        <v>100</v>
      </c>
      <c r="T1005" t="str">
        <v>F-00000480</v>
      </c>
      <c r="U1005" t="str">
        <v>0</v>
      </c>
      <c r="V1005" t="str">
        <v>12.08</v>
      </c>
      <c r="W1005" t="str">
        <v>0</v>
      </c>
    </row>
    <row r="1006">
      <c r="A1006" t="str">
        <v>AutoTable</v>
      </c>
      <c r="D1006" t="str">
        <v>SDFGR10VI3</v>
      </c>
      <c r="E1006" t="str">
        <v>GRAPPE 100 MM R3 VIOLET SDF</v>
      </c>
      <c r="F1006" t="str">
        <v>CLIENT SDF</v>
      </c>
      <c r="H1006" t="str">
        <v>BOMBE</v>
      </c>
      <c r="I1006" t="str">
        <v>SDF</v>
      </c>
      <c r="J1006" t="str">
        <v>100</v>
      </c>
      <c r="K1006" t="str">
        <v>MULTI EFFETS</v>
      </c>
      <c r="L1006" t="str">
        <v>VIOLET</v>
      </c>
      <c r="M1006" t="str">
        <v>FR</v>
      </c>
      <c r="N1006" t="str">
        <v>F4</v>
      </c>
      <c r="O1006" t="str">
        <v>1.3G</v>
      </c>
      <c r="P1006" t="str">
        <v>1008-F4-69250665</v>
      </c>
      <c r="Q1006" t="str">
        <v>1.6</v>
      </c>
      <c r="R1006" t="str">
        <v>25</v>
      </c>
      <c r="S1006" t="str">
        <v>100</v>
      </c>
      <c r="T1006" t="str">
        <v>F-00000480</v>
      </c>
      <c r="U1006" t="str">
        <v>0</v>
      </c>
      <c r="V1006" t="str">
        <v>12.35</v>
      </c>
      <c r="W1006" t="str">
        <v>0</v>
      </c>
    </row>
    <row r="1007">
      <c r="A1007" t="str">
        <v>AutoTable</v>
      </c>
      <c r="D1007" t="str">
        <v>SDFGR10VI4</v>
      </c>
      <c r="E1007" t="str">
        <v>GRAPPE 100 MM R4 VIOLET SDF</v>
      </c>
      <c r="F1007" t="str">
        <v>CLIENT SDF</v>
      </c>
      <c r="H1007" t="str">
        <v>BOMBE</v>
      </c>
      <c r="I1007" t="str">
        <v>SDF</v>
      </c>
      <c r="J1007" t="str">
        <v>100</v>
      </c>
      <c r="K1007" t="str">
        <v>MULTI EFFETS</v>
      </c>
      <c r="L1007" t="str">
        <v>VIOLET</v>
      </c>
      <c r="M1007" t="str">
        <v>FR</v>
      </c>
      <c r="N1007" t="str">
        <v>F4</v>
      </c>
      <c r="O1007" t="str">
        <v>1.3G</v>
      </c>
      <c r="P1007" t="str">
        <v>1008-F4-69250665</v>
      </c>
      <c r="Q1007" t="str">
        <v>1.6</v>
      </c>
      <c r="R1007" t="str">
        <v>25</v>
      </c>
      <c r="S1007" t="str">
        <v>100</v>
      </c>
      <c r="T1007" t="str">
        <v>F-00000480</v>
      </c>
      <c r="U1007" t="str">
        <v>0</v>
      </c>
      <c r="V1007" t="str">
        <v>12.47</v>
      </c>
      <c r="W1007" t="str">
        <v>0</v>
      </c>
    </row>
    <row r="1008">
      <c r="A1008" t="str">
        <v>AutoTable</v>
      </c>
      <c r="D1008" t="str">
        <v>SDFGR75B2</v>
      </c>
      <c r="E1008" t="str">
        <v>GRAPPE 75 MM BLEUE R2 SDF</v>
      </c>
      <c r="F1008" t="str">
        <v>CLIENT SDF</v>
      </c>
      <c r="H1008" t="str">
        <v>BOMBE</v>
      </c>
      <c r="I1008" t="str">
        <v>SDF</v>
      </c>
      <c r="J1008" t="str">
        <v>75</v>
      </c>
      <c r="K1008" t="str">
        <v>MULTI EFFETS</v>
      </c>
      <c r="L1008" t="str">
        <v>BLEU</v>
      </c>
      <c r="M1008" t="str">
        <v>FR</v>
      </c>
      <c r="N1008" t="str">
        <v>F4</v>
      </c>
      <c r="O1008" t="str">
        <v>1.3G</v>
      </c>
      <c r="P1008" t="str">
        <v>1008-F4-69252667</v>
      </c>
      <c r="Q1008" t="str">
        <v>0.7</v>
      </c>
      <c r="R1008" t="str">
        <v>25</v>
      </c>
      <c r="S1008" t="str">
        <v>75</v>
      </c>
      <c r="T1008" t="str">
        <v>F-00000480</v>
      </c>
      <c r="U1008" t="str">
        <v>0</v>
      </c>
      <c r="V1008" t="str">
        <v>7.11667</v>
      </c>
      <c r="W1008" t="str">
        <v>0</v>
      </c>
    </row>
    <row r="1009">
      <c r="A1009" t="str">
        <v>AutoTable</v>
      </c>
      <c r="D1009" t="str">
        <v>SDFGR75B3</v>
      </c>
      <c r="E1009" t="str">
        <v>GRAPPE 75MM BLEUE R3 SDF</v>
      </c>
      <c r="F1009" t="str">
        <v>CLIENT SDF</v>
      </c>
      <c r="H1009" t="str">
        <v>BOMBE</v>
      </c>
      <c r="I1009" t="str">
        <v>SDF</v>
      </c>
      <c r="J1009" t="str">
        <v>75</v>
      </c>
      <c r="K1009" t="str">
        <v>MULTI EFFETS</v>
      </c>
      <c r="L1009" t="str">
        <v>BLEU</v>
      </c>
      <c r="M1009" t="str">
        <v>FR</v>
      </c>
      <c r="N1009" t="str">
        <v>F4</v>
      </c>
      <c r="O1009" t="str">
        <v>1.3G</v>
      </c>
      <c r="P1009" t="str">
        <v>1008-F4-69252667</v>
      </c>
      <c r="Q1009" t="str">
        <v>0.7</v>
      </c>
      <c r="R1009" t="str">
        <v>25</v>
      </c>
      <c r="S1009" t="str">
        <v>75</v>
      </c>
      <c r="T1009" t="str">
        <v>F-00000480</v>
      </c>
      <c r="U1009" t="str">
        <v>0</v>
      </c>
      <c r="V1009" t="str">
        <v>7.1</v>
      </c>
      <c r="W1009" t="str">
        <v>0</v>
      </c>
    </row>
    <row r="1010">
      <c r="A1010" t="str">
        <v>AutoTable</v>
      </c>
      <c r="D1010" t="str">
        <v>SDFGR75B4</v>
      </c>
      <c r="E1010" t="str">
        <v>GRAPPE 75 MM BLEUE R4 SDF</v>
      </c>
      <c r="F1010" t="str">
        <v>CLIENT SDF</v>
      </c>
      <c r="H1010" t="str">
        <v>BOMBE</v>
      </c>
      <c r="I1010" t="str">
        <v>SDF</v>
      </c>
      <c r="J1010" t="str">
        <v>75</v>
      </c>
      <c r="K1010" t="str">
        <v>MULTI EFFETS</v>
      </c>
      <c r="L1010" t="str">
        <v>BLEU</v>
      </c>
      <c r="M1010" t="str">
        <v>FR</v>
      </c>
      <c r="N1010" t="str">
        <v>F4</v>
      </c>
      <c r="O1010" t="str">
        <v>1.3G</v>
      </c>
      <c r="P1010" t="str">
        <v>1008-F4-69252667</v>
      </c>
      <c r="Q1010" t="str">
        <v>0.7</v>
      </c>
      <c r="R1010" t="str">
        <v>25</v>
      </c>
      <c r="S1010" t="str">
        <v>75</v>
      </c>
      <c r="T1010" t="str">
        <v>F-00000480</v>
      </c>
      <c r="U1010" t="str">
        <v>0</v>
      </c>
      <c r="V1010" t="str">
        <v>7.2012</v>
      </c>
      <c r="W1010" t="str">
        <v>0</v>
      </c>
    </row>
    <row r="1011">
      <c r="A1011" t="str">
        <v>AutoTable</v>
      </c>
      <c r="D1011" t="str">
        <v>SDFGR75CAR4</v>
      </c>
      <c r="E1011" t="str">
        <v>GRAPPE 75 MM CLIGNO ARGT R4 SDF</v>
      </c>
      <c r="F1011" t="str">
        <v>CLIENT SDF</v>
      </c>
      <c r="H1011" t="str">
        <v>BOMBE</v>
      </c>
      <c r="I1011" t="str">
        <v>SDF</v>
      </c>
      <c r="J1011" t="str">
        <v>75</v>
      </c>
      <c r="K1011" t="str">
        <v>MULTI EFFETS</v>
      </c>
      <c r="L1011" t="str">
        <v>ARGENT</v>
      </c>
      <c r="M1011" t="str">
        <v>FR</v>
      </c>
      <c r="N1011" t="str">
        <v>F4</v>
      </c>
      <c r="O1011" t="str">
        <v>1.3G</v>
      </c>
      <c r="P1011" t="str">
        <v>1008-F4-69252667</v>
      </c>
      <c r="Q1011" t="str">
        <v>0.7</v>
      </c>
      <c r="R1011" t="str">
        <v>25</v>
      </c>
      <c r="S1011" t="str">
        <v>75</v>
      </c>
      <c r="T1011" t="str">
        <v>F-00000480</v>
      </c>
      <c r="U1011" t="str">
        <v>0</v>
      </c>
      <c r="V1011" t="str">
        <v>7.3755</v>
      </c>
      <c r="W1011" t="str">
        <v>0</v>
      </c>
    </row>
    <row r="1012">
      <c r="A1012" t="str">
        <v>AutoTable</v>
      </c>
      <c r="D1012" t="str">
        <v>SDFGR75MF2</v>
      </c>
      <c r="E1012" t="str">
        <v>GRAPPE 75 MM ASSORTIES R2 SDF</v>
      </c>
      <c r="F1012" t="str">
        <v>CLIENT SDF</v>
      </c>
      <c r="H1012" t="str">
        <v>BOMBE</v>
      </c>
      <c r="I1012" t="str">
        <v>SDF</v>
      </c>
      <c r="J1012" t="str">
        <v>75</v>
      </c>
      <c r="K1012" t="str">
        <v>MULTI EFFETS</v>
      </c>
      <c r="L1012" t="str">
        <v>ASSORTI</v>
      </c>
      <c r="M1012" t="str">
        <v>FR</v>
      </c>
      <c r="N1012" t="str">
        <v>F4</v>
      </c>
      <c r="O1012" t="str">
        <v>1.3G</v>
      </c>
      <c r="P1012" t="str">
        <v>1008-F4-69252667</v>
      </c>
      <c r="Q1012" t="str">
        <v>0.7</v>
      </c>
      <c r="R1012" t="str">
        <v>25</v>
      </c>
      <c r="S1012" t="str">
        <v>75</v>
      </c>
      <c r="T1012" t="str">
        <v>F-00000480</v>
      </c>
      <c r="U1012" t="str">
        <v>0</v>
      </c>
      <c r="V1012" t="str">
        <v>7.22125</v>
      </c>
      <c r="W1012" t="str">
        <v>0</v>
      </c>
    </row>
    <row r="1013">
      <c r="A1013" t="str">
        <v>AutoTable</v>
      </c>
      <c r="D1013" t="str">
        <v>SDFGR75MF3</v>
      </c>
      <c r="E1013" t="str">
        <v>GRAPPES 75 MM ASSORTIES R3 SDF</v>
      </c>
      <c r="F1013" t="str">
        <v>CLIENT SDF</v>
      </c>
      <c r="H1013" t="str">
        <v>BOMBE</v>
      </c>
      <c r="I1013" t="str">
        <v>SDF</v>
      </c>
      <c r="J1013" t="str">
        <v>75</v>
      </c>
      <c r="K1013" t="str">
        <v>MULTI EFFETS</v>
      </c>
      <c r="L1013" t="str">
        <v>ASSORTI</v>
      </c>
      <c r="M1013" t="str">
        <v>FR</v>
      </c>
      <c r="N1013" t="str">
        <v>F4</v>
      </c>
      <c r="O1013" t="str">
        <v>1.3G</v>
      </c>
      <c r="P1013" t="str">
        <v>1008-F4-69252667</v>
      </c>
      <c r="Q1013" t="str">
        <v>0.7</v>
      </c>
      <c r="R1013" t="str">
        <v>25</v>
      </c>
      <c r="S1013" t="str">
        <v>75</v>
      </c>
      <c r="T1013" t="str">
        <v>F-00000480</v>
      </c>
      <c r="U1013" t="str">
        <v>0</v>
      </c>
      <c r="V1013" t="str">
        <v>6.9</v>
      </c>
      <c r="W1013" t="str">
        <v>0</v>
      </c>
    </row>
    <row r="1014">
      <c r="A1014" t="str">
        <v>AutoTable</v>
      </c>
      <c r="D1014" t="str">
        <v>SDFGR75MF4</v>
      </c>
      <c r="E1014" t="str">
        <v>GRAPPE 75 MM ASSORTIES R4 SDF</v>
      </c>
      <c r="F1014" t="str">
        <v>CLIENT SDF</v>
      </c>
      <c r="H1014" t="str">
        <v>BOMBE</v>
      </c>
      <c r="I1014" t="str">
        <v>SDF</v>
      </c>
      <c r="J1014" t="str">
        <v>75</v>
      </c>
      <c r="K1014" t="str">
        <v>MULTI EFFETS</v>
      </c>
      <c r="L1014" t="str">
        <v>ASSORTI</v>
      </c>
      <c r="M1014" t="str">
        <v>FR</v>
      </c>
      <c r="N1014" t="str">
        <v>F4</v>
      </c>
      <c r="O1014" t="str">
        <v>1.3G</v>
      </c>
      <c r="P1014" t="str">
        <v>1008-F4-69252667</v>
      </c>
      <c r="Q1014" t="str">
        <v>0.7</v>
      </c>
      <c r="R1014" t="str">
        <v>25</v>
      </c>
      <c r="S1014" t="str">
        <v>75</v>
      </c>
      <c r="T1014" t="str">
        <v>F-00000480</v>
      </c>
      <c r="U1014" t="str">
        <v>0</v>
      </c>
      <c r="V1014" t="str">
        <v>7.341</v>
      </c>
      <c r="W1014" t="str">
        <v>0</v>
      </c>
    </row>
    <row r="1015">
      <c r="A1015" t="str">
        <v>AutoTable</v>
      </c>
      <c r="D1015" t="str">
        <v>SDFGR75RR2</v>
      </c>
      <c r="E1015" t="str">
        <v>GRAPPE 75 MM BBES ROUGES R2</v>
      </c>
      <c r="F1015" t="str">
        <v>CLIENT SDF</v>
      </c>
      <c r="H1015" t="str">
        <v>BOMBE</v>
      </c>
      <c r="I1015" t="str">
        <v>SDF</v>
      </c>
      <c r="J1015" t="str">
        <v>75</v>
      </c>
      <c r="K1015" t="str">
        <v>MULTI EFFETS</v>
      </c>
      <c r="L1015" t="str">
        <v>ROUGE</v>
      </c>
      <c r="M1015" t="str">
        <v>FR</v>
      </c>
      <c r="N1015" t="str">
        <v>F4</v>
      </c>
      <c r="O1015" t="str">
        <v>1.3G</v>
      </c>
      <c r="P1015" t="str">
        <v>1008-F4-69252667</v>
      </c>
      <c r="Q1015" t="str">
        <v>0.7</v>
      </c>
      <c r="R1015" t="str">
        <v>25</v>
      </c>
      <c r="S1015" t="str">
        <v>75</v>
      </c>
      <c r="T1015" t="str">
        <v>F-00000480</v>
      </c>
      <c r="U1015" t="str">
        <v>0</v>
      </c>
      <c r="V1015" t="str">
        <v>6.78188</v>
      </c>
      <c r="W1015" t="str">
        <v>0</v>
      </c>
    </row>
    <row r="1016">
      <c r="A1016" t="str">
        <v>AutoTable</v>
      </c>
      <c r="D1016" t="str">
        <v>SDFGR75RR3</v>
      </c>
      <c r="E1016" t="str">
        <v>GRAPPE 75 MM BBES  ROUGES R3</v>
      </c>
      <c r="F1016" t="str">
        <v>CLIENT SDF</v>
      </c>
      <c r="H1016" t="str">
        <v>BOMBE</v>
      </c>
      <c r="I1016" t="str">
        <v>SDF</v>
      </c>
      <c r="J1016" t="str">
        <v>75</v>
      </c>
      <c r="K1016" t="str">
        <v>MULTI EFFETS</v>
      </c>
      <c r="L1016" t="str">
        <v>ROUGE</v>
      </c>
      <c r="M1016" t="str">
        <v>FR</v>
      </c>
      <c r="N1016" t="str">
        <v>F4</v>
      </c>
      <c r="O1016" t="str">
        <v>1.3G</v>
      </c>
      <c r="P1016" t="str">
        <v>1008-F4-69252667</v>
      </c>
      <c r="Q1016" t="str">
        <v>0.7</v>
      </c>
      <c r="R1016" t="str">
        <v>25</v>
      </c>
      <c r="S1016" t="str">
        <v>75</v>
      </c>
      <c r="T1016" t="str">
        <v>F-00000480</v>
      </c>
      <c r="U1016" t="str">
        <v>0</v>
      </c>
      <c r="V1016" t="str">
        <v>6.81</v>
      </c>
      <c r="W1016" t="str">
        <v>0</v>
      </c>
    </row>
    <row r="1017">
      <c r="A1017" t="str">
        <v>AutoTable</v>
      </c>
      <c r="D1017" t="str">
        <v>SDFGR75RR4</v>
      </c>
      <c r="E1017" t="str">
        <v>GRAPPE 75 MM BBES  ROUGES R4</v>
      </c>
      <c r="F1017" t="str">
        <v>CLIENT SDF</v>
      </c>
      <c r="H1017" t="str">
        <v>BOMBE</v>
      </c>
      <c r="I1017" t="str">
        <v>SDF</v>
      </c>
      <c r="J1017" t="str">
        <v>75</v>
      </c>
      <c r="K1017" t="str">
        <v>MULTI EFFETS</v>
      </c>
      <c r="L1017" t="str">
        <v>ROUGE</v>
      </c>
      <c r="M1017" t="str">
        <v>FR</v>
      </c>
      <c r="N1017" t="str">
        <v>F4</v>
      </c>
      <c r="O1017" t="str">
        <v>1.3G</v>
      </c>
      <c r="P1017" t="str">
        <v>1008-F4-69252667</v>
      </c>
      <c r="Q1017" t="str">
        <v>0.7</v>
      </c>
      <c r="R1017" t="str">
        <v>25</v>
      </c>
      <c r="S1017" t="str">
        <v>75</v>
      </c>
      <c r="T1017" t="str">
        <v>F-00000480</v>
      </c>
      <c r="U1017" t="str">
        <v>0</v>
      </c>
      <c r="V1017" t="str">
        <v>6.8664</v>
      </c>
      <c r="W1017" t="str">
        <v>0</v>
      </c>
    </row>
    <row r="1018">
      <c r="A1018" t="str">
        <v>AutoTable</v>
      </c>
      <c r="D1018" t="str">
        <v>SDFGR75VE2</v>
      </c>
      <c r="E1018" t="str">
        <v>GRAPPE 75 MM  VERT R2 SDF</v>
      </c>
      <c r="F1018" t="str">
        <v>CLIENT SDF</v>
      </c>
      <c r="H1018" t="str">
        <v>BOMBE</v>
      </c>
      <c r="I1018" t="str">
        <v>SDF</v>
      </c>
      <c r="J1018" t="str">
        <v>75</v>
      </c>
      <c r="K1018" t="str">
        <v>MULTI EFFETS</v>
      </c>
      <c r="L1018" t="str">
        <v>VERT</v>
      </c>
      <c r="M1018" t="str">
        <v>FR</v>
      </c>
      <c r="N1018" t="str">
        <v>F4</v>
      </c>
      <c r="O1018" t="str">
        <v>1.3G</v>
      </c>
      <c r="P1018" t="str">
        <v>1008-F4-69252667</v>
      </c>
      <c r="Q1018" t="str">
        <v>0.7</v>
      </c>
      <c r="R1018" t="str">
        <v>25</v>
      </c>
      <c r="S1018" t="str">
        <v>75</v>
      </c>
      <c r="T1018" t="str">
        <v>F-00000480</v>
      </c>
      <c r="U1018" t="str">
        <v>0</v>
      </c>
      <c r="V1018" t="str">
        <v>6.82133</v>
      </c>
      <c r="W1018" t="str">
        <v>0</v>
      </c>
    </row>
    <row r="1019">
      <c r="A1019" t="str">
        <v>AutoTable</v>
      </c>
      <c r="D1019" t="str">
        <v>SDFGR75VE3</v>
      </c>
      <c r="E1019" t="str">
        <v>GRAPPE 75MM VERTE R3 SDF</v>
      </c>
      <c r="F1019" t="str">
        <v>CLIENT SDF</v>
      </c>
      <c r="H1019" t="str">
        <v>BOMBE</v>
      </c>
      <c r="I1019" t="str">
        <v>SDF</v>
      </c>
      <c r="J1019" t="str">
        <v>75</v>
      </c>
      <c r="K1019" t="str">
        <v>MULTI EFFETS</v>
      </c>
      <c r="L1019" t="str">
        <v>VERT</v>
      </c>
      <c r="M1019" t="str">
        <v>FR</v>
      </c>
      <c r="N1019" t="str">
        <v>F4</v>
      </c>
      <c r="O1019" t="str">
        <v>1.3G</v>
      </c>
      <c r="P1019" t="str">
        <v>1008-F4-69252667</v>
      </c>
      <c r="Q1019" t="str">
        <v>0.7</v>
      </c>
      <c r="R1019" t="str">
        <v>25</v>
      </c>
      <c r="S1019" t="str">
        <v>75</v>
      </c>
      <c r="T1019" t="str">
        <v>F-00000480</v>
      </c>
      <c r="U1019" t="str">
        <v>0</v>
      </c>
      <c r="V1019" t="str">
        <v>6.80452</v>
      </c>
      <c r="W1019" t="str">
        <v>0</v>
      </c>
    </row>
    <row r="1020">
      <c r="A1020" t="str">
        <v>AutoTable</v>
      </c>
      <c r="D1020" t="str">
        <v>SDFGR75VE4</v>
      </c>
      <c r="E1020" t="str">
        <v>GRAPPE 75MM VERTE R4 SDF</v>
      </c>
      <c r="F1020" t="str">
        <v>CLIENT SDF</v>
      </c>
      <c r="H1020" t="str">
        <v>BOMBE</v>
      </c>
      <c r="I1020" t="str">
        <v>SDF</v>
      </c>
      <c r="J1020" t="str">
        <v>75</v>
      </c>
      <c r="K1020" t="str">
        <v>MULTI EFFETS</v>
      </c>
      <c r="L1020" t="str">
        <v>VERT</v>
      </c>
      <c r="M1020" t="str">
        <v>FR</v>
      </c>
      <c r="N1020" t="str">
        <v>F4</v>
      </c>
      <c r="O1020" t="str">
        <v>1.3G</v>
      </c>
      <c r="P1020" t="str">
        <v>1008-F4-69252667</v>
      </c>
      <c r="Q1020" t="str">
        <v>0.7</v>
      </c>
      <c r="R1020" t="str">
        <v>25</v>
      </c>
      <c r="S1020" t="str">
        <v>75</v>
      </c>
      <c r="T1020" t="str">
        <v>F-00000480</v>
      </c>
      <c r="U1020" t="str">
        <v>0</v>
      </c>
      <c r="V1020" t="str">
        <v>6.91</v>
      </c>
      <c r="W1020" t="str">
        <v>0</v>
      </c>
    </row>
    <row r="1021">
      <c r="A1021" t="str">
        <v>AutoTable</v>
      </c>
      <c r="D1021" t="str">
        <v>SDFGR75VI2</v>
      </c>
      <c r="E1021" t="str">
        <v>75 MM GRAPPE VIOLLETTE R2 SDF</v>
      </c>
      <c r="F1021" t="str">
        <v>CLIENT SDF</v>
      </c>
      <c r="H1021" t="str">
        <v>BOMBE</v>
      </c>
      <c r="I1021" t="str">
        <v>SDF</v>
      </c>
      <c r="J1021" t="str">
        <v>75</v>
      </c>
      <c r="K1021" t="str">
        <v>MULTI EFFETS</v>
      </c>
      <c r="L1021" t="str">
        <v>VIOLET</v>
      </c>
      <c r="M1021" t="str">
        <v>FR</v>
      </c>
      <c r="N1021" t="str">
        <v>F4</v>
      </c>
      <c r="O1021" t="str">
        <v>1.3G</v>
      </c>
      <c r="P1021" t="str">
        <v>1008-F4-69252667</v>
      </c>
      <c r="Q1021" t="str">
        <v>0.7</v>
      </c>
      <c r="R1021" t="str">
        <v>25</v>
      </c>
      <c r="S1021" t="str">
        <v>75</v>
      </c>
      <c r="T1021" t="str">
        <v>F-00000480</v>
      </c>
      <c r="U1021" t="str">
        <v>0</v>
      </c>
      <c r="V1021" t="str">
        <v>6.53</v>
      </c>
      <c r="W1021" t="str">
        <v>0</v>
      </c>
    </row>
    <row r="1022">
      <c r="A1022" t="str">
        <v>AutoTable</v>
      </c>
      <c r="D1022" t="str">
        <v>SDFGR75VI3</v>
      </c>
      <c r="E1022" t="str">
        <v>GRAPPE 75 MM VIOLETTE R3 SDF</v>
      </c>
      <c r="F1022" t="str">
        <v>CLIENT SDF</v>
      </c>
      <c r="H1022" t="str">
        <v>BOMBE</v>
      </c>
      <c r="I1022" t="str">
        <v>SDF</v>
      </c>
      <c r="J1022" t="str">
        <v>75</v>
      </c>
      <c r="K1022" t="str">
        <v>MULTI EFFETS</v>
      </c>
      <c r="L1022" t="str">
        <v>VIOLET</v>
      </c>
      <c r="M1022" t="str">
        <v>FR</v>
      </c>
      <c r="N1022" t="str">
        <v>F4</v>
      </c>
      <c r="O1022" t="str">
        <v>1.3G</v>
      </c>
      <c r="P1022" t="str">
        <v>1008-F4-69252667</v>
      </c>
      <c r="Q1022" t="str">
        <v>0.7</v>
      </c>
      <c r="R1022" t="str">
        <v>25</v>
      </c>
      <c r="S1022" t="str">
        <v>75</v>
      </c>
      <c r="T1022" t="str">
        <v>F-00000480</v>
      </c>
      <c r="U1022" t="str">
        <v>0</v>
      </c>
      <c r="V1022" t="str">
        <v>6.53</v>
      </c>
      <c r="W1022" t="str">
        <v>0</v>
      </c>
    </row>
    <row r="1023">
      <c r="A1023" t="str">
        <v>AutoTable</v>
      </c>
      <c r="D1023" t="str">
        <v>SDFGR75VI4</v>
      </c>
      <c r="E1023" t="str">
        <v>GRAPPE 75MM VIOLETTE R4 SDF</v>
      </c>
      <c r="F1023" t="str">
        <v>CLIENT SDF</v>
      </c>
      <c r="H1023" t="str">
        <v>BOMBE</v>
      </c>
      <c r="I1023" t="str">
        <v>SDF</v>
      </c>
      <c r="J1023" t="str">
        <v>75</v>
      </c>
      <c r="K1023" t="str">
        <v>MULTI EFFETS</v>
      </c>
      <c r="L1023" t="str">
        <v>VIOLET</v>
      </c>
      <c r="M1023" t="str">
        <v>FR</v>
      </c>
      <c r="N1023" t="str">
        <v>F4</v>
      </c>
      <c r="O1023" t="str">
        <v>1.3G</v>
      </c>
      <c r="P1023" t="str">
        <v>1008-F4-69252667</v>
      </c>
      <c r="Q1023" t="str">
        <v>0.7</v>
      </c>
      <c r="R1023" t="str">
        <v>25</v>
      </c>
      <c r="S1023" t="str">
        <v>75</v>
      </c>
      <c r="T1023" t="str">
        <v>F-00000480</v>
      </c>
      <c r="U1023" t="str">
        <v>0</v>
      </c>
      <c r="V1023" t="str">
        <v>6.65</v>
      </c>
      <c r="W1023" t="str">
        <v>0</v>
      </c>
    </row>
    <row r="1024">
      <c r="A1024" t="str">
        <v>AutoTable</v>
      </c>
      <c r="D1024" t="str">
        <v>SFD77075-20R2</v>
      </c>
      <c r="E1024" t="str">
        <v>GRAPPE 75 MM ASSORTIE TRAINEE R2 SDF</v>
      </c>
      <c r="F1024" t="str">
        <v>CLIENT SDF</v>
      </c>
      <c r="H1024" t="str">
        <v>BOMBE</v>
      </c>
      <c r="I1024" t="str">
        <v>SDF</v>
      </c>
      <c r="J1024" t="str">
        <v>75</v>
      </c>
      <c r="K1024" t="str">
        <v>PIVOINE TRAINEE</v>
      </c>
      <c r="L1024" t="str">
        <v>ASSORTI</v>
      </c>
      <c r="M1024" t="str">
        <v>FR</v>
      </c>
      <c r="N1024" t="str">
        <v>F4</v>
      </c>
      <c r="O1024" t="str">
        <v>1.3G</v>
      </c>
      <c r="P1024" t="str">
        <v>1008-F4-69245223</v>
      </c>
      <c r="Q1024" t="str">
        <v>0.85</v>
      </c>
      <c r="R1024" t="str">
        <v>10</v>
      </c>
      <c r="S1024" t="str">
        <v>75</v>
      </c>
      <c r="T1024" t="str">
        <v>F-00000480</v>
      </c>
      <c r="U1024" t="str">
        <v>0</v>
      </c>
      <c r="V1024" t="str">
        <v>0</v>
      </c>
      <c r="W1024" t="str">
        <v>0</v>
      </c>
    </row>
    <row r="1025">
      <c r="A1025" t="str">
        <v>AutoTable</v>
      </c>
      <c r="D1025" t="str">
        <v>SFD77075-20R3</v>
      </c>
      <c r="E1025" t="str">
        <v>GRAPPE 75 MM ASSORTIE TRAINEE R2 SDF</v>
      </c>
      <c r="F1025" t="str">
        <v>CLIENT SDF</v>
      </c>
      <c r="H1025" t="str">
        <v>BOMBE</v>
      </c>
      <c r="I1025" t="str">
        <v>SDF</v>
      </c>
      <c r="J1025" t="str">
        <v>75</v>
      </c>
      <c r="K1025" t="str">
        <v>PIVOINE TRAINEE</v>
      </c>
      <c r="L1025" t="str">
        <v>ASSORTI</v>
      </c>
      <c r="M1025" t="str">
        <v>FR</v>
      </c>
      <c r="N1025" t="str">
        <v>F4</v>
      </c>
      <c r="O1025" t="str">
        <v>1.3G</v>
      </c>
      <c r="P1025" t="str">
        <v>1008-F4-69245223</v>
      </c>
      <c r="Q1025" t="str">
        <v>0.85</v>
      </c>
      <c r="R1025" t="str">
        <v>10</v>
      </c>
      <c r="S1025" t="str">
        <v>75</v>
      </c>
      <c r="T1025" t="str">
        <v>F-00000480</v>
      </c>
      <c r="U1025" t="str">
        <v>0</v>
      </c>
      <c r="V1025" t="str">
        <v>0</v>
      </c>
      <c r="W1025" t="str">
        <v>0</v>
      </c>
    </row>
    <row r="1026">
      <c r="A1026" t="str">
        <v>AutoTable</v>
      </c>
      <c r="D1026" t="str">
        <v>SFD77075-20R4</v>
      </c>
      <c r="E1026" t="str">
        <v>GRAPPE 75 MM ASSORTIES TRAINEE R4 SDF</v>
      </c>
      <c r="F1026" t="str">
        <v>CLIENT SDF</v>
      </c>
      <c r="H1026" t="str">
        <v>BOMBE</v>
      </c>
      <c r="I1026" t="str">
        <v>SDF</v>
      </c>
      <c r="J1026" t="str">
        <v>75</v>
      </c>
      <c r="K1026" t="str">
        <v>PIVOINE TRAINEE</v>
      </c>
      <c r="L1026" t="str">
        <v>ASSORTI</v>
      </c>
      <c r="M1026" t="str">
        <v>FR</v>
      </c>
      <c r="N1026" t="str">
        <v>F4</v>
      </c>
      <c r="O1026" t="str">
        <v>1.3G</v>
      </c>
      <c r="P1026" t="str">
        <v>1008-F4-69245223</v>
      </c>
      <c r="Q1026" t="str">
        <v>0.85</v>
      </c>
      <c r="R1026" t="str">
        <v>25</v>
      </c>
      <c r="S1026" t="str">
        <v>75</v>
      </c>
      <c r="T1026" t="str">
        <v>F-00000480</v>
      </c>
      <c r="U1026" t="str">
        <v>0</v>
      </c>
      <c r="V1026" t="str">
        <v>0</v>
      </c>
      <c r="W1026" t="str">
        <v>0</v>
      </c>
    </row>
    <row r="1027">
      <c r="A1027" t="str">
        <v>AutoTable</v>
      </c>
      <c r="D1027" t="str">
        <v>71160-01</v>
      </c>
      <c r="E1027" t="str">
        <v>MARRON D'AIR 60 MM TITANIUM AVEC TRONC AD/BB/64779</v>
      </c>
      <c r="F1027" t="str">
        <v>A DETRUIRE</v>
      </c>
      <c r="H1027" t="str">
        <v>BOMBE</v>
      </c>
      <c r="I1027" t="str">
        <v>SPHERIQUE</v>
      </c>
      <c r="J1027" t="str">
        <v>60</v>
      </c>
      <c r="M1027" t="str">
        <v>CN</v>
      </c>
      <c r="N1027" t="str">
        <v>K4</v>
      </c>
      <c r="O1027" t="str">
        <v>1.1G</v>
      </c>
      <c r="P1027" t="str">
        <v>AD/BB/64779</v>
      </c>
      <c r="Q1027" t="str">
        <v>0.08</v>
      </c>
      <c r="R1027" t="str">
        <v>2,8</v>
      </c>
      <c r="S1027" t="str">
        <v>140</v>
      </c>
      <c r="T1027" t="str">
        <v>F-00000300</v>
      </c>
      <c r="U1027" t="str">
        <v>0</v>
      </c>
      <c r="V1027" t="str">
        <v>0.59</v>
      </c>
      <c r="W1027" t="str">
        <v>0</v>
      </c>
    </row>
    <row r="1028">
      <c r="A1028" t="str">
        <v>AutoTable</v>
      </c>
      <c r="D1028" t="str">
        <v>76025-89</v>
      </c>
      <c r="E1028" t="str">
        <v>BOMBE 250 MM FILET D'ARGENT AD/BB/64082 K4</v>
      </c>
      <c r="F1028" t="str">
        <v>ANCIENNES REFS</v>
      </c>
      <c r="H1028" t="str">
        <v>BOMBE</v>
      </c>
      <c r="I1028" t="str">
        <v>SPHERIQUE</v>
      </c>
      <c r="J1028" t="str">
        <v>250</v>
      </c>
      <c r="M1028" t="str">
        <v>CN</v>
      </c>
      <c r="N1028" t="str">
        <v>K4</v>
      </c>
      <c r="O1028" t="str">
        <v>1.1G</v>
      </c>
      <c r="P1028" t="str">
        <v>AD/BB/64082</v>
      </c>
      <c r="Q1028" t="str">
        <v>5.64</v>
      </c>
      <c r="R1028" t="str">
        <v>5,7</v>
      </c>
      <c r="S1028" t="str">
        <v>250</v>
      </c>
      <c r="T1028" t="str">
        <v>F-00000262</v>
      </c>
      <c r="U1028" t="str">
        <v>0</v>
      </c>
      <c r="V1028" t="str">
        <v>25.86</v>
      </c>
      <c r="W1028" t="str">
        <v>0</v>
      </c>
    </row>
    <row r="1029">
      <c r="A1029" t="str">
        <v>AutoTable</v>
      </c>
      <c r="D1029" t="str">
        <v>76030-81</v>
      </c>
      <c r="E1029" t="str">
        <v>BOMBE 300 MM FILET D'OR AD/BB/64079 K4</v>
      </c>
      <c r="F1029" t="str">
        <v>ANCIENNES REFS</v>
      </c>
      <c r="H1029" t="str">
        <v>BOMBE</v>
      </c>
      <c r="I1029" t="str">
        <v>SPHERIQUE</v>
      </c>
      <c r="J1029" t="str">
        <v>300</v>
      </c>
      <c r="M1029" t="str">
        <v>CN</v>
      </c>
      <c r="N1029" t="str">
        <v>K4</v>
      </c>
      <c r="O1029" t="str">
        <v>1.1G</v>
      </c>
      <c r="P1029" t="str">
        <v>AD/BB/64079</v>
      </c>
      <c r="Q1029" t="str">
        <v>8.65</v>
      </c>
      <c r="R1029" t="str">
        <v>6,4</v>
      </c>
      <c r="S1029" t="str">
        <v>300</v>
      </c>
      <c r="T1029" t="str">
        <v>F-00000262</v>
      </c>
      <c r="U1029" t="str">
        <v>0</v>
      </c>
      <c r="V1029" t="str">
        <v>50.59</v>
      </c>
      <c r="W1029" t="str">
        <v>0</v>
      </c>
    </row>
    <row r="1030">
      <c r="A1030" t="str">
        <v>AutoTable</v>
      </c>
      <c r="D1030" t="str">
        <v>76030-89</v>
      </c>
      <c r="E1030" t="str">
        <v>BOMBE 300 MM FILET D'ARGENT AD/BB/64080 K4</v>
      </c>
      <c r="F1030" t="str">
        <v>ANCIENNES REFS</v>
      </c>
      <c r="H1030" t="str">
        <v>BOMBE</v>
      </c>
      <c r="I1030" t="str">
        <v>SPHERIQUE</v>
      </c>
      <c r="J1030" t="str">
        <v>300</v>
      </c>
      <c r="M1030" t="str">
        <v>CN</v>
      </c>
      <c r="N1030" t="str">
        <v>K4</v>
      </c>
      <c r="O1030" t="str">
        <v>1.1G</v>
      </c>
      <c r="P1030" t="str">
        <v>AD/BB/64080</v>
      </c>
      <c r="Q1030" t="str">
        <v>8.85</v>
      </c>
      <c r="R1030" t="str">
        <v>6,4</v>
      </c>
      <c r="S1030" t="str">
        <v>300</v>
      </c>
      <c r="T1030" t="str">
        <v>F-00000262</v>
      </c>
      <c r="U1030" t="str">
        <v>0</v>
      </c>
      <c r="V1030" t="str">
        <v>50.59</v>
      </c>
      <c r="W1030" t="str">
        <v>0</v>
      </c>
    </row>
    <row r="1031">
      <c r="A1031" t="str">
        <v>AutoTable</v>
      </c>
      <c r="D1031" t="str">
        <v>62010</v>
      </c>
      <c r="E1031" t="str">
        <v>BBE Ø100 PAILLETTES OR À CLIGNO ROSE</v>
      </c>
      <c r="F1031" t="str">
        <v>1</v>
      </c>
      <c r="G1031" t="str">
        <v>2020</v>
      </c>
      <c r="H1031" t="str">
        <v>BOMBE</v>
      </c>
      <c r="I1031" t="str">
        <v>SPHERIQUE</v>
      </c>
      <c r="J1031" t="str">
        <v>100</v>
      </c>
      <c r="K1031" t="str">
        <v>CLIGNO</v>
      </c>
      <c r="L1031" t="str">
        <v>ROSE</v>
      </c>
      <c r="M1031" t="str">
        <v>EU</v>
      </c>
      <c r="N1031" t="str">
        <v>F4</v>
      </c>
      <c r="O1031" t="str">
        <v>1.3G</v>
      </c>
      <c r="P1031" t="str">
        <v>0163-F4-1215</v>
      </c>
      <c r="Q1031" t="str">
        <v>0.308</v>
      </c>
      <c r="R1031" t="str">
        <v>3,6</v>
      </c>
      <c r="S1031" t="str">
        <v>100</v>
      </c>
      <c r="T1031" t="str">
        <v>F-00000211</v>
      </c>
      <c r="U1031" t="str">
        <v>0</v>
      </c>
      <c r="V1031" t="str">
        <v>0</v>
      </c>
      <c r="W1031" t="str">
        <v>24</v>
      </c>
    </row>
    <row r="1032">
      <c r="A1032" t="str">
        <v>AutoTable</v>
      </c>
      <c r="D1032" t="str">
        <v>62050</v>
      </c>
      <c r="E1032" t="str">
        <v>BBE Ø50 PAILLETTES OR À CLIGNO ROSE</v>
      </c>
      <c r="F1032" t="str">
        <v>1</v>
      </c>
      <c r="G1032" t="str">
        <v>2019</v>
      </c>
      <c r="H1032" t="str">
        <v>BOMBE</v>
      </c>
      <c r="I1032" t="str">
        <v>SPHERIQUE</v>
      </c>
      <c r="J1032" t="str">
        <v>50</v>
      </c>
      <c r="K1032" t="str">
        <v>CLIGNO</v>
      </c>
      <c r="L1032" t="str">
        <v>ROSE</v>
      </c>
      <c r="M1032" t="str">
        <v>EU</v>
      </c>
      <c r="N1032" t="str">
        <v>F4</v>
      </c>
      <c r="O1032" t="str">
        <v>1.3G</v>
      </c>
      <c r="P1032" t="str">
        <v>0163-F4-2220</v>
      </c>
      <c r="Q1032" t="str">
        <v>0.091</v>
      </c>
      <c r="R1032" t="str">
        <v>2</v>
      </c>
      <c r="S1032" t="str">
        <v>50</v>
      </c>
      <c r="T1032" t="str">
        <v>F-00000211</v>
      </c>
      <c r="U1032" t="str">
        <v>84</v>
      </c>
      <c r="V1032" t="str">
        <v>2.72</v>
      </c>
      <c r="W1032" t="str">
        <v>80</v>
      </c>
      <c r="X1032" t="str">
        <v>https://youtu.be/YJW-mAmPIOI</v>
      </c>
    </row>
    <row r="1033">
      <c r="A1033" t="str">
        <v>AutoTable</v>
      </c>
      <c r="D1033" t="str">
        <v>62075</v>
      </c>
      <c r="E1033" t="str">
        <v>BBE Ø75 PAILLETTES OR À CLIGNO ROSE</v>
      </c>
      <c r="F1033" t="str">
        <v>1</v>
      </c>
      <c r="G1033" t="str">
        <v>2020</v>
      </c>
      <c r="H1033" t="str">
        <v>BOMBE</v>
      </c>
      <c r="I1033" t="str">
        <v>SPHERIQUE</v>
      </c>
      <c r="J1033" t="str">
        <v>75</v>
      </c>
      <c r="K1033" t="str">
        <v>CLIGNO</v>
      </c>
      <c r="L1033" t="str">
        <v>ROSE</v>
      </c>
      <c r="M1033" t="str">
        <v>EU</v>
      </c>
      <c r="N1033" t="str">
        <v>F4</v>
      </c>
      <c r="O1033" t="str">
        <v>1.3G</v>
      </c>
      <c r="P1033" t="str">
        <v>0163-F4-1214</v>
      </c>
      <c r="Q1033" t="str">
        <v>0.136</v>
      </c>
      <c r="R1033" t="str">
        <v>3,3</v>
      </c>
      <c r="S1033" t="str">
        <v>75</v>
      </c>
      <c r="T1033" t="str">
        <v>F-00000211</v>
      </c>
      <c r="U1033" t="str">
        <v>0</v>
      </c>
      <c r="V1033" t="str">
        <v>2.72</v>
      </c>
      <c r="W1033" t="str">
        <v>48</v>
      </c>
    </row>
    <row r="1034">
      <c r="A1034" t="str">
        <v>AutoTable</v>
      </c>
      <c r="D1034" t="str">
        <v>62120PO</v>
      </c>
      <c r="E1034" t="str">
        <v>BOMBE 200 MM FRISSONNANTE OR 1395-F4-0620</v>
      </c>
      <c r="F1034" t="str">
        <v>ANCIENNES REFS</v>
      </c>
      <c r="H1034" t="str">
        <v>BOMBE</v>
      </c>
      <c r="I1034" t="str">
        <v>SPHERIQUE</v>
      </c>
      <c r="J1034" t="str">
        <v>200</v>
      </c>
      <c r="M1034" t="str">
        <v>EU</v>
      </c>
      <c r="N1034" t="str">
        <v>C4</v>
      </c>
      <c r="O1034" t="str">
        <v>1.3G</v>
      </c>
      <c r="P1034" t="str">
        <v>1395-F4-0620</v>
      </c>
      <c r="Q1034" t="str">
        <v>3.385</v>
      </c>
      <c r="R1034" t="str">
        <v>3</v>
      </c>
      <c r="S1034" t="str">
        <v>200</v>
      </c>
      <c r="T1034" t="str">
        <v>F-00000317</v>
      </c>
      <c r="U1034" t="str">
        <v>0</v>
      </c>
      <c r="V1034" t="str">
        <v>0</v>
      </c>
      <c r="W1034" t="str">
        <v>0</v>
      </c>
    </row>
    <row r="1035">
      <c r="A1035" t="str">
        <v>AutoTable</v>
      </c>
      <c r="D1035" t="str">
        <v>64710</v>
      </c>
      <c r="E1035" t="str">
        <v>BBE Ø100 PAILLETTES ARGENT + TC ARGENT</v>
      </c>
      <c r="F1035" t="str">
        <v>1</v>
      </c>
      <c r="H1035" t="str">
        <v>BOMBE</v>
      </c>
      <c r="I1035" t="str">
        <v>SPHERIQUE</v>
      </c>
      <c r="J1035" t="str">
        <v>100</v>
      </c>
      <c r="K1035" t="str">
        <v>CLIGNO</v>
      </c>
      <c r="L1035" t="str">
        <v>ARGENT</v>
      </c>
      <c r="M1035" t="str">
        <v>EU</v>
      </c>
      <c r="N1035" t="str">
        <v>F4</v>
      </c>
      <c r="O1035" t="str">
        <v>1.3G</v>
      </c>
      <c r="P1035" t="str">
        <v>0163-F4-1223</v>
      </c>
      <c r="Q1035" t="str">
        <v>0.65</v>
      </c>
      <c r="R1035" t="str">
        <v>3,6</v>
      </c>
      <c r="S1035" t="str">
        <v>100</v>
      </c>
      <c r="T1035" t="str">
        <v>F-00000211</v>
      </c>
      <c r="U1035" t="str">
        <v>36</v>
      </c>
      <c r="V1035" t="str">
        <v>18.5</v>
      </c>
      <c r="W1035" t="str">
        <v>0</v>
      </c>
      <c r="X1035" t="str">
        <v>https://youtu.be/PLpv_hKnWQ0</v>
      </c>
    </row>
    <row r="1036">
      <c r="A1036" t="str">
        <v>AutoTable</v>
      </c>
      <c r="D1036" t="str">
        <v>64712</v>
      </c>
      <c r="E1036" t="str">
        <v>BBE Ø125 PAILLETTES ARGENT + TC ARGENT</v>
      </c>
      <c r="F1036" t="str">
        <v>1</v>
      </c>
      <c r="H1036" t="str">
        <v>BOMBE</v>
      </c>
      <c r="I1036" t="str">
        <v>SPHERIQUE</v>
      </c>
      <c r="J1036" t="str">
        <v>125</v>
      </c>
      <c r="K1036" t="str">
        <v>CLIGNO</v>
      </c>
      <c r="L1036" t="str">
        <v>ARGENT</v>
      </c>
      <c r="M1036" t="str">
        <v>EU</v>
      </c>
      <c r="N1036" t="str">
        <v>F4</v>
      </c>
      <c r="O1036" t="str">
        <v>1.3G</v>
      </c>
      <c r="P1036" t="str">
        <v>0163-F4-2221</v>
      </c>
      <c r="Q1036" t="str">
        <v>0.919</v>
      </c>
      <c r="R1036" t="str">
        <v>4</v>
      </c>
      <c r="S1036" t="str">
        <v>125</v>
      </c>
      <c r="T1036" t="str">
        <v>F-00000211</v>
      </c>
      <c r="U1036" t="str">
        <v>8</v>
      </c>
      <c r="V1036" t="str">
        <v>24.22</v>
      </c>
      <c r="W1036" t="str">
        <v>0</v>
      </c>
      <c r="X1036" t="str">
        <v>https://tinyurl.com/y6sf5vv4</v>
      </c>
    </row>
    <row r="1037">
      <c r="A1037" t="str">
        <v>AutoTable</v>
      </c>
      <c r="D1037" t="str">
        <v>64715</v>
      </c>
      <c r="E1037" t="str">
        <v>BBE Ø150 PAILLETTES ARGENT + TC ARGENT</v>
      </c>
      <c r="F1037" t="str">
        <v>1</v>
      </c>
      <c r="H1037" t="str">
        <v>BOMBE</v>
      </c>
      <c r="I1037" t="str">
        <v>SPHERIQUE</v>
      </c>
      <c r="J1037" t="str">
        <v>150</v>
      </c>
      <c r="K1037" t="str">
        <v>CLIGNO</v>
      </c>
      <c r="L1037" t="str">
        <v>ARGENT</v>
      </c>
      <c r="M1037" t="str">
        <v>EU</v>
      </c>
      <c r="N1037" t="str">
        <v>F4</v>
      </c>
      <c r="O1037" t="str">
        <v>1.3G</v>
      </c>
      <c r="P1037" t="str">
        <v>0163-F4-1216</v>
      </c>
      <c r="Q1037" t="str">
        <v>1.424</v>
      </c>
      <c r="R1037" t="str">
        <v>4,3</v>
      </c>
      <c r="S1037" t="str">
        <v>150</v>
      </c>
      <c r="T1037" t="str">
        <v>F-00000211</v>
      </c>
      <c r="U1037" t="str">
        <v>23</v>
      </c>
      <c r="V1037" t="str">
        <v>29.8</v>
      </c>
      <c r="W1037" t="str">
        <v>0</v>
      </c>
      <c r="X1037" t="str">
        <v>https://tinyurl.com/yy8y783s</v>
      </c>
    </row>
    <row r="1038">
      <c r="A1038" t="str">
        <v>AutoTable</v>
      </c>
      <c r="D1038" t="str">
        <v>64750</v>
      </c>
      <c r="E1038" t="str">
        <v>BBE Ø50 PAILLETTES ARGENT + TC ARGENT</v>
      </c>
      <c r="F1038" t="str">
        <v>1</v>
      </c>
      <c r="H1038" t="str">
        <v>BOMBE</v>
      </c>
      <c r="I1038" t="str">
        <v>SPHERIQUE</v>
      </c>
      <c r="J1038" t="str">
        <v>50</v>
      </c>
      <c r="K1038" t="str">
        <v>CLIGNO</v>
      </c>
      <c r="L1038" t="str">
        <v>ARGENT</v>
      </c>
      <c r="M1038" t="str">
        <v>EU</v>
      </c>
      <c r="N1038" t="str">
        <v>F4</v>
      </c>
      <c r="O1038" t="str">
        <v>1.3G</v>
      </c>
      <c r="P1038" t="str">
        <v>0163-F4-2220</v>
      </c>
      <c r="Q1038" t="str">
        <v>0.091</v>
      </c>
      <c r="R1038" t="str">
        <v>2</v>
      </c>
      <c r="S1038" t="str">
        <v>50</v>
      </c>
      <c r="T1038" t="str">
        <v>F-00000211</v>
      </c>
      <c r="U1038" t="str">
        <v>156</v>
      </c>
      <c r="V1038" t="str">
        <v>4.16</v>
      </c>
      <c r="W1038" t="str">
        <v>0</v>
      </c>
      <c r="X1038" t="str">
        <v>https://youtu.be/395YCjzh9fs</v>
      </c>
    </row>
    <row r="1039">
      <c r="A1039" t="str">
        <v>AutoTable</v>
      </c>
      <c r="D1039" t="str">
        <v>64775</v>
      </c>
      <c r="E1039" t="str">
        <v>BBE Ø75 PAILLETTES ARGENT + TC ARGENT</v>
      </c>
      <c r="F1039" t="str">
        <v>1</v>
      </c>
      <c r="H1039" t="str">
        <v>BOMBE</v>
      </c>
      <c r="I1039" t="str">
        <v>SPHERIQUE</v>
      </c>
      <c r="J1039" t="str">
        <v>75</v>
      </c>
      <c r="K1039" t="str">
        <v>CLIGNO</v>
      </c>
      <c r="L1039" t="str">
        <v>ARGENT</v>
      </c>
      <c r="M1039" t="str">
        <v>EU</v>
      </c>
      <c r="N1039" t="str">
        <v>F4</v>
      </c>
      <c r="O1039" t="str">
        <v>1.3G</v>
      </c>
      <c r="P1039" t="str">
        <v>0163-F4-1214</v>
      </c>
      <c r="Q1039" t="str">
        <v>0.146</v>
      </c>
      <c r="R1039" t="str">
        <v>3,3</v>
      </c>
      <c r="S1039" t="str">
        <v>75</v>
      </c>
      <c r="T1039" t="str">
        <v>F-00000211</v>
      </c>
      <c r="U1039" t="str">
        <v>6</v>
      </c>
      <c r="V1039" t="str">
        <v>6.63</v>
      </c>
      <c r="W1039" t="str">
        <v>0</v>
      </c>
      <c r="X1039" t="str">
        <v>https://youtu.be/_cB2CiGMMGk</v>
      </c>
    </row>
    <row r="1040">
      <c r="A1040" t="str">
        <v>AutoTable</v>
      </c>
      <c r="D1040" t="str">
        <v>64910</v>
      </c>
      <c r="E1040" t="str">
        <v>BBE Ø100 SAULE PLEUREUR + TC OR</v>
      </c>
      <c r="F1040" t="str">
        <v>1</v>
      </c>
      <c r="H1040" t="str">
        <v>BOMBE</v>
      </c>
      <c r="I1040" t="str">
        <v>SPHERIQUE</v>
      </c>
      <c r="J1040" t="str">
        <v>100</v>
      </c>
      <c r="K1040" t="str">
        <v>PLEUREUR</v>
      </c>
      <c r="L1040" t="str">
        <v>OR</v>
      </c>
      <c r="M1040" t="str">
        <v>EU</v>
      </c>
      <c r="N1040" t="str">
        <v>F4</v>
      </c>
      <c r="O1040" t="str">
        <v>1.3G</v>
      </c>
      <c r="P1040" t="str">
        <v>0163-F4-1223</v>
      </c>
      <c r="Q1040" t="str">
        <v>0.65</v>
      </c>
      <c r="R1040" t="str">
        <v>3,6</v>
      </c>
      <c r="S1040" t="str">
        <v>100</v>
      </c>
      <c r="T1040" t="str">
        <v>F-00000211</v>
      </c>
      <c r="U1040" t="str">
        <v>10</v>
      </c>
      <c r="V1040" t="str">
        <v>21.1</v>
      </c>
      <c r="W1040" t="str">
        <v>0</v>
      </c>
      <c r="X1040" t="str">
        <v>https://youtu.be/lnjIg57qiDw</v>
      </c>
    </row>
    <row r="1041">
      <c r="A1041" t="str">
        <v>AutoTable</v>
      </c>
      <c r="D1041" t="str">
        <v>64912</v>
      </c>
      <c r="E1041" t="str">
        <v>BOMBE 125 MM TRONC PALMIER OR</v>
      </c>
      <c r="F1041" t="str">
        <v>ANCIENNES REFS</v>
      </c>
      <c r="H1041" t="str">
        <v>BOMBE</v>
      </c>
      <c r="I1041" t="str">
        <v>SPHERIQUE</v>
      </c>
      <c r="J1041" t="str">
        <v>125</v>
      </c>
      <c r="K1041" t="str">
        <v>PIVOINE TRONC</v>
      </c>
      <c r="L1041" t="str">
        <v>OR</v>
      </c>
      <c r="M1041" t="str">
        <v>EU</v>
      </c>
      <c r="N1041" t="str">
        <v>F4</v>
      </c>
      <c r="O1041" t="str">
        <v>1.3G</v>
      </c>
      <c r="P1041" t="str">
        <v>0163-F4-2221</v>
      </c>
      <c r="Q1041" t="str">
        <v>0.912</v>
      </c>
      <c r="R1041" t="str">
        <v>4</v>
      </c>
      <c r="S1041" t="str">
        <v>125</v>
      </c>
      <c r="T1041" t="str">
        <v>F-00000211</v>
      </c>
      <c r="U1041" t="str">
        <v>0</v>
      </c>
      <c r="V1041" t="str">
        <v>26</v>
      </c>
      <c r="W1041" t="str">
        <v>0</v>
      </c>
    </row>
    <row r="1042">
      <c r="A1042" t="str">
        <v>AutoTable</v>
      </c>
      <c r="D1042" t="str">
        <v>64912OR/B</v>
      </c>
      <c r="E1042" t="str">
        <v>BOMBE 125 MM TRONC OR PALMIER BLEU</v>
      </c>
      <c r="F1042" t="str">
        <v>ANCIENNES REFS</v>
      </c>
      <c r="H1042" t="str">
        <v>BOMBE</v>
      </c>
      <c r="I1042" t="str">
        <v>SPHERIQUE</v>
      </c>
      <c r="J1042" t="str">
        <v>125</v>
      </c>
      <c r="K1042" t="str">
        <v>PIVOINE TRONC</v>
      </c>
      <c r="L1042" t="str">
        <v>OR</v>
      </c>
      <c r="M1042" t="str">
        <v>EU</v>
      </c>
      <c r="N1042" t="str">
        <v>F4</v>
      </c>
      <c r="O1042" t="str">
        <v>1.3G</v>
      </c>
      <c r="P1042" t="str">
        <v>0163-F4-2221</v>
      </c>
      <c r="Q1042" t="str">
        <v>0.919</v>
      </c>
      <c r="R1042" t="str">
        <v>4</v>
      </c>
      <c r="S1042" t="str">
        <v>125</v>
      </c>
      <c r="T1042" t="str">
        <v>F-00000211</v>
      </c>
      <c r="U1042" t="str">
        <v>0</v>
      </c>
      <c r="V1042" t="str">
        <v>26.11</v>
      </c>
      <c r="W1042" t="str">
        <v>0</v>
      </c>
    </row>
    <row r="1043">
      <c r="A1043" t="str">
        <v>AutoTable</v>
      </c>
      <c r="D1043" t="str">
        <v>64915</v>
      </c>
      <c r="E1043" t="str">
        <v>BOMBE Ø150 TRONC PALMIER OR</v>
      </c>
      <c r="F1043" t="str">
        <v>ANCIENNES REFS</v>
      </c>
      <c r="H1043" t="str">
        <v>BOMBE</v>
      </c>
      <c r="I1043" t="str">
        <v>SPHERIQUE</v>
      </c>
      <c r="J1043" t="str">
        <v>150</v>
      </c>
      <c r="K1043" t="str">
        <v>PIVOINE TRONC</v>
      </c>
      <c r="L1043" t="str">
        <v>OR</v>
      </c>
      <c r="M1043" t="str">
        <v>EU</v>
      </c>
      <c r="N1043" t="str">
        <v>F4</v>
      </c>
      <c r="O1043" t="str">
        <v>1.3G</v>
      </c>
      <c r="P1043" t="str">
        <v>0163-F4-1216</v>
      </c>
      <c r="Q1043" t="str">
        <v>1.424</v>
      </c>
      <c r="R1043" t="str">
        <v>4,3</v>
      </c>
      <c r="S1043" t="str">
        <v>150</v>
      </c>
      <c r="T1043" t="str">
        <v>F-00000211</v>
      </c>
      <c r="U1043" t="str">
        <v>0</v>
      </c>
      <c r="V1043" t="str">
        <v>29.8</v>
      </c>
      <c r="W1043" t="str">
        <v>0</v>
      </c>
    </row>
    <row r="1044">
      <c r="A1044" t="str">
        <v>AutoTable</v>
      </c>
      <c r="D1044" t="str">
        <v>64915OR/B</v>
      </c>
      <c r="E1044" t="str">
        <v>BOMBE Ø150 TRONC OR PALMIER BLEU</v>
      </c>
      <c r="F1044" t="str">
        <v>ANCIENNES REFS</v>
      </c>
      <c r="H1044" t="str">
        <v>BOMBE</v>
      </c>
      <c r="I1044" t="str">
        <v>SPHERIQUE</v>
      </c>
      <c r="J1044" t="str">
        <v>150</v>
      </c>
      <c r="K1044" t="str">
        <v>PIVOINE TRONC</v>
      </c>
      <c r="L1044" t="str">
        <v>OR</v>
      </c>
      <c r="M1044" t="str">
        <v>EU</v>
      </c>
      <c r="N1044" t="str">
        <v>F4</v>
      </c>
      <c r="O1044" t="str">
        <v>1.3G</v>
      </c>
      <c r="P1044" t="str">
        <v>0163-F4-1216</v>
      </c>
      <c r="Q1044" t="str">
        <v>1.535</v>
      </c>
      <c r="R1044" t="str">
        <v>4,3</v>
      </c>
      <c r="S1044" t="str">
        <v>150</v>
      </c>
      <c r="T1044" t="str">
        <v>F-00000211</v>
      </c>
      <c r="U1044" t="str">
        <v>0</v>
      </c>
      <c r="V1044" t="str">
        <v>28.74</v>
      </c>
      <c r="W1044" t="str">
        <v>0</v>
      </c>
    </row>
    <row r="1045">
      <c r="A1045" t="str">
        <v>AutoTable</v>
      </c>
      <c r="D1045" t="str">
        <v>64950</v>
      </c>
      <c r="E1045" t="str">
        <v>BOMBE 50 MM TRONC PALMIER OR</v>
      </c>
      <c r="F1045" t="str">
        <v>ANCIENNES REFS</v>
      </c>
      <c r="H1045" t="str">
        <v>BOMBE</v>
      </c>
      <c r="I1045" t="str">
        <v>SPHERIQUE</v>
      </c>
      <c r="J1045" t="str">
        <v>50</v>
      </c>
      <c r="K1045" t="str">
        <v>PIVOINE TRONC</v>
      </c>
      <c r="L1045" t="str">
        <v>OR</v>
      </c>
      <c r="M1045" t="str">
        <v>EU</v>
      </c>
      <c r="N1045" t="str">
        <v>F4</v>
      </c>
      <c r="O1045" t="str">
        <v>1.3G</v>
      </c>
      <c r="P1045" t="str">
        <v>0163-F4-2220</v>
      </c>
      <c r="Q1045" t="str">
        <v>0.091</v>
      </c>
      <c r="R1045" t="str">
        <v>2</v>
      </c>
      <c r="S1045" t="str">
        <v>50</v>
      </c>
      <c r="T1045" t="str">
        <v>F-00000211</v>
      </c>
      <c r="U1045" t="str">
        <v>0</v>
      </c>
      <c r="V1045" t="str">
        <v>3.88</v>
      </c>
      <c r="W1045" t="str">
        <v>0</v>
      </c>
    </row>
    <row r="1046">
      <c r="A1046" t="str">
        <v>AutoTable</v>
      </c>
      <c r="D1046" t="str">
        <v>64975</v>
      </c>
      <c r="E1046" t="str">
        <v>BBE Ø75 SAULE PLEUREUR + TC OR</v>
      </c>
      <c r="F1046" t="str">
        <v>1</v>
      </c>
      <c r="H1046" t="str">
        <v>BOMBE</v>
      </c>
      <c r="I1046" t="str">
        <v>SPHERIQUE</v>
      </c>
      <c r="J1046" t="str">
        <v>75</v>
      </c>
      <c r="K1046" t="str">
        <v>PLEUREUR</v>
      </c>
      <c r="L1046" t="str">
        <v>OR</v>
      </c>
      <c r="M1046" t="str">
        <v>EU</v>
      </c>
      <c r="N1046" t="str">
        <v>F4</v>
      </c>
      <c r="O1046" t="str">
        <v>1.3G</v>
      </c>
      <c r="P1046" t="str">
        <v>0163-F4-1214</v>
      </c>
      <c r="Q1046" t="str">
        <v>0.146</v>
      </c>
      <c r="R1046" t="str">
        <v>3,3</v>
      </c>
      <c r="S1046" t="str">
        <v>75</v>
      </c>
      <c r="T1046" t="str">
        <v>F-00000211</v>
      </c>
      <c r="U1046" t="str">
        <v>4</v>
      </c>
      <c r="V1046" t="str">
        <v>6.63</v>
      </c>
      <c r="W1046" t="str">
        <v>1</v>
      </c>
    </row>
    <row r="1047">
      <c r="A1047" t="str">
        <v>AutoTable</v>
      </c>
      <c r="D1047" t="str">
        <v>65110</v>
      </c>
      <c r="E1047" t="str">
        <v>BBE Ø100 KAMURO + TC KAMURO</v>
      </c>
      <c r="F1047" t="str">
        <v>1</v>
      </c>
      <c r="H1047" t="str">
        <v>BOMBE</v>
      </c>
      <c r="I1047" t="str">
        <v>SPHERIQUE</v>
      </c>
      <c r="J1047" t="str">
        <v>100</v>
      </c>
      <c r="K1047" t="str">
        <v>PLEUREUR</v>
      </c>
      <c r="L1047" t="str">
        <v>KAMURO</v>
      </c>
      <c r="M1047" t="str">
        <v>EU</v>
      </c>
      <c r="N1047" t="str">
        <v>F4</v>
      </c>
      <c r="O1047" t="str">
        <v>1.3G</v>
      </c>
      <c r="P1047" t="str">
        <v>0163-F4-1223</v>
      </c>
      <c r="Q1047" t="str">
        <v>0.65</v>
      </c>
      <c r="R1047" t="str">
        <v>3,6</v>
      </c>
      <c r="S1047" t="str">
        <v>100</v>
      </c>
      <c r="T1047" t="str">
        <v>F-00000211</v>
      </c>
      <c r="U1047" t="str">
        <v>99</v>
      </c>
      <c r="V1047" t="str">
        <v>21.1</v>
      </c>
      <c r="W1047" t="str">
        <v>0</v>
      </c>
      <c r="X1047" t="str">
        <v>https://youtu.be/XQBbZFT2VWs</v>
      </c>
    </row>
    <row r="1048">
      <c r="A1048" t="str">
        <v>AutoTable</v>
      </c>
      <c r="D1048" t="str">
        <v>65112</v>
      </c>
      <c r="E1048" t="str">
        <v>BBE Ø125 KAMURO + TC KAMURO</v>
      </c>
      <c r="F1048" t="str">
        <v>1</v>
      </c>
      <c r="H1048" t="str">
        <v>BOMBE</v>
      </c>
      <c r="I1048" t="str">
        <v>SPHERIQUE</v>
      </c>
      <c r="J1048" t="str">
        <v>125</v>
      </c>
      <c r="K1048" t="str">
        <v>PLEUREUR</v>
      </c>
      <c r="L1048" t="str">
        <v>KAMURO</v>
      </c>
      <c r="M1048" t="str">
        <v>EU</v>
      </c>
      <c r="N1048" t="str">
        <v>F4</v>
      </c>
      <c r="O1048" t="str">
        <v>1.3G</v>
      </c>
      <c r="P1048" t="str">
        <v>0163-F4-2221</v>
      </c>
      <c r="Q1048" t="str">
        <v>0.919</v>
      </c>
      <c r="R1048" t="str">
        <v>4</v>
      </c>
      <c r="S1048" t="str">
        <v>125</v>
      </c>
      <c r="T1048" t="str">
        <v>F-00000211</v>
      </c>
      <c r="U1048" t="str">
        <v>28</v>
      </c>
      <c r="V1048" t="str">
        <v>26.24</v>
      </c>
      <c r="W1048" t="str">
        <v>0</v>
      </c>
      <c r="X1048" t="str">
        <v>https://youtu.be/I2XbaZ7c7uI</v>
      </c>
    </row>
    <row r="1049">
      <c r="A1049" t="str">
        <v>AutoTable</v>
      </c>
      <c r="D1049" t="str">
        <v>65112KA/RO</v>
      </c>
      <c r="E1049" t="str">
        <v>BBE 125MM TRC PALMIER KAMURO A CHGT ROSE</v>
      </c>
      <c r="F1049" t="str">
        <v>SPECIFIC</v>
      </c>
      <c r="H1049" t="str">
        <v>BOMBE</v>
      </c>
      <c r="I1049" t="str">
        <v>SPHERIQUE</v>
      </c>
      <c r="J1049" t="str">
        <v>125</v>
      </c>
      <c r="K1049" t="str">
        <v>BOMBE TRONC</v>
      </c>
      <c r="L1049" t="str">
        <v>KAMURO</v>
      </c>
      <c r="M1049" t="str">
        <v>EU</v>
      </c>
      <c r="N1049" t="str">
        <v>F4</v>
      </c>
      <c r="O1049" t="str">
        <v>1.3G</v>
      </c>
      <c r="P1049" t="str">
        <v>0163-F4-2221</v>
      </c>
      <c r="Q1049" t="str">
        <v>1.005</v>
      </c>
      <c r="R1049" t="str">
        <v>4</v>
      </c>
      <c r="S1049" t="str">
        <v>125</v>
      </c>
      <c r="T1049" t="str">
        <v>F-00000211</v>
      </c>
      <c r="U1049" t="str">
        <v>0</v>
      </c>
      <c r="V1049" t="str">
        <v>0</v>
      </c>
      <c r="W1049" t="str">
        <v>12</v>
      </c>
    </row>
    <row r="1050">
      <c r="A1050" t="str">
        <v>AutoTable</v>
      </c>
      <c r="D1050" t="str">
        <v>65112KA/VI</v>
      </c>
      <c r="E1050" t="str">
        <v>BBE Ø125 KAMURO À VIOLET + TC KAMURO</v>
      </c>
      <c r="F1050" t="str">
        <v>1</v>
      </c>
      <c r="H1050" t="str">
        <v>BOMBE</v>
      </c>
      <c r="I1050" t="str">
        <v>SPHERIQUE</v>
      </c>
      <c r="J1050" t="str">
        <v>125</v>
      </c>
      <c r="K1050" t="str">
        <v>PLEUREUR</v>
      </c>
      <c r="L1050" t="str">
        <v>KAMURO</v>
      </c>
      <c r="M1050" t="str">
        <v>EU</v>
      </c>
      <c r="N1050" t="str">
        <v>F4</v>
      </c>
      <c r="O1050" t="str">
        <v>1.3G</v>
      </c>
      <c r="P1050" t="str">
        <v>0163-F4-2221</v>
      </c>
      <c r="Q1050" t="str">
        <v>0.919</v>
      </c>
      <c r="R1050" t="str">
        <v>4</v>
      </c>
      <c r="S1050" t="str">
        <v>125</v>
      </c>
      <c r="T1050" t="str">
        <v>F-00000211</v>
      </c>
      <c r="U1050" t="str">
        <v>13</v>
      </c>
      <c r="V1050" t="str">
        <v>25.95</v>
      </c>
      <c r="W1050" t="str">
        <v>4</v>
      </c>
      <c r="X1050" t="str">
        <v>https://tinyurl.com/y4h4dp3m</v>
      </c>
    </row>
    <row r="1051">
      <c r="A1051" t="str">
        <v>AutoTable</v>
      </c>
      <c r="D1051" t="str">
        <v>65115</v>
      </c>
      <c r="E1051" t="str">
        <v>BBE Ø150 KAMURO + TC KAMURO</v>
      </c>
      <c r="F1051" t="str">
        <v>1</v>
      </c>
      <c r="H1051" t="str">
        <v>BOMBE</v>
      </c>
      <c r="I1051" t="str">
        <v>SPHERIQUE</v>
      </c>
      <c r="J1051" t="str">
        <v>150</v>
      </c>
      <c r="K1051" t="str">
        <v>PLEUREUR</v>
      </c>
      <c r="L1051" t="str">
        <v>KAMURO</v>
      </c>
      <c r="M1051" t="str">
        <v>EU</v>
      </c>
      <c r="N1051" t="str">
        <v>F4</v>
      </c>
      <c r="O1051" t="str">
        <v>1.3G</v>
      </c>
      <c r="P1051" t="str">
        <v>0163-F4-1216</v>
      </c>
      <c r="Q1051" t="str">
        <v>1.535</v>
      </c>
      <c r="R1051" t="str">
        <v>4,3</v>
      </c>
      <c r="S1051" t="str">
        <v>150</v>
      </c>
      <c r="T1051" t="str">
        <v>F-00000211</v>
      </c>
      <c r="U1051" t="str">
        <v>11</v>
      </c>
      <c r="V1051" t="str">
        <v>29.8</v>
      </c>
      <c r="W1051" t="str">
        <v>6</v>
      </c>
      <c r="X1051" t="str">
        <v>https://youtu.be/Noihuf_hFFE</v>
      </c>
    </row>
    <row r="1052">
      <c r="A1052" t="str">
        <v>AutoTable</v>
      </c>
      <c r="D1052" t="str">
        <v>65115KA/VI</v>
      </c>
      <c r="E1052" t="str">
        <v>BBE Ø150 KAMURO À VIOLET + TC KAMURO</v>
      </c>
      <c r="F1052" t="str">
        <v>1</v>
      </c>
      <c r="H1052" t="str">
        <v>BOMBE</v>
      </c>
      <c r="I1052" t="str">
        <v>SPHERIQUE</v>
      </c>
      <c r="J1052" t="str">
        <v>150</v>
      </c>
      <c r="K1052" t="str">
        <v>PLEUREUR</v>
      </c>
      <c r="L1052" t="str">
        <v>KAMURO</v>
      </c>
      <c r="M1052" t="str">
        <v>EU</v>
      </c>
      <c r="N1052" t="str">
        <v>F4</v>
      </c>
      <c r="O1052" t="str">
        <v>1.3G</v>
      </c>
      <c r="P1052" t="str">
        <v>0163-F4-1216</v>
      </c>
      <c r="Q1052" t="str">
        <v>1.535</v>
      </c>
      <c r="R1052" t="str">
        <v>4,3</v>
      </c>
      <c r="S1052" t="str">
        <v>150</v>
      </c>
      <c r="T1052" t="str">
        <v>F-00000211</v>
      </c>
      <c r="U1052" t="str">
        <v>13</v>
      </c>
      <c r="V1052" t="str">
        <v>29.8</v>
      </c>
      <c r="W1052" t="str">
        <v>0</v>
      </c>
      <c r="X1052" t="str">
        <v>https://tinyurl.com/y3jmc9pu</v>
      </c>
    </row>
    <row r="1053">
      <c r="A1053" t="str">
        <v>AutoTable</v>
      </c>
      <c r="D1053" t="str">
        <v>65120</v>
      </c>
      <c r="E1053" t="str">
        <v>BOMBE 200MM CARTON KAMURO</v>
      </c>
      <c r="F1053" t="str">
        <v>SPECIFIC</v>
      </c>
      <c r="H1053" t="str">
        <v>BOMBE</v>
      </c>
      <c r="I1053" t="str">
        <v>SPHERIQUE</v>
      </c>
      <c r="J1053" t="str">
        <v>200</v>
      </c>
      <c r="K1053" t="str">
        <v>BOMBE</v>
      </c>
      <c r="L1053" t="str">
        <v>KAMURO</v>
      </c>
      <c r="M1053" t="str">
        <v>EU</v>
      </c>
      <c r="N1053" t="str">
        <v>F4</v>
      </c>
      <c r="O1053" t="str">
        <v>1.3G</v>
      </c>
      <c r="P1053" t="str">
        <v>0163-F4-1217</v>
      </c>
      <c r="Q1053" t="str">
        <v>1.845</v>
      </c>
      <c r="R1053" t="str">
        <v>4</v>
      </c>
      <c r="S1053" t="str">
        <v>200</v>
      </c>
      <c r="T1053" t="str">
        <v>F-00000211</v>
      </c>
      <c r="U1053" t="str">
        <v>0</v>
      </c>
      <c r="V1053" t="str">
        <v>0</v>
      </c>
      <c r="W1053" t="str">
        <v>1</v>
      </c>
    </row>
    <row r="1054">
      <c r="A1054" t="str">
        <v>AutoTable</v>
      </c>
      <c r="D1054" t="str">
        <v>65125</v>
      </c>
      <c r="E1054" t="str">
        <v>BOMBE 250MM CARTON KAMURO</v>
      </c>
      <c r="F1054" t="str">
        <v>ANCIENNES REFS</v>
      </c>
      <c r="H1054" t="str">
        <v>BOMBE</v>
      </c>
      <c r="I1054" t="str">
        <v>SPHERIQUE</v>
      </c>
      <c r="J1054" t="str">
        <v>200</v>
      </c>
      <c r="K1054" t="str">
        <v>BOMBE</v>
      </c>
      <c r="L1054" t="str">
        <v>KAMURO</v>
      </c>
      <c r="M1054" t="str">
        <v>EU</v>
      </c>
      <c r="N1054" t="str">
        <v>F4</v>
      </c>
      <c r="O1054" t="str">
        <v>1.3G</v>
      </c>
      <c r="P1054" t="str">
        <v>0163-F4-1217</v>
      </c>
      <c r="Q1054" t="str">
        <v>1.845</v>
      </c>
      <c r="R1054" t="str">
        <v>4</v>
      </c>
      <c r="S1054" t="str">
        <v>200</v>
      </c>
      <c r="T1054" t="str">
        <v>F-00000211</v>
      </c>
      <c r="U1054" t="str">
        <v>0</v>
      </c>
      <c r="V1054" t="str">
        <v>0</v>
      </c>
      <c r="W1054" t="str">
        <v>0</v>
      </c>
    </row>
    <row r="1055">
      <c r="A1055" t="str">
        <v>AutoTable</v>
      </c>
      <c r="D1055" t="str">
        <v>65150</v>
      </c>
      <c r="E1055" t="str">
        <v>BBE Ø50 KAMURO + TC KAMURO</v>
      </c>
      <c r="F1055" t="str">
        <v>1</v>
      </c>
      <c r="H1055" t="str">
        <v>BOMBE</v>
      </c>
      <c r="I1055" t="str">
        <v>SPHERIQUE</v>
      </c>
      <c r="J1055" t="str">
        <v>50</v>
      </c>
      <c r="K1055" t="str">
        <v>PLEUREUR</v>
      </c>
      <c r="L1055" t="str">
        <v>KAMURO</v>
      </c>
      <c r="M1055" t="str">
        <v>EU</v>
      </c>
      <c r="N1055" t="str">
        <v>F4</v>
      </c>
      <c r="O1055" t="str">
        <v>1.3G</v>
      </c>
      <c r="P1055" t="str">
        <v>0163-F4-2220</v>
      </c>
      <c r="Q1055" t="str">
        <v>0.091</v>
      </c>
      <c r="R1055" t="str">
        <v>2</v>
      </c>
      <c r="S1055" t="str">
        <v>50</v>
      </c>
      <c r="T1055" t="str">
        <v>F-00000211</v>
      </c>
      <c r="U1055" t="str">
        <v>154</v>
      </c>
      <c r="V1055" t="str">
        <v>4.16</v>
      </c>
      <c r="W1055" t="str">
        <v>0</v>
      </c>
      <c r="X1055" t="str">
        <v>https://youtu.be/kfQktDaHcQA</v>
      </c>
    </row>
    <row r="1056">
      <c r="A1056" t="str">
        <v>AutoTable</v>
      </c>
      <c r="D1056" t="str">
        <v>65175</v>
      </c>
      <c r="E1056" t="str">
        <v>BBE Ø75 KAMURO + TC KAMURO</v>
      </c>
      <c r="F1056" t="str">
        <v>1</v>
      </c>
      <c r="H1056" t="str">
        <v>BOMBE</v>
      </c>
      <c r="I1056" t="str">
        <v>SPHERIQUE</v>
      </c>
      <c r="J1056" t="str">
        <v>75</v>
      </c>
      <c r="K1056" t="str">
        <v>PLEUREUR</v>
      </c>
      <c r="L1056" t="str">
        <v>KAMURO</v>
      </c>
      <c r="M1056" t="str">
        <v>EU</v>
      </c>
      <c r="N1056" t="str">
        <v>F4</v>
      </c>
      <c r="O1056" t="str">
        <v>1.3G</v>
      </c>
      <c r="P1056" t="str">
        <v>0163-F4-1214</v>
      </c>
      <c r="Q1056" t="str">
        <v>0.146</v>
      </c>
      <c r="R1056" t="str">
        <v>3,3</v>
      </c>
      <c r="S1056" t="str">
        <v>75</v>
      </c>
      <c r="T1056" t="str">
        <v>F-00000211</v>
      </c>
      <c r="U1056" t="str">
        <v>124</v>
      </c>
      <c r="V1056" t="str">
        <v>6.73</v>
      </c>
      <c r="W1056" t="str">
        <v>3</v>
      </c>
      <c r="X1056" t="str">
        <v>https://youtu.be/yXhqR2Ni270</v>
      </c>
    </row>
    <row r="1057">
      <c r="A1057" t="str">
        <v>AutoTable</v>
      </c>
      <c r="D1057" t="str">
        <v>65215</v>
      </c>
      <c r="E1057" t="str">
        <v>BOMBE 150MM COMETES CLIGNO ROSE</v>
      </c>
      <c r="F1057" t="str">
        <v>SPECIFIC</v>
      </c>
      <c r="H1057" t="str">
        <v>BOMBE</v>
      </c>
      <c r="I1057" t="str">
        <v>SPHERIQUE</v>
      </c>
      <c r="J1057" t="str">
        <v>150</v>
      </c>
      <c r="K1057" t="str">
        <v>COMETE CLIGNO</v>
      </c>
      <c r="L1057" t="str">
        <v>ROSE</v>
      </c>
      <c r="M1057" t="str">
        <v>EU</v>
      </c>
      <c r="N1057" t="str">
        <v>F4</v>
      </c>
      <c r="O1057" t="str">
        <v>1.3G</v>
      </c>
      <c r="P1057" t="str">
        <v>0163-F4-1216</v>
      </c>
      <c r="Q1057" t="str">
        <v>0.887</v>
      </c>
      <c r="R1057" t="str">
        <v>4,3</v>
      </c>
      <c r="S1057" t="str">
        <v>150</v>
      </c>
      <c r="T1057" t="str">
        <v>F-00000211</v>
      </c>
      <c r="U1057" t="str">
        <v>0</v>
      </c>
      <c r="V1057" t="str">
        <v>0</v>
      </c>
      <c r="W1057" t="str">
        <v>7</v>
      </c>
    </row>
    <row r="1058">
      <c r="A1058" t="str">
        <v>AutoTable</v>
      </c>
      <c r="D1058" t="str">
        <v>68110</v>
      </c>
      <c r="E1058" t="str">
        <v>BBE Ø100 KAMURO</v>
      </c>
      <c r="F1058" t="str">
        <v>1</v>
      </c>
      <c r="H1058" t="str">
        <v>BOMBE</v>
      </c>
      <c r="I1058" t="str">
        <v>SPHERIQUE</v>
      </c>
      <c r="J1058" t="str">
        <v>100</v>
      </c>
      <c r="K1058" t="str">
        <v>PLEUREUR</v>
      </c>
      <c r="L1058" t="str">
        <v>KAMURO</v>
      </c>
      <c r="M1058" t="str">
        <v>EU</v>
      </c>
      <c r="N1058" t="str">
        <v>F4</v>
      </c>
      <c r="O1058" t="str">
        <v>1.3G</v>
      </c>
      <c r="P1058" t="str">
        <v>0163-F4-1223</v>
      </c>
      <c r="Q1058" t="str">
        <v>0.359</v>
      </c>
      <c r="R1058" t="str">
        <v>3,6</v>
      </c>
      <c r="S1058" t="str">
        <v>100</v>
      </c>
      <c r="T1058" t="str">
        <v>F-00000211</v>
      </c>
      <c r="U1058" t="str">
        <v>104</v>
      </c>
      <c r="V1058" t="str">
        <v>11.72</v>
      </c>
      <c r="W1058" t="str">
        <v>0</v>
      </c>
      <c r="X1058" t="str">
        <v>https://youtu.be/dzx5v4pEOo0</v>
      </c>
    </row>
    <row r="1059">
      <c r="A1059" t="str">
        <v>AutoTable</v>
      </c>
      <c r="D1059" t="str">
        <v>68151</v>
      </c>
      <c r="E1059" t="str">
        <v>BBE Ø50 KAMURO</v>
      </c>
      <c r="F1059" t="str">
        <v>1</v>
      </c>
      <c r="H1059" t="str">
        <v>BOMBE</v>
      </c>
      <c r="I1059" t="str">
        <v>SPHERIQUE</v>
      </c>
      <c r="J1059" t="str">
        <v>50</v>
      </c>
      <c r="K1059" t="str">
        <v>PLEUREUR</v>
      </c>
      <c r="L1059" t="str">
        <v>KAMURO</v>
      </c>
      <c r="M1059" t="str">
        <v>EU</v>
      </c>
      <c r="N1059" t="str">
        <v>F4</v>
      </c>
      <c r="O1059" t="str">
        <v>1.3G</v>
      </c>
      <c r="P1059" t="str">
        <v>0163-F4-2220</v>
      </c>
      <c r="Q1059" t="str">
        <v>0.085</v>
      </c>
      <c r="R1059" t="str">
        <v>2</v>
      </c>
      <c r="S1059" t="str">
        <v>50</v>
      </c>
      <c r="T1059" t="str">
        <v>F-00000211</v>
      </c>
      <c r="U1059" t="str">
        <v>52</v>
      </c>
      <c r="V1059" t="str">
        <v>2.72</v>
      </c>
      <c r="W1059" t="str">
        <v>0</v>
      </c>
      <c r="X1059" t="str">
        <v>https://youtu.be/EmhzLXWJr-0</v>
      </c>
    </row>
    <row r="1060">
      <c r="A1060" t="str">
        <v>AutoTable</v>
      </c>
      <c r="D1060" t="str">
        <v>68175</v>
      </c>
      <c r="E1060" t="str">
        <v>BBE Ø75 KAMURO</v>
      </c>
      <c r="F1060" t="str">
        <v>1</v>
      </c>
      <c r="H1060" t="str">
        <v>BOMBE</v>
      </c>
      <c r="I1060" t="str">
        <v>SPHERIQUE</v>
      </c>
      <c r="J1060" t="str">
        <v>75</v>
      </c>
      <c r="K1060" t="str">
        <v>PLEUREUR</v>
      </c>
      <c r="L1060" t="str">
        <v>KAMURO</v>
      </c>
      <c r="M1060" t="str">
        <v>EU</v>
      </c>
      <c r="N1060" t="str">
        <v>F4</v>
      </c>
      <c r="O1060" t="str">
        <v>1.3G</v>
      </c>
      <c r="P1060" t="str">
        <v>0163-F4-1214</v>
      </c>
      <c r="Q1060" t="str">
        <v>0.177</v>
      </c>
      <c r="R1060" t="str">
        <v>3,3</v>
      </c>
      <c r="S1060" t="str">
        <v>75</v>
      </c>
      <c r="T1060" t="str">
        <v>F-00000211</v>
      </c>
      <c r="U1060" t="str">
        <v>2</v>
      </c>
      <c r="V1060" t="str">
        <v>4.57</v>
      </c>
      <c r="W1060" t="str">
        <v>0</v>
      </c>
      <c r="X1060" t="str">
        <v>https://youtu.be/0WpKjrkPGwI</v>
      </c>
    </row>
    <row r="1061">
      <c r="A1061" t="str">
        <v>AutoTable</v>
      </c>
      <c r="D1061" t="str">
        <v>703406</v>
      </c>
      <c r="E1061" t="str">
        <v>BOMBE PIVOINE 100MM ROUGE - 1170-F4-02057 - C4</v>
      </c>
      <c r="F1061" t="str">
        <v>ANCIENNES REFS</v>
      </c>
      <c r="H1061" t="str">
        <v>BOMBE</v>
      </c>
      <c r="I1061" t="str">
        <v>SPHERIQUE</v>
      </c>
      <c r="J1061" t="str">
        <v>100</v>
      </c>
      <c r="M1061" t="str">
        <v>CN</v>
      </c>
      <c r="N1061" t="str">
        <v>C4</v>
      </c>
      <c r="O1061" t="str">
        <v>1.3G</v>
      </c>
      <c r="P1061" t="str">
        <v>1170-F4-02057</v>
      </c>
      <c r="Q1061" t="str">
        <v>0.32</v>
      </c>
      <c r="S1061" t="str">
        <v>100</v>
      </c>
      <c r="T1061" t="str">
        <v>F-00000234</v>
      </c>
      <c r="U1061" t="str">
        <v>0</v>
      </c>
      <c r="V1061" t="str">
        <v>1.92</v>
      </c>
      <c r="W1061" t="str">
        <v>0</v>
      </c>
    </row>
    <row r="1062">
      <c r="A1062" t="str">
        <v>AutoTable</v>
      </c>
      <c r="D1062" t="str">
        <v>703407</v>
      </c>
      <c r="E1062" t="str">
        <v>BOMBE Ø100 PIVOINE ORANGE</v>
      </c>
      <c r="F1062" t="str">
        <v>ANCIENNES REFS</v>
      </c>
      <c r="H1062" t="str">
        <v>BOMBE</v>
      </c>
      <c r="I1062" t="str">
        <v>SPHERIQUE</v>
      </c>
      <c r="J1062" t="str">
        <v>100</v>
      </c>
      <c r="K1062" t="str">
        <v>PIVOINE</v>
      </c>
      <c r="L1062" t="str">
        <v>ORANGE</v>
      </c>
      <c r="M1062" t="str">
        <v>CN</v>
      </c>
      <c r="N1062" t="str">
        <v>F4</v>
      </c>
      <c r="O1062" t="str">
        <v>1.3G</v>
      </c>
      <c r="P1062" t="str">
        <v>1170-F4-02057</v>
      </c>
      <c r="Q1062" t="str">
        <v>0.32</v>
      </c>
      <c r="R1062" t="str">
        <v>3,5</v>
      </c>
      <c r="S1062" t="str">
        <v>100</v>
      </c>
      <c r="T1062" t="str">
        <v>F-00000234</v>
      </c>
      <c r="U1062" t="str">
        <v>0</v>
      </c>
      <c r="V1062" t="str">
        <v>1.92</v>
      </c>
      <c r="W1062" t="str">
        <v>0</v>
      </c>
    </row>
    <row r="1063">
      <c r="A1063" t="str">
        <v>AutoTable</v>
      </c>
      <c r="D1063" t="str">
        <v>703411</v>
      </c>
      <c r="E1063" t="str">
        <v>BOMBE Ø100 PIVOINE BLANCHE</v>
      </c>
      <c r="F1063" t="str">
        <v>ANCIENNES REFS</v>
      </c>
      <c r="H1063" t="str">
        <v>BOMBE</v>
      </c>
      <c r="I1063" t="str">
        <v>SPHERIQUE</v>
      </c>
      <c r="J1063" t="str">
        <v>100</v>
      </c>
      <c r="K1063" t="str">
        <v>PIVOINE</v>
      </c>
      <c r="L1063" t="str">
        <v>BLANC</v>
      </c>
      <c r="M1063" t="str">
        <v>CN</v>
      </c>
      <c r="N1063" t="str">
        <v>F4</v>
      </c>
      <c r="O1063" t="str">
        <v>1.3G</v>
      </c>
      <c r="P1063" t="str">
        <v>1170-F4-02057</v>
      </c>
      <c r="Q1063" t="str">
        <v>0.32</v>
      </c>
      <c r="R1063" t="str">
        <v>3,5</v>
      </c>
      <c r="S1063" t="str">
        <v>100</v>
      </c>
      <c r="T1063" t="str">
        <v>F-00000234</v>
      </c>
      <c r="U1063" t="str">
        <v>0</v>
      </c>
      <c r="V1063" t="str">
        <v>1.92</v>
      </c>
      <c r="W1063" t="str">
        <v>0</v>
      </c>
    </row>
    <row r="1064">
      <c r="A1064" t="str">
        <v>AutoTable</v>
      </c>
      <c r="D1064" t="str">
        <v>703475</v>
      </c>
      <c r="E1064" t="str">
        <v>BOMBE 100MM CERCLE VERT - 1170-F4-02742 - C4</v>
      </c>
      <c r="F1064" t="str">
        <v>ANCIENNES REFS</v>
      </c>
      <c r="H1064" t="str">
        <v>BOMBE</v>
      </c>
      <c r="I1064" t="str">
        <v>SPHERIQUE</v>
      </c>
      <c r="J1064" t="str">
        <v>100</v>
      </c>
      <c r="K1064" t="str">
        <v>GEOMETRIE CERCLE</v>
      </c>
      <c r="M1064" t="str">
        <v>CN</v>
      </c>
      <c r="N1064" t="str">
        <v>C4</v>
      </c>
      <c r="O1064" t="str">
        <v>1.3G</v>
      </c>
      <c r="P1064" t="str">
        <v>1170-F4-02742</v>
      </c>
      <c r="Q1064" t="str">
        <v>0.25</v>
      </c>
      <c r="S1064" t="str">
        <v>100</v>
      </c>
      <c r="T1064" t="str">
        <v>F-00000234</v>
      </c>
      <c r="U1064" t="str">
        <v>0</v>
      </c>
      <c r="V1064" t="str">
        <v>12.76</v>
      </c>
      <c r="W1064" t="str">
        <v>0</v>
      </c>
    </row>
    <row r="1065">
      <c r="A1065" t="str">
        <v>AutoTable</v>
      </c>
      <c r="D1065" t="str">
        <v>703481</v>
      </c>
      <c r="E1065" t="str">
        <v>BOMBE Ø100 PIVOINE OR</v>
      </c>
      <c r="F1065" t="str">
        <v>ANCIENNES REFS</v>
      </c>
      <c r="H1065" t="str">
        <v>BOMBE</v>
      </c>
      <c r="I1065" t="str">
        <v>SPHERIQUE</v>
      </c>
      <c r="J1065" t="str">
        <v>100</v>
      </c>
      <c r="K1065" t="str">
        <v>PIVOINE</v>
      </c>
      <c r="L1065" t="str">
        <v>OR</v>
      </c>
      <c r="M1065" t="str">
        <v>CN</v>
      </c>
      <c r="N1065" t="str">
        <v>F4</v>
      </c>
      <c r="O1065" t="str">
        <v>1.3G</v>
      </c>
      <c r="P1065" t="str">
        <v>1170-F4-02057</v>
      </c>
      <c r="Q1065" t="str">
        <v>0.32</v>
      </c>
      <c r="R1065" t="str">
        <v>3,5</v>
      </c>
      <c r="S1065" t="str">
        <v>100</v>
      </c>
      <c r="T1065" t="str">
        <v>F-00000234</v>
      </c>
      <c r="U1065" t="str">
        <v>0</v>
      </c>
      <c r="V1065" t="str">
        <v>1.92</v>
      </c>
      <c r="W1065" t="str">
        <v>0</v>
      </c>
    </row>
    <row r="1066">
      <c r="A1066" t="str">
        <v>AutoTable</v>
      </c>
      <c r="D1066" t="str">
        <v>703496</v>
      </c>
      <c r="E1066" t="str">
        <v>BOMBE Ø100 PAPILLON ROUGE</v>
      </c>
      <c r="F1066" t="str">
        <v>ANCIENNES REFS</v>
      </c>
      <c r="H1066" t="str">
        <v>BOMBE</v>
      </c>
      <c r="I1066" t="str">
        <v>SPHERIQUE</v>
      </c>
      <c r="J1066" t="str">
        <v>100</v>
      </c>
      <c r="K1066" t="str">
        <v>SPECIAL PAPILLON</v>
      </c>
      <c r="L1066" t="str">
        <v>ROUGE</v>
      </c>
      <c r="M1066" t="str">
        <v>CN</v>
      </c>
      <c r="N1066" t="str">
        <v>F4</v>
      </c>
      <c r="O1066" t="str">
        <v>1.3G</v>
      </c>
      <c r="P1066" t="str">
        <v>1170-F4-02742</v>
      </c>
      <c r="Q1066" t="str">
        <v>0.311</v>
      </c>
      <c r="R1066" t="str">
        <v>3</v>
      </c>
      <c r="S1066" t="str">
        <v>100</v>
      </c>
      <c r="T1066" t="str">
        <v>F-00000234</v>
      </c>
      <c r="U1066" t="str">
        <v>0</v>
      </c>
      <c r="V1066" t="str">
        <v>2.06</v>
      </c>
      <c r="W1066" t="str">
        <v>0</v>
      </c>
    </row>
    <row r="1067">
      <c r="A1067" t="str">
        <v>AutoTable</v>
      </c>
      <c r="D1067" t="str">
        <v>703508</v>
      </c>
      <c r="E1067" t="str">
        <v>BBE Ø125 PIVOINE MULTICOLORE</v>
      </c>
      <c r="F1067" t="str">
        <v>1</v>
      </c>
      <c r="H1067" t="str">
        <v>BOMBE</v>
      </c>
      <c r="I1067" t="str">
        <v>SPHERIQUE</v>
      </c>
      <c r="J1067" t="str">
        <v>125</v>
      </c>
      <c r="K1067" t="str">
        <v>PIVOINE</v>
      </c>
      <c r="L1067" t="str">
        <v>MULTICOLORE</v>
      </c>
      <c r="M1067" t="str">
        <v>CN</v>
      </c>
      <c r="N1067" t="str">
        <v>F4</v>
      </c>
      <c r="O1067" t="str">
        <v>1.3G</v>
      </c>
      <c r="P1067" t="str">
        <v>1170-F4-02744</v>
      </c>
      <c r="Q1067" t="str">
        <v>0.66</v>
      </c>
      <c r="R1067" t="str">
        <v>3,8</v>
      </c>
      <c r="S1067" t="str">
        <v>125</v>
      </c>
      <c r="T1067" t="str">
        <v>F-00000234</v>
      </c>
      <c r="U1067" t="str">
        <v>101</v>
      </c>
      <c r="V1067" t="str">
        <v>3.43</v>
      </c>
      <c r="W1067" t="str">
        <v>0</v>
      </c>
      <c r="X1067" t="str">
        <v>https://tinyurl.com/y6zsjbrb</v>
      </c>
    </row>
    <row r="1068">
      <c r="A1068" t="str">
        <v>AutoTable</v>
      </c>
      <c r="D1068" t="str">
        <v>703608</v>
      </c>
      <c r="E1068" t="str">
        <v>BBE Ø150 PIVOINE MULTICOLORE</v>
      </c>
      <c r="F1068" t="str">
        <v>1</v>
      </c>
      <c r="H1068" t="str">
        <v>BOMBE</v>
      </c>
      <c r="I1068" t="str">
        <v>SPHERIQUE</v>
      </c>
      <c r="J1068" t="str">
        <v>150</v>
      </c>
      <c r="K1068" t="str">
        <v>PIVOINE</v>
      </c>
      <c r="L1068" t="str">
        <v>MULTICOLORE</v>
      </c>
      <c r="M1068" t="str">
        <v>CN</v>
      </c>
      <c r="N1068" t="str">
        <v>F4</v>
      </c>
      <c r="O1068" t="str">
        <v>1.3G</v>
      </c>
      <c r="P1068" t="str">
        <v>1170-F4-02746</v>
      </c>
      <c r="Q1068" t="str">
        <v>1.05</v>
      </c>
      <c r="R1068" t="str">
        <v>4</v>
      </c>
      <c r="S1068" t="str">
        <v>150</v>
      </c>
      <c r="T1068" t="str">
        <v>F-00000234</v>
      </c>
      <c r="U1068" t="str">
        <v>6</v>
      </c>
      <c r="V1068" t="str">
        <v>5.37</v>
      </c>
      <c r="W1068" t="str">
        <v>0</v>
      </c>
      <c r="X1068" t="str">
        <v>https://tinyurl.com/y6sqjz3k</v>
      </c>
    </row>
    <row r="1069">
      <c r="A1069" t="str">
        <v>AutoTable</v>
      </c>
      <c r="D1069" t="str">
        <v>703609</v>
      </c>
      <c r="E1069" t="str">
        <v>BOMBE Ø150 PIVOINE ARGENT</v>
      </c>
      <c r="F1069" t="str">
        <v>ANCIENNES REFS</v>
      </c>
      <c r="H1069" t="str">
        <v>BOMBE</v>
      </c>
      <c r="I1069" t="str">
        <v>SPHERIQUE</v>
      </c>
      <c r="J1069" t="str">
        <v>150</v>
      </c>
      <c r="K1069" t="str">
        <v>PIVOINE</v>
      </c>
      <c r="L1069" t="str">
        <v>ARGENT</v>
      </c>
      <c r="M1069" t="str">
        <v>CN</v>
      </c>
      <c r="N1069" t="str">
        <v>F4</v>
      </c>
      <c r="O1069" t="str">
        <v>1.3G</v>
      </c>
      <c r="P1069" t="str">
        <v>1170-F4-02059</v>
      </c>
      <c r="Q1069" t="str">
        <v>1.05</v>
      </c>
      <c r="R1069" t="str">
        <v>4</v>
      </c>
      <c r="S1069" t="str">
        <v>150</v>
      </c>
      <c r="T1069" t="str">
        <v>F-00000234</v>
      </c>
      <c r="U1069" t="str">
        <v>0</v>
      </c>
      <c r="V1069" t="str">
        <v>5.37</v>
      </c>
      <c r="W1069" t="str">
        <v>0</v>
      </c>
    </row>
    <row r="1070">
      <c r="A1070" t="str">
        <v>AutoTable</v>
      </c>
      <c r="D1070" t="str">
        <v>703619</v>
      </c>
      <c r="E1070" t="str">
        <v>BBE Ø150 OEUFS DE DRAGON</v>
      </c>
      <c r="F1070" t="str">
        <v>1</v>
      </c>
      <c r="H1070" t="str">
        <v>BOMBE</v>
      </c>
      <c r="I1070" t="str">
        <v>SPHERIQUE</v>
      </c>
      <c r="J1070" t="str">
        <v>150</v>
      </c>
      <c r="K1070" t="str">
        <v>CREPITANT</v>
      </c>
      <c r="L1070" t="str">
        <v>ARGENT</v>
      </c>
      <c r="M1070" t="str">
        <v>CN</v>
      </c>
      <c r="N1070" t="str">
        <v>F4</v>
      </c>
      <c r="O1070" t="str">
        <v>1.3G</v>
      </c>
      <c r="P1070" t="str">
        <v>1170-F4-02746</v>
      </c>
      <c r="Q1070" t="str">
        <v>1.05</v>
      </c>
      <c r="R1070" t="str">
        <v>4</v>
      </c>
      <c r="S1070" t="str">
        <v>150</v>
      </c>
      <c r="T1070" t="str">
        <v>F-00000234</v>
      </c>
      <c r="U1070" t="str">
        <v>168</v>
      </c>
      <c r="V1070" t="str">
        <v>5.37</v>
      </c>
      <c r="W1070" t="str">
        <v>0</v>
      </c>
      <c r="X1070" t="str">
        <v>https://youtu.be/GSXEjepZkrc</v>
      </c>
    </row>
    <row r="1071">
      <c r="A1071" t="str">
        <v>AutoTable</v>
      </c>
      <c r="D1071" t="str">
        <v>704504</v>
      </c>
      <c r="E1071" t="str">
        <v>BOMBE Ø125 FEUILLES JAUNES</v>
      </c>
      <c r="F1071" t="str">
        <v>OPPORTUNITE</v>
      </c>
      <c r="H1071" t="str">
        <v>BOMBE</v>
      </c>
      <c r="I1071" t="str">
        <v>SPHERIQUE</v>
      </c>
      <c r="J1071" t="str">
        <v>125</v>
      </c>
      <c r="K1071" t="str">
        <v>SPECIAL FEUILLE</v>
      </c>
      <c r="L1071" t="str">
        <v>JAUNE</v>
      </c>
      <c r="M1071" t="str">
        <v>CN</v>
      </c>
      <c r="N1071" t="str">
        <v>F4</v>
      </c>
      <c r="O1071" t="str">
        <v>1.3G</v>
      </c>
      <c r="P1071" t="str">
        <v>1170-F4-02745</v>
      </c>
      <c r="Q1071" t="str">
        <v>0.44</v>
      </c>
      <c r="R1071" t="str">
        <v>3,8</v>
      </c>
      <c r="S1071" t="str">
        <v>125</v>
      </c>
      <c r="T1071" t="str">
        <v>F-00000234</v>
      </c>
      <c r="U1071" t="str">
        <v>208</v>
      </c>
      <c r="V1071" t="str">
        <v>3.26</v>
      </c>
      <c r="W1071" t="str">
        <v>0</v>
      </c>
    </row>
    <row r="1072">
      <c r="A1072" t="str">
        <v>AutoTable</v>
      </c>
      <c r="D1072" t="str">
        <v>704505</v>
      </c>
      <c r="E1072" t="str">
        <v>BOMBE Ø125 FEUILLES VERTES</v>
      </c>
      <c r="F1072" t="str">
        <v>OPPORTUNITE</v>
      </c>
      <c r="H1072" t="str">
        <v>BOMBE</v>
      </c>
      <c r="I1072" t="str">
        <v>SPHERIQUE</v>
      </c>
      <c r="J1072" t="str">
        <v>125</v>
      </c>
      <c r="K1072" t="str">
        <v>SPECIAL FEUILLE</v>
      </c>
      <c r="L1072" t="str">
        <v>VERT</v>
      </c>
      <c r="M1072" t="str">
        <v>CN</v>
      </c>
      <c r="N1072" t="str">
        <v>F4</v>
      </c>
      <c r="O1072" t="str">
        <v>1.3G</v>
      </c>
      <c r="P1072" t="str">
        <v>1170-F4-02745</v>
      </c>
      <c r="Q1072" t="str">
        <v>0.44</v>
      </c>
      <c r="R1072" t="str">
        <v>3,8</v>
      </c>
      <c r="S1072" t="str">
        <v>125</v>
      </c>
      <c r="T1072" t="str">
        <v>F-00000234</v>
      </c>
      <c r="U1072" t="str">
        <v>105</v>
      </c>
      <c r="V1072" t="str">
        <v>3.26</v>
      </c>
      <c r="W1072" t="str">
        <v>69</v>
      </c>
    </row>
    <row r="1073">
      <c r="A1073" t="str">
        <v>AutoTable</v>
      </c>
      <c r="D1073" t="str">
        <v>704526</v>
      </c>
      <c r="E1073" t="str">
        <v>BOMBE Ø125 TOURBILLONS ARGENT AVEC PISTIL ROUGE</v>
      </c>
      <c r="F1073" t="str">
        <v>ANCIENNES REFS</v>
      </c>
      <c r="H1073" t="str">
        <v>BOMBE</v>
      </c>
      <c r="I1073" t="str">
        <v>SPHERIQUE</v>
      </c>
      <c r="J1073" t="str">
        <v>125</v>
      </c>
      <c r="K1073" t="str">
        <v>SPECIAL SERPENTIN</v>
      </c>
      <c r="L1073" t="str">
        <v>ARGENT</v>
      </c>
      <c r="M1073" t="str">
        <v>CN</v>
      </c>
      <c r="N1073" t="str">
        <v>F4</v>
      </c>
      <c r="O1073" t="str">
        <v>1.3G</v>
      </c>
      <c r="P1073" t="str">
        <v>1170-F4-02744</v>
      </c>
      <c r="Q1073" t="str">
        <v>0.695</v>
      </c>
      <c r="R1073" t="str">
        <v>3,8</v>
      </c>
      <c r="S1073" t="str">
        <v>125</v>
      </c>
      <c r="T1073" t="str">
        <v>F-00000234</v>
      </c>
      <c r="U1073" t="str">
        <v>0</v>
      </c>
      <c r="V1073" t="str">
        <v>4.22</v>
      </c>
      <c r="W1073" t="str">
        <v>0</v>
      </c>
    </row>
    <row r="1074">
      <c r="A1074" t="str">
        <v>AutoTable</v>
      </c>
      <c r="D1074" t="str">
        <v>704550</v>
      </c>
      <c r="E1074" t="str">
        <v>BOMBE Ø125 QUATRE PETALES</v>
      </c>
      <c r="F1074" t="str">
        <v>OPPORTUNITE</v>
      </c>
      <c r="H1074" t="str">
        <v>BOMBE</v>
      </c>
      <c r="I1074" t="str">
        <v>SPHERIQUE</v>
      </c>
      <c r="J1074" t="str">
        <v>125</v>
      </c>
      <c r="K1074" t="str">
        <v>ARAIGNEE</v>
      </c>
      <c r="L1074" t="str">
        <v>VERT</v>
      </c>
      <c r="M1074" t="str">
        <v>CN</v>
      </c>
      <c r="N1074" t="str">
        <v>F4</v>
      </c>
      <c r="O1074" t="str">
        <v>1.3G</v>
      </c>
      <c r="P1074" t="str">
        <v>1170-F4-02744</v>
      </c>
      <c r="Q1074" t="str">
        <v>0.66</v>
      </c>
      <c r="R1074" t="str">
        <v>3,8</v>
      </c>
      <c r="S1074" t="str">
        <v>125</v>
      </c>
      <c r="T1074" t="str">
        <v>F-00000234</v>
      </c>
      <c r="U1074" t="str">
        <v>61</v>
      </c>
      <c r="V1074" t="str">
        <v>3.26</v>
      </c>
      <c r="W1074" t="str">
        <v>0</v>
      </c>
    </row>
    <row r="1075">
      <c r="A1075" t="str">
        <v>AutoTable</v>
      </c>
      <c r="D1075" t="str">
        <v>704586</v>
      </c>
      <c r="E1075" t="str">
        <v>BBE Ø125 CERCLE FANTÔME ROUGE CENTRE OEUFS DRAGON</v>
      </c>
      <c r="F1075" t="str">
        <v>1</v>
      </c>
      <c r="H1075" t="str">
        <v>BOMBE</v>
      </c>
      <c r="I1075" t="str">
        <v>SPHERIQUE</v>
      </c>
      <c r="J1075" t="str">
        <v>125</v>
      </c>
      <c r="K1075" t="str">
        <v>FORME</v>
      </c>
      <c r="L1075" t="str">
        <v>ROUGE</v>
      </c>
      <c r="M1075" t="str">
        <v>CN</v>
      </c>
      <c r="N1075" t="str">
        <v>F4</v>
      </c>
      <c r="O1075" t="str">
        <v>1.3G</v>
      </c>
      <c r="P1075" t="str">
        <v>1170-F4-02744</v>
      </c>
      <c r="Q1075" t="str">
        <v>0.695</v>
      </c>
      <c r="R1075" t="str">
        <v>3,8</v>
      </c>
      <c r="S1075" t="str">
        <v>125</v>
      </c>
      <c r="T1075" t="str">
        <v>F-00000234</v>
      </c>
      <c r="U1075" t="str">
        <v>54</v>
      </c>
      <c r="V1075" t="str">
        <v>3.24</v>
      </c>
      <c r="W1075" t="str">
        <v>0</v>
      </c>
      <c r="X1075" t="str">
        <v>https://youtu.be/rKOVMqkSHOE</v>
      </c>
    </row>
    <row r="1076">
      <c r="A1076" t="str">
        <v>AutoTable</v>
      </c>
      <c r="D1076" t="str">
        <v>704602</v>
      </c>
      <c r="E1076" t="str">
        <v>BOMBE Ø150 FEUILLES BLEUES</v>
      </c>
      <c r="F1076" t="str">
        <v>OPPORTUNITE</v>
      </c>
      <c r="H1076" t="str">
        <v>BOMBE</v>
      </c>
      <c r="I1076" t="str">
        <v>SPHERIQUE</v>
      </c>
      <c r="J1076" t="str">
        <v>150</v>
      </c>
      <c r="K1076" t="str">
        <v>SPECIAL FEUILLE</v>
      </c>
      <c r="L1076" t="str">
        <v>BLEU</v>
      </c>
      <c r="M1076" t="str">
        <v>CN</v>
      </c>
      <c r="N1076" t="str">
        <v>F4</v>
      </c>
      <c r="O1076" t="str">
        <v>1.3G</v>
      </c>
      <c r="P1076" t="str">
        <v>1170-F4-02747</v>
      </c>
      <c r="Q1076" t="str">
        <v>0.61</v>
      </c>
      <c r="R1076" t="str">
        <v>4,2</v>
      </c>
      <c r="S1076" t="str">
        <v>150</v>
      </c>
      <c r="T1076" t="str">
        <v>F-00000234</v>
      </c>
      <c r="U1076" t="str">
        <v>93</v>
      </c>
      <c r="V1076" t="str">
        <v>5.68</v>
      </c>
      <c r="W1076" t="str">
        <v>0</v>
      </c>
    </row>
    <row r="1077">
      <c r="A1077" t="str">
        <v>AutoTable</v>
      </c>
      <c r="D1077" t="str">
        <v>704606</v>
      </c>
      <c r="E1077" t="str">
        <v>BOMBE Ø150 FEUILLES ROUGES</v>
      </c>
      <c r="F1077" t="str">
        <v>OPPORTUNITE</v>
      </c>
      <c r="H1077" t="str">
        <v>BOMBE</v>
      </c>
      <c r="I1077" t="str">
        <v>SPHERIQUE</v>
      </c>
      <c r="J1077" t="str">
        <v>150</v>
      </c>
      <c r="K1077" t="str">
        <v>SPECIAL FEUILLE</v>
      </c>
      <c r="L1077" t="str">
        <v>ROUGE</v>
      </c>
      <c r="M1077" t="str">
        <v>CN</v>
      </c>
      <c r="N1077" t="str">
        <v>F4</v>
      </c>
      <c r="O1077" t="str">
        <v>1.3G</v>
      </c>
      <c r="P1077" t="str">
        <v>1170-F4-02747</v>
      </c>
      <c r="Q1077" t="str">
        <v>0.61</v>
      </c>
      <c r="R1077" t="str">
        <v>4,2</v>
      </c>
      <c r="S1077" t="str">
        <v>150</v>
      </c>
      <c r="T1077" t="str">
        <v>F-00000234</v>
      </c>
      <c r="U1077" t="str">
        <v>57</v>
      </c>
      <c r="V1077" t="str">
        <v>5.68</v>
      </c>
      <c r="W1077" t="str">
        <v>0</v>
      </c>
    </row>
    <row r="1078">
      <c r="A1078" t="str">
        <v>AutoTable</v>
      </c>
      <c r="D1078" t="str">
        <v>704609</v>
      </c>
      <c r="E1078" t="str">
        <v>BOMBE Ø150 FEUILLES ARGENT</v>
      </c>
      <c r="F1078" t="str">
        <v>OPPORTUNITE</v>
      </c>
      <c r="H1078" t="str">
        <v>BOMBE</v>
      </c>
      <c r="I1078" t="str">
        <v>SPHERIQUE</v>
      </c>
      <c r="J1078" t="str">
        <v>150</v>
      </c>
      <c r="K1078" t="str">
        <v>SPECIAL FEUILLE</v>
      </c>
      <c r="L1078" t="str">
        <v>ARGENT</v>
      </c>
      <c r="M1078" t="str">
        <v>CN</v>
      </c>
      <c r="N1078" t="str">
        <v>F4</v>
      </c>
      <c r="O1078" t="str">
        <v>1.3G</v>
      </c>
      <c r="P1078" t="str">
        <v>1170-F4-02747</v>
      </c>
      <c r="Q1078" t="str">
        <v>0.61</v>
      </c>
      <c r="R1078" t="str">
        <v>4,2</v>
      </c>
      <c r="S1078" t="str">
        <v>150</v>
      </c>
      <c r="T1078" t="str">
        <v>F-00000234</v>
      </c>
      <c r="U1078" t="str">
        <v>80</v>
      </c>
      <c r="V1078" t="str">
        <v>5.68</v>
      </c>
      <c r="W1078" t="str">
        <v>0</v>
      </c>
    </row>
    <row r="1079">
      <c r="A1079" t="str">
        <v>AutoTable</v>
      </c>
      <c r="D1079" t="str">
        <v>704622</v>
      </c>
      <c r="E1079" t="str">
        <v>BOMBE Ø150 ARGENT AVEC PISTIL BLEU</v>
      </c>
      <c r="F1079" t="str">
        <v>OPPORTUNITE</v>
      </c>
      <c r="H1079" t="str">
        <v>BOMBE</v>
      </c>
      <c r="I1079" t="str">
        <v>SPHERIQUE</v>
      </c>
      <c r="J1079" t="str">
        <v>150</v>
      </c>
      <c r="K1079" t="str">
        <v>PIVOINE</v>
      </c>
      <c r="L1079" t="str">
        <v>ARGENT</v>
      </c>
      <c r="M1079" t="str">
        <v>CN</v>
      </c>
      <c r="N1079" t="str">
        <v>F4</v>
      </c>
      <c r="O1079" t="str">
        <v>1.3G</v>
      </c>
      <c r="P1079" t="str">
        <v>1170-F4-02746</v>
      </c>
      <c r="Q1079" t="str">
        <v>1.1</v>
      </c>
      <c r="R1079" t="str">
        <v>4,2</v>
      </c>
      <c r="S1079" t="str">
        <v>150</v>
      </c>
      <c r="T1079" t="str">
        <v>F-00000234</v>
      </c>
      <c r="U1079" t="str">
        <v>82</v>
      </c>
      <c r="V1079" t="str">
        <v>7.36</v>
      </c>
      <c r="W1079" t="str">
        <v>35</v>
      </c>
    </row>
    <row r="1080">
      <c r="A1080" t="str">
        <v>AutoTable</v>
      </c>
      <c r="D1080" t="str">
        <v>704676</v>
      </c>
      <c r="E1080" t="str">
        <v>BOMBE Ø150 ETOILE 5 BRANCHES ROUGES</v>
      </c>
      <c r="F1080" t="str">
        <v>OPPORTUNITE</v>
      </c>
      <c r="H1080" t="str">
        <v>BOMBE</v>
      </c>
      <c r="I1080" t="str">
        <v>SPHERIQUE</v>
      </c>
      <c r="J1080" t="str">
        <v>150</v>
      </c>
      <c r="K1080" t="str">
        <v>GEOMETRIE MOTIF</v>
      </c>
      <c r="L1080" t="str">
        <v>ROUGE</v>
      </c>
      <c r="M1080" t="str">
        <v>CN</v>
      </c>
      <c r="N1080" t="str">
        <v>F4</v>
      </c>
      <c r="O1080" t="str">
        <v>1.3G</v>
      </c>
      <c r="P1080" t="str">
        <v>1170-F4-02746</v>
      </c>
      <c r="Q1080" t="str">
        <v>0.775</v>
      </c>
      <c r="R1080" t="str">
        <v>4,2</v>
      </c>
      <c r="S1080" t="str">
        <v>150</v>
      </c>
      <c r="T1080" t="str">
        <v>F-00000234</v>
      </c>
      <c r="U1080" t="str">
        <v>52</v>
      </c>
      <c r="V1080" t="str">
        <v>5.64</v>
      </c>
      <c r="W1080" t="str">
        <v>2</v>
      </c>
    </row>
    <row r="1081">
      <c r="A1081" t="str">
        <v>AutoTable</v>
      </c>
      <c r="D1081" t="str">
        <v>704696</v>
      </c>
      <c r="E1081" t="str">
        <v>BBE Ø150 PIVOINE ROUGE CENTRE BLEU CTRE ŒUF DRAGON</v>
      </c>
      <c r="F1081" t="str">
        <v>1</v>
      </c>
      <c r="H1081" t="str">
        <v>BOMBE</v>
      </c>
      <c r="I1081" t="str">
        <v>SPHERIQUE</v>
      </c>
      <c r="J1081" t="str">
        <v>150</v>
      </c>
      <c r="K1081" t="str">
        <v>CREPITANT</v>
      </c>
      <c r="L1081" t="str">
        <v>TRICOLORE</v>
      </c>
      <c r="M1081" t="str">
        <v>CN</v>
      </c>
      <c r="N1081" t="str">
        <v>F4</v>
      </c>
      <c r="O1081" t="str">
        <v>1.3G</v>
      </c>
      <c r="P1081" t="str">
        <v>1170-F4-02746</v>
      </c>
      <c r="Q1081" t="str">
        <v>1.1</v>
      </c>
      <c r="R1081" t="str">
        <v>4,2</v>
      </c>
      <c r="S1081" t="str">
        <v>150</v>
      </c>
      <c r="T1081" t="str">
        <v>F-00000234</v>
      </c>
      <c r="U1081" t="str">
        <v>1</v>
      </c>
      <c r="V1081" t="str">
        <v>7.39</v>
      </c>
      <c r="W1081" t="str">
        <v>0</v>
      </c>
      <c r="X1081" t="str">
        <v>https://youtu.be/RVjmZQHsWbI</v>
      </c>
    </row>
    <row r="1082">
      <c r="A1082" t="str">
        <v>AutoTable</v>
      </c>
      <c r="D1082" t="str">
        <v>705408</v>
      </c>
      <c r="E1082" t="str">
        <v>BOMBE Ø100 MULTICOLORE ETOILES FILANTES</v>
      </c>
      <c r="F1082" t="str">
        <v>ANCIENNES REFS</v>
      </c>
      <c r="H1082" t="str">
        <v>BOMBE</v>
      </c>
      <c r="I1082" t="str">
        <v>SPHERIQUE</v>
      </c>
      <c r="J1082" t="str">
        <v>100</v>
      </c>
      <c r="K1082" t="str">
        <v>SPECIAL ETOILE</v>
      </c>
      <c r="L1082" t="str">
        <v>MULTICOLORE</v>
      </c>
      <c r="M1082" t="str">
        <v>CN</v>
      </c>
      <c r="N1082" t="str">
        <v>F4</v>
      </c>
      <c r="O1082" t="str">
        <v>1.3G</v>
      </c>
      <c r="P1082" t="str">
        <v>1170-F4-02057</v>
      </c>
      <c r="Q1082" t="str">
        <v>0.32</v>
      </c>
      <c r="R1082" t="str">
        <v>3</v>
      </c>
      <c r="S1082" t="str">
        <v>100</v>
      </c>
      <c r="T1082" t="str">
        <v>F-00000234</v>
      </c>
      <c r="U1082" t="str">
        <v>0</v>
      </c>
      <c r="V1082" t="str">
        <v>1.92</v>
      </c>
      <c r="W1082" t="str">
        <v>0</v>
      </c>
    </row>
    <row r="1083">
      <c r="A1083" t="str">
        <v>AutoTable</v>
      </c>
      <c r="D1083" t="str">
        <v>705432</v>
      </c>
      <c r="E1083" t="str">
        <v>BOMBE Ø100 DRAPEAU VERT-BLANC-ROUGE</v>
      </c>
      <c r="F1083" t="str">
        <v>ANCIENNES REFS</v>
      </c>
      <c r="H1083" t="str">
        <v>BOMBE</v>
      </c>
      <c r="I1083" t="str">
        <v>SPHERIQUE</v>
      </c>
      <c r="J1083" t="str">
        <v>100</v>
      </c>
      <c r="K1083" t="str">
        <v>GEOMETRIE MOTIF</v>
      </c>
      <c r="L1083" t="str">
        <v>MULTICOLORE</v>
      </c>
      <c r="M1083" t="str">
        <v>CN</v>
      </c>
      <c r="N1083" t="str">
        <v>F4</v>
      </c>
      <c r="O1083" t="str">
        <v>1.3G</v>
      </c>
      <c r="P1083" t="str">
        <v>1008-F4-69248852</v>
      </c>
      <c r="Q1083" t="str">
        <v>0.34</v>
      </c>
      <c r="R1083" t="str">
        <v>3,5</v>
      </c>
      <c r="S1083" t="str">
        <v>100</v>
      </c>
      <c r="T1083" t="str">
        <v>F-00000300</v>
      </c>
      <c r="U1083" t="str">
        <v>0</v>
      </c>
      <c r="V1083" t="str">
        <v>2.41</v>
      </c>
      <c r="W1083" t="str">
        <v>0</v>
      </c>
    </row>
    <row r="1084">
      <c r="A1084" t="str">
        <v>AutoTable</v>
      </c>
      <c r="D1084" t="str">
        <v>72710-02</v>
      </c>
      <c r="E1084" t="str">
        <v>BOMBE 100 MM PAPILLOTE BLEU BB/76854/02/17</v>
      </c>
      <c r="F1084" t="str">
        <v>ANCIENNES REFS</v>
      </c>
      <c r="H1084" t="str">
        <v>BOMBE</v>
      </c>
      <c r="I1084" t="str">
        <v>SPHERIQUE</v>
      </c>
      <c r="J1084" t="str">
        <v>100</v>
      </c>
      <c r="K1084" t="str">
        <v>SPECIAL SERPENTIN</v>
      </c>
      <c r="M1084" t="str">
        <v>CN</v>
      </c>
      <c r="N1084" t="str">
        <v>K3</v>
      </c>
      <c r="O1084" t="str">
        <v>1.3G</v>
      </c>
      <c r="P1084" t="str">
        <v>BB/76854/02/17</v>
      </c>
      <c r="Q1084" t="str">
        <v>0.165</v>
      </c>
      <c r="R1084" t="str">
        <v>4</v>
      </c>
      <c r="S1084" t="str">
        <v>90</v>
      </c>
      <c r="T1084" t="str">
        <v>F-00000262</v>
      </c>
      <c r="U1084" t="str">
        <v>0</v>
      </c>
      <c r="V1084" t="str">
        <v>0</v>
      </c>
      <c r="W1084" t="str">
        <v>0</v>
      </c>
    </row>
    <row r="1085">
      <c r="A1085" t="str">
        <v>AutoTable</v>
      </c>
      <c r="D1085" t="str">
        <v>72710-06CE</v>
      </c>
      <c r="E1085" t="str">
        <v>BOMBE Ø100 BBE ROUGE A CHGT SERPENTIN AGRT</v>
      </c>
      <c r="F1085" t="str">
        <v>ANCIENNES REFS</v>
      </c>
      <c r="H1085" t="str">
        <v>BOMBE</v>
      </c>
      <c r="I1085" t="str">
        <v>SPHERIQUE</v>
      </c>
      <c r="J1085" t="str">
        <v>100</v>
      </c>
      <c r="K1085" t="str">
        <v>SPECIAL SERPENTIN</v>
      </c>
      <c r="L1085" t="str">
        <v>ROUGE</v>
      </c>
      <c r="M1085" t="str">
        <v>CN</v>
      </c>
      <c r="N1085" t="str">
        <v>F4</v>
      </c>
      <c r="O1085" t="str">
        <v>1.3G</v>
      </c>
      <c r="P1085" t="str">
        <v>1008-F4-69245117</v>
      </c>
      <c r="Q1085" t="str">
        <v>0.165</v>
      </c>
      <c r="R1085" t="str">
        <v>3,5</v>
      </c>
      <c r="S1085" t="str">
        <v>100</v>
      </c>
      <c r="T1085" t="str">
        <v>F-00000262</v>
      </c>
      <c r="U1085" t="str">
        <v>0</v>
      </c>
      <c r="V1085" t="str">
        <v>2.38</v>
      </c>
      <c r="W1085" t="str">
        <v>0</v>
      </c>
    </row>
    <row r="1086">
      <c r="A1086" t="str">
        <v>AutoTable</v>
      </c>
      <c r="D1086" t="str">
        <v>72710-08CE</v>
      </c>
      <c r="E1086" t="str">
        <v>BOMBE Ø100 BBE MULTICOLORE A CHGT SERPENTIN ARG</v>
      </c>
      <c r="F1086" t="str">
        <v>ANCIENNES REFS</v>
      </c>
      <c r="H1086" t="str">
        <v>BOMBE</v>
      </c>
      <c r="I1086" t="str">
        <v>SPHERIQUE</v>
      </c>
      <c r="J1086" t="str">
        <v>100</v>
      </c>
      <c r="K1086" t="str">
        <v>SPECIAL SERPENTIN</v>
      </c>
      <c r="L1086" t="str">
        <v>MULTICOLORE</v>
      </c>
      <c r="M1086" t="str">
        <v>CN</v>
      </c>
      <c r="N1086" t="str">
        <v>F4</v>
      </c>
      <c r="O1086" t="str">
        <v>1.3G</v>
      </c>
      <c r="P1086" t="str">
        <v>1008-F4-69246117</v>
      </c>
      <c r="Q1086" t="str">
        <v>0.165</v>
      </c>
      <c r="R1086" t="str">
        <v>3,5</v>
      </c>
      <c r="S1086" t="str">
        <v>100</v>
      </c>
      <c r="T1086" t="str">
        <v>F-00000262</v>
      </c>
      <c r="U1086" t="str">
        <v>0</v>
      </c>
      <c r="V1086" t="str">
        <v>2.268</v>
      </c>
      <c r="W1086" t="str">
        <v>0</v>
      </c>
    </row>
    <row r="1087">
      <c r="A1087" t="str">
        <v>AutoTable</v>
      </c>
      <c r="D1087" t="str">
        <v>72710A</v>
      </c>
      <c r="E1087" t="str">
        <v>BBE Ø100 PLUIE ARGENT (PREMIUM)</v>
      </c>
      <c r="F1087" t="str">
        <v>1</v>
      </c>
      <c r="H1087" t="str">
        <v>BOMBE</v>
      </c>
      <c r="I1087" t="str">
        <v>SPHERIQUE</v>
      </c>
      <c r="J1087" t="str">
        <v>100</v>
      </c>
      <c r="K1087" t="str">
        <v>PLEUREUR</v>
      </c>
      <c r="L1087" t="str">
        <v>ARGENT</v>
      </c>
      <c r="M1087" t="str">
        <v>EU</v>
      </c>
      <c r="N1087" t="str">
        <v>F4</v>
      </c>
      <c r="O1087" t="str">
        <v>1.3G</v>
      </c>
      <c r="P1087" t="str">
        <v>1395-F4-0612/2013</v>
      </c>
      <c r="Q1087" t="str">
        <v>0.303</v>
      </c>
      <c r="R1087" t="str">
        <v>4</v>
      </c>
      <c r="S1087" t="str">
        <v>100</v>
      </c>
      <c r="T1087" t="str">
        <v>F-00000317</v>
      </c>
      <c r="U1087" t="str">
        <v>99</v>
      </c>
      <c r="V1087" t="str">
        <v>9.8</v>
      </c>
      <c r="W1087" t="str">
        <v>15</v>
      </c>
      <c r="X1087" t="str">
        <v>https://youtu.be/zXBjmA6FWlI</v>
      </c>
    </row>
    <row r="1088">
      <c r="A1088" t="str">
        <v>AutoTable</v>
      </c>
      <c r="D1088" t="str">
        <v>72712A</v>
      </c>
      <c r="E1088" t="str">
        <v>BBE Ø125 PLUIE ARGENT (PREMIUM)</v>
      </c>
      <c r="F1088" t="str">
        <v>1</v>
      </c>
      <c r="H1088" t="str">
        <v>BOMBE</v>
      </c>
      <c r="I1088" t="str">
        <v>SPHERIQUE</v>
      </c>
      <c r="J1088" t="str">
        <v>125</v>
      </c>
      <c r="K1088" t="str">
        <v>PLEUREUR</v>
      </c>
      <c r="L1088" t="str">
        <v>ARGENT</v>
      </c>
      <c r="M1088" t="str">
        <v>EU</v>
      </c>
      <c r="N1088" t="str">
        <v>F4</v>
      </c>
      <c r="O1088" t="str">
        <v>1.3G</v>
      </c>
      <c r="P1088" t="str">
        <v>1395-F4-0614/2013</v>
      </c>
      <c r="Q1088" t="str">
        <v>0.721</v>
      </c>
      <c r="R1088" t="str">
        <v>3</v>
      </c>
      <c r="S1088" t="str">
        <v>125</v>
      </c>
      <c r="T1088" t="str">
        <v>F-00000317</v>
      </c>
      <c r="U1088" t="str">
        <v>330</v>
      </c>
      <c r="V1088" t="str">
        <v>17</v>
      </c>
      <c r="W1088" t="str">
        <v>330</v>
      </c>
      <c r="X1088" t="str">
        <v>https://tinyurl.com/y3xnw6uq</v>
      </c>
    </row>
    <row r="1089">
      <c r="A1089" t="str">
        <v>AutoTable</v>
      </c>
      <c r="D1089" t="str">
        <v>72712AB</v>
      </c>
      <c r="E1089" t="str">
        <v>BBE Ø125 PLUIE ARGENT CENTRE CLIGNO BLANC(PREMIUM)</v>
      </c>
      <c r="F1089" t="str">
        <v>1</v>
      </c>
      <c r="H1089" t="str">
        <v>BOMBE</v>
      </c>
      <c r="I1089" t="str">
        <v>SPHERIQUE</v>
      </c>
      <c r="J1089" t="str">
        <v>125</v>
      </c>
      <c r="K1089" t="str">
        <v>PLEUREUR</v>
      </c>
      <c r="L1089" t="str">
        <v>ARGENT</v>
      </c>
      <c r="M1089" t="str">
        <v>EU</v>
      </c>
      <c r="N1089" t="str">
        <v>F4</v>
      </c>
      <c r="O1089" t="str">
        <v>1.3G</v>
      </c>
      <c r="P1089" t="str">
        <v>1395-F4-0614/2013</v>
      </c>
      <c r="Q1089" t="str">
        <v>0.735</v>
      </c>
      <c r="R1089" t="str">
        <v>3</v>
      </c>
      <c r="S1089" t="str">
        <v>125</v>
      </c>
      <c r="T1089" t="str">
        <v>F-00000317</v>
      </c>
      <c r="U1089" t="str">
        <v>50</v>
      </c>
      <c r="V1089" t="str">
        <v>18.5</v>
      </c>
      <c r="W1089" t="str">
        <v>0</v>
      </c>
      <c r="X1089" t="str">
        <v>https://youtu.be/nW3SOc1dSkQ</v>
      </c>
    </row>
    <row r="1090">
      <c r="A1090" t="str">
        <v>AutoTable</v>
      </c>
      <c r="D1090" t="str">
        <v>72712CA</v>
      </c>
      <c r="E1090" t="str">
        <v>BBE Ø125 CLIGNO BLANC</v>
      </c>
      <c r="F1090" t="str">
        <v>1</v>
      </c>
      <c r="G1090" t="str">
        <v>2019</v>
      </c>
      <c r="H1090" t="str">
        <v>BOMBE</v>
      </c>
      <c r="I1090" t="str">
        <v>SPHERIQUE</v>
      </c>
      <c r="J1090" t="str">
        <v>125</v>
      </c>
      <c r="K1090" t="str">
        <v>CLIGNO</v>
      </c>
      <c r="L1090" t="str">
        <v>BLANC</v>
      </c>
      <c r="M1090" t="str">
        <v>EU</v>
      </c>
      <c r="N1090" t="str">
        <v>F4</v>
      </c>
      <c r="O1090" t="str">
        <v>1.3G</v>
      </c>
      <c r="P1090" t="str">
        <v>1395-F4-0614/2013</v>
      </c>
      <c r="Q1090" t="str">
        <v>0.721</v>
      </c>
      <c r="R1090" t="str">
        <v>3</v>
      </c>
      <c r="S1090" t="str">
        <v>125</v>
      </c>
      <c r="T1090" t="str">
        <v>F-00000317</v>
      </c>
      <c r="U1090" t="str">
        <v>117</v>
      </c>
      <c r="V1090" t="str">
        <v>20</v>
      </c>
      <c r="W1090" t="str">
        <v>117</v>
      </c>
      <c r="X1090" t="str">
        <v>https://youtu.be/Yp0biD29ASs</v>
      </c>
    </row>
    <row r="1091">
      <c r="A1091" t="str">
        <v>AutoTable</v>
      </c>
      <c r="D1091" t="str">
        <v>72712SOB</v>
      </c>
      <c r="E1091" t="str">
        <v>BBE Ø125 SCINTILLANT OR À BLEU CENTRE BLEU</v>
      </c>
      <c r="F1091" t="str">
        <v>1</v>
      </c>
      <c r="H1091" t="str">
        <v>BOMBE</v>
      </c>
      <c r="I1091" t="str">
        <v>SPHERIQUE</v>
      </c>
      <c r="J1091" t="str">
        <v>125</v>
      </c>
      <c r="K1091" t="str">
        <v>CLIGNO</v>
      </c>
      <c r="L1091" t="str">
        <v>OR</v>
      </c>
      <c r="M1091" t="str">
        <v>EU</v>
      </c>
      <c r="N1091" t="str">
        <v>F4</v>
      </c>
      <c r="O1091" t="str">
        <v>1.3G</v>
      </c>
      <c r="P1091" t="str">
        <v>1395-F4-0614/2013</v>
      </c>
      <c r="Q1091" t="str">
        <v>0.735</v>
      </c>
      <c r="R1091" t="str">
        <v>3</v>
      </c>
      <c r="S1091" t="str">
        <v>125</v>
      </c>
      <c r="T1091" t="str">
        <v>F-00000317</v>
      </c>
      <c r="U1091" t="str">
        <v>51</v>
      </c>
      <c r="V1091" t="str">
        <v>18.30571</v>
      </c>
      <c r="W1091" t="str">
        <v>0</v>
      </c>
      <c r="X1091" t="str">
        <v>https://youtu.be/udR_GUIjMOE</v>
      </c>
    </row>
    <row r="1092">
      <c r="A1092" t="str">
        <v>AutoTable</v>
      </c>
      <c r="D1092" t="str">
        <v>72715A</v>
      </c>
      <c r="E1092" t="str">
        <v>BBE Ø150 PLUIE ARGENT</v>
      </c>
      <c r="F1092" t="str">
        <v>1</v>
      </c>
      <c r="H1092" t="str">
        <v>BOMBE</v>
      </c>
      <c r="I1092" t="str">
        <v>SPHERIQUE</v>
      </c>
      <c r="J1092" t="str">
        <v>150</v>
      </c>
      <c r="K1092" t="str">
        <v>PLEUREUR</v>
      </c>
      <c r="L1092" t="str">
        <v>ARGENT</v>
      </c>
      <c r="M1092" t="str">
        <v>EU</v>
      </c>
      <c r="N1092" t="str">
        <v>F4</v>
      </c>
      <c r="O1092" t="str">
        <v>1.3G</v>
      </c>
      <c r="P1092" t="str">
        <v>1395-F4-0617/2013</v>
      </c>
      <c r="Q1092" t="str">
        <v>1.192</v>
      </c>
      <c r="R1092" t="str">
        <v>3,8</v>
      </c>
      <c r="S1092" t="str">
        <v>150</v>
      </c>
      <c r="T1092" t="str">
        <v>F-00000317</v>
      </c>
      <c r="U1092" t="str">
        <v>142</v>
      </c>
      <c r="V1092" t="str">
        <v>26.5</v>
      </c>
      <c r="W1092" t="str">
        <v>142</v>
      </c>
      <c r="X1092" t="str">
        <v>https://tinyurl.com/yyngkbe3</v>
      </c>
    </row>
    <row r="1093">
      <c r="A1093" t="str">
        <v>AutoTable</v>
      </c>
      <c r="D1093" t="str">
        <v>72715CA</v>
      </c>
      <c r="E1093" t="str">
        <v>BBE Ø150 CLIGNO BLANC</v>
      </c>
      <c r="F1093" t="str">
        <v>1</v>
      </c>
      <c r="G1093" t="str">
        <v>2019</v>
      </c>
      <c r="H1093" t="str">
        <v>BOMBE</v>
      </c>
      <c r="I1093" t="str">
        <v>SPHERIQUE</v>
      </c>
      <c r="J1093" t="str">
        <v>150</v>
      </c>
      <c r="K1093" t="str">
        <v>CLIGNO</v>
      </c>
      <c r="L1093" t="str">
        <v>BLANC</v>
      </c>
      <c r="M1093" t="str">
        <v>EU</v>
      </c>
      <c r="N1093" t="str">
        <v>F4</v>
      </c>
      <c r="O1093" t="str">
        <v>1.3G</v>
      </c>
      <c r="P1093" t="str">
        <v>1395-F4-0617/2013</v>
      </c>
      <c r="Q1093" t="str">
        <v>1.192</v>
      </c>
      <c r="R1093" t="str">
        <v>3,8</v>
      </c>
      <c r="S1093" t="str">
        <v>150</v>
      </c>
      <c r="T1093" t="str">
        <v>F-00000317</v>
      </c>
      <c r="U1093" t="str">
        <v>138</v>
      </c>
      <c r="V1093" t="str">
        <v>30</v>
      </c>
      <c r="W1093" t="str">
        <v>139</v>
      </c>
    </row>
    <row r="1094">
      <c r="A1094" t="str">
        <v>AutoTable</v>
      </c>
      <c r="D1094" t="str">
        <v>72715SOB</v>
      </c>
      <c r="E1094" t="str">
        <v>BBE Ø150 SCINTILLANT OR À BLEU CENTRE BLEU</v>
      </c>
      <c r="F1094" t="str">
        <v>1</v>
      </c>
      <c r="H1094" t="str">
        <v>BOMBE</v>
      </c>
      <c r="I1094" t="str">
        <v>SPHERIQUE</v>
      </c>
      <c r="J1094" t="str">
        <v>150</v>
      </c>
      <c r="K1094" t="str">
        <v>CLIGNO</v>
      </c>
      <c r="L1094" t="str">
        <v>OR</v>
      </c>
      <c r="M1094" t="str">
        <v>EU</v>
      </c>
      <c r="N1094" t="str">
        <v>F4</v>
      </c>
      <c r="O1094" t="str">
        <v>1.3G</v>
      </c>
      <c r="P1094" t="str">
        <v>1395-F4-0617/2013</v>
      </c>
      <c r="Q1094" t="str">
        <v>1.243</v>
      </c>
      <c r="R1094" t="str">
        <v>3,8</v>
      </c>
      <c r="S1094" t="str">
        <v>150</v>
      </c>
      <c r="T1094" t="str">
        <v>F-00000317</v>
      </c>
      <c r="U1094" t="str">
        <v>98</v>
      </c>
      <c r="V1094" t="str">
        <v>27</v>
      </c>
      <c r="W1094" t="str">
        <v>98</v>
      </c>
      <c r="X1094" t="str">
        <v>https://youtu.be/jVdqUAid6no</v>
      </c>
    </row>
    <row r="1095">
      <c r="A1095" t="str">
        <v>AutoTable</v>
      </c>
      <c r="D1095" t="str">
        <v>72720KA</v>
      </c>
      <c r="E1095" t="str">
        <v>BBE Ø200 KAMURO</v>
      </c>
      <c r="F1095" t="str">
        <v>1</v>
      </c>
      <c r="H1095" t="str">
        <v>BOMBE</v>
      </c>
      <c r="I1095" t="str">
        <v>SPHERIQUE</v>
      </c>
      <c r="J1095" t="str">
        <v>200</v>
      </c>
      <c r="K1095" t="str">
        <v>PLEUREUR</v>
      </c>
      <c r="L1095" t="str">
        <v>KAMURO</v>
      </c>
      <c r="M1095" t="str">
        <v>EU</v>
      </c>
      <c r="N1095" t="str">
        <v>F4</v>
      </c>
      <c r="O1095" t="str">
        <v>1.3G</v>
      </c>
      <c r="P1095" t="str">
        <v>1395-F4-0620/2013</v>
      </c>
      <c r="Q1095" t="str">
        <v>3.385</v>
      </c>
      <c r="R1095" t="str">
        <v>4,5</v>
      </c>
      <c r="S1095" t="str">
        <v>200</v>
      </c>
      <c r="T1095" t="str">
        <v>F-00000317</v>
      </c>
      <c r="U1095" t="str">
        <v>72</v>
      </c>
      <c r="V1095" t="str">
        <v>54</v>
      </c>
      <c r="W1095" t="str">
        <v>72</v>
      </c>
      <c r="X1095" t="str">
        <v>https://tinyurl.com/y48qq6ms</v>
      </c>
    </row>
    <row r="1096">
      <c r="A1096" t="str">
        <v>AutoTable</v>
      </c>
      <c r="D1096" t="str">
        <v>72720KA/R</v>
      </c>
      <c r="E1096" t="str">
        <v>BOMBE Ø200 PLUIE OR ET ARGENT POINTE ROUGE</v>
      </c>
      <c r="F1096" t="str">
        <v>CLIENT PDF</v>
      </c>
      <c r="H1096" t="str">
        <v>BOMBE</v>
      </c>
      <c r="I1096" t="str">
        <v>SPHERIQUE</v>
      </c>
      <c r="J1096" t="str">
        <v>200</v>
      </c>
      <c r="K1096" t="str">
        <v>PIVOINE FILET</v>
      </c>
      <c r="L1096" t="str">
        <v>OR</v>
      </c>
      <c r="M1096" t="str">
        <v>EU</v>
      </c>
      <c r="N1096" t="str">
        <v>F4</v>
      </c>
      <c r="O1096" t="str">
        <v>1.3G</v>
      </c>
      <c r="P1096" t="str">
        <v>1395-F4-0620/2013</v>
      </c>
      <c r="Q1096" t="str">
        <v>3.385</v>
      </c>
      <c r="R1096" t="str">
        <v>4,5</v>
      </c>
      <c r="S1096" t="str">
        <v>200</v>
      </c>
      <c r="T1096" t="str">
        <v>F-00000317</v>
      </c>
      <c r="U1096" t="str">
        <v>54</v>
      </c>
      <c r="V1096" t="str">
        <v>54</v>
      </c>
      <c r="W1096" t="str">
        <v>54</v>
      </c>
    </row>
    <row r="1097">
      <c r="A1097" t="str">
        <v>AutoTable</v>
      </c>
      <c r="D1097" t="str">
        <v>72810P/VI</v>
      </c>
      <c r="E1097" t="str">
        <v>BOMBE 100MM PIVOINE - PAPILLONS VIOLET</v>
      </c>
      <c r="F1097" t="str">
        <v>SPECIFIC</v>
      </c>
      <c r="H1097" t="str">
        <v>BOMBE</v>
      </c>
      <c r="I1097" t="str">
        <v>SPHERIQUE</v>
      </c>
      <c r="J1097" t="str">
        <v>100</v>
      </c>
      <c r="K1097" t="str">
        <v>PIVOINE</v>
      </c>
      <c r="L1097" t="str">
        <v>VIOLET</v>
      </c>
      <c r="M1097" t="str">
        <v>EU</v>
      </c>
      <c r="N1097" t="str">
        <v>F4</v>
      </c>
      <c r="O1097" t="str">
        <v>1.4G</v>
      </c>
      <c r="P1097" t="str">
        <v>1395-F4-0603/2013</v>
      </c>
      <c r="Q1097" t="str">
        <v>0.61</v>
      </c>
      <c r="R1097" t="str">
        <v>3</v>
      </c>
      <c r="S1097" t="str">
        <v>100</v>
      </c>
      <c r="T1097" t="str">
        <v>F-00000317</v>
      </c>
      <c r="U1097" t="str">
        <v>25</v>
      </c>
      <c r="V1097" t="str">
        <v>19</v>
      </c>
      <c r="W1097" t="str">
        <v>8</v>
      </c>
    </row>
    <row r="1098">
      <c r="A1098" t="str">
        <v>AutoTable</v>
      </c>
      <c r="D1098" t="str">
        <v>72820B</v>
      </c>
      <c r="E1098" t="str">
        <v>BOMBE 200MM DALHIA BLEUE</v>
      </c>
      <c r="F1098" t="str">
        <v>SPECIFIC</v>
      </c>
      <c r="H1098" t="str">
        <v>BOMBE</v>
      </c>
      <c r="I1098" t="str">
        <v>SPHERIQUE</v>
      </c>
      <c r="J1098" t="str">
        <v>200</v>
      </c>
      <c r="K1098" t="str">
        <v>ARAIGNEE</v>
      </c>
      <c r="L1098" t="str">
        <v>BLEU</v>
      </c>
      <c r="M1098" t="str">
        <v>EU</v>
      </c>
      <c r="N1098" t="str">
        <v>F4</v>
      </c>
      <c r="O1098" t="str">
        <v>1.3G</v>
      </c>
      <c r="P1098" t="str">
        <v>1395-F4-0620/2013</v>
      </c>
      <c r="Q1098" t="str">
        <v>3.22</v>
      </c>
      <c r="R1098" t="str">
        <v>3</v>
      </c>
      <c r="S1098" t="str">
        <v>200</v>
      </c>
      <c r="T1098" t="str">
        <v>F-00000317</v>
      </c>
      <c r="U1098" t="str">
        <v>3</v>
      </c>
      <c r="V1098" t="str">
        <v>58</v>
      </c>
      <c r="W1098" t="str">
        <v>1</v>
      </c>
    </row>
    <row r="1099">
      <c r="A1099" t="str">
        <v>AutoTable</v>
      </c>
      <c r="D1099" t="str">
        <v>72820PA/CB</v>
      </c>
      <c r="E1099" t="str">
        <v>BOMBE 200MM PLUIE ARGT CENTRE CLIGNO</v>
      </c>
      <c r="F1099" t="str">
        <v>SPECIFIC</v>
      </c>
      <c r="H1099" t="str">
        <v>BOMBE</v>
      </c>
      <c r="I1099" t="str">
        <v>SPHERIQUE</v>
      </c>
      <c r="J1099" t="str">
        <v>200</v>
      </c>
      <c r="K1099" t="str">
        <v>PIVOINE CLIGNO</v>
      </c>
      <c r="L1099" t="str">
        <v>ARGENT</v>
      </c>
      <c r="M1099" t="str">
        <v>EU</v>
      </c>
      <c r="N1099" t="str">
        <v>F4</v>
      </c>
      <c r="O1099" t="str">
        <v>1.3G</v>
      </c>
      <c r="P1099" t="str">
        <v>1395-F4-0620/2013</v>
      </c>
      <c r="Q1099" t="str">
        <v>3.13</v>
      </c>
      <c r="R1099" t="str">
        <v>3</v>
      </c>
      <c r="S1099" t="str">
        <v>200</v>
      </c>
      <c r="T1099" t="str">
        <v>F-00000317</v>
      </c>
      <c r="U1099" t="str">
        <v>3</v>
      </c>
      <c r="V1099" t="str">
        <v>58</v>
      </c>
      <c r="W1099" t="str">
        <v>2</v>
      </c>
    </row>
    <row r="1100">
      <c r="A1100" t="str">
        <v>AutoTable</v>
      </c>
      <c r="D1100" t="str">
        <v>72820VI</v>
      </c>
      <c r="E1100" t="str">
        <v>BOMBE 200MM DALHIA VIOLET</v>
      </c>
      <c r="F1100" t="str">
        <v>SPECIFIC</v>
      </c>
      <c r="H1100" t="str">
        <v>BOMBE</v>
      </c>
      <c r="I1100" t="str">
        <v>SPHERIQUE</v>
      </c>
      <c r="J1100" t="str">
        <v>200</v>
      </c>
      <c r="K1100" t="str">
        <v>ARAIGNEE</v>
      </c>
      <c r="L1100" t="str">
        <v>VIOLET</v>
      </c>
      <c r="M1100" t="str">
        <v>EU</v>
      </c>
      <c r="N1100" t="str">
        <v>F4</v>
      </c>
      <c r="O1100" t="str">
        <v>1.3G</v>
      </c>
      <c r="P1100" t="str">
        <v>1395-F4-0620/2013</v>
      </c>
      <c r="Q1100" t="str">
        <v>3.22</v>
      </c>
      <c r="R1100" t="str">
        <v>3</v>
      </c>
      <c r="S1100" t="str">
        <v>200</v>
      </c>
      <c r="T1100" t="str">
        <v>F-00000317</v>
      </c>
      <c r="U1100" t="str">
        <v>3</v>
      </c>
      <c r="V1100" t="str">
        <v>58</v>
      </c>
      <c r="W1100" t="str">
        <v>1</v>
      </c>
    </row>
    <row r="1101">
      <c r="A1101" t="str">
        <v>AutoTable</v>
      </c>
      <c r="D1101" t="str">
        <v>72825KA/R</v>
      </c>
      <c r="E1101" t="str">
        <v>BOMBE 250mm KAMURO POINTES ROUGE CENTRE CLIGNO RGE</v>
      </c>
      <c r="F1101" t="str">
        <v>SPECIFIC</v>
      </c>
      <c r="H1101" t="str">
        <v>BOMBE</v>
      </c>
      <c r="I1101" t="str">
        <v>SPHERIQUE</v>
      </c>
      <c r="J1101" t="str">
        <v>250</v>
      </c>
      <c r="K1101" t="str">
        <v>BOMBE CLIGNO</v>
      </c>
      <c r="L1101" t="str">
        <v>KAMURO</v>
      </c>
      <c r="M1101" t="str">
        <v>EU</v>
      </c>
      <c r="N1101" t="str">
        <v>F4</v>
      </c>
      <c r="O1101" t="str">
        <v>1.3G</v>
      </c>
      <c r="P1101" t="str">
        <v>1395-F4-0622/2013</v>
      </c>
      <c r="Q1101" t="str">
        <v>18.91</v>
      </c>
      <c r="R1101" t="str">
        <v>3</v>
      </c>
      <c r="S1101" t="str">
        <v>250</v>
      </c>
      <c r="T1101" t="str">
        <v>F-00000317</v>
      </c>
      <c r="U1101" t="str">
        <v>3</v>
      </c>
      <c r="V1101" t="str">
        <v>142.5</v>
      </c>
      <c r="W1101" t="str">
        <v>1</v>
      </c>
    </row>
    <row r="1102">
      <c r="A1102" t="str">
        <v>AutoTable</v>
      </c>
      <c r="D1102" t="str">
        <v>72825PA/CB</v>
      </c>
      <c r="E1102" t="str">
        <v>BOMBE 250MM PLUIE ARGT CENTRE CLIGNO BLANC</v>
      </c>
      <c r="F1102" t="str">
        <v>SPECIFIC</v>
      </c>
      <c r="H1102" t="str">
        <v>BOMBE</v>
      </c>
      <c r="I1102" t="str">
        <v>SPHERIQUE</v>
      </c>
      <c r="J1102" t="str">
        <v>250</v>
      </c>
      <c r="K1102" t="str">
        <v>BOMBE CLIGNO</v>
      </c>
      <c r="L1102" t="str">
        <v>ARGENT</v>
      </c>
      <c r="M1102" t="str">
        <v>EU</v>
      </c>
      <c r="N1102" t="str">
        <v>F4</v>
      </c>
      <c r="O1102" t="str">
        <v>1.3G</v>
      </c>
      <c r="P1102" t="str">
        <v>1395-F4-0622/2013</v>
      </c>
      <c r="Q1102" t="str">
        <v>18.91</v>
      </c>
      <c r="R1102" t="str">
        <v>3</v>
      </c>
      <c r="S1102" t="str">
        <v>250</v>
      </c>
      <c r="T1102" t="str">
        <v>F-00000317</v>
      </c>
      <c r="U1102" t="str">
        <v>3</v>
      </c>
      <c r="V1102" t="str">
        <v>142.5</v>
      </c>
      <c r="W1102" t="str">
        <v>1</v>
      </c>
    </row>
    <row r="1103">
      <c r="A1103" t="str">
        <v>AutoTable</v>
      </c>
      <c r="D1103" t="str">
        <v>72875KA/F</v>
      </c>
      <c r="E1103" t="str">
        <v>BOMBE 75MM RAYONS KAMURO CRACKLING + TRONC</v>
      </c>
      <c r="F1103" t="str">
        <v>SPECIFIC</v>
      </c>
      <c r="H1103" t="str">
        <v>BOMBE</v>
      </c>
      <c r="I1103" t="str">
        <v>SPHERIQUE</v>
      </c>
      <c r="J1103" t="str">
        <v>75</v>
      </c>
      <c r="K1103" t="str">
        <v>BOMBE TRONC</v>
      </c>
      <c r="L1103" t="str">
        <v>KAMURO</v>
      </c>
      <c r="M1103" t="str">
        <v>EU</v>
      </c>
      <c r="N1103" t="str">
        <v>F4</v>
      </c>
      <c r="O1103" t="str">
        <v>1.3G</v>
      </c>
      <c r="P1103" t="str">
        <v>1395-F4-0591/2013</v>
      </c>
      <c r="Q1103" t="str">
        <v>0.28</v>
      </c>
      <c r="R1103" t="str">
        <v>3</v>
      </c>
      <c r="S1103" t="str">
        <v>75</v>
      </c>
      <c r="T1103" t="str">
        <v>F-00000317</v>
      </c>
      <c r="U1103" t="str">
        <v>35</v>
      </c>
      <c r="V1103" t="str">
        <v>10.84286</v>
      </c>
      <c r="W1103" t="str">
        <v>25</v>
      </c>
    </row>
    <row r="1104">
      <c r="A1104" t="str">
        <v>AutoTable</v>
      </c>
      <c r="D1104" t="str">
        <v>72915</v>
      </c>
      <c r="E1104" t="str">
        <v>BOMBE 150MM FANTOME</v>
      </c>
      <c r="F1104" t="str">
        <v>SPECIFIC</v>
      </c>
      <c r="H1104" t="str">
        <v>BOMBE</v>
      </c>
      <c r="I1104" t="str">
        <v>SPHERIQUE</v>
      </c>
      <c r="J1104" t="str">
        <v>150</v>
      </c>
      <c r="K1104" t="str">
        <v>FANTOME</v>
      </c>
      <c r="L1104" t="str">
        <v>MULTICOLORE</v>
      </c>
      <c r="M1104" t="str">
        <v>EU</v>
      </c>
      <c r="N1104" t="str">
        <v>F4</v>
      </c>
      <c r="O1104" t="str">
        <v>1.3G</v>
      </c>
      <c r="P1104" t="str">
        <v>1395-F4-0617/2013</v>
      </c>
      <c r="Q1104" t="str">
        <v>1.192</v>
      </c>
      <c r="R1104" t="str">
        <v>3</v>
      </c>
      <c r="S1104" t="str">
        <v>150</v>
      </c>
      <c r="T1104" t="str">
        <v>F-00000317</v>
      </c>
      <c r="U1104" t="str">
        <v>20</v>
      </c>
      <c r="V1104" t="str">
        <v>34</v>
      </c>
      <c r="W1104" t="str">
        <v>5</v>
      </c>
    </row>
    <row r="1105">
      <c r="A1105" t="str">
        <v>AutoTable</v>
      </c>
      <c r="D1105" t="str">
        <v>73012BC</v>
      </c>
      <c r="E1105" t="str">
        <v>BOMBE 125 MM ETOILES FILANTES BLANCHES</v>
      </c>
      <c r="F1105" t="str">
        <v>ANCIENNES REFS</v>
      </c>
      <c r="H1105" t="str">
        <v>BOMBE</v>
      </c>
      <c r="I1105" t="str">
        <v>SPHERIQUE</v>
      </c>
      <c r="J1105" t="str">
        <v>125</v>
      </c>
      <c r="K1105" t="str">
        <v>SPECIAL ETOILE</v>
      </c>
      <c r="L1105" t="str">
        <v>BLANC</v>
      </c>
      <c r="M1105" t="str">
        <v>EU</v>
      </c>
      <c r="N1105" t="str">
        <v>F4</v>
      </c>
      <c r="O1105" t="str">
        <v>1.3G</v>
      </c>
      <c r="P1105" t="str">
        <v>0589-F4-0065</v>
      </c>
      <c r="Q1105" t="str">
        <v>0.5</v>
      </c>
      <c r="R1105" t="str">
        <v>3</v>
      </c>
      <c r="S1105" t="str">
        <v>125</v>
      </c>
      <c r="T1105" t="str">
        <v>F-00000270</v>
      </c>
      <c r="U1105" t="str">
        <v>0</v>
      </c>
      <c r="V1105" t="str">
        <v>0</v>
      </c>
      <c r="W1105" t="str">
        <v>0</v>
      </c>
    </row>
    <row r="1106">
      <c r="A1106" t="str">
        <v>AutoTable</v>
      </c>
      <c r="D1106" t="str">
        <v>73012J</v>
      </c>
      <c r="E1106" t="str">
        <v>BOMBE 125 MM ETOILES FILANTES JAUNES</v>
      </c>
      <c r="F1106" t="str">
        <v>ANCIENNES REFS</v>
      </c>
      <c r="H1106" t="str">
        <v>BOMBE</v>
      </c>
      <c r="I1106" t="str">
        <v>SPHERIQUE</v>
      </c>
      <c r="J1106" t="str">
        <v>125</v>
      </c>
      <c r="K1106" t="str">
        <v>SPECIAL ETOILE</v>
      </c>
      <c r="L1106" t="str">
        <v>JAUNE</v>
      </c>
      <c r="M1106" t="str">
        <v>EU</v>
      </c>
      <c r="N1106" t="str">
        <v>F4</v>
      </c>
      <c r="O1106" t="str">
        <v>1.3G</v>
      </c>
      <c r="P1106" t="str">
        <v>0589-F4-0065</v>
      </c>
      <c r="Q1106" t="str">
        <v>0.5</v>
      </c>
      <c r="R1106" t="str">
        <v>2</v>
      </c>
      <c r="S1106" t="str">
        <v>125</v>
      </c>
      <c r="T1106" t="str">
        <v>F-00000270</v>
      </c>
      <c r="U1106" t="str">
        <v>0</v>
      </c>
      <c r="V1106" t="str">
        <v>0</v>
      </c>
      <c r="W1106" t="str">
        <v>0</v>
      </c>
    </row>
    <row r="1107">
      <c r="A1107" t="str">
        <v>AutoTable</v>
      </c>
      <c r="D1107" t="str">
        <v>73012R</v>
      </c>
      <c r="E1107" t="str">
        <v>BOMBE 125 MM ETOILES FILANTES ROUGES</v>
      </c>
      <c r="F1107" t="str">
        <v>ANCIENNES REFS</v>
      </c>
      <c r="H1107" t="str">
        <v>BOMBE</v>
      </c>
      <c r="I1107" t="str">
        <v>SPHERIQUE</v>
      </c>
      <c r="J1107" t="str">
        <v>125</v>
      </c>
      <c r="K1107" t="str">
        <v>SPECIAL ETOILE</v>
      </c>
      <c r="L1107" t="str">
        <v>ROUGE</v>
      </c>
      <c r="M1107" t="str">
        <v>EU</v>
      </c>
      <c r="N1107" t="str">
        <v>F4</v>
      </c>
      <c r="O1107" t="str">
        <v>1.3G</v>
      </c>
      <c r="P1107" t="str">
        <v>0589-F4-0065</v>
      </c>
      <c r="Q1107" t="str">
        <v>0.5</v>
      </c>
      <c r="R1107" t="str">
        <v>3</v>
      </c>
      <c r="S1107" t="str">
        <v>125</v>
      </c>
      <c r="T1107" t="str">
        <v>F-00000270</v>
      </c>
      <c r="U1107" t="str">
        <v>0</v>
      </c>
      <c r="V1107" t="str">
        <v>0</v>
      </c>
      <c r="W1107" t="str">
        <v>0</v>
      </c>
    </row>
    <row r="1108">
      <c r="A1108" t="str">
        <v>AutoTable</v>
      </c>
      <c r="D1108" t="str">
        <v>73012V</v>
      </c>
      <c r="E1108" t="str">
        <v>BOMBE 125 MM ETOILES FILANTES VERTES</v>
      </c>
      <c r="F1108" t="str">
        <v>ANCIENNES REFS</v>
      </c>
      <c r="H1108" t="str">
        <v>BOMBE</v>
      </c>
      <c r="I1108" t="str">
        <v>SPHERIQUE</v>
      </c>
      <c r="J1108" t="str">
        <v>125</v>
      </c>
      <c r="K1108" t="str">
        <v>SPECIAL ETOILE</v>
      </c>
      <c r="L1108" t="str">
        <v>VERT</v>
      </c>
      <c r="M1108" t="str">
        <v>EU</v>
      </c>
      <c r="N1108" t="str">
        <v>F4</v>
      </c>
      <c r="O1108" t="str">
        <v>1.3G</v>
      </c>
      <c r="P1108" t="str">
        <v>0589-F4-0065</v>
      </c>
      <c r="Q1108" t="str">
        <v>0.5</v>
      </c>
      <c r="R1108" t="str">
        <v>2,5</v>
      </c>
      <c r="S1108" t="str">
        <v>125</v>
      </c>
      <c r="T1108" t="str">
        <v>F-00000270</v>
      </c>
      <c r="U1108" t="str">
        <v>0</v>
      </c>
      <c r="V1108" t="str">
        <v>0</v>
      </c>
      <c r="W1108" t="str">
        <v>0</v>
      </c>
    </row>
    <row r="1109">
      <c r="A1109" t="str">
        <v>AutoTable</v>
      </c>
      <c r="D1109" t="str">
        <v>73112B</v>
      </c>
      <c r="E1109" t="str">
        <v>BBE Ø125 FEUILLE BLEUE</v>
      </c>
      <c r="F1109" t="str">
        <v>1</v>
      </c>
      <c r="H1109" t="str">
        <v>BOMBE</v>
      </c>
      <c r="I1109" t="str">
        <v>SPHERIQUE</v>
      </c>
      <c r="J1109" t="str">
        <v>125</v>
      </c>
      <c r="K1109" t="str">
        <v>FEUILLE</v>
      </c>
      <c r="L1109" t="str">
        <v>BLEU</v>
      </c>
      <c r="M1109" t="str">
        <v>EU</v>
      </c>
      <c r="N1109" t="str">
        <v>F4</v>
      </c>
      <c r="O1109" t="str">
        <v>1.3G</v>
      </c>
      <c r="P1109" t="str">
        <v>0589-F4-0064</v>
      </c>
      <c r="Q1109" t="str">
        <v>0.21</v>
      </c>
      <c r="R1109" t="str">
        <v>2,6</v>
      </c>
      <c r="S1109" t="str">
        <v>125</v>
      </c>
      <c r="T1109" t="str">
        <v>F-00000270</v>
      </c>
      <c r="U1109" t="str">
        <v>59</v>
      </c>
      <c r="V1109" t="str">
        <v>17.87</v>
      </c>
      <c r="W1109" t="str">
        <v>0</v>
      </c>
      <c r="X1109" t="str">
        <v>https://youtu.be/-JO9kh_BG7g</v>
      </c>
    </row>
    <row r="1110">
      <c r="A1110" t="str">
        <v>AutoTable</v>
      </c>
      <c r="D1110" t="str">
        <v>73112BC</v>
      </c>
      <c r="E1110" t="str">
        <v>BBE Ø125 FEUILLE BLANC</v>
      </c>
      <c r="F1110" t="str">
        <v>1</v>
      </c>
      <c r="H1110" t="str">
        <v>BOMBE</v>
      </c>
      <c r="I1110" t="str">
        <v>SPHERIQUE</v>
      </c>
      <c r="J1110" t="str">
        <v>125</v>
      </c>
      <c r="K1110" t="str">
        <v>FEUILLE</v>
      </c>
      <c r="L1110" t="str">
        <v>BLANC</v>
      </c>
      <c r="M1110" t="str">
        <v>EU</v>
      </c>
      <c r="N1110" t="str">
        <v>F4</v>
      </c>
      <c r="O1110" t="str">
        <v>1.3G</v>
      </c>
      <c r="P1110" t="str">
        <v>0589-F4-0064</v>
      </c>
      <c r="Q1110" t="str">
        <v>0.21</v>
      </c>
      <c r="R1110" t="str">
        <v>2,6</v>
      </c>
      <c r="S1110" t="str">
        <v>125</v>
      </c>
      <c r="T1110" t="str">
        <v>F-00000270</v>
      </c>
      <c r="U1110" t="str">
        <v>57</v>
      </c>
      <c r="V1110" t="str">
        <v>17.87</v>
      </c>
      <c r="W1110" t="str">
        <v>0</v>
      </c>
      <c r="X1110" t="str">
        <v>https://youtu.be/u2bY9r-qQnw</v>
      </c>
    </row>
    <row r="1111">
      <c r="A1111" t="str">
        <v>AutoTable</v>
      </c>
      <c r="D1111" t="str">
        <v>73112CB</v>
      </c>
      <c r="E1111" t="str">
        <v>BOMBE Ø125 FEUILLES CLIGNOTANT BLANC</v>
      </c>
      <c r="F1111" t="str">
        <v>ANCIENNES REFS</v>
      </c>
      <c r="H1111" t="str">
        <v>BOMBE</v>
      </c>
      <c r="I1111" t="str">
        <v>SPHERIQUE</v>
      </c>
      <c r="J1111" t="str">
        <v>125</v>
      </c>
      <c r="K1111" t="str">
        <v>SPECIAL FEUILLE</v>
      </c>
      <c r="L1111" t="str">
        <v>BLANC</v>
      </c>
      <c r="M1111" t="str">
        <v>EU</v>
      </c>
      <c r="N1111" t="str">
        <v>F4</v>
      </c>
      <c r="O1111" t="str">
        <v>1.3G</v>
      </c>
      <c r="P1111" t="str">
        <v>0589-F4-0064</v>
      </c>
      <c r="Q1111" t="str">
        <v>0.21</v>
      </c>
      <c r="R1111" t="str">
        <v>2,6</v>
      </c>
      <c r="S1111" t="str">
        <v>125</v>
      </c>
      <c r="T1111" t="str">
        <v>F-00000270</v>
      </c>
      <c r="U1111" t="str">
        <v>0</v>
      </c>
      <c r="V1111" t="str">
        <v>15.444</v>
      </c>
      <c r="W1111" t="str">
        <v>0</v>
      </c>
    </row>
    <row r="1112">
      <c r="A1112" t="str">
        <v>AutoTable</v>
      </c>
      <c r="D1112" t="str">
        <v>73112R</v>
      </c>
      <c r="E1112" t="str">
        <v>BBE Ø125 FEUILLE ROUGE</v>
      </c>
      <c r="F1112" t="str">
        <v>1</v>
      </c>
      <c r="H1112" t="str">
        <v>BOMBE</v>
      </c>
      <c r="I1112" t="str">
        <v>SPHERIQUE</v>
      </c>
      <c r="J1112" t="str">
        <v>125</v>
      </c>
      <c r="K1112" t="str">
        <v>FEUILLE</v>
      </c>
      <c r="L1112" t="str">
        <v>ROUGE</v>
      </c>
      <c r="M1112" t="str">
        <v>EU</v>
      </c>
      <c r="N1112" t="str">
        <v>F4</v>
      </c>
      <c r="O1112" t="str">
        <v>1.3G</v>
      </c>
      <c r="P1112" t="str">
        <v>0589-F4-0064</v>
      </c>
      <c r="Q1112" t="str">
        <v>0.21</v>
      </c>
      <c r="R1112" t="str">
        <v>2,6</v>
      </c>
      <c r="S1112" t="str">
        <v>125</v>
      </c>
      <c r="T1112" t="str">
        <v>F-00000270</v>
      </c>
      <c r="U1112" t="str">
        <v>59</v>
      </c>
      <c r="V1112" t="str">
        <v>17.87</v>
      </c>
      <c r="W1112" t="str">
        <v>0</v>
      </c>
      <c r="X1112" t="str">
        <v>https://youtu.be/SneXAnn4PIE</v>
      </c>
    </row>
    <row r="1113">
      <c r="A1113" t="str">
        <v>AutoTable</v>
      </c>
      <c r="D1113" t="str">
        <v>73410B</v>
      </c>
      <c r="E1113" t="str">
        <v>BBE Ø100 PIVOINE BLEUE</v>
      </c>
      <c r="F1113" t="str">
        <v>1</v>
      </c>
      <c r="H1113" t="str">
        <v>BOMBE</v>
      </c>
      <c r="I1113" t="str">
        <v>SPHERIQUE</v>
      </c>
      <c r="J1113" t="str">
        <v>100</v>
      </c>
      <c r="K1113" t="str">
        <v>PIVOINE</v>
      </c>
      <c r="L1113" t="str">
        <v>BLEU</v>
      </c>
      <c r="M1113" t="str">
        <v>EU</v>
      </c>
      <c r="N1113" t="str">
        <v>F4</v>
      </c>
      <c r="O1113" t="str">
        <v>1.3G</v>
      </c>
      <c r="P1113" t="str">
        <v>0589-F4-0068</v>
      </c>
      <c r="Q1113" t="str">
        <v>0.313</v>
      </c>
      <c r="R1113" t="str">
        <v>2,5</v>
      </c>
      <c r="S1113" t="str">
        <v>100</v>
      </c>
      <c r="T1113" t="str">
        <v>F-00000270</v>
      </c>
      <c r="U1113" t="str">
        <v>44</v>
      </c>
      <c r="V1113" t="str">
        <v>7.58159</v>
      </c>
      <c r="W1113" t="str">
        <v>0</v>
      </c>
      <c r="X1113" t="str">
        <v>https://tinyurl.com/y4c6wl3a</v>
      </c>
    </row>
    <row r="1114">
      <c r="A1114" t="str">
        <v>AutoTable</v>
      </c>
      <c r="D1114" t="str">
        <v>73410BC</v>
      </c>
      <c r="E1114" t="str">
        <v>BBE Ø100 PIVOINE BLANCHE</v>
      </c>
      <c r="F1114" t="str">
        <v>1</v>
      </c>
      <c r="H1114" t="str">
        <v>BOMBE</v>
      </c>
      <c r="I1114" t="str">
        <v>SPHERIQUE</v>
      </c>
      <c r="J1114" t="str">
        <v>100</v>
      </c>
      <c r="K1114" t="str">
        <v>PIVOINE</v>
      </c>
      <c r="L1114" t="str">
        <v>BLANC</v>
      </c>
      <c r="M1114" t="str">
        <v>EU</v>
      </c>
      <c r="N1114" t="str">
        <v>F4</v>
      </c>
      <c r="O1114" t="str">
        <v>1.3G</v>
      </c>
      <c r="P1114" t="str">
        <v>0589-F4-0068</v>
      </c>
      <c r="Q1114" t="str">
        <v>0.313</v>
      </c>
      <c r="R1114" t="str">
        <v>2,5</v>
      </c>
      <c r="S1114" t="str">
        <v>100</v>
      </c>
      <c r="T1114" t="str">
        <v>F-00000270</v>
      </c>
      <c r="U1114" t="str">
        <v>39</v>
      </c>
      <c r="V1114" t="str">
        <v>8.19</v>
      </c>
      <c r="W1114" t="str">
        <v>0</v>
      </c>
      <c r="X1114" t="str">
        <v>https://youtu.be/yoP0jkN8rFc</v>
      </c>
    </row>
    <row r="1115">
      <c r="A1115" t="str">
        <v>AutoTable</v>
      </c>
      <c r="D1115" t="str">
        <v>73410CA</v>
      </c>
      <c r="E1115" t="str">
        <v>BBE Ø100 CLIGNO BLANC</v>
      </c>
      <c r="F1115" t="str">
        <v>1</v>
      </c>
      <c r="H1115" t="str">
        <v>BOMBE</v>
      </c>
      <c r="I1115" t="str">
        <v>SPHERIQUE</v>
      </c>
      <c r="J1115" t="str">
        <v>100</v>
      </c>
      <c r="K1115" t="str">
        <v>CLIGNO</v>
      </c>
      <c r="L1115" t="str">
        <v>BLANC</v>
      </c>
      <c r="M1115" t="str">
        <v>EU</v>
      </c>
      <c r="N1115" t="str">
        <v>F4</v>
      </c>
      <c r="O1115" t="str">
        <v>1.3G</v>
      </c>
      <c r="P1115" t="str">
        <v>0589-F4-0068</v>
      </c>
      <c r="Q1115" t="str">
        <v>0.308</v>
      </c>
      <c r="R1115" t="str">
        <v>2,5</v>
      </c>
      <c r="S1115" t="str">
        <v>100</v>
      </c>
      <c r="T1115" t="str">
        <v>F-00000270</v>
      </c>
      <c r="U1115" t="str">
        <v>17</v>
      </c>
      <c r="V1115" t="str">
        <v>9.13495</v>
      </c>
      <c r="W1115" t="str">
        <v>14</v>
      </c>
      <c r="X1115" t="str">
        <v>https://youtu.be/VH_-e3cqUrI</v>
      </c>
    </row>
    <row r="1116">
      <c r="A1116" t="str">
        <v>AutoTable</v>
      </c>
      <c r="D1116" t="str">
        <v>73410DET</v>
      </c>
      <c r="E1116" t="str">
        <v>BOMBE 100 MM EFFET DETONATION</v>
      </c>
      <c r="F1116" t="str">
        <v>ANCIENNES REFS</v>
      </c>
      <c r="H1116" t="str">
        <v>BOMBE</v>
      </c>
      <c r="I1116" t="str">
        <v>SPHERIQUE</v>
      </c>
      <c r="J1116" t="str">
        <v>100</v>
      </c>
      <c r="K1116" t="str">
        <v>DETONATION</v>
      </c>
      <c r="L1116" t="str">
        <v>ARGENT</v>
      </c>
      <c r="M1116" t="str">
        <v>EU</v>
      </c>
      <c r="N1116" t="str">
        <v>F4</v>
      </c>
      <c r="O1116" t="str">
        <v>1.3G</v>
      </c>
      <c r="P1116" t="str">
        <v>0589-F4-0068</v>
      </c>
      <c r="Q1116" t="str">
        <v>0.369</v>
      </c>
      <c r="R1116" t="str">
        <v>2,5</v>
      </c>
      <c r="S1116" t="str">
        <v>100</v>
      </c>
      <c r="T1116" t="str">
        <v>F-00000270</v>
      </c>
      <c r="U1116" t="str">
        <v>0</v>
      </c>
      <c r="V1116" t="str">
        <v>0</v>
      </c>
      <c r="W1116" t="str">
        <v>0</v>
      </c>
    </row>
    <row r="1117">
      <c r="A1117" t="str">
        <v>AutoTable</v>
      </c>
      <c r="D1117" t="str">
        <v>73410J</v>
      </c>
      <c r="E1117" t="str">
        <v>BBE Ø100 PIVOINE JAUNE</v>
      </c>
      <c r="F1117" t="str">
        <v>1</v>
      </c>
      <c r="H1117" t="str">
        <v>BOMBE</v>
      </c>
      <c r="I1117" t="str">
        <v>SPHERIQUE</v>
      </c>
      <c r="J1117" t="str">
        <v>100</v>
      </c>
      <c r="K1117" t="str">
        <v>PIVOINE</v>
      </c>
      <c r="L1117" t="str">
        <v>JAUNE</v>
      </c>
      <c r="M1117" t="str">
        <v>EU</v>
      </c>
      <c r="N1117" t="str">
        <v>F4</v>
      </c>
      <c r="O1117" t="str">
        <v>1.3G</v>
      </c>
      <c r="P1117" t="str">
        <v>0589-F4-0068</v>
      </c>
      <c r="Q1117" t="str">
        <v>0.313</v>
      </c>
      <c r="R1117" t="str">
        <v>2,5</v>
      </c>
      <c r="S1117" t="str">
        <v>100</v>
      </c>
      <c r="T1117" t="str">
        <v>F-00000270</v>
      </c>
      <c r="U1117" t="str">
        <v>16</v>
      </c>
      <c r="V1117" t="str">
        <v>7.83</v>
      </c>
      <c r="W1117" t="str">
        <v>0</v>
      </c>
      <c r="X1117" t="str">
        <v>https://youtu.be/IirnJjeIBdE</v>
      </c>
    </row>
    <row r="1118">
      <c r="A1118" t="str">
        <v>AutoTable</v>
      </c>
      <c r="D1118" t="str">
        <v>73410KA</v>
      </c>
      <c r="E1118" t="str">
        <v>BOMBE Ø100 SAULE PLEUREUR KAMURO</v>
      </c>
      <c r="F1118" t="str">
        <v>ANCIENNES REFS</v>
      </c>
      <c r="H1118" t="str">
        <v>BOMBE</v>
      </c>
      <c r="I1118" t="str">
        <v>SPHERIQUE</v>
      </c>
      <c r="J1118" t="str">
        <v>100</v>
      </c>
      <c r="K1118" t="str">
        <v>PIVOINE FILET</v>
      </c>
      <c r="L1118" t="str">
        <v>KAMURO</v>
      </c>
      <c r="M1118" t="str">
        <v>EU</v>
      </c>
      <c r="N1118" t="str">
        <v>F4</v>
      </c>
      <c r="O1118" t="str">
        <v>1.3G</v>
      </c>
      <c r="P1118" t="str">
        <v>0589-F4-0068</v>
      </c>
      <c r="Q1118" t="str">
        <v>0.293</v>
      </c>
      <c r="R1118" t="str">
        <v>2,5</v>
      </c>
      <c r="S1118" t="str">
        <v>100</v>
      </c>
      <c r="T1118" t="str">
        <v>F-00000270</v>
      </c>
      <c r="U1118" t="str">
        <v>0</v>
      </c>
      <c r="V1118" t="str">
        <v>8.14514</v>
      </c>
      <c r="W1118" t="str">
        <v>0</v>
      </c>
    </row>
    <row r="1119">
      <c r="A1119" t="str">
        <v>AutoTable</v>
      </c>
      <c r="D1119" t="str">
        <v>73410KAT</v>
      </c>
      <c r="E1119" t="str">
        <v>BBE Ø100 SAULE PLEUREUR PLATINE</v>
      </c>
      <c r="F1119" t="str">
        <v>1</v>
      </c>
      <c r="H1119" t="str">
        <v>BOMBE</v>
      </c>
      <c r="I1119" t="str">
        <v>SPHERIQUE</v>
      </c>
      <c r="J1119" t="str">
        <v>100</v>
      </c>
      <c r="K1119" t="str">
        <v>PLEUREUR</v>
      </c>
      <c r="L1119" t="str">
        <v>KAMURO</v>
      </c>
      <c r="M1119" t="str">
        <v>EU</v>
      </c>
      <c r="N1119" t="str">
        <v>F4</v>
      </c>
      <c r="O1119" t="str">
        <v>1.3G</v>
      </c>
      <c r="P1119" t="str">
        <v>0589-F4-0068</v>
      </c>
      <c r="Q1119" t="str">
        <v>0.308</v>
      </c>
      <c r="R1119" t="str">
        <v>2,5</v>
      </c>
      <c r="S1119" t="str">
        <v>100</v>
      </c>
      <c r="T1119" t="str">
        <v>F-00000270</v>
      </c>
      <c r="U1119" t="str">
        <v>40</v>
      </c>
      <c r="V1119" t="str">
        <v>9.17275</v>
      </c>
      <c r="W1119" t="str">
        <v>0</v>
      </c>
      <c r="X1119" t="str">
        <v>https://tinyurl.com/yxgseps9</v>
      </c>
    </row>
    <row r="1120">
      <c r="A1120" t="str">
        <v>AutoTable</v>
      </c>
      <c r="D1120" t="str">
        <v>73410M</v>
      </c>
      <c r="E1120" t="str">
        <v>BBE Ø100 PIVOINE MULTICOLORE</v>
      </c>
      <c r="F1120" t="str">
        <v>1</v>
      </c>
      <c r="H1120" t="str">
        <v>BOMBE</v>
      </c>
      <c r="I1120" t="str">
        <v>SPHERIQUE</v>
      </c>
      <c r="J1120" t="str">
        <v>100</v>
      </c>
      <c r="K1120" t="str">
        <v>PIVOINE</v>
      </c>
      <c r="L1120" t="str">
        <v>MULTICOLORE</v>
      </c>
      <c r="M1120" t="str">
        <v>EU</v>
      </c>
      <c r="N1120" t="str">
        <v>F4</v>
      </c>
      <c r="O1120" t="str">
        <v>1.3G</v>
      </c>
      <c r="P1120" t="str">
        <v>0589-F4-0068</v>
      </c>
      <c r="Q1120" t="str">
        <v>0.313</v>
      </c>
      <c r="R1120" t="str">
        <v>2,5</v>
      </c>
      <c r="S1120" t="str">
        <v>100</v>
      </c>
      <c r="T1120" t="str">
        <v>F-00000270</v>
      </c>
      <c r="U1120" t="str">
        <v>15</v>
      </c>
      <c r="V1120" t="str">
        <v>8.14514</v>
      </c>
      <c r="W1120" t="str">
        <v>0</v>
      </c>
      <c r="X1120" t="str">
        <v>https://youtu.be/Um-6VFISVWI</v>
      </c>
    </row>
    <row r="1121">
      <c r="A1121" t="str">
        <v>AutoTable</v>
      </c>
      <c r="D1121" t="str">
        <v>73410PA</v>
      </c>
      <c r="E1121" t="str">
        <v>BBE Ø100 PLUIE ARGENT</v>
      </c>
      <c r="F1121" t="str">
        <v>1</v>
      </c>
      <c r="H1121" t="str">
        <v>BOMBE</v>
      </c>
      <c r="I1121" t="str">
        <v>SPHERIQUE</v>
      </c>
      <c r="J1121" t="str">
        <v>100</v>
      </c>
      <c r="K1121" t="str">
        <v>PLEUREUR</v>
      </c>
      <c r="L1121" t="str">
        <v>ARGENT</v>
      </c>
      <c r="M1121" t="str">
        <v>EU</v>
      </c>
      <c r="N1121" t="str">
        <v>F4</v>
      </c>
      <c r="O1121" t="str">
        <v>1.3G</v>
      </c>
      <c r="P1121" t="str">
        <v>0589-F4-0068</v>
      </c>
      <c r="Q1121" t="str">
        <v>0.323</v>
      </c>
      <c r="R1121" t="str">
        <v>2,5</v>
      </c>
      <c r="S1121" t="str">
        <v>100</v>
      </c>
      <c r="T1121" t="str">
        <v>F-00000270</v>
      </c>
      <c r="U1121" t="str">
        <v>0</v>
      </c>
      <c r="V1121" t="str">
        <v>8.145</v>
      </c>
      <c r="W1121" t="str">
        <v>0</v>
      </c>
      <c r="X1121" t="str">
        <v>https://youtu.be/WMQ4EeWTX2o</v>
      </c>
    </row>
    <row r="1122">
      <c r="A1122" t="str">
        <v>AutoTable</v>
      </c>
      <c r="D1122" t="str">
        <v>73410R</v>
      </c>
      <c r="E1122" t="str">
        <v>BBE Ø100 PIVOINE ROUGE</v>
      </c>
      <c r="F1122" t="str">
        <v>1</v>
      </c>
      <c r="H1122" t="str">
        <v>BOMBE</v>
      </c>
      <c r="I1122" t="str">
        <v>SPHERIQUE</v>
      </c>
      <c r="J1122" t="str">
        <v>100</v>
      </c>
      <c r="K1122" t="str">
        <v>PIVOINE</v>
      </c>
      <c r="L1122" t="str">
        <v>ROUGE</v>
      </c>
      <c r="M1122" t="str">
        <v>EU</v>
      </c>
      <c r="N1122" t="str">
        <v>F4</v>
      </c>
      <c r="O1122" t="str">
        <v>1.3G</v>
      </c>
      <c r="P1122" t="str">
        <v>0589-F4-0068</v>
      </c>
      <c r="Q1122" t="str">
        <v>0.313</v>
      </c>
      <c r="R1122" t="str">
        <v>2,5</v>
      </c>
      <c r="S1122" t="str">
        <v>100</v>
      </c>
      <c r="T1122" t="str">
        <v>F-00000270</v>
      </c>
      <c r="U1122" t="str">
        <v>42</v>
      </c>
      <c r="V1122" t="str">
        <v>8.14429</v>
      </c>
      <c r="W1122" t="str">
        <v>0</v>
      </c>
      <c r="X1122" t="str">
        <v>https://tinyurl.com/y5kr4b9c</v>
      </c>
    </row>
    <row r="1123">
      <c r="A1123" t="str">
        <v>AutoTable</v>
      </c>
      <c r="D1123" t="str">
        <v>73410SO</v>
      </c>
      <c r="E1123" t="str">
        <v>BBE Ø100 SCINTILLANT OR</v>
      </c>
      <c r="F1123" t="str">
        <v>1</v>
      </c>
      <c r="H1123" t="str">
        <v>BOMBE</v>
      </c>
      <c r="I1123" t="str">
        <v>SPHERIQUE</v>
      </c>
      <c r="J1123" t="str">
        <v>100</v>
      </c>
      <c r="K1123" t="str">
        <v>CLIGNO</v>
      </c>
      <c r="L1123" t="str">
        <v>OR</v>
      </c>
      <c r="M1123" t="str">
        <v>EU</v>
      </c>
      <c r="N1123" t="str">
        <v>F4</v>
      </c>
      <c r="O1123" t="str">
        <v>1.3G</v>
      </c>
      <c r="P1123" t="str">
        <v>0589-F4-0068</v>
      </c>
      <c r="Q1123" t="str">
        <v>0.308</v>
      </c>
      <c r="R1123" t="str">
        <v>2,5</v>
      </c>
      <c r="S1123" t="str">
        <v>100</v>
      </c>
      <c r="T1123" t="str">
        <v>F-00000270</v>
      </c>
      <c r="U1123" t="str">
        <v>90</v>
      </c>
      <c r="V1123" t="str">
        <v>7.83</v>
      </c>
      <c r="W1123" t="str">
        <v>4</v>
      </c>
      <c r="X1123" t="str">
        <v>https://youtu.be/BTlZ2-tFIEE</v>
      </c>
    </row>
    <row r="1124">
      <c r="A1124" t="str">
        <v>AutoTable</v>
      </c>
      <c r="D1124" t="str">
        <v>73410SOB</v>
      </c>
      <c r="E1124" t="str">
        <v>BBE Ø100 SCINTILLANT OR CENTRE BLEU</v>
      </c>
      <c r="F1124" t="str">
        <v>1</v>
      </c>
      <c r="H1124" t="str">
        <v>BOMBE</v>
      </c>
      <c r="I1124" t="str">
        <v>SPHERIQUE</v>
      </c>
      <c r="J1124" t="str">
        <v>100</v>
      </c>
      <c r="K1124" t="str">
        <v>CLIGNO</v>
      </c>
      <c r="L1124" t="str">
        <v>OR</v>
      </c>
      <c r="M1124" t="str">
        <v>EU</v>
      </c>
      <c r="N1124" t="str">
        <v>F4</v>
      </c>
      <c r="O1124" t="str">
        <v>1.3G</v>
      </c>
      <c r="P1124" t="str">
        <v>0589-F4-0068</v>
      </c>
      <c r="Q1124" t="str">
        <v>0.341</v>
      </c>
      <c r="R1124" t="str">
        <v>2,5</v>
      </c>
      <c r="S1124" t="str">
        <v>100</v>
      </c>
      <c r="T1124" t="str">
        <v>F-00000270</v>
      </c>
      <c r="U1124" t="str">
        <v>80</v>
      </c>
      <c r="V1124" t="str">
        <v>10.26089</v>
      </c>
      <c r="W1124" t="str">
        <v>0</v>
      </c>
      <c r="X1124" t="str">
        <v>https://youtu.be/o4hhK4c-UT8</v>
      </c>
    </row>
    <row r="1125">
      <c r="A1125" t="str">
        <v>AutoTable</v>
      </c>
      <c r="D1125" t="str">
        <v>73410V</v>
      </c>
      <c r="E1125" t="str">
        <v>BBE Ø100 PIVOINE VERTE</v>
      </c>
      <c r="F1125" t="str">
        <v>1</v>
      </c>
      <c r="H1125" t="str">
        <v>BOMBE</v>
      </c>
      <c r="I1125" t="str">
        <v>SPHERIQUE</v>
      </c>
      <c r="J1125" t="str">
        <v>100</v>
      </c>
      <c r="K1125" t="str">
        <v>PIVOINE</v>
      </c>
      <c r="L1125" t="str">
        <v>VERT</v>
      </c>
      <c r="M1125" t="str">
        <v>EU</v>
      </c>
      <c r="N1125" t="str">
        <v>F4</v>
      </c>
      <c r="O1125" t="str">
        <v>1.3G</v>
      </c>
      <c r="P1125" t="str">
        <v>0589-F4-0068</v>
      </c>
      <c r="Q1125" t="str">
        <v>0.313</v>
      </c>
      <c r="R1125" t="str">
        <v>2,5</v>
      </c>
      <c r="S1125" t="str">
        <v>100</v>
      </c>
      <c r="T1125" t="str">
        <v>F-00000270</v>
      </c>
      <c r="U1125" t="str">
        <v>42</v>
      </c>
      <c r="V1125" t="str">
        <v>8.19429</v>
      </c>
      <c r="W1125" t="str">
        <v>0</v>
      </c>
      <c r="X1125" t="str">
        <v>https://youtu.be/fBol-flECiU</v>
      </c>
    </row>
    <row r="1126">
      <c r="A1126" t="str">
        <v>AutoTable</v>
      </c>
      <c r="D1126" t="str">
        <v>73410VI</v>
      </c>
      <c r="E1126" t="str">
        <v>BBE Ø100 PIVOINE VIOLETTE</v>
      </c>
      <c r="F1126" t="str">
        <v>1</v>
      </c>
      <c r="H1126" t="str">
        <v>BOMBE</v>
      </c>
      <c r="I1126" t="str">
        <v>SPHERIQUE</v>
      </c>
      <c r="J1126" t="str">
        <v>100</v>
      </c>
      <c r="K1126" t="str">
        <v>PIVOINE</v>
      </c>
      <c r="L1126" t="str">
        <v>VIOLET</v>
      </c>
      <c r="M1126" t="str">
        <v>EU</v>
      </c>
      <c r="N1126" t="str">
        <v>F4</v>
      </c>
      <c r="O1126" t="str">
        <v>1.3G</v>
      </c>
      <c r="P1126" t="str">
        <v>0589-F4-0068</v>
      </c>
      <c r="Q1126" t="str">
        <v>0.313</v>
      </c>
      <c r="R1126" t="str">
        <v>2,5</v>
      </c>
      <c r="S1126" t="str">
        <v>100</v>
      </c>
      <c r="T1126" t="str">
        <v>F-00000270</v>
      </c>
      <c r="U1126" t="str">
        <v>16</v>
      </c>
      <c r="V1126" t="str">
        <v>9.32</v>
      </c>
      <c r="W1126" t="str">
        <v>0</v>
      </c>
      <c r="X1126" t="str">
        <v>https://youtu.be/yj9lrpDFB50</v>
      </c>
    </row>
    <row r="1127">
      <c r="A1127" t="str">
        <v>AutoTable</v>
      </c>
      <c r="D1127" t="str">
        <v>73412B</v>
      </c>
      <c r="E1127" t="str">
        <v>BBE Ø125 PIVOINE BLEUE</v>
      </c>
      <c r="F1127" t="str">
        <v>1</v>
      </c>
      <c r="H1127" t="str">
        <v>BOMBE</v>
      </c>
      <c r="I1127" t="str">
        <v>SPHERIQUE</v>
      </c>
      <c r="J1127" t="str">
        <v>125</v>
      </c>
      <c r="K1127" t="str">
        <v>PIVOINE</v>
      </c>
      <c r="L1127" t="str">
        <v>BLEU</v>
      </c>
      <c r="M1127" t="str">
        <v>EU</v>
      </c>
      <c r="N1127" t="str">
        <v>F4</v>
      </c>
      <c r="O1127" t="str">
        <v>1.3G</v>
      </c>
      <c r="P1127" t="str">
        <v>0589-F4-0067</v>
      </c>
      <c r="Q1127" t="str">
        <v>0.64</v>
      </c>
      <c r="R1127" t="str">
        <v>3</v>
      </c>
      <c r="S1127" t="str">
        <v>125</v>
      </c>
      <c r="T1127" t="str">
        <v>F-00000270</v>
      </c>
      <c r="U1127" t="str">
        <v>25</v>
      </c>
      <c r="V1127" t="str">
        <v>11.25</v>
      </c>
      <c r="W1127" t="str">
        <v>0</v>
      </c>
      <c r="X1127" t="str">
        <v>https://tinyurl.com/yxaaelbm</v>
      </c>
    </row>
    <row r="1128">
      <c r="A1128" t="str">
        <v>AutoTable</v>
      </c>
      <c r="D1128" t="str">
        <v>73412BC</v>
      </c>
      <c r="E1128" t="str">
        <v>BBE Ø125 PIVOINE BLANC</v>
      </c>
      <c r="F1128" t="str">
        <v>1</v>
      </c>
      <c r="H1128" t="str">
        <v>BOMBE</v>
      </c>
      <c r="I1128" t="str">
        <v>SPHERIQUE</v>
      </c>
      <c r="J1128" t="str">
        <v>125</v>
      </c>
      <c r="K1128" t="str">
        <v>PIVOINE</v>
      </c>
      <c r="L1128" t="str">
        <v>BLANC</v>
      </c>
      <c r="M1128" t="str">
        <v>EU</v>
      </c>
      <c r="N1128" t="str">
        <v>F4</v>
      </c>
      <c r="O1128" t="str">
        <v>1.3G</v>
      </c>
      <c r="P1128" t="str">
        <v>0589-F4-0067</v>
      </c>
      <c r="Q1128" t="str">
        <v>0.64</v>
      </c>
      <c r="R1128" t="str">
        <v>3</v>
      </c>
      <c r="S1128" t="str">
        <v>125</v>
      </c>
      <c r="T1128" t="str">
        <v>F-00000270</v>
      </c>
      <c r="U1128" t="str">
        <v>22</v>
      </c>
      <c r="V1128" t="str">
        <v>11.65909</v>
      </c>
      <c r="W1128" t="str">
        <v>0</v>
      </c>
      <c r="X1128" t="str">
        <v>https://youtu.be/Zt43vltVHbU</v>
      </c>
    </row>
    <row r="1129">
      <c r="A1129" t="str">
        <v>AutoTable</v>
      </c>
      <c r="D1129" t="str">
        <v>73412KAT</v>
      </c>
      <c r="E1129" t="str">
        <v>BBE Ø125 SAULE PLEUREUR PLATINE</v>
      </c>
      <c r="F1129" t="str">
        <v>1</v>
      </c>
      <c r="H1129" t="str">
        <v>BOMBE</v>
      </c>
      <c r="I1129" t="str">
        <v>SPHERIQUE</v>
      </c>
      <c r="J1129" t="str">
        <v>125</v>
      </c>
      <c r="K1129" t="str">
        <v>PLEUREUR</v>
      </c>
      <c r="L1129" t="str">
        <v>KAMURO</v>
      </c>
      <c r="M1129" t="str">
        <v>EU</v>
      </c>
      <c r="N1129" t="str">
        <v>F4</v>
      </c>
      <c r="O1129" t="str">
        <v>1.3G</v>
      </c>
      <c r="P1129" t="str">
        <v>0589-F4-0067</v>
      </c>
      <c r="Q1129" t="str">
        <v>0.628</v>
      </c>
      <c r="R1129" t="str">
        <v>3</v>
      </c>
      <c r="S1129" t="str">
        <v>125</v>
      </c>
      <c r="T1129" t="str">
        <v>F-00000270</v>
      </c>
      <c r="U1129" t="str">
        <v>15</v>
      </c>
      <c r="V1129" t="str">
        <v>13.39</v>
      </c>
      <c r="W1129" t="str">
        <v>0</v>
      </c>
      <c r="X1129" t="str">
        <v>https://tinyurl.com/y3mre6mq</v>
      </c>
    </row>
    <row r="1130">
      <c r="A1130" t="str">
        <v>AutoTable</v>
      </c>
      <c r="D1130" t="str">
        <v>73412O</v>
      </c>
      <c r="E1130" t="str">
        <v>BBE Ø125 PIVOINE ORANGE</v>
      </c>
      <c r="F1130" t="str">
        <v>1</v>
      </c>
      <c r="H1130" t="str">
        <v>BOMBE</v>
      </c>
      <c r="I1130" t="str">
        <v>SPHERIQUE</v>
      </c>
      <c r="J1130" t="str">
        <v>125</v>
      </c>
      <c r="K1130" t="str">
        <v>PIVOINE</v>
      </c>
      <c r="L1130" t="str">
        <v>ORANGE</v>
      </c>
      <c r="M1130" t="str">
        <v>EU</v>
      </c>
      <c r="N1130" t="str">
        <v>F4</v>
      </c>
      <c r="O1130" t="str">
        <v>1.3G</v>
      </c>
      <c r="P1130" t="str">
        <v>0589-F4-0067</v>
      </c>
      <c r="Q1130" t="str">
        <v>0.64</v>
      </c>
      <c r="R1130" t="str">
        <v>3</v>
      </c>
      <c r="S1130" t="str">
        <v>125</v>
      </c>
      <c r="T1130" t="str">
        <v>F-00000270</v>
      </c>
      <c r="U1130" t="str">
        <v>45</v>
      </c>
      <c r="V1130" t="str">
        <v>11.72</v>
      </c>
      <c r="W1130" t="str">
        <v>0</v>
      </c>
      <c r="X1130" t="str">
        <v>https://youtu.be/2yl467JhyoE</v>
      </c>
    </row>
    <row r="1131">
      <c r="A1131" t="str">
        <v>AutoTable</v>
      </c>
      <c r="D1131" t="str">
        <v>73412PA</v>
      </c>
      <c r="E1131" t="str">
        <v>BBE Ø125 PLUIE ARGENT</v>
      </c>
      <c r="F1131" t="str">
        <v>1</v>
      </c>
      <c r="H1131" t="str">
        <v>BOMBE</v>
      </c>
      <c r="I1131" t="str">
        <v>SPHERIQUE</v>
      </c>
      <c r="J1131" t="str">
        <v>125</v>
      </c>
      <c r="K1131" t="str">
        <v>PLEUREUR</v>
      </c>
      <c r="L1131" t="str">
        <v>ARGENT</v>
      </c>
      <c r="M1131" t="str">
        <v>EU</v>
      </c>
      <c r="N1131" t="str">
        <v>F4</v>
      </c>
      <c r="O1131" t="str">
        <v>1.3G</v>
      </c>
      <c r="P1131" t="str">
        <v>0589-F4-0067</v>
      </c>
      <c r="Q1131" t="str">
        <v>0.655</v>
      </c>
      <c r="R1131" t="str">
        <v>3</v>
      </c>
      <c r="S1131" t="str">
        <v>125</v>
      </c>
      <c r="T1131" t="str">
        <v>F-00000270</v>
      </c>
      <c r="U1131" t="str">
        <v>1</v>
      </c>
      <c r="V1131" t="str">
        <v>11.7</v>
      </c>
      <c r="W1131" t="str">
        <v>0</v>
      </c>
      <c r="X1131" t="str">
        <v>https://tinyurl.com/y5s87kz2</v>
      </c>
    </row>
    <row r="1132">
      <c r="A1132" t="str">
        <v>AutoTable</v>
      </c>
      <c r="D1132" t="str">
        <v>73412R</v>
      </c>
      <c r="E1132" t="str">
        <v>BBE Ø125 PIVOINE ROUGE</v>
      </c>
      <c r="F1132" t="str">
        <v>1</v>
      </c>
      <c r="H1132" t="str">
        <v>BOMBE</v>
      </c>
      <c r="I1132" t="str">
        <v>SPHERIQUE</v>
      </c>
      <c r="J1132" t="str">
        <v>125</v>
      </c>
      <c r="K1132" t="str">
        <v>PIVOINE</v>
      </c>
      <c r="L1132" t="str">
        <v>ROUGE</v>
      </c>
      <c r="M1132" t="str">
        <v>EU</v>
      </c>
      <c r="N1132" t="str">
        <v>F4</v>
      </c>
      <c r="O1132" t="str">
        <v>1.3G</v>
      </c>
      <c r="P1132" t="str">
        <v>0589-F4-0067</v>
      </c>
      <c r="Q1132" t="str">
        <v>0.64</v>
      </c>
      <c r="R1132" t="str">
        <v>3</v>
      </c>
      <c r="S1132" t="str">
        <v>125</v>
      </c>
      <c r="T1132" t="str">
        <v>F-00000270</v>
      </c>
      <c r="U1132" t="str">
        <v>40</v>
      </c>
      <c r="V1132" t="str">
        <v>11.25</v>
      </c>
      <c r="W1132" t="str">
        <v>0</v>
      </c>
      <c r="X1132" t="str">
        <v>https://tinyurl.com/y5ywoxec</v>
      </c>
    </row>
    <row r="1133">
      <c r="A1133" t="str">
        <v>AutoTable</v>
      </c>
      <c r="D1133" t="str">
        <v>73412SO</v>
      </c>
      <c r="E1133" t="str">
        <v>BBE Ø125 SCINTILLANT OR</v>
      </c>
      <c r="F1133" t="str">
        <v>1</v>
      </c>
      <c r="H1133" t="str">
        <v>BOMBE</v>
      </c>
      <c r="I1133" t="str">
        <v>SPHERIQUE</v>
      </c>
      <c r="J1133" t="str">
        <v>125</v>
      </c>
      <c r="K1133" t="str">
        <v>CLIGNO</v>
      </c>
      <c r="L1133" t="str">
        <v>OR</v>
      </c>
      <c r="M1133" t="str">
        <v>EU</v>
      </c>
      <c r="N1133" t="str">
        <v>F4</v>
      </c>
      <c r="O1133" t="str">
        <v>1.3G</v>
      </c>
      <c r="P1133" t="str">
        <v>0589-F4-0067</v>
      </c>
      <c r="Q1133" t="str">
        <v>0.665</v>
      </c>
      <c r="R1133" t="str">
        <v>3</v>
      </c>
      <c r="S1133" t="str">
        <v>125</v>
      </c>
      <c r="T1133" t="str">
        <v>F-00000270</v>
      </c>
      <c r="U1133" t="str">
        <v>35</v>
      </c>
      <c r="V1133" t="str">
        <v>13.39</v>
      </c>
      <c r="W1133" t="str">
        <v>0</v>
      </c>
      <c r="X1133" t="str">
        <v>https://youtu.be/23LIQfSB5bE</v>
      </c>
    </row>
    <row r="1134">
      <c r="A1134" t="str">
        <v>AutoTable</v>
      </c>
      <c r="D1134" t="str">
        <v>73412SOB</v>
      </c>
      <c r="E1134" t="str">
        <v>BBE Ø125 SCINTILLANT OR CENTRE BLEU</v>
      </c>
      <c r="F1134" t="str">
        <v>1</v>
      </c>
      <c r="H1134" t="str">
        <v>BOMBE</v>
      </c>
      <c r="I1134" t="str">
        <v>SPHERIQUE</v>
      </c>
      <c r="J1134" t="str">
        <v>125</v>
      </c>
      <c r="K1134" t="str">
        <v>CLIGNO</v>
      </c>
      <c r="L1134" t="str">
        <v>OR</v>
      </c>
      <c r="M1134" t="str">
        <v>EU</v>
      </c>
      <c r="N1134" t="str">
        <v>F4</v>
      </c>
      <c r="O1134" t="str">
        <v>1.3G</v>
      </c>
      <c r="P1134" t="str">
        <v>0589-F4-0067</v>
      </c>
      <c r="Q1134" t="str">
        <v>0.685</v>
      </c>
      <c r="R1134" t="str">
        <v>3</v>
      </c>
      <c r="S1134" t="str">
        <v>125</v>
      </c>
      <c r="T1134" t="str">
        <v>F-00000270</v>
      </c>
      <c r="U1134" t="str">
        <v>80</v>
      </c>
      <c r="V1134" t="str">
        <v>15.06</v>
      </c>
      <c r="W1134" t="str">
        <v>4</v>
      </c>
      <c r="X1134" t="str">
        <v>https://youtu.be/3UZ_OgWlJ1I</v>
      </c>
    </row>
    <row r="1135">
      <c r="A1135" t="str">
        <v>AutoTable</v>
      </c>
      <c r="D1135" t="str">
        <v>73415B</v>
      </c>
      <c r="E1135" t="str">
        <v>BBE Ø150 PIVOINE BLEUE</v>
      </c>
      <c r="F1135" t="str">
        <v>1</v>
      </c>
      <c r="H1135" t="str">
        <v>BOMBE</v>
      </c>
      <c r="I1135" t="str">
        <v>SPHERIQUE</v>
      </c>
      <c r="J1135" t="str">
        <v>150</v>
      </c>
      <c r="K1135" t="str">
        <v>PIVOINE</v>
      </c>
      <c r="L1135" t="str">
        <v>BLEU</v>
      </c>
      <c r="M1135" t="str">
        <v>EU</v>
      </c>
      <c r="N1135" t="str">
        <v>F4</v>
      </c>
      <c r="O1135" t="str">
        <v>1.3G</v>
      </c>
      <c r="P1135" t="str">
        <v>0589-F4-0066</v>
      </c>
      <c r="Q1135" t="str">
        <v>1.091</v>
      </c>
      <c r="R1135" t="str">
        <v>3,5</v>
      </c>
      <c r="S1135" t="str">
        <v>150</v>
      </c>
      <c r="T1135" t="str">
        <v>F-00000270</v>
      </c>
      <c r="U1135" t="str">
        <v>0</v>
      </c>
      <c r="V1135" t="str">
        <v>19.9</v>
      </c>
      <c r="W1135" t="str">
        <v>0</v>
      </c>
      <c r="X1135" t="str">
        <v>https://tinyurl.com/y3jgkl27</v>
      </c>
    </row>
    <row r="1136">
      <c r="A1136" t="str">
        <v>AutoTable</v>
      </c>
      <c r="D1136" t="str">
        <v>73415BC</v>
      </c>
      <c r="E1136" t="str">
        <v>BBE Ø150 PIVOINE BLANCHE</v>
      </c>
      <c r="F1136" t="str">
        <v>1</v>
      </c>
      <c r="H1136" t="str">
        <v>BOMBE</v>
      </c>
      <c r="I1136" t="str">
        <v>SPHERIQUE</v>
      </c>
      <c r="J1136" t="str">
        <v>150</v>
      </c>
      <c r="K1136" t="str">
        <v>PIVOINE</v>
      </c>
      <c r="L1136" t="str">
        <v>BLANC</v>
      </c>
      <c r="M1136" t="str">
        <v>EU</v>
      </c>
      <c r="N1136" t="str">
        <v>F4</v>
      </c>
      <c r="O1136" t="str">
        <v>1.3G</v>
      </c>
      <c r="P1136" t="str">
        <v>0589-F4-0066</v>
      </c>
      <c r="Q1136" t="str">
        <v>1.091</v>
      </c>
      <c r="R1136" t="str">
        <v>3,5</v>
      </c>
      <c r="S1136" t="str">
        <v>150</v>
      </c>
      <c r="T1136" t="str">
        <v>F-00000270</v>
      </c>
      <c r="U1136" t="str">
        <v>15</v>
      </c>
      <c r="V1136" t="str">
        <v>19.9</v>
      </c>
      <c r="W1136" t="str">
        <v>0</v>
      </c>
      <c r="X1136" t="str">
        <v>https://youtu.be/a46xoRxVG4U</v>
      </c>
    </row>
    <row r="1137">
      <c r="A1137" t="str">
        <v>AutoTable</v>
      </c>
      <c r="D1137" t="str">
        <v>73415KAT</v>
      </c>
      <c r="E1137" t="str">
        <v>BBE Ø150 SAULE PLEUREUR PLATINE</v>
      </c>
      <c r="F1137" t="str">
        <v>1</v>
      </c>
      <c r="H1137" t="str">
        <v>BOMBE</v>
      </c>
      <c r="I1137" t="str">
        <v>SPHERIQUE</v>
      </c>
      <c r="J1137" t="str">
        <v>150</v>
      </c>
      <c r="K1137" t="str">
        <v>PLEUREUR</v>
      </c>
      <c r="L1137" t="str">
        <v>KAMURO</v>
      </c>
      <c r="M1137" t="str">
        <v>EU</v>
      </c>
      <c r="N1137" t="str">
        <v>F4</v>
      </c>
      <c r="O1137" t="str">
        <v>1.3G</v>
      </c>
      <c r="P1137" t="str">
        <v>0589-F4-0066</v>
      </c>
      <c r="Q1137" t="str">
        <v>1.081</v>
      </c>
      <c r="R1137" t="str">
        <v>3,5</v>
      </c>
      <c r="S1137" t="str">
        <v>150</v>
      </c>
      <c r="T1137" t="str">
        <v>F-00000270</v>
      </c>
      <c r="U1137" t="str">
        <v>11</v>
      </c>
      <c r="V1137" t="str">
        <v>21.32</v>
      </c>
      <c r="W1137" t="str">
        <v>0</v>
      </c>
      <c r="X1137" t="str">
        <v>https://tinyurl.com/y5vku69j</v>
      </c>
    </row>
    <row r="1138">
      <c r="A1138" t="str">
        <v>AutoTable</v>
      </c>
      <c r="D1138" t="str">
        <v>73415M</v>
      </c>
      <c r="E1138" t="str">
        <v>BBE Ø150 PIVOINE MULTICOLORE</v>
      </c>
      <c r="F1138" t="str">
        <v>1</v>
      </c>
      <c r="H1138" t="str">
        <v>BOMBE</v>
      </c>
      <c r="I1138" t="str">
        <v>SPHERIQUE</v>
      </c>
      <c r="J1138" t="str">
        <v>150</v>
      </c>
      <c r="K1138" t="str">
        <v>PIVOINE</v>
      </c>
      <c r="L1138" t="str">
        <v>MULTICOLORE</v>
      </c>
      <c r="M1138" t="str">
        <v>EU</v>
      </c>
      <c r="N1138" t="str">
        <v>F4</v>
      </c>
      <c r="O1138" t="str">
        <v>1.3G</v>
      </c>
      <c r="P1138" t="str">
        <v>0589-F4-0066</v>
      </c>
      <c r="Q1138" t="str">
        <v>1.091</v>
      </c>
      <c r="R1138" t="str">
        <v>3,5</v>
      </c>
      <c r="S1138" t="str">
        <v>150</v>
      </c>
      <c r="T1138" t="str">
        <v>F-00000270</v>
      </c>
      <c r="U1138" t="str">
        <v>3</v>
      </c>
      <c r="V1138" t="str">
        <v>18.63</v>
      </c>
      <c r="W1138" t="str">
        <v>0</v>
      </c>
      <c r="X1138" t="str">
        <v>https://tinyurl.com/y2dpw5te</v>
      </c>
    </row>
    <row r="1139">
      <c r="A1139" t="str">
        <v>AutoTable</v>
      </c>
      <c r="D1139" t="str">
        <v>73415PA</v>
      </c>
      <c r="E1139" t="str">
        <v>BBE Ø150 PAILLETTES ARGENT</v>
      </c>
      <c r="F1139" t="str">
        <v>1</v>
      </c>
      <c r="H1139" t="str">
        <v>BOMBE</v>
      </c>
      <c r="I1139" t="str">
        <v>SPHERIQUE</v>
      </c>
      <c r="J1139" t="str">
        <v>150</v>
      </c>
      <c r="K1139" t="str">
        <v>CLIGNO</v>
      </c>
      <c r="L1139" t="str">
        <v>ARGENT</v>
      </c>
      <c r="M1139" t="str">
        <v>EU</v>
      </c>
      <c r="N1139" t="str">
        <v>F4</v>
      </c>
      <c r="O1139" t="str">
        <v>1.3G</v>
      </c>
      <c r="P1139" t="str">
        <v>0589-F4-0066</v>
      </c>
      <c r="Q1139" t="str">
        <v>1.146</v>
      </c>
      <c r="R1139" t="str">
        <v>3,5</v>
      </c>
      <c r="S1139" t="str">
        <v>150</v>
      </c>
      <c r="T1139" t="str">
        <v>F-00000270</v>
      </c>
      <c r="U1139" t="str">
        <v>12</v>
      </c>
      <c r="V1139" t="str">
        <v>18.63</v>
      </c>
      <c r="W1139" t="str">
        <v>0</v>
      </c>
      <c r="X1139" t="str">
        <v>https://youtu.be/V1m7oGKgOO0</v>
      </c>
    </row>
    <row r="1140">
      <c r="A1140" t="str">
        <v>AutoTable</v>
      </c>
      <c r="D1140" t="str">
        <v>73415R</v>
      </c>
      <c r="E1140" t="str">
        <v>BBE Ø150 PIVOINE ROUGE</v>
      </c>
      <c r="F1140" t="str">
        <v>1</v>
      </c>
      <c r="H1140" t="str">
        <v>BOMBE</v>
      </c>
      <c r="I1140" t="str">
        <v>SPHERIQUE</v>
      </c>
      <c r="J1140" t="str">
        <v>150</v>
      </c>
      <c r="K1140" t="str">
        <v>PIVOINE</v>
      </c>
      <c r="L1140" t="str">
        <v>ROUGE</v>
      </c>
      <c r="M1140" t="str">
        <v>EU</v>
      </c>
      <c r="N1140" t="str">
        <v>F4</v>
      </c>
      <c r="O1140" t="str">
        <v>1.3G</v>
      </c>
      <c r="P1140" t="str">
        <v>0589-F4-0066</v>
      </c>
      <c r="Q1140" t="str">
        <v>1.091</v>
      </c>
      <c r="R1140" t="str">
        <v>3,5</v>
      </c>
      <c r="S1140" t="str">
        <v>150</v>
      </c>
      <c r="T1140" t="str">
        <v>F-00000270</v>
      </c>
      <c r="U1140" t="str">
        <v>11</v>
      </c>
      <c r="V1140" t="str">
        <v>18.63</v>
      </c>
      <c r="W1140" t="str">
        <v>0</v>
      </c>
      <c r="X1140" t="str">
        <v>https://tinyurl.com/yy54v9rb</v>
      </c>
    </row>
    <row r="1141">
      <c r="A1141" t="str">
        <v>AutoTable</v>
      </c>
      <c r="D1141" t="str">
        <v>73415SO</v>
      </c>
      <c r="E1141" t="str">
        <v>BBE Ø150 SCINTILLANT OR</v>
      </c>
      <c r="F1141" t="str">
        <v>1</v>
      </c>
      <c r="H1141" t="str">
        <v>BOMBE</v>
      </c>
      <c r="I1141" t="str">
        <v>SPHERIQUE</v>
      </c>
      <c r="J1141" t="str">
        <v>150</v>
      </c>
      <c r="K1141" t="str">
        <v>CLIGNO</v>
      </c>
      <c r="L1141" t="str">
        <v>OR</v>
      </c>
      <c r="M1141" t="str">
        <v>EU</v>
      </c>
      <c r="N1141" t="str">
        <v>F4</v>
      </c>
      <c r="O1141" t="str">
        <v>1.3G</v>
      </c>
      <c r="P1141" t="str">
        <v>0589-F4-0066</v>
      </c>
      <c r="Q1141" t="str">
        <v>1.086</v>
      </c>
      <c r="R1141" t="str">
        <v>3,5</v>
      </c>
      <c r="S1141" t="str">
        <v>150</v>
      </c>
      <c r="T1141" t="str">
        <v>F-00000270</v>
      </c>
      <c r="U1141" t="str">
        <v>17</v>
      </c>
      <c r="V1141" t="str">
        <v>18.63</v>
      </c>
      <c r="W1141" t="str">
        <v>0</v>
      </c>
      <c r="X1141" t="str">
        <v>https://youtu.be/ezIysbYuBLQ</v>
      </c>
    </row>
    <row r="1142">
      <c r="A1142" t="str">
        <v>AutoTable</v>
      </c>
      <c r="D1142" t="str">
        <v>73415SOB</v>
      </c>
      <c r="E1142" t="str">
        <v>BBE Ø150 SCINTILLANT OR CENTRE BLEU</v>
      </c>
      <c r="F1142" t="str">
        <v>1</v>
      </c>
      <c r="H1142" t="str">
        <v>BOMBE</v>
      </c>
      <c r="I1142" t="str">
        <v>SPHERIQUE</v>
      </c>
      <c r="J1142" t="str">
        <v>150</v>
      </c>
      <c r="K1142" t="str">
        <v>CLIGNO</v>
      </c>
      <c r="L1142" t="str">
        <v>OR</v>
      </c>
      <c r="M1142" t="str">
        <v>EU</v>
      </c>
      <c r="N1142" t="str">
        <v>F4</v>
      </c>
      <c r="O1142" t="str">
        <v>1.3G</v>
      </c>
      <c r="P1142" t="str">
        <v>0589-F4-0066</v>
      </c>
      <c r="Q1142" t="str">
        <v>1.157</v>
      </c>
      <c r="R1142" t="str">
        <v>3,5</v>
      </c>
      <c r="S1142" t="str">
        <v>150</v>
      </c>
      <c r="T1142" t="str">
        <v>F-00000270</v>
      </c>
      <c r="U1142" t="str">
        <v>12</v>
      </c>
      <c r="V1142" t="str">
        <v>22.18333</v>
      </c>
      <c r="W1142" t="str">
        <v>0</v>
      </c>
      <c r="X1142" t="str">
        <v>https://tinyurl.com/yxcsbrll</v>
      </c>
    </row>
    <row r="1143">
      <c r="A1143" t="str">
        <v>AutoTable</v>
      </c>
      <c r="D1143" t="str">
        <v>73415V</v>
      </c>
      <c r="E1143" t="str">
        <v>BBE Ø150 PIVOINE VERTE</v>
      </c>
      <c r="F1143" t="str">
        <v>1</v>
      </c>
      <c r="H1143" t="str">
        <v>BOMBE</v>
      </c>
      <c r="I1143" t="str">
        <v>SPHERIQUE</v>
      </c>
      <c r="J1143" t="str">
        <v>150</v>
      </c>
      <c r="K1143" t="str">
        <v>PIVOINE</v>
      </c>
      <c r="L1143" t="str">
        <v>VERT</v>
      </c>
      <c r="M1143" t="str">
        <v>EU</v>
      </c>
      <c r="N1143" t="str">
        <v>F4</v>
      </c>
      <c r="O1143" t="str">
        <v>1.3G</v>
      </c>
      <c r="P1143" t="str">
        <v>0589-F4-0066</v>
      </c>
      <c r="Q1143" t="str">
        <v>1.091</v>
      </c>
      <c r="R1143" t="str">
        <v>3,5</v>
      </c>
      <c r="S1143" t="str">
        <v>150</v>
      </c>
      <c r="T1143" t="str">
        <v>F-00000270</v>
      </c>
      <c r="U1143" t="str">
        <v>1</v>
      </c>
      <c r="V1143" t="str">
        <v>17.91</v>
      </c>
      <c r="W1143" t="str">
        <v>0</v>
      </c>
      <c r="X1143" t="str">
        <v>https://youtu.be/njp-z_nZnKo</v>
      </c>
    </row>
    <row r="1144">
      <c r="A1144" t="str">
        <v>AutoTable</v>
      </c>
      <c r="D1144" t="str">
        <v>73420B</v>
      </c>
      <c r="E1144" t="str">
        <v>BBE Ø200 PIVOINE BLEUE</v>
      </c>
      <c r="F1144" t="str">
        <v>1</v>
      </c>
      <c r="H1144" t="str">
        <v>BOMBE</v>
      </c>
      <c r="I1144" t="str">
        <v>SPHERIQUE</v>
      </c>
      <c r="J1144" t="str">
        <v>200</v>
      </c>
      <c r="K1144" t="str">
        <v>PIVOINE</v>
      </c>
      <c r="L1144" t="str">
        <v>BLEU</v>
      </c>
      <c r="M1144" t="str">
        <v>EU</v>
      </c>
      <c r="N1144" t="str">
        <v>F4</v>
      </c>
      <c r="O1144" t="str">
        <v>1.3G</v>
      </c>
      <c r="P1144" t="str">
        <v>0589-F4-0069</v>
      </c>
      <c r="Q1144" t="str">
        <v>2.485</v>
      </c>
      <c r="R1144" t="str">
        <v>4</v>
      </c>
      <c r="S1144" t="str">
        <v>200</v>
      </c>
      <c r="T1144" t="str">
        <v>F-00000270</v>
      </c>
      <c r="U1144" t="str">
        <v>0</v>
      </c>
      <c r="V1144" t="str">
        <v>50.35</v>
      </c>
      <c r="W1144" t="str">
        <v>0</v>
      </c>
    </row>
    <row r="1145">
      <c r="A1145" t="str">
        <v>AutoTable</v>
      </c>
      <c r="D1145" t="str">
        <v>73420BC</v>
      </c>
      <c r="E1145" t="str">
        <v>BBE Ø200 PIVOINE BLANC</v>
      </c>
      <c r="F1145" t="str">
        <v>1</v>
      </c>
      <c r="H1145" t="str">
        <v>BOMBE</v>
      </c>
      <c r="I1145" t="str">
        <v>SPHERIQUE</v>
      </c>
      <c r="J1145" t="str">
        <v>200</v>
      </c>
      <c r="K1145" t="str">
        <v>PIVOINE</v>
      </c>
      <c r="L1145" t="str">
        <v>BLANC</v>
      </c>
      <c r="M1145" t="str">
        <v>EU</v>
      </c>
      <c r="N1145" t="str">
        <v>F4</v>
      </c>
      <c r="O1145" t="str">
        <v>1.3G</v>
      </c>
      <c r="P1145" t="str">
        <v>0589-F4-0069</v>
      </c>
      <c r="Q1145" t="str">
        <v>2.485</v>
      </c>
      <c r="R1145" t="str">
        <v>4</v>
      </c>
      <c r="S1145" t="str">
        <v>200</v>
      </c>
      <c r="T1145" t="str">
        <v>F-00000270</v>
      </c>
      <c r="U1145" t="str">
        <v>0</v>
      </c>
      <c r="V1145" t="str">
        <v>50.35</v>
      </c>
      <c r="W1145" t="str">
        <v>0</v>
      </c>
    </row>
    <row r="1146">
      <c r="A1146" t="str">
        <v>AutoTable</v>
      </c>
      <c r="D1146" t="str">
        <v>73420M</v>
      </c>
      <c r="E1146" t="str">
        <v>BBE Ø200 PIVOINE MULTICOLORE</v>
      </c>
      <c r="F1146" t="str">
        <v>1</v>
      </c>
      <c r="H1146" t="str">
        <v>BOMBE</v>
      </c>
      <c r="I1146" t="str">
        <v>SPHERIQUE</v>
      </c>
      <c r="J1146" t="str">
        <v>200</v>
      </c>
      <c r="K1146" t="str">
        <v>PIVOINE</v>
      </c>
      <c r="L1146" t="str">
        <v>MULTICOLORE</v>
      </c>
      <c r="M1146" t="str">
        <v>EU</v>
      </c>
      <c r="N1146" t="str">
        <v>F4</v>
      </c>
      <c r="O1146" t="str">
        <v>1.3G</v>
      </c>
      <c r="P1146" t="str">
        <v>0589-F4-0069</v>
      </c>
      <c r="Q1146" t="str">
        <v>2.485</v>
      </c>
      <c r="R1146" t="str">
        <v>4</v>
      </c>
      <c r="S1146" t="str">
        <v>200</v>
      </c>
      <c r="T1146" t="str">
        <v>F-00000270</v>
      </c>
      <c r="U1146" t="str">
        <v>9</v>
      </c>
      <c r="V1146" t="str">
        <v>50.35</v>
      </c>
      <c r="W1146" t="str">
        <v>2</v>
      </c>
    </row>
    <row r="1147">
      <c r="A1147" t="str">
        <v>AutoTable</v>
      </c>
      <c r="D1147" t="str">
        <v>73420R</v>
      </c>
      <c r="E1147" t="str">
        <v>BBE Ø200 PIVOINE ROUGE</v>
      </c>
      <c r="F1147" t="str">
        <v>1</v>
      </c>
      <c r="H1147" t="str">
        <v>BOMBE</v>
      </c>
      <c r="I1147" t="str">
        <v>SPHERIQUE</v>
      </c>
      <c r="J1147" t="str">
        <v>200</v>
      </c>
      <c r="K1147" t="str">
        <v>PIVOINE</v>
      </c>
      <c r="L1147" t="str">
        <v>ROUGE</v>
      </c>
      <c r="M1147" t="str">
        <v>EU</v>
      </c>
      <c r="N1147" t="str">
        <v>F4</v>
      </c>
      <c r="O1147" t="str">
        <v>1.3G</v>
      </c>
      <c r="P1147" t="str">
        <v>0589-F4-0069</v>
      </c>
      <c r="Q1147" t="str">
        <v>2.485</v>
      </c>
      <c r="R1147" t="str">
        <v>4</v>
      </c>
      <c r="S1147" t="str">
        <v>200</v>
      </c>
      <c r="T1147" t="str">
        <v>F-00000270</v>
      </c>
      <c r="U1147" t="str">
        <v>0</v>
      </c>
      <c r="V1147" t="str">
        <v>43.99167</v>
      </c>
      <c r="W1147" t="str">
        <v>3</v>
      </c>
      <c r="X1147" t="str">
        <v>https://youtu.be/TKHigijUYLI</v>
      </c>
    </row>
    <row r="1148">
      <c r="A1148" t="str">
        <v>AutoTable</v>
      </c>
      <c r="D1148" t="str">
        <v>73420SO</v>
      </c>
      <c r="E1148" t="str">
        <v>BBE Ø200 SCINTILLANT OR</v>
      </c>
      <c r="F1148" t="str">
        <v>1</v>
      </c>
      <c r="H1148" t="str">
        <v>BOMBE</v>
      </c>
      <c r="I1148" t="str">
        <v>SPHERIQUE</v>
      </c>
      <c r="J1148" t="str">
        <v>200</v>
      </c>
      <c r="K1148" t="str">
        <v>CLIGNO</v>
      </c>
      <c r="L1148" t="str">
        <v>OR</v>
      </c>
      <c r="M1148" t="str">
        <v>EU</v>
      </c>
      <c r="N1148" t="str">
        <v>F4</v>
      </c>
      <c r="O1148" t="str">
        <v>1.3G</v>
      </c>
      <c r="P1148" t="str">
        <v>0589-F4-0069</v>
      </c>
      <c r="Q1148" t="str">
        <v>2.365</v>
      </c>
      <c r="R1148" t="str">
        <v>4</v>
      </c>
      <c r="S1148" t="str">
        <v>200</v>
      </c>
      <c r="T1148" t="str">
        <v>F-00000270</v>
      </c>
      <c r="U1148" t="str">
        <v>5</v>
      </c>
      <c r="V1148" t="str">
        <v>50.35</v>
      </c>
      <c r="W1148" t="str">
        <v>1</v>
      </c>
      <c r="X1148" t="str">
        <v>https://tinyurl.com/y45u9vmj</v>
      </c>
    </row>
    <row r="1149">
      <c r="A1149" t="str">
        <v>AutoTable</v>
      </c>
      <c r="D1149" t="str">
        <v>73475A</v>
      </c>
      <c r="E1149" t="str">
        <v>BBE Ø75 PAILLETTES ARGENT</v>
      </c>
      <c r="F1149" t="str">
        <v>1</v>
      </c>
      <c r="H1149" t="str">
        <v>BOMBE</v>
      </c>
      <c r="I1149" t="str">
        <v>SPHERIQUE</v>
      </c>
      <c r="J1149" t="str">
        <v>75</v>
      </c>
      <c r="K1149" t="str">
        <v>CLIGNO</v>
      </c>
      <c r="L1149" t="str">
        <v>ARGENT</v>
      </c>
      <c r="M1149" t="str">
        <v>EU</v>
      </c>
      <c r="N1149" t="str">
        <v>F4</v>
      </c>
      <c r="O1149" t="str">
        <v>1.3G</v>
      </c>
      <c r="P1149" t="str">
        <v>0589-F4-0281</v>
      </c>
      <c r="Q1149" t="str">
        <v>0.137</v>
      </c>
      <c r="R1149" t="str">
        <v>2,5</v>
      </c>
      <c r="S1149" t="str">
        <v>75</v>
      </c>
      <c r="T1149" t="str">
        <v>F-00000270</v>
      </c>
      <c r="U1149" t="str">
        <v>90</v>
      </c>
      <c r="V1149" t="str">
        <v>4.55</v>
      </c>
      <c r="W1149" t="str">
        <v>0</v>
      </c>
      <c r="X1149" t="str">
        <v>https://youtu.be/dtkzCgjGC3E</v>
      </c>
    </row>
    <row r="1150">
      <c r="A1150" t="str">
        <v>AutoTable</v>
      </c>
      <c r="D1150" t="str">
        <v>73475B</v>
      </c>
      <c r="E1150" t="str">
        <v>BBE Ø75 PIVOINE BLEUE</v>
      </c>
      <c r="F1150" t="str">
        <v>1</v>
      </c>
      <c r="H1150" t="str">
        <v>BOMBE</v>
      </c>
      <c r="I1150" t="str">
        <v>SPHERIQUE</v>
      </c>
      <c r="J1150" t="str">
        <v>75</v>
      </c>
      <c r="K1150" t="str">
        <v>PIVOINE</v>
      </c>
      <c r="L1150" t="str">
        <v>BLEU</v>
      </c>
      <c r="M1150" t="str">
        <v>EU</v>
      </c>
      <c r="N1150" t="str">
        <v>F4</v>
      </c>
      <c r="O1150" t="str">
        <v>1.3G</v>
      </c>
      <c r="P1150" t="str">
        <v>0589-F4-0281</v>
      </c>
      <c r="Q1150" t="str">
        <v>0.132</v>
      </c>
      <c r="R1150" t="str">
        <v>2,5</v>
      </c>
      <c r="S1150" t="str">
        <v>75</v>
      </c>
      <c r="T1150" t="str">
        <v>F-00000270</v>
      </c>
      <c r="U1150" t="str">
        <v>55</v>
      </c>
      <c r="V1150" t="str">
        <v>4.59</v>
      </c>
      <c r="W1150" t="str">
        <v>0</v>
      </c>
      <c r="X1150" t="str">
        <v>https://tinyurl.com/y4sl5atn</v>
      </c>
    </row>
    <row r="1151">
      <c r="A1151" t="str">
        <v>AutoTable</v>
      </c>
      <c r="D1151" t="str">
        <v>73475BC</v>
      </c>
      <c r="E1151" t="str">
        <v>BBE Ø75 PIVOINE BLANCHE</v>
      </c>
      <c r="F1151" t="str">
        <v>1</v>
      </c>
      <c r="H1151" t="str">
        <v>BOMBE</v>
      </c>
      <c r="I1151" t="str">
        <v>SPHERIQUE</v>
      </c>
      <c r="J1151" t="str">
        <v>75</v>
      </c>
      <c r="K1151" t="str">
        <v>PIVOINE</v>
      </c>
      <c r="L1151" t="str">
        <v>BLANC</v>
      </c>
      <c r="M1151" t="str">
        <v>EU</v>
      </c>
      <c r="N1151" t="str">
        <v>F4</v>
      </c>
      <c r="O1151" t="str">
        <v>1.3G</v>
      </c>
      <c r="P1151" t="str">
        <v>0589-F4-0281</v>
      </c>
      <c r="Q1151" t="str">
        <v>0.132</v>
      </c>
      <c r="R1151" t="str">
        <v>2,5</v>
      </c>
      <c r="S1151" t="str">
        <v>75</v>
      </c>
      <c r="T1151" t="str">
        <v>F-00000270</v>
      </c>
      <c r="U1151" t="str">
        <v>114</v>
      </c>
      <c r="V1151" t="str">
        <v>4.59</v>
      </c>
      <c r="W1151" t="str">
        <v>0</v>
      </c>
      <c r="X1151" t="str">
        <v>https://youtu.be/XKrmJguiXoc</v>
      </c>
    </row>
    <row r="1152">
      <c r="A1152" t="str">
        <v>AutoTable</v>
      </c>
      <c r="D1152" t="str">
        <v>73475CA</v>
      </c>
      <c r="E1152" t="str">
        <v>BBE Ø75 CLIGNO BLANC</v>
      </c>
      <c r="F1152" t="str">
        <v>1</v>
      </c>
      <c r="H1152" t="str">
        <v>BOMBE</v>
      </c>
      <c r="I1152" t="str">
        <v>SPHERIQUE</v>
      </c>
      <c r="J1152" t="str">
        <v>75</v>
      </c>
      <c r="K1152" t="str">
        <v>CLIGNO</v>
      </c>
      <c r="L1152" t="str">
        <v>BLANC</v>
      </c>
      <c r="M1152" t="str">
        <v>EU</v>
      </c>
      <c r="N1152" t="str">
        <v>F4</v>
      </c>
      <c r="O1152" t="str">
        <v>1.3G</v>
      </c>
      <c r="P1152" t="str">
        <v>0589-F4-0281</v>
      </c>
      <c r="Q1152" t="str">
        <v>0.127</v>
      </c>
      <c r="R1152" t="str">
        <v>2,5</v>
      </c>
      <c r="S1152" t="str">
        <v>75</v>
      </c>
      <c r="T1152" t="str">
        <v>F-00000270</v>
      </c>
      <c r="U1152" t="str">
        <v>51</v>
      </c>
      <c r="V1152" t="str">
        <v>5.1</v>
      </c>
      <c r="W1152" t="str">
        <v>50</v>
      </c>
      <c r="X1152" t="str">
        <v>https://tinyurl.com/y6325tlm</v>
      </c>
    </row>
    <row r="1153">
      <c r="A1153" t="str">
        <v>AutoTable</v>
      </c>
      <c r="D1153" t="str">
        <v>73475M</v>
      </c>
      <c r="E1153" t="str">
        <v>BBE Ø75 PIVOINE MULTICOLORE</v>
      </c>
      <c r="F1153" t="str">
        <v>1</v>
      </c>
      <c r="H1153" t="str">
        <v>BOMBE</v>
      </c>
      <c r="I1153" t="str">
        <v>SPHERIQUE</v>
      </c>
      <c r="J1153" t="str">
        <v>75</v>
      </c>
      <c r="K1153" t="str">
        <v>PIVOINE</v>
      </c>
      <c r="L1153" t="str">
        <v>MULTICOLORE</v>
      </c>
      <c r="M1153" t="str">
        <v>EU</v>
      </c>
      <c r="N1153" t="str">
        <v>F4</v>
      </c>
      <c r="O1153" t="str">
        <v>1.3G</v>
      </c>
      <c r="P1153" t="str">
        <v>0589-F4-0281</v>
      </c>
      <c r="Q1153" t="str">
        <v>0.132</v>
      </c>
      <c r="R1153" t="str">
        <v>2,5</v>
      </c>
      <c r="S1153" t="str">
        <v>75</v>
      </c>
      <c r="T1153" t="str">
        <v>F-00000270</v>
      </c>
      <c r="U1153" t="str">
        <v>85</v>
      </c>
      <c r="V1153" t="str">
        <v>5.0925</v>
      </c>
      <c r="W1153" t="str">
        <v>0</v>
      </c>
      <c r="X1153" t="str">
        <v>https://tinyurl.com/yy7y72kz</v>
      </c>
    </row>
    <row r="1154">
      <c r="A1154" t="str">
        <v>AutoTable</v>
      </c>
      <c r="D1154" t="str">
        <v>73475PA</v>
      </c>
      <c r="E1154" t="str">
        <v>BBE Ø75 PAILLETTES ARGENT</v>
      </c>
      <c r="F1154" t="str">
        <v>1</v>
      </c>
      <c r="H1154" t="str">
        <v>BOMBE</v>
      </c>
      <c r="I1154" t="str">
        <v>SPHERIQUE</v>
      </c>
      <c r="J1154" t="str">
        <v>75</v>
      </c>
      <c r="K1154" t="str">
        <v>CLIGNO</v>
      </c>
      <c r="L1154" t="str">
        <v>ARGENT</v>
      </c>
      <c r="M1154" t="str">
        <v>EU</v>
      </c>
      <c r="N1154" t="str">
        <v>F4</v>
      </c>
      <c r="O1154" t="str">
        <v>1.3G</v>
      </c>
      <c r="P1154" t="str">
        <v>0589-F4-0281</v>
      </c>
      <c r="Q1154" t="str">
        <v>0.141</v>
      </c>
      <c r="R1154" t="str">
        <v>2,5</v>
      </c>
      <c r="S1154" t="str">
        <v>75</v>
      </c>
      <c r="T1154" t="str">
        <v>F-00000270</v>
      </c>
      <c r="U1154" t="str">
        <v>12</v>
      </c>
      <c r="V1154" t="str">
        <v>5.25</v>
      </c>
      <c r="W1154" t="str">
        <v>25</v>
      </c>
      <c r="X1154" t="str">
        <v>https://youtu.be/3QFmsmnqfUY</v>
      </c>
    </row>
    <row r="1155">
      <c r="A1155" t="str">
        <v>AutoTable</v>
      </c>
      <c r="D1155" t="str">
        <v>73475R</v>
      </c>
      <c r="E1155" t="str">
        <v>BBE Ø75 PIVOINE ROUGE</v>
      </c>
      <c r="F1155" t="str">
        <v>1</v>
      </c>
      <c r="H1155" t="str">
        <v>BOMBE</v>
      </c>
      <c r="I1155" t="str">
        <v>SPHERIQUE</v>
      </c>
      <c r="J1155" t="str">
        <v>75</v>
      </c>
      <c r="K1155" t="str">
        <v>PIVOINE</v>
      </c>
      <c r="L1155" t="str">
        <v>ROUGE</v>
      </c>
      <c r="M1155" t="str">
        <v>EU</v>
      </c>
      <c r="N1155" t="str">
        <v>F4</v>
      </c>
      <c r="O1155" t="str">
        <v>1.3G</v>
      </c>
      <c r="P1155" t="str">
        <v>0589-F4-0281</v>
      </c>
      <c r="Q1155" t="str">
        <v>0.132</v>
      </c>
      <c r="R1155" t="str">
        <v>2,5</v>
      </c>
      <c r="S1155" t="str">
        <v>75</v>
      </c>
      <c r="T1155" t="str">
        <v>F-00000270</v>
      </c>
      <c r="U1155" t="str">
        <v>119</v>
      </c>
      <c r="V1155" t="str">
        <v>4.978</v>
      </c>
      <c r="W1155" t="str">
        <v>0</v>
      </c>
      <c r="X1155" t="str">
        <v>https://tinyurl.com/y3pptl4d</v>
      </c>
    </row>
    <row r="1156">
      <c r="A1156" t="str">
        <v>AutoTable</v>
      </c>
      <c r="D1156" t="str">
        <v>73475SO</v>
      </c>
      <c r="E1156" t="str">
        <v>BBE Ø75 SCINTILLANT OR</v>
      </c>
      <c r="F1156" t="str">
        <v>1</v>
      </c>
      <c r="H1156" t="str">
        <v>BOMBE</v>
      </c>
      <c r="I1156" t="str">
        <v>SPHERIQUE</v>
      </c>
      <c r="J1156" t="str">
        <v>75</v>
      </c>
      <c r="K1156" t="str">
        <v>CLIGNO</v>
      </c>
      <c r="L1156" t="str">
        <v>OR</v>
      </c>
      <c r="M1156" t="str">
        <v>EU</v>
      </c>
      <c r="N1156" t="str">
        <v>F4</v>
      </c>
      <c r="O1156" t="str">
        <v>1.3G</v>
      </c>
      <c r="P1156" t="str">
        <v>0589-F4-0281</v>
      </c>
      <c r="Q1156" t="str">
        <v>0.137</v>
      </c>
      <c r="R1156" t="str">
        <v>2,5</v>
      </c>
      <c r="S1156" t="str">
        <v>75</v>
      </c>
      <c r="T1156" t="str">
        <v>F-00000270</v>
      </c>
      <c r="U1156" t="str">
        <v>188</v>
      </c>
      <c r="V1156" t="str">
        <v>4.81</v>
      </c>
      <c r="W1156" t="str">
        <v>185</v>
      </c>
      <c r="X1156" t="str">
        <v>https://youtu.be/ow32ArlIpAs</v>
      </c>
    </row>
    <row r="1157">
      <c r="A1157" t="str">
        <v>AutoTable</v>
      </c>
      <c r="D1157" t="str">
        <v>73475SOB</v>
      </c>
      <c r="E1157" t="str">
        <v>BBE Ø75 SCINTILLANT OR CENTRE BLEU</v>
      </c>
      <c r="F1157" t="str">
        <v>1</v>
      </c>
      <c r="H1157" t="str">
        <v>BOMBE</v>
      </c>
      <c r="I1157" t="str">
        <v>SPHERIQUE</v>
      </c>
      <c r="J1157" t="str">
        <v>75</v>
      </c>
      <c r="K1157" t="str">
        <v>CLIGNO</v>
      </c>
      <c r="L1157" t="str">
        <v>OR</v>
      </c>
      <c r="M1157" t="str">
        <v>EU</v>
      </c>
      <c r="N1157" t="str">
        <v>F4</v>
      </c>
      <c r="O1157" t="str">
        <v>1.3G</v>
      </c>
      <c r="P1157" t="str">
        <v>0589-F4-0281</v>
      </c>
      <c r="Q1157" t="str">
        <v>0.14</v>
      </c>
      <c r="R1157" t="str">
        <v>2,5</v>
      </c>
      <c r="S1157" t="str">
        <v>75</v>
      </c>
      <c r="T1157" t="str">
        <v>F-00000270</v>
      </c>
      <c r="U1157" t="str">
        <v>161</v>
      </c>
      <c r="V1157" t="str">
        <v>5.89</v>
      </c>
      <c r="W1157" t="str">
        <v>0</v>
      </c>
      <c r="X1157" t="str">
        <v>https://youtu.be/qFjbDxZ2cWU</v>
      </c>
    </row>
    <row r="1158">
      <c r="A1158" t="str">
        <v>AutoTable</v>
      </c>
      <c r="D1158" t="str">
        <v>73475VI</v>
      </c>
      <c r="E1158" t="str">
        <v>BBE Ø75 PIVOINE VIOLET</v>
      </c>
      <c r="F1158" t="str">
        <v>1</v>
      </c>
      <c r="H1158" t="str">
        <v>BOMBE</v>
      </c>
      <c r="I1158" t="str">
        <v>SPHERIQUE</v>
      </c>
      <c r="J1158" t="str">
        <v>75</v>
      </c>
      <c r="K1158" t="str">
        <v>PIVOINE</v>
      </c>
      <c r="L1158" t="str">
        <v>VIOLET</v>
      </c>
      <c r="M1158" t="str">
        <v>EU</v>
      </c>
      <c r="N1158" t="str">
        <v>F4</v>
      </c>
      <c r="O1158" t="str">
        <v>1.3G</v>
      </c>
      <c r="P1158" t="str">
        <v>0589-F4-0284</v>
      </c>
      <c r="Q1158" t="str">
        <v>0.132</v>
      </c>
      <c r="R1158" t="str">
        <v>2,5</v>
      </c>
      <c r="S1158" t="str">
        <v>75</v>
      </c>
      <c r="T1158" t="str">
        <v>F-00000270</v>
      </c>
      <c r="U1158" t="str">
        <v>80</v>
      </c>
      <c r="V1158" t="str">
        <v>4.59375</v>
      </c>
      <c r="W1158" t="str">
        <v>18</v>
      </c>
      <c r="X1158" t="str">
        <v>https://youtu.be/H0ALs5uf7FM</v>
      </c>
    </row>
    <row r="1159">
      <c r="A1159" t="str">
        <v>AutoTable</v>
      </c>
      <c r="D1159" t="str">
        <v>73610B</v>
      </c>
      <c r="E1159" t="str">
        <v>BBE Ø100 ARAIGNÉE BLEUE TRAÎNÉE ARGENT</v>
      </c>
      <c r="F1159" t="str">
        <v>1</v>
      </c>
      <c r="H1159" t="str">
        <v>BOMBE</v>
      </c>
      <c r="I1159" t="str">
        <v>SPHERIQUE</v>
      </c>
      <c r="J1159" t="str">
        <v>100</v>
      </c>
      <c r="K1159" t="str">
        <v>PLEUREUR</v>
      </c>
      <c r="L1159" t="str">
        <v>BLEU</v>
      </c>
      <c r="M1159" t="str">
        <v>EU</v>
      </c>
      <c r="N1159" t="str">
        <v>F4</v>
      </c>
      <c r="O1159" t="str">
        <v>1.3G</v>
      </c>
      <c r="P1159" t="str">
        <v>0589-F4-0068</v>
      </c>
      <c r="Q1159" t="str">
        <v>0.323</v>
      </c>
      <c r="R1159" t="str">
        <v>2,5</v>
      </c>
      <c r="S1159" t="str">
        <v>100</v>
      </c>
      <c r="T1159" t="str">
        <v>F-00000270</v>
      </c>
      <c r="U1159" t="str">
        <v>7</v>
      </c>
      <c r="V1159" t="str">
        <v>10.61857</v>
      </c>
      <c r="W1159" t="str">
        <v>0</v>
      </c>
      <c r="X1159" t="str">
        <v>https://tinyurl.com/y5o2zg5z</v>
      </c>
    </row>
    <row r="1160">
      <c r="A1160" t="str">
        <v>AutoTable</v>
      </c>
      <c r="D1160" t="str">
        <v>73610BC</v>
      </c>
      <c r="E1160" t="str">
        <v>BBE Ø100 ARAIGNÉE BLANC TRAÎNÉE ARGENT</v>
      </c>
      <c r="F1160" t="str">
        <v>1</v>
      </c>
      <c r="H1160" t="str">
        <v>BOMBE</v>
      </c>
      <c r="I1160" t="str">
        <v>SPHERIQUE</v>
      </c>
      <c r="J1160" t="str">
        <v>100</v>
      </c>
      <c r="K1160" t="str">
        <v>PLEUREUR</v>
      </c>
      <c r="L1160" t="str">
        <v>BLANC</v>
      </c>
      <c r="M1160" t="str">
        <v>EU</v>
      </c>
      <c r="N1160" t="str">
        <v>F4</v>
      </c>
      <c r="O1160" t="str">
        <v>1.3G</v>
      </c>
      <c r="P1160" t="str">
        <v>0589-F4-0068</v>
      </c>
      <c r="Q1160" t="str">
        <v>0.338</v>
      </c>
      <c r="R1160" t="str">
        <v>2,5</v>
      </c>
      <c r="S1160" t="str">
        <v>100</v>
      </c>
      <c r="T1160" t="str">
        <v>F-00000270</v>
      </c>
      <c r="U1160" t="str">
        <v>2</v>
      </c>
      <c r="V1160" t="str">
        <v>8.755</v>
      </c>
      <c r="W1160" t="str">
        <v>0</v>
      </c>
      <c r="X1160" t="str">
        <v>https://youtu.be/Zmcx5U2tKh0</v>
      </c>
    </row>
    <row r="1161">
      <c r="A1161" t="str">
        <v>AutoTable</v>
      </c>
      <c r="D1161" t="str">
        <v>73610R</v>
      </c>
      <c r="E1161" t="str">
        <v>BBE Ø100 ARAIGNÉE ROUGE TRAÎNÉE ARGENT</v>
      </c>
      <c r="F1161" t="str">
        <v>1</v>
      </c>
      <c r="H1161" t="str">
        <v>BOMBE</v>
      </c>
      <c r="I1161" t="str">
        <v>SPHERIQUE</v>
      </c>
      <c r="J1161" t="str">
        <v>100</v>
      </c>
      <c r="K1161" t="str">
        <v>PLEUREUR</v>
      </c>
      <c r="L1161" t="str">
        <v>ROUGE</v>
      </c>
      <c r="M1161" t="str">
        <v>EU</v>
      </c>
      <c r="N1161" t="str">
        <v>F4</v>
      </c>
      <c r="O1161" t="str">
        <v>1.3G</v>
      </c>
      <c r="P1161" t="str">
        <v>0589-F4-0068</v>
      </c>
      <c r="Q1161" t="str">
        <v>0.312</v>
      </c>
      <c r="R1161" t="str">
        <v>2,5</v>
      </c>
      <c r="S1161" t="str">
        <v>100</v>
      </c>
      <c r="T1161" t="str">
        <v>F-00000270</v>
      </c>
      <c r="U1161" t="str">
        <v>4</v>
      </c>
      <c r="V1161" t="str">
        <v>8.75514</v>
      </c>
      <c r="W1161" t="str">
        <v>0</v>
      </c>
      <c r="X1161" t="str">
        <v>https://tinyurl.com/yxp53e45</v>
      </c>
    </row>
    <row r="1162">
      <c r="A1162" t="str">
        <v>AutoTable</v>
      </c>
      <c r="D1162" t="str">
        <v>73610SO</v>
      </c>
      <c r="E1162" t="str">
        <v>BBE Ø100 SCINTILLANT OR</v>
      </c>
      <c r="F1162" t="str">
        <v>1</v>
      </c>
      <c r="H1162" t="str">
        <v>BOMBE</v>
      </c>
      <c r="I1162" t="str">
        <v>SPHERIQUE</v>
      </c>
      <c r="J1162" t="str">
        <v>100</v>
      </c>
      <c r="K1162" t="str">
        <v>CLIGNO</v>
      </c>
      <c r="L1162" t="str">
        <v>OR</v>
      </c>
      <c r="M1162" t="str">
        <v>EU</v>
      </c>
      <c r="N1162" t="str">
        <v>F4</v>
      </c>
      <c r="O1162" t="str">
        <v>1.3G</v>
      </c>
      <c r="P1162" t="str">
        <v>0589-F4-0068</v>
      </c>
      <c r="Q1162" t="str">
        <v>0.349</v>
      </c>
      <c r="R1162" t="str">
        <v>2,5</v>
      </c>
      <c r="S1162" t="str">
        <v>100</v>
      </c>
      <c r="T1162" t="str">
        <v>F-00000270</v>
      </c>
      <c r="U1162" t="str">
        <v>34</v>
      </c>
      <c r="V1162" t="str">
        <v>8.75471</v>
      </c>
      <c r="W1162" t="str">
        <v>0</v>
      </c>
      <c r="X1162" t="str">
        <v>https://youtu.be/3Yu47yqnQAg</v>
      </c>
    </row>
    <row r="1163">
      <c r="A1163" t="str">
        <v>AutoTable</v>
      </c>
      <c r="D1163" t="str">
        <v>73610V</v>
      </c>
      <c r="E1163" t="str">
        <v>BBE Ø100 ARAIGNÉE VIOLETTE TRAÎNÉE ARGENT</v>
      </c>
      <c r="F1163" t="str">
        <v>1</v>
      </c>
      <c r="H1163" t="str">
        <v>BOMBE</v>
      </c>
      <c r="I1163" t="str">
        <v>SPHERIQUE</v>
      </c>
      <c r="J1163" t="str">
        <v>100</v>
      </c>
      <c r="K1163" t="str">
        <v>PLEUREUR</v>
      </c>
      <c r="L1163" t="str">
        <v>VIOLET</v>
      </c>
      <c r="M1163" t="str">
        <v>EU</v>
      </c>
      <c r="N1163" t="str">
        <v>F4</v>
      </c>
      <c r="O1163" t="str">
        <v>1.3G</v>
      </c>
      <c r="P1163" t="str">
        <v>0589-F4-0068</v>
      </c>
      <c r="Q1163" t="str">
        <v>0.279</v>
      </c>
      <c r="R1163" t="str">
        <v>2,5</v>
      </c>
      <c r="S1163" t="str">
        <v>100</v>
      </c>
      <c r="T1163" t="str">
        <v>F-00000270</v>
      </c>
      <c r="U1163" t="str">
        <v>40</v>
      </c>
      <c r="V1163" t="str">
        <v>8.75489</v>
      </c>
      <c r="W1163" t="str">
        <v>3</v>
      </c>
      <c r="X1163" t="str">
        <v>https://youtu.be/F_VXUAPqb3U</v>
      </c>
    </row>
    <row r="1164">
      <c r="A1164" t="str">
        <v>AutoTable</v>
      </c>
      <c r="D1164" t="str">
        <v>73612B</v>
      </c>
      <c r="E1164" t="str">
        <v>BOMBE Ø125 ARAIGNEE BLEUE</v>
      </c>
      <c r="F1164" t="str">
        <v>ANCIENNES REFS</v>
      </c>
      <c r="H1164" t="str">
        <v>BOMBE</v>
      </c>
      <c r="I1164" t="str">
        <v>SPHERIQUE</v>
      </c>
      <c r="J1164" t="str">
        <v>125</v>
      </c>
      <c r="K1164" t="str">
        <v>ARAIGNEE</v>
      </c>
      <c r="L1164" t="str">
        <v>BLEU</v>
      </c>
      <c r="M1164" t="str">
        <v>EU</v>
      </c>
      <c r="N1164" t="str">
        <v>F4</v>
      </c>
      <c r="O1164" t="str">
        <v>1.3G</v>
      </c>
      <c r="P1164" t="str">
        <v>0589-F4-0067</v>
      </c>
      <c r="Q1164" t="str">
        <v>0.567</v>
      </c>
      <c r="R1164" t="str">
        <v>3</v>
      </c>
      <c r="S1164" t="str">
        <v>125</v>
      </c>
      <c r="T1164" t="str">
        <v>F-00000270</v>
      </c>
      <c r="U1164" t="str">
        <v>0</v>
      </c>
      <c r="V1164" t="str">
        <v>14.03</v>
      </c>
      <c r="W1164" t="str">
        <v>0</v>
      </c>
    </row>
    <row r="1165">
      <c r="A1165" t="str">
        <v>AutoTable</v>
      </c>
      <c r="D1165" t="str">
        <v>73612M</v>
      </c>
      <c r="E1165" t="str">
        <v>BOMBE Ø125 ARAIGNEE MULTICOLORE</v>
      </c>
      <c r="F1165" t="str">
        <v>SPECIFIC</v>
      </c>
      <c r="H1165" t="str">
        <v>BOMBE</v>
      </c>
      <c r="I1165" t="str">
        <v>SPHERIQUE</v>
      </c>
      <c r="J1165" t="str">
        <v>125</v>
      </c>
      <c r="K1165" t="str">
        <v>ARAIGNEE</v>
      </c>
      <c r="L1165" t="str">
        <v>MULTICOLORE</v>
      </c>
      <c r="M1165" t="str">
        <v>EU</v>
      </c>
      <c r="N1165" t="str">
        <v>F4</v>
      </c>
      <c r="O1165" t="str">
        <v>1.3G</v>
      </c>
      <c r="P1165" t="str">
        <v>0589-F4-0067</v>
      </c>
      <c r="Q1165" t="str">
        <v>0.577</v>
      </c>
      <c r="R1165" t="str">
        <v>3</v>
      </c>
      <c r="S1165" t="str">
        <v>125</v>
      </c>
      <c r="T1165" t="str">
        <v>F-00000270</v>
      </c>
      <c r="U1165" t="str">
        <v>3</v>
      </c>
      <c r="V1165" t="str">
        <v>14.57667</v>
      </c>
      <c r="W1165" t="str">
        <v>5</v>
      </c>
    </row>
    <row r="1166">
      <c r="A1166" t="str">
        <v>AutoTable</v>
      </c>
      <c r="D1166" t="str">
        <v>73612R</v>
      </c>
      <c r="E1166" t="str">
        <v>BOMBE Ø125 ARAIGNEE ROUGE</v>
      </c>
      <c r="F1166" t="str">
        <v>SPECIFIC</v>
      </c>
      <c r="H1166" t="str">
        <v>BOMBE</v>
      </c>
      <c r="I1166" t="str">
        <v>SPHERIQUE</v>
      </c>
      <c r="J1166" t="str">
        <v>125</v>
      </c>
      <c r="K1166" t="str">
        <v>ARAIGNEE</v>
      </c>
      <c r="L1166" t="str">
        <v>ROUGE</v>
      </c>
      <c r="M1166" t="str">
        <v>EU</v>
      </c>
      <c r="N1166" t="str">
        <v>F4</v>
      </c>
      <c r="O1166" t="str">
        <v>1.3G</v>
      </c>
      <c r="P1166" t="str">
        <v>0589-F4-0067</v>
      </c>
      <c r="Q1166" t="str">
        <v>0.557</v>
      </c>
      <c r="R1166" t="str">
        <v>3</v>
      </c>
      <c r="S1166" t="str">
        <v>125</v>
      </c>
      <c r="T1166" t="str">
        <v>F-00000270</v>
      </c>
      <c r="U1166" t="str">
        <v>0</v>
      </c>
      <c r="V1166" t="str">
        <v>16.08</v>
      </c>
      <c r="W1166" t="str">
        <v>1</v>
      </c>
    </row>
    <row r="1167">
      <c r="A1167" t="str">
        <v>AutoTable</v>
      </c>
      <c r="D1167" t="str">
        <v>73612SO</v>
      </c>
      <c r="E1167" t="str">
        <v>BOMBE Ø125 ARAIGNEE SCINTILLANT OR</v>
      </c>
      <c r="F1167" t="str">
        <v>ANCIENNES REFS</v>
      </c>
      <c r="H1167" t="str">
        <v>BOMBE</v>
      </c>
      <c r="I1167" t="str">
        <v>SPHERIQUE</v>
      </c>
      <c r="J1167" t="str">
        <v>125</v>
      </c>
      <c r="K1167" t="str">
        <v>ARAIGNEE</v>
      </c>
      <c r="L1167" t="str">
        <v>OR</v>
      </c>
      <c r="M1167" t="str">
        <v>EU</v>
      </c>
      <c r="N1167" t="str">
        <v>F4</v>
      </c>
      <c r="O1167" t="str">
        <v>1.3G</v>
      </c>
      <c r="P1167" t="str">
        <v>0589-F4-0067</v>
      </c>
      <c r="Q1167" t="str">
        <v>0.727</v>
      </c>
      <c r="R1167" t="str">
        <v>3</v>
      </c>
      <c r="S1167" t="str">
        <v>125</v>
      </c>
      <c r="T1167" t="str">
        <v>F-00000270</v>
      </c>
      <c r="U1167" t="str">
        <v>0</v>
      </c>
      <c r="V1167" t="str">
        <v>14.03</v>
      </c>
      <c r="W1167" t="str">
        <v>0</v>
      </c>
    </row>
    <row r="1168">
      <c r="A1168" t="str">
        <v>AutoTable</v>
      </c>
      <c r="D1168" t="str">
        <v>73612V</v>
      </c>
      <c r="E1168" t="str">
        <v>BOMBE Ø125 ARAIGNEE VERTE</v>
      </c>
      <c r="F1168" t="str">
        <v>OPPORTUNITE</v>
      </c>
      <c r="H1168" t="str">
        <v>BOMBE</v>
      </c>
      <c r="I1168" t="str">
        <v>SPHERIQUE</v>
      </c>
      <c r="J1168" t="str">
        <v>125</v>
      </c>
      <c r="K1168" t="str">
        <v>ARAIGNEE</v>
      </c>
      <c r="L1168" t="str">
        <v>VERT</v>
      </c>
      <c r="M1168" t="str">
        <v>EU</v>
      </c>
      <c r="N1168" t="str">
        <v>F4</v>
      </c>
      <c r="O1168" t="str">
        <v>1.3G</v>
      </c>
      <c r="P1168" t="str">
        <v>0589-F4-0067</v>
      </c>
      <c r="Q1168" t="str">
        <v>0.587</v>
      </c>
      <c r="R1168" t="str">
        <v>3</v>
      </c>
      <c r="S1168" t="str">
        <v>125</v>
      </c>
      <c r="T1168" t="str">
        <v>F-00000270</v>
      </c>
      <c r="U1168" t="str">
        <v>5</v>
      </c>
      <c r="V1168" t="str">
        <v>14.03</v>
      </c>
      <c r="W1168" t="str">
        <v>0</v>
      </c>
    </row>
    <row r="1169">
      <c r="A1169" t="str">
        <v>AutoTable</v>
      </c>
      <c r="D1169" t="str">
        <v>73612VI</v>
      </c>
      <c r="E1169" t="str">
        <v>BONBE Ø125 ARAIGNEE VIOLETTE</v>
      </c>
      <c r="F1169" t="str">
        <v>ANCIENNES REFS</v>
      </c>
      <c r="H1169" t="str">
        <v>BOMBE</v>
      </c>
      <c r="I1169" t="str">
        <v>SPHERIQUE</v>
      </c>
      <c r="J1169" t="str">
        <v>125</v>
      </c>
      <c r="K1169" t="str">
        <v>ARAIGNEE</v>
      </c>
      <c r="L1169" t="str">
        <v>VIOLET</v>
      </c>
      <c r="M1169" t="str">
        <v>EU</v>
      </c>
      <c r="N1169" t="str">
        <v>F4</v>
      </c>
      <c r="O1169" t="str">
        <v>1.3G</v>
      </c>
      <c r="P1169" t="str">
        <v>0589-F4-0067</v>
      </c>
      <c r="Q1169" t="str">
        <v>0.577</v>
      </c>
      <c r="R1169" t="str">
        <v>3</v>
      </c>
      <c r="S1169" t="str">
        <v>125</v>
      </c>
      <c r="T1169" t="str">
        <v>F-00000270</v>
      </c>
      <c r="U1169" t="str">
        <v>0</v>
      </c>
      <c r="V1169" t="str">
        <v>14.03</v>
      </c>
      <c r="W1169" t="str">
        <v>0</v>
      </c>
    </row>
    <row r="1170">
      <c r="A1170" t="str">
        <v>AutoTable</v>
      </c>
      <c r="D1170" t="str">
        <v>73615B</v>
      </c>
      <c r="E1170" t="str">
        <v>BONBE Ø150 COMETE BLEUE</v>
      </c>
      <c r="F1170" t="str">
        <v>ANCIENNES REFS</v>
      </c>
      <c r="H1170" t="str">
        <v>BOMBE</v>
      </c>
      <c r="I1170" t="str">
        <v>SPHERIQUE</v>
      </c>
      <c r="J1170" t="str">
        <v>150</v>
      </c>
      <c r="K1170" t="str">
        <v>COMETE</v>
      </c>
      <c r="L1170" t="str">
        <v>BLEU</v>
      </c>
      <c r="M1170" t="str">
        <v>EU</v>
      </c>
      <c r="N1170" t="str">
        <v>F4</v>
      </c>
      <c r="O1170" t="str">
        <v>1.3G</v>
      </c>
      <c r="P1170" t="str">
        <v>0589-F4-0066</v>
      </c>
      <c r="Q1170" t="str">
        <v>1.027</v>
      </c>
      <c r="R1170" t="str">
        <v>3,5</v>
      </c>
      <c r="S1170" t="str">
        <v>150</v>
      </c>
      <c r="T1170" t="str">
        <v>F-00000270</v>
      </c>
      <c r="U1170" t="str">
        <v>0</v>
      </c>
      <c r="V1170" t="str">
        <v>0</v>
      </c>
      <c r="W1170" t="str">
        <v>0</v>
      </c>
    </row>
    <row r="1171">
      <c r="A1171" t="str">
        <v>AutoTable</v>
      </c>
      <c r="D1171" t="str">
        <v>73615BC</v>
      </c>
      <c r="E1171" t="str">
        <v>BOMBE Ø150 COMETE BLANC</v>
      </c>
      <c r="F1171" t="str">
        <v>ANCIENNES REFS</v>
      </c>
      <c r="H1171" t="str">
        <v>BOMBE</v>
      </c>
      <c r="I1171" t="str">
        <v>SPHERIQUE</v>
      </c>
      <c r="J1171" t="str">
        <v>150</v>
      </c>
      <c r="K1171" t="str">
        <v>COMETE</v>
      </c>
      <c r="L1171" t="str">
        <v>BLANC</v>
      </c>
      <c r="M1171" t="str">
        <v>EU</v>
      </c>
      <c r="N1171" t="str">
        <v>F4</v>
      </c>
      <c r="O1171" t="str">
        <v>1.3G</v>
      </c>
      <c r="P1171" t="str">
        <v>0589-F4-0066</v>
      </c>
      <c r="Q1171" t="str">
        <v>1.217</v>
      </c>
      <c r="R1171" t="str">
        <v>3,5</v>
      </c>
      <c r="S1171" t="str">
        <v>150</v>
      </c>
      <c r="T1171" t="str">
        <v>F-00000270</v>
      </c>
      <c r="U1171" t="str">
        <v>0</v>
      </c>
      <c r="V1171" t="str">
        <v>0</v>
      </c>
      <c r="W1171" t="str">
        <v>0</v>
      </c>
    </row>
    <row r="1172">
      <c r="A1172" t="str">
        <v>AutoTable</v>
      </c>
      <c r="D1172" t="str">
        <v>73615KAT</v>
      </c>
      <c r="E1172" t="str">
        <v>BBE Ø150 ARAIGNÉE PLATINE</v>
      </c>
      <c r="F1172" t="str">
        <v>1</v>
      </c>
      <c r="H1172" t="str">
        <v>BOMBE</v>
      </c>
      <c r="I1172" t="str">
        <v>SPHERIQUE</v>
      </c>
      <c r="J1172" t="str">
        <v>150</v>
      </c>
      <c r="K1172" t="str">
        <v>PLEUREUR</v>
      </c>
      <c r="L1172" t="str">
        <v>KAMURO</v>
      </c>
      <c r="M1172" t="str">
        <v>EU</v>
      </c>
      <c r="N1172" t="str">
        <v>F4</v>
      </c>
      <c r="O1172" t="str">
        <v>1.3G</v>
      </c>
      <c r="P1172" t="str">
        <v>0589-F4-0066</v>
      </c>
      <c r="Q1172" t="str">
        <v>1.15</v>
      </c>
      <c r="R1172" t="str">
        <v>3,5</v>
      </c>
      <c r="S1172" t="str">
        <v>150</v>
      </c>
      <c r="T1172" t="str">
        <v>F-00000270</v>
      </c>
      <c r="U1172" t="str">
        <v>10</v>
      </c>
      <c r="V1172" t="str">
        <v>24.79</v>
      </c>
      <c r="W1172" t="str">
        <v>0</v>
      </c>
      <c r="X1172" t="str">
        <v>https://tinyurl.com/y3xre66x</v>
      </c>
    </row>
    <row r="1173">
      <c r="A1173" t="str">
        <v>AutoTable</v>
      </c>
      <c r="D1173" t="str">
        <v>73615R</v>
      </c>
      <c r="E1173" t="str">
        <v>BOMBE Ø150 COMETE ROUGE</v>
      </c>
      <c r="F1173" t="str">
        <v>ANCIENNES REFS</v>
      </c>
      <c r="H1173" t="str">
        <v>BOMBE</v>
      </c>
      <c r="I1173" t="str">
        <v>SPHERIQUE</v>
      </c>
      <c r="J1173" t="str">
        <v>150</v>
      </c>
      <c r="K1173" t="str">
        <v>COMETE</v>
      </c>
      <c r="L1173" t="str">
        <v>ROUGE</v>
      </c>
      <c r="M1173" t="str">
        <v>EU</v>
      </c>
      <c r="N1173" t="str">
        <v>F4</v>
      </c>
      <c r="O1173" t="str">
        <v>1.3G</v>
      </c>
      <c r="P1173" t="str">
        <v>0589-F4-0066</v>
      </c>
      <c r="Q1173" t="str">
        <v>1.007</v>
      </c>
      <c r="R1173" t="str">
        <v>3,5</v>
      </c>
      <c r="S1173" t="str">
        <v>150</v>
      </c>
      <c r="T1173" t="str">
        <v>F-00000270</v>
      </c>
      <c r="U1173" t="str">
        <v>0</v>
      </c>
      <c r="V1173" t="str">
        <v>0</v>
      </c>
      <c r="W1173" t="str">
        <v>0</v>
      </c>
    </row>
    <row r="1174">
      <c r="A1174" t="str">
        <v>AutoTable</v>
      </c>
      <c r="D1174" t="str">
        <v>73620M</v>
      </c>
      <c r="E1174" t="str">
        <v>BBE Ø200 ARAIGNÉE MULTIPASTEL</v>
      </c>
      <c r="F1174" t="str">
        <v>1</v>
      </c>
      <c r="H1174" t="str">
        <v>BOMBE</v>
      </c>
      <c r="I1174" t="str">
        <v>SPHERIQUE</v>
      </c>
      <c r="J1174" t="str">
        <v>200</v>
      </c>
      <c r="K1174" t="str">
        <v>PLEUREUR</v>
      </c>
      <c r="L1174" t="str">
        <v>MULTIPASTEL</v>
      </c>
      <c r="M1174" t="str">
        <v>EU</v>
      </c>
      <c r="N1174" t="str">
        <v>F4</v>
      </c>
      <c r="O1174" t="str">
        <v>1.3G</v>
      </c>
      <c r="P1174" t="str">
        <v>0589-F4-0069</v>
      </c>
      <c r="Q1174" t="str">
        <v>2.595</v>
      </c>
      <c r="R1174" t="str">
        <v>4</v>
      </c>
      <c r="S1174" t="str">
        <v>200</v>
      </c>
      <c r="T1174" t="str">
        <v>F-00000270</v>
      </c>
      <c r="U1174" t="str">
        <v>2</v>
      </c>
      <c r="V1174" t="str">
        <v>59.99</v>
      </c>
      <c r="W1174" t="str">
        <v>1</v>
      </c>
      <c r="X1174" t="str">
        <v>https://youtu.be/ZKqG5FOB5K4</v>
      </c>
    </row>
    <row r="1175">
      <c r="A1175" t="str">
        <v>AutoTable</v>
      </c>
      <c r="D1175" t="str">
        <v>73675B</v>
      </c>
      <c r="E1175" t="str">
        <v>BBE Ø75 ARAIGNÉE BLEUE TRAÎNÉE ARGENT</v>
      </c>
      <c r="F1175" t="str">
        <v>1</v>
      </c>
      <c r="H1175" t="str">
        <v>BOMBE</v>
      </c>
      <c r="I1175" t="str">
        <v>SPHERIQUE</v>
      </c>
      <c r="J1175" t="str">
        <v>75</v>
      </c>
      <c r="K1175" t="str">
        <v>PLEUREUR</v>
      </c>
      <c r="L1175" t="str">
        <v>BLEU</v>
      </c>
      <c r="M1175" t="str">
        <v>EU</v>
      </c>
      <c r="N1175" t="str">
        <v>F4</v>
      </c>
      <c r="O1175" t="str">
        <v>1.3G</v>
      </c>
      <c r="P1175" t="str">
        <v>0589-F4-0281</v>
      </c>
      <c r="Q1175" t="str">
        <v>0.134</v>
      </c>
      <c r="R1175" t="str">
        <v>2,5</v>
      </c>
      <c r="S1175" t="str">
        <v>75</v>
      </c>
      <c r="T1175" t="str">
        <v>F-00000270</v>
      </c>
      <c r="U1175" t="str">
        <v>140</v>
      </c>
      <c r="V1175" t="str">
        <v>6.32</v>
      </c>
      <c r="W1175" t="str">
        <v>0</v>
      </c>
      <c r="X1175" t="str">
        <v>https://tinyurl.com/yyjqw28x</v>
      </c>
    </row>
    <row r="1176">
      <c r="A1176" t="str">
        <v>AutoTable</v>
      </c>
      <c r="D1176" t="str">
        <v>73675BC</v>
      </c>
      <c r="E1176" t="str">
        <v>BOMBE Ø75  ARAIGNEE BLANC</v>
      </c>
      <c r="F1176" t="str">
        <v>ANCIENNES REFS</v>
      </c>
      <c r="H1176" t="str">
        <v>BOMBE</v>
      </c>
      <c r="I1176" t="str">
        <v>SPHERIQUE</v>
      </c>
      <c r="J1176" t="str">
        <v>75</v>
      </c>
      <c r="K1176" t="str">
        <v>ARAIGNEE</v>
      </c>
      <c r="L1176" t="str">
        <v>BLANC</v>
      </c>
      <c r="M1176" t="str">
        <v>EU</v>
      </c>
      <c r="N1176" t="str">
        <v>F4</v>
      </c>
      <c r="O1176" t="str">
        <v>1.3G</v>
      </c>
      <c r="P1176" t="str">
        <v>0589-F4-0281</v>
      </c>
      <c r="Q1176" t="str">
        <v>0.154</v>
      </c>
      <c r="R1176" t="str">
        <v>2,5</v>
      </c>
      <c r="S1176" t="str">
        <v>75</v>
      </c>
      <c r="T1176" t="str">
        <v>F-00000270</v>
      </c>
      <c r="U1176" t="str">
        <v>0</v>
      </c>
      <c r="V1176" t="str">
        <v>5.219</v>
      </c>
      <c r="W1176" t="str">
        <v>0</v>
      </c>
    </row>
    <row r="1177">
      <c r="A1177" t="str">
        <v>AutoTable</v>
      </c>
      <c r="D1177" t="str">
        <v>73675J</v>
      </c>
      <c r="E1177" t="str">
        <v>BBE Ø75 ARAIGNÉE JAUNE TRAÎNÉE ARGENT</v>
      </c>
      <c r="F1177" t="str">
        <v>1</v>
      </c>
      <c r="H1177" t="str">
        <v>BOMBE</v>
      </c>
      <c r="I1177" t="str">
        <v>SPHERIQUE</v>
      </c>
      <c r="J1177" t="str">
        <v>75</v>
      </c>
      <c r="K1177" t="str">
        <v>PLEUREUR</v>
      </c>
      <c r="L1177" t="str">
        <v>JAUNE</v>
      </c>
      <c r="M1177" t="str">
        <v>EU</v>
      </c>
      <c r="N1177" t="str">
        <v>F4</v>
      </c>
      <c r="O1177" t="str">
        <v>1.3G</v>
      </c>
      <c r="P1177" t="str">
        <v>0589-F4-0281</v>
      </c>
      <c r="Q1177" t="str">
        <v>0.125</v>
      </c>
      <c r="R1177" t="str">
        <v>2,5</v>
      </c>
      <c r="S1177" t="str">
        <v>75</v>
      </c>
      <c r="T1177" t="str">
        <v>F-00000270</v>
      </c>
      <c r="U1177" t="str">
        <v>4</v>
      </c>
      <c r="V1177" t="str">
        <v>5.02</v>
      </c>
      <c r="W1177" t="str">
        <v>0</v>
      </c>
      <c r="X1177" t="str">
        <v>https://youtu.be/C8sMrCRV3Q8</v>
      </c>
    </row>
    <row r="1178">
      <c r="A1178" t="str">
        <v>AutoTable</v>
      </c>
      <c r="D1178" t="str">
        <v>73675R</v>
      </c>
      <c r="E1178" t="str">
        <v>BBE Ø75 ARAIGNÉE ROUGE TRAÎNÉE ARGENT</v>
      </c>
      <c r="F1178" t="str">
        <v>1</v>
      </c>
      <c r="H1178" t="str">
        <v>BOMBE</v>
      </c>
      <c r="I1178" t="str">
        <v>SPHERIQUE</v>
      </c>
      <c r="J1178" t="str">
        <v>75</v>
      </c>
      <c r="K1178" t="str">
        <v>PLEUREUR</v>
      </c>
      <c r="L1178" t="str">
        <v>ROUGE</v>
      </c>
      <c r="M1178" t="str">
        <v>EU</v>
      </c>
      <c r="N1178" t="str">
        <v>F4</v>
      </c>
      <c r="O1178" t="str">
        <v>1.3G</v>
      </c>
      <c r="P1178" t="str">
        <v>0589-F4-0281</v>
      </c>
      <c r="Q1178" t="str">
        <v>0.12</v>
      </c>
      <c r="R1178" t="str">
        <v>2,5</v>
      </c>
      <c r="S1178" t="str">
        <v>75</v>
      </c>
      <c r="T1178" t="str">
        <v>F-00000317</v>
      </c>
      <c r="U1178" t="str">
        <v>11</v>
      </c>
      <c r="V1178" t="str">
        <v>6.32</v>
      </c>
      <c r="W1178" t="str">
        <v>0</v>
      </c>
      <c r="X1178" t="str">
        <v>https://tinyurl.com/y5jbta59</v>
      </c>
    </row>
    <row r="1179">
      <c r="A1179" t="str">
        <v>AutoTable</v>
      </c>
      <c r="D1179" t="str">
        <v>73675SO</v>
      </c>
      <c r="E1179" t="str">
        <v>BBE Ø75 ARAIGNÉE SCINTILLANT OR</v>
      </c>
      <c r="F1179" t="str">
        <v>1</v>
      </c>
      <c r="H1179" t="str">
        <v>BOMBE</v>
      </c>
      <c r="I1179" t="str">
        <v>SPHERIQUE</v>
      </c>
      <c r="J1179" t="str">
        <v>75</v>
      </c>
      <c r="K1179" t="str">
        <v>CLIGNO</v>
      </c>
      <c r="L1179" t="str">
        <v>OR</v>
      </c>
      <c r="M1179" t="str">
        <v>EU</v>
      </c>
      <c r="N1179" t="str">
        <v>F4</v>
      </c>
      <c r="O1179" t="str">
        <v>1.3G</v>
      </c>
      <c r="P1179" t="str">
        <v>0589-F4-0281</v>
      </c>
      <c r="Q1179" t="str">
        <v>0.154</v>
      </c>
      <c r="R1179" t="str">
        <v>2,5</v>
      </c>
      <c r="S1179" t="str">
        <v>75</v>
      </c>
      <c r="T1179" t="str">
        <v>F-00000270</v>
      </c>
      <c r="U1179" t="str">
        <v>23</v>
      </c>
      <c r="V1179" t="str">
        <v>5.59</v>
      </c>
      <c r="W1179" t="str">
        <v>0</v>
      </c>
      <c r="X1179" t="str">
        <v>https://youtu.be/9EBBzM1nT4U</v>
      </c>
    </row>
    <row r="1180">
      <c r="A1180" t="str">
        <v>AutoTable</v>
      </c>
      <c r="D1180" t="str">
        <v>73675V</v>
      </c>
      <c r="E1180" t="str">
        <v>BBE Ø75 ARAIGNÉE VERTE TRAÎNÉE ARGENT</v>
      </c>
      <c r="F1180" t="str">
        <v>1</v>
      </c>
      <c r="H1180" t="str">
        <v>BOMBE</v>
      </c>
      <c r="I1180" t="str">
        <v>SPHERIQUE</v>
      </c>
      <c r="J1180" t="str">
        <v>75</v>
      </c>
      <c r="K1180" t="str">
        <v>PLEUREUR</v>
      </c>
      <c r="L1180" t="str">
        <v>VERT</v>
      </c>
      <c r="M1180" t="str">
        <v>EU</v>
      </c>
      <c r="N1180" t="str">
        <v>F4</v>
      </c>
      <c r="O1180" t="str">
        <v>1.3G</v>
      </c>
      <c r="P1180" t="str">
        <v>0589-F4-0281</v>
      </c>
      <c r="Q1180" t="str">
        <v>0.134</v>
      </c>
      <c r="R1180" t="str">
        <v>2,5</v>
      </c>
      <c r="S1180" t="str">
        <v>75</v>
      </c>
      <c r="T1180" t="str">
        <v>F-00000270</v>
      </c>
      <c r="U1180" t="str">
        <v>15</v>
      </c>
      <c r="V1180" t="str">
        <v>5.2</v>
      </c>
      <c r="W1180" t="str">
        <v>0</v>
      </c>
      <c r="X1180" t="str">
        <v>https://youtu.be/pJ2APq8Kjn8</v>
      </c>
    </row>
    <row r="1181">
      <c r="A1181" t="str">
        <v>AutoTable</v>
      </c>
      <c r="D1181" t="str">
        <v>76010-53CE</v>
      </c>
      <c r="E1181" t="str">
        <v>BBE Ø100 SAULE PLEUREUR CLIGNO BLANC</v>
      </c>
      <c r="F1181" t="str">
        <v>1</v>
      </c>
      <c r="H1181" t="str">
        <v>BOMBE</v>
      </c>
      <c r="I1181" t="str">
        <v>SPHERIQUE</v>
      </c>
      <c r="J1181" t="str">
        <v>100</v>
      </c>
      <c r="K1181" t="str">
        <v>CLIGNO</v>
      </c>
      <c r="L1181" t="str">
        <v>BLANC</v>
      </c>
      <c r="M1181" t="str">
        <v>CN</v>
      </c>
      <c r="N1181" t="str">
        <v>F4</v>
      </c>
      <c r="O1181" t="str">
        <v>1.3G</v>
      </c>
      <c r="P1181" t="str">
        <v>1008-F4-69245227</v>
      </c>
      <c r="Q1181" t="str">
        <v>0.295</v>
      </c>
      <c r="R1181" t="str">
        <v>3,5</v>
      </c>
      <c r="S1181" t="str">
        <v>100</v>
      </c>
      <c r="T1181" t="str">
        <v>F-00000262</v>
      </c>
      <c r="U1181" t="str">
        <v>2</v>
      </c>
      <c r="V1181" t="str">
        <v>2.27</v>
      </c>
      <c r="W1181" t="str">
        <v>0</v>
      </c>
      <c r="X1181" t="str">
        <v>https://tinyurl.com/yyodly6m</v>
      </c>
    </row>
    <row r="1182">
      <c r="A1182" t="str">
        <v>AutoTable</v>
      </c>
      <c r="D1182" t="str">
        <v>76010-63CE</v>
      </c>
      <c r="E1182" t="str">
        <v>BBE Ø100 PÉTILLANTE BLANC</v>
      </c>
      <c r="F1182" t="str">
        <v>1</v>
      </c>
      <c r="H1182" t="str">
        <v>BOMBE</v>
      </c>
      <c r="I1182" t="str">
        <v>SPHERIQUE</v>
      </c>
      <c r="J1182" t="str">
        <v>100</v>
      </c>
      <c r="K1182" t="str">
        <v>CLIGNO</v>
      </c>
      <c r="L1182" t="str">
        <v>BLANC</v>
      </c>
      <c r="M1182" t="str">
        <v>CN</v>
      </c>
      <c r="N1182" t="str">
        <v>F4</v>
      </c>
      <c r="O1182" t="str">
        <v>1.3G</v>
      </c>
      <c r="P1182" t="str">
        <v>0163-F4-4244</v>
      </c>
      <c r="Q1182" t="str">
        <v>0.348</v>
      </c>
      <c r="R1182" t="str">
        <v>3,5</v>
      </c>
      <c r="S1182" t="str">
        <v>100</v>
      </c>
      <c r="T1182" t="str">
        <v>F-00000208</v>
      </c>
      <c r="U1182" t="str">
        <v>872</v>
      </c>
      <c r="V1182" t="str">
        <v>2.20333</v>
      </c>
      <c r="W1182" t="str">
        <v>8</v>
      </c>
      <c r="X1182" t="str">
        <v>https://youtu.be/FIpz6hPQm2U</v>
      </c>
    </row>
    <row r="1183">
      <c r="A1183" t="str">
        <v>AutoTable</v>
      </c>
      <c r="D1183" t="str">
        <v>76010-64CE</v>
      </c>
      <c r="E1183" t="str">
        <v>BBE Ø100 PÉTILLANTE CITRON</v>
      </c>
      <c r="F1183" t="str">
        <v>1</v>
      </c>
      <c r="H1183" t="str">
        <v>BOMBE</v>
      </c>
      <c r="I1183" t="str">
        <v>SPHERIQUE</v>
      </c>
      <c r="J1183" t="str">
        <v>100</v>
      </c>
      <c r="K1183" t="str">
        <v>CLIGNO</v>
      </c>
      <c r="L1183" t="str">
        <v>CITRON</v>
      </c>
      <c r="M1183" t="str">
        <v>CN</v>
      </c>
      <c r="N1183" t="str">
        <v>F4</v>
      </c>
      <c r="O1183" t="str">
        <v>1.3G</v>
      </c>
      <c r="P1183" t="str">
        <v>0163-F4-4244</v>
      </c>
      <c r="Q1183" t="str">
        <v>0.348</v>
      </c>
      <c r="R1183" t="str">
        <v>3,5</v>
      </c>
      <c r="S1183" t="str">
        <v>100</v>
      </c>
      <c r="T1183" t="str">
        <v>F-00000208</v>
      </c>
      <c r="U1183" t="str">
        <v>178</v>
      </c>
      <c r="V1183" t="str">
        <v>2.83967</v>
      </c>
      <c r="W1183" t="str">
        <v>22</v>
      </c>
      <c r="X1183" t="str">
        <v>https://tinyurl.com/yxg43fzw</v>
      </c>
    </row>
    <row r="1184">
      <c r="A1184" t="str">
        <v>AutoTable</v>
      </c>
      <c r="D1184" t="str">
        <v>76010-65CE</v>
      </c>
      <c r="E1184" t="str">
        <v>BBE Ø100 PÉTILLANTE VERTE</v>
      </c>
      <c r="F1184" t="str">
        <v>1</v>
      </c>
      <c r="H1184" t="str">
        <v>BOMBE</v>
      </c>
      <c r="I1184" t="str">
        <v>SPHERIQUE</v>
      </c>
      <c r="J1184" t="str">
        <v>100</v>
      </c>
      <c r="K1184" t="str">
        <v>CLIGNO</v>
      </c>
      <c r="L1184" t="str">
        <v>VERT</v>
      </c>
      <c r="M1184" t="str">
        <v>CN</v>
      </c>
      <c r="N1184" t="str">
        <v>F4</v>
      </c>
      <c r="O1184" t="str">
        <v>1.3G</v>
      </c>
      <c r="P1184" t="str">
        <v>0163-F4-4244</v>
      </c>
      <c r="Q1184" t="str">
        <v>0.348</v>
      </c>
      <c r="R1184" t="str">
        <v>3,5</v>
      </c>
      <c r="S1184" t="str">
        <v>100</v>
      </c>
      <c r="T1184" t="str">
        <v>F-00000208</v>
      </c>
      <c r="U1184" t="str">
        <v>366</v>
      </c>
      <c r="V1184" t="str">
        <v>2.72853</v>
      </c>
      <c r="W1184" t="str">
        <v>0</v>
      </c>
      <c r="X1184" t="str">
        <v>https://youtu.be/B3FF6VbafsU</v>
      </c>
    </row>
    <row r="1185">
      <c r="A1185" t="str">
        <v>AutoTable</v>
      </c>
      <c r="D1185" t="str">
        <v>76010-66CE</v>
      </c>
      <c r="E1185" t="str">
        <v>BBE Ø100 PÉTILLANTE ROUGE</v>
      </c>
      <c r="F1185" t="str">
        <v>1</v>
      </c>
      <c r="H1185" t="str">
        <v>BOMBE</v>
      </c>
      <c r="I1185" t="str">
        <v>SPHERIQUE</v>
      </c>
      <c r="J1185" t="str">
        <v>100</v>
      </c>
      <c r="K1185" t="str">
        <v>CLIGNO</v>
      </c>
      <c r="L1185" t="str">
        <v>ROUGE</v>
      </c>
      <c r="M1185" t="str">
        <v>CN</v>
      </c>
      <c r="N1185" t="str">
        <v>F4</v>
      </c>
      <c r="O1185" t="str">
        <v>1.3G</v>
      </c>
      <c r="P1185" t="str">
        <v>0163-F4-4244</v>
      </c>
      <c r="Q1185" t="str">
        <v>0.348</v>
      </c>
      <c r="R1185" t="str">
        <v>3,5</v>
      </c>
      <c r="S1185" t="str">
        <v>100</v>
      </c>
      <c r="T1185" t="str">
        <v>F-00000208</v>
      </c>
      <c r="U1185" t="str">
        <v>437</v>
      </c>
      <c r="V1185" t="str">
        <v>2.72853</v>
      </c>
      <c r="W1185" t="str">
        <v>25</v>
      </c>
    </row>
    <row r="1186">
      <c r="A1186" t="str">
        <v>AutoTable</v>
      </c>
      <c r="D1186" t="str">
        <v>76010-67CE</v>
      </c>
      <c r="E1186" t="str">
        <v>BBE Ø100 PÉTILLANTE ORANGE</v>
      </c>
      <c r="F1186" t="str">
        <v>1</v>
      </c>
      <c r="H1186" t="str">
        <v>BOMBE</v>
      </c>
      <c r="I1186" t="str">
        <v>SPHERIQUE</v>
      </c>
      <c r="J1186" t="str">
        <v>100</v>
      </c>
      <c r="K1186" t="str">
        <v>CLIGNO</v>
      </c>
      <c r="L1186" t="str">
        <v>ORANGE</v>
      </c>
      <c r="M1186" t="str">
        <v>CN</v>
      </c>
      <c r="N1186" t="str">
        <v>F4</v>
      </c>
      <c r="O1186" t="str">
        <v>1.3G</v>
      </c>
      <c r="P1186" t="str">
        <v>0163-F4-4244</v>
      </c>
      <c r="Q1186" t="str">
        <v>0.348</v>
      </c>
      <c r="R1186" t="str">
        <v>3,5</v>
      </c>
      <c r="S1186" t="str">
        <v>100</v>
      </c>
      <c r="T1186" t="str">
        <v>F-00000208</v>
      </c>
      <c r="U1186" t="str">
        <v>368</v>
      </c>
      <c r="V1186" t="str">
        <v>2.65</v>
      </c>
      <c r="W1186" t="str">
        <v>4</v>
      </c>
      <c r="X1186" t="str">
        <v>https://youtu.be/WWFIQL0Mzrk</v>
      </c>
    </row>
    <row r="1187">
      <c r="A1187" t="str">
        <v>AutoTable</v>
      </c>
      <c r="D1187" t="str">
        <v>76012-63CE</v>
      </c>
      <c r="E1187" t="str">
        <v>BBE Ø125 PÉTILLANTE BLANCHE</v>
      </c>
      <c r="F1187" t="str">
        <v>1</v>
      </c>
      <c r="H1187" t="str">
        <v>BOMBE</v>
      </c>
      <c r="I1187" t="str">
        <v>SPHERIQUE</v>
      </c>
      <c r="J1187" t="str">
        <v>125</v>
      </c>
      <c r="K1187" t="str">
        <v>CLIGNO</v>
      </c>
      <c r="L1187" t="str">
        <v>BLANC</v>
      </c>
      <c r="M1187" t="str">
        <v>CN</v>
      </c>
      <c r="N1187" t="str">
        <v>F4</v>
      </c>
      <c r="O1187" t="str">
        <v>1.3G</v>
      </c>
      <c r="P1187" t="str">
        <v>0163-F4-4245</v>
      </c>
      <c r="Q1187" t="str">
        <v>0.587</v>
      </c>
      <c r="R1187" t="str">
        <v>3,8</v>
      </c>
      <c r="S1187" t="str">
        <v>125</v>
      </c>
      <c r="T1187" t="str">
        <v>F-00000208</v>
      </c>
      <c r="U1187" t="str">
        <v>52</v>
      </c>
      <c r="V1187" t="str">
        <v>5.48714</v>
      </c>
      <c r="W1187" t="str">
        <v>3</v>
      </c>
      <c r="X1187" t="str">
        <v>https://tinyurl.com/y5ex7jqh</v>
      </c>
    </row>
    <row r="1188">
      <c r="A1188" t="str">
        <v>AutoTable</v>
      </c>
      <c r="D1188" t="str">
        <v>76012-65CE</v>
      </c>
      <c r="E1188" t="str">
        <v>BBE Ø125 PÉTILLANTE VERTE</v>
      </c>
      <c r="F1188" t="str">
        <v>1</v>
      </c>
      <c r="H1188" t="str">
        <v>BOMBE</v>
      </c>
      <c r="I1188" t="str">
        <v>SPHERIQUE</v>
      </c>
      <c r="J1188" t="str">
        <v>125</v>
      </c>
      <c r="K1188" t="str">
        <v>CLIGNO</v>
      </c>
      <c r="L1188" t="str">
        <v>VERT</v>
      </c>
      <c r="M1188" t="str">
        <v>CN</v>
      </c>
      <c r="N1188" t="str">
        <v>F4</v>
      </c>
      <c r="O1188" t="str">
        <v>1.3G</v>
      </c>
      <c r="P1188" t="str">
        <v>0163-F4-4245</v>
      </c>
      <c r="Q1188" t="str">
        <v>0.587</v>
      </c>
      <c r="R1188" t="str">
        <v>3,8</v>
      </c>
      <c r="S1188" t="str">
        <v>125</v>
      </c>
      <c r="T1188" t="str">
        <v>F-00000208</v>
      </c>
      <c r="U1188" t="str">
        <v>64</v>
      </c>
      <c r="V1188" t="str">
        <v>5.48813</v>
      </c>
      <c r="W1188" t="str">
        <v>0</v>
      </c>
      <c r="X1188" t="str">
        <v>https://tinyurl.com/y4f3r97n</v>
      </c>
    </row>
    <row r="1189">
      <c r="A1189" t="str">
        <v>AutoTable</v>
      </c>
      <c r="D1189" t="str">
        <v>76012-66CE</v>
      </c>
      <c r="E1189" t="str">
        <v>BBE Ø125 PÉTILLANTE ROUGE</v>
      </c>
      <c r="F1189" t="str">
        <v>1</v>
      </c>
      <c r="H1189" t="str">
        <v>BOMBE</v>
      </c>
      <c r="I1189" t="str">
        <v>SPHERIQUE</v>
      </c>
      <c r="J1189" t="str">
        <v>125</v>
      </c>
      <c r="K1189" t="str">
        <v>CLIGNO</v>
      </c>
      <c r="L1189" t="str">
        <v>ROUGE</v>
      </c>
      <c r="M1189" t="str">
        <v>CN</v>
      </c>
      <c r="N1189" t="str">
        <v>F4</v>
      </c>
      <c r="O1189" t="str">
        <v>1.3G</v>
      </c>
      <c r="P1189" t="str">
        <v>0163-F4-4245</v>
      </c>
      <c r="Q1189" t="str">
        <v>0.587</v>
      </c>
      <c r="R1189" t="str">
        <v>3,8</v>
      </c>
      <c r="S1189" t="str">
        <v>125</v>
      </c>
      <c r="T1189" t="str">
        <v>F-00000208</v>
      </c>
      <c r="U1189" t="str">
        <v>206</v>
      </c>
      <c r="V1189" t="str">
        <v>5.62714</v>
      </c>
      <c r="W1189" t="str">
        <v>0</v>
      </c>
      <c r="X1189" t="str">
        <v>https://tinyurl.com/y5bt57jc</v>
      </c>
    </row>
    <row r="1190">
      <c r="A1190" t="str">
        <v>AutoTable</v>
      </c>
      <c r="D1190" t="str">
        <v>76012-67CE</v>
      </c>
      <c r="E1190" t="str">
        <v>BBE Ø125 PÉTILLANTE ORANGE</v>
      </c>
      <c r="F1190" t="str">
        <v>1</v>
      </c>
      <c r="H1190" t="str">
        <v>BOMBE</v>
      </c>
      <c r="I1190" t="str">
        <v>SPHERIQUE</v>
      </c>
      <c r="J1190" t="str">
        <v>125</v>
      </c>
      <c r="K1190" t="str">
        <v>CLIGNO</v>
      </c>
      <c r="L1190" t="str">
        <v>ORANGE</v>
      </c>
      <c r="M1190" t="str">
        <v>CN</v>
      </c>
      <c r="N1190" t="str">
        <v>F4</v>
      </c>
      <c r="O1190" t="str">
        <v>1.3G</v>
      </c>
      <c r="P1190" t="str">
        <v>0163-F4-4245</v>
      </c>
      <c r="Q1190" t="str">
        <v>0.587</v>
      </c>
      <c r="R1190" t="str">
        <v>3,8</v>
      </c>
      <c r="S1190" t="str">
        <v>125</v>
      </c>
      <c r="T1190" t="str">
        <v>F-00000208</v>
      </c>
      <c r="U1190" t="str">
        <v>141</v>
      </c>
      <c r="V1190" t="str">
        <v>5.53476</v>
      </c>
      <c r="W1190" t="str">
        <v>0</v>
      </c>
      <c r="X1190" t="str">
        <v>https://tinyurl.com/yxz7x2vu</v>
      </c>
    </row>
    <row r="1191">
      <c r="A1191" t="str">
        <v>AutoTable</v>
      </c>
      <c r="D1191" t="str">
        <v>76012-81CE</v>
      </c>
      <c r="E1191" t="str">
        <v>BBE Ø125 FILET D'OR (PREMIUM)</v>
      </c>
      <c r="F1191" t="str">
        <v>1</v>
      </c>
      <c r="H1191" t="str">
        <v>BOMBE</v>
      </c>
      <c r="I1191" t="str">
        <v>SPHERIQUE</v>
      </c>
      <c r="J1191" t="str">
        <v>125</v>
      </c>
      <c r="K1191" t="str">
        <v>PLEUREUR</v>
      </c>
      <c r="L1191" t="str">
        <v>KAMURO</v>
      </c>
      <c r="M1191" t="str">
        <v>CN</v>
      </c>
      <c r="N1191" t="str">
        <v>F4</v>
      </c>
      <c r="O1191" t="str">
        <v>1.3G</v>
      </c>
      <c r="P1191" t="str">
        <v>1008-F4-69245229</v>
      </c>
      <c r="Q1191" t="str">
        <v>0.568</v>
      </c>
      <c r="R1191" t="str">
        <v>3,8</v>
      </c>
      <c r="S1191" t="str">
        <v>125</v>
      </c>
      <c r="T1191" t="str">
        <v>F-00000262</v>
      </c>
      <c r="U1191" t="str">
        <v>157</v>
      </c>
      <c r="V1191" t="str">
        <v>3.6</v>
      </c>
      <c r="W1191" t="str">
        <v>0</v>
      </c>
      <c r="X1191" t="str">
        <v>https://tinyurl.com/y34vo63h</v>
      </c>
    </row>
    <row r="1192">
      <c r="A1192" t="str">
        <v>AutoTable</v>
      </c>
      <c r="D1192" t="str">
        <v>76015-49</v>
      </c>
      <c r="E1192" t="str">
        <v>BOMBE 150 MM TRONC ARAIGNEE JAUNE MAGN. AD/BB/636</v>
      </c>
      <c r="F1192" t="str">
        <v>A DETRUIRE</v>
      </c>
      <c r="H1192" t="str">
        <v>BOMBE</v>
      </c>
      <c r="I1192" t="str">
        <v>SPHERIQUE</v>
      </c>
      <c r="J1192" t="str">
        <v>150</v>
      </c>
      <c r="K1192" t="str">
        <v>ARAIGNEE TRONC</v>
      </c>
      <c r="M1192" t="str">
        <v>CN</v>
      </c>
      <c r="N1192" t="str">
        <v>K4</v>
      </c>
      <c r="O1192" t="str">
        <v>1.3G</v>
      </c>
      <c r="P1192" t="str">
        <v>AD/BB/63646</v>
      </c>
      <c r="Q1192" t="str">
        <v>1.09</v>
      </c>
      <c r="R1192" t="str">
        <v>4</v>
      </c>
      <c r="S1192" t="str">
        <v>160</v>
      </c>
      <c r="T1192" t="str">
        <v>F-00000300</v>
      </c>
      <c r="U1192" t="str">
        <v>0</v>
      </c>
      <c r="V1192" t="str">
        <v>6.77</v>
      </c>
      <c r="W1192" t="str">
        <v>0</v>
      </c>
    </row>
    <row r="1193">
      <c r="A1193" t="str">
        <v>AutoTable</v>
      </c>
      <c r="D1193" t="str">
        <v>76015-81CE</v>
      </c>
      <c r="E1193" t="str">
        <v>BBE Ø150 FILET D'OR (PREMIUM)</v>
      </c>
      <c r="F1193" t="str">
        <v>1</v>
      </c>
      <c r="H1193" t="str">
        <v>BOMBE</v>
      </c>
      <c r="I1193" t="str">
        <v>SPHERIQUE</v>
      </c>
      <c r="J1193" t="str">
        <v>150</v>
      </c>
      <c r="K1193" t="str">
        <v>PLEUREUR</v>
      </c>
      <c r="L1193" t="str">
        <v>KAMURO</v>
      </c>
      <c r="M1193" t="str">
        <v>CN</v>
      </c>
      <c r="N1193" t="str">
        <v>F4</v>
      </c>
      <c r="O1193" t="str">
        <v>1.3G</v>
      </c>
      <c r="P1193" t="str">
        <v>1008-F4-69245233</v>
      </c>
      <c r="Q1193" t="str">
        <v>0.981</v>
      </c>
      <c r="R1193" t="str">
        <v>4,2</v>
      </c>
      <c r="S1193" t="str">
        <v>150</v>
      </c>
      <c r="T1193" t="str">
        <v>F-00000262</v>
      </c>
      <c r="U1193" t="str">
        <v>13</v>
      </c>
      <c r="V1193" t="str">
        <v>5.88</v>
      </c>
      <c r="W1193" t="str">
        <v>11</v>
      </c>
      <c r="X1193" t="str">
        <v>https://tinyurl.com/y6y2toyp</v>
      </c>
    </row>
    <row r="1194">
      <c r="A1194" t="str">
        <v>AutoTable</v>
      </c>
      <c r="D1194" t="str">
        <v>76015-89CCE</v>
      </c>
      <c r="E1194" t="str">
        <v>BOMBE Ø150  FILET D'ARGENT EN CASCADE</v>
      </c>
      <c r="F1194" t="str">
        <v>OPPORTUNITE</v>
      </c>
      <c r="H1194" t="str">
        <v>BOMBE</v>
      </c>
      <c r="I1194" t="str">
        <v>SPHERIQUE</v>
      </c>
      <c r="J1194" t="str">
        <v>150</v>
      </c>
      <c r="K1194" t="str">
        <v>SPECIAL CASCADE</v>
      </c>
      <c r="L1194" t="str">
        <v>ARGENT</v>
      </c>
      <c r="M1194" t="str">
        <v>CN</v>
      </c>
      <c r="N1194" t="str">
        <v>F4</v>
      </c>
      <c r="O1194" t="str">
        <v>1.3G</v>
      </c>
      <c r="P1194" t="str">
        <v>1008-F4-69245235</v>
      </c>
      <c r="Q1194" t="str">
        <v>1.04</v>
      </c>
      <c r="R1194" t="str">
        <v>4,2</v>
      </c>
      <c r="S1194" t="str">
        <v>150</v>
      </c>
      <c r="T1194" t="str">
        <v>F-00000262</v>
      </c>
      <c r="U1194" t="str">
        <v>20</v>
      </c>
      <c r="V1194" t="str">
        <v>5.89538</v>
      </c>
      <c r="W1194" t="str">
        <v>0</v>
      </c>
    </row>
    <row r="1195">
      <c r="A1195" t="str">
        <v>AutoTable</v>
      </c>
      <c r="D1195" t="str">
        <v>76015-89CE</v>
      </c>
      <c r="E1195" t="str">
        <v>BBE Ø150 FILET D'ARGENT</v>
      </c>
      <c r="F1195" t="str">
        <v>1</v>
      </c>
      <c r="H1195" t="str">
        <v>BOMBE</v>
      </c>
      <c r="I1195" t="str">
        <v>SPHERIQUE</v>
      </c>
      <c r="J1195" t="str">
        <v>150</v>
      </c>
      <c r="K1195" t="str">
        <v>PLEUREUR</v>
      </c>
      <c r="L1195" t="str">
        <v>ARGENT</v>
      </c>
      <c r="M1195" t="str">
        <v>CN</v>
      </c>
      <c r="N1195" t="str">
        <v>F4</v>
      </c>
      <c r="O1195" t="str">
        <v>1.3G</v>
      </c>
      <c r="P1195" t="str">
        <v>1008-F4-69245233</v>
      </c>
      <c r="Q1195" t="str">
        <v>1.111</v>
      </c>
      <c r="R1195" t="str">
        <v>4,2</v>
      </c>
      <c r="S1195" t="str">
        <v>150</v>
      </c>
      <c r="T1195" t="str">
        <v>F-00000262</v>
      </c>
      <c r="U1195" t="str">
        <v>120</v>
      </c>
      <c r="V1195" t="str">
        <v>5.89</v>
      </c>
      <c r="W1195" t="str">
        <v>0</v>
      </c>
      <c r="X1195" t="str">
        <v>https://tinyurl.com/yxdlejky</v>
      </c>
    </row>
    <row r="1196">
      <c r="A1196" t="str">
        <v>AutoTable</v>
      </c>
      <c r="D1196" t="str">
        <v>76020-81</v>
      </c>
      <c r="E1196" t="str">
        <v>BOMBE 200 MM FILET D'OR AD/BB/62593 K4</v>
      </c>
      <c r="F1196" t="str">
        <v>ANCIENNES REFS</v>
      </c>
      <c r="H1196" t="str">
        <v>BOMBE</v>
      </c>
      <c r="I1196" t="str">
        <v>SPHERIQUE</v>
      </c>
      <c r="J1196" t="str">
        <v>200</v>
      </c>
      <c r="M1196" t="str">
        <v>CN</v>
      </c>
      <c r="N1196" t="str">
        <v>K4</v>
      </c>
      <c r="O1196" t="str">
        <v>1.3G</v>
      </c>
      <c r="P1196" t="str">
        <v>AD/BB/62593</v>
      </c>
      <c r="Q1196" t="str">
        <v>2.53</v>
      </c>
      <c r="R1196" t="str">
        <v>4,9</v>
      </c>
      <c r="S1196" t="str">
        <v>220</v>
      </c>
      <c r="T1196" t="str">
        <v>F-00000262</v>
      </c>
      <c r="U1196" t="str">
        <v>0</v>
      </c>
      <c r="V1196" t="str">
        <v>12.95</v>
      </c>
      <c r="W1196" t="str">
        <v>0</v>
      </c>
    </row>
    <row r="1197">
      <c r="A1197" t="str">
        <v>AutoTable</v>
      </c>
      <c r="D1197" t="str">
        <v>76075-63CE</v>
      </c>
      <c r="E1197" t="str">
        <v>BBE Ø75 PÉTILLANTE BLANC</v>
      </c>
      <c r="F1197" t="str">
        <v>1</v>
      </c>
      <c r="H1197" t="str">
        <v>BOMBE</v>
      </c>
      <c r="I1197" t="str">
        <v>SPHERIQUE</v>
      </c>
      <c r="J1197" t="str">
        <v>75</v>
      </c>
      <c r="K1197" t="str">
        <v>CLIGNO</v>
      </c>
      <c r="L1197" t="str">
        <v>BLANC</v>
      </c>
      <c r="M1197" t="str">
        <v>CN</v>
      </c>
      <c r="N1197" t="str">
        <v>F4</v>
      </c>
      <c r="O1197" t="str">
        <v>1.3G</v>
      </c>
      <c r="P1197" t="str">
        <v>0163-F4-4243</v>
      </c>
      <c r="Q1197" t="str">
        <v>0.156</v>
      </c>
      <c r="R1197" t="str">
        <v>3</v>
      </c>
      <c r="S1197" t="str">
        <v>75</v>
      </c>
      <c r="T1197" t="str">
        <v>F-00000208</v>
      </c>
      <c r="U1197" t="str">
        <v>2861</v>
      </c>
      <c r="V1197" t="str">
        <v>1.57717</v>
      </c>
      <c r="W1197" t="str">
        <v>585</v>
      </c>
      <c r="X1197" t="str">
        <v>https://tinyurl.com/y2hzvpvs</v>
      </c>
    </row>
    <row r="1198">
      <c r="A1198" t="str">
        <v>AutoTable</v>
      </c>
      <c r="D1198" t="str">
        <v>76075-64CE</v>
      </c>
      <c r="E1198" t="str">
        <v>BBE Ø75 PÉTILLANTE CITRON</v>
      </c>
      <c r="F1198" t="str">
        <v>1</v>
      </c>
      <c r="H1198" t="str">
        <v>BOMBE</v>
      </c>
      <c r="I1198" t="str">
        <v>SPHERIQUE</v>
      </c>
      <c r="J1198" t="str">
        <v>75</v>
      </c>
      <c r="K1198" t="str">
        <v>CLIGNO</v>
      </c>
      <c r="L1198" t="str">
        <v>CITRON</v>
      </c>
      <c r="M1198" t="str">
        <v>CN</v>
      </c>
      <c r="N1198" t="str">
        <v>F4</v>
      </c>
      <c r="O1198" t="str">
        <v>1.3G</v>
      </c>
      <c r="P1198" t="str">
        <v>0163-F4-4243</v>
      </c>
      <c r="Q1198" t="str">
        <v>0.156</v>
      </c>
      <c r="R1198" t="str">
        <v>3</v>
      </c>
      <c r="S1198" t="str">
        <v>75</v>
      </c>
      <c r="T1198" t="str">
        <v>F-00000208</v>
      </c>
      <c r="U1198" t="str">
        <v>1406</v>
      </c>
      <c r="V1198" t="str">
        <v>1.61</v>
      </c>
      <c r="W1198" t="str">
        <v>384</v>
      </c>
      <c r="X1198" t="str">
        <v>https://youtu.be/R_kzbOUOVBw</v>
      </c>
    </row>
    <row r="1199">
      <c r="A1199" t="str">
        <v>AutoTable</v>
      </c>
      <c r="D1199" t="str">
        <v>76075-65CE</v>
      </c>
      <c r="E1199" t="str">
        <v>BBE Ø75 PÉTILLANTE VERTE</v>
      </c>
      <c r="F1199" t="str">
        <v>1</v>
      </c>
      <c r="H1199" t="str">
        <v>BOMBE</v>
      </c>
      <c r="I1199" t="str">
        <v>SPHERIQUE</v>
      </c>
      <c r="J1199" t="str">
        <v>75</v>
      </c>
      <c r="K1199" t="str">
        <v>CLIGNO</v>
      </c>
      <c r="L1199" t="str">
        <v>VERT</v>
      </c>
      <c r="M1199" t="str">
        <v>CN</v>
      </c>
      <c r="N1199" t="str">
        <v>F4</v>
      </c>
      <c r="O1199" t="str">
        <v>1.3G</v>
      </c>
      <c r="P1199" t="str">
        <v>0163-F4-4243</v>
      </c>
      <c r="Q1199" t="str">
        <v>0.156</v>
      </c>
      <c r="R1199" t="str">
        <v>3</v>
      </c>
      <c r="S1199" t="str">
        <v>75</v>
      </c>
      <c r="T1199" t="str">
        <v>F-00000208</v>
      </c>
      <c r="U1199" t="str">
        <v>1283</v>
      </c>
      <c r="V1199" t="str">
        <v>1.615</v>
      </c>
      <c r="W1199" t="str">
        <v>0</v>
      </c>
      <c r="X1199" t="str">
        <v>https://youtu.be/XGBzUYMxIQk</v>
      </c>
    </row>
    <row r="1200">
      <c r="A1200" t="str">
        <v>AutoTable</v>
      </c>
      <c r="D1200" t="str">
        <v>76075-66CE</v>
      </c>
      <c r="E1200" t="str">
        <v>BBE Ø75 PÉTILLANTE ROUGE</v>
      </c>
      <c r="F1200" t="str">
        <v>1</v>
      </c>
      <c r="H1200" t="str">
        <v>BOMBE</v>
      </c>
      <c r="I1200" t="str">
        <v>SPHERIQUE</v>
      </c>
      <c r="J1200" t="str">
        <v>75</v>
      </c>
      <c r="K1200" t="str">
        <v>CLIGNO</v>
      </c>
      <c r="L1200" t="str">
        <v>ROUGE</v>
      </c>
      <c r="M1200" t="str">
        <v>CN</v>
      </c>
      <c r="N1200" t="str">
        <v>F4</v>
      </c>
      <c r="O1200" t="str">
        <v>1.3G</v>
      </c>
      <c r="P1200" t="str">
        <v>0163-F4-4243</v>
      </c>
      <c r="Q1200" t="str">
        <v>0.156</v>
      </c>
      <c r="R1200" t="str">
        <v>3</v>
      </c>
      <c r="S1200" t="str">
        <v>75</v>
      </c>
      <c r="T1200" t="str">
        <v>F-00000208</v>
      </c>
      <c r="U1200" t="str">
        <v>1754</v>
      </c>
      <c r="V1200" t="str">
        <v>1.58</v>
      </c>
      <c r="W1200" t="str">
        <v>360</v>
      </c>
      <c r="X1200" t="str">
        <v>https://tinyurl.com/y5ym8tcb</v>
      </c>
    </row>
    <row r="1201">
      <c r="A1201" t="str">
        <v>AutoTable</v>
      </c>
      <c r="D1201" t="str">
        <v>76075-67CE</v>
      </c>
      <c r="E1201" t="str">
        <v>BBE Ø75 PÉTILLANTE ORANGE</v>
      </c>
      <c r="F1201" t="str">
        <v>1</v>
      </c>
      <c r="H1201" t="str">
        <v>BOMBE</v>
      </c>
      <c r="I1201" t="str">
        <v>SPHERIQUE</v>
      </c>
      <c r="J1201" t="str">
        <v>75</v>
      </c>
      <c r="K1201" t="str">
        <v>CLIGNO</v>
      </c>
      <c r="L1201" t="str">
        <v>ORANGE</v>
      </c>
      <c r="M1201" t="str">
        <v>CN</v>
      </c>
      <c r="N1201" t="str">
        <v>F4</v>
      </c>
      <c r="O1201" t="str">
        <v>1.3G</v>
      </c>
      <c r="P1201" t="str">
        <v>0163-F4-4243</v>
      </c>
      <c r="Q1201" t="str">
        <v>0.156</v>
      </c>
      <c r="R1201" t="str">
        <v>3</v>
      </c>
      <c r="S1201" t="str">
        <v>75</v>
      </c>
      <c r="T1201" t="str">
        <v>F-00000208</v>
      </c>
      <c r="U1201" t="str">
        <v>1154</v>
      </c>
      <c r="V1201" t="str">
        <v>1.61</v>
      </c>
      <c r="W1201" t="str">
        <v>840</v>
      </c>
      <c r="X1201" t="str">
        <v>https://youtu.be/EMVmLpUU3NE</v>
      </c>
    </row>
    <row r="1202">
      <c r="A1202" t="str">
        <v>AutoTable</v>
      </c>
      <c r="D1202" t="str">
        <v>76110-31CE</v>
      </c>
      <c r="E1202" t="str">
        <v>BBE Ø100 ARAIGNÉE FILET D'OR</v>
      </c>
      <c r="F1202" t="str">
        <v>1</v>
      </c>
      <c r="H1202" t="str">
        <v>BOMBE</v>
      </c>
      <c r="I1202" t="str">
        <v>SPHERIQUE</v>
      </c>
      <c r="J1202" t="str">
        <v>100</v>
      </c>
      <c r="K1202" t="str">
        <v>PLEUREUR</v>
      </c>
      <c r="L1202" t="str">
        <v>KAMURO</v>
      </c>
      <c r="M1202" t="str">
        <v>CN</v>
      </c>
      <c r="N1202" t="str">
        <v>F4</v>
      </c>
      <c r="O1202" t="str">
        <v>1.3G</v>
      </c>
      <c r="P1202" t="str">
        <v>1008-F4-69246117</v>
      </c>
      <c r="Q1202" t="str">
        <v>0.19</v>
      </c>
      <c r="R1202" t="str">
        <v>3,5</v>
      </c>
      <c r="S1202" t="str">
        <v>100</v>
      </c>
      <c r="T1202" t="str">
        <v>F-00000262</v>
      </c>
      <c r="U1202" t="str">
        <v>115</v>
      </c>
      <c r="V1202" t="str">
        <v>2.48236</v>
      </c>
      <c r="W1202" t="str">
        <v>1</v>
      </c>
    </row>
    <row r="1203">
      <c r="A1203" t="str">
        <v>AutoTable</v>
      </c>
      <c r="D1203" t="str">
        <v>76110-43CE</v>
      </c>
      <c r="E1203" t="str">
        <v>BBE Ø100 ARAIGNÉE  ROSE + DÉTO</v>
      </c>
      <c r="F1203" t="str">
        <v>1</v>
      </c>
      <c r="H1203" t="str">
        <v>BOMBE</v>
      </c>
      <c r="I1203" t="str">
        <v>SPHERIQUE</v>
      </c>
      <c r="J1203" t="str">
        <v>100</v>
      </c>
      <c r="K1203" t="str">
        <v>DETONATION</v>
      </c>
      <c r="L1203" t="str">
        <v>ROSE</v>
      </c>
      <c r="M1203" t="str">
        <v>CN</v>
      </c>
      <c r="N1203" t="str">
        <v>F4</v>
      </c>
      <c r="O1203" t="str">
        <v>1.3G</v>
      </c>
      <c r="P1203" t="str">
        <v>1008-F4-69246117</v>
      </c>
      <c r="Q1203" t="str">
        <v>0.195</v>
      </c>
      <c r="R1203" t="str">
        <v>3,5</v>
      </c>
      <c r="S1203" t="str">
        <v>100</v>
      </c>
      <c r="T1203" t="str">
        <v>F-00000262</v>
      </c>
      <c r="U1203" t="str">
        <v>247</v>
      </c>
      <c r="V1203" t="str">
        <v>2.46676</v>
      </c>
      <c r="W1203" t="str">
        <v>0</v>
      </c>
      <c r="X1203" t="str">
        <v>https://youtu.be/05Hkrir4xKg</v>
      </c>
    </row>
    <row r="1204">
      <c r="A1204" t="str">
        <v>AutoTable</v>
      </c>
      <c r="D1204" t="str">
        <v>76110-75CE</v>
      </c>
      <c r="E1204" t="str">
        <v>BBE Ø100 ARAIGNÉE RGE &amp; FRISSON + TC RGE. TR. ARGT</v>
      </c>
      <c r="F1204" t="str">
        <v>1</v>
      </c>
      <c r="H1204" t="str">
        <v>BOMBE</v>
      </c>
      <c r="I1204" t="str">
        <v>SPHERIQUE</v>
      </c>
      <c r="J1204" t="str">
        <v>100</v>
      </c>
      <c r="K1204" t="str">
        <v>CREPITANT</v>
      </c>
      <c r="L1204" t="str">
        <v>ROUGE</v>
      </c>
      <c r="M1204" t="str">
        <v>CN</v>
      </c>
      <c r="N1204" t="str">
        <v>F4</v>
      </c>
      <c r="O1204" t="str">
        <v>1.3G</v>
      </c>
      <c r="P1204" t="str">
        <v>1008-F4-69245227</v>
      </c>
      <c r="Q1204" t="str">
        <v>0.393</v>
      </c>
      <c r="R1204" t="str">
        <v>3,5</v>
      </c>
      <c r="S1204" t="str">
        <v>100</v>
      </c>
      <c r="T1204" t="str">
        <v>F-00000262</v>
      </c>
      <c r="U1204" t="str">
        <v>78</v>
      </c>
      <c r="V1204" t="str">
        <v>2.45958</v>
      </c>
      <c r="W1204" t="str">
        <v>8</v>
      </c>
      <c r="X1204" t="str">
        <v>https://tinyurl.com/y6deyr3o</v>
      </c>
    </row>
    <row r="1205">
      <c r="A1205" t="str">
        <v>AutoTable</v>
      </c>
      <c r="D1205" t="str">
        <v>76110-79CE</v>
      </c>
      <c r="E1205" t="str">
        <v>BBE Ø100 PALMIER FRISSON BLANC + TC FRISSON BLANC</v>
      </c>
      <c r="F1205" t="str">
        <v>1</v>
      </c>
      <c r="H1205" t="str">
        <v>BOMBE</v>
      </c>
      <c r="I1205" t="str">
        <v>SPHERIQUE</v>
      </c>
      <c r="J1205" t="str">
        <v>100</v>
      </c>
      <c r="K1205" t="str">
        <v>CREPITANT</v>
      </c>
      <c r="L1205" t="str">
        <v>ARGENT</v>
      </c>
      <c r="M1205" t="str">
        <v>CN</v>
      </c>
      <c r="N1205" t="str">
        <v>F4</v>
      </c>
      <c r="O1205" t="str">
        <v>1.3G</v>
      </c>
      <c r="P1205" t="str">
        <v>1008-F4-69245226</v>
      </c>
      <c r="Q1205" t="str">
        <v>0.339</v>
      </c>
      <c r="R1205" t="str">
        <v>3,5</v>
      </c>
      <c r="S1205" t="str">
        <v>100</v>
      </c>
      <c r="T1205" t="str">
        <v>F-00000262</v>
      </c>
      <c r="U1205" t="str">
        <v>103</v>
      </c>
      <c r="V1205" t="str">
        <v>2.55721</v>
      </c>
      <c r="W1205" t="str">
        <v>0</v>
      </c>
      <c r="X1205" t="str">
        <v>https://youtu.be/rXhJueTOV80</v>
      </c>
    </row>
    <row r="1206">
      <c r="A1206" t="str">
        <v>AutoTable</v>
      </c>
      <c r="D1206" t="str">
        <v>76112-31CE</v>
      </c>
      <c r="E1206" t="str">
        <v>BOMBE Ø125  PLEUREUR FILET D'OR</v>
      </c>
      <c r="F1206" t="str">
        <v>ANCIENNES REFS</v>
      </c>
      <c r="H1206" t="str">
        <v>BOMBE</v>
      </c>
      <c r="I1206" t="str">
        <v>SPHERIQUE</v>
      </c>
      <c r="J1206" t="str">
        <v>125</v>
      </c>
      <c r="K1206" t="str">
        <v>SPECIAL CASCADE</v>
      </c>
      <c r="L1206" t="str">
        <v>OR</v>
      </c>
      <c r="M1206" t="str">
        <v>CN</v>
      </c>
      <c r="N1206" t="str">
        <v>F4</v>
      </c>
      <c r="O1206" t="str">
        <v>1.3G</v>
      </c>
      <c r="P1206" t="str">
        <v>1008-F4-69245229</v>
      </c>
      <c r="Q1206" t="str">
        <v>0.347</v>
      </c>
      <c r="R1206" t="str">
        <v>3,8</v>
      </c>
      <c r="S1206" t="str">
        <v>125</v>
      </c>
      <c r="T1206" t="str">
        <v>F-00000262</v>
      </c>
      <c r="U1206" t="str">
        <v>0</v>
      </c>
      <c r="V1206" t="str">
        <v>3.43</v>
      </c>
      <c r="W1206" t="str">
        <v>0</v>
      </c>
    </row>
    <row r="1207">
      <c r="A1207" t="str">
        <v>AutoTable</v>
      </c>
      <c r="D1207" t="str">
        <v>76112-35CE</v>
      </c>
      <c r="E1207" t="str">
        <v>BOMBE Ø125  PLEUREUR VERT</v>
      </c>
      <c r="F1207" t="str">
        <v>OPPORTUNITE</v>
      </c>
      <c r="H1207" t="str">
        <v>BOMBE</v>
      </c>
      <c r="I1207" t="str">
        <v>SPHERIQUE</v>
      </c>
      <c r="J1207" t="str">
        <v>125</v>
      </c>
      <c r="K1207" t="str">
        <v>SPECIAL CASCADE</v>
      </c>
      <c r="L1207" t="str">
        <v>VERT</v>
      </c>
      <c r="M1207" t="str">
        <v>CN</v>
      </c>
      <c r="N1207" t="str">
        <v>F4</v>
      </c>
      <c r="O1207" t="str">
        <v>1.3G</v>
      </c>
      <c r="P1207" t="str">
        <v>1008-F4-69245229</v>
      </c>
      <c r="Q1207" t="str">
        <v>0.327</v>
      </c>
      <c r="R1207" t="str">
        <v>3,8</v>
      </c>
      <c r="S1207" t="str">
        <v>125</v>
      </c>
      <c r="T1207" t="str">
        <v>F-00000262</v>
      </c>
      <c r="U1207" t="str">
        <v>44</v>
      </c>
      <c r="V1207" t="str">
        <v>3.43</v>
      </c>
      <c r="W1207" t="str">
        <v>0</v>
      </c>
    </row>
    <row r="1208">
      <c r="A1208" t="str">
        <v>AutoTable</v>
      </c>
      <c r="D1208" t="str">
        <v>76112-71CE</v>
      </c>
      <c r="E1208" t="str">
        <v>BOMBE Ø125  ARAIGNEE FILET D'OR FRISSON AVEC TRO</v>
      </c>
      <c r="F1208" t="str">
        <v>SPECIFIC</v>
      </c>
      <c r="H1208" t="str">
        <v>BOMBE</v>
      </c>
      <c r="I1208" t="str">
        <v>SPHERIQUE</v>
      </c>
      <c r="J1208" t="str">
        <v>125</v>
      </c>
      <c r="K1208" t="str">
        <v>ARAIGNEE TRONC</v>
      </c>
      <c r="L1208" t="str">
        <v>OR</v>
      </c>
      <c r="M1208" t="str">
        <v>CN</v>
      </c>
      <c r="N1208" t="str">
        <v>F4</v>
      </c>
      <c r="O1208" t="str">
        <v>1.3G</v>
      </c>
      <c r="P1208" t="str">
        <v>1008-F4-29246119</v>
      </c>
      <c r="Q1208" t="str">
        <v>0.749</v>
      </c>
      <c r="R1208" t="str">
        <v>3,8</v>
      </c>
      <c r="S1208" t="str">
        <v>125</v>
      </c>
      <c r="T1208" t="str">
        <v>F-00000262</v>
      </c>
      <c r="U1208" t="str">
        <v>4</v>
      </c>
      <c r="V1208" t="str">
        <v>3.43</v>
      </c>
      <c r="W1208" t="str">
        <v>5</v>
      </c>
    </row>
    <row r="1209">
      <c r="A1209" t="str">
        <v>AutoTable</v>
      </c>
      <c r="D1209" t="str">
        <v>76112-79CE</v>
      </c>
      <c r="E1209" t="str">
        <v>BBE Ø125 ARAIGNÉE FRISSON BLANC + TC FRISSON BLANC</v>
      </c>
      <c r="F1209" t="str">
        <v>1</v>
      </c>
      <c r="H1209" t="str">
        <v>BOMBE</v>
      </c>
      <c r="I1209" t="str">
        <v>SPHERIQUE</v>
      </c>
      <c r="J1209" t="str">
        <v>125</v>
      </c>
      <c r="K1209" t="str">
        <v>CREPITANT</v>
      </c>
      <c r="L1209" t="str">
        <v>ARGENT</v>
      </c>
      <c r="M1209" t="str">
        <v>CN</v>
      </c>
      <c r="N1209" t="str">
        <v>F4</v>
      </c>
      <c r="O1209" t="str">
        <v>1.3G</v>
      </c>
      <c r="P1209" t="str">
        <v>1008-F4-69246119</v>
      </c>
      <c r="Q1209" t="str">
        <v>0.725</v>
      </c>
      <c r="R1209" t="str">
        <v>3,8</v>
      </c>
      <c r="S1209" t="str">
        <v>125</v>
      </c>
      <c r="T1209" t="str">
        <v>F-00000262</v>
      </c>
      <c r="U1209" t="str">
        <v>101</v>
      </c>
      <c r="V1209" t="str">
        <v>3.76563</v>
      </c>
      <c r="W1209" t="str">
        <v>49</v>
      </c>
      <c r="X1209" t="str">
        <v>https://tinyurl.com/yxrokyjt</v>
      </c>
    </row>
    <row r="1210">
      <c r="A1210" t="str">
        <v>AutoTable</v>
      </c>
      <c r="D1210" t="str">
        <v>76115-71CE</v>
      </c>
      <c r="E1210" t="str">
        <v>BOMBE Ø150  ARAIGNEE FILET D'OR FRISSON AVEC TRO</v>
      </c>
      <c r="F1210" t="str">
        <v>SPECIFIC</v>
      </c>
      <c r="H1210" t="str">
        <v>BOMBE</v>
      </c>
      <c r="I1210" t="str">
        <v>SPHERIQUE</v>
      </c>
      <c r="J1210" t="str">
        <v>150</v>
      </c>
      <c r="K1210" t="str">
        <v>ARAIGNEE TRONC</v>
      </c>
      <c r="L1210" t="str">
        <v>OR</v>
      </c>
      <c r="M1210" t="str">
        <v>CN</v>
      </c>
      <c r="N1210" t="str">
        <v>F4</v>
      </c>
      <c r="O1210" t="str">
        <v>1.3G</v>
      </c>
      <c r="P1210" t="str">
        <v>1008-F4-69245233</v>
      </c>
      <c r="Q1210" t="str">
        <v>1.204</v>
      </c>
      <c r="R1210" t="str">
        <v>4,2</v>
      </c>
      <c r="S1210" t="str">
        <v>150</v>
      </c>
      <c r="T1210" t="str">
        <v>F-00000262</v>
      </c>
      <c r="U1210" t="str">
        <v>3</v>
      </c>
      <c r="V1210" t="str">
        <v>5.88</v>
      </c>
      <c r="W1210" t="str">
        <v>4</v>
      </c>
    </row>
    <row r="1211">
      <c r="A1211" t="str">
        <v>AutoTable</v>
      </c>
      <c r="D1211" t="str">
        <v>76115-72CE</v>
      </c>
      <c r="E1211" t="str">
        <v>BOMBE Ø150  ARAIGNEE BLEUE FRISSON AVEC TRONC</v>
      </c>
      <c r="F1211" t="str">
        <v>ANCIENNES REFS</v>
      </c>
      <c r="H1211" t="str">
        <v>BOMBE</v>
      </c>
      <c r="I1211" t="str">
        <v>SPHERIQUE</v>
      </c>
      <c r="J1211" t="str">
        <v>150</v>
      </c>
      <c r="K1211" t="str">
        <v>ARAIGNEE TRONC</v>
      </c>
      <c r="L1211" t="str">
        <v>BLEU</v>
      </c>
      <c r="M1211" t="str">
        <v>CN</v>
      </c>
      <c r="N1211" t="str">
        <v>F4</v>
      </c>
      <c r="O1211" t="str">
        <v>1.3G</v>
      </c>
      <c r="P1211" t="str">
        <v>1008-F4-69245233</v>
      </c>
      <c r="Q1211" t="str">
        <v>1.329</v>
      </c>
      <c r="R1211" t="str">
        <v>4,2</v>
      </c>
      <c r="S1211" t="str">
        <v>150</v>
      </c>
      <c r="T1211" t="str">
        <v>F-00000262</v>
      </c>
      <c r="U1211" t="str">
        <v>0</v>
      </c>
      <c r="V1211" t="str">
        <v>5.88</v>
      </c>
      <c r="W1211" t="str">
        <v>0</v>
      </c>
    </row>
    <row r="1212">
      <c r="A1212" t="str">
        <v>AutoTable</v>
      </c>
      <c r="D1212" t="str">
        <v>76115-74CE</v>
      </c>
      <c r="E1212" t="str">
        <v>BOMBE Ø150  ARAIGNEE VERTE FRISSON AVEC TRONC</v>
      </c>
      <c r="F1212" t="str">
        <v>OPPORTUNITE</v>
      </c>
      <c r="H1212" t="str">
        <v>BOMBE</v>
      </c>
      <c r="I1212" t="str">
        <v>SPHERIQUE</v>
      </c>
      <c r="J1212" t="str">
        <v>150</v>
      </c>
      <c r="K1212" t="str">
        <v>ARAIGNEE TRONC</v>
      </c>
      <c r="L1212" t="str">
        <v>VERT</v>
      </c>
      <c r="M1212" t="str">
        <v>CN</v>
      </c>
      <c r="N1212" t="str">
        <v>F4</v>
      </c>
      <c r="O1212" t="str">
        <v>1.3G</v>
      </c>
      <c r="P1212" t="str">
        <v>1008-F4-69245233</v>
      </c>
      <c r="Q1212" t="str">
        <v>1.329</v>
      </c>
      <c r="R1212" t="str">
        <v>4,2</v>
      </c>
      <c r="S1212" t="str">
        <v>150</v>
      </c>
      <c r="T1212" t="str">
        <v>F-00000262</v>
      </c>
      <c r="U1212" t="str">
        <v>33</v>
      </c>
      <c r="V1212" t="str">
        <v>5.93467</v>
      </c>
      <c r="W1212" t="str">
        <v>8</v>
      </c>
    </row>
    <row r="1213">
      <c r="A1213" t="str">
        <v>AutoTable</v>
      </c>
      <c r="D1213" t="str">
        <v>76115-78CE</v>
      </c>
      <c r="E1213" t="str">
        <v>BOMBE Ø150  ARAIGNEE MULTICOLORE FRISSON AVEC TR</v>
      </c>
      <c r="F1213" t="str">
        <v>ANCIENNES REFS</v>
      </c>
      <c r="H1213" t="str">
        <v>BOMBE</v>
      </c>
      <c r="I1213" t="str">
        <v>SPHERIQUE</v>
      </c>
      <c r="J1213" t="str">
        <v>150</v>
      </c>
      <c r="K1213" t="str">
        <v>ARAIGNEE TRONC</v>
      </c>
      <c r="L1213" t="str">
        <v>MULTICOLORE</v>
      </c>
      <c r="M1213" t="str">
        <v>CN</v>
      </c>
      <c r="N1213" t="str">
        <v>F4</v>
      </c>
      <c r="O1213" t="str">
        <v>1.3G</v>
      </c>
      <c r="P1213" t="str">
        <v>1008-F4-69245233</v>
      </c>
      <c r="Q1213" t="str">
        <v>1.379</v>
      </c>
      <c r="R1213" t="str">
        <v>4,2</v>
      </c>
      <c r="S1213" t="str">
        <v>150</v>
      </c>
      <c r="T1213" t="str">
        <v>F-00000262</v>
      </c>
      <c r="U1213" t="str">
        <v>0</v>
      </c>
      <c r="V1213" t="str">
        <v>6.18</v>
      </c>
      <c r="W1213" t="str">
        <v>0</v>
      </c>
    </row>
    <row r="1214">
      <c r="A1214" t="str">
        <v>AutoTable</v>
      </c>
      <c r="D1214" t="str">
        <v>76210-21CE</v>
      </c>
      <c r="E1214" t="str">
        <v>BBE Ø100 ARAIGNÉE MAGENTA</v>
      </c>
      <c r="F1214" t="str">
        <v>1</v>
      </c>
      <c r="H1214" t="str">
        <v>BOMBE</v>
      </c>
      <c r="I1214" t="str">
        <v>SPHERIQUE</v>
      </c>
      <c r="J1214" t="str">
        <v>100</v>
      </c>
      <c r="K1214" t="str">
        <v>PLEUREUR</v>
      </c>
      <c r="L1214" t="str">
        <v>MAGENTA</v>
      </c>
      <c r="M1214" t="str">
        <v>CN</v>
      </c>
      <c r="N1214" t="str">
        <v>F4</v>
      </c>
      <c r="O1214" t="str">
        <v>1.3G</v>
      </c>
      <c r="P1214" t="str">
        <v>0163-F4-4244</v>
      </c>
      <c r="Q1214" t="str">
        <v>0.368</v>
      </c>
      <c r="R1214" t="str">
        <v>3,5</v>
      </c>
      <c r="S1214" t="str">
        <v>100</v>
      </c>
      <c r="T1214" t="str">
        <v>F-00000208</v>
      </c>
      <c r="U1214" t="str">
        <v>172</v>
      </c>
      <c r="V1214" t="str">
        <v>2.615</v>
      </c>
      <c r="W1214" t="str">
        <v>0</v>
      </c>
      <c r="X1214" t="str">
        <v>https://tinyurl.com/y25e34cg</v>
      </c>
    </row>
    <row r="1215">
      <c r="A1215" t="str">
        <v>AutoTable</v>
      </c>
      <c r="D1215" t="str">
        <v>76210-23CE</v>
      </c>
      <c r="E1215" t="str">
        <v>BBE Ø100 ARAIGNÉE MULTIPASTEL</v>
      </c>
      <c r="F1215" t="str">
        <v>1</v>
      </c>
      <c r="H1215" t="str">
        <v>BOMBE</v>
      </c>
      <c r="I1215" t="str">
        <v>SPHERIQUE</v>
      </c>
      <c r="J1215" t="str">
        <v>100</v>
      </c>
      <c r="K1215" t="str">
        <v>PLEUREUR</v>
      </c>
      <c r="L1215" t="str">
        <v>MULTIPASTEL</v>
      </c>
      <c r="M1215" t="str">
        <v>CN</v>
      </c>
      <c r="N1215" t="str">
        <v>F4</v>
      </c>
      <c r="O1215" t="str">
        <v>1.3G</v>
      </c>
      <c r="P1215" t="str">
        <v>0163-F4-4244</v>
      </c>
      <c r="Q1215" t="str">
        <v>0.368</v>
      </c>
      <c r="R1215" t="str">
        <v>3,5</v>
      </c>
      <c r="S1215" t="str">
        <v>100</v>
      </c>
      <c r="T1215" t="str">
        <v>F-00000208</v>
      </c>
      <c r="U1215" t="str">
        <v>949</v>
      </c>
      <c r="V1215" t="str">
        <v>2.487</v>
      </c>
      <c r="W1215" t="str">
        <v>10</v>
      </c>
      <c r="X1215" t="str">
        <v>https://youtu.be/hULLCl7HGJ0</v>
      </c>
    </row>
    <row r="1216">
      <c r="A1216" t="str">
        <v>AutoTable</v>
      </c>
      <c r="D1216" t="str">
        <v>76210-25CE</v>
      </c>
      <c r="E1216" t="str">
        <v>BBE Ø100 ARAIGNÉE CITRON VERT</v>
      </c>
      <c r="F1216" t="str">
        <v>1</v>
      </c>
      <c r="H1216" t="str">
        <v>BOMBE</v>
      </c>
      <c r="I1216" t="str">
        <v>SPHERIQUE</v>
      </c>
      <c r="J1216" t="str">
        <v>100</v>
      </c>
      <c r="K1216" t="str">
        <v>PLEUREUR</v>
      </c>
      <c r="L1216" t="str">
        <v>CITRON VERT</v>
      </c>
      <c r="M1216" t="str">
        <v>CN</v>
      </c>
      <c r="N1216" t="str">
        <v>F4</v>
      </c>
      <c r="O1216" t="str">
        <v>1.3G</v>
      </c>
      <c r="P1216" t="str">
        <v>0163-F4-4244</v>
      </c>
      <c r="Q1216" t="str">
        <v>0.368</v>
      </c>
      <c r="R1216" t="str">
        <v>3,5</v>
      </c>
      <c r="S1216" t="str">
        <v>100</v>
      </c>
      <c r="T1216" t="str">
        <v>F-00000208</v>
      </c>
      <c r="U1216" t="str">
        <v>228</v>
      </c>
      <c r="V1216" t="str">
        <v>2.615</v>
      </c>
      <c r="W1216" t="str">
        <v>0</v>
      </c>
      <c r="X1216" t="str">
        <v>https://youtu.be/XOwPdBZfiII</v>
      </c>
    </row>
    <row r="1217">
      <c r="A1217" t="str">
        <v>AutoTable</v>
      </c>
      <c r="D1217" t="str">
        <v>76210-26CE</v>
      </c>
      <c r="E1217" t="str">
        <v>BBE Ø100 ARAIGNÉE MANDARINE</v>
      </c>
      <c r="F1217" t="str">
        <v>1</v>
      </c>
      <c r="H1217" t="str">
        <v>BOMBE</v>
      </c>
      <c r="I1217" t="str">
        <v>SPHERIQUE</v>
      </c>
      <c r="J1217" t="str">
        <v>100</v>
      </c>
      <c r="K1217" t="str">
        <v>PLEUREUR</v>
      </c>
      <c r="L1217" t="str">
        <v>ORANGE</v>
      </c>
      <c r="M1217" t="str">
        <v>CN</v>
      </c>
      <c r="N1217" t="str">
        <v>F4</v>
      </c>
      <c r="O1217" t="str">
        <v>1.3G</v>
      </c>
      <c r="P1217" t="str">
        <v>0163-F4-4244</v>
      </c>
      <c r="Q1217" t="str">
        <v>0.368</v>
      </c>
      <c r="R1217" t="str">
        <v>3,5</v>
      </c>
      <c r="S1217" t="str">
        <v>100</v>
      </c>
      <c r="T1217" t="str">
        <v>F-00000208</v>
      </c>
      <c r="U1217" t="str">
        <v>72</v>
      </c>
      <c r="V1217" t="str">
        <v>2.61417</v>
      </c>
      <c r="W1217" t="str">
        <v>10</v>
      </c>
      <c r="X1217" t="str">
        <v>https://youtu.be/Lsc7zaRSJMI</v>
      </c>
    </row>
    <row r="1218">
      <c r="A1218" t="str">
        <v>AutoTable</v>
      </c>
      <c r="D1218" t="str">
        <v>76212-02CE</v>
      </c>
      <c r="E1218" t="str">
        <v>BBE Ø125 ARAIGNÉE CYAN</v>
      </c>
      <c r="F1218" t="str">
        <v>1</v>
      </c>
      <c r="H1218" t="str">
        <v>BOMBE</v>
      </c>
      <c r="I1218" t="str">
        <v>SPHERIQUE</v>
      </c>
      <c r="J1218" t="str">
        <v>125</v>
      </c>
      <c r="K1218" t="str">
        <v>PLEUREUR</v>
      </c>
      <c r="L1218" t="str">
        <v>CYAN</v>
      </c>
      <c r="M1218" t="str">
        <v>CN</v>
      </c>
      <c r="N1218" t="str">
        <v>F4</v>
      </c>
      <c r="O1218" t="str">
        <v>1.3G</v>
      </c>
      <c r="P1218" t="str">
        <v>0163-F4-4245</v>
      </c>
      <c r="Q1218" t="str">
        <v>0.718</v>
      </c>
      <c r="R1218" t="str">
        <v>3,8</v>
      </c>
      <c r="S1218" t="str">
        <v>125</v>
      </c>
      <c r="T1218" t="str">
        <v>F-00000208</v>
      </c>
      <c r="U1218" t="str">
        <v>405</v>
      </c>
      <c r="V1218" t="str">
        <v>4.69729</v>
      </c>
      <c r="W1218" t="str">
        <v>12</v>
      </c>
      <c r="X1218" t="str">
        <v>https://tinyurl.com/y5s2yccs</v>
      </c>
    </row>
    <row r="1219">
      <c r="A1219" t="str">
        <v>AutoTable</v>
      </c>
      <c r="D1219" t="str">
        <v>76212-21CE</v>
      </c>
      <c r="E1219" t="str">
        <v>BBE Ø125 ARAIGNÉE MAGENTA</v>
      </c>
      <c r="F1219" t="str">
        <v>1</v>
      </c>
      <c r="H1219" t="str">
        <v>BOMBE</v>
      </c>
      <c r="I1219" t="str">
        <v>SPHERIQUE</v>
      </c>
      <c r="J1219" t="str">
        <v>125</v>
      </c>
      <c r="K1219" t="str">
        <v>PLEUREUR</v>
      </c>
      <c r="L1219" t="str">
        <v>MAGENTA</v>
      </c>
      <c r="M1219" t="str">
        <v>CN</v>
      </c>
      <c r="N1219" t="str">
        <v>F4</v>
      </c>
      <c r="O1219" t="str">
        <v>1.3G</v>
      </c>
      <c r="P1219" t="str">
        <v>0163-F4-4245</v>
      </c>
      <c r="Q1219" t="str">
        <v>0.718</v>
      </c>
      <c r="R1219" t="str">
        <v>3,8</v>
      </c>
      <c r="S1219" t="str">
        <v>125</v>
      </c>
      <c r="T1219" t="str">
        <v>F-00000208</v>
      </c>
      <c r="U1219" t="str">
        <v>50</v>
      </c>
      <c r="V1219" t="str">
        <v>5.08</v>
      </c>
      <c r="W1219" t="str">
        <v>8</v>
      </c>
      <c r="X1219" t="str">
        <v>https://youtu.be/N8IsqcDfgbc</v>
      </c>
    </row>
    <row r="1220">
      <c r="A1220" t="str">
        <v>AutoTable</v>
      </c>
      <c r="D1220" t="str">
        <v>76212-23CE</v>
      </c>
      <c r="E1220" t="str">
        <v>BBE Ø125 ARAIGNÉE MULTIPASTEL</v>
      </c>
      <c r="F1220" t="str">
        <v>1</v>
      </c>
      <c r="H1220" t="str">
        <v>BOMBE</v>
      </c>
      <c r="I1220" t="str">
        <v>SPHERIQUE</v>
      </c>
      <c r="J1220" t="str">
        <v>125</v>
      </c>
      <c r="K1220" t="str">
        <v>PLEUREUR</v>
      </c>
      <c r="L1220" t="str">
        <v>MULTIPASTEL</v>
      </c>
      <c r="M1220" t="str">
        <v>CN</v>
      </c>
      <c r="N1220" t="str">
        <v>F4</v>
      </c>
      <c r="O1220" t="str">
        <v>1.3G</v>
      </c>
      <c r="P1220" t="str">
        <v>0163-F4-4245</v>
      </c>
      <c r="Q1220" t="str">
        <v>0.718</v>
      </c>
      <c r="R1220" t="str">
        <v>3,8</v>
      </c>
      <c r="S1220" t="str">
        <v>125</v>
      </c>
      <c r="T1220" t="str">
        <v>F-00000208</v>
      </c>
      <c r="U1220" t="str">
        <v>120</v>
      </c>
      <c r="V1220" t="str">
        <v>4.53892</v>
      </c>
      <c r="W1220" t="str">
        <v>6</v>
      </c>
      <c r="X1220" t="str">
        <v>https://tinyurl.com/y6k6dgz9</v>
      </c>
    </row>
    <row r="1221">
      <c r="A1221" t="str">
        <v>AutoTable</v>
      </c>
      <c r="D1221" t="str">
        <v>76275-02CE</v>
      </c>
      <c r="E1221" t="str">
        <v>BBE Ø75 ARAIGNÉE CYAN</v>
      </c>
      <c r="F1221" t="str">
        <v>1</v>
      </c>
      <c r="H1221" t="str">
        <v>BOMBE</v>
      </c>
      <c r="I1221" t="str">
        <v>SPHERIQUE</v>
      </c>
      <c r="J1221" t="str">
        <v>75</v>
      </c>
      <c r="K1221" t="str">
        <v>PLEUREUR</v>
      </c>
      <c r="L1221" t="str">
        <v>CYAN</v>
      </c>
      <c r="M1221" t="str">
        <v>CN</v>
      </c>
      <c r="N1221" t="str">
        <v>F4</v>
      </c>
      <c r="O1221" t="str">
        <v>1.3G</v>
      </c>
      <c r="P1221" t="str">
        <v>0163-F4-4243</v>
      </c>
      <c r="Q1221" t="str">
        <v>0.165</v>
      </c>
      <c r="R1221" t="str">
        <v>3</v>
      </c>
      <c r="S1221" t="str">
        <v>75</v>
      </c>
      <c r="T1221" t="str">
        <v>F-00000208</v>
      </c>
      <c r="U1221" t="str">
        <v>1503</v>
      </c>
      <c r="V1221" t="str">
        <v>1.47079</v>
      </c>
      <c r="W1221" t="str">
        <v>204</v>
      </c>
      <c r="X1221" t="str">
        <v>https://tinyurl.com/y64vgvma</v>
      </c>
    </row>
    <row r="1222">
      <c r="A1222" t="str">
        <v>AutoTable</v>
      </c>
      <c r="D1222" t="str">
        <v>76275-21CE</v>
      </c>
      <c r="E1222" t="str">
        <v>BBE Ø75 ARAIGNÉE MAGENTA</v>
      </c>
      <c r="F1222" t="str">
        <v>1</v>
      </c>
      <c r="H1222" t="str">
        <v>BOMBE</v>
      </c>
      <c r="I1222" t="str">
        <v>SPHERIQUE</v>
      </c>
      <c r="J1222" t="str">
        <v>75</v>
      </c>
      <c r="K1222" t="str">
        <v>PLEUREUR</v>
      </c>
      <c r="L1222" t="str">
        <v>MAGENTA</v>
      </c>
      <c r="M1222" t="str">
        <v>CN</v>
      </c>
      <c r="N1222" t="str">
        <v>F4</v>
      </c>
      <c r="O1222" t="str">
        <v>1.3G</v>
      </c>
      <c r="P1222" t="str">
        <v>0163-F4-4243</v>
      </c>
      <c r="Q1222" t="str">
        <v>0.165</v>
      </c>
      <c r="R1222" t="str">
        <v>3</v>
      </c>
      <c r="S1222" t="str">
        <v>75</v>
      </c>
      <c r="T1222" t="str">
        <v>F-00000208</v>
      </c>
      <c r="U1222" t="str">
        <v>1353</v>
      </c>
      <c r="V1222" t="str">
        <v>1.4707</v>
      </c>
      <c r="W1222" t="str">
        <v>54</v>
      </c>
      <c r="X1222" t="str">
        <v>https://youtu.be/ZC6kodMzYS8</v>
      </c>
    </row>
    <row r="1223">
      <c r="A1223" t="str">
        <v>AutoTable</v>
      </c>
      <c r="D1223" t="str">
        <v>76275-23</v>
      </c>
      <c r="E1223" t="str">
        <v>BOMBE 75 MM ARAIGNEE MULTIPASTEL  BB/80963/07/17</v>
      </c>
      <c r="F1223" t="str">
        <v>ANCIENNES REFS</v>
      </c>
      <c r="H1223" t="str">
        <v>BOMBE</v>
      </c>
      <c r="I1223" t="str">
        <v>SPHERIQUE</v>
      </c>
      <c r="J1223" t="str">
        <v>75</v>
      </c>
      <c r="K1223" t="str">
        <v>ARAIGNEE</v>
      </c>
      <c r="M1223" t="str">
        <v>CN</v>
      </c>
      <c r="N1223" t="str">
        <v>K3</v>
      </c>
      <c r="O1223" t="str">
        <v>1.3G</v>
      </c>
      <c r="P1223" t="str">
        <v>BB/80963/07/17</v>
      </c>
      <c r="Q1223" t="str">
        <v>0.13</v>
      </c>
      <c r="R1223" t="str">
        <v>3,1</v>
      </c>
      <c r="S1223" t="str">
        <v>90</v>
      </c>
      <c r="T1223" t="str">
        <v>F-00000208</v>
      </c>
      <c r="U1223" t="str">
        <v>0</v>
      </c>
      <c r="V1223" t="str">
        <v>0</v>
      </c>
      <c r="W1223" t="str">
        <v>0</v>
      </c>
    </row>
    <row r="1224">
      <c r="A1224" t="str">
        <v>AutoTable</v>
      </c>
      <c r="D1224" t="str">
        <v>76275-23CE</v>
      </c>
      <c r="E1224" t="str">
        <v>BBE Ø75 ARAIGNÉE MULTIPASTEL</v>
      </c>
      <c r="F1224" t="str">
        <v>1</v>
      </c>
      <c r="H1224" t="str">
        <v>BOMBE</v>
      </c>
      <c r="I1224" t="str">
        <v>SPHERIQUE</v>
      </c>
      <c r="J1224" t="str">
        <v>75</v>
      </c>
      <c r="K1224" t="str">
        <v>PLEUREUR</v>
      </c>
      <c r="L1224" t="str">
        <v>MULTIPASTEL</v>
      </c>
      <c r="M1224" t="str">
        <v>CN</v>
      </c>
      <c r="N1224" t="str">
        <v>F4</v>
      </c>
      <c r="O1224" t="str">
        <v>1.3G</v>
      </c>
      <c r="P1224" t="str">
        <v>0163-F4-4243</v>
      </c>
      <c r="Q1224" t="str">
        <v>0.165</v>
      </c>
      <c r="R1224" t="str">
        <v>3</v>
      </c>
      <c r="S1224" t="str">
        <v>75</v>
      </c>
      <c r="T1224" t="str">
        <v>F-00000208</v>
      </c>
      <c r="U1224" t="str">
        <v>3396</v>
      </c>
      <c r="V1224" t="str">
        <v>1.394</v>
      </c>
      <c r="W1224" t="str">
        <v>850</v>
      </c>
      <c r="X1224" t="str">
        <v>https://youtu.be/OtZO9p-uo8s</v>
      </c>
    </row>
    <row r="1225">
      <c r="A1225" t="str">
        <v>AutoTable</v>
      </c>
      <c r="D1225" t="str">
        <v>76275-25CE</v>
      </c>
      <c r="E1225" t="str">
        <v>BBE Ø75 ARAIGNÉE CITRON VERT</v>
      </c>
      <c r="F1225" t="str">
        <v>1</v>
      </c>
      <c r="H1225" t="str">
        <v>BOMBE</v>
      </c>
      <c r="I1225" t="str">
        <v>SPHERIQUE</v>
      </c>
      <c r="J1225" t="str">
        <v>75</v>
      </c>
      <c r="K1225" t="str">
        <v>PLEUREUR</v>
      </c>
      <c r="L1225" t="str">
        <v>CITRON VERT</v>
      </c>
      <c r="M1225" t="str">
        <v>CN</v>
      </c>
      <c r="N1225" t="str">
        <v>F4</v>
      </c>
      <c r="O1225" t="str">
        <v>1.3G</v>
      </c>
      <c r="P1225" t="str">
        <v>0163-F4-4243</v>
      </c>
      <c r="Q1225" t="str">
        <v>0.165</v>
      </c>
      <c r="R1225" t="str">
        <v>3</v>
      </c>
      <c r="S1225" t="str">
        <v>75</v>
      </c>
      <c r="T1225" t="str">
        <v>F-00000208</v>
      </c>
      <c r="U1225" t="str">
        <v>1341</v>
      </c>
      <c r="V1225" t="str">
        <v>1.47071</v>
      </c>
      <c r="W1225" t="str">
        <v>0</v>
      </c>
      <c r="X1225" t="str">
        <v>https://youtu.be/C7lcSfJfnGY</v>
      </c>
    </row>
    <row r="1226">
      <c r="A1226" t="str">
        <v>AutoTable</v>
      </c>
      <c r="D1226" t="str">
        <v>76275-26CE</v>
      </c>
      <c r="E1226" t="str">
        <v>BBE Ø75 ARAIGNÉE MANDARINE</v>
      </c>
      <c r="F1226" t="str">
        <v>1</v>
      </c>
      <c r="H1226" t="str">
        <v>BOMBE</v>
      </c>
      <c r="I1226" t="str">
        <v>SPHERIQUE</v>
      </c>
      <c r="J1226" t="str">
        <v>75</v>
      </c>
      <c r="K1226" t="str">
        <v>PLEUREUR</v>
      </c>
      <c r="L1226" t="str">
        <v>ORANGE</v>
      </c>
      <c r="M1226" t="str">
        <v>CN</v>
      </c>
      <c r="N1226" t="str">
        <v>F4</v>
      </c>
      <c r="O1226" t="str">
        <v>1.3G</v>
      </c>
      <c r="P1226" t="str">
        <v>0163-F4-4243</v>
      </c>
      <c r="Q1226" t="str">
        <v>0.165</v>
      </c>
      <c r="R1226" t="str">
        <v>3</v>
      </c>
      <c r="S1226" t="str">
        <v>75</v>
      </c>
      <c r="T1226" t="str">
        <v>F-00000208</v>
      </c>
      <c r="U1226" t="str">
        <v>754</v>
      </c>
      <c r="V1226" t="str">
        <v>1.47087</v>
      </c>
      <c r="W1226" t="str">
        <v>8</v>
      </c>
      <c r="X1226" t="str">
        <v>https://tinyurl.com/y4odmfkm</v>
      </c>
    </row>
    <row r="1227">
      <c r="A1227" t="str">
        <v>AutoTable</v>
      </c>
      <c r="D1227" t="str">
        <v>76310-09CE</v>
      </c>
      <c r="E1227" t="str">
        <v>BOMBE Ø100  SPIRALE ARGENT</v>
      </c>
      <c r="F1227" t="str">
        <v>ANCIENNES REFS</v>
      </c>
      <c r="H1227" t="str">
        <v>BOMBE</v>
      </c>
      <c r="I1227" t="str">
        <v>SPHERIQUE</v>
      </c>
      <c r="J1227" t="str">
        <v>100</v>
      </c>
      <c r="K1227" t="str">
        <v>GEOMETRIE MOTIF</v>
      </c>
      <c r="L1227" t="str">
        <v>ARGENT</v>
      </c>
      <c r="M1227" t="str">
        <v>CN</v>
      </c>
      <c r="N1227" t="str">
        <v>F4</v>
      </c>
      <c r="O1227" t="str">
        <v>1.3G</v>
      </c>
      <c r="P1227" t="str">
        <v>1008-F4-69246116</v>
      </c>
      <c r="Q1227" t="str">
        <v>0.185</v>
      </c>
      <c r="R1227" t="str">
        <v>3,5</v>
      </c>
      <c r="S1227" t="str">
        <v>100</v>
      </c>
      <c r="T1227" t="str">
        <v>F-00000262</v>
      </c>
      <c r="U1227" t="str">
        <v>0</v>
      </c>
      <c r="V1227" t="str">
        <v>2.51222</v>
      </c>
      <c r="W1227" t="str">
        <v>0</v>
      </c>
    </row>
    <row r="1228">
      <c r="A1228" t="str">
        <v>AutoTable</v>
      </c>
      <c r="D1228" t="str">
        <v>76310-39CE</v>
      </c>
      <c r="E1228" t="str">
        <v>BOMBE Ø100  SABLIER ARGENT</v>
      </c>
      <c r="F1228" t="str">
        <v>ANCIENNES REFS</v>
      </c>
      <c r="H1228" t="str">
        <v>BOMBE</v>
      </c>
      <c r="I1228" t="str">
        <v>SPHERIQUE</v>
      </c>
      <c r="J1228" t="str">
        <v>100</v>
      </c>
      <c r="K1228" t="str">
        <v>GEOMETRIE MOTIF</v>
      </c>
      <c r="L1228" t="str">
        <v>ARGENT</v>
      </c>
      <c r="M1228" t="str">
        <v>CN</v>
      </c>
      <c r="N1228" t="str">
        <v>F4</v>
      </c>
      <c r="O1228" t="str">
        <v>1.3G</v>
      </c>
      <c r="P1228" t="str">
        <v>1008-F4-69246116</v>
      </c>
      <c r="Q1228" t="str">
        <v>0.205</v>
      </c>
      <c r="R1228" t="str">
        <v>3,5</v>
      </c>
      <c r="S1228" t="str">
        <v>100</v>
      </c>
      <c r="T1228" t="str">
        <v>F-00000262</v>
      </c>
      <c r="U1228" t="str">
        <v>0</v>
      </c>
      <c r="V1228" t="str">
        <v>2.268</v>
      </c>
      <c r="W1228" t="str">
        <v>0</v>
      </c>
    </row>
    <row r="1229">
      <c r="A1229" t="str">
        <v>AutoTable</v>
      </c>
      <c r="D1229" t="str">
        <v>76310-42CE</v>
      </c>
      <c r="E1229" t="str">
        <v>BBE Ø100 SABLIER OR CERCLE BLEU</v>
      </c>
      <c r="F1229" t="str">
        <v>1</v>
      </c>
      <c r="H1229" t="str">
        <v>BOMBE</v>
      </c>
      <c r="I1229" t="str">
        <v>SPHERIQUE</v>
      </c>
      <c r="J1229" t="str">
        <v>100</v>
      </c>
      <c r="K1229" t="str">
        <v>FORME</v>
      </c>
      <c r="L1229" t="str">
        <v>OR</v>
      </c>
      <c r="M1229" t="str">
        <v>CN</v>
      </c>
      <c r="N1229" t="str">
        <v>F4</v>
      </c>
      <c r="O1229" t="str">
        <v>1.3G</v>
      </c>
      <c r="P1229" t="str">
        <v>1008-F4-69246116</v>
      </c>
      <c r="Q1229" t="str">
        <v>0.267</v>
      </c>
      <c r="R1229" t="str">
        <v>3,5</v>
      </c>
      <c r="S1229" t="str">
        <v>100</v>
      </c>
      <c r="T1229" t="str">
        <v>F-00000262</v>
      </c>
      <c r="U1229" t="str">
        <v>129</v>
      </c>
      <c r="V1229" t="str">
        <v>2.26785</v>
      </c>
      <c r="W1229" t="str">
        <v>58</v>
      </c>
    </row>
    <row r="1230">
      <c r="A1230" t="str">
        <v>AutoTable</v>
      </c>
      <c r="D1230" t="str">
        <v>76310-56CE</v>
      </c>
      <c r="E1230" t="str">
        <v>BBE Ø100 COEUR ROUGE</v>
      </c>
      <c r="F1230" t="str">
        <v>1</v>
      </c>
      <c r="H1230" t="str">
        <v>BOMBE</v>
      </c>
      <c r="I1230" t="str">
        <v>SPHERIQUE</v>
      </c>
      <c r="J1230" t="str">
        <v>100</v>
      </c>
      <c r="K1230" t="str">
        <v>FORME</v>
      </c>
      <c r="L1230" t="str">
        <v>ROUGE</v>
      </c>
      <c r="M1230" t="str">
        <v>CN</v>
      </c>
      <c r="N1230" t="str">
        <v>F4</v>
      </c>
      <c r="O1230" t="str">
        <v>1.3G</v>
      </c>
      <c r="P1230" t="str">
        <v>1008-F4-69246116</v>
      </c>
      <c r="Q1230" t="str">
        <v>0.238</v>
      </c>
      <c r="R1230" t="str">
        <v>3,5</v>
      </c>
      <c r="S1230" t="str">
        <v>100</v>
      </c>
      <c r="T1230" t="str">
        <v>F-00000262</v>
      </c>
      <c r="U1230" t="str">
        <v>423</v>
      </c>
      <c r="V1230" t="str">
        <v>3.36606</v>
      </c>
      <c r="W1230" t="str">
        <v>8</v>
      </c>
      <c r="X1230" t="str">
        <v>https://tinyurl.com/y5zkyj8h</v>
      </c>
    </row>
    <row r="1231">
      <c r="A1231" t="str">
        <v>AutoTable</v>
      </c>
      <c r="D1231" t="str">
        <v>76310-59CE</v>
      </c>
      <c r="E1231" t="str">
        <v>BOMBE Ø100  COEUR ARGENT</v>
      </c>
      <c r="F1231" t="str">
        <v>OPPORTUNITE</v>
      </c>
      <c r="H1231" t="str">
        <v>BOMBE</v>
      </c>
      <c r="I1231" t="str">
        <v>SPHERIQUE</v>
      </c>
      <c r="J1231" t="str">
        <v>100</v>
      </c>
      <c r="K1231" t="str">
        <v>GEOMETRIE CŒUR</v>
      </c>
      <c r="L1231" t="str">
        <v>ARGENT</v>
      </c>
      <c r="M1231" t="str">
        <v>CN</v>
      </c>
      <c r="N1231" t="str">
        <v>F4</v>
      </c>
      <c r="O1231" t="str">
        <v>1.3G</v>
      </c>
      <c r="P1231" t="str">
        <v>1008-F4-69246116</v>
      </c>
      <c r="Q1231" t="str">
        <v>0.23</v>
      </c>
      <c r="R1231" t="str">
        <v>3,5</v>
      </c>
      <c r="S1231" t="str">
        <v>100</v>
      </c>
      <c r="T1231" t="str">
        <v>F-00000262</v>
      </c>
      <c r="U1231" t="str">
        <v>8</v>
      </c>
      <c r="V1231" t="str">
        <v>2.40567</v>
      </c>
      <c r="W1231" t="str">
        <v>5</v>
      </c>
    </row>
    <row r="1232">
      <c r="A1232" t="str">
        <v>AutoTable</v>
      </c>
      <c r="D1232" t="str">
        <v>76410-01CE</v>
      </c>
      <c r="E1232" t="str">
        <v>BOMBE Ø100 ARAIGNEE FRISSON</v>
      </c>
      <c r="F1232" t="str">
        <v>ANCIENNES REFS</v>
      </c>
      <c r="H1232" t="str">
        <v>BOMBE</v>
      </c>
      <c r="I1232" t="str">
        <v>SPHERIQUE</v>
      </c>
      <c r="J1232" t="str">
        <v>100</v>
      </c>
      <c r="K1232" t="str">
        <v>ARAIGNEE</v>
      </c>
      <c r="L1232" t="str">
        <v>FRISSON</v>
      </c>
      <c r="M1232" t="str">
        <v>CN</v>
      </c>
      <c r="N1232" t="str">
        <v>F4</v>
      </c>
      <c r="O1232" t="str">
        <v>1.3G</v>
      </c>
      <c r="P1232" t="str">
        <v>1008-F4-69245227</v>
      </c>
      <c r="Q1232" t="str">
        <v>0.31</v>
      </c>
      <c r="R1232" t="str">
        <v>3,5</v>
      </c>
      <c r="S1232" t="str">
        <v>100</v>
      </c>
      <c r="T1232" t="str">
        <v>F-00000262</v>
      </c>
      <c r="U1232" t="str">
        <v>0</v>
      </c>
      <c r="V1232" t="str">
        <v>2.268</v>
      </c>
      <c r="W1232" t="str">
        <v>0</v>
      </c>
    </row>
    <row r="1233">
      <c r="A1233" t="str">
        <v>AutoTable</v>
      </c>
      <c r="D1233" t="str">
        <v>76410-17CE</v>
      </c>
      <c r="E1233" t="str">
        <v>BBE Ø100 PALMIER FRISSON BLANC</v>
      </c>
      <c r="F1233" t="str">
        <v>1</v>
      </c>
      <c r="H1233" t="str">
        <v>BOMBE</v>
      </c>
      <c r="I1233" t="str">
        <v>SPHERIQUE</v>
      </c>
      <c r="J1233" t="str">
        <v>100</v>
      </c>
      <c r="K1233" t="str">
        <v>CREPITANT</v>
      </c>
      <c r="L1233" t="str">
        <v>ARGENT</v>
      </c>
      <c r="M1233" t="str">
        <v>CN</v>
      </c>
      <c r="N1233" t="str">
        <v>F4</v>
      </c>
      <c r="O1233" t="str">
        <v>1.3G</v>
      </c>
      <c r="P1233" t="str">
        <v>1008-F4-69245227</v>
      </c>
      <c r="Q1233" t="str">
        <v>0.299</v>
      </c>
      <c r="R1233" t="str">
        <v>3,5</v>
      </c>
      <c r="S1233" t="str">
        <v>100</v>
      </c>
      <c r="T1233" t="str">
        <v>F-00000262</v>
      </c>
      <c r="U1233" t="str">
        <v>89</v>
      </c>
      <c r="V1233" t="str">
        <v>2.55759</v>
      </c>
      <c r="W1233" t="str">
        <v>0</v>
      </c>
      <c r="X1233" t="str">
        <v>https://youtu.be/2PB2PgqkqPc</v>
      </c>
    </row>
    <row r="1234">
      <c r="A1234" t="str">
        <v>AutoTable</v>
      </c>
      <c r="D1234" t="str">
        <v>76410-19CE</v>
      </c>
      <c r="E1234" t="str">
        <v>BBE Ø100 ARAIGNÉE FILET OR</v>
      </c>
      <c r="F1234" t="str">
        <v>1</v>
      </c>
      <c r="H1234" t="str">
        <v>BOMBE</v>
      </c>
      <c r="I1234" t="str">
        <v>SPHERIQUE</v>
      </c>
      <c r="J1234" t="str">
        <v>100</v>
      </c>
      <c r="K1234" t="str">
        <v>PLEUREUR</v>
      </c>
      <c r="L1234" t="str">
        <v>KAMURO</v>
      </c>
      <c r="M1234" t="str">
        <v>CN</v>
      </c>
      <c r="N1234" t="str">
        <v>F4</v>
      </c>
      <c r="O1234" t="str">
        <v>1.3G</v>
      </c>
      <c r="P1234" t="str">
        <v>1008-F4-69245227</v>
      </c>
      <c r="Q1234" t="str">
        <v>0.304</v>
      </c>
      <c r="R1234" t="str">
        <v>3,5</v>
      </c>
      <c r="S1234" t="str">
        <v>100</v>
      </c>
      <c r="T1234" t="str">
        <v>F-00000262</v>
      </c>
      <c r="U1234" t="str">
        <v>78</v>
      </c>
      <c r="V1234" t="str">
        <v>2.55722</v>
      </c>
      <c r="W1234" t="str">
        <v>0</v>
      </c>
      <c r="X1234" t="str">
        <v>https://youtu.be/3Q0i6sieUPg</v>
      </c>
    </row>
    <row r="1235">
      <c r="A1235" t="str">
        <v>AutoTable</v>
      </c>
      <c r="D1235" t="str">
        <v>76410-20CE</v>
      </c>
      <c r="E1235" t="str">
        <v>BBE Ø100 ARAIGNÉE ROSE</v>
      </c>
      <c r="F1235" t="str">
        <v>1</v>
      </c>
      <c r="H1235" t="str">
        <v>BOMBE</v>
      </c>
      <c r="I1235" t="str">
        <v>SPHERIQUE</v>
      </c>
      <c r="J1235" t="str">
        <v>100</v>
      </c>
      <c r="K1235" t="str">
        <v>PLEUREUR</v>
      </c>
      <c r="L1235" t="str">
        <v>ROSE</v>
      </c>
      <c r="M1235" t="str">
        <v>CN</v>
      </c>
      <c r="N1235" t="str">
        <v>F4</v>
      </c>
      <c r="O1235" t="str">
        <v>1.3G</v>
      </c>
      <c r="P1235" t="str">
        <v>1008-F4-69245227</v>
      </c>
      <c r="Q1235" t="str">
        <v>0.373</v>
      </c>
      <c r="R1235" t="str">
        <v>3,5</v>
      </c>
      <c r="S1235" t="str">
        <v>100</v>
      </c>
      <c r="T1235" t="str">
        <v>F-00000262</v>
      </c>
      <c r="U1235" t="str">
        <v>420</v>
      </c>
      <c r="V1235" t="str">
        <v>2.476</v>
      </c>
      <c r="W1235" t="str">
        <v>12</v>
      </c>
      <c r="X1235" t="str">
        <v>https://youtu.be/HziUQ8eZemE</v>
      </c>
    </row>
    <row r="1236">
      <c r="A1236" t="str">
        <v>AutoTable</v>
      </c>
      <c r="D1236" t="str">
        <v>76415-13CE</v>
      </c>
      <c r="E1236" t="str">
        <v>BBE Ø150 GUIRLANDE PARACHUTE CLIGNO BLANC</v>
      </c>
      <c r="F1236" t="str">
        <v>1</v>
      </c>
      <c r="H1236" t="str">
        <v>BOMBE</v>
      </c>
      <c r="I1236" t="str">
        <v>SPHERIQUE</v>
      </c>
      <c r="J1236" t="str">
        <v>150</v>
      </c>
      <c r="K1236" t="str">
        <v>CLIGNO</v>
      </c>
      <c r="L1236" t="str">
        <v>BLANC</v>
      </c>
      <c r="M1236" t="str">
        <v>CN</v>
      </c>
      <c r="N1236" t="str">
        <v>F4</v>
      </c>
      <c r="O1236" t="str">
        <v>1.3G</v>
      </c>
      <c r="P1236" t="str">
        <v>1008-F4-69246127</v>
      </c>
      <c r="Q1236" t="str">
        <v>0.225</v>
      </c>
      <c r="R1236" t="str">
        <v>4</v>
      </c>
      <c r="S1236" t="str">
        <v>150</v>
      </c>
      <c r="T1236" t="str">
        <v>F-00000262</v>
      </c>
      <c r="U1236" t="str">
        <v>60</v>
      </c>
      <c r="V1236" t="str">
        <v>5.88</v>
      </c>
      <c r="W1236" t="str">
        <v>6</v>
      </c>
      <c r="X1236" t="str">
        <v>https://youtu.be/FxjDQRSiXCg</v>
      </c>
    </row>
    <row r="1237">
      <c r="A1237" t="str">
        <v>AutoTable</v>
      </c>
      <c r="D1237" t="str">
        <v>76512-02CE</v>
      </c>
      <c r="E1237" t="str">
        <v>BOMBE Ø125  CROISEMENTS BLEUS</v>
      </c>
      <c r="F1237" t="str">
        <v>OPPORTUNITE</v>
      </c>
      <c r="H1237" t="str">
        <v>BOMBE</v>
      </c>
      <c r="I1237" t="str">
        <v>SPHERIQUE</v>
      </c>
      <c r="J1237" t="str">
        <v>125</v>
      </c>
      <c r="K1237" t="str">
        <v>MOSAIQUE</v>
      </c>
      <c r="L1237" t="str">
        <v>BLEU</v>
      </c>
      <c r="M1237" t="str">
        <v>CN</v>
      </c>
      <c r="N1237" t="str">
        <v>F4</v>
      </c>
      <c r="O1237" t="str">
        <v>1.3G</v>
      </c>
      <c r="P1237" t="str">
        <v>1008-F4-69246122</v>
      </c>
      <c r="Q1237" t="str">
        <v>0.436</v>
      </c>
      <c r="R1237" t="str">
        <v>3,8</v>
      </c>
      <c r="S1237" t="str">
        <v>125</v>
      </c>
      <c r="T1237" t="str">
        <v>F-00000262</v>
      </c>
      <c r="U1237" t="str">
        <v>22</v>
      </c>
      <c r="V1237" t="str">
        <v>3.7</v>
      </c>
      <c r="W1237" t="str">
        <v>9</v>
      </c>
    </row>
    <row r="1238">
      <c r="A1238" t="str">
        <v>AutoTable</v>
      </c>
      <c r="D1238" t="str">
        <v>76512-06CE</v>
      </c>
      <c r="E1238" t="str">
        <v>BOMBE Ø125  CROISEMENTS ROUGES</v>
      </c>
      <c r="F1238" t="str">
        <v>OPPORTUNITE</v>
      </c>
      <c r="H1238" t="str">
        <v>BOMBE</v>
      </c>
      <c r="I1238" t="str">
        <v>SPHERIQUE</v>
      </c>
      <c r="J1238" t="str">
        <v>125</v>
      </c>
      <c r="K1238" t="str">
        <v>MOSAIQUE</v>
      </c>
      <c r="L1238" t="str">
        <v>ROUGE</v>
      </c>
      <c r="M1238" t="str">
        <v>CN</v>
      </c>
      <c r="N1238" t="str">
        <v>F4</v>
      </c>
      <c r="O1238" t="str">
        <v>1.3G</v>
      </c>
      <c r="P1238" t="str">
        <v>1008-F4-69246122</v>
      </c>
      <c r="Q1238" t="str">
        <v>0.436</v>
      </c>
      <c r="R1238" t="str">
        <v>3,8</v>
      </c>
      <c r="S1238" t="str">
        <v>125</v>
      </c>
      <c r="T1238" t="str">
        <v>F-00000262</v>
      </c>
      <c r="U1238" t="str">
        <v>9</v>
      </c>
      <c r="V1238" t="str">
        <v>3.43</v>
      </c>
      <c r="W1238" t="str">
        <v>8</v>
      </c>
    </row>
    <row r="1239">
      <c r="A1239" t="str">
        <v>AutoTable</v>
      </c>
      <c r="D1239" t="str">
        <v>76910-08CE</v>
      </c>
      <c r="E1239" t="str">
        <v>BBE Ø100 MOSAÏQUE MULTIPASTEL</v>
      </c>
      <c r="F1239" t="str">
        <v>1</v>
      </c>
      <c r="H1239" t="str">
        <v>BOMBE</v>
      </c>
      <c r="I1239" t="str">
        <v>SPHERIQUE</v>
      </c>
      <c r="J1239" t="str">
        <v>100</v>
      </c>
      <c r="K1239" t="str">
        <v>MOSAIQUE</v>
      </c>
      <c r="L1239" t="str">
        <v>MULTIPASTEL</v>
      </c>
      <c r="M1239" t="str">
        <v>CN</v>
      </c>
      <c r="N1239" t="str">
        <v>F4</v>
      </c>
      <c r="O1239" t="str">
        <v>1.3G</v>
      </c>
      <c r="P1239" t="str">
        <v>1008-F4-69245225</v>
      </c>
      <c r="Q1239" t="str">
        <v>0.323</v>
      </c>
      <c r="R1239" t="str">
        <v>3,5</v>
      </c>
      <c r="S1239" t="str">
        <v>100</v>
      </c>
      <c r="T1239" t="str">
        <v>F-00000262</v>
      </c>
      <c r="U1239" t="str">
        <v>184</v>
      </c>
      <c r="V1239" t="str">
        <v>2.476</v>
      </c>
      <c r="W1239" t="str">
        <v>34</v>
      </c>
      <c r="X1239" t="str">
        <v>https://tinyurl.com/y2homhjj</v>
      </c>
    </row>
    <row r="1240">
      <c r="A1240" t="str">
        <v>AutoTable</v>
      </c>
      <c r="D1240" t="str">
        <v>76910-09CE</v>
      </c>
      <c r="E1240" t="str">
        <v>BBE Ø100 MOSAÏQUE ARGENT</v>
      </c>
      <c r="F1240" t="str">
        <v>1</v>
      </c>
      <c r="H1240" t="str">
        <v>BOMBE</v>
      </c>
      <c r="I1240" t="str">
        <v>SPHERIQUE</v>
      </c>
      <c r="J1240" t="str">
        <v>100</v>
      </c>
      <c r="K1240" t="str">
        <v>MOSAIQUE</v>
      </c>
      <c r="L1240" t="str">
        <v>ARGENT</v>
      </c>
      <c r="M1240" t="str">
        <v>CN</v>
      </c>
      <c r="N1240" t="str">
        <v>F4</v>
      </c>
      <c r="O1240" t="str">
        <v>1.3G</v>
      </c>
      <c r="P1240" t="str">
        <v>1008-F4-39245225</v>
      </c>
      <c r="Q1240" t="str">
        <v>0.323</v>
      </c>
      <c r="R1240" t="str">
        <v>3,5</v>
      </c>
      <c r="S1240" t="str">
        <v>100</v>
      </c>
      <c r="T1240" t="str">
        <v>F-00000262</v>
      </c>
      <c r="U1240" t="str">
        <v>166</v>
      </c>
      <c r="V1240" t="str">
        <v>2.5025</v>
      </c>
      <c r="W1240" t="str">
        <v>21</v>
      </c>
      <c r="X1240" t="str">
        <v>https://tinyurl.com/y3bczlxn</v>
      </c>
    </row>
    <row r="1241">
      <c r="A1241" t="str">
        <v>AutoTable</v>
      </c>
      <c r="D1241" t="str">
        <v>76910-17CE</v>
      </c>
      <c r="E1241" t="str">
        <v>BBE Ø100 MOSAÏQUE FRISSON BLANC</v>
      </c>
      <c r="F1241" t="str">
        <v>1</v>
      </c>
      <c r="H1241" t="str">
        <v>BOMBE</v>
      </c>
      <c r="I1241" t="str">
        <v>SPHERIQUE</v>
      </c>
      <c r="J1241" t="str">
        <v>100</v>
      </c>
      <c r="K1241" t="str">
        <v>CREPITANT</v>
      </c>
      <c r="L1241" t="str">
        <v>ARGENT</v>
      </c>
      <c r="M1241" t="str">
        <v>CN</v>
      </c>
      <c r="N1241" t="str">
        <v>F4</v>
      </c>
      <c r="O1241" t="str">
        <v>1.3G</v>
      </c>
      <c r="P1241" t="str">
        <v>1008-F4-69245225</v>
      </c>
      <c r="Q1241" t="str">
        <v>0.309</v>
      </c>
      <c r="R1241" t="str">
        <v>3,5</v>
      </c>
      <c r="S1241" t="str">
        <v>100</v>
      </c>
      <c r="T1241" t="str">
        <v>F-00000262</v>
      </c>
      <c r="U1241" t="str">
        <v>300</v>
      </c>
      <c r="V1241" t="str">
        <v>2.48267</v>
      </c>
      <c r="W1241" t="str">
        <v>91</v>
      </c>
      <c r="X1241" t="str">
        <v>https://youtu.be/oiWwDCXsh-c</v>
      </c>
    </row>
    <row r="1242">
      <c r="A1242" t="str">
        <v>AutoTable</v>
      </c>
      <c r="D1242" t="str">
        <v>76910-18CE</v>
      </c>
      <c r="E1242" t="str">
        <v>BBE Ø100 MOSAÏQUE FILET D'OR</v>
      </c>
      <c r="F1242" t="str">
        <v>1</v>
      </c>
      <c r="H1242" t="str">
        <v>BOMBE</v>
      </c>
      <c r="I1242" t="str">
        <v>SPHERIQUE</v>
      </c>
      <c r="J1242" t="str">
        <v>100</v>
      </c>
      <c r="K1242" t="str">
        <v>MOSAIQUE</v>
      </c>
      <c r="L1242" t="str">
        <v>KAMURO</v>
      </c>
      <c r="M1242" t="str">
        <v>CN</v>
      </c>
      <c r="N1242" t="str">
        <v>F4</v>
      </c>
      <c r="O1242" t="str">
        <v>1.3G</v>
      </c>
      <c r="P1242" t="str">
        <v>1008-F4-69245225</v>
      </c>
      <c r="Q1242" t="str">
        <v>0.274</v>
      </c>
      <c r="R1242" t="str">
        <v>3,5</v>
      </c>
      <c r="S1242" t="str">
        <v>100</v>
      </c>
      <c r="T1242" t="str">
        <v>F-00000262</v>
      </c>
      <c r="U1242" t="str">
        <v>280</v>
      </c>
      <c r="V1242" t="str">
        <v>2.48283</v>
      </c>
      <c r="W1242" t="str">
        <v>11</v>
      </c>
      <c r="X1242" t="str">
        <v>https://youtu.be/w5_HX3arReo</v>
      </c>
    </row>
    <row r="1243">
      <c r="A1243" t="str">
        <v>AutoTable</v>
      </c>
      <c r="D1243" t="str">
        <v>76910-19CE</v>
      </c>
      <c r="E1243" t="str">
        <v>BOMBE 100 MM MOLDAVE PLUIE OR</v>
      </c>
      <c r="F1243" t="str">
        <v>ANCIENNES REFS</v>
      </c>
      <c r="H1243" t="str">
        <v>BOMBE</v>
      </c>
      <c r="I1243" t="str">
        <v>SPHERIQUE</v>
      </c>
      <c r="J1243" t="str">
        <v>100</v>
      </c>
      <c r="K1243" t="str">
        <v>MOSAIQUE</v>
      </c>
      <c r="L1243" t="str">
        <v>OR</v>
      </c>
      <c r="M1243" t="str">
        <v>CN</v>
      </c>
      <c r="N1243" t="str">
        <v>F4</v>
      </c>
      <c r="O1243" t="str">
        <v>1.3G</v>
      </c>
      <c r="P1243" t="str">
        <v>1008-F4-69245225</v>
      </c>
      <c r="Q1243" t="str">
        <v>0.315</v>
      </c>
      <c r="R1243" t="str">
        <v>3,5</v>
      </c>
      <c r="S1243" t="str">
        <v>100</v>
      </c>
      <c r="T1243" t="str">
        <v>F-00000262</v>
      </c>
      <c r="U1243" t="str">
        <v>0</v>
      </c>
      <c r="V1243" t="str">
        <v>2.26867</v>
      </c>
      <c r="W1243" t="str">
        <v>0</v>
      </c>
    </row>
    <row r="1244">
      <c r="A1244" t="str">
        <v>AutoTable</v>
      </c>
      <c r="D1244" t="str">
        <v>76910-20CE</v>
      </c>
      <c r="E1244" t="str">
        <v>BBE Ø100 MOSAÏQUE ROSE</v>
      </c>
      <c r="F1244" t="str">
        <v>1</v>
      </c>
      <c r="H1244" t="str">
        <v>BOMBE</v>
      </c>
      <c r="I1244" t="str">
        <v>SPHERIQUE</v>
      </c>
      <c r="J1244" t="str">
        <v>100</v>
      </c>
      <c r="K1244" t="str">
        <v>MOSAIQUE</v>
      </c>
      <c r="L1244" t="str">
        <v>ROSE</v>
      </c>
      <c r="M1244" t="str">
        <v>CN</v>
      </c>
      <c r="N1244" t="str">
        <v>F4</v>
      </c>
      <c r="O1244" t="str">
        <v>1.3G</v>
      </c>
      <c r="P1244" t="str">
        <v>1008-F4-69245225</v>
      </c>
      <c r="Q1244" t="str">
        <v>0.323</v>
      </c>
      <c r="R1244" t="str">
        <v>3,5</v>
      </c>
      <c r="S1244" t="str">
        <v>100</v>
      </c>
      <c r="T1244" t="str">
        <v>F-00000262</v>
      </c>
      <c r="U1244" t="str">
        <v>614</v>
      </c>
      <c r="V1244" t="str">
        <v>2.47718</v>
      </c>
      <c r="W1244" t="str">
        <v>5</v>
      </c>
      <c r="X1244" t="str">
        <v>https://youtu.be/KJtrf2cl_uc</v>
      </c>
    </row>
    <row r="1245">
      <c r="A1245" t="str">
        <v>AutoTable</v>
      </c>
      <c r="D1245" t="str">
        <v>76913-01CE</v>
      </c>
      <c r="E1245" t="str">
        <v>BBE Ø125 MOSAÏQUE FRISSON BLANC</v>
      </c>
      <c r="F1245" t="str">
        <v>1</v>
      </c>
      <c r="H1245" t="str">
        <v>BOMBE</v>
      </c>
      <c r="I1245" t="str">
        <v>SPHERIQUE</v>
      </c>
      <c r="J1245" t="str">
        <v>125</v>
      </c>
      <c r="K1245" t="str">
        <v>CREPITANT</v>
      </c>
      <c r="L1245" t="str">
        <v>ARGENT</v>
      </c>
      <c r="M1245" t="str">
        <v>CN</v>
      </c>
      <c r="N1245" t="str">
        <v>F4</v>
      </c>
      <c r="O1245" t="str">
        <v>1.3G</v>
      </c>
      <c r="P1245" t="str">
        <v>1008-F4-69245228</v>
      </c>
      <c r="Q1245" t="str">
        <v>0.596</v>
      </c>
      <c r="R1245" t="str">
        <v>3,8</v>
      </c>
      <c r="S1245" t="str">
        <v>125</v>
      </c>
      <c r="T1245" t="str">
        <v>F-00000262</v>
      </c>
      <c r="U1245" t="str">
        <v>72</v>
      </c>
      <c r="V1245" t="str">
        <v>3.76083</v>
      </c>
      <c r="W1245" t="str">
        <v>0</v>
      </c>
      <c r="X1245" t="str">
        <v>https://youtu.be/71jgw_ajaDI</v>
      </c>
    </row>
    <row r="1246">
      <c r="A1246" t="str">
        <v>AutoTable</v>
      </c>
      <c r="D1246" t="str">
        <v>76913-08CE</v>
      </c>
      <c r="E1246" t="str">
        <v>BBE Ø125 MOSAÏQUE MULTIPASTEL</v>
      </c>
      <c r="F1246" t="str">
        <v>1</v>
      </c>
      <c r="H1246" t="str">
        <v>BOMBE</v>
      </c>
      <c r="I1246" t="str">
        <v>SPHERIQUE</v>
      </c>
      <c r="J1246" t="str">
        <v>125</v>
      </c>
      <c r="K1246" t="str">
        <v>MOSAIQUE</v>
      </c>
      <c r="L1246" t="str">
        <v>MULTICOLORE</v>
      </c>
      <c r="M1246" t="str">
        <v>CN</v>
      </c>
      <c r="N1246" t="str">
        <v>F4</v>
      </c>
      <c r="O1246" t="str">
        <v>1.3G</v>
      </c>
      <c r="P1246" t="str">
        <v>1008-F4-69245228</v>
      </c>
      <c r="Q1246" t="str">
        <v>0.635</v>
      </c>
      <c r="R1246" t="str">
        <v>3,8</v>
      </c>
      <c r="S1246" t="str">
        <v>125</v>
      </c>
      <c r="T1246" t="str">
        <v>F-00000262</v>
      </c>
      <c r="U1246" t="str">
        <v>88</v>
      </c>
      <c r="V1246" t="str">
        <v>3.76556</v>
      </c>
      <c r="W1246" t="str">
        <v>5</v>
      </c>
      <c r="X1246" t="str">
        <v>https://tinyurl.com/y3swztax</v>
      </c>
    </row>
    <row r="1247">
      <c r="A1247" t="str">
        <v>AutoTable</v>
      </c>
      <c r="D1247" t="str">
        <v>76913-18CE</v>
      </c>
      <c r="E1247" t="str">
        <v>BBE Ø125 MOSAÏQUE FILET D'OR</v>
      </c>
      <c r="F1247" t="str">
        <v>1</v>
      </c>
      <c r="H1247" t="str">
        <v>BOMBE</v>
      </c>
      <c r="I1247" t="str">
        <v>SPHERIQUE</v>
      </c>
      <c r="J1247" t="str">
        <v>125</v>
      </c>
      <c r="K1247" t="str">
        <v>MOSAIQUE</v>
      </c>
      <c r="L1247" t="str">
        <v>KAMURO</v>
      </c>
      <c r="M1247" t="str">
        <v>CN</v>
      </c>
      <c r="N1247" t="str">
        <v>F4</v>
      </c>
      <c r="O1247" t="str">
        <v>1.3G</v>
      </c>
      <c r="P1247" t="str">
        <v>1008-F4-69245228</v>
      </c>
      <c r="Q1247" t="str">
        <v>0.526</v>
      </c>
      <c r="R1247" t="str">
        <v>3,8</v>
      </c>
      <c r="S1247" t="str">
        <v>125</v>
      </c>
      <c r="T1247" t="str">
        <v>F-00000262</v>
      </c>
      <c r="U1247" t="str">
        <v>216</v>
      </c>
      <c r="V1247" t="str">
        <v>3.46</v>
      </c>
      <c r="W1247" t="str">
        <v>6</v>
      </c>
      <c r="X1247" t="str">
        <v>https://tinyurl.com/y4g687js</v>
      </c>
    </row>
    <row r="1248">
      <c r="A1248" t="str">
        <v>AutoTable</v>
      </c>
      <c r="D1248" t="str">
        <v>76913-26CE</v>
      </c>
      <c r="E1248" t="str">
        <v>BBE Ø125 MOSAÏQUE MANDARINE</v>
      </c>
      <c r="F1248" t="str">
        <v>1</v>
      </c>
      <c r="H1248" t="str">
        <v>BOMBE</v>
      </c>
      <c r="I1248" t="str">
        <v>SPHERIQUE</v>
      </c>
      <c r="J1248" t="str">
        <v>125</v>
      </c>
      <c r="K1248" t="str">
        <v>MOSAIQUE</v>
      </c>
      <c r="L1248" t="str">
        <v>ORANGE</v>
      </c>
      <c r="M1248" t="str">
        <v>CN</v>
      </c>
      <c r="N1248" t="str">
        <v>F4</v>
      </c>
      <c r="O1248" t="str">
        <v>1.3G</v>
      </c>
      <c r="P1248" t="str">
        <v>1008-F4-69245228</v>
      </c>
      <c r="Q1248" t="str">
        <v>0.635</v>
      </c>
      <c r="R1248" t="str">
        <v>3,8</v>
      </c>
      <c r="S1248" t="str">
        <v>125</v>
      </c>
      <c r="T1248" t="str">
        <v>F-00000262</v>
      </c>
      <c r="U1248" t="str">
        <v>41</v>
      </c>
      <c r="V1248" t="str">
        <v>3.51824</v>
      </c>
      <c r="W1248" t="str">
        <v>26</v>
      </c>
      <c r="X1248" t="str">
        <v>https://tinyurl.com/y6b8a9eu</v>
      </c>
    </row>
    <row r="1249">
      <c r="A1249" t="str">
        <v>AutoTable</v>
      </c>
      <c r="D1249" t="str">
        <v>76915-17CE</v>
      </c>
      <c r="E1249" t="str">
        <v>BBE Ø150 MOSAÏQUE FRISSON BLANC</v>
      </c>
      <c r="F1249" t="str">
        <v>1</v>
      </c>
      <c r="H1249" t="str">
        <v>BOMBE</v>
      </c>
      <c r="I1249" t="str">
        <v>SPHERIQUE</v>
      </c>
      <c r="J1249" t="str">
        <v>150</v>
      </c>
      <c r="K1249" t="str">
        <v>CREPITANT</v>
      </c>
      <c r="L1249" t="str">
        <v>ARGENT</v>
      </c>
      <c r="M1249" t="str">
        <v>CN</v>
      </c>
      <c r="N1249" t="str">
        <v>F4</v>
      </c>
      <c r="O1249" t="str">
        <v>1.3G</v>
      </c>
      <c r="P1249" t="str">
        <v>1008-F4-69245232</v>
      </c>
      <c r="Q1249" t="str">
        <v>0.99</v>
      </c>
      <c r="R1249" t="str">
        <v>4,2</v>
      </c>
      <c r="S1249" t="str">
        <v>150</v>
      </c>
      <c r="T1249" t="str">
        <v>F-00000262</v>
      </c>
      <c r="U1249" t="str">
        <v>47</v>
      </c>
      <c r="V1249" t="str">
        <v>5.89143</v>
      </c>
      <c r="W1249" t="str">
        <v>0</v>
      </c>
      <c r="X1249" t="str">
        <v>https://youtu.be/4f4vFKMNqnc</v>
      </c>
    </row>
    <row r="1250">
      <c r="A1250" t="str">
        <v>AutoTable</v>
      </c>
      <c r="D1250" t="str">
        <v>76915-19CE</v>
      </c>
      <c r="E1250" t="str">
        <v>BBE Ø150 MOSAÏQUE FILET D'OR</v>
      </c>
      <c r="F1250" t="str">
        <v>1</v>
      </c>
      <c r="H1250" t="str">
        <v>BOMBE</v>
      </c>
      <c r="I1250" t="str">
        <v>SPHERIQUE</v>
      </c>
      <c r="J1250" t="str">
        <v>150</v>
      </c>
      <c r="K1250" t="str">
        <v>MOSAIQUE</v>
      </c>
      <c r="L1250" t="str">
        <v>KAMURO</v>
      </c>
      <c r="M1250" t="str">
        <v>CN</v>
      </c>
      <c r="N1250" t="str">
        <v>F4</v>
      </c>
      <c r="O1250" t="str">
        <v>1.3G</v>
      </c>
      <c r="P1250" t="str">
        <v>1008-F4-69245232</v>
      </c>
      <c r="Q1250" t="str">
        <v>0.897</v>
      </c>
      <c r="R1250" t="str">
        <v>4,2</v>
      </c>
      <c r="S1250" t="str">
        <v>150</v>
      </c>
      <c r="T1250" t="str">
        <v>F-00000262</v>
      </c>
      <c r="U1250" t="str">
        <v>84</v>
      </c>
      <c r="V1250" t="str">
        <v>6.44611</v>
      </c>
      <c r="W1250" t="str">
        <v>3</v>
      </c>
      <c r="X1250" t="str">
        <v>https://youtu.be/QQ38O_hfq5I</v>
      </c>
    </row>
    <row r="1251">
      <c r="A1251" t="str">
        <v>AutoTable</v>
      </c>
      <c r="D1251" t="str">
        <v>76975-06CE</v>
      </c>
      <c r="E1251" t="str">
        <v>BBE Ø75 MOSAÏQUE ROUGE</v>
      </c>
      <c r="F1251" t="str">
        <v>1</v>
      </c>
      <c r="H1251" t="str">
        <v>BOMBE</v>
      </c>
      <c r="I1251" t="str">
        <v>SPHERIQUE</v>
      </c>
      <c r="J1251" t="str">
        <v>75</v>
      </c>
      <c r="K1251" t="str">
        <v>MOSAIQUE</v>
      </c>
      <c r="L1251" t="str">
        <v>ROUGE</v>
      </c>
      <c r="M1251" t="str">
        <v>CN</v>
      </c>
      <c r="N1251" t="str">
        <v>F4</v>
      </c>
      <c r="O1251" t="str">
        <v>1.3G</v>
      </c>
      <c r="P1251" t="str">
        <v>1008-F4-69245222</v>
      </c>
      <c r="Q1251" t="str">
        <v>0.125</v>
      </c>
      <c r="R1251" t="str">
        <v>3</v>
      </c>
      <c r="S1251" t="str">
        <v>75</v>
      </c>
      <c r="T1251" t="str">
        <v>F-00000262</v>
      </c>
      <c r="U1251" t="str">
        <v>767</v>
      </c>
      <c r="V1251" t="str">
        <v>1.25009</v>
      </c>
      <c r="W1251" t="str">
        <v>0</v>
      </c>
      <c r="X1251" t="str">
        <v>https://youtu.be/rXfMJ0gtw3c</v>
      </c>
    </row>
    <row r="1252">
      <c r="A1252" t="str">
        <v>AutoTable</v>
      </c>
      <c r="D1252" t="str">
        <v>76975-08CE</v>
      </c>
      <c r="E1252" t="str">
        <v>BBE Ø75 MOSAÏQUE MULTIPASTEL</v>
      </c>
      <c r="F1252" t="str">
        <v>1</v>
      </c>
      <c r="H1252" t="str">
        <v>BOMBE</v>
      </c>
      <c r="I1252" t="str">
        <v>SPHERIQUE</v>
      </c>
      <c r="J1252" t="str">
        <v>75</v>
      </c>
      <c r="K1252" t="str">
        <v>MOSAIQUE</v>
      </c>
      <c r="L1252" t="str">
        <v>MULTIPASTEL</v>
      </c>
      <c r="M1252" t="str">
        <v>CN</v>
      </c>
      <c r="N1252" t="str">
        <v>F4</v>
      </c>
      <c r="O1252" t="str">
        <v>1.3G</v>
      </c>
      <c r="P1252" t="str">
        <v>1008-F4-69245222</v>
      </c>
      <c r="Q1252" t="str">
        <v>0.125</v>
      </c>
      <c r="R1252" t="str">
        <v>3</v>
      </c>
      <c r="S1252" t="str">
        <v>75</v>
      </c>
      <c r="T1252" t="str">
        <v>F-00000262</v>
      </c>
      <c r="U1252" t="str">
        <v>1431</v>
      </c>
      <c r="V1252" t="str">
        <v>1.22739</v>
      </c>
      <c r="W1252" t="str">
        <v>565</v>
      </c>
      <c r="X1252" t="str">
        <v>https://tinyurl.com/yyzbvarm</v>
      </c>
    </row>
    <row r="1253">
      <c r="A1253" t="str">
        <v>AutoTable</v>
      </c>
      <c r="D1253" t="str">
        <v>76975-17CE</v>
      </c>
      <c r="E1253" t="str">
        <v>BBE Ø75 MOSAÏQUE FRISSON BLANC</v>
      </c>
      <c r="F1253" t="str">
        <v>1</v>
      </c>
      <c r="H1253" t="str">
        <v>BOMBE</v>
      </c>
      <c r="I1253" t="str">
        <v>SPHERIQUE</v>
      </c>
      <c r="J1253" t="str">
        <v>75</v>
      </c>
      <c r="K1253" t="str">
        <v>CREPITANT</v>
      </c>
      <c r="L1253" t="str">
        <v>ARGENT</v>
      </c>
      <c r="M1253" t="str">
        <v>CN</v>
      </c>
      <c r="N1253" t="str">
        <v>F4</v>
      </c>
      <c r="O1253" t="str">
        <v>1.3G</v>
      </c>
      <c r="P1253" t="str">
        <v>1008-F4-69245222</v>
      </c>
      <c r="Q1253" t="str">
        <v>0.123</v>
      </c>
      <c r="R1253" t="str">
        <v>3</v>
      </c>
      <c r="S1253" t="str">
        <v>75</v>
      </c>
      <c r="T1253" t="str">
        <v>F-00000262</v>
      </c>
      <c r="U1253" t="str">
        <v>823</v>
      </c>
      <c r="V1253" t="str">
        <v>1.21816</v>
      </c>
      <c r="W1253" t="str">
        <v>645</v>
      </c>
      <c r="X1253" t="str">
        <v>https://youtu.be/TdBNrcz5Hao</v>
      </c>
    </row>
    <row r="1254">
      <c r="A1254" t="str">
        <v>AutoTable</v>
      </c>
      <c r="D1254" t="str">
        <v>76975-18CE</v>
      </c>
      <c r="E1254" t="str">
        <v>BBE Ø75 MOSAÏQUE FILET D'OR</v>
      </c>
      <c r="F1254" t="str">
        <v>1</v>
      </c>
      <c r="H1254" t="str">
        <v>BOMBE</v>
      </c>
      <c r="I1254" t="str">
        <v>SPHERIQUE</v>
      </c>
      <c r="J1254" t="str">
        <v>75</v>
      </c>
      <c r="K1254" t="str">
        <v>MOSAIQUE</v>
      </c>
      <c r="L1254" t="str">
        <v>KAMURO</v>
      </c>
      <c r="M1254" t="str">
        <v>CN</v>
      </c>
      <c r="N1254" t="str">
        <v>F4</v>
      </c>
      <c r="O1254" t="str">
        <v>1.3G</v>
      </c>
      <c r="P1254" t="str">
        <v>1008-F4-69245222</v>
      </c>
      <c r="Q1254" t="str">
        <v>0.116</v>
      </c>
      <c r="R1254" t="str">
        <v>3</v>
      </c>
      <c r="S1254" t="str">
        <v>75</v>
      </c>
      <c r="T1254" t="str">
        <v>F-00000262</v>
      </c>
      <c r="U1254" t="str">
        <v>1199</v>
      </c>
      <c r="V1254" t="str">
        <v>1.21336</v>
      </c>
      <c r="W1254" t="str">
        <v>0</v>
      </c>
      <c r="X1254" t="str">
        <v>https://youtu.be/-zn_bPPgEOg</v>
      </c>
    </row>
    <row r="1255">
      <c r="A1255" t="str">
        <v>AutoTable</v>
      </c>
      <c r="D1255" t="str">
        <v>76975-19CE</v>
      </c>
      <c r="E1255" t="str">
        <v>BOMBE Ø75  MOLDAVE PLUIE D'OR</v>
      </c>
      <c r="F1255" t="str">
        <v>ANCIENNES REFS</v>
      </c>
      <c r="H1255" t="str">
        <v>BOMBE</v>
      </c>
      <c r="I1255" t="str">
        <v>SPHERIQUE</v>
      </c>
      <c r="J1255" t="str">
        <v>75</v>
      </c>
      <c r="K1255" t="str">
        <v>MOSAIQUE</v>
      </c>
      <c r="L1255" t="str">
        <v>OR</v>
      </c>
      <c r="M1255" t="str">
        <v>CN</v>
      </c>
      <c r="N1255" t="str">
        <v>F4</v>
      </c>
      <c r="O1255" t="str">
        <v>1.3G</v>
      </c>
      <c r="P1255" t="str">
        <v>1008-F4-69824522</v>
      </c>
      <c r="Q1255" t="str">
        <v>0.13</v>
      </c>
      <c r="R1255" t="str">
        <v>3</v>
      </c>
      <c r="S1255" t="str">
        <v>75</v>
      </c>
      <c r="T1255" t="str">
        <v>F-00000262</v>
      </c>
      <c r="U1255" t="str">
        <v>0</v>
      </c>
      <c r="V1255" t="str">
        <v>1.106</v>
      </c>
      <c r="W1255" t="str">
        <v>0</v>
      </c>
    </row>
    <row r="1256">
      <c r="A1256" t="str">
        <v>AutoTable</v>
      </c>
      <c r="D1256" t="str">
        <v>76975-28CE</v>
      </c>
      <c r="E1256" t="str">
        <v>BBE Ø75 MOSAÏQUE AQUA</v>
      </c>
      <c r="F1256" t="str">
        <v>1</v>
      </c>
      <c r="H1256" t="str">
        <v>BOMBE</v>
      </c>
      <c r="I1256" t="str">
        <v>SPHERIQUE</v>
      </c>
      <c r="J1256" t="str">
        <v>75</v>
      </c>
      <c r="K1256" t="str">
        <v>MOSAIQUE</v>
      </c>
      <c r="L1256" t="str">
        <v>AQUA</v>
      </c>
      <c r="M1256" t="str">
        <v>CN</v>
      </c>
      <c r="N1256" t="str">
        <v>F4</v>
      </c>
      <c r="O1256" t="str">
        <v>1.3G</v>
      </c>
      <c r="P1256" t="str">
        <v>1008-F4-69245222</v>
      </c>
      <c r="Q1256" t="str">
        <v>0.125</v>
      </c>
      <c r="R1256" t="str">
        <v>3</v>
      </c>
      <c r="S1256" t="str">
        <v>75</v>
      </c>
      <c r="T1256" t="str">
        <v>F-00000262</v>
      </c>
      <c r="U1256" t="str">
        <v>1123</v>
      </c>
      <c r="V1256" t="str">
        <v>1.98544</v>
      </c>
      <c r="W1256" t="str">
        <v>0</v>
      </c>
      <c r="X1256" t="str">
        <v>https://youtu.be/dPtR0NGd0kY</v>
      </c>
    </row>
    <row r="1257">
      <c r="A1257" t="str">
        <v>AutoTable</v>
      </c>
      <c r="D1257" t="str">
        <v>77010-20CE</v>
      </c>
      <c r="E1257" t="str">
        <v>BOMBE Ø100 VIOLETTE TRAINEE ARGENT</v>
      </c>
      <c r="F1257" t="str">
        <v>ANCIENNES REFS</v>
      </c>
      <c r="H1257" t="str">
        <v>BOMBE</v>
      </c>
      <c r="I1257" t="str">
        <v>SPHERIQUE</v>
      </c>
      <c r="J1257" t="str">
        <v>100</v>
      </c>
      <c r="K1257" t="str">
        <v>PIVOINE TRAINEE</v>
      </c>
      <c r="L1257" t="str">
        <v>VIOLET</v>
      </c>
      <c r="M1257" t="str">
        <v>CN</v>
      </c>
      <c r="N1257" t="str">
        <v>F4</v>
      </c>
      <c r="O1257" t="str">
        <v>1.3G</v>
      </c>
      <c r="P1257" t="str">
        <v>1008-F4-69245227</v>
      </c>
      <c r="Q1257" t="str">
        <v>0.361</v>
      </c>
      <c r="R1257" t="str">
        <v>3,5</v>
      </c>
      <c r="S1257" t="str">
        <v>100</v>
      </c>
      <c r="T1257" t="str">
        <v>F-00000262</v>
      </c>
      <c r="U1257" t="str">
        <v>0</v>
      </c>
      <c r="V1257" t="str">
        <v>2.3</v>
      </c>
      <c r="W1257" t="str">
        <v>0</v>
      </c>
    </row>
    <row r="1258">
      <c r="A1258" t="str">
        <v>AutoTable</v>
      </c>
      <c r="D1258" t="str">
        <v>77010-21CE</v>
      </c>
      <c r="E1258" t="str">
        <v>BOMBE Ø100  JAUNE TRAINEE ARGENT</v>
      </c>
      <c r="F1258" t="str">
        <v>ANCIENNES REFS</v>
      </c>
      <c r="H1258" t="str">
        <v>BOMBE</v>
      </c>
      <c r="I1258" t="str">
        <v>SPHERIQUE</v>
      </c>
      <c r="J1258" t="str">
        <v>100</v>
      </c>
      <c r="K1258" t="str">
        <v>PIVOINE TRAINEE</v>
      </c>
      <c r="L1258" t="str">
        <v>JAUNE</v>
      </c>
      <c r="M1258" t="str">
        <v>CN</v>
      </c>
      <c r="N1258" t="str">
        <v>F4</v>
      </c>
      <c r="O1258" t="str">
        <v>1.3G</v>
      </c>
      <c r="P1258" t="str">
        <v>1008-F4-69245226</v>
      </c>
      <c r="Q1258" t="str">
        <v>0.361</v>
      </c>
      <c r="R1258" t="str">
        <v>3,5</v>
      </c>
      <c r="S1258" t="str">
        <v>100</v>
      </c>
      <c r="T1258" t="str">
        <v>F-00000262</v>
      </c>
      <c r="U1258" t="str">
        <v>0</v>
      </c>
      <c r="V1258" t="str">
        <v>2.38</v>
      </c>
      <c r="W1258" t="str">
        <v>0</v>
      </c>
    </row>
    <row r="1259">
      <c r="A1259" t="str">
        <v>AutoTable</v>
      </c>
      <c r="D1259" t="str">
        <v>77010-22CE</v>
      </c>
      <c r="E1259" t="str">
        <v>BOMBE Ø100  BLEUE TRAINEE ARGENT</v>
      </c>
      <c r="F1259" t="str">
        <v>ANCIENNES REFS</v>
      </c>
      <c r="H1259" t="str">
        <v>BOMBE</v>
      </c>
      <c r="I1259" t="str">
        <v>SPHERIQUE</v>
      </c>
      <c r="J1259" t="str">
        <v>100</v>
      </c>
      <c r="K1259" t="str">
        <v>PIVOINE TRAINEE</v>
      </c>
      <c r="L1259" t="str">
        <v>BLEU</v>
      </c>
      <c r="M1259" t="str">
        <v>CN</v>
      </c>
      <c r="N1259" t="str">
        <v>F4</v>
      </c>
      <c r="O1259" t="str">
        <v>1.3G</v>
      </c>
      <c r="P1259" t="str">
        <v>1008-F4-69245227</v>
      </c>
      <c r="Q1259" t="str">
        <v>0.361</v>
      </c>
      <c r="R1259" t="str">
        <v>3,5</v>
      </c>
      <c r="S1259" t="str">
        <v>100</v>
      </c>
      <c r="T1259" t="str">
        <v>F-00000262</v>
      </c>
      <c r="U1259" t="str">
        <v>0</v>
      </c>
      <c r="V1259" t="str">
        <v>2.38</v>
      </c>
      <c r="W1259" t="str">
        <v>0</v>
      </c>
    </row>
    <row r="1260">
      <c r="A1260" t="str">
        <v>AutoTable</v>
      </c>
      <c r="D1260" t="str">
        <v>77010-26CE</v>
      </c>
      <c r="E1260" t="str">
        <v>BOMBE Ø100  ROUGE TRAINEE ARGENT</v>
      </c>
      <c r="F1260" t="str">
        <v>ANCIENNES REFS</v>
      </c>
      <c r="H1260" t="str">
        <v>BOMBE</v>
      </c>
      <c r="I1260" t="str">
        <v>SPHERIQUE</v>
      </c>
      <c r="J1260" t="str">
        <v>100</v>
      </c>
      <c r="K1260" t="str">
        <v>PIVOINE TRAINEE</v>
      </c>
      <c r="L1260" t="str">
        <v>ROUGE</v>
      </c>
      <c r="M1260" t="str">
        <v>CN</v>
      </c>
      <c r="N1260" t="str">
        <v>F4</v>
      </c>
      <c r="O1260" t="str">
        <v>1.3G</v>
      </c>
      <c r="P1260" t="str">
        <v>1008-F4-69245226</v>
      </c>
      <c r="Q1260" t="str">
        <v>0.361</v>
      </c>
      <c r="R1260" t="str">
        <v>3,5</v>
      </c>
      <c r="S1260" t="str">
        <v>100</v>
      </c>
      <c r="T1260" t="str">
        <v>F-00000262</v>
      </c>
      <c r="U1260" t="str">
        <v>0</v>
      </c>
      <c r="V1260" t="str">
        <v>2.38</v>
      </c>
      <c r="W1260" t="str">
        <v>0</v>
      </c>
    </row>
    <row r="1261">
      <c r="A1261" t="str">
        <v>AutoTable</v>
      </c>
      <c r="D1261" t="str">
        <v>77010-42CE</v>
      </c>
      <c r="E1261" t="str">
        <v>BOMBE 100 MM FRISSON</v>
      </c>
      <c r="F1261" t="str">
        <v>ANCIENNES REFS</v>
      </c>
      <c r="H1261" t="str">
        <v>BOMBE</v>
      </c>
      <c r="I1261" t="str">
        <v>SPHERIQUE</v>
      </c>
      <c r="J1261" t="str">
        <v>100</v>
      </c>
      <c r="K1261" t="str">
        <v>PIVOINE</v>
      </c>
      <c r="L1261" t="str">
        <v>FRISSON</v>
      </c>
      <c r="M1261" t="str">
        <v>CN</v>
      </c>
      <c r="N1261" t="str">
        <v>F4</v>
      </c>
      <c r="O1261" t="str">
        <v>1.3G</v>
      </c>
      <c r="P1261" t="str">
        <v>1008-F4-69245226</v>
      </c>
      <c r="Q1261" t="str">
        <v>0.366</v>
      </c>
      <c r="R1261" t="str">
        <v>3,5</v>
      </c>
      <c r="S1261" t="str">
        <v>100</v>
      </c>
      <c r="T1261" t="str">
        <v>F-00000262</v>
      </c>
      <c r="U1261" t="str">
        <v>0</v>
      </c>
      <c r="V1261" t="str">
        <v>2.38</v>
      </c>
      <c r="W1261" t="str">
        <v>0</v>
      </c>
    </row>
    <row r="1262">
      <c r="A1262" t="str">
        <v>AutoTable</v>
      </c>
      <c r="D1262" t="str">
        <v>77010-43CE</v>
      </c>
      <c r="E1262" t="str">
        <v>BOMBE Ø100  JAUNE CHGT FRISSON</v>
      </c>
      <c r="F1262" t="str">
        <v>ANCIENNES REFS</v>
      </c>
      <c r="H1262" t="str">
        <v>BOMBE</v>
      </c>
      <c r="I1262" t="str">
        <v>SPHERIQUE</v>
      </c>
      <c r="J1262" t="str">
        <v>100</v>
      </c>
      <c r="K1262" t="str">
        <v>PIVOINE CHANGEMENT</v>
      </c>
      <c r="L1262" t="str">
        <v>JAUNE</v>
      </c>
      <c r="M1262" t="str">
        <v>CN</v>
      </c>
      <c r="N1262" t="str">
        <v>F4</v>
      </c>
      <c r="O1262" t="str">
        <v>1.3G</v>
      </c>
      <c r="P1262" t="str">
        <v>1008-F4-69245226</v>
      </c>
      <c r="Q1262" t="str">
        <v>0.335</v>
      </c>
      <c r="R1262" t="str">
        <v>3,5</v>
      </c>
      <c r="S1262" t="str">
        <v>100</v>
      </c>
      <c r="T1262" t="str">
        <v>F-00000262</v>
      </c>
      <c r="U1262" t="str">
        <v>0</v>
      </c>
      <c r="V1262" t="str">
        <v>2.35</v>
      </c>
      <c r="W1262" t="str">
        <v>0</v>
      </c>
    </row>
    <row r="1263">
      <c r="A1263" t="str">
        <v>AutoTable</v>
      </c>
      <c r="D1263" t="str">
        <v>77010-44CE</v>
      </c>
      <c r="E1263" t="str">
        <v>BOMBE Ø100  BLEUE CHGT FRISSON</v>
      </c>
      <c r="F1263" t="str">
        <v>ANCIENNES REFS</v>
      </c>
      <c r="H1263" t="str">
        <v>BOMBE</v>
      </c>
      <c r="I1263" t="str">
        <v>SPHERIQUE</v>
      </c>
      <c r="J1263" t="str">
        <v>100</v>
      </c>
      <c r="K1263" t="str">
        <v>PIVOINE CHANGEMENT</v>
      </c>
      <c r="L1263" t="str">
        <v>BLEU</v>
      </c>
      <c r="M1263" t="str">
        <v>CN</v>
      </c>
      <c r="N1263" t="str">
        <v>F4</v>
      </c>
      <c r="O1263" t="str">
        <v>1.3G</v>
      </c>
      <c r="P1263" t="str">
        <v>1008-F4-69245227</v>
      </c>
      <c r="Q1263" t="str">
        <v>0.335</v>
      </c>
      <c r="R1263" t="str">
        <v>3,5</v>
      </c>
      <c r="S1263" t="str">
        <v>100</v>
      </c>
      <c r="T1263" t="str">
        <v>F-00000262</v>
      </c>
      <c r="U1263" t="str">
        <v>0</v>
      </c>
      <c r="V1263" t="str">
        <v>2.268</v>
      </c>
      <c r="W1263" t="str">
        <v>0</v>
      </c>
    </row>
    <row r="1264">
      <c r="A1264" t="str">
        <v>AutoTable</v>
      </c>
      <c r="D1264" t="str">
        <v>77010-45CE</v>
      </c>
      <c r="E1264" t="str">
        <v>BOMBE Ø100 VERTE CHGT FRISSON</v>
      </c>
      <c r="F1264" t="str">
        <v>ANCIENNES REFS</v>
      </c>
      <c r="H1264" t="str">
        <v>BOMBE</v>
      </c>
      <c r="I1264" t="str">
        <v>SPHERIQUE</v>
      </c>
      <c r="J1264" t="str">
        <v>100</v>
      </c>
      <c r="K1264" t="str">
        <v>PIVOINE CHANGEMENT</v>
      </c>
      <c r="L1264" t="str">
        <v>VERT</v>
      </c>
      <c r="M1264" t="str">
        <v>CN</v>
      </c>
      <c r="N1264" t="str">
        <v>F4</v>
      </c>
      <c r="O1264" t="str">
        <v>1.3G</v>
      </c>
      <c r="P1264" t="str">
        <v>1008-F4-69245227</v>
      </c>
      <c r="Q1264" t="str">
        <v>0.335</v>
      </c>
      <c r="R1264" t="str">
        <v>3,5</v>
      </c>
      <c r="S1264" t="str">
        <v>100</v>
      </c>
      <c r="T1264" t="str">
        <v>F-00000262</v>
      </c>
      <c r="U1264" t="str">
        <v>0</v>
      </c>
      <c r="V1264" t="str">
        <v>2.37</v>
      </c>
      <c r="W1264" t="str">
        <v>0</v>
      </c>
    </row>
    <row r="1265">
      <c r="A1265" t="str">
        <v>AutoTable</v>
      </c>
      <c r="D1265" t="str">
        <v>77010-47</v>
      </c>
      <c r="E1265" t="str">
        <v>BOMBE 100 MM OR CHGT FRISSON AD/BB/61259  K3</v>
      </c>
      <c r="F1265" t="str">
        <v>ANCIENNES REFS</v>
      </c>
      <c r="H1265" t="str">
        <v>BOMBE</v>
      </c>
      <c r="I1265" t="str">
        <v>SPHERIQUE</v>
      </c>
      <c r="J1265" t="str">
        <v>100</v>
      </c>
      <c r="K1265" t="str">
        <v>PIVOINE CHANGEMENT</v>
      </c>
      <c r="M1265" t="str">
        <v>CN</v>
      </c>
      <c r="N1265" t="str">
        <v>K3</v>
      </c>
      <c r="O1265" t="str">
        <v>1.3G</v>
      </c>
      <c r="P1265" t="str">
        <v>AD/BB/61259</v>
      </c>
      <c r="Q1265" t="str">
        <v>0.335</v>
      </c>
      <c r="R1265" t="str">
        <v>3,5</v>
      </c>
      <c r="S1265" t="str">
        <v>130</v>
      </c>
      <c r="T1265" t="str">
        <v>F-00000262</v>
      </c>
      <c r="U1265" t="str">
        <v>0</v>
      </c>
      <c r="V1265" t="str">
        <v>2.4</v>
      </c>
      <c r="W1265" t="str">
        <v>0</v>
      </c>
    </row>
    <row r="1266">
      <c r="A1266" t="str">
        <v>AutoTable</v>
      </c>
      <c r="D1266" t="str">
        <v>77010-49CE</v>
      </c>
      <c r="E1266" t="str">
        <v>BOMBE Ø100 VIOLET CHGT FRISSON</v>
      </c>
      <c r="F1266" t="str">
        <v>ANCIENNES REFS</v>
      </c>
      <c r="H1266" t="str">
        <v>BOMBE</v>
      </c>
      <c r="I1266" t="str">
        <v>SPHERIQUE</v>
      </c>
      <c r="J1266" t="str">
        <v>100</v>
      </c>
      <c r="K1266" t="str">
        <v>PIVOINE CHANGEMENT</v>
      </c>
      <c r="L1266" t="str">
        <v>VIOLET</v>
      </c>
      <c r="M1266" t="str">
        <v>CN</v>
      </c>
      <c r="N1266" t="str">
        <v>F4</v>
      </c>
      <c r="O1266" t="str">
        <v>1.3G</v>
      </c>
      <c r="P1266" t="str">
        <v>1008-F4-69245226</v>
      </c>
      <c r="Q1266" t="str">
        <v>0.335</v>
      </c>
      <c r="R1266" t="str">
        <v>3,5</v>
      </c>
      <c r="S1266" t="str">
        <v>100</v>
      </c>
      <c r="T1266" t="str">
        <v>F-00000262</v>
      </c>
      <c r="U1266" t="str">
        <v>0</v>
      </c>
      <c r="V1266" t="str">
        <v>2.268</v>
      </c>
      <c r="W1266" t="str">
        <v>0</v>
      </c>
    </row>
    <row r="1267">
      <c r="A1267" t="str">
        <v>AutoTable</v>
      </c>
      <c r="D1267" t="str">
        <v>77010-59CE</v>
      </c>
      <c r="E1267" t="str">
        <v>BOMBE Ø100  ROUGE CHGT FRISSON</v>
      </c>
      <c r="F1267" t="str">
        <v>ANCIENNES REFS</v>
      </c>
      <c r="H1267" t="str">
        <v>BOMBE</v>
      </c>
      <c r="I1267" t="str">
        <v>SPHERIQUE</v>
      </c>
      <c r="J1267" t="str">
        <v>100</v>
      </c>
      <c r="K1267" t="str">
        <v>PIVOINE CHANGEMENT</v>
      </c>
      <c r="L1267" t="str">
        <v>ROUGE</v>
      </c>
      <c r="M1267" t="str">
        <v>CN</v>
      </c>
      <c r="N1267" t="str">
        <v>F4</v>
      </c>
      <c r="O1267" t="str">
        <v>1.3G</v>
      </c>
      <c r="P1267" t="str">
        <v>1008-F4-69245227</v>
      </c>
      <c r="Q1267" t="str">
        <v>0.335</v>
      </c>
      <c r="R1267" t="str">
        <v>3,5</v>
      </c>
      <c r="S1267" t="str">
        <v>100</v>
      </c>
      <c r="T1267" t="str">
        <v>F-00000262</v>
      </c>
      <c r="U1267" t="str">
        <v>0</v>
      </c>
      <c r="V1267" t="str">
        <v>2.38</v>
      </c>
      <c r="W1267" t="str">
        <v>0</v>
      </c>
    </row>
    <row r="1268">
      <c r="A1268" t="str">
        <v>AutoTable</v>
      </c>
      <c r="D1268" t="str">
        <v>77010-72CE</v>
      </c>
      <c r="E1268" t="str">
        <v>BBE Ø100 ARAIGNÉE BLEU TR. ARGT + TC BLEU TR. ARGT</v>
      </c>
      <c r="F1268" t="str">
        <v>1</v>
      </c>
      <c r="H1268" t="str">
        <v>BOMBE</v>
      </c>
      <c r="I1268" t="str">
        <v>SPHERIQUE</v>
      </c>
      <c r="J1268" t="str">
        <v>100</v>
      </c>
      <c r="K1268" t="str">
        <v>PLEUREUR</v>
      </c>
      <c r="L1268" t="str">
        <v>BLEU</v>
      </c>
      <c r="M1268" t="str">
        <v>CN</v>
      </c>
      <c r="N1268" t="str">
        <v>F4</v>
      </c>
      <c r="O1268" t="str">
        <v>1.3G</v>
      </c>
      <c r="P1268" t="str">
        <v>1008-F4-69245227</v>
      </c>
      <c r="Q1268" t="str">
        <v>0.383</v>
      </c>
      <c r="R1268" t="str">
        <v>3,5</v>
      </c>
      <c r="S1268" t="str">
        <v>100</v>
      </c>
      <c r="T1268" t="str">
        <v>F-00000262</v>
      </c>
      <c r="U1268" t="str">
        <v>27</v>
      </c>
      <c r="V1268" t="str">
        <v>2.49185</v>
      </c>
      <c r="W1268" t="str">
        <v>15</v>
      </c>
      <c r="X1268" t="str">
        <v>https://tinyurl.com/y63kt6j5</v>
      </c>
    </row>
    <row r="1269">
      <c r="A1269" t="str">
        <v>AutoTable</v>
      </c>
      <c r="D1269" t="str">
        <v>77010-74CE</v>
      </c>
      <c r="E1269" t="str">
        <v>BOMBE Ø100 ARAIGNEE JAUNE AVEC TRONC</v>
      </c>
      <c r="F1269" t="str">
        <v>ANCIENNES REFS</v>
      </c>
      <c r="H1269" t="str">
        <v>BOMBE</v>
      </c>
      <c r="I1269" t="str">
        <v>SPHERIQUE</v>
      </c>
      <c r="J1269" t="str">
        <v>100</v>
      </c>
      <c r="K1269" t="str">
        <v>ARAIGNEE TRONC</v>
      </c>
      <c r="L1269" t="str">
        <v>JAUNE</v>
      </c>
      <c r="M1269" t="str">
        <v>CN</v>
      </c>
      <c r="N1269" t="str">
        <v>F4</v>
      </c>
      <c r="O1269" t="str">
        <v>1.3G</v>
      </c>
      <c r="P1269" t="str">
        <v>1008-F4-69245227</v>
      </c>
      <c r="Q1269" t="str">
        <v>0.397</v>
      </c>
      <c r="R1269" t="str">
        <v>3,5</v>
      </c>
      <c r="S1269" t="str">
        <v>100</v>
      </c>
      <c r="T1269" t="str">
        <v>F-00000262</v>
      </c>
      <c r="U1269" t="str">
        <v>0</v>
      </c>
      <c r="V1269" t="str">
        <v>2.268</v>
      </c>
      <c r="W1269" t="str">
        <v>0</v>
      </c>
    </row>
    <row r="1270">
      <c r="A1270" t="str">
        <v>AutoTable</v>
      </c>
      <c r="D1270" t="str">
        <v>77010-75CE</v>
      </c>
      <c r="E1270" t="str">
        <v>BBE Ø100 ARAIGNÉE VERT TR. ARGT + TC VERT TR. ARGT</v>
      </c>
      <c r="F1270" t="str">
        <v>1</v>
      </c>
      <c r="H1270" t="str">
        <v>BOMBE</v>
      </c>
      <c r="I1270" t="str">
        <v>SPHERIQUE</v>
      </c>
      <c r="J1270" t="str">
        <v>100</v>
      </c>
      <c r="K1270" t="str">
        <v>PLEUREUR</v>
      </c>
      <c r="L1270" t="str">
        <v>VERT</v>
      </c>
      <c r="M1270" t="str">
        <v>CN</v>
      </c>
      <c r="N1270" t="str">
        <v>F4</v>
      </c>
      <c r="O1270" t="str">
        <v>1.3G</v>
      </c>
      <c r="P1270" t="str">
        <v>1008-F4-69245227</v>
      </c>
      <c r="Q1270" t="str">
        <v>0.383</v>
      </c>
      <c r="R1270" t="str">
        <v>3,5</v>
      </c>
      <c r="S1270" t="str">
        <v>100</v>
      </c>
      <c r="T1270" t="str">
        <v>F-00000262</v>
      </c>
      <c r="U1270" t="str">
        <v>9</v>
      </c>
      <c r="V1270" t="str">
        <v>2.26778</v>
      </c>
      <c r="W1270" t="str">
        <v>0</v>
      </c>
      <c r="X1270" t="str">
        <v>https://youtu.be/gEfOg5Cu5DU</v>
      </c>
    </row>
    <row r="1271">
      <c r="A1271" t="str">
        <v>AutoTable</v>
      </c>
      <c r="D1271" t="str">
        <v>77010-76CE</v>
      </c>
      <c r="E1271" t="str">
        <v>BBE Ø100 ARAIGNÉE ROUGE TR. ARGT + TC RGE TR. ARGT</v>
      </c>
      <c r="F1271" t="str">
        <v>1</v>
      </c>
      <c r="H1271" t="str">
        <v>BOMBE</v>
      </c>
      <c r="I1271" t="str">
        <v>SPHERIQUE</v>
      </c>
      <c r="J1271" t="str">
        <v>100</v>
      </c>
      <c r="K1271" t="str">
        <v>PLEUREUR</v>
      </c>
      <c r="L1271" t="str">
        <v>ROUGE</v>
      </c>
      <c r="M1271" t="str">
        <v>CN</v>
      </c>
      <c r="N1271" t="str">
        <v>F4</v>
      </c>
      <c r="O1271" t="str">
        <v>1.3G</v>
      </c>
      <c r="P1271" t="str">
        <v>1008-F4-69245227</v>
      </c>
      <c r="Q1271" t="str">
        <v>0.383</v>
      </c>
      <c r="R1271" t="str">
        <v>3,5</v>
      </c>
      <c r="S1271" t="str">
        <v>100</v>
      </c>
      <c r="T1271" t="str">
        <v>F-00000262</v>
      </c>
      <c r="U1271" t="str">
        <v>167</v>
      </c>
      <c r="V1271" t="str">
        <v>2.27277</v>
      </c>
      <c r="W1271" t="str">
        <v>6</v>
      </c>
      <c r="X1271" t="str">
        <v>https://youtu.be/_dU_7tWXeIs</v>
      </c>
    </row>
    <row r="1272">
      <c r="A1272" t="str">
        <v>AutoTable</v>
      </c>
      <c r="D1272" t="str">
        <v>77010-78CE</v>
      </c>
      <c r="E1272" t="str">
        <v>BOMBE Ø100 ARAIGNEE FRISSON AVEC TRONC</v>
      </c>
      <c r="F1272" t="str">
        <v>ANCIENNES REFS</v>
      </c>
      <c r="H1272" t="str">
        <v>BOMBE</v>
      </c>
      <c r="I1272" t="str">
        <v>SPHERIQUE</v>
      </c>
      <c r="J1272" t="str">
        <v>100</v>
      </c>
      <c r="K1272" t="str">
        <v>ARAIGNEE TRONC</v>
      </c>
      <c r="L1272" t="str">
        <v>FRISSON</v>
      </c>
      <c r="M1272" t="str">
        <v>CN</v>
      </c>
      <c r="N1272" t="str">
        <v>F4</v>
      </c>
      <c r="O1272" t="str">
        <v>1.3G</v>
      </c>
      <c r="P1272" t="str">
        <v>1008-F4-69245227</v>
      </c>
      <c r="Q1272" t="str">
        <v>0.397</v>
      </c>
      <c r="R1272" t="str">
        <v>3,5</v>
      </c>
      <c r="S1272" t="str">
        <v>100</v>
      </c>
      <c r="T1272" t="str">
        <v>F-00000262</v>
      </c>
      <c r="U1272" t="str">
        <v>0</v>
      </c>
      <c r="V1272" t="str">
        <v>2.38</v>
      </c>
      <c r="W1272" t="str">
        <v>0</v>
      </c>
    </row>
    <row r="1273">
      <c r="A1273" t="str">
        <v>AutoTable</v>
      </c>
      <c r="D1273" t="str">
        <v>77010-81CE</v>
      </c>
      <c r="E1273" t="str">
        <v>BBE Ø100 FILET D'OR (PREMIUM)</v>
      </c>
      <c r="F1273" t="str">
        <v>1</v>
      </c>
      <c r="H1273" t="str">
        <v>BOMBE</v>
      </c>
      <c r="I1273" t="str">
        <v>SPHERIQUE</v>
      </c>
      <c r="J1273" t="str">
        <v>100</v>
      </c>
      <c r="K1273" t="str">
        <v>PLEUREUR</v>
      </c>
      <c r="L1273" t="str">
        <v>KAMURO</v>
      </c>
      <c r="M1273" t="str">
        <v>CN</v>
      </c>
      <c r="N1273" t="str">
        <v>F4</v>
      </c>
      <c r="O1273" t="str">
        <v>1.3G</v>
      </c>
      <c r="P1273" t="str">
        <v>1008-F4-69245226</v>
      </c>
      <c r="Q1273" t="str">
        <v>0.304</v>
      </c>
      <c r="R1273" t="str">
        <v>3,5</v>
      </c>
      <c r="S1273" t="str">
        <v>100</v>
      </c>
      <c r="T1273" t="str">
        <v>F-00000262</v>
      </c>
      <c r="U1273" t="str">
        <v>578</v>
      </c>
      <c r="V1273" t="str">
        <v>2.48439</v>
      </c>
      <c r="W1273" t="str">
        <v>0</v>
      </c>
      <c r="X1273" t="str">
        <v>https://tinyurl.com/y36dck9p</v>
      </c>
    </row>
    <row r="1274">
      <c r="A1274" t="str">
        <v>AutoTable</v>
      </c>
      <c r="D1274" t="str">
        <v>77010-82CE</v>
      </c>
      <c r="E1274" t="str">
        <v>BBE Ø100 FILET FRISSON</v>
      </c>
      <c r="F1274" t="str">
        <v>1</v>
      </c>
      <c r="H1274" t="str">
        <v>BOMBE</v>
      </c>
      <c r="I1274" t="str">
        <v>SPHERIQUE</v>
      </c>
      <c r="J1274" t="str">
        <v>100</v>
      </c>
      <c r="K1274" t="str">
        <v>CREPITANT</v>
      </c>
      <c r="L1274" t="str">
        <v>ARGENT</v>
      </c>
      <c r="M1274" t="str">
        <v>CN</v>
      </c>
      <c r="N1274" t="str">
        <v>F4</v>
      </c>
      <c r="O1274" t="str">
        <v>1.3G</v>
      </c>
      <c r="P1274" t="str">
        <v>1008-F4-69245227</v>
      </c>
      <c r="Q1274" t="str">
        <v>0.305</v>
      </c>
      <c r="R1274" t="str">
        <v>3,5</v>
      </c>
      <c r="S1274" t="str">
        <v>100</v>
      </c>
      <c r="T1274" t="str">
        <v>F-00000262</v>
      </c>
      <c r="U1274" t="str">
        <v>65</v>
      </c>
      <c r="V1274" t="str">
        <v>2.55771</v>
      </c>
      <c r="W1274" t="str">
        <v>8</v>
      </c>
      <c r="X1274" t="str">
        <v>https://youtu.be/7z767l4UF9k</v>
      </c>
    </row>
    <row r="1275">
      <c r="A1275" t="str">
        <v>AutoTable</v>
      </c>
      <c r="D1275" t="str">
        <v>77075-07CE</v>
      </c>
      <c r="E1275" t="str">
        <v>BOMBE Ø75  PIVOINE OR</v>
      </c>
      <c r="F1275" t="str">
        <v>ANCIENNES REFS</v>
      </c>
      <c r="H1275" t="str">
        <v>BOMBE</v>
      </c>
      <c r="I1275" t="str">
        <v>SPHERIQUE</v>
      </c>
      <c r="J1275" t="str">
        <v>75</v>
      </c>
      <c r="K1275" t="str">
        <v>PIVOINE</v>
      </c>
      <c r="L1275" t="str">
        <v>OR</v>
      </c>
      <c r="M1275" t="str">
        <v>CN</v>
      </c>
      <c r="N1275" t="str">
        <v>F4</v>
      </c>
      <c r="O1275" t="str">
        <v>1.3G</v>
      </c>
      <c r="P1275" t="str">
        <v>1008-F4-69245224</v>
      </c>
      <c r="Q1275" t="str">
        <v>0.176</v>
      </c>
      <c r="R1275" t="str">
        <v>3</v>
      </c>
      <c r="S1275" t="str">
        <v>75</v>
      </c>
      <c r="T1275" t="str">
        <v>F-00000262</v>
      </c>
      <c r="U1275" t="str">
        <v>0</v>
      </c>
      <c r="V1275" t="str">
        <v>1.31683</v>
      </c>
      <c r="W1275" t="str">
        <v>0</v>
      </c>
    </row>
    <row r="1276">
      <c r="A1276" t="str">
        <v>AutoTable</v>
      </c>
      <c r="D1276" t="str">
        <v>77075-20CE</v>
      </c>
      <c r="E1276" t="str">
        <v>BOMBE 75 MM VIOLETTE TRAINEE ARGENT</v>
      </c>
      <c r="F1276" t="str">
        <v>ANCIENNES REFS</v>
      </c>
      <c r="H1276" t="str">
        <v>BOMBE</v>
      </c>
      <c r="I1276" t="str">
        <v>SPHERIQUE</v>
      </c>
      <c r="J1276" t="str">
        <v>75</v>
      </c>
      <c r="K1276" t="str">
        <v>PIVOINE TRAINEE</v>
      </c>
      <c r="L1276" t="str">
        <v>VIOLET</v>
      </c>
      <c r="M1276" t="str">
        <v>CN</v>
      </c>
      <c r="N1276" t="str">
        <v>F4</v>
      </c>
      <c r="O1276" t="str">
        <v>1.3G</v>
      </c>
      <c r="P1276" t="str">
        <v>1008-F4-69245223</v>
      </c>
      <c r="Q1276" t="str">
        <v>0.165</v>
      </c>
      <c r="R1276" t="str">
        <v>3</v>
      </c>
      <c r="S1276" t="str">
        <v>75</v>
      </c>
      <c r="T1276" t="str">
        <v>F-00000262</v>
      </c>
      <c r="U1276" t="str">
        <v>0</v>
      </c>
      <c r="V1276" t="str">
        <v>1.106</v>
      </c>
      <c r="W1276" t="str">
        <v>0</v>
      </c>
    </row>
    <row r="1277">
      <c r="A1277" t="str">
        <v>AutoTable</v>
      </c>
      <c r="D1277" t="str">
        <v>77075-21CE</v>
      </c>
      <c r="E1277" t="str">
        <v>BOMBE 75 MM JAUNE TRAINEE ARGENT</v>
      </c>
      <c r="F1277" t="str">
        <v>ANCIENNES REFS</v>
      </c>
      <c r="H1277" t="str">
        <v>BOMBE</v>
      </c>
      <c r="I1277" t="str">
        <v>SPHERIQUE</v>
      </c>
      <c r="J1277" t="str">
        <v>75</v>
      </c>
      <c r="K1277" t="str">
        <v>PIVOINE TRAINEE</v>
      </c>
      <c r="L1277" t="str">
        <v>JAUNE</v>
      </c>
      <c r="M1277" t="str">
        <v>CN</v>
      </c>
      <c r="N1277" t="str">
        <v>F4</v>
      </c>
      <c r="O1277" t="str">
        <v>1.3G</v>
      </c>
      <c r="P1277" t="str">
        <v>1008-F4-6925223</v>
      </c>
      <c r="Q1277" t="str">
        <v>0.165</v>
      </c>
      <c r="R1277" t="str">
        <v>3</v>
      </c>
      <c r="S1277" t="str">
        <v>75</v>
      </c>
      <c r="T1277" t="str">
        <v>F-00000262</v>
      </c>
      <c r="U1277" t="str">
        <v>0</v>
      </c>
      <c r="V1277" t="str">
        <v>0</v>
      </c>
      <c r="W1277" t="str">
        <v>0</v>
      </c>
    </row>
    <row r="1278">
      <c r="A1278" t="str">
        <v>AutoTable</v>
      </c>
      <c r="D1278" t="str">
        <v>77075-22CE</v>
      </c>
      <c r="E1278" t="str">
        <v>BOMBE 75 MM BLEUE TRAINEE ARGENT</v>
      </c>
      <c r="F1278" t="str">
        <v>ANCIENNES REFS</v>
      </c>
      <c r="H1278" t="str">
        <v>BOMBE</v>
      </c>
      <c r="I1278" t="str">
        <v>SPHERIQUE</v>
      </c>
      <c r="J1278" t="str">
        <v>75</v>
      </c>
      <c r="K1278" t="str">
        <v>PIVOINE TRAINEE</v>
      </c>
      <c r="L1278" t="str">
        <v>BLEU</v>
      </c>
      <c r="M1278" t="str">
        <v>CN</v>
      </c>
      <c r="N1278" t="str">
        <v>F4</v>
      </c>
      <c r="O1278" t="str">
        <v>1.3G</v>
      </c>
      <c r="P1278" t="str">
        <v>1008-F4-69245223</v>
      </c>
      <c r="Q1278" t="str">
        <v>0.165</v>
      </c>
      <c r="R1278" t="str">
        <v>3</v>
      </c>
      <c r="S1278" t="str">
        <v>75</v>
      </c>
      <c r="T1278" t="str">
        <v>F-00000262</v>
      </c>
      <c r="U1278" t="str">
        <v>0</v>
      </c>
      <c r="V1278" t="str">
        <v>1.106</v>
      </c>
      <c r="W1278" t="str">
        <v>0</v>
      </c>
    </row>
    <row r="1279">
      <c r="A1279" t="str">
        <v>AutoTable</v>
      </c>
      <c r="D1279" t="str">
        <v>77075-25CE</v>
      </c>
      <c r="E1279" t="str">
        <v>BOMBE 75 MM VERTE TRAINEE ARGENT</v>
      </c>
      <c r="F1279" t="str">
        <v>ANCIENNES REFS</v>
      </c>
      <c r="H1279" t="str">
        <v>BOMBE</v>
      </c>
      <c r="I1279" t="str">
        <v>SPHERIQUE</v>
      </c>
      <c r="J1279" t="str">
        <v>75</v>
      </c>
      <c r="K1279" t="str">
        <v>PIVOINE TRAINEE</v>
      </c>
      <c r="L1279" t="str">
        <v>VERT</v>
      </c>
      <c r="M1279" t="str">
        <v>CN</v>
      </c>
      <c r="N1279" t="str">
        <v>F4</v>
      </c>
      <c r="O1279" t="str">
        <v>1.3G</v>
      </c>
      <c r="P1279" t="str">
        <v>1008-F4-69245223</v>
      </c>
      <c r="Q1279" t="str">
        <v>0.165</v>
      </c>
      <c r="R1279" t="str">
        <v>3</v>
      </c>
      <c r="S1279" t="str">
        <v>75</v>
      </c>
      <c r="T1279" t="str">
        <v>F-00000262</v>
      </c>
      <c r="U1279" t="str">
        <v>0</v>
      </c>
      <c r="V1279" t="str">
        <v>1.31667</v>
      </c>
      <c r="W1279" t="str">
        <v>0</v>
      </c>
    </row>
    <row r="1280">
      <c r="A1280" t="str">
        <v>AutoTable</v>
      </c>
      <c r="D1280" t="str">
        <v>77075-26CE</v>
      </c>
      <c r="E1280" t="str">
        <v>BOMBE Ø75  ROUGE TRAINEE ARGENT</v>
      </c>
      <c r="F1280" t="str">
        <v>OPPORTUNITE</v>
      </c>
      <c r="H1280" t="str">
        <v>BOMBE</v>
      </c>
      <c r="I1280" t="str">
        <v>SPHERIQUE</v>
      </c>
      <c r="J1280" t="str">
        <v>75</v>
      </c>
      <c r="K1280" t="str">
        <v>PIVOINE TRAINEE</v>
      </c>
      <c r="L1280" t="str">
        <v>ROUGE</v>
      </c>
      <c r="M1280" t="str">
        <v>CN</v>
      </c>
      <c r="N1280" t="str">
        <v>F4</v>
      </c>
      <c r="O1280" t="str">
        <v>1.3G</v>
      </c>
      <c r="P1280" t="str">
        <v>1008-F4-69245223</v>
      </c>
      <c r="Q1280" t="str">
        <v>0.165</v>
      </c>
      <c r="R1280" t="str">
        <v>3</v>
      </c>
      <c r="S1280" t="str">
        <v>75</v>
      </c>
      <c r="T1280" t="str">
        <v>F-00000262</v>
      </c>
      <c r="U1280" t="str">
        <v>48</v>
      </c>
      <c r="V1280" t="str">
        <v>1.10583</v>
      </c>
      <c r="W1280" t="str">
        <v>0</v>
      </c>
    </row>
    <row r="1281">
      <c r="A1281" t="str">
        <v>AutoTable</v>
      </c>
      <c r="D1281" t="str">
        <v>77075-29CE</v>
      </c>
      <c r="E1281" t="str">
        <v>BOMBE Ø75  ARGENT TRAINEE ARGENT</v>
      </c>
      <c r="F1281" t="str">
        <v>ANCIENNES REFS</v>
      </c>
      <c r="H1281" t="str">
        <v>BOMBE</v>
      </c>
      <c r="I1281" t="str">
        <v>SPHERIQUE</v>
      </c>
      <c r="J1281" t="str">
        <v>75</v>
      </c>
      <c r="K1281" t="str">
        <v>PIVOINE TRAINEE</v>
      </c>
      <c r="L1281" t="str">
        <v>ARGENT</v>
      </c>
      <c r="M1281" t="str">
        <v>CN</v>
      </c>
      <c r="N1281" t="str">
        <v>F4</v>
      </c>
      <c r="O1281" t="str">
        <v>1.3G</v>
      </c>
      <c r="P1281" t="str">
        <v>1008-F4-69245223</v>
      </c>
      <c r="Q1281" t="str">
        <v>0.165</v>
      </c>
      <c r="R1281" t="str">
        <v>3</v>
      </c>
      <c r="S1281" t="str">
        <v>75</v>
      </c>
      <c r="T1281" t="str">
        <v>F-00000262</v>
      </c>
      <c r="U1281" t="str">
        <v>0</v>
      </c>
      <c r="V1281" t="str">
        <v>1.106</v>
      </c>
      <c r="W1281" t="str">
        <v>0</v>
      </c>
    </row>
    <row r="1282">
      <c r="A1282" t="str">
        <v>AutoTable</v>
      </c>
      <c r="D1282" t="str">
        <v>77075-43CE</v>
      </c>
      <c r="E1282" t="str">
        <v>BOMBE Ø75  JAUNE CHGT FRISSON</v>
      </c>
      <c r="F1282" t="str">
        <v>ANCIENNES REFS</v>
      </c>
      <c r="H1282" t="str">
        <v>BOMBE</v>
      </c>
      <c r="I1282" t="str">
        <v>SPHERIQUE</v>
      </c>
      <c r="J1282" t="str">
        <v>75</v>
      </c>
      <c r="K1282" t="str">
        <v>PIVOINE CHANGEMENT</v>
      </c>
      <c r="L1282" t="str">
        <v>JAUNE</v>
      </c>
      <c r="M1282" t="str">
        <v>CN</v>
      </c>
      <c r="N1282" t="str">
        <v>F4</v>
      </c>
      <c r="O1282" t="str">
        <v>1.3G</v>
      </c>
      <c r="P1282" t="str">
        <v>1008-F4-69245224</v>
      </c>
      <c r="Q1282" t="str">
        <v>0.157</v>
      </c>
      <c r="R1282" t="str">
        <v>3</v>
      </c>
      <c r="S1282" t="str">
        <v>75</v>
      </c>
      <c r="T1282" t="str">
        <v>F-00000262</v>
      </c>
      <c r="U1282" t="str">
        <v>0</v>
      </c>
      <c r="V1282" t="str">
        <v>1.16</v>
      </c>
      <c r="W1282" t="str">
        <v>0</v>
      </c>
    </row>
    <row r="1283">
      <c r="A1283" t="str">
        <v>AutoTable</v>
      </c>
      <c r="D1283" t="str">
        <v>77075-44CE</v>
      </c>
      <c r="E1283" t="str">
        <v>BOMBE Ø75  BLEU CHGT FRISSON</v>
      </c>
      <c r="F1283" t="str">
        <v>ANCIENNES REFS</v>
      </c>
      <c r="H1283" t="str">
        <v>BOMBE</v>
      </c>
      <c r="I1283" t="str">
        <v>SPHERIQUE</v>
      </c>
      <c r="J1283" t="str">
        <v>75</v>
      </c>
      <c r="K1283" t="str">
        <v>PIVOINE CHANGEMENT</v>
      </c>
      <c r="L1283" t="str">
        <v>FRISSON</v>
      </c>
      <c r="M1283" t="str">
        <v>CN</v>
      </c>
      <c r="N1283" t="str">
        <v>F4</v>
      </c>
      <c r="O1283" t="str">
        <v>1.3G</v>
      </c>
      <c r="P1283" t="str">
        <v>1008-F4-69245223</v>
      </c>
      <c r="Q1283" t="str">
        <v>0.157</v>
      </c>
      <c r="R1283" t="str">
        <v>3</v>
      </c>
      <c r="S1283" t="str">
        <v>75</v>
      </c>
      <c r="T1283" t="str">
        <v>F-00000262</v>
      </c>
      <c r="U1283" t="str">
        <v>0</v>
      </c>
      <c r="V1283" t="str">
        <v>1.106</v>
      </c>
      <c r="W1283" t="str">
        <v>0</v>
      </c>
    </row>
    <row r="1284">
      <c r="A1284" t="str">
        <v>AutoTable</v>
      </c>
      <c r="D1284" t="str">
        <v>77075-45CE</v>
      </c>
      <c r="E1284" t="str">
        <v>BOMBE Ø75 VERT CHGT FRISSON</v>
      </c>
      <c r="F1284" t="str">
        <v>ANCIENNES REFS</v>
      </c>
      <c r="H1284" t="str">
        <v>BOMBE</v>
      </c>
      <c r="I1284" t="str">
        <v>SPHERIQUE</v>
      </c>
      <c r="J1284" t="str">
        <v>75</v>
      </c>
      <c r="K1284" t="str">
        <v>PIVOINE CHANGEMENT</v>
      </c>
      <c r="L1284" t="str">
        <v>VERT</v>
      </c>
      <c r="M1284" t="str">
        <v>CN</v>
      </c>
      <c r="N1284" t="str">
        <v>F4</v>
      </c>
      <c r="O1284" t="str">
        <v>1.3G</v>
      </c>
      <c r="P1284" t="str">
        <v>1008-F4-69245224</v>
      </c>
      <c r="Q1284" t="str">
        <v>0.157</v>
      </c>
      <c r="R1284" t="str">
        <v>3</v>
      </c>
      <c r="S1284" t="str">
        <v>75</v>
      </c>
      <c r="T1284" t="str">
        <v>F-00000262</v>
      </c>
      <c r="U1284" t="str">
        <v>0</v>
      </c>
      <c r="V1284" t="str">
        <v>1.106</v>
      </c>
      <c r="W1284" t="str">
        <v>0</v>
      </c>
    </row>
    <row r="1285">
      <c r="A1285" t="str">
        <v>AutoTable</v>
      </c>
      <c r="D1285" t="str">
        <v>77075-47CE</v>
      </c>
      <c r="E1285" t="str">
        <v>BOMBE Ø75  OR CHGT FRISSON</v>
      </c>
      <c r="F1285" t="str">
        <v>ANCIENNES REFS</v>
      </c>
      <c r="H1285" t="str">
        <v>BOMBE</v>
      </c>
      <c r="I1285" t="str">
        <v>SPHERIQUE</v>
      </c>
      <c r="J1285" t="str">
        <v>75</v>
      </c>
      <c r="K1285" t="str">
        <v>PIVOINE CHANGEMENT</v>
      </c>
      <c r="L1285" t="str">
        <v>OR</v>
      </c>
      <c r="M1285" t="str">
        <v>CN</v>
      </c>
      <c r="N1285" t="str">
        <v>F4</v>
      </c>
      <c r="O1285" t="str">
        <v>1.3G</v>
      </c>
      <c r="P1285" t="str">
        <v>1008-F4-29245223</v>
      </c>
      <c r="Q1285" t="str">
        <v>0.157</v>
      </c>
      <c r="R1285" t="str">
        <v>3</v>
      </c>
      <c r="S1285" t="str">
        <v>75</v>
      </c>
      <c r="T1285" t="str">
        <v>F-00000262</v>
      </c>
      <c r="U1285" t="str">
        <v>0</v>
      </c>
      <c r="V1285" t="str">
        <v>1.31667</v>
      </c>
      <c r="W1285" t="str">
        <v>0</v>
      </c>
    </row>
    <row r="1286">
      <c r="A1286" t="str">
        <v>AutoTable</v>
      </c>
      <c r="D1286" t="str">
        <v>77075-49CE</v>
      </c>
      <c r="E1286" t="str">
        <v>BOMBE Ø75 VIOLET CHGT FRISSON</v>
      </c>
      <c r="F1286" t="str">
        <v>ANCIENNES REFS</v>
      </c>
      <c r="H1286" t="str">
        <v>BOMBE</v>
      </c>
      <c r="I1286" t="str">
        <v>SPHERIQUE</v>
      </c>
      <c r="J1286" t="str">
        <v>75</v>
      </c>
      <c r="K1286" t="str">
        <v>PIVOINE CHANGEMENT</v>
      </c>
      <c r="L1286" t="str">
        <v>VIOLET</v>
      </c>
      <c r="M1286" t="str">
        <v>CN</v>
      </c>
      <c r="N1286" t="str">
        <v>F4</v>
      </c>
      <c r="O1286" t="str">
        <v>1.3G</v>
      </c>
      <c r="P1286" t="str">
        <v>1008-F4-69245224</v>
      </c>
      <c r="Q1286" t="str">
        <v>0.157</v>
      </c>
      <c r="R1286" t="str">
        <v>3</v>
      </c>
      <c r="S1286" t="str">
        <v>75</v>
      </c>
      <c r="T1286" t="str">
        <v>F-00000262</v>
      </c>
      <c r="U1286" t="str">
        <v>0</v>
      </c>
      <c r="V1286" t="str">
        <v>1.106</v>
      </c>
      <c r="W1286" t="str">
        <v>0</v>
      </c>
    </row>
    <row r="1287">
      <c r="A1287" t="str">
        <v>AutoTable</v>
      </c>
      <c r="D1287" t="str">
        <v>77075-50CE</v>
      </c>
      <c r="E1287" t="str">
        <v>BOMBE Ø75  MULTICOLORE CHGT FRISSON</v>
      </c>
      <c r="F1287" t="str">
        <v>ANCIENNES REFS</v>
      </c>
      <c r="H1287" t="str">
        <v>BOMBE</v>
      </c>
      <c r="I1287" t="str">
        <v>SPHERIQUE</v>
      </c>
      <c r="J1287" t="str">
        <v>75</v>
      </c>
      <c r="K1287" t="str">
        <v>PIVOINE CHANGEMENT</v>
      </c>
      <c r="L1287" t="str">
        <v>MULTICOLORE</v>
      </c>
      <c r="M1287" t="str">
        <v>CN</v>
      </c>
      <c r="N1287" t="str">
        <v>F4</v>
      </c>
      <c r="O1287" t="str">
        <v>1.3G</v>
      </c>
      <c r="P1287" t="str">
        <v>1008-F4-69245223</v>
      </c>
      <c r="Q1287" t="str">
        <v>0.157</v>
      </c>
      <c r="R1287" t="str">
        <v>3</v>
      </c>
      <c r="S1287" t="str">
        <v>75</v>
      </c>
      <c r="T1287" t="str">
        <v>F-00000262</v>
      </c>
      <c r="U1287" t="str">
        <v>0</v>
      </c>
      <c r="V1287" t="str">
        <v>0.50765</v>
      </c>
      <c r="W1287" t="str">
        <v>0</v>
      </c>
    </row>
    <row r="1288">
      <c r="A1288" t="str">
        <v>AutoTable</v>
      </c>
      <c r="D1288" t="str">
        <v>77075-59CE</v>
      </c>
      <c r="E1288" t="str">
        <v>BOMBE Ø75  ROUGE CHGT FRISSON</v>
      </c>
      <c r="F1288" t="str">
        <v>ANCIENNES REFS</v>
      </c>
      <c r="H1288" t="str">
        <v>BOMBE</v>
      </c>
      <c r="I1288" t="str">
        <v>SPHERIQUE</v>
      </c>
      <c r="J1288" t="str">
        <v>75</v>
      </c>
      <c r="K1288" t="str">
        <v>PIVOINE FILET</v>
      </c>
      <c r="L1288" t="str">
        <v>ROUGE</v>
      </c>
      <c r="M1288" t="str">
        <v>CN</v>
      </c>
      <c r="N1288" t="str">
        <v>F4</v>
      </c>
      <c r="O1288" t="str">
        <v>1.3G</v>
      </c>
      <c r="P1288" t="str">
        <v>1008-F4-69245223</v>
      </c>
      <c r="Q1288" t="str">
        <v>0.157</v>
      </c>
      <c r="R1288" t="str">
        <v>3</v>
      </c>
      <c r="S1288" t="str">
        <v>75</v>
      </c>
      <c r="T1288" t="str">
        <v>F-00000262</v>
      </c>
      <c r="U1288" t="str">
        <v>0</v>
      </c>
      <c r="V1288" t="str">
        <v>5.33</v>
      </c>
      <c r="W1288" t="str">
        <v>0</v>
      </c>
    </row>
    <row r="1289">
      <c r="A1289" t="str">
        <v>AutoTable</v>
      </c>
      <c r="D1289" t="str">
        <v>77075-61CE</v>
      </c>
      <c r="E1289" t="str">
        <v>BOMBE 75 MM CERCLE JAUNE</v>
      </c>
      <c r="F1289" t="str">
        <v>ANCIENNES REFS</v>
      </c>
      <c r="H1289" t="str">
        <v>BOMBE</v>
      </c>
      <c r="I1289" t="str">
        <v>SPHERIQUE</v>
      </c>
      <c r="J1289" t="str">
        <v>75</v>
      </c>
      <c r="K1289" t="str">
        <v>GEOMETRIE CERCLE</v>
      </c>
      <c r="L1289" t="str">
        <v>JAUNE</v>
      </c>
      <c r="M1289" t="str">
        <v>CN</v>
      </c>
      <c r="N1289" t="str">
        <v>F4</v>
      </c>
      <c r="O1289" t="str">
        <v>1.3G</v>
      </c>
      <c r="P1289" t="str">
        <v>1008-F4-69246112</v>
      </c>
      <c r="Q1289" t="str">
        <v>0.12</v>
      </c>
      <c r="R1289" t="str">
        <v>3</v>
      </c>
      <c r="S1289" t="str">
        <v>75</v>
      </c>
      <c r="T1289" t="str">
        <v>F-00000262</v>
      </c>
      <c r="U1289" t="str">
        <v>0</v>
      </c>
      <c r="V1289" t="str">
        <v>1.106</v>
      </c>
      <c r="W1289" t="str">
        <v>0</v>
      </c>
    </row>
    <row r="1290">
      <c r="A1290" t="str">
        <v>AutoTable</v>
      </c>
      <c r="D1290" t="str">
        <v>77075-72CE</v>
      </c>
      <c r="E1290" t="str">
        <v>BOMBE Ø75 ARAIGNEE BLEUE + TRONC</v>
      </c>
      <c r="F1290" t="str">
        <v>ANCIENNES REFS</v>
      </c>
      <c r="H1290" t="str">
        <v>BOMBE</v>
      </c>
      <c r="I1290" t="str">
        <v>SPHERIQUE</v>
      </c>
      <c r="J1290" t="str">
        <v>75</v>
      </c>
      <c r="K1290" t="str">
        <v>ARAIGNEE TRONC</v>
      </c>
      <c r="L1290" t="str">
        <v>BLEU</v>
      </c>
      <c r="M1290" t="str">
        <v>CN</v>
      </c>
      <c r="N1290" t="str">
        <v>F4</v>
      </c>
      <c r="O1290" t="str">
        <v>1.3G</v>
      </c>
      <c r="P1290" t="str">
        <v>1008-F4-69245223</v>
      </c>
      <c r="Q1290" t="str">
        <v>0.165</v>
      </c>
      <c r="R1290" t="str">
        <v>3</v>
      </c>
      <c r="S1290" t="str">
        <v>75</v>
      </c>
      <c r="T1290" t="str">
        <v>F-00000262</v>
      </c>
      <c r="U1290" t="str">
        <v>0</v>
      </c>
      <c r="V1290" t="str">
        <v>1.11</v>
      </c>
      <c r="W1290" t="str">
        <v>0</v>
      </c>
    </row>
    <row r="1291">
      <c r="A1291" t="str">
        <v>AutoTable</v>
      </c>
      <c r="D1291" t="str">
        <v>77075-74CE</v>
      </c>
      <c r="E1291" t="str">
        <v>BOMBE Ø75 ARAIGNEE JAUNE + TRONC</v>
      </c>
      <c r="F1291" t="str">
        <v>ANCIENNES REFS</v>
      </c>
      <c r="H1291" t="str">
        <v>BOMBE</v>
      </c>
      <c r="I1291" t="str">
        <v>SPHERIQUE</v>
      </c>
      <c r="J1291" t="str">
        <v>75</v>
      </c>
      <c r="K1291" t="str">
        <v>ARAIGNEE TRONC</v>
      </c>
      <c r="L1291" t="str">
        <v>JAUNE</v>
      </c>
      <c r="M1291" t="str">
        <v>CN</v>
      </c>
      <c r="N1291" t="str">
        <v>F4</v>
      </c>
      <c r="O1291" t="str">
        <v>1.3G</v>
      </c>
      <c r="P1291" t="str">
        <v>1008-F4-69245223</v>
      </c>
      <c r="Q1291" t="str">
        <v>0.165</v>
      </c>
      <c r="R1291" t="str">
        <v>3</v>
      </c>
      <c r="S1291" t="str">
        <v>75</v>
      </c>
      <c r="T1291" t="str">
        <v>F-00000262</v>
      </c>
      <c r="U1291" t="str">
        <v>0</v>
      </c>
      <c r="V1291" t="str">
        <v>1.1</v>
      </c>
      <c r="W1291" t="str">
        <v>0</v>
      </c>
    </row>
    <row r="1292">
      <c r="A1292" t="str">
        <v>AutoTable</v>
      </c>
      <c r="D1292" t="str">
        <v>77075-75CE</v>
      </c>
      <c r="E1292" t="str">
        <v>BOMBE Ø75  ARAIGNEE VERTE + TRONC</v>
      </c>
      <c r="F1292" t="str">
        <v>ANCIENNES REFS</v>
      </c>
      <c r="H1292" t="str">
        <v>BOMBE</v>
      </c>
      <c r="I1292" t="str">
        <v>SPHERIQUE</v>
      </c>
      <c r="J1292" t="str">
        <v>75</v>
      </c>
      <c r="K1292" t="str">
        <v>ARAIGNEE TRONC</v>
      </c>
      <c r="L1292" t="str">
        <v>VERT</v>
      </c>
      <c r="M1292" t="str">
        <v>CN</v>
      </c>
      <c r="N1292" t="str">
        <v>F4</v>
      </c>
      <c r="O1292" t="str">
        <v>1.3G</v>
      </c>
      <c r="P1292" t="str">
        <v>1008-F4-69245223</v>
      </c>
      <c r="Q1292" t="str">
        <v>0.165</v>
      </c>
      <c r="R1292" t="str">
        <v>3</v>
      </c>
      <c r="S1292" t="str">
        <v>75</v>
      </c>
      <c r="T1292" t="str">
        <v>F-00000262</v>
      </c>
      <c r="U1292" t="str">
        <v>0</v>
      </c>
      <c r="V1292" t="str">
        <v>1.10571</v>
      </c>
      <c r="W1292" t="str">
        <v>0</v>
      </c>
    </row>
    <row r="1293">
      <c r="A1293" t="str">
        <v>AutoTable</v>
      </c>
      <c r="D1293" t="str">
        <v>77075-76CE</v>
      </c>
      <c r="E1293" t="str">
        <v>BOMBE Ø75  ARAIGNEE ROUGE + TRONC</v>
      </c>
      <c r="F1293" t="str">
        <v>ANCIENNES REFS</v>
      </c>
      <c r="H1293" t="str">
        <v>BOMBE</v>
      </c>
      <c r="I1293" t="str">
        <v>SPHERIQUE</v>
      </c>
      <c r="J1293" t="str">
        <v>75</v>
      </c>
      <c r="K1293" t="str">
        <v>ARAIGNEE TRONC</v>
      </c>
      <c r="L1293" t="str">
        <v>ROUGE</v>
      </c>
      <c r="M1293" t="str">
        <v>CN</v>
      </c>
      <c r="N1293" t="str">
        <v>F4</v>
      </c>
      <c r="O1293" t="str">
        <v>1.3G</v>
      </c>
      <c r="P1293" t="str">
        <v>1008-F4-69245223</v>
      </c>
      <c r="Q1293" t="str">
        <v>0.165</v>
      </c>
      <c r="R1293" t="str">
        <v>3</v>
      </c>
      <c r="S1293" t="str">
        <v>75</v>
      </c>
      <c r="T1293" t="str">
        <v>F-00000262</v>
      </c>
      <c r="U1293" t="str">
        <v>0</v>
      </c>
      <c r="V1293" t="str">
        <v>1.106</v>
      </c>
      <c r="W1293" t="str">
        <v>0</v>
      </c>
    </row>
    <row r="1294">
      <c r="A1294" t="str">
        <v>AutoTable</v>
      </c>
      <c r="D1294" t="str">
        <v>77075-81CE</v>
      </c>
      <c r="E1294" t="str">
        <v>BBE Ø75 FILET D'OR (PREMIUM)</v>
      </c>
      <c r="F1294" t="str">
        <v>1</v>
      </c>
      <c r="H1294" t="str">
        <v>BOMBE</v>
      </c>
      <c r="I1294" t="str">
        <v>SPHERIQUE</v>
      </c>
      <c r="J1294" t="str">
        <v>75</v>
      </c>
      <c r="K1294" t="str">
        <v>PLEUREUR</v>
      </c>
      <c r="L1294" t="str">
        <v>KAMURO</v>
      </c>
      <c r="M1294" t="str">
        <v>CN</v>
      </c>
      <c r="N1294" t="str">
        <v>F4</v>
      </c>
      <c r="O1294" t="str">
        <v>1.3G</v>
      </c>
      <c r="P1294" t="str">
        <v>1008-F4-69245223</v>
      </c>
      <c r="Q1294" t="str">
        <v>0.135</v>
      </c>
      <c r="R1294" t="str">
        <v>3</v>
      </c>
      <c r="S1294" t="str">
        <v>75</v>
      </c>
      <c r="T1294" t="str">
        <v>F-00000262</v>
      </c>
      <c r="U1294" t="str">
        <v>1142</v>
      </c>
      <c r="V1294" t="str">
        <v>1.21625</v>
      </c>
      <c r="W1294" t="str">
        <v>0</v>
      </c>
      <c r="X1294" t="str">
        <v>https://tinyurl.com/y2ocwks2</v>
      </c>
    </row>
    <row r="1295">
      <c r="A1295" t="str">
        <v>AutoTable</v>
      </c>
      <c r="D1295" t="str">
        <v>77075-89CE</v>
      </c>
      <c r="E1295" t="str">
        <v>BBE Ø75 FILET D'ARGENT (PREMIUM)</v>
      </c>
      <c r="F1295" t="str">
        <v>1</v>
      </c>
      <c r="H1295" t="str">
        <v>BOMBE</v>
      </c>
      <c r="I1295" t="str">
        <v>SPHERIQUE</v>
      </c>
      <c r="J1295" t="str">
        <v>75</v>
      </c>
      <c r="K1295" t="str">
        <v>PLEUREUR</v>
      </c>
      <c r="L1295" t="str">
        <v>ARGENT</v>
      </c>
      <c r="M1295" t="str">
        <v>CN</v>
      </c>
      <c r="N1295" t="str">
        <v>F4</v>
      </c>
      <c r="O1295" t="str">
        <v>1.3G</v>
      </c>
      <c r="P1295" t="str">
        <v>1008-F4-69245223</v>
      </c>
      <c r="Q1295" t="str">
        <v>0.157</v>
      </c>
      <c r="R1295" t="str">
        <v>3</v>
      </c>
      <c r="S1295" t="str">
        <v>75</v>
      </c>
      <c r="T1295" t="str">
        <v>F-00000262</v>
      </c>
      <c r="U1295" t="str">
        <v>1548</v>
      </c>
      <c r="V1295" t="str">
        <v>1.2505</v>
      </c>
      <c r="W1295" t="str">
        <v>1060</v>
      </c>
      <c r="X1295" t="str">
        <v>https://youtu.be/dIL0FC3WsvU</v>
      </c>
    </row>
    <row r="1296">
      <c r="A1296" t="str">
        <v>AutoTable</v>
      </c>
      <c r="D1296" t="str">
        <v>77210-32</v>
      </c>
      <c r="E1296" t="str">
        <v>BOMBE 100 MM TRONC + BLEU ARAIGNEE ARGENT -BB/801</v>
      </c>
      <c r="F1296" t="str">
        <v>ANCIENNES REFS</v>
      </c>
      <c r="H1296" t="str">
        <v>BOMBE</v>
      </c>
      <c r="I1296" t="str">
        <v>SPHERIQUE</v>
      </c>
      <c r="J1296" t="str">
        <v>100</v>
      </c>
      <c r="K1296" t="str">
        <v>ARAIGNEE</v>
      </c>
      <c r="M1296" t="str">
        <v>CN</v>
      </c>
      <c r="N1296" t="str">
        <v>K3</v>
      </c>
      <c r="O1296" t="str">
        <v>1.3G</v>
      </c>
      <c r="P1296" t="str">
        <v>BB/80183/07/17</v>
      </c>
      <c r="Q1296" t="str">
        <v>0.35</v>
      </c>
      <c r="R1296" t="str">
        <v>3,5</v>
      </c>
      <c r="S1296" t="str">
        <v>130</v>
      </c>
      <c r="T1296" t="str">
        <v>F-00000262</v>
      </c>
      <c r="U1296" t="str">
        <v>0</v>
      </c>
      <c r="V1296" t="str">
        <v>2.1</v>
      </c>
      <c r="W1296" t="str">
        <v>0</v>
      </c>
    </row>
    <row r="1297">
      <c r="A1297" t="str">
        <v>AutoTable</v>
      </c>
      <c r="D1297" t="str">
        <v>77210-32CE</v>
      </c>
      <c r="E1297" t="str">
        <v>BOMBE 100MM TRONC + BLEU ARAIGNEE ARGENT</v>
      </c>
      <c r="F1297" t="str">
        <v>ANCIENNES REFS</v>
      </c>
      <c r="H1297" t="str">
        <v>BOMBE</v>
      </c>
      <c r="I1297" t="str">
        <v>SPHERIQUE</v>
      </c>
      <c r="J1297" t="str">
        <v>100</v>
      </c>
      <c r="K1297" t="str">
        <v>ARAIGNEE</v>
      </c>
      <c r="L1297" t="str">
        <v>ARGENT</v>
      </c>
      <c r="M1297" t="str">
        <v>CN</v>
      </c>
      <c r="N1297" t="str">
        <v>F4</v>
      </c>
      <c r="O1297" t="str">
        <v>1.3G</v>
      </c>
      <c r="P1297" t="str">
        <v>1008-F4-69245227</v>
      </c>
      <c r="Q1297" t="str">
        <v>0.35</v>
      </c>
      <c r="R1297" t="str">
        <v>3,5</v>
      </c>
      <c r="S1297" t="str">
        <v>100</v>
      </c>
      <c r="T1297" t="str">
        <v>F-00000262</v>
      </c>
      <c r="U1297" t="str">
        <v>0</v>
      </c>
      <c r="V1297" t="str">
        <v>2.45</v>
      </c>
      <c r="W1297" t="str">
        <v>0</v>
      </c>
    </row>
    <row r="1298">
      <c r="A1298" t="str">
        <v>AutoTable</v>
      </c>
      <c r="D1298" t="str">
        <v>77212-02CE</v>
      </c>
      <c r="E1298" t="str">
        <v>BBE Ø125 CHRYS. BLEU TR. ARGENT + TC BLEU TR. ARGT</v>
      </c>
      <c r="F1298" t="str">
        <v>1</v>
      </c>
      <c r="H1298" t="str">
        <v>BOMBE</v>
      </c>
      <c r="I1298" t="str">
        <v>SPHERIQUE</v>
      </c>
      <c r="J1298" t="str">
        <v>125</v>
      </c>
      <c r="K1298" t="str">
        <v>CHRYSANTHEME</v>
      </c>
      <c r="L1298" t="str">
        <v>BLEU</v>
      </c>
      <c r="M1298" t="str">
        <v>CN</v>
      </c>
      <c r="N1298" t="str">
        <v>F4</v>
      </c>
      <c r="O1298" t="str">
        <v>1.3G</v>
      </c>
      <c r="P1298" t="str">
        <v>1008-F4-69245230</v>
      </c>
      <c r="Q1298" t="str">
        <v>0.729</v>
      </c>
      <c r="R1298" t="str">
        <v>3,8</v>
      </c>
      <c r="S1298" t="str">
        <v>125</v>
      </c>
      <c r="T1298" t="str">
        <v>F-00000262</v>
      </c>
      <c r="U1298" t="str">
        <v>203</v>
      </c>
      <c r="V1298" t="str">
        <v>3.43</v>
      </c>
      <c r="W1298" t="str">
        <v>0</v>
      </c>
      <c r="X1298" t="str">
        <v>https://tinyurl.com/y3zsklm8</v>
      </c>
    </row>
    <row r="1299">
      <c r="A1299" t="str">
        <v>AutoTable</v>
      </c>
      <c r="D1299" t="str">
        <v>77212-05CE</v>
      </c>
      <c r="E1299" t="str">
        <v>BOMBE Ø125  TRONC + VERTE</v>
      </c>
      <c r="F1299" t="str">
        <v>OPPORTUNITE</v>
      </c>
      <c r="H1299" t="str">
        <v>BOMBE</v>
      </c>
      <c r="I1299" t="str">
        <v>SPHERIQUE</v>
      </c>
      <c r="J1299" t="str">
        <v>125</v>
      </c>
      <c r="K1299" t="str">
        <v>PIVOINE TRONC</v>
      </c>
      <c r="L1299" t="str">
        <v>VERT</v>
      </c>
      <c r="M1299" t="str">
        <v>CN</v>
      </c>
      <c r="N1299" t="str">
        <v>F4</v>
      </c>
      <c r="O1299" t="str">
        <v>1.3G</v>
      </c>
      <c r="P1299" t="str">
        <v>1008-F4-69245230</v>
      </c>
      <c r="Q1299" t="str">
        <v>0.72</v>
      </c>
      <c r="R1299" t="str">
        <v>3,8</v>
      </c>
      <c r="S1299" t="str">
        <v>125</v>
      </c>
      <c r="T1299" t="str">
        <v>F-00000262</v>
      </c>
      <c r="U1299" t="str">
        <v>122</v>
      </c>
      <c r="V1299" t="str">
        <v>3.7</v>
      </c>
      <c r="W1299" t="str">
        <v>5</v>
      </c>
    </row>
    <row r="1300">
      <c r="A1300" t="str">
        <v>AutoTable</v>
      </c>
      <c r="D1300" t="str">
        <v>77212-06CE</v>
      </c>
      <c r="E1300" t="str">
        <v>BBE Ø125 CHRYS. ROUGE TR. ARGENT + TC RGE TR. ARGT</v>
      </c>
      <c r="F1300" t="str">
        <v>1</v>
      </c>
      <c r="H1300" t="str">
        <v>BOMBE</v>
      </c>
      <c r="I1300" t="str">
        <v>SPHERIQUE</v>
      </c>
      <c r="J1300" t="str">
        <v>125</v>
      </c>
      <c r="K1300" t="str">
        <v>CHRYSANTHEME</v>
      </c>
      <c r="L1300" t="str">
        <v>ROUGE</v>
      </c>
      <c r="M1300" t="str">
        <v>CN</v>
      </c>
      <c r="N1300" t="str">
        <v>F4</v>
      </c>
      <c r="O1300" t="str">
        <v>1.3G</v>
      </c>
      <c r="P1300" t="str">
        <v>1008-F4-69245230</v>
      </c>
      <c r="Q1300" t="str">
        <v>0.729</v>
      </c>
      <c r="R1300" t="str">
        <v>3,8</v>
      </c>
      <c r="S1300" t="str">
        <v>125</v>
      </c>
      <c r="T1300" t="str">
        <v>F-00000262</v>
      </c>
      <c r="U1300" t="str">
        <v>169</v>
      </c>
      <c r="V1300" t="str">
        <v>3.57186</v>
      </c>
      <c r="W1300" t="str">
        <v>0</v>
      </c>
      <c r="X1300" t="str">
        <v>https://tinyurl.com/y69r9c9g</v>
      </c>
    </row>
    <row r="1301">
      <c r="A1301" t="str">
        <v>AutoTable</v>
      </c>
      <c r="D1301" t="str">
        <v>77212-08CE</v>
      </c>
      <c r="E1301" t="str">
        <v>BBE Ø125 CHRYS. MULTI TRAÎNÉE ARGENT + TC ARGENT</v>
      </c>
      <c r="F1301" t="str">
        <v>1</v>
      </c>
      <c r="H1301" t="str">
        <v>BOMBE</v>
      </c>
      <c r="I1301" t="str">
        <v>SPHERIQUE</v>
      </c>
      <c r="J1301" t="str">
        <v>125</v>
      </c>
      <c r="K1301" t="str">
        <v>CHRYSANTHEME</v>
      </c>
      <c r="L1301" t="str">
        <v>MULTICOLORE</v>
      </c>
      <c r="M1301" t="str">
        <v>CN</v>
      </c>
      <c r="N1301" t="str">
        <v>F4</v>
      </c>
      <c r="O1301" t="str">
        <v>1.3G</v>
      </c>
      <c r="P1301" t="str">
        <v>1008-F4-69245230</v>
      </c>
      <c r="Q1301" t="str">
        <v>0.729</v>
      </c>
      <c r="R1301" t="str">
        <v>3,8</v>
      </c>
      <c r="S1301" t="str">
        <v>125</v>
      </c>
      <c r="T1301" t="str">
        <v>F-00000262</v>
      </c>
      <c r="U1301" t="str">
        <v>107</v>
      </c>
      <c r="V1301" t="str">
        <v>3.87909</v>
      </c>
      <c r="W1301" t="str">
        <v>0</v>
      </c>
      <c r="X1301" t="str">
        <v>https://youtu.be/bBFWSTBAJS4</v>
      </c>
    </row>
    <row r="1302">
      <c r="A1302" t="str">
        <v>AutoTable</v>
      </c>
      <c r="D1302" t="str">
        <v>77215-13CE</v>
      </c>
      <c r="E1302" t="str">
        <v>BBE Ø150 CLIGNO BLANC + TC ARGENT</v>
      </c>
      <c r="F1302" t="str">
        <v>1</v>
      </c>
      <c r="H1302" t="str">
        <v>BOMBE</v>
      </c>
      <c r="I1302" t="str">
        <v>SPHERIQUE</v>
      </c>
      <c r="J1302" t="str">
        <v>150</v>
      </c>
      <c r="K1302" t="str">
        <v>CLIGNO</v>
      </c>
      <c r="L1302" t="str">
        <v>BLANC</v>
      </c>
      <c r="M1302" t="str">
        <v>CN</v>
      </c>
      <c r="N1302" t="str">
        <v>F4</v>
      </c>
      <c r="O1302" t="str">
        <v>1.3G</v>
      </c>
      <c r="P1302" t="str">
        <v>1008-F4-69245234</v>
      </c>
      <c r="Q1302" t="str">
        <v>0.983</v>
      </c>
      <c r="R1302" t="str">
        <v>4,2</v>
      </c>
      <c r="S1302" t="str">
        <v>150</v>
      </c>
      <c r="T1302" t="str">
        <v>F-00000262</v>
      </c>
      <c r="U1302" t="str">
        <v>12</v>
      </c>
      <c r="V1302" t="str">
        <v>5.88</v>
      </c>
      <c r="W1302" t="str">
        <v>2</v>
      </c>
      <c r="X1302" t="str">
        <v>https://tinyurl.com/y44q5foa</v>
      </c>
    </row>
    <row r="1303">
      <c r="A1303" t="str">
        <v>AutoTable</v>
      </c>
      <c r="D1303" t="str">
        <v>77215-20CE</v>
      </c>
      <c r="E1303" t="str">
        <v>BOMBE Ø150  TRONC + ROSE</v>
      </c>
      <c r="F1303" t="str">
        <v>OPPORTUNITE</v>
      </c>
      <c r="H1303" t="str">
        <v>BOMBE</v>
      </c>
      <c r="I1303" t="str">
        <v>SPHERIQUE</v>
      </c>
      <c r="J1303" t="str">
        <v>150</v>
      </c>
      <c r="K1303" t="str">
        <v>PIVOINE TRONC</v>
      </c>
      <c r="L1303" t="str">
        <v>ROSE</v>
      </c>
      <c r="M1303" t="str">
        <v>CN</v>
      </c>
      <c r="N1303" t="str">
        <v>F4</v>
      </c>
      <c r="O1303" t="str">
        <v>1.3G</v>
      </c>
      <c r="P1303" t="str">
        <v>1008-F4-69245234</v>
      </c>
      <c r="Q1303" t="str">
        <v>1</v>
      </c>
      <c r="R1303" t="str">
        <v>4,2</v>
      </c>
      <c r="S1303" t="str">
        <v>150</v>
      </c>
      <c r="T1303" t="str">
        <v>F-00000262</v>
      </c>
      <c r="U1303" t="str">
        <v>7</v>
      </c>
      <c r="V1303" t="str">
        <v>6.18</v>
      </c>
      <c r="W1303" t="str">
        <v>0</v>
      </c>
    </row>
    <row r="1304">
      <c r="A1304" t="str">
        <v>AutoTable</v>
      </c>
      <c r="D1304" t="str">
        <v>77215-28</v>
      </c>
      <c r="E1304" t="str">
        <v>BOMBE 150 MM TRONC + AQUA BB/80423/07/17- K4</v>
      </c>
      <c r="F1304" t="str">
        <v>ANCIENNES REFS</v>
      </c>
      <c r="H1304" t="str">
        <v>BOMBE</v>
      </c>
      <c r="I1304" t="str">
        <v>SPHERIQUE</v>
      </c>
      <c r="J1304" t="str">
        <v>150</v>
      </c>
      <c r="K1304" t="str">
        <v>PIVOINE TRONC</v>
      </c>
      <c r="M1304" t="str">
        <v>CN</v>
      </c>
      <c r="N1304" t="str">
        <v>K4</v>
      </c>
      <c r="O1304" t="str">
        <v>1.3G</v>
      </c>
      <c r="P1304" t="str">
        <v>BB/80423/07/17</v>
      </c>
      <c r="Q1304" t="str">
        <v>1.11</v>
      </c>
      <c r="R1304" t="str">
        <v>4,2</v>
      </c>
      <c r="S1304" t="str">
        <v>170</v>
      </c>
      <c r="T1304" t="str">
        <v>F-00000262</v>
      </c>
      <c r="U1304" t="str">
        <v>0</v>
      </c>
      <c r="V1304" t="str">
        <v>5.34</v>
      </c>
      <c r="W1304" t="str">
        <v>0</v>
      </c>
    </row>
    <row r="1305">
      <c r="A1305" t="str">
        <v>AutoTable</v>
      </c>
      <c r="D1305" t="str">
        <v>77275-17</v>
      </c>
      <c r="E1305" t="str">
        <v>BOMBE 75 MM TRONC + FRISSON BLANC BB/81010/07/17 -</v>
      </c>
      <c r="F1305" t="str">
        <v>ANCIENNES REFS</v>
      </c>
      <c r="H1305" t="str">
        <v>BOMBE</v>
      </c>
      <c r="I1305" t="str">
        <v>SPHERIQUE</v>
      </c>
      <c r="J1305" t="str">
        <v>75</v>
      </c>
      <c r="K1305" t="str">
        <v>PIVOINE TRONC</v>
      </c>
      <c r="M1305" t="str">
        <v>CN</v>
      </c>
      <c r="N1305" t="str">
        <v>K3</v>
      </c>
      <c r="O1305" t="str">
        <v>1.3G</v>
      </c>
      <c r="P1305" t="str">
        <v>BB/81010/07/17</v>
      </c>
      <c r="Q1305" t="str">
        <v>0.165</v>
      </c>
      <c r="R1305" t="str">
        <v>3</v>
      </c>
      <c r="S1305" t="str">
        <v>110</v>
      </c>
      <c r="T1305" t="str">
        <v>F-00000262</v>
      </c>
      <c r="U1305" t="str">
        <v>0</v>
      </c>
      <c r="V1305" t="str">
        <v>1.2</v>
      </c>
      <c r="W1305" t="str">
        <v>0</v>
      </c>
    </row>
    <row r="1306">
      <c r="A1306" t="str">
        <v>AutoTable</v>
      </c>
      <c r="D1306" t="str">
        <v>77275-17CE</v>
      </c>
      <c r="E1306" t="str">
        <v>BBE Ø75 ARAIGNÉE FRISSON BLANC + TC FRISSON BLANC</v>
      </c>
      <c r="F1306" t="str">
        <v>1</v>
      </c>
      <c r="H1306" t="str">
        <v>BOMBE</v>
      </c>
      <c r="I1306" t="str">
        <v>SPHERIQUE</v>
      </c>
      <c r="J1306" t="str">
        <v>75</v>
      </c>
      <c r="K1306" t="str">
        <v>CREPITANT</v>
      </c>
      <c r="L1306" t="str">
        <v>ARGENT</v>
      </c>
      <c r="M1306" t="str">
        <v>CN</v>
      </c>
      <c r="N1306" t="str">
        <v>F4</v>
      </c>
      <c r="O1306" t="str">
        <v>1.3G</v>
      </c>
      <c r="P1306" t="str">
        <v>1008-F4-69245223</v>
      </c>
      <c r="Q1306" t="str">
        <v>0.136</v>
      </c>
      <c r="R1306" t="str">
        <v>3</v>
      </c>
      <c r="S1306" t="str">
        <v>75</v>
      </c>
      <c r="T1306" t="str">
        <v>F-00000262</v>
      </c>
      <c r="U1306" t="str">
        <v>1660</v>
      </c>
      <c r="V1306" t="str">
        <v>1.22354</v>
      </c>
      <c r="W1306" t="str">
        <v>773</v>
      </c>
      <c r="X1306" t="str">
        <v>https://youtu.be/ITTqByenG9E</v>
      </c>
    </row>
    <row r="1307">
      <c r="A1307" t="str">
        <v>AutoTable</v>
      </c>
      <c r="D1307" t="str">
        <v>77275-20</v>
      </c>
      <c r="E1307" t="str">
        <v>BOMBE 75 MM TRONC ROSE + ROSE BB/81013/07/17 -  K3</v>
      </c>
      <c r="F1307" t="str">
        <v>ANCIENNES REFS</v>
      </c>
      <c r="H1307" t="str">
        <v>BOMBE</v>
      </c>
      <c r="I1307" t="str">
        <v>SPHERIQUE</v>
      </c>
      <c r="J1307" t="str">
        <v>75</v>
      </c>
      <c r="K1307" t="str">
        <v>PIVOINE TRONC</v>
      </c>
      <c r="M1307" t="str">
        <v>CN</v>
      </c>
      <c r="N1307" t="str">
        <v>K3</v>
      </c>
      <c r="O1307" t="str">
        <v>1.3G</v>
      </c>
      <c r="P1307" t="str">
        <v>BB/81013/07/17</v>
      </c>
      <c r="Q1307" t="str">
        <v>0.165</v>
      </c>
      <c r="R1307" t="str">
        <v>3</v>
      </c>
      <c r="S1307" t="str">
        <v>110</v>
      </c>
      <c r="T1307" t="str">
        <v>F-00000262</v>
      </c>
      <c r="U1307" t="str">
        <v>0</v>
      </c>
      <c r="V1307" t="str">
        <v>0</v>
      </c>
      <c r="W1307" t="str">
        <v>0</v>
      </c>
    </row>
    <row r="1308">
      <c r="A1308" t="str">
        <v>AutoTable</v>
      </c>
      <c r="D1308" t="str">
        <v>77275-20CE</v>
      </c>
      <c r="E1308" t="str">
        <v>BBE Ø75 PIVOINE ROSE + TC ROSE TRAÎNÉE OR</v>
      </c>
      <c r="F1308" t="str">
        <v>1</v>
      </c>
      <c r="H1308" t="str">
        <v>BOMBE</v>
      </c>
      <c r="I1308" t="str">
        <v>SPHERIQUE</v>
      </c>
      <c r="J1308" t="str">
        <v>75</v>
      </c>
      <c r="K1308" t="str">
        <v>PIVOINE</v>
      </c>
      <c r="L1308" t="str">
        <v>ROSE</v>
      </c>
      <c r="M1308" t="str">
        <v>CN</v>
      </c>
      <c r="N1308" t="str">
        <v>F4</v>
      </c>
      <c r="O1308" t="str">
        <v>1.3G</v>
      </c>
      <c r="P1308" t="str">
        <v>1008-F4-69245223</v>
      </c>
      <c r="Q1308" t="str">
        <v>0.154</v>
      </c>
      <c r="R1308" t="str">
        <v>3</v>
      </c>
      <c r="S1308" t="str">
        <v>75</v>
      </c>
      <c r="T1308" t="str">
        <v>F-00000262</v>
      </c>
      <c r="U1308" t="str">
        <v>978</v>
      </c>
      <c r="V1308" t="str">
        <v>1.2475</v>
      </c>
      <c r="W1308" t="str">
        <v>0</v>
      </c>
      <c r="X1308" t="str">
        <v>https://tinyurl.com/y4rbt872</v>
      </c>
    </row>
    <row r="1309">
      <c r="A1309" t="str">
        <v>AutoTable</v>
      </c>
      <c r="D1309" t="str">
        <v>77275-24CE</v>
      </c>
      <c r="E1309" t="str">
        <v>BBE Ø75 PIVOINE CITRON + TC CITRON TRAÎNÉE ARGENT</v>
      </c>
      <c r="F1309" t="str">
        <v>1</v>
      </c>
      <c r="H1309" t="str">
        <v>BOMBE</v>
      </c>
      <c r="I1309" t="str">
        <v>SPHERIQUE</v>
      </c>
      <c r="J1309" t="str">
        <v>75</v>
      </c>
      <c r="K1309" t="str">
        <v>PIVOINE</v>
      </c>
      <c r="L1309" t="str">
        <v>CITRON</v>
      </c>
      <c r="M1309" t="str">
        <v>CN</v>
      </c>
      <c r="N1309" t="str">
        <v>F4</v>
      </c>
      <c r="O1309" t="str">
        <v>1.3G</v>
      </c>
      <c r="P1309" t="str">
        <v>1008-F4-69245223</v>
      </c>
      <c r="Q1309" t="str">
        <v>0.154</v>
      </c>
      <c r="R1309" t="str">
        <v>3</v>
      </c>
      <c r="S1309" t="str">
        <v>75</v>
      </c>
      <c r="T1309" t="str">
        <v>F-00000262</v>
      </c>
      <c r="U1309" t="str">
        <v>1149</v>
      </c>
      <c r="V1309" t="str">
        <v>1.24483</v>
      </c>
      <c r="W1309" t="str">
        <v>0</v>
      </c>
      <c r="X1309" t="str">
        <v>https://tinyurl.com/yyejcs59</v>
      </c>
    </row>
    <row r="1310">
      <c r="A1310" t="str">
        <v>AutoTable</v>
      </c>
      <c r="D1310" t="str">
        <v>77275-32CE</v>
      </c>
      <c r="E1310" t="str">
        <v>BBE Ø75 PIVOINE BLEUE PISTIL ARGENT + TC BLEU</v>
      </c>
      <c r="F1310" t="str">
        <v>1</v>
      </c>
      <c r="H1310" t="str">
        <v>BOMBE</v>
      </c>
      <c r="I1310" t="str">
        <v>SPHERIQUE</v>
      </c>
      <c r="J1310" t="str">
        <v>75</v>
      </c>
      <c r="K1310" t="str">
        <v>PIVOINE</v>
      </c>
      <c r="L1310" t="str">
        <v>BLEU</v>
      </c>
      <c r="M1310" t="str">
        <v>CN</v>
      </c>
      <c r="N1310" t="str">
        <v>F4</v>
      </c>
      <c r="O1310" t="str">
        <v>1.3G</v>
      </c>
      <c r="P1310" t="str">
        <v>1008-F4-69245223</v>
      </c>
      <c r="Q1310" t="str">
        <v>0.157</v>
      </c>
      <c r="R1310" t="str">
        <v>3</v>
      </c>
      <c r="S1310" t="str">
        <v>75</v>
      </c>
      <c r="T1310" t="str">
        <v>F-00000262</v>
      </c>
      <c r="U1310" t="str">
        <v>1415</v>
      </c>
      <c r="V1310" t="str">
        <v>1.23994</v>
      </c>
      <c r="W1310" t="str">
        <v>596</v>
      </c>
      <c r="X1310" t="str">
        <v>https://tinyurl.com/yy2vhtx8</v>
      </c>
    </row>
    <row r="1311">
      <c r="A1311" t="str">
        <v>AutoTable</v>
      </c>
      <c r="D1311" t="str">
        <v>77415-02</v>
      </c>
      <c r="E1311" t="str">
        <v>BOMBE Ø150  BLEUE CASCADE</v>
      </c>
      <c r="F1311" t="str">
        <v>OPPORTUNITE</v>
      </c>
      <c r="H1311" t="str">
        <v>BOMBE</v>
      </c>
      <c r="I1311" t="str">
        <v>SPHERIQUE</v>
      </c>
      <c r="J1311" t="str">
        <v>150</v>
      </c>
      <c r="K1311" t="str">
        <v>SPECIAL CASCADE</v>
      </c>
      <c r="L1311" t="str">
        <v>BLEU</v>
      </c>
      <c r="M1311" t="str">
        <v>CN</v>
      </c>
      <c r="N1311" t="str">
        <v>F4</v>
      </c>
      <c r="O1311" t="str">
        <v>1.3G</v>
      </c>
      <c r="P1311" t="str">
        <v>1008-F4-69246457</v>
      </c>
      <c r="Q1311" t="str">
        <v>0.8</v>
      </c>
      <c r="R1311" t="str">
        <v>4,2</v>
      </c>
      <c r="S1311" t="str">
        <v>150</v>
      </c>
      <c r="T1311" t="str">
        <v>F-00000300</v>
      </c>
      <c r="U1311" t="str">
        <v>93</v>
      </c>
      <c r="V1311" t="str">
        <v>8.92</v>
      </c>
      <c r="W1311" t="str">
        <v>1</v>
      </c>
    </row>
    <row r="1312">
      <c r="A1312" t="str">
        <v>AutoTable</v>
      </c>
      <c r="D1312" t="str">
        <v>77415-04</v>
      </c>
      <c r="E1312" t="str">
        <v>BOMBE Ø150  JAUNE CASCADE</v>
      </c>
      <c r="F1312" t="str">
        <v>OPPORTUNITE</v>
      </c>
      <c r="H1312" t="str">
        <v>BOMBE</v>
      </c>
      <c r="I1312" t="str">
        <v>SPHERIQUE</v>
      </c>
      <c r="J1312" t="str">
        <v>150</v>
      </c>
      <c r="K1312" t="str">
        <v>SPECIAL CASCADE</v>
      </c>
      <c r="L1312" t="str">
        <v>JAUNE</v>
      </c>
      <c r="M1312" t="str">
        <v>CN</v>
      </c>
      <c r="N1312" t="str">
        <v>F4</v>
      </c>
      <c r="O1312" t="str">
        <v>1.3G</v>
      </c>
      <c r="P1312" t="str">
        <v>1008-F4-69246457</v>
      </c>
      <c r="Q1312" t="str">
        <v>0.8</v>
      </c>
      <c r="R1312" t="str">
        <v>4,2</v>
      </c>
      <c r="S1312" t="str">
        <v>150</v>
      </c>
      <c r="T1312" t="str">
        <v>F-00000300</v>
      </c>
      <c r="U1312" t="str">
        <v>76</v>
      </c>
      <c r="V1312" t="str">
        <v>8.92</v>
      </c>
      <c r="W1312" t="str">
        <v>0</v>
      </c>
    </row>
    <row r="1313">
      <c r="A1313" t="str">
        <v>AutoTable</v>
      </c>
      <c r="D1313" t="str">
        <v>77415-05</v>
      </c>
      <c r="E1313" t="str">
        <v>BOMBE Ø150  VERTE CASCADE</v>
      </c>
      <c r="F1313" t="str">
        <v>OPPORTUNITE</v>
      </c>
      <c r="H1313" t="str">
        <v>BOMBE</v>
      </c>
      <c r="I1313" t="str">
        <v>SPHERIQUE</v>
      </c>
      <c r="J1313" t="str">
        <v>150</v>
      </c>
      <c r="K1313" t="str">
        <v>SPECIAL CASCADE</v>
      </c>
      <c r="L1313" t="str">
        <v>VERT</v>
      </c>
      <c r="M1313" t="str">
        <v>CN</v>
      </c>
      <c r="N1313" t="str">
        <v>F4</v>
      </c>
      <c r="O1313" t="str">
        <v>1.3G</v>
      </c>
      <c r="P1313" t="str">
        <v>1008-F4-69246457</v>
      </c>
      <c r="Q1313" t="str">
        <v>0.8</v>
      </c>
      <c r="R1313" t="str">
        <v>4,2</v>
      </c>
      <c r="S1313" t="str">
        <v>150</v>
      </c>
      <c r="T1313" t="str">
        <v>F-00000300</v>
      </c>
      <c r="U1313" t="str">
        <v>103</v>
      </c>
      <c r="V1313" t="str">
        <v>8.92</v>
      </c>
      <c r="W1313" t="str">
        <v>0</v>
      </c>
    </row>
    <row r="1314">
      <c r="A1314" t="str">
        <v>AutoTable</v>
      </c>
      <c r="D1314" t="str">
        <v>77415-06</v>
      </c>
      <c r="E1314" t="str">
        <v>BOMBE Ø150  ROUGE CASCADE</v>
      </c>
      <c r="F1314" t="str">
        <v>OPPORTUNITE</v>
      </c>
      <c r="H1314" t="str">
        <v>BOMBE</v>
      </c>
      <c r="I1314" t="str">
        <v>SPHERIQUE</v>
      </c>
      <c r="J1314" t="str">
        <v>150</v>
      </c>
      <c r="K1314" t="str">
        <v>SPECIAL CASCADE</v>
      </c>
      <c r="L1314" t="str">
        <v>ROUGE</v>
      </c>
      <c r="M1314" t="str">
        <v>CN</v>
      </c>
      <c r="N1314" t="str">
        <v>F4</v>
      </c>
      <c r="O1314" t="str">
        <v>1.3G</v>
      </c>
      <c r="P1314" t="str">
        <v>1008-F4-69246457</v>
      </c>
      <c r="Q1314" t="str">
        <v>0.8</v>
      </c>
      <c r="R1314" t="str">
        <v>4,2</v>
      </c>
      <c r="S1314" t="str">
        <v>150</v>
      </c>
      <c r="T1314" t="str">
        <v>F-00000300</v>
      </c>
      <c r="U1314" t="str">
        <v>139</v>
      </c>
      <c r="V1314" t="str">
        <v>8.92</v>
      </c>
      <c r="W1314" t="str">
        <v>0</v>
      </c>
    </row>
    <row r="1315">
      <c r="A1315" t="str">
        <v>AutoTable</v>
      </c>
      <c r="D1315" t="str">
        <v>77415-07</v>
      </c>
      <c r="E1315" t="str">
        <v>BOMBE Ø150  ORANGE CASCADE</v>
      </c>
      <c r="F1315" t="str">
        <v>OPPORTUNITE</v>
      </c>
      <c r="H1315" t="str">
        <v>BOMBE</v>
      </c>
      <c r="I1315" t="str">
        <v>SPHERIQUE</v>
      </c>
      <c r="J1315" t="str">
        <v>150</v>
      </c>
      <c r="K1315" t="str">
        <v>SPECIAL CASCADE</v>
      </c>
      <c r="L1315" t="str">
        <v>ORANGE</v>
      </c>
      <c r="M1315" t="str">
        <v>CN</v>
      </c>
      <c r="N1315" t="str">
        <v>F4</v>
      </c>
      <c r="O1315" t="str">
        <v>1.3G</v>
      </c>
      <c r="P1315" t="str">
        <v>1008-F4-69246457</v>
      </c>
      <c r="Q1315" t="str">
        <v>0.8</v>
      </c>
      <c r="R1315" t="str">
        <v>4,2</v>
      </c>
      <c r="S1315" t="str">
        <v>150</v>
      </c>
      <c r="T1315" t="str">
        <v>F-00000300</v>
      </c>
      <c r="U1315" t="str">
        <v>126</v>
      </c>
      <c r="V1315" t="str">
        <v>8.92</v>
      </c>
      <c r="W1315" t="str">
        <v>2</v>
      </c>
    </row>
    <row r="1316">
      <c r="A1316" t="str">
        <v>AutoTable</v>
      </c>
      <c r="D1316" t="str">
        <v>77415-10</v>
      </c>
      <c r="E1316" t="str">
        <v>BOMBE Ø150  VIOLETTE CASCADE</v>
      </c>
      <c r="F1316" t="str">
        <v>OPPORTUNITE</v>
      </c>
      <c r="H1316" t="str">
        <v>BOMBE</v>
      </c>
      <c r="I1316" t="str">
        <v>SPHERIQUE</v>
      </c>
      <c r="J1316" t="str">
        <v>150</v>
      </c>
      <c r="K1316" t="str">
        <v>SPECIAL CASCADE</v>
      </c>
      <c r="L1316" t="str">
        <v>VIOLET</v>
      </c>
      <c r="M1316" t="str">
        <v>CN</v>
      </c>
      <c r="N1316" t="str">
        <v>F4</v>
      </c>
      <c r="O1316" t="str">
        <v>1.3G</v>
      </c>
      <c r="P1316" t="str">
        <v>1008-F4-69246457</v>
      </c>
      <c r="Q1316" t="str">
        <v>0.8</v>
      </c>
      <c r="R1316" t="str">
        <v>4,2</v>
      </c>
      <c r="S1316" t="str">
        <v>150</v>
      </c>
      <c r="T1316" t="str">
        <v>F-00000300</v>
      </c>
      <c r="U1316" t="str">
        <v>104</v>
      </c>
      <c r="V1316" t="str">
        <v>8.92</v>
      </c>
      <c r="W1316" t="str">
        <v>9</v>
      </c>
    </row>
    <row r="1317">
      <c r="A1317" t="str">
        <v>AutoTable</v>
      </c>
      <c r="D1317" t="str">
        <v>77512-40</v>
      </c>
      <c r="E1317" t="str">
        <v>BOMBE Ø125  ROSE A CHGT FRISSON AVEC PISTIL FRIS</v>
      </c>
      <c r="F1317" t="str">
        <v>ANCIENNES REFS</v>
      </c>
      <c r="H1317" t="str">
        <v>BOMBE</v>
      </c>
      <c r="I1317" t="str">
        <v>SPHERIQUE</v>
      </c>
      <c r="J1317" t="str">
        <v>125</v>
      </c>
      <c r="K1317" t="str">
        <v>PIVOINE CHANGEMENT</v>
      </c>
      <c r="L1317" t="str">
        <v>ROSE</v>
      </c>
      <c r="M1317" t="str">
        <v>CN</v>
      </c>
      <c r="N1317" t="str">
        <v>F4</v>
      </c>
      <c r="O1317" t="str">
        <v>1.3G</v>
      </c>
      <c r="P1317" t="str">
        <v>1170-F4-02058</v>
      </c>
      <c r="Q1317" t="str">
        <v>0.7</v>
      </c>
      <c r="R1317" t="str">
        <v>3,8</v>
      </c>
      <c r="S1317" t="str">
        <v>125</v>
      </c>
      <c r="T1317" t="str">
        <v>F-00000234</v>
      </c>
      <c r="U1317" t="str">
        <v>0</v>
      </c>
      <c r="V1317" t="str">
        <v>3.45</v>
      </c>
      <c r="W1317" t="str">
        <v>0</v>
      </c>
    </row>
    <row r="1318">
      <c r="A1318" t="str">
        <v>AutoTable</v>
      </c>
      <c r="D1318" t="str">
        <v>77512-57</v>
      </c>
      <c r="E1318" t="str">
        <v>BOMBE Ø125  ARAIGNEE CLIGNOTANTE OR</v>
      </c>
      <c r="F1318" t="str">
        <v>ANCIENNES REFS</v>
      </c>
      <c r="H1318" t="str">
        <v>BOMBE</v>
      </c>
      <c r="I1318" t="str">
        <v>SPHERIQUE</v>
      </c>
      <c r="J1318" t="str">
        <v>125</v>
      </c>
      <c r="K1318" t="str">
        <v>ARAIGNEE</v>
      </c>
      <c r="L1318" t="str">
        <v>OR</v>
      </c>
      <c r="M1318" t="str">
        <v>CN</v>
      </c>
      <c r="N1318" t="str">
        <v>F4</v>
      </c>
      <c r="O1318" t="str">
        <v>1.3G</v>
      </c>
      <c r="P1318" t="str">
        <v>1170-F4-02058</v>
      </c>
      <c r="Q1318" t="str">
        <v>0.7</v>
      </c>
      <c r="R1318" t="str">
        <v>3,8</v>
      </c>
      <c r="S1318" t="str">
        <v>125</v>
      </c>
      <c r="T1318" t="str">
        <v>F-00000234</v>
      </c>
      <c r="U1318" t="str">
        <v>0</v>
      </c>
      <c r="V1318" t="str">
        <v>3.23</v>
      </c>
      <c r="W1318" t="str">
        <v>0</v>
      </c>
    </row>
    <row r="1319">
      <c r="A1319" t="str">
        <v>AutoTable</v>
      </c>
      <c r="D1319" t="str">
        <v>77515-33</v>
      </c>
      <c r="E1319" t="str">
        <v>BOMBE 150 MM BLANCHE A CHGT FRISSON AVEC PISTIL F</v>
      </c>
      <c r="F1319" t="str">
        <v>ANCIENNES REFS</v>
      </c>
      <c r="H1319" t="str">
        <v>BOMBE</v>
      </c>
      <c r="I1319" t="str">
        <v>SPHERIQUE</v>
      </c>
      <c r="J1319" t="str">
        <v>150</v>
      </c>
      <c r="K1319" t="str">
        <v>PIVOINE CHANGEMENT</v>
      </c>
      <c r="M1319" t="str">
        <v>CN</v>
      </c>
      <c r="N1319" t="str">
        <v>C4</v>
      </c>
      <c r="O1319" t="str">
        <v>1.3G</v>
      </c>
      <c r="P1319" t="str">
        <v>1170-F4-02059</v>
      </c>
      <c r="Q1319" t="str">
        <v>1.05</v>
      </c>
      <c r="R1319" t="str">
        <v>3</v>
      </c>
      <c r="S1319" t="str">
        <v>150</v>
      </c>
      <c r="T1319" t="str">
        <v>F-00000234</v>
      </c>
      <c r="U1319" t="str">
        <v>0</v>
      </c>
      <c r="V1319" t="str">
        <v>5.61</v>
      </c>
      <c r="W1319" t="str">
        <v>0</v>
      </c>
    </row>
    <row r="1320">
      <c r="A1320" t="str">
        <v>AutoTable</v>
      </c>
      <c r="D1320" t="str">
        <v>77515-53</v>
      </c>
      <c r="E1320" t="str">
        <v>BOMBE Ø150 ARAIGNÉE CLIGNOTANTE ARGENT</v>
      </c>
      <c r="F1320" t="str">
        <v>ANCIENNES REFS</v>
      </c>
      <c r="H1320" t="str">
        <v>BOMBE</v>
      </c>
      <c r="I1320" t="str">
        <v>SPHERIQUE</v>
      </c>
      <c r="J1320" t="str">
        <v>150</v>
      </c>
      <c r="K1320" t="str">
        <v>ARAIGNEE</v>
      </c>
      <c r="L1320" t="str">
        <v>ARGENT</v>
      </c>
      <c r="M1320" t="str">
        <v>CN</v>
      </c>
      <c r="N1320" t="str">
        <v>F4</v>
      </c>
      <c r="O1320" t="str">
        <v>1.3G</v>
      </c>
      <c r="P1320" t="str">
        <v>1170-F4-02059</v>
      </c>
      <c r="Q1320" t="str">
        <v>1.05</v>
      </c>
      <c r="R1320" t="str">
        <v>4,2</v>
      </c>
      <c r="S1320" t="str">
        <v>150</v>
      </c>
      <c r="T1320" t="str">
        <v>F-00000234</v>
      </c>
      <c r="U1320" t="str">
        <v>0</v>
      </c>
      <c r="V1320" t="str">
        <v>0</v>
      </c>
      <c r="W1320" t="str">
        <v>0</v>
      </c>
    </row>
    <row r="1321">
      <c r="A1321" t="str">
        <v>AutoTable</v>
      </c>
      <c r="D1321" t="str">
        <v>77515-57</v>
      </c>
      <c r="E1321" t="str">
        <v>BOMBE Ø150  ARAIGNEE CLIGNOTANTE OR</v>
      </c>
      <c r="F1321" t="str">
        <v>OPPORTUNITE</v>
      </c>
      <c r="H1321" t="str">
        <v>BOMBE</v>
      </c>
      <c r="I1321" t="str">
        <v>SPHERIQUE</v>
      </c>
      <c r="J1321" t="str">
        <v>150</v>
      </c>
      <c r="K1321" t="str">
        <v>ARAIGNEE</v>
      </c>
      <c r="L1321" t="str">
        <v>OR</v>
      </c>
      <c r="M1321" t="str">
        <v>CN</v>
      </c>
      <c r="N1321" t="str">
        <v>F4</v>
      </c>
      <c r="O1321" t="str">
        <v>1.3G</v>
      </c>
      <c r="P1321" t="str">
        <v>1170-F4-02059</v>
      </c>
      <c r="Q1321" t="str">
        <v>1.05</v>
      </c>
      <c r="R1321" t="str">
        <v>4,2</v>
      </c>
      <c r="S1321" t="str">
        <v>150</v>
      </c>
      <c r="T1321" t="str">
        <v>F-00000234</v>
      </c>
      <c r="U1321" t="str">
        <v>14</v>
      </c>
      <c r="V1321" t="str">
        <v>5.67</v>
      </c>
      <c r="W1321" t="str">
        <v>4</v>
      </c>
    </row>
    <row r="1322">
      <c r="A1322" t="str">
        <v>AutoTable</v>
      </c>
      <c r="D1322" t="str">
        <v>81010-19</v>
      </c>
      <c r="E1322" t="str">
        <v>BOMBE Ø100  FILET D'ARGENT</v>
      </c>
      <c r="F1322" t="str">
        <v>ANCIENNES REFS</v>
      </c>
      <c r="H1322" t="str">
        <v>BOMBE</v>
      </c>
      <c r="I1322" t="str">
        <v>SPHERIQUE</v>
      </c>
      <c r="J1322" t="str">
        <v>100</v>
      </c>
      <c r="K1322" t="str">
        <v>PIVOINE FILET</v>
      </c>
      <c r="L1322" t="str">
        <v>ARGENT</v>
      </c>
      <c r="M1322" t="str">
        <v>CN</v>
      </c>
      <c r="N1322" t="str">
        <v>F4</v>
      </c>
      <c r="O1322" t="str">
        <v>1.3G</v>
      </c>
      <c r="P1322" t="str">
        <v>1008-F4-69252665</v>
      </c>
      <c r="Q1322" t="str">
        <v>0.32</v>
      </c>
      <c r="R1322" t="str">
        <v>3,5</v>
      </c>
      <c r="S1322" t="str">
        <v>100</v>
      </c>
      <c r="T1322" t="str">
        <v>F-00000300</v>
      </c>
      <c r="U1322" t="str">
        <v>0</v>
      </c>
      <c r="V1322" t="str">
        <v>2.5872</v>
      </c>
      <c r="W1322" t="str">
        <v>0</v>
      </c>
    </row>
    <row r="1323">
      <c r="A1323" t="str">
        <v>AutoTable</v>
      </c>
      <c r="D1323" t="str">
        <v>81010-35</v>
      </c>
      <c r="E1323" t="str">
        <v>BOMBE Ø100  PIVOINE CLIGNOTANTE VERTE</v>
      </c>
      <c r="F1323" t="str">
        <v>ANCIENNES REFS</v>
      </c>
      <c r="H1323" t="str">
        <v>BOMBE</v>
      </c>
      <c r="I1323" t="str">
        <v>SPHERIQUE</v>
      </c>
      <c r="J1323" t="str">
        <v>100</v>
      </c>
      <c r="K1323" t="str">
        <v>PIVOINE CLIGNO</v>
      </c>
      <c r="L1323" t="str">
        <v>VERT</v>
      </c>
      <c r="M1323" t="str">
        <v>CN</v>
      </c>
      <c r="N1323" t="str">
        <v>F4</v>
      </c>
      <c r="O1323" t="str">
        <v>1.3G</v>
      </c>
      <c r="P1323" t="str">
        <v>1008-F4-69252665</v>
      </c>
      <c r="Q1323" t="str">
        <v>0.32</v>
      </c>
      <c r="R1323" t="str">
        <v>3,5</v>
      </c>
      <c r="S1323" t="str">
        <v>100</v>
      </c>
      <c r="T1323" t="str">
        <v>F-00000300</v>
      </c>
      <c r="U1323" t="str">
        <v>0</v>
      </c>
      <c r="V1323" t="str">
        <v>2.24</v>
      </c>
      <c r="W1323" t="str">
        <v>0</v>
      </c>
    </row>
    <row r="1324">
      <c r="A1324" t="str">
        <v>AutoTable</v>
      </c>
      <c r="D1324" t="str">
        <v>81010-39</v>
      </c>
      <c r="E1324" t="str">
        <v>BOMBE Ø100  PIVOINE CLIGNOTANTE ARGENT</v>
      </c>
      <c r="F1324" t="str">
        <v>ANCIENNES REFS</v>
      </c>
      <c r="H1324" t="str">
        <v>BOMBE</v>
      </c>
      <c r="I1324" t="str">
        <v>SPHERIQUE</v>
      </c>
      <c r="J1324" t="str">
        <v>100</v>
      </c>
      <c r="K1324" t="str">
        <v>PIVOINE CLIGNO</v>
      </c>
      <c r="L1324" t="str">
        <v>ARGENT</v>
      </c>
      <c r="M1324" t="str">
        <v>CN</v>
      </c>
      <c r="N1324" t="str">
        <v>F4</v>
      </c>
      <c r="O1324" t="str">
        <v>1.3G</v>
      </c>
      <c r="P1324" t="str">
        <v>1008-F4-69252665</v>
      </c>
      <c r="Q1324" t="str">
        <v>0.32</v>
      </c>
      <c r="R1324" t="str">
        <v>3,5</v>
      </c>
      <c r="S1324" t="str">
        <v>100</v>
      </c>
      <c r="T1324" t="str">
        <v>F-00000300</v>
      </c>
      <c r="U1324" t="str">
        <v>0</v>
      </c>
      <c r="V1324" t="str">
        <v>2.17</v>
      </c>
      <c r="W1324" t="str">
        <v>0</v>
      </c>
    </row>
    <row r="1325">
      <c r="A1325" t="str">
        <v>AutoTable</v>
      </c>
      <c r="D1325" t="str">
        <v>81075-01</v>
      </c>
      <c r="E1325" t="str">
        <v>BOMBE Ø75  PIVOINE FRISSON</v>
      </c>
      <c r="F1325" t="str">
        <v>ANCIENNES REFS</v>
      </c>
      <c r="H1325" t="str">
        <v>BOMBE</v>
      </c>
      <c r="I1325" t="str">
        <v>SPHERIQUE</v>
      </c>
      <c r="J1325" t="str">
        <v>75</v>
      </c>
      <c r="K1325" t="str">
        <v>PIVOINE</v>
      </c>
      <c r="L1325" t="str">
        <v>FRISSON</v>
      </c>
      <c r="M1325" t="str">
        <v>CN</v>
      </c>
      <c r="N1325" t="str">
        <v>F4</v>
      </c>
      <c r="O1325" t="str">
        <v>1.3G</v>
      </c>
      <c r="P1325" t="str">
        <v>1008-F4-69252667</v>
      </c>
      <c r="Q1325" t="str">
        <v>0.14</v>
      </c>
      <c r="R1325" t="str">
        <v>3</v>
      </c>
      <c r="S1325" t="str">
        <v>75</v>
      </c>
      <c r="T1325" t="str">
        <v>F-00000300</v>
      </c>
      <c r="U1325" t="str">
        <v>0</v>
      </c>
      <c r="V1325" t="str">
        <v>1.12</v>
      </c>
      <c r="W1325" t="str">
        <v>0</v>
      </c>
    </row>
    <row r="1326">
      <c r="A1326" t="str">
        <v>AutoTable</v>
      </c>
      <c r="D1326" t="str">
        <v>81075-14</v>
      </c>
      <c r="E1326" t="str">
        <v>BBE Ø75 FILET FRISSON</v>
      </c>
      <c r="F1326" t="str">
        <v>1</v>
      </c>
      <c r="H1326" t="str">
        <v>BOMBE</v>
      </c>
      <c r="I1326" t="str">
        <v>SPHERIQUE</v>
      </c>
      <c r="J1326" t="str">
        <v>75</v>
      </c>
      <c r="K1326" t="str">
        <v>CREPITANT</v>
      </c>
      <c r="L1326" t="str">
        <v>ARGENT</v>
      </c>
      <c r="M1326" t="str">
        <v>CN</v>
      </c>
      <c r="N1326" t="str">
        <v>F4</v>
      </c>
      <c r="O1326" t="str">
        <v>1.3G</v>
      </c>
      <c r="P1326" t="str">
        <v>1008-F4-69252667</v>
      </c>
      <c r="Q1326" t="str">
        <v>0.14</v>
      </c>
      <c r="R1326" t="str">
        <v>3</v>
      </c>
      <c r="S1326" t="str">
        <v>75</v>
      </c>
      <c r="T1326" t="str">
        <v>F-00000300</v>
      </c>
      <c r="U1326" t="str">
        <v>1232</v>
      </c>
      <c r="V1326" t="str">
        <v>1.18687</v>
      </c>
      <c r="W1326" t="str">
        <v>1100</v>
      </c>
      <c r="X1326" t="str">
        <v>https://youtu.be/PHoNSNvYPPw</v>
      </c>
    </row>
    <row r="1327">
      <c r="A1327" t="str">
        <v>AutoTable</v>
      </c>
      <c r="D1327" t="str">
        <v>81210-12</v>
      </c>
      <c r="E1327" t="str">
        <v>BBE Ø100 ARAIGNÉE FRISSON BLANC + TC FRISSON BLANC</v>
      </c>
      <c r="F1327" t="str">
        <v>1</v>
      </c>
      <c r="H1327" t="str">
        <v>BOMBE</v>
      </c>
      <c r="I1327" t="str">
        <v>SPHERIQUE</v>
      </c>
      <c r="J1327" t="str">
        <v>100</v>
      </c>
      <c r="K1327" t="str">
        <v>CREPITANT</v>
      </c>
      <c r="L1327" t="str">
        <v>ARGENT</v>
      </c>
      <c r="M1327" t="str">
        <v>CN</v>
      </c>
      <c r="N1327" t="str">
        <v>F4</v>
      </c>
      <c r="O1327" t="str">
        <v>1.3G</v>
      </c>
      <c r="P1327" t="str">
        <v>1008-F4-69252665</v>
      </c>
      <c r="Q1327" t="str">
        <v>0.32</v>
      </c>
      <c r="R1327" t="str">
        <v>3,5</v>
      </c>
      <c r="S1327" t="str">
        <v>100</v>
      </c>
      <c r="T1327" t="str">
        <v>F-00000300</v>
      </c>
      <c r="U1327" t="str">
        <v>373</v>
      </c>
      <c r="V1327" t="str">
        <v>2.26419</v>
      </c>
      <c r="W1327" t="str">
        <v>23</v>
      </c>
      <c r="X1327" t="str">
        <v>https://tinyurl.com/y2k6sewz</v>
      </c>
    </row>
    <row r="1328">
      <c r="A1328" t="str">
        <v>AutoTable</v>
      </c>
      <c r="D1328" t="str">
        <v>81210-18</v>
      </c>
      <c r="E1328" t="str">
        <v>BBE Ø100 FILET D'OR + TC FILET D'OR</v>
      </c>
      <c r="F1328" t="str">
        <v>1</v>
      </c>
      <c r="H1328" t="str">
        <v>BOMBE</v>
      </c>
      <c r="I1328" t="str">
        <v>SPHERIQUE</v>
      </c>
      <c r="J1328" t="str">
        <v>100</v>
      </c>
      <c r="K1328" t="str">
        <v>PLEUREUR</v>
      </c>
      <c r="L1328" t="str">
        <v>KAMURO</v>
      </c>
      <c r="M1328" t="str">
        <v>CN</v>
      </c>
      <c r="N1328" t="str">
        <v>F4</v>
      </c>
      <c r="O1328" t="str">
        <v>1.3G</v>
      </c>
      <c r="P1328" t="str">
        <v>1008-F4-69252665</v>
      </c>
      <c r="Q1328" t="str">
        <v>0.32</v>
      </c>
      <c r="R1328" t="str">
        <v>3,5</v>
      </c>
      <c r="S1328" t="str">
        <v>100</v>
      </c>
      <c r="T1328" t="str">
        <v>F-00000300</v>
      </c>
      <c r="U1328" t="str">
        <v>1</v>
      </c>
      <c r="V1328" t="str">
        <v>3.11</v>
      </c>
      <c r="W1328" t="str">
        <v>87</v>
      </c>
      <c r="X1328" t="str">
        <v>https://tinyurl.com/yyr6wavd</v>
      </c>
    </row>
    <row r="1329">
      <c r="A1329" t="str">
        <v>AutoTable</v>
      </c>
      <c r="D1329" t="str">
        <v>81210-20</v>
      </c>
      <c r="E1329" t="str">
        <v>BBE Ø100 PIVOINE ROSE + TC ROSE</v>
      </c>
      <c r="F1329" t="str">
        <v>1</v>
      </c>
      <c r="H1329" t="str">
        <v>BOMBE</v>
      </c>
      <c r="I1329" t="str">
        <v>SPHERIQUE</v>
      </c>
      <c r="J1329" t="str">
        <v>100</v>
      </c>
      <c r="K1329" t="str">
        <v>PIVOINE</v>
      </c>
      <c r="L1329" t="str">
        <v>ROSE</v>
      </c>
      <c r="M1329" t="str">
        <v>CN</v>
      </c>
      <c r="N1329" t="str">
        <v>F4</v>
      </c>
      <c r="O1329" t="str">
        <v>1.3G</v>
      </c>
      <c r="P1329" t="str">
        <v>1008-F4-69252665</v>
      </c>
      <c r="Q1329" t="str">
        <v>0.32</v>
      </c>
      <c r="R1329" t="str">
        <v>3,5</v>
      </c>
      <c r="S1329" t="str">
        <v>100</v>
      </c>
      <c r="T1329" t="str">
        <v>F-00000300</v>
      </c>
      <c r="U1329" t="str">
        <v>587</v>
      </c>
      <c r="V1329" t="str">
        <v>2.09468</v>
      </c>
      <c r="W1329" t="str">
        <v>1</v>
      </c>
    </row>
    <row r="1330">
      <c r="A1330" t="str">
        <v>AutoTable</v>
      </c>
      <c r="D1330" t="str">
        <v>81210-21</v>
      </c>
      <c r="E1330" t="str">
        <v>BBE Ø100 PIVOINE CITRON + TC CITRON</v>
      </c>
      <c r="F1330" t="str">
        <v>1</v>
      </c>
      <c r="H1330" t="str">
        <v>BOMBE</v>
      </c>
      <c r="I1330" t="str">
        <v>SPHERIQUE</v>
      </c>
      <c r="J1330" t="str">
        <v>100</v>
      </c>
      <c r="K1330" t="str">
        <v>PIVOINE</v>
      </c>
      <c r="L1330" t="str">
        <v>CITRON</v>
      </c>
      <c r="M1330" t="str">
        <v>CN</v>
      </c>
      <c r="N1330" t="str">
        <v>F4</v>
      </c>
      <c r="O1330" t="str">
        <v>1.3G</v>
      </c>
      <c r="P1330" t="str">
        <v>1008-F4-69252665</v>
      </c>
      <c r="Q1330" t="str">
        <v>0.32</v>
      </c>
      <c r="R1330" t="str">
        <v>3,5</v>
      </c>
      <c r="S1330" t="str">
        <v>100</v>
      </c>
      <c r="T1330" t="str">
        <v>F-00000300</v>
      </c>
      <c r="U1330" t="str">
        <v>83</v>
      </c>
      <c r="V1330" t="str">
        <v>2.27113</v>
      </c>
      <c r="W1330" t="str">
        <v>6</v>
      </c>
      <c r="X1330" t="str">
        <v>https://tinyurl.com/y2qm5mnk</v>
      </c>
    </row>
    <row r="1331">
      <c r="A1331" t="str">
        <v>AutoTable</v>
      </c>
      <c r="D1331" t="str">
        <v>81210-82</v>
      </c>
      <c r="E1331" t="str">
        <v>BBE Ø100 PIVOINE BLEUE PISTIL ARGENT + TC BLEU</v>
      </c>
      <c r="F1331" t="str">
        <v>1</v>
      </c>
      <c r="H1331" t="str">
        <v>BOMBE</v>
      </c>
      <c r="I1331" t="str">
        <v>SPHERIQUE</v>
      </c>
      <c r="J1331" t="str">
        <v>100</v>
      </c>
      <c r="K1331" t="str">
        <v>PIVOINE</v>
      </c>
      <c r="L1331" t="str">
        <v>BLEU</v>
      </c>
      <c r="M1331" t="str">
        <v>CN</v>
      </c>
      <c r="N1331" t="str">
        <v>F4</v>
      </c>
      <c r="O1331" t="str">
        <v>1.3G</v>
      </c>
      <c r="P1331" t="str">
        <v>1008-F4-69252665</v>
      </c>
      <c r="Q1331" t="str">
        <v>0.32</v>
      </c>
      <c r="R1331" t="str">
        <v>3,5</v>
      </c>
      <c r="S1331" t="str">
        <v>100</v>
      </c>
      <c r="T1331" t="str">
        <v>F-00000300</v>
      </c>
      <c r="U1331" t="str">
        <v>305</v>
      </c>
      <c r="V1331" t="str">
        <v>2.04343</v>
      </c>
      <c r="W1331" t="str">
        <v>206</v>
      </c>
      <c r="X1331" t="str">
        <v>https://tinyurl.com/y2pgstwk</v>
      </c>
    </row>
    <row r="1332">
      <c r="A1332" t="str">
        <v>AutoTable</v>
      </c>
      <c r="D1332" t="str">
        <v>81275-18</v>
      </c>
      <c r="E1332" t="str">
        <v>BBE Ø75 FILET D'OR + TC FILET D'OR</v>
      </c>
      <c r="F1332" t="str">
        <v>1</v>
      </c>
      <c r="H1332" t="str">
        <v>BOMBE</v>
      </c>
      <c r="I1332" t="str">
        <v>SPHERIQUE</v>
      </c>
      <c r="J1332" t="str">
        <v>75</v>
      </c>
      <c r="K1332" t="str">
        <v>PLEUREUR</v>
      </c>
      <c r="L1332" t="str">
        <v>KAMURO</v>
      </c>
      <c r="M1332" t="str">
        <v>CN</v>
      </c>
      <c r="N1332" t="str">
        <v>F4</v>
      </c>
      <c r="O1332" t="str">
        <v>1.3G</v>
      </c>
      <c r="P1332" t="str">
        <v>1008-F4-69252667</v>
      </c>
      <c r="Q1332" t="str">
        <v>0.14</v>
      </c>
      <c r="R1332" t="str">
        <v>3</v>
      </c>
      <c r="S1332" t="str">
        <v>75</v>
      </c>
      <c r="T1332" t="str">
        <v>F-00000300</v>
      </c>
      <c r="U1332" t="str">
        <v>1561</v>
      </c>
      <c r="V1332" t="str">
        <v>1.29503</v>
      </c>
      <c r="W1332" t="str">
        <v>512</v>
      </c>
      <c r="X1332" t="str">
        <v>https://youtu.be/XtJ4dJxSeIA</v>
      </c>
    </row>
    <row r="1333">
      <c r="A1333" t="str">
        <v>AutoTable</v>
      </c>
      <c r="D1333" t="str">
        <v>83175-15</v>
      </c>
      <c r="E1333" t="str">
        <v>BBE Ø75 ARAIGNÉE SCINTILLANT OR + TC SCINT. OR</v>
      </c>
      <c r="F1333" t="str">
        <v>1</v>
      </c>
      <c r="H1333" t="str">
        <v>BOMBE</v>
      </c>
      <c r="I1333" t="str">
        <v>SPHERIQUE</v>
      </c>
      <c r="J1333" t="str">
        <v>75</v>
      </c>
      <c r="K1333" t="str">
        <v>CLIGNO</v>
      </c>
      <c r="L1333" t="str">
        <v>OR</v>
      </c>
      <c r="M1333" t="str">
        <v>CN</v>
      </c>
      <c r="N1333" t="str">
        <v>F4</v>
      </c>
      <c r="O1333" t="str">
        <v>1.3G</v>
      </c>
      <c r="P1333" t="str">
        <v>1008-F4-69252667</v>
      </c>
      <c r="Q1333" t="str">
        <v>0.155</v>
      </c>
      <c r="R1333" t="str">
        <v>3</v>
      </c>
      <c r="S1333" t="str">
        <v>75</v>
      </c>
      <c r="T1333" t="str">
        <v>F-00000300</v>
      </c>
      <c r="U1333" t="str">
        <v>1101</v>
      </c>
      <c r="V1333" t="str">
        <v>1.22522</v>
      </c>
      <c r="W1333" t="str">
        <v>960</v>
      </c>
      <c r="X1333" t="str">
        <v>https://youtu.be/oQ4o-v4Xz5g</v>
      </c>
    </row>
    <row r="1334">
      <c r="A1334" t="str">
        <v>AutoTable</v>
      </c>
      <c r="D1334" t="str">
        <v>83510-18</v>
      </c>
      <c r="E1334" t="str">
        <v>BBE Ø100 FILET D'OR PISTIL FRISSON + TC FILET D'OR</v>
      </c>
      <c r="F1334" t="str">
        <v>1</v>
      </c>
      <c r="H1334" t="str">
        <v>BOMBE</v>
      </c>
      <c r="I1334" t="str">
        <v>SPHERIQUE</v>
      </c>
      <c r="J1334" t="str">
        <v>100</v>
      </c>
      <c r="K1334" t="str">
        <v>CREPITANT</v>
      </c>
      <c r="L1334" t="str">
        <v>KAMURO</v>
      </c>
      <c r="M1334" t="str">
        <v>CN</v>
      </c>
      <c r="N1334" t="str">
        <v>F4</v>
      </c>
      <c r="O1334" t="str">
        <v>1.3G</v>
      </c>
      <c r="P1334" t="str">
        <v>1008-F4-69252665</v>
      </c>
      <c r="Q1334" t="str">
        <v>0.345</v>
      </c>
      <c r="R1334" t="str">
        <v>3,5</v>
      </c>
      <c r="S1334" t="str">
        <v>100</v>
      </c>
      <c r="T1334" t="str">
        <v>F-00000300</v>
      </c>
      <c r="U1334" t="str">
        <v>642</v>
      </c>
      <c r="V1334" t="str">
        <v>2.64</v>
      </c>
      <c r="W1334" t="str">
        <v>0</v>
      </c>
      <c r="X1334" t="str">
        <v>https://tinyurl.com/yxw49prn</v>
      </c>
    </row>
    <row r="1335">
      <c r="A1335" t="str">
        <v>AutoTable</v>
      </c>
      <c r="D1335" t="str">
        <v>84010-19</v>
      </c>
      <c r="E1335" t="str">
        <v>BBE Ø100 CASCADE FILET D'ARGENT</v>
      </c>
      <c r="F1335" t="str">
        <v>1</v>
      </c>
      <c r="H1335" t="str">
        <v>BOMBE</v>
      </c>
      <c r="I1335" t="str">
        <v>SPHERIQUE</v>
      </c>
      <c r="J1335" t="str">
        <v>100</v>
      </c>
      <c r="K1335" t="str">
        <v>PLEUREUR</v>
      </c>
      <c r="L1335" t="str">
        <v>ARGENT</v>
      </c>
      <c r="M1335" t="str">
        <v>CN</v>
      </c>
      <c r="N1335" t="str">
        <v>F4</v>
      </c>
      <c r="O1335" t="str">
        <v>1.3G</v>
      </c>
      <c r="P1335" t="str">
        <v>1008-F4-69252664</v>
      </c>
      <c r="Q1335" t="str">
        <v>0.32</v>
      </c>
      <c r="R1335" t="str">
        <v>3,5</v>
      </c>
      <c r="S1335" t="str">
        <v>100</v>
      </c>
      <c r="T1335" t="str">
        <v>F-00000300</v>
      </c>
      <c r="U1335" t="str">
        <v>416</v>
      </c>
      <c r="V1335" t="str">
        <v>2.67304</v>
      </c>
      <c r="W1335" t="str">
        <v>6</v>
      </c>
    </row>
    <row r="1336">
      <c r="A1336" t="str">
        <v>AutoTable</v>
      </c>
      <c r="D1336" t="str">
        <v>88010-99</v>
      </c>
      <c r="E1336" t="str">
        <v>BBE Ø100 MOSAÏQUE TRICOLORE</v>
      </c>
      <c r="F1336" t="str">
        <v>1</v>
      </c>
      <c r="H1336" t="str">
        <v>BOMBE</v>
      </c>
      <c r="I1336" t="str">
        <v>SPHERIQUE</v>
      </c>
      <c r="J1336" t="str">
        <v>100</v>
      </c>
      <c r="K1336" t="str">
        <v>MOSAIQUE</v>
      </c>
      <c r="L1336" t="str">
        <v>TRICOLORE</v>
      </c>
      <c r="M1336" t="str">
        <v>CN</v>
      </c>
      <c r="N1336" t="str">
        <v>F4</v>
      </c>
      <c r="O1336" t="str">
        <v>1.3G</v>
      </c>
      <c r="P1336" t="str">
        <v>1008-F4-69252665</v>
      </c>
      <c r="Q1336" t="str">
        <v>0.32</v>
      </c>
      <c r="R1336" t="str">
        <v>3,5</v>
      </c>
      <c r="S1336" t="str">
        <v>100</v>
      </c>
      <c r="T1336" t="str">
        <v>F-00000300</v>
      </c>
      <c r="U1336" t="str">
        <v>263</v>
      </c>
      <c r="V1336" t="str">
        <v>2.024</v>
      </c>
      <c r="W1336" t="str">
        <v>0</v>
      </c>
      <c r="X1336" t="str">
        <v>https://youtu.be/FPIHMp3IoyM</v>
      </c>
    </row>
    <row r="1337">
      <c r="A1337" t="str">
        <v>AutoTable</v>
      </c>
      <c r="D1337" t="str">
        <v>89710-18</v>
      </c>
      <c r="E1337" t="str">
        <v>BOMBE Ø100 SPIRALE FILET D'OR</v>
      </c>
      <c r="F1337" t="str">
        <v>ANCIENNES REFS</v>
      </c>
      <c r="H1337" t="str">
        <v>BOMBE</v>
      </c>
      <c r="I1337" t="str">
        <v>SPHERIQUE</v>
      </c>
      <c r="J1337" t="str">
        <v>100</v>
      </c>
      <c r="K1337" t="str">
        <v>GEOMETRIE MOTIF</v>
      </c>
      <c r="L1337" t="str">
        <v>OR</v>
      </c>
      <c r="M1337" t="str">
        <v>CN</v>
      </c>
      <c r="N1337" t="str">
        <v>F4</v>
      </c>
      <c r="O1337" t="str">
        <v>1.3G</v>
      </c>
      <c r="P1337" t="str">
        <v>1008-F4-69252665</v>
      </c>
      <c r="Q1337" t="str">
        <v>0.32</v>
      </c>
      <c r="R1337" t="str">
        <v>3,5</v>
      </c>
      <c r="S1337" t="str">
        <v>100</v>
      </c>
      <c r="T1337" t="str">
        <v>F-00000300</v>
      </c>
      <c r="U1337" t="str">
        <v>0</v>
      </c>
      <c r="V1337" t="str">
        <v>2.67717</v>
      </c>
      <c r="W1337" t="str">
        <v>0</v>
      </c>
    </row>
    <row r="1338">
      <c r="A1338" t="str">
        <v>AutoTable</v>
      </c>
      <c r="D1338" t="str">
        <v>89710-51</v>
      </c>
      <c r="E1338" t="str">
        <v>BOMBE 100MM COEUR FRISSON</v>
      </c>
      <c r="F1338" t="str">
        <v>OPPORTUNITE</v>
      </c>
      <c r="H1338" t="str">
        <v>BOMBE</v>
      </c>
      <c r="I1338" t="str">
        <v>SPHERIQUE</v>
      </c>
      <c r="J1338" t="str">
        <v>100</v>
      </c>
      <c r="K1338" t="str">
        <v>GEOMETRIE CŒUR</v>
      </c>
      <c r="L1338" t="str">
        <v>FRISSON</v>
      </c>
      <c r="M1338" t="str">
        <v>CN</v>
      </c>
      <c r="N1338" t="str">
        <v>F4</v>
      </c>
      <c r="O1338" t="str">
        <v>1.3G</v>
      </c>
      <c r="P1338" t="str">
        <v>1008-F4-69252665</v>
      </c>
      <c r="Q1338" t="str">
        <v>0.32</v>
      </c>
      <c r="R1338" t="str">
        <v>3,5</v>
      </c>
      <c r="S1338" t="str">
        <v>100</v>
      </c>
      <c r="T1338" t="str">
        <v>F-00000300</v>
      </c>
      <c r="U1338" t="str">
        <v>60</v>
      </c>
      <c r="V1338" t="str">
        <v>2.545</v>
      </c>
      <c r="W1338" t="str">
        <v>0</v>
      </c>
    </row>
    <row r="1339">
      <c r="A1339" t="str">
        <v>AutoTable</v>
      </c>
      <c r="D1339" t="str">
        <v>89710-72</v>
      </c>
      <c r="E1339" t="str">
        <v>BOMBE Ø100 ETOILE BLEUE</v>
      </c>
      <c r="F1339" t="str">
        <v>ANCIENNES REFS</v>
      </c>
      <c r="H1339" t="str">
        <v>BOMBE</v>
      </c>
      <c r="I1339" t="str">
        <v>SPHERIQUE</v>
      </c>
      <c r="J1339" t="str">
        <v>100</v>
      </c>
      <c r="K1339" t="str">
        <v>GEOMETRIE MOTIF</v>
      </c>
      <c r="L1339" t="str">
        <v>BLEU</v>
      </c>
      <c r="M1339" t="str">
        <v>CN</v>
      </c>
      <c r="N1339" t="str">
        <v>F4</v>
      </c>
      <c r="O1339" t="str">
        <v>1.3G</v>
      </c>
      <c r="P1339" t="str">
        <v>1008-F4-69252665</v>
      </c>
      <c r="Q1339" t="str">
        <v>0.2</v>
      </c>
      <c r="R1339" t="str">
        <v>3,5</v>
      </c>
      <c r="S1339" t="str">
        <v>100</v>
      </c>
      <c r="T1339" t="str">
        <v>F-00000300</v>
      </c>
      <c r="U1339" t="str">
        <v>0</v>
      </c>
      <c r="V1339" t="str">
        <v>2.62471</v>
      </c>
      <c r="W1339" t="str">
        <v>0</v>
      </c>
    </row>
    <row r="1340">
      <c r="A1340" t="str">
        <v>AutoTable</v>
      </c>
      <c r="D1340" t="str">
        <v>90150-01</v>
      </c>
      <c r="E1340" t="str">
        <v>BBE Ø50 SONORE</v>
      </c>
      <c r="F1340" t="str">
        <v>1</v>
      </c>
      <c r="G1340" t="str">
        <v>2020</v>
      </c>
      <c r="H1340" t="str">
        <v>BOMBE</v>
      </c>
      <c r="I1340" t="str">
        <v>SPHERIQUE</v>
      </c>
      <c r="J1340" t="str">
        <v>50</v>
      </c>
      <c r="K1340" t="str">
        <v>DETONATION</v>
      </c>
      <c r="L1340" t="str">
        <v>OR</v>
      </c>
      <c r="M1340" t="str">
        <v>CN</v>
      </c>
      <c r="N1340" t="str">
        <v>F4</v>
      </c>
      <c r="O1340" t="str">
        <v>1.3G</v>
      </c>
      <c r="P1340" t="str">
        <v>2806-F4-000984</v>
      </c>
      <c r="Q1340" t="str">
        <v>0.04</v>
      </c>
      <c r="R1340" t="str">
        <v>2</v>
      </c>
      <c r="S1340" t="str">
        <v>50</v>
      </c>
      <c r="T1340" t="str">
        <v>F-00000300</v>
      </c>
      <c r="U1340" t="str">
        <v>0</v>
      </c>
      <c r="V1340" t="str">
        <v>1.12333</v>
      </c>
      <c r="W1340" t="str">
        <v>23</v>
      </c>
    </row>
    <row r="1341">
      <c r="A1341" t="str">
        <v>AutoTable</v>
      </c>
      <c r="D1341" t="str">
        <v>90175-01</v>
      </c>
      <c r="E1341" t="str">
        <v>BBE Ø75 SONORE</v>
      </c>
      <c r="F1341" t="str">
        <v>1</v>
      </c>
      <c r="G1341" t="str">
        <v>2019</v>
      </c>
      <c r="H1341" t="str">
        <v>BOMBE</v>
      </c>
      <c r="I1341" t="str">
        <v>SPHERIQUE</v>
      </c>
      <c r="J1341" t="str">
        <v>75</v>
      </c>
      <c r="K1341" t="str">
        <v>DETONATION</v>
      </c>
      <c r="L1341" t="str">
        <v>OR</v>
      </c>
      <c r="M1341" t="str">
        <v>CN</v>
      </c>
      <c r="N1341" t="str">
        <v>F4</v>
      </c>
      <c r="O1341" t="str">
        <v>1.3G</v>
      </c>
      <c r="P1341" t="str">
        <v>1008-F4-69260849</v>
      </c>
      <c r="Q1341" t="str">
        <v>0.14</v>
      </c>
      <c r="R1341" t="str">
        <v>3</v>
      </c>
      <c r="S1341" t="str">
        <v>75</v>
      </c>
      <c r="T1341" t="str">
        <v>F-00000300</v>
      </c>
      <c r="U1341" t="str">
        <v>4745</v>
      </c>
      <c r="V1341" t="str">
        <v>1.12</v>
      </c>
      <c r="W1341" t="str">
        <v>299</v>
      </c>
      <c r="X1341" t="str">
        <v>https://tinyurl.com/yybsjemp</v>
      </c>
    </row>
    <row r="1342">
      <c r="A1342" t="str">
        <v>AutoTable</v>
      </c>
      <c r="D1342" t="str">
        <v>91010-01</v>
      </c>
      <c r="E1342" t="str">
        <v>BBE Ø100 OEUFS DE DRAGON</v>
      </c>
      <c r="F1342" t="str">
        <v>1</v>
      </c>
      <c r="H1342" t="str">
        <v>BOMBE</v>
      </c>
      <c r="I1342" t="str">
        <v>SPHERIQUE</v>
      </c>
      <c r="J1342" t="str">
        <v>100</v>
      </c>
      <c r="K1342" t="str">
        <v>CREPITANT</v>
      </c>
      <c r="L1342" t="str">
        <v>ARGENT</v>
      </c>
      <c r="M1342" t="str">
        <v>CN</v>
      </c>
      <c r="N1342" t="str">
        <v>F4</v>
      </c>
      <c r="O1342" t="str">
        <v>1.3G</v>
      </c>
      <c r="P1342" t="str">
        <v>1008-F4-69252665</v>
      </c>
      <c r="Q1342" t="str">
        <v>0.32</v>
      </c>
      <c r="R1342" t="str">
        <v>3,5</v>
      </c>
      <c r="S1342" t="str">
        <v>100</v>
      </c>
      <c r="T1342" t="str">
        <v>F-00000300</v>
      </c>
      <c r="U1342" t="str">
        <v>657</v>
      </c>
      <c r="V1342" t="str">
        <v>1.96061</v>
      </c>
      <c r="W1342" t="str">
        <v>0</v>
      </c>
      <c r="X1342" t="str">
        <v>https://youtu.be/UqEnzva7xdk</v>
      </c>
    </row>
    <row r="1343">
      <c r="A1343" t="str">
        <v>AutoTable</v>
      </c>
      <c r="D1343" t="str">
        <v>91010-02</v>
      </c>
      <c r="E1343" t="str">
        <v>BBE Ø100 PIVOINE BLEUE</v>
      </c>
      <c r="F1343" t="str">
        <v>1</v>
      </c>
      <c r="H1343" t="str">
        <v>BOMBE</v>
      </c>
      <c r="I1343" t="str">
        <v>SPHERIQUE</v>
      </c>
      <c r="J1343" t="str">
        <v>100</v>
      </c>
      <c r="K1343" t="str">
        <v>PIVOINE</v>
      </c>
      <c r="L1343" t="str">
        <v>BLEU</v>
      </c>
      <c r="M1343" t="str">
        <v>CN</v>
      </c>
      <c r="N1343" t="str">
        <v>F4</v>
      </c>
      <c r="O1343" t="str">
        <v>1.3G</v>
      </c>
      <c r="P1343" t="str">
        <v>1008-F4-69252665</v>
      </c>
      <c r="Q1343" t="str">
        <v>0.32</v>
      </c>
      <c r="R1343" t="str">
        <v>3,5</v>
      </c>
      <c r="S1343" t="str">
        <v>100</v>
      </c>
      <c r="T1343" t="str">
        <v>F-00000300</v>
      </c>
      <c r="U1343" t="str">
        <v>1296</v>
      </c>
      <c r="V1343" t="str">
        <v>1.96</v>
      </c>
      <c r="W1343" t="str">
        <v>17</v>
      </c>
      <c r="X1343" t="str">
        <v>https://tinyurl.com/y3q5vun2</v>
      </c>
    </row>
    <row r="1344">
      <c r="A1344" t="str">
        <v>AutoTable</v>
      </c>
      <c r="D1344" t="str">
        <v>91010-04</v>
      </c>
      <c r="E1344" t="str">
        <v>BBE Ø100 PIVOINE JAUNE</v>
      </c>
      <c r="F1344" t="str">
        <v>1</v>
      </c>
      <c r="H1344" t="str">
        <v>BOMBE</v>
      </c>
      <c r="I1344" t="str">
        <v>SPHERIQUE</v>
      </c>
      <c r="J1344" t="str">
        <v>100</v>
      </c>
      <c r="K1344" t="str">
        <v>PIVOINE</v>
      </c>
      <c r="L1344" t="str">
        <v>JAUNE</v>
      </c>
      <c r="M1344" t="str">
        <v>CN</v>
      </c>
      <c r="N1344" t="str">
        <v>F4</v>
      </c>
      <c r="O1344" t="str">
        <v>1.3G</v>
      </c>
      <c r="P1344" t="str">
        <v>1008-F4-69252665</v>
      </c>
      <c r="Q1344" t="str">
        <v>0.32</v>
      </c>
      <c r="R1344" t="str">
        <v>3,5</v>
      </c>
      <c r="S1344" t="str">
        <v>100</v>
      </c>
      <c r="T1344" t="str">
        <v>F-00000300</v>
      </c>
      <c r="U1344" t="str">
        <v>1206</v>
      </c>
      <c r="V1344" t="str">
        <v>1.96</v>
      </c>
      <c r="W1344" t="str">
        <v>0</v>
      </c>
      <c r="X1344" t="str">
        <v>https://tinyurl.com/y5tq2r5q</v>
      </c>
    </row>
    <row r="1345">
      <c r="A1345" t="str">
        <v>AutoTable</v>
      </c>
      <c r="D1345" t="str">
        <v>91010-05</v>
      </c>
      <c r="E1345" t="str">
        <v>BBE Ø100 PIVOINE VERTE</v>
      </c>
      <c r="F1345" t="str">
        <v>1</v>
      </c>
      <c r="H1345" t="str">
        <v>BOMBE</v>
      </c>
      <c r="I1345" t="str">
        <v>SPHERIQUE</v>
      </c>
      <c r="J1345" t="str">
        <v>100</v>
      </c>
      <c r="K1345" t="str">
        <v>PIVOINE</v>
      </c>
      <c r="L1345" t="str">
        <v>VERT</v>
      </c>
      <c r="M1345" t="str">
        <v>CN</v>
      </c>
      <c r="N1345" t="str">
        <v>F4</v>
      </c>
      <c r="O1345" t="str">
        <v>1.3G</v>
      </c>
      <c r="P1345" t="str">
        <v>1008-F4-69252665</v>
      </c>
      <c r="Q1345" t="str">
        <v>0.32</v>
      </c>
      <c r="R1345" t="str">
        <v>3,5</v>
      </c>
      <c r="S1345" t="str">
        <v>100</v>
      </c>
      <c r="T1345" t="str">
        <v>F-00000300</v>
      </c>
      <c r="U1345" t="str">
        <v>101</v>
      </c>
      <c r="V1345" t="str">
        <v>2.04</v>
      </c>
      <c r="W1345" t="str">
        <v>247</v>
      </c>
      <c r="X1345" t="str">
        <v>https://tinyurl.com/y365frze</v>
      </c>
    </row>
    <row r="1346">
      <c r="A1346" t="str">
        <v>AutoTable</v>
      </c>
      <c r="D1346" t="str">
        <v>91010-06</v>
      </c>
      <c r="E1346" t="str">
        <v>BBE Ø100 PIVOINE ROUGE</v>
      </c>
      <c r="F1346" t="str">
        <v>1</v>
      </c>
      <c r="H1346" t="str">
        <v>BOMBE</v>
      </c>
      <c r="I1346" t="str">
        <v>SPHERIQUE</v>
      </c>
      <c r="J1346" t="str">
        <v>100</v>
      </c>
      <c r="K1346" t="str">
        <v>PIVOINE</v>
      </c>
      <c r="L1346" t="str">
        <v>ROUGE</v>
      </c>
      <c r="M1346" t="str">
        <v>CN</v>
      </c>
      <c r="N1346" t="str">
        <v>F4</v>
      </c>
      <c r="O1346" t="str">
        <v>1.3G</v>
      </c>
      <c r="P1346" t="str">
        <v>1008-F4-69252665</v>
      </c>
      <c r="Q1346" t="str">
        <v>0.32</v>
      </c>
      <c r="R1346" t="str">
        <v>3,5</v>
      </c>
      <c r="S1346" t="str">
        <v>100</v>
      </c>
      <c r="T1346" t="str">
        <v>F-00000300</v>
      </c>
      <c r="U1346" t="str">
        <v>365</v>
      </c>
      <c r="V1346" t="str">
        <v>1.96062</v>
      </c>
      <c r="W1346" t="str">
        <v>15</v>
      </c>
      <c r="X1346" t="str">
        <v>https://youtu.be/IptB90-eOBo</v>
      </c>
    </row>
    <row r="1347">
      <c r="A1347" t="str">
        <v>AutoTable</v>
      </c>
      <c r="D1347" t="str">
        <v>91010-08</v>
      </c>
      <c r="E1347" t="str">
        <v>BBE Ø100 PIVOINE MULTICOLORE</v>
      </c>
      <c r="F1347" t="str">
        <v>1</v>
      </c>
      <c r="H1347" t="str">
        <v>BOMBE</v>
      </c>
      <c r="I1347" t="str">
        <v>SPHERIQUE</v>
      </c>
      <c r="J1347" t="str">
        <v>100</v>
      </c>
      <c r="K1347" t="str">
        <v>PIVOINE</v>
      </c>
      <c r="L1347" t="str">
        <v>MULTICOLORE</v>
      </c>
      <c r="M1347" t="str">
        <v>CN</v>
      </c>
      <c r="N1347" t="str">
        <v>F4</v>
      </c>
      <c r="O1347" t="str">
        <v>1.3G</v>
      </c>
      <c r="P1347" t="str">
        <v>1008-F4-69252665</v>
      </c>
      <c r="Q1347" t="str">
        <v>0.32</v>
      </c>
      <c r="R1347" t="str">
        <v>3,5</v>
      </c>
      <c r="S1347" t="str">
        <v>100</v>
      </c>
      <c r="T1347" t="str">
        <v>F-00000300</v>
      </c>
      <c r="U1347" t="str">
        <v>385</v>
      </c>
      <c r="V1347" t="str">
        <v>1.96062</v>
      </c>
      <c r="W1347" t="str">
        <v>1</v>
      </c>
    </row>
    <row r="1348">
      <c r="A1348" t="str">
        <v>AutoTable</v>
      </c>
      <c r="D1348" t="str">
        <v>91010-09</v>
      </c>
      <c r="E1348" t="str">
        <v>BBE Ø100 PIVOINE ARGENT</v>
      </c>
      <c r="F1348" t="str">
        <v>1</v>
      </c>
      <c r="H1348" t="str">
        <v>BOMBE</v>
      </c>
      <c r="I1348" t="str">
        <v>SPHERIQUE</v>
      </c>
      <c r="J1348" t="str">
        <v>100</v>
      </c>
      <c r="K1348" t="str">
        <v>PIVOINE</v>
      </c>
      <c r="L1348" t="str">
        <v>ARGENT</v>
      </c>
      <c r="M1348" t="str">
        <v>CN</v>
      </c>
      <c r="N1348" t="str">
        <v>F4</v>
      </c>
      <c r="O1348" t="str">
        <v>1.3G</v>
      </c>
      <c r="P1348" t="str">
        <v>1008-F4-69252665</v>
      </c>
      <c r="Q1348" t="str">
        <v>0.32</v>
      </c>
      <c r="R1348" t="str">
        <v>3,5</v>
      </c>
      <c r="S1348" t="str">
        <v>100</v>
      </c>
      <c r="T1348" t="str">
        <v>F-00000300</v>
      </c>
      <c r="U1348" t="str">
        <v>621</v>
      </c>
      <c r="V1348" t="str">
        <v>1.975</v>
      </c>
      <c r="W1348" t="str">
        <v>0</v>
      </c>
      <c r="X1348" t="str">
        <v>https://youtu.be/LwHoKvIbEGc</v>
      </c>
    </row>
    <row r="1349">
      <c r="A1349" t="str">
        <v>AutoTable</v>
      </c>
      <c r="D1349" t="str">
        <v>91010-10</v>
      </c>
      <c r="E1349" t="str">
        <v>BBE Ø100 PIVOINE VIOLETTE</v>
      </c>
      <c r="F1349" t="str">
        <v>1</v>
      </c>
      <c r="H1349" t="str">
        <v>BOMBE</v>
      </c>
      <c r="I1349" t="str">
        <v>SPHERIQUE</v>
      </c>
      <c r="J1349" t="str">
        <v>100</v>
      </c>
      <c r="K1349" t="str">
        <v>PIVOINE</v>
      </c>
      <c r="L1349" t="str">
        <v>VIOLET</v>
      </c>
      <c r="M1349" t="str">
        <v>CN</v>
      </c>
      <c r="N1349" t="str">
        <v>F4</v>
      </c>
      <c r="O1349" t="str">
        <v>1.3G</v>
      </c>
      <c r="P1349" t="str">
        <v>1008-F4-69252665</v>
      </c>
      <c r="Q1349" t="str">
        <v>0.32</v>
      </c>
      <c r="R1349" t="str">
        <v>3,5</v>
      </c>
      <c r="S1349" t="str">
        <v>100</v>
      </c>
      <c r="T1349" t="str">
        <v>F-00000300</v>
      </c>
      <c r="U1349" t="str">
        <v>305</v>
      </c>
      <c r="V1349" t="str">
        <v>2.02967</v>
      </c>
      <c r="W1349" t="str">
        <v>18</v>
      </c>
      <c r="X1349" t="str">
        <v>https://tinyurl.com/y6oe43jz</v>
      </c>
    </row>
    <row r="1350">
      <c r="A1350" t="str">
        <v>AutoTable</v>
      </c>
      <c r="D1350" t="str">
        <v>91010-16</v>
      </c>
      <c r="E1350" t="str">
        <v>BBE Ø100 CLIGNO OR</v>
      </c>
      <c r="F1350" t="str">
        <v>1</v>
      </c>
      <c r="H1350" t="str">
        <v>BOMBE</v>
      </c>
      <c r="I1350" t="str">
        <v>SPHERIQUE</v>
      </c>
      <c r="J1350" t="str">
        <v>100</v>
      </c>
      <c r="K1350" t="str">
        <v>CLIGNO</v>
      </c>
      <c r="L1350" t="str">
        <v>OR</v>
      </c>
      <c r="M1350" t="str">
        <v>CN</v>
      </c>
      <c r="N1350" t="str">
        <v>F4</v>
      </c>
      <c r="O1350" t="str">
        <v>1.3G</v>
      </c>
      <c r="P1350" t="str">
        <v>1008-F4-69252665</v>
      </c>
      <c r="Q1350" t="str">
        <v>0.32</v>
      </c>
      <c r="R1350" t="str">
        <v>3,5</v>
      </c>
      <c r="S1350" t="str">
        <v>100</v>
      </c>
      <c r="T1350" t="str">
        <v>F-00000300</v>
      </c>
      <c r="U1350" t="str">
        <v>350</v>
      </c>
      <c r="V1350" t="str">
        <v>2.5872</v>
      </c>
      <c r="W1350" t="str">
        <v>0</v>
      </c>
      <c r="X1350" t="str">
        <v>https://tinyurl.com/y3nul4kj</v>
      </c>
    </row>
    <row r="1351">
      <c r="A1351" t="str">
        <v>AutoTable</v>
      </c>
      <c r="D1351" t="str">
        <v>91010-18</v>
      </c>
      <c r="E1351" t="str">
        <v>BBE Ø100 FILET D'OR</v>
      </c>
      <c r="F1351" t="str">
        <v>1</v>
      </c>
      <c r="H1351" t="str">
        <v>BOMBE</v>
      </c>
      <c r="I1351" t="str">
        <v>SPHERIQUE</v>
      </c>
      <c r="J1351" t="str">
        <v>100</v>
      </c>
      <c r="K1351" t="str">
        <v>PLEUREUR</v>
      </c>
      <c r="L1351" t="str">
        <v>KAMURO</v>
      </c>
      <c r="M1351" t="str">
        <v>CN</v>
      </c>
      <c r="N1351" t="str">
        <v>F4</v>
      </c>
      <c r="O1351" t="str">
        <v>1.3G</v>
      </c>
      <c r="P1351" t="str">
        <v>1008-F4-69252665</v>
      </c>
      <c r="Q1351" t="str">
        <v>0.32</v>
      </c>
      <c r="R1351" t="str">
        <v>3,5</v>
      </c>
      <c r="S1351" t="str">
        <v>100</v>
      </c>
      <c r="T1351" t="str">
        <v>F-00000300</v>
      </c>
      <c r="U1351" t="str">
        <v>2119</v>
      </c>
      <c r="V1351" t="str">
        <v>2.576</v>
      </c>
      <c r="W1351" t="str">
        <v>1</v>
      </c>
    </row>
    <row r="1352">
      <c r="A1352" t="str">
        <v>AutoTable</v>
      </c>
      <c r="D1352" t="str">
        <v>91010-19</v>
      </c>
      <c r="E1352" t="str">
        <v>BBE Ø100 FILET D'ARGENT</v>
      </c>
      <c r="F1352" t="str">
        <v>1</v>
      </c>
      <c r="H1352" t="str">
        <v>BOMBE</v>
      </c>
      <c r="I1352" t="str">
        <v>SPHERIQUE</v>
      </c>
      <c r="J1352" t="str">
        <v>100</v>
      </c>
      <c r="K1352" t="str">
        <v>PLEUREUR</v>
      </c>
      <c r="L1352" t="str">
        <v>ARGENT</v>
      </c>
      <c r="M1352" t="str">
        <v>CN</v>
      </c>
      <c r="N1352" t="str">
        <v>F4</v>
      </c>
      <c r="O1352" t="str">
        <v>1.3G</v>
      </c>
      <c r="P1352" t="str">
        <v>1008-F4-69252665</v>
      </c>
      <c r="Q1352" t="str">
        <v>0.32</v>
      </c>
      <c r="R1352" t="str">
        <v>3,5</v>
      </c>
      <c r="S1352" t="str">
        <v>100</v>
      </c>
      <c r="T1352" t="str">
        <v>F-00000300</v>
      </c>
      <c r="U1352" t="str">
        <v>1497</v>
      </c>
      <c r="V1352" t="str">
        <v>2.48046</v>
      </c>
      <c r="W1352" t="str">
        <v>6</v>
      </c>
    </row>
    <row r="1353">
      <c r="A1353" t="str">
        <v>AutoTable</v>
      </c>
      <c r="D1353" t="str">
        <v>91010-20</v>
      </c>
      <c r="E1353" t="str">
        <v>BBE Ø100 PIVOINE ROSE</v>
      </c>
      <c r="F1353" t="str">
        <v>1</v>
      </c>
      <c r="H1353" t="str">
        <v>BOMBE</v>
      </c>
      <c r="I1353" t="str">
        <v>SPHERIQUE</v>
      </c>
      <c r="J1353" t="str">
        <v>100</v>
      </c>
      <c r="K1353" t="str">
        <v>PIVOINE</v>
      </c>
      <c r="L1353" t="str">
        <v>ROSE</v>
      </c>
      <c r="M1353" t="str">
        <v>CN</v>
      </c>
      <c r="N1353" t="str">
        <v>F4</v>
      </c>
      <c r="O1353" t="str">
        <v>1.3G</v>
      </c>
      <c r="P1353" t="str">
        <v>1008-F4-69252665</v>
      </c>
      <c r="Q1353" t="str">
        <v>0.32</v>
      </c>
      <c r="R1353" t="str">
        <v>3,5</v>
      </c>
      <c r="S1353" t="str">
        <v>100</v>
      </c>
      <c r="T1353" t="str">
        <v>F-00000300</v>
      </c>
      <c r="U1353" t="str">
        <v>473</v>
      </c>
      <c r="V1353" t="str">
        <v>2.03849</v>
      </c>
      <c r="W1353" t="str">
        <v>0</v>
      </c>
      <c r="X1353" t="str">
        <v>https://youtu.be/E6mp0wrFPUk</v>
      </c>
    </row>
    <row r="1354">
      <c r="A1354" t="str">
        <v>AutoTable</v>
      </c>
      <c r="D1354" t="str">
        <v>91010-23</v>
      </c>
      <c r="E1354" t="str">
        <v>BBE Ø100 PIVOINE ORANGE</v>
      </c>
      <c r="F1354" t="str">
        <v>1</v>
      </c>
      <c r="G1354" t="str">
        <v>2019</v>
      </c>
      <c r="H1354" t="str">
        <v>BOMBE</v>
      </c>
      <c r="I1354" t="str">
        <v>SPHERIQUE</v>
      </c>
      <c r="J1354" t="str">
        <v>100</v>
      </c>
      <c r="K1354" t="str">
        <v>PIVOINE</v>
      </c>
      <c r="L1354" t="str">
        <v>ORANGE</v>
      </c>
      <c r="M1354" t="str">
        <v>CN</v>
      </c>
      <c r="N1354" t="str">
        <v>F4</v>
      </c>
      <c r="O1354" t="str">
        <v>1.3G</v>
      </c>
      <c r="P1354" t="str">
        <v>1008-F4-69252665</v>
      </c>
      <c r="Q1354" t="str">
        <v>0.32</v>
      </c>
      <c r="R1354" t="str">
        <v>3,5</v>
      </c>
      <c r="S1354" t="str">
        <v>100</v>
      </c>
      <c r="T1354" t="str">
        <v>F-00000300</v>
      </c>
      <c r="U1354" t="str">
        <v>365</v>
      </c>
      <c r="V1354" t="str">
        <v>1.98</v>
      </c>
      <c r="W1354" t="str">
        <v>21</v>
      </c>
      <c r="X1354" t="str">
        <v>https://tinyurl.com/y23s4x3g</v>
      </c>
    </row>
    <row r="1355">
      <c r="A1355" t="str">
        <v>AutoTable</v>
      </c>
      <c r="D1355" t="str">
        <v>91010-33</v>
      </c>
      <c r="E1355" t="str">
        <v>BOMBE Ø100  PIVOINE CLIGNOTANTE ARGENT</v>
      </c>
      <c r="F1355" t="str">
        <v>ANCIENNES REFS</v>
      </c>
      <c r="H1355" t="str">
        <v>BOMBE</v>
      </c>
      <c r="I1355" t="str">
        <v>SPHERIQUE</v>
      </c>
      <c r="J1355" t="str">
        <v>100</v>
      </c>
      <c r="K1355" t="str">
        <v>PIVOINE</v>
      </c>
      <c r="L1355" t="str">
        <v>ARGENT</v>
      </c>
      <c r="M1355" t="str">
        <v>CN</v>
      </c>
      <c r="N1355" t="str">
        <v>F4</v>
      </c>
      <c r="O1355" t="str">
        <v>1.3G</v>
      </c>
      <c r="P1355" t="str">
        <v>1008-F4-69252665</v>
      </c>
      <c r="Q1355" t="str">
        <v>0.32</v>
      </c>
      <c r="R1355" t="str">
        <v>3,5</v>
      </c>
      <c r="S1355" t="str">
        <v>100</v>
      </c>
      <c r="T1355" t="str">
        <v>F-00000300</v>
      </c>
      <c r="U1355" t="str">
        <v>0</v>
      </c>
      <c r="V1355" t="str">
        <v>1.7903</v>
      </c>
      <c r="W1355" t="str">
        <v>0</v>
      </c>
    </row>
    <row r="1356">
      <c r="A1356" t="str">
        <v>AutoTable</v>
      </c>
      <c r="D1356" t="str">
        <v>91010-35</v>
      </c>
      <c r="E1356" t="str">
        <v>BOMBE Ø100  PIVOINE CLIGNOTANTE VERTE</v>
      </c>
      <c r="F1356" t="str">
        <v>ANCIENNES REFS</v>
      </c>
      <c r="H1356" t="str">
        <v>BOMBE</v>
      </c>
      <c r="I1356" t="str">
        <v>SPHERIQUE</v>
      </c>
      <c r="J1356" t="str">
        <v>100</v>
      </c>
      <c r="K1356" t="str">
        <v>PIVOINE CLIGNO</v>
      </c>
      <c r="L1356" t="str">
        <v>VERT</v>
      </c>
      <c r="M1356" t="str">
        <v>CN</v>
      </c>
      <c r="N1356" t="str">
        <v>F4</v>
      </c>
      <c r="O1356" t="str">
        <v>1.3G</v>
      </c>
      <c r="P1356" t="str">
        <v>1008-F4-69252665</v>
      </c>
      <c r="Q1356" t="str">
        <v>0.32</v>
      </c>
      <c r="R1356" t="str">
        <v>3,5</v>
      </c>
      <c r="S1356" t="str">
        <v>100</v>
      </c>
      <c r="T1356" t="str">
        <v>F-00000300</v>
      </c>
      <c r="U1356" t="str">
        <v>0</v>
      </c>
      <c r="V1356" t="str">
        <v>2.24</v>
      </c>
      <c r="W1356" t="str">
        <v>0</v>
      </c>
    </row>
    <row r="1357">
      <c r="A1357" t="str">
        <v>AutoTable</v>
      </c>
      <c r="D1357" t="str">
        <v>91010-36</v>
      </c>
      <c r="E1357" t="str">
        <v>BOMBE Ø100  PIVOINE CLIGNOTANTE ROUGE 704436</v>
      </c>
      <c r="F1357" t="str">
        <v>ANCIENNES REFS</v>
      </c>
      <c r="H1357" t="str">
        <v>BOMBE</v>
      </c>
      <c r="I1357" t="str">
        <v>SPHERIQUE</v>
      </c>
      <c r="J1357" t="str">
        <v>100</v>
      </c>
      <c r="K1357" t="str">
        <v>PIVOINE CLIGNO</v>
      </c>
      <c r="L1357" t="str">
        <v>ROUGE</v>
      </c>
      <c r="M1357" t="str">
        <v>CN</v>
      </c>
      <c r="N1357" t="str">
        <v>F4</v>
      </c>
      <c r="O1357" t="str">
        <v>1.3G</v>
      </c>
      <c r="P1357" t="str">
        <v>1008-F4-69252665</v>
      </c>
      <c r="Q1357" t="str">
        <v>0.32</v>
      </c>
      <c r="R1357" t="str">
        <v>3,5</v>
      </c>
      <c r="S1357" t="str">
        <v>100</v>
      </c>
      <c r="T1357" t="str">
        <v>F-00000300</v>
      </c>
      <c r="U1357" t="str">
        <v>0</v>
      </c>
      <c r="V1357" t="str">
        <v>1.92</v>
      </c>
      <c r="W1357" t="str">
        <v>0</v>
      </c>
    </row>
    <row r="1358">
      <c r="A1358" t="str">
        <v>AutoTable</v>
      </c>
      <c r="D1358" t="str">
        <v>91010-37</v>
      </c>
      <c r="E1358" t="str">
        <v>BOMBE Ø100  PIVOINE CLIGNOTANTE OR</v>
      </c>
      <c r="F1358" t="str">
        <v>ANCIENNES REFS</v>
      </c>
      <c r="H1358" t="str">
        <v>BOMBE</v>
      </c>
      <c r="I1358" t="str">
        <v>SPHERIQUE</v>
      </c>
      <c r="J1358" t="str">
        <v>100</v>
      </c>
      <c r="K1358" t="str">
        <v>PIVOINE CLIGNO</v>
      </c>
      <c r="L1358" t="str">
        <v>OR</v>
      </c>
      <c r="M1358" t="str">
        <v>CN</v>
      </c>
      <c r="N1358" t="str">
        <v>F4</v>
      </c>
      <c r="O1358" t="str">
        <v>1.3G</v>
      </c>
      <c r="P1358" t="str">
        <v>1008-F4-69252665</v>
      </c>
      <c r="Q1358" t="str">
        <v>0.32</v>
      </c>
      <c r="R1358" t="str">
        <v>3,5</v>
      </c>
      <c r="S1358" t="str">
        <v>100</v>
      </c>
      <c r="T1358" t="str">
        <v>F-00000300</v>
      </c>
      <c r="U1358" t="str">
        <v>0</v>
      </c>
      <c r="V1358" t="str">
        <v>2.01</v>
      </c>
      <c r="W1358" t="str">
        <v>0</v>
      </c>
    </row>
    <row r="1359">
      <c r="A1359" t="str">
        <v>AutoTable</v>
      </c>
      <c r="D1359" t="str">
        <v>91010-41</v>
      </c>
      <c r="E1359" t="str">
        <v>BOMBE Ø100  PIVOINE CLIGNOTANTE CITRON</v>
      </c>
      <c r="F1359" t="str">
        <v>ANCIENNES REFS</v>
      </c>
      <c r="H1359" t="str">
        <v>BOMBE</v>
      </c>
      <c r="I1359" t="str">
        <v>SPHERIQUE</v>
      </c>
      <c r="J1359" t="str">
        <v>100</v>
      </c>
      <c r="K1359" t="str">
        <v>PIVOINE CLIGNO</v>
      </c>
      <c r="L1359" t="str">
        <v>JAUNE</v>
      </c>
      <c r="M1359" t="str">
        <v>CN</v>
      </c>
      <c r="N1359" t="str">
        <v>F4</v>
      </c>
      <c r="O1359" t="str">
        <v>1.3G</v>
      </c>
      <c r="P1359" t="str">
        <v>1008-F4-69252665</v>
      </c>
      <c r="Q1359" t="str">
        <v>0.32</v>
      </c>
      <c r="R1359" t="str">
        <v>3,5</v>
      </c>
      <c r="S1359" t="str">
        <v>100</v>
      </c>
      <c r="T1359" t="str">
        <v>F-00000300</v>
      </c>
      <c r="U1359" t="str">
        <v>0</v>
      </c>
      <c r="V1359" t="str">
        <v>0</v>
      </c>
      <c r="W1359" t="str">
        <v>0</v>
      </c>
    </row>
    <row r="1360">
      <c r="A1360" t="str">
        <v>AutoTable</v>
      </c>
      <c r="D1360" t="str">
        <v>91010-43</v>
      </c>
      <c r="E1360" t="str">
        <v>BOMBE Ø100  PIVOINE CLIGNOTANTE ORANGE</v>
      </c>
      <c r="F1360" t="str">
        <v>ANCIENNES REFS</v>
      </c>
      <c r="H1360" t="str">
        <v>BOMBE</v>
      </c>
      <c r="I1360" t="str">
        <v>SPHERIQUE</v>
      </c>
      <c r="J1360" t="str">
        <v>100</v>
      </c>
      <c r="K1360" t="str">
        <v>PIVOINE CLIGNO</v>
      </c>
      <c r="L1360" t="str">
        <v>ORANGE</v>
      </c>
      <c r="M1360" t="str">
        <v>CN</v>
      </c>
      <c r="N1360" t="str">
        <v>F4</v>
      </c>
      <c r="O1360" t="str">
        <v>1.3G</v>
      </c>
      <c r="P1360" t="str">
        <v>1008-F4-69252665</v>
      </c>
      <c r="Q1360" t="str">
        <v>0.32</v>
      </c>
      <c r="R1360" t="str">
        <v>3,5</v>
      </c>
      <c r="S1360" t="str">
        <v>100</v>
      </c>
      <c r="T1360" t="str">
        <v>F-00000300</v>
      </c>
      <c r="U1360" t="str">
        <v>0</v>
      </c>
      <c r="V1360" t="str">
        <v>0</v>
      </c>
      <c r="W1360" t="str">
        <v>0</v>
      </c>
    </row>
    <row r="1361">
      <c r="A1361" t="str">
        <v>AutoTable</v>
      </c>
      <c r="D1361" t="str">
        <v>91012-08</v>
      </c>
      <c r="E1361" t="str">
        <v>BBE Ø125 PIVOINE MULTICOLORE</v>
      </c>
      <c r="F1361" t="str">
        <v>1</v>
      </c>
      <c r="H1361" t="str">
        <v>BOMBE</v>
      </c>
      <c r="I1361" t="str">
        <v>SPHERIQUE</v>
      </c>
      <c r="J1361" t="str">
        <v>125</v>
      </c>
      <c r="K1361" t="str">
        <v>PIVOINE</v>
      </c>
      <c r="L1361" t="str">
        <v>MULTICOLORE</v>
      </c>
      <c r="M1361" t="str">
        <v>CN</v>
      </c>
      <c r="N1361" t="str">
        <v>F4</v>
      </c>
      <c r="O1361" t="str">
        <v>1.3G</v>
      </c>
      <c r="P1361" t="str">
        <v>1008-F4-69253205</v>
      </c>
      <c r="Q1361" t="str">
        <v>0.66</v>
      </c>
      <c r="R1361" t="str">
        <v>3,8</v>
      </c>
      <c r="S1361" t="str">
        <v>125</v>
      </c>
      <c r="T1361" t="str">
        <v>F-00000300</v>
      </c>
      <c r="U1361" t="str">
        <v>0</v>
      </c>
      <c r="V1361" t="str">
        <v>3.93634</v>
      </c>
      <c r="W1361" t="str">
        <v>0</v>
      </c>
      <c r="X1361" t="str">
        <v>https://youtu.be/hQBKHu4TU04</v>
      </c>
    </row>
    <row r="1362">
      <c r="A1362" t="str">
        <v>AutoTable</v>
      </c>
      <c r="D1362" t="str">
        <v>91012-12FR</v>
      </c>
      <c r="E1362" t="str">
        <v>BBE Ø125 OEUFS DE DRAGON</v>
      </c>
      <c r="F1362" t="str">
        <v>1</v>
      </c>
      <c r="H1362" t="str">
        <v>BOMBE</v>
      </c>
      <c r="I1362" t="str">
        <v>SPHERIQUE</v>
      </c>
      <c r="J1362" t="str">
        <v>125</v>
      </c>
      <c r="K1362" t="str">
        <v>CREPITANT</v>
      </c>
      <c r="L1362" t="str">
        <v>ARGENT</v>
      </c>
      <c r="M1362" t="str">
        <v>CN</v>
      </c>
      <c r="N1362" t="str">
        <v>F4</v>
      </c>
      <c r="O1362" t="str">
        <v>1.3G</v>
      </c>
      <c r="P1362" t="str">
        <v>1008-F4-69253205</v>
      </c>
      <c r="Q1362" t="str">
        <v>0.66</v>
      </c>
      <c r="R1362" t="str">
        <v>3,8</v>
      </c>
      <c r="S1362" t="str">
        <v>125</v>
      </c>
      <c r="T1362" t="str">
        <v>F-00000300</v>
      </c>
      <c r="U1362" t="str">
        <v>138</v>
      </c>
      <c r="V1362" t="str">
        <v>3.93634</v>
      </c>
      <c r="W1362" t="str">
        <v>0</v>
      </c>
      <c r="X1362" t="str">
        <v>https://youtu.be/VNdm_68BAVg</v>
      </c>
    </row>
    <row r="1363">
      <c r="A1363" t="str">
        <v>AutoTable</v>
      </c>
      <c r="D1363" t="str">
        <v>91012-19</v>
      </c>
      <c r="E1363" t="str">
        <v>BOMBE Ø125  FILET D'ARGENT</v>
      </c>
      <c r="F1363" t="str">
        <v>ANCIENNES REFS</v>
      </c>
      <c r="H1363" t="str">
        <v>BOMBE</v>
      </c>
      <c r="I1363" t="str">
        <v>SPHERIQUE</v>
      </c>
      <c r="J1363" t="str">
        <v>125</v>
      </c>
      <c r="K1363" t="str">
        <v>PIVOINE FILET</v>
      </c>
      <c r="L1363" t="str">
        <v>AQUA</v>
      </c>
      <c r="M1363" t="str">
        <v>CN</v>
      </c>
      <c r="N1363" t="str">
        <v>F4</v>
      </c>
      <c r="O1363" t="str">
        <v>1.3G</v>
      </c>
      <c r="P1363" t="str">
        <v>1008-F4-69253205</v>
      </c>
      <c r="Q1363" t="str">
        <v>0.66</v>
      </c>
      <c r="R1363" t="str">
        <v>3,8</v>
      </c>
      <c r="S1363" t="str">
        <v>125</v>
      </c>
      <c r="T1363" t="str">
        <v>F-00000300</v>
      </c>
      <c r="U1363" t="str">
        <v>0</v>
      </c>
      <c r="V1363" t="str">
        <v>3.5</v>
      </c>
      <c r="W1363" t="str">
        <v>0</v>
      </c>
    </row>
    <row r="1364">
      <c r="A1364" t="str">
        <v>AutoTable</v>
      </c>
      <c r="D1364" t="str">
        <v>91050-01</v>
      </c>
      <c r="E1364" t="str">
        <v>BBE Ø50 OEUFS DE DRAGON</v>
      </c>
      <c r="F1364" t="str">
        <v>1</v>
      </c>
      <c r="H1364" t="str">
        <v>BOMBE</v>
      </c>
      <c r="I1364" t="str">
        <v>SPHERIQUE</v>
      </c>
      <c r="J1364" t="str">
        <v>50</v>
      </c>
      <c r="K1364" t="str">
        <v>CREPITANT</v>
      </c>
      <c r="L1364" t="str">
        <v>ARGENT</v>
      </c>
      <c r="M1364" t="str">
        <v>CN</v>
      </c>
      <c r="N1364" t="str">
        <v>F4</v>
      </c>
      <c r="O1364" t="str">
        <v>1.3G</v>
      </c>
      <c r="P1364" t="str">
        <v>1008-F4-69253578</v>
      </c>
      <c r="Q1364" t="str">
        <v>0.05</v>
      </c>
      <c r="R1364" t="str">
        <v>2</v>
      </c>
      <c r="S1364" t="str">
        <v>50</v>
      </c>
      <c r="T1364" t="str">
        <v>F-00000300</v>
      </c>
      <c r="U1364" t="str">
        <v>1811</v>
      </c>
      <c r="V1364" t="str">
        <v>0.71337</v>
      </c>
      <c r="W1364" t="str">
        <v>0</v>
      </c>
      <c r="X1364" t="str">
        <v>https://youtu.be/0ebOFL7VPLU</v>
      </c>
    </row>
    <row r="1365">
      <c r="A1365" t="str">
        <v>AutoTable</v>
      </c>
      <c r="D1365" t="str">
        <v>91050-02</v>
      </c>
      <c r="E1365" t="str">
        <v>BBE Ø50 PIVOINE BLEUE</v>
      </c>
      <c r="F1365" t="str">
        <v>1</v>
      </c>
      <c r="H1365" t="str">
        <v>BOMBE</v>
      </c>
      <c r="I1365" t="str">
        <v>SPHERIQUE</v>
      </c>
      <c r="J1365" t="str">
        <v>50</v>
      </c>
      <c r="K1365" t="str">
        <v>PIVOINE</v>
      </c>
      <c r="L1365" t="str">
        <v>BLEU</v>
      </c>
      <c r="M1365" t="str">
        <v>CN</v>
      </c>
      <c r="N1365" t="str">
        <v>F4</v>
      </c>
      <c r="O1365" t="str">
        <v>1.3G</v>
      </c>
      <c r="P1365" t="str">
        <v>1008-F4-69253578</v>
      </c>
      <c r="Q1365" t="str">
        <v>0.05</v>
      </c>
      <c r="R1365" t="str">
        <v>2</v>
      </c>
      <c r="S1365" t="str">
        <v>50</v>
      </c>
      <c r="T1365" t="str">
        <v>F-00000300</v>
      </c>
      <c r="U1365" t="str">
        <v>2757</v>
      </c>
      <c r="V1365" t="str">
        <v>0.71242</v>
      </c>
      <c r="W1365" t="str">
        <v>0</v>
      </c>
      <c r="X1365" t="str">
        <v>https://youtu.be/vF0E33KPeLU</v>
      </c>
    </row>
    <row r="1366">
      <c r="A1366" t="str">
        <v>AutoTable</v>
      </c>
      <c r="D1366" t="str">
        <v>91050-05</v>
      </c>
      <c r="E1366" t="str">
        <v>BBE Ø50 PIVOINE VERTE</v>
      </c>
      <c r="F1366" t="str">
        <v>1</v>
      </c>
      <c r="H1366" t="str">
        <v>BOMBE</v>
      </c>
      <c r="I1366" t="str">
        <v>SPHERIQUE</v>
      </c>
      <c r="J1366" t="str">
        <v>50</v>
      </c>
      <c r="K1366" t="str">
        <v>PIVOINE</v>
      </c>
      <c r="L1366" t="str">
        <v>VERT</v>
      </c>
      <c r="M1366" t="str">
        <v>CN</v>
      </c>
      <c r="N1366" t="str">
        <v>F4</v>
      </c>
      <c r="O1366" t="str">
        <v>1.3G</v>
      </c>
      <c r="P1366" t="str">
        <v>1008-F4-69253578</v>
      </c>
      <c r="Q1366" t="str">
        <v>0.05</v>
      </c>
      <c r="R1366" t="str">
        <v>2</v>
      </c>
      <c r="S1366" t="str">
        <v>50</v>
      </c>
      <c r="T1366" t="str">
        <v>F-00000300</v>
      </c>
      <c r="U1366" t="str">
        <v>2619</v>
      </c>
      <c r="V1366" t="str">
        <v>0.7137</v>
      </c>
      <c r="W1366" t="str">
        <v>0</v>
      </c>
      <c r="X1366" t="str">
        <v>https://tinyurl.com/yxosljbh</v>
      </c>
    </row>
    <row r="1367">
      <c r="A1367" t="str">
        <v>AutoTable</v>
      </c>
      <c r="D1367" t="str">
        <v>91050-06</v>
      </c>
      <c r="E1367" t="str">
        <v>BBE Ø50 PIVOINE ROUGE</v>
      </c>
      <c r="F1367" t="str">
        <v>1</v>
      </c>
      <c r="H1367" t="str">
        <v>BOMBE</v>
      </c>
      <c r="I1367" t="str">
        <v>SPHERIQUE</v>
      </c>
      <c r="J1367" t="str">
        <v>50</v>
      </c>
      <c r="K1367" t="str">
        <v>PIVOINE</v>
      </c>
      <c r="L1367" t="str">
        <v>ROUGE</v>
      </c>
      <c r="M1367" t="str">
        <v>CN</v>
      </c>
      <c r="N1367" t="str">
        <v>F4</v>
      </c>
      <c r="O1367" t="str">
        <v>1.3G</v>
      </c>
      <c r="P1367" t="str">
        <v>1008-F4-69253578</v>
      </c>
      <c r="Q1367" t="str">
        <v>0.05</v>
      </c>
      <c r="R1367" t="str">
        <v>2</v>
      </c>
      <c r="S1367" t="str">
        <v>50</v>
      </c>
      <c r="T1367" t="str">
        <v>F-00000300</v>
      </c>
      <c r="U1367" t="str">
        <v>2762</v>
      </c>
      <c r="V1367" t="str">
        <v>0.71346</v>
      </c>
      <c r="W1367" t="str">
        <v>0</v>
      </c>
      <c r="X1367" t="str">
        <v>https://youtu.be/Lc7iYFEp1s8</v>
      </c>
    </row>
    <row r="1368">
      <c r="A1368" t="str">
        <v>AutoTable</v>
      </c>
      <c r="D1368" t="str">
        <v>91050-09</v>
      </c>
      <c r="E1368" t="str">
        <v>BBE Ø50 PIVOINE ARGENT</v>
      </c>
      <c r="F1368" t="str">
        <v>1</v>
      </c>
      <c r="H1368" t="str">
        <v>BOMBE</v>
      </c>
      <c r="I1368" t="str">
        <v>SPHERIQUE</v>
      </c>
      <c r="J1368" t="str">
        <v>50</v>
      </c>
      <c r="K1368" t="str">
        <v>PIVOINE</v>
      </c>
      <c r="L1368" t="str">
        <v>ARGENT</v>
      </c>
      <c r="M1368" t="str">
        <v>CN</v>
      </c>
      <c r="N1368" t="str">
        <v>F4</v>
      </c>
      <c r="O1368" t="str">
        <v>1.3G</v>
      </c>
      <c r="P1368" t="str">
        <v>1008-F4-69253578</v>
      </c>
      <c r="Q1368" t="str">
        <v>0.05</v>
      </c>
      <c r="R1368" t="str">
        <v>2</v>
      </c>
      <c r="S1368" t="str">
        <v>50</v>
      </c>
      <c r="T1368" t="str">
        <v>F-00000300</v>
      </c>
      <c r="U1368" t="str">
        <v>3142</v>
      </c>
      <c r="V1368" t="str">
        <v>0.7111</v>
      </c>
      <c r="W1368" t="str">
        <v>0</v>
      </c>
      <c r="X1368" t="str">
        <v>https://tinyurl.com/y4336jf6</v>
      </c>
    </row>
    <row r="1369">
      <c r="A1369" t="str">
        <v>AutoTable</v>
      </c>
      <c r="D1369" t="str">
        <v>91050-18</v>
      </c>
      <c r="E1369" t="str">
        <v>BBE Ø50 FILET D'OR</v>
      </c>
      <c r="F1369" t="str">
        <v>1</v>
      </c>
      <c r="H1369" t="str">
        <v>BOMBE</v>
      </c>
      <c r="I1369" t="str">
        <v>SPHERIQUE</v>
      </c>
      <c r="J1369" t="str">
        <v>50</v>
      </c>
      <c r="K1369" t="str">
        <v>PLEUREUR</v>
      </c>
      <c r="L1369" t="str">
        <v>KAMURO</v>
      </c>
      <c r="M1369" t="str">
        <v>CN</v>
      </c>
      <c r="N1369" t="str">
        <v>F4</v>
      </c>
      <c r="O1369" t="str">
        <v>1.3G</v>
      </c>
      <c r="P1369" t="str">
        <v>1008-F4-69253578</v>
      </c>
      <c r="Q1369" t="str">
        <v>0.05</v>
      </c>
      <c r="R1369" t="str">
        <v>2</v>
      </c>
      <c r="S1369" t="str">
        <v>50</v>
      </c>
      <c r="T1369" t="str">
        <v>F-00000300</v>
      </c>
      <c r="U1369" t="str">
        <v>933</v>
      </c>
      <c r="V1369" t="str">
        <v>0.71362</v>
      </c>
      <c r="W1369" t="str">
        <v>2</v>
      </c>
      <c r="X1369" t="str">
        <v>https://youtu.be/O824RNOlQxY</v>
      </c>
    </row>
    <row r="1370">
      <c r="A1370" t="str">
        <v>AutoTable</v>
      </c>
      <c r="D1370" t="str">
        <v>91050-20</v>
      </c>
      <c r="E1370" t="str">
        <v>BBE Ø50 PIVOINE ROSE</v>
      </c>
      <c r="F1370" t="str">
        <v>1</v>
      </c>
      <c r="H1370" t="str">
        <v>BOMBE</v>
      </c>
      <c r="I1370" t="str">
        <v>SPHERIQUE</v>
      </c>
      <c r="J1370" t="str">
        <v>50</v>
      </c>
      <c r="K1370" t="str">
        <v>PIVOINE</v>
      </c>
      <c r="L1370" t="str">
        <v>ROSE</v>
      </c>
      <c r="M1370" t="str">
        <v>CN</v>
      </c>
      <c r="N1370" t="str">
        <v>F4</v>
      </c>
      <c r="O1370" t="str">
        <v>1.3G</v>
      </c>
      <c r="P1370" t="str">
        <v>1008-F4-69253578</v>
      </c>
      <c r="Q1370" t="str">
        <v>0.05</v>
      </c>
      <c r="R1370" t="str">
        <v>2</v>
      </c>
      <c r="S1370" t="str">
        <v>50</v>
      </c>
      <c r="T1370" t="str">
        <v>F-00000300</v>
      </c>
      <c r="U1370" t="str">
        <v>790</v>
      </c>
      <c r="V1370" t="str">
        <v>0.71443</v>
      </c>
      <c r="W1370" t="str">
        <v>0</v>
      </c>
      <c r="X1370" t="str">
        <v>https://youtu.be/H1J6wDUVXoQ</v>
      </c>
    </row>
    <row r="1371">
      <c r="A1371" t="str">
        <v>AutoTable</v>
      </c>
      <c r="D1371" t="str">
        <v>91050-39</v>
      </c>
      <c r="E1371" t="str">
        <v>BBE Ø50 CLIGNO BLANC</v>
      </c>
      <c r="F1371" t="str">
        <v>1</v>
      </c>
      <c r="H1371" t="str">
        <v>BOMBE</v>
      </c>
      <c r="I1371" t="str">
        <v>SPHERIQUE</v>
      </c>
      <c r="J1371" t="str">
        <v>50</v>
      </c>
      <c r="K1371" t="str">
        <v>CLIGNO</v>
      </c>
      <c r="L1371" t="str">
        <v>BLANC</v>
      </c>
      <c r="M1371" t="str">
        <v>CN</v>
      </c>
      <c r="N1371" t="str">
        <v>F4</v>
      </c>
      <c r="O1371" t="str">
        <v>1.3G</v>
      </c>
      <c r="P1371" t="str">
        <v>1008-F4-69253578</v>
      </c>
      <c r="Q1371" t="str">
        <v>0.05</v>
      </c>
      <c r="R1371" t="str">
        <v>2</v>
      </c>
      <c r="S1371" t="str">
        <v>50</v>
      </c>
      <c r="T1371" t="str">
        <v>F-00000300</v>
      </c>
      <c r="U1371" t="str">
        <v>515</v>
      </c>
      <c r="V1371" t="str">
        <v>0.71366</v>
      </c>
      <c r="W1371" t="str">
        <v>0</v>
      </c>
      <c r="X1371" t="str">
        <v>https://youtu.be/xc69SWL6ZYo</v>
      </c>
    </row>
    <row r="1372">
      <c r="A1372" t="str">
        <v>AutoTable</v>
      </c>
      <c r="D1372" t="str">
        <v>91075-01</v>
      </c>
      <c r="E1372" t="str">
        <v>BBE Ø75 OEUFS DE DRAGON</v>
      </c>
      <c r="F1372" t="str">
        <v>1</v>
      </c>
      <c r="H1372" t="str">
        <v>BOMBE</v>
      </c>
      <c r="I1372" t="str">
        <v>SPHERIQUE</v>
      </c>
      <c r="J1372" t="str">
        <v>75</v>
      </c>
      <c r="K1372" t="str">
        <v>CREPITANT</v>
      </c>
      <c r="L1372" t="str">
        <v>ARGENT</v>
      </c>
      <c r="M1372" t="str">
        <v>CN</v>
      </c>
      <c r="N1372" t="str">
        <v>F4</v>
      </c>
      <c r="O1372" t="str">
        <v>1.3G</v>
      </c>
      <c r="P1372" t="str">
        <v>1008-F4-69252667</v>
      </c>
      <c r="Q1372" t="str">
        <v>0.14</v>
      </c>
      <c r="R1372" t="str">
        <v>3</v>
      </c>
      <c r="S1372" t="str">
        <v>75</v>
      </c>
      <c r="T1372" t="str">
        <v>F-00000300</v>
      </c>
      <c r="U1372" t="str">
        <v>2438</v>
      </c>
      <c r="V1372" t="str">
        <v>1.09367</v>
      </c>
      <c r="W1372" t="str">
        <v>0</v>
      </c>
      <c r="X1372" t="str">
        <v>https://youtu.be/rOmO6OcAxDE</v>
      </c>
    </row>
    <row r="1373">
      <c r="A1373" t="str">
        <v>AutoTable</v>
      </c>
      <c r="D1373" t="str">
        <v>91075-02</v>
      </c>
      <c r="E1373" t="str">
        <v>BBE Ø75 PIVOINE BLEUE</v>
      </c>
      <c r="F1373" t="str">
        <v>1</v>
      </c>
      <c r="H1373" t="str">
        <v>BOMBE</v>
      </c>
      <c r="I1373" t="str">
        <v>SPHERIQUE</v>
      </c>
      <c r="J1373" t="str">
        <v>75</v>
      </c>
      <c r="K1373" t="str">
        <v>PIVOINE</v>
      </c>
      <c r="L1373" t="str">
        <v>BLEU</v>
      </c>
      <c r="M1373" t="str">
        <v>CN</v>
      </c>
      <c r="N1373" t="str">
        <v>F4</v>
      </c>
      <c r="O1373" t="str">
        <v>1.3G</v>
      </c>
      <c r="P1373" t="str">
        <v>1008-F4-69252667</v>
      </c>
      <c r="Q1373" t="str">
        <v>0.14</v>
      </c>
      <c r="R1373" t="str">
        <v>3</v>
      </c>
      <c r="S1373" t="str">
        <v>75</v>
      </c>
      <c r="T1373" t="str">
        <v>F-00000300</v>
      </c>
      <c r="U1373" t="str">
        <v>2503</v>
      </c>
      <c r="V1373" t="str">
        <v>1.08667</v>
      </c>
      <c r="W1373" t="str">
        <v>495</v>
      </c>
      <c r="X1373" t="str">
        <v>https://tinyurl.com/y4c5aun4</v>
      </c>
    </row>
    <row r="1374">
      <c r="A1374" t="str">
        <v>AutoTable</v>
      </c>
      <c r="D1374" t="str">
        <v>91075-03</v>
      </c>
      <c r="E1374" t="str">
        <v>BBE Ø75 PIVOINE BLANCHE</v>
      </c>
      <c r="F1374" t="str">
        <v>1</v>
      </c>
      <c r="H1374" t="str">
        <v>BOMBE</v>
      </c>
      <c r="I1374" t="str">
        <v>SPHERIQUE</v>
      </c>
      <c r="J1374" t="str">
        <v>75</v>
      </c>
      <c r="K1374" t="str">
        <v>PIVOINE</v>
      </c>
      <c r="L1374" t="str">
        <v>BLANC</v>
      </c>
      <c r="M1374" t="str">
        <v>CN</v>
      </c>
      <c r="N1374" t="str">
        <v>F4</v>
      </c>
      <c r="O1374" t="str">
        <v>1.3G</v>
      </c>
      <c r="P1374" t="str">
        <v>1008-F4-69252667</v>
      </c>
      <c r="Q1374" t="str">
        <v>0.14</v>
      </c>
      <c r="R1374" t="str">
        <v>3</v>
      </c>
      <c r="S1374" t="str">
        <v>75</v>
      </c>
      <c r="T1374" t="str">
        <v>F-00000300</v>
      </c>
      <c r="U1374" t="str">
        <v>1547</v>
      </c>
      <c r="V1374" t="str">
        <v>1.09</v>
      </c>
      <c r="W1374" t="str">
        <v>280</v>
      </c>
      <c r="X1374" t="str">
        <v>https://tinyurl.com/y5eyhu2j</v>
      </c>
    </row>
    <row r="1375">
      <c r="A1375" t="str">
        <v>AutoTable</v>
      </c>
      <c r="D1375" t="str">
        <v>91075-04</v>
      </c>
      <c r="E1375" t="str">
        <v>BBE Ø75 PIVOINE JAUNE</v>
      </c>
      <c r="F1375" t="str">
        <v>1</v>
      </c>
      <c r="H1375" t="str">
        <v>BOMBE</v>
      </c>
      <c r="I1375" t="str">
        <v>SPHERIQUE</v>
      </c>
      <c r="J1375" t="str">
        <v>75</v>
      </c>
      <c r="K1375" t="str">
        <v>PIVOINE</v>
      </c>
      <c r="L1375" t="str">
        <v>JAUNE</v>
      </c>
      <c r="M1375" t="str">
        <v>CN</v>
      </c>
      <c r="N1375" t="str">
        <v>F4</v>
      </c>
      <c r="O1375" t="str">
        <v>1.3G</v>
      </c>
      <c r="P1375" t="str">
        <v>1008-F4-69252667</v>
      </c>
      <c r="Q1375" t="str">
        <v>0.14</v>
      </c>
      <c r="R1375" t="str">
        <v>3</v>
      </c>
      <c r="S1375" t="str">
        <v>75</v>
      </c>
      <c r="T1375" t="str">
        <v>F-00000300</v>
      </c>
      <c r="U1375" t="str">
        <v>482</v>
      </c>
      <c r="V1375" t="str">
        <v>1.07927</v>
      </c>
      <c r="W1375" t="str">
        <v>482</v>
      </c>
      <c r="X1375" t="str">
        <v>https://youtu.be/ciCqOJOB7kU</v>
      </c>
    </row>
    <row r="1376">
      <c r="A1376" t="str">
        <v>AutoTable</v>
      </c>
      <c r="D1376" t="str">
        <v>91075-05</v>
      </c>
      <c r="E1376" t="str">
        <v>BBE Ø75  PIVOINE VERTE</v>
      </c>
      <c r="F1376" t="str">
        <v>1</v>
      </c>
      <c r="H1376" t="str">
        <v>BOMBE</v>
      </c>
      <c r="I1376" t="str">
        <v>SPHERIQUE</v>
      </c>
      <c r="J1376" t="str">
        <v>75</v>
      </c>
      <c r="K1376" t="str">
        <v>PIVOINE</v>
      </c>
      <c r="L1376" t="str">
        <v>VERT</v>
      </c>
      <c r="M1376" t="str">
        <v>CN</v>
      </c>
      <c r="N1376" t="str">
        <v>F4</v>
      </c>
      <c r="O1376" t="str">
        <v>1.3G</v>
      </c>
      <c r="P1376" t="str">
        <v>1008-F4-69252667</v>
      </c>
      <c r="Q1376" t="str">
        <v>0.14</v>
      </c>
      <c r="R1376" t="str">
        <v>3</v>
      </c>
      <c r="S1376" t="str">
        <v>75</v>
      </c>
      <c r="T1376" t="str">
        <v>F-00000300</v>
      </c>
      <c r="U1376" t="str">
        <v>1852</v>
      </c>
      <c r="V1376" t="str">
        <v>1.1</v>
      </c>
      <c r="W1376" t="str">
        <v>255</v>
      </c>
      <c r="X1376" t="str">
        <v>https://youtu.be/4T_NKRmmR0I</v>
      </c>
    </row>
    <row r="1377">
      <c r="A1377" t="str">
        <v>AutoTable</v>
      </c>
      <c r="D1377" t="str">
        <v>91075-06</v>
      </c>
      <c r="E1377" t="str">
        <v>BBE Ø75 PIVOINE ROUGE</v>
      </c>
      <c r="F1377" t="str">
        <v>1</v>
      </c>
      <c r="H1377" t="str">
        <v>BOMBE</v>
      </c>
      <c r="I1377" t="str">
        <v>SPHERIQUE</v>
      </c>
      <c r="J1377" t="str">
        <v>75</v>
      </c>
      <c r="K1377" t="str">
        <v>PIVOINE</v>
      </c>
      <c r="L1377" t="str">
        <v>ROUGE</v>
      </c>
      <c r="M1377" t="str">
        <v>CN</v>
      </c>
      <c r="N1377" t="str">
        <v>F4</v>
      </c>
      <c r="O1377" t="str">
        <v>1.3G</v>
      </c>
      <c r="P1377" t="str">
        <v>1008-F4-69252667</v>
      </c>
      <c r="Q1377" t="str">
        <v>0.14</v>
      </c>
      <c r="R1377" t="str">
        <v>3</v>
      </c>
      <c r="S1377" t="str">
        <v>75</v>
      </c>
      <c r="T1377" t="str">
        <v>F-00000300</v>
      </c>
      <c r="U1377" t="str">
        <v>1890</v>
      </c>
      <c r="V1377" t="str">
        <v>1.1</v>
      </c>
      <c r="W1377" t="str">
        <v>945</v>
      </c>
      <c r="X1377" t="str">
        <v>https://youtu.be/kliQmyPpG74</v>
      </c>
    </row>
    <row r="1378">
      <c r="A1378" t="str">
        <v>AutoTable</v>
      </c>
      <c r="D1378" t="str">
        <v>91075-07</v>
      </c>
      <c r="E1378" t="str">
        <v>BBE Ø75 PIVOINE JAUNE</v>
      </c>
      <c r="F1378" t="str">
        <v>1</v>
      </c>
      <c r="H1378" t="str">
        <v>BOMBE</v>
      </c>
      <c r="I1378" t="str">
        <v>SPHERIQUE</v>
      </c>
      <c r="J1378" t="str">
        <v>75</v>
      </c>
      <c r="K1378" t="str">
        <v>PIVOINE</v>
      </c>
      <c r="L1378" t="str">
        <v>JAUNE</v>
      </c>
      <c r="M1378" t="str">
        <v>CN</v>
      </c>
      <c r="N1378" t="str">
        <v>F4</v>
      </c>
      <c r="O1378" t="str">
        <v>1.3G</v>
      </c>
      <c r="P1378" t="str">
        <v>1008-F4-69252667</v>
      </c>
      <c r="Q1378" t="str">
        <v>0.14</v>
      </c>
      <c r="R1378" t="str">
        <v>3</v>
      </c>
      <c r="S1378" t="str">
        <v>75</v>
      </c>
      <c r="T1378" t="str">
        <v>F-00000300</v>
      </c>
      <c r="U1378" t="str">
        <v>1081</v>
      </c>
      <c r="V1378" t="str">
        <v>1.07919</v>
      </c>
      <c r="W1378" t="str">
        <v>720</v>
      </c>
      <c r="X1378" t="str">
        <v>https://youtu.be/G_1UuUvxr7k</v>
      </c>
    </row>
    <row r="1379">
      <c r="A1379" t="str">
        <v>AutoTable</v>
      </c>
      <c r="D1379" t="str">
        <v>91075-08</v>
      </c>
      <c r="E1379" t="str">
        <v>BBE Ø75 PIVOINE MULTICOLORE</v>
      </c>
      <c r="F1379" t="str">
        <v>1</v>
      </c>
      <c r="H1379" t="str">
        <v>BOMBE</v>
      </c>
      <c r="I1379" t="str">
        <v>SPHERIQUE</v>
      </c>
      <c r="J1379" t="str">
        <v>75</v>
      </c>
      <c r="K1379" t="str">
        <v>PIVOINE</v>
      </c>
      <c r="L1379" t="str">
        <v>MULTICOLORE</v>
      </c>
      <c r="M1379" t="str">
        <v>CN</v>
      </c>
      <c r="N1379" t="str">
        <v>F4</v>
      </c>
      <c r="O1379" t="str">
        <v>1.3G</v>
      </c>
      <c r="P1379" t="str">
        <v>1008-F4-69252667</v>
      </c>
      <c r="Q1379" t="str">
        <v>0.14</v>
      </c>
      <c r="R1379" t="str">
        <v>3</v>
      </c>
      <c r="S1379" t="str">
        <v>75</v>
      </c>
      <c r="T1379" t="str">
        <v>F-00000300</v>
      </c>
      <c r="U1379" t="str">
        <v>2860</v>
      </c>
      <c r="V1379" t="str">
        <v>1.0594</v>
      </c>
      <c r="W1379" t="str">
        <v>0</v>
      </c>
    </row>
    <row r="1380">
      <c r="A1380" t="str">
        <v>AutoTable</v>
      </c>
      <c r="D1380" t="str">
        <v>91075-09</v>
      </c>
      <c r="E1380" t="str">
        <v>BBE Ø75 PIVOINE ARGENT</v>
      </c>
      <c r="F1380" t="str">
        <v>1</v>
      </c>
      <c r="H1380" t="str">
        <v>BOMBE</v>
      </c>
      <c r="I1380" t="str">
        <v>SPHERIQUE</v>
      </c>
      <c r="J1380" t="str">
        <v>75</v>
      </c>
      <c r="K1380" t="str">
        <v>PIVOINE</v>
      </c>
      <c r="L1380" t="str">
        <v>ARGENT</v>
      </c>
      <c r="M1380" t="str">
        <v>CN</v>
      </c>
      <c r="N1380" t="str">
        <v>F4</v>
      </c>
      <c r="O1380" t="str">
        <v>1.3G</v>
      </c>
      <c r="P1380" t="str">
        <v>1008-F4-69252667</v>
      </c>
      <c r="Q1380" t="str">
        <v>0.14</v>
      </c>
      <c r="R1380" t="str">
        <v>3</v>
      </c>
      <c r="S1380" t="str">
        <v>75</v>
      </c>
      <c r="T1380" t="str">
        <v>F-00000300</v>
      </c>
      <c r="U1380" t="str">
        <v>3731</v>
      </c>
      <c r="V1380" t="str">
        <v>1.11523</v>
      </c>
      <c r="W1380" t="str">
        <v>0</v>
      </c>
      <c r="X1380" t="str">
        <v>https://youtu.be/ZTnkEZ8SIkU</v>
      </c>
    </row>
    <row r="1381">
      <c r="A1381" t="str">
        <v>AutoTable</v>
      </c>
      <c r="D1381" t="str">
        <v>91075-10</v>
      </c>
      <c r="E1381" t="str">
        <v>BBE Ø75 PIVOINE VIOLETTE</v>
      </c>
      <c r="F1381" t="str">
        <v>1</v>
      </c>
      <c r="H1381" t="str">
        <v>BOMBE</v>
      </c>
      <c r="I1381" t="str">
        <v>SPHERIQUE</v>
      </c>
      <c r="J1381" t="str">
        <v>75</v>
      </c>
      <c r="K1381" t="str">
        <v>PIVOINE</v>
      </c>
      <c r="L1381" t="str">
        <v>VIOLET</v>
      </c>
      <c r="M1381" t="str">
        <v>CN</v>
      </c>
      <c r="N1381" t="str">
        <v>F4</v>
      </c>
      <c r="O1381" t="str">
        <v>1.3G</v>
      </c>
      <c r="P1381" t="str">
        <v>1008-F4-69252667</v>
      </c>
      <c r="Q1381" t="str">
        <v>0.14</v>
      </c>
      <c r="R1381" t="str">
        <v>3</v>
      </c>
      <c r="S1381" t="str">
        <v>75</v>
      </c>
      <c r="T1381" t="str">
        <v>F-00000300</v>
      </c>
      <c r="U1381" t="str">
        <v>1570</v>
      </c>
      <c r="V1381" t="str">
        <v>1.11667</v>
      </c>
      <c r="W1381" t="str">
        <v>375</v>
      </c>
      <c r="X1381" t="str">
        <v>https://youtu.be/VK_IsErVvrs</v>
      </c>
    </row>
    <row r="1382">
      <c r="A1382" t="str">
        <v>AutoTable</v>
      </c>
      <c r="D1382" t="str">
        <v>91075-18</v>
      </c>
      <c r="E1382" t="str">
        <v>BBE Ø75 FILET D'OR</v>
      </c>
      <c r="F1382" t="str">
        <v>1</v>
      </c>
      <c r="H1382" t="str">
        <v>BOMBE</v>
      </c>
      <c r="I1382" t="str">
        <v>SPHERIQUE</v>
      </c>
      <c r="J1382" t="str">
        <v>75</v>
      </c>
      <c r="K1382" t="str">
        <v>PLEUREUR</v>
      </c>
      <c r="L1382" t="str">
        <v>KAMURO</v>
      </c>
      <c r="M1382" t="str">
        <v>CN</v>
      </c>
      <c r="N1382" t="str">
        <v>F4</v>
      </c>
      <c r="O1382" t="str">
        <v>1.3G</v>
      </c>
      <c r="P1382" t="str">
        <v>1008-F4-69252667</v>
      </c>
      <c r="Q1382" t="str">
        <v>0.14</v>
      </c>
      <c r="R1382" t="str">
        <v>3</v>
      </c>
      <c r="S1382" t="str">
        <v>75</v>
      </c>
      <c r="T1382" t="str">
        <v>F-00000300</v>
      </c>
      <c r="U1382" t="str">
        <v>5009</v>
      </c>
      <c r="V1382" t="str">
        <v>1.28397</v>
      </c>
      <c r="W1382" t="str">
        <v>960</v>
      </c>
      <c r="X1382" t="str">
        <v>https://youtu.be/GdbuqP4-0FA</v>
      </c>
    </row>
    <row r="1383">
      <c r="A1383" t="str">
        <v>AutoTable</v>
      </c>
      <c r="D1383" t="str">
        <v>91075-19</v>
      </c>
      <c r="E1383" t="str">
        <v>BBE Ø75 FILET D'ARGENT</v>
      </c>
      <c r="F1383" t="str">
        <v>1</v>
      </c>
      <c r="H1383" t="str">
        <v>BOMBE</v>
      </c>
      <c r="I1383" t="str">
        <v>SPHERIQUE</v>
      </c>
      <c r="J1383" t="str">
        <v>75</v>
      </c>
      <c r="K1383" t="str">
        <v>PLEUREUR</v>
      </c>
      <c r="L1383" t="str">
        <v>ARGENT</v>
      </c>
      <c r="M1383" t="str">
        <v>CN</v>
      </c>
      <c r="N1383" t="str">
        <v>F4</v>
      </c>
      <c r="O1383" t="str">
        <v>1.3G</v>
      </c>
      <c r="P1383" t="str">
        <v>1008-F4-69252667</v>
      </c>
      <c r="Q1383" t="str">
        <v>0.14</v>
      </c>
      <c r="R1383" t="str">
        <v>3</v>
      </c>
      <c r="S1383" t="str">
        <v>75</v>
      </c>
      <c r="T1383" t="str">
        <v>F-00000300</v>
      </c>
      <c r="U1383" t="str">
        <v>1571</v>
      </c>
      <c r="V1383" t="str">
        <v>1.27695</v>
      </c>
      <c r="W1383" t="str">
        <v>280</v>
      </c>
      <c r="X1383" t="str">
        <v>https://youtu.be/Hz0v9b6wRK0</v>
      </c>
    </row>
    <row r="1384">
      <c r="A1384" t="str">
        <v>AutoTable</v>
      </c>
      <c r="D1384" t="str">
        <v>91075-20</v>
      </c>
      <c r="E1384" t="str">
        <v>BBE Ø75 PIVOINE ROSE</v>
      </c>
      <c r="F1384" t="str">
        <v>1</v>
      </c>
      <c r="H1384" t="str">
        <v>BOMBE</v>
      </c>
      <c r="I1384" t="str">
        <v>SPHERIQUE</v>
      </c>
      <c r="J1384" t="str">
        <v>75</v>
      </c>
      <c r="K1384" t="str">
        <v>PIVOINE</v>
      </c>
      <c r="L1384" t="str">
        <v>ROSE</v>
      </c>
      <c r="M1384" t="str">
        <v>CN</v>
      </c>
      <c r="N1384" t="str">
        <v>F4</v>
      </c>
      <c r="O1384" t="str">
        <v>1.3G</v>
      </c>
      <c r="P1384" t="str">
        <v>1008-F4-69252667</v>
      </c>
      <c r="Q1384" t="str">
        <v>0.14</v>
      </c>
      <c r="R1384" t="str">
        <v>3</v>
      </c>
      <c r="S1384" t="str">
        <v>75</v>
      </c>
      <c r="T1384" t="str">
        <v>F-00000300</v>
      </c>
      <c r="U1384" t="str">
        <v>1152</v>
      </c>
      <c r="V1384" t="str">
        <v>1.12</v>
      </c>
      <c r="W1384" t="str">
        <v>0</v>
      </c>
      <c r="X1384" t="str">
        <v>https://tinyurl.com/y59bqo49</v>
      </c>
    </row>
    <row r="1385">
      <c r="A1385" t="str">
        <v>AutoTable</v>
      </c>
      <c r="D1385" t="str">
        <v>91075-23</v>
      </c>
      <c r="E1385" t="str">
        <v>BBE Ø75 PIVOINE ORANGE</v>
      </c>
      <c r="F1385" t="str">
        <v>1</v>
      </c>
      <c r="H1385" t="str">
        <v>BOMBE</v>
      </c>
      <c r="I1385" t="str">
        <v>SPHERIQUE</v>
      </c>
      <c r="J1385" t="str">
        <v>75</v>
      </c>
      <c r="K1385" t="str">
        <v>PIVOINE</v>
      </c>
      <c r="L1385" t="str">
        <v>ORANGE</v>
      </c>
      <c r="M1385" t="str">
        <v>CN</v>
      </c>
      <c r="N1385" t="str">
        <v>F4</v>
      </c>
      <c r="O1385" t="str">
        <v>1.3G</v>
      </c>
      <c r="P1385" t="str">
        <v>1008-F4-69252667</v>
      </c>
      <c r="Q1385" t="str">
        <v>0.14</v>
      </c>
      <c r="R1385" t="str">
        <v>3</v>
      </c>
      <c r="S1385" t="str">
        <v>75</v>
      </c>
      <c r="T1385" t="str">
        <v>F-00000300</v>
      </c>
      <c r="U1385" t="str">
        <v>1440</v>
      </c>
      <c r="V1385" t="str">
        <v>1.0792</v>
      </c>
      <c r="W1385" t="str">
        <v>106</v>
      </c>
    </row>
    <row r="1386">
      <c r="A1386" t="str">
        <v>AutoTable</v>
      </c>
      <c r="D1386" t="str">
        <v>91075-37</v>
      </c>
      <c r="E1386" t="str">
        <v>BOMBE Ø75  PIVOINE CLIGNOTANTE OR</v>
      </c>
      <c r="F1386" t="str">
        <v>ANCIENNES REFS</v>
      </c>
      <c r="H1386" t="str">
        <v>BOMBE</v>
      </c>
      <c r="I1386" t="str">
        <v>SPHERIQUE</v>
      </c>
      <c r="J1386" t="str">
        <v>75</v>
      </c>
      <c r="K1386" t="str">
        <v>PIVOINE CLIGNO</v>
      </c>
      <c r="L1386" t="str">
        <v>OR</v>
      </c>
      <c r="M1386" t="str">
        <v>CN</v>
      </c>
      <c r="N1386" t="str">
        <v>F4</v>
      </c>
      <c r="O1386" t="str">
        <v>1.3G</v>
      </c>
      <c r="P1386" t="str">
        <v>1008-F4-69252667</v>
      </c>
      <c r="Q1386" t="str">
        <v>0.14</v>
      </c>
      <c r="R1386" t="str">
        <v>3</v>
      </c>
      <c r="S1386" t="str">
        <v>75</v>
      </c>
      <c r="T1386" t="str">
        <v>F-00000300</v>
      </c>
      <c r="U1386" t="str">
        <v>0</v>
      </c>
      <c r="V1386" t="str">
        <v>0.9775</v>
      </c>
      <c r="W1386" t="str">
        <v>0</v>
      </c>
    </row>
    <row r="1387">
      <c r="A1387" t="str">
        <v>AutoTable</v>
      </c>
      <c r="D1387" t="str">
        <v>91075-39</v>
      </c>
      <c r="E1387" t="str">
        <v>BBE Ø75 CLIGNO BLANC</v>
      </c>
      <c r="F1387" t="str">
        <v>1</v>
      </c>
      <c r="H1387" t="str">
        <v>BOMBE</v>
      </c>
      <c r="I1387" t="str">
        <v>SPHERIQUE</v>
      </c>
      <c r="J1387" t="str">
        <v>75</v>
      </c>
      <c r="K1387" t="str">
        <v>CLIGNO</v>
      </c>
      <c r="L1387" t="str">
        <v>BLANC</v>
      </c>
      <c r="M1387" t="str">
        <v>CN</v>
      </c>
      <c r="N1387" t="str">
        <v>F4</v>
      </c>
      <c r="O1387" t="str">
        <v>1.3G</v>
      </c>
      <c r="P1387" t="str">
        <v>1008-F4-69252667</v>
      </c>
      <c r="Q1387" t="str">
        <v>0.14</v>
      </c>
      <c r="R1387" t="str">
        <v>3</v>
      </c>
      <c r="S1387" t="str">
        <v>75</v>
      </c>
      <c r="T1387" t="str">
        <v>F-00000300</v>
      </c>
      <c r="U1387" t="str">
        <v>2547</v>
      </c>
      <c r="V1387" t="str">
        <v>1.10241</v>
      </c>
      <c r="W1387" t="str">
        <v>360</v>
      </c>
      <c r="X1387" t="str">
        <v>https://tinyurl.com/y6s3d2zz</v>
      </c>
    </row>
    <row r="1388">
      <c r="A1388" t="str">
        <v>AutoTable</v>
      </c>
      <c r="D1388" t="str">
        <v>91150-48</v>
      </c>
      <c r="E1388" t="str">
        <v>BBE Ø50 PIVOINE ROUGE À OEUFS DE DRAGON</v>
      </c>
      <c r="F1388" t="str">
        <v>1</v>
      </c>
      <c r="H1388" t="str">
        <v>BOMBE</v>
      </c>
      <c r="I1388" t="str">
        <v>SPHERIQUE</v>
      </c>
      <c r="J1388" t="str">
        <v>50</v>
      </c>
      <c r="K1388" t="str">
        <v>CREPITANT</v>
      </c>
      <c r="L1388" t="str">
        <v>ROUGE</v>
      </c>
      <c r="M1388" t="str">
        <v>CN</v>
      </c>
      <c r="N1388" t="str">
        <v>F4</v>
      </c>
      <c r="O1388" t="str">
        <v>1.3G</v>
      </c>
      <c r="P1388" t="str">
        <v>1008-F4-69253578</v>
      </c>
      <c r="Q1388" t="str">
        <v>0.05</v>
      </c>
      <c r="R1388" t="str">
        <v>2</v>
      </c>
      <c r="S1388" t="str">
        <v>50</v>
      </c>
      <c r="T1388" t="str">
        <v>F-00000300</v>
      </c>
      <c r="U1388" t="str">
        <v>2355</v>
      </c>
      <c r="V1388" t="str">
        <v>0.71328</v>
      </c>
      <c r="W1388" t="str">
        <v>0</v>
      </c>
      <c r="X1388" t="str">
        <v>https://youtu.be/RmradTUAPbc</v>
      </c>
    </row>
    <row r="1389">
      <c r="A1389" t="str">
        <v>AutoTable</v>
      </c>
      <c r="D1389" t="str">
        <v>91150-61</v>
      </c>
      <c r="E1389" t="str">
        <v>BBE Ø50 PIVOINE MULTICOLORE À OEUFS DE DRAGON</v>
      </c>
      <c r="F1389" t="str">
        <v>1</v>
      </c>
      <c r="H1389" t="str">
        <v>BOMBE</v>
      </c>
      <c r="I1389" t="str">
        <v>SPHERIQUE</v>
      </c>
      <c r="J1389" t="str">
        <v>50</v>
      </c>
      <c r="K1389" t="str">
        <v>CREPITANT</v>
      </c>
      <c r="L1389" t="str">
        <v>MULTICOLORE</v>
      </c>
      <c r="M1389" t="str">
        <v>CN</v>
      </c>
      <c r="N1389" t="str">
        <v>F4</v>
      </c>
      <c r="O1389" t="str">
        <v>1.3G</v>
      </c>
      <c r="P1389" t="str">
        <v>1008-F4-69253578</v>
      </c>
      <c r="Q1389" t="str">
        <v>0.05</v>
      </c>
      <c r="R1389" t="str">
        <v>2</v>
      </c>
      <c r="S1389" t="str">
        <v>50</v>
      </c>
      <c r="T1389" t="str">
        <v>F-00000300</v>
      </c>
      <c r="U1389" t="str">
        <v>482</v>
      </c>
      <c r="V1389" t="str">
        <v>0.7138</v>
      </c>
      <c r="W1389" t="str">
        <v>0</v>
      </c>
      <c r="X1389" t="str">
        <v>https://tinyurl.com/y69o7kbb</v>
      </c>
    </row>
    <row r="1390">
      <c r="A1390" t="str">
        <v>AutoTable</v>
      </c>
      <c r="D1390" t="str">
        <v>91175-07</v>
      </c>
      <c r="E1390" t="str">
        <v>BBE Ø75 SCINTILLANT OR ET ROSE</v>
      </c>
      <c r="F1390" t="str">
        <v>1</v>
      </c>
      <c r="G1390" t="str">
        <v>2020</v>
      </c>
      <c r="H1390" t="str">
        <v>BOMBE</v>
      </c>
      <c r="I1390" t="str">
        <v>SPHERIQUE</v>
      </c>
      <c r="J1390" t="str">
        <v>75</v>
      </c>
      <c r="K1390" t="str">
        <v>CLIGNO</v>
      </c>
      <c r="L1390" t="str">
        <v>ROSE</v>
      </c>
      <c r="M1390" t="str">
        <v>CN</v>
      </c>
      <c r="N1390" t="str">
        <v>F4</v>
      </c>
      <c r="O1390" t="str">
        <v>1.3G</v>
      </c>
      <c r="P1390" t="str">
        <v>1008-F4-69252667</v>
      </c>
      <c r="Q1390" t="str">
        <v>0.14</v>
      </c>
      <c r="R1390" t="str">
        <v>3</v>
      </c>
      <c r="S1390" t="str">
        <v>75</v>
      </c>
      <c r="T1390" t="str">
        <v>F-00000300</v>
      </c>
      <c r="U1390" t="str">
        <v>0</v>
      </c>
      <c r="V1390" t="str">
        <v>0</v>
      </c>
      <c r="W1390" t="str">
        <v>15</v>
      </c>
    </row>
    <row r="1391">
      <c r="A1391" t="str">
        <v>AutoTable</v>
      </c>
      <c r="D1391" t="str">
        <v>91210-18</v>
      </c>
      <c r="E1391" t="str">
        <v>BBE Ø100 FILET D'OR + TC FILET D'OR</v>
      </c>
      <c r="F1391" t="str">
        <v>1</v>
      </c>
      <c r="H1391" t="str">
        <v>BOMBE</v>
      </c>
      <c r="I1391" t="str">
        <v>SPHERIQUE</v>
      </c>
      <c r="J1391" t="str">
        <v>100</v>
      </c>
      <c r="K1391" t="str">
        <v>PLEUREUR</v>
      </c>
      <c r="L1391" t="str">
        <v>KAMURO</v>
      </c>
      <c r="M1391" t="str">
        <v>CN</v>
      </c>
      <c r="N1391" t="str">
        <v>F4</v>
      </c>
      <c r="O1391" t="str">
        <v>1.3G</v>
      </c>
      <c r="P1391" t="str">
        <v>1008-F4-69252665</v>
      </c>
      <c r="Q1391" t="str">
        <v>0.35</v>
      </c>
      <c r="R1391" t="str">
        <v>3,5</v>
      </c>
      <c r="S1391" t="str">
        <v>100</v>
      </c>
      <c r="T1391" t="str">
        <v>F-00000300</v>
      </c>
      <c r="U1391" t="str">
        <v>32</v>
      </c>
      <c r="V1391" t="str">
        <v>2.85</v>
      </c>
      <c r="W1391" t="str">
        <v>5</v>
      </c>
      <c r="X1391" t="str">
        <v>https://tinyurl.com/y45k9e22</v>
      </c>
    </row>
    <row r="1392">
      <c r="A1392" t="str">
        <v>AutoTable</v>
      </c>
      <c r="D1392" t="str">
        <v>91210-18/B</v>
      </c>
      <c r="E1392" t="str">
        <v>BBE Ø100 FILET D'OR À BLEU + TC FILET D'OR</v>
      </c>
      <c r="F1392" t="str">
        <v>1</v>
      </c>
      <c r="H1392" t="str">
        <v>BOMBE</v>
      </c>
      <c r="I1392" t="str">
        <v>SPHERIQUE</v>
      </c>
      <c r="J1392" t="str">
        <v>100</v>
      </c>
      <c r="K1392" t="str">
        <v>PLEUREUR</v>
      </c>
      <c r="L1392" t="str">
        <v>KAMURO</v>
      </c>
      <c r="M1392" t="str">
        <v>CN</v>
      </c>
      <c r="N1392" t="str">
        <v>F4</v>
      </c>
      <c r="O1392" t="str">
        <v>1.3G</v>
      </c>
      <c r="P1392" t="str">
        <v>1008-F4-69252665</v>
      </c>
      <c r="Q1392" t="str">
        <v>0.32</v>
      </c>
      <c r="R1392" t="str">
        <v>3,5</v>
      </c>
      <c r="S1392" t="str">
        <v>100</v>
      </c>
      <c r="T1392" t="str">
        <v>F-00000300</v>
      </c>
      <c r="U1392" t="str">
        <v>0</v>
      </c>
      <c r="V1392" t="str">
        <v>2.85</v>
      </c>
      <c r="W1392" t="str">
        <v>24</v>
      </c>
      <c r="X1392" t="str">
        <v>https://tinyurl.com/y578hqh8</v>
      </c>
    </row>
    <row r="1393">
      <c r="A1393" t="str">
        <v>AutoTable</v>
      </c>
      <c r="D1393" t="str">
        <v>91212-16</v>
      </c>
      <c r="E1393" t="str">
        <v>BOMBE Ø125  PLUIE OR AVEC TRONC PLUIE OR</v>
      </c>
      <c r="F1393" t="str">
        <v>ANCIENNES REFS</v>
      </c>
      <c r="H1393" t="str">
        <v>BOMBE</v>
      </c>
      <c r="I1393" t="str">
        <v>SPHERIQUE</v>
      </c>
      <c r="J1393" t="str">
        <v>125</v>
      </c>
      <c r="K1393" t="str">
        <v>PIVOINE TRONC</v>
      </c>
      <c r="L1393" t="str">
        <v>OR</v>
      </c>
      <c r="M1393" t="str">
        <v>CN</v>
      </c>
      <c r="N1393" t="str">
        <v>F4</v>
      </c>
      <c r="O1393" t="str">
        <v>1.3G</v>
      </c>
      <c r="P1393" t="str">
        <v>1008-F4-69253205</v>
      </c>
      <c r="Q1393" t="str">
        <v>0.678</v>
      </c>
      <c r="R1393" t="str">
        <v>3,8</v>
      </c>
      <c r="S1393" t="str">
        <v>125</v>
      </c>
      <c r="T1393" t="str">
        <v>F-00000300</v>
      </c>
      <c r="U1393" t="str">
        <v>0</v>
      </c>
      <c r="V1393" t="str">
        <v>4.38</v>
      </c>
      <c r="W1393" t="str">
        <v>0</v>
      </c>
    </row>
    <row r="1394">
      <c r="A1394" t="str">
        <v>AutoTable</v>
      </c>
      <c r="D1394" t="str">
        <v>91212-19</v>
      </c>
      <c r="E1394" t="str">
        <v>BBE Ø125 FILET D'ARGENT + TC ARGENT</v>
      </c>
      <c r="F1394" t="str">
        <v>1</v>
      </c>
      <c r="H1394" t="str">
        <v>BOMBE</v>
      </c>
      <c r="I1394" t="str">
        <v>SPHERIQUE</v>
      </c>
      <c r="J1394" t="str">
        <v>125</v>
      </c>
      <c r="K1394" t="str">
        <v>PLEUREUR</v>
      </c>
      <c r="L1394" t="str">
        <v>ARGENT</v>
      </c>
      <c r="M1394" t="str">
        <v>CN</v>
      </c>
      <c r="N1394" t="str">
        <v>F4</v>
      </c>
      <c r="O1394" t="str">
        <v>1.3G</v>
      </c>
      <c r="P1394" t="str">
        <v>1008-F4-69253205</v>
      </c>
      <c r="Q1394" t="str">
        <v>0.678</v>
      </c>
      <c r="R1394" t="str">
        <v>3,8</v>
      </c>
      <c r="S1394" t="str">
        <v>125</v>
      </c>
      <c r="T1394" t="str">
        <v>F-00000300</v>
      </c>
      <c r="U1394" t="str">
        <v>460</v>
      </c>
      <c r="V1394" t="str">
        <v>4.38429</v>
      </c>
      <c r="W1394" t="str">
        <v>24</v>
      </c>
      <c r="X1394" t="str">
        <v>https://tinyurl.com/yypgndmk</v>
      </c>
    </row>
    <row r="1395">
      <c r="A1395" t="str">
        <v>AutoTable</v>
      </c>
      <c r="D1395" t="str">
        <v>91215-22</v>
      </c>
      <c r="E1395" t="str">
        <v>BOMBE Ø150  TRONC + AQUA</v>
      </c>
      <c r="F1395" t="str">
        <v>ANCIENNES REFS</v>
      </c>
      <c r="H1395" t="str">
        <v>BOMBE</v>
      </c>
      <c r="I1395" t="str">
        <v>SPHERIQUE</v>
      </c>
      <c r="J1395" t="str">
        <v>150</v>
      </c>
      <c r="K1395" t="str">
        <v>PIVOINE TRONC</v>
      </c>
      <c r="L1395" t="str">
        <v>AQUA</v>
      </c>
      <c r="M1395" t="str">
        <v>CN</v>
      </c>
      <c r="N1395" t="str">
        <v>F4</v>
      </c>
      <c r="O1395" t="str">
        <v>1.3G</v>
      </c>
      <c r="P1395" t="str">
        <v>1008-F4-69253207</v>
      </c>
      <c r="Q1395" t="str">
        <v>1.07</v>
      </c>
      <c r="R1395" t="str">
        <v>4,2</v>
      </c>
      <c r="S1395" t="str">
        <v>150</v>
      </c>
      <c r="T1395" t="str">
        <v>F-00000300</v>
      </c>
      <c r="U1395" t="str">
        <v>0</v>
      </c>
      <c r="V1395" t="str">
        <v>6.06</v>
      </c>
      <c r="W1395" t="str">
        <v>0</v>
      </c>
    </row>
    <row r="1396">
      <c r="A1396" t="str">
        <v>AutoTable</v>
      </c>
      <c r="D1396" t="str">
        <v>91275-18/B</v>
      </c>
      <c r="E1396" t="str">
        <v>BBE Ø75 FILET D'OR À BLEU + TC FILET D'OR</v>
      </c>
      <c r="F1396" t="str">
        <v>1</v>
      </c>
      <c r="G1396" t="str">
        <v>2020</v>
      </c>
      <c r="H1396" t="str">
        <v>BOMBE</v>
      </c>
      <c r="I1396" t="str">
        <v>SPHERIQUE</v>
      </c>
      <c r="J1396" t="str">
        <v>75</v>
      </c>
      <c r="K1396" t="str">
        <v>PLEUREUR</v>
      </c>
      <c r="L1396" t="str">
        <v>KAMURO</v>
      </c>
      <c r="M1396" t="str">
        <v>CN</v>
      </c>
      <c r="N1396" t="str">
        <v>F4</v>
      </c>
      <c r="O1396" t="str">
        <v>1.3G</v>
      </c>
      <c r="P1396" t="str">
        <v>1008-F4-69252667</v>
      </c>
      <c r="Q1396" t="str">
        <v>0.146</v>
      </c>
      <c r="R1396" t="str">
        <v>3</v>
      </c>
      <c r="S1396" t="str">
        <v>75</v>
      </c>
      <c r="T1396" t="str">
        <v>F-00000300</v>
      </c>
      <c r="U1396" t="str">
        <v>0</v>
      </c>
      <c r="V1396" t="str">
        <v>0</v>
      </c>
      <c r="W1396" t="str">
        <v>0</v>
      </c>
    </row>
    <row r="1397">
      <c r="A1397" t="str">
        <v>AutoTable</v>
      </c>
      <c r="D1397" t="str">
        <v>91375-08</v>
      </c>
      <c r="E1397" t="str">
        <v>BBE Ø75 MULTICOLORE À OEUFS DE DRAGON</v>
      </c>
      <c r="F1397" t="str">
        <v>1</v>
      </c>
      <c r="G1397" t="str">
        <v>2019</v>
      </c>
      <c r="H1397" t="str">
        <v>BOMBE</v>
      </c>
      <c r="I1397" t="str">
        <v>SPHERIQUE</v>
      </c>
      <c r="J1397" t="str">
        <v>75</v>
      </c>
      <c r="K1397" t="str">
        <v>CREPITANT</v>
      </c>
      <c r="L1397" t="str">
        <v>MULTICOLORE</v>
      </c>
      <c r="M1397" t="str">
        <v>CN</v>
      </c>
      <c r="N1397" t="str">
        <v>F4</v>
      </c>
      <c r="O1397" t="str">
        <v>1.3G</v>
      </c>
      <c r="P1397" t="str">
        <v>1008-F4-69252667</v>
      </c>
      <c r="Q1397" t="str">
        <v>0.14</v>
      </c>
      <c r="R1397" t="str">
        <v>3</v>
      </c>
      <c r="S1397" t="str">
        <v>75</v>
      </c>
      <c r="T1397" t="str">
        <v>F-00000300</v>
      </c>
      <c r="U1397" t="str">
        <v>2190</v>
      </c>
      <c r="V1397" t="str">
        <v>1.08</v>
      </c>
      <c r="W1397" t="str">
        <v>0</v>
      </c>
      <c r="X1397" t="str">
        <v>https://youtu.be/xmFBKbQToRA</v>
      </c>
    </row>
    <row r="1398">
      <c r="A1398" t="str">
        <v>AutoTable</v>
      </c>
      <c r="D1398" t="str">
        <v>91410-12</v>
      </c>
      <c r="E1398" t="str">
        <v>BBE Ø100 ARGENT À BLEU</v>
      </c>
      <c r="F1398" t="str">
        <v>1</v>
      </c>
      <c r="H1398" t="str">
        <v>BOMBE</v>
      </c>
      <c r="I1398" t="str">
        <v>SPHERIQUE</v>
      </c>
      <c r="J1398" t="str">
        <v>100</v>
      </c>
      <c r="K1398" t="str">
        <v>CHANGEMENT</v>
      </c>
      <c r="L1398" t="str">
        <v>BLEU</v>
      </c>
      <c r="M1398" t="str">
        <v>CN</v>
      </c>
      <c r="N1398" t="str">
        <v>F4</v>
      </c>
      <c r="O1398" t="str">
        <v>1.3G</v>
      </c>
      <c r="P1398" t="str">
        <v>1008-F4-69252665</v>
      </c>
      <c r="Q1398" t="str">
        <v>0.32</v>
      </c>
      <c r="R1398" t="str">
        <v>3,5</v>
      </c>
      <c r="S1398" t="str">
        <v>100</v>
      </c>
      <c r="T1398" t="str">
        <v>F-00000300</v>
      </c>
      <c r="U1398" t="str">
        <v>502</v>
      </c>
      <c r="V1398" t="str">
        <v>1.96576</v>
      </c>
      <c r="W1398" t="str">
        <v>13</v>
      </c>
    </row>
    <row r="1399">
      <c r="A1399" t="str">
        <v>AutoTable</v>
      </c>
      <c r="D1399" t="str">
        <v>91410-21</v>
      </c>
      <c r="E1399" t="str">
        <v>BBE Ø100 ARGENT À JAUNE</v>
      </c>
      <c r="F1399" t="str">
        <v>1</v>
      </c>
      <c r="H1399" t="str">
        <v>BOMBE</v>
      </c>
      <c r="I1399" t="str">
        <v>SPHERIQUE</v>
      </c>
      <c r="J1399" t="str">
        <v>100</v>
      </c>
      <c r="K1399" t="str">
        <v>CHANGEMENT</v>
      </c>
      <c r="L1399" t="str">
        <v>JAUNE</v>
      </c>
      <c r="M1399" t="str">
        <v>CN</v>
      </c>
      <c r="N1399" t="str">
        <v>F4</v>
      </c>
      <c r="O1399" t="str">
        <v>1.3G</v>
      </c>
      <c r="P1399" t="str">
        <v>1008-F4-69252665</v>
      </c>
      <c r="Q1399" t="str">
        <v>0.32</v>
      </c>
      <c r="R1399" t="str">
        <v>3,5</v>
      </c>
      <c r="S1399" t="str">
        <v>100</v>
      </c>
      <c r="T1399" t="str">
        <v>F-00000300</v>
      </c>
      <c r="U1399" t="str">
        <v>183</v>
      </c>
      <c r="V1399" t="str">
        <v>2.12</v>
      </c>
      <c r="W1399" t="str">
        <v>1</v>
      </c>
    </row>
    <row r="1400">
      <c r="A1400" t="str">
        <v>AutoTable</v>
      </c>
      <c r="D1400" t="str">
        <v>91410-33</v>
      </c>
      <c r="E1400" t="str">
        <v>BBE Ø100 ARGENT À VERT</v>
      </c>
      <c r="F1400" t="str">
        <v>1</v>
      </c>
      <c r="H1400" t="str">
        <v>BOMBE</v>
      </c>
      <c r="I1400" t="str">
        <v>SPHERIQUE</v>
      </c>
      <c r="J1400" t="str">
        <v>100</v>
      </c>
      <c r="K1400" t="str">
        <v>CHANGEMENT</v>
      </c>
      <c r="L1400" t="str">
        <v>VERT</v>
      </c>
      <c r="M1400" t="str">
        <v>CN</v>
      </c>
      <c r="N1400" t="str">
        <v>F4</v>
      </c>
      <c r="O1400" t="str">
        <v>1.3G</v>
      </c>
      <c r="P1400" t="str">
        <v>1008-F4-69252665</v>
      </c>
      <c r="Q1400" t="str">
        <v>0.32</v>
      </c>
      <c r="R1400" t="str">
        <v>3,5</v>
      </c>
      <c r="S1400" t="str">
        <v>100</v>
      </c>
      <c r="T1400" t="str">
        <v>F-00000300</v>
      </c>
      <c r="U1400" t="str">
        <v>403</v>
      </c>
      <c r="V1400" t="str">
        <v>2.12</v>
      </c>
      <c r="W1400" t="str">
        <v>3</v>
      </c>
      <c r="X1400" t="str">
        <v>https://youtu.be/juRVTKEsFRk</v>
      </c>
    </row>
    <row r="1401">
      <c r="A1401" t="str">
        <v>AutoTable</v>
      </c>
      <c r="D1401" t="str">
        <v>91410-42</v>
      </c>
      <c r="E1401" t="str">
        <v>BBE Ø100 ARGENT À ROUGE</v>
      </c>
      <c r="F1401" t="str">
        <v>1</v>
      </c>
      <c r="H1401" t="str">
        <v>BOMBE</v>
      </c>
      <c r="I1401" t="str">
        <v>SPHERIQUE</v>
      </c>
      <c r="J1401" t="str">
        <v>100</v>
      </c>
      <c r="K1401" t="str">
        <v>CHANGEMENT</v>
      </c>
      <c r="L1401" t="str">
        <v>ROUGE</v>
      </c>
      <c r="M1401" t="str">
        <v>CN</v>
      </c>
      <c r="N1401" t="str">
        <v>F4</v>
      </c>
      <c r="O1401" t="str">
        <v>1.3G</v>
      </c>
      <c r="P1401" t="str">
        <v>1008-F4-69252665</v>
      </c>
      <c r="Q1401" t="str">
        <v>0.32</v>
      </c>
      <c r="R1401" t="str">
        <v>3,5</v>
      </c>
      <c r="S1401" t="str">
        <v>100</v>
      </c>
      <c r="T1401" t="str">
        <v>F-00000300</v>
      </c>
      <c r="U1401" t="str">
        <v>380</v>
      </c>
      <c r="V1401" t="str">
        <v>2.0968</v>
      </c>
      <c r="W1401" t="str">
        <v>0</v>
      </c>
      <c r="X1401" t="str">
        <v>https://tinyurl.com/y32fddwa</v>
      </c>
    </row>
    <row r="1402">
      <c r="A1402" t="str">
        <v>AutoTable</v>
      </c>
      <c r="D1402" t="str">
        <v>91410-51</v>
      </c>
      <c r="E1402" t="str">
        <v>BBE Ø100 ARGENT À AMBRE</v>
      </c>
      <c r="F1402" t="str">
        <v>1</v>
      </c>
      <c r="H1402" t="str">
        <v>BOMBE</v>
      </c>
      <c r="I1402" t="str">
        <v>SPHERIQUE</v>
      </c>
      <c r="J1402" t="str">
        <v>100</v>
      </c>
      <c r="K1402" t="str">
        <v>CHANGEMENT</v>
      </c>
      <c r="L1402" t="str">
        <v>JAUNE</v>
      </c>
      <c r="M1402" t="str">
        <v>CN</v>
      </c>
      <c r="N1402" t="str">
        <v>F4</v>
      </c>
      <c r="O1402" t="str">
        <v>1.3G</v>
      </c>
      <c r="P1402" t="str">
        <v>1008-F4-69252665</v>
      </c>
      <c r="Q1402" t="str">
        <v>0.32</v>
      </c>
      <c r="R1402" t="str">
        <v>3,5</v>
      </c>
      <c r="S1402" t="str">
        <v>100</v>
      </c>
      <c r="T1402" t="str">
        <v>F-00000300</v>
      </c>
      <c r="U1402" t="str">
        <v>486</v>
      </c>
      <c r="V1402" t="str">
        <v>2.08194</v>
      </c>
      <c r="W1402" t="str">
        <v>1</v>
      </c>
    </row>
    <row r="1403">
      <c r="A1403" t="str">
        <v>AutoTable</v>
      </c>
      <c r="D1403" t="str">
        <v>91410-62</v>
      </c>
      <c r="E1403" t="str">
        <v>BBE Ø100 ARGENT À MULTICOLORE</v>
      </c>
      <c r="F1403" t="str">
        <v>1</v>
      </c>
      <c r="H1403" t="str">
        <v>BOMBE</v>
      </c>
      <c r="I1403" t="str">
        <v>SPHERIQUE</v>
      </c>
      <c r="J1403" t="str">
        <v>100</v>
      </c>
      <c r="K1403" t="str">
        <v>CHANGEMENT</v>
      </c>
      <c r="L1403" t="str">
        <v>MULTICOLORE</v>
      </c>
      <c r="M1403" t="str">
        <v>CN</v>
      </c>
      <c r="N1403" t="str">
        <v>F4</v>
      </c>
      <c r="O1403" t="str">
        <v>1.3G</v>
      </c>
      <c r="P1403" t="str">
        <v>1008-F4-69252665</v>
      </c>
      <c r="Q1403" t="str">
        <v>0.32</v>
      </c>
      <c r="R1403" t="str">
        <v>3,5</v>
      </c>
      <c r="S1403" t="str">
        <v>100</v>
      </c>
      <c r="T1403" t="str">
        <v>F-00000300</v>
      </c>
      <c r="U1403" t="str">
        <v>180</v>
      </c>
      <c r="V1403" t="str">
        <v>1.96061</v>
      </c>
      <c r="W1403" t="str">
        <v>0</v>
      </c>
      <c r="X1403" t="str">
        <v>https://youtu.be/L8EcCKzeIX8</v>
      </c>
    </row>
    <row r="1404">
      <c r="A1404" t="str">
        <v>AutoTable</v>
      </c>
      <c r="D1404" t="str">
        <v>91410-63</v>
      </c>
      <c r="E1404" t="str">
        <v>BBE Ø100 ARGENT À BLANC</v>
      </c>
      <c r="F1404" t="str">
        <v>1</v>
      </c>
      <c r="H1404" t="str">
        <v>BOMBE</v>
      </c>
      <c r="I1404" t="str">
        <v>SPHERIQUE</v>
      </c>
      <c r="J1404" t="str">
        <v>100</v>
      </c>
      <c r="K1404" t="str">
        <v>CHANGEMENT</v>
      </c>
      <c r="L1404" t="str">
        <v>ARGENT</v>
      </c>
      <c r="M1404" t="str">
        <v>CN</v>
      </c>
      <c r="N1404" t="str">
        <v>F4</v>
      </c>
      <c r="O1404" t="str">
        <v>1.3G</v>
      </c>
      <c r="P1404" t="str">
        <v>1008-F4-69252665</v>
      </c>
      <c r="Q1404" t="str">
        <v>0.32</v>
      </c>
      <c r="R1404" t="str">
        <v>3,5</v>
      </c>
      <c r="S1404" t="str">
        <v>100</v>
      </c>
      <c r="T1404" t="str">
        <v>F-00000300</v>
      </c>
      <c r="U1404" t="str">
        <v>793</v>
      </c>
      <c r="V1404" t="str">
        <v>1.97047</v>
      </c>
      <c r="W1404" t="str">
        <v>0</v>
      </c>
      <c r="X1404" t="str">
        <v>https://tinyurl.com/y5w8qwc5</v>
      </c>
    </row>
    <row r="1405">
      <c r="A1405" t="str">
        <v>AutoTable</v>
      </c>
      <c r="D1405" t="str">
        <v>91410-72</v>
      </c>
      <c r="E1405" t="str">
        <v>BBE Ø100 ARGENT À VIOLET</v>
      </c>
      <c r="F1405" t="str">
        <v>1</v>
      </c>
      <c r="H1405" t="str">
        <v>BOMBE</v>
      </c>
      <c r="I1405" t="str">
        <v>SPHERIQUE</v>
      </c>
      <c r="J1405" t="str">
        <v>100</v>
      </c>
      <c r="K1405" t="str">
        <v>CHANGEMENT</v>
      </c>
      <c r="L1405" t="str">
        <v>VIOLET</v>
      </c>
      <c r="M1405" t="str">
        <v>CN</v>
      </c>
      <c r="N1405" t="str">
        <v>F4</v>
      </c>
      <c r="O1405" t="str">
        <v>1.3G</v>
      </c>
      <c r="P1405" t="str">
        <v>1008-F4-69252665</v>
      </c>
      <c r="Q1405" t="str">
        <v>0.32</v>
      </c>
      <c r="R1405" t="str">
        <v>3,5</v>
      </c>
      <c r="S1405" t="str">
        <v>100</v>
      </c>
      <c r="T1405" t="str">
        <v>F-00000300</v>
      </c>
      <c r="U1405" t="str">
        <v>684</v>
      </c>
      <c r="V1405" t="str">
        <v>2.07</v>
      </c>
      <c r="W1405" t="str">
        <v>0</v>
      </c>
      <c r="X1405" t="str">
        <v>https://youtu.be/HwlS7VmasR8</v>
      </c>
    </row>
    <row r="1406">
      <c r="A1406" t="str">
        <v>AutoTable</v>
      </c>
      <c r="D1406" t="str">
        <v>91412-11</v>
      </c>
      <c r="E1406" t="str">
        <v>BOMBE Ø125  FILET D'OR CHGT CLIGNOTANT AVEC TRONC</v>
      </c>
      <c r="F1406" t="str">
        <v>ANCIENNES REFS</v>
      </c>
      <c r="H1406" t="str">
        <v>BOMBE</v>
      </c>
      <c r="I1406" t="str">
        <v>SPHERIQUE</v>
      </c>
      <c r="J1406" t="str">
        <v>125</v>
      </c>
      <c r="K1406" t="str">
        <v>PIVOINE CHANGEMENT</v>
      </c>
      <c r="L1406" t="str">
        <v>OR</v>
      </c>
      <c r="M1406" t="str">
        <v>CN</v>
      </c>
      <c r="N1406" t="str">
        <v>F4</v>
      </c>
      <c r="O1406" t="str">
        <v>1.3G</v>
      </c>
      <c r="P1406" t="str">
        <v>1008-F4-69253205</v>
      </c>
      <c r="Q1406" t="str">
        <v>0.465</v>
      </c>
      <c r="R1406" t="str">
        <v>3,8</v>
      </c>
      <c r="S1406" t="str">
        <v>125</v>
      </c>
      <c r="T1406" t="str">
        <v>F-00000300</v>
      </c>
      <c r="U1406" t="str">
        <v>0</v>
      </c>
      <c r="V1406" t="str">
        <v>4.12</v>
      </c>
      <c r="W1406" t="str">
        <v>0</v>
      </c>
    </row>
    <row r="1407">
      <c r="A1407" t="str">
        <v>AutoTable</v>
      </c>
      <c r="D1407" t="str">
        <v>91412-12</v>
      </c>
      <c r="E1407" t="str">
        <v>BBE Ø125 ARGENT À BLEU</v>
      </c>
      <c r="F1407" t="str">
        <v>1</v>
      </c>
      <c r="H1407" t="str">
        <v>BOMBE</v>
      </c>
      <c r="I1407" t="str">
        <v>SPHERIQUE</v>
      </c>
      <c r="J1407" t="str">
        <v>125</v>
      </c>
      <c r="K1407" t="str">
        <v>CHANGEMENT</v>
      </c>
      <c r="L1407" t="str">
        <v>BLEU</v>
      </c>
      <c r="M1407" t="str">
        <v>CN</v>
      </c>
      <c r="N1407" t="str">
        <v>F4</v>
      </c>
      <c r="O1407" t="str">
        <v>1.3G</v>
      </c>
      <c r="P1407" t="str">
        <v>1008-F4-69253205</v>
      </c>
      <c r="Q1407" t="str">
        <v>0.66</v>
      </c>
      <c r="R1407" t="str">
        <v>3,8</v>
      </c>
      <c r="S1407" t="str">
        <v>125</v>
      </c>
      <c r="T1407" t="str">
        <v>F-00000300</v>
      </c>
      <c r="U1407" t="str">
        <v>197</v>
      </c>
      <c r="V1407" t="str">
        <v>3.76</v>
      </c>
      <c r="W1407" t="str">
        <v>48</v>
      </c>
      <c r="X1407" t="str">
        <v>https://youtu.be/NufU7nk-VQs</v>
      </c>
    </row>
    <row r="1408">
      <c r="A1408" t="str">
        <v>AutoTable</v>
      </c>
      <c r="D1408" t="str">
        <v>91412-33</v>
      </c>
      <c r="E1408" t="str">
        <v>BBE Ø125 ARGENT À VERT</v>
      </c>
      <c r="F1408" t="str">
        <v>1</v>
      </c>
      <c r="H1408" t="str">
        <v>BOMBE</v>
      </c>
      <c r="I1408" t="str">
        <v>SPHERIQUE</v>
      </c>
      <c r="J1408" t="str">
        <v>125</v>
      </c>
      <c r="K1408" t="str">
        <v>CHANGEMENT</v>
      </c>
      <c r="L1408" t="str">
        <v>VERT</v>
      </c>
      <c r="M1408" t="str">
        <v>CN</v>
      </c>
      <c r="N1408" t="str">
        <v>F4</v>
      </c>
      <c r="O1408" t="str">
        <v>1.3G</v>
      </c>
      <c r="P1408" t="str">
        <v>1008-F4-69253205</v>
      </c>
      <c r="Q1408" t="str">
        <v>0.66</v>
      </c>
      <c r="R1408" t="str">
        <v>3,8</v>
      </c>
      <c r="S1408" t="str">
        <v>125</v>
      </c>
      <c r="T1408" t="str">
        <v>F-00000300</v>
      </c>
      <c r="U1408" t="str">
        <v>113</v>
      </c>
      <c r="V1408" t="str">
        <v>3.65118</v>
      </c>
      <c r="W1408" t="str">
        <v>0</v>
      </c>
      <c r="X1408" t="str">
        <v>https://youtu.be/eKjdcQPFV3I</v>
      </c>
    </row>
    <row r="1409">
      <c r="A1409" t="str">
        <v>AutoTable</v>
      </c>
      <c r="D1409" t="str">
        <v>91412-42</v>
      </c>
      <c r="E1409" t="str">
        <v>BBE Ø125 ARGENT À ROUGE</v>
      </c>
      <c r="F1409" t="str">
        <v>1</v>
      </c>
      <c r="H1409" t="str">
        <v>BOMBE</v>
      </c>
      <c r="I1409" t="str">
        <v>SPHERIQUE</v>
      </c>
      <c r="J1409" t="str">
        <v>125</v>
      </c>
      <c r="K1409" t="str">
        <v>CHANGEMENT</v>
      </c>
      <c r="L1409" t="str">
        <v>ROUGE</v>
      </c>
      <c r="M1409" t="str">
        <v>CN</v>
      </c>
      <c r="N1409" t="str">
        <v>F4</v>
      </c>
      <c r="O1409" t="str">
        <v>1.3G</v>
      </c>
      <c r="P1409" t="str">
        <v>1008-F4-69253205</v>
      </c>
      <c r="Q1409" t="str">
        <v>0.66</v>
      </c>
      <c r="R1409" t="str">
        <v>3,8</v>
      </c>
      <c r="S1409" t="str">
        <v>125</v>
      </c>
      <c r="T1409" t="str">
        <v>F-00000300</v>
      </c>
      <c r="U1409" t="str">
        <v>199</v>
      </c>
      <c r="V1409" t="str">
        <v>3.6</v>
      </c>
      <c r="W1409" t="str">
        <v>0</v>
      </c>
      <c r="X1409" t="str">
        <v>https://youtu.be/KSw6irk0jmg</v>
      </c>
    </row>
    <row r="1410">
      <c r="A1410" t="str">
        <v>AutoTable</v>
      </c>
      <c r="D1410" t="str">
        <v>91412-62</v>
      </c>
      <c r="E1410" t="str">
        <v>BBE Ø125 ARGENT À MULTICOLORE</v>
      </c>
      <c r="F1410" t="str">
        <v>1</v>
      </c>
      <c r="H1410" t="str">
        <v>BOMBE</v>
      </c>
      <c r="I1410" t="str">
        <v>SPHERIQUE</v>
      </c>
      <c r="J1410" t="str">
        <v>125</v>
      </c>
      <c r="K1410" t="str">
        <v>CHANGEMENT</v>
      </c>
      <c r="L1410" t="str">
        <v>MULTICOLORE</v>
      </c>
      <c r="M1410" t="str">
        <v>CN</v>
      </c>
      <c r="N1410" t="str">
        <v>F4</v>
      </c>
      <c r="O1410" t="str">
        <v>1.3G</v>
      </c>
      <c r="P1410" t="str">
        <v>1004-F4-69253205</v>
      </c>
      <c r="Q1410" t="str">
        <v>0.66</v>
      </c>
      <c r="R1410" t="str">
        <v>3,8</v>
      </c>
      <c r="S1410" t="str">
        <v>125</v>
      </c>
      <c r="T1410" t="str">
        <v>F-00000300</v>
      </c>
      <c r="U1410" t="str">
        <v>217</v>
      </c>
      <c r="V1410" t="str">
        <v>3.5744</v>
      </c>
      <c r="W1410" t="str">
        <v>0</v>
      </c>
      <c r="X1410" t="str">
        <v>https://youtu.be/XqPugUCAkjE</v>
      </c>
    </row>
    <row r="1411">
      <c r="A1411" t="str">
        <v>AutoTable</v>
      </c>
      <c r="D1411" t="str">
        <v>91412-72</v>
      </c>
      <c r="E1411" t="str">
        <v>BBE Ø125 ARGENT À VIOLET</v>
      </c>
      <c r="F1411" t="str">
        <v>1</v>
      </c>
      <c r="H1411" t="str">
        <v>BOMBE</v>
      </c>
      <c r="I1411" t="str">
        <v>SPHERIQUE</v>
      </c>
      <c r="J1411" t="str">
        <v>125</v>
      </c>
      <c r="K1411" t="str">
        <v>CHANGEMENT</v>
      </c>
      <c r="L1411" t="str">
        <v>VIOLET</v>
      </c>
      <c r="M1411" t="str">
        <v>CN</v>
      </c>
      <c r="N1411" t="str">
        <v>F4</v>
      </c>
      <c r="O1411" t="str">
        <v>1.3G</v>
      </c>
      <c r="P1411" t="str">
        <v>1008-F4-69253205</v>
      </c>
      <c r="Q1411" t="str">
        <v>0.66</v>
      </c>
      <c r="R1411" t="str">
        <v>3,8</v>
      </c>
      <c r="S1411" t="str">
        <v>125</v>
      </c>
      <c r="T1411" t="str">
        <v>F-00000300</v>
      </c>
      <c r="U1411" t="str">
        <v>133</v>
      </c>
      <c r="V1411" t="str">
        <v>3.67</v>
      </c>
      <c r="W1411" t="str">
        <v>0</v>
      </c>
      <c r="X1411" t="str">
        <v>https://tinyurl.com/y3b36wzf</v>
      </c>
    </row>
    <row r="1412">
      <c r="A1412" t="str">
        <v>AutoTable</v>
      </c>
      <c r="D1412" t="str">
        <v>91415-81</v>
      </c>
      <c r="E1412" t="str">
        <v>BOMBE Ø150  ARAIGNEE FILET D'OR FRISSON AVEC TRO</v>
      </c>
      <c r="F1412" t="str">
        <v>OPPORTUNITE</v>
      </c>
      <c r="H1412" t="str">
        <v>BOMBE</v>
      </c>
      <c r="I1412" t="str">
        <v>SPHERIQUE</v>
      </c>
      <c r="J1412" t="str">
        <v>150</v>
      </c>
      <c r="K1412" t="str">
        <v>ARAIGNEE TRONC</v>
      </c>
      <c r="L1412" t="str">
        <v>OR</v>
      </c>
      <c r="M1412" t="str">
        <v>CN</v>
      </c>
      <c r="N1412" t="str">
        <v>F4</v>
      </c>
      <c r="O1412" t="str">
        <v>1.3G</v>
      </c>
      <c r="P1412" t="str">
        <v>1008-F4-69253207</v>
      </c>
      <c r="Q1412" t="str">
        <v>1.05</v>
      </c>
      <c r="R1412" t="str">
        <v>4,2</v>
      </c>
      <c r="S1412" t="str">
        <v>150</v>
      </c>
      <c r="T1412" t="str">
        <v>F-00000300</v>
      </c>
      <c r="U1412" t="str">
        <v>49</v>
      </c>
      <c r="V1412" t="str">
        <v>7.6</v>
      </c>
      <c r="W1412" t="str">
        <v>19</v>
      </c>
    </row>
    <row r="1413">
      <c r="A1413" t="str">
        <v>AutoTable</v>
      </c>
      <c r="D1413" t="str">
        <v>91450-12</v>
      </c>
      <c r="E1413" t="str">
        <v>BBE Ø50 ARGENT À BLEU</v>
      </c>
      <c r="F1413" t="str">
        <v>1</v>
      </c>
      <c r="H1413" t="str">
        <v>BOMBE</v>
      </c>
      <c r="I1413" t="str">
        <v>SPHERIQUE</v>
      </c>
      <c r="J1413" t="str">
        <v>50</v>
      </c>
      <c r="K1413" t="str">
        <v>CHANGEMENT</v>
      </c>
      <c r="L1413" t="str">
        <v>BLEU</v>
      </c>
      <c r="M1413" t="str">
        <v>CN</v>
      </c>
      <c r="N1413" t="str">
        <v>F4</v>
      </c>
      <c r="O1413" t="str">
        <v>1.3G</v>
      </c>
      <c r="P1413" t="str">
        <v>1008-F4-69253578</v>
      </c>
      <c r="Q1413" t="str">
        <v>0.05</v>
      </c>
      <c r="R1413" t="str">
        <v>2</v>
      </c>
      <c r="S1413" t="str">
        <v>50</v>
      </c>
      <c r="T1413" t="str">
        <v>F-00000300</v>
      </c>
      <c r="U1413" t="str">
        <v>3286</v>
      </c>
      <c r="V1413" t="str">
        <v>0.48093</v>
      </c>
      <c r="W1413" t="str">
        <v>0</v>
      </c>
      <c r="X1413" t="str">
        <v>https://youtu.be/N2kvGwQfbD8</v>
      </c>
    </row>
    <row r="1414">
      <c r="A1414" t="str">
        <v>AutoTable</v>
      </c>
      <c r="D1414" t="str">
        <v>91450-21</v>
      </c>
      <c r="E1414" t="str">
        <v>BBE Ø50 ARGENT À JAUNE</v>
      </c>
      <c r="F1414" t="str">
        <v>1</v>
      </c>
      <c r="H1414" t="str">
        <v>BOMBE</v>
      </c>
      <c r="I1414" t="str">
        <v>SPHERIQUE</v>
      </c>
      <c r="J1414" t="str">
        <v>50</v>
      </c>
      <c r="K1414" t="str">
        <v>CHANGEMENT</v>
      </c>
      <c r="L1414" t="str">
        <v>JAUNE</v>
      </c>
      <c r="M1414" t="str">
        <v>CN</v>
      </c>
      <c r="N1414" t="str">
        <v>F4</v>
      </c>
      <c r="O1414" t="str">
        <v>1.3G</v>
      </c>
      <c r="P1414" t="str">
        <v>1008-F4-69253578</v>
      </c>
      <c r="Q1414" t="str">
        <v>0.05</v>
      </c>
      <c r="R1414" t="str">
        <v>2</v>
      </c>
      <c r="S1414" t="str">
        <v>50</v>
      </c>
      <c r="T1414" t="str">
        <v>F-00000300</v>
      </c>
      <c r="U1414" t="str">
        <v>3511</v>
      </c>
      <c r="V1414" t="str">
        <v>0.47885</v>
      </c>
      <c r="W1414" t="str">
        <v>5</v>
      </c>
      <c r="X1414" t="str">
        <v>https://youtu.be/w9N1nKAhuWc</v>
      </c>
    </row>
    <row r="1415">
      <c r="A1415" t="str">
        <v>AutoTable</v>
      </c>
      <c r="D1415" t="str">
        <v>91450-33</v>
      </c>
      <c r="E1415" t="str">
        <v>BBE Ø50 ARGENT À VERT</v>
      </c>
      <c r="F1415" t="str">
        <v>1</v>
      </c>
      <c r="H1415" t="str">
        <v>BOMBE</v>
      </c>
      <c r="I1415" t="str">
        <v>SPHERIQUE</v>
      </c>
      <c r="J1415" t="str">
        <v>50</v>
      </c>
      <c r="K1415" t="str">
        <v>CHANGEMENT</v>
      </c>
      <c r="L1415" t="str">
        <v>VERT</v>
      </c>
      <c r="M1415" t="str">
        <v>CN</v>
      </c>
      <c r="N1415" t="str">
        <v>F4</v>
      </c>
      <c r="O1415" t="str">
        <v>1.3G</v>
      </c>
      <c r="P1415" t="str">
        <v>1008-F4-69253578</v>
      </c>
      <c r="Q1415" t="str">
        <v>0.05</v>
      </c>
      <c r="R1415" t="str">
        <v>2</v>
      </c>
      <c r="S1415" t="str">
        <v>50</v>
      </c>
      <c r="T1415" t="str">
        <v>F-00000300</v>
      </c>
      <c r="U1415" t="str">
        <v>3443</v>
      </c>
      <c r="V1415" t="str">
        <v>0.48237</v>
      </c>
      <c r="W1415" t="str">
        <v>0</v>
      </c>
      <c r="X1415" t="str">
        <v>https://youtu.be/U7osnHKjcLU</v>
      </c>
    </row>
    <row r="1416">
      <c r="A1416" t="str">
        <v>AutoTable</v>
      </c>
      <c r="D1416" t="str">
        <v>91450-42</v>
      </c>
      <c r="E1416" t="str">
        <v>BBE Ø50 ARGENT À ROUGE</v>
      </c>
      <c r="F1416" t="str">
        <v>1</v>
      </c>
      <c r="H1416" t="str">
        <v>BOMBE</v>
      </c>
      <c r="I1416" t="str">
        <v>SPHERIQUE</v>
      </c>
      <c r="J1416" t="str">
        <v>50</v>
      </c>
      <c r="K1416" t="str">
        <v>CHANGEMENT</v>
      </c>
      <c r="L1416" t="str">
        <v>ROUGE</v>
      </c>
      <c r="M1416" t="str">
        <v>CN</v>
      </c>
      <c r="N1416" t="str">
        <v>F4</v>
      </c>
      <c r="O1416" t="str">
        <v>1.3G</v>
      </c>
      <c r="P1416" t="str">
        <v>1008-F4-69253578</v>
      </c>
      <c r="Q1416" t="str">
        <v>0.05</v>
      </c>
      <c r="R1416" t="str">
        <v>2</v>
      </c>
      <c r="S1416" t="str">
        <v>50</v>
      </c>
      <c r="T1416" t="str">
        <v>F-00000300</v>
      </c>
      <c r="U1416" t="str">
        <v>3336</v>
      </c>
      <c r="V1416" t="str">
        <v>0.48083</v>
      </c>
      <c r="W1416" t="str">
        <v>5</v>
      </c>
      <c r="X1416" t="str">
        <v>https://tinyurl.com/yy9a8jy8</v>
      </c>
    </row>
    <row r="1417">
      <c r="A1417" t="str">
        <v>AutoTable</v>
      </c>
      <c r="D1417" t="str">
        <v>91450-51</v>
      </c>
      <c r="E1417" t="str">
        <v>BBE Ø50 ARGENT À JAUNE</v>
      </c>
      <c r="F1417" t="str">
        <v>1</v>
      </c>
      <c r="H1417" t="str">
        <v>BOMBE</v>
      </c>
      <c r="I1417" t="str">
        <v>SPHERIQUE</v>
      </c>
      <c r="J1417" t="str">
        <v>50</v>
      </c>
      <c r="K1417" t="str">
        <v>CHANGEMENT</v>
      </c>
      <c r="L1417" t="str">
        <v>JAUNE</v>
      </c>
      <c r="M1417" t="str">
        <v>CN</v>
      </c>
      <c r="N1417" t="str">
        <v>F4</v>
      </c>
      <c r="O1417" t="str">
        <v>1.3G</v>
      </c>
      <c r="P1417" t="str">
        <v>1008-F4-69253578</v>
      </c>
      <c r="Q1417" t="str">
        <v>0.05</v>
      </c>
      <c r="R1417" t="str">
        <v>2</v>
      </c>
      <c r="S1417" t="str">
        <v>50</v>
      </c>
      <c r="T1417" t="str">
        <v>F-00000300</v>
      </c>
      <c r="U1417" t="str">
        <v>3004</v>
      </c>
      <c r="V1417" t="str">
        <v>0.48427</v>
      </c>
      <c r="W1417" t="str">
        <v>0</v>
      </c>
      <c r="X1417" t="str">
        <v>https://tinyurl.com/y6d36fol</v>
      </c>
    </row>
    <row r="1418">
      <c r="A1418" t="str">
        <v>AutoTable</v>
      </c>
      <c r="D1418" t="str">
        <v>91450-62</v>
      </c>
      <c r="E1418" t="str">
        <v>BBE Ø50 ARGENT À MULTICOLORE</v>
      </c>
      <c r="F1418" t="str">
        <v>1</v>
      </c>
      <c r="H1418" t="str">
        <v>BOMBE</v>
      </c>
      <c r="I1418" t="str">
        <v>SPHERIQUE</v>
      </c>
      <c r="J1418" t="str">
        <v>50</v>
      </c>
      <c r="K1418" t="str">
        <v>CHANGEMENT</v>
      </c>
      <c r="L1418" t="str">
        <v>MULTICOLORE</v>
      </c>
      <c r="M1418" t="str">
        <v>CN</v>
      </c>
      <c r="N1418" t="str">
        <v>F4</v>
      </c>
      <c r="O1418" t="str">
        <v>1.3G</v>
      </c>
      <c r="P1418" t="str">
        <v>1008-F4-69253578</v>
      </c>
      <c r="Q1418" t="str">
        <v>0.05</v>
      </c>
      <c r="R1418" t="str">
        <v>2</v>
      </c>
      <c r="S1418" t="str">
        <v>50</v>
      </c>
      <c r="T1418" t="str">
        <v>F-00000300</v>
      </c>
      <c r="U1418" t="str">
        <v>0</v>
      </c>
      <c r="V1418" t="str">
        <v>0.52</v>
      </c>
      <c r="W1418" t="str">
        <v>0</v>
      </c>
      <c r="X1418" t="str">
        <v>https://tinyurl.com/y462pvz2</v>
      </c>
    </row>
    <row r="1419">
      <c r="A1419" t="str">
        <v>AutoTable</v>
      </c>
      <c r="D1419" t="str">
        <v>91450-63</v>
      </c>
      <c r="E1419" t="str">
        <v>BBE Ø50 ARGENT À BLANC</v>
      </c>
      <c r="F1419" t="str">
        <v>1</v>
      </c>
      <c r="H1419" t="str">
        <v>BOMBE</v>
      </c>
      <c r="I1419" t="str">
        <v>SPHERIQUE</v>
      </c>
      <c r="J1419" t="str">
        <v>50</v>
      </c>
      <c r="K1419" t="str">
        <v>CHANGEMENT</v>
      </c>
      <c r="L1419" t="str">
        <v>ARGENT</v>
      </c>
      <c r="M1419" t="str">
        <v>CN</v>
      </c>
      <c r="N1419" t="str">
        <v>F4</v>
      </c>
      <c r="O1419" t="str">
        <v>1.3G</v>
      </c>
      <c r="P1419" t="str">
        <v>1008-F4-69253578</v>
      </c>
      <c r="Q1419" t="str">
        <v>0.05</v>
      </c>
      <c r="R1419" t="str">
        <v>2</v>
      </c>
      <c r="S1419" t="str">
        <v>50</v>
      </c>
      <c r="T1419" t="str">
        <v>F-00000300</v>
      </c>
      <c r="U1419" t="str">
        <v>3378</v>
      </c>
      <c r="V1419" t="str">
        <v>0.48182</v>
      </c>
      <c r="W1419" t="str">
        <v>0</v>
      </c>
      <c r="X1419" t="str">
        <v>https://youtu.be/Pw-nEn7Oyvw</v>
      </c>
    </row>
    <row r="1420">
      <c r="A1420" t="str">
        <v>AutoTable</v>
      </c>
      <c r="D1420" t="str">
        <v>91450-72</v>
      </c>
      <c r="E1420" t="str">
        <v>BBE Ø50 ARGENT À VIOLET</v>
      </c>
      <c r="F1420" t="str">
        <v>1</v>
      </c>
      <c r="H1420" t="str">
        <v>BOMBE</v>
      </c>
      <c r="I1420" t="str">
        <v>SPHERIQUE</v>
      </c>
      <c r="J1420" t="str">
        <v>50</v>
      </c>
      <c r="K1420" t="str">
        <v>CHANGEMENT</v>
      </c>
      <c r="L1420" t="str">
        <v>VIOLET</v>
      </c>
      <c r="M1420" t="str">
        <v>CN</v>
      </c>
      <c r="N1420" t="str">
        <v>F4</v>
      </c>
      <c r="O1420" t="str">
        <v>1.3G</v>
      </c>
      <c r="P1420" t="str">
        <v>1008-F4-69253578</v>
      </c>
      <c r="Q1420" t="str">
        <v>0.05</v>
      </c>
      <c r="R1420" t="str">
        <v>2</v>
      </c>
      <c r="S1420" t="str">
        <v>50</v>
      </c>
      <c r="T1420" t="str">
        <v>F-00000300</v>
      </c>
      <c r="U1420" t="str">
        <v>2697</v>
      </c>
      <c r="V1420" t="str">
        <v>0.50067</v>
      </c>
      <c r="W1420" t="str">
        <v>0</v>
      </c>
      <c r="X1420" t="str">
        <v>https://youtu.be/1qRd-Uab-uc</v>
      </c>
    </row>
    <row r="1421">
      <c r="A1421" t="str">
        <v>AutoTable</v>
      </c>
      <c r="D1421" t="str">
        <v>91460-12</v>
      </c>
      <c r="E1421" t="str">
        <v>BOMBE Ø60  PIVOINE TRAINEE ARGENT A CHGT BLEU</v>
      </c>
      <c r="F1421" t="str">
        <v>ANCIENNES REFS</v>
      </c>
      <c r="H1421" t="str">
        <v>BOMBE</v>
      </c>
      <c r="I1421" t="str">
        <v>SPHERIQUE</v>
      </c>
      <c r="J1421" t="str">
        <v>60</v>
      </c>
      <c r="K1421" t="str">
        <v>PIVOINE TRAINEE</v>
      </c>
      <c r="L1421" t="str">
        <v>BLEU</v>
      </c>
      <c r="M1421" t="str">
        <v>CN</v>
      </c>
      <c r="N1421" t="str">
        <v>F4</v>
      </c>
      <c r="O1421" t="str">
        <v>1.3G</v>
      </c>
      <c r="P1421" t="str">
        <v>1008-F4-69253577</v>
      </c>
      <c r="Q1421" t="str">
        <v>0.085</v>
      </c>
      <c r="R1421" t="str">
        <v>2,8</v>
      </c>
      <c r="S1421" t="str">
        <v>60</v>
      </c>
      <c r="T1421" t="str">
        <v>F-00000300</v>
      </c>
      <c r="U1421" t="str">
        <v>0</v>
      </c>
      <c r="V1421" t="str">
        <v>0.82549</v>
      </c>
      <c r="W1421" t="str">
        <v>0</v>
      </c>
    </row>
    <row r="1422">
      <c r="A1422" t="str">
        <v>AutoTable</v>
      </c>
      <c r="D1422" t="str">
        <v>91460-12G5</v>
      </c>
      <c r="E1422" t="str">
        <v>GRAPPE Ø60  PIVOINE TRAINEE ARGENT A CHGT BLEU</v>
      </c>
      <c r="F1422" t="str">
        <v>ANCIENNES REFS</v>
      </c>
      <c r="H1422" t="str">
        <v>BOMBE</v>
      </c>
      <c r="I1422" t="str">
        <v>SPHERIQUE</v>
      </c>
      <c r="J1422" t="str">
        <v>60</v>
      </c>
      <c r="K1422" t="str">
        <v>PIVOINE TRAINEE</v>
      </c>
      <c r="L1422" t="str">
        <v>BLEU</v>
      </c>
      <c r="M1422" t="str">
        <v>CN</v>
      </c>
      <c r="N1422" t="str">
        <v>F4</v>
      </c>
      <c r="O1422" t="str">
        <v>1.3G</v>
      </c>
      <c r="P1422" t="str">
        <v>1008-F4-69253577</v>
      </c>
      <c r="Q1422" t="str">
        <v>0.085</v>
      </c>
      <c r="R1422" t="str">
        <v>2,8</v>
      </c>
      <c r="S1422" t="str">
        <v>60</v>
      </c>
      <c r="T1422" t="str">
        <v>F-00000300</v>
      </c>
      <c r="U1422" t="str">
        <v>0</v>
      </c>
      <c r="V1422" t="str">
        <v>5.4</v>
      </c>
      <c r="W1422" t="str">
        <v>0</v>
      </c>
    </row>
    <row r="1423">
      <c r="A1423" t="str">
        <v>AutoTable</v>
      </c>
      <c r="D1423" t="str">
        <v>91460-21</v>
      </c>
      <c r="E1423" t="str">
        <v>BOMBE Ø60  PIVOINE TRAINEE ARGENT A CHGT JAUNE</v>
      </c>
      <c r="F1423" t="str">
        <v>ANCIENNES REFS</v>
      </c>
      <c r="H1423" t="str">
        <v>BOMBE</v>
      </c>
      <c r="I1423" t="str">
        <v>SPHERIQUE</v>
      </c>
      <c r="J1423" t="str">
        <v>60</v>
      </c>
      <c r="K1423" t="str">
        <v>PIVOINE TRAINEE</v>
      </c>
      <c r="L1423" t="str">
        <v>JAUNE</v>
      </c>
      <c r="M1423" t="str">
        <v>CN</v>
      </c>
      <c r="N1423" t="str">
        <v>F4</v>
      </c>
      <c r="O1423" t="str">
        <v>1.3G</v>
      </c>
      <c r="P1423" t="str">
        <v>1008-F4-69253577</v>
      </c>
      <c r="Q1423" t="str">
        <v>0.085</v>
      </c>
      <c r="R1423" t="str">
        <v>2,8</v>
      </c>
      <c r="S1423" t="str">
        <v>60</v>
      </c>
      <c r="T1423" t="str">
        <v>F-00000300</v>
      </c>
      <c r="U1423" t="str">
        <v>0</v>
      </c>
      <c r="V1423" t="str">
        <v>0.83125</v>
      </c>
      <c r="W1423" t="str">
        <v>0</v>
      </c>
    </row>
    <row r="1424">
      <c r="A1424" t="str">
        <v>AutoTable</v>
      </c>
      <c r="D1424" t="str">
        <v>91460-21G5</v>
      </c>
      <c r="E1424" t="str">
        <v>GRAPPE Ø60  PIVOINE TRAINEE ARGENT A CHGT JAUNE</v>
      </c>
      <c r="F1424" t="str">
        <v>OPPORTUNITE</v>
      </c>
      <c r="H1424" t="str">
        <v>BOMBE</v>
      </c>
      <c r="I1424" t="str">
        <v>SPHERIQUE</v>
      </c>
      <c r="J1424" t="str">
        <v>60</v>
      </c>
      <c r="K1424" t="str">
        <v>PIVOINE TRAINEE</v>
      </c>
      <c r="L1424" t="str">
        <v>JAUNE</v>
      </c>
      <c r="M1424" t="str">
        <v>CN</v>
      </c>
      <c r="N1424" t="str">
        <v>F4</v>
      </c>
      <c r="O1424" t="str">
        <v>1.3G</v>
      </c>
      <c r="P1424" t="str">
        <v>1008-F4-69253577</v>
      </c>
      <c r="Q1424" t="str">
        <v>0.425</v>
      </c>
      <c r="R1424" t="str">
        <v>2,8</v>
      </c>
      <c r="S1424" t="str">
        <v>60</v>
      </c>
      <c r="T1424" t="str">
        <v>F-00000300</v>
      </c>
      <c r="U1424" t="str">
        <v>28</v>
      </c>
      <c r="V1424" t="str">
        <v>5.42333</v>
      </c>
      <c r="W1424" t="str">
        <v>0</v>
      </c>
    </row>
    <row r="1425">
      <c r="A1425" t="str">
        <v>AutoTable</v>
      </c>
      <c r="D1425" t="str">
        <v>91460-33</v>
      </c>
      <c r="E1425" t="str">
        <v>BOMBE Ø60  PIVOINE TRAINEE ARGENT A CHGT VERT</v>
      </c>
      <c r="F1425" t="str">
        <v>ANCIENNES REFS</v>
      </c>
      <c r="H1425" t="str">
        <v>BOMBE</v>
      </c>
      <c r="I1425" t="str">
        <v>SPHERIQUE</v>
      </c>
      <c r="J1425" t="str">
        <v>60</v>
      </c>
      <c r="K1425" t="str">
        <v>PIVOINE TRAINEE</v>
      </c>
      <c r="L1425" t="str">
        <v>VERT</v>
      </c>
      <c r="M1425" t="str">
        <v>CN</v>
      </c>
      <c r="N1425" t="str">
        <v>F4</v>
      </c>
      <c r="O1425" t="str">
        <v>1.3G</v>
      </c>
      <c r="P1425" t="str">
        <v>1008-F4-69253577</v>
      </c>
      <c r="Q1425" t="str">
        <v>0.085</v>
      </c>
      <c r="R1425" t="str">
        <v>2,8</v>
      </c>
      <c r="S1425" t="str">
        <v>60</v>
      </c>
      <c r="T1425" t="str">
        <v>F-00000300</v>
      </c>
      <c r="U1425" t="str">
        <v>0</v>
      </c>
      <c r="V1425" t="str">
        <v>0.83</v>
      </c>
      <c r="W1425" t="str">
        <v>0</v>
      </c>
    </row>
    <row r="1426">
      <c r="A1426" t="str">
        <v>AutoTable</v>
      </c>
      <c r="D1426" t="str">
        <v>91460-33G5</v>
      </c>
      <c r="E1426" t="str">
        <v>GRAPPE Ø60  PIVOINE TRAINEE ARGENT A CHGT VERT</v>
      </c>
      <c r="F1426" t="str">
        <v>OPPORTUNITE</v>
      </c>
      <c r="H1426" t="str">
        <v>BOMBE</v>
      </c>
      <c r="I1426" t="str">
        <v>SPHERIQUE</v>
      </c>
      <c r="J1426" t="str">
        <v>60</v>
      </c>
      <c r="K1426" t="str">
        <v>PIVOINE TRAINEE</v>
      </c>
      <c r="L1426" t="str">
        <v>VERT</v>
      </c>
      <c r="M1426" t="str">
        <v>CN</v>
      </c>
      <c r="N1426" t="str">
        <v>F4</v>
      </c>
      <c r="O1426" t="str">
        <v>1.3G</v>
      </c>
      <c r="P1426" t="str">
        <v>1008-F4-69253577</v>
      </c>
      <c r="Q1426" t="str">
        <v>0.425</v>
      </c>
      <c r="R1426" t="str">
        <v>2,8</v>
      </c>
      <c r="S1426" t="str">
        <v>60</v>
      </c>
      <c r="T1426" t="str">
        <v>F-00000300</v>
      </c>
      <c r="U1426" t="str">
        <v>7</v>
      </c>
      <c r="V1426" t="str">
        <v>5.49429</v>
      </c>
      <c r="W1426" t="str">
        <v>0</v>
      </c>
    </row>
    <row r="1427">
      <c r="A1427" t="str">
        <v>AutoTable</v>
      </c>
      <c r="D1427" t="str">
        <v>91460-42</v>
      </c>
      <c r="E1427" t="str">
        <v>BOMBE Ø60  PIVOINE TRAINEE ARGENT A CHGT ROUGE</v>
      </c>
      <c r="F1427" t="str">
        <v>ANCIENNES REFS</v>
      </c>
      <c r="H1427" t="str">
        <v>BOMBE</v>
      </c>
      <c r="I1427" t="str">
        <v>SPHERIQUE</v>
      </c>
      <c r="J1427" t="str">
        <v>60</v>
      </c>
      <c r="K1427" t="str">
        <v>PIVOINE TRAINEE</v>
      </c>
      <c r="L1427" t="str">
        <v>ROUGE</v>
      </c>
      <c r="M1427" t="str">
        <v>CN</v>
      </c>
      <c r="N1427" t="str">
        <v>F4</v>
      </c>
      <c r="O1427" t="str">
        <v>1.3G</v>
      </c>
      <c r="P1427" t="str">
        <v>1008-F4-69253577</v>
      </c>
      <c r="Q1427" t="str">
        <v>0.085</v>
      </c>
      <c r="R1427" t="str">
        <v>2,8</v>
      </c>
      <c r="S1427" t="str">
        <v>60</v>
      </c>
      <c r="T1427" t="str">
        <v>F-00000300</v>
      </c>
      <c r="U1427" t="str">
        <v>0</v>
      </c>
      <c r="V1427" t="str">
        <v>0.83</v>
      </c>
      <c r="W1427" t="str">
        <v>0</v>
      </c>
    </row>
    <row r="1428">
      <c r="A1428" t="str">
        <v>AutoTable</v>
      </c>
      <c r="D1428" t="str">
        <v>91460-42G5</v>
      </c>
      <c r="E1428" t="str">
        <v>GRAPPE Ø60  PIVOINE TRAINEE ARGENT A CHGT ROUGE</v>
      </c>
      <c r="F1428" t="str">
        <v>ANCIENNES REFS</v>
      </c>
      <c r="H1428" t="str">
        <v>BOMBE</v>
      </c>
      <c r="I1428" t="str">
        <v>SPHERIQUE</v>
      </c>
      <c r="J1428" t="str">
        <v>60</v>
      </c>
      <c r="K1428" t="str">
        <v>PIVOINE TRAINEE</v>
      </c>
      <c r="L1428" t="str">
        <v>ROUGE</v>
      </c>
      <c r="M1428" t="str">
        <v>CN</v>
      </c>
      <c r="N1428" t="str">
        <v>F4</v>
      </c>
      <c r="O1428" t="str">
        <v>1.3G</v>
      </c>
      <c r="P1428" t="str">
        <v>1008-F4-69253577</v>
      </c>
      <c r="Q1428" t="str">
        <v>0.425</v>
      </c>
      <c r="R1428" t="str">
        <v>2,8</v>
      </c>
      <c r="S1428" t="str">
        <v>60</v>
      </c>
      <c r="T1428" t="str">
        <v>F-00000300</v>
      </c>
      <c r="U1428" t="str">
        <v>0</v>
      </c>
      <c r="V1428" t="str">
        <v>5.5</v>
      </c>
      <c r="W1428" t="str">
        <v>0</v>
      </c>
    </row>
    <row r="1429">
      <c r="A1429" t="str">
        <v>AutoTable</v>
      </c>
      <c r="D1429" t="str">
        <v>91460-51</v>
      </c>
      <c r="E1429" t="str">
        <v>BOMBE Ø60  PIVOINE TRAINEE ARGENT A CHGT OR</v>
      </c>
      <c r="F1429" t="str">
        <v>ANCIENNES REFS</v>
      </c>
      <c r="H1429" t="str">
        <v>BOMBE</v>
      </c>
      <c r="I1429" t="str">
        <v>SPHERIQUE</v>
      </c>
      <c r="J1429" t="str">
        <v>60</v>
      </c>
      <c r="K1429" t="str">
        <v>PIVOINE TRAINEE</v>
      </c>
      <c r="L1429" t="str">
        <v>OR</v>
      </c>
      <c r="M1429" t="str">
        <v>CN</v>
      </c>
      <c r="N1429" t="str">
        <v>F4</v>
      </c>
      <c r="O1429" t="str">
        <v>1.3G</v>
      </c>
      <c r="P1429" t="str">
        <v>1008-F4-69253577</v>
      </c>
      <c r="Q1429" t="str">
        <v>0.085</v>
      </c>
      <c r="R1429" t="str">
        <v>2,8</v>
      </c>
      <c r="S1429" t="str">
        <v>60</v>
      </c>
      <c r="T1429" t="str">
        <v>F-00000300</v>
      </c>
      <c r="U1429" t="str">
        <v>0</v>
      </c>
      <c r="V1429" t="str">
        <v>0.83125</v>
      </c>
      <c r="W1429" t="str">
        <v>0</v>
      </c>
    </row>
    <row r="1430">
      <c r="A1430" t="str">
        <v>AutoTable</v>
      </c>
      <c r="D1430" t="str">
        <v>91460-51G5</v>
      </c>
      <c r="E1430" t="str">
        <v>GRAPPE Ø60  PIVOINE TRAINEE ARGENT A CHGT OR</v>
      </c>
      <c r="F1430" t="str">
        <v>ANCIENNES REFS</v>
      </c>
      <c r="H1430" t="str">
        <v>BOMBE</v>
      </c>
      <c r="I1430" t="str">
        <v>SPHERIQUE</v>
      </c>
      <c r="J1430" t="str">
        <v>60</v>
      </c>
      <c r="K1430" t="str">
        <v>PIVOINE TRAINEE</v>
      </c>
      <c r="L1430" t="str">
        <v>OR</v>
      </c>
      <c r="M1430" t="str">
        <v>CN</v>
      </c>
      <c r="N1430" t="str">
        <v>F4</v>
      </c>
      <c r="O1430" t="str">
        <v>1.3G</v>
      </c>
      <c r="P1430" t="str">
        <v>1008-F4-69253577</v>
      </c>
      <c r="Q1430" t="str">
        <v>0.425</v>
      </c>
      <c r="R1430" t="str">
        <v>2,8</v>
      </c>
      <c r="S1430" t="str">
        <v>60</v>
      </c>
      <c r="T1430" t="str">
        <v>F-00000300</v>
      </c>
      <c r="U1430" t="str">
        <v>0</v>
      </c>
      <c r="V1430" t="str">
        <v>5.4975</v>
      </c>
      <c r="W1430" t="str">
        <v>0</v>
      </c>
    </row>
    <row r="1431">
      <c r="A1431" t="str">
        <v>AutoTable</v>
      </c>
      <c r="D1431" t="str">
        <v>91460-62</v>
      </c>
      <c r="E1431" t="str">
        <v>BOMBE Ø60  PIVOINE TRAINEE ARGENT A CHGT MULTI</v>
      </c>
      <c r="F1431" t="str">
        <v>ANCIENNES REFS</v>
      </c>
      <c r="H1431" t="str">
        <v>BOMBE</v>
      </c>
      <c r="I1431" t="str">
        <v>SPHERIQUE</v>
      </c>
      <c r="J1431" t="str">
        <v>60</v>
      </c>
      <c r="K1431" t="str">
        <v>PIVOINE TRAINEE</v>
      </c>
      <c r="L1431" t="str">
        <v>MULTICOLORE</v>
      </c>
      <c r="M1431" t="str">
        <v>CN</v>
      </c>
      <c r="N1431" t="str">
        <v>F4</v>
      </c>
      <c r="O1431" t="str">
        <v>1.3G</v>
      </c>
      <c r="P1431" t="str">
        <v>1008-F4-69253577</v>
      </c>
      <c r="Q1431" t="str">
        <v>0.085</v>
      </c>
      <c r="R1431" t="str">
        <v>2,8</v>
      </c>
      <c r="S1431" t="str">
        <v>60</v>
      </c>
      <c r="T1431" t="str">
        <v>F-00000300</v>
      </c>
      <c r="U1431" t="str">
        <v>0</v>
      </c>
      <c r="V1431" t="str">
        <v>0.83125</v>
      </c>
      <c r="W1431" t="str">
        <v>0</v>
      </c>
    </row>
    <row r="1432">
      <c r="A1432" t="str">
        <v>AutoTable</v>
      </c>
      <c r="D1432" t="str">
        <v>91460-63</v>
      </c>
      <c r="E1432" t="str">
        <v>BOMBE Ø60  PIVOINE TRAINEE ARGENT A CHGT ARGEN</v>
      </c>
      <c r="F1432" t="str">
        <v>ANCIENNES REFS</v>
      </c>
      <c r="H1432" t="str">
        <v>BOMBE</v>
      </c>
      <c r="I1432" t="str">
        <v>SPHERIQUE</v>
      </c>
      <c r="J1432" t="str">
        <v>60</v>
      </c>
      <c r="K1432" t="str">
        <v>PIVOINE TRAINEE</v>
      </c>
      <c r="L1432" t="str">
        <v>ARGENT</v>
      </c>
      <c r="M1432" t="str">
        <v>CN</v>
      </c>
      <c r="N1432" t="str">
        <v>F4</v>
      </c>
      <c r="O1432" t="str">
        <v>1.3G</v>
      </c>
      <c r="P1432" t="str">
        <v>1008-F4-69253577</v>
      </c>
      <c r="Q1432" t="str">
        <v>0.085</v>
      </c>
      <c r="R1432" t="str">
        <v>2,8</v>
      </c>
      <c r="S1432" t="str">
        <v>60</v>
      </c>
      <c r="T1432" t="str">
        <v>F-00000300</v>
      </c>
      <c r="U1432" t="str">
        <v>0</v>
      </c>
      <c r="V1432" t="str">
        <v>0.82625</v>
      </c>
      <c r="W1432" t="str">
        <v>0</v>
      </c>
    </row>
    <row r="1433">
      <c r="A1433" t="str">
        <v>AutoTable</v>
      </c>
      <c r="D1433" t="str">
        <v>91460-63G5</v>
      </c>
      <c r="E1433" t="str">
        <v>GRAPPE Ø60 PIVOINE TRAINEE ARGENT A CHGT ARGENT</v>
      </c>
      <c r="F1433" t="str">
        <v>OPPORTUNITE</v>
      </c>
      <c r="H1433" t="str">
        <v>BOMBE</v>
      </c>
      <c r="I1433" t="str">
        <v>SPHERIQUE</v>
      </c>
      <c r="J1433" t="str">
        <v>60</v>
      </c>
      <c r="K1433" t="str">
        <v>PIVOINE TRAINEE</v>
      </c>
      <c r="L1433" t="str">
        <v>ARGENT</v>
      </c>
      <c r="M1433" t="str">
        <v>CN</v>
      </c>
      <c r="N1433" t="str">
        <v>F4</v>
      </c>
      <c r="O1433" t="str">
        <v>1.3G</v>
      </c>
      <c r="P1433" t="str">
        <v>1008-F4-69253577</v>
      </c>
      <c r="Q1433" t="str">
        <v>0.425</v>
      </c>
      <c r="R1433" t="str">
        <v>2,8</v>
      </c>
      <c r="S1433" t="str">
        <v>60</v>
      </c>
      <c r="T1433" t="str">
        <v>F-00000300</v>
      </c>
      <c r="U1433" t="str">
        <v>1</v>
      </c>
      <c r="V1433" t="str">
        <v>8.74</v>
      </c>
      <c r="W1433" t="str">
        <v>0</v>
      </c>
    </row>
    <row r="1434">
      <c r="A1434" t="str">
        <v>AutoTable</v>
      </c>
      <c r="D1434" t="str">
        <v>91460-72</v>
      </c>
      <c r="E1434" t="str">
        <v>BOMBE Ø60 PIVOINE TRAINEE ARGENT A CHGT VIOLET</v>
      </c>
      <c r="F1434" t="str">
        <v>ANCIENNES REFS</v>
      </c>
      <c r="H1434" t="str">
        <v>BOMBE</v>
      </c>
      <c r="I1434" t="str">
        <v>SPHERIQUE</v>
      </c>
      <c r="J1434" t="str">
        <v>60</v>
      </c>
      <c r="K1434" t="str">
        <v>PIVOINE TRAINEE</v>
      </c>
      <c r="L1434" t="str">
        <v>VIOLET</v>
      </c>
      <c r="M1434" t="str">
        <v>CN</v>
      </c>
      <c r="N1434" t="str">
        <v>F4</v>
      </c>
      <c r="O1434" t="str">
        <v>1.3G</v>
      </c>
      <c r="P1434" t="str">
        <v>1008-F4-69253577</v>
      </c>
      <c r="Q1434" t="str">
        <v>0.085</v>
      </c>
      <c r="R1434" t="str">
        <v>2,8</v>
      </c>
      <c r="S1434" t="str">
        <v>60</v>
      </c>
      <c r="T1434" t="str">
        <v>F-00000300</v>
      </c>
      <c r="U1434" t="str">
        <v>0</v>
      </c>
      <c r="V1434" t="str">
        <v>0.83125</v>
      </c>
      <c r="W1434" t="str">
        <v>0</v>
      </c>
    </row>
    <row r="1435">
      <c r="A1435" t="str">
        <v>AutoTable</v>
      </c>
      <c r="D1435" t="str">
        <v>91460-72G5</v>
      </c>
      <c r="E1435" t="str">
        <v>GRAPPE Ø60 PIVOINE TRAINEE ARGENT A CHGT VIOLET</v>
      </c>
      <c r="F1435" t="str">
        <v>ANCIENNES REFS</v>
      </c>
      <c r="H1435" t="str">
        <v>BOMBE</v>
      </c>
      <c r="I1435" t="str">
        <v>SPHERIQUE</v>
      </c>
      <c r="J1435" t="str">
        <v>60</v>
      </c>
      <c r="K1435" t="str">
        <v>PIVOINE TRAINEE</v>
      </c>
      <c r="L1435" t="str">
        <v>VIOLET</v>
      </c>
      <c r="M1435" t="str">
        <v>CN</v>
      </c>
      <c r="N1435" t="str">
        <v>F4</v>
      </c>
      <c r="O1435" t="str">
        <v>1.3G</v>
      </c>
      <c r="P1435" t="str">
        <v>1008-F4-69253577</v>
      </c>
      <c r="Q1435" t="str">
        <v>0.425</v>
      </c>
      <c r="R1435" t="str">
        <v>2,8</v>
      </c>
      <c r="S1435" t="str">
        <v>60</v>
      </c>
      <c r="T1435" t="str">
        <v>F-00000300</v>
      </c>
      <c r="U1435" t="str">
        <v>0</v>
      </c>
      <c r="V1435" t="str">
        <v>5.72333</v>
      </c>
      <c r="W1435" t="str">
        <v>0</v>
      </c>
    </row>
    <row r="1436">
      <c r="A1436" t="str">
        <v>AutoTable</v>
      </c>
      <c r="D1436" t="str">
        <v>91475-12</v>
      </c>
      <c r="E1436" t="str">
        <v>BBE Ø75 ARGENT À BLEU</v>
      </c>
      <c r="F1436" t="str">
        <v>1</v>
      </c>
      <c r="H1436" t="str">
        <v>BOMBE</v>
      </c>
      <c r="I1436" t="str">
        <v>SPHERIQUE</v>
      </c>
      <c r="J1436" t="str">
        <v>75</v>
      </c>
      <c r="K1436" t="str">
        <v>CHANGEMENT</v>
      </c>
      <c r="L1436" t="str">
        <v>BLEU</v>
      </c>
      <c r="M1436" t="str">
        <v>CN</v>
      </c>
      <c r="N1436" t="str">
        <v>F4</v>
      </c>
      <c r="O1436" t="str">
        <v>1.3G</v>
      </c>
      <c r="P1436" t="str">
        <v>1008-F4-69252667</v>
      </c>
      <c r="Q1436" t="str">
        <v>0.14</v>
      </c>
      <c r="R1436" t="str">
        <v>3</v>
      </c>
      <c r="S1436" t="str">
        <v>75</v>
      </c>
      <c r="T1436" t="str">
        <v>F-00000300</v>
      </c>
      <c r="U1436" t="str">
        <v>917</v>
      </c>
      <c r="V1436" t="str">
        <v>1.07919</v>
      </c>
      <c r="W1436" t="str">
        <v>0</v>
      </c>
      <c r="X1436" t="str">
        <v>https://youtu.be/7B8CXL5-ewg</v>
      </c>
    </row>
    <row r="1437">
      <c r="A1437" t="str">
        <v>AutoTable</v>
      </c>
      <c r="D1437" t="str">
        <v>91475-33</v>
      </c>
      <c r="E1437" t="str">
        <v>BBE Ø75 ARGENT À VERT</v>
      </c>
      <c r="F1437" t="str">
        <v>1</v>
      </c>
      <c r="H1437" t="str">
        <v>BOMBE</v>
      </c>
      <c r="I1437" t="str">
        <v>SPHERIQUE</v>
      </c>
      <c r="J1437" t="str">
        <v>75</v>
      </c>
      <c r="K1437" t="str">
        <v>CHANGEMENT</v>
      </c>
      <c r="L1437" t="str">
        <v>VERT</v>
      </c>
      <c r="M1437" t="str">
        <v>CN</v>
      </c>
      <c r="N1437" t="str">
        <v>F4</v>
      </c>
      <c r="O1437" t="str">
        <v>1.3G</v>
      </c>
      <c r="P1437" t="str">
        <v>1008-F4-69252667</v>
      </c>
      <c r="Q1437" t="str">
        <v>0.14</v>
      </c>
      <c r="R1437" t="str">
        <v>3</v>
      </c>
      <c r="S1437" t="str">
        <v>75</v>
      </c>
      <c r="T1437" t="str">
        <v>F-00000300</v>
      </c>
      <c r="U1437" t="str">
        <v>415</v>
      </c>
      <c r="V1437" t="str">
        <v>1.14769</v>
      </c>
      <c r="W1437" t="str">
        <v>0</v>
      </c>
      <c r="X1437" t="str">
        <v>https://youtu.be/aSBxoCjtKQg</v>
      </c>
    </row>
    <row r="1438">
      <c r="A1438" t="str">
        <v>AutoTable</v>
      </c>
      <c r="D1438" t="str">
        <v>91475-42</v>
      </c>
      <c r="E1438" t="str">
        <v>BBE Ø75 ARGENT À ROUGE</v>
      </c>
      <c r="F1438" t="str">
        <v>1</v>
      </c>
      <c r="H1438" t="str">
        <v>BOMBE</v>
      </c>
      <c r="I1438" t="str">
        <v>SPHERIQUE</v>
      </c>
      <c r="J1438" t="str">
        <v>75</v>
      </c>
      <c r="K1438" t="str">
        <v>CHANGEMENT</v>
      </c>
      <c r="L1438" t="str">
        <v>ROUGE</v>
      </c>
      <c r="M1438" t="str">
        <v>CN</v>
      </c>
      <c r="N1438" t="str">
        <v>F4</v>
      </c>
      <c r="O1438" t="str">
        <v>1.3G</v>
      </c>
      <c r="P1438" t="str">
        <v>1008-F4-69252667</v>
      </c>
      <c r="Q1438" t="str">
        <v>0.14</v>
      </c>
      <c r="R1438" t="str">
        <v>3</v>
      </c>
      <c r="S1438" t="str">
        <v>75</v>
      </c>
      <c r="T1438" t="str">
        <v>F-00000300</v>
      </c>
      <c r="U1438" t="str">
        <v>851</v>
      </c>
      <c r="V1438" t="str">
        <v>1.14231</v>
      </c>
      <c r="W1438" t="str">
        <v>0</v>
      </c>
      <c r="X1438" t="str">
        <v>https://youtu.be/b-EbxcqCeNY</v>
      </c>
    </row>
    <row r="1439">
      <c r="A1439" t="str">
        <v>AutoTable</v>
      </c>
      <c r="D1439" t="str">
        <v>91475-51</v>
      </c>
      <c r="E1439" t="str">
        <v>BBE Ø75 ARGENT À JAUNE</v>
      </c>
      <c r="F1439" t="str">
        <v>1</v>
      </c>
      <c r="H1439" t="str">
        <v>BOMBE</v>
      </c>
      <c r="I1439" t="str">
        <v>SPHERIQUE</v>
      </c>
      <c r="J1439" t="str">
        <v>75</v>
      </c>
      <c r="K1439" t="str">
        <v>CHANGEMENT</v>
      </c>
      <c r="L1439" t="str">
        <v>JAUNE</v>
      </c>
      <c r="M1439" t="str">
        <v>CN</v>
      </c>
      <c r="N1439" t="str">
        <v>F4</v>
      </c>
      <c r="O1439" t="str">
        <v>1.3G</v>
      </c>
      <c r="P1439" t="str">
        <v>1008-F4-69252667</v>
      </c>
      <c r="Q1439" t="str">
        <v>0.14</v>
      </c>
      <c r="R1439" t="str">
        <v>3</v>
      </c>
      <c r="S1439" t="str">
        <v>75</v>
      </c>
      <c r="T1439" t="str">
        <v>F-00000300</v>
      </c>
      <c r="U1439" t="str">
        <v>1893</v>
      </c>
      <c r="V1439" t="str">
        <v>1.09</v>
      </c>
      <c r="W1439" t="str">
        <v>0</v>
      </c>
      <c r="X1439" t="str">
        <v>https://youtu.be/yyY5Uxmh64Q</v>
      </c>
    </row>
    <row r="1440">
      <c r="A1440" t="str">
        <v>AutoTable</v>
      </c>
      <c r="D1440" t="str">
        <v>91475-62</v>
      </c>
      <c r="E1440" t="str">
        <v>BBE Ø75 ARGENT À MULTICOLORE</v>
      </c>
      <c r="F1440" t="str">
        <v>1</v>
      </c>
      <c r="H1440" t="str">
        <v>BOMBE</v>
      </c>
      <c r="I1440" t="str">
        <v>SPHERIQUE</v>
      </c>
      <c r="J1440" t="str">
        <v>75</v>
      </c>
      <c r="K1440" t="str">
        <v>CHANGEMENT</v>
      </c>
      <c r="L1440" t="str">
        <v>MULTICOLORE</v>
      </c>
      <c r="M1440" t="str">
        <v>CN</v>
      </c>
      <c r="N1440" t="str">
        <v>F4</v>
      </c>
      <c r="O1440" t="str">
        <v>1.3G</v>
      </c>
      <c r="P1440" t="str">
        <v>1008-F4-69252667</v>
      </c>
      <c r="Q1440" t="str">
        <v>0.14</v>
      </c>
      <c r="R1440" t="str">
        <v>3</v>
      </c>
      <c r="S1440" t="str">
        <v>75</v>
      </c>
      <c r="T1440" t="str">
        <v>F-00000300</v>
      </c>
      <c r="U1440" t="str">
        <v>1155</v>
      </c>
      <c r="V1440" t="str">
        <v>1.07933</v>
      </c>
      <c r="W1440" t="str">
        <v>0</v>
      </c>
      <c r="X1440" t="str">
        <v>https://youtu.be/IcohF5PiYnc</v>
      </c>
    </row>
    <row r="1441">
      <c r="A1441" t="str">
        <v>AutoTable</v>
      </c>
      <c r="D1441" t="str">
        <v>91475-63</v>
      </c>
      <c r="E1441" t="str">
        <v>BOMBE Ø75 PIVOINE TRAÎNÉE ARGENT À CHGT ARGENT</v>
      </c>
      <c r="F1441" t="str">
        <v>ANCIENNES REFS</v>
      </c>
      <c r="H1441" t="str">
        <v>BOMBE</v>
      </c>
      <c r="I1441" t="str">
        <v>SPHERIQUE</v>
      </c>
      <c r="J1441" t="str">
        <v>75</v>
      </c>
      <c r="K1441" t="str">
        <v>PIVOINE TRAINEE</v>
      </c>
      <c r="L1441" t="str">
        <v>ARGENT</v>
      </c>
      <c r="M1441" t="str">
        <v>CN</v>
      </c>
      <c r="N1441" t="str">
        <v>F4</v>
      </c>
      <c r="O1441" t="str">
        <v>1.3G</v>
      </c>
      <c r="P1441" t="str">
        <v>1008-F4-69252667</v>
      </c>
      <c r="Q1441" t="str">
        <v>0.14</v>
      </c>
      <c r="R1441" t="str">
        <v>3</v>
      </c>
      <c r="S1441" t="str">
        <v>75</v>
      </c>
      <c r="T1441" t="str">
        <v>F-00000300</v>
      </c>
      <c r="U1441" t="str">
        <v>0</v>
      </c>
      <c r="V1441" t="str">
        <v>1.05733</v>
      </c>
      <c r="W1441" t="str">
        <v>0</v>
      </c>
    </row>
    <row r="1442">
      <c r="A1442" t="str">
        <v>AutoTable</v>
      </c>
      <c r="D1442" t="str">
        <v>91475-72</v>
      </c>
      <c r="E1442" t="str">
        <v>BBE Ø75 ARGENT À VIOLET</v>
      </c>
      <c r="F1442" t="str">
        <v>1</v>
      </c>
      <c r="H1442" t="str">
        <v>BOMBE</v>
      </c>
      <c r="I1442" t="str">
        <v>SPHERIQUE</v>
      </c>
      <c r="J1442" t="str">
        <v>75</v>
      </c>
      <c r="K1442" t="str">
        <v>CHANGEMENT</v>
      </c>
      <c r="L1442" t="str">
        <v>VIOLET</v>
      </c>
      <c r="M1442" t="str">
        <v>CN</v>
      </c>
      <c r="N1442" t="str">
        <v>F4</v>
      </c>
      <c r="O1442" t="str">
        <v>1.3G</v>
      </c>
      <c r="P1442" t="str">
        <v>1008-F4-69252667</v>
      </c>
      <c r="Q1442" t="str">
        <v>0.14</v>
      </c>
      <c r="R1442" t="str">
        <v>3</v>
      </c>
      <c r="S1442" t="str">
        <v>75</v>
      </c>
      <c r="T1442" t="str">
        <v>F-00000300</v>
      </c>
      <c r="U1442" t="str">
        <v>1518</v>
      </c>
      <c r="V1442" t="str">
        <v>1.0792</v>
      </c>
      <c r="W1442" t="str">
        <v>0</v>
      </c>
      <c r="X1442" t="str">
        <v>https://youtu.be/Ax5cz1rga4M</v>
      </c>
    </row>
    <row r="1443">
      <c r="A1443" t="str">
        <v>AutoTable</v>
      </c>
      <c r="D1443" t="str">
        <v>91475-91</v>
      </c>
      <c r="E1443" t="str">
        <v>BBE Ø75 OR À CLIGNO BLANC</v>
      </c>
      <c r="F1443" t="str">
        <v>1</v>
      </c>
      <c r="H1443" t="str">
        <v>BOMBE</v>
      </c>
      <c r="I1443" t="str">
        <v>SPHERIQUE</v>
      </c>
      <c r="J1443" t="str">
        <v>75</v>
      </c>
      <c r="K1443" t="str">
        <v>CLIGNO</v>
      </c>
      <c r="L1443" t="str">
        <v>OR</v>
      </c>
      <c r="M1443" t="str">
        <v>CN</v>
      </c>
      <c r="N1443" t="str">
        <v>F4</v>
      </c>
      <c r="O1443" t="str">
        <v>1.3G</v>
      </c>
      <c r="P1443" t="str">
        <v>1008-F4-69252667</v>
      </c>
      <c r="Q1443" t="str">
        <v>0.14</v>
      </c>
      <c r="R1443" t="str">
        <v>3</v>
      </c>
      <c r="S1443" t="str">
        <v>75</v>
      </c>
      <c r="T1443" t="str">
        <v>F-00000300</v>
      </c>
      <c r="U1443" t="str">
        <v>445</v>
      </c>
      <c r="V1443" t="str">
        <v>1.13829</v>
      </c>
      <c r="W1443" t="str">
        <v>0</v>
      </c>
      <c r="X1443" t="str">
        <v>https://tinyurl.com/y4ukad38</v>
      </c>
    </row>
    <row r="1444">
      <c r="A1444" t="str">
        <v>AutoTable</v>
      </c>
      <c r="D1444" t="str">
        <v>91510-72</v>
      </c>
      <c r="E1444" t="str">
        <v>BBE Ø100 ARGENT À ROUGE À BLEU</v>
      </c>
      <c r="F1444" t="str">
        <v>1</v>
      </c>
      <c r="H1444" t="str">
        <v>BOMBE</v>
      </c>
      <c r="I1444" t="str">
        <v>SPHERIQUE</v>
      </c>
      <c r="J1444" t="str">
        <v>100</v>
      </c>
      <c r="K1444" t="str">
        <v>CHANGEMENT</v>
      </c>
      <c r="L1444" t="str">
        <v>TRICOLORE</v>
      </c>
      <c r="M1444" t="str">
        <v>CN</v>
      </c>
      <c r="N1444" t="str">
        <v>F4</v>
      </c>
      <c r="O1444" t="str">
        <v>1.3G</v>
      </c>
      <c r="P1444" t="str">
        <v>1008-F4-69252665</v>
      </c>
      <c r="Q1444" t="str">
        <v>0.33</v>
      </c>
      <c r="R1444" t="str">
        <v>3,5</v>
      </c>
      <c r="S1444" t="str">
        <v>100</v>
      </c>
      <c r="T1444" t="str">
        <v>F-00000300</v>
      </c>
      <c r="U1444" t="str">
        <v>350</v>
      </c>
      <c r="V1444" t="str">
        <v>2.145</v>
      </c>
      <c r="W1444" t="str">
        <v>0</v>
      </c>
      <c r="X1444" t="str">
        <v>https://youtu.be/paHqdkYgJUA</v>
      </c>
    </row>
    <row r="1445">
      <c r="A1445" t="str">
        <v>AutoTable</v>
      </c>
      <c r="D1445" t="str">
        <v>91512-60</v>
      </c>
      <c r="E1445" t="str">
        <v>BBE Ø125 FILET D'OR À ROSE + TC FILET D'OR</v>
      </c>
      <c r="F1445" t="str">
        <v>1</v>
      </c>
      <c r="H1445" t="str">
        <v>BOMBE</v>
      </c>
      <c r="I1445" t="str">
        <v>SPHERIQUE</v>
      </c>
      <c r="J1445" t="str">
        <v>125</v>
      </c>
      <c r="K1445" t="str">
        <v>PLEUREUR</v>
      </c>
      <c r="L1445" t="str">
        <v>KAMURO</v>
      </c>
      <c r="M1445" t="str">
        <v>CN</v>
      </c>
      <c r="N1445" t="str">
        <v>F4</v>
      </c>
      <c r="O1445" t="str">
        <v>1.3G</v>
      </c>
      <c r="P1445" t="str">
        <v>1008-F4-69253205</v>
      </c>
      <c r="Q1445" t="str">
        <v>0.678</v>
      </c>
      <c r="R1445" t="str">
        <v>3,8</v>
      </c>
      <c r="S1445" t="str">
        <v>125</v>
      </c>
      <c r="T1445" t="str">
        <v>F-00000300</v>
      </c>
      <c r="U1445" t="str">
        <v>65</v>
      </c>
      <c r="V1445" t="str">
        <v>3.57</v>
      </c>
      <c r="W1445" t="str">
        <v>2</v>
      </c>
      <c r="X1445" t="str">
        <v>https://tinyurl.com/y6tyj23s</v>
      </c>
    </row>
    <row r="1446">
      <c r="A1446" t="str">
        <v>AutoTable</v>
      </c>
      <c r="D1446" t="str">
        <v>91512-61</v>
      </c>
      <c r="E1446" t="str">
        <v>BOMBE Ø125 FILET D'OR CHGT BLEU + TRONC CLIGNO</v>
      </c>
      <c r="F1446" t="str">
        <v>ANCIENNES REFS</v>
      </c>
      <c r="H1446" t="str">
        <v>BOMBE</v>
      </c>
      <c r="I1446" t="str">
        <v>SPHERIQUE</v>
      </c>
      <c r="J1446" t="str">
        <v>125</v>
      </c>
      <c r="K1446" t="str">
        <v>PIVOINE CHANGEMENT</v>
      </c>
      <c r="L1446" t="str">
        <v>OR</v>
      </c>
      <c r="M1446" t="str">
        <v>CN</v>
      </c>
      <c r="N1446" t="str">
        <v>F4</v>
      </c>
      <c r="O1446" t="str">
        <v>1.3G</v>
      </c>
      <c r="P1446" t="str">
        <v>1008-F4-69253205</v>
      </c>
      <c r="Q1446" t="str">
        <v>0.678</v>
      </c>
      <c r="R1446" t="str">
        <v>3,8</v>
      </c>
      <c r="S1446" t="str">
        <v>125</v>
      </c>
      <c r="T1446" t="str">
        <v>F-00000300</v>
      </c>
      <c r="U1446" t="str">
        <v>0</v>
      </c>
      <c r="V1446" t="str">
        <v>3.57329</v>
      </c>
      <c r="W1446" t="str">
        <v>0</v>
      </c>
    </row>
    <row r="1447">
      <c r="A1447" t="str">
        <v>AutoTable</v>
      </c>
      <c r="D1447" t="str">
        <v>91512-62</v>
      </c>
      <c r="E1447" t="str">
        <v>BBE Ø125 FILET D'OR À BLEU + TC FILET D'OR</v>
      </c>
      <c r="F1447" t="str">
        <v>1</v>
      </c>
      <c r="H1447" t="str">
        <v>BOMBE</v>
      </c>
      <c r="I1447" t="str">
        <v>SPHERIQUE</v>
      </c>
      <c r="J1447" t="str">
        <v>125</v>
      </c>
      <c r="K1447" t="str">
        <v>PLEUREUR</v>
      </c>
      <c r="L1447" t="str">
        <v>KAMURO</v>
      </c>
      <c r="M1447" t="str">
        <v>CN</v>
      </c>
      <c r="N1447" t="str">
        <v>F4</v>
      </c>
      <c r="O1447" t="str">
        <v>1.3G</v>
      </c>
      <c r="P1447" t="str">
        <v>1008-F4-69253205</v>
      </c>
      <c r="Q1447" t="str">
        <v>0.678</v>
      </c>
      <c r="R1447" t="str">
        <v>3,8</v>
      </c>
      <c r="S1447" t="str">
        <v>125</v>
      </c>
      <c r="T1447" t="str">
        <v>F-00000300</v>
      </c>
      <c r="U1447" t="str">
        <v>312</v>
      </c>
      <c r="V1447" t="str">
        <v>3.54833</v>
      </c>
      <c r="W1447" t="str">
        <v>12</v>
      </c>
      <c r="X1447" t="str">
        <v>https://youtu.be/dsBma8QV1SY</v>
      </c>
    </row>
    <row r="1448">
      <c r="A1448" t="str">
        <v>AutoTable</v>
      </c>
      <c r="D1448" t="str">
        <v>91512-63</v>
      </c>
      <c r="E1448" t="str">
        <v>BBE Ø125 FILET D'OR À CLIGNO BLANC + TC FILET D'OR</v>
      </c>
      <c r="F1448" t="str">
        <v>1</v>
      </c>
      <c r="G1448" t="str">
        <v>2020</v>
      </c>
      <c r="H1448" t="str">
        <v>BOMBE</v>
      </c>
      <c r="I1448" t="str">
        <v>SPHERIQUE</v>
      </c>
      <c r="J1448" t="str">
        <v>125</v>
      </c>
      <c r="K1448" t="str">
        <v>CLIGNO</v>
      </c>
      <c r="L1448" t="str">
        <v>KAMURO</v>
      </c>
      <c r="M1448" t="str">
        <v>CN</v>
      </c>
      <c r="N1448" t="str">
        <v>F4</v>
      </c>
      <c r="O1448" t="str">
        <v>1.3G</v>
      </c>
      <c r="P1448" t="str">
        <v>1008-F4-69253205</v>
      </c>
      <c r="Q1448" t="str">
        <v>0.678</v>
      </c>
      <c r="R1448" t="str">
        <v>3,8</v>
      </c>
      <c r="S1448" t="str">
        <v>125</v>
      </c>
      <c r="T1448" t="str">
        <v>F-00000300</v>
      </c>
      <c r="U1448" t="str">
        <v>0</v>
      </c>
      <c r="V1448" t="str">
        <v>3.54333</v>
      </c>
      <c r="W1448" t="str">
        <v>0</v>
      </c>
    </row>
    <row r="1449">
      <c r="A1449" t="str">
        <v>AutoTable</v>
      </c>
      <c r="D1449" t="str">
        <v>91512-68</v>
      </c>
      <c r="E1449" t="str">
        <v>BOMBE Ø125  FILET D'OR A CHGT MULTICOLORE AVEC T</v>
      </c>
      <c r="F1449" t="str">
        <v>ANCIENNES REFS</v>
      </c>
      <c r="H1449" t="str">
        <v>BOMBE</v>
      </c>
      <c r="I1449" t="str">
        <v>SPHERIQUE</v>
      </c>
      <c r="J1449" t="str">
        <v>125</v>
      </c>
      <c r="K1449" t="str">
        <v>PIVOINE CHANGEMENT</v>
      </c>
      <c r="L1449" t="str">
        <v>OR</v>
      </c>
      <c r="M1449" t="str">
        <v>CN</v>
      </c>
      <c r="N1449" t="str">
        <v>F4</v>
      </c>
      <c r="O1449" t="str">
        <v>1.3G</v>
      </c>
      <c r="P1449" t="str">
        <v>1008-F4-69253205</v>
      </c>
      <c r="Q1449" t="str">
        <v>0.678</v>
      </c>
      <c r="R1449" t="str">
        <v>3,8</v>
      </c>
      <c r="S1449" t="str">
        <v>125</v>
      </c>
      <c r="T1449" t="str">
        <v>F-00000300</v>
      </c>
      <c r="U1449" t="str">
        <v>0</v>
      </c>
      <c r="V1449" t="str">
        <v>3.91</v>
      </c>
      <c r="W1449" t="str">
        <v>0</v>
      </c>
    </row>
    <row r="1450">
      <c r="A1450" t="str">
        <v>AutoTable</v>
      </c>
      <c r="D1450" t="str">
        <v>91512-88</v>
      </c>
      <c r="E1450" t="str">
        <v>BOMBE Ø125  VAGUE MULTICOLORE AVEC TRONC</v>
      </c>
      <c r="F1450" t="str">
        <v>ANCIENNES REFS</v>
      </c>
      <c r="H1450" t="str">
        <v>BOMBE</v>
      </c>
      <c r="I1450" t="str">
        <v>SPHERIQUE</v>
      </c>
      <c r="J1450" t="str">
        <v>125</v>
      </c>
      <c r="K1450" t="str">
        <v>PIVOINE TRONC</v>
      </c>
      <c r="L1450" t="str">
        <v>MULTICOLORE</v>
      </c>
      <c r="M1450" t="str">
        <v>CN</v>
      </c>
      <c r="N1450" t="str">
        <v>F4</v>
      </c>
      <c r="O1450" t="str">
        <v>1.3G</v>
      </c>
      <c r="P1450" t="str">
        <v>1008-F4-69253205</v>
      </c>
      <c r="Q1450" t="str">
        <v>0.678</v>
      </c>
      <c r="R1450" t="str">
        <v>3,8</v>
      </c>
      <c r="S1450" t="str">
        <v>125</v>
      </c>
      <c r="T1450" t="str">
        <v>F-00000300</v>
      </c>
      <c r="U1450" t="str">
        <v>0</v>
      </c>
      <c r="V1450" t="str">
        <v>3.84</v>
      </c>
      <c r="W1450" t="str">
        <v>0</v>
      </c>
    </row>
    <row r="1451">
      <c r="A1451" t="str">
        <v>AutoTable</v>
      </c>
      <c r="D1451" t="str">
        <v>91575-72</v>
      </c>
      <c r="E1451" t="str">
        <v>BBE Ø75 DRAPEAU BLEU/BLANC/ROUGE</v>
      </c>
      <c r="F1451" t="str">
        <v>1</v>
      </c>
      <c r="H1451" t="str">
        <v>BOMBE</v>
      </c>
      <c r="I1451" t="str">
        <v>SPHERIQUE</v>
      </c>
      <c r="J1451" t="str">
        <v>75</v>
      </c>
      <c r="K1451" t="str">
        <v>FORME</v>
      </c>
      <c r="L1451" t="str">
        <v>TRICOLORE</v>
      </c>
      <c r="M1451" t="str">
        <v>CN</v>
      </c>
      <c r="N1451" t="str">
        <v>F4</v>
      </c>
      <c r="O1451" t="str">
        <v>1.3G</v>
      </c>
      <c r="P1451" t="str">
        <v>1008-F4-69252667</v>
      </c>
      <c r="Q1451" t="str">
        <v>0.153</v>
      </c>
      <c r="R1451" t="str">
        <v>3</v>
      </c>
      <c r="S1451" t="str">
        <v>75</v>
      </c>
      <c r="T1451" t="str">
        <v>F-00000300</v>
      </c>
      <c r="U1451" t="str">
        <v>2010</v>
      </c>
      <c r="V1451" t="str">
        <v>1.23</v>
      </c>
      <c r="W1451" t="str">
        <v>280</v>
      </c>
      <c r="X1451" t="str">
        <v>https://youtu.be/VGzUzm5emLY</v>
      </c>
    </row>
    <row r="1452">
      <c r="A1452" t="str">
        <v>AutoTable</v>
      </c>
      <c r="D1452" t="str">
        <v>91610-01</v>
      </c>
      <c r="E1452" t="str">
        <v>BBE Ø100 ROSE À OEUFS DRAGON CENTRE OEUFS DRAGON</v>
      </c>
      <c r="F1452" t="str">
        <v>1</v>
      </c>
      <c r="H1452" t="str">
        <v>BOMBE</v>
      </c>
      <c r="I1452" t="str">
        <v>SPHERIQUE</v>
      </c>
      <c r="J1452" t="str">
        <v>100</v>
      </c>
      <c r="K1452" t="str">
        <v>CREPITANT</v>
      </c>
      <c r="L1452" t="str">
        <v>ROSE</v>
      </c>
      <c r="M1452" t="str">
        <v>CN</v>
      </c>
      <c r="N1452" t="str">
        <v>F4</v>
      </c>
      <c r="O1452" t="str">
        <v>1.3G</v>
      </c>
      <c r="P1452" t="str">
        <v>1008-F4-69252665</v>
      </c>
      <c r="Q1452" t="str">
        <v>0.345</v>
      </c>
      <c r="R1452" t="str">
        <v>3,5</v>
      </c>
      <c r="S1452" t="str">
        <v>100</v>
      </c>
      <c r="T1452" t="str">
        <v>F-00000300</v>
      </c>
      <c r="U1452" t="str">
        <v>512</v>
      </c>
      <c r="V1452" t="str">
        <v>2.09769</v>
      </c>
      <c r="W1452" t="str">
        <v>24</v>
      </c>
      <c r="X1452" t="str">
        <v>https://youtu.be/b6eXXUasf2E</v>
      </c>
    </row>
    <row r="1453">
      <c r="A1453" t="str">
        <v>AutoTable</v>
      </c>
      <c r="D1453" t="str">
        <v>91610-03</v>
      </c>
      <c r="E1453" t="str">
        <v>BBE Ø100 BLANC À OEUFS DRAGON CENTRE OEUFS DRAGON</v>
      </c>
      <c r="F1453" t="str">
        <v>1</v>
      </c>
      <c r="H1453" t="str">
        <v>BOMBE</v>
      </c>
      <c r="I1453" t="str">
        <v>SPHERIQUE</v>
      </c>
      <c r="J1453" t="str">
        <v>100</v>
      </c>
      <c r="K1453" t="str">
        <v>CREPITANT</v>
      </c>
      <c r="L1453" t="str">
        <v>BLANC</v>
      </c>
      <c r="M1453" t="str">
        <v>CN</v>
      </c>
      <c r="N1453" t="str">
        <v>F4</v>
      </c>
      <c r="O1453" t="str">
        <v>1.3G</v>
      </c>
      <c r="P1453" t="str">
        <v>1008-F4-69252665</v>
      </c>
      <c r="Q1453" t="str">
        <v>0.345</v>
      </c>
      <c r="R1453" t="str">
        <v>3,5</v>
      </c>
      <c r="S1453" t="str">
        <v>100</v>
      </c>
      <c r="T1453" t="str">
        <v>F-00000300</v>
      </c>
      <c r="U1453" t="str">
        <v>81</v>
      </c>
      <c r="V1453" t="str">
        <v>1.767</v>
      </c>
      <c r="W1453" t="str">
        <v>1</v>
      </c>
    </row>
    <row r="1454">
      <c r="A1454" t="str">
        <v>AutoTable</v>
      </c>
      <c r="D1454" t="str">
        <v>91610-05</v>
      </c>
      <c r="E1454" t="str">
        <v>BBE Ø100 VERT À OEUFS DRAGON CENTRE OEUFS DRAGON</v>
      </c>
      <c r="F1454" t="str">
        <v>1</v>
      </c>
      <c r="H1454" t="str">
        <v>BOMBE</v>
      </c>
      <c r="I1454" t="str">
        <v>SPHERIQUE</v>
      </c>
      <c r="J1454" t="str">
        <v>100</v>
      </c>
      <c r="K1454" t="str">
        <v>CREPITANT</v>
      </c>
      <c r="L1454" t="str">
        <v>VERT</v>
      </c>
      <c r="M1454" t="str">
        <v>CN</v>
      </c>
      <c r="N1454" t="str">
        <v>F4</v>
      </c>
      <c r="O1454" t="str">
        <v>1.3G</v>
      </c>
      <c r="P1454" t="str">
        <v>1008-F4-69252665</v>
      </c>
      <c r="Q1454" t="str">
        <v>0.345</v>
      </c>
      <c r="R1454" t="str">
        <v>3,5</v>
      </c>
      <c r="S1454" t="str">
        <v>100</v>
      </c>
      <c r="T1454" t="str">
        <v>F-00000300</v>
      </c>
      <c r="U1454" t="str">
        <v>8</v>
      </c>
      <c r="V1454" t="str">
        <v>2.02</v>
      </c>
      <c r="W1454" t="str">
        <v>1</v>
      </c>
    </row>
    <row r="1455">
      <c r="A1455" t="str">
        <v>AutoTable</v>
      </c>
      <c r="D1455" t="str">
        <v>91610-06</v>
      </c>
      <c r="E1455" t="str">
        <v>BBE Ø100 ROUGE À OEUFS DRAGON CENTRE OEUFS DRAGON</v>
      </c>
      <c r="F1455" t="str">
        <v>1</v>
      </c>
      <c r="H1455" t="str">
        <v>BOMBE</v>
      </c>
      <c r="I1455" t="str">
        <v>SPHERIQUE</v>
      </c>
      <c r="J1455" t="str">
        <v>100</v>
      </c>
      <c r="K1455" t="str">
        <v>CREPITANT</v>
      </c>
      <c r="L1455" t="str">
        <v>ROUGE</v>
      </c>
      <c r="M1455" t="str">
        <v>CN</v>
      </c>
      <c r="N1455" t="str">
        <v>F4</v>
      </c>
      <c r="O1455" t="str">
        <v>1.3G</v>
      </c>
      <c r="P1455" t="str">
        <v>1008-F4-69252665</v>
      </c>
      <c r="Q1455" t="str">
        <v>0.345</v>
      </c>
      <c r="R1455" t="str">
        <v>3,5</v>
      </c>
      <c r="S1455" t="str">
        <v>100</v>
      </c>
      <c r="T1455" t="str">
        <v>F-00000300</v>
      </c>
      <c r="U1455" t="str">
        <v>721</v>
      </c>
      <c r="V1455" t="str">
        <v>1.96258</v>
      </c>
      <c r="W1455" t="str">
        <v>44</v>
      </c>
      <c r="X1455" t="str">
        <v>https://tinyurl.com/y6qo5e85</v>
      </c>
    </row>
    <row r="1456">
      <c r="A1456" t="str">
        <v>AutoTable</v>
      </c>
      <c r="D1456" t="str">
        <v>91610-62</v>
      </c>
      <c r="E1456" t="str">
        <v>BBE Ø100 BLEU À ARGENT CTRE CLI ROUGE + TC ARGENT</v>
      </c>
      <c r="F1456" t="str">
        <v>1</v>
      </c>
      <c r="H1456" t="str">
        <v>BOMBE</v>
      </c>
      <c r="I1456" t="str">
        <v>SPHERIQUE</v>
      </c>
      <c r="J1456" t="str">
        <v>100</v>
      </c>
      <c r="K1456" t="str">
        <v>CHANGEMENT</v>
      </c>
      <c r="L1456" t="str">
        <v>TRICOLORE</v>
      </c>
      <c r="M1456" t="str">
        <v>CN</v>
      </c>
      <c r="N1456" t="str">
        <v>F4</v>
      </c>
      <c r="O1456" t="str">
        <v>1.3G</v>
      </c>
      <c r="P1456" t="str">
        <v>1008-F4-69252665</v>
      </c>
      <c r="Q1456" t="str">
        <v>0.352</v>
      </c>
      <c r="R1456" t="str">
        <v>3,5</v>
      </c>
      <c r="S1456" t="str">
        <v>100</v>
      </c>
      <c r="T1456" t="str">
        <v>F-00000300</v>
      </c>
      <c r="U1456" t="str">
        <v>655</v>
      </c>
      <c r="V1456" t="str">
        <v>2.2852</v>
      </c>
      <c r="W1456" t="str">
        <v>0</v>
      </c>
      <c r="X1456" t="str">
        <v>https://tinyurl.com/yynn6qtc</v>
      </c>
    </row>
    <row r="1457">
      <c r="A1457" t="str">
        <v>AutoTable</v>
      </c>
      <c r="D1457" t="str">
        <v>91612-01</v>
      </c>
      <c r="E1457" t="str">
        <v>BOMBE 125MM PIVOINE ROSE A CHGT FRISSON 77512-40</v>
      </c>
      <c r="F1457" t="str">
        <v>OPPORTUNITE</v>
      </c>
      <c r="H1457" t="str">
        <v>BOMBE</v>
      </c>
      <c r="I1457" t="str">
        <v>SPHERIQUE</v>
      </c>
      <c r="J1457" t="str">
        <v>125</v>
      </c>
      <c r="K1457" t="str">
        <v>PIVOINE CHANGEMENT</v>
      </c>
      <c r="L1457" t="str">
        <v>ROSE</v>
      </c>
      <c r="M1457" t="str">
        <v>CN</v>
      </c>
      <c r="N1457" t="str">
        <v>F4</v>
      </c>
      <c r="O1457" t="str">
        <v>1.3G</v>
      </c>
      <c r="P1457" t="str">
        <v>1008-F4-69253205</v>
      </c>
      <c r="Q1457" t="str">
        <v>0.69</v>
      </c>
      <c r="R1457" t="str">
        <v>3,8</v>
      </c>
      <c r="S1457" t="str">
        <v>125</v>
      </c>
      <c r="T1457" t="str">
        <v>F-00000300</v>
      </c>
      <c r="U1457" t="str">
        <v>234</v>
      </c>
      <c r="V1457" t="str">
        <v>3.16722</v>
      </c>
      <c r="W1457" t="str">
        <v>0</v>
      </c>
    </row>
    <row r="1458">
      <c r="A1458" t="str">
        <v>AutoTable</v>
      </c>
      <c r="D1458" t="str">
        <v>91612-03</v>
      </c>
      <c r="E1458" t="str">
        <v>BOMBE Ø125 PIVOINE BLANCHE A CHGT FRISSON PISTIL</v>
      </c>
      <c r="F1458" t="str">
        <v>ANCIENNES REFS</v>
      </c>
      <c r="H1458" t="str">
        <v>BOMBE</v>
      </c>
      <c r="I1458" t="str">
        <v>SPHERIQUE</v>
      </c>
      <c r="J1458" t="str">
        <v>125</v>
      </c>
      <c r="K1458" t="str">
        <v>PIVOINE CHANGEMENT</v>
      </c>
      <c r="L1458" t="str">
        <v>BLANC</v>
      </c>
      <c r="M1458" t="str">
        <v>CN</v>
      </c>
      <c r="N1458" t="str">
        <v>F4</v>
      </c>
      <c r="O1458" t="str">
        <v>1.3G</v>
      </c>
      <c r="P1458" t="str">
        <v>1008-F4-69253205</v>
      </c>
      <c r="Q1458" t="str">
        <v>0.695</v>
      </c>
      <c r="R1458" t="str">
        <v>3,8</v>
      </c>
      <c r="S1458" t="str">
        <v>125</v>
      </c>
      <c r="T1458" t="str">
        <v>F-00000300</v>
      </c>
      <c r="U1458" t="str">
        <v>0</v>
      </c>
      <c r="V1458" t="str">
        <v>3.43</v>
      </c>
      <c r="W1458" t="str">
        <v>0</v>
      </c>
    </row>
    <row r="1459">
      <c r="A1459" t="str">
        <v>AutoTable</v>
      </c>
      <c r="D1459" t="str">
        <v>91612-05</v>
      </c>
      <c r="E1459" t="str">
        <v>BOMBE Ø125  PIVOINE VERTE A CHGT FRISSON PISTIL</v>
      </c>
      <c r="F1459" t="str">
        <v>OPPORTUNITE</v>
      </c>
      <c r="H1459" t="str">
        <v>BOMBE</v>
      </c>
      <c r="I1459" t="str">
        <v>SPHERIQUE</v>
      </c>
      <c r="J1459" t="str">
        <v>125</v>
      </c>
      <c r="K1459" t="str">
        <v>PIVOINE CHANGEMENT</v>
      </c>
      <c r="L1459" t="str">
        <v>VERT</v>
      </c>
      <c r="M1459" t="str">
        <v>CN</v>
      </c>
      <c r="N1459" t="str">
        <v>F4</v>
      </c>
      <c r="O1459" t="str">
        <v>1.3G</v>
      </c>
      <c r="P1459" t="str">
        <v>1008-F4-69253205</v>
      </c>
      <c r="Q1459" t="str">
        <v>0.69</v>
      </c>
      <c r="R1459" t="str">
        <v>3,8</v>
      </c>
      <c r="S1459" t="str">
        <v>125</v>
      </c>
      <c r="T1459" t="str">
        <v>F-00000300</v>
      </c>
      <c r="U1459" t="str">
        <v>103</v>
      </c>
      <c r="V1459" t="str">
        <v>3.43</v>
      </c>
      <c r="W1459" t="str">
        <v>96</v>
      </c>
    </row>
    <row r="1460">
      <c r="A1460" t="str">
        <v>AutoTable</v>
      </c>
      <c r="D1460" t="str">
        <v>91612-06</v>
      </c>
      <c r="E1460" t="str">
        <v>BOMBE Ø125  PIVOINE ROUGE A CHGT FRISSON PISTIL</v>
      </c>
      <c r="F1460" t="str">
        <v>ANCIENNES REFS</v>
      </c>
      <c r="H1460" t="str">
        <v>BOMBE</v>
      </c>
      <c r="I1460" t="str">
        <v>SPHERIQUE</v>
      </c>
      <c r="J1460" t="str">
        <v>125</v>
      </c>
      <c r="K1460" t="str">
        <v>PIVOINE CHANGEMENT</v>
      </c>
      <c r="L1460" t="str">
        <v>ROUGE</v>
      </c>
      <c r="M1460" t="str">
        <v>CN</v>
      </c>
      <c r="N1460" t="str">
        <v>F4</v>
      </c>
      <c r="O1460" t="str">
        <v>1.3G</v>
      </c>
      <c r="P1460" t="str">
        <v>1008-F4-69253205</v>
      </c>
      <c r="Q1460" t="str">
        <v>0.69</v>
      </c>
      <c r="R1460" t="str">
        <v>3,8</v>
      </c>
      <c r="S1460" t="str">
        <v>125</v>
      </c>
      <c r="T1460" t="str">
        <v>F-00000300</v>
      </c>
      <c r="U1460" t="str">
        <v>0</v>
      </c>
      <c r="V1460" t="str">
        <v>3.43</v>
      </c>
      <c r="W1460" t="str">
        <v>0</v>
      </c>
    </row>
    <row r="1461">
      <c r="A1461" t="str">
        <v>AutoTable</v>
      </c>
      <c r="D1461" t="str">
        <v>91615-01</v>
      </c>
      <c r="E1461" t="str">
        <v>BOMBE Ø150  PIVOINE ROSE A CHGT FRISSON PISTIL F</v>
      </c>
      <c r="F1461" t="str">
        <v>OPPORTUNITE</v>
      </c>
      <c r="H1461" t="str">
        <v>BOMBE</v>
      </c>
      <c r="I1461" t="str">
        <v>SPHERIQUE</v>
      </c>
      <c r="J1461" t="str">
        <v>150</v>
      </c>
      <c r="K1461" t="str">
        <v>PIVOINE CHANGEMENT</v>
      </c>
      <c r="L1461" t="str">
        <v>ROSE</v>
      </c>
      <c r="M1461" t="str">
        <v>CN</v>
      </c>
      <c r="N1461" t="str">
        <v>F4</v>
      </c>
      <c r="O1461" t="str">
        <v>1.3G</v>
      </c>
      <c r="P1461" t="str">
        <v>1008-F4-69253207</v>
      </c>
      <c r="Q1461" t="str">
        <v>1.05</v>
      </c>
      <c r="R1461" t="str">
        <v>4,2</v>
      </c>
      <c r="S1461" t="str">
        <v>150</v>
      </c>
      <c r="T1461" t="str">
        <v>F-00000300</v>
      </c>
      <c r="U1461" t="str">
        <v>28</v>
      </c>
      <c r="V1461" t="str">
        <v>5.53</v>
      </c>
      <c r="W1461" t="str">
        <v>26</v>
      </c>
    </row>
    <row r="1462">
      <c r="A1462" t="str">
        <v>AutoTable</v>
      </c>
      <c r="D1462" t="str">
        <v>91615-03</v>
      </c>
      <c r="E1462" t="str">
        <v>BOMBE Ø150 PIVOINE BLANCHE A CHGT FRISSON PISTI</v>
      </c>
      <c r="F1462" t="str">
        <v>ANCIENNES REFS</v>
      </c>
      <c r="H1462" t="str">
        <v>BOMBE</v>
      </c>
      <c r="I1462" t="str">
        <v>SPHERIQUE</v>
      </c>
      <c r="J1462" t="str">
        <v>150</v>
      </c>
      <c r="K1462" t="str">
        <v>PIVOINE CHANGEMENT</v>
      </c>
      <c r="L1462" t="str">
        <v>BLANC</v>
      </c>
      <c r="M1462" t="str">
        <v>CN</v>
      </c>
      <c r="N1462" t="str">
        <v>F4</v>
      </c>
      <c r="O1462" t="str">
        <v>1.3G</v>
      </c>
      <c r="P1462" t="str">
        <v>1008-F4-69253207</v>
      </c>
      <c r="Q1462" t="str">
        <v>1.05</v>
      </c>
      <c r="R1462" t="str">
        <v>4,2</v>
      </c>
      <c r="S1462" t="str">
        <v>150</v>
      </c>
      <c r="T1462" t="str">
        <v>F-00000300</v>
      </c>
      <c r="U1462" t="str">
        <v>0</v>
      </c>
      <c r="V1462" t="str">
        <v>5.53</v>
      </c>
      <c r="W1462" t="str">
        <v>0</v>
      </c>
    </row>
    <row r="1463">
      <c r="A1463" t="str">
        <v>AutoTable</v>
      </c>
      <c r="D1463" t="str">
        <v>91615-05</v>
      </c>
      <c r="E1463" t="str">
        <v>BOMBE Ø150 PIVOINE VERTE A CHGT FRISSON PISTIL</v>
      </c>
      <c r="F1463" t="str">
        <v>OPPORTUNITE</v>
      </c>
      <c r="H1463" t="str">
        <v>BOMBE</v>
      </c>
      <c r="I1463" t="str">
        <v>SPHERIQUE</v>
      </c>
      <c r="J1463" t="str">
        <v>150</v>
      </c>
      <c r="K1463" t="str">
        <v>PIVOINE CHANGEMENT</v>
      </c>
      <c r="L1463" t="str">
        <v>VERT</v>
      </c>
      <c r="M1463" t="str">
        <v>CN</v>
      </c>
      <c r="N1463" t="str">
        <v>F4</v>
      </c>
      <c r="O1463" t="str">
        <v>1.3G</v>
      </c>
      <c r="P1463" t="str">
        <v>1008-F4-69253207</v>
      </c>
      <c r="Q1463" t="str">
        <v>1.05</v>
      </c>
      <c r="R1463" t="str">
        <v>4,2</v>
      </c>
      <c r="S1463" t="str">
        <v>150</v>
      </c>
      <c r="T1463" t="str">
        <v>F-00000300</v>
      </c>
      <c r="U1463" t="str">
        <v>38</v>
      </c>
      <c r="V1463" t="str">
        <v>5.53</v>
      </c>
      <c r="W1463" t="str">
        <v>21</v>
      </c>
    </row>
    <row r="1464">
      <c r="A1464" t="str">
        <v>AutoTable</v>
      </c>
      <c r="D1464" t="str">
        <v>91615-06</v>
      </c>
      <c r="E1464" t="str">
        <v>BOMBE Ø150 PIVOINE ROUGE A CHGT FRISSON PISTIL</v>
      </c>
      <c r="F1464" t="str">
        <v>ANCIENNES REFS</v>
      </c>
      <c r="H1464" t="str">
        <v>BOMBE</v>
      </c>
      <c r="I1464" t="str">
        <v>SPHERIQUE</v>
      </c>
      <c r="J1464" t="str">
        <v>150</v>
      </c>
      <c r="K1464" t="str">
        <v>PIVOINE CHANGEMENT</v>
      </c>
      <c r="L1464" t="str">
        <v>ROUGE</v>
      </c>
      <c r="M1464" t="str">
        <v>CN</v>
      </c>
      <c r="N1464" t="str">
        <v>F4</v>
      </c>
      <c r="O1464" t="str">
        <v>1.3G</v>
      </c>
      <c r="P1464" t="str">
        <v>1008-F4-69253207</v>
      </c>
      <c r="Q1464" t="str">
        <v>1.05</v>
      </c>
      <c r="R1464" t="str">
        <v>4,2</v>
      </c>
      <c r="S1464" t="str">
        <v>150</v>
      </c>
      <c r="T1464" t="str">
        <v>F-00000300</v>
      </c>
      <c r="U1464" t="str">
        <v>0</v>
      </c>
      <c r="V1464" t="str">
        <v>5.53</v>
      </c>
      <c r="W1464" t="str">
        <v>0</v>
      </c>
    </row>
    <row r="1465">
      <c r="A1465" t="str">
        <v>AutoTable</v>
      </c>
      <c r="D1465" t="str">
        <v>91675-01</v>
      </c>
      <c r="E1465" t="str">
        <v>BBE Ø75 ROSE À OEUFS DE DRAGON CENTRE OEUFS DRAGON</v>
      </c>
      <c r="F1465" t="str">
        <v>1</v>
      </c>
      <c r="H1465" t="str">
        <v>BOMBE</v>
      </c>
      <c r="I1465" t="str">
        <v>SPHERIQUE</v>
      </c>
      <c r="J1465" t="str">
        <v>75</v>
      </c>
      <c r="K1465" t="str">
        <v>CREPITANT</v>
      </c>
      <c r="L1465" t="str">
        <v>ROSE</v>
      </c>
      <c r="M1465" t="str">
        <v>CN</v>
      </c>
      <c r="N1465" t="str">
        <v>F4</v>
      </c>
      <c r="O1465" t="str">
        <v>1.3G</v>
      </c>
      <c r="P1465" t="str">
        <v>1008-F4-69252667</v>
      </c>
      <c r="Q1465" t="str">
        <v>0.15</v>
      </c>
      <c r="R1465" t="str">
        <v>3</v>
      </c>
      <c r="S1465" t="str">
        <v>75</v>
      </c>
      <c r="T1465" t="str">
        <v>F-00000300</v>
      </c>
      <c r="U1465" t="str">
        <v>967</v>
      </c>
      <c r="V1465" t="str">
        <v>1.07919</v>
      </c>
      <c r="W1465" t="str">
        <v>92</v>
      </c>
      <c r="X1465" t="str">
        <v>https://youtu.be/q-GcettNuuU</v>
      </c>
    </row>
    <row r="1466">
      <c r="A1466" t="str">
        <v>AutoTable</v>
      </c>
      <c r="D1466" t="str">
        <v>91675-03</v>
      </c>
      <c r="E1466" t="str">
        <v>BBE Ø75 BLANC À OEUFS DRAGON CENTRE OEUFS DRAGON</v>
      </c>
      <c r="F1466" t="str">
        <v>1</v>
      </c>
      <c r="H1466" t="str">
        <v>BOMBE</v>
      </c>
      <c r="I1466" t="str">
        <v>SPHERIQUE</v>
      </c>
      <c r="J1466" t="str">
        <v>75</v>
      </c>
      <c r="K1466" t="str">
        <v>CREPITANT</v>
      </c>
      <c r="L1466" t="str">
        <v>BLANC</v>
      </c>
      <c r="M1466" t="str">
        <v>CN</v>
      </c>
      <c r="N1466" t="str">
        <v>F4</v>
      </c>
      <c r="O1466" t="str">
        <v>1.3G</v>
      </c>
      <c r="P1466" t="str">
        <v>1008-F4-69252667</v>
      </c>
      <c r="Q1466" t="str">
        <v>0.15</v>
      </c>
      <c r="R1466" t="str">
        <v>3</v>
      </c>
      <c r="S1466" t="str">
        <v>75</v>
      </c>
      <c r="T1466" t="str">
        <v>F-00000300</v>
      </c>
      <c r="U1466" t="str">
        <v>450</v>
      </c>
      <c r="V1466" t="str">
        <v>0.91333</v>
      </c>
      <c r="W1466" t="str">
        <v>237</v>
      </c>
      <c r="X1466" t="str">
        <v>https://youtu.be/fLd_w0m85Mk</v>
      </c>
    </row>
    <row r="1467">
      <c r="A1467" t="str">
        <v>AutoTable</v>
      </c>
      <c r="D1467" t="str">
        <v>91675-05</v>
      </c>
      <c r="E1467" t="str">
        <v>BBE Ø75 VERT À OEUFS DE DRAGON CENTRE OEUFS DRAGON</v>
      </c>
      <c r="F1467" t="str">
        <v>1</v>
      </c>
      <c r="H1467" t="str">
        <v>BOMBE</v>
      </c>
      <c r="I1467" t="str">
        <v>SPHERIQUE</v>
      </c>
      <c r="J1467" t="str">
        <v>75</v>
      </c>
      <c r="K1467" t="str">
        <v>CREPITANT</v>
      </c>
      <c r="L1467" t="str">
        <v>VERT</v>
      </c>
      <c r="M1467" t="str">
        <v>CN</v>
      </c>
      <c r="N1467" t="str">
        <v>F4</v>
      </c>
      <c r="O1467" t="str">
        <v>1.3G</v>
      </c>
      <c r="P1467" t="str">
        <v>1008-F4-69252667</v>
      </c>
      <c r="Q1467" t="str">
        <v>0.15</v>
      </c>
      <c r="R1467" t="str">
        <v>3</v>
      </c>
      <c r="S1467" t="str">
        <v>75</v>
      </c>
      <c r="T1467" t="str">
        <v>F-00000300</v>
      </c>
      <c r="U1467" t="str">
        <v>805</v>
      </c>
      <c r="V1467" t="str">
        <v>1.08</v>
      </c>
      <c r="W1467" t="str">
        <v>1036</v>
      </c>
      <c r="X1467" t="str">
        <v>https://youtu.be/8ur3J22auNE</v>
      </c>
    </row>
    <row r="1468">
      <c r="A1468" t="str">
        <v>AutoTable</v>
      </c>
      <c r="D1468" t="str">
        <v>91675-06</v>
      </c>
      <c r="E1468" t="str">
        <v>BBE Ø75 ROUGE À OEUFS DRAGON CENTRE OEUFS DRAGON</v>
      </c>
      <c r="F1468" t="str">
        <v>1</v>
      </c>
      <c r="H1468" t="str">
        <v>BOMBE</v>
      </c>
      <c r="I1468" t="str">
        <v>SPHERIQUE</v>
      </c>
      <c r="J1468" t="str">
        <v>75</v>
      </c>
      <c r="K1468" t="str">
        <v>CREPITANT</v>
      </c>
      <c r="L1468" t="str">
        <v>ROUGE</v>
      </c>
      <c r="M1468" t="str">
        <v>CN</v>
      </c>
      <c r="N1468" t="str">
        <v>F4</v>
      </c>
      <c r="O1468" t="str">
        <v>1.3G</v>
      </c>
      <c r="P1468" t="str">
        <v>1008-F4-69252667</v>
      </c>
      <c r="Q1468" t="str">
        <v>0.15</v>
      </c>
      <c r="R1468" t="str">
        <v>3</v>
      </c>
      <c r="S1468" t="str">
        <v>75</v>
      </c>
      <c r="T1468" t="str">
        <v>F-00000300</v>
      </c>
      <c r="U1468" t="str">
        <v>1477</v>
      </c>
      <c r="V1468" t="str">
        <v>1.07917</v>
      </c>
      <c r="W1468" t="str">
        <v>1464</v>
      </c>
      <c r="X1468" t="str">
        <v>https://youtu.be/EF55XZ58aT4</v>
      </c>
    </row>
    <row r="1469">
      <c r="A1469" t="str">
        <v>AutoTable</v>
      </c>
      <c r="D1469" t="str">
        <v>91675-42</v>
      </c>
      <c r="E1469" t="str">
        <v>BBE Ø75 PAILLETTE OR À BLEU CENTRE ROUGE</v>
      </c>
      <c r="F1469" t="str">
        <v>1</v>
      </c>
      <c r="H1469" t="str">
        <v>BOMBE</v>
      </c>
      <c r="I1469" t="str">
        <v>SPHERIQUE</v>
      </c>
      <c r="J1469" t="str">
        <v>75</v>
      </c>
      <c r="K1469" t="str">
        <v>CLIGNO</v>
      </c>
      <c r="L1469" t="str">
        <v>TRICOLORE</v>
      </c>
      <c r="M1469" t="str">
        <v>CN</v>
      </c>
      <c r="N1469" t="str">
        <v>F4</v>
      </c>
      <c r="O1469" t="str">
        <v>1.3G</v>
      </c>
      <c r="P1469" t="str">
        <v>1008-F4-69252667</v>
      </c>
      <c r="Q1469" t="str">
        <v>0.15</v>
      </c>
      <c r="R1469" t="str">
        <v>3</v>
      </c>
      <c r="S1469" t="str">
        <v>75</v>
      </c>
      <c r="T1469" t="str">
        <v>F-00000300</v>
      </c>
      <c r="U1469" t="str">
        <v>1078</v>
      </c>
      <c r="V1469" t="str">
        <v>1.11</v>
      </c>
      <c r="W1469" t="str">
        <v>0</v>
      </c>
      <c r="X1469" t="str">
        <v>https://youtu.be/t3YKmvARR4g</v>
      </c>
    </row>
    <row r="1470">
      <c r="A1470" t="str">
        <v>AutoTable</v>
      </c>
      <c r="D1470" t="str">
        <v>91675-62</v>
      </c>
      <c r="E1470" t="str">
        <v>BBE Ø75 BLEU À ARGENT CENTRE ROUGE + TC ARGENT</v>
      </c>
      <c r="F1470" t="str">
        <v>1</v>
      </c>
      <c r="H1470" t="str">
        <v>BOMBE</v>
      </c>
      <c r="I1470" t="str">
        <v>SPHERIQUE</v>
      </c>
      <c r="J1470" t="str">
        <v>75</v>
      </c>
      <c r="K1470" t="str">
        <v>CHANGEMENT</v>
      </c>
      <c r="L1470" t="str">
        <v>TRICOLORE</v>
      </c>
      <c r="M1470" t="str">
        <v>CN</v>
      </c>
      <c r="N1470" t="str">
        <v>F4</v>
      </c>
      <c r="O1470" t="str">
        <v>1.3G</v>
      </c>
      <c r="P1470" t="str">
        <v>1008-F4-69252667</v>
      </c>
      <c r="Q1470" t="str">
        <v>0.15</v>
      </c>
      <c r="R1470" t="str">
        <v>3</v>
      </c>
      <c r="S1470" t="str">
        <v>75</v>
      </c>
      <c r="T1470" t="str">
        <v>F-00000300</v>
      </c>
      <c r="U1470" t="str">
        <v>3509</v>
      </c>
      <c r="V1470" t="str">
        <v>1.23673</v>
      </c>
      <c r="W1470" t="str">
        <v>0</v>
      </c>
      <c r="X1470" t="str">
        <v>https://youtu.be/jquFBKbkww0</v>
      </c>
    </row>
    <row r="1471">
      <c r="A1471" t="str">
        <v>AutoTable</v>
      </c>
      <c r="D1471" t="str">
        <v>91710-02</v>
      </c>
      <c r="E1471" t="str">
        <v>BBE Ø100 BLEU À OEUFS DRAGON CENTRE OEUFS DRAGON</v>
      </c>
      <c r="F1471" t="str">
        <v>1</v>
      </c>
      <c r="H1471" t="str">
        <v>BOMBE</v>
      </c>
      <c r="I1471" t="str">
        <v>SPHERIQUE</v>
      </c>
      <c r="J1471" t="str">
        <v>100</v>
      </c>
      <c r="K1471" t="str">
        <v>CREPITANT</v>
      </c>
      <c r="L1471" t="str">
        <v>BLEU</v>
      </c>
      <c r="M1471" t="str">
        <v>CN</v>
      </c>
      <c r="N1471" t="str">
        <v>F4</v>
      </c>
      <c r="O1471" t="str">
        <v>1.3G</v>
      </c>
      <c r="P1471" t="str">
        <v>1008-F4-69252665</v>
      </c>
      <c r="Q1471" t="str">
        <v>0.345</v>
      </c>
      <c r="R1471" t="str">
        <v>3,5</v>
      </c>
      <c r="S1471" t="str">
        <v>100</v>
      </c>
      <c r="T1471" t="str">
        <v>F-00000300</v>
      </c>
      <c r="U1471" t="str">
        <v>233</v>
      </c>
      <c r="V1471" t="str">
        <v>2.02</v>
      </c>
      <c r="W1471" t="str">
        <v>82</v>
      </c>
      <c r="X1471" t="str">
        <v>https://tinyurl.com/y4n3r8ym</v>
      </c>
    </row>
    <row r="1472">
      <c r="A1472" t="str">
        <v>AutoTable</v>
      </c>
      <c r="D1472" t="str">
        <v>91710-43</v>
      </c>
      <c r="E1472" t="str">
        <v>BOMBE Ø100 FRISSON BLANC PISTIL VERT</v>
      </c>
      <c r="F1472" t="str">
        <v>ANCIENNES REFS</v>
      </c>
      <c r="H1472" t="str">
        <v>BOMBE</v>
      </c>
      <c r="I1472" t="str">
        <v>SPHERIQUE</v>
      </c>
      <c r="J1472" t="str">
        <v>100</v>
      </c>
      <c r="K1472" t="str">
        <v>PIVOINE PISTIL</v>
      </c>
      <c r="L1472" t="str">
        <v>FRISSON</v>
      </c>
      <c r="M1472" t="str">
        <v>CN</v>
      </c>
      <c r="N1472" t="str">
        <v>F4</v>
      </c>
      <c r="O1472" t="str">
        <v>1.3G</v>
      </c>
      <c r="P1472" t="str">
        <v>1008-F4-69252665</v>
      </c>
      <c r="Q1472" t="str">
        <v>0.265</v>
      </c>
      <c r="R1472" t="str">
        <v>3,5</v>
      </c>
      <c r="S1472" t="str">
        <v>100</v>
      </c>
      <c r="T1472" t="str">
        <v>F-00000300</v>
      </c>
      <c r="U1472" t="str">
        <v>0</v>
      </c>
      <c r="V1472" t="str">
        <v>2.62475</v>
      </c>
      <c r="W1472" t="str">
        <v>0</v>
      </c>
    </row>
    <row r="1473">
      <c r="A1473" t="str">
        <v>AutoTable</v>
      </c>
      <c r="D1473" t="str">
        <v>91710-51</v>
      </c>
      <c r="E1473" t="str">
        <v>BOMBE Ø100 FRISSON BLANC PISTIL ROUGE</v>
      </c>
      <c r="F1473" t="str">
        <v>ANCIENNES REFS</v>
      </c>
      <c r="H1473" t="str">
        <v>BOMBE</v>
      </c>
      <c r="I1473" t="str">
        <v>SPHERIQUE</v>
      </c>
      <c r="J1473" t="str">
        <v>100</v>
      </c>
      <c r="K1473" t="str">
        <v>PIVOINE PISTIL</v>
      </c>
      <c r="L1473" t="str">
        <v>FRISSON</v>
      </c>
      <c r="M1473" t="str">
        <v>CN</v>
      </c>
      <c r="N1473" t="str">
        <v>F4</v>
      </c>
      <c r="O1473" t="str">
        <v>1.3G</v>
      </c>
      <c r="P1473" t="str">
        <v>1008-F4-69252665</v>
      </c>
      <c r="Q1473" t="str">
        <v>0.265</v>
      </c>
      <c r="R1473" t="str">
        <v>3,5</v>
      </c>
      <c r="S1473" t="str">
        <v>100</v>
      </c>
      <c r="T1473" t="str">
        <v>F-00000300</v>
      </c>
      <c r="U1473" t="str">
        <v>0</v>
      </c>
      <c r="V1473" t="str">
        <v>2.18729</v>
      </c>
      <c r="W1473" t="str">
        <v>0</v>
      </c>
    </row>
    <row r="1474">
      <c r="A1474" t="str">
        <v>AutoTable</v>
      </c>
      <c r="D1474" t="str">
        <v>91712-02FR</v>
      </c>
      <c r="E1474" t="str">
        <v>BOMBE Ø125 PIVOINE BLEUE PISTIL FRISSON 7Ø7512-32</v>
      </c>
      <c r="F1474" t="str">
        <v>ANCIENNES REFS</v>
      </c>
      <c r="H1474" t="str">
        <v>BOMBE</v>
      </c>
      <c r="I1474" t="str">
        <v>SPHERIQUE</v>
      </c>
      <c r="J1474" t="str">
        <v>125</v>
      </c>
      <c r="K1474" t="str">
        <v>PIVOINE CHANGEMENT</v>
      </c>
      <c r="L1474" t="str">
        <v>BLEU</v>
      </c>
      <c r="M1474" t="str">
        <v>CN</v>
      </c>
      <c r="N1474" t="str">
        <v>F4</v>
      </c>
      <c r="O1474" t="str">
        <v>1.3G</v>
      </c>
      <c r="P1474" t="str">
        <v>1008-F4-69253205</v>
      </c>
      <c r="Q1474" t="str">
        <v>0.69</v>
      </c>
      <c r="R1474" t="str">
        <v>3,8</v>
      </c>
      <c r="S1474" t="str">
        <v>125</v>
      </c>
      <c r="T1474" t="str">
        <v>F-00000300</v>
      </c>
      <c r="U1474" t="str">
        <v>0</v>
      </c>
      <c r="V1474" t="str">
        <v>3.1675</v>
      </c>
      <c r="W1474" t="str">
        <v>0</v>
      </c>
    </row>
    <row r="1475">
      <c r="A1475" t="str">
        <v>AutoTable</v>
      </c>
      <c r="D1475" t="str">
        <v>91715-02FR</v>
      </c>
      <c r="E1475" t="str">
        <v>BOMBE Ø150 PIVOINE BLEUE PISTIL FRISSON 7Ø7515-32</v>
      </c>
      <c r="F1475" t="str">
        <v>ANCIENNES REFS</v>
      </c>
      <c r="H1475" t="str">
        <v>BOMBE</v>
      </c>
      <c r="I1475" t="str">
        <v>SPHERIQUE</v>
      </c>
      <c r="J1475" t="str">
        <v>150</v>
      </c>
      <c r="K1475" t="str">
        <v>PIVOINE CHANGEMENT</v>
      </c>
      <c r="L1475" t="str">
        <v>BLEU</v>
      </c>
      <c r="M1475" t="str">
        <v>CN</v>
      </c>
      <c r="N1475" t="str">
        <v>F4</v>
      </c>
      <c r="O1475" t="str">
        <v>1.3G</v>
      </c>
      <c r="P1475" t="str">
        <v>1008-F4-69253207</v>
      </c>
      <c r="Q1475" t="str">
        <v>1.05</v>
      </c>
      <c r="R1475" t="str">
        <v>4,2</v>
      </c>
      <c r="S1475" t="str">
        <v>150</v>
      </c>
      <c r="T1475" t="str">
        <v>F-00000300</v>
      </c>
      <c r="U1475" t="str">
        <v>0</v>
      </c>
      <c r="V1475" t="str">
        <v>5.53</v>
      </c>
      <c r="W1475" t="str">
        <v>0</v>
      </c>
    </row>
    <row r="1476">
      <c r="A1476" t="str">
        <v>AutoTable</v>
      </c>
      <c r="D1476" t="str">
        <v>91775-02</v>
      </c>
      <c r="E1476" t="str">
        <v>BBE Ø75 BLEU À OEUFS DE DRAGON CENTRE OEUFS DRAGON</v>
      </c>
      <c r="F1476" t="str">
        <v>1</v>
      </c>
      <c r="H1476" t="str">
        <v>BOMBE</v>
      </c>
      <c r="I1476" t="str">
        <v>SPHERIQUE</v>
      </c>
      <c r="J1476" t="str">
        <v>75</v>
      </c>
      <c r="K1476" t="str">
        <v>CREPITANT</v>
      </c>
      <c r="L1476" t="str">
        <v>BLEU</v>
      </c>
      <c r="M1476" t="str">
        <v>CN</v>
      </c>
      <c r="N1476" t="str">
        <v>F4</v>
      </c>
      <c r="O1476" t="str">
        <v>1.3G</v>
      </c>
      <c r="P1476" t="str">
        <v>1008-F4-69252667</v>
      </c>
      <c r="Q1476" t="str">
        <v>0.15</v>
      </c>
      <c r="R1476" t="str">
        <v>3</v>
      </c>
      <c r="S1476" t="str">
        <v>75</v>
      </c>
      <c r="T1476" t="str">
        <v>F-00000300</v>
      </c>
      <c r="U1476" t="str">
        <v>1576</v>
      </c>
      <c r="V1476" t="str">
        <v>1.0792</v>
      </c>
      <c r="W1476" t="str">
        <v>1002</v>
      </c>
      <c r="X1476" t="str">
        <v>https://youtu.be/yg97e9MoSds</v>
      </c>
    </row>
    <row r="1477">
      <c r="A1477" t="str">
        <v>AutoTable</v>
      </c>
      <c r="D1477" t="str">
        <v>91775-21</v>
      </c>
      <c r="E1477" t="str">
        <v>BOMBE Ø75 FRISSON BLANC PISTIL BLEU</v>
      </c>
      <c r="F1477" t="str">
        <v>ANCIENNES REFS</v>
      </c>
      <c r="H1477" t="str">
        <v>BOMBE</v>
      </c>
      <c r="I1477" t="str">
        <v>SPHERIQUE</v>
      </c>
      <c r="J1477" t="str">
        <v>75</v>
      </c>
      <c r="K1477" t="str">
        <v>PIVOINE PISTIL</v>
      </c>
      <c r="L1477" t="str">
        <v>FRISSON</v>
      </c>
      <c r="M1477" t="str">
        <v>CN</v>
      </c>
      <c r="N1477" t="str">
        <v>F4</v>
      </c>
      <c r="O1477" t="str">
        <v>1.3G</v>
      </c>
      <c r="P1477" t="str">
        <v>1008-F4-69252667</v>
      </c>
      <c r="Q1477" t="str">
        <v>0.15</v>
      </c>
      <c r="R1477" t="str">
        <v>3</v>
      </c>
      <c r="S1477" t="str">
        <v>75</v>
      </c>
      <c r="T1477" t="str">
        <v>F-00000300</v>
      </c>
      <c r="U1477" t="str">
        <v>0</v>
      </c>
      <c r="V1477" t="str">
        <v>1.46</v>
      </c>
      <c r="W1477" t="str">
        <v>0</v>
      </c>
    </row>
    <row r="1478">
      <c r="A1478" t="str">
        <v>AutoTable</v>
      </c>
      <c r="D1478" t="str">
        <v>91775-22</v>
      </c>
      <c r="E1478" t="str">
        <v>BOMBE Ø75 PIVOINE FRISSON BLANC PISTIL BLEU</v>
      </c>
      <c r="F1478" t="str">
        <v>ANCIENNES REFS</v>
      </c>
      <c r="H1478" t="str">
        <v>BOMBE</v>
      </c>
      <c r="I1478" t="str">
        <v>SPHERIQUE</v>
      </c>
      <c r="J1478" t="str">
        <v>75</v>
      </c>
      <c r="K1478" t="str">
        <v>PIVOINE PISTIL</v>
      </c>
      <c r="L1478" t="str">
        <v>FRISSON</v>
      </c>
      <c r="M1478" t="str">
        <v>CN</v>
      </c>
      <c r="N1478" t="str">
        <v>F4</v>
      </c>
      <c r="O1478" t="str">
        <v>1.3G</v>
      </c>
      <c r="P1478" t="str">
        <v>1008-F4-69252667</v>
      </c>
      <c r="Q1478" t="str">
        <v>0.15</v>
      </c>
      <c r="R1478" t="str">
        <v>3</v>
      </c>
      <c r="S1478" t="str">
        <v>75</v>
      </c>
      <c r="T1478" t="str">
        <v>F-00000300</v>
      </c>
      <c r="U1478" t="str">
        <v>0</v>
      </c>
      <c r="V1478" t="str">
        <v>1.19</v>
      </c>
      <c r="W1478" t="str">
        <v>0</v>
      </c>
    </row>
    <row r="1479">
      <c r="A1479" t="str">
        <v>AutoTable</v>
      </c>
      <c r="D1479" t="str">
        <v>91775-51</v>
      </c>
      <c r="E1479" t="str">
        <v>BOMBE Ø75 PIVOINE FRISSON  PISTIL ROUGE</v>
      </c>
      <c r="F1479" t="str">
        <v>ANCIENNES REFS</v>
      </c>
      <c r="H1479" t="str">
        <v>BOMBE</v>
      </c>
      <c r="I1479" t="str">
        <v>SPHERIQUE</v>
      </c>
      <c r="J1479" t="str">
        <v>75</v>
      </c>
      <c r="K1479" t="str">
        <v>PIVOINE PISTIL</v>
      </c>
      <c r="L1479" t="str">
        <v>FRISSON</v>
      </c>
      <c r="M1479" t="str">
        <v>CN</v>
      </c>
      <c r="N1479" t="str">
        <v>F4</v>
      </c>
      <c r="O1479" t="str">
        <v>1.3G</v>
      </c>
      <c r="P1479" t="str">
        <v>1008-F4-69252667</v>
      </c>
      <c r="Q1479" t="str">
        <v>0.14</v>
      </c>
      <c r="R1479" t="str">
        <v>3</v>
      </c>
      <c r="S1479" t="str">
        <v>75</v>
      </c>
      <c r="T1479" t="str">
        <v>F-00000300</v>
      </c>
      <c r="U1479" t="str">
        <v>0</v>
      </c>
      <c r="V1479" t="str">
        <v>1.19</v>
      </c>
      <c r="W1479" t="str">
        <v>0</v>
      </c>
    </row>
    <row r="1480">
      <c r="A1480" t="str">
        <v>AutoTable</v>
      </c>
      <c r="D1480" t="str">
        <v>91775-60</v>
      </c>
      <c r="E1480" t="str">
        <v>BOMBE Ø75 PIVOINE FRISSON BLANC PISTIL ROUGE</v>
      </c>
      <c r="F1480" t="str">
        <v>ANCIENNES REFS</v>
      </c>
      <c r="H1480" t="str">
        <v>BOMBE</v>
      </c>
      <c r="I1480" t="str">
        <v>SPHERIQUE</v>
      </c>
      <c r="J1480" t="str">
        <v>75</v>
      </c>
      <c r="K1480" t="str">
        <v>PIVOINE PISTIL</v>
      </c>
      <c r="L1480" t="str">
        <v>FRISSON</v>
      </c>
      <c r="M1480" t="str">
        <v>CN</v>
      </c>
      <c r="N1480" t="str">
        <v>F4</v>
      </c>
      <c r="O1480" t="str">
        <v>1.3G</v>
      </c>
      <c r="P1480" t="str">
        <v>1008-F4-69252667</v>
      </c>
      <c r="Q1480" t="str">
        <v>0.15</v>
      </c>
      <c r="R1480" t="str">
        <v>3</v>
      </c>
      <c r="S1480" t="str">
        <v>75</v>
      </c>
      <c r="T1480" t="str">
        <v>F-00000300</v>
      </c>
      <c r="U1480" t="str">
        <v>0</v>
      </c>
      <c r="V1480" t="str">
        <v>1.29</v>
      </c>
      <c r="W1480" t="str">
        <v>0</v>
      </c>
    </row>
    <row r="1481">
      <c r="A1481" t="str">
        <v>AutoTable</v>
      </c>
      <c r="D1481" t="str">
        <v>91810-07</v>
      </c>
      <c r="E1481" t="str">
        <v>BOMBE Ø100 PIVOINE OR PISTIL FRISSON BLANC</v>
      </c>
      <c r="F1481" t="str">
        <v>ANCIENNES REFS</v>
      </c>
      <c r="H1481" t="str">
        <v>BOMBE</v>
      </c>
      <c r="I1481" t="str">
        <v>SPHERIQUE</v>
      </c>
      <c r="J1481" t="str">
        <v>100</v>
      </c>
      <c r="K1481" t="str">
        <v>PIVOINE PISTIL</v>
      </c>
      <c r="L1481" t="str">
        <v>OR</v>
      </c>
      <c r="M1481" t="str">
        <v>CN</v>
      </c>
      <c r="N1481" t="str">
        <v>F4</v>
      </c>
      <c r="O1481" t="str">
        <v>1.3G</v>
      </c>
      <c r="P1481" t="str">
        <v>1008-F4-69252665</v>
      </c>
      <c r="Q1481" t="str">
        <v>0.345</v>
      </c>
      <c r="R1481" t="str">
        <v>3,5</v>
      </c>
      <c r="S1481" t="str">
        <v>100</v>
      </c>
      <c r="T1481" t="str">
        <v>F-00000300</v>
      </c>
      <c r="U1481" t="str">
        <v>0</v>
      </c>
      <c r="V1481" t="str">
        <v>2.46</v>
      </c>
      <c r="W1481" t="str">
        <v>0</v>
      </c>
    </row>
    <row r="1482">
      <c r="A1482" t="str">
        <v>AutoTable</v>
      </c>
      <c r="D1482" t="str">
        <v>91812-07</v>
      </c>
      <c r="E1482" t="str">
        <v>BOMBE Ø125 PIVOINE OR PISTIL FRISSON BLANC</v>
      </c>
      <c r="F1482" t="str">
        <v>ANCIENNES REFS</v>
      </c>
      <c r="H1482" t="str">
        <v>BOMBE</v>
      </c>
      <c r="I1482" t="str">
        <v>SPHERIQUE</v>
      </c>
      <c r="J1482" t="str">
        <v>125</v>
      </c>
      <c r="K1482" t="str">
        <v>PIVOINE PISTIL</v>
      </c>
      <c r="L1482" t="str">
        <v>OR</v>
      </c>
      <c r="M1482" t="str">
        <v>CN</v>
      </c>
      <c r="N1482" t="str">
        <v>F4</v>
      </c>
      <c r="O1482" t="str">
        <v>1.3G</v>
      </c>
      <c r="P1482" t="str">
        <v>1008-F4-69253205</v>
      </c>
      <c r="Q1482" t="str">
        <v>0.69</v>
      </c>
      <c r="R1482" t="str">
        <v>3,8</v>
      </c>
      <c r="S1482" t="str">
        <v>125</v>
      </c>
      <c r="T1482" t="str">
        <v>F-00000300</v>
      </c>
      <c r="U1482" t="str">
        <v>0</v>
      </c>
      <c r="V1482" t="str">
        <v>4.16</v>
      </c>
      <c r="W1482" t="str">
        <v>0</v>
      </c>
    </row>
    <row r="1483">
      <c r="A1483" t="str">
        <v>AutoTable</v>
      </c>
      <c r="D1483" t="str">
        <v>91812-31</v>
      </c>
      <c r="E1483" t="str">
        <v>BOMBE Ø125 PIVOINE MULTICOLORE PISTIL CLIGNOTANT</v>
      </c>
      <c r="F1483" t="str">
        <v>ANCIENNES REFS</v>
      </c>
      <c r="H1483" t="str">
        <v>BOMBE</v>
      </c>
      <c r="I1483" t="str">
        <v>SPHERIQUE</v>
      </c>
      <c r="J1483" t="str">
        <v>125</v>
      </c>
      <c r="K1483" t="str">
        <v>PIVOINE PISTIL</v>
      </c>
      <c r="L1483" t="str">
        <v>MULTICOLORE</v>
      </c>
      <c r="M1483" t="str">
        <v>CN</v>
      </c>
      <c r="N1483" t="str">
        <v>F4</v>
      </c>
      <c r="O1483" t="str">
        <v>1.3G</v>
      </c>
      <c r="P1483" t="str">
        <v>1008-F4-69253205</v>
      </c>
      <c r="Q1483" t="str">
        <v>0.69</v>
      </c>
      <c r="R1483" t="str">
        <v>3,8</v>
      </c>
      <c r="S1483" t="str">
        <v>125</v>
      </c>
      <c r="T1483" t="str">
        <v>F-00000300</v>
      </c>
      <c r="U1483" t="str">
        <v>0</v>
      </c>
      <c r="V1483" t="str">
        <v>3.91</v>
      </c>
      <c r="W1483" t="str">
        <v>0</v>
      </c>
    </row>
    <row r="1484">
      <c r="A1484" t="str">
        <v>AutoTable</v>
      </c>
      <c r="D1484" t="str">
        <v>91912-90</v>
      </c>
      <c r="E1484" t="str">
        <v>BBE Ø125 PLUIE D'OR À VIOLET + TC PLUIE D'OR</v>
      </c>
      <c r="F1484" t="str">
        <v>1</v>
      </c>
      <c r="H1484" t="str">
        <v>BOMBE</v>
      </c>
      <c r="I1484" t="str">
        <v>SPHERIQUE</v>
      </c>
      <c r="J1484" t="str">
        <v>125</v>
      </c>
      <c r="K1484" t="str">
        <v>PLEUREUR</v>
      </c>
      <c r="L1484" t="str">
        <v>KAMURO</v>
      </c>
      <c r="M1484" t="str">
        <v>CN</v>
      </c>
      <c r="N1484" t="str">
        <v>F4</v>
      </c>
      <c r="O1484" t="str">
        <v>1.3G</v>
      </c>
      <c r="P1484" t="str">
        <v>1008-F4-69253205</v>
      </c>
      <c r="Q1484" t="str">
        <v>0.713</v>
      </c>
      <c r="R1484" t="str">
        <v>3,8</v>
      </c>
      <c r="S1484" t="str">
        <v>125</v>
      </c>
      <c r="T1484" t="str">
        <v>F-00000300</v>
      </c>
      <c r="U1484" t="str">
        <v>244</v>
      </c>
      <c r="V1484" t="str">
        <v>4.02714</v>
      </c>
      <c r="W1484" t="str">
        <v>5</v>
      </c>
      <c r="X1484" t="str">
        <v>https://youtu.be/CDYaJjp7cKQ</v>
      </c>
    </row>
    <row r="1485">
      <c r="A1485" t="str">
        <v>AutoTable</v>
      </c>
      <c r="D1485" t="str">
        <v>91975-22</v>
      </c>
      <c r="E1485" t="str">
        <v>BBE Ø75 ROUGE CENTRE BLEU + TC ARGENT</v>
      </c>
      <c r="F1485" t="str">
        <v>1</v>
      </c>
      <c r="H1485" t="str">
        <v>BOMBE</v>
      </c>
      <c r="I1485" t="str">
        <v>SPHERIQUE</v>
      </c>
      <c r="J1485" t="str">
        <v>75</v>
      </c>
      <c r="K1485" t="str">
        <v>PIVOINE</v>
      </c>
      <c r="L1485" t="str">
        <v>TRICOLORE</v>
      </c>
      <c r="M1485" t="str">
        <v>CN</v>
      </c>
      <c r="N1485" t="str">
        <v>F4</v>
      </c>
      <c r="O1485" t="str">
        <v>1.3G</v>
      </c>
      <c r="P1485" t="str">
        <v>1008-F4-69252667</v>
      </c>
      <c r="Q1485" t="str">
        <v>0.156</v>
      </c>
      <c r="R1485" t="str">
        <v>3</v>
      </c>
      <c r="S1485" t="str">
        <v>75</v>
      </c>
      <c r="T1485" t="str">
        <v>F-00000300</v>
      </c>
      <c r="U1485" t="str">
        <v>1955</v>
      </c>
      <c r="V1485" t="str">
        <v>1.185</v>
      </c>
      <c r="W1485" t="str">
        <v>0</v>
      </c>
      <c r="X1485" t="str">
        <v>https://tinyurl.com/y39xpsnx</v>
      </c>
    </row>
    <row r="1486">
      <c r="A1486" t="str">
        <v>AutoTable</v>
      </c>
      <c r="D1486" t="str">
        <v>92075-02</v>
      </c>
      <c r="E1486" t="str">
        <v>BBE Ø75 MI BLEUE MI ROUGE TRAÎNÉE ARGENT</v>
      </c>
      <c r="F1486" t="str">
        <v>1</v>
      </c>
      <c r="H1486" t="str">
        <v>BOMBE</v>
      </c>
      <c r="I1486" t="str">
        <v>SPHERIQUE</v>
      </c>
      <c r="J1486" t="str">
        <v>75</v>
      </c>
      <c r="K1486" t="str">
        <v>MI / MI</v>
      </c>
      <c r="L1486" t="str">
        <v>TRICOLORE</v>
      </c>
      <c r="M1486" t="str">
        <v>CN</v>
      </c>
      <c r="N1486" t="str">
        <v>F4</v>
      </c>
      <c r="O1486" t="str">
        <v>1.3G</v>
      </c>
      <c r="P1486" t="str">
        <v>1008-F4-69252667</v>
      </c>
      <c r="Q1486" t="str">
        <v>0.14</v>
      </c>
      <c r="R1486" t="str">
        <v>3</v>
      </c>
      <c r="S1486" t="str">
        <v>75</v>
      </c>
      <c r="T1486" t="str">
        <v>F-00000300</v>
      </c>
      <c r="U1486" t="str">
        <v>2744</v>
      </c>
      <c r="V1486" t="str">
        <v>1.12705</v>
      </c>
      <c r="W1486" t="str">
        <v>0</v>
      </c>
      <c r="X1486" t="str">
        <v>https://youtu.be/MWztSxjkdJk</v>
      </c>
    </row>
    <row r="1487">
      <c r="A1487" t="str">
        <v>AutoTable</v>
      </c>
      <c r="D1487" t="str">
        <v>92075-19</v>
      </c>
      <c r="E1487" t="str">
        <v>BBE Ø75 MI BLEUE MI FILET D'ARGENT</v>
      </c>
      <c r="F1487" t="str">
        <v>1</v>
      </c>
      <c r="H1487" t="str">
        <v>BOMBE</v>
      </c>
      <c r="I1487" t="str">
        <v>SPHERIQUE</v>
      </c>
      <c r="J1487" t="str">
        <v>75</v>
      </c>
      <c r="K1487" t="str">
        <v>MI / MI</v>
      </c>
      <c r="L1487" t="str">
        <v>BLEU</v>
      </c>
      <c r="M1487" t="str">
        <v>CN</v>
      </c>
      <c r="N1487" t="str">
        <v>F4</v>
      </c>
      <c r="O1487" t="str">
        <v>1.3G</v>
      </c>
      <c r="P1487" t="str">
        <v>1008-F4-69252667</v>
      </c>
      <c r="Q1487" t="str">
        <v>0.14</v>
      </c>
      <c r="R1487" t="str">
        <v>3</v>
      </c>
      <c r="S1487" t="str">
        <v>75</v>
      </c>
      <c r="T1487" t="str">
        <v>F-00000300</v>
      </c>
      <c r="U1487" t="str">
        <v>1216</v>
      </c>
      <c r="V1487" t="str">
        <v>1.3</v>
      </c>
      <c r="W1487" t="str">
        <v>0</v>
      </c>
      <c r="X1487" t="str">
        <v>https://youtu.be/mjz2u7U2Mhw</v>
      </c>
    </row>
    <row r="1488">
      <c r="A1488" t="str">
        <v>AutoTable</v>
      </c>
      <c r="D1488" t="str">
        <v>92075-59</v>
      </c>
      <c r="E1488" t="str">
        <v>BBE Ø75 MI ROUGE MI FILET D'ARGENT</v>
      </c>
      <c r="F1488" t="str">
        <v>1</v>
      </c>
      <c r="H1488" t="str">
        <v>BOMBE</v>
      </c>
      <c r="I1488" t="str">
        <v>SPHERIQUE</v>
      </c>
      <c r="J1488" t="str">
        <v>75</v>
      </c>
      <c r="K1488" t="str">
        <v>MI / MI</v>
      </c>
      <c r="L1488" t="str">
        <v>ROUGE</v>
      </c>
      <c r="M1488" t="str">
        <v>CN</v>
      </c>
      <c r="N1488" t="str">
        <v>F4</v>
      </c>
      <c r="O1488" t="str">
        <v>1.3G</v>
      </c>
      <c r="P1488" t="str">
        <v>1008-F4-69252667</v>
      </c>
      <c r="Q1488" t="str">
        <v>0.14</v>
      </c>
      <c r="R1488" t="str">
        <v>3</v>
      </c>
      <c r="S1488" t="str">
        <v>75</v>
      </c>
      <c r="T1488" t="str">
        <v>F-00000300</v>
      </c>
      <c r="U1488" t="str">
        <v>1013</v>
      </c>
      <c r="V1488" t="str">
        <v>1.29</v>
      </c>
      <c r="W1488" t="str">
        <v>0</v>
      </c>
      <c r="X1488" t="str">
        <v>https://youtu.be/R24g72h-sVk</v>
      </c>
    </row>
    <row r="1489">
      <c r="A1489" t="str">
        <v>AutoTable</v>
      </c>
      <c r="D1489" t="str">
        <v>92110-06</v>
      </c>
      <c r="E1489" t="str">
        <v>BBE Ø100 MI ROUGE MI BLEU + TC ARGENT</v>
      </c>
      <c r="F1489" t="str">
        <v>1</v>
      </c>
      <c r="H1489" t="str">
        <v>BOMBE</v>
      </c>
      <c r="I1489" t="str">
        <v>SPHERIQUE</v>
      </c>
      <c r="J1489" t="str">
        <v>100</v>
      </c>
      <c r="K1489" t="str">
        <v>FORME</v>
      </c>
      <c r="L1489" t="str">
        <v>TRICOLORE</v>
      </c>
      <c r="M1489" t="str">
        <v>CN</v>
      </c>
      <c r="N1489" t="str">
        <v>F4</v>
      </c>
      <c r="O1489" t="str">
        <v>1.3G</v>
      </c>
      <c r="P1489" t="str">
        <v>1008-F4-69252665</v>
      </c>
      <c r="Q1489" t="str">
        <v>0.327</v>
      </c>
      <c r="R1489" t="str">
        <v>3,5</v>
      </c>
      <c r="S1489" t="str">
        <v>100</v>
      </c>
      <c r="T1489" t="str">
        <v>F-00000300</v>
      </c>
      <c r="U1489" t="str">
        <v>375</v>
      </c>
      <c r="V1489" t="str">
        <v>2.31043</v>
      </c>
      <c r="W1489" t="str">
        <v>0</v>
      </c>
      <c r="X1489" t="str">
        <v>https://youtu.be/NjwDmnp2aNA</v>
      </c>
    </row>
    <row r="1490">
      <c r="A1490" t="str">
        <v>AutoTable</v>
      </c>
      <c r="D1490" t="str">
        <v>92112-06</v>
      </c>
      <c r="E1490" t="str">
        <v>BOMBE Ø125 TRONC ARGENT + BOMBE ROUGE/ BLEU</v>
      </c>
      <c r="F1490" t="str">
        <v>OPPORTUNITE</v>
      </c>
      <c r="H1490" t="str">
        <v>BOMBE</v>
      </c>
      <c r="I1490" t="str">
        <v>SPHERIQUE</v>
      </c>
      <c r="J1490" t="str">
        <v>125</v>
      </c>
      <c r="K1490" t="str">
        <v>PIVOINE TRONC</v>
      </c>
      <c r="L1490" t="str">
        <v>TRICOLORE</v>
      </c>
      <c r="M1490" t="str">
        <v>CN</v>
      </c>
      <c r="N1490" t="str">
        <v>F4</v>
      </c>
      <c r="O1490" t="str">
        <v>1.3G</v>
      </c>
      <c r="P1490" t="str">
        <v>1008-F4-69253205</v>
      </c>
      <c r="Q1490" t="str">
        <v>0.678</v>
      </c>
      <c r="R1490" t="str">
        <v>3,8</v>
      </c>
      <c r="S1490" t="str">
        <v>125</v>
      </c>
      <c r="T1490" t="str">
        <v>F-00000300</v>
      </c>
      <c r="U1490" t="str">
        <v>70</v>
      </c>
      <c r="V1490" t="str">
        <v>3.98</v>
      </c>
      <c r="W1490" t="str">
        <v>8</v>
      </c>
    </row>
    <row r="1491">
      <c r="A1491" t="str">
        <v>AutoTable</v>
      </c>
      <c r="D1491" t="str">
        <v>92115-21</v>
      </c>
      <c r="E1491" t="str">
        <v>BOMBE Ø150 TRONC + 1/2 CITRON 1/2 VIOLET</v>
      </c>
      <c r="F1491" t="str">
        <v>OPPORTUNITE</v>
      </c>
      <c r="H1491" t="str">
        <v>BOMBE</v>
      </c>
      <c r="I1491" t="str">
        <v>SPHERIQUE</v>
      </c>
      <c r="J1491" t="str">
        <v>150</v>
      </c>
      <c r="K1491" t="str">
        <v>PIVOINE TRONC</v>
      </c>
      <c r="L1491" t="str">
        <v>JAUNE</v>
      </c>
      <c r="M1491" t="str">
        <v>CN</v>
      </c>
      <c r="N1491" t="str">
        <v>F4</v>
      </c>
      <c r="O1491" t="str">
        <v>1.3G</v>
      </c>
      <c r="P1491" t="str">
        <v>1008-F4-69253207</v>
      </c>
      <c r="Q1491" t="str">
        <v>1.07</v>
      </c>
      <c r="R1491" t="str">
        <v>4,2</v>
      </c>
      <c r="S1491" t="str">
        <v>150</v>
      </c>
      <c r="T1491" t="str">
        <v>F-00000300</v>
      </c>
      <c r="U1491" t="str">
        <v>65</v>
      </c>
      <c r="V1491" t="str">
        <v>5.45</v>
      </c>
      <c r="W1491" t="str">
        <v>0</v>
      </c>
    </row>
    <row r="1492">
      <c r="A1492" t="str">
        <v>AutoTable</v>
      </c>
      <c r="D1492" t="str">
        <v>92175-06</v>
      </c>
      <c r="E1492" t="str">
        <v>BBE Ø75 MI ROUGE MI BLEUE + TC ARGENT</v>
      </c>
      <c r="F1492" t="str">
        <v>1</v>
      </c>
      <c r="H1492" t="str">
        <v>BOMBE</v>
      </c>
      <c r="I1492" t="str">
        <v>SPHERIQUE</v>
      </c>
      <c r="J1492" t="str">
        <v>75</v>
      </c>
      <c r="K1492" t="str">
        <v>MI / MI</v>
      </c>
      <c r="L1492" t="str">
        <v>TRICOLORE</v>
      </c>
      <c r="M1492" t="str">
        <v>CN</v>
      </c>
      <c r="N1492" t="str">
        <v>F4</v>
      </c>
      <c r="O1492" t="str">
        <v>1.3G</v>
      </c>
      <c r="P1492" t="str">
        <v>1008-F4-69252667</v>
      </c>
      <c r="Q1492" t="str">
        <v>0.146</v>
      </c>
      <c r="R1492" t="str">
        <v>3</v>
      </c>
      <c r="S1492" t="str">
        <v>75</v>
      </c>
      <c r="T1492" t="str">
        <v>F-00000300</v>
      </c>
      <c r="U1492" t="str">
        <v>2324</v>
      </c>
      <c r="V1492" t="str">
        <v>1.2273</v>
      </c>
      <c r="W1492" t="str">
        <v>0</v>
      </c>
      <c r="X1492" t="str">
        <v>https://tinyurl.com/yyu9h8my</v>
      </c>
    </row>
    <row r="1493">
      <c r="A1493" t="str">
        <v>AutoTable</v>
      </c>
      <c r="D1493" t="str">
        <v>92310-02</v>
      </c>
      <c r="E1493" t="str">
        <v>BBE Ø100 PAPILLONS CENTRE BLEU</v>
      </c>
      <c r="F1493" t="str">
        <v>1</v>
      </c>
      <c r="H1493" t="str">
        <v>BOMBE</v>
      </c>
      <c r="I1493" t="str">
        <v>SPHERIQUE</v>
      </c>
      <c r="J1493" t="str">
        <v>100</v>
      </c>
      <c r="K1493" t="str">
        <v>SERPENTEAUX</v>
      </c>
      <c r="L1493" t="str">
        <v>BLEU</v>
      </c>
      <c r="M1493" t="str">
        <v>CN</v>
      </c>
      <c r="N1493" t="str">
        <v>F4</v>
      </c>
      <c r="O1493" t="str">
        <v>1.3G</v>
      </c>
      <c r="P1493" t="str">
        <v>1008-F4-69252665</v>
      </c>
      <c r="Q1493" t="str">
        <v>0.345</v>
      </c>
      <c r="R1493" t="str">
        <v>3,5</v>
      </c>
      <c r="S1493" t="str">
        <v>100</v>
      </c>
      <c r="T1493" t="str">
        <v>F-00000300</v>
      </c>
      <c r="U1493" t="str">
        <v>125</v>
      </c>
      <c r="V1493" t="str">
        <v>1.92</v>
      </c>
      <c r="W1493" t="str">
        <v>6</v>
      </c>
    </row>
    <row r="1494">
      <c r="A1494" t="str">
        <v>AutoTable</v>
      </c>
      <c r="D1494" t="str">
        <v>92310-06</v>
      </c>
      <c r="E1494" t="str">
        <v>BBE Ø100 PAPILLONS CENTRE ROUGE</v>
      </c>
      <c r="F1494" t="str">
        <v>1</v>
      </c>
      <c r="H1494" t="str">
        <v>BOMBE</v>
      </c>
      <c r="I1494" t="str">
        <v>SPHERIQUE</v>
      </c>
      <c r="J1494" t="str">
        <v>100</v>
      </c>
      <c r="K1494" t="str">
        <v>SERPENTEAUX</v>
      </c>
      <c r="L1494" t="str">
        <v>ROUGE</v>
      </c>
      <c r="M1494" t="str">
        <v>CN</v>
      </c>
      <c r="N1494" t="str">
        <v>F4</v>
      </c>
      <c r="O1494" t="str">
        <v>1.3G</v>
      </c>
      <c r="P1494" t="str">
        <v>1008-F4-69252665</v>
      </c>
      <c r="Q1494" t="str">
        <v>0.345</v>
      </c>
      <c r="R1494" t="str">
        <v>3,5</v>
      </c>
      <c r="S1494" t="str">
        <v>100</v>
      </c>
      <c r="T1494" t="str">
        <v>F-00000300</v>
      </c>
      <c r="U1494" t="str">
        <v>440</v>
      </c>
      <c r="V1494" t="str">
        <v>1.92</v>
      </c>
      <c r="W1494" t="str">
        <v>16</v>
      </c>
      <c r="X1494" t="str">
        <v>https://youtu.be/SWeVsHjvQ7k</v>
      </c>
    </row>
    <row r="1495">
      <c r="A1495" t="str">
        <v>AutoTable</v>
      </c>
      <c r="D1495" t="str">
        <v>92310-26</v>
      </c>
      <c r="E1495" t="str">
        <v>BOMBE 100 MM CERCLE FILET D'OR PISTIL CLIGNOTANT R</v>
      </c>
      <c r="F1495" t="str">
        <v>ANCIENNES REFS</v>
      </c>
      <c r="H1495" t="str">
        <v>BOMBE</v>
      </c>
      <c r="I1495" t="str">
        <v>SPHERIQUE</v>
      </c>
      <c r="J1495" t="str">
        <v>100</v>
      </c>
      <c r="K1495" t="str">
        <v>GEOMETRIE CERCLE</v>
      </c>
      <c r="L1495" t="str">
        <v>OR</v>
      </c>
      <c r="M1495" t="str">
        <v>CN</v>
      </c>
      <c r="N1495" t="str">
        <v>F4</v>
      </c>
      <c r="O1495" t="str">
        <v>1.3G</v>
      </c>
      <c r="P1495" t="str">
        <v>1008-F4-69252665</v>
      </c>
      <c r="Q1495" t="str">
        <v>0.345</v>
      </c>
      <c r="R1495" t="str">
        <v>3,5</v>
      </c>
      <c r="S1495" t="str">
        <v>100</v>
      </c>
      <c r="T1495" t="str">
        <v>F-00000300</v>
      </c>
      <c r="U1495" t="str">
        <v>0</v>
      </c>
      <c r="V1495" t="str">
        <v>2.01</v>
      </c>
      <c r="W1495" t="str">
        <v>0</v>
      </c>
    </row>
    <row r="1496">
      <c r="A1496" t="str">
        <v>AutoTable</v>
      </c>
      <c r="D1496" t="str">
        <v>92310-87</v>
      </c>
      <c r="E1496" t="str">
        <v>BBE Ø100 TROIS CERCLES CROISÉS B/B/R CTRE FRISSON</v>
      </c>
      <c r="F1496" t="str">
        <v>1</v>
      </c>
      <c r="H1496" t="str">
        <v>BOMBE</v>
      </c>
      <c r="I1496" t="str">
        <v>SPHERIQUE</v>
      </c>
      <c r="J1496" t="str">
        <v>100</v>
      </c>
      <c r="K1496" t="str">
        <v>FORME</v>
      </c>
      <c r="L1496" t="str">
        <v>TRICOLORE</v>
      </c>
      <c r="M1496" t="str">
        <v>CN</v>
      </c>
      <c r="N1496" t="str">
        <v>F4</v>
      </c>
      <c r="O1496" t="str">
        <v>1.3G</v>
      </c>
      <c r="P1496" t="str">
        <v>1008-F4-69252665</v>
      </c>
      <c r="Q1496" t="str">
        <v>0.345</v>
      </c>
      <c r="R1496" t="str">
        <v>3,5</v>
      </c>
      <c r="S1496" t="str">
        <v>100</v>
      </c>
      <c r="T1496" t="str">
        <v>F-00000300</v>
      </c>
      <c r="U1496" t="str">
        <v>673</v>
      </c>
      <c r="V1496" t="str">
        <v>2.01674</v>
      </c>
      <c r="W1496" t="str">
        <v>3</v>
      </c>
    </row>
    <row r="1497">
      <c r="A1497" t="str">
        <v>AutoTable</v>
      </c>
      <c r="D1497" t="str">
        <v>92312-26</v>
      </c>
      <c r="E1497" t="str">
        <v>BOMBE Ø125 CERCLE FILET D'OR PISTIL CLIGNOTANT R</v>
      </c>
      <c r="F1497" t="str">
        <v>ANCIENNES REFS</v>
      </c>
      <c r="H1497" t="str">
        <v>BOMBE</v>
      </c>
      <c r="I1497" t="str">
        <v>SPHERIQUE</v>
      </c>
      <c r="J1497" t="str">
        <v>125</v>
      </c>
      <c r="K1497" t="str">
        <v>GEOMETRIE CERCLE</v>
      </c>
      <c r="L1497" t="str">
        <v>OR</v>
      </c>
      <c r="M1497" t="str">
        <v>CN</v>
      </c>
      <c r="N1497" t="str">
        <v>F4</v>
      </c>
      <c r="O1497" t="str">
        <v>1.3G</v>
      </c>
      <c r="P1497" t="str">
        <v>1008-F4-69253205</v>
      </c>
      <c r="Q1497" t="str">
        <v>0.695</v>
      </c>
      <c r="R1497" t="str">
        <v>3,8</v>
      </c>
      <c r="S1497" t="str">
        <v>125</v>
      </c>
      <c r="T1497" t="str">
        <v>F-00000300</v>
      </c>
      <c r="U1497" t="str">
        <v>0</v>
      </c>
      <c r="V1497" t="str">
        <v>3.42</v>
      </c>
      <c r="W1497" t="str">
        <v>0</v>
      </c>
    </row>
    <row r="1498">
      <c r="A1498" t="str">
        <v>AutoTable</v>
      </c>
      <c r="D1498" t="str">
        <v>92312-84</v>
      </c>
      <c r="E1498" t="str">
        <v>BOMBE Ø125 DOUBLE PALME ET FRISSON</v>
      </c>
      <c r="F1498" t="str">
        <v>ANCIENNES REFS</v>
      </c>
      <c r="H1498" t="str">
        <v>BOMBE</v>
      </c>
      <c r="I1498" t="str">
        <v>SPHERIQUE</v>
      </c>
      <c r="J1498" t="str">
        <v>125</v>
      </c>
      <c r="K1498" t="str">
        <v>PIVOINE</v>
      </c>
      <c r="L1498" t="str">
        <v>FRISSON</v>
      </c>
      <c r="M1498" t="str">
        <v>CN</v>
      </c>
      <c r="N1498" t="str">
        <v>F4</v>
      </c>
      <c r="O1498" t="str">
        <v>1.3G</v>
      </c>
      <c r="P1498" t="str">
        <v>1008-F4-69253205</v>
      </c>
      <c r="Q1498" t="str">
        <v>0.695</v>
      </c>
      <c r="R1498" t="str">
        <v>3,8</v>
      </c>
      <c r="S1498" t="str">
        <v>125</v>
      </c>
      <c r="T1498" t="str">
        <v>F-00000300</v>
      </c>
      <c r="U1498" t="str">
        <v>0</v>
      </c>
      <c r="V1498" t="str">
        <v>4.795</v>
      </c>
      <c r="W1498" t="str">
        <v>0</v>
      </c>
    </row>
    <row r="1499">
      <c r="A1499" t="str">
        <v>AutoTable</v>
      </c>
      <c r="D1499" t="str">
        <v>92315-87</v>
      </c>
      <c r="E1499" t="str">
        <v>BBE Ø150 3 CERCLES RGE/BLEU/VERT + CTRE ŒUF DE D.</v>
      </c>
      <c r="F1499" t="str">
        <v>1</v>
      </c>
      <c r="H1499" t="str">
        <v>BOMBE</v>
      </c>
      <c r="I1499" t="str">
        <v>SPHERIQUE</v>
      </c>
      <c r="J1499" t="str">
        <v>150</v>
      </c>
      <c r="K1499" t="str">
        <v>FORME</v>
      </c>
      <c r="L1499" t="str">
        <v>MULTICOLORE</v>
      </c>
      <c r="M1499" t="str">
        <v>CN</v>
      </c>
      <c r="N1499" t="str">
        <v>F4</v>
      </c>
      <c r="O1499" t="str">
        <v>1.3G</v>
      </c>
      <c r="P1499" t="str">
        <v>1008-F4-69253207</v>
      </c>
      <c r="Q1499" t="str">
        <v>1.1</v>
      </c>
      <c r="R1499" t="str">
        <v>4</v>
      </c>
      <c r="S1499" t="str">
        <v>150</v>
      </c>
      <c r="T1499" t="str">
        <v>F-00000300</v>
      </c>
      <c r="U1499" t="str">
        <v>14</v>
      </c>
      <c r="V1499" t="str">
        <v>0</v>
      </c>
      <c r="W1499" t="str">
        <v>0</v>
      </c>
      <c r="X1499" t="str">
        <v>https://tinyurl.com/y3uay5sb</v>
      </c>
    </row>
    <row r="1500">
      <c r="A1500" t="str">
        <v>AutoTable</v>
      </c>
      <c r="D1500" t="str">
        <v>93010-27</v>
      </c>
      <c r="E1500" t="str">
        <v>BOMBE Ø100 TRONC PALMIER FILET D'OR</v>
      </c>
      <c r="F1500" t="str">
        <v>ANCIENNES REFS</v>
      </c>
      <c r="H1500" t="str">
        <v>BOMBE</v>
      </c>
      <c r="I1500" t="str">
        <v>SPHERIQUE</v>
      </c>
      <c r="J1500" t="str">
        <v>100</v>
      </c>
      <c r="K1500" t="str">
        <v>PIVOINE TRONC</v>
      </c>
      <c r="L1500" t="str">
        <v>OR</v>
      </c>
      <c r="M1500" t="str">
        <v>CN</v>
      </c>
      <c r="N1500" t="str">
        <v>F4</v>
      </c>
      <c r="O1500" t="str">
        <v>1.3G</v>
      </c>
      <c r="P1500" t="str">
        <v>1008-F4-69252665</v>
      </c>
      <c r="Q1500" t="str">
        <v>0.32</v>
      </c>
      <c r="R1500" t="str">
        <v>3,5</v>
      </c>
      <c r="S1500" t="str">
        <v>100</v>
      </c>
      <c r="T1500" t="str">
        <v>F-00000300</v>
      </c>
      <c r="U1500" t="str">
        <v>0</v>
      </c>
      <c r="V1500" t="str">
        <v>2.58</v>
      </c>
      <c r="W1500" t="str">
        <v>0</v>
      </c>
    </row>
    <row r="1501">
      <c r="A1501" t="str">
        <v>AutoTable</v>
      </c>
      <c r="D1501" t="str">
        <v>93012-10</v>
      </c>
      <c r="E1501" t="str">
        <v>BOMBE Ø125 TRONC + ARAIGNEE VIOLET</v>
      </c>
      <c r="F1501" t="str">
        <v>OPPORTUNITE</v>
      </c>
      <c r="H1501" t="str">
        <v>BOMBE</v>
      </c>
      <c r="I1501" t="str">
        <v>SPHERIQUE</v>
      </c>
      <c r="J1501" t="str">
        <v>125</v>
      </c>
      <c r="K1501" t="str">
        <v>ARAIGNEE TRONC</v>
      </c>
      <c r="L1501" t="str">
        <v>VIOLET</v>
      </c>
      <c r="M1501" t="str">
        <v>CN</v>
      </c>
      <c r="N1501" t="str">
        <v>F4</v>
      </c>
      <c r="O1501" t="str">
        <v>1.3G</v>
      </c>
      <c r="P1501" t="str">
        <v>1008-F4-69253205</v>
      </c>
      <c r="Q1501" t="str">
        <v>0.66</v>
      </c>
      <c r="R1501" t="str">
        <v>3,8</v>
      </c>
      <c r="S1501" t="str">
        <v>125</v>
      </c>
      <c r="T1501" t="str">
        <v>F-00000300</v>
      </c>
      <c r="U1501" t="str">
        <v>9</v>
      </c>
      <c r="V1501" t="str">
        <v>3.98</v>
      </c>
      <c r="W1501" t="str">
        <v>3</v>
      </c>
    </row>
    <row r="1502">
      <c r="A1502" t="str">
        <v>AutoTable</v>
      </c>
      <c r="D1502" t="str">
        <v>93075-09</v>
      </c>
      <c r="E1502" t="str">
        <v>BOMBE Ø75 ARAIGNEE PAILLETE ARGENT</v>
      </c>
      <c r="F1502" t="str">
        <v>ANCIENNES REFS</v>
      </c>
      <c r="H1502" t="str">
        <v>BOMBE</v>
      </c>
      <c r="I1502" t="str">
        <v>SPHERIQUE</v>
      </c>
      <c r="J1502" t="str">
        <v>75</v>
      </c>
      <c r="K1502" t="str">
        <v>ARAIGNEE</v>
      </c>
      <c r="L1502" t="str">
        <v>ARGENT</v>
      </c>
      <c r="M1502" t="str">
        <v>CN</v>
      </c>
      <c r="N1502" t="str">
        <v>F4</v>
      </c>
      <c r="O1502" t="str">
        <v>1.3G</v>
      </c>
      <c r="P1502" t="str">
        <v>1008-F4-69252667</v>
      </c>
      <c r="Q1502" t="str">
        <v>0.143</v>
      </c>
      <c r="R1502" t="str">
        <v>3</v>
      </c>
      <c r="S1502" t="str">
        <v>75</v>
      </c>
      <c r="T1502" t="str">
        <v>F-00000300</v>
      </c>
      <c r="U1502" t="str">
        <v>0</v>
      </c>
      <c r="V1502" t="str">
        <v>1.56</v>
      </c>
      <c r="W1502" t="str">
        <v>0</v>
      </c>
    </row>
    <row r="1503">
      <c r="A1503" t="str">
        <v>AutoTable</v>
      </c>
      <c r="D1503" t="str">
        <v>93112-01</v>
      </c>
      <c r="E1503" t="str">
        <v>BOMBE Ø125 TRONC + FRISSON BLANC</v>
      </c>
      <c r="F1503" t="str">
        <v>ANCIENNES REFS</v>
      </c>
      <c r="H1503" t="str">
        <v>BOMBE</v>
      </c>
      <c r="I1503" t="str">
        <v>SPHERIQUE</v>
      </c>
      <c r="J1503" t="str">
        <v>125</v>
      </c>
      <c r="K1503" t="str">
        <v>ARAIGNEE TRONC</v>
      </c>
      <c r="L1503" t="str">
        <v>FRISSON</v>
      </c>
      <c r="M1503" t="str">
        <v>CN</v>
      </c>
      <c r="N1503" t="str">
        <v>F4</v>
      </c>
      <c r="O1503" t="str">
        <v>1.3G</v>
      </c>
      <c r="P1503" t="str">
        <v>1008-F4-69253205</v>
      </c>
      <c r="Q1503" t="str">
        <v>0.678</v>
      </c>
      <c r="R1503" t="str">
        <v>3,8</v>
      </c>
      <c r="S1503" t="str">
        <v>125</v>
      </c>
      <c r="T1503" t="str">
        <v>F-00000300</v>
      </c>
      <c r="U1503" t="str">
        <v>0</v>
      </c>
      <c r="V1503" t="str">
        <v>3.52</v>
      </c>
      <c r="W1503" t="str">
        <v>0</v>
      </c>
    </row>
    <row r="1504">
      <c r="A1504" t="str">
        <v>AutoTable</v>
      </c>
      <c r="D1504" t="str">
        <v>93112-05</v>
      </c>
      <c r="E1504" t="str">
        <v>BOMBE Ø125 TRONC + ARAIGNEE VERTE</v>
      </c>
      <c r="F1504" t="str">
        <v>OPPORTUNITE</v>
      </c>
      <c r="H1504" t="str">
        <v>BOMBE</v>
      </c>
      <c r="I1504" t="str">
        <v>SPHERIQUE</v>
      </c>
      <c r="J1504" t="str">
        <v>125</v>
      </c>
      <c r="K1504" t="str">
        <v>ARAIGNEE TRONC</v>
      </c>
      <c r="L1504" t="str">
        <v>VERT</v>
      </c>
      <c r="M1504" t="str">
        <v>CN</v>
      </c>
      <c r="N1504" t="str">
        <v>F4</v>
      </c>
      <c r="O1504" t="str">
        <v>1.3G</v>
      </c>
      <c r="P1504" t="str">
        <v>1008-F4-69253205</v>
      </c>
      <c r="Q1504" t="str">
        <v>0.66</v>
      </c>
      <c r="R1504" t="str">
        <v>3,8</v>
      </c>
      <c r="S1504" t="str">
        <v>125</v>
      </c>
      <c r="T1504" t="str">
        <v>F-00000300</v>
      </c>
      <c r="U1504" t="str">
        <v>210</v>
      </c>
      <c r="V1504" t="str">
        <v>3.91</v>
      </c>
      <c r="W1504" t="str">
        <v>0</v>
      </c>
    </row>
    <row r="1505">
      <c r="A1505" t="str">
        <v>AutoTable</v>
      </c>
      <c r="D1505" t="str">
        <v>93115-05</v>
      </c>
      <c r="E1505" t="str">
        <v>BOMBE Ø150 ARAIGNEE VERTE AVEC TRONC</v>
      </c>
      <c r="F1505" t="str">
        <v>OPPORTUNITE</v>
      </c>
      <c r="H1505" t="str">
        <v>BOMBE</v>
      </c>
      <c r="I1505" t="str">
        <v>SPHERIQUE</v>
      </c>
      <c r="J1505" t="str">
        <v>150</v>
      </c>
      <c r="K1505" t="str">
        <v>ARAIGNEE TRONC</v>
      </c>
      <c r="L1505" t="str">
        <v>VERT</v>
      </c>
      <c r="M1505" t="str">
        <v>CN</v>
      </c>
      <c r="N1505" t="str">
        <v>F4</v>
      </c>
      <c r="O1505" t="str">
        <v>1.3G</v>
      </c>
      <c r="P1505" t="str">
        <v>1008-F4-69253207</v>
      </c>
      <c r="Q1505" t="str">
        <v>1.05</v>
      </c>
      <c r="R1505" t="str">
        <v>4</v>
      </c>
      <c r="S1505" t="str">
        <v>150</v>
      </c>
      <c r="T1505" t="str">
        <v>F-00000300</v>
      </c>
      <c r="U1505" t="str">
        <v>73</v>
      </c>
      <c r="V1505" t="str">
        <v>7.61</v>
      </c>
      <c r="W1505" t="str">
        <v>0</v>
      </c>
    </row>
    <row r="1506">
      <c r="A1506" t="str">
        <v>AutoTable</v>
      </c>
      <c r="D1506" t="str">
        <v>93115-09</v>
      </c>
      <c r="E1506" t="str">
        <v>BOMBE Ø150 ARAIGNEE ARGENT AVEC TRONC</v>
      </c>
      <c r="F1506" t="str">
        <v>OPPORTUNITE</v>
      </c>
      <c r="H1506" t="str">
        <v>BOMBE</v>
      </c>
      <c r="I1506" t="str">
        <v>SPHERIQUE</v>
      </c>
      <c r="J1506" t="str">
        <v>150</v>
      </c>
      <c r="K1506" t="str">
        <v>ARAIGNEE TRONC</v>
      </c>
      <c r="L1506" t="str">
        <v>ARGENT</v>
      </c>
      <c r="M1506" t="str">
        <v>CN</v>
      </c>
      <c r="N1506" t="str">
        <v>F4</v>
      </c>
      <c r="O1506" t="str">
        <v>1.3G</v>
      </c>
      <c r="P1506" t="str">
        <v>1008-F4-69253207</v>
      </c>
      <c r="Q1506" t="str">
        <v>1.07</v>
      </c>
      <c r="R1506" t="str">
        <v>4</v>
      </c>
      <c r="S1506" t="str">
        <v>150</v>
      </c>
      <c r="T1506" t="str">
        <v>F-00000300</v>
      </c>
      <c r="U1506" t="str">
        <v>23</v>
      </c>
      <c r="V1506" t="str">
        <v>6.64</v>
      </c>
      <c r="W1506" t="str">
        <v>10</v>
      </c>
    </row>
    <row r="1507">
      <c r="A1507" t="str">
        <v>AutoTable</v>
      </c>
      <c r="D1507" t="str">
        <v>93115-19</v>
      </c>
      <c r="E1507" t="str">
        <v>BOMBE Ø150 TRONC + FILET D'ARGENT</v>
      </c>
      <c r="F1507" t="str">
        <v>ANCIENNES REFS</v>
      </c>
      <c r="H1507" t="str">
        <v>BOMBE</v>
      </c>
      <c r="I1507" t="str">
        <v>SPHERIQUE</v>
      </c>
      <c r="J1507" t="str">
        <v>150</v>
      </c>
      <c r="K1507" t="str">
        <v>PIVOINE TRONC</v>
      </c>
      <c r="L1507" t="str">
        <v>ARGENT</v>
      </c>
      <c r="M1507" t="str">
        <v>CN</v>
      </c>
      <c r="N1507" t="str">
        <v>F4</v>
      </c>
      <c r="O1507" t="str">
        <v>1.3G</v>
      </c>
      <c r="P1507" t="str">
        <v>1008-F4-69253207</v>
      </c>
      <c r="Q1507" t="str">
        <v>1.07</v>
      </c>
      <c r="R1507" t="str">
        <v>4,2</v>
      </c>
      <c r="S1507" t="str">
        <v>150</v>
      </c>
      <c r="T1507" t="str">
        <v>F-00000300</v>
      </c>
      <c r="U1507" t="str">
        <v>0</v>
      </c>
      <c r="V1507" t="str">
        <v>7.42</v>
      </c>
      <c r="W1507" t="str">
        <v>0</v>
      </c>
    </row>
    <row r="1508">
      <c r="A1508" t="str">
        <v>AutoTable</v>
      </c>
      <c r="D1508" t="str">
        <v>93210-60</v>
      </c>
      <c r="E1508" t="str">
        <v>BOMBE 100 MM TRONC PALMIER FILET D'OR A CHGT BLEU</v>
      </c>
      <c r="F1508" t="str">
        <v>ANCIENNES REFS</v>
      </c>
      <c r="H1508" t="str">
        <v>BOMBE</v>
      </c>
      <c r="I1508" t="str">
        <v>SPHERIQUE</v>
      </c>
      <c r="J1508" t="str">
        <v>100</v>
      </c>
      <c r="K1508" t="str">
        <v>PIVOINE TRONC</v>
      </c>
      <c r="L1508" t="str">
        <v>OR</v>
      </c>
      <c r="M1508" t="str">
        <v>CN</v>
      </c>
      <c r="N1508" t="str">
        <v>F4</v>
      </c>
      <c r="O1508" t="str">
        <v>1.3G</v>
      </c>
      <c r="P1508" t="str">
        <v>1008-F4-69252665</v>
      </c>
      <c r="Q1508" t="str">
        <v>0.32</v>
      </c>
      <c r="R1508" t="str">
        <v>5</v>
      </c>
      <c r="S1508" t="str">
        <v>100</v>
      </c>
      <c r="T1508" t="str">
        <v>F-00000300</v>
      </c>
      <c r="U1508" t="str">
        <v>0</v>
      </c>
      <c r="V1508" t="str">
        <v>2.58</v>
      </c>
      <c r="W1508" t="str">
        <v>0</v>
      </c>
    </row>
    <row r="1509">
      <c r="A1509" t="str">
        <v>AutoTable</v>
      </c>
      <c r="D1509" t="str">
        <v>93375-10</v>
      </c>
      <c r="E1509" t="str">
        <v>BOMBE Ø75 ARAIGNEE VIOLETTE PISTIL FRISSON</v>
      </c>
      <c r="F1509" t="str">
        <v>ANCIENNES REFS</v>
      </c>
      <c r="H1509" t="str">
        <v>BOMBE</v>
      </c>
      <c r="I1509" t="str">
        <v>SPHERIQUE</v>
      </c>
      <c r="J1509" t="str">
        <v>75</v>
      </c>
      <c r="K1509" t="str">
        <v>ARAIGNEE PISTIL</v>
      </c>
      <c r="L1509" t="str">
        <v>VIOLET</v>
      </c>
      <c r="M1509" t="str">
        <v>CN</v>
      </c>
      <c r="N1509" t="str">
        <v>F4</v>
      </c>
      <c r="O1509" t="str">
        <v>1.3G</v>
      </c>
      <c r="P1509" t="str">
        <v>1008-F4-69252667</v>
      </c>
      <c r="Q1509" t="str">
        <v>0.15</v>
      </c>
      <c r="R1509" t="str">
        <v>3</v>
      </c>
      <c r="S1509" t="str">
        <v>75</v>
      </c>
      <c r="T1509" t="str">
        <v>F-00000300</v>
      </c>
      <c r="U1509" t="str">
        <v>0</v>
      </c>
      <c r="V1509" t="str">
        <v>1.1145</v>
      </c>
      <c r="W1509" t="str">
        <v>0</v>
      </c>
    </row>
    <row r="1510">
      <c r="A1510" t="str">
        <v>AutoTable</v>
      </c>
      <c r="D1510" t="str">
        <v>93375-46</v>
      </c>
      <c r="E1510" t="str">
        <v>BOMBE Ø75 ARAIGNEE ROUGE PISTIL CLIGNOTANT VERT</v>
      </c>
      <c r="F1510" t="str">
        <v>ANCIENNES REFS</v>
      </c>
      <c r="H1510" t="str">
        <v>BOMBE</v>
      </c>
      <c r="I1510" t="str">
        <v>SPHERIQUE</v>
      </c>
      <c r="J1510" t="str">
        <v>75</v>
      </c>
      <c r="K1510" t="str">
        <v>ARAIGNEE PISTIL</v>
      </c>
      <c r="L1510" t="str">
        <v>ROUGE</v>
      </c>
      <c r="M1510" t="str">
        <v>CN</v>
      </c>
      <c r="N1510" t="str">
        <v>F4</v>
      </c>
      <c r="O1510" t="str">
        <v>1.3G</v>
      </c>
      <c r="P1510" t="str">
        <v>1008-F4-69252667</v>
      </c>
      <c r="Q1510" t="str">
        <v>0.15</v>
      </c>
      <c r="R1510" t="str">
        <v>3</v>
      </c>
      <c r="S1510" t="str">
        <v>75</v>
      </c>
      <c r="T1510" t="str">
        <v>F-00000300</v>
      </c>
      <c r="U1510" t="str">
        <v>0</v>
      </c>
      <c r="V1510" t="str">
        <v>1.05</v>
      </c>
      <c r="W1510" t="str">
        <v>0</v>
      </c>
    </row>
    <row r="1511">
      <c r="A1511" t="str">
        <v>AutoTable</v>
      </c>
      <c r="D1511" t="str">
        <v>93375-47</v>
      </c>
      <c r="E1511" t="str">
        <v>BOMBE Ø75  ARAIGNEE OR PISTIL CLIGNOTANT VERT</v>
      </c>
      <c r="F1511" t="str">
        <v>ANCIENNES REFS</v>
      </c>
      <c r="H1511" t="str">
        <v>BOMBE</v>
      </c>
      <c r="I1511" t="str">
        <v>SPHERIQUE</v>
      </c>
      <c r="J1511" t="str">
        <v>75</v>
      </c>
      <c r="K1511" t="str">
        <v>ARAIGNEE PISTIL</v>
      </c>
      <c r="L1511" t="str">
        <v>OR</v>
      </c>
      <c r="M1511" t="str">
        <v>CN</v>
      </c>
      <c r="N1511" t="str">
        <v>F4</v>
      </c>
      <c r="O1511" t="str">
        <v>1.3G</v>
      </c>
      <c r="P1511" t="str">
        <v>1008-F4-69252667</v>
      </c>
      <c r="Q1511" t="str">
        <v>0.15</v>
      </c>
      <c r="R1511" t="str">
        <v>3</v>
      </c>
      <c r="S1511" t="str">
        <v>75</v>
      </c>
      <c r="T1511" t="str">
        <v>F-00000300</v>
      </c>
      <c r="U1511" t="str">
        <v>0</v>
      </c>
      <c r="V1511" t="str">
        <v>1.03</v>
      </c>
      <c r="W1511" t="str">
        <v>0</v>
      </c>
    </row>
    <row r="1512">
      <c r="A1512" t="str">
        <v>AutoTable</v>
      </c>
      <c r="D1512" t="str">
        <v>93375-86</v>
      </c>
      <c r="E1512" t="str">
        <v>BOMBE Ø75  ARAIGNEE ROUGE PISTIL CLIGNOTANT ARGE</v>
      </c>
      <c r="F1512" t="str">
        <v>OPPORTUNITE</v>
      </c>
      <c r="H1512" t="str">
        <v>BOMBE</v>
      </c>
      <c r="I1512" t="str">
        <v>SPHERIQUE</v>
      </c>
      <c r="J1512" t="str">
        <v>75</v>
      </c>
      <c r="K1512" t="str">
        <v>ARAIGNEE PISTIL</v>
      </c>
      <c r="L1512" t="str">
        <v>ROUGE</v>
      </c>
      <c r="M1512" t="str">
        <v>CN</v>
      </c>
      <c r="N1512" t="str">
        <v>F4</v>
      </c>
      <c r="O1512" t="str">
        <v>1.3G</v>
      </c>
      <c r="P1512" t="str">
        <v>1008-F4-69252667</v>
      </c>
      <c r="Q1512" t="str">
        <v>0.163</v>
      </c>
      <c r="R1512" t="str">
        <v>3</v>
      </c>
      <c r="S1512" t="str">
        <v>75</v>
      </c>
      <c r="T1512" t="str">
        <v>F-00000300</v>
      </c>
      <c r="U1512" t="str">
        <v>1</v>
      </c>
      <c r="V1512" t="str">
        <v>1.06</v>
      </c>
      <c r="W1512" t="str">
        <v>0</v>
      </c>
    </row>
    <row r="1513">
      <c r="A1513" t="str">
        <v>AutoTable</v>
      </c>
      <c r="D1513" t="str">
        <v>93375-87</v>
      </c>
      <c r="E1513" t="str">
        <v>BOMBE Ø75  ARAIGNEE OR PISTIL CLIGNOTANT ARGENT</v>
      </c>
      <c r="F1513" t="str">
        <v>ANCIENNES REFS</v>
      </c>
      <c r="H1513" t="str">
        <v>BOMBE</v>
      </c>
      <c r="I1513" t="str">
        <v>SPHERIQUE</v>
      </c>
      <c r="J1513" t="str">
        <v>75</v>
      </c>
      <c r="K1513" t="str">
        <v>ARAIGNEE PISTIL</v>
      </c>
      <c r="L1513" t="str">
        <v>OR</v>
      </c>
      <c r="M1513" t="str">
        <v>CN</v>
      </c>
      <c r="N1513" t="str">
        <v>F4</v>
      </c>
      <c r="O1513" t="str">
        <v>1.3G</v>
      </c>
      <c r="P1513" t="str">
        <v>1008-F4-69252667</v>
      </c>
      <c r="Q1513" t="str">
        <v>0.15</v>
      </c>
      <c r="R1513" t="str">
        <v>3</v>
      </c>
      <c r="S1513" t="str">
        <v>75</v>
      </c>
      <c r="T1513" t="str">
        <v>F-00000300</v>
      </c>
      <c r="U1513" t="str">
        <v>0</v>
      </c>
      <c r="V1513" t="str">
        <v>1.12</v>
      </c>
      <c r="W1513" t="str">
        <v>0</v>
      </c>
    </row>
    <row r="1514">
      <c r="A1514" t="str">
        <v>AutoTable</v>
      </c>
      <c r="D1514" t="str">
        <v>93512-18</v>
      </c>
      <c r="E1514" t="str">
        <v>BBE Ø125 FILET D'OR + TC FILET D'OR</v>
      </c>
      <c r="F1514" t="str">
        <v>1</v>
      </c>
      <c r="H1514" t="str">
        <v>BOMBE</v>
      </c>
      <c r="I1514" t="str">
        <v>SPHERIQUE</v>
      </c>
      <c r="J1514" t="str">
        <v>125</v>
      </c>
      <c r="K1514" t="str">
        <v>PLEUREUR</v>
      </c>
      <c r="L1514" t="str">
        <v>KAMURO</v>
      </c>
      <c r="M1514" t="str">
        <v>CN</v>
      </c>
      <c r="N1514" t="str">
        <v>F4</v>
      </c>
      <c r="O1514" t="str">
        <v>1.3G</v>
      </c>
      <c r="P1514" t="str">
        <v>1008-F4-69253205</v>
      </c>
      <c r="Q1514" t="str">
        <v>0.66</v>
      </c>
      <c r="R1514" t="str">
        <v>3,8</v>
      </c>
      <c r="S1514" t="str">
        <v>125</v>
      </c>
      <c r="T1514" t="str">
        <v>F-00000300</v>
      </c>
      <c r="U1514" t="str">
        <v>443</v>
      </c>
      <c r="V1514" t="str">
        <v>5.05196</v>
      </c>
      <c r="W1514" t="str">
        <v>27</v>
      </c>
      <c r="X1514" t="str">
        <v>https://youtu.be/tdFe0J-3gQk</v>
      </c>
    </row>
    <row r="1515">
      <c r="A1515" t="str">
        <v>AutoTable</v>
      </c>
      <c r="D1515" t="str">
        <v>93515-16</v>
      </c>
      <c r="E1515" t="str">
        <v>BOMBE Ø150  TRONC PALMIER PLUIE OR</v>
      </c>
      <c r="F1515" t="str">
        <v>ANCIENNES REFS</v>
      </c>
      <c r="H1515" t="str">
        <v>BOMBE</v>
      </c>
      <c r="I1515" t="str">
        <v>SPHERIQUE</v>
      </c>
      <c r="J1515" t="str">
        <v>150</v>
      </c>
      <c r="K1515" t="str">
        <v>PIVOINE TRONC</v>
      </c>
      <c r="L1515" t="str">
        <v>OR</v>
      </c>
      <c r="M1515" t="str">
        <v>CN</v>
      </c>
      <c r="N1515" t="str">
        <v>F4</v>
      </c>
      <c r="O1515" t="str">
        <v>1.3G</v>
      </c>
      <c r="P1515" t="str">
        <v>1008-F4-69253207</v>
      </c>
      <c r="Q1515" t="str">
        <v>1.05</v>
      </c>
      <c r="R1515" t="str">
        <v>4</v>
      </c>
      <c r="S1515" t="str">
        <v>150</v>
      </c>
      <c r="T1515" t="str">
        <v>F-00000300</v>
      </c>
      <c r="U1515" t="str">
        <v>0</v>
      </c>
      <c r="V1515" t="str">
        <v>6.29</v>
      </c>
      <c r="W1515" t="str">
        <v>0</v>
      </c>
    </row>
    <row r="1516">
      <c r="A1516" t="str">
        <v>AutoTable</v>
      </c>
      <c r="D1516" t="str">
        <v>93515-18</v>
      </c>
      <c r="E1516" t="str">
        <v>BOMBE Ø150  TRONC + FILET D'OR</v>
      </c>
      <c r="F1516" t="str">
        <v>ANCIENNES REFS</v>
      </c>
      <c r="H1516" t="str">
        <v>BOMBE</v>
      </c>
      <c r="I1516" t="str">
        <v>SPHERIQUE</v>
      </c>
      <c r="J1516" t="str">
        <v>150</v>
      </c>
      <c r="K1516" t="str">
        <v>PIVOINE TRONC</v>
      </c>
      <c r="L1516" t="str">
        <v>OR</v>
      </c>
      <c r="M1516" t="str">
        <v>CN</v>
      </c>
      <c r="N1516" t="str">
        <v>F4</v>
      </c>
      <c r="O1516" t="str">
        <v>1.3G</v>
      </c>
      <c r="P1516" t="str">
        <v>1008-F4-69253207</v>
      </c>
      <c r="Q1516" t="str">
        <v>1.05</v>
      </c>
      <c r="R1516" t="str">
        <v>4,2</v>
      </c>
      <c r="S1516" t="str">
        <v>150</v>
      </c>
      <c r="T1516" t="str">
        <v>F-00000300</v>
      </c>
      <c r="U1516" t="str">
        <v>0</v>
      </c>
      <c r="V1516" t="str">
        <v>5.27</v>
      </c>
      <c r="W1516" t="str">
        <v>0</v>
      </c>
    </row>
    <row r="1517">
      <c r="A1517" t="str">
        <v>AutoTable</v>
      </c>
      <c r="D1517" t="str">
        <v>93610-09</v>
      </c>
      <c r="E1517" t="str">
        <v>BBE Ø100 PAILLETTES ARGENT</v>
      </c>
      <c r="F1517" t="str">
        <v>1</v>
      </c>
      <c r="H1517" t="str">
        <v>BOMBE</v>
      </c>
      <c r="I1517" t="str">
        <v>SPHERIQUE</v>
      </c>
      <c r="J1517" t="str">
        <v>100</v>
      </c>
      <c r="K1517" t="str">
        <v>CLIGNO</v>
      </c>
      <c r="L1517" t="str">
        <v>ARGENT</v>
      </c>
      <c r="M1517" t="str">
        <v>CN</v>
      </c>
      <c r="N1517" t="str">
        <v>F4</v>
      </c>
      <c r="O1517" t="str">
        <v>1.3G</v>
      </c>
      <c r="P1517" t="str">
        <v>1008-F4-69252665</v>
      </c>
      <c r="Q1517" t="str">
        <v>0.32</v>
      </c>
      <c r="R1517" t="str">
        <v>3,5</v>
      </c>
      <c r="S1517" t="str">
        <v>100</v>
      </c>
      <c r="T1517" t="str">
        <v>F-00000300</v>
      </c>
      <c r="U1517" t="str">
        <v>587</v>
      </c>
      <c r="V1517" t="str">
        <v>2.7366</v>
      </c>
      <c r="W1517" t="str">
        <v>10</v>
      </c>
      <c r="X1517" t="str">
        <v>https://youtu.be/kJoGHLo0iAc</v>
      </c>
    </row>
    <row r="1518">
      <c r="A1518" t="str">
        <v>AutoTable</v>
      </c>
      <c r="D1518" t="str">
        <v>93675-09</v>
      </c>
      <c r="E1518" t="str">
        <v>BBE Ø75 PAILLETTES ARGENT</v>
      </c>
      <c r="F1518" t="str">
        <v>1</v>
      </c>
      <c r="H1518" t="str">
        <v>BOMBE</v>
      </c>
      <c r="I1518" t="str">
        <v>SPHERIQUE</v>
      </c>
      <c r="J1518" t="str">
        <v>75</v>
      </c>
      <c r="K1518" t="str">
        <v>CLIGNO</v>
      </c>
      <c r="L1518" t="str">
        <v>ARGENT</v>
      </c>
      <c r="M1518" t="str">
        <v>CN</v>
      </c>
      <c r="N1518" t="str">
        <v>F4</v>
      </c>
      <c r="O1518" t="str">
        <v>1.3G</v>
      </c>
      <c r="P1518" t="str">
        <v>1008-F4-69252667</v>
      </c>
      <c r="Q1518" t="str">
        <v>0.14</v>
      </c>
      <c r="R1518" t="str">
        <v>3</v>
      </c>
      <c r="S1518" t="str">
        <v>75</v>
      </c>
      <c r="T1518" t="str">
        <v>F-00000300</v>
      </c>
      <c r="U1518" t="str">
        <v>1469</v>
      </c>
      <c r="V1518" t="str">
        <v>1.41989</v>
      </c>
      <c r="W1518" t="str">
        <v>0</v>
      </c>
      <c r="X1518" t="str">
        <v>https://youtu.be/IL5bfIhi8Z0</v>
      </c>
    </row>
    <row r="1519">
      <c r="A1519" t="str">
        <v>AutoTable</v>
      </c>
      <c r="D1519" t="str">
        <v>93710-02</v>
      </c>
      <c r="E1519" t="str">
        <v>BBE Ø100 MÉDUSE BLEUE</v>
      </c>
      <c r="F1519" t="str">
        <v>1</v>
      </c>
      <c r="H1519" t="str">
        <v>BOMBE</v>
      </c>
      <c r="I1519" t="str">
        <v>SPHERIQUE</v>
      </c>
      <c r="J1519" t="str">
        <v>100</v>
      </c>
      <c r="K1519" t="str">
        <v>FORME</v>
      </c>
      <c r="L1519" t="str">
        <v>BLEU</v>
      </c>
      <c r="M1519" t="str">
        <v>CN</v>
      </c>
      <c r="N1519" t="str">
        <v>F4</v>
      </c>
      <c r="O1519" t="str">
        <v>1.3G</v>
      </c>
      <c r="P1519" t="str">
        <v>1008-F4-69252665</v>
      </c>
      <c r="Q1519" t="str">
        <v>0.32</v>
      </c>
      <c r="R1519" t="str">
        <v>3,5</v>
      </c>
      <c r="S1519" t="str">
        <v>100</v>
      </c>
      <c r="T1519" t="str">
        <v>F-00000300</v>
      </c>
      <c r="U1519" t="str">
        <v>428</v>
      </c>
      <c r="V1519" t="str">
        <v>2.14947</v>
      </c>
      <c r="W1519" t="str">
        <v>6</v>
      </c>
      <c r="X1519" t="str">
        <v>https://youtu.be/GqyCTMzaEnI</v>
      </c>
    </row>
    <row r="1520">
      <c r="A1520" t="str">
        <v>AutoTable</v>
      </c>
      <c r="D1520" t="str">
        <v>93710-05</v>
      </c>
      <c r="E1520" t="str">
        <v>BOMBE Ø100  MEDUSE VERT ET SERPENTINS</v>
      </c>
      <c r="F1520" t="str">
        <v>ANCIENNES REFS</v>
      </c>
      <c r="H1520" t="str">
        <v>BOMBE</v>
      </c>
      <c r="I1520" t="str">
        <v>SPHERIQUE</v>
      </c>
      <c r="J1520" t="str">
        <v>100</v>
      </c>
      <c r="K1520" t="str">
        <v>SPECIAL SERPENTIN</v>
      </c>
      <c r="L1520" t="str">
        <v>VERT</v>
      </c>
      <c r="M1520" t="str">
        <v>CN</v>
      </c>
      <c r="N1520" t="str">
        <v>F4</v>
      </c>
      <c r="O1520" t="str">
        <v>1.3G</v>
      </c>
      <c r="P1520" t="str">
        <v>1008-F4-69252665</v>
      </c>
      <c r="Q1520" t="str">
        <v>0.32</v>
      </c>
      <c r="R1520" t="str">
        <v>3,5</v>
      </c>
      <c r="S1520" t="str">
        <v>100</v>
      </c>
      <c r="T1520" t="str">
        <v>F-00000300</v>
      </c>
      <c r="U1520" t="str">
        <v>0</v>
      </c>
      <c r="V1520" t="str">
        <v>2.1</v>
      </c>
      <c r="W1520" t="str">
        <v>0</v>
      </c>
    </row>
    <row r="1521">
      <c r="A1521" t="str">
        <v>AutoTable</v>
      </c>
      <c r="D1521" t="str">
        <v>93710-06</v>
      </c>
      <c r="E1521" t="str">
        <v>BBE Ø100 MÉDUSE ROUGE</v>
      </c>
      <c r="F1521" t="str">
        <v>1</v>
      </c>
      <c r="H1521" t="str">
        <v>BOMBE</v>
      </c>
      <c r="I1521" t="str">
        <v>SPHERIQUE</v>
      </c>
      <c r="J1521" t="str">
        <v>100</v>
      </c>
      <c r="K1521" t="str">
        <v>FORME</v>
      </c>
      <c r="L1521" t="str">
        <v>ROUGE</v>
      </c>
      <c r="M1521" t="str">
        <v>CN</v>
      </c>
      <c r="N1521" t="str">
        <v>F4</v>
      </c>
      <c r="O1521" t="str">
        <v>1.3G</v>
      </c>
      <c r="P1521" t="str">
        <v>1008-F4-69252665</v>
      </c>
      <c r="Q1521" t="str">
        <v>0.32</v>
      </c>
      <c r="R1521" t="str">
        <v>3,5</v>
      </c>
      <c r="S1521" t="str">
        <v>100</v>
      </c>
      <c r="T1521" t="str">
        <v>F-00000300</v>
      </c>
      <c r="U1521" t="str">
        <v>231</v>
      </c>
      <c r="V1521" t="str">
        <v>2.20039</v>
      </c>
      <c r="W1521" t="str">
        <v>0</v>
      </c>
      <c r="X1521" t="str">
        <v>https://youtu.be/gqVq0flaVz8</v>
      </c>
    </row>
    <row r="1522">
      <c r="A1522" t="str">
        <v>AutoTable</v>
      </c>
      <c r="D1522" t="str">
        <v>93710-10</v>
      </c>
      <c r="E1522" t="str">
        <v>BOMBE Ø100  MEDUSE VIOLET ET SERPENTINS</v>
      </c>
      <c r="F1522" t="str">
        <v>ANCIENNES REFS</v>
      </c>
      <c r="H1522" t="str">
        <v>BOMBE</v>
      </c>
      <c r="I1522" t="str">
        <v>SPHERIQUE</v>
      </c>
      <c r="J1522" t="str">
        <v>100</v>
      </c>
      <c r="K1522" t="str">
        <v>SPECIAL SERPENTIN</v>
      </c>
      <c r="L1522" t="str">
        <v>VIOLET</v>
      </c>
      <c r="M1522" t="str">
        <v>CN</v>
      </c>
      <c r="N1522" t="str">
        <v>F4</v>
      </c>
      <c r="O1522" t="str">
        <v>1.3G</v>
      </c>
      <c r="P1522" t="str">
        <v>1008-F4-69252665</v>
      </c>
      <c r="Q1522" t="str">
        <v>0.32</v>
      </c>
      <c r="R1522" t="str">
        <v>3,5</v>
      </c>
      <c r="S1522" t="str">
        <v>100</v>
      </c>
      <c r="T1522" t="str">
        <v>F-00000300</v>
      </c>
      <c r="U1522" t="str">
        <v>0</v>
      </c>
      <c r="V1522" t="str">
        <v>2.1</v>
      </c>
      <c r="W1522" t="str">
        <v>0</v>
      </c>
    </row>
    <row r="1523">
      <c r="A1523" t="str">
        <v>AutoTable</v>
      </c>
      <c r="D1523" t="str">
        <v>94010-15CB</v>
      </c>
      <c r="E1523" t="str">
        <v>BBE Ø100 CASCADE FILET D'OR À CLIGNO BLANC</v>
      </c>
      <c r="F1523" t="str">
        <v>1</v>
      </c>
      <c r="G1523" t="str">
        <v>2020</v>
      </c>
      <c r="H1523" t="str">
        <v>BOMBE</v>
      </c>
      <c r="I1523" t="str">
        <v>SPHERIQUE</v>
      </c>
      <c r="J1523" t="str">
        <v>100</v>
      </c>
      <c r="K1523" t="str">
        <v>PLEUREUR</v>
      </c>
      <c r="L1523" t="str">
        <v>KAMURO</v>
      </c>
      <c r="M1523" t="str">
        <v>CN</v>
      </c>
      <c r="N1523" t="str">
        <v>F4</v>
      </c>
      <c r="O1523" t="str">
        <v>1.3G</v>
      </c>
      <c r="P1523" t="str">
        <v>1008-F4-69252664</v>
      </c>
      <c r="Q1523" t="str">
        <v>0.32</v>
      </c>
      <c r="R1523" t="str">
        <v>3,5</v>
      </c>
      <c r="S1523" t="str">
        <v>100</v>
      </c>
      <c r="T1523" t="str">
        <v>F-00000300</v>
      </c>
      <c r="U1523" t="str">
        <v>0</v>
      </c>
      <c r="V1523" t="str">
        <v>0</v>
      </c>
      <c r="W1523" t="str">
        <v>25</v>
      </c>
    </row>
    <row r="1524">
      <c r="A1524" t="str">
        <v>AutoTable</v>
      </c>
      <c r="D1524" t="str">
        <v>94010-20</v>
      </c>
      <c r="E1524" t="str">
        <v>BBE Ø100 CASCADE FILET D'OR</v>
      </c>
      <c r="F1524" t="str">
        <v>1</v>
      </c>
      <c r="H1524" t="str">
        <v>BOMBE</v>
      </c>
      <c r="I1524" t="str">
        <v>SPHERIQUE</v>
      </c>
      <c r="J1524" t="str">
        <v>100</v>
      </c>
      <c r="K1524" t="str">
        <v>PLEUREUR</v>
      </c>
      <c r="L1524" t="str">
        <v>KAMURO</v>
      </c>
      <c r="M1524" t="str">
        <v>CN</v>
      </c>
      <c r="N1524" t="str">
        <v>F4</v>
      </c>
      <c r="O1524" t="str">
        <v>1.3G</v>
      </c>
      <c r="P1524" t="str">
        <v>1008-F4-69252664</v>
      </c>
      <c r="Q1524" t="str">
        <v>0.32</v>
      </c>
      <c r="R1524" t="str">
        <v>3,5</v>
      </c>
      <c r="S1524" t="str">
        <v>100</v>
      </c>
      <c r="T1524" t="str">
        <v>F-00000300</v>
      </c>
      <c r="U1524" t="str">
        <v>801</v>
      </c>
      <c r="V1524" t="str">
        <v>3.57039</v>
      </c>
      <c r="W1524" t="str">
        <v>35</v>
      </c>
      <c r="X1524" t="str">
        <v>https://youtu.be/_kE7zcS3mWg</v>
      </c>
    </row>
    <row r="1525">
      <c r="A1525" t="str">
        <v>AutoTable</v>
      </c>
      <c r="D1525" t="str">
        <v>94012-18</v>
      </c>
      <c r="E1525" t="str">
        <v>BBE Ø125 CASCADE FILET D'OR</v>
      </c>
      <c r="F1525" t="str">
        <v>1</v>
      </c>
      <c r="H1525" t="str">
        <v>BOMBE</v>
      </c>
      <c r="I1525" t="str">
        <v>SPHERIQUE</v>
      </c>
      <c r="J1525" t="str">
        <v>125</v>
      </c>
      <c r="K1525" t="str">
        <v>PLEUREUR</v>
      </c>
      <c r="L1525" t="str">
        <v>KAMURO</v>
      </c>
      <c r="M1525" t="str">
        <v>CN</v>
      </c>
      <c r="N1525" t="str">
        <v>F4</v>
      </c>
      <c r="O1525" t="str">
        <v>1.3G</v>
      </c>
      <c r="P1525" t="str">
        <v>1008-F4-69253204</v>
      </c>
      <c r="Q1525" t="str">
        <v>0.66</v>
      </c>
      <c r="R1525" t="str">
        <v>3,8</v>
      </c>
      <c r="S1525" t="str">
        <v>125</v>
      </c>
      <c r="T1525" t="str">
        <v>F-00000300</v>
      </c>
      <c r="U1525" t="str">
        <v>2249</v>
      </c>
      <c r="V1525" t="str">
        <v>5.38294</v>
      </c>
      <c r="W1525" t="str">
        <v>1056</v>
      </c>
      <c r="X1525" t="str">
        <v>https://youtu.be/v363gA4UgqU</v>
      </c>
    </row>
    <row r="1526">
      <c r="A1526" t="str">
        <v>AutoTable</v>
      </c>
      <c r="D1526" t="str">
        <v>94015-15</v>
      </c>
      <c r="E1526" t="str">
        <v>BOMBE Ø150  CASCADE SAULE PLEUREUR 77415-22</v>
      </c>
      <c r="F1526" t="str">
        <v>OPPORTUNITE</v>
      </c>
      <c r="H1526" t="str">
        <v>BOMBE</v>
      </c>
      <c r="I1526" t="str">
        <v>SPHERIQUE</v>
      </c>
      <c r="J1526" t="str">
        <v>150</v>
      </c>
      <c r="K1526" t="str">
        <v>SPECIAL CASCADE</v>
      </c>
      <c r="L1526" t="str">
        <v>OR</v>
      </c>
      <c r="M1526" t="str">
        <v>CN</v>
      </c>
      <c r="N1526" t="str">
        <v>F4</v>
      </c>
      <c r="O1526" t="str">
        <v>1.3G</v>
      </c>
      <c r="P1526" t="str">
        <v>1008-F4-69253206</v>
      </c>
      <c r="Q1526" t="str">
        <v>0.96</v>
      </c>
      <c r="R1526" t="str">
        <v>4,2</v>
      </c>
      <c r="S1526" t="str">
        <v>150</v>
      </c>
      <c r="T1526" t="str">
        <v>F-00000300</v>
      </c>
      <c r="U1526" t="str">
        <v>48</v>
      </c>
      <c r="V1526" t="str">
        <v>8.86</v>
      </c>
      <c r="W1526" t="str">
        <v>12</v>
      </c>
    </row>
    <row r="1527">
      <c r="A1527" t="str">
        <v>AutoTable</v>
      </c>
      <c r="D1527" t="str">
        <v>94015-18</v>
      </c>
      <c r="E1527" t="str">
        <v>BBE Ø150 CASCADE FILET D'OR</v>
      </c>
      <c r="F1527" t="str">
        <v>1</v>
      </c>
      <c r="H1527" t="str">
        <v>BOMBE</v>
      </c>
      <c r="I1527" t="str">
        <v>SPHERIQUE</v>
      </c>
      <c r="J1527" t="str">
        <v>150</v>
      </c>
      <c r="K1527" t="str">
        <v>PLEUREUR</v>
      </c>
      <c r="L1527" t="str">
        <v>KAMURO</v>
      </c>
      <c r="M1527" t="str">
        <v>CN</v>
      </c>
      <c r="N1527" t="str">
        <v>F4</v>
      </c>
      <c r="O1527" t="str">
        <v>1.3G</v>
      </c>
      <c r="P1527" t="str">
        <v>1008-F4-69253206</v>
      </c>
      <c r="Q1527" t="str">
        <v>1.05</v>
      </c>
      <c r="R1527" t="str">
        <v>4</v>
      </c>
      <c r="S1527" t="str">
        <v>150</v>
      </c>
      <c r="T1527" t="str">
        <v>F-00000300</v>
      </c>
      <c r="U1527" t="str">
        <v>35</v>
      </c>
      <c r="V1527" t="str">
        <v>6.793</v>
      </c>
      <c r="W1527" t="str">
        <v>0</v>
      </c>
      <c r="X1527" t="str">
        <v>https://youtu.be/8YYRQXllJSs</v>
      </c>
    </row>
    <row r="1528">
      <c r="A1528" t="str">
        <v>AutoTable</v>
      </c>
      <c r="D1528" t="str">
        <v>94015-33</v>
      </c>
      <c r="E1528" t="str">
        <v>BOMBE Ø150  CASCADE CLIGNOTANTE BLANCHE 77415-13</v>
      </c>
      <c r="F1528" t="str">
        <v>ANCIENNES REFS</v>
      </c>
      <c r="H1528" t="str">
        <v>BOMBE</v>
      </c>
      <c r="I1528" t="str">
        <v>SPHERIQUE</v>
      </c>
      <c r="J1528" t="str">
        <v>150</v>
      </c>
      <c r="K1528" t="str">
        <v>SPECIAL CASCADE</v>
      </c>
      <c r="L1528" t="str">
        <v>BLANC</v>
      </c>
      <c r="M1528" t="str">
        <v>CN</v>
      </c>
      <c r="N1528" t="str">
        <v>F4</v>
      </c>
      <c r="O1528" t="str">
        <v>1.3G</v>
      </c>
      <c r="P1528" t="str">
        <v>1008-F4-69253206</v>
      </c>
      <c r="Q1528" t="str">
        <v>0.86</v>
      </c>
      <c r="R1528" t="str">
        <v>4,2</v>
      </c>
      <c r="S1528" t="str">
        <v>150</v>
      </c>
      <c r="T1528" t="str">
        <v>F-00000300</v>
      </c>
      <c r="U1528" t="str">
        <v>0</v>
      </c>
      <c r="V1528" t="str">
        <v>8.225</v>
      </c>
      <c r="W1528" t="str">
        <v>0</v>
      </c>
    </row>
    <row r="1529">
      <c r="A1529" t="str">
        <v>AutoTable</v>
      </c>
      <c r="D1529" t="str">
        <v>94075-20</v>
      </c>
      <c r="E1529" t="str">
        <v>BBE Ø75 CASCADE FILET D'OR</v>
      </c>
      <c r="F1529" t="str">
        <v>1</v>
      </c>
      <c r="H1529" t="str">
        <v>BOMBE</v>
      </c>
      <c r="I1529" t="str">
        <v>SPHERIQUE</v>
      </c>
      <c r="J1529" t="str">
        <v>75</v>
      </c>
      <c r="K1529" t="str">
        <v>PLEUREUR</v>
      </c>
      <c r="L1529" t="str">
        <v>KAMURO</v>
      </c>
      <c r="M1529" t="str">
        <v>CN</v>
      </c>
      <c r="N1529" t="str">
        <v>F4</v>
      </c>
      <c r="O1529" t="str">
        <v>1.3G</v>
      </c>
      <c r="P1529" t="str">
        <v>1008-F4-69252666</v>
      </c>
      <c r="Q1529" t="str">
        <v>0.125</v>
      </c>
      <c r="R1529" t="str">
        <v>3</v>
      </c>
      <c r="S1529" t="str">
        <v>75</v>
      </c>
      <c r="T1529" t="str">
        <v>F-00000300</v>
      </c>
      <c r="U1529" t="str">
        <v>1926</v>
      </c>
      <c r="V1529" t="str">
        <v>1.6597</v>
      </c>
      <c r="W1529" t="str">
        <v>1936</v>
      </c>
      <c r="X1529" t="str">
        <v>https://tinyurl.com/y6jjzbtz</v>
      </c>
    </row>
    <row r="1530">
      <c r="A1530" t="str">
        <v>AutoTable</v>
      </c>
      <c r="D1530" t="str">
        <v>95010-02</v>
      </c>
      <c r="E1530" t="str">
        <v>BBE Ø100 CERCLE BLEU</v>
      </c>
      <c r="F1530" t="str">
        <v>1</v>
      </c>
      <c r="H1530" t="str">
        <v>BOMBE</v>
      </c>
      <c r="I1530" t="str">
        <v>SPHERIQUE</v>
      </c>
      <c r="J1530" t="str">
        <v>100</v>
      </c>
      <c r="K1530" t="str">
        <v>FORME</v>
      </c>
      <c r="L1530" t="str">
        <v>BLEU</v>
      </c>
      <c r="M1530" t="str">
        <v>CN</v>
      </c>
      <c r="N1530" t="str">
        <v>F4</v>
      </c>
      <c r="O1530" t="str">
        <v>1.3G</v>
      </c>
      <c r="P1530" t="str">
        <v>1008-F4-69252665</v>
      </c>
      <c r="Q1530" t="str">
        <v>0.32</v>
      </c>
      <c r="R1530" t="str">
        <v>3,5</v>
      </c>
      <c r="S1530" t="str">
        <v>100</v>
      </c>
      <c r="T1530" t="str">
        <v>F-00000300</v>
      </c>
      <c r="U1530" t="str">
        <v>443</v>
      </c>
      <c r="V1530" t="str">
        <v>1.92</v>
      </c>
      <c r="W1530" t="str">
        <v>0</v>
      </c>
      <c r="X1530" t="str">
        <v>https://youtu.be/qBP8m1clpFE</v>
      </c>
    </row>
    <row r="1531">
      <c r="A1531" t="str">
        <v>AutoTable</v>
      </c>
      <c r="D1531" t="str">
        <v>95010-05</v>
      </c>
      <c r="E1531" t="str">
        <v>BOMBE Ø100  CERCLE VERT</v>
      </c>
      <c r="F1531" t="str">
        <v>OPPORTUNITE</v>
      </c>
      <c r="H1531" t="str">
        <v>BOMBE</v>
      </c>
      <c r="I1531" t="str">
        <v>SPHERIQUE</v>
      </c>
      <c r="J1531" t="str">
        <v>100</v>
      </c>
      <c r="K1531" t="str">
        <v>GEOMETRIE CERCLE</v>
      </c>
      <c r="L1531" t="str">
        <v>VERT</v>
      </c>
      <c r="M1531" t="str">
        <v>CN</v>
      </c>
      <c r="N1531" t="str">
        <v>F4</v>
      </c>
      <c r="O1531" t="str">
        <v>1.3G</v>
      </c>
      <c r="P1531" t="str">
        <v>1008-F4-69252665</v>
      </c>
      <c r="Q1531" t="str">
        <v>0.32</v>
      </c>
      <c r="R1531" t="str">
        <v>3,5</v>
      </c>
      <c r="S1531" t="str">
        <v>100</v>
      </c>
      <c r="T1531" t="str">
        <v>F-00000300</v>
      </c>
      <c r="U1531" t="str">
        <v>187</v>
      </c>
      <c r="V1531" t="str">
        <v>1.92</v>
      </c>
      <c r="W1531" t="str">
        <v>47</v>
      </c>
    </row>
    <row r="1532">
      <c r="A1532" t="str">
        <v>AutoTable</v>
      </c>
      <c r="D1532" t="str">
        <v>95010-06</v>
      </c>
      <c r="E1532" t="str">
        <v>BBE Ø100 CERCLE ROUGE</v>
      </c>
      <c r="F1532" t="str">
        <v>1</v>
      </c>
      <c r="G1532" t="str">
        <v>2019</v>
      </c>
      <c r="H1532" t="str">
        <v>BOMBE</v>
      </c>
      <c r="I1532" t="str">
        <v>SPHERIQUE</v>
      </c>
      <c r="J1532" t="str">
        <v>100</v>
      </c>
      <c r="K1532" t="str">
        <v>FORME</v>
      </c>
      <c r="L1532" t="str">
        <v>ROUGE</v>
      </c>
      <c r="M1532" t="str">
        <v>CN</v>
      </c>
      <c r="N1532" t="str">
        <v>F4</v>
      </c>
      <c r="O1532" t="str">
        <v>1.3G</v>
      </c>
      <c r="P1532" t="str">
        <v>1008-F4-69252665</v>
      </c>
      <c r="Q1532" t="str">
        <v>0.32</v>
      </c>
      <c r="R1532" t="str">
        <v>3,5</v>
      </c>
      <c r="S1532" t="str">
        <v>100</v>
      </c>
      <c r="T1532" t="str">
        <v>F-00000300</v>
      </c>
      <c r="U1532" t="str">
        <v>478</v>
      </c>
      <c r="V1532" t="str">
        <v>2.09776</v>
      </c>
      <c r="W1532" t="str">
        <v>0</v>
      </c>
      <c r="X1532" t="str">
        <v>https://youtu.be/9JHvCX_cOT8</v>
      </c>
    </row>
    <row r="1533">
      <c r="A1533" t="str">
        <v>AutoTable</v>
      </c>
      <c r="D1533" t="str">
        <v>95010-09</v>
      </c>
      <c r="E1533" t="str">
        <v>BBE Ø100 CERCLE ARGENT</v>
      </c>
      <c r="F1533" t="str">
        <v>1</v>
      </c>
      <c r="H1533" t="str">
        <v>BOMBE</v>
      </c>
      <c r="I1533" t="str">
        <v>SPHERIQUE</v>
      </c>
      <c r="J1533" t="str">
        <v>100</v>
      </c>
      <c r="K1533" t="str">
        <v>FORME</v>
      </c>
      <c r="L1533" t="str">
        <v>ARGENT</v>
      </c>
      <c r="M1533" t="str">
        <v>CN</v>
      </c>
      <c r="N1533" t="str">
        <v>F4</v>
      </c>
      <c r="O1533" t="str">
        <v>1.3G</v>
      </c>
      <c r="P1533" t="str">
        <v>1008-F4-69252665</v>
      </c>
      <c r="Q1533" t="str">
        <v>0.32</v>
      </c>
      <c r="R1533" t="str">
        <v>3,5</v>
      </c>
      <c r="S1533" t="str">
        <v>100</v>
      </c>
      <c r="T1533" t="str">
        <v>F-00000300</v>
      </c>
      <c r="U1533" t="str">
        <v>512</v>
      </c>
      <c r="V1533" t="str">
        <v>1.92</v>
      </c>
      <c r="W1533" t="str">
        <v>0</v>
      </c>
      <c r="X1533" t="str">
        <v>https://youtu.be/4tpwb7UScvQ</v>
      </c>
    </row>
    <row r="1534">
      <c r="A1534" t="str">
        <v>AutoTable</v>
      </c>
      <c r="D1534" t="str">
        <v>95010-10</v>
      </c>
      <c r="E1534" t="str">
        <v>BOMBE Ø100  CERCLE VIOLET</v>
      </c>
      <c r="F1534" t="str">
        <v>ANCIENNES REFS</v>
      </c>
      <c r="H1534" t="str">
        <v>BOMBE</v>
      </c>
      <c r="I1534" t="str">
        <v>SPHERIQUE</v>
      </c>
      <c r="J1534" t="str">
        <v>100</v>
      </c>
      <c r="K1534" t="str">
        <v>GEOMETRIE CERCLE</v>
      </c>
      <c r="L1534" t="str">
        <v>VIOLET</v>
      </c>
      <c r="M1534" t="str">
        <v>CN</v>
      </c>
      <c r="N1534" t="str">
        <v>F4</v>
      </c>
      <c r="O1534" t="str">
        <v>1.3G</v>
      </c>
      <c r="P1534" t="str">
        <v>1008-F4-69252665</v>
      </c>
      <c r="Q1534" t="str">
        <v>0.32</v>
      </c>
      <c r="R1534" t="str">
        <v>3,5</v>
      </c>
      <c r="S1534" t="str">
        <v>100</v>
      </c>
      <c r="T1534" t="str">
        <v>F-00000300</v>
      </c>
      <c r="U1534" t="str">
        <v>0</v>
      </c>
      <c r="V1534" t="str">
        <v>1.92</v>
      </c>
      <c r="W1534" t="str">
        <v>0</v>
      </c>
    </row>
    <row r="1535">
      <c r="A1535" t="str">
        <v>AutoTable</v>
      </c>
      <c r="D1535" t="str">
        <v>95075-02</v>
      </c>
      <c r="E1535" t="str">
        <v>BBE Ø75 CERCLE BLEU</v>
      </c>
      <c r="F1535" t="str">
        <v>1</v>
      </c>
      <c r="H1535" t="str">
        <v>BOMBE</v>
      </c>
      <c r="I1535" t="str">
        <v>SPHERIQUE</v>
      </c>
      <c r="J1535" t="str">
        <v>75</v>
      </c>
      <c r="K1535" t="str">
        <v>FORME</v>
      </c>
      <c r="L1535" t="str">
        <v>BLEU</v>
      </c>
      <c r="M1535" t="str">
        <v>CN</v>
      </c>
      <c r="N1535" t="str">
        <v>F4</v>
      </c>
      <c r="O1535" t="str">
        <v>1.3G</v>
      </c>
      <c r="P1535" t="str">
        <v>1008-F4-69252667</v>
      </c>
      <c r="Q1535" t="str">
        <v>0.128</v>
      </c>
      <c r="R1535" t="str">
        <v>3</v>
      </c>
      <c r="S1535" t="str">
        <v>75</v>
      </c>
      <c r="T1535" t="str">
        <v>F-00000300</v>
      </c>
      <c r="U1535" t="str">
        <v>312</v>
      </c>
      <c r="V1535" t="str">
        <v>1.095</v>
      </c>
      <c r="W1535" t="str">
        <v>0</v>
      </c>
      <c r="X1535" t="str">
        <v>https://youtu.be/pQ-XWbvNPH8</v>
      </c>
    </row>
    <row r="1536">
      <c r="A1536" t="str">
        <v>AutoTable</v>
      </c>
      <c r="D1536" t="str">
        <v>95075-06</v>
      </c>
      <c r="E1536" t="str">
        <v>BBE Ø75 CERCLE ROUGE</v>
      </c>
      <c r="F1536" t="str">
        <v>1</v>
      </c>
      <c r="G1536" t="str">
        <v>2019</v>
      </c>
      <c r="H1536" t="str">
        <v>BOMBE</v>
      </c>
      <c r="I1536" t="str">
        <v>SPHERIQUE</v>
      </c>
      <c r="J1536" t="str">
        <v>75</v>
      </c>
      <c r="K1536" t="str">
        <v>FORME</v>
      </c>
      <c r="L1536" t="str">
        <v>ROUGE</v>
      </c>
      <c r="M1536" t="str">
        <v>CN</v>
      </c>
      <c r="N1536" t="str">
        <v>F4</v>
      </c>
      <c r="O1536" t="str">
        <v>1.3G</v>
      </c>
      <c r="P1536" t="str">
        <v>1008-F4-69252667</v>
      </c>
      <c r="Q1536" t="str">
        <v>0.128</v>
      </c>
      <c r="R1536" t="str">
        <v>3</v>
      </c>
      <c r="S1536" t="str">
        <v>75</v>
      </c>
      <c r="T1536" t="str">
        <v>F-00000300</v>
      </c>
      <c r="U1536" t="str">
        <v>130</v>
      </c>
      <c r="V1536" t="str">
        <v>1.12286</v>
      </c>
      <c r="W1536" t="str">
        <v>0</v>
      </c>
      <c r="X1536" t="str">
        <v>https://youtu.be/QObtkjnANwg</v>
      </c>
    </row>
    <row r="1537">
      <c r="A1537" t="str">
        <v>AutoTable</v>
      </c>
      <c r="D1537" t="str">
        <v>95075-09</v>
      </c>
      <c r="E1537" t="str">
        <v>BBE Ø75 CERCLE ARGENT</v>
      </c>
      <c r="F1537" t="str">
        <v>1</v>
      </c>
      <c r="H1537" t="str">
        <v>BOMBE</v>
      </c>
      <c r="I1537" t="str">
        <v>SPHERIQUE</v>
      </c>
      <c r="J1537" t="str">
        <v>75</v>
      </c>
      <c r="K1537" t="str">
        <v>FORME</v>
      </c>
      <c r="L1537" t="str">
        <v>ARGENT</v>
      </c>
      <c r="M1537" t="str">
        <v>CN</v>
      </c>
      <c r="N1537" t="str">
        <v>F4</v>
      </c>
      <c r="O1537" t="str">
        <v>1.3G</v>
      </c>
      <c r="P1537" t="str">
        <v>1008-F4-69252667</v>
      </c>
      <c r="Q1537" t="str">
        <v>0.128</v>
      </c>
      <c r="R1537" t="str">
        <v>3</v>
      </c>
      <c r="S1537" t="str">
        <v>75</v>
      </c>
      <c r="T1537" t="str">
        <v>F-00000300</v>
      </c>
      <c r="U1537" t="str">
        <v>957</v>
      </c>
      <c r="V1537" t="str">
        <v>1.09487</v>
      </c>
      <c r="W1537" t="str">
        <v>0</v>
      </c>
      <c r="X1537" t="str">
        <v>https://youtu.be/QodAzYPCZ_E</v>
      </c>
    </row>
    <row r="1538">
      <c r="A1538" t="str">
        <v>AutoTable</v>
      </c>
      <c r="D1538" t="str">
        <v>95075-10</v>
      </c>
      <c r="E1538" t="str">
        <v>BOMBE Ø75  CERCLE VIOLET</v>
      </c>
      <c r="F1538" t="str">
        <v>ANCIENNES REFS</v>
      </c>
      <c r="H1538" t="str">
        <v>BOMBE</v>
      </c>
      <c r="I1538" t="str">
        <v>SPHERIQUE</v>
      </c>
      <c r="J1538" t="str">
        <v>75</v>
      </c>
      <c r="K1538" t="str">
        <v>GEOMETRIE CERCLE</v>
      </c>
      <c r="L1538" t="str">
        <v>VIOLET</v>
      </c>
      <c r="M1538" t="str">
        <v>CN</v>
      </c>
      <c r="N1538" t="str">
        <v>F4</v>
      </c>
      <c r="O1538" t="str">
        <v>1.3G</v>
      </c>
      <c r="P1538" t="str">
        <v>1008-F4-69252667</v>
      </c>
      <c r="Q1538" t="str">
        <v>0.128</v>
      </c>
      <c r="R1538" t="str">
        <v>3</v>
      </c>
      <c r="S1538" t="str">
        <v>75</v>
      </c>
      <c r="T1538" t="str">
        <v>F-00000300</v>
      </c>
      <c r="U1538" t="str">
        <v>0</v>
      </c>
      <c r="V1538" t="str">
        <v>1.127</v>
      </c>
      <c r="W1538" t="str">
        <v>0</v>
      </c>
    </row>
    <row r="1539">
      <c r="A1539" t="str">
        <v>AutoTable</v>
      </c>
      <c r="D1539" t="str">
        <v>95275-52</v>
      </c>
      <c r="E1539" t="str">
        <v>BBE Ø75 CERCLE BLEU CENTRE ROUGE</v>
      </c>
      <c r="F1539" t="str">
        <v>1</v>
      </c>
      <c r="H1539" t="str">
        <v>BOMBE</v>
      </c>
      <c r="I1539" t="str">
        <v>SPHERIQUE</v>
      </c>
      <c r="J1539" t="str">
        <v>75</v>
      </c>
      <c r="K1539" t="str">
        <v>FORME</v>
      </c>
      <c r="L1539" t="str">
        <v>TRICOLORE</v>
      </c>
      <c r="M1539" t="str">
        <v>CN</v>
      </c>
      <c r="N1539" t="str">
        <v>F4</v>
      </c>
      <c r="O1539" t="str">
        <v>1.3G</v>
      </c>
      <c r="P1539" t="str">
        <v>1008-F4-69252667</v>
      </c>
      <c r="Q1539" t="str">
        <v>0.14</v>
      </c>
      <c r="R1539" t="str">
        <v>3</v>
      </c>
      <c r="S1539" t="str">
        <v>75</v>
      </c>
      <c r="T1539" t="str">
        <v>F-00000300</v>
      </c>
      <c r="U1539" t="str">
        <v>1276</v>
      </c>
      <c r="V1539" t="str">
        <v>1.07919</v>
      </c>
      <c r="W1539" t="str">
        <v>0</v>
      </c>
      <c r="X1539" t="str">
        <v>https://youtu.be/85h3NFxBPF0</v>
      </c>
    </row>
    <row r="1540">
      <c r="A1540" t="str">
        <v>AutoTable</v>
      </c>
      <c r="D1540" t="str">
        <v>95610-10</v>
      </c>
      <c r="E1540" t="str">
        <v>BBE Ø100 DRAPEAU BLEU/BLANC/ROUGE</v>
      </c>
      <c r="F1540" t="str">
        <v>1</v>
      </c>
      <c r="H1540" t="str">
        <v>BOMBE</v>
      </c>
      <c r="I1540" t="str">
        <v>SPHERIQUE</v>
      </c>
      <c r="J1540" t="str">
        <v>100</v>
      </c>
      <c r="K1540" t="str">
        <v>FORME</v>
      </c>
      <c r="L1540" t="str">
        <v>TRICOLORE</v>
      </c>
      <c r="M1540" t="str">
        <v>CN</v>
      </c>
      <c r="N1540" t="str">
        <v>F4</v>
      </c>
      <c r="O1540" t="str">
        <v>1.3G</v>
      </c>
      <c r="P1540" t="str">
        <v>1008-F4-69252665</v>
      </c>
      <c r="Q1540" t="str">
        <v>0.32</v>
      </c>
      <c r="R1540" t="str">
        <v>3,5</v>
      </c>
      <c r="S1540" t="str">
        <v>100</v>
      </c>
      <c r="T1540" t="str">
        <v>F-00000300</v>
      </c>
      <c r="U1540" t="str">
        <v>970</v>
      </c>
      <c r="V1540" t="str">
        <v>2.46333</v>
      </c>
      <c r="W1540" t="str">
        <v>0</v>
      </c>
      <c r="X1540" t="str">
        <v>https://youtu.be/hJASPX_MH6Q</v>
      </c>
    </row>
    <row r="1541">
      <c r="A1541" t="str">
        <v>AutoTable</v>
      </c>
      <c r="D1541" t="str">
        <v>96012-86</v>
      </c>
      <c r="E1541" t="str">
        <v>BOMBE 125 MM CHRYSANTHEME ROUGE ET OR</v>
      </c>
      <c r="F1541" t="str">
        <v>OPPORTUNITE</v>
      </c>
      <c r="H1541" t="str">
        <v>BOMBE</v>
      </c>
      <c r="I1541" t="str">
        <v>SPHERIQUE</v>
      </c>
      <c r="J1541" t="str">
        <v>125</v>
      </c>
      <c r="K1541" t="str">
        <v>PIVOINE TRAINEE</v>
      </c>
      <c r="L1541" t="str">
        <v>ROUGE</v>
      </c>
      <c r="M1541" t="str">
        <v>CN</v>
      </c>
      <c r="N1541" t="str">
        <v>F4</v>
      </c>
      <c r="O1541" t="str">
        <v>1.3G</v>
      </c>
      <c r="P1541" t="str">
        <v>1008-F4-69253205</v>
      </c>
      <c r="Q1541" t="str">
        <v>0.66</v>
      </c>
      <c r="R1541" t="str">
        <v>3,8</v>
      </c>
      <c r="S1541" t="str">
        <v>125</v>
      </c>
      <c r="T1541" t="str">
        <v>F-00000300</v>
      </c>
      <c r="U1541" t="str">
        <v>216</v>
      </c>
      <c r="V1541" t="str">
        <v>3.20296</v>
      </c>
      <c r="W1541" t="str">
        <v>0</v>
      </c>
    </row>
    <row r="1542">
      <c r="A1542" t="str">
        <v>AutoTable</v>
      </c>
      <c r="D1542" t="str">
        <v>96075-02</v>
      </c>
      <c r="E1542" t="str">
        <v>BBE Ø75  CHRYSANTHEME OR À BLEU</v>
      </c>
      <c r="F1542" t="str">
        <v>1</v>
      </c>
      <c r="G1542" t="str">
        <v>2019</v>
      </c>
      <c r="H1542" t="str">
        <v>BOMBE</v>
      </c>
      <c r="I1542" t="str">
        <v>SPHERIQUE</v>
      </c>
      <c r="J1542" t="str">
        <v>75</v>
      </c>
      <c r="K1542" t="str">
        <v>CHANGEMENT</v>
      </c>
      <c r="L1542" t="str">
        <v>BLEU</v>
      </c>
      <c r="M1542" t="str">
        <v>CN</v>
      </c>
      <c r="N1542" t="str">
        <v>F4</v>
      </c>
      <c r="O1542" t="str">
        <v>1.3G</v>
      </c>
      <c r="P1542" t="str">
        <v>1008-F4-69252667</v>
      </c>
      <c r="Q1542" t="str">
        <v>0.14</v>
      </c>
      <c r="R1542" t="str">
        <v>3</v>
      </c>
      <c r="S1542" t="str">
        <v>75</v>
      </c>
      <c r="T1542" t="str">
        <v>F-00000300</v>
      </c>
      <c r="U1542" t="str">
        <v>1077</v>
      </c>
      <c r="V1542" t="str">
        <v>1.08641</v>
      </c>
      <c r="W1542" t="str">
        <v>800</v>
      </c>
      <c r="X1542" t="str">
        <v>https://youtu.be/nCCKfIkleY8</v>
      </c>
    </row>
    <row r="1543">
      <c r="A1543" t="str">
        <v>AutoTable</v>
      </c>
      <c r="D1543" t="str">
        <v>96075-05</v>
      </c>
      <c r="E1543" t="str">
        <v>BBE Ø75 CHRYSANTHEME OR À VERT</v>
      </c>
      <c r="F1543" t="str">
        <v>1</v>
      </c>
      <c r="G1543" t="str">
        <v>2019</v>
      </c>
      <c r="H1543" t="str">
        <v>BOMBE</v>
      </c>
      <c r="I1543" t="str">
        <v>SPHERIQUE</v>
      </c>
      <c r="J1543" t="str">
        <v>75</v>
      </c>
      <c r="K1543" t="str">
        <v>CHANGEMENT</v>
      </c>
      <c r="L1543" t="str">
        <v>VERT</v>
      </c>
      <c r="M1543" t="str">
        <v>CN</v>
      </c>
      <c r="N1543" t="str">
        <v>F4</v>
      </c>
      <c r="O1543" t="str">
        <v>1.3G</v>
      </c>
      <c r="P1543" t="str">
        <v>1008-F4-69252667</v>
      </c>
      <c r="Q1543" t="str">
        <v>0.14</v>
      </c>
      <c r="R1543" t="str">
        <v>3</v>
      </c>
      <c r="S1543" t="str">
        <v>75</v>
      </c>
      <c r="T1543" t="str">
        <v>F-00000300</v>
      </c>
      <c r="U1543" t="str">
        <v>734</v>
      </c>
      <c r="V1543" t="str">
        <v>1.12311</v>
      </c>
      <c r="W1543" t="str">
        <v>0</v>
      </c>
      <c r="X1543" t="str">
        <v>https://youtu.be/pmrn5-IWUqQ</v>
      </c>
    </row>
    <row r="1544">
      <c r="A1544" t="str">
        <v>AutoTable</v>
      </c>
      <c r="D1544" t="str">
        <v>96075-08</v>
      </c>
      <c r="E1544" t="str">
        <v>BBE Ø75 CHRYSANTHEME OR À MULTICOLORE</v>
      </c>
      <c r="F1544" t="str">
        <v>1</v>
      </c>
      <c r="G1544" t="str">
        <v>2019</v>
      </c>
      <c r="H1544" t="str">
        <v>BOMBE</v>
      </c>
      <c r="I1544" t="str">
        <v>SPHERIQUE</v>
      </c>
      <c r="J1544" t="str">
        <v>75</v>
      </c>
      <c r="K1544" t="str">
        <v>CHANGEMENT</v>
      </c>
      <c r="L1544" t="str">
        <v>MULTICOLORE</v>
      </c>
      <c r="M1544" t="str">
        <v>CN</v>
      </c>
      <c r="N1544" t="str">
        <v>F4</v>
      </c>
      <c r="O1544" t="str">
        <v>1.3G</v>
      </c>
      <c r="P1544" t="str">
        <v>1008-F4-69252667</v>
      </c>
      <c r="Q1544" t="str">
        <v>0.14</v>
      </c>
      <c r="R1544" t="str">
        <v>3</v>
      </c>
      <c r="S1544" t="str">
        <v>75</v>
      </c>
      <c r="T1544" t="str">
        <v>F-00000300</v>
      </c>
      <c r="U1544" t="str">
        <v>755</v>
      </c>
      <c r="V1544" t="str">
        <v>1.07916</v>
      </c>
      <c r="W1544" t="str">
        <v>1</v>
      </c>
    </row>
    <row r="1545">
      <c r="A1545" t="str">
        <v>AutoTable</v>
      </c>
      <c r="D1545" t="str">
        <v>96075-09</v>
      </c>
      <c r="E1545" t="str">
        <v>BBE Ø75 CHRYSANTHEME OR À ARGENT</v>
      </c>
      <c r="F1545" t="str">
        <v>1</v>
      </c>
      <c r="G1545" t="str">
        <v>2019</v>
      </c>
      <c r="H1545" t="str">
        <v>BOMBE</v>
      </c>
      <c r="I1545" t="str">
        <v>SPHERIQUE</v>
      </c>
      <c r="J1545" t="str">
        <v>75</v>
      </c>
      <c r="K1545" t="str">
        <v>CHANGEMENT</v>
      </c>
      <c r="L1545" t="str">
        <v>OR</v>
      </c>
      <c r="M1545" t="str">
        <v>CN</v>
      </c>
      <c r="N1545" t="str">
        <v>F4</v>
      </c>
      <c r="O1545" t="str">
        <v>1.3G</v>
      </c>
      <c r="P1545" t="str">
        <v>1008-F4-69252667</v>
      </c>
      <c r="Q1545" t="str">
        <v>0.14</v>
      </c>
      <c r="R1545" t="str">
        <v>3</v>
      </c>
      <c r="S1545" t="str">
        <v>75</v>
      </c>
      <c r="T1545" t="str">
        <v>F-00000300</v>
      </c>
      <c r="U1545" t="str">
        <v>970</v>
      </c>
      <c r="V1545" t="str">
        <v>1.12314</v>
      </c>
      <c r="W1545" t="str">
        <v>0</v>
      </c>
      <c r="X1545" t="str">
        <v>https://youtu.be/qOpjsaaCAnY</v>
      </c>
    </row>
    <row r="1546">
      <c r="A1546" t="str">
        <v>AutoTable</v>
      </c>
      <c r="D1546" t="str">
        <v>96075-86</v>
      </c>
      <c r="E1546" t="str">
        <v>BBE Ø75 PIVOINE ROUGE À OEUFS DE DRAGON</v>
      </c>
      <c r="F1546" t="str">
        <v>1</v>
      </c>
      <c r="H1546" t="str">
        <v>BOMBE</v>
      </c>
      <c r="I1546" t="str">
        <v>SPHERIQUE</v>
      </c>
      <c r="J1546" t="str">
        <v>75</v>
      </c>
      <c r="K1546" t="str">
        <v>CREPITANT</v>
      </c>
      <c r="L1546" t="str">
        <v>ROUGE</v>
      </c>
      <c r="M1546" t="str">
        <v>CN</v>
      </c>
      <c r="N1546" t="str">
        <v>F4</v>
      </c>
      <c r="O1546" t="str">
        <v>1.3G</v>
      </c>
      <c r="P1546" t="str">
        <v>1008-F4-69252667</v>
      </c>
      <c r="Q1546" t="str">
        <v>0.14</v>
      </c>
      <c r="R1546" t="str">
        <v>3</v>
      </c>
      <c r="S1546" t="str">
        <v>75</v>
      </c>
      <c r="T1546" t="str">
        <v>F-00000300</v>
      </c>
      <c r="U1546" t="str">
        <v>1467</v>
      </c>
      <c r="V1546" t="str">
        <v>1.11438</v>
      </c>
      <c r="W1546" t="str">
        <v>361</v>
      </c>
    </row>
    <row r="1547">
      <c r="A1547" t="str">
        <v>AutoTable</v>
      </c>
      <c r="D1547" t="str">
        <v>97175-55</v>
      </c>
      <c r="E1547" t="str">
        <v>BOMBE Ø75  DAHLIA VERT PISTIL CLIGNOTANT ROUGE</v>
      </c>
      <c r="F1547" t="str">
        <v>ANCIENNES REFS</v>
      </c>
      <c r="H1547" t="str">
        <v>BOMBE</v>
      </c>
      <c r="I1547" t="str">
        <v>SPHERIQUE</v>
      </c>
      <c r="J1547" t="str">
        <v>75</v>
      </c>
      <c r="K1547" t="str">
        <v>ARAIGNEE PISTIL</v>
      </c>
      <c r="L1547" t="str">
        <v>VERT</v>
      </c>
      <c r="M1547" t="str">
        <v>CN</v>
      </c>
      <c r="N1547" t="str">
        <v>F4</v>
      </c>
      <c r="O1547" t="str">
        <v>1.3G</v>
      </c>
      <c r="P1547" t="str">
        <v>1008-F4-69252667</v>
      </c>
      <c r="Q1547" t="str">
        <v>0.163</v>
      </c>
      <c r="R1547" t="str">
        <v>3</v>
      </c>
      <c r="S1547" t="str">
        <v>75</v>
      </c>
      <c r="T1547" t="str">
        <v>F-00000300</v>
      </c>
      <c r="U1547" t="str">
        <v>0</v>
      </c>
      <c r="V1547" t="str">
        <v>1.11433</v>
      </c>
      <c r="W1547" t="str">
        <v>0</v>
      </c>
    </row>
    <row r="1548">
      <c r="A1548" t="str">
        <v>AutoTable</v>
      </c>
      <c r="D1548" t="str">
        <v>97175-64</v>
      </c>
      <c r="E1548" t="str">
        <v>BBE Ø75 DAHLIA JAUNE CENTRE CLIGNO BLANC</v>
      </c>
      <c r="F1548" t="str">
        <v>1</v>
      </c>
      <c r="H1548" t="str">
        <v>BOMBE</v>
      </c>
      <c r="I1548" t="str">
        <v>SPHERIQUE</v>
      </c>
      <c r="J1548" t="str">
        <v>75</v>
      </c>
      <c r="K1548" t="str">
        <v>DAHLIA</v>
      </c>
      <c r="L1548" t="str">
        <v>JAUNE</v>
      </c>
      <c r="M1548" t="str">
        <v>CN</v>
      </c>
      <c r="N1548" t="str">
        <v>F4</v>
      </c>
      <c r="O1548" t="str">
        <v>1.3G</v>
      </c>
      <c r="P1548" t="str">
        <v>1008-F4-69252667</v>
      </c>
      <c r="Q1548" t="str">
        <v>0.163</v>
      </c>
      <c r="R1548" t="str">
        <v>3</v>
      </c>
      <c r="S1548" t="str">
        <v>75</v>
      </c>
      <c r="T1548" t="str">
        <v>F-00000300</v>
      </c>
      <c r="U1548" t="str">
        <v>651</v>
      </c>
      <c r="V1548" t="str">
        <v>1.07919</v>
      </c>
      <c r="W1548" t="str">
        <v>0</v>
      </c>
      <c r="X1548" t="str">
        <v>https://youtu.be/slCS4rw0AuY</v>
      </c>
    </row>
    <row r="1549">
      <c r="A1549" t="str">
        <v>AutoTable</v>
      </c>
      <c r="D1549" t="str">
        <v>97175-68</v>
      </c>
      <c r="E1549" t="str">
        <v>BBE Ø75 DAHLIA MULTIPASTEL CENTRE CLIGNO BLANC</v>
      </c>
      <c r="F1549" t="str">
        <v>1</v>
      </c>
      <c r="H1549" t="str">
        <v>BOMBE</v>
      </c>
      <c r="I1549" t="str">
        <v>SPHERIQUE</v>
      </c>
      <c r="J1549" t="str">
        <v>75</v>
      </c>
      <c r="K1549" t="str">
        <v>DAHLIA</v>
      </c>
      <c r="L1549" t="str">
        <v>MULTIPASTEL</v>
      </c>
      <c r="M1549" t="str">
        <v>CN</v>
      </c>
      <c r="N1549" t="str">
        <v>F4</v>
      </c>
      <c r="O1549" t="str">
        <v>1.3G</v>
      </c>
      <c r="P1549" t="str">
        <v>1008-F4-69252667</v>
      </c>
      <c r="Q1549" t="str">
        <v>0.163</v>
      </c>
      <c r="R1549" t="str">
        <v>3</v>
      </c>
      <c r="S1549" t="str">
        <v>75</v>
      </c>
      <c r="T1549" t="str">
        <v>F-00000300</v>
      </c>
      <c r="U1549" t="str">
        <v>1715</v>
      </c>
      <c r="V1549" t="str">
        <v>1.155</v>
      </c>
      <c r="W1549" t="str">
        <v>480</v>
      </c>
      <c r="X1549" t="str">
        <v>https://youtu.be/-hc7HTJGaPA</v>
      </c>
    </row>
    <row r="1550">
      <c r="A1550" t="str">
        <v>AutoTable</v>
      </c>
      <c r="D1550" t="str">
        <v>97175-70</v>
      </c>
      <c r="E1550" t="str">
        <v>BBE Ø75 DAHLIA VIOLET CENTRE CLIGNO BLANC</v>
      </c>
      <c r="F1550" t="str">
        <v>1</v>
      </c>
      <c r="H1550" t="str">
        <v>BOMBE</v>
      </c>
      <c r="I1550" t="str">
        <v>SPHERIQUE</v>
      </c>
      <c r="J1550" t="str">
        <v>75</v>
      </c>
      <c r="K1550" t="str">
        <v>DAHLIA</v>
      </c>
      <c r="L1550" t="str">
        <v>VIOLET</v>
      </c>
      <c r="M1550" t="str">
        <v>CN</v>
      </c>
      <c r="N1550" t="str">
        <v>F4</v>
      </c>
      <c r="O1550" t="str">
        <v>1.3G</v>
      </c>
      <c r="P1550" t="str">
        <v>1008-F4-69252667</v>
      </c>
      <c r="Q1550" t="str">
        <v>0.163</v>
      </c>
      <c r="R1550" t="str">
        <v>3</v>
      </c>
      <c r="S1550" t="str">
        <v>75</v>
      </c>
      <c r="T1550" t="str">
        <v>F-00000300</v>
      </c>
      <c r="U1550" t="str">
        <v>840</v>
      </c>
      <c r="V1550" t="str">
        <v>1.08</v>
      </c>
      <c r="W1550" t="str">
        <v>40</v>
      </c>
      <c r="X1550" t="str">
        <v>https://youtu.be/LkFpjkKNzYg</v>
      </c>
    </row>
    <row r="1551">
      <c r="A1551" t="str">
        <v>AutoTable</v>
      </c>
      <c r="D1551" t="str">
        <v>97175-75</v>
      </c>
      <c r="E1551" t="str">
        <v>BBE Ø75 DAHLIA VERT CENTRE CLIGNO BLANC</v>
      </c>
      <c r="F1551" t="str">
        <v>1</v>
      </c>
      <c r="H1551" t="str">
        <v>BOMBE</v>
      </c>
      <c r="I1551" t="str">
        <v>SPHERIQUE</v>
      </c>
      <c r="J1551" t="str">
        <v>75</v>
      </c>
      <c r="K1551" t="str">
        <v>DAHLIA</v>
      </c>
      <c r="L1551" t="str">
        <v>VERT</v>
      </c>
      <c r="M1551" t="str">
        <v>CN</v>
      </c>
      <c r="N1551" t="str">
        <v>F4</v>
      </c>
      <c r="O1551" t="str">
        <v>1.3G</v>
      </c>
      <c r="P1551" t="str">
        <v>1008-F4-69252667</v>
      </c>
      <c r="Q1551" t="str">
        <v>0.163</v>
      </c>
      <c r="R1551" t="str">
        <v>3</v>
      </c>
      <c r="S1551" t="str">
        <v>75</v>
      </c>
      <c r="T1551" t="str">
        <v>F-00000300</v>
      </c>
      <c r="U1551" t="str">
        <v>344</v>
      </c>
      <c r="V1551" t="str">
        <v>1.13</v>
      </c>
      <c r="W1551" t="str">
        <v>27</v>
      </c>
      <c r="X1551" t="str">
        <v>https://youtu.be/aIulSZkRmhQ</v>
      </c>
    </row>
    <row r="1552">
      <c r="A1552" t="str">
        <v>AutoTable</v>
      </c>
      <c r="D1552" t="str">
        <v>97175-76</v>
      </c>
      <c r="E1552" t="str">
        <v>BBE Ø75 DAHLIA ROUGE CENTRE CLIGNO BLANC</v>
      </c>
      <c r="F1552" t="str">
        <v>1</v>
      </c>
      <c r="H1552" t="str">
        <v>BOMBE</v>
      </c>
      <c r="I1552" t="str">
        <v>SPHERIQUE</v>
      </c>
      <c r="J1552" t="str">
        <v>75</v>
      </c>
      <c r="K1552" t="str">
        <v>DAHLIA</v>
      </c>
      <c r="L1552" t="str">
        <v>ROUGE</v>
      </c>
      <c r="M1552" t="str">
        <v>CN</v>
      </c>
      <c r="N1552" t="str">
        <v>F4</v>
      </c>
      <c r="O1552" t="str">
        <v>1.3G</v>
      </c>
      <c r="P1552" t="str">
        <v>1008-F4-69252667</v>
      </c>
      <c r="Q1552" t="str">
        <v>0.163</v>
      </c>
      <c r="R1552" t="str">
        <v>3</v>
      </c>
      <c r="S1552" t="str">
        <v>75</v>
      </c>
      <c r="T1552" t="str">
        <v>F-00000300</v>
      </c>
      <c r="U1552" t="str">
        <v>137</v>
      </c>
      <c r="V1552" t="str">
        <v>1.135</v>
      </c>
      <c r="W1552" t="str">
        <v>0</v>
      </c>
      <c r="X1552" t="str">
        <v>https://youtu.be/1kxpYhyL8aw</v>
      </c>
    </row>
    <row r="1553">
      <c r="A1553" t="str">
        <v>AutoTable</v>
      </c>
      <c r="D1553" t="str">
        <v>97515-09</v>
      </c>
      <c r="E1553" t="str">
        <v>BBE Ø150 ARAIGNÉE PLATINE CENTRE CLIGNO BLANC</v>
      </c>
      <c r="F1553" t="str">
        <v>1</v>
      </c>
      <c r="H1553" t="str">
        <v>BOMBE</v>
      </c>
      <c r="I1553" t="str">
        <v>SPHERIQUE</v>
      </c>
      <c r="J1553" t="str">
        <v>150</v>
      </c>
      <c r="K1553" t="str">
        <v>PLEUREUR</v>
      </c>
      <c r="L1553" t="str">
        <v>KAMURO</v>
      </c>
      <c r="M1553" t="str">
        <v>CN</v>
      </c>
      <c r="N1553" t="str">
        <v>F4</v>
      </c>
      <c r="O1553" t="str">
        <v>1.3G</v>
      </c>
      <c r="P1553" t="str">
        <v>1008-F4-69253207</v>
      </c>
      <c r="Q1553" t="str">
        <v>1.05</v>
      </c>
      <c r="R1553" t="str">
        <v>4,2</v>
      </c>
      <c r="S1553" t="str">
        <v>150</v>
      </c>
      <c r="T1553" t="str">
        <v>F-00000300</v>
      </c>
      <c r="U1553" t="str">
        <v>21</v>
      </c>
      <c r="V1553" t="str">
        <v>7.81273</v>
      </c>
      <c r="W1553" t="str">
        <v>1</v>
      </c>
      <c r="X1553" t="str">
        <v>https://tinyurl.com/y56xnjzh</v>
      </c>
    </row>
    <row r="1554">
      <c r="A1554" t="str">
        <v>AutoTable</v>
      </c>
      <c r="D1554" t="str">
        <v>98010-10</v>
      </c>
      <c r="E1554" t="str">
        <v>BBE Ø100 MOSAÏQUE FUCHSIA</v>
      </c>
      <c r="F1554" t="str">
        <v>1</v>
      </c>
      <c r="H1554" t="str">
        <v>BOMBE</v>
      </c>
      <c r="I1554" t="str">
        <v>SPHERIQUE</v>
      </c>
      <c r="J1554" t="str">
        <v>100</v>
      </c>
      <c r="K1554" t="str">
        <v>MOSAIQUE</v>
      </c>
      <c r="L1554" t="str">
        <v>VIOLET</v>
      </c>
      <c r="M1554" t="str">
        <v>CN</v>
      </c>
      <c r="N1554" t="str">
        <v>F4</v>
      </c>
      <c r="O1554" t="str">
        <v>1.3G</v>
      </c>
      <c r="P1554" t="str">
        <v>1008-F4-69252665</v>
      </c>
      <c r="Q1554" t="str">
        <v>0.32</v>
      </c>
      <c r="R1554" t="str">
        <v>3,5</v>
      </c>
      <c r="S1554" t="str">
        <v>100</v>
      </c>
      <c r="T1554" t="str">
        <v>F-00000300</v>
      </c>
      <c r="U1554" t="str">
        <v>87</v>
      </c>
      <c r="V1554" t="str">
        <v>2.50737</v>
      </c>
      <c r="W1554" t="str">
        <v>10</v>
      </c>
      <c r="X1554" t="str">
        <v>https://youtu.be/EIND1J6Ib88</v>
      </c>
    </row>
    <row r="1555">
      <c r="A1555" t="str">
        <v>AutoTable</v>
      </c>
      <c r="D1555" t="str">
        <v>98012-05</v>
      </c>
      <c r="E1555" t="str">
        <v>BBE Ø125 MOSAÏQUE VERTE</v>
      </c>
      <c r="F1555" t="str">
        <v>1</v>
      </c>
      <c r="H1555" t="str">
        <v>BOMBE</v>
      </c>
      <c r="I1555" t="str">
        <v>SPHERIQUE</v>
      </c>
      <c r="J1555" t="str">
        <v>125</v>
      </c>
      <c r="K1555" t="str">
        <v>MOSAIQUE</v>
      </c>
      <c r="L1555" t="str">
        <v>VERT</v>
      </c>
      <c r="M1555" t="str">
        <v>CN</v>
      </c>
      <c r="N1555" t="str">
        <v>F4</v>
      </c>
      <c r="O1555" t="str">
        <v>1.3G</v>
      </c>
      <c r="P1555" t="str">
        <v>1008-F4-69253205</v>
      </c>
      <c r="Q1555" t="str">
        <v>0.66</v>
      </c>
      <c r="R1555" t="str">
        <v>3,8</v>
      </c>
      <c r="S1555" t="str">
        <v>125</v>
      </c>
      <c r="T1555" t="str">
        <v>F-00000300</v>
      </c>
      <c r="U1555" t="str">
        <v>334</v>
      </c>
      <c r="V1555" t="str">
        <v>3.23847</v>
      </c>
      <c r="W1555" t="str">
        <v>18</v>
      </c>
      <c r="X1555" t="str">
        <v>https://youtu.be/HknJxmDZBwg</v>
      </c>
    </row>
    <row r="1556">
      <c r="A1556" t="str">
        <v>AutoTable</v>
      </c>
      <c r="D1556" t="str">
        <v>98012-06</v>
      </c>
      <c r="E1556" t="str">
        <v>BBE Ø125 MOSAÏQUE ROUGE</v>
      </c>
      <c r="F1556" t="str">
        <v>1</v>
      </c>
      <c r="H1556" t="str">
        <v>BOMBE</v>
      </c>
      <c r="I1556" t="str">
        <v>SPHERIQUE</v>
      </c>
      <c r="J1556" t="str">
        <v>125</v>
      </c>
      <c r="K1556" t="str">
        <v>MOSAIQUE</v>
      </c>
      <c r="L1556" t="str">
        <v>ROUGE</v>
      </c>
      <c r="M1556" t="str">
        <v>CN</v>
      </c>
      <c r="N1556" t="str">
        <v>F4</v>
      </c>
      <c r="O1556" t="str">
        <v>1.3G</v>
      </c>
      <c r="P1556" t="str">
        <v>1008-F4-69253205</v>
      </c>
      <c r="Q1556" t="str">
        <v>0.66</v>
      </c>
      <c r="R1556" t="str">
        <v>3,8</v>
      </c>
      <c r="S1556" t="str">
        <v>125</v>
      </c>
      <c r="T1556" t="str">
        <v>F-00000300</v>
      </c>
      <c r="U1556" t="str">
        <v>133</v>
      </c>
      <c r="V1556" t="str">
        <v>3.00275</v>
      </c>
      <c r="W1556" t="str">
        <v>18</v>
      </c>
      <c r="X1556" t="str">
        <v>https://youtu.be/U7zC914k0JY</v>
      </c>
    </row>
    <row r="1557">
      <c r="A1557" t="str">
        <v>AutoTable</v>
      </c>
      <c r="D1557" t="str">
        <v>98012-10</v>
      </c>
      <c r="E1557" t="str">
        <v>BBE Ø125 MOSAÏQUE VIOLETTE</v>
      </c>
      <c r="F1557" t="str">
        <v>1</v>
      </c>
      <c r="H1557" t="str">
        <v>BOMBE</v>
      </c>
      <c r="I1557" t="str">
        <v>SPHERIQUE</v>
      </c>
      <c r="J1557" t="str">
        <v>125</v>
      </c>
      <c r="K1557" t="str">
        <v>MOSAIQUE</v>
      </c>
      <c r="L1557" t="str">
        <v>VIOLET</v>
      </c>
      <c r="M1557" t="str">
        <v>CN</v>
      </c>
      <c r="N1557" t="str">
        <v>F4</v>
      </c>
      <c r="O1557" t="str">
        <v>1.3G</v>
      </c>
      <c r="P1557" t="str">
        <v>1008-F4-69253205</v>
      </c>
      <c r="Q1557" t="str">
        <v>0.66</v>
      </c>
      <c r="R1557" t="str">
        <v>3,8</v>
      </c>
      <c r="S1557" t="str">
        <v>125</v>
      </c>
      <c r="T1557" t="str">
        <v>F-00000300</v>
      </c>
      <c r="U1557" t="str">
        <v>267</v>
      </c>
      <c r="V1557" t="str">
        <v>3.57333</v>
      </c>
      <c r="W1557" t="str">
        <v>33</v>
      </c>
      <c r="X1557" t="str">
        <v>https://youtu.be/aF3T0Oin7e0</v>
      </c>
    </row>
    <row r="1558">
      <c r="A1558" t="str">
        <v>AutoTable</v>
      </c>
      <c r="D1558" t="str">
        <v>98275-06</v>
      </c>
      <c r="E1558" t="str">
        <v>BBE Ø75 MOSAÏQUE ROUGE À FRISSON</v>
      </c>
      <c r="F1558" t="str">
        <v>1</v>
      </c>
      <c r="H1558" t="str">
        <v>BOMBE</v>
      </c>
      <c r="I1558" t="str">
        <v>SPHERIQUE</v>
      </c>
      <c r="J1558" t="str">
        <v>75</v>
      </c>
      <c r="K1558" t="str">
        <v>CREPITANT</v>
      </c>
      <c r="L1558" t="str">
        <v>ROUGE</v>
      </c>
      <c r="M1558" t="str">
        <v>CN</v>
      </c>
      <c r="N1558" t="str">
        <v>F4</v>
      </c>
      <c r="O1558" t="str">
        <v>1.3G</v>
      </c>
      <c r="P1558" t="str">
        <v>1008-F4-69252667</v>
      </c>
      <c r="Q1558" t="str">
        <v>0.14</v>
      </c>
      <c r="R1558" t="str">
        <v>3</v>
      </c>
      <c r="S1558" t="str">
        <v>75</v>
      </c>
      <c r="T1558" t="str">
        <v>F-00000300</v>
      </c>
      <c r="U1558" t="str">
        <v>2458</v>
      </c>
      <c r="V1558" t="str">
        <v>1.246</v>
      </c>
      <c r="W1558" t="str">
        <v>530</v>
      </c>
      <c r="X1558" t="str">
        <v>https://youtu.be/I5qX7BBWqC8</v>
      </c>
    </row>
    <row r="1559">
      <c r="A1559" t="str">
        <v>AutoTable</v>
      </c>
      <c r="D1559" t="str">
        <v>98275-09</v>
      </c>
      <c r="E1559" t="str">
        <v>BBE Ø75 MOSAÏQUE ARGENT À FRISSON</v>
      </c>
      <c r="F1559" t="str">
        <v>1</v>
      </c>
      <c r="H1559" t="str">
        <v>BOMBE</v>
      </c>
      <c r="I1559" t="str">
        <v>SPHERIQUE</v>
      </c>
      <c r="J1559" t="str">
        <v>75</v>
      </c>
      <c r="K1559" t="str">
        <v>CREPITANT</v>
      </c>
      <c r="L1559" t="str">
        <v>ARGENT</v>
      </c>
      <c r="M1559" t="str">
        <v>CN</v>
      </c>
      <c r="N1559" t="str">
        <v>F4</v>
      </c>
      <c r="O1559" t="str">
        <v>1.3G</v>
      </c>
      <c r="P1559" t="str">
        <v>1008-F4-69252667</v>
      </c>
      <c r="Q1559" t="str">
        <v>0.14</v>
      </c>
      <c r="R1559" t="str">
        <v>3</v>
      </c>
      <c r="S1559" t="str">
        <v>75</v>
      </c>
      <c r="T1559" t="str">
        <v>F-00000300</v>
      </c>
      <c r="U1559" t="str">
        <v>924</v>
      </c>
      <c r="V1559" t="str">
        <v>1.31</v>
      </c>
      <c r="W1559" t="str">
        <v>2</v>
      </c>
      <c r="X1559" t="str">
        <v>https://tinyurl.com/y4qsa578</v>
      </c>
    </row>
    <row r="1560">
      <c r="A1560" t="str">
        <v>AutoTable</v>
      </c>
      <c r="D1560" t="str">
        <v>98275-46</v>
      </c>
      <c r="E1560" t="str">
        <v>BBE Ø75 MOSAÏQUE ROUGE À VERT</v>
      </c>
      <c r="F1560" t="str">
        <v>1</v>
      </c>
      <c r="H1560" t="str">
        <v>BOMBE</v>
      </c>
      <c r="I1560" t="str">
        <v>SPHERIQUE</v>
      </c>
      <c r="J1560" t="str">
        <v>75</v>
      </c>
      <c r="K1560" t="str">
        <v>MOSAIQUE</v>
      </c>
      <c r="L1560" t="str">
        <v>ROUGE</v>
      </c>
      <c r="M1560" t="str">
        <v>CN</v>
      </c>
      <c r="N1560" t="str">
        <v>F4</v>
      </c>
      <c r="O1560" t="str">
        <v>1.3G</v>
      </c>
      <c r="P1560" t="str">
        <v>1008-F4-69252667</v>
      </c>
      <c r="Q1560" t="str">
        <v>0.14</v>
      </c>
      <c r="R1560" t="str">
        <v>3</v>
      </c>
      <c r="S1560" t="str">
        <v>75</v>
      </c>
      <c r="T1560" t="str">
        <v>F-00000300</v>
      </c>
      <c r="U1560" t="str">
        <v>2073</v>
      </c>
      <c r="V1560" t="str">
        <v>1.25818</v>
      </c>
      <c r="W1560" t="str">
        <v>0</v>
      </c>
      <c r="X1560" t="str">
        <v>https://youtu.be/GU-FU3uKwb0</v>
      </c>
    </row>
    <row r="1561">
      <c r="A1561" t="str">
        <v>AutoTable</v>
      </c>
      <c r="D1561" t="str">
        <v>98275-86</v>
      </c>
      <c r="E1561" t="str">
        <v>BBE Ø75 MOSAÏQUE ROUGE À ARGENT</v>
      </c>
      <c r="F1561" t="str">
        <v>1</v>
      </c>
      <c r="H1561" t="str">
        <v>BOMBE</v>
      </c>
      <c r="I1561" t="str">
        <v>SPHERIQUE</v>
      </c>
      <c r="J1561" t="str">
        <v>75</v>
      </c>
      <c r="K1561" t="str">
        <v>MOSAIQUE</v>
      </c>
      <c r="L1561" t="str">
        <v>ROUGE</v>
      </c>
      <c r="M1561" t="str">
        <v>CN</v>
      </c>
      <c r="N1561" t="str">
        <v>F4</v>
      </c>
      <c r="O1561" t="str">
        <v>1.3G</v>
      </c>
      <c r="P1561" t="str">
        <v>1008-F4-69252667</v>
      </c>
      <c r="Q1561" t="str">
        <v>0.14</v>
      </c>
      <c r="R1561" t="str">
        <v>3</v>
      </c>
      <c r="S1561" t="str">
        <v>75</v>
      </c>
      <c r="T1561" t="str">
        <v>F-00000300</v>
      </c>
      <c r="U1561" t="str">
        <v>3322</v>
      </c>
      <c r="V1561" t="str">
        <v>1.26074</v>
      </c>
      <c r="W1561" t="str">
        <v>0</v>
      </c>
      <c r="X1561" t="str">
        <v>https://youtu.be/tYuK5E91W_g</v>
      </c>
    </row>
    <row r="1562">
      <c r="A1562" t="str">
        <v>AutoTable</v>
      </c>
      <c r="D1562" t="str">
        <v>99010-02</v>
      </c>
      <c r="E1562" t="str">
        <v>BBE Ø100 ÉTOILES FILANTES BLEUES</v>
      </c>
      <c r="F1562" t="str">
        <v>1</v>
      </c>
      <c r="H1562" t="str">
        <v>BOMBE</v>
      </c>
      <c r="I1562" t="str">
        <v>SPHERIQUE</v>
      </c>
      <c r="J1562" t="str">
        <v>100</v>
      </c>
      <c r="K1562" t="str">
        <v>SERPENTEAUX</v>
      </c>
      <c r="L1562" t="str">
        <v>BLEU</v>
      </c>
      <c r="M1562" t="str">
        <v>CN</v>
      </c>
      <c r="N1562" t="str">
        <v>F4</v>
      </c>
      <c r="O1562" t="str">
        <v>1.3G</v>
      </c>
      <c r="P1562" t="str">
        <v>1008-F4-69252665</v>
      </c>
      <c r="Q1562" t="str">
        <v>0.32</v>
      </c>
      <c r="R1562" t="str">
        <v>3,5</v>
      </c>
      <c r="S1562" t="str">
        <v>100</v>
      </c>
      <c r="T1562" t="str">
        <v>F-00000300</v>
      </c>
      <c r="U1562" t="str">
        <v>396</v>
      </c>
      <c r="V1562" t="str">
        <v>2.43825</v>
      </c>
      <c r="W1562" t="str">
        <v>0</v>
      </c>
      <c r="X1562" t="str">
        <v>https://youtu.be/p7IYFKgUyhI</v>
      </c>
    </row>
    <row r="1563">
      <c r="A1563" t="str">
        <v>AutoTable</v>
      </c>
      <c r="D1563" t="str">
        <v>99010-04</v>
      </c>
      <c r="E1563" t="str">
        <v>BOMBE Ø100 ETOILES FILANTES JAUNES</v>
      </c>
      <c r="F1563" t="str">
        <v>ANCIENNES REFS</v>
      </c>
      <c r="H1563" t="str">
        <v>BOMBE</v>
      </c>
      <c r="I1563" t="str">
        <v>SPHERIQUE</v>
      </c>
      <c r="J1563" t="str">
        <v>100</v>
      </c>
      <c r="K1563" t="str">
        <v>SPECIAL ETOILE</v>
      </c>
      <c r="L1563" t="str">
        <v>JAUNE</v>
      </c>
      <c r="M1563" t="str">
        <v>CN</v>
      </c>
      <c r="N1563" t="str">
        <v>F4</v>
      </c>
      <c r="O1563" t="str">
        <v>1.3G</v>
      </c>
      <c r="P1563" t="str">
        <v>1008-F4-69252665</v>
      </c>
      <c r="Q1563" t="str">
        <v>0.32</v>
      </c>
      <c r="R1563" t="str">
        <v>3,5</v>
      </c>
      <c r="S1563" t="str">
        <v>100</v>
      </c>
      <c r="T1563" t="str">
        <v>F-00000300</v>
      </c>
      <c r="U1563" t="str">
        <v>0</v>
      </c>
      <c r="V1563" t="str">
        <v>0</v>
      </c>
      <c r="W1563" t="str">
        <v>39</v>
      </c>
    </row>
    <row r="1564">
      <c r="A1564" t="str">
        <v>AutoTable</v>
      </c>
      <c r="D1564" t="str">
        <v>99010-05</v>
      </c>
      <c r="E1564" t="str">
        <v>BBE Ø100 ÉTOILES FILANTES VERTES</v>
      </c>
      <c r="F1564" t="str">
        <v>1</v>
      </c>
      <c r="H1564" t="str">
        <v>BOMBE</v>
      </c>
      <c r="I1564" t="str">
        <v>SPHERIQUE</v>
      </c>
      <c r="J1564" t="str">
        <v>100</v>
      </c>
      <c r="K1564" t="str">
        <v>SERPENTEAUX</v>
      </c>
      <c r="L1564" t="str">
        <v>VERT</v>
      </c>
      <c r="M1564" t="str">
        <v>CN</v>
      </c>
      <c r="N1564" t="str">
        <v>F4</v>
      </c>
      <c r="O1564" t="str">
        <v>1.3G</v>
      </c>
      <c r="P1564" t="str">
        <v>1008-F4-69252665</v>
      </c>
      <c r="Q1564" t="str">
        <v>0.32</v>
      </c>
      <c r="R1564" t="str">
        <v>3,5</v>
      </c>
      <c r="S1564" t="str">
        <v>100</v>
      </c>
      <c r="T1564" t="str">
        <v>F-00000300</v>
      </c>
      <c r="U1564" t="str">
        <v>418</v>
      </c>
      <c r="V1564" t="str">
        <v>2.52879</v>
      </c>
      <c r="W1564" t="str">
        <v>1</v>
      </c>
    </row>
    <row r="1565">
      <c r="A1565" t="str">
        <v>AutoTable</v>
      </c>
      <c r="D1565" t="str">
        <v>99010-06</v>
      </c>
      <c r="E1565" t="str">
        <v>BBE Ø100 ÉTOILES FILANTES ROUGES</v>
      </c>
      <c r="F1565" t="str">
        <v>1</v>
      </c>
      <c r="H1565" t="str">
        <v>BOMBE</v>
      </c>
      <c r="I1565" t="str">
        <v>SPHERIQUE</v>
      </c>
      <c r="J1565" t="str">
        <v>100</v>
      </c>
      <c r="K1565" t="str">
        <v>SERPENTEAUX</v>
      </c>
      <c r="L1565" t="str">
        <v>ROUGE</v>
      </c>
      <c r="M1565" t="str">
        <v>CN</v>
      </c>
      <c r="N1565" t="str">
        <v>F4</v>
      </c>
      <c r="O1565" t="str">
        <v>1.3G</v>
      </c>
      <c r="P1565" t="str">
        <v>1008-F4-69252665</v>
      </c>
      <c r="Q1565" t="str">
        <v>0.32</v>
      </c>
      <c r="R1565" t="str">
        <v>3,5</v>
      </c>
      <c r="S1565" t="str">
        <v>100</v>
      </c>
      <c r="T1565" t="str">
        <v>F-00000300</v>
      </c>
      <c r="U1565" t="str">
        <v>297</v>
      </c>
      <c r="V1565" t="str">
        <v>2.4893</v>
      </c>
      <c r="W1565" t="str">
        <v>38</v>
      </c>
      <c r="X1565" t="str">
        <v>https://youtu.be/Tet_qazyJZw</v>
      </c>
    </row>
    <row r="1566">
      <c r="A1566" t="str">
        <v>AutoTable</v>
      </c>
      <c r="D1566" t="str">
        <v>99010-07</v>
      </c>
      <c r="E1566" t="str">
        <v>BOMBE Ø100 ETOILES FILANTES OR 705481</v>
      </c>
      <c r="F1566" t="str">
        <v>ANCIENNES REFS</v>
      </c>
      <c r="H1566" t="str">
        <v>BOMBE</v>
      </c>
      <c r="I1566" t="str">
        <v>SPHERIQUE</v>
      </c>
      <c r="J1566" t="str">
        <v>100</v>
      </c>
      <c r="K1566" t="str">
        <v>SPECIAL ETOILE</v>
      </c>
      <c r="L1566" t="str">
        <v>OR</v>
      </c>
      <c r="M1566" t="str">
        <v>CN</v>
      </c>
      <c r="N1566" t="str">
        <v>F4</v>
      </c>
      <c r="O1566" t="str">
        <v>1.3G</v>
      </c>
      <c r="P1566" t="str">
        <v>1008-F4-69252665</v>
      </c>
      <c r="Q1566" t="str">
        <v>0.32</v>
      </c>
      <c r="R1566" t="str">
        <v>3,5</v>
      </c>
      <c r="S1566" t="str">
        <v>100</v>
      </c>
      <c r="T1566" t="str">
        <v>F-00000300</v>
      </c>
      <c r="U1566" t="str">
        <v>0</v>
      </c>
      <c r="V1566" t="str">
        <v>2.01</v>
      </c>
      <c r="W1566" t="str">
        <v>0</v>
      </c>
    </row>
    <row r="1567">
      <c r="A1567" t="str">
        <v>AutoTable</v>
      </c>
      <c r="D1567" t="str">
        <v>99010-09</v>
      </c>
      <c r="E1567" t="str">
        <v>BBE Ø100 ÉTOILES FILANTES BLANCHES</v>
      </c>
      <c r="F1567" t="str">
        <v>1</v>
      </c>
      <c r="H1567" t="str">
        <v>BOMBE</v>
      </c>
      <c r="I1567" t="str">
        <v>SPHERIQUE</v>
      </c>
      <c r="J1567" t="str">
        <v>100</v>
      </c>
      <c r="K1567" t="str">
        <v>SERPENTEAUX</v>
      </c>
      <c r="L1567" t="str">
        <v>BLANC</v>
      </c>
      <c r="M1567" t="str">
        <v>CN</v>
      </c>
      <c r="N1567" t="str">
        <v>F4</v>
      </c>
      <c r="O1567" t="str">
        <v>1.3G</v>
      </c>
      <c r="P1567" t="str">
        <v>1008-F4-69252665</v>
      </c>
      <c r="Q1567" t="str">
        <v>0.32</v>
      </c>
      <c r="R1567" t="str">
        <v>3,5</v>
      </c>
      <c r="S1567" t="str">
        <v>100</v>
      </c>
      <c r="T1567" t="str">
        <v>F-00000300</v>
      </c>
      <c r="U1567" t="str">
        <v>269</v>
      </c>
      <c r="V1567" t="str">
        <v>2.42949</v>
      </c>
      <c r="W1567" t="str">
        <v>9</v>
      </c>
      <c r="X1567" t="str">
        <v>https://youtu.be/g8JgJmno6Ow</v>
      </c>
    </row>
    <row r="1568">
      <c r="A1568" t="str">
        <v>AutoTable</v>
      </c>
      <c r="D1568" t="str">
        <v>99010-23</v>
      </c>
      <c r="E1568" t="str">
        <v>BOMBE Ø100 ETOILES FILANTES ORANGE</v>
      </c>
      <c r="F1568" t="str">
        <v>ANCIENNES REFS</v>
      </c>
      <c r="H1568" t="str">
        <v>BOMBE</v>
      </c>
      <c r="I1568" t="str">
        <v>SPHERIQUE</v>
      </c>
      <c r="J1568" t="str">
        <v>100</v>
      </c>
      <c r="K1568" t="str">
        <v>SPECIAL ETOILE</v>
      </c>
      <c r="L1568" t="str">
        <v>ORANGE</v>
      </c>
      <c r="M1568" t="str">
        <v>CN</v>
      </c>
      <c r="N1568" t="str">
        <v>F4</v>
      </c>
      <c r="O1568" t="str">
        <v>1.3G</v>
      </c>
      <c r="P1568" t="str">
        <v>1008-F4-69252665</v>
      </c>
      <c r="Q1568" t="str">
        <v>0.32</v>
      </c>
      <c r="R1568" t="str">
        <v>3,5</v>
      </c>
      <c r="S1568" t="str">
        <v>100</v>
      </c>
      <c r="T1568" t="str">
        <v>F-00000300</v>
      </c>
      <c r="U1568" t="str">
        <v>0</v>
      </c>
      <c r="V1568" t="str">
        <v>2.01</v>
      </c>
      <c r="W1568" t="str">
        <v>0</v>
      </c>
    </row>
    <row r="1569">
      <c r="A1569" t="str">
        <v>AutoTable</v>
      </c>
      <c r="D1569" t="str">
        <v>99210-02</v>
      </c>
      <c r="E1569" t="str">
        <v>BBE Ø100 FEUILLES BLEUES</v>
      </c>
      <c r="F1569" t="str">
        <v>1</v>
      </c>
      <c r="H1569" t="str">
        <v>BOMBE</v>
      </c>
      <c r="I1569" t="str">
        <v>SPHERIQUE</v>
      </c>
      <c r="J1569" t="str">
        <v>100</v>
      </c>
      <c r="K1569" t="str">
        <v>PLEUREUR</v>
      </c>
      <c r="L1569" t="str">
        <v>BLEU</v>
      </c>
      <c r="M1569" t="str">
        <v>CN</v>
      </c>
      <c r="N1569" t="str">
        <v>F4</v>
      </c>
      <c r="O1569" t="str">
        <v>1.3G</v>
      </c>
      <c r="P1569" t="str">
        <v>1008-F4-69252664</v>
      </c>
      <c r="Q1569" t="str">
        <v>0.28</v>
      </c>
      <c r="R1569" t="str">
        <v>3,5</v>
      </c>
      <c r="S1569" t="str">
        <v>100</v>
      </c>
      <c r="T1569" t="str">
        <v>F-00000300</v>
      </c>
      <c r="U1569" t="str">
        <v>475</v>
      </c>
      <c r="V1569" t="str">
        <v>2.42943</v>
      </c>
      <c r="W1569" t="str">
        <v>0</v>
      </c>
      <c r="X1569" t="str">
        <v>https://youtu.be/05VxsW4mMyw</v>
      </c>
    </row>
    <row r="1570">
      <c r="A1570" t="str">
        <v>AutoTable</v>
      </c>
      <c r="D1570" t="str">
        <v>99210-05</v>
      </c>
      <c r="E1570" t="str">
        <v>BBE Ø100 FEUILLES VERTES</v>
      </c>
      <c r="F1570" t="str">
        <v>1</v>
      </c>
      <c r="H1570" t="str">
        <v>BOMBE</v>
      </c>
      <c r="I1570" t="str">
        <v>SPHERIQUE</v>
      </c>
      <c r="J1570" t="str">
        <v>100</v>
      </c>
      <c r="K1570" t="str">
        <v>PLEUREUR</v>
      </c>
      <c r="L1570" t="str">
        <v>VERT</v>
      </c>
      <c r="M1570" t="str">
        <v>CN</v>
      </c>
      <c r="N1570" t="str">
        <v>F4</v>
      </c>
      <c r="O1570" t="str">
        <v>1.3G</v>
      </c>
      <c r="P1570" t="str">
        <v>1008-F4-69252664</v>
      </c>
      <c r="Q1570" t="str">
        <v>0.28</v>
      </c>
      <c r="R1570" t="str">
        <v>3,5</v>
      </c>
      <c r="S1570" t="str">
        <v>100</v>
      </c>
      <c r="T1570" t="str">
        <v>F-00000300</v>
      </c>
      <c r="U1570" t="str">
        <v>240</v>
      </c>
      <c r="V1570" t="str">
        <v>2.42953</v>
      </c>
      <c r="W1570" t="str">
        <v>0</v>
      </c>
      <c r="X1570" t="str">
        <v>https://youtu.be/q6F3Jxi59DI</v>
      </c>
    </row>
    <row r="1571">
      <c r="A1571" t="str">
        <v>AutoTable</v>
      </c>
      <c r="D1571" t="str">
        <v>99210-06</v>
      </c>
      <c r="E1571" t="str">
        <v>BBE Ø100 FEUILLES ROUGES</v>
      </c>
      <c r="F1571" t="str">
        <v>1</v>
      </c>
      <c r="H1571" t="str">
        <v>BOMBE</v>
      </c>
      <c r="I1571" t="str">
        <v>SPHERIQUE</v>
      </c>
      <c r="J1571" t="str">
        <v>100</v>
      </c>
      <c r="K1571" t="str">
        <v>PLEUREUR</v>
      </c>
      <c r="L1571" t="str">
        <v>ROUGE</v>
      </c>
      <c r="M1571" t="str">
        <v>CN</v>
      </c>
      <c r="N1571" t="str">
        <v>F4</v>
      </c>
      <c r="O1571" t="str">
        <v>1.3G</v>
      </c>
      <c r="P1571" t="str">
        <v>1008-F4-69252664</v>
      </c>
      <c r="Q1571" t="str">
        <v>0.28</v>
      </c>
      <c r="R1571" t="str">
        <v>3,5</v>
      </c>
      <c r="S1571" t="str">
        <v>100</v>
      </c>
      <c r="T1571" t="str">
        <v>F-00000300</v>
      </c>
      <c r="U1571" t="str">
        <v>455</v>
      </c>
      <c r="V1571" t="str">
        <v>2.43</v>
      </c>
      <c r="W1571" t="str">
        <v>0</v>
      </c>
      <c r="X1571" t="str">
        <v>https://tinyurl.com/y2g5tpvc</v>
      </c>
    </row>
    <row r="1572">
      <c r="A1572" t="str">
        <v>AutoTable</v>
      </c>
      <c r="D1572" t="str">
        <v>99210-08</v>
      </c>
      <c r="E1572" t="str">
        <v>BBE Ø100 FEUILLES MULTICOLORES</v>
      </c>
      <c r="F1572" t="str">
        <v>1</v>
      </c>
      <c r="H1572" t="str">
        <v>BOMBE</v>
      </c>
      <c r="I1572" t="str">
        <v>SPHERIQUE</v>
      </c>
      <c r="J1572" t="str">
        <v>100</v>
      </c>
      <c r="K1572" t="str">
        <v>PLEUREUR</v>
      </c>
      <c r="L1572" t="str">
        <v>MULTICOLORE</v>
      </c>
      <c r="M1572" t="str">
        <v>CN</v>
      </c>
      <c r="N1572" t="str">
        <v>F4</v>
      </c>
      <c r="O1572" t="str">
        <v>1.3G</v>
      </c>
      <c r="P1572" t="str">
        <v>1008-F4-69252664</v>
      </c>
      <c r="Q1572" t="str">
        <v>0.28</v>
      </c>
      <c r="R1572" t="str">
        <v>3,5</v>
      </c>
      <c r="S1572" t="str">
        <v>100</v>
      </c>
      <c r="T1572" t="str">
        <v>F-00000300</v>
      </c>
      <c r="U1572" t="str">
        <v>171</v>
      </c>
      <c r="V1572" t="str">
        <v>2.42941</v>
      </c>
      <c r="W1572" t="str">
        <v>0</v>
      </c>
      <c r="X1572" t="str">
        <v>https://tinyurl.com/y5lxzq8a</v>
      </c>
    </row>
    <row r="1573">
      <c r="A1573" t="str">
        <v>AutoTable</v>
      </c>
      <c r="D1573" t="str">
        <v>99210-09</v>
      </c>
      <c r="E1573" t="str">
        <v>BBE Ø100 FEUILLES ARGENT</v>
      </c>
      <c r="F1573" t="str">
        <v>1</v>
      </c>
      <c r="H1573" t="str">
        <v>BOMBE</v>
      </c>
      <c r="I1573" t="str">
        <v>SPHERIQUE</v>
      </c>
      <c r="J1573" t="str">
        <v>100</v>
      </c>
      <c r="K1573" t="str">
        <v>PLEUREUR</v>
      </c>
      <c r="L1573" t="str">
        <v>ARGENT</v>
      </c>
      <c r="M1573" t="str">
        <v>CN</v>
      </c>
      <c r="N1573" t="str">
        <v>F4</v>
      </c>
      <c r="O1573" t="str">
        <v>1.3G</v>
      </c>
      <c r="P1573" t="str">
        <v>1008-F4-69252664</v>
      </c>
      <c r="Q1573" t="str">
        <v>0.28</v>
      </c>
      <c r="R1573" t="str">
        <v>3,5</v>
      </c>
      <c r="S1573" t="str">
        <v>100</v>
      </c>
      <c r="T1573" t="str">
        <v>F-00000300</v>
      </c>
      <c r="U1573" t="str">
        <v>216</v>
      </c>
      <c r="V1573" t="str">
        <v>2.50806</v>
      </c>
      <c r="W1573" t="str">
        <v>0</v>
      </c>
      <c r="X1573" t="str">
        <v>https://tinyurl.com/y4tkzedm</v>
      </c>
    </row>
    <row r="1574">
      <c r="A1574" t="str">
        <v>AutoTable</v>
      </c>
      <c r="D1574" t="str">
        <v>99210-39</v>
      </c>
      <c r="E1574" t="str">
        <v>BOMBE Ø100  FEUILLES CLIGNOTANTES ARGENT</v>
      </c>
      <c r="F1574" t="str">
        <v>ANCIENNES REFS</v>
      </c>
      <c r="H1574" t="str">
        <v>BOMBE</v>
      </c>
      <c r="I1574" t="str">
        <v>SPHERIQUE</v>
      </c>
      <c r="J1574" t="str">
        <v>100</v>
      </c>
      <c r="K1574" t="str">
        <v>SPECIAL FEUILLE</v>
      </c>
      <c r="L1574" t="str">
        <v>ARGENT</v>
      </c>
      <c r="M1574" t="str">
        <v>CN</v>
      </c>
      <c r="N1574" t="str">
        <v>F4</v>
      </c>
      <c r="O1574" t="str">
        <v>1.3G</v>
      </c>
      <c r="P1574" t="str">
        <v>1008-F4-69252664</v>
      </c>
      <c r="Q1574" t="str">
        <v>0.28</v>
      </c>
      <c r="R1574" t="str">
        <v>3,5</v>
      </c>
      <c r="S1574" t="str">
        <v>100</v>
      </c>
      <c r="T1574" t="str">
        <v>F-00000300</v>
      </c>
      <c r="U1574" t="str">
        <v>0</v>
      </c>
      <c r="V1574" t="str">
        <v>2.2484</v>
      </c>
      <c r="W1574" t="str">
        <v>0</v>
      </c>
    </row>
    <row r="1575">
      <c r="A1575" t="str">
        <v>AutoTable</v>
      </c>
      <c r="D1575" t="str">
        <v>99212-02</v>
      </c>
      <c r="E1575" t="str">
        <v>BOMBE Ø125  FEUILLES BLEUES</v>
      </c>
      <c r="F1575" t="str">
        <v>OPPORTUNITE</v>
      </c>
      <c r="H1575" t="str">
        <v>BOMBE</v>
      </c>
      <c r="I1575" t="str">
        <v>SPHERIQUE</v>
      </c>
      <c r="J1575" t="str">
        <v>125</v>
      </c>
      <c r="K1575" t="str">
        <v>SPECIAL FEUILLE</v>
      </c>
      <c r="L1575" t="str">
        <v>BLEU</v>
      </c>
      <c r="M1575" t="str">
        <v>CN</v>
      </c>
      <c r="N1575" t="str">
        <v>F4</v>
      </c>
      <c r="O1575" t="str">
        <v>1.3G</v>
      </c>
      <c r="P1575" t="str">
        <v>1008-F4-69253204</v>
      </c>
      <c r="Q1575" t="str">
        <v>0.44</v>
      </c>
      <c r="R1575" t="str">
        <v>3,8</v>
      </c>
      <c r="S1575" t="str">
        <v>125</v>
      </c>
      <c r="T1575" t="str">
        <v>F-00000300</v>
      </c>
      <c r="U1575" t="str">
        <v>117</v>
      </c>
      <c r="V1575" t="str">
        <v>3.61375</v>
      </c>
      <c r="W1575" t="str">
        <v>6</v>
      </c>
    </row>
    <row r="1576">
      <c r="A1576" t="str">
        <v>AutoTable</v>
      </c>
      <c r="D1576" t="str">
        <v>99212-06</v>
      </c>
      <c r="E1576" t="str">
        <v>BOMBE Ø125 FEUILLES ROUGES</v>
      </c>
      <c r="F1576" t="str">
        <v>OPPORTUNITE</v>
      </c>
      <c r="H1576" t="str">
        <v>BOMBE</v>
      </c>
      <c r="I1576" t="str">
        <v>SPHERIQUE</v>
      </c>
      <c r="J1576" t="str">
        <v>125</v>
      </c>
      <c r="K1576" t="str">
        <v>SPECIAL FEUILLE</v>
      </c>
      <c r="L1576" t="str">
        <v>ROUGE</v>
      </c>
      <c r="M1576" t="str">
        <v>CN</v>
      </c>
      <c r="N1576" t="str">
        <v>F4</v>
      </c>
      <c r="O1576" t="str">
        <v>1.3G</v>
      </c>
      <c r="P1576" t="str">
        <v>1008-F4-69253204</v>
      </c>
      <c r="Q1576" t="str">
        <v>0.44</v>
      </c>
      <c r="R1576" t="str">
        <v>3,8</v>
      </c>
      <c r="S1576" t="str">
        <v>125</v>
      </c>
      <c r="T1576" t="str">
        <v>F-00000300</v>
      </c>
      <c r="U1576" t="str">
        <v>76</v>
      </c>
      <c r="V1576" t="str">
        <v>3.97</v>
      </c>
      <c r="W1576" t="str">
        <v>0</v>
      </c>
    </row>
    <row r="1577">
      <c r="A1577" t="str">
        <v>AutoTable</v>
      </c>
      <c r="D1577" t="str">
        <v>99212-08</v>
      </c>
      <c r="E1577" t="str">
        <v>BOMBE Ø125  FEUILLES MULTICOLORES 704508</v>
      </c>
      <c r="F1577" t="str">
        <v>OPPORTUNITE</v>
      </c>
      <c r="H1577" t="str">
        <v>BOMBE</v>
      </c>
      <c r="I1577" t="str">
        <v>SPHERIQUE</v>
      </c>
      <c r="J1577" t="str">
        <v>125</v>
      </c>
      <c r="K1577" t="str">
        <v>SPECIAL FEUILLE</v>
      </c>
      <c r="L1577" t="str">
        <v>MULTICOLORE</v>
      </c>
      <c r="M1577" t="str">
        <v>CN</v>
      </c>
      <c r="N1577" t="str">
        <v>F4</v>
      </c>
      <c r="O1577" t="str">
        <v>1.3G</v>
      </c>
      <c r="P1577" t="str">
        <v>1008-F4-69253204</v>
      </c>
      <c r="Q1577" t="str">
        <v>0.44</v>
      </c>
      <c r="R1577" t="str">
        <v>3,8</v>
      </c>
      <c r="S1577" t="str">
        <v>125</v>
      </c>
      <c r="T1577" t="str">
        <v>F-00000300</v>
      </c>
      <c r="U1577" t="str">
        <v>19</v>
      </c>
      <c r="V1577" t="str">
        <v>3.43</v>
      </c>
      <c r="W1577" t="str">
        <v>5</v>
      </c>
    </row>
    <row r="1578">
      <c r="A1578" t="str">
        <v>AutoTable</v>
      </c>
      <c r="D1578" t="str">
        <v>99212-09</v>
      </c>
      <c r="E1578" t="str">
        <v>BOMBE Ø125 FEUILLES ARGENT</v>
      </c>
      <c r="F1578" t="str">
        <v>OPPORTUNITE</v>
      </c>
      <c r="H1578" t="str">
        <v>BOMBE</v>
      </c>
      <c r="I1578" t="str">
        <v>SPHERIQUE</v>
      </c>
      <c r="J1578" t="str">
        <v>125</v>
      </c>
      <c r="K1578" t="str">
        <v>SPECIAL FEUILLE</v>
      </c>
      <c r="L1578" t="str">
        <v>ARGENT</v>
      </c>
      <c r="M1578" t="str">
        <v>CN</v>
      </c>
      <c r="N1578" t="str">
        <v>F4</v>
      </c>
      <c r="O1578" t="str">
        <v>1.3G</v>
      </c>
      <c r="P1578" t="str">
        <v>1008-F4-69253204</v>
      </c>
      <c r="Q1578" t="str">
        <v>0.44</v>
      </c>
      <c r="R1578" t="str">
        <v>3,8</v>
      </c>
      <c r="S1578" t="str">
        <v>125</v>
      </c>
      <c r="T1578" t="str">
        <v>F-00000300</v>
      </c>
      <c r="U1578" t="str">
        <v>142</v>
      </c>
      <c r="V1578" t="str">
        <v>3.97</v>
      </c>
      <c r="W1578" t="str">
        <v>4</v>
      </c>
    </row>
    <row r="1579">
      <c r="A1579" t="str">
        <v>AutoTable</v>
      </c>
      <c r="D1579" t="str">
        <v>99212-12</v>
      </c>
      <c r="E1579" t="str">
        <v>BOMBE Ø125  FEUILLES FRISSON BLANC</v>
      </c>
      <c r="F1579" t="str">
        <v>OPPORTUNITE</v>
      </c>
      <c r="H1579" t="str">
        <v>BOMBE</v>
      </c>
      <c r="I1579" t="str">
        <v>SPHERIQUE</v>
      </c>
      <c r="J1579" t="str">
        <v>125</v>
      </c>
      <c r="K1579" t="str">
        <v>SPECIAL FEUILLE</v>
      </c>
      <c r="L1579" t="str">
        <v>FRISSON</v>
      </c>
      <c r="M1579" t="str">
        <v>CN</v>
      </c>
      <c r="N1579" t="str">
        <v>F4</v>
      </c>
      <c r="O1579" t="str">
        <v>1.3G</v>
      </c>
      <c r="P1579" t="str">
        <v>1008-F4-69253204</v>
      </c>
      <c r="Q1579" t="str">
        <v>0.44</v>
      </c>
      <c r="R1579" t="str">
        <v>3,8</v>
      </c>
      <c r="S1579" t="str">
        <v>125</v>
      </c>
      <c r="T1579" t="str">
        <v>F-00000300</v>
      </c>
      <c r="U1579" t="str">
        <v>215</v>
      </c>
      <c r="V1579" t="str">
        <v>3.61375</v>
      </c>
      <c r="W1579" t="str">
        <v>0</v>
      </c>
    </row>
    <row r="1580">
      <c r="A1580" t="str">
        <v>AutoTable</v>
      </c>
      <c r="D1580" t="str">
        <v>99275-04</v>
      </c>
      <c r="E1580" t="str">
        <v>BBE Ø75 FEUILLES JAUNES</v>
      </c>
      <c r="F1580" t="str">
        <v>1</v>
      </c>
      <c r="H1580" t="str">
        <v>BOMBE</v>
      </c>
      <c r="I1580" t="str">
        <v>SPHERIQUE</v>
      </c>
      <c r="J1580" t="str">
        <v>75</v>
      </c>
      <c r="K1580" t="str">
        <v>PLEUREUR</v>
      </c>
      <c r="L1580" t="str">
        <v>JAUNE</v>
      </c>
      <c r="M1580" t="str">
        <v>CN</v>
      </c>
      <c r="N1580" t="str">
        <v>F4</v>
      </c>
      <c r="O1580" t="str">
        <v>1.3G</v>
      </c>
      <c r="P1580" t="str">
        <v>1008-F4-69252666</v>
      </c>
      <c r="Q1580" t="str">
        <v>0.125</v>
      </c>
      <c r="R1580" t="str">
        <v>3</v>
      </c>
      <c r="S1580" t="str">
        <v>75</v>
      </c>
      <c r="T1580" t="str">
        <v>F-00000300</v>
      </c>
      <c r="U1580" t="str">
        <v>362</v>
      </c>
      <c r="V1580" t="str">
        <v>1.3</v>
      </c>
      <c r="W1580" t="str">
        <v>0</v>
      </c>
      <c r="X1580" t="str">
        <v>https://tinyurl.com/y4ha6pvr</v>
      </c>
    </row>
    <row r="1581">
      <c r="A1581" t="str">
        <v>AutoTable</v>
      </c>
      <c r="D1581" t="str">
        <v>99275-05</v>
      </c>
      <c r="E1581" t="str">
        <v>BBE Ø75 FEUILLES VERTES</v>
      </c>
      <c r="F1581" t="str">
        <v>1</v>
      </c>
      <c r="H1581" t="str">
        <v>BOMBE</v>
      </c>
      <c r="I1581" t="str">
        <v>SPHERIQUE</v>
      </c>
      <c r="J1581" t="str">
        <v>75</v>
      </c>
      <c r="K1581" t="str">
        <v>PLEUREUR</v>
      </c>
      <c r="L1581" t="str">
        <v>VERT</v>
      </c>
      <c r="M1581" t="str">
        <v>CN</v>
      </c>
      <c r="N1581" t="str">
        <v>F4</v>
      </c>
      <c r="O1581" t="str">
        <v>1.3G</v>
      </c>
      <c r="P1581" t="str">
        <v>1008-F4-69252666</v>
      </c>
      <c r="Q1581" t="str">
        <v>0.125</v>
      </c>
      <c r="R1581" t="str">
        <v>3</v>
      </c>
      <c r="S1581" t="str">
        <v>75</v>
      </c>
      <c r="T1581" t="str">
        <v>F-00000300</v>
      </c>
      <c r="U1581" t="str">
        <v>927</v>
      </c>
      <c r="V1581" t="str">
        <v>1.26161</v>
      </c>
      <c r="W1581" t="str">
        <v>0</v>
      </c>
      <c r="X1581" t="str">
        <v>https://youtu.be/sNv7Ke3bif0</v>
      </c>
    </row>
    <row r="1582">
      <c r="A1582" t="str">
        <v>AutoTable</v>
      </c>
      <c r="D1582" t="str">
        <v>99275-08</v>
      </c>
      <c r="E1582" t="str">
        <v>BBE Ø75 FEUILLES MULTICOLORE</v>
      </c>
      <c r="F1582" t="str">
        <v>1</v>
      </c>
      <c r="H1582" t="str">
        <v>BOMBE</v>
      </c>
      <c r="I1582" t="str">
        <v>SPHERIQUE</v>
      </c>
      <c r="J1582" t="str">
        <v>75</v>
      </c>
      <c r="K1582" t="str">
        <v>PLEUREUR</v>
      </c>
      <c r="L1582" t="str">
        <v>MULTICOLORE</v>
      </c>
      <c r="M1582" t="str">
        <v>CN</v>
      </c>
      <c r="N1582" t="str">
        <v>F4</v>
      </c>
      <c r="O1582" t="str">
        <v>1.3G</v>
      </c>
      <c r="P1582" t="str">
        <v>1008-F4-69252666</v>
      </c>
      <c r="Q1582" t="str">
        <v>0.125</v>
      </c>
      <c r="R1582" t="str">
        <v>3</v>
      </c>
      <c r="S1582" t="str">
        <v>75</v>
      </c>
      <c r="T1582" t="str">
        <v>F-00000300</v>
      </c>
      <c r="U1582" t="str">
        <v>2637</v>
      </c>
      <c r="V1582" t="str">
        <v>1.26525</v>
      </c>
      <c r="W1582" t="str">
        <v>0</v>
      </c>
      <c r="X1582" t="str">
        <v>https://tinyurl.com/y2zkpmbm</v>
      </c>
    </row>
    <row r="1583">
      <c r="A1583" t="str">
        <v>AutoTable</v>
      </c>
      <c r="D1583" t="str">
        <v>99310-06</v>
      </c>
      <c r="E1583" t="str">
        <v>BOMBE Ø100  CYCAS ROUGE 703477</v>
      </c>
      <c r="F1583" t="str">
        <v>ANCIENNES REFS</v>
      </c>
      <c r="H1583" t="str">
        <v>BOMBE</v>
      </c>
      <c r="I1583" t="str">
        <v>SPHERIQUE</v>
      </c>
      <c r="J1583" t="str">
        <v>100</v>
      </c>
      <c r="K1583" t="str">
        <v>ARAIGNEE</v>
      </c>
      <c r="L1583" t="str">
        <v>ROUGE</v>
      </c>
      <c r="M1583" t="str">
        <v>CN</v>
      </c>
      <c r="N1583" t="str">
        <v>F4</v>
      </c>
      <c r="O1583" t="str">
        <v>1.3G</v>
      </c>
      <c r="P1583" t="str">
        <v>1008-F4-69252665</v>
      </c>
      <c r="Q1583" t="str">
        <v>0.32</v>
      </c>
      <c r="R1583" t="str">
        <v>3,5</v>
      </c>
      <c r="S1583" t="str">
        <v>100</v>
      </c>
      <c r="T1583" t="str">
        <v>F-00000300</v>
      </c>
      <c r="U1583" t="str">
        <v>0</v>
      </c>
      <c r="V1583" t="str">
        <v>1.92</v>
      </c>
      <c r="W1583" t="str">
        <v>0</v>
      </c>
    </row>
    <row r="1584">
      <c r="A1584" t="str">
        <v>AutoTable</v>
      </c>
      <c r="D1584" t="str">
        <v>99475-08</v>
      </c>
      <c r="E1584" t="str">
        <v>BOMBE Ø75 PAPILLON MULTICOLORE</v>
      </c>
      <c r="F1584" t="str">
        <v>ANCIENNES REFS</v>
      </c>
      <c r="H1584" t="str">
        <v>BOMBE</v>
      </c>
      <c r="I1584" t="str">
        <v>SPHERIQUE</v>
      </c>
      <c r="J1584" t="str">
        <v>75</v>
      </c>
      <c r="K1584" t="str">
        <v>SPECIAL PAPILLON</v>
      </c>
      <c r="L1584" t="str">
        <v>MULTICOLORE</v>
      </c>
      <c r="M1584" t="str">
        <v>CN</v>
      </c>
      <c r="N1584" t="str">
        <v>F4</v>
      </c>
      <c r="O1584" t="str">
        <v>1.3G</v>
      </c>
      <c r="P1584" t="str">
        <v>1008-F4-69252667</v>
      </c>
      <c r="Q1584" t="str">
        <v>0.135</v>
      </c>
      <c r="R1584" t="str">
        <v>3</v>
      </c>
      <c r="S1584" t="str">
        <v>75</v>
      </c>
      <c r="T1584" t="str">
        <v>F-00000300</v>
      </c>
      <c r="U1584" t="str">
        <v>0</v>
      </c>
      <c r="V1584" t="str">
        <v>1.127</v>
      </c>
      <c r="W1584" t="str">
        <v>0</v>
      </c>
    </row>
    <row r="1585">
      <c r="A1585" t="str">
        <v>AutoTable</v>
      </c>
      <c r="D1585" t="str">
        <v>99510-07</v>
      </c>
      <c r="E1585" t="str">
        <v>BOMBE Ø100  PETILLANTE OR</v>
      </c>
      <c r="F1585" t="str">
        <v>ANCIENNES REFS</v>
      </c>
      <c r="H1585" t="str">
        <v>BOMBE</v>
      </c>
      <c r="I1585" t="str">
        <v>SPHERIQUE</v>
      </c>
      <c r="J1585" t="str">
        <v>100</v>
      </c>
      <c r="K1585" t="str">
        <v>PIVOINE CLIGNO</v>
      </c>
      <c r="L1585" t="str">
        <v>OR</v>
      </c>
      <c r="M1585" t="str">
        <v>CN</v>
      </c>
      <c r="N1585" t="str">
        <v>F4</v>
      </c>
      <c r="O1585" t="str">
        <v>1.3G</v>
      </c>
      <c r="P1585" t="str">
        <v>1008-F4-69252665</v>
      </c>
      <c r="Q1585" t="str">
        <v>0.32</v>
      </c>
      <c r="R1585" t="str">
        <v>3,5</v>
      </c>
      <c r="S1585" t="str">
        <v>100</v>
      </c>
      <c r="T1585" t="str">
        <v>F-00000300</v>
      </c>
      <c r="U1585" t="str">
        <v>0</v>
      </c>
      <c r="V1585" t="str">
        <v>2.01</v>
      </c>
      <c r="W1585" t="str">
        <v>0</v>
      </c>
    </row>
    <row r="1586">
      <c r="A1586" t="str">
        <v>AutoTable</v>
      </c>
      <c r="D1586" t="str">
        <v>99610-02</v>
      </c>
      <c r="E1586" t="str">
        <v>BBE Ø100 OR À BLEU</v>
      </c>
      <c r="F1586" t="str">
        <v>1</v>
      </c>
      <c r="H1586" t="str">
        <v>BOMBE</v>
      </c>
      <c r="I1586" t="str">
        <v>SPHERIQUE</v>
      </c>
      <c r="J1586" t="str">
        <v>100</v>
      </c>
      <c r="K1586" t="str">
        <v>CHANGEMENT</v>
      </c>
      <c r="L1586" t="str">
        <v>BLEU</v>
      </c>
      <c r="M1586" t="str">
        <v>CN</v>
      </c>
      <c r="N1586" t="str">
        <v>F4</v>
      </c>
      <c r="O1586" t="str">
        <v>1.3G</v>
      </c>
      <c r="P1586" t="str">
        <v>1008-F4-69252665</v>
      </c>
      <c r="Q1586" t="str">
        <v>0.32</v>
      </c>
      <c r="R1586" t="str">
        <v>3,5</v>
      </c>
      <c r="S1586" t="str">
        <v>100</v>
      </c>
      <c r="T1586" t="str">
        <v>F-00000300</v>
      </c>
      <c r="U1586" t="str">
        <v>685</v>
      </c>
      <c r="V1586" t="str">
        <v>2.36783</v>
      </c>
      <c r="W1586" t="str">
        <v>6</v>
      </c>
      <c r="X1586" t="str">
        <v>https://youtu.be/whRDuMw8y6U</v>
      </c>
    </row>
    <row r="1587">
      <c r="A1587" t="str">
        <v>AutoTable</v>
      </c>
      <c r="D1587" t="str">
        <v>99610-07</v>
      </c>
      <c r="E1587" t="str">
        <v>BBE Ø100 DAHLIA OR</v>
      </c>
      <c r="F1587" t="str">
        <v>1</v>
      </c>
      <c r="H1587" t="str">
        <v>BOMBE</v>
      </c>
      <c r="I1587" t="str">
        <v>SPHERIQUE</v>
      </c>
      <c r="J1587" t="str">
        <v>100</v>
      </c>
      <c r="K1587" t="str">
        <v>DAHLIA</v>
      </c>
      <c r="L1587" t="str">
        <v>OR</v>
      </c>
      <c r="M1587" t="str">
        <v>CN</v>
      </c>
      <c r="N1587" t="str">
        <v>F4</v>
      </c>
      <c r="O1587" t="str">
        <v>1.3G</v>
      </c>
      <c r="P1587" t="str">
        <v>1008-F4-69252665</v>
      </c>
      <c r="Q1587" t="str">
        <v>0.32</v>
      </c>
      <c r="R1587" t="str">
        <v>3,5</v>
      </c>
      <c r="S1587" t="str">
        <v>100</v>
      </c>
      <c r="T1587" t="str">
        <v>F-00000300</v>
      </c>
      <c r="U1587" t="str">
        <v>499</v>
      </c>
      <c r="V1587" t="str">
        <v>2.26153</v>
      </c>
      <c r="W1587" t="str">
        <v>0</v>
      </c>
      <c r="X1587" t="str">
        <v>https://tinyurl.com/y4oto7u2</v>
      </c>
    </row>
    <row r="1588">
      <c r="A1588" t="str">
        <v>AutoTable</v>
      </c>
      <c r="D1588" t="str">
        <v>99610-35</v>
      </c>
      <c r="E1588" t="str">
        <v>BBE Ø100 ARAIGNÉE CLIGNO VERT</v>
      </c>
      <c r="F1588" t="str">
        <v>1</v>
      </c>
      <c r="H1588" t="str">
        <v>BOMBE</v>
      </c>
      <c r="I1588" t="str">
        <v>SPHERIQUE</v>
      </c>
      <c r="J1588" t="str">
        <v>100</v>
      </c>
      <c r="K1588" t="str">
        <v>CLIGNO</v>
      </c>
      <c r="L1588" t="str">
        <v>VERT</v>
      </c>
      <c r="M1588" t="str">
        <v>CN</v>
      </c>
      <c r="N1588" t="str">
        <v>F4</v>
      </c>
      <c r="O1588" t="str">
        <v>1.3G</v>
      </c>
      <c r="P1588" t="str">
        <v>1008-F4-69252665</v>
      </c>
      <c r="Q1588" t="str">
        <v>0.32</v>
      </c>
      <c r="R1588" t="str">
        <v>3,5</v>
      </c>
      <c r="S1588" t="str">
        <v>100</v>
      </c>
      <c r="T1588" t="str">
        <v>F-00000300</v>
      </c>
      <c r="U1588" t="str">
        <v>570</v>
      </c>
      <c r="V1588" t="str">
        <v>2.31</v>
      </c>
      <c r="W1588" t="str">
        <v>0</v>
      </c>
      <c r="X1588" t="str">
        <v>https://youtu.be/qoWnPF3Pnjg</v>
      </c>
    </row>
    <row r="1589">
      <c r="A1589" t="str">
        <v>AutoTable</v>
      </c>
      <c r="D1589" t="str">
        <v>99610-37</v>
      </c>
      <c r="E1589" t="str">
        <v>BBE Ø100 ARAIGNÉE CLIGNO OR</v>
      </c>
      <c r="F1589" t="str">
        <v>1</v>
      </c>
      <c r="H1589" t="str">
        <v>BOMBE</v>
      </c>
      <c r="I1589" t="str">
        <v>SPHERIQUE</v>
      </c>
      <c r="J1589" t="str">
        <v>100</v>
      </c>
      <c r="K1589" t="str">
        <v>CLIGNO</v>
      </c>
      <c r="L1589" t="str">
        <v>OR</v>
      </c>
      <c r="M1589" t="str">
        <v>CN</v>
      </c>
      <c r="N1589" t="str">
        <v>F4</v>
      </c>
      <c r="O1589" t="str">
        <v>1.3G</v>
      </c>
      <c r="P1589" t="str">
        <v>1008-F4-69252665</v>
      </c>
      <c r="Q1589" t="str">
        <v>0.32</v>
      </c>
      <c r="R1589" t="str">
        <v>3,5</v>
      </c>
      <c r="S1589" t="str">
        <v>100</v>
      </c>
      <c r="T1589" t="str">
        <v>F-00000300</v>
      </c>
      <c r="U1589" t="str">
        <v>682</v>
      </c>
      <c r="V1589" t="str">
        <v>2.38</v>
      </c>
      <c r="W1589" t="str">
        <v>14</v>
      </c>
      <c r="X1589" t="str">
        <v>https://tinyurl.com/yxlzn9hx</v>
      </c>
    </row>
    <row r="1590">
      <c r="A1590" t="str">
        <v>AutoTable</v>
      </c>
      <c r="D1590" t="str">
        <v>99610-39</v>
      </c>
      <c r="E1590" t="str">
        <v>BBE Ø100 ARAIGNÉE CLIGNO BLANC</v>
      </c>
      <c r="F1590" t="str">
        <v>1</v>
      </c>
      <c r="H1590" t="str">
        <v>BOMBE</v>
      </c>
      <c r="I1590" t="str">
        <v>SPHERIQUE</v>
      </c>
      <c r="J1590" t="str">
        <v>100</v>
      </c>
      <c r="K1590" t="str">
        <v>CLIGNO</v>
      </c>
      <c r="L1590" t="str">
        <v>BLANC</v>
      </c>
      <c r="M1590" t="str">
        <v>CN</v>
      </c>
      <c r="N1590" t="str">
        <v>F4</v>
      </c>
      <c r="O1590" t="str">
        <v>1.3G</v>
      </c>
      <c r="P1590" t="str">
        <v>1008-F4-69252665</v>
      </c>
      <c r="Q1590" t="str">
        <v>0.32</v>
      </c>
      <c r="R1590" t="str">
        <v>3,5</v>
      </c>
      <c r="S1590" t="str">
        <v>100</v>
      </c>
      <c r="T1590" t="str">
        <v>F-00000300</v>
      </c>
      <c r="U1590" t="str">
        <v>62</v>
      </c>
      <c r="V1590" t="str">
        <v>2.62719</v>
      </c>
      <c r="W1590" t="str">
        <v>12</v>
      </c>
      <c r="X1590" t="str">
        <v>https://youtu.be/cjCFr4G_nwo</v>
      </c>
    </row>
    <row r="1591">
      <c r="A1591" t="str">
        <v>AutoTable</v>
      </c>
      <c r="D1591" t="str">
        <v>99612-35</v>
      </c>
      <c r="E1591" t="str">
        <v>BOMBE Ø125  SAULE CLIGNOTANT VERT 77512-55</v>
      </c>
      <c r="F1591" t="str">
        <v>SPECIFIC</v>
      </c>
      <c r="H1591" t="str">
        <v>BOMBE</v>
      </c>
      <c r="I1591" t="str">
        <v>SPHERIQUE</v>
      </c>
      <c r="J1591" t="str">
        <v>125</v>
      </c>
      <c r="K1591" t="str">
        <v>ARAIGNEE</v>
      </c>
      <c r="L1591" t="str">
        <v>VERT</v>
      </c>
      <c r="M1591" t="str">
        <v>CN</v>
      </c>
      <c r="N1591" t="str">
        <v>F4</v>
      </c>
      <c r="O1591" t="str">
        <v>1.3G</v>
      </c>
      <c r="P1591" t="str">
        <v>1008-F4-69253205</v>
      </c>
      <c r="Q1591" t="str">
        <v>0.66</v>
      </c>
      <c r="R1591" t="str">
        <v>3,8</v>
      </c>
      <c r="S1591" t="str">
        <v>125</v>
      </c>
      <c r="T1591" t="str">
        <v>F-00000300</v>
      </c>
      <c r="U1591" t="str">
        <v>4</v>
      </c>
      <c r="V1591" t="str">
        <v>3.1675</v>
      </c>
      <c r="W1591" t="str">
        <v>3</v>
      </c>
    </row>
    <row r="1592">
      <c r="A1592" t="str">
        <v>AutoTable</v>
      </c>
      <c r="D1592" t="str">
        <v>99612-39</v>
      </c>
      <c r="E1592" t="str">
        <v>BBE Ø125 ARAIGNÉE CLIGNO BLANC</v>
      </c>
      <c r="F1592" t="str">
        <v>1</v>
      </c>
      <c r="H1592" t="str">
        <v>BOMBE</v>
      </c>
      <c r="I1592" t="str">
        <v>SPHERIQUE</v>
      </c>
      <c r="J1592" t="str">
        <v>125</v>
      </c>
      <c r="K1592" t="str">
        <v>CLIGNO</v>
      </c>
      <c r="L1592" t="str">
        <v>BLANC</v>
      </c>
      <c r="M1592" t="str">
        <v>CN</v>
      </c>
      <c r="N1592" t="str">
        <v>F4</v>
      </c>
      <c r="O1592" t="str">
        <v>1.3G</v>
      </c>
      <c r="P1592" t="str">
        <v>1008-F4-69253205</v>
      </c>
      <c r="Q1592" t="str">
        <v>0.66</v>
      </c>
      <c r="R1592" t="str">
        <v>3,8</v>
      </c>
      <c r="S1592" t="str">
        <v>125</v>
      </c>
      <c r="T1592" t="str">
        <v>F-00000300</v>
      </c>
      <c r="U1592" t="str">
        <v>151</v>
      </c>
      <c r="V1592" t="str">
        <v>3.16738</v>
      </c>
      <c r="W1592" t="str">
        <v>2</v>
      </c>
      <c r="X1592" t="str">
        <v>https://youtu.be/5n99LtHDGy0</v>
      </c>
    </row>
    <row r="1593">
      <c r="A1593" t="str">
        <v>AutoTable</v>
      </c>
      <c r="D1593" t="str">
        <v>99612-57</v>
      </c>
      <c r="E1593" t="str">
        <v>BBE Ø125 SAULE PLEUREUR PLATINE + TC PLATINE</v>
      </c>
      <c r="F1593" t="str">
        <v>1</v>
      </c>
      <c r="H1593" t="str">
        <v>BOMBE</v>
      </c>
      <c r="I1593" t="str">
        <v>SPHERIQUE</v>
      </c>
      <c r="J1593" t="str">
        <v>125</v>
      </c>
      <c r="K1593" t="str">
        <v>PLEUREUR</v>
      </c>
      <c r="L1593" t="str">
        <v>KAMURO</v>
      </c>
      <c r="M1593" t="str">
        <v>CN</v>
      </c>
      <c r="N1593" t="str">
        <v>F4</v>
      </c>
      <c r="O1593" t="str">
        <v>1.3G</v>
      </c>
      <c r="P1593" t="str">
        <v>1008-F4-69253205</v>
      </c>
      <c r="Q1593" t="str">
        <v>0.66</v>
      </c>
      <c r="R1593" t="str">
        <v>3,8</v>
      </c>
      <c r="S1593" t="str">
        <v>125</v>
      </c>
      <c r="T1593" t="str">
        <v>F-00000300</v>
      </c>
      <c r="U1593" t="str">
        <v>366</v>
      </c>
      <c r="V1593" t="str">
        <v>3.77231</v>
      </c>
      <c r="W1593" t="str">
        <v>0</v>
      </c>
      <c r="X1593" t="str">
        <v>https://youtu.be/XpFaHMihqBQ</v>
      </c>
    </row>
    <row r="1594">
      <c r="A1594" t="str">
        <v>AutoTable</v>
      </c>
      <c r="D1594" t="str">
        <v>99615-35</v>
      </c>
      <c r="E1594" t="str">
        <v>BOMBE Ø150 SAULE CLIGNOTANT VERT</v>
      </c>
      <c r="F1594" t="str">
        <v>OPPORTUNITE</v>
      </c>
      <c r="H1594" t="str">
        <v>BOMBE</v>
      </c>
      <c r="I1594" t="str">
        <v>SPHERIQUE</v>
      </c>
      <c r="J1594" t="str">
        <v>150</v>
      </c>
      <c r="K1594" t="str">
        <v>PIVOINE CLIGNO</v>
      </c>
      <c r="L1594" t="str">
        <v>VERT</v>
      </c>
      <c r="M1594" t="str">
        <v>CN</v>
      </c>
      <c r="N1594" t="str">
        <v>F4</v>
      </c>
      <c r="O1594" t="str">
        <v>1.3G</v>
      </c>
      <c r="P1594" t="str">
        <v>1008-F4-69253207</v>
      </c>
      <c r="Q1594" t="str">
        <v>1.05</v>
      </c>
      <c r="R1594" t="str">
        <v>4,2</v>
      </c>
      <c r="S1594" t="str">
        <v>150</v>
      </c>
      <c r="T1594" t="str">
        <v>F-00000300</v>
      </c>
      <c r="U1594" t="str">
        <v>74</v>
      </c>
      <c r="V1594" t="str">
        <v>5.10714</v>
      </c>
      <c r="W1594" t="str">
        <v>6</v>
      </c>
    </row>
    <row r="1595">
      <c r="A1595" t="str">
        <v>AutoTable</v>
      </c>
      <c r="D1595" t="str">
        <v>99615-37</v>
      </c>
      <c r="E1595" t="str">
        <v>BOMBE Ø150 SAULE SCINTILLANT OR</v>
      </c>
      <c r="F1595" t="str">
        <v>OPPORTUNITE</v>
      </c>
      <c r="H1595" t="str">
        <v>BOMBE</v>
      </c>
      <c r="I1595" t="str">
        <v>SPHERIQUE</v>
      </c>
      <c r="J1595" t="str">
        <v>150</v>
      </c>
      <c r="K1595" t="str">
        <v>PIVOINE CLIGNO</v>
      </c>
      <c r="L1595" t="str">
        <v>OR</v>
      </c>
      <c r="M1595" t="str">
        <v>CN</v>
      </c>
      <c r="N1595" t="str">
        <v>F4</v>
      </c>
      <c r="O1595" t="str">
        <v>1.3G</v>
      </c>
      <c r="P1595" t="str">
        <v>1008-F4-69253207</v>
      </c>
      <c r="Q1595" t="str">
        <v>1.05</v>
      </c>
      <c r="R1595" t="str">
        <v>4,2</v>
      </c>
      <c r="S1595" t="str">
        <v>150</v>
      </c>
      <c r="T1595" t="str">
        <v>F-00000300</v>
      </c>
      <c r="U1595" t="str">
        <v>67</v>
      </c>
      <c r="V1595" t="str">
        <v>7.03143</v>
      </c>
      <c r="W1595" t="str">
        <v>2</v>
      </c>
    </row>
    <row r="1596">
      <c r="A1596" t="str">
        <v>AutoTable</v>
      </c>
      <c r="D1596" t="str">
        <v>99615-39</v>
      </c>
      <c r="E1596" t="str">
        <v>BBE Ø150 ARAIGNÉE CLIGNO BLANC</v>
      </c>
      <c r="F1596" t="str">
        <v>1</v>
      </c>
      <c r="H1596" t="str">
        <v>BOMBE</v>
      </c>
      <c r="I1596" t="str">
        <v>SPHERIQUE</v>
      </c>
      <c r="J1596" t="str">
        <v>150</v>
      </c>
      <c r="K1596" t="str">
        <v>CLIGNO</v>
      </c>
      <c r="L1596" t="str">
        <v>BLANC</v>
      </c>
      <c r="M1596" t="str">
        <v>CN</v>
      </c>
      <c r="N1596" t="str">
        <v>F4</v>
      </c>
      <c r="O1596" t="str">
        <v>1.3G</v>
      </c>
      <c r="P1596" t="str">
        <v>1008-F4-69253207</v>
      </c>
      <c r="Q1596" t="str">
        <v>1.05</v>
      </c>
      <c r="R1596" t="str">
        <v>4,2</v>
      </c>
      <c r="S1596" t="str">
        <v>150</v>
      </c>
      <c r="T1596" t="str">
        <v>F-00000300</v>
      </c>
      <c r="U1596" t="str">
        <v>90</v>
      </c>
      <c r="V1596" t="str">
        <v>7.031</v>
      </c>
      <c r="W1596" t="str">
        <v>1</v>
      </c>
      <c r="X1596" t="str">
        <v>https://youtu.be/cBdbzLWvWlE</v>
      </c>
    </row>
    <row r="1597">
      <c r="A1597" t="str">
        <v>AutoTable</v>
      </c>
      <c r="D1597" t="str">
        <v>99650-02</v>
      </c>
      <c r="E1597" t="str">
        <v>BBE Ø50 OR À BLEU</v>
      </c>
      <c r="F1597" t="str">
        <v>1</v>
      </c>
      <c r="H1597" t="str">
        <v>BOMBE</v>
      </c>
      <c r="I1597" t="str">
        <v>SPHERIQUE</v>
      </c>
      <c r="J1597" t="str">
        <v>50</v>
      </c>
      <c r="K1597" t="str">
        <v>CHANGEMENT</v>
      </c>
      <c r="L1597" t="str">
        <v>BLEU</v>
      </c>
      <c r="M1597" t="str">
        <v>CN</v>
      </c>
      <c r="N1597" t="str">
        <v>F4</v>
      </c>
      <c r="O1597" t="str">
        <v>1.3G</v>
      </c>
      <c r="P1597" t="str">
        <v>1008-F4-69253578</v>
      </c>
      <c r="Q1597" t="str">
        <v>0.05</v>
      </c>
      <c r="R1597" t="str">
        <v>2</v>
      </c>
      <c r="S1597" t="str">
        <v>50</v>
      </c>
      <c r="T1597" t="str">
        <v>F-00000300</v>
      </c>
      <c r="U1597" t="str">
        <v>1081</v>
      </c>
      <c r="V1597" t="str">
        <v>0.71356</v>
      </c>
      <c r="W1597" t="str">
        <v>0</v>
      </c>
      <c r="X1597" t="str">
        <v>https://youtu.be/SobXh9hzgfc</v>
      </c>
    </row>
    <row r="1598">
      <c r="A1598" t="str">
        <v>AutoTable</v>
      </c>
      <c r="D1598" t="str">
        <v>99650-37</v>
      </c>
      <c r="E1598" t="str">
        <v>BBE Ø50 ARAIGNÉE CLIGNO OR</v>
      </c>
      <c r="F1598" t="str">
        <v>1</v>
      </c>
      <c r="H1598" t="str">
        <v>BOMBE</v>
      </c>
      <c r="I1598" t="str">
        <v>SPHERIQUE</v>
      </c>
      <c r="J1598" t="str">
        <v>50</v>
      </c>
      <c r="K1598" t="str">
        <v>CLIGNO</v>
      </c>
      <c r="L1598" t="str">
        <v>OR</v>
      </c>
      <c r="M1598" t="str">
        <v>CN</v>
      </c>
      <c r="N1598" t="str">
        <v>F4</v>
      </c>
      <c r="O1598" t="str">
        <v>1.3G</v>
      </c>
      <c r="P1598" t="str">
        <v>1008-F4-69253578</v>
      </c>
      <c r="Q1598" t="str">
        <v>0.05</v>
      </c>
      <c r="R1598" t="str">
        <v>2</v>
      </c>
      <c r="S1598" t="str">
        <v>50</v>
      </c>
      <c r="T1598" t="str">
        <v>F-00000300</v>
      </c>
      <c r="U1598" t="str">
        <v>811</v>
      </c>
      <c r="V1598" t="str">
        <v>0.71357</v>
      </c>
      <c r="W1598" t="str">
        <v>0</v>
      </c>
      <c r="X1598" t="str">
        <v>https://tinyurl.com/y3f76ger</v>
      </c>
    </row>
    <row r="1599">
      <c r="A1599" t="str">
        <v>AutoTable</v>
      </c>
      <c r="D1599" t="str">
        <v>99675-07</v>
      </c>
      <c r="E1599" t="str">
        <v>BBE Ø75 SAULE PLEUREUR</v>
      </c>
      <c r="F1599" t="str">
        <v>1</v>
      </c>
      <c r="H1599" t="str">
        <v>BOMBE</v>
      </c>
      <c r="I1599" t="str">
        <v>SPHERIQUE</v>
      </c>
      <c r="J1599" t="str">
        <v>75</v>
      </c>
      <c r="K1599" t="str">
        <v>PLEUREUR</v>
      </c>
      <c r="L1599" t="str">
        <v>OR</v>
      </c>
      <c r="M1599" t="str">
        <v>CN</v>
      </c>
      <c r="N1599" t="str">
        <v>F4</v>
      </c>
      <c r="O1599" t="str">
        <v>1.3G</v>
      </c>
      <c r="P1599" t="str">
        <v>1008-F4-69252667</v>
      </c>
      <c r="Q1599" t="str">
        <v>0.14</v>
      </c>
      <c r="R1599" t="str">
        <v>3</v>
      </c>
      <c r="S1599" t="str">
        <v>75</v>
      </c>
      <c r="T1599" t="str">
        <v>F-00000300</v>
      </c>
      <c r="U1599" t="str">
        <v>3189</v>
      </c>
      <c r="V1599" t="str">
        <v>1.14</v>
      </c>
      <c r="W1599" t="str">
        <v>0</v>
      </c>
      <c r="X1599" t="str">
        <v>https://youtu.be/4qv7v4oNQWs</v>
      </c>
    </row>
    <row r="1600">
      <c r="A1600" t="str">
        <v>AutoTable</v>
      </c>
      <c r="D1600" t="str">
        <v>99675-07F</v>
      </c>
      <c r="E1600" t="str">
        <v>BBE Ø75 FILET D'OR FRISSON BLANC</v>
      </c>
      <c r="F1600" t="str">
        <v>1</v>
      </c>
      <c r="H1600" t="str">
        <v>BOMBE</v>
      </c>
      <c r="I1600" t="str">
        <v>SPHERIQUE</v>
      </c>
      <c r="J1600" t="str">
        <v>75</v>
      </c>
      <c r="K1600" t="str">
        <v>CREPITANT</v>
      </c>
      <c r="L1600" t="str">
        <v>KAMURO</v>
      </c>
      <c r="M1600" t="str">
        <v>CN</v>
      </c>
      <c r="N1600" t="str">
        <v>F4</v>
      </c>
      <c r="O1600" t="str">
        <v>1.3G</v>
      </c>
      <c r="P1600" t="str">
        <v>1008-F4-69252667</v>
      </c>
      <c r="Q1600" t="str">
        <v>0.14</v>
      </c>
      <c r="R1600" t="str">
        <v>3</v>
      </c>
      <c r="S1600" t="str">
        <v>75</v>
      </c>
      <c r="T1600" t="str">
        <v>F-00000300</v>
      </c>
      <c r="U1600" t="str">
        <v>1180</v>
      </c>
      <c r="V1600" t="str">
        <v>1.0793</v>
      </c>
      <c r="W1600" t="str">
        <v>10</v>
      </c>
      <c r="X1600" t="str">
        <v>https://youtu.be/SMa_EZKs1Ek</v>
      </c>
    </row>
    <row r="1601">
      <c r="A1601" t="str">
        <v>AutoTable</v>
      </c>
      <c r="D1601" t="str">
        <v>99675-35</v>
      </c>
      <c r="E1601" t="str">
        <v>BBE Ø75 ARAIGNÉE CLIGNO VERT</v>
      </c>
      <c r="F1601" t="str">
        <v>1</v>
      </c>
      <c r="H1601" t="str">
        <v>BOMBE</v>
      </c>
      <c r="I1601" t="str">
        <v>SPHERIQUE</v>
      </c>
      <c r="J1601" t="str">
        <v>75</v>
      </c>
      <c r="K1601" t="str">
        <v>CLIGNO</v>
      </c>
      <c r="L1601" t="str">
        <v>VERT</v>
      </c>
      <c r="M1601" t="str">
        <v>CN</v>
      </c>
      <c r="N1601" t="str">
        <v>F4</v>
      </c>
      <c r="O1601" t="str">
        <v>1.3G</v>
      </c>
      <c r="P1601" t="str">
        <v>1008-F4-69252667</v>
      </c>
      <c r="Q1601" t="str">
        <v>0.14</v>
      </c>
      <c r="R1601" t="str">
        <v>3</v>
      </c>
      <c r="S1601" t="str">
        <v>75</v>
      </c>
      <c r="T1601" t="str">
        <v>F-00000300</v>
      </c>
      <c r="U1601" t="str">
        <v>1577</v>
      </c>
      <c r="V1601" t="str">
        <v>1.146</v>
      </c>
      <c r="W1601" t="str">
        <v>0</v>
      </c>
      <c r="X1601" t="str">
        <v>https://youtu.be/sDmLMe-gTPM</v>
      </c>
    </row>
    <row r="1602">
      <c r="A1602" t="str">
        <v>AutoTable</v>
      </c>
      <c r="D1602" t="str">
        <v>99675-37</v>
      </c>
      <c r="E1602" t="str">
        <v>BBE Ø75 ARAIGNÉE CLIGNO OR</v>
      </c>
      <c r="F1602" t="str">
        <v>1</v>
      </c>
      <c r="H1602" t="str">
        <v>BOMBE</v>
      </c>
      <c r="I1602" t="str">
        <v>SPHERIQUE</v>
      </c>
      <c r="J1602" t="str">
        <v>75</v>
      </c>
      <c r="K1602" t="str">
        <v>CLIGNO</v>
      </c>
      <c r="L1602" t="str">
        <v>OR</v>
      </c>
      <c r="M1602" t="str">
        <v>CN</v>
      </c>
      <c r="N1602" t="str">
        <v>F4</v>
      </c>
      <c r="O1602" t="str">
        <v>1.3G</v>
      </c>
      <c r="P1602" t="str">
        <v>1008-F4-69252667</v>
      </c>
      <c r="Q1602" t="str">
        <v>0.14</v>
      </c>
      <c r="R1602" t="str">
        <v>3</v>
      </c>
      <c r="S1602" t="str">
        <v>75</v>
      </c>
      <c r="T1602" t="str">
        <v>F-00000300</v>
      </c>
      <c r="U1602" t="str">
        <v>855</v>
      </c>
      <c r="V1602" t="str">
        <v>1.15</v>
      </c>
      <c r="W1602" t="str">
        <v>10</v>
      </c>
      <c r="X1602" t="str">
        <v>https://tinyurl.com/y2jo6evo</v>
      </c>
    </row>
    <row r="1603">
      <c r="A1603" t="str">
        <v>AutoTable</v>
      </c>
      <c r="D1603" t="str">
        <v>99675-39</v>
      </c>
      <c r="E1603" t="str">
        <v>BBE Ø75 ARAIGNÉE CLIGNO BLANC</v>
      </c>
      <c r="F1603" t="str">
        <v>1</v>
      </c>
      <c r="H1603" t="str">
        <v>BOMBE</v>
      </c>
      <c r="I1603" t="str">
        <v>SPHERIQUE</v>
      </c>
      <c r="J1603" t="str">
        <v>75</v>
      </c>
      <c r="K1603" t="str">
        <v>CLIGNO</v>
      </c>
      <c r="L1603" t="str">
        <v>BLANC</v>
      </c>
      <c r="M1603" t="str">
        <v>CN</v>
      </c>
      <c r="N1603" t="str">
        <v>F4</v>
      </c>
      <c r="O1603" t="str">
        <v>1.3G</v>
      </c>
      <c r="P1603" t="str">
        <v>1008-F4-69252667</v>
      </c>
      <c r="Q1603" t="str">
        <v>0.14</v>
      </c>
      <c r="R1603" t="str">
        <v>3</v>
      </c>
      <c r="S1603" t="str">
        <v>75</v>
      </c>
      <c r="T1603" t="str">
        <v>F-00000300</v>
      </c>
      <c r="U1603" t="str">
        <v>949</v>
      </c>
      <c r="V1603" t="str">
        <v>1.146</v>
      </c>
      <c r="W1603" t="str">
        <v>10</v>
      </c>
      <c r="X1603" t="str">
        <v>https://tinyurl.com/y3lpngkc</v>
      </c>
    </row>
    <row r="1604">
      <c r="A1604" t="str">
        <v>AutoTable</v>
      </c>
      <c r="D1604" t="str">
        <v>99675-54</v>
      </c>
      <c r="E1604" t="str">
        <v>BBE Ø75 JAUNE À  FRISSON BLANC</v>
      </c>
      <c r="F1604" t="str">
        <v>1</v>
      </c>
      <c r="H1604" t="str">
        <v>BOMBE</v>
      </c>
      <c r="I1604" t="str">
        <v>SPHERIQUE</v>
      </c>
      <c r="J1604" t="str">
        <v>75</v>
      </c>
      <c r="K1604" t="str">
        <v>CREPITANT</v>
      </c>
      <c r="L1604" t="str">
        <v>JAUNE</v>
      </c>
      <c r="M1604" t="str">
        <v>CN</v>
      </c>
      <c r="N1604" t="str">
        <v>F4</v>
      </c>
      <c r="O1604" t="str">
        <v>1.3G</v>
      </c>
      <c r="P1604" t="str">
        <v>1008-F4-69252667</v>
      </c>
      <c r="Q1604" t="str">
        <v>0.14</v>
      </c>
      <c r="R1604" t="str">
        <v>3</v>
      </c>
      <c r="S1604" t="str">
        <v>75</v>
      </c>
      <c r="T1604" t="str">
        <v>F-00000300</v>
      </c>
      <c r="U1604" t="str">
        <v>1131</v>
      </c>
      <c r="V1604" t="str">
        <v>1.18</v>
      </c>
      <c r="W1604" t="str">
        <v>5</v>
      </c>
    </row>
    <row r="1605">
      <c r="A1605" t="str">
        <v>AutoTable</v>
      </c>
      <c r="D1605" t="str">
        <v>99775-56</v>
      </c>
      <c r="E1605" t="str">
        <v>BBE Ø75 CŒUR ROUGE</v>
      </c>
      <c r="F1605" t="str">
        <v>1</v>
      </c>
      <c r="H1605" t="str">
        <v>BOMBE</v>
      </c>
      <c r="I1605" t="str">
        <v>SPHERIQUE</v>
      </c>
      <c r="J1605" t="str">
        <v>75</v>
      </c>
      <c r="K1605" t="str">
        <v>FORME</v>
      </c>
      <c r="L1605" t="str">
        <v>ROUGE</v>
      </c>
      <c r="M1605" t="str">
        <v>CN</v>
      </c>
      <c r="N1605" t="str">
        <v>F4</v>
      </c>
      <c r="O1605" t="str">
        <v>1.3G</v>
      </c>
      <c r="P1605" t="str">
        <v>1008-F4-69252667</v>
      </c>
      <c r="Q1605" t="str">
        <v>0.128</v>
      </c>
      <c r="R1605" t="str">
        <v>3</v>
      </c>
      <c r="S1605" t="str">
        <v>75</v>
      </c>
      <c r="T1605" t="str">
        <v>F-00000300</v>
      </c>
      <c r="U1605" t="str">
        <v>2304</v>
      </c>
      <c r="V1605" t="str">
        <v>1.07919</v>
      </c>
      <c r="W1605" t="str">
        <v>0</v>
      </c>
      <c r="X1605" t="str">
        <v>https://youtu.be/NT9DuGANXSI</v>
      </c>
    </row>
    <row r="1606">
      <c r="A1606" t="str">
        <v>AutoTable</v>
      </c>
      <c r="D1606" t="str">
        <v>99812-10</v>
      </c>
      <c r="E1606" t="str">
        <v>BOMBE Ø125 SPIRALE VIOLETTE</v>
      </c>
      <c r="F1606" t="str">
        <v>OPPORTUNITE</v>
      </c>
      <c r="H1606" t="str">
        <v>BOMBE</v>
      </c>
      <c r="I1606" t="str">
        <v>SPHERIQUE</v>
      </c>
      <c r="J1606" t="str">
        <v>125</v>
      </c>
      <c r="K1606" t="str">
        <v>GEOMETRIE MOTIF</v>
      </c>
      <c r="L1606" t="str">
        <v>VIOLET</v>
      </c>
      <c r="M1606" t="str">
        <v>CN</v>
      </c>
      <c r="N1606" t="str">
        <v>F4</v>
      </c>
      <c r="O1606" t="str">
        <v>1.3G</v>
      </c>
      <c r="P1606" t="str">
        <v>1008-F4-69253205</v>
      </c>
      <c r="Q1606" t="str">
        <v>0.66</v>
      </c>
      <c r="R1606" t="str">
        <v>3,8</v>
      </c>
      <c r="S1606" t="str">
        <v>125</v>
      </c>
      <c r="T1606" t="str">
        <v>F-00000300</v>
      </c>
      <c r="U1606" t="str">
        <v>5</v>
      </c>
      <c r="V1606" t="str">
        <v>3.42</v>
      </c>
      <c r="W1606" t="str">
        <v>0</v>
      </c>
    </row>
    <row r="1607">
      <c r="A1607" t="str">
        <v>AutoTable</v>
      </c>
      <c r="D1607" t="str">
        <v>99910-16</v>
      </c>
      <c r="E1607" t="str">
        <v>BOMBE Ø100 CERCLE ROUGE PALMIER ARGENT</v>
      </c>
      <c r="F1607" t="str">
        <v>ANCIENNES REFS</v>
      </c>
      <c r="H1607" t="str">
        <v>BOMBE</v>
      </c>
      <c r="I1607" t="str">
        <v>SPHERIQUE</v>
      </c>
      <c r="J1607" t="str">
        <v>100</v>
      </c>
      <c r="K1607" t="str">
        <v>GEOMETRIE CERCLE</v>
      </c>
      <c r="L1607" t="str">
        <v>ROUGE</v>
      </c>
      <c r="M1607" t="str">
        <v>CN</v>
      </c>
      <c r="N1607" t="str">
        <v>F4</v>
      </c>
      <c r="O1607" t="str">
        <v>1.3G</v>
      </c>
      <c r="P1607" t="str">
        <v>1008-F4-69252665</v>
      </c>
      <c r="Q1607" t="str">
        <v>0.32</v>
      </c>
      <c r="R1607" t="str">
        <v>3,5</v>
      </c>
      <c r="S1607" t="str">
        <v>100</v>
      </c>
      <c r="T1607" t="str">
        <v>F-00000300</v>
      </c>
      <c r="U1607" t="str">
        <v>0</v>
      </c>
      <c r="V1607" t="str">
        <v>1.92</v>
      </c>
      <c r="W1607" t="str">
        <v>0</v>
      </c>
    </row>
    <row r="1608">
      <c r="A1608" t="str">
        <v>AutoTable</v>
      </c>
      <c r="D1608" t="str">
        <v>99910-61</v>
      </c>
      <c r="E1608" t="str">
        <v>BBE Ø100 SOURIRE</v>
      </c>
      <c r="F1608" t="str">
        <v>1</v>
      </c>
      <c r="H1608" t="str">
        <v>BOMBE</v>
      </c>
      <c r="I1608" t="str">
        <v>SPHERIQUE</v>
      </c>
      <c r="J1608" t="str">
        <v>100</v>
      </c>
      <c r="K1608" t="str">
        <v>FORME</v>
      </c>
      <c r="L1608" t="str">
        <v>MULTICOLORE</v>
      </c>
      <c r="M1608" t="str">
        <v>CN</v>
      </c>
      <c r="N1608" t="str">
        <v>F4</v>
      </c>
      <c r="O1608" t="str">
        <v>1.3G</v>
      </c>
      <c r="P1608" t="str">
        <v>1008-F4-69252665</v>
      </c>
      <c r="Q1608" t="str">
        <v>0.32</v>
      </c>
      <c r="R1608" t="str">
        <v>3,5</v>
      </c>
      <c r="S1608" t="str">
        <v>100</v>
      </c>
      <c r="T1608" t="str">
        <v>F-00000300</v>
      </c>
      <c r="U1608" t="str">
        <v>798</v>
      </c>
      <c r="V1608" t="str">
        <v>2.01</v>
      </c>
      <c r="W1608" t="str">
        <v>0</v>
      </c>
      <c r="X1608" t="str">
        <v>https://youtu.be/HMNd7Tbxb1k</v>
      </c>
    </row>
    <row r="1609">
      <c r="A1609" t="str">
        <v>AutoTable</v>
      </c>
      <c r="D1609" t="str">
        <v>99912-03</v>
      </c>
      <c r="E1609" t="str">
        <v>BBE Ø125 SERPENTEAUX ARGENT CRÉPITANT CENTRE VERT</v>
      </c>
      <c r="F1609" t="str">
        <v>1</v>
      </c>
      <c r="H1609" t="str">
        <v>BOMBE</v>
      </c>
      <c r="I1609" t="str">
        <v>SPHERIQUE</v>
      </c>
      <c r="J1609" t="str">
        <v>125</v>
      </c>
      <c r="K1609" t="str">
        <v>SERPENTEAUX</v>
      </c>
      <c r="L1609" t="str">
        <v>VERT</v>
      </c>
      <c r="M1609" t="str">
        <v>CN</v>
      </c>
      <c r="N1609" t="str">
        <v>F4</v>
      </c>
      <c r="O1609" t="str">
        <v>1.3G</v>
      </c>
      <c r="P1609" t="str">
        <v>1008-F4-69253205</v>
      </c>
      <c r="Q1609" t="str">
        <v>0.66</v>
      </c>
      <c r="R1609" t="str">
        <v>3,8</v>
      </c>
      <c r="S1609" t="str">
        <v>125</v>
      </c>
      <c r="T1609" t="str">
        <v>F-00000300</v>
      </c>
      <c r="U1609" t="str">
        <v>78</v>
      </c>
      <c r="V1609" t="str">
        <v>4.55</v>
      </c>
      <c r="W1609" t="str">
        <v>0</v>
      </c>
      <c r="X1609" t="str">
        <v>https://youtu.be/DqDrOiOIqh4</v>
      </c>
    </row>
    <row r="1610">
      <c r="A1610" t="str">
        <v>AutoTable</v>
      </c>
      <c r="D1610" t="str">
        <v>99912-06DTO</v>
      </c>
      <c r="E1610" t="str">
        <v>BOMBE 125MM CERCLE ROUGE + DETO F4</v>
      </c>
      <c r="F1610" t="str">
        <v>ANCIENNES REFS</v>
      </c>
      <c r="H1610" t="str">
        <v>BOMBE</v>
      </c>
      <c r="I1610" t="str">
        <v>SPHERIQUE</v>
      </c>
      <c r="J1610" t="str">
        <v>125</v>
      </c>
      <c r="K1610" t="str">
        <v>GEOMETRIE CERCLE</v>
      </c>
      <c r="L1610" t="str">
        <v>ROUGE</v>
      </c>
      <c r="M1610" t="str">
        <v>CN</v>
      </c>
      <c r="N1610" t="str">
        <v>F4</v>
      </c>
      <c r="O1610" t="str">
        <v>1.3G</v>
      </c>
      <c r="P1610" t="str">
        <v>1008-F4-69253205</v>
      </c>
      <c r="Q1610" t="str">
        <v>0.51</v>
      </c>
      <c r="R1610" t="str">
        <v>3,8</v>
      </c>
      <c r="S1610" t="str">
        <v>125</v>
      </c>
      <c r="T1610" t="str">
        <v>F-00000300</v>
      </c>
      <c r="U1610" t="str">
        <v>0</v>
      </c>
      <c r="V1610" t="str">
        <v>0</v>
      </c>
      <c r="W1610" t="str">
        <v>0</v>
      </c>
    </row>
    <row r="1611">
      <c r="A1611" t="str">
        <v>AutoTable</v>
      </c>
      <c r="D1611" t="str">
        <v>99912-10</v>
      </c>
      <c r="E1611" t="str">
        <v>BBE Ø125 MÉDUSE VERTE</v>
      </c>
      <c r="F1611" t="str">
        <v>1</v>
      </c>
      <c r="H1611" t="str">
        <v>BOMBE</v>
      </c>
      <c r="I1611" t="str">
        <v>SPHERIQUE</v>
      </c>
      <c r="J1611" t="str">
        <v>125</v>
      </c>
      <c r="K1611" t="str">
        <v>FORME</v>
      </c>
      <c r="L1611" t="str">
        <v>VERT</v>
      </c>
      <c r="M1611" t="str">
        <v>CN</v>
      </c>
      <c r="N1611" t="str">
        <v>F4</v>
      </c>
      <c r="O1611" t="str">
        <v>1.3G</v>
      </c>
      <c r="P1611" t="str">
        <v>1008-F4-69253205</v>
      </c>
      <c r="Q1611" t="str">
        <v>0.53</v>
      </c>
      <c r="R1611" t="str">
        <v>3,8</v>
      </c>
      <c r="S1611" t="str">
        <v>125</v>
      </c>
      <c r="T1611" t="str">
        <v>F-00000300</v>
      </c>
      <c r="U1611" t="str">
        <v>380</v>
      </c>
      <c r="V1611" t="str">
        <v>4.22625</v>
      </c>
      <c r="W1611" t="str">
        <v>0</v>
      </c>
      <c r="X1611" t="str">
        <v>https://tinyurl.com/y5hq5rog</v>
      </c>
    </row>
    <row r="1612">
      <c r="A1612" t="str">
        <v>AutoTable</v>
      </c>
      <c r="D1612" t="str">
        <v>99912-16DTO</v>
      </c>
      <c r="E1612" t="str">
        <v>BBE Ø125 CERCLE ROUGE + DÉTO</v>
      </c>
      <c r="F1612" t="str">
        <v>1</v>
      </c>
      <c r="H1612" t="str">
        <v>BOMBE</v>
      </c>
      <c r="I1612" t="str">
        <v>SPHERIQUE</v>
      </c>
      <c r="J1612" t="str">
        <v>125</v>
      </c>
      <c r="K1612" t="str">
        <v>DETONATION</v>
      </c>
      <c r="L1612" t="str">
        <v>ROUGE</v>
      </c>
      <c r="M1612" t="str">
        <v>CN</v>
      </c>
      <c r="N1612" t="str">
        <v>F4</v>
      </c>
      <c r="O1612" t="str">
        <v>1.3G</v>
      </c>
      <c r="P1612" t="str">
        <v>1008-F4-69253205</v>
      </c>
      <c r="Q1612" t="str">
        <v>0.51</v>
      </c>
      <c r="R1612" t="str">
        <v>3,8</v>
      </c>
      <c r="S1612" t="str">
        <v>125</v>
      </c>
      <c r="T1612" t="str">
        <v>F-00000300</v>
      </c>
      <c r="U1612" t="str">
        <v>131</v>
      </c>
      <c r="V1612" t="str">
        <v>3.525</v>
      </c>
      <c r="W1612" t="str">
        <v>15</v>
      </c>
      <c r="X1612" t="str">
        <v>https://tinyurl.com/y4268kvh</v>
      </c>
    </row>
    <row r="1613">
      <c r="A1613" t="str">
        <v>AutoTable</v>
      </c>
      <c r="D1613" t="str">
        <v>99912-19BR</v>
      </c>
      <c r="E1613" t="str">
        <v>BBE Ø125 DRAPEAU BLEU/BLANC/ROUGE</v>
      </c>
      <c r="F1613" t="str">
        <v>1</v>
      </c>
      <c r="H1613" t="str">
        <v>BOMBE</v>
      </c>
      <c r="I1613" t="str">
        <v>SPHERIQUE</v>
      </c>
      <c r="J1613" t="str">
        <v>125</v>
      </c>
      <c r="K1613" t="str">
        <v>FORME</v>
      </c>
      <c r="L1613" t="str">
        <v>TRICOLORE</v>
      </c>
      <c r="M1613" t="str">
        <v>CN</v>
      </c>
      <c r="N1613" t="str">
        <v>F4</v>
      </c>
      <c r="O1613" t="str">
        <v>1.3G</v>
      </c>
      <c r="P1613" t="str">
        <v>1008-F4-69253205</v>
      </c>
      <c r="Q1613" t="str">
        <v>0.66</v>
      </c>
      <c r="R1613" t="str">
        <v>3,8</v>
      </c>
      <c r="S1613" t="str">
        <v>125</v>
      </c>
      <c r="T1613" t="str">
        <v>F-00000300</v>
      </c>
      <c r="U1613" t="str">
        <v>194</v>
      </c>
      <c r="V1613" t="str">
        <v>4.21846</v>
      </c>
      <c r="W1613" t="str">
        <v>0</v>
      </c>
      <c r="X1613" t="str">
        <v>https://tinyurl.com/y6pnauyp</v>
      </c>
    </row>
    <row r="1614">
      <c r="A1614" t="str">
        <v>AutoTable</v>
      </c>
      <c r="D1614" t="str">
        <v>99915-61</v>
      </c>
      <c r="E1614" t="str">
        <v>BOMBE Ø150 MOTIF SOURIRE 704690</v>
      </c>
      <c r="F1614" t="str">
        <v>OPPORTUNITE</v>
      </c>
      <c r="H1614" t="str">
        <v>BOMBE</v>
      </c>
      <c r="I1614" t="str">
        <v>SPHERIQUE</v>
      </c>
      <c r="J1614" t="str">
        <v>150</v>
      </c>
      <c r="K1614" t="str">
        <v>GEOMETRIE MOTIF</v>
      </c>
      <c r="L1614" t="str">
        <v>MULTICOLORE</v>
      </c>
      <c r="M1614" t="str">
        <v>CN</v>
      </c>
      <c r="N1614" t="str">
        <v>F4</v>
      </c>
      <c r="O1614" t="str">
        <v>1.3G</v>
      </c>
      <c r="P1614" t="str">
        <v>1008-F4-69253207</v>
      </c>
      <c r="Q1614" t="str">
        <v>0.793</v>
      </c>
      <c r="R1614" t="str">
        <v>4</v>
      </c>
      <c r="S1614" t="str">
        <v>150</v>
      </c>
      <c r="T1614" t="str">
        <v>F-00000300</v>
      </c>
      <c r="U1614" t="str">
        <v>56</v>
      </c>
      <c r="V1614" t="str">
        <v>5.77</v>
      </c>
      <c r="W1614" t="str">
        <v>12</v>
      </c>
    </row>
    <row r="1615">
      <c r="A1615" t="str">
        <v>AutoTable</v>
      </c>
      <c r="D1615" t="str">
        <v>99975-16</v>
      </c>
      <c r="E1615" t="str">
        <v>BOMBE Ø75 CERCLE ROUGE ARAIGNEE ARGENT</v>
      </c>
      <c r="F1615" t="str">
        <v>OPPORTUNITE</v>
      </c>
      <c r="H1615" t="str">
        <v>BOMBE</v>
      </c>
      <c r="I1615" t="str">
        <v>SPHERIQUE</v>
      </c>
      <c r="J1615" t="str">
        <v>75</v>
      </c>
      <c r="K1615" t="str">
        <v>GEOMETRIE CERCLE</v>
      </c>
      <c r="L1615" t="str">
        <v>ROUGE</v>
      </c>
      <c r="M1615" t="str">
        <v>CN</v>
      </c>
      <c r="N1615" t="str">
        <v>F4</v>
      </c>
      <c r="O1615" t="str">
        <v>1.3G</v>
      </c>
      <c r="P1615" t="str">
        <v>1008-F4-69252667</v>
      </c>
      <c r="Q1615" t="str">
        <v>0.128</v>
      </c>
      <c r="R1615" t="str">
        <v>3</v>
      </c>
      <c r="S1615" t="str">
        <v>75</v>
      </c>
      <c r="T1615" t="str">
        <v>F-00000300</v>
      </c>
      <c r="U1615" t="str">
        <v>780</v>
      </c>
      <c r="V1615" t="str">
        <v>1.11</v>
      </c>
      <c r="W1615" t="str">
        <v>24</v>
      </c>
    </row>
    <row r="1616">
      <c r="A1616" t="str">
        <v>AutoTable</v>
      </c>
      <c r="D1616" t="str">
        <v>SDF703496R3</v>
      </c>
      <c r="E1616" t="str">
        <v>SAC DE 5 BBES 100 MM R3 PAPILLON ROUGE</v>
      </c>
      <c r="F1616" t="str">
        <v>CLIENT SDF</v>
      </c>
      <c r="H1616" t="str">
        <v>BOMBE</v>
      </c>
      <c r="I1616" t="str">
        <v>SPHERIQUE</v>
      </c>
      <c r="J1616" t="str">
        <v>100</v>
      </c>
      <c r="K1616" t="str">
        <v>SPECIAL PAPILLON</v>
      </c>
      <c r="L1616" t="str">
        <v>ROUGE</v>
      </c>
      <c r="M1616" t="str">
        <v>CN</v>
      </c>
      <c r="N1616" t="str">
        <v>F4</v>
      </c>
      <c r="O1616" t="str">
        <v>1.3G</v>
      </c>
      <c r="P1616" t="str">
        <v>1170-F4-02742</v>
      </c>
      <c r="Q1616" t="str">
        <v>1.555</v>
      </c>
      <c r="R1616" t="str">
        <v>15</v>
      </c>
      <c r="S1616" t="str">
        <v>100</v>
      </c>
      <c r="T1616" t="str">
        <v>F-00000234</v>
      </c>
      <c r="U1616" t="str">
        <v>0</v>
      </c>
      <c r="V1616" t="str">
        <v>11.59412</v>
      </c>
      <c r="W1616" t="str">
        <v>0</v>
      </c>
    </row>
    <row r="1617">
      <c r="A1617" t="str">
        <v>AutoTable</v>
      </c>
      <c r="D1617" t="str">
        <v>SDF703496R4</v>
      </c>
      <c r="E1617" t="str">
        <v>SAC DE 5 BBES 100 MM R4 PAPILLON ROUGE</v>
      </c>
      <c r="F1617" t="str">
        <v>CLIENT SDF</v>
      </c>
      <c r="H1617" t="str">
        <v>BOMBE</v>
      </c>
      <c r="I1617" t="str">
        <v>SPHERIQUE</v>
      </c>
      <c r="J1617" t="str">
        <v>100</v>
      </c>
      <c r="K1617" t="str">
        <v>SPECIAL PAPILLON</v>
      </c>
      <c r="L1617" t="str">
        <v>ROUGE</v>
      </c>
      <c r="M1617" t="str">
        <v>CN</v>
      </c>
      <c r="N1617" t="str">
        <v>F4</v>
      </c>
      <c r="O1617" t="str">
        <v>1.3G</v>
      </c>
      <c r="P1617" t="str">
        <v>1170-F4-02742</v>
      </c>
      <c r="Q1617" t="str">
        <v>1.555</v>
      </c>
      <c r="R1617" t="str">
        <v>20</v>
      </c>
      <c r="S1617" t="str">
        <v>100</v>
      </c>
      <c r="T1617" t="str">
        <v>F-00000234</v>
      </c>
      <c r="U1617" t="str">
        <v>0</v>
      </c>
      <c r="V1617" t="str">
        <v>11.6156</v>
      </c>
      <c r="W1617" t="str">
        <v>0</v>
      </c>
    </row>
    <row r="1618">
      <c r="A1618" t="str">
        <v>AutoTable</v>
      </c>
      <c r="D1618" t="str">
        <v>SDF76975-17R3</v>
      </c>
      <c r="E1618" t="str">
        <v>SAC DE 5 BBES 75MM MOLDAVE FRISSON BLANC R3</v>
      </c>
      <c r="F1618" t="str">
        <v>CLIENT SDF</v>
      </c>
      <c r="H1618" t="str">
        <v>BOMBE</v>
      </c>
      <c r="I1618" t="str">
        <v>SPHERIQUE</v>
      </c>
      <c r="J1618" t="str">
        <v>75</v>
      </c>
      <c r="K1618" t="str">
        <v>ARAIGNEE</v>
      </c>
      <c r="L1618" t="str">
        <v>FRISSON</v>
      </c>
      <c r="M1618" t="str">
        <v>CN</v>
      </c>
      <c r="N1618" t="str">
        <v>F4</v>
      </c>
      <c r="O1618" t="str">
        <v>1.3G</v>
      </c>
      <c r="P1618" t="str">
        <v>1008-F4-69245225</v>
      </c>
      <c r="Q1618" t="str">
        <v>0.65</v>
      </c>
      <c r="R1618" t="str">
        <v>15</v>
      </c>
      <c r="S1618" t="str">
        <v>75</v>
      </c>
      <c r="T1618" t="str">
        <v>F-00000300</v>
      </c>
      <c r="U1618" t="str">
        <v>0</v>
      </c>
      <c r="V1618" t="str">
        <v>0</v>
      </c>
      <c r="W1618" t="str">
        <v>0</v>
      </c>
    </row>
    <row r="1619">
      <c r="A1619" t="str">
        <v>AutoTable</v>
      </c>
      <c r="D1619" t="str">
        <v>SDF76975-17R4</v>
      </c>
      <c r="E1619" t="str">
        <v>sac de 5 bbes 75mm moldave frisson blanc R4</v>
      </c>
      <c r="F1619" t="str">
        <v>CLIENT SDF</v>
      </c>
      <c r="H1619" t="str">
        <v>BOMBE</v>
      </c>
      <c r="I1619" t="str">
        <v>SPHERIQUE</v>
      </c>
      <c r="J1619" t="str">
        <v>75</v>
      </c>
      <c r="K1619" t="str">
        <v>ARAIGNEE</v>
      </c>
      <c r="L1619" t="str">
        <v>FRISSON</v>
      </c>
      <c r="M1619" t="str">
        <v>CN</v>
      </c>
      <c r="N1619" t="str">
        <v>F4</v>
      </c>
      <c r="O1619" t="str">
        <v>1.3G</v>
      </c>
      <c r="P1619" t="str">
        <v>1008-F4-69245225</v>
      </c>
      <c r="Q1619" t="str">
        <v>0.65</v>
      </c>
      <c r="R1619" t="str">
        <v>20</v>
      </c>
      <c r="S1619" t="str">
        <v>75</v>
      </c>
      <c r="T1619" t="str">
        <v>F-00000300</v>
      </c>
      <c r="U1619" t="str">
        <v>0</v>
      </c>
      <c r="V1619" t="str">
        <v>0</v>
      </c>
      <c r="W1619" t="str">
        <v>0</v>
      </c>
    </row>
    <row r="1620">
      <c r="A1620" t="str">
        <v>AutoTable</v>
      </c>
      <c r="D1620" t="str">
        <v>SDF99475-08R2</v>
      </c>
      <c r="E1620" t="str">
        <v>SAC DE 5 BBES 75 MM R2 PAPILLON MULTICOLORE</v>
      </c>
      <c r="F1620" t="str">
        <v>CLIENT SDF</v>
      </c>
      <c r="H1620" t="str">
        <v>BOMBE</v>
      </c>
      <c r="I1620" t="str">
        <v>SPHERIQUE</v>
      </c>
      <c r="J1620" t="str">
        <v>75</v>
      </c>
      <c r="K1620" t="str">
        <v>SPECIAL PAPILLON</v>
      </c>
      <c r="L1620" t="str">
        <v>MULTICOLORE</v>
      </c>
      <c r="M1620" t="str">
        <v>CN</v>
      </c>
      <c r="N1620" t="str">
        <v>F4</v>
      </c>
      <c r="O1620" t="str">
        <v>1.3G</v>
      </c>
      <c r="P1620" t="str">
        <v>1008-F4-69252667</v>
      </c>
      <c r="Q1620" t="str">
        <v>0.675</v>
      </c>
      <c r="R1620" t="str">
        <v>10</v>
      </c>
      <c r="S1620" t="str">
        <v>75</v>
      </c>
      <c r="T1620" t="str">
        <v>F-00000300</v>
      </c>
      <c r="U1620" t="str">
        <v>0</v>
      </c>
      <c r="V1620" t="str">
        <v>6.532</v>
      </c>
      <c r="W1620" t="str">
        <v>0</v>
      </c>
    </row>
    <row r="1621">
      <c r="A1621" t="str">
        <v>AutoTable</v>
      </c>
      <c r="D1621" t="str">
        <v>SDF99475-08R3</v>
      </c>
      <c r="E1621" t="str">
        <v>SAC DE 5 BBES 75 MM R3 PAPILLON MULTICOLORE</v>
      </c>
      <c r="F1621" t="str">
        <v>CLIENT SDF</v>
      </c>
      <c r="H1621" t="str">
        <v>BOMBE</v>
      </c>
      <c r="I1621" t="str">
        <v>SPHERIQUE</v>
      </c>
      <c r="J1621" t="str">
        <v>75</v>
      </c>
      <c r="K1621" t="str">
        <v>SPECIAL PAPILLON</v>
      </c>
      <c r="L1621" t="str">
        <v>MULTICOLORE</v>
      </c>
      <c r="M1621" t="str">
        <v>CN</v>
      </c>
      <c r="N1621" t="str">
        <v>F4</v>
      </c>
      <c r="O1621" t="str">
        <v>1.3G</v>
      </c>
      <c r="P1621" t="str">
        <v>1008-F4-69252667</v>
      </c>
      <c r="Q1621" t="str">
        <v>0.675</v>
      </c>
      <c r="R1621" t="str">
        <v>15</v>
      </c>
      <c r="S1621" t="str">
        <v>75</v>
      </c>
      <c r="T1621" t="str">
        <v>F-00000300</v>
      </c>
      <c r="U1621" t="str">
        <v>0</v>
      </c>
      <c r="V1621" t="str">
        <v>6.517</v>
      </c>
      <c r="W1621" t="str">
        <v>0</v>
      </c>
    </row>
    <row r="1622">
      <c r="A1622" t="str">
        <v>AutoTable</v>
      </c>
      <c r="D1622" t="str">
        <v>SDF99475-08R4</v>
      </c>
      <c r="E1622" t="str">
        <v>SAC DE 5 BBES 75 MM R4 PAPILLON MULTICOLORE</v>
      </c>
      <c r="F1622" t="str">
        <v>CLIENT SDF</v>
      </c>
      <c r="H1622" t="str">
        <v>BOMBE</v>
      </c>
      <c r="I1622" t="str">
        <v>SPHERIQUE</v>
      </c>
      <c r="J1622" t="str">
        <v>75</v>
      </c>
      <c r="K1622" t="str">
        <v>SPECIAL PAPILLON</v>
      </c>
      <c r="L1622" t="str">
        <v>MULTICOLORE</v>
      </c>
      <c r="M1622" t="str">
        <v>CN</v>
      </c>
      <c r="N1622" t="str">
        <v>F4</v>
      </c>
      <c r="O1622" t="str">
        <v>1.3G</v>
      </c>
      <c r="P1622" t="str">
        <v>1008-F4-69252667</v>
      </c>
      <c r="Q1622" t="str">
        <v>0.675</v>
      </c>
      <c r="R1622" t="str">
        <v>20</v>
      </c>
      <c r="S1622" t="str">
        <v>75</v>
      </c>
      <c r="T1622" t="str">
        <v>F-00000300</v>
      </c>
      <c r="U1622" t="str">
        <v>0</v>
      </c>
      <c r="V1622" t="str">
        <v>6.84184</v>
      </c>
      <c r="W1622" t="str">
        <v>0</v>
      </c>
    </row>
    <row r="1623">
      <c r="A1623" t="str">
        <v>AutoTable</v>
      </c>
      <c r="D1623" t="str">
        <v>SDF99675-37R2</v>
      </c>
      <c r="E1623" t="str">
        <v>SAC DE 5 BBES 75 MM R2 SAULE CLIGNOTANT OR R2</v>
      </c>
      <c r="F1623" t="str">
        <v>CLIENT SDF</v>
      </c>
      <c r="H1623" t="str">
        <v>BOMBE</v>
      </c>
      <c r="I1623" t="str">
        <v>SPHERIQUE</v>
      </c>
      <c r="J1623" t="str">
        <v>75</v>
      </c>
      <c r="K1623" t="str">
        <v>ARAIGNEE</v>
      </c>
      <c r="L1623" t="str">
        <v>OR</v>
      </c>
      <c r="M1623" t="str">
        <v>CN</v>
      </c>
      <c r="N1623" t="str">
        <v>F4</v>
      </c>
      <c r="O1623" t="str">
        <v>1.3G</v>
      </c>
      <c r="P1623" t="str">
        <v>1008-F4-69252667</v>
      </c>
      <c r="Q1623" t="str">
        <v>0.7</v>
      </c>
      <c r="R1623" t="str">
        <v>10</v>
      </c>
      <c r="S1623" t="str">
        <v>75</v>
      </c>
      <c r="T1623" t="str">
        <v>F-00000300</v>
      </c>
      <c r="U1623" t="str">
        <v>0</v>
      </c>
      <c r="V1623" t="str">
        <v>3.93688</v>
      </c>
      <c r="W1623" t="str">
        <v>0</v>
      </c>
    </row>
    <row r="1624">
      <c r="A1624" t="str">
        <v>AutoTable</v>
      </c>
      <c r="D1624" t="str">
        <v>SDF99675-37R3</v>
      </c>
      <c r="E1624" t="str">
        <v>SAC DE 5 BBES 75 MM R3 SAULE CLIGNO OR</v>
      </c>
      <c r="F1624" t="str">
        <v>CLIENT SDF</v>
      </c>
      <c r="H1624" t="str">
        <v>BOMBE</v>
      </c>
      <c r="I1624" t="str">
        <v>SPHERIQUE</v>
      </c>
      <c r="J1624" t="str">
        <v>75</v>
      </c>
      <c r="K1624" t="str">
        <v>ARAIGNEE</v>
      </c>
      <c r="L1624" t="str">
        <v>OR</v>
      </c>
      <c r="M1624" t="str">
        <v>CN</v>
      </c>
      <c r="N1624" t="str">
        <v>F4</v>
      </c>
      <c r="O1624" t="str">
        <v>1.3G</v>
      </c>
      <c r="P1624" t="str">
        <v>1008-F4-69252667</v>
      </c>
      <c r="Q1624" t="str">
        <v>0.7</v>
      </c>
      <c r="R1624" t="str">
        <v>15</v>
      </c>
      <c r="S1624" t="str">
        <v>75</v>
      </c>
      <c r="T1624" t="str">
        <v>F-00000300</v>
      </c>
      <c r="U1624" t="str">
        <v>0</v>
      </c>
      <c r="V1624" t="str">
        <v>6.8</v>
      </c>
      <c r="W1624" t="str">
        <v>0</v>
      </c>
    </row>
    <row r="1625">
      <c r="A1625" t="str">
        <v>AutoTable</v>
      </c>
      <c r="D1625" t="str">
        <v>SDF99675-37R4</v>
      </c>
      <c r="E1625" t="str">
        <v>SAC DE 5 BBES 75 MM R4 SAULE CLIGNOTANT OR</v>
      </c>
      <c r="F1625" t="str">
        <v>CLIENT SDF</v>
      </c>
      <c r="H1625" t="str">
        <v>BOMBE</v>
      </c>
      <c r="I1625" t="str">
        <v>SPHERIQUE</v>
      </c>
      <c r="J1625" t="str">
        <v>75</v>
      </c>
      <c r="K1625" t="str">
        <v>ARAIGNEE</v>
      </c>
      <c r="L1625" t="str">
        <v>OR</v>
      </c>
      <c r="M1625" t="str">
        <v>CN</v>
      </c>
      <c r="N1625" t="str">
        <v>F4</v>
      </c>
      <c r="O1625" t="str">
        <v>1.3G</v>
      </c>
      <c r="P1625" t="str">
        <v>1008-F4-69252667</v>
      </c>
      <c r="Q1625" t="str">
        <v>0.7</v>
      </c>
      <c r="R1625" t="str">
        <v>20</v>
      </c>
      <c r="S1625" t="str">
        <v>75</v>
      </c>
      <c r="T1625" t="str">
        <v>F-00000300</v>
      </c>
      <c r="U1625" t="str">
        <v>0</v>
      </c>
      <c r="V1625" t="str">
        <v>6.83</v>
      </c>
      <c r="W1625" t="str">
        <v>0</v>
      </c>
    </row>
    <row r="1626">
      <c r="A1626" t="str">
        <v>AutoTable</v>
      </c>
      <c r="D1626" t="str">
        <v>30050-01CE</v>
      </c>
      <c r="E1626" t="str">
        <v>CH. Ø50 8 BTTES  OEUFS DE DRAGON</v>
      </c>
      <c r="F1626" t="str">
        <v>1</v>
      </c>
      <c r="H1626" t="str">
        <v>CHANDELLE</v>
      </c>
      <c r="I1626" t="str">
        <v>BOMBETTE</v>
      </c>
      <c r="J1626" t="str">
        <v>50</v>
      </c>
      <c r="K1626" t="str">
        <v>CREPITANT</v>
      </c>
      <c r="L1626" t="str">
        <v>OR</v>
      </c>
      <c r="M1626" t="str">
        <v>CN</v>
      </c>
      <c r="N1626" t="str">
        <v>F4</v>
      </c>
      <c r="O1626" t="str">
        <v>1.4G</v>
      </c>
      <c r="P1626" t="str">
        <v>1008-F4-69245794</v>
      </c>
      <c r="Q1626" t="str">
        <v>0.354</v>
      </c>
      <c r="R1626" t="str">
        <v>30</v>
      </c>
      <c r="S1626" t="str">
        <v>50</v>
      </c>
      <c r="T1626" t="str">
        <v>F-00000262</v>
      </c>
      <c r="U1626" t="str">
        <v>0</v>
      </c>
      <c r="V1626" t="str">
        <v>5.46</v>
      </c>
      <c r="W1626" t="str">
        <v>0</v>
      </c>
      <c r="X1626" t="str">
        <v>https://tinyurl.com/y3nf7qew</v>
      </c>
    </row>
    <row r="1627">
      <c r="A1627" t="str">
        <v>AutoTable</v>
      </c>
      <c r="D1627" t="str">
        <v>30050-02CE</v>
      </c>
      <c r="E1627" t="str">
        <v>CH. Ø50 8 BTTES  BLEUES</v>
      </c>
      <c r="F1627" t="str">
        <v>1</v>
      </c>
      <c r="H1627" t="str">
        <v>CHANDELLE</v>
      </c>
      <c r="I1627" t="str">
        <v>BOMBETTE</v>
      </c>
      <c r="J1627" t="str">
        <v>50</v>
      </c>
      <c r="K1627" t="str">
        <v>PIVOINE</v>
      </c>
      <c r="L1627" t="str">
        <v>BLEU</v>
      </c>
      <c r="M1627" t="str">
        <v>CN</v>
      </c>
      <c r="N1627" t="str">
        <v>F4</v>
      </c>
      <c r="O1627" t="str">
        <v>1.4G</v>
      </c>
      <c r="P1627" t="str">
        <v>1008-F4-69245794</v>
      </c>
      <c r="Q1627" t="str">
        <v>0.356</v>
      </c>
      <c r="R1627" t="str">
        <v>30</v>
      </c>
      <c r="S1627" t="str">
        <v>50</v>
      </c>
      <c r="T1627" t="str">
        <v>F-00000262</v>
      </c>
      <c r="U1627" t="str">
        <v>109</v>
      </c>
      <c r="V1627" t="str">
        <v>5.445</v>
      </c>
      <c r="W1627" t="str">
        <v>0</v>
      </c>
      <c r="X1627" t="str">
        <v>https://tinyurl.com/y5ynlxrb</v>
      </c>
    </row>
    <row r="1628">
      <c r="A1628" t="str">
        <v>AutoTable</v>
      </c>
      <c r="D1628" t="str">
        <v>30050-06CE</v>
      </c>
      <c r="E1628" t="str">
        <v>CH. Ø50 8 BTTES  ROUGES</v>
      </c>
      <c r="F1628" t="str">
        <v>1</v>
      </c>
      <c r="H1628" t="str">
        <v>CHANDELLE</v>
      </c>
      <c r="I1628" t="str">
        <v>BOMBETTE</v>
      </c>
      <c r="J1628" t="str">
        <v>50</v>
      </c>
      <c r="K1628" t="str">
        <v>PIVOINE</v>
      </c>
      <c r="L1628" t="str">
        <v>ROUGE</v>
      </c>
      <c r="M1628" t="str">
        <v>CN</v>
      </c>
      <c r="N1628" t="str">
        <v>F4</v>
      </c>
      <c r="O1628" t="str">
        <v>1.4G</v>
      </c>
      <c r="P1628" t="str">
        <v>1008-F4-69245794</v>
      </c>
      <c r="Q1628" t="str">
        <v>0.356</v>
      </c>
      <c r="R1628" t="str">
        <v>30</v>
      </c>
      <c r="S1628" t="str">
        <v>50</v>
      </c>
      <c r="T1628" t="str">
        <v>F-00000262</v>
      </c>
      <c r="U1628" t="str">
        <v>72</v>
      </c>
      <c r="V1628" t="str">
        <v>5.43917</v>
      </c>
      <c r="W1628" t="str">
        <v>0</v>
      </c>
      <c r="X1628" t="str">
        <v>https://tinyurl.com/y2j55mx3</v>
      </c>
    </row>
    <row r="1629">
      <c r="A1629" t="str">
        <v>AutoTable</v>
      </c>
      <c r="D1629" t="str">
        <v>30050-08CE</v>
      </c>
      <c r="E1629" t="str">
        <v>CH. Ø50 8 BTTES  MULTICOLORES</v>
      </c>
      <c r="F1629" t="str">
        <v>1</v>
      </c>
      <c r="H1629" t="str">
        <v>CHANDELLE</v>
      </c>
      <c r="I1629" t="str">
        <v>BOMBETTE</v>
      </c>
      <c r="J1629" t="str">
        <v>50</v>
      </c>
      <c r="K1629" t="str">
        <v>PIVOINE</v>
      </c>
      <c r="L1629" t="str">
        <v>MULTICOLORE</v>
      </c>
      <c r="M1629" t="str">
        <v>CN</v>
      </c>
      <c r="N1629" t="str">
        <v>F4</v>
      </c>
      <c r="O1629" t="str">
        <v>1.4G</v>
      </c>
      <c r="P1629" t="str">
        <v>1008-F4-69245794</v>
      </c>
      <c r="Q1629" t="str">
        <v>0.356</v>
      </c>
      <c r="R1629" t="str">
        <v>30</v>
      </c>
      <c r="S1629" t="str">
        <v>50</v>
      </c>
      <c r="T1629" t="str">
        <v>F-00000262</v>
      </c>
      <c r="U1629" t="str">
        <v>96</v>
      </c>
      <c r="V1629" t="str">
        <v>5.43917</v>
      </c>
      <c r="W1629" t="str">
        <v>1</v>
      </c>
    </row>
    <row r="1630">
      <c r="A1630" t="str">
        <v>AutoTable</v>
      </c>
      <c r="D1630" t="str">
        <v>30050-09CE</v>
      </c>
      <c r="E1630" t="str">
        <v>CH. Ø50 8 BTTES  ARGENT</v>
      </c>
      <c r="F1630" t="str">
        <v>1</v>
      </c>
      <c r="H1630" t="str">
        <v>CHANDELLE</v>
      </c>
      <c r="I1630" t="str">
        <v>BOMBETTE</v>
      </c>
      <c r="J1630" t="str">
        <v>50</v>
      </c>
      <c r="K1630" t="str">
        <v>PIVOINE</v>
      </c>
      <c r="L1630" t="str">
        <v>ARGENT</v>
      </c>
      <c r="M1630" t="str">
        <v>CN</v>
      </c>
      <c r="N1630" t="str">
        <v>F4</v>
      </c>
      <c r="O1630" t="str">
        <v>1.4G</v>
      </c>
      <c r="P1630" t="str">
        <v>1008-F4-69245794</v>
      </c>
      <c r="Q1630" t="str">
        <v>0.354</v>
      </c>
      <c r="R1630" t="str">
        <v>30</v>
      </c>
      <c r="S1630" t="str">
        <v>50</v>
      </c>
      <c r="T1630" t="str">
        <v>F-00000262</v>
      </c>
      <c r="U1630" t="str">
        <v>0</v>
      </c>
      <c r="V1630" t="str">
        <v>5.46</v>
      </c>
      <c r="W1630" t="str">
        <v>0</v>
      </c>
      <c r="X1630" t="str">
        <v>https://youtu.be/SjvzwkKx7l8</v>
      </c>
    </row>
    <row r="1631">
      <c r="A1631" t="str">
        <v>AutoTable</v>
      </c>
      <c r="D1631" t="str">
        <v>30050-19CE</v>
      </c>
      <c r="E1631" t="str">
        <v>CH. Ø50 8 BTTES  FILET D'OR</v>
      </c>
      <c r="F1631" t="str">
        <v>1</v>
      </c>
      <c r="H1631" t="str">
        <v>CHANDELLE</v>
      </c>
      <c r="I1631" t="str">
        <v>BOMBETTE</v>
      </c>
      <c r="J1631" t="str">
        <v>50</v>
      </c>
      <c r="K1631" t="str">
        <v>PLEUREUR</v>
      </c>
      <c r="L1631" t="str">
        <v>KAMURO</v>
      </c>
      <c r="M1631" t="str">
        <v>CN</v>
      </c>
      <c r="N1631" t="str">
        <v>F4</v>
      </c>
      <c r="O1631" t="str">
        <v>1.4G</v>
      </c>
      <c r="P1631" t="str">
        <v>1008-F4-69245794</v>
      </c>
      <c r="Q1631" t="str">
        <v>0.353</v>
      </c>
      <c r="R1631" t="str">
        <v>30</v>
      </c>
      <c r="S1631" t="str">
        <v>50</v>
      </c>
      <c r="T1631" t="str">
        <v>F-00000262</v>
      </c>
      <c r="U1631" t="str">
        <v>0</v>
      </c>
      <c r="V1631" t="str">
        <v>5.45992</v>
      </c>
      <c r="W1631" t="str">
        <v>0</v>
      </c>
      <c r="X1631" t="str">
        <v>https://tinyurl.com/y38ohsjl</v>
      </c>
    </row>
    <row r="1632">
      <c r="A1632" t="str">
        <v>AutoTable</v>
      </c>
      <c r="D1632" t="str">
        <v>30050-22CE</v>
      </c>
      <c r="E1632" t="str">
        <v>CHAND 50 MM 8 BB CHARME BULGARE FRISSON BLANC</v>
      </c>
      <c r="F1632" t="str">
        <v>ANCIENNES REFS</v>
      </c>
      <c r="H1632" t="str">
        <v>CHANDELLE</v>
      </c>
      <c r="I1632" t="str">
        <v>BOMBETTE</v>
      </c>
      <c r="J1632" t="str">
        <v>50</v>
      </c>
      <c r="K1632" t="str">
        <v>BOMBE</v>
      </c>
      <c r="L1632" t="str">
        <v>FRISSON</v>
      </c>
      <c r="M1632" t="str">
        <v>CN</v>
      </c>
      <c r="N1632" t="str">
        <v>F4</v>
      </c>
      <c r="O1632" t="str">
        <v>1.4G</v>
      </c>
      <c r="P1632" t="str">
        <v>1008-F4-69245794</v>
      </c>
      <c r="Q1632" t="str">
        <v>0.39</v>
      </c>
      <c r="R1632" t="str">
        <v>30</v>
      </c>
      <c r="S1632" t="str">
        <v>50</v>
      </c>
      <c r="T1632" t="str">
        <v>F-00000262</v>
      </c>
      <c r="U1632" t="str">
        <v>0</v>
      </c>
      <c r="V1632" t="str">
        <v>5.04</v>
      </c>
      <c r="W1632" t="str">
        <v>0</v>
      </c>
    </row>
    <row r="1633">
      <c r="A1633" t="str">
        <v>AutoTable</v>
      </c>
      <c r="D1633" t="str">
        <v>30050-24CE</v>
      </c>
      <c r="E1633" t="str">
        <v>CHAND 50 MM 8 BB CHARME BULGARE VERT D'EAU</v>
      </c>
      <c r="F1633" t="str">
        <v>ANCIENNES REFS</v>
      </c>
      <c r="H1633" t="str">
        <v>CHANDELLE</v>
      </c>
      <c r="I1633" t="str">
        <v>BOMBETTE</v>
      </c>
      <c r="J1633" t="str">
        <v>50</v>
      </c>
      <c r="K1633" t="str">
        <v>BOMBE</v>
      </c>
      <c r="L1633" t="str">
        <v>VERT</v>
      </c>
      <c r="M1633" t="str">
        <v>CN</v>
      </c>
      <c r="N1633" t="str">
        <v>F4</v>
      </c>
      <c r="O1633" t="str">
        <v>1.4G</v>
      </c>
      <c r="P1633" t="str">
        <v>1008-F4-69245794</v>
      </c>
      <c r="Q1633" t="str">
        <v>0.39</v>
      </c>
      <c r="R1633" t="str">
        <v>30</v>
      </c>
      <c r="S1633" t="str">
        <v>50</v>
      </c>
      <c r="T1633" t="str">
        <v>F-00000262</v>
      </c>
      <c r="U1633" t="str">
        <v>0</v>
      </c>
      <c r="V1633" t="str">
        <v>5.04</v>
      </c>
      <c r="W1633" t="str">
        <v>0</v>
      </c>
    </row>
    <row r="1634">
      <c r="A1634" t="str">
        <v>AutoTable</v>
      </c>
      <c r="D1634" t="str">
        <v>30050-26CE</v>
      </c>
      <c r="E1634" t="str">
        <v>CH. Ø50 8 BTTES  MANDARINE</v>
      </c>
      <c r="F1634" t="str">
        <v>1</v>
      </c>
      <c r="H1634" t="str">
        <v>CHANDELLE</v>
      </c>
      <c r="I1634" t="str">
        <v>BOMBETTE</v>
      </c>
      <c r="J1634" t="str">
        <v>50</v>
      </c>
      <c r="K1634" t="str">
        <v>PIVOINE</v>
      </c>
      <c r="L1634" t="str">
        <v>ORANGE</v>
      </c>
      <c r="M1634" t="str">
        <v>CN</v>
      </c>
      <c r="N1634" t="str">
        <v>F4</v>
      </c>
      <c r="O1634" t="str">
        <v>1.4G</v>
      </c>
      <c r="P1634" t="str">
        <v>1008-F4-69245794</v>
      </c>
      <c r="Q1634" t="str">
        <v>0.354</v>
      </c>
      <c r="R1634" t="str">
        <v>30</v>
      </c>
      <c r="S1634" t="str">
        <v>50</v>
      </c>
      <c r="T1634" t="str">
        <v>F-00000262</v>
      </c>
      <c r="U1634" t="str">
        <v>0</v>
      </c>
      <c r="V1634" t="str">
        <v>5.47545</v>
      </c>
      <c r="W1634" t="str">
        <v>0</v>
      </c>
      <c r="X1634" t="str">
        <v>https://youtu.be/kfnWHczlm7E</v>
      </c>
    </row>
    <row r="1635">
      <c r="A1635" t="str">
        <v>AutoTable</v>
      </c>
      <c r="D1635" t="str">
        <v>31520</v>
      </c>
      <c r="E1635" t="str">
        <v>BOTTE DE 3 CHANDELLES Ø20 7 BTTES DÉTO</v>
      </c>
      <c r="F1635" t="str">
        <v>1</v>
      </c>
      <c r="H1635" t="str">
        <v>CHANDELLE</v>
      </c>
      <c r="I1635" t="str">
        <v>BOMBETTE</v>
      </c>
      <c r="J1635" t="str">
        <v>20</v>
      </c>
      <c r="K1635" t="str">
        <v>DETONATION</v>
      </c>
      <c r="L1635" t="str">
        <v>ARGENT</v>
      </c>
      <c r="M1635" t="str">
        <v>CN</v>
      </c>
      <c r="N1635" t="str">
        <v>F3</v>
      </c>
      <c r="O1635" t="str">
        <v>1.3G</v>
      </c>
      <c r="P1635" t="str">
        <v>1008-F3-69248742</v>
      </c>
      <c r="Q1635" t="str">
        <v>0.063</v>
      </c>
      <c r="R1635" t="str">
        <v>25</v>
      </c>
      <c r="S1635" t="str">
        <v>25</v>
      </c>
      <c r="T1635" t="str">
        <v>F-00000300</v>
      </c>
      <c r="U1635" t="str">
        <v>1163</v>
      </c>
      <c r="V1635" t="str">
        <v>2.19811</v>
      </c>
      <c r="W1635" t="str">
        <v>800</v>
      </c>
      <c r="X1635" t="str">
        <v>https://youtu.be/ebIYmMJOock</v>
      </c>
    </row>
    <row r="1636">
      <c r="A1636" t="str">
        <v>AutoTable</v>
      </c>
      <c r="D1636" t="str">
        <v>38030-01</v>
      </c>
      <c r="E1636" t="str">
        <v>CH. Ø30 8 BTTES FRISSON + TC FRISSON</v>
      </c>
      <c r="F1636" t="str">
        <v>1</v>
      </c>
      <c r="H1636" t="str">
        <v>CHANDELLE</v>
      </c>
      <c r="I1636" t="str">
        <v>BOMBETTE</v>
      </c>
      <c r="J1636" t="str">
        <v>30</v>
      </c>
      <c r="K1636" t="str">
        <v>CREPITANT</v>
      </c>
      <c r="L1636" t="str">
        <v>OR</v>
      </c>
      <c r="M1636" t="str">
        <v>CN</v>
      </c>
      <c r="N1636" t="str">
        <v>F3</v>
      </c>
      <c r="O1636" t="str">
        <v>1.4G</v>
      </c>
      <c r="P1636" t="str">
        <v>1008-F3-69242597</v>
      </c>
      <c r="Q1636" t="str">
        <v>0.106</v>
      </c>
      <c r="R1636" t="str">
        <v>30</v>
      </c>
      <c r="S1636" t="str">
        <v>25</v>
      </c>
      <c r="T1636" t="str">
        <v>F-00000300</v>
      </c>
      <c r="U1636" t="str">
        <v>1390</v>
      </c>
      <c r="V1636" t="str">
        <v>1.73613</v>
      </c>
      <c r="W1636" t="str">
        <v>750</v>
      </c>
      <c r="X1636" t="str">
        <v>https://tinyurl.com/yxu99v63</v>
      </c>
    </row>
    <row r="1637">
      <c r="A1637" t="str">
        <v>AutoTable</v>
      </c>
      <c r="D1637" t="str">
        <v>38030-02</v>
      </c>
      <c r="E1637" t="str">
        <v>CH. Ø30 8 BTTES BLEUES + TC BLEU</v>
      </c>
      <c r="F1637" t="str">
        <v>1</v>
      </c>
      <c r="H1637" t="str">
        <v>CHANDELLE</v>
      </c>
      <c r="I1637" t="str">
        <v>BOMBETTE</v>
      </c>
      <c r="J1637" t="str">
        <v>30</v>
      </c>
      <c r="K1637" t="str">
        <v>PIVOINE</v>
      </c>
      <c r="L1637" t="str">
        <v>BLEU</v>
      </c>
      <c r="M1637" t="str">
        <v>CN</v>
      </c>
      <c r="N1637" t="str">
        <v>F3</v>
      </c>
      <c r="O1637" t="str">
        <v>1.4G</v>
      </c>
      <c r="P1637" t="str">
        <v>1008-F3-69242597</v>
      </c>
      <c r="Q1637" t="str">
        <v>0.106</v>
      </c>
      <c r="R1637" t="str">
        <v>30</v>
      </c>
      <c r="S1637" t="str">
        <v>25</v>
      </c>
      <c r="T1637" t="str">
        <v>F-00000300</v>
      </c>
      <c r="U1637" t="str">
        <v>564</v>
      </c>
      <c r="V1637" t="str">
        <v>1.7493</v>
      </c>
      <c r="W1637" t="str">
        <v>205</v>
      </c>
      <c r="X1637" t="str">
        <v>https://tinyurl.com/yy4arqz2</v>
      </c>
    </row>
    <row r="1638">
      <c r="A1638" t="str">
        <v>AutoTable</v>
      </c>
      <c r="D1638" t="str">
        <v>38030-05</v>
      </c>
      <c r="E1638" t="str">
        <v>CH. Ø30 8 BTTES VERTES + TC VERT</v>
      </c>
      <c r="F1638" t="str">
        <v>1</v>
      </c>
      <c r="H1638" t="str">
        <v>CHANDELLE</v>
      </c>
      <c r="I1638" t="str">
        <v>BOMBETTE</v>
      </c>
      <c r="J1638" t="str">
        <v>30</v>
      </c>
      <c r="K1638" t="str">
        <v>PIVOINE</v>
      </c>
      <c r="L1638" t="str">
        <v>VERT</v>
      </c>
      <c r="M1638" t="str">
        <v>CN</v>
      </c>
      <c r="N1638" t="str">
        <v>F3</v>
      </c>
      <c r="O1638" t="str">
        <v>1.4G</v>
      </c>
      <c r="P1638" t="str">
        <v>1008-F3-69242597</v>
      </c>
      <c r="Q1638" t="str">
        <v>0.106</v>
      </c>
      <c r="R1638" t="str">
        <v>30</v>
      </c>
      <c r="S1638" t="str">
        <v>25</v>
      </c>
      <c r="T1638" t="str">
        <v>F-00000300</v>
      </c>
      <c r="U1638" t="str">
        <v>888</v>
      </c>
      <c r="V1638" t="str">
        <v>1.75514</v>
      </c>
      <c r="W1638" t="str">
        <v>10</v>
      </c>
      <c r="X1638" t="str">
        <v>https://youtu.be/Jfb9XPkbHdE</v>
      </c>
    </row>
    <row r="1639">
      <c r="A1639" t="str">
        <v>AutoTable</v>
      </c>
      <c r="D1639" t="str">
        <v>38030-06</v>
      </c>
      <c r="E1639" t="str">
        <v>CH. Ø30 8 BTTES ROUGES + TC ROUGE</v>
      </c>
      <c r="F1639" t="str">
        <v>1</v>
      </c>
      <c r="H1639" t="str">
        <v>CHANDELLE</v>
      </c>
      <c r="I1639" t="str">
        <v>BOMBETTE</v>
      </c>
      <c r="J1639" t="str">
        <v>30</v>
      </c>
      <c r="K1639" t="str">
        <v>PIVOINE</v>
      </c>
      <c r="L1639" t="str">
        <v>ROUGE</v>
      </c>
      <c r="M1639" t="str">
        <v>CN</v>
      </c>
      <c r="N1639" t="str">
        <v>F3</v>
      </c>
      <c r="O1639" t="str">
        <v>1.4G</v>
      </c>
      <c r="P1639" t="str">
        <v>1008-F3-69242597</v>
      </c>
      <c r="Q1639" t="str">
        <v>0.106</v>
      </c>
      <c r="R1639" t="str">
        <v>30</v>
      </c>
      <c r="S1639" t="str">
        <v>25</v>
      </c>
      <c r="T1639" t="str">
        <v>F-00000300</v>
      </c>
      <c r="U1639" t="str">
        <v>740</v>
      </c>
      <c r="V1639" t="str">
        <v>1.75516</v>
      </c>
      <c r="W1639" t="str">
        <v>90</v>
      </c>
      <c r="X1639" t="str">
        <v>https://tinyurl.com/y38c3z39</v>
      </c>
    </row>
    <row r="1640">
      <c r="A1640" t="str">
        <v>AutoTable</v>
      </c>
      <c r="D1640" t="str">
        <v>38030-07</v>
      </c>
      <c r="E1640" t="str">
        <v>CH. Ø30 8 BTTES PAILLETTES OR + TC OR</v>
      </c>
      <c r="F1640" t="str">
        <v>1</v>
      </c>
      <c r="H1640" t="str">
        <v>CHANDELLE</v>
      </c>
      <c r="I1640" t="str">
        <v>BOMBETTE</v>
      </c>
      <c r="J1640" t="str">
        <v>30</v>
      </c>
      <c r="K1640" t="str">
        <v>CLIGNO</v>
      </c>
      <c r="L1640" t="str">
        <v>OR</v>
      </c>
      <c r="M1640" t="str">
        <v>CN</v>
      </c>
      <c r="N1640" t="str">
        <v>F3</v>
      </c>
      <c r="O1640" t="str">
        <v>1.4G</v>
      </c>
      <c r="P1640" t="str">
        <v>1008-F3-69242597</v>
      </c>
      <c r="Q1640" t="str">
        <v>0.106</v>
      </c>
      <c r="R1640" t="str">
        <v>30</v>
      </c>
      <c r="S1640" t="str">
        <v>25</v>
      </c>
      <c r="T1640" t="str">
        <v>F-00000300</v>
      </c>
      <c r="U1640" t="str">
        <v>711</v>
      </c>
      <c r="V1640" t="str">
        <v>1.75516</v>
      </c>
      <c r="W1640" t="str">
        <v>90</v>
      </c>
      <c r="X1640" t="str">
        <v>https://youtu.be/ROgL9BETLVE</v>
      </c>
    </row>
    <row r="1641">
      <c r="A1641" t="str">
        <v>AutoTable</v>
      </c>
      <c r="D1641" t="str">
        <v>38030-08</v>
      </c>
      <c r="E1641" t="str">
        <v>CH. Ø30 8 BTTES MULTICOLORES + TC ARGENT</v>
      </c>
      <c r="F1641" t="str">
        <v>1</v>
      </c>
      <c r="H1641" t="str">
        <v>CHANDELLE</v>
      </c>
      <c r="I1641" t="str">
        <v>BOMBETTE</v>
      </c>
      <c r="J1641" t="str">
        <v>30</v>
      </c>
      <c r="K1641" t="str">
        <v>PIVOINE</v>
      </c>
      <c r="L1641" t="str">
        <v>MULTICOLORE</v>
      </c>
      <c r="M1641" t="str">
        <v>CN</v>
      </c>
      <c r="N1641" t="str">
        <v>F3</v>
      </c>
      <c r="O1641" t="str">
        <v>1.4G</v>
      </c>
      <c r="P1641" t="str">
        <v>1008-F3-69242597</v>
      </c>
      <c r="Q1641" t="str">
        <v>0.106</v>
      </c>
      <c r="R1641" t="str">
        <v>30</v>
      </c>
      <c r="S1641" t="str">
        <v>25</v>
      </c>
      <c r="T1641" t="str">
        <v>F-00000300</v>
      </c>
      <c r="U1641" t="str">
        <v>897</v>
      </c>
      <c r="V1641" t="str">
        <v>1.6636</v>
      </c>
      <c r="W1641" t="str">
        <v>420</v>
      </c>
      <c r="X1641" t="str">
        <v>https://youtu.be/irerZxe4mmI</v>
      </c>
    </row>
    <row r="1642">
      <c r="A1642" t="str">
        <v>AutoTable</v>
      </c>
      <c r="D1642" t="str">
        <v>38030-09</v>
      </c>
      <c r="E1642" t="str">
        <v>CH. Ø30 8 BTTES BLANCHES + TC ARGENT</v>
      </c>
      <c r="F1642" t="str">
        <v>1</v>
      </c>
      <c r="H1642" t="str">
        <v>CHANDELLE</v>
      </c>
      <c r="I1642" t="str">
        <v>BOMBETTE</v>
      </c>
      <c r="J1642" t="str">
        <v>30</v>
      </c>
      <c r="K1642" t="str">
        <v>PIVOINE</v>
      </c>
      <c r="L1642" t="str">
        <v>BLANC</v>
      </c>
      <c r="M1642" t="str">
        <v>CN</v>
      </c>
      <c r="N1642" t="str">
        <v>F3</v>
      </c>
      <c r="O1642" t="str">
        <v>1.4G</v>
      </c>
      <c r="P1642" t="str">
        <v>1008-F3-69242597</v>
      </c>
      <c r="Q1642" t="str">
        <v>0.106</v>
      </c>
      <c r="R1642" t="str">
        <v>30</v>
      </c>
      <c r="S1642" t="str">
        <v>25</v>
      </c>
      <c r="T1642" t="str">
        <v>F-00000300</v>
      </c>
      <c r="U1642" t="str">
        <v>178</v>
      </c>
      <c r="V1642" t="str">
        <v>1.69321</v>
      </c>
      <c r="W1642" t="str">
        <v>0</v>
      </c>
      <c r="X1642" t="str">
        <v>https://youtu.be/3jlOZaJ16wM</v>
      </c>
    </row>
    <row r="1643">
      <c r="A1643" t="str">
        <v>AutoTable</v>
      </c>
      <c r="D1643" t="str">
        <v>38030-10</v>
      </c>
      <c r="E1643" t="str">
        <v>CH. Ø30 8 BTTES VIOLETTES + TC VIOLET</v>
      </c>
      <c r="F1643" t="str">
        <v>1</v>
      </c>
      <c r="H1643" t="str">
        <v>CHANDELLE</v>
      </c>
      <c r="I1643" t="str">
        <v>BOMBETTE</v>
      </c>
      <c r="J1643" t="str">
        <v>30</v>
      </c>
      <c r="K1643" t="str">
        <v>PIVOINE</v>
      </c>
      <c r="L1643" t="str">
        <v>VIOLET</v>
      </c>
      <c r="M1643" t="str">
        <v>CN</v>
      </c>
      <c r="N1643" t="str">
        <v>F3</v>
      </c>
      <c r="O1643" t="str">
        <v>1.4G</v>
      </c>
      <c r="P1643" t="str">
        <v>1008-F3-69242597</v>
      </c>
      <c r="Q1643" t="str">
        <v>0.106</v>
      </c>
      <c r="R1643" t="str">
        <v>30</v>
      </c>
      <c r="S1643" t="str">
        <v>25</v>
      </c>
      <c r="T1643" t="str">
        <v>F-00000300</v>
      </c>
      <c r="U1643" t="str">
        <v>146</v>
      </c>
      <c r="V1643" t="str">
        <v>1.66609</v>
      </c>
      <c r="W1643" t="str">
        <v>90</v>
      </c>
      <c r="X1643" t="str">
        <v>https://youtu.be/diLE4X6-NJQ</v>
      </c>
    </row>
    <row r="1644">
      <c r="A1644" t="str">
        <v>AutoTable</v>
      </c>
      <c r="D1644" t="str">
        <v>38030-16</v>
      </c>
      <c r="E1644" t="str">
        <v>CH. Ø30 8 BTTES CLIGNO ROUGE + TC CLI ROUGE</v>
      </c>
      <c r="F1644" t="str">
        <v>1</v>
      </c>
      <c r="H1644" t="str">
        <v>CHANDELLE</v>
      </c>
      <c r="I1644" t="str">
        <v>BOMBETTE</v>
      </c>
      <c r="J1644" t="str">
        <v>30</v>
      </c>
      <c r="K1644" t="str">
        <v>CLIGNO</v>
      </c>
      <c r="L1644" t="str">
        <v>ROUGE</v>
      </c>
      <c r="M1644" t="str">
        <v>CN</v>
      </c>
      <c r="N1644" t="str">
        <v>F3</v>
      </c>
      <c r="O1644" t="str">
        <v>1.4G</v>
      </c>
      <c r="P1644" t="str">
        <v>1008-F3-69242597</v>
      </c>
      <c r="Q1644" t="str">
        <v>0.106</v>
      </c>
      <c r="R1644" t="str">
        <v>30</v>
      </c>
      <c r="S1644" t="str">
        <v>25</v>
      </c>
      <c r="T1644" t="str">
        <v>F-00000300</v>
      </c>
      <c r="U1644" t="str">
        <v>422</v>
      </c>
      <c r="V1644" t="str">
        <v>1.67</v>
      </c>
      <c r="W1644" t="str">
        <v>0</v>
      </c>
      <c r="X1644" t="str">
        <v>https://youtu.be/R_GoRmox5h0</v>
      </c>
    </row>
    <row r="1645">
      <c r="A1645" t="str">
        <v>AutoTable</v>
      </c>
      <c r="D1645" t="str">
        <v>38030-17</v>
      </c>
      <c r="E1645" t="str">
        <v>CH. Ø30 8 BTTES FRISSON BLANC + TC FRISSON BLC</v>
      </c>
      <c r="F1645" t="str">
        <v>1</v>
      </c>
      <c r="H1645" t="str">
        <v>CHANDELLE</v>
      </c>
      <c r="I1645" t="str">
        <v>BOMBETTE</v>
      </c>
      <c r="J1645" t="str">
        <v>30</v>
      </c>
      <c r="K1645" t="str">
        <v>CREPITANT</v>
      </c>
      <c r="L1645" t="str">
        <v>ARGENT</v>
      </c>
      <c r="M1645" t="str">
        <v>CN</v>
      </c>
      <c r="N1645" t="str">
        <v>F3</v>
      </c>
      <c r="O1645" t="str">
        <v>1.4G</v>
      </c>
      <c r="P1645" t="str">
        <v>1008-F3-69242597</v>
      </c>
      <c r="Q1645" t="str">
        <v>0.106</v>
      </c>
      <c r="R1645" t="str">
        <v>30</v>
      </c>
      <c r="S1645" t="str">
        <v>25</v>
      </c>
      <c r="T1645" t="str">
        <v>F-00000300</v>
      </c>
      <c r="U1645" t="str">
        <v>104</v>
      </c>
      <c r="V1645" t="str">
        <v>1.6931</v>
      </c>
      <c r="W1645" t="str">
        <v>0</v>
      </c>
      <c r="X1645" t="str">
        <v>https://tinyurl.com/y5hgc4q8</v>
      </c>
    </row>
    <row r="1646">
      <c r="A1646" t="str">
        <v>AutoTable</v>
      </c>
      <c r="D1646" t="str">
        <v>38030-19</v>
      </c>
      <c r="E1646" t="str">
        <v>CH. Ø30 8 BTTES FILET D'OR + TC FILET D'OR</v>
      </c>
      <c r="F1646" t="str">
        <v>1</v>
      </c>
      <c r="H1646" t="str">
        <v>CHANDELLE</v>
      </c>
      <c r="I1646" t="str">
        <v>BOMBETTE</v>
      </c>
      <c r="J1646" t="str">
        <v>30</v>
      </c>
      <c r="K1646" t="str">
        <v>PLEUREUR</v>
      </c>
      <c r="L1646" t="str">
        <v>KAMURO</v>
      </c>
      <c r="M1646" t="str">
        <v>CN</v>
      </c>
      <c r="N1646" t="str">
        <v>F3</v>
      </c>
      <c r="O1646" t="str">
        <v>1.4G</v>
      </c>
      <c r="P1646" t="str">
        <v>1008-F3-69242597</v>
      </c>
      <c r="Q1646" t="str">
        <v>0.106</v>
      </c>
      <c r="R1646" t="str">
        <v>30</v>
      </c>
      <c r="S1646" t="str">
        <v>25</v>
      </c>
      <c r="T1646" t="str">
        <v>F-00000300</v>
      </c>
      <c r="U1646" t="str">
        <v>530</v>
      </c>
      <c r="V1646" t="str">
        <v>1.69667</v>
      </c>
      <c r="W1646" t="str">
        <v>0</v>
      </c>
      <c r="X1646" t="str">
        <v>https://tinyurl.com/y5mpwrho</v>
      </c>
    </row>
    <row r="1647">
      <c r="A1647" t="str">
        <v>AutoTable</v>
      </c>
      <c r="D1647" t="str">
        <v>38030-20</v>
      </c>
      <c r="E1647" t="str">
        <v>CH. Ø30 8 BTTES ROSE + TC ROSE</v>
      </c>
      <c r="F1647" t="str">
        <v>1</v>
      </c>
      <c r="H1647" t="str">
        <v>CHANDELLE</v>
      </c>
      <c r="I1647" t="str">
        <v>BOMBETTE</v>
      </c>
      <c r="J1647" t="str">
        <v>30</v>
      </c>
      <c r="K1647" t="str">
        <v>PIVOINE</v>
      </c>
      <c r="L1647" t="str">
        <v>ROSE</v>
      </c>
      <c r="M1647" t="str">
        <v>CN</v>
      </c>
      <c r="N1647" t="str">
        <v>F3</v>
      </c>
      <c r="O1647" t="str">
        <v>1.4G</v>
      </c>
      <c r="P1647" t="str">
        <v>1008-F3-69242597</v>
      </c>
      <c r="Q1647" t="str">
        <v>0.106</v>
      </c>
      <c r="R1647" t="str">
        <v>30</v>
      </c>
      <c r="S1647" t="str">
        <v>25</v>
      </c>
      <c r="T1647" t="str">
        <v>F-00000300</v>
      </c>
      <c r="U1647" t="str">
        <v>252</v>
      </c>
      <c r="V1647" t="str">
        <v>1.69269</v>
      </c>
      <c r="W1647" t="str">
        <v>0</v>
      </c>
      <c r="X1647" t="str">
        <v>https://youtu.be/aI_ngWMyNR4</v>
      </c>
    </row>
    <row r="1648">
      <c r="A1648" t="str">
        <v>AutoTable</v>
      </c>
      <c r="D1648" t="str">
        <v>38030-23</v>
      </c>
      <c r="E1648" t="str">
        <v>CH. Ø30 8 BTTES ORANGE + TC ORANGE</v>
      </c>
      <c r="F1648" t="str">
        <v>1</v>
      </c>
      <c r="G1648" t="str">
        <v>2020</v>
      </c>
      <c r="H1648" t="str">
        <v>CHANDELLE</v>
      </c>
      <c r="I1648" t="str">
        <v>BOMBETTE</v>
      </c>
      <c r="J1648" t="str">
        <v>30</v>
      </c>
      <c r="K1648" t="str">
        <v>PIVOINE</v>
      </c>
      <c r="L1648" t="str">
        <v>ORANGE</v>
      </c>
      <c r="M1648" t="str">
        <v>CN</v>
      </c>
      <c r="N1648" t="str">
        <v>F3</v>
      </c>
      <c r="O1648" t="str">
        <v>1.4G</v>
      </c>
      <c r="P1648" t="str">
        <v>2806-F3-001301</v>
      </c>
      <c r="Q1648" t="str">
        <v>0.106</v>
      </c>
      <c r="R1648" t="str">
        <v>30</v>
      </c>
      <c r="S1648" t="str">
        <v>25</v>
      </c>
      <c r="T1648" t="str">
        <v>F-00000344</v>
      </c>
      <c r="U1648" t="str">
        <v>464</v>
      </c>
      <c r="V1648" t="str">
        <v>1.66063</v>
      </c>
      <c r="W1648" t="str">
        <v>2</v>
      </c>
    </row>
    <row r="1649">
      <c r="A1649" t="str">
        <v>AutoTable</v>
      </c>
      <c r="D1649" t="str">
        <v>43350LRB</v>
      </c>
      <c r="E1649" t="str">
        <v>CH. Ø50 7 BTTES FEUILLES ROUGES + TC ARGENT</v>
      </c>
      <c r="F1649" t="str">
        <v>1</v>
      </c>
      <c r="H1649" t="str">
        <v>CHANDELLE</v>
      </c>
      <c r="I1649" t="str">
        <v>BOMBETTE</v>
      </c>
      <c r="J1649" t="str">
        <v>50</v>
      </c>
      <c r="K1649" t="str">
        <v>PLEUREUR</v>
      </c>
      <c r="L1649" t="str">
        <v>ROUGE</v>
      </c>
      <c r="M1649" t="str">
        <v>EU</v>
      </c>
      <c r="N1649" t="str">
        <v>F4</v>
      </c>
      <c r="O1649" t="str">
        <v>1.4G</v>
      </c>
      <c r="P1649" t="str">
        <v>0589-F4-0050</v>
      </c>
      <c r="Q1649" t="str">
        <v>0.362</v>
      </c>
      <c r="R1649" t="str">
        <v>30</v>
      </c>
      <c r="S1649" t="str">
        <v>50</v>
      </c>
      <c r="T1649" t="str">
        <v>F-00000270</v>
      </c>
      <c r="U1649" t="str">
        <v>0</v>
      </c>
      <c r="V1649" t="str">
        <v>21.445</v>
      </c>
      <c r="W1649" t="str">
        <v>0</v>
      </c>
      <c r="X1649" t="str">
        <v>https://youtu.be/LIDLmZY7mDQ</v>
      </c>
    </row>
    <row r="1650">
      <c r="A1650" t="str">
        <v>AutoTable</v>
      </c>
      <c r="D1650" t="str">
        <v>43530B</v>
      </c>
      <c r="E1650" t="str">
        <v>CHAND. 30 MM 7 BOMBETTES BLEUES</v>
      </c>
      <c r="F1650" t="str">
        <v>ANCIENNES REFS</v>
      </c>
      <c r="H1650" t="str">
        <v>CHANDELLE</v>
      </c>
      <c r="I1650" t="str">
        <v>BOMBETTE</v>
      </c>
      <c r="J1650" t="str">
        <v>30</v>
      </c>
      <c r="K1650" t="str">
        <v>BOMBE</v>
      </c>
      <c r="L1650" t="str">
        <v>BLEU</v>
      </c>
      <c r="M1650" t="str">
        <v>EU</v>
      </c>
      <c r="N1650" t="str">
        <v>F4</v>
      </c>
      <c r="O1650" t="str">
        <v>1.4G</v>
      </c>
      <c r="P1650" t="str">
        <v>0589-F4-0389</v>
      </c>
      <c r="Q1650" t="str">
        <v>0.163</v>
      </c>
      <c r="R1650" t="str">
        <v>25</v>
      </c>
      <c r="S1650" t="str">
        <v>30</v>
      </c>
      <c r="T1650" t="str">
        <v>F-00000270</v>
      </c>
      <c r="U1650" t="str">
        <v>0</v>
      </c>
      <c r="V1650" t="str">
        <v>9.55</v>
      </c>
      <c r="W1650" t="str">
        <v>0</v>
      </c>
    </row>
    <row r="1651">
      <c r="A1651" t="str">
        <v>AutoTable</v>
      </c>
      <c r="D1651" t="str">
        <v>43530BC</v>
      </c>
      <c r="E1651" t="str">
        <v>CHAND. 30 MM 7 BOMBETTES BLANC</v>
      </c>
      <c r="F1651" t="str">
        <v>ANCIENNES REFS</v>
      </c>
      <c r="H1651" t="str">
        <v>CHANDELLE</v>
      </c>
      <c r="I1651" t="str">
        <v>BOMBETTE</v>
      </c>
      <c r="J1651" t="str">
        <v>30</v>
      </c>
      <c r="K1651" t="str">
        <v>BOMBE</v>
      </c>
      <c r="L1651" t="str">
        <v>BLANC</v>
      </c>
      <c r="M1651" t="str">
        <v>EU</v>
      </c>
      <c r="N1651" t="str">
        <v>F4</v>
      </c>
      <c r="O1651" t="str">
        <v>1.4G</v>
      </c>
      <c r="P1651" t="str">
        <v>0589-F4-0389</v>
      </c>
      <c r="Q1651" t="str">
        <v>0.163</v>
      </c>
      <c r="R1651" t="str">
        <v>25</v>
      </c>
      <c r="S1651" t="str">
        <v>30</v>
      </c>
      <c r="T1651" t="str">
        <v>F-00000270</v>
      </c>
      <c r="U1651" t="str">
        <v>0</v>
      </c>
      <c r="V1651" t="str">
        <v>9.55</v>
      </c>
      <c r="W1651" t="str">
        <v>0</v>
      </c>
    </row>
    <row r="1652">
      <c r="A1652" t="str">
        <v>AutoTable</v>
      </c>
      <c r="D1652" t="str">
        <v>43530M</v>
      </c>
      <c r="E1652" t="str">
        <v>CHAND. 30 MM 7 BOMBETTES MULTICOLORE</v>
      </c>
      <c r="F1652" t="str">
        <v>ANCIENNES REFS</v>
      </c>
      <c r="H1652" t="str">
        <v>CHANDELLE</v>
      </c>
      <c r="I1652" t="str">
        <v>BOMBETTE</v>
      </c>
      <c r="J1652" t="str">
        <v>30</v>
      </c>
      <c r="K1652" t="str">
        <v>BOMBE</v>
      </c>
      <c r="L1652" t="str">
        <v>MULTICOLORE</v>
      </c>
      <c r="M1652" t="str">
        <v>EU</v>
      </c>
      <c r="N1652" t="str">
        <v>F4</v>
      </c>
      <c r="O1652" t="str">
        <v>1.4G</v>
      </c>
      <c r="P1652" t="str">
        <v>0589-F4-0389</v>
      </c>
      <c r="Q1652" t="str">
        <v>0.163</v>
      </c>
      <c r="R1652" t="str">
        <v>25</v>
      </c>
      <c r="S1652" t="str">
        <v>30</v>
      </c>
      <c r="T1652" t="str">
        <v>F-00000270</v>
      </c>
      <c r="U1652" t="str">
        <v>0</v>
      </c>
      <c r="V1652" t="str">
        <v>9.55</v>
      </c>
      <c r="W1652" t="str">
        <v>0</v>
      </c>
    </row>
    <row r="1653">
      <c r="A1653" t="str">
        <v>AutoTable</v>
      </c>
      <c r="D1653" t="str">
        <v>43530R</v>
      </c>
      <c r="E1653" t="str">
        <v>CHAND. 30 MM 7 BOMBETTES ROUGES</v>
      </c>
      <c r="F1653" t="str">
        <v>ANCIENNES REFS</v>
      </c>
      <c r="H1653" t="str">
        <v>CHANDELLE</v>
      </c>
      <c r="I1653" t="str">
        <v>BOMBETTE</v>
      </c>
      <c r="J1653" t="str">
        <v>30</v>
      </c>
      <c r="K1653" t="str">
        <v>BOMBE</v>
      </c>
      <c r="L1653" t="str">
        <v>ROUGE</v>
      </c>
      <c r="M1653" t="str">
        <v>EU</v>
      </c>
      <c r="N1653" t="str">
        <v>F4</v>
      </c>
      <c r="O1653" t="str">
        <v>1.4G</v>
      </c>
      <c r="P1653" t="str">
        <v>0589-F4-0389</v>
      </c>
      <c r="Q1653" t="str">
        <v>0.163</v>
      </c>
      <c r="R1653" t="str">
        <v>25</v>
      </c>
      <c r="S1653" t="str">
        <v>30</v>
      </c>
      <c r="T1653" t="str">
        <v>F-00000270</v>
      </c>
      <c r="U1653" t="str">
        <v>0</v>
      </c>
      <c r="V1653" t="str">
        <v>1.99833</v>
      </c>
      <c r="W1653" t="str">
        <v>0</v>
      </c>
    </row>
    <row r="1654">
      <c r="A1654" t="str">
        <v>AutoTable</v>
      </c>
      <c r="D1654" t="str">
        <v>43550BK</v>
      </c>
      <c r="E1654" t="str">
        <v>CH. Ø50 7 BTTES BLEU &amp; KAMURO + TC KAMURO</v>
      </c>
      <c r="F1654" t="str">
        <v>1</v>
      </c>
      <c r="H1654" t="str">
        <v>CHANDELLE</v>
      </c>
      <c r="I1654" t="str">
        <v>BOMBETTE</v>
      </c>
      <c r="J1654" t="str">
        <v>50</v>
      </c>
      <c r="K1654" t="str">
        <v>PLEUREUR</v>
      </c>
      <c r="L1654" t="str">
        <v>KAMURO</v>
      </c>
      <c r="M1654" t="str">
        <v>EU</v>
      </c>
      <c r="N1654" t="str">
        <v>F4</v>
      </c>
      <c r="O1654" t="str">
        <v>1.4G</v>
      </c>
      <c r="P1654" t="str">
        <v>0589-F4-0050</v>
      </c>
      <c r="Q1654" t="str">
        <v>0.502</v>
      </c>
      <c r="R1654" t="str">
        <v>30</v>
      </c>
      <c r="S1654" t="str">
        <v>50</v>
      </c>
      <c r="T1654" t="str">
        <v>F-00000270</v>
      </c>
      <c r="U1654" t="str">
        <v>4</v>
      </c>
      <c r="V1654" t="str">
        <v>20.83</v>
      </c>
      <c r="W1654" t="str">
        <v>0</v>
      </c>
      <c r="X1654" t="str">
        <v>https://tinyurl.com/y29ymxqs</v>
      </c>
    </row>
    <row r="1655">
      <c r="A1655" t="str">
        <v>AutoTable</v>
      </c>
      <c r="D1655" t="str">
        <v>43550FR</v>
      </c>
      <c r="E1655" t="str">
        <v>CHAND. 50 MM 7 BOMBETTES FRISSONNANTE</v>
      </c>
      <c r="F1655" t="str">
        <v>ANCIENNES REFS</v>
      </c>
      <c r="H1655" t="str">
        <v>CHANDELLE</v>
      </c>
      <c r="I1655" t="str">
        <v>BOMBETTE</v>
      </c>
      <c r="J1655" t="str">
        <v>50</v>
      </c>
      <c r="K1655" t="str">
        <v>BOMBE</v>
      </c>
      <c r="L1655" t="str">
        <v>FRISSON</v>
      </c>
      <c r="M1655" t="str">
        <v>EU</v>
      </c>
      <c r="N1655" t="str">
        <v>F4</v>
      </c>
      <c r="O1655" t="str">
        <v>1.4G</v>
      </c>
      <c r="P1655" t="str">
        <v>0589-F4-0050</v>
      </c>
      <c r="Q1655" t="str">
        <v>0.694</v>
      </c>
      <c r="R1655" t="str">
        <v>30</v>
      </c>
      <c r="S1655" t="str">
        <v>50</v>
      </c>
      <c r="T1655" t="str">
        <v>F-00000270</v>
      </c>
      <c r="U1655" t="str">
        <v>0</v>
      </c>
      <c r="V1655" t="str">
        <v>20.82604</v>
      </c>
      <c r="W1655" t="str">
        <v>0</v>
      </c>
    </row>
    <row r="1656">
      <c r="A1656" t="str">
        <v>AutoTable</v>
      </c>
      <c r="D1656" t="str">
        <v>43550M</v>
      </c>
      <c r="E1656" t="str">
        <v>CH. Ø50 7 BTTES MULTICOLORES + TC ARGENT</v>
      </c>
      <c r="F1656" t="str">
        <v>1</v>
      </c>
      <c r="H1656" t="str">
        <v>CHANDELLE</v>
      </c>
      <c r="I1656" t="str">
        <v>BOMBETTE</v>
      </c>
      <c r="J1656" t="str">
        <v>50</v>
      </c>
      <c r="K1656" t="str">
        <v>PIVOINE</v>
      </c>
      <c r="L1656" t="str">
        <v>MULTICOLORE</v>
      </c>
      <c r="M1656" t="str">
        <v>EU</v>
      </c>
      <c r="N1656" t="str">
        <v>F4</v>
      </c>
      <c r="O1656" t="str">
        <v>1.4G</v>
      </c>
      <c r="P1656" t="str">
        <v>0589-F4-0050</v>
      </c>
      <c r="Q1656" t="str">
        <v>0.536</v>
      </c>
      <c r="R1656" t="str">
        <v>30</v>
      </c>
      <c r="S1656" t="str">
        <v>50</v>
      </c>
      <c r="T1656" t="str">
        <v>F-00000270</v>
      </c>
      <c r="U1656" t="str">
        <v>27</v>
      </c>
      <c r="V1656" t="str">
        <v>23.83</v>
      </c>
      <c r="W1656" t="str">
        <v>0</v>
      </c>
      <c r="X1656" t="str">
        <v>https://tinyurl.com/yyp2322l</v>
      </c>
    </row>
    <row r="1657">
      <c r="A1657" t="str">
        <v>AutoTable</v>
      </c>
      <c r="D1657" t="str">
        <v>43550PA</v>
      </c>
      <c r="E1657" t="str">
        <v>CH. Ø50 7 BTTES PLUIE ARGENT + TC ARGENT</v>
      </c>
      <c r="F1657" t="str">
        <v>1</v>
      </c>
      <c r="H1657" t="str">
        <v>CHANDELLE</v>
      </c>
      <c r="I1657" t="str">
        <v>BOMBETTE</v>
      </c>
      <c r="J1657" t="str">
        <v>50</v>
      </c>
      <c r="K1657" t="str">
        <v>PLEUREUR</v>
      </c>
      <c r="L1657" t="str">
        <v>ARGENT</v>
      </c>
      <c r="M1657" t="str">
        <v>EU</v>
      </c>
      <c r="N1657" t="str">
        <v>F4</v>
      </c>
      <c r="O1657" t="str">
        <v>1.4G</v>
      </c>
      <c r="P1657" t="str">
        <v>0589-F4-0050</v>
      </c>
      <c r="Q1657" t="str">
        <v>0.536</v>
      </c>
      <c r="R1657" t="str">
        <v>30</v>
      </c>
      <c r="S1657" t="str">
        <v>50</v>
      </c>
      <c r="T1657" t="str">
        <v>F-00000270</v>
      </c>
      <c r="U1657" t="str">
        <v>0</v>
      </c>
      <c r="V1657" t="str">
        <v>23.83</v>
      </c>
      <c r="W1657" t="str">
        <v>0</v>
      </c>
      <c r="X1657" t="str">
        <v>https://tinyurl.com/y27l85kp</v>
      </c>
    </row>
    <row r="1658">
      <c r="A1658" t="str">
        <v>AutoTable</v>
      </c>
      <c r="D1658" t="str">
        <v>43550R</v>
      </c>
      <c r="E1658" t="str">
        <v>CH. Ø50 7 BTTES ROUGES + TC ARGENT</v>
      </c>
      <c r="F1658" t="str">
        <v>1</v>
      </c>
      <c r="H1658" t="str">
        <v>CHANDELLE</v>
      </c>
      <c r="I1658" t="str">
        <v>BOMBETTE</v>
      </c>
      <c r="J1658" t="str">
        <v>50</v>
      </c>
      <c r="K1658" t="str">
        <v>PIVOINE</v>
      </c>
      <c r="L1658" t="str">
        <v>ROUGE</v>
      </c>
      <c r="M1658" t="str">
        <v>EU</v>
      </c>
      <c r="N1658" t="str">
        <v>F4</v>
      </c>
      <c r="O1658" t="str">
        <v>1.4G</v>
      </c>
      <c r="P1658" t="str">
        <v>0589-F4-0050</v>
      </c>
      <c r="Q1658" t="str">
        <v>0.396</v>
      </c>
      <c r="R1658" t="str">
        <v>30</v>
      </c>
      <c r="S1658" t="str">
        <v>50</v>
      </c>
      <c r="T1658" t="str">
        <v>F-00000270</v>
      </c>
      <c r="U1658" t="str">
        <v>1</v>
      </c>
      <c r="V1658" t="str">
        <v>23.83</v>
      </c>
      <c r="W1658" t="str">
        <v>0</v>
      </c>
      <c r="X1658" t="str">
        <v>https://youtu.be/jPnCgIoVRvg</v>
      </c>
    </row>
    <row r="1659">
      <c r="A1659" t="str">
        <v>AutoTable</v>
      </c>
      <c r="D1659" t="str">
        <v>43750S</v>
      </c>
      <c r="E1659" t="str">
        <v>CH. Ø50 8 BTTES SERPENTEAUX</v>
      </c>
      <c r="F1659" t="str">
        <v>1</v>
      </c>
      <c r="H1659" t="str">
        <v>CHANDELLE</v>
      </c>
      <c r="I1659" t="str">
        <v>BOMBETTE</v>
      </c>
      <c r="J1659" t="str">
        <v>50</v>
      </c>
      <c r="K1659" t="str">
        <v>SERPENTEAUX</v>
      </c>
      <c r="L1659" t="str">
        <v>ARGENT</v>
      </c>
      <c r="M1659" t="str">
        <v>EU</v>
      </c>
      <c r="N1659" t="str">
        <v>F4</v>
      </c>
      <c r="O1659" t="str">
        <v>1.4G</v>
      </c>
      <c r="P1659" t="str">
        <v>0589-F4-0051</v>
      </c>
      <c r="Q1659" t="str">
        <v>0.349</v>
      </c>
      <c r="R1659" t="str">
        <v>36</v>
      </c>
      <c r="S1659" t="str">
        <v>50</v>
      </c>
      <c r="T1659" t="str">
        <v>F-00000270</v>
      </c>
      <c r="U1659" t="str">
        <v>0</v>
      </c>
      <c r="V1659" t="str">
        <v>23.57</v>
      </c>
      <c r="W1659" t="str">
        <v>0</v>
      </c>
      <c r="X1659" t="str">
        <v>https://youtu.be/mFtwKdM1wog</v>
      </c>
    </row>
    <row r="1660">
      <c r="A1660" t="str">
        <v>AutoTable</v>
      </c>
      <c r="D1660" t="str">
        <v>44550</v>
      </c>
      <c r="E1660" t="str">
        <v>CH. Ø50 6 BTTES KAMURO + TC KAMURO</v>
      </c>
      <c r="F1660" t="str">
        <v>1</v>
      </c>
      <c r="H1660" t="str">
        <v>CHANDELLE</v>
      </c>
      <c r="I1660" t="str">
        <v>BOMBETTE</v>
      </c>
      <c r="J1660" t="str">
        <v>50</v>
      </c>
      <c r="K1660" t="str">
        <v>PLEUREUR</v>
      </c>
      <c r="L1660" t="str">
        <v>KAMURO</v>
      </c>
      <c r="M1660" t="str">
        <v>EU</v>
      </c>
      <c r="N1660" t="str">
        <v>F4</v>
      </c>
      <c r="O1660" t="str">
        <v>1.4G</v>
      </c>
      <c r="P1660" t="str">
        <v>0163-F4-2298</v>
      </c>
      <c r="Q1660" t="str">
        <v>0.45</v>
      </c>
      <c r="R1660" t="str">
        <v>25</v>
      </c>
      <c r="S1660" t="str">
        <v>50</v>
      </c>
      <c r="T1660" t="str">
        <v>F-00000211</v>
      </c>
      <c r="U1660" t="str">
        <v>0</v>
      </c>
      <c r="V1660" t="str">
        <v>25.84</v>
      </c>
      <c r="W1660" t="str">
        <v>0</v>
      </c>
      <c r="X1660" t="str">
        <v>https://youtu.be/xGqINIr6DCs</v>
      </c>
    </row>
    <row r="1661">
      <c r="A1661" t="str">
        <v>AutoTable</v>
      </c>
      <c r="D1661" t="str">
        <v>44846KA</v>
      </c>
      <c r="E1661" t="str">
        <v>CH. Ø45 8 PAF KAMURO + BTTES KAMURO</v>
      </c>
      <c r="F1661" t="str">
        <v>1</v>
      </c>
      <c r="G1661" t="str">
        <v>2020</v>
      </c>
      <c r="H1661" t="str">
        <v>CHANDELLE</v>
      </c>
      <c r="I1661" t="str">
        <v>BOMBETTE</v>
      </c>
      <c r="J1661" t="str">
        <v>45</v>
      </c>
      <c r="K1661" t="str">
        <v>PLEUREUR</v>
      </c>
      <c r="L1661" t="str">
        <v>KAMURO</v>
      </c>
      <c r="M1661" t="str">
        <v>EU</v>
      </c>
      <c r="N1661" t="str">
        <v>F4</v>
      </c>
      <c r="O1661" t="str">
        <v>1.4G</v>
      </c>
      <c r="P1661" t="str">
        <v>1395-F4-0555/2013</v>
      </c>
      <c r="Q1661" t="str">
        <v>0.491</v>
      </c>
      <c r="R1661" t="str">
        <v>30</v>
      </c>
      <c r="S1661" t="str">
        <v>45</v>
      </c>
      <c r="T1661" t="str">
        <v>F-00000317</v>
      </c>
      <c r="U1661" t="str">
        <v>60</v>
      </c>
      <c r="V1661" t="str">
        <v>23.5</v>
      </c>
      <c r="W1661" t="str">
        <v>1</v>
      </c>
    </row>
    <row r="1662">
      <c r="A1662" t="str">
        <v>AutoTable</v>
      </c>
      <c r="D1662" t="str">
        <v>44846PA</v>
      </c>
      <c r="E1662" t="str">
        <v>CH. Ø45 8 PAF PLUIE ARGENT + BTTES PLUIE ARGENT</v>
      </c>
      <c r="F1662" t="str">
        <v>1</v>
      </c>
      <c r="G1662" t="str">
        <v>2020</v>
      </c>
      <c r="H1662" t="str">
        <v>CHANDELLE</v>
      </c>
      <c r="I1662" t="str">
        <v>BOMBETTE</v>
      </c>
      <c r="J1662" t="str">
        <v>45</v>
      </c>
      <c r="K1662" t="str">
        <v>PLEUREUR</v>
      </c>
      <c r="L1662" t="str">
        <v>ARGENT</v>
      </c>
      <c r="M1662" t="str">
        <v>EU</v>
      </c>
      <c r="N1662" t="str">
        <v>F4</v>
      </c>
      <c r="O1662" t="str">
        <v>1.4G</v>
      </c>
      <c r="P1662" t="str">
        <v>1395-F4-0555/2013</v>
      </c>
      <c r="Q1662" t="str">
        <v>0.491</v>
      </c>
      <c r="R1662" t="str">
        <v>30</v>
      </c>
      <c r="S1662" t="str">
        <v>45</v>
      </c>
      <c r="T1662" t="str">
        <v>F-00000317</v>
      </c>
      <c r="U1662" t="str">
        <v>60</v>
      </c>
      <c r="V1662" t="str">
        <v>23.5</v>
      </c>
      <c r="W1662" t="str">
        <v>1</v>
      </c>
    </row>
    <row r="1663">
      <c r="A1663" t="str">
        <v>AutoTable</v>
      </c>
      <c r="D1663" t="str">
        <v>44950</v>
      </c>
      <c r="E1663" t="str">
        <v>CH. Ø50 6 BTTES SAULE PLEUREUR + TC OR</v>
      </c>
      <c r="F1663" t="str">
        <v>1</v>
      </c>
      <c r="H1663" t="str">
        <v>CHANDELLE</v>
      </c>
      <c r="I1663" t="str">
        <v>BOMBETTE</v>
      </c>
      <c r="J1663" t="str">
        <v>50</v>
      </c>
      <c r="K1663" t="str">
        <v>PLEUREUR</v>
      </c>
      <c r="L1663" t="str">
        <v>OR</v>
      </c>
      <c r="M1663" t="str">
        <v>EU</v>
      </c>
      <c r="N1663" t="str">
        <v>F4</v>
      </c>
      <c r="O1663" t="str">
        <v>1.4G</v>
      </c>
      <c r="P1663" t="str">
        <v>0163-F4-2298</v>
      </c>
      <c r="Q1663" t="str">
        <v>0.45</v>
      </c>
      <c r="R1663" t="str">
        <v>25</v>
      </c>
      <c r="S1663" t="str">
        <v>50</v>
      </c>
      <c r="T1663" t="str">
        <v>F-00000211</v>
      </c>
      <c r="U1663" t="str">
        <v>0</v>
      </c>
      <c r="V1663" t="str">
        <v>24.84</v>
      </c>
      <c r="W1663" t="str">
        <v>0</v>
      </c>
      <c r="X1663" t="str">
        <v>https://tinyurl.com/y6feusut</v>
      </c>
    </row>
    <row r="1664">
      <c r="A1664" t="str">
        <v>AutoTable</v>
      </c>
      <c r="D1664" t="str">
        <v>48130</v>
      </c>
      <c r="E1664" t="str">
        <v>CH. Ø30 8 BTTES KAMURO</v>
      </c>
      <c r="F1664" t="str">
        <v>1</v>
      </c>
      <c r="H1664" t="str">
        <v>CHANDELLE</v>
      </c>
      <c r="I1664" t="str">
        <v>BOMBETTE</v>
      </c>
      <c r="J1664" t="str">
        <v>30</v>
      </c>
      <c r="K1664" t="str">
        <v>PLEUREUR</v>
      </c>
      <c r="L1664" t="str">
        <v>KAMURO</v>
      </c>
      <c r="M1664" t="str">
        <v>EU</v>
      </c>
      <c r="N1664" t="str">
        <v>F4</v>
      </c>
      <c r="O1664" t="str">
        <v>1.4G</v>
      </c>
      <c r="P1664" t="str">
        <v>0163-F4-2293</v>
      </c>
      <c r="Q1664" t="str">
        <v>0.235</v>
      </c>
      <c r="R1664" t="str">
        <v>30</v>
      </c>
      <c r="S1664" t="str">
        <v>30</v>
      </c>
      <c r="T1664" t="str">
        <v>F-00000211</v>
      </c>
      <c r="U1664" t="str">
        <v>22</v>
      </c>
      <c r="V1664" t="str">
        <v>14.38318</v>
      </c>
      <c r="W1664" t="str">
        <v>0</v>
      </c>
      <c r="X1664" t="str">
        <v>https://tinyurl.com/y2qw9snx</v>
      </c>
    </row>
    <row r="1665">
      <c r="A1665" t="str">
        <v>AutoTable</v>
      </c>
      <c r="D1665" t="str">
        <v>30210X3</v>
      </c>
      <c r="E1665" t="str">
        <v>BOTTE DE 3 CH. Ø10 20 COMÈTES BLEUES</v>
      </c>
      <c r="F1665" t="str">
        <v>1</v>
      </c>
      <c r="H1665" t="str">
        <v>CHANDELLE</v>
      </c>
      <c r="I1665" t="str">
        <v>COMETE</v>
      </c>
      <c r="J1665" t="str">
        <v>10</v>
      </c>
      <c r="K1665" t="str">
        <v>COMETE</v>
      </c>
      <c r="L1665" t="str">
        <v>BLEU</v>
      </c>
      <c r="M1665" t="str">
        <v>CN</v>
      </c>
      <c r="N1665" t="str">
        <v>F2</v>
      </c>
      <c r="O1665" t="str">
        <v>1.4G</v>
      </c>
      <c r="P1665" t="str">
        <v>1008-F2-69248743</v>
      </c>
      <c r="Q1665" t="str">
        <v>0.0693</v>
      </c>
      <c r="R1665" t="str">
        <v>30</v>
      </c>
      <c r="S1665" t="str">
        <v>8</v>
      </c>
      <c r="T1665" t="str">
        <v>F-00000300</v>
      </c>
      <c r="U1665" t="str">
        <v>1531</v>
      </c>
      <c r="V1665" t="str">
        <v>0.77133</v>
      </c>
      <c r="W1665" t="str">
        <v>36</v>
      </c>
      <c r="X1665" t="str">
        <v>https://youtu.be/ccNEpRdc6CU</v>
      </c>
    </row>
    <row r="1666">
      <c r="A1666" t="str">
        <v>AutoTable</v>
      </c>
      <c r="D1666" t="str">
        <v>30310X3</v>
      </c>
      <c r="E1666" t="str">
        <v>BOTTE DE 3 CH. Ø10 20 COMÈTES BLANCHES</v>
      </c>
      <c r="F1666" t="str">
        <v>1</v>
      </c>
      <c r="H1666" t="str">
        <v>CHANDELLE</v>
      </c>
      <c r="I1666" t="str">
        <v>COMETE</v>
      </c>
      <c r="J1666" t="str">
        <v>10</v>
      </c>
      <c r="K1666" t="str">
        <v>COMETE</v>
      </c>
      <c r="L1666" t="str">
        <v>BLANC</v>
      </c>
      <c r="M1666" t="str">
        <v>CN</v>
      </c>
      <c r="N1666" t="str">
        <v>F2</v>
      </c>
      <c r="O1666" t="str">
        <v>1.4G</v>
      </c>
      <c r="P1666" t="str">
        <v>1008-F2-69248743</v>
      </c>
      <c r="Q1666" t="str">
        <v>0.0693</v>
      </c>
      <c r="R1666" t="str">
        <v>30</v>
      </c>
      <c r="S1666" t="str">
        <v>8</v>
      </c>
      <c r="T1666" t="str">
        <v>F-00000300</v>
      </c>
      <c r="U1666" t="str">
        <v>3326</v>
      </c>
      <c r="V1666" t="str">
        <v>0.695</v>
      </c>
      <c r="W1666" t="str">
        <v>24</v>
      </c>
      <c r="X1666" t="str">
        <v>https://youtu.be/ldpBkyQ5K4I</v>
      </c>
    </row>
    <row r="1667">
      <c r="A1667" t="str">
        <v>AutoTable</v>
      </c>
      <c r="D1667" t="str">
        <v>30610X3</v>
      </c>
      <c r="E1667" t="str">
        <v>BOTTE DE 3 CH. Ø10 20 COMÈTES ROUGES</v>
      </c>
      <c r="F1667" t="str">
        <v>1</v>
      </c>
      <c r="H1667" t="str">
        <v>CHANDELLE</v>
      </c>
      <c r="I1667" t="str">
        <v>COMETE</v>
      </c>
      <c r="J1667" t="str">
        <v>10</v>
      </c>
      <c r="K1667" t="str">
        <v>COMETE</v>
      </c>
      <c r="L1667" t="str">
        <v>ROUGE</v>
      </c>
      <c r="M1667" t="str">
        <v>CN</v>
      </c>
      <c r="N1667" t="str">
        <v>F2</v>
      </c>
      <c r="O1667" t="str">
        <v>1.4G</v>
      </c>
      <c r="P1667" t="str">
        <v>1008-F2-69248743</v>
      </c>
      <c r="Q1667" t="str">
        <v>0.0693</v>
      </c>
      <c r="R1667" t="str">
        <v>30</v>
      </c>
      <c r="S1667" t="str">
        <v>8</v>
      </c>
      <c r="T1667" t="str">
        <v>F-00000300</v>
      </c>
      <c r="U1667" t="str">
        <v>1660</v>
      </c>
      <c r="V1667" t="str">
        <v>0.83235</v>
      </c>
      <c r="W1667" t="str">
        <v>270</v>
      </c>
      <c r="X1667" t="str">
        <v>https://youtu.be/0epoSo4A88M</v>
      </c>
    </row>
    <row r="1668">
      <c r="A1668" t="str">
        <v>AutoTable</v>
      </c>
      <c r="D1668" t="str">
        <v>30810X3</v>
      </c>
      <c r="E1668" t="str">
        <v>BOTTE DE 3 CH. Ø10 20 COMÈTES ASSORTIES</v>
      </c>
      <c r="F1668" t="str">
        <v>1</v>
      </c>
      <c r="H1668" t="str">
        <v>CHANDELLE</v>
      </c>
      <c r="I1668" t="str">
        <v>COMETE</v>
      </c>
      <c r="J1668" t="str">
        <v>10</v>
      </c>
      <c r="K1668" t="str">
        <v>COMETE</v>
      </c>
      <c r="L1668" t="str">
        <v>ASSORTI</v>
      </c>
      <c r="M1668" t="str">
        <v>CN</v>
      </c>
      <c r="N1668" t="str">
        <v>F2</v>
      </c>
      <c r="O1668" t="str">
        <v>1.4G</v>
      </c>
      <c r="P1668" t="str">
        <v>1008-F2-69248743</v>
      </c>
      <c r="Q1668" t="str">
        <v>0.0693</v>
      </c>
      <c r="R1668" t="str">
        <v>30</v>
      </c>
      <c r="S1668" t="str">
        <v>8</v>
      </c>
      <c r="T1668" t="str">
        <v>F-00000300</v>
      </c>
      <c r="U1668" t="str">
        <v>2401</v>
      </c>
      <c r="V1668" t="str">
        <v>0.83222</v>
      </c>
      <c r="W1668" t="str">
        <v>0</v>
      </c>
      <c r="X1668" t="str">
        <v>https://youtu.be/pndO-BEtvz4</v>
      </c>
    </row>
    <row r="1669">
      <c r="A1669" t="str">
        <v>AutoTable</v>
      </c>
      <c r="D1669" t="str">
        <v>31032-02CE</v>
      </c>
      <c r="E1669" t="str">
        <v>CH. Ø30 8 COMÈTES BLEUES TRAÎNÉE ARGENT</v>
      </c>
      <c r="F1669" t="str">
        <v>1</v>
      </c>
      <c r="H1669" t="str">
        <v>CHANDELLE</v>
      </c>
      <c r="I1669" t="str">
        <v>COMETE</v>
      </c>
      <c r="J1669" t="str">
        <v>30</v>
      </c>
      <c r="K1669" t="str">
        <v>COMETE</v>
      </c>
      <c r="L1669" t="str">
        <v>BLEU</v>
      </c>
      <c r="M1669" t="str">
        <v>CN</v>
      </c>
      <c r="N1669" t="str">
        <v>F3</v>
      </c>
      <c r="O1669" t="str">
        <v>1.4G</v>
      </c>
      <c r="P1669" t="str">
        <v>1008-F3-69245822</v>
      </c>
      <c r="Q1669" t="str">
        <v>0.193</v>
      </c>
      <c r="R1669" t="str">
        <v>30</v>
      </c>
      <c r="S1669" t="str">
        <v>25</v>
      </c>
      <c r="T1669" t="str">
        <v>F-00000262</v>
      </c>
      <c r="U1669" t="str">
        <v>426</v>
      </c>
      <c r="V1669" t="str">
        <v>2.30933</v>
      </c>
      <c r="W1669" t="str">
        <v>150</v>
      </c>
      <c r="X1669" t="str">
        <v>https://tinyurl.com/yyvfvt49</v>
      </c>
    </row>
    <row r="1670">
      <c r="A1670" t="str">
        <v>AutoTable</v>
      </c>
      <c r="D1670" t="str">
        <v>31032-05CE</v>
      </c>
      <c r="E1670" t="str">
        <v>CH. Ø30 8 COMÈTES VERTES TRAÎNÉE ARGENT</v>
      </c>
      <c r="F1670" t="str">
        <v>1</v>
      </c>
      <c r="H1670" t="str">
        <v>CHANDELLE</v>
      </c>
      <c r="I1670" t="str">
        <v>COMETE</v>
      </c>
      <c r="J1670" t="str">
        <v>30</v>
      </c>
      <c r="K1670" t="str">
        <v>COMETE</v>
      </c>
      <c r="L1670" t="str">
        <v>VERT</v>
      </c>
      <c r="M1670" t="str">
        <v>CN</v>
      </c>
      <c r="N1670" t="str">
        <v>F3</v>
      </c>
      <c r="O1670" t="str">
        <v>1.4G</v>
      </c>
      <c r="P1670" t="str">
        <v>1008-F3-69245822</v>
      </c>
      <c r="Q1670" t="str">
        <v>0.193</v>
      </c>
      <c r="R1670" t="str">
        <v>30</v>
      </c>
      <c r="S1670" t="str">
        <v>25</v>
      </c>
      <c r="T1670" t="str">
        <v>F-00000262</v>
      </c>
      <c r="U1670" t="str">
        <v>370</v>
      </c>
      <c r="V1670" t="str">
        <v>2.31043</v>
      </c>
      <c r="W1670" t="str">
        <v>0</v>
      </c>
      <c r="X1670" t="str">
        <v>https://youtu.be/bWe7gTEU1Yw</v>
      </c>
    </row>
    <row r="1671">
      <c r="A1671" t="str">
        <v>AutoTable</v>
      </c>
      <c r="D1671" t="str">
        <v>31032-06CE</v>
      </c>
      <c r="E1671" t="str">
        <v>CH. Ø30 8 COMÈTES ROUGES TRAÎNÉE ARGENT</v>
      </c>
      <c r="F1671" t="str">
        <v>1</v>
      </c>
      <c r="H1671" t="str">
        <v>CHANDELLE</v>
      </c>
      <c r="I1671" t="str">
        <v>COMETE</v>
      </c>
      <c r="J1671" t="str">
        <v>30</v>
      </c>
      <c r="K1671" t="str">
        <v>COMETE</v>
      </c>
      <c r="L1671" t="str">
        <v>ROUGE</v>
      </c>
      <c r="M1671" t="str">
        <v>CN</v>
      </c>
      <c r="N1671" t="str">
        <v>F3</v>
      </c>
      <c r="O1671" t="str">
        <v>1.4G</v>
      </c>
      <c r="P1671" t="str">
        <v>1008-F3-69245822</v>
      </c>
      <c r="Q1671" t="str">
        <v>0.193</v>
      </c>
      <c r="R1671" t="str">
        <v>30</v>
      </c>
      <c r="S1671" t="str">
        <v>25</v>
      </c>
      <c r="T1671" t="str">
        <v>F-00000262</v>
      </c>
      <c r="U1671" t="str">
        <v>889</v>
      </c>
      <c r="V1671" t="str">
        <v>2.3098</v>
      </c>
      <c r="W1671" t="str">
        <v>230</v>
      </c>
      <c r="X1671" t="str">
        <v>https://tinyurl.com/y4xosskg</v>
      </c>
    </row>
    <row r="1672">
      <c r="A1672" t="str">
        <v>AutoTable</v>
      </c>
      <c r="D1672" t="str">
        <v>31032-08CE</v>
      </c>
      <c r="E1672" t="str">
        <v>CH. Ø30 8 COMÈTES ASSORTIES</v>
      </c>
      <c r="F1672" t="str">
        <v>1</v>
      </c>
      <c r="H1672" t="str">
        <v>CHANDELLE</v>
      </c>
      <c r="I1672" t="str">
        <v>COMETE</v>
      </c>
      <c r="J1672" t="str">
        <v>30</v>
      </c>
      <c r="K1672" t="str">
        <v>COMETE</v>
      </c>
      <c r="L1672" t="str">
        <v>ASSORTI</v>
      </c>
      <c r="M1672" t="str">
        <v>CN</v>
      </c>
      <c r="N1672" t="str">
        <v>F3</v>
      </c>
      <c r="O1672" t="str">
        <v>1.4G</v>
      </c>
      <c r="P1672" t="str">
        <v>1008-F3-69245822</v>
      </c>
      <c r="Q1672" t="str">
        <v>0.193</v>
      </c>
      <c r="R1672" t="str">
        <v>30</v>
      </c>
      <c r="S1672" t="str">
        <v>25</v>
      </c>
      <c r="T1672" t="str">
        <v>F-00000262</v>
      </c>
      <c r="U1672" t="str">
        <v>900</v>
      </c>
      <c r="V1672" t="str">
        <v>2.394</v>
      </c>
      <c r="W1672" t="str">
        <v>0</v>
      </c>
      <c r="X1672" t="str">
        <v>https://youtu.be/lGXZgWC6oZc</v>
      </c>
    </row>
    <row r="1673">
      <c r="A1673" t="str">
        <v>AutoTable</v>
      </c>
      <c r="D1673" t="str">
        <v>31032-09CE</v>
      </c>
      <c r="E1673" t="str">
        <v>CH. Ø30 8 COMÈTES ARGENT</v>
      </c>
      <c r="F1673" t="str">
        <v>1</v>
      </c>
      <c r="H1673" t="str">
        <v>CHANDELLE</v>
      </c>
      <c r="I1673" t="str">
        <v>COMETE</v>
      </c>
      <c r="J1673" t="str">
        <v>30</v>
      </c>
      <c r="K1673" t="str">
        <v>COMETE</v>
      </c>
      <c r="L1673" t="str">
        <v>ARGENT</v>
      </c>
      <c r="M1673" t="str">
        <v>CN</v>
      </c>
      <c r="N1673" t="str">
        <v>F3</v>
      </c>
      <c r="O1673" t="str">
        <v>1.4G</v>
      </c>
      <c r="P1673" t="str">
        <v>1008-F3-69245822</v>
      </c>
      <c r="Q1673" t="str">
        <v>0.193</v>
      </c>
      <c r="R1673" t="str">
        <v>30</v>
      </c>
      <c r="S1673" t="str">
        <v>25</v>
      </c>
      <c r="T1673" t="str">
        <v>F-00000262</v>
      </c>
      <c r="U1673" t="str">
        <v>364</v>
      </c>
      <c r="V1673" t="str">
        <v>2.30956</v>
      </c>
      <c r="W1673" t="str">
        <v>140</v>
      </c>
      <c r="X1673" t="str">
        <v>https://tinyurl.com/y3ptqlsk</v>
      </c>
    </row>
    <row r="1674">
      <c r="A1674" t="str">
        <v>AutoTable</v>
      </c>
      <c r="D1674" t="str">
        <v>31032-10CE</v>
      </c>
      <c r="E1674" t="str">
        <v>CH. Ø30 8 COMÈTES VIOLETTES TRAÎNÉE ARGENT</v>
      </c>
      <c r="F1674" t="str">
        <v>1</v>
      </c>
      <c r="H1674" t="str">
        <v>CHANDELLE</v>
      </c>
      <c r="I1674" t="str">
        <v>COMETE</v>
      </c>
      <c r="J1674" t="str">
        <v>30</v>
      </c>
      <c r="K1674" t="str">
        <v>COMETE</v>
      </c>
      <c r="L1674" t="str">
        <v>VIOLET</v>
      </c>
      <c r="M1674" t="str">
        <v>CN</v>
      </c>
      <c r="N1674" t="str">
        <v>F3</v>
      </c>
      <c r="O1674" t="str">
        <v>1.4G</v>
      </c>
      <c r="P1674" t="str">
        <v>1008-F3-69245822</v>
      </c>
      <c r="Q1674" t="str">
        <v>0.193</v>
      </c>
      <c r="R1674" t="str">
        <v>30</v>
      </c>
      <c r="S1674" t="str">
        <v>25</v>
      </c>
      <c r="T1674" t="str">
        <v>F-00000262</v>
      </c>
      <c r="U1674" t="str">
        <v>287</v>
      </c>
      <c r="V1674" t="str">
        <v>2.31583</v>
      </c>
      <c r="W1674" t="str">
        <v>286</v>
      </c>
      <c r="X1674" t="str">
        <v>https://youtu.be/f5VCzilj_nA</v>
      </c>
    </row>
    <row r="1675">
      <c r="A1675" t="str">
        <v>AutoTable</v>
      </c>
      <c r="D1675" t="str">
        <v>31032-13CE</v>
      </c>
      <c r="E1675" t="str">
        <v>CH. Ø30 8 COMÈTES CLIGNO BLANC</v>
      </c>
      <c r="F1675" t="str">
        <v>1</v>
      </c>
      <c r="G1675" t="str">
        <v>2020</v>
      </c>
      <c r="H1675" t="str">
        <v>CHANDELLE</v>
      </c>
      <c r="I1675" t="str">
        <v>COMETE</v>
      </c>
      <c r="J1675" t="str">
        <v>30</v>
      </c>
      <c r="K1675" t="str">
        <v>CLIGNO</v>
      </c>
      <c r="L1675" t="str">
        <v>BLANC</v>
      </c>
      <c r="M1675" t="str">
        <v>CN</v>
      </c>
      <c r="N1675" t="str">
        <v>F3</v>
      </c>
      <c r="O1675" t="str">
        <v>1.4G</v>
      </c>
      <c r="P1675" t="str">
        <v>1008-F3-69245822</v>
      </c>
      <c r="Q1675" t="str">
        <v>0.193</v>
      </c>
      <c r="R1675" t="str">
        <v>30</v>
      </c>
      <c r="S1675" t="str">
        <v>25</v>
      </c>
      <c r="T1675" t="str">
        <v>F-00000262</v>
      </c>
      <c r="U1675" t="str">
        <v>33</v>
      </c>
      <c r="V1675" t="str">
        <v>2.15</v>
      </c>
      <c r="W1675" t="str">
        <v>0</v>
      </c>
    </row>
    <row r="1676">
      <c r="A1676" t="str">
        <v>AutoTable</v>
      </c>
      <c r="D1676" t="str">
        <v>31032-17CE</v>
      </c>
      <c r="E1676" t="str">
        <v>CH. Ø30 8 COMÈTES FRISSON BLANC</v>
      </c>
      <c r="F1676" t="str">
        <v>1</v>
      </c>
      <c r="G1676" t="str">
        <v>2020</v>
      </c>
      <c r="H1676" t="str">
        <v>CHANDELLE</v>
      </c>
      <c r="I1676" t="str">
        <v>COMETE</v>
      </c>
      <c r="J1676" t="str">
        <v>30</v>
      </c>
      <c r="K1676" t="str">
        <v>CREPITANT</v>
      </c>
      <c r="L1676" t="str">
        <v>ARGENT</v>
      </c>
      <c r="M1676" t="str">
        <v>CN</v>
      </c>
      <c r="N1676" t="str">
        <v>F3</v>
      </c>
      <c r="O1676" t="str">
        <v>1.4G</v>
      </c>
      <c r="P1676" t="str">
        <v>1008-F3-69245822</v>
      </c>
      <c r="Q1676" t="str">
        <v>0.193</v>
      </c>
      <c r="R1676" t="str">
        <v>30</v>
      </c>
      <c r="S1676" t="str">
        <v>25</v>
      </c>
      <c r="T1676" t="str">
        <v>F-00000262</v>
      </c>
      <c r="U1676" t="str">
        <v>0</v>
      </c>
      <c r="V1676" t="str">
        <v>2.1504</v>
      </c>
      <c r="W1676" t="str">
        <v>0</v>
      </c>
    </row>
    <row r="1677">
      <c r="A1677" t="str">
        <v>AutoTable</v>
      </c>
      <c r="D1677" t="str">
        <v>31032-18CE</v>
      </c>
      <c r="E1677" t="str">
        <v>CH. Ø30 8 COMÈTES FILET D'OR</v>
      </c>
      <c r="F1677" t="str">
        <v>1</v>
      </c>
      <c r="G1677" t="str">
        <v>2020</v>
      </c>
      <c r="H1677" t="str">
        <v>CHANDELLE</v>
      </c>
      <c r="I1677" t="str">
        <v>COMETE</v>
      </c>
      <c r="J1677" t="str">
        <v>30</v>
      </c>
      <c r="K1677" t="str">
        <v>PLEUREUR</v>
      </c>
      <c r="L1677" t="str">
        <v>KAMURO</v>
      </c>
      <c r="M1677" t="str">
        <v>CN</v>
      </c>
      <c r="N1677" t="str">
        <v>F3</v>
      </c>
      <c r="O1677" t="str">
        <v>1.4G</v>
      </c>
      <c r="P1677" t="str">
        <v>1008-F3-69245822</v>
      </c>
      <c r="Q1677" t="str">
        <v>0.193</v>
      </c>
      <c r="R1677" t="str">
        <v>30</v>
      </c>
      <c r="S1677" t="str">
        <v>25</v>
      </c>
      <c r="T1677" t="str">
        <v>F-00000262</v>
      </c>
      <c r="U1677" t="str">
        <v>0</v>
      </c>
      <c r="V1677" t="str">
        <v>2.1504</v>
      </c>
      <c r="W1677" t="str">
        <v>0</v>
      </c>
    </row>
    <row r="1678">
      <c r="A1678" t="str">
        <v>AutoTable</v>
      </c>
      <c r="D1678" t="str">
        <v>31032-20CE</v>
      </c>
      <c r="E1678" t="str">
        <v>CH. Ø30 8 COMÈTES ROSE</v>
      </c>
      <c r="F1678" t="str">
        <v>1</v>
      </c>
      <c r="H1678" t="str">
        <v>CHANDELLE</v>
      </c>
      <c r="I1678" t="str">
        <v>COMETE</v>
      </c>
      <c r="J1678" t="str">
        <v>30</v>
      </c>
      <c r="K1678" t="str">
        <v>COMETE</v>
      </c>
      <c r="L1678" t="str">
        <v>ROSE</v>
      </c>
      <c r="M1678" t="str">
        <v>CN</v>
      </c>
      <c r="N1678" t="str">
        <v>F3</v>
      </c>
      <c r="O1678" t="str">
        <v>1.4G</v>
      </c>
      <c r="P1678" t="str">
        <v>1008-F3-69245822</v>
      </c>
      <c r="Q1678" t="str">
        <v>0.186</v>
      </c>
      <c r="R1678" t="str">
        <v>30</v>
      </c>
      <c r="S1678" t="str">
        <v>25</v>
      </c>
      <c r="T1678" t="str">
        <v>F-00000262</v>
      </c>
      <c r="U1678" t="str">
        <v>324</v>
      </c>
      <c r="V1678" t="str">
        <v>2.30888</v>
      </c>
      <c r="W1678" t="str">
        <v>308</v>
      </c>
      <c r="X1678" t="str">
        <v>https://youtu.be/qLS8iUi_R4w</v>
      </c>
    </row>
    <row r="1679">
      <c r="A1679" t="str">
        <v>AutoTable</v>
      </c>
      <c r="D1679" t="str">
        <v>31032-24CE</v>
      </c>
      <c r="E1679" t="str">
        <v>CH. Ø30 8 COMÈTES CITRON</v>
      </c>
      <c r="F1679" t="str">
        <v>1</v>
      </c>
      <c r="H1679" t="str">
        <v>CHANDELLE</v>
      </c>
      <c r="I1679" t="str">
        <v>COMETE</v>
      </c>
      <c r="J1679" t="str">
        <v>30</v>
      </c>
      <c r="K1679" t="str">
        <v>COMETE</v>
      </c>
      <c r="L1679" t="str">
        <v>CITRON</v>
      </c>
      <c r="M1679" t="str">
        <v>CN</v>
      </c>
      <c r="N1679" t="str">
        <v>F3</v>
      </c>
      <c r="O1679" t="str">
        <v>1.4G</v>
      </c>
      <c r="P1679" t="str">
        <v>1008-F3-69245822</v>
      </c>
      <c r="Q1679" t="str">
        <v>0.186</v>
      </c>
      <c r="R1679" t="str">
        <v>30</v>
      </c>
      <c r="S1679" t="str">
        <v>25</v>
      </c>
      <c r="T1679" t="str">
        <v>F-00000262</v>
      </c>
      <c r="U1679" t="str">
        <v>453</v>
      </c>
      <c r="V1679" t="str">
        <v>2.2848</v>
      </c>
      <c r="W1679" t="str">
        <v>255</v>
      </c>
      <c r="X1679" t="str">
        <v>https://youtu.be/JE8LxMy4SdY</v>
      </c>
    </row>
    <row r="1680">
      <c r="A1680" t="str">
        <v>AutoTable</v>
      </c>
      <c r="D1680" t="str">
        <v>31032-27CE</v>
      </c>
      <c r="E1680" t="str">
        <v>CH. Ø30 8 COMÈTES PAILLETTES OR</v>
      </c>
      <c r="F1680" t="str">
        <v>1</v>
      </c>
      <c r="H1680" t="str">
        <v>CHANDELLE</v>
      </c>
      <c r="I1680" t="str">
        <v>COMETE</v>
      </c>
      <c r="J1680" t="str">
        <v>30</v>
      </c>
      <c r="K1680" t="str">
        <v>CLIGNO</v>
      </c>
      <c r="L1680" t="str">
        <v>OR</v>
      </c>
      <c r="M1680" t="str">
        <v>CN</v>
      </c>
      <c r="N1680" t="str">
        <v>F3</v>
      </c>
      <c r="O1680" t="str">
        <v>1.4G</v>
      </c>
      <c r="P1680" t="str">
        <v>1008-F3-69245822</v>
      </c>
      <c r="Q1680" t="str">
        <v>0.186</v>
      </c>
      <c r="R1680" t="str">
        <v>30</v>
      </c>
      <c r="S1680" t="str">
        <v>25</v>
      </c>
      <c r="T1680" t="str">
        <v>F-00000262</v>
      </c>
      <c r="U1680" t="str">
        <v>15</v>
      </c>
      <c r="V1680" t="str">
        <v>2.726</v>
      </c>
      <c r="W1680" t="str">
        <v>0</v>
      </c>
      <c r="X1680" t="str">
        <v>https://youtu.be/R4nJ5OqhuCo</v>
      </c>
    </row>
    <row r="1681">
      <c r="A1681" t="str">
        <v>AutoTable</v>
      </c>
      <c r="D1681" t="str">
        <v>31032-28CE</v>
      </c>
      <c r="E1681" t="str">
        <v>CH. Ø30 8 COMÈTES AQUA</v>
      </c>
      <c r="F1681" t="str">
        <v>1</v>
      </c>
      <c r="H1681" t="str">
        <v>CHANDELLE</v>
      </c>
      <c r="I1681" t="str">
        <v>COMETE</v>
      </c>
      <c r="J1681" t="str">
        <v>30</v>
      </c>
      <c r="K1681" t="str">
        <v>COMETE</v>
      </c>
      <c r="L1681" t="str">
        <v>AQUA</v>
      </c>
      <c r="M1681" t="str">
        <v>CN</v>
      </c>
      <c r="N1681" t="str">
        <v>F3</v>
      </c>
      <c r="O1681" t="str">
        <v>1.4G</v>
      </c>
      <c r="P1681" t="str">
        <v>1008-F3-69245822</v>
      </c>
      <c r="Q1681" t="str">
        <v>0.186</v>
      </c>
      <c r="R1681" t="str">
        <v>30</v>
      </c>
      <c r="S1681" t="str">
        <v>25</v>
      </c>
      <c r="T1681" t="str">
        <v>F-00000262</v>
      </c>
      <c r="U1681" t="str">
        <v>66</v>
      </c>
      <c r="V1681" t="str">
        <v>2.31063</v>
      </c>
      <c r="W1681" t="str">
        <v>66</v>
      </c>
      <c r="X1681" t="str">
        <v>https://youtu.be/7M0977MfqT4</v>
      </c>
    </row>
    <row r="1682">
      <c r="A1682" t="str">
        <v>AutoTable</v>
      </c>
      <c r="D1682" t="str">
        <v>31710X7</v>
      </c>
      <c r="E1682" t="str">
        <v>BOTTE DE 7 CH. Ø10 20 COMÈTES PAILLETTES ARGT</v>
      </c>
      <c r="F1682" t="str">
        <v>1</v>
      </c>
      <c r="H1682" t="str">
        <v>CHANDELLE</v>
      </c>
      <c r="I1682" t="str">
        <v>COMETE</v>
      </c>
      <c r="J1682" t="str">
        <v>10</v>
      </c>
      <c r="K1682" t="str">
        <v>CLIGNO</v>
      </c>
      <c r="L1682" t="str">
        <v>ARGENT</v>
      </c>
      <c r="M1682" t="str">
        <v>CN</v>
      </c>
      <c r="N1682" t="str">
        <v>F2</v>
      </c>
      <c r="O1682" t="str">
        <v>1.4G</v>
      </c>
      <c r="P1682" t="str">
        <v>1008-F2-69248744</v>
      </c>
      <c r="Q1682" t="str">
        <v>0.1617</v>
      </c>
      <c r="R1682" t="str">
        <v>30</v>
      </c>
      <c r="S1682" t="str">
        <v>8</v>
      </c>
      <c r="T1682" t="str">
        <v>F-00000300</v>
      </c>
      <c r="U1682" t="str">
        <v>1907</v>
      </c>
      <c r="V1682" t="str">
        <v>1.79306</v>
      </c>
      <c r="W1682" t="str">
        <v>34</v>
      </c>
      <c r="X1682" t="str">
        <v>https://youtu.be/ua-gjuAQ9-g</v>
      </c>
    </row>
    <row r="1683">
      <c r="A1683" t="str">
        <v>AutoTable</v>
      </c>
      <c r="D1683" t="str">
        <v>32510X7</v>
      </c>
      <c r="E1683" t="str">
        <v>BOTTE DE 7 CH. Ø10 20 COMÈTES VIOLETTES</v>
      </c>
      <c r="F1683" t="str">
        <v>1</v>
      </c>
      <c r="H1683" t="str">
        <v>CHANDELLE</v>
      </c>
      <c r="I1683" t="str">
        <v>COMETE</v>
      </c>
      <c r="J1683" t="str">
        <v>10</v>
      </c>
      <c r="K1683" t="str">
        <v>COMETE</v>
      </c>
      <c r="L1683" t="str">
        <v>VIOLET</v>
      </c>
      <c r="M1683" t="str">
        <v>CN</v>
      </c>
      <c r="N1683" t="str">
        <v>F2</v>
      </c>
      <c r="O1683" t="str">
        <v>1.4G</v>
      </c>
      <c r="P1683" t="str">
        <v>1008-F2-69248744</v>
      </c>
      <c r="Q1683" t="str">
        <v>0.1617</v>
      </c>
      <c r="R1683" t="str">
        <v>30</v>
      </c>
      <c r="S1683" t="str">
        <v>8</v>
      </c>
      <c r="T1683" t="str">
        <v>F-00000300</v>
      </c>
      <c r="U1683" t="str">
        <v>2205</v>
      </c>
      <c r="V1683" t="str">
        <v>1.78</v>
      </c>
      <c r="W1683" t="str">
        <v>12</v>
      </c>
      <c r="X1683" t="str">
        <v>https://youtu.be/dkEr65MR8wk</v>
      </c>
    </row>
    <row r="1684">
      <c r="A1684" t="str">
        <v>AutoTable</v>
      </c>
      <c r="D1684" t="str">
        <v>32610X7</v>
      </c>
      <c r="E1684" t="str">
        <v>BOTTE DE 7 CH. Ø10 20 COMÈTES ORANGES</v>
      </c>
      <c r="F1684" t="str">
        <v>1</v>
      </c>
      <c r="H1684" t="str">
        <v>CHANDELLE</v>
      </c>
      <c r="I1684" t="str">
        <v>COMETE</v>
      </c>
      <c r="J1684" t="str">
        <v>10</v>
      </c>
      <c r="K1684" t="str">
        <v>COMETE</v>
      </c>
      <c r="L1684" t="str">
        <v>ORANGE</v>
      </c>
      <c r="M1684" t="str">
        <v>CN</v>
      </c>
      <c r="N1684" t="str">
        <v>F2</v>
      </c>
      <c r="O1684" t="str">
        <v>1.4G</v>
      </c>
      <c r="P1684" t="str">
        <v>1008-F2-69248744</v>
      </c>
      <c r="Q1684" t="str">
        <v>0.1617</v>
      </c>
      <c r="R1684" t="str">
        <v>30</v>
      </c>
      <c r="S1684" t="str">
        <v>8</v>
      </c>
      <c r="T1684" t="str">
        <v>F-00000300</v>
      </c>
      <c r="U1684" t="str">
        <v>2552</v>
      </c>
      <c r="V1684" t="str">
        <v>1.77556</v>
      </c>
      <c r="W1684" t="str">
        <v>180</v>
      </c>
      <c r="X1684" t="str">
        <v>https://youtu.be/vlQJGNW_PKk</v>
      </c>
    </row>
    <row r="1685">
      <c r="A1685" t="str">
        <v>AutoTable</v>
      </c>
      <c r="D1685" t="str">
        <v>32710X7</v>
      </c>
      <c r="E1685" t="str">
        <v>BOTTE DE 7 CH. Ø10 20 COMÈTES PAILLETTES OR</v>
      </c>
      <c r="F1685" t="str">
        <v>1</v>
      </c>
      <c r="H1685" t="str">
        <v>CHANDELLE</v>
      </c>
      <c r="I1685" t="str">
        <v>COMETE</v>
      </c>
      <c r="J1685" t="str">
        <v>10</v>
      </c>
      <c r="K1685" t="str">
        <v>CLIGNO</v>
      </c>
      <c r="L1685" t="str">
        <v>OR</v>
      </c>
      <c r="M1685" t="str">
        <v>CN</v>
      </c>
      <c r="N1685" t="str">
        <v>F2</v>
      </c>
      <c r="O1685" t="str">
        <v>1.4G</v>
      </c>
      <c r="P1685" t="str">
        <v>1008-F2-69248744</v>
      </c>
      <c r="Q1685" t="str">
        <v>0.1617</v>
      </c>
      <c r="R1685" t="str">
        <v>30</v>
      </c>
      <c r="S1685" t="str">
        <v>8</v>
      </c>
      <c r="T1685" t="str">
        <v>F-00000300</v>
      </c>
      <c r="U1685" t="str">
        <v>1704</v>
      </c>
      <c r="V1685" t="str">
        <v>1.79375</v>
      </c>
      <c r="W1685" t="str">
        <v>0</v>
      </c>
      <c r="X1685" t="str">
        <v>https://youtu.be/dkEr65MR8wk</v>
      </c>
    </row>
    <row r="1686">
      <c r="A1686" t="str">
        <v>AutoTable</v>
      </c>
      <c r="D1686" t="str">
        <v>38021-01</v>
      </c>
      <c r="E1686" t="str">
        <v>CH. Ø20 8 COMÈTES FRISSON</v>
      </c>
      <c r="F1686" t="str">
        <v>1</v>
      </c>
      <c r="H1686" t="str">
        <v>CHANDELLE</v>
      </c>
      <c r="I1686" t="str">
        <v>COMETE</v>
      </c>
      <c r="J1686" t="str">
        <v>20</v>
      </c>
      <c r="K1686" t="str">
        <v>CREPITANT</v>
      </c>
      <c r="L1686" t="str">
        <v>OR</v>
      </c>
      <c r="M1686" t="str">
        <v>CN</v>
      </c>
      <c r="N1686" t="str">
        <v>F2</v>
      </c>
      <c r="O1686" t="str">
        <v>1.4G</v>
      </c>
      <c r="P1686" t="str">
        <v>1008-F2-69242598</v>
      </c>
      <c r="Q1686" t="str">
        <v>0.0472</v>
      </c>
      <c r="R1686" t="str">
        <v>30</v>
      </c>
      <c r="S1686" t="str">
        <v>8</v>
      </c>
      <c r="T1686" t="str">
        <v>F-00000300</v>
      </c>
      <c r="U1686" t="str">
        <v>171</v>
      </c>
      <c r="V1686" t="str">
        <v>0.84017</v>
      </c>
      <c r="W1686" t="str">
        <v>169</v>
      </c>
      <c r="X1686" t="str">
        <v>https://youtu.be/McvlkgmYEQ0</v>
      </c>
    </row>
    <row r="1687">
      <c r="A1687" t="str">
        <v>AutoTable</v>
      </c>
      <c r="D1687" t="str">
        <v>38021-02</v>
      </c>
      <c r="E1687" t="str">
        <v>CH. Ø20 8 COMÈTES BLEUES</v>
      </c>
      <c r="F1687" t="str">
        <v>1</v>
      </c>
      <c r="H1687" t="str">
        <v>CHANDELLE</v>
      </c>
      <c r="I1687" t="str">
        <v>COMETE</v>
      </c>
      <c r="J1687" t="str">
        <v>20</v>
      </c>
      <c r="K1687" t="str">
        <v>COMETE</v>
      </c>
      <c r="L1687" t="str">
        <v>BLEU</v>
      </c>
      <c r="M1687" t="str">
        <v>CN</v>
      </c>
      <c r="N1687" t="str">
        <v>F2</v>
      </c>
      <c r="O1687" t="str">
        <v>1.4G</v>
      </c>
      <c r="P1687" t="str">
        <v>1008-F2-69242598</v>
      </c>
      <c r="Q1687" t="str">
        <v>0.0472</v>
      </c>
      <c r="R1687" t="str">
        <v>30</v>
      </c>
      <c r="S1687" t="str">
        <v>8</v>
      </c>
      <c r="T1687" t="str">
        <v>F-00000300</v>
      </c>
      <c r="U1687" t="str">
        <v>907</v>
      </c>
      <c r="V1687" t="str">
        <v>0.84015</v>
      </c>
      <c r="W1687" t="str">
        <v>0</v>
      </c>
      <c r="X1687" t="str">
        <v>https://youtu.be/TYulfx97P14</v>
      </c>
    </row>
    <row r="1688">
      <c r="A1688" t="str">
        <v>AutoTable</v>
      </c>
      <c r="D1688" t="str">
        <v>38021-06</v>
      </c>
      <c r="E1688" t="str">
        <v>CH. Ø20 8 COMÈTES ROUGES</v>
      </c>
      <c r="F1688" t="str">
        <v>1</v>
      </c>
      <c r="H1688" t="str">
        <v>CHANDELLE</v>
      </c>
      <c r="I1688" t="str">
        <v>COMETE</v>
      </c>
      <c r="J1688" t="str">
        <v>20</v>
      </c>
      <c r="K1688" t="str">
        <v>COMETE</v>
      </c>
      <c r="L1688" t="str">
        <v>ROUGE</v>
      </c>
      <c r="M1688" t="str">
        <v>CN</v>
      </c>
      <c r="N1688" t="str">
        <v>F2</v>
      </c>
      <c r="O1688" t="str">
        <v>1.4G</v>
      </c>
      <c r="P1688" t="str">
        <v>1008-F2-69242598</v>
      </c>
      <c r="Q1688" t="str">
        <v>0.0472</v>
      </c>
      <c r="R1688" t="str">
        <v>30</v>
      </c>
      <c r="S1688" t="str">
        <v>8</v>
      </c>
      <c r="T1688" t="str">
        <v>F-00000300</v>
      </c>
      <c r="U1688" t="str">
        <v>785</v>
      </c>
      <c r="V1688" t="str">
        <v>0.78123</v>
      </c>
      <c r="W1688" t="str">
        <v>0</v>
      </c>
      <c r="X1688" t="str">
        <v>https://youtu.be/giYFwbKk0Po</v>
      </c>
    </row>
    <row r="1689">
      <c r="A1689" t="str">
        <v>AutoTable</v>
      </c>
      <c r="D1689" t="str">
        <v>38021-08</v>
      </c>
      <c r="E1689" t="str">
        <v>CH. Ø20 8 COMÈTES ASSORTIES</v>
      </c>
      <c r="F1689" t="str">
        <v>1</v>
      </c>
      <c r="H1689" t="str">
        <v>CHANDELLE</v>
      </c>
      <c r="I1689" t="str">
        <v>COMETE</v>
      </c>
      <c r="J1689" t="str">
        <v>20</v>
      </c>
      <c r="K1689" t="str">
        <v>COMETE</v>
      </c>
      <c r="L1689" t="str">
        <v>ASSORTI</v>
      </c>
      <c r="M1689" t="str">
        <v>CN</v>
      </c>
      <c r="N1689" t="str">
        <v>F2</v>
      </c>
      <c r="O1689" t="str">
        <v>1.4G</v>
      </c>
      <c r="P1689" t="str">
        <v>1008-F2-69242598</v>
      </c>
      <c r="Q1689" t="str">
        <v>0.0472</v>
      </c>
      <c r="R1689" t="str">
        <v>30</v>
      </c>
      <c r="S1689" t="str">
        <v>8</v>
      </c>
      <c r="T1689" t="str">
        <v>F-00000300</v>
      </c>
      <c r="U1689" t="str">
        <v>730</v>
      </c>
      <c r="V1689" t="str">
        <v>0.78</v>
      </c>
      <c r="W1689" t="str">
        <v>0</v>
      </c>
      <c r="X1689" t="str">
        <v>https://youtu.be/ztfUDJC5fZU</v>
      </c>
    </row>
    <row r="1690">
      <c r="A1690" t="str">
        <v>AutoTable</v>
      </c>
      <c r="D1690" t="str">
        <v>38021-13</v>
      </c>
      <c r="E1690" t="str">
        <v>CH. Ø20 8 COMÈTES CLIGNO BLANC</v>
      </c>
      <c r="F1690" t="str">
        <v>1</v>
      </c>
      <c r="H1690" t="str">
        <v>CHANDELLE</v>
      </c>
      <c r="I1690" t="str">
        <v>COMETE</v>
      </c>
      <c r="J1690" t="str">
        <v>20</v>
      </c>
      <c r="K1690" t="str">
        <v>CLIGNO</v>
      </c>
      <c r="L1690" t="str">
        <v>BLANC</v>
      </c>
      <c r="M1690" t="str">
        <v>CN</v>
      </c>
      <c r="N1690" t="str">
        <v>F2</v>
      </c>
      <c r="O1690" t="str">
        <v>1.4G</v>
      </c>
      <c r="P1690" t="str">
        <v>1008-F2-69242598</v>
      </c>
      <c r="Q1690" t="str">
        <v>0.0472</v>
      </c>
      <c r="R1690" t="str">
        <v>30</v>
      </c>
      <c r="S1690" t="str">
        <v>8</v>
      </c>
      <c r="T1690" t="str">
        <v>F-00000300</v>
      </c>
      <c r="U1690" t="str">
        <v>0</v>
      </c>
      <c r="V1690" t="str">
        <v>0.78131</v>
      </c>
      <c r="W1690" t="str">
        <v>0</v>
      </c>
    </row>
    <row r="1691">
      <c r="A1691" t="str">
        <v>AutoTable</v>
      </c>
      <c r="D1691" t="str">
        <v>38021-20</v>
      </c>
      <c r="E1691" t="str">
        <v>CH. Ø20 8 COMÈTES ROSES TRAÎNÉE ARGENT</v>
      </c>
      <c r="F1691" t="str">
        <v>1</v>
      </c>
      <c r="H1691" t="str">
        <v>CHANDELLE</v>
      </c>
      <c r="I1691" t="str">
        <v>COMETE</v>
      </c>
      <c r="J1691" t="str">
        <v>20</v>
      </c>
      <c r="K1691" t="str">
        <v>COMETE</v>
      </c>
      <c r="L1691" t="str">
        <v>ROSE</v>
      </c>
      <c r="M1691" t="str">
        <v>CN</v>
      </c>
      <c r="N1691" t="str">
        <v>F2</v>
      </c>
      <c r="O1691" t="str">
        <v>1.4G</v>
      </c>
      <c r="P1691" t="str">
        <v>1008-F2-69242598</v>
      </c>
      <c r="Q1691" t="str">
        <v>0.0472</v>
      </c>
      <c r="R1691" t="str">
        <v>30</v>
      </c>
      <c r="S1691" t="str">
        <v>8</v>
      </c>
      <c r="T1691" t="str">
        <v>F-00000300</v>
      </c>
      <c r="U1691" t="str">
        <v>469</v>
      </c>
      <c r="V1691" t="str">
        <v>0.84</v>
      </c>
      <c r="W1691" t="str">
        <v>100</v>
      </c>
      <c r="X1691" t="str">
        <v>https://youtu.be/ptIvN2m8GOM</v>
      </c>
    </row>
    <row r="1692">
      <c r="A1692" t="str">
        <v>AutoTable</v>
      </c>
      <c r="D1692" t="str">
        <v>38049-07</v>
      </c>
      <c r="E1692" t="str">
        <v>CHAND. 49 MM 8 DEPART - 5 COMETES OR + DETO</v>
      </c>
      <c r="F1692" t="str">
        <v>OPPORTUNITE</v>
      </c>
      <c r="H1692" t="str">
        <v>CHANDELLE</v>
      </c>
      <c r="I1692" t="str">
        <v>COMETE</v>
      </c>
      <c r="J1692" t="str">
        <v>50</v>
      </c>
      <c r="K1692" t="str">
        <v>DETONATION</v>
      </c>
      <c r="L1692" t="str">
        <v>OR</v>
      </c>
      <c r="M1692" t="str">
        <v>CN</v>
      </c>
      <c r="N1692" t="str">
        <v>F4</v>
      </c>
      <c r="O1692" t="str">
        <v>1.3G</v>
      </c>
      <c r="P1692" t="str">
        <v>1008-F4-69242603</v>
      </c>
      <c r="Q1692" t="str">
        <v>0.36</v>
      </c>
      <c r="R1692" t="str">
        <v>30</v>
      </c>
      <c r="S1692" t="str">
        <v>50</v>
      </c>
      <c r="T1692" t="str">
        <v>F-00000300</v>
      </c>
      <c r="U1692" t="str">
        <v>48</v>
      </c>
      <c r="V1692" t="str">
        <v>2.31</v>
      </c>
      <c r="W1692" t="str">
        <v>0</v>
      </c>
    </row>
    <row r="1693">
      <c r="A1693" t="str">
        <v>AutoTable</v>
      </c>
      <c r="D1693" t="str">
        <v>38049-10</v>
      </c>
      <c r="E1693" t="str">
        <v>CHAND. 49 MM 8 DEPART - 5 COMETES VIOLETTES + DETO</v>
      </c>
      <c r="F1693" t="str">
        <v>SPECIFIC</v>
      </c>
      <c r="H1693" t="str">
        <v>CHANDELLE</v>
      </c>
      <c r="I1693" t="str">
        <v>COMETE</v>
      </c>
      <c r="J1693" t="str">
        <v>50</v>
      </c>
      <c r="K1693" t="str">
        <v>DETONATION</v>
      </c>
      <c r="L1693" t="str">
        <v>VIOLET</v>
      </c>
      <c r="M1693" t="str">
        <v>CN</v>
      </c>
      <c r="N1693" t="str">
        <v>F4</v>
      </c>
      <c r="O1693" t="str">
        <v>1.3G</v>
      </c>
      <c r="P1693" t="str">
        <v>1008-F4-69242603</v>
      </c>
      <c r="Q1693" t="str">
        <v>0.36</v>
      </c>
      <c r="R1693" t="str">
        <v>30</v>
      </c>
      <c r="S1693" t="str">
        <v>50</v>
      </c>
      <c r="T1693" t="str">
        <v>F-00000300</v>
      </c>
      <c r="U1693" t="str">
        <v>9</v>
      </c>
      <c r="V1693" t="str">
        <v>3.61</v>
      </c>
      <c r="W1693" t="str">
        <v>18</v>
      </c>
    </row>
    <row r="1694">
      <c r="A1694" t="str">
        <v>AutoTable</v>
      </c>
      <c r="D1694" t="str">
        <v>400-9B</v>
      </c>
      <c r="E1694" t="str">
        <v>CH. Ø8 20 COMÈTES BLEUES X 9</v>
      </c>
      <c r="F1694" t="str">
        <v>1</v>
      </c>
      <c r="G1694" t="str">
        <v>2019</v>
      </c>
      <c r="H1694" t="str">
        <v>CHANDELLE</v>
      </c>
      <c r="I1694" t="str">
        <v>COMETE</v>
      </c>
      <c r="J1694" t="str">
        <v>8</v>
      </c>
      <c r="K1694" t="str">
        <v>COMETE</v>
      </c>
      <c r="L1694" t="str">
        <v>BLEU</v>
      </c>
      <c r="M1694" t="str">
        <v>CN</v>
      </c>
      <c r="N1694" t="str">
        <v>F2</v>
      </c>
      <c r="O1694" t="str">
        <v>1.4G</v>
      </c>
      <c r="P1694" t="str">
        <v>1008-F2-69254054</v>
      </c>
      <c r="Q1694" t="str">
        <v>0.055</v>
      </c>
      <c r="R1694" t="str">
        <v>25</v>
      </c>
      <c r="S1694" t="str">
        <v>8</v>
      </c>
      <c r="T1694" t="str">
        <v>F-00000300</v>
      </c>
      <c r="U1694" t="str">
        <v>2542</v>
      </c>
      <c r="V1694" t="str">
        <v>0.78379</v>
      </c>
      <c r="W1694" t="str">
        <v>2</v>
      </c>
      <c r="X1694" t="str">
        <v>https://youtu.be/pFTbbVaqE6w</v>
      </c>
    </row>
    <row r="1695">
      <c r="A1695" t="str">
        <v>AutoTable</v>
      </c>
      <c r="D1695" t="str">
        <v>400-9BC</v>
      </c>
      <c r="E1695" t="str">
        <v>CH. Ø8 20 COMÈTES BLANCHES X 9</v>
      </c>
      <c r="F1695" t="str">
        <v>1</v>
      </c>
      <c r="G1695" t="str">
        <v>2019</v>
      </c>
      <c r="H1695" t="str">
        <v>CHANDELLE</v>
      </c>
      <c r="I1695" t="str">
        <v>COMETE</v>
      </c>
      <c r="J1695" t="str">
        <v>8</v>
      </c>
      <c r="K1695" t="str">
        <v>COMETE</v>
      </c>
      <c r="L1695" t="str">
        <v>BLANC</v>
      </c>
      <c r="M1695" t="str">
        <v>CN</v>
      </c>
      <c r="N1695" t="str">
        <v>F2</v>
      </c>
      <c r="O1695" t="str">
        <v>1.4G</v>
      </c>
      <c r="P1695" t="str">
        <v>1008-F2-69254054</v>
      </c>
      <c r="Q1695" t="str">
        <v>0.055</v>
      </c>
      <c r="R1695" t="str">
        <v>25</v>
      </c>
      <c r="S1695" t="str">
        <v>8</v>
      </c>
      <c r="T1695" t="str">
        <v>F-00000300</v>
      </c>
      <c r="U1695" t="str">
        <v>2912</v>
      </c>
      <c r="V1695" t="str">
        <v>0.78379</v>
      </c>
      <c r="W1695" t="str">
        <v>2</v>
      </c>
      <c r="X1695" t="str">
        <v>https://youtu.be/i2_Na02jX1k</v>
      </c>
    </row>
    <row r="1696">
      <c r="A1696" t="str">
        <v>AutoTable</v>
      </c>
      <c r="D1696" t="str">
        <v>400-9FO</v>
      </c>
      <c r="E1696" t="str">
        <v>CH. Ø8 20 COMÈTES OR X 9</v>
      </c>
      <c r="F1696" t="str">
        <v>1</v>
      </c>
      <c r="G1696" t="str">
        <v>2019</v>
      </c>
      <c r="H1696" t="str">
        <v>CHANDELLE</v>
      </c>
      <c r="I1696" t="str">
        <v>COMETE</v>
      </c>
      <c r="J1696" t="str">
        <v>8</v>
      </c>
      <c r="K1696" t="str">
        <v>COMETE</v>
      </c>
      <c r="L1696" t="str">
        <v>OR</v>
      </c>
      <c r="M1696" t="str">
        <v>CN</v>
      </c>
      <c r="N1696" t="str">
        <v>F2</v>
      </c>
      <c r="O1696" t="str">
        <v>1.4G</v>
      </c>
      <c r="P1696" t="str">
        <v>1008-F2-69254054</v>
      </c>
      <c r="Q1696" t="str">
        <v>0.055</v>
      </c>
      <c r="R1696" t="str">
        <v>25</v>
      </c>
      <c r="S1696" t="str">
        <v>8</v>
      </c>
      <c r="T1696" t="str">
        <v>F-00000300</v>
      </c>
      <c r="U1696" t="str">
        <v>0</v>
      </c>
      <c r="V1696" t="str">
        <v>0.92398</v>
      </c>
      <c r="W1696" t="str">
        <v>0</v>
      </c>
    </row>
    <row r="1697">
      <c r="A1697" t="str">
        <v>AutoTable</v>
      </c>
      <c r="D1697" t="str">
        <v>400-9FR</v>
      </c>
      <c r="E1697" t="str">
        <v>CH. Ø8 20 COMÈTES FRISSON X 9</v>
      </c>
      <c r="F1697" t="str">
        <v>1</v>
      </c>
      <c r="G1697" t="str">
        <v>2019</v>
      </c>
      <c r="H1697" t="str">
        <v>CHANDELLE</v>
      </c>
      <c r="I1697" t="str">
        <v>COMETE</v>
      </c>
      <c r="J1697" t="str">
        <v>8</v>
      </c>
      <c r="K1697" t="str">
        <v>CREPITANT</v>
      </c>
      <c r="L1697" t="str">
        <v>OR</v>
      </c>
      <c r="M1697" t="str">
        <v>CN</v>
      </c>
      <c r="N1697" t="str">
        <v>F2</v>
      </c>
      <c r="O1697" t="str">
        <v>1.4G</v>
      </c>
      <c r="P1697" t="str">
        <v>1008-F2-69254054</v>
      </c>
      <c r="Q1697" t="str">
        <v>0.055</v>
      </c>
      <c r="R1697" t="str">
        <v>25</v>
      </c>
      <c r="S1697" t="str">
        <v>8</v>
      </c>
      <c r="T1697" t="str">
        <v>F-00000300</v>
      </c>
      <c r="U1697" t="str">
        <v>2751</v>
      </c>
      <c r="V1697" t="str">
        <v>0.78333</v>
      </c>
      <c r="W1697" t="str">
        <v>552</v>
      </c>
      <c r="X1697" t="str">
        <v>https://youtu.be/Rki7O9bqn8M</v>
      </c>
    </row>
    <row r="1698">
      <c r="A1698" t="str">
        <v>AutoTable</v>
      </c>
      <c r="D1698" t="str">
        <v>400-9J</v>
      </c>
      <c r="E1698" t="str">
        <v>CH. Ø8 20 COMÈTES JAUNES X 9</v>
      </c>
      <c r="F1698" t="str">
        <v>1</v>
      </c>
      <c r="G1698" t="str">
        <v>2020</v>
      </c>
      <c r="H1698" t="str">
        <v>CHANDELLE</v>
      </c>
      <c r="I1698" t="str">
        <v>COMETE</v>
      </c>
      <c r="J1698" t="str">
        <v>8</v>
      </c>
      <c r="K1698" t="str">
        <v>COMETE</v>
      </c>
      <c r="L1698" t="str">
        <v>JAUNE</v>
      </c>
      <c r="M1698" t="str">
        <v>CN</v>
      </c>
      <c r="N1698" t="str">
        <v>F2</v>
      </c>
      <c r="O1698" t="str">
        <v>1.4G</v>
      </c>
      <c r="P1698" t="str">
        <v>1008-F2-69254054</v>
      </c>
      <c r="Q1698" t="str">
        <v>0.055</v>
      </c>
      <c r="R1698" t="str">
        <v>25</v>
      </c>
      <c r="S1698" t="str">
        <v>8</v>
      </c>
      <c r="T1698" t="str">
        <v>F-00000300</v>
      </c>
      <c r="U1698" t="str">
        <v>2998</v>
      </c>
      <c r="V1698" t="str">
        <v>0.78383</v>
      </c>
      <c r="W1698" t="str">
        <v>0</v>
      </c>
      <c r="X1698" t="str">
        <v>https://youtu.be/aegs6OOYklA</v>
      </c>
    </row>
    <row r="1699">
      <c r="A1699" t="str">
        <v>AutoTable</v>
      </c>
      <c r="D1699" t="str">
        <v>400-9M</v>
      </c>
      <c r="E1699" t="str">
        <v>CH. Ø8 20 COMÈTES ASSORTIES X 9</v>
      </c>
      <c r="F1699" t="str">
        <v>1</v>
      </c>
      <c r="H1699" t="str">
        <v>CHANDELLE</v>
      </c>
      <c r="I1699" t="str">
        <v>COMETE</v>
      </c>
      <c r="J1699" t="str">
        <v>8</v>
      </c>
      <c r="K1699" t="str">
        <v>COMETE</v>
      </c>
      <c r="L1699" t="str">
        <v>ASSORTI</v>
      </c>
      <c r="M1699" t="str">
        <v>CN</v>
      </c>
      <c r="N1699" t="str">
        <v>F2</v>
      </c>
      <c r="O1699" t="str">
        <v>1.4G</v>
      </c>
      <c r="P1699" t="str">
        <v>1008-F2-69254054</v>
      </c>
      <c r="Q1699" t="str">
        <v>0.055</v>
      </c>
      <c r="R1699" t="str">
        <v>25</v>
      </c>
      <c r="S1699" t="str">
        <v>8</v>
      </c>
      <c r="T1699" t="str">
        <v>F-00000300</v>
      </c>
      <c r="U1699" t="str">
        <v>10810</v>
      </c>
      <c r="V1699" t="str">
        <v>0.69383</v>
      </c>
      <c r="W1699" t="str">
        <v>0</v>
      </c>
      <c r="X1699" t="str">
        <v>https://youtu.be/iRMFUEkNB9o</v>
      </c>
    </row>
    <row r="1700">
      <c r="A1700" t="str">
        <v>AutoTable</v>
      </c>
      <c r="D1700" t="str">
        <v>400-9R</v>
      </c>
      <c r="E1700" t="str">
        <v>CH. Ø8 20 COMÈTES ROUGES X 9</v>
      </c>
      <c r="F1700" t="str">
        <v>1</v>
      </c>
      <c r="G1700" t="str">
        <v>2019</v>
      </c>
      <c r="H1700" t="str">
        <v>CHANDELLE</v>
      </c>
      <c r="I1700" t="str">
        <v>COMETE</v>
      </c>
      <c r="J1700" t="str">
        <v>8</v>
      </c>
      <c r="K1700" t="str">
        <v>COMETE</v>
      </c>
      <c r="L1700" t="str">
        <v>ROUGE</v>
      </c>
      <c r="M1700" t="str">
        <v>CN</v>
      </c>
      <c r="N1700" t="str">
        <v>F2</v>
      </c>
      <c r="O1700" t="str">
        <v>1.4G</v>
      </c>
      <c r="P1700" t="str">
        <v>1008-F2-69254054</v>
      </c>
      <c r="Q1700" t="str">
        <v>0.055</v>
      </c>
      <c r="R1700" t="str">
        <v>25</v>
      </c>
      <c r="S1700" t="str">
        <v>8</v>
      </c>
      <c r="T1700" t="str">
        <v>F-00000300</v>
      </c>
      <c r="U1700" t="str">
        <v>2655</v>
      </c>
      <c r="V1700" t="str">
        <v>0.78379</v>
      </c>
      <c r="W1700" t="str">
        <v>2</v>
      </c>
      <c r="X1700" t="str">
        <v>https://youtu.be/ZVKdSWQw4tA</v>
      </c>
    </row>
    <row r="1701">
      <c r="A1701" t="str">
        <v>AutoTable</v>
      </c>
      <c r="D1701" t="str">
        <v>43430B</v>
      </c>
      <c r="E1701" t="str">
        <v>CHAND. 30 MM 10 COMÈTES BLEUES</v>
      </c>
      <c r="F1701" t="str">
        <v>ANCIENNES REFS</v>
      </c>
      <c r="H1701" t="str">
        <v>CHANDELLE</v>
      </c>
      <c r="I1701" t="str">
        <v>COMETE</v>
      </c>
      <c r="J1701" t="str">
        <v>30</v>
      </c>
      <c r="K1701" t="str">
        <v>COMETE</v>
      </c>
      <c r="L1701" t="str">
        <v>BLEU</v>
      </c>
      <c r="M1701" t="str">
        <v>EU</v>
      </c>
      <c r="N1701" t="str">
        <v>F4</v>
      </c>
      <c r="O1701" t="str">
        <v>1.4G</v>
      </c>
      <c r="P1701" t="str">
        <v>0589-F4-0044</v>
      </c>
      <c r="Q1701" t="str">
        <v>0.207</v>
      </c>
      <c r="R1701" t="str">
        <v>30</v>
      </c>
      <c r="S1701" t="str">
        <v>30</v>
      </c>
      <c r="T1701" t="str">
        <v>F-00000270</v>
      </c>
      <c r="U1701" t="str">
        <v>0</v>
      </c>
      <c r="V1701" t="str">
        <v>10.39</v>
      </c>
      <c r="W1701" t="str">
        <v>0</v>
      </c>
    </row>
    <row r="1702">
      <c r="A1702" t="str">
        <v>AutoTable</v>
      </c>
      <c r="D1702" t="str">
        <v>43430J</v>
      </c>
      <c r="E1702" t="str">
        <v>CHAND. 30 MM 10 COMÈTES JAUNES</v>
      </c>
      <c r="F1702" t="str">
        <v>ANCIENNES REFS</v>
      </c>
      <c r="H1702" t="str">
        <v>CHANDELLE</v>
      </c>
      <c r="I1702" t="str">
        <v>COMETE</v>
      </c>
      <c r="J1702" t="str">
        <v>30</v>
      </c>
      <c r="K1702" t="str">
        <v>COMETE</v>
      </c>
      <c r="L1702" t="str">
        <v>JAUNE</v>
      </c>
      <c r="M1702" t="str">
        <v>EU</v>
      </c>
      <c r="N1702" t="str">
        <v>F4</v>
      </c>
      <c r="O1702" t="str">
        <v>1.4G</v>
      </c>
      <c r="P1702" t="str">
        <v>0589-F4-0044</v>
      </c>
      <c r="Q1702" t="str">
        <v>0.207</v>
      </c>
      <c r="R1702" t="str">
        <v>30</v>
      </c>
      <c r="S1702" t="str">
        <v>30</v>
      </c>
      <c r="T1702" t="str">
        <v>F-00000270</v>
      </c>
      <c r="U1702" t="str">
        <v>0</v>
      </c>
      <c r="V1702" t="str">
        <v>9.13</v>
      </c>
      <c r="W1702" t="str">
        <v>0</v>
      </c>
    </row>
    <row r="1703">
      <c r="A1703" t="str">
        <v>AutoTable</v>
      </c>
      <c r="D1703" t="str">
        <v>43430M</v>
      </c>
      <c r="E1703" t="str">
        <v>CH. Ø30 10 COMÈTES ASSORTIES</v>
      </c>
      <c r="F1703" t="str">
        <v>1</v>
      </c>
      <c r="H1703" t="str">
        <v>CHANDELLE</v>
      </c>
      <c r="I1703" t="str">
        <v>COMETE</v>
      </c>
      <c r="J1703" t="str">
        <v>30</v>
      </c>
      <c r="K1703" t="str">
        <v>COMETE</v>
      </c>
      <c r="L1703" t="str">
        <v>ASSORTI</v>
      </c>
      <c r="M1703" t="str">
        <v>EU</v>
      </c>
      <c r="N1703" t="str">
        <v>F4</v>
      </c>
      <c r="O1703" t="str">
        <v>1.4G</v>
      </c>
      <c r="P1703" t="str">
        <v>0589-F4-0044</v>
      </c>
      <c r="Q1703" t="str">
        <v>0.207</v>
      </c>
      <c r="R1703" t="str">
        <v>45</v>
      </c>
      <c r="S1703" t="str">
        <v>30</v>
      </c>
      <c r="T1703" t="str">
        <v>F-00000270</v>
      </c>
      <c r="U1703" t="str">
        <v>0</v>
      </c>
      <c r="V1703" t="str">
        <v>10.39</v>
      </c>
      <c r="W1703" t="str">
        <v>0</v>
      </c>
    </row>
    <row r="1704">
      <c r="A1704" t="str">
        <v>AutoTable</v>
      </c>
      <c r="D1704" t="str">
        <v>43430R</v>
      </c>
      <c r="E1704" t="str">
        <v>CH. Ø30 10 COMÈTES ROUGES TRAÎNÉE ARGENT</v>
      </c>
      <c r="F1704" t="str">
        <v>1</v>
      </c>
      <c r="H1704" t="str">
        <v>CHANDELLE</v>
      </c>
      <c r="I1704" t="str">
        <v>COMETE</v>
      </c>
      <c r="J1704" t="str">
        <v>30</v>
      </c>
      <c r="K1704" t="str">
        <v>COMETE</v>
      </c>
      <c r="L1704" t="str">
        <v>ROUGE</v>
      </c>
      <c r="M1704" t="str">
        <v>EU</v>
      </c>
      <c r="N1704" t="str">
        <v>F4</v>
      </c>
      <c r="O1704" t="str">
        <v>1.4G</v>
      </c>
      <c r="P1704" t="str">
        <v>0589-F4-0044</v>
      </c>
      <c r="Q1704" t="str">
        <v>0.207</v>
      </c>
      <c r="R1704" t="str">
        <v>45</v>
      </c>
      <c r="S1704" t="str">
        <v>30</v>
      </c>
      <c r="T1704" t="str">
        <v>F-00000270</v>
      </c>
      <c r="U1704" t="str">
        <v>0</v>
      </c>
      <c r="V1704" t="str">
        <v>10.39</v>
      </c>
      <c r="W1704" t="str">
        <v>0</v>
      </c>
      <c r="X1704" t="str">
        <v>https://youtu.be/-3DB04Xmf8I</v>
      </c>
    </row>
    <row r="1705">
      <c r="A1705" t="str">
        <v>AutoTable</v>
      </c>
      <c r="D1705" t="str">
        <v>43430SO</v>
      </c>
      <c r="E1705" t="str">
        <v>CH. Ø30 10 COMÈTES SCINTILLANT OR</v>
      </c>
      <c r="F1705" t="str">
        <v>1</v>
      </c>
      <c r="H1705" t="str">
        <v>CHANDELLE</v>
      </c>
      <c r="I1705" t="str">
        <v>COMETE</v>
      </c>
      <c r="J1705" t="str">
        <v>30</v>
      </c>
      <c r="K1705" t="str">
        <v>CLIGNO</v>
      </c>
      <c r="L1705" t="str">
        <v>OR</v>
      </c>
      <c r="M1705" t="str">
        <v>EU</v>
      </c>
      <c r="N1705" t="str">
        <v>F4</v>
      </c>
      <c r="O1705" t="str">
        <v>1.4G</v>
      </c>
      <c r="P1705" t="str">
        <v>0589-F4-0044</v>
      </c>
      <c r="Q1705" t="str">
        <v>0.244</v>
      </c>
      <c r="R1705" t="str">
        <v>45</v>
      </c>
      <c r="S1705" t="str">
        <v>30</v>
      </c>
      <c r="T1705" t="str">
        <v>F-00000270</v>
      </c>
      <c r="U1705" t="str">
        <v>0</v>
      </c>
      <c r="V1705" t="str">
        <v>10.39</v>
      </c>
      <c r="W1705" t="str">
        <v>0</v>
      </c>
    </row>
    <row r="1706">
      <c r="A1706" t="str">
        <v>AutoTable</v>
      </c>
      <c r="D1706" t="str">
        <v>43430VE</v>
      </c>
      <c r="E1706" t="str">
        <v>CHAND. 30 MM 10 COMÈTES VERTES</v>
      </c>
      <c r="F1706" t="str">
        <v>ANCIENNES REFS</v>
      </c>
      <c r="H1706" t="str">
        <v>CHANDELLE</v>
      </c>
      <c r="I1706" t="str">
        <v>COMETE</v>
      </c>
      <c r="J1706" t="str">
        <v>30</v>
      </c>
      <c r="K1706" t="str">
        <v>COMETE</v>
      </c>
      <c r="L1706" t="str">
        <v>VERT</v>
      </c>
      <c r="M1706" t="str">
        <v>EU</v>
      </c>
      <c r="N1706" t="str">
        <v>F4</v>
      </c>
      <c r="O1706" t="str">
        <v>1.4G</v>
      </c>
      <c r="P1706" t="str">
        <v>0589-F4-0044</v>
      </c>
      <c r="Q1706" t="str">
        <v>0.207</v>
      </c>
      <c r="R1706" t="str">
        <v>30</v>
      </c>
      <c r="S1706" t="str">
        <v>30</v>
      </c>
      <c r="T1706" t="str">
        <v>F-00000270</v>
      </c>
      <c r="U1706" t="str">
        <v>0</v>
      </c>
      <c r="V1706" t="str">
        <v>10.39</v>
      </c>
      <c r="W1706" t="str">
        <v>0</v>
      </c>
    </row>
    <row r="1707">
      <c r="A1707" t="str">
        <v>AutoTable</v>
      </c>
      <c r="D1707" t="str">
        <v>43430VI</v>
      </c>
      <c r="E1707" t="str">
        <v>CH. Ø30 10 COMÈTES VIOLETTES TRAÎNÉE ARGENT</v>
      </c>
      <c r="F1707" t="str">
        <v>1</v>
      </c>
      <c r="H1707" t="str">
        <v>CHANDELLE</v>
      </c>
      <c r="I1707" t="str">
        <v>COMETE</v>
      </c>
      <c r="J1707" t="str">
        <v>30</v>
      </c>
      <c r="K1707" t="str">
        <v>COMETE</v>
      </c>
      <c r="L1707" t="str">
        <v>VIOLET</v>
      </c>
      <c r="M1707" t="str">
        <v>EU</v>
      </c>
      <c r="N1707" t="str">
        <v>F4</v>
      </c>
      <c r="O1707" t="str">
        <v>1.4G</v>
      </c>
      <c r="P1707" t="str">
        <v>0589-F4-0044</v>
      </c>
      <c r="Q1707" t="str">
        <v>0.207</v>
      </c>
      <c r="R1707" t="str">
        <v>45</v>
      </c>
      <c r="S1707" t="str">
        <v>30</v>
      </c>
      <c r="T1707" t="str">
        <v>F-00000270</v>
      </c>
      <c r="U1707" t="str">
        <v>22</v>
      </c>
      <c r="V1707" t="str">
        <v>10.39</v>
      </c>
      <c r="W1707" t="str">
        <v>0</v>
      </c>
      <c r="X1707" t="str">
        <v>https://youtu.be/LG3FWcgR2i4</v>
      </c>
    </row>
    <row r="1708">
      <c r="A1708" t="str">
        <v>AutoTable</v>
      </c>
      <c r="D1708" t="str">
        <v>43450SO</v>
      </c>
      <c r="E1708" t="str">
        <v>CHAND. 50 MM 8 COMÈTES SCINTILLANT OR</v>
      </c>
      <c r="F1708" t="str">
        <v>ANCIENNES REFS</v>
      </c>
      <c r="H1708" t="str">
        <v>CHANDELLE</v>
      </c>
      <c r="I1708" t="str">
        <v>COMETE</v>
      </c>
      <c r="J1708" t="str">
        <v>50</v>
      </c>
      <c r="K1708" t="str">
        <v>COMETE CLIGNO</v>
      </c>
      <c r="L1708" t="str">
        <v>OR</v>
      </c>
      <c r="M1708" t="str">
        <v>EU</v>
      </c>
      <c r="N1708" t="str">
        <v>F4</v>
      </c>
      <c r="O1708" t="str">
        <v>1.4G</v>
      </c>
      <c r="P1708" t="str">
        <v>0589-F4-0046</v>
      </c>
      <c r="Q1708" t="str">
        <v>0.666</v>
      </c>
      <c r="R1708" t="str">
        <v>30</v>
      </c>
      <c r="S1708" t="str">
        <v>50</v>
      </c>
      <c r="T1708" t="str">
        <v>F-00000270</v>
      </c>
      <c r="U1708" t="str">
        <v>0</v>
      </c>
      <c r="V1708" t="str">
        <v>18.75</v>
      </c>
      <c r="W1708" t="str">
        <v>0</v>
      </c>
    </row>
    <row r="1709">
      <c r="A1709" t="str">
        <v>AutoTable</v>
      </c>
      <c r="D1709" t="str">
        <v>43830B/BC/R</v>
      </c>
      <c r="E1709" t="str">
        <v>CH. Ø30  8 COMÈTES BLEU À BLANC À ROUGE</v>
      </c>
      <c r="F1709" t="str">
        <v>1</v>
      </c>
      <c r="H1709" t="str">
        <v>CHANDELLE</v>
      </c>
      <c r="I1709" t="str">
        <v>COMETE</v>
      </c>
      <c r="J1709" t="str">
        <v>30</v>
      </c>
      <c r="K1709" t="str">
        <v>COMETE</v>
      </c>
      <c r="L1709" t="str">
        <v>TRICOLORE</v>
      </c>
      <c r="M1709" t="str">
        <v>EU</v>
      </c>
      <c r="N1709" t="str">
        <v>F4</v>
      </c>
      <c r="O1709" t="str">
        <v>1.3G</v>
      </c>
      <c r="P1709" t="str">
        <v>1008-F4-692246598</v>
      </c>
      <c r="Q1709" t="str">
        <v>0.21</v>
      </c>
      <c r="R1709" t="str">
        <v>25</v>
      </c>
      <c r="S1709" t="str">
        <v>30</v>
      </c>
      <c r="T1709" t="str">
        <v>F-00000699</v>
      </c>
      <c r="U1709" t="str">
        <v>107</v>
      </c>
      <c r="V1709" t="str">
        <v>9.97353</v>
      </c>
      <c r="W1709" t="str">
        <v>105</v>
      </c>
      <c r="X1709" t="str">
        <v>https://youtu.be/7oLJPDVPDi4</v>
      </c>
    </row>
    <row r="1710">
      <c r="A1710" t="str">
        <v>AutoTable</v>
      </c>
      <c r="D1710" t="str">
        <v>43830B/O</v>
      </c>
      <c r="E1710" t="str">
        <v>CH. Ø30  8 COMÈTES BLEU À ORANGE</v>
      </c>
      <c r="F1710" t="str">
        <v>1</v>
      </c>
      <c r="H1710" t="str">
        <v>CHANDELLE</v>
      </c>
      <c r="I1710" t="str">
        <v>COMETE</v>
      </c>
      <c r="J1710" t="str">
        <v>30</v>
      </c>
      <c r="K1710" t="str">
        <v>CHANGEMENT</v>
      </c>
      <c r="L1710" t="str">
        <v>BLEU</v>
      </c>
      <c r="M1710" t="str">
        <v>EU</v>
      </c>
      <c r="N1710" t="str">
        <v>F4</v>
      </c>
      <c r="O1710" t="str">
        <v>1.3G</v>
      </c>
      <c r="P1710" t="str">
        <v>1008-F4-692246598</v>
      </c>
      <c r="Q1710" t="str">
        <v>0.21</v>
      </c>
      <c r="R1710" t="str">
        <v>25</v>
      </c>
      <c r="S1710" t="str">
        <v>30</v>
      </c>
      <c r="T1710" t="str">
        <v>F-00000699</v>
      </c>
      <c r="U1710" t="str">
        <v>207</v>
      </c>
      <c r="V1710" t="str">
        <v>9.97519</v>
      </c>
      <c r="W1710" t="str">
        <v>0</v>
      </c>
      <c r="X1710" t="str">
        <v>https://youtu.be/62fBJpT0jSM</v>
      </c>
    </row>
    <row r="1711">
      <c r="A1711" t="str">
        <v>AutoTable</v>
      </c>
      <c r="D1711" t="str">
        <v>43831B/KA</v>
      </c>
      <c r="E1711" t="str">
        <v>CHANDELLES 6 COMETES BLEUES TRAINEE KAMURO</v>
      </c>
      <c r="F1711" t="str">
        <v>SPECIFIC</v>
      </c>
      <c r="H1711" t="str">
        <v>CHANDELLE</v>
      </c>
      <c r="I1711" t="str">
        <v>COMETE</v>
      </c>
      <c r="J1711" t="str">
        <v>30</v>
      </c>
      <c r="K1711" t="str">
        <v>COMETE</v>
      </c>
      <c r="L1711" t="str">
        <v>BLEU</v>
      </c>
      <c r="M1711" t="str">
        <v>EU</v>
      </c>
      <c r="N1711" t="str">
        <v>F4</v>
      </c>
      <c r="O1711" t="str">
        <v>1.4G</v>
      </c>
      <c r="P1711" t="str">
        <v>1008-F4-69246598</v>
      </c>
      <c r="Q1711" t="str">
        <v>0.16</v>
      </c>
      <c r="S1711" t="str">
        <v>30</v>
      </c>
      <c r="T1711" t="str">
        <v>F-00000699</v>
      </c>
      <c r="U1711" t="str">
        <v>30</v>
      </c>
      <c r="V1711" t="str">
        <v>7.2</v>
      </c>
      <c r="W1711" t="str">
        <v>17</v>
      </c>
    </row>
    <row r="1712">
      <c r="A1712" t="str">
        <v>AutoTable</v>
      </c>
      <c r="D1712" t="str">
        <v>48131</v>
      </c>
      <c r="E1712" t="str">
        <v>CH. Ø30 10 COMÈTES KAMURO</v>
      </c>
      <c r="F1712" t="str">
        <v>1</v>
      </c>
      <c r="H1712" t="str">
        <v>CHANDELLE</v>
      </c>
      <c r="I1712" t="str">
        <v>COMETE</v>
      </c>
      <c r="J1712" t="str">
        <v>30</v>
      </c>
      <c r="K1712" t="str">
        <v>PLEUREUR</v>
      </c>
      <c r="L1712" t="str">
        <v>KAMURO</v>
      </c>
      <c r="M1712" t="str">
        <v>EU</v>
      </c>
      <c r="N1712" t="str">
        <v>F4</v>
      </c>
      <c r="O1712" t="str">
        <v>1.4G</v>
      </c>
      <c r="P1712" t="str">
        <v>0163-F4-1227</v>
      </c>
      <c r="Q1712" t="str">
        <v>0.243</v>
      </c>
      <c r="R1712" t="str">
        <v>36</v>
      </c>
      <c r="S1712" t="str">
        <v>30</v>
      </c>
      <c r="T1712" t="str">
        <v>F-00000211</v>
      </c>
      <c r="U1712" t="str">
        <v>15</v>
      </c>
      <c r="V1712" t="str">
        <v>11.75</v>
      </c>
      <c r="W1712" t="str">
        <v>0</v>
      </c>
      <c r="X1712" t="str">
        <v>https://youtu.be/5jSE5xBKp7U</v>
      </c>
    </row>
    <row r="1713">
      <c r="A1713" t="str">
        <v>AutoTable</v>
      </c>
      <c r="D1713" t="str">
        <v>30065-56CE</v>
      </c>
      <c r="E1713" t="str">
        <v>CHAND. 65 MM 8 CERCLES ROUGES</v>
      </c>
      <c r="F1713" t="str">
        <v>ANCIENNES REFS</v>
      </c>
      <c r="H1713" t="str">
        <v>CHANDELLE</v>
      </c>
      <c r="I1713" t="str">
        <v>DROITE</v>
      </c>
      <c r="J1713" t="str">
        <v>65</v>
      </c>
      <c r="K1713" t="str">
        <v>GEOMETRIE CERCLE</v>
      </c>
      <c r="L1713" t="str">
        <v>ROUGE</v>
      </c>
      <c r="M1713" t="str">
        <v>CN</v>
      </c>
      <c r="N1713" t="str">
        <v>F4</v>
      </c>
      <c r="O1713" t="str">
        <v>1.3G</v>
      </c>
      <c r="P1713" t="str">
        <v>1008-F4-69245798</v>
      </c>
      <c r="Q1713" t="str">
        <v>0.493</v>
      </c>
      <c r="R1713" t="str">
        <v>30</v>
      </c>
      <c r="S1713" t="str">
        <v>65</v>
      </c>
      <c r="T1713" t="str">
        <v>F-00000262</v>
      </c>
      <c r="U1713" t="str">
        <v>0</v>
      </c>
      <c r="V1713" t="str">
        <v>8.4</v>
      </c>
      <c r="W1713" t="str">
        <v>0</v>
      </c>
    </row>
    <row r="1714">
      <c r="A1714" t="str">
        <v>AutoTable</v>
      </c>
      <c r="D1714" t="str">
        <v>30075-02CE</v>
      </c>
      <c r="E1714" t="str">
        <v>CHAND. 75 MM 6 BOMBES BLEUES</v>
      </c>
      <c r="F1714" t="str">
        <v>OPPORTUNITE</v>
      </c>
      <c r="H1714" t="str">
        <v>CHANDELLE</v>
      </c>
      <c r="I1714" t="str">
        <v>DROITE</v>
      </c>
      <c r="J1714" t="str">
        <v>75</v>
      </c>
      <c r="K1714" t="str">
        <v>BOMBE</v>
      </c>
      <c r="L1714" t="str">
        <v>BLEU</v>
      </c>
      <c r="M1714" t="str">
        <v>CN</v>
      </c>
      <c r="N1714" t="str">
        <v>F4</v>
      </c>
      <c r="O1714" t="str">
        <v>1.3G</v>
      </c>
      <c r="P1714" t="str">
        <v>1008-F4-69245799</v>
      </c>
      <c r="Q1714" t="str">
        <v>0.879</v>
      </c>
      <c r="R1714" t="str">
        <v>27</v>
      </c>
      <c r="S1714" t="str">
        <v>75</v>
      </c>
      <c r="T1714" t="str">
        <v>F-00000262</v>
      </c>
      <c r="U1714" t="str">
        <v>34</v>
      </c>
      <c r="V1714" t="str">
        <v>10.92</v>
      </c>
      <c r="W1714" t="str">
        <v>34</v>
      </c>
    </row>
    <row r="1715">
      <c r="A1715" t="str">
        <v>AutoTable</v>
      </c>
      <c r="D1715" t="str">
        <v>30075-05CE</v>
      </c>
      <c r="E1715" t="str">
        <v>CHAND. 75 MM 6 BOMBES VERTES</v>
      </c>
      <c r="F1715" t="str">
        <v>OPPORTUNITE</v>
      </c>
      <c r="H1715" t="str">
        <v>CHANDELLE</v>
      </c>
      <c r="I1715" t="str">
        <v>DROITE</v>
      </c>
      <c r="J1715" t="str">
        <v>75</v>
      </c>
      <c r="K1715" t="str">
        <v>BOMBE</v>
      </c>
      <c r="L1715" t="str">
        <v>VERT</v>
      </c>
      <c r="M1715" t="str">
        <v>CN</v>
      </c>
      <c r="N1715" t="str">
        <v>F4</v>
      </c>
      <c r="O1715" t="str">
        <v>1.3G</v>
      </c>
      <c r="P1715" t="str">
        <v>1008-F4-69245799</v>
      </c>
      <c r="Q1715" t="str">
        <v>0.879</v>
      </c>
      <c r="R1715" t="str">
        <v>27</v>
      </c>
      <c r="S1715" t="str">
        <v>75</v>
      </c>
      <c r="T1715" t="str">
        <v>F-00000262</v>
      </c>
      <c r="U1715" t="str">
        <v>44</v>
      </c>
      <c r="V1715" t="str">
        <v>10.92</v>
      </c>
      <c r="W1715" t="str">
        <v>36</v>
      </c>
    </row>
    <row r="1716">
      <c r="A1716" t="str">
        <v>AutoTable</v>
      </c>
      <c r="D1716" t="str">
        <v>30075-06CE</v>
      </c>
      <c r="E1716" t="str">
        <v>CHAND. 75 MM 6 BOMBES ROUGES</v>
      </c>
      <c r="F1716" t="str">
        <v>OPPORTUNITE</v>
      </c>
      <c r="H1716" t="str">
        <v>CHANDELLE</v>
      </c>
      <c r="I1716" t="str">
        <v>DROITE</v>
      </c>
      <c r="J1716" t="str">
        <v>75</v>
      </c>
      <c r="K1716" t="str">
        <v>BOMBE</v>
      </c>
      <c r="L1716" t="str">
        <v>ROUGE</v>
      </c>
      <c r="M1716" t="str">
        <v>CN</v>
      </c>
      <c r="N1716" t="str">
        <v>F4</v>
      </c>
      <c r="O1716" t="str">
        <v>1.3G</v>
      </c>
      <c r="P1716" t="str">
        <v>1008-F4-69245799</v>
      </c>
      <c r="Q1716" t="str">
        <v>0.879</v>
      </c>
      <c r="R1716" t="str">
        <v>27</v>
      </c>
      <c r="S1716" t="str">
        <v>75</v>
      </c>
      <c r="T1716" t="str">
        <v>F-00000262</v>
      </c>
      <c r="U1716" t="str">
        <v>16</v>
      </c>
      <c r="V1716" t="str">
        <v>10.92</v>
      </c>
      <c r="W1716" t="str">
        <v>16</v>
      </c>
    </row>
    <row r="1717">
      <c r="A1717" t="str">
        <v>AutoTable</v>
      </c>
      <c r="D1717" t="str">
        <v>30075-25</v>
      </c>
      <c r="E1717" t="str">
        <v>CHAND.75 MM 6 BBES VIOLETTES AD/CH/62494 K4</v>
      </c>
      <c r="F1717" t="str">
        <v>ANCIENNES REFS</v>
      </c>
      <c r="H1717" t="str">
        <v>CHANDELLE</v>
      </c>
      <c r="I1717" t="str">
        <v>DROITE</v>
      </c>
      <c r="J1717" t="str">
        <v>75</v>
      </c>
      <c r="M1717" t="str">
        <v>CN</v>
      </c>
      <c r="N1717" t="str">
        <v>K4</v>
      </c>
      <c r="O1717" t="str">
        <v>1.3G</v>
      </c>
      <c r="P1717" t="str">
        <v>AD/CH/62494</v>
      </c>
      <c r="Q1717" t="str">
        <v>0.879</v>
      </c>
      <c r="R1717" t="str">
        <v>27</v>
      </c>
      <c r="S1717" t="str">
        <v>120</v>
      </c>
      <c r="T1717" t="str">
        <v>F-00000262</v>
      </c>
      <c r="U1717" t="str">
        <v>0</v>
      </c>
      <c r="V1717" t="str">
        <v>8.98</v>
      </c>
      <c r="W1717" t="str">
        <v>0</v>
      </c>
    </row>
    <row r="1718">
      <c r="A1718" t="str">
        <v>AutoTable</v>
      </c>
      <c r="D1718" t="str">
        <v>30075-42CE</v>
      </c>
      <c r="E1718" t="str">
        <v>CHAND. 75 MM 6 BOMBES FRISSON</v>
      </c>
      <c r="F1718" t="str">
        <v>ANCIENNES REFS</v>
      </c>
      <c r="H1718" t="str">
        <v>CHANDELLE</v>
      </c>
      <c r="I1718" t="str">
        <v>DROITE</v>
      </c>
      <c r="J1718" t="str">
        <v>75</v>
      </c>
      <c r="K1718" t="str">
        <v>BOMBE</v>
      </c>
      <c r="L1718" t="str">
        <v>FRISSON</v>
      </c>
      <c r="M1718" t="str">
        <v>CN</v>
      </c>
      <c r="N1718" t="str">
        <v>F4</v>
      </c>
      <c r="O1718" t="str">
        <v>1.3G</v>
      </c>
      <c r="P1718" t="str">
        <v>1008-F4-69245799</v>
      </c>
      <c r="Q1718" t="str">
        <v>0.879</v>
      </c>
      <c r="R1718" t="str">
        <v>27</v>
      </c>
      <c r="S1718" t="str">
        <v>75</v>
      </c>
      <c r="T1718" t="str">
        <v>F-00000262</v>
      </c>
      <c r="U1718" t="str">
        <v>0</v>
      </c>
      <c r="V1718" t="str">
        <v>10.92</v>
      </c>
      <c r="W1718" t="str">
        <v>0</v>
      </c>
    </row>
    <row r="1719">
      <c r="A1719" t="str">
        <v>AutoTable</v>
      </c>
      <c r="D1719" t="str">
        <v>30075-68CE</v>
      </c>
      <c r="E1719" t="str">
        <v>CHAND. 75 MM 6 BOMBES ASSORTIES 1</v>
      </c>
      <c r="F1719" t="str">
        <v>ANCIENNES REFS</v>
      </c>
      <c r="H1719" t="str">
        <v>CHANDELLE</v>
      </c>
      <c r="I1719" t="str">
        <v>DROITE</v>
      </c>
      <c r="J1719" t="str">
        <v>75</v>
      </c>
      <c r="K1719" t="str">
        <v>BOMBE</v>
      </c>
      <c r="L1719" t="str">
        <v>ASSORTI</v>
      </c>
      <c r="M1719" t="str">
        <v>CN</v>
      </c>
      <c r="N1719" t="str">
        <v>F4</v>
      </c>
      <c r="O1719" t="str">
        <v>1.3G</v>
      </c>
      <c r="P1719" t="str">
        <v>1008-F4-69245799</v>
      </c>
      <c r="Q1719" t="str">
        <v>0.879</v>
      </c>
      <c r="R1719" t="str">
        <v>27</v>
      </c>
      <c r="S1719" t="str">
        <v>75</v>
      </c>
      <c r="T1719" t="str">
        <v>F-00000262</v>
      </c>
      <c r="U1719" t="str">
        <v>0</v>
      </c>
      <c r="V1719" t="str">
        <v>10.92</v>
      </c>
      <c r="W1719" t="str">
        <v>0</v>
      </c>
    </row>
    <row r="1720">
      <c r="A1720" t="str">
        <v>AutoTable</v>
      </c>
      <c r="D1720" t="str">
        <v>30075-69CE</v>
      </c>
      <c r="E1720" t="str">
        <v>CHAND. 75 MM 6 BOMBES ASSORTIES 2</v>
      </c>
      <c r="F1720" t="str">
        <v>ANCIENNES REFS</v>
      </c>
      <c r="H1720" t="str">
        <v>CHANDELLE</v>
      </c>
      <c r="I1720" t="str">
        <v>DROITE</v>
      </c>
      <c r="J1720" t="str">
        <v>75</v>
      </c>
      <c r="K1720" t="str">
        <v>BOMBE</v>
      </c>
      <c r="L1720" t="str">
        <v>ASSORTI</v>
      </c>
      <c r="M1720" t="str">
        <v>CN</v>
      </c>
      <c r="N1720" t="str">
        <v>F4</v>
      </c>
      <c r="O1720" t="str">
        <v>1.3G</v>
      </c>
      <c r="P1720" t="str">
        <v>1008-F4-69245799</v>
      </c>
      <c r="Q1720" t="str">
        <v>0.879</v>
      </c>
      <c r="R1720" t="str">
        <v>27</v>
      </c>
      <c r="S1720" t="str">
        <v>75</v>
      </c>
      <c r="T1720" t="str">
        <v>F-00000262</v>
      </c>
      <c r="U1720" t="str">
        <v>0</v>
      </c>
      <c r="V1720" t="str">
        <v>10.92</v>
      </c>
      <c r="W1720" t="str">
        <v>0</v>
      </c>
    </row>
    <row r="1721">
      <c r="A1721" t="str">
        <v>AutoTable</v>
      </c>
      <c r="D1721" t="str">
        <v>30075-70CE</v>
      </c>
      <c r="E1721" t="str">
        <v>CHAND. 75 MM 6 BOMBES TRICOLORES</v>
      </c>
      <c r="F1721" t="str">
        <v>OPPORTUNITE</v>
      </c>
      <c r="H1721" t="str">
        <v>CHANDELLE</v>
      </c>
      <c r="I1721" t="str">
        <v>DROITE</v>
      </c>
      <c r="J1721" t="str">
        <v>75</v>
      </c>
      <c r="K1721" t="str">
        <v>BOMBE</v>
      </c>
      <c r="L1721" t="str">
        <v>TRICOLORE</v>
      </c>
      <c r="M1721" t="str">
        <v>CN</v>
      </c>
      <c r="N1721" t="str">
        <v>F4</v>
      </c>
      <c r="O1721" t="str">
        <v>1.3G</v>
      </c>
      <c r="P1721" t="str">
        <v>1008-F4-69245799</v>
      </c>
      <c r="Q1721" t="str">
        <v>0.879</v>
      </c>
      <c r="R1721" t="str">
        <v>27</v>
      </c>
      <c r="S1721" t="str">
        <v>75</v>
      </c>
      <c r="T1721" t="str">
        <v>F-00000262</v>
      </c>
      <c r="U1721" t="str">
        <v>14</v>
      </c>
      <c r="V1721" t="str">
        <v>10.92</v>
      </c>
      <c r="W1721" t="str">
        <v>2</v>
      </c>
    </row>
    <row r="1722">
      <c r="A1722" t="str">
        <v>AutoTable</v>
      </c>
      <c r="D1722" t="str">
        <v>30075-81CE</v>
      </c>
      <c r="E1722" t="str">
        <v>CHAND. 75 MM 6 BOMBES FILET D OR</v>
      </c>
      <c r="F1722" t="str">
        <v>ANCIENNES REFS</v>
      </c>
      <c r="H1722" t="str">
        <v>CHANDELLE</v>
      </c>
      <c r="I1722" t="str">
        <v>DROITE</v>
      </c>
      <c r="J1722" t="str">
        <v>75</v>
      </c>
      <c r="K1722" t="str">
        <v>BOMBE</v>
      </c>
      <c r="L1722" t="str">
        <v>OR</v>
      </c>
      <c r="M1722" t="str">
        <v>CN</v>
      </c>
      <c r="N1722" t="str">
        <v>F4</v>
      </c>
      <c r="O1722" t="str">
        <v>1.3G</v>
      </c>
      <c r="P1722" t="str">
        <v>1008-F4-69245799</v>
      </c>
      <c r="Q1722" t="str">
        <v>0.879</v>
      </c>
      <c r="R1722" t="str">
        <v>27</v>
      </c>
      <c r="S1722" t="str">
        <v>75</v>
      </c>
      <c r="T1722" t="str">
        <v>F-00000262</v>
      </c>
      <c r="U1722" t="str">
        <v>0</v>
      </c>
      <c r="V1722" t="str">
        <v>10.92</v>
      </c>
      <c r="W1722" t="str">
        <v>0</v>
      </c>
    </row>
    <row r="1723">
      <c r="A1723" t="str">
        <v>AutoTable</v>
      </c>
      <c r="D1723" t="str">
        <v>30075-89CE</v>
      </c>
      <c r="E1723" t="str">
        <v>CHAND. 75 MM 6 BOMBES FILET D'ARGENT</v>
      </c>
      <c r="F1723" t="str">
        <v>ANCIENNES REFS</v>
      </c>
      <c r="H1723" t="str">
        <v>CHANDELLE</v>
      </c>
      <c r="I1723" t="str">
        <v>DROITE</v>
      </c>
      <c r="J1723" t="str">
        <v>75</v>
      </c>
      <c r="K1723" t="str">
        <v>BOMBE</v>
      </c>
      <c r="L1723" t="str">
        <v>ARGENT</v>
      </c>
      <c r="M1723" t="str">
        <v>CN</v>
      </c>
      <c r="N1723" t="str">
        <v>F4</v>
      </c>
      <c r="O1723" t="str">
        <v>1.3G</v>
      </c>
      <c r="P1723" t="str">
        <v>1008-F4-69245799</v>
      </c>
      <c r="Q1723" t="str">
        <v>0.879</v>
      </c>
      <c r="R1723" t="str">
        <v>27</v>
      </c>
      <c r="S1723" t="str">
        <v>75</v>
      </c>
      <c r="T1723" t="str">
        <v>F-00000262</v>
      </c>
      <c r="U1723" t="str">
        <v>0</v>
      </c>
      <c r="V1723" t="str">
        <v>10.92</v>
      </c>
      <c r="W1723" t="str">
        <v>0</v>
      </c>
    </row>
    <row r="1724">
      <c r="A1724" t="str">
        <v>AutoTable</v>
      </c>
      <c r="D1724" t="str">
        <v>30237CE</v>
      </c>
      <c r="E1724" t="str">
        <v>CHAND. 40 MM 8 COMETES BLEUES</v>
      </c>
      <c r="F1724" t="str">
        <v>ANCIENNES REFS</v>
      </c>
      <c r="H1724" t="str">
        <v>CHANDELLE</v>
      </c>
      <c r="I1724" t="str">
        <v>DROITE</v>
      </c>
      <c r="J1724" t="str">
        <v>37</v>
      </c>
      <c r="K1724" t="str">
        <v>COMETE</v>
      </c>
      <c r="L1724" t="str">
        <v>BLEU</v>
      </c>
      <c r="M1724" t="str">
        <v>CN</v>
      </c>
      <c r="N1724" t="str">
        <v>F4</v>
      </c>
      <c r="O1724" t="str">
        <v>1.4G</v>
      </c>
      <c r="P1724" t="str">
        <v>1008-F4-69245791</v>
      </c>
      <c r="Q1724" t="str">
        <v>0.277</v>
      </c>
      <c r="R1724" t="str">
        <v>30</v>
      </c>
      <c r="S1724" t="str">
        <v>50</v>
      </c>
      <c r="T1724" t="str">
        <v>F-00000262</v>
      </c>
      <c r="U1724" t="str">
        <v>0</v>
      </c>
      <c r="V1724" t="str">
        <v>1.814</v>
      </c>
      <c r="W1724" t="str">
        <v>0</v>
      </c>
    </row>
    <row r="1725">
      <c r="A1725" t="str">
        <v>AutoTable</v>
      </c>
      <c r="D1725" t="str">
        <v>30537CE</v>
      </c>
      <c r="E1725" t="str">
        <v>CHAND. 40 MM 8 COMETES VERT TRAINEE ARGENT</v>
      </c>
      <c r="F1725" t="str">
        <v>ANCIENNES REFS</v>
      </c>
      <c r="H1725" t="str">
        <v>CHANDELLE</v>
      </c>
      <c r="I1725" t="str">
        <v>DROITE</v>
      </c>
      <c r="J1725" t="str">
        <v>37</v>
      </c>
      <c r="K1725" t="str">
        <v>COMETE</v>
      </c>
      <c r="L1725" t="str">
        <v>VERT</v>
      </c>
      <c r="M1725" t="str">
        <v>CN</v>
      </c>
      <c r="N1725" t="str">
        <v>F4</v>
      </c>
      <c r="O1725" t="str">
        <v>1.4G</v>
      </c>
      <c r="P1725" t="str">
        <v>1008-F4-69245791</v>
      </c>
      <c r="Q1725" t="str">
        <v>0.247</v>
      </c>
      <c r="R1725" t="str">
        <v>30</v>
      </c>
      <c r="S1725" t="str">
        <v>50</v>
      </c>
      <c r="T1725" t="str">
        <v>F-00000262</v>
      </c>
      <c r="U1725" t="str">
        <v>0</v>
      </c>
      <c r="V1725" t="str">
        <v>3.27</v>
      </c>
      <c r="W1725" t="str">
        <v>0</v>
      </c>
    </row>
    <row r="1726">
      <c r="A1726" t="str">
        <v>AutoTable</v>
      </c>
      <c r="D1726" t="str">
        <v>30637CE</v>
      </c>
      <c r="E1726" t="str">
        <v>CHAND. 40 MM 8 COMETES ROUGES TRAINEE ARGENT</v>
      </c>
      <c r="F1726" t="str">
        <v>ANCIENNES REFS</v>
      </c>
      <c r="H1726" t="str">
        <v>CHANDELLE</v>
      </c>
      <c r="I1726" t="str">
        <v>DROITE</v>
      </c>
      <c r="J1726" t="str">
        <v>37</v>
      </c>
      <c r="K1726" t="str">
        <v>COMETE</v>
      </c>
      <c r="L1726" t="str">
        <v>ROUGE</v>
      </c>
      <c r="M1726" t="str">
        <v>CN</v>
      </c>
      <c r="N1726" t="str">
        <v>F4</v>
      </c>
      <c r="O1726" t="str">
        <v>1.4G</v>
      </c>
      <c r="P1726" t="str">
        <v>1008-F4-69245791</v>
      </c>
      <c r="Q1726" t="str">
        <v>0.247</v>
      </c>
      <c r="R1726" t="str">
        <v>30</v>
      </c>
      <c r="S1726" t="str">
        <v>50</v>
      </c>
      <c r="T1726" t="str">
        <v>F-00000262</v>
      </c>
      <c r="U1726" t="str">
        <v>0</v>
      </c>
      <c r="V1726" t="str">
        <v>3.13</v>
      </c>
      <c r="W1726" t="str">
        <v>0</v>
      </c>
    </row>
    <row r="1727">
      <c r="A1727" t="str">
        <v>AutoTable</v>
      </c>
      <c r="D1727" t="str">
        <v>30937CE</v>
      </c>
      <c r="E1727" t="str">
        <v>CHAND. 40 MM 8 COMETES ARGENT</v>
      </c>
      <c r="F1727" t="str">
        <v>ANCIENNES REFS</v>
      </c>
      <c r="H1727" t="str">
        <v>CHANDELLE</v>
      </c>
      <c r="I1727" t="str">
        <v>DROITE</v>
      </c>
      <c r="J1727" t="str">
        <v>37</v>
      </c>
      <c r="K1727" t="str">
        <v>COMETE</v>
      </c>
      <c r="L1727" t="str">
        <v>ARGENT</v>
      </c>
      <c r="M1727" t="str">
        <v>CN</v>
      </c>
      <c r="N1727" t="str">
        <v>F4</v>
      </c>
      <c r="O1727" t="str">
        <v>1.4G</v>
      </c>
      <c r="P1727" t="str">
        <v>1008-F4-69245791</v>
      </c>
      <c r="Q1727" t="str">
        <v>0.247</v>
      </c>
      <c r="R1727" t="str">
        <v>30</v>
      </c>
      <c r="S1727" t="str">
        <v>50</v>
      </c>
      <c r="T1727" t="str">
        <v>F-00000262</v>
      </c>
      <c r="U1727" t="str">
        <v>0</v>
      </c>
      <c r="V1727" t="str">
        <v>3.024</v>
      </c>
      <c r="W1727" t="str">
        <v>0</v>
      </c>
    </row>
    <row r="1728">
      <c r="A1728" t="str">
        <v>AutoTable</v>
      </c>
      <c r="D1728" t="str">
        <v>31037-27CE</v>
      </c>
      <c r="E1728" t="str">
        <v>CHAND. 40 MM 8 COMETES PAILLETE OR</v>
      </c>
      <c r="F1728" t="str">
        <v>ANCIENNES REFS</v>
      </c>
      <c r="H1728" t="str">
        <v>CHANDELLE</v>
      </c>
      <c r="I1728" t="str">
        <v>DROITE</v>
      </c>
      <c r="J1728" t="str">
        <v>37</v>
      </c>
      <c r="K1728" t="str">
        <v>COMETE CLIGNO</v>
      </c>
      <c r="L1728" t="str">
        <v>OR</v>
      </c>
      <c r="M1728" t="str">
        <v>CN</v>
      </c>
      <c r="N1728" t="str">
        <v>F4</v>
      </c>
      <c r="O1728" t="str">
        <v>1.4G</v>
      </c>
      <c r="P1728" t="str">
        <v>1008-F4-69245791</v>
      </c>
      <c r="Q1728" t="str">
        <v>0.234</v>
      </c>
      <c r="R1728" t="str">
        <v>30</v>
      </c>
      <c r="S1728" t="str">
        <v>50</v>
      </c>
      <c r="T1728" t="str">
        <v>F-00000262</v>
      </c>
      <c r="U1728" t="str">
        <v>0</v>
      </c>
      <c r="V1728" t="str">
        <v>3.18</v>
      </c>
      <c r="W1728" t="str">
        <v>0</v>
      </c>
    </row>
    <row r="1729">
      <c r="A1729" t="str">
        <v>AutoTable</v>
      </c>
      <c r="D1729" t="str">
        <v>31037-81CE</v>
      </c>
      <c r="E1729" t="str">
        <v>CHAND. 40 MM 8 COMETES FILET D'OR</v>
      </c>
      <c r="F1729" t="str">
        <v>ANCIENNES REFS</v>
      </c>
      <c r="H1729" t="str">
        <v>CHANDELLE</v>
      </c>
      <c r="I1729" t="str">
        <v>DROITE</v>
      </c>
      <c r="J1729" t="str">
        <v>37</v>
      </c>
      <c r="K1729" t="str">
        <v>COMETE</v>
      </c>
      <c r="L1729" t="str">
        <v>OR</v>
      </c>
      <c r="M1729" t="str">
        <v>CN</v>
      </c>
      <c r="N1729" t="str">
        <v>F4</v>
      </c>
      <c r="O1729" t="str">
        <v>1.4G</v>
      </c>
      <c r="P1729" t="str">
        <v>1008-F4-69245791</v>
      </c>
      <c r="Q1729" t="str">
        <v>0.224</v>
      </c>
      <c r="R1729" t="str">
        <v>30</v>
      </c>
      <c r="S1729" t="str">
        <v>50</v>
      </c>
      <c r="T1729" t="str">
        <v>F-00000262</v>
      </c>
      <c r="U1729" t="str">
        <v>0</v>
      </c>
      <c r="V1729" t="str">
        <v>3.024</v>
      </c>
      <c r="W1729" t="str">
        <v>0</v>
      </c>
    </row>
    <row r="1730">
      <c r="A1730" t="str">
        <v>AutoTable</v>
      </c>
      <c r="D1730" t="str">
        <v>32537CE</v>
      </c>
      <c r="E1730" t="str">
        <v>CHAND. 40 MM 8 COMETES VIOLETTES</v>
      </c>
      <c r="F1730" t="str">
        <v>OPPORTUNITE</v>
      </c>
      <c r="H1730" t="str">
        <v>CHANDELLE</v>
      </c>
      <c r="I1730" t="str">
        <v>DROITE</v>
      </c>
      <c r="J1730" t="str">
        <v>37</v>
      </c>
      <c r="K1730" t="str">
        <v>COMETE</v>
      </c>
      <c r="L1730" t="str">
        <v>VIOLET</v>
      </c>
      <c r="M1730" t="str">
        <v>CN</v>
      </c>
      <c r="N1730" t="str">
        <v>F4</v>
      </c>
      <c r="O1730" t="str">
        <v>1.4G</v>
      </c>
      <c r="P1730" t="str">
        <v>1008-F4-69245791</v>
      </c>
      <c r="Q1730" t="str">
        <v>0.277</v>
      </c>
      <c r="R1730" t="str">
        <v>30</v>
      </c>
      <c r="S1730" t="str">
        <v>50</v>
      </c>
      <c r="T1730" t="str">
        <v>F-00000262</v>
      </c>
      <c r="U1730" t="str">
        <v>43</v>
      </c>
      <c r="V1730" t="str">
        <v>3.21464</v>
      </c>
      <c r="W1730" t="str">
        <v>30</v>
      </c>
    </row>
    <row r="1731">
      <c r="A1731" t="str">
        <v>AutoTable</v>
      </c>
      <c r="D1731" t="str">
        <v>33537CE</v>
      </c>
      <c r="E1731" t="str">
        <v>CHAND. 40 MM 8 BOMBES CLIGNOTANTES VERTES</v>
      </c>
      <c r="F1731" t="str">
        <v>ANCIENNES REFS</v>
      </c>
      <c r="H1731" t="str">
        <v>CHANDELLE</v>
      </c>
      <c r="I1731" t="str">
        <v>DROITE</v>
      </c>
      <c r="J1731" t="str">
        <v>37</v>
      </c>
      <c r="K1731" t="str">
        <v>BOMBE CLIGNO</v>
      </c>
      <c r="L1731" t="str">
        <v>VERT</v>
      </c>
      <c r="M1731" t="str">
        <v>CN</v>
      </c>
      <c r="N1731" t="str">
        <v>F4</v>
      </c>
      <c r="O1731" t="str">
        <v>1.4G</v>
      </c>
      <c r="P1731" t="str">
        <v>1008-F4-69245790</v>
      </c>
      <c r="Q1731" t="str">
        <v>0.212</v>
      </c>
      <c r="R1731" t="str">
        <v>30</v>
      </c>
      <c r="S1731" t="str">
        <v>50</v>
      </c>
      <c r="T1731" t="str">
        <v>F-00000262</v>
      </c>
      <c r="U1731" t="str">
        <v>0</v>
      </c>
      <c r="V1731" t="str">
        <v>3.024</v>
      </c>
      <c r="W1731" t="str">
        <v>0</v>
      </c>
    </row>
    <row r="1732">
      <c r="A1732" t="str">
        <v>AutoTable</v>
      </c>
      <c r="D1732" t="str">
        <v>34237CE</v>
      </c>
      <c r="E1732" t="str">
        <v>CHAND. 40 MM 8 COMETES FRISSON</v>
      </c>
      <c r="F1732" t="str">
        <v>ANCIENNES REFS</v>
      </c>
      <c r="H1732" t="str">
        <v>CHANDELLE</v>
      </c>
      <c r="I1732" t="str">
        <v>DROITE</v>
      </c>
      <c r="J1732" t="str">
        <v>37</v>
      </c>
      <c r="K1732" t="str">
        <v>COMETE</v>
      </c>
      <c r="L1732" t="str">
        <v>FRISSON</v>
      </c>
      <c r="M1732" t="str">
        <v>CN</v>
      </c>
      <c r="N1732" t="str">
        <v>F4</v>
      </c>
      <c r="O1732" t="str">
        <v>1.4G</v>
      </c>
      <c r="P1732" t="str">
        <v>1008-F4-69245791</v>
      </c>
      <c r="Q1732" t="str">
        <v>0.247</v>
      </c>
      <c r="R1732" t="str">
        <v>30</v>
      </c>
      <c r="S1732" t="str">
        <v>50</v>
      </c>
      <c r="T1732" t="str">
        <v>F-00000262</v>
      </c>
      <c r="U1732" t="str">
        <v>0</v>
      </c>
      <c r="V1732" t="str">
        <v>3.024</v>
      </c>
      <c r="W1732" t="str">
        <v>0</v>
      </c>
    </row>
    <row r="1733">
      <c r="A1733" t="str">
        <v>AutoTable</v>
      </c>
      <c r="D1733" t="str">
        <v>34637CE</v>
      </c>
      <c r="E1733" t="str">
        <v>CHAND. 40 MM 8 COMETES ROUGES/ FRISSON</v>
      </c>
      <c r="F1733" t="str">
        <v>ANCIENNES REFS</v>
      </c>
      <c r="H1733" t="str">
        <v>CHANDELLE</v>
      </c>
      <c r="I1733" t="str">
        <v>DROITE</v>
      </c>
      <c r="J1733" t="str">
        <v>37</v>
      </c>
      <c r="K1733" t="str">
        <v>COMETE</v>
      </c>
      <c r="L1733" t="str">
        <v>ROUGE</v>
      </c>
      <c r="M1733" t="str">
        <v>CN</v>
      </c>
      <c r="N1733" t="str">
        <v>F4</v>
      </c>
      <c r="O1733" t="str">
        <v>1.4G</v>
      </c>
      <c r="P1733" t="str">
        <v>1008-F4-69245791</v>
      </c>
      <c r="Q1733" t="str">
        <v>0.265</v>
      </c>
      <c r="R1733" t="str">
        <v>30</v>
      </c>
      <c r="S1733" t="str">
        <v>50</v>
      </c>
      <c r="T1733" t="str">
        <v>F-00000262</v>
      </c>
      <c r="U1733" t="str">
        <v>0</v>
      </c>
      <c r="V1733" t="str">
        <v>3.02</v>
      </c>
      <c r="W1733" t="str">
        <v>0</v>
      </c>
    </row>
    <row r="1734">
      <c r="A1734" t="str">
        <v>AutoTable</v>
      </c>
      <c r="D1734" t="str">
        <v>34737CE</v>
      </c>
      <c r="E1734" t="str">
        <v>CHAND. 40 MM 8 COMETES OR/ FRISSON</v>
      </c>
      <c r="F1734" t="str">
        <v>ANCIENNES REFS</v>
      </c>
      <c r="H1734" t="str">
        <v>CHANDELLE</v>
      </c>
      <c r="I1734" t="str">
        <v>DROITE</v>
      </c>
      <c r="J1734" t="str">
        <v>37</v>
      </c>
      <c r="K1734" t="str">
        <v>COMETE</v>
      </c>
      <c r="L1734" t="str">
        <v>OR</v>
      </c>
      <c r="M1734" t="str">
        <v>CN</v>
      </c>
      <c r="N1734" t="str">
        <v>F4</v>
      </c>
      <c r="O1734" t="str">
        <v>1.4G</v>
      </c>
      <c r="P1734" t="str">
        <v>1008-F4-69245791</v>
      </c>
      <c r="Q1734" t="str">
        <v>0.265</v>
      </c>
      <c r="R1734" t="str">
        <v>30</v>
      </c>
      <c r="S1734" t="str">
        <v>50</v>
      </c>
      <c r="T1734" t="str">
        <v>F-00000262</v>
      </c>
      <c r="U1734" t="str">
        <v>0</v>
      </c>
      <c r="V1734" t="str">
        <v>3.024</v>
      </c>
      <c r="W1734" t="str">
        <v>0</v>
      </c>
    </row>
    <row r="1735">
      <c r="A1735" t="str">
        <v>AutoTable</v>
      </c>
      <c r="D1735" t="str">
        <v>36130CE</v>
      </c>
      <c r="E1735" t="str">
        <v>CHAND 30 MM 8 TRONCS + BOMBES FRISSON</v>
      </c>
      <c r="F1735" t="str">
        <v>ANCIENNES REFS</v>
      </c>
      <c r="H1735" t="str">
        <v>CHANDELLE</v>
      </c>
      <c r="I1735" t="str">
        <v>DROITE</v>
      </c>
      <c r="J1735" t="str">
        <v>30</v>
      </c>
      <c r="K1735" t="str">
        <v>BOMBE TRONC</v>
      </c>
      <c r="L1735" t="str">
        <v>FRISSON</v>
      </c>
      <c r="M1735" t="str">
        <v>CN</v>
      </c>
      <c r="N1735" t="str">
        <v>F3</v>
      </c>
      <c r="O1735" t="str">
        <v>1.4G</v>
      </c>
      <c r="P1735" t="str">
        <v>1008-F3-69245823</v>
      </c>
      <c r="Q1735" t="str">
        <v>0.12</v>
      </c>
      <c r="R1735" t="str">
        <v>30</v>
      </c>
      <c r="S1735" t="str">
        <v>25</v>
      </c>
      <c r="T1735" t="str">
        <v>F-00000262</v>
      </c>
      <c r="U1735" t="str">
        <v>0</v>
      </c>
      <c r="V1735" t="str">
        <v>0</v>
      </c>
      <c r="W1735" t="str">
        <v>0</v>
      </c>
    </row>
    <row r="1736">
      <c r="A1736" t="str">
        <v>AutoTable</v>
      </c>
      <c r="D1736" t="str">
        <v>36137CE</v>
      </c>
      <c r="E1736" t="str">
        <v>CHAND. 40 MM 8 TRONC + BOMBES FRISSON</v>
      </c>
      <c r="F1736" t="str">
        <v>ANCIENNES REFS</v>
      </c>
      <c r="H1736" t="str">
        <v>CHANDELLE</v>
      </c>
      <c r="I1736" t="str">
        <v>DROITE</v>
      </c>
      <c r="J1736" t="str">
        <v>37</v>
      </c>
      <c r="K1736" t="str">
        <v>BOMBE TRONC</v>
      </c>
      <c r="L1736" t="str">
        <v>FRISSON</v>
      </c>
      <c r="M1736" t="str">
        <v>CN</v>
      </c>
      <c r="N1736" t="str">
        <v>F4</v>
      </c>
      <c r="O1736" t="str">
        <v>1.4G</v>
      </c>
      <c r="P1736" t="str">
        <v>1008-F4-69245790</v>
      </c>
      <c r="Q1736" t="str">
        <v>0.198</v>
      </c>
      <c r="R1736" t="str">
        <v>30</v>
      </c>
      <c r="S1736" t="str">
        <v>50</v>
      </c>
      <c r="T1736" t="str">
        <v>F-00000262</v>
      </c>
      <c r="U1736" t="str">
        <v>0</v>
      </c>
      <c r="V1736" t="str">
        <v>3.025</v>
      </c>
      <c r="W1736" t="str">
        <v>0</v>
      </c>
    </row>
    <row r="1737">
      <c r="A1737" t="str">
        <v>AutoTable</v>
      </c>
      <c r="D1737" t="str">
        <v>36330CE</v>
      </c>
      <c r="E1737" t="str">
        <v>CHAND 30 MM 8 TONC + SERPENTEAUX ARGENT</v>
      </c>
      <c r="F1737" t="str">
        <v>ANCIENNES REFS</v>
      </c>
      <c r="H1737" t="str">
        <v>CHANDELLE</v>
      </c>
      <c r="I1737" t="str">
        <v>DROITE</v>
      </c>
      <c r="J1737" t="str">
        <v>30</v>
      </c>
      <c r="K1737" t="str">
        <v>SPECIAL SERPENTIN</v>
      </c>
      <c r="L1737" t="str">
        <v>ARGENT</v>
      </c>
      <c r="M1737" t="str">
        <v>CN</v>
      </c>
      <c r="N1737" t="str">
        <v>F4</v>
      </c>
      <c r="O1737" t="str">
        <v>1.4G</v>
      </c>
      <c r="P1737" t="str">
        <v>1008-F4-69245822</v>
      </c>
      <c r="Q1737" t="str">
        <v>0.187</v>
      </c>
      <c r="R1737" t="str">
        <v>30</v>
      </c>
      <c r="S1737" t="str">
        <v>45</v>
      </c>
      <c r="T1737" t="str">
        <v>F-00000262</v>
      </c>
      <c r="U1737" t="str">
        <v>0</v>
      </c>
      <c r="V1737" t="str">
        <v>2.32571</v>
      </c>
      <c r="W1737" t="str">
        <v>0</v>
      </c>
    </row>
    <row r="1738">
      <c r="A1738" t="str">
        <v>AutoTable</v>
      </c>
      <c r="D1738" t="str">
        <v>36837CE</v>
      </c>
      <c r="E1738" t="str">
        <v>CHAND. 40 MM 8 TRONC + BOMBES VIOLETTES</v>
      </c>
      <c r="F1738" t="str">
        <v>ANCIENNES REFS</v>
      </c>
      <c r="H1738" t="str">
        <v>CHANDELLE</v>
      </c>
      <c r="I1738" t="str">
        <v>DROITE</v>
      </c>
      <c r="J1738" t="str">
        <v>37</v>
      </c>
      <c r="K1738" t="str">
        <v>BOMBE TRONC</v>
      </c>
      <c r="L1738" t="str">
        <v>VIOLET</v>
      </c>
      <c r="M1738" t="str">
        <v>CN</v>
      </c>
      <c r="N1738" t="str">
        <v>F4</v>
      </c>
      <c r="O1738" t="str">
        <v>1.4G</v>
      </c>
      <c r="P1738" t="str">
        <v>1008-F4-69245790</v>
      </c>
      <c r="Q1738" t="str">
        <v>0.198</v>
      </c>
      <c r="R1738" t="str">
        <v>30</v>
      </c>
      <c r="S1738" t="str">
        <v>50</v>
      </c>
      <c r="T1738" t="str">
        <v>F-00000262</v>
      </c>
      <c r="U1738" t="str">
        <v>0</v>
      </c>
      <c r="V1738" t="str">
        <v>3.02333</v>
      </c>
      <c r="W1738" t="str">
        <v>0</v>
      </c>
    </row>
    <row r="1739">
      <c r="A1739" t="str">
        <v>AutoTable</v>
      </c>
      <c r="D1739" t="str">
        <v>36937CE</v>
      </c>
      <c r="E1739" t="str">
        <v>CHAND. 40 MM 8 TRONC + BOMBES ARGENT</v>
      </c>
      <c r="F1739" t="str">
        <v>OPPORTUNITE</v>
      </c>
      <c r="H1739" t="str">
        <v>CHANDELLE</v>
      </c>
      <c r="I1739" t="str">
        <v>DROITE</v>
      </c>
      <c r="J1739" t="str">
        <v>37</v>
      </c>
      <c r="K1739" t="str">
        <v>BOMBE TRONC</v>
      </c>
      <c r="L1739" t="str">
        <v>ARGENT</v>
      </c>
      <c r="M1739" t="str">
        <v>CN</v>
      </c>
      <c r="N1739" t="str">
        <v>F4</v>
      </c>
      <c r="O1739" t="str">
        <v>1.4G</v>
      </c>
      <c r="P1739" t="str">
        <v>1008-F4-69245790</v>
      </c>
      <c r="Q1739" t="str">
        <v>0.198</v>
      </c>
      <c r="R1739" t="str">
        <v>30</v>
      </c>
      <c r="S1739" t="str">
        <v>50</v>
      </c>
      <c r="T1739" t="str">
        <v>F-00000262</v>
      </c>
      <c r="U1739" t="str">
        <v>2</v>
      </c>
      <c r="V1739" t="str">
        <v>3.055</v>
      </c>
      <c r="W1739" t="str">
        <v>0</v>
      </c>
    </row>
    <row r="1740">
      <c r="A1740" t="str">
        <v>AutoTable</v>
      </c>
      <c r="D1740" t="str">
        <v>38020-01</v>
      </c>
      <c r="E1740" t="str">
        <v>CHAND 20 MM 8 DEPARTS - BOMBETTES FRISSON AVEC TR</v>
      </c>
      <c r="F1740" t="str">
        <v>ANCIENNES REFS</v>
      </c>
      <c r="H1740" t="str">
        <v>CHANDELLE</v>
      </c>
      <c r="I1740" t="str">
        <v>DROITE</v>
      </c>
      <c r="J1740" t="str">
        <v>20</v>
      </c>
      <c r="K1740" t="str">
        <v>BOMBE TRONC</v>
      </c>
      <c r="L1740" t="str">
        <v>FRISSON</v>
      </c>
      <c r="M1740" t="str">
        <v>CN</v>
      </c>
      <c r="N1740" t="str">
        <v>F2</v>
      </c>
      <c r="O1740" t="str">
        <v>1.4G</v>
      </c>
      <c r="P1740" t="str">
        <v>1008-F2-69242596</v>
      </c>
      <c r="Q1740" t="str">
        <v>0.043</v>
      </c>
      <c r="R1740" t="str">
        <v>28</v>
      </c>
      <c r="S1740" t="str">
        <v>8</v>
      </c>
      <c r="T1740" t="str">
        <v>F-00000300</v>
      </c>
      <c r="U1740" t="str">
        <v>0</v>
      </c>
      <c r="V1740" t="str">
        <v>0.82589</v>
      </c>
      <c r="W1740" t="str">
        <v>0</v>
      </c>
    </row>
    <row r="1741">
      <c r="A1741" t="str">
        <v>AutoTable</v>
      </c>
      <c r="D1741" t="str">
        <v>38020-02</v>
      </c>
      <c r="E1741" t="str">
        <v>CHAND 20 MM 8 DEPARTS - BOMBETTES BLEUES AVEC TRO</v>
      </c>
      <c r="F1741" t="str">
        <v>ANCIENNES REFS</v>
      </c>
      <c r="H1741" t="str">
        <v>CHANDELLE</v>
      </c>
      <c r="I1741" t="str">
        <v>DROITE</v>
      </c>
      <c r="J1741" t="str">
        <v>20</v>
      </c>
      <c r="K1741" t="str">
        <v>BOMBE TRONC</v>
      </c>
      <c r="L1741" t="str">
        <v>BLEU</v>
      </c>
      <c r="M1741" t="str">
        <v>CN</v>
      </c>
      <c r="N1741" t="str">
        <v>F2</v>
      </c>
      <c r="O1741" t="str">
        <v>1.4G</v>
      </c>
      <c r="P1741" t="str">
        <v>1008-F2-69242596</v>
      </c>
      <c r="Q1741" t="str">
        <v>0.043</v>
      </c>
      <c r="R1741" t="str">
        <v>28</v>
      </c>
      <c r="S1741" t="str">
        <v>8</v>
      </c>
      <c r="T1741" t="str">
        <v>F-00000300</v>
      </c>
      <c r="U1741" t="str">
        <v>0</v>
      </c>
      <c r="V1741" t="str">
        <v>0.82587</v>
      </c>
      <c r="W1741" t="str">
        <v>0</v>
      </c>
    </row>
    <row r="1742">
      <c r="A1742" t="str">
        <v>AutoTable</v>
      </c>
      <c r="D1742" t="str">
        <v>38020-06</v>
      </c>
      <c r="E1742" t="str">
        <v>CHAND 20 MM 8 DEPARTS - BOMBETTES ROUGES AVEC TRO</v>
      </c>
      <c r="F1742" t="str">
        <v>ANCIENNES REFS</v>
      </c>
      <c r="H1742" t="str">
        <v>CHANDELLE</v>
      </c>
      <c r="I1742" t="str">
        <v>DROITE</v>
      </c>
      <c r="J1742" t="str">
        <v>20</v>
      </c>
      <c r="K1742" t="str">
        <v>BOMBE TRONC</v>
      </c>
      <c r="L1742" t="str">
        <v>ROUGE</v>
      </c>
      <c r="M1742" t="str">
        <v>CN</v>
      </c>
      <c r="N1742" t="str">
        <v>F2</v>
      </c>
      <c r="O1742" t="str">
        <v>1.4G</v>
      </c>
      <c r="P1742" t="str">
        <v>1008-F2-69242596</v>
      </c>
      <c r="Q1742" t="str">
        <v>0.043</v>
      </c>
      <c r="R1742" t="str">
        <v>28</v>
      </c>
      <c r="S1742" t="str">
        <v>8</v>
      </c>
      <c r="T1742" t="str">
        <v>F-00000300</v>
      </c>
      <c r="U1742" t="str">
        <v>0</v>
      </c>
      <c r="V1742" t="str">
        <v>0.825</v>
      </c>
      <c r="W1742" t="str">
        <v>0</v>
      </c>
    </row>
    <row r="1743">
      <c r="A1743" t="str">
        <v>AutoTable</v>
      </c>
      <c r="D1743" t="str">
        <v>38020-08</v>
      </c>
      <c r="E1743" t="str">
        <v>CHAND 20 MM 8 DEPARTS - BOMBETTES MULTICOLORES AV</v>
      </c>
      <c r="F1743" t="str">
        <v>ANCIENNES REFS</v>
      </c>
      <c r="H1743" t="str">
        <v>CHANDELLE</v>
      </c>
      <c r="I1743" t="str">
        <v>DROITE</v>
      </c>
      <c r="J1743" t="str">
        <v>20</v>
      </c>
      <c r="K1743" t="str">
        <v>BOMBE TRONC</v>
      </c>
      <c r="L1743" t="str">
        <v>MULTICOLORE</v>
      </c>
      <c r="M1743" t="str">
        <v>CN</v>
      </c>
      <c r="N1743" t="str">
        <v>F2</v>
      </c>
      <c r="O1743" t="str">
        <v>1.4G</v>
      </c>
      <c r="P1743" t="str">
        <v>1008-F2-69242596</v>
      </c>
      <c r="Q1743" t="str">
        <v>0.043</v>
      </c>
      <c r="R1743" t="str">
        <v>28</v>
      </c>
      <c r="S1743" t="str">
        <v>8</v>
      </c>
      <c r="T1743" t="str">
        <v>F-00000300</v>
      </c>
      <c r="U1743" t="str">
        <v>0</v>
      </c>
      <c r="V1743" t="str">
        <v>0.82589</v>
      </c>
      <c r="W1743" t="str">
        <v>0</v>
      </c>
    </row>
    <row r="1744">
      <c r="A1744" t="str">
        <v>AutoTable</v>
      </c>
      <c r="D1744" t="str">
        <v>38020-09</v>
      </c>
      <c r="E1744" t="str">
        <v>CHAND 20 MM 8 DEPARTS - BOMBETTES ARGENT AVEC TRO</v>
      </c>
      <c r="F1744" t="str">
        <v>ANCIENNES REFS</v>
      </c>
      <c r="H1744" t="str">
        <v>CHANDELLE</v>
      </c>
      <c r="I1744" t="str">
        <v>DROITE</v>
      </c>
      <c r="J1744" t="str">
        <v>20</v>
      </c>
      <c r="K1744" t="str">
        <v>BOMBE TRONC</v>
      </c>
      <c r="L1744" t="str">
        <v>ARGENT</v>
      </c>
      <c r="M1744" t="str">
        <v>CN</v>
      </c>
      <c r="N1744" t="str">
        <v>F2</v>
      </c>
      <c r="O1744" t="str">
        <v>1.4G</v>
      </c>
      <c r="P1744" t="str">
        <v>1008-F2-69242596</v>
      </c>
      <c r="Q1744" t="str">
        <v>0.043</v>
      </c>
      <c r="R1744" t="str">
        <v>28</v>
      </c>
      <c r="S1744" t="str">
        <v>8</v>
      </c>
      <c r="T1744" t="str">
        <v>F-00000300</v>
      </c>
      <c r="U1744" t="str">
        <v>0</v>
      </c>
      <c r="V1744" t="str">
        <v>0.82571</v>
      </c>
      <c r="W1744" t="str">
        <v>0</v>
      </c>
    </row>
    <row r="1745">
      <c r="A1745" t="str">
        <v>AutoTable</v>
      </c>
      <c r="D1745" t="str">
        <v>38020-19</v>
      </c>
      <c r="E1745" t="str">
        <v>CHAND 20 MM 8 DEPARTS - BOMBETTES PLUIE D'OR AVEC</v>
      </c>
      <c r="F1745" t="str">
        <v>ANCIENNES REFS</v>
      </c>
      <c r="H1745" t="str">
        <v>CHANDELLE</v>
      </c>
      <c r="I1745" t="str">
        <v>DROITE</v>
      </c>
      <c r="J1745" t="str">
        <v>20</v>
      </c>
      <c r="K1745" t="str">
        <v>BOMBE TRONC</v>
      </c>
      <c r="L1745" t="str">
        <v>OR</v>
      </c>
      <c r="M1745" t="str">
        <v>CN</v>
      </c>
      <c r="N1745" t="str">
        <v>F2</v>
      </c>
      <c r="O1745" t="str">
        <v>1.4G</v>
      </c>
      <c r="P1745" t="str">
        <v>1008-F2-69242596</v>
      </c>
      <c r="Q1745" t="str">
        <v>0.043</v>
      </c>
      <c r="R1745" t="str">
        <v>28</v>
      </c>
      <c r="S1745" t="str">
        <v>8</v>
      </c>
      <c r="T1745" t="str">
        <v>F-00000300</v>
      </c>
      <c r="U1745" t="str">
        <v>0</v>
      </c>
      <c r="V1745" t="str">
        <v>0.82589</v>
      </c>
      <c r="W1745" t="str">
        <v>0</v>
      </c>
    </row>
    <row r="1746">
      <c r="A1746" t="str">
        <v>AutoTable</v>
      </c>
      <c r="D1746" t="str">
        <v>38025-08</v>
      </c>
      <c r="E1746" t="str">
        <v>CHAND 25 MM 8 DEPARTS - BOMBETTES MULTICOLORE</v>
      </c>
      <c r="F1746" t="str">
        <v>ANCIENNES REFS</v>
      </c>
      <c r="H1746" t="str">
        <v>CHANDELLE</v>
      </c>
      <c r="I1746" t="str">
        <v>DROITE</v>
      </c>
      <c r="J1746" t="str">
        <v>25</v>
      </c>
      <c r="K1746" t="str">
        <v>BOMBE TRONC</v>
      </c>
      <c r="L1746" t="str">
        <v>OR</v>
      </c>
      <c r="M1746" t="str">
        <v>CN</v>
      </c>
      <c r="N1746" t="str">
        <v>F3</v>
      </c>
      <c r="O1746" t="str">
        <v>1.4G</v>
      </c>
      <c r="P1746" t="str">
        <v>1008-F3-69242599</v>
      </c>
      <c r="Q1746" t="str">
        <v>0.105</v>
      </c>
      <c r="R1746" t="str">
        <v>30</v>
      </c>
      <c r="S1746" t="str">
        <v>25</v>
      </c>
      <c r="T1746" t="str">
        <v>F-00000300</v>
      </c>
      <c r="U1746" t="str">
        <v>0</v>
      </c>
      <c r="V1746" t="str">
        <v>1.24667</v>
      </c>
      <c r="W1746" t="str">
        <v>0</v>
      </c>
    </row>
    <row r="1747">
      <c r="A1747" t="str">
        <v>AutoTable</v>
      </c>
      <c r="D1747" t="str">
        <v>38025-17</v>
      </c>
      <c r="E1747" t="str">
        <v>CHAND 25 MM 8 DEPARTS - BOMBETTES FRISSON BLANC A</v>
      </c>
      <c r="F1747" t="str">
        <v>OPPORTUNITE</v>
      </c>
      <c r="H1747" t="str">
        <v>CHANDELLE</v>
      </c>
      <c r="I1747" t="str">
        <v>DROITE</v>
      </c>
      <c r="J1747" t="str">
        <v>25</v>
      </c>
      <c r="K1747" t="str">
        <v>BOMBE TRONC</v>
      </c>
      <c r="L1747" t="str">
        <v>FRISSON</v>
      </c>
      <c r="M1747" t="str">
        <v>CN</v>
      </c>
      <c r="N1747" t="str">
        <v>F3</v>
      </c>
      <c r="O1747" t="str">
        <v>1.4G</v>
      </c>
      <c r="P1747" t="str">
        <v>1008-F3-69242599</v>
      </c>
      <c r="Q1747" t="str">
        <v>0.105</v>
      </c>
      <c r="R1747" t="str">
        <v>30</v>
      </c>
      <c r="S1747" t="str">
        <v>25</v>
      </c>
      <c r="T1747" t="str">
        <v>F-00000300</v>
      </c>
      <c r="U1747" t="str">
        <v>0</v>
      </c>
      <c r="V1747" t="str">
        <v>1.43667</v>
      </c>
      <c r="W1747" t="str">
        <v>0</v>
      </c>
    </row>
    <row r="1748">
      <c r="A1748" t="str">
        <v>AutoTable</v>
      </c>
      <c r="D1748" t="str">
        <v>38026-05</v>
      </c>
      <c r="E1748" t="str">
        <v>CHAND 25 MM 8 DEPARTS - COMETES VERTES</v>
      </c>
      <c r="F1748" t="str">
        <v>ANCIENNES REFS</v>
      </c>
      <c r="H1748" t="str">
        <v>CHANDELLE</v>
      </c>
      <c r="I1748" t="str">
        <v>DROITE</v>
      </c>
      <c r="J1748" t="str">
        <v>25</v>
      </c>
      <c r="K1748" t="str">
        <v>COMETE</v>
      </c>
      <c r="L1748" t="str">
        <v>VERT</v>
      </c>
      <c r="M1748" t="str">
        <v>CN</v>
      </c>
      <c r="N1748" t="str">
        <v>F3</v>
      </c>
      <c r="O1748" t="str">
        <v>1.4G</v>
      </c>
      <c r="P1748" t="str">
        <v>1008-F3-69242599</v>
      </c>
      <c r="Q1748" t="str">
        <v>0.078</v>
      </c>
      <c r="R1748" t="str">
        <v>30</v>
      </c>
      <c r="S1748" t="str">
        <v>25</v>
      </c>
      <c r="T1748" t="str">
        <v>F-00000300</v>
      </c>
      <c r="U1748" t="str">
        <v>0</v>
      </c>
      <c r="V1748" t="str">
        <v>1</v>
      </c>
      <c r="W1748" t="str">
        <v>0</v>
      </c>
    </row>
    <row r="1749">
      <c r="A1749" t="str">
        <v>AutoTable</v>
      </c>
      <c r="D1749" t="str">
        <v>38026-08</v>
      </c>
      <c r="E1749" t="str">
        <v>CHAND 25 MM 8 DEPARTS - COMETES MULTICOLORES</v>
      </c>
      <c r="F1749" t="str">
        <v>ANCIENNES REFS</v>
      </c>
      <c r="H1749" t="str">
        <v>CHANDELLE</v>
      </c>
      <c r="I1749" t="str">
        <v>DROITE</v>
      </c>
      <c r="J1749" t="str">
        <v>25</v>
      </c>
      <c r="K1749" t="str">
        <v>COMETE</v>
      </c>
      <c r="L1749" t="str">
        <v>MULTICOLORE</v>
      </c>
      <c r="M1749" t="str">
        <v>CN</v>
      </c>
      <c r="N1749" t="str">
        <v>F3</v>
      </c>
      <c r="O1749" t="str">
        <v>1.4G</v>
      </c>
      <c r="P1749" t="str">
        <v>1008-F3-69242599</v>
      </c>
      <c r="Q1749" t="str">
        <v>0.078</v>
      </c>
      <c r="R1749" t="str">
        <v>30</v>
      </c>
      <c r="S1749" t="str">
        <v>25</v>
      </c>
      <c r="T1749" t="str">
        <v>F-00000300</v>
      </c>
      <c r="U1749" t="str">
        <v>0</v>
      </c>
      <c r="V1749" t="str">
        <v>1.24667</v>
      </c>
      <c r="W1749" t="str">
        <v>0</v>
      </c>
    </row>
    <row r="1750">
      <c r="A1750" t="str">
        <v>AutoTable</v>
      </c>
      <c r="D1750" t="str">
        <v>38026-15</v>
      </c>
      <c r="E1750" t="str">
        <v>CHAND 25 MM 8 DEPARTS - COMETES CLIGNO VERTES</v>
      </c>
      <c r="F1750" t="str">
        <v>ANCIENNES REFS</v>
      </c>
      <c r="H1750" t="str">
        <v>CHANDELLE</v>
      </c>
      <c r="I1750" t="str">
        <v>DROITE</v>
      </c>
      <c r="J1750" t="str">
        <v>25</v>
      </c>
      <c r="K1750" t="str">
        <v>COMETE CLIGNO</v>
      </c>
      <c r="L1750" t="str">
        <v>VERT</v>
      </c>
      <c r="M1750" t="str">
        <v>CN</v>
      </c>
      <c r="N1750" t="str">
        <v>F3</v>
      </c>
      <c r="O1750" t="str">
        <v>1.4G</v>
      </c>
      <c r="P1750" t="str">
        <v>1008-F3-69242599</v>
      </c>
      <c r="Q1750" t="str">
        <v>0.078</v>
      </c>
      <c r="R1750" t="str">
        <v>30</v>
      </c>
      <c r="S1750" t="str">
        <v>25</v>
      </c>
      <c r="T1750" t="str">
        <v>F-00000232</v>
      </c>
      <c r="U1750" t="str">
        <v>0</v>
      </c>
      <c r="V1750" t="str">
        <v>1.44</v>
      </c>
      <c r="W1750" t="str">
        <v>0</v>
      </c>
    </row>
    <row r="1751">
      <c r="A1751" t="str">
        <v>AutoTable</v>
      </c>
      <c r="D1751" t="str">
        <v>38031-04</v>
      </c>
      <c r="E1751" t="str">
        <v>CHAND. 30 MM 8 COMÈTES JAUNES</v>
      </c>
      <c r="F1751" t="str">
        <v>OPPORTUNITE</v>
      </c>
      <c r="H1751" t="str">
        <v>CHANDELLE</v>
      </c>
      <c r="I1751" t="str">
        <v>DROITE</v>
      </c>
      <c r="J1751" t="str">
        <v>30</v>
      </c>
      <c r="K1751" t="str">
        <v>COMETE</v>
      </c>
      <c r="L1751" t="str">
        <v>JAUNE</v>
      </c>
      <c r="M1751" t="str">
        <v>CN</v>
      </c>
      <c r="N1751" t="str">
        <v>F3</v>
      </c>
      <c r="O1751" t="str">
        <v>1.4G</v>
      </c>
      <c r="P1751" t="str">
        <v>1008-F3-69242599</v>
      </c>
      <c r="Q1751" t="str">
        <v>0.132</v>
      </c>
      <c r="R1751" t="str">
        <v>30</v>
      </c>
      <c r="S1751" t="str">
        <v>25</v>
      </c>
      <c r="T1751" t="str">
        <v>F-00000300</v>
      </c>
      <c r="U1751" t="str">
        <v>416</v>
      </c>
      <c r="V1751" t="str">
        <v>1.78</v>
      </c>
      <c r="W1751" t="str">
        <v>30</v>
      </c>
    </row>
    <row r="1752">
      <c r="A1752" t="str">
        <v>AutoTable</v>
      </c>
      <c r="D1752" t="str">
        <v>38031-05</v>
      </c>
      <c r="E1752" t="str">
        <v>CHAND. 30 MM 8 COMÈTES VERTES</v>
      </c>
      <c r="F1752" t="str">
        <v>OPPORTUNITE</v>
      </c>
      <c r="H1752" t="str">
        <v>CHANDELLE</v>
      </c>
      <c r="I1752" t="str">
        <v>DROITE</v>
      </c>
      <c r="J1752" t="str">
        <v>30</v>
      </c>
      <c r="K1752" t="str">
        <v>COMETE</v>
      </c>
      <c r="L1752" t="str">
        <v>VERT</v>
      </c>
      <c r="M1752" t="str">
        <v>CN</v>
      </c>
      <c r="N1752" t="str">
        <v>F3</v>
      </c>
      <c r="O1752" t="str">
        <v>1.4G</v>
      </c>
      <c r="P1752" t="str">
        <v>1008-F3-69242599</v>
      </c>
      <c r="Q1752" t="str">
        <v>0.132</v>
      </c>
      <c r="R1752" t="str">
        <v>30</v>
      </c>
      <c r="S1752" t="str">
        <v>25</v>
      </c>
      <c r="T1752" t="str">
        <v>F-00000300</v>
      </c>
      <c r="U1752" t="str">
        <v>37</v>
      </c>
      <c r="V1752" t="str">
        <v>1.755</v>
      </c>
      <c r="W1752" t="str">
        <v>9</v>
      </c>
    </row>
    <row r="1753">
      <c r="A1753" t="str">
        <v>AutoTable</v>
      </c>
      <c r="D1753" t="str">
        <v>38031-17</v>
      </c>
      <c r="E1753" t="str">
        <v>CHAND. 30 MM 8 COMÈTES FRISSON BLANC</v>
      </c>
      <c r="F1753" t="str">
        <v>OPPORTUNITE</v>
      </c>
      <c r="H1753" t="str">
        <v>CHANDELLE</v>
      </c>
      <c r="I1753" t="str">
        <v>DROITE</v>
      </c>
      <c r="J1753" t="str">
        <v>30</v>
      </c>
      <c r="K1753" t="str">
        <v>COMETE</v>
      </c>
      <c r="L1753" t="str">
        <v>FRISSON</v>
      </c>
      <c r="M1753" t="str">
        <v>CN</v>
      </c>
      <c r="N1753" t="str">
        <v>F3</v>
      </c>
      <c r="O1753" t="str">
        <v>1.4G</v>
      </c>
      <c r="P1753" t="str">
        <v>1008-F3-69242599</v>
      </c>
      <c r="Q1753" t="str">
        <v>0.132</v>
      </c>
      <c r="R1753" t="str">
        <v>30</v>
      </c>
      <c r="S1753" t="str">
        <v>25</v>
      </c>
      <c r="T1753" t="str">
        <v>F-00000300</v>
      </c>
      <c r="U1753" t="str">
        <v>208</v>
      </c>
      <c r="V1753" t="str">
        <v>1.75455</v>
      </c>
      <c r="W1753" t="str">
        <v>0</v>
      </c>
    </row>
    <row r="1754">
      <c r="A1754" t="str">
        <v>AutoTable</v>
      </c>
      <c r="D1754" t="str">
        <v>38031-19</v>
      </c>
      <c r="E1754" t="str">
        <v>CHAND 30 MM 8 DEPARTS - COMETES PLUIE D'OR</v>
      </c>
      <c r="F1754" t="str">
        <v>ANCIENNES REFS</v>
      </c>
      <c r="H1754" t="str">
        <v>CHANDELLE</v>
      </c>
      <c r="I1754" t="str">
        <v>DROITE</v>
      </c>
      <c r="J1754" t="str">
        <v>30</v>
      </c>
      <c r="K1754" t="str">
        <v>COMETE</v>
      </c>
      <c r="L1754" t="str">
        <v>OR</v>
      </c>
      <c r="M1754" t="str">
        <v>CN</v>
      </c>
      <c r="N1754" t="str">
        <v>F3</v>
      </c>
      <c r="O1754" t="str">
        <v>1.4G</v>
      </c>
      <c r="P1754" t="str">
        <v>1008-F3-69242599</v>
      </c>
      <c r="Q1754" t="str">
        <v>0.132</v>
      </c>
      <c r="R1754" t="str">
        <v>30</v>
      </c>
      <c r="S1754" t="str">
        <v>25</v>
      </c>
      <c r="T1754" t="str">
        <v>F-00000300</v>
      </c>
      <c r="U1754" t="str">
        <v>0</v>
      </c>
      <c r="V1754" t="str">
        <v>1.755</v>
      </c>
      <c r="W1754" t="str">
        <v>0</v>
      </c>
    </row>
    <row r="1755">
      <c r="A1755" t="str">
        <v>AutoTable</v>
      </c>
      <c r="D1755" t="str">
        <v>38032-05</v>
      </c>
      <c r="E1755" t="str">
        <v>CHAND 30 MM 8 DEPARTS - MOSAIQUES VERTES</v>
      </c>
      <c r="F1755" t="str">
        <v>ANCIENNES REFS</v>
      </c>
      <c r="H1755" t="str">
        <v>CHANDELLE</v>
      </c>
      <c r="I1755" t="str">
        <v>DROITE</v>
      </c>
      <c r="J1755" t="str">
        <v>30</v>
      </c>
      <c r="K1755" t="str">
        <v>MOSAIQUE</v>
      </c>
      <c r="L1755" t="str">
        <v>VERT</v>
      </c>
      <c r="M1755" t="str">
        <v>CN</v>
      </c>
      <c r="N1755" t="str">
        <v>F3</v>
      </c>
      <c r="O1755" t="str">
        <v>1.4G</v>
      </c>
      <c r="P1755" t="str">
        <v>1008-F3-69242501</v>
      </c>
      <c r="Q1755" t="str">
        <v>0.163</v>
      </c>
      <c r="R1755" t="str">
        <v>30</v>
      </c>
      <c r="S1755" t="str">
        <v>25</v>
      </c>
      <c r="T1755" t="str">
        <v>F-00000300</v>
      </c>
      <c r="U1755" t="str">
        <v>0</v>
      </c>
      <c r="V1755" t="str">
        <v>1.69</v>
      </c>
      <c r="W1755" t="str">
        <v>0</v>
      </c>
    </row>
    <row r="1756">
      <c r="A1756" t="str">
        <v>AutoTable</v>
      </c>
      <c r="D1756" t="str">
        <v>38049-07M</v>
      </c>
      <c r="E1756" t="str">
        <v>CHAND.49 MM 8 DEP. 5 COMETES OR + DETO 1008-F4-</v>
      </c>
      <c r="F1756" t="str">
        <v>ANCIENNES REFS</v>
      </c>
      <c r="H1756" t="str">
        <v>CHANDELLE</v>
      </c>
      <c r="I1756" t="str">
        <v>DROITE</v>
      </c>
      <c r="J1756" t="str">
        <v>50</v>
      </c>
      <c r="M1756" t="str">
        <v>CN</v>
      </c>
      <c r="N1756" t="str">
        <v>C4</v>
      </c>
      <c r="O1756" t="str">
        <v>1.4G</v>
      </c>
      <c r="P1756" t="str">
        <v>69242603/2012</v>
      </c>
      <c r="Q1756" t="str">
        <v>0.36</v>
      </c>
      <c r="R1756" t="str">
        <v>30</v>
      </c>
      <c r="S1756" t="str">
        <v>50</v>
      </c>
      <c r="T1756" t="str">
        <v>F-00000300</v>
      </c>
      <c r="U1756" t="str">
        <v>0</v>
      </c>
      <c r="V1756" t="str">
        <v>0</v>
      </c>
      <c r="W1756" t="str">
        <v>0</v>
      </c>
    </row>
    <row r="1757">
      <c r="A1757" t="str">
        <v>AutoTable</v>
      </c>
      <c r="D1757" t="str">
        <v>38049-09M</v>
      </c>
      <c r="E1757" t="str">
        <v>CHAND.49 MM 8 DEP. 5 COMETES ARGENT + DETO 1008</v>
      </c>
      <c r="F1757" t="str">
        <v>ANCIENNES REFS</v>
      </c>
      <c r="H1757" t="str">
        <v>CHANDELLE</v>
      </c>
      <c r="I1757" t="str">
        <v>DROITE</v>
      </c>
      <c r="J1757" t="str">
        <v>50</v>
      </c>
      <c r="M1757" t="str">
        <v>CN</v>
      </c>
      <c r="N1757" t="str">
        <v>C4</v>
      </c>
      <c r="O1757" t="str">
        <v>1.4G</v>
      </c>
      <c r="P1757" t="str">
        <v>69242603/2012</v>
      </c>
      <c r="Q1757" t="str">
        <v>0.36</v>
      </c>
      <c r="R1757" t="str">
        <v>30</v>
      </c>
      <c r="S1757" t="str">
        <v>50</v>
      </c>
      <c r="T1757" t="str">
        <v>F-00000300</v>
      </c>
      <c r="U1757" t="str">
        <v>0</v>
      </c>
      <c r="V1757" t="str">
        <v>0</v>
      </c>
      <c r="W1757" t="str">
        <v>0</v>
      </c>
    </row>
    <row r="1758">
      <c r="A1758" t="str">
        <v>AutoTable</v>
      </c>
      <c r="D1758" t="str">
        <v>38049-10M</v>
      </c>
      <c r="E1758" t="str">
        <v>CHAND.49 MM 8 DEP. 5 COMETES VIOLETTES + DETO 1</v>
      </c>
      <c r="F1758" t="str">
        <v>ANCIENNES REFS</v>
      </c>
      <c r="H1758" t="str">
        <v>CHANDELLE</v>
      </c>
      <c r="I1758" t="str">
        <v>DROITE</v>
      </c>
      <c r="J1758" t="str">
        <v>50</v>
      </c>
      <c r="M1758" t="str">
        <v>CN</v>
      </c>
      <c r="N1758" t="str">
        <v>C4</v>
      </c>
      <c r="O1758" t="str">
        <v>1.4G</v>
      </c>
      <c r="P1758" t="str">
        <v>69242603/2012</v>
      </c>
      <c r="Q1758" t="str">
        <v>0.36</v>
      </c>
      <c r="R1758" t="str">
        <v>30</v>
      </c>
      <c r="S1758" t="str">
        <v>50</v>
      </c>
      <c r="T1758" t="str">
        <v>F-00000300</v>
      </c>
      <c r="U1758" t="str">
        <v>0</v>
      </c>
      <c r="V1758" t="str">
        <v>0</v>
      </c>
      <c r="W1758" t="str">
        <v>0</v>
      </c>
    </row>
    <row r="1759">
      <c r="A1759" t="str">
        <v>AutoTable</v>
      </c>
      <c r="D1759" t="str">
        <v>40530</v>
      </c>
      <c r="E1759" t="str">
        <v>CHAND. 30 MM 8 BOUQUETS VERTS</v>
      </c>
      <c r="F1759" t="str">
        <v>ANCIENNES REFS</v>
      </c>
      <c r="H1759" t="str">
        <v>CHANDELLE</v>
      </c>
      <c r="I1759" t="str">
        <v>DROITE</v>
      </c>
      <c r="J1759" t="str">
        <v>30</v>
      </c>
      <c r="K1759" t="str">
        <v>BOMBE</v>
      </c>
      <c r="L1759" t="str">
        <v>VERT</v>
      </c>
      <c r="M1759" t="str">
        <v>EU</v>
      </c>
      <c r="N1759" t="str">
        <v>F3</v>
      </c>
      <c r="O1759" t="str">
        <v>1.4G</v>
      </c>
      <c r="P1759" t="str">
        <v>0163-F3-0239</v>
      </c>
      <c r="Q1759" t="str">
        <v>0.188</v>
      </c>
      <c r="R1759" t="str">
        <v>30</v>
      </c>
      <c r="S1759" t="str">
        <v>25</v>
      </c>
      <c r="T1759" t="str">
        <v>F-00000460</v>
      </c>
      <c r="U1759" t="str">
        <v>0</v>
      </c>
      <c r="V1759" t="str">
        <v>10.58</v>
      </c>
      <c r="W1759" t="str">
        <v>0</v>
      </c>
    </row>
    <row r="1760">
      <c r="A1760" t="str">
        <v>AutoTable</v>
      </c>
      <c r="D1760" t="str">
        <v>40830</v>
      </c>
      <c r="E1760" t="str">
        <v>CHAND. 30 MM 8 BOUQUETS MULTICOLORE</v>
      </c>
      <c r="F1760" t="str">
        <v>ANCIENNES REFS</v>
      </c>
      <c r="H1760" t="str">
        <v>CHANDELLE</v>
      </c>
      <c r="I1760" t="str">
        <v>DROITE</v>
      </c>
      <c r="J1760" t="str">
        <v>30</v>
      </c>
      <c r="K1760" t="str">
        <v>BOMBE</v>
      </c>
      <c r="L1760" t="str">
        <v>MULTICOLORE</v>
      </c>
      <c r="M1760" t="str">
        <v>EU</v>
      </c>
      <c r="N1760" t="str">
        <v>F3</v>
      </c>
      <c r="O1760" t="str">
        <v>1.4G</v>
      </c>
      <c r="P1760" t="str">
        <v>0163-F3-0239</v>
      </c>
      <c r="Q1760" t="str">
        <v>0.188</v>
      </c>
      <c r="R1760" t="str">
        <v>30</v>
      </c>
      <c r="S1760" t="str">
        <v>25</v>
      </c>
      <c r="T1760" t="str">
        <v>F-00000460</v>
      </c>
      <c r="U1760" t="str">
        <v>0</v>
      </c>
      <c r="V1760" t="str">
        <v>10.6</v>
      </c>
      <c r="W1760" t="str">
        <v>0</v>
      </c>
    </row>
    <row r="1761">
      <c r="A1761" t="str">
        <v>AutoTable</v>
      </c>
      <c r="D1761" t="str">
        <v>41430</v>
      </c>
      <c r="E1761" t="str">
        <v>chand 30mm 10 tirs comètes pailletées Jaunes</v>
      </c>
      <c r="F1761" t="str">
        <v>SPECIFIC</v>
      </c>
      <c r="H1761" t="str">
        <v>CHANDELLE</v>
      </c>
      <c r="I1761" t="str">
        <v>DROITE</v>
      </c>
      <c r="J1761" t="str">
        <v>30</v>
      </c>
      <c r="K1761" t="str">
        <v>COMETE</v>
      </c>
      <c r="L1761" t="str">
        <v>JAUNE</v>
      </c>
      <c r="M1761" t="str">
        <v>EU</v>
      </c>
      <c r="N1761" t="str">
        <v>F3</v>
      </c>
      <c r="O1761" t="str">
        <v>1.4G</v>
      </c>
      <c r="P1761" t="str">
        <v>1643-F4-1227</v>
      </c>
      <c r="Q1761" t="str">
        <v>0.212</v>
      </c>
      <c r="R1761" t="str">
        <v>36</v>
      </c>
      <c r="S1761" t="str">
        <v>30</v>
      </c>
      <c r="T1761" t="str">
        <v>F-00000211</v>
      </c>
      <c r="U1761" t="str">
        <v>0</v>
      </c>
      <c r="V1761" t="str">
        <v>0</v>
      </c>
      <c r="W1761" t="str">
        <v>22</v>
      </c>
    </row>
    <row r="1762">
      <c r="A1762" t="str">
        <v>AutoTable</v>
      </c>
      <c r="D1762" t="str">
        <v>41730</v>
      </c>
      <c r="E1762" t="str">
        <v>Chandelle 30mm 10 tirs comètes pailletées argr</v>
      </c>
      <c r="F1762" t="str">
        <v>SPECIFIC</v>
      </c>
      <c r="H1762" t="str">
        <v>CHANDELLE</v>
      </c>
      <c r="I1762" t="str">
        <v>DROITE</v>
      </c>
      <c r="J1762" t="str">
        <v>30</v>
      </c>
      <c r="K1762" t="str">
        <v>COMETE</v>
      </c>
      <c r="L1762" t="str">
        <v>ARGENT</v>
      </c>
      <c r="M1762" t="str">
        <v>EU</v>
      </c>
      <c r="N1762" t="str">
        <v>F3</v>
      </c>
      <c r="O1762" t="str">
        <v>1.4G</v>
      </c>
      <c r="P1762" t="str">
        <v>0163-F4-1227</v>
      </c>
      <c r="Q1762" t="str">
        <v>0.212</v>
      </c>
      <c r="R1762" t="str">
        <v>36</v>
      </c>
      <c r="S1762" t="str">
        <v>30</v>
      </c>
      <c r="T1762" t="str">
        <v>F-00000211</v>
      </c>
      <c r="U1762" t="str">
        <v>0</v>
      </c>
      <c r="V1762" t="str">
        <v>0</v>
      </c>
      <c r="W1762" t="str">
        <v>10</v>
      </c>
    </row>
    <row r="1763">
      <c r="A1763" t="str">
        <v>AutoTable</v>
      </c>
      <c r="D1763" t="str">
        <v>42030</v>
      </c>
      <c r="E1763" t="str">
        <v>chandelles 30mm 10 tirs comètes ruban cligno rose</v>
      </c>
      <c r="F1763" t="str">
        <v>SPECIFIC</v>
      </c>
      <c r="H1763" t="str">
        <v>CHANDELLE</v>
      </c>
      <c r="I1763" t="str">
        <v>DROITE</v>
      </c>
      <c r="J1763" t="str">
        <v>30</v>
      </c>
      <c r="K1763" t="str">
        <v>COMETE CLIGNO</v>
      </c>
      <c r="L1763" t="str">
        <v>ROSE</v>
      </c>
      <c r="M1763" t="str">
        <v>EU</v>
      </c>
      <c r="N1763" t="str">
        <v>F3</v>
      </c>
      <c r="O1763" t="str">
        <v>1.4G</v>
      </c>
      <c r="P1763" t="str">
        <v>0163-F4-1227</v>
      </c>
      <c r="Q1763" t="str">
        <v>0.212</v>
      </c>
      <c r="R1763" t="str">
        <v>36</v>
      </c>
      <c r="S1763" t="str">
        <v>30</v>
      </c>
      <c r="T1763" t="str">
        <v>F-00000211</v>
      </c>
      <c r="U1763" t="str">
        <v>0</v>
      </c>
      <c r="V1763" t="str">
        <v>0</v>
      </c>
      <c r="W1763" t="str">
        <v>24</v>
      </c>
    </row>
    <row r="1764">
      <c r="A1764" t="str">
        <v>AutoTable</v>
      </c>
      <c r="D1764" t="str">
        <v>42745PO</v>
      </c>
      <c r="E1764" t="str">
        <v>CHAND 45MM 4 COMETES SCINTILLANTES OR</v>
      </c>
      <c r="F1764" t="str">
        <v>ANCIENNES REFS</v>
      </c>
      <c r="H1764" t="str">
        <v>CHANDELLE</v>
      </c>
      <c r="I1764" t="str">
        <v>DROITE</v>
      </c>
      <c r="J1764" t="str">
        <v>45</v>
      </c>
      <c r="M1764" t="str">
        <v>EU</v>
      </c>
      <c r="N1764" t="str">
        <v>F4</v>
      </c>
      <c r="O1764" t="str">
        <v>1.4G</v>
      </c>
      <c r="P1764" t="str">
        <v>1395-F4-0557/2013</v>
      </c>
      <c r="Q1764" t="str">
        <v>0.28</v>
      </c>
      <c r="R1764" t="str">
        <v>30</v>
      </c>
      <c r="S1764" t="str">
        <v>45</v>
      </c>
      <c r="T1764" t="str">
        <v>F-00000317</v>
      </c>
      <c r="U1764" t="str">
        <v>0</v>
      </c>
      <c r="V1764" t="str">
        <v>14.5</v>
      </c>
      <c r="W1764" t="str">
        <v>0</v>
      </c>
    </row>
    <row r="1765">
      <c r="A1765" t="str">
        <v>AutoTable</v>
      </c>
      <c r="D1765" t="str">
        <v>43745-06</v>
      </c>
      <c r="E1765" t="str">
        <v>PAF 45MM ROUGE LONG</v>
      </c>
      <c r="F1765" t="str">
        <v>CLIENT PDF</v>
      </c>
      <c r="H1765" t="str">
        <v>CHANDELLE</v>
      </c>
      <c r="I1765" t="str">
        <v>DROITE</v>
      </c>
      <c r="J1765" t="str">
        <v>45</v>
      </c>
      <c r="K1765" t="str">
        <v>POT A FEU</v>
      </c>
      <c r="L1765" t="str">
        <v>ROUGE</v>
      </c>
      <c r="M1765" t="str">
        <v>EU</v>
      </c>
      <c r="N1765" t="str">
        <v>F4</v>
      </c>
      <c r="O1765" t="str">
        <v>1.4G</v>
      </c>
      <c r="P1765" t="str">
        <v>2806-F4-002248</v>
      </c>
      <c r="Q1765" t="str">
        <v>0.36</v>
      </c>
      <c r="R1765" t="str">
        <v>2</v>
      </c>
      <c r="S1765" t="str">
        <v>45</v>
      </c>
      <c r="T1765" t="str">
        <v>F-00000699</v>
      </c>
      <c r="U1765" t="str">
        <v>12</v>
      </c>
      <c r="V1765" t="str">
        <v>19.9</v>
      </c>
      <c r="W1765" t="str">
        <v>12</v>
      </c>
    </row>
    <row r="1766">
      <c r="A1766" t="str">
        <v>AutoTable</v>
      </c>
      <c r="D1766" t="str">
        <v>44750</v>
      </c>
      <c r="E1766" t="str">
        <v>CHAND. 50 MM 6 DEPART TRONC PALMIER ARGENT</v>
      </c>
      <c r="F1766" t="str">
        <v>OPPORTUNITE</v>
      </c>
      <c r="H1766" t="str">
        <v>CHANDELLE</v>
      </c>
      <c r="I1766" t="str">
        <v>DROITE</v>
      </c>
      <c r="J1766" t="str">
        <v>50</v>
      </c>
      <c r="K1766" t="str">
        <v>BOMBE TRONC</v>
      </c>
      <c r="L1766" t="str">
        <v>ARGENT</v>
      </c>
      <c r="M1766" t="str">
        <v>EU</v>
      </c>
      <c r="N1766" t="str">
        <v>F4</v>
      </c>
      <c r="O1766" t="str">
        <v>1.4G</v>
      </c>
      <c r="P1766" t="str">
        <v>0163-F4-2298</v>
      </c>
      <c r="Q1766" t="str">
        <v>0.45</v>
      </c>
      <c r="R1766" t="str">
        <v>25</v>
      </c>
      <c r="S1766" t="str">
        <v>60</v>
      </c>
      <c r="T1766" t="str">
        <v>F-00000211</v>
      </c>
      <c r="U1766" t="str">
        <v>1</v>
      </c>
      <c r="V1766" t="str">
        <v>24.84</v>
      </c>
      <c r="W1766" t="str">
        <v>0</v>
      </c>
    </row>
    <row r="1767">
      <c r="A1767" t="str">
        <v>AutoTable</v>
      </c>
      <c r="D1767" t="str">
        <v>44850</v>
      </c>
      <c r="E1767" t="str">
        <v>CHAND. 50 MM 6 TRONC PALMIER FRISSONNANT OR</v>
      </c>
      <c r="F1767" t="str">
        <v>ANCIENNES REFS</v>
      </c>
      <c r="H1767" t="str">
        <v>CHANDELLE</v>
      </c>
      <c r="I1767" t="str">
        <v>DROITE</v>
      </c>
      <c r="J1767" t="str">
        <v>50</v>
      </c>
      <c r="K1767" t="str">
        <v>BOMBE TRONC</v>
      </c>
      <c r="L1767" t="str">
        <v>OR</v>
      </c>
      <c r="M1767" t="str">
        <v>EU</v>
      </c>
      <c r="N1767" t="str">
        <v>F4</v>
      </c>
      <c r="O1767" t="str">
        <v>1.4G</v>
      </c>
      <c r="P1767" t="str">
        <v>0163-F4-2298</v>
      </c>
      <c r="Q1767" t="str">
        <v>0.45</v>
      </c>
      <c r="R1767" t="str">
        <v>25</v>
      </c>
      <c r="S1767" t="str">
        <v>60</v>
      </c>
      <c r="T1767" t="str">
        <v>F-00000211</v>
      </c>
      <c r="U1767" t="str">
        <v>0</v>
      </c>
      <c r="V1767" t="str">
        <v>24.84</v>
      </c>
      <c r="W1767" t="str">
        <v>0</v>
      </c>
    </row>
    <row r="1768">
      <c r="A1768" t="str">
        <v>AutoTable</v>
      </c>
      <c r="D1768" t="str">
        <v>43845CB-PL</v>
      </c>
      <c r="E1768" t="str">
        <v>MONOCOUP 45 MM PAF CLIGNO BLANC + PAPILLONS</v>
      </c>
      <c r="F1768" t="str">
        <v>OPPORTUNITE</v>
      </c>
      <c r="H1768" t="str">
        <v>CHANDELLE</v>
      </c>
      <c r="I1768" t="str">
        <v>MONOCOUP</v>
      </c>
      <c r="J1768" t="str">
        <v>45</v>
      </c>
      <c r="K1768" t="str">
        <v>SPECIAL SERPENTIN</v>
      </c>
      <c r="L1768" t="str">
        <v>BLANC</v>
      </c>
      <c r="M1768" t="str">
        <v>EU</v>
      </c>
      <c r="N1768" t="str">
        <v>F4</v>
      </c>
      <c r="O1768" t="str">
        <v>1.3G</v>
      </c>
      <c r="P1768" t="str">
        <v>1008-F4-692246598</v>
      </c>
      <c r="Q1768" t="str">
        <v>0.07</v>
      </c>
      <c r="R1768" t="str">
        <v>2</v>
      </c>
      <c r="S1768" t="str">
        <v>45</v>
      </c>
      <c r="T1768" t="str">
        <v>F-00000699</v>
      </c>
      <c r="U1768" t="str">
        <v>1150</v>
      </c>
      <c r="V1768" t="str">
        <v>0</v>
      </c>
      <c r="W1768" t="str">
        <v>113</v>
      </c>
      <c r="X1768" t="str">
        <v>https://youtu.be/GhNvn_rBFUc</v>
      </c>
    </row>
    <row r="1769">
      <c r="A1769" t="str">
        <v>AutoTable</v>
      </c>
      <c r="D1769" t="str">
        <v>43845CB-TB</v>
      </c>
      <c r="E1769" t="str">
        <v>MONOCOUP 45 MM PAF CLIGNO BLANC + TOURBILLONS</v>
      </c>
      <c r="F1769" t="str">
        <v>OPPORTUNITE</v>
      </c>
      <c r="H1769" t="str">
        <v>CHANDELLE</v>
      </c>
      <c r="I1769" t="str">
        <v>MONOCOUP</v>
      </c>
      <c r="J1769" t="str">
        <v>45</v>
      </c>
      <c r="K1769" t="str">
        <v>SPECIAL SERPENTIN</v>
      </c>
      <c r="L1769" t="str">
        <v>BLANC</v>
      </c>
      <c r="M1769" t="str">
        <v>EU</v>
      </c>
      <c r="N1769" t="str">
        <v>F4</v>
      </c>
      <c r="O1769" t="str">
        <v>1.3G</v>
      </c>
      <c r="P1769" t="str">
        <v>1008-F4-692246598</v>
      </c>
      <c r="Q1769" t="str">
        <v>0.07</v>
      </c>
      <c r="R1769" t="str">
        <v>2</v>
      </c>
      <c r="S1769" t="str">
        <v>45</v>
      </c>
      <c r="T1769" t="str">
        <v>F-00000699</v>
      </c>
      <c r="U1769" t="str">
        <v>2831</v>
      </c>
      <c r="V1769" t="str">
        <v>0</v>
      </c>
      <c r="W1769" t="str">
        <v>130</v>
      </c>
      <c r="X1769" t="str">
        <v>https://youtu.be/LpTI3LSDis8</v>
      </c>
    </row>
    <row r="1770">
      <c r="A1770" t="str">
        <v>AutoTable</v>
      </c>
      <c r="D1770" t="str">
        <v>73030B</v>
      </c>
      <c r="E1770" t="str">
        <v>MONOCOUP 30 MM COMÈTE BLEU</v>
      </c>
      <c r="F1770" t="str">
        <v>ANCIENNES REFS</v>
      </c>
      <c r="H1770" t="str">
        <v>CHANDELLE</v>
      </c>
      <c r="I1770" t="str">
        <v>MONOCOUP</v>
      </c>
      <c r="J1770" t="str">
        <v>30</v>
      </c>
      <c r="K1770" t="str">
        <v>COMETE</v>
      </c>
      <c r="L1770" t="str">
        <v>BLEU</v>
      </c>
      <c r="M1770" t="str">
        <v>EU</v>
      </c>
      <c r="N1770" t="str">
        <v>F4</v>
      </c>
      <c r="O1770" t="str">
        <v>1.3G</v>
      </c>
      <c r="P1770" t="str">
        <v>0589-F4-0009</v>
      </c>
      <c r="Q1770" t="str">
        <v>0.023</v>
      </c>
      <c r="R1770" t="str">
        <v>2</v>
      </c>
      <c r="S1770" t="str">
        <v>40</v>
      </c>
      <c r="T1770" t="str">
        <v>F-00000270</v>
      </c>
      <c r="U1770" t="str">
        <v>0</v>
      </c>
      <c r="V1770" t="str">
        <v>2.7942</v>
      </c>
      <c r="W1770" t="str">
        <v>0</v>
      </c>
    </row>
    <row r="1771">
      <c r="A1771" t="str">
        <v>AutoTable</v>
      </c>
      <c r="D1771" t="str">
        <v>73030BC</v>
      </c>
      <c r="E1771" t="str">
        <v>MONOCOUP 30 MM COMÈTE BLANCHE</v>
      </c>
      <c r="F1771" t="str">
        <v>OPPORTUNITE</v>
      </c>
      <c r="H1771" t="str">
        <v>CHANDELLE</v>
      </c>
      <c r="I1771" t="str">
        <v>MONOCOUP</v>
      </c>
      <c r="J1771" t="str">
        <v>30</v>
      </c>
      <c r="K1771" t="str">
        <v>COMETE</v>
      </c>
      <c r="L1771" t="str">
        <v>BLANC</v>
      </c>
      <c r="M1771" t="str">
        <v>EU</v>
      </c>
      <c r="N1771" t="str">
        <v>F4</v>
      </c>
      <c r="O1771" t="str">
        <v>1.3G</v>
      </c>
      <c r="P1771" t="str">
        <v>0589-F4-0009</v>
      </c>
      <c r="Q1771" t="str">
        <v>0.029</v>
      </c>
      <c r="R1771" t="str">
        <v>2</v>
      </c>
      <c r="S1771" t="str">
        <v>40</v>
      </c>
      <c r="T1771" t="str">
        <v>F-00000270</v>
      </c>
      <c r="U1771" t="str">
        <v>128</v>
      </c>
      <c r="V1771" t="str">
        <v>2.95</v>
      </c>
      <c r="W1771" t="str">
        <v>36</v>
      </c>
    </row>
    <row r="1772">
      <c r="A1772" t="str">
        <v>AutoTable</v>
      </c>
      <c r="D1772" t="str">
        <v>73030J</v>
      </c>
      <c r="E1772" t="str">
        <v>MONOCOUP 30 MM COMÈTE JAUNE</v>
      </c>
      <c r="F1772" t="str">
        <v>OPPORTUNITE</v>
      </c>
      <c r="H1772" t="str">
        <v>CHANDELLE</v>
      </c>
      <c r="I1772" t="str">
        <v>MONOCOUP</v>
      </c>
      <c r="J1772" t="str">
        <v>30</v>
      </c>
      <c r="K1772" t="str">
        <v>COMETE</v>
      </c>
      <c r="L1772" t="str">
        <v>JAUNE</v>
      </c>
      <c r="M1772" t="str">
        <v>EU</v>
      </c>
      <c r="N1772" t="str">
        <v>F4</v>
      </c>
      <c r="O1772" t="str">
        <v>1.3G</v>
      </c>
      <c r="P1772" t="str">
        <v>0589-F4-0009</v>
      </c>
      <c r="Q1772" t="str">
        <v>0.024</v>
      </c>
      <c r="R1772" t="str">
        <v>2</v>
      </c>
      <c r="S1772" t="str">
        <v>40</v>
      </c>
      <c r="T1772" t="str">
        <v>F-00000270</v>
      </c>
      <c r="U1772" t="str">
        <v>117</v>
      </c>
      <c r="V1772" t="str">
        <v>3.15435</v>
      </c>
      <c r="W1772" t="str">
        <v>0</v>
      </c>
    </row>
    <row r="1773">
      <c r="A1773" t="str">
        <v>AutoTable</v>
      </c>
      <c r="D1773" t="str">
        <v>73030KA</v>
      </c>
      <c r="E1773" t="str">
        <v>MONOCOUP 30 MM COMÈTE KAMURO</v>
      </c>
      <c r="F1773" t="str">
        <v>OPPORTUNITE</v>
      </c>
      <c r="H1773" t="str">
        <v>CHANDELLE</v>
      </c>
      <c r="I1773" t="str">
        <v>MONOCOUP</v>
      </c>
      <c r="J1773" t="str">
        <v>30</v>
      </c>
      <c r="K1773" t="str">
        <v>COMETE</v>
      </c>
      <c r="L1773" t="str">
        <v>KAMURO</v>
      </c>
      <c r="M1773" t="str">
        <v>EU</v>
      </c>
      <c r="N1773" t="str">
        <v>F4</v>
      </c>
      <c r="O1773" t="str">
        <v>1.3G</v>
      </c>
      <c r="P1773" t="str">
        <v>0589-F4-0009</v>
      </c>
      <c r="Q1773" t="str">
        <v>0.026</v>
      </c>
      <c r="R1773" t="str">
        <v>2</v>
      </c>
      <c r="S1773" t="str">
        <v>40</v>
      </c>
      <c r="T1773" t="str">
        <v>F-00000270</v>
      </c>
      <c r="U1773" t="str">
        <v>339</v>
      </c>
      <c r="V1773" t="str">
        <v>3.16</v>
      </c>
      <c r="W1773" t="str">
        <v>31</v>
      </c>
    </row>
    <row r="1774">
      <c r="A1774" t="str">
        <v>AutoTable</v>
      </c>
      <c r="D1774" t="str">
        <v>73030O</v>
      </c>
      <c r="E1774" t="str">
        <v>MONOCOUP 30 MM COMÈTE ORANGE</v>
      </c>
      <c r="F1774" t="str">
        <v>OPPORTUNITE</v>
      </c>
      <c r="H1774" t="str">
        <v>CHANDELLE</v>
      </c>
      <c r="I1774" t="str">
        <v>MONOCOUP</v>
      </c>
      <c r="J1774" t="str">
        <v>30</v>
      </c>
      <c r="K1774" t="str">
        <v>COMETE</v>
      </c>
      <c r="L1774" t="str">
        <v>ORANGE</v>
      </c>
      <c r="M1774" t="str">
        <v>EU</v>
      </c>
      <c r="N1774" t="str">
        <v>F4</v>
      </c>
      <c r="O1774" t="str">
        <v>1.3G</v>
      </c>
      <c r="P1774" t="str">
        <v>0589-F4-0009</v>
      </c>
      <c r="Q1774" t="str">
        <v>0.03</v>
      </c>
      <c r="R1774" t="str">
        <v>2</v>
      </c>
      <c r="S1774" t="str">
        <v>40</v>
      </c>
      <c r="T1774" t="str">
        <v>F-00000270</v>
      </c>
      <c r="U1774" t="str">
        <v>132</v>
      </c>
      <c r="V1774" t="str">
        <v>3.16</v>
      </c>
      <c r="W1774" t="str">
        <v>108</v>
      </c>
    </row>
    <row r="1775">
      <c r="A1775" t="str">
        <v>AutoTable</v>
      </c>
      <c r="D1775" t="str">
        <v>73030R</v>
      </c>
      <c r="E1775" t="str">
        <v>MONOCOUP 30 MM COMÈTE ROUGE</v>
      </c>
      <c r="F1775" t="str">
        <v>OPPORTUNITE</v>
      </c>
      <c r="H1775" t="str">
        <v>CHANDELLE</v>
      </c>
      <c r="I1775" t="str">
        <v>MONOCOUP</v>
      </c>
      <c r="J1775" t="str">
        <v>30</v>
      </c>
      <c r="K1775" t="str">
        <v>COMETE</v>
      </c>
      <c r="L1775" t="str">
        <v>ROUGE</v>
      </c>
      <c r="M1775" t="str">
        <v>EU</v>
      </c>
      <c r="N1775" t="str">
        <v>F4</v>
      </c>
      <c r="O1775" t="str">
        <v>1.3G</v>
      </c>
      <c r="P1775" t="str">
        <v>0589-F4-0009</v>
      </c>
      <c r="Q1775" t="str">
        <v>0.03</v>
      </c>
      <c r="R1775" t="str">
        <v>2</v>
      </c>
      <c r="S1775" t="str">
        <v>40</v>
      </c>
      <c r="T1775" t="str">
        <v>F-00000270</v>
      </c>
      <c r="U1775" t="str">
        <v>305</v>
      </c>
      <c r="V1775" t="str">
        <v>3.00333</v>
      </c>
      <c r="W1775" t="str">
        <v>0</v>
      </c>
    </row>
    <row r="1776">
      <c r="A1776" t="str">
        <v>AutoTable</v>
      </c>
      <c r="D1776" t="str">
        <v>73030V</v>
      </c>
      <c r="E1776" t="str">
        <v>MONOCOUP 30 MM COMÈTE VERTE</v>
      </c>
      <c r="F1776" t="str">
        <v>OPPORTUNITE</v>
      </c>
      <c r="H1776" t="str">
        <v>CHANDELLE</v>
      </c>
      <c r="I1776" t="str">
        <v>MONOCOUP</v>
      </c>
      <c r="J1776" t="str">
        <v>30</v>
      </c>
      <c r="K1776" t="str">
        <v>COMETE</v>
      </c>
      <c r="L1776" t="str">
        <v>VERT</v>
      </c>
      <c r="M1776" t="str">
        <v>EU</v>
      </c>
      <c r="N1776" t="str">
        <v>F4</v>
      </c>
      <c r="O1776" t="str">
        <v>1.3G</v>
      </c>
      <c r="P1776" t="str">
        <v>0589-F4-0009</v>
      </c>
      <c r="Q1776" t="str">
        <v>0.03</v>
      </c>
      <c r="R1776" t="str">
        <v>2</v>
      </c>
      <c r="S1776" t="str">
        <v>40</v>
      </c>
      <c r="T1776" t="str">
        <v>F-00000270</v>
      </c>
      <c r="U1776" t="str">
        <v>166</v>
      </c>
      <c r="V1776" t="str">
        <v>3.125</v>
      </c>
      <c r="W1776" t="str">
        <v>30</v>
      </c>
    </row>
    <row r="1777">
      <c r="A1777" t="str">
        <v>AutoTable</v>
      </c>
      <c r="D1777" t="str">
        <v>73030VI</v>
      </c>
      <c r="E1777" t="str">
        <v>MONOCOUP 30 MM COMÈTE VIOLETTE</v>
      </c>
      <c r="F1777" t="str">
        <v>OPPORTUNITE</v>
      </c>
      <c r="H1777" t="str">
        <v>CHANDELLE</v>
      </c>
      <c r="I1777" t="str">
        <v>MONOCOUP</v>
      </c>
      <c r="J1777" t="str">
        <v>30</v>
      </c>
      <c r="K1777" t="str">
        <v>COMETE</v>
      </c>
      <c r="L1777" t="str">
        <v>VIOLET</v>
      </c>
      <c r="M1777" t="str">
        <v>EU</v>
      </c>
      <c r="N1777" t="str">
        <v>F4</v>
      </c>
      <c r="O1777" t="str">
        <v>1.3G</v>
      </c>
      <c r="P1777" t="str">
        <v>0589-F4-0009</v>
      </c>
      <c r="Q1777" t="str">
        <v>0.064</v>
      </c>
      <c r="R1777" t="str">
        <v>2</v>
      </c>
      <c r="S1777" t="str">
        <v>40</v>
      </c>
      <c r="T1777" t="str">
        <v>F-00000270</v>
      </c>
      <c r="U1777" t="str">
        <v>221</v>
      </c>
      <c r="V1777" t="str">
        <v>3.16</v>
      </c>
      <c r="W1777" t="str">
        <v>92</v>
      </c>
    </row>
    <row r="1778">
      <c r="A1778" t="str">
        <v>AutoTable</v>
      </c>
      <c r="D1778" t="str">
        <v>73033BC</v>
      </c>
      <c r="E1778" t="str">
        <v>MONOCOUP 30 MM PÔT-À-FEU BLANC</v>
      </c>
      <c r="F1778" t="str">
        <v>OPPORTUNITE</v>
      </c>
      <c r="H1778" t="str">
        <v>CHANDELLE</v>
      </c>
      <c r="I1778" t="str">
        <v>MONOCOUP</v>
      </c>
      <c r="J1778" t="str">
        <v>30</v>
      </c>
      <c r="K1778" t="str">
        <v>POT A FEU</v>
      </c>
      <c r="L1778" t="str">
        <v>BLANC</v>
      </c>
      <c r="M1778" t="str">
        <v>EU</v>
      </c>
      <c r="N1778" t="str">
        <v>F4</v>
      </c>
      <c r="O1778" t="str">
        <v>1.3G</v>
      </c>
      <c r="P1778" t="str">
        <v>0589-F4-0009</v>
      </c>
      <c r="Q1778" t="str">
        <v>0.035</v>
      </c>
      <c r="R1778" t="str">
        <v>2</v>
      </c>
      <c r="S1778" t="str">
        <v>40</v>
      </c>
      <c r="T1778" t="str">
        <v>F-00000270</v>
      </c>
      <c r="U1778" t="str">
        <v>218</v>
      </c>
      <c r="V1778" t="str">
        <v>3.24795</v>
      </c>
      <c r="W1778" t="str">
        <v>5</v>
      </c>
    </row>
    <row r="1779">
      <c r="A1779" t="str">
        <v>AutoTable</v>
      </c>
      <c r="D1779" t="str">
        <v>73033KA</v>
      </c>
      <c r="E1779" t="str">
        <v>MONOCOUP 30 MM PÔT-À-FEU KAMURO</v>
      </c>
      <c r="F1779" t="str">
        <v>OPPORTUNITE</v>
      </c>
      <c r="H1779" t="str">
        <v>CHANDELLE</v>
      </c>
      <c r="I1779" t="str">
        <v>MONOCOUP</v>
      </c>
      <c r="J1779" t="str">
        <v>30</v>
      </c>
      <c r="K1779" t="str">
        <v>POT A FEU</v>
      </c>
      <c r="L1779" t="str">
        <v>KAMURO</v>
      </c>
      <c r="M1779" t="str">
        <v>EU</v>
      </c>
      <c r="N1779" t="str">
        <v>F4</v>
      </c>
      <c r="O1779" t="str">
        <v>1.3G</v>
      </c>
      <c r="P1779" t="str">
        <v>0589-F4-0009</v>
      </c>
      <c r="Q1779" t="str">
        <v>0.036</v>
      </c>
      <c r="R1779" t="str">
        <v>2</v>
      </c>
      <c r="S1779" t="str">
        <v>40</v>
      </c>
      <c r="T1779" t="str">
        <v>F-00000270</v>
      </c>
      <c r="U1779" t="str">
        <v>128</v>
      </c>
      <c r="V1779" t="str">
        <v>3.042</v>
      </c>
      <c r="W1779" t="str">
        <v>52</v>
      </c>
    </row>
    <row r="1780">
      <c r="A1780" t="str">
        <v>AutoTable</v>
      </c>
      <c r="D1780" t="str">
        <v>73033R</v>
      </c>
      <c r="E1780" t="str">
        <v>MONOCOUP 30 MM PÔT-À-FEU ROUGE</v>
      </c>
      <c r="F1780" t="str">
        <v>OPPORTUNITE</v>
      </c>
      <c r="H1780" t="str">
        <v>CHANDELLE</v>
      </c>
      <c r="I1780" t="str">
        <v>MONOCOUP</v>
      </c>
      <c r="J1780" t="str">
        <v>30</v>
      </c>
      <c r="K1780" t="str">
        <v>POT A FEU</v>
      </c>
      <c r="L1780" t="str">
        <v>ROUGE</v>
      </c>
      <c r="M1780" t="str">
        <v>EU</v>
      </c>
      <c r="N1780" t="str">
        <v>F4</v>
      </c>
      <c r="O1780" t="str">
        <v>1.3G</v>
      </c>
      <c r="P1780" t="str">
        <v>0589-F4-0009</v>
      </c>
      <c r="Q1780" t="str">
        <v>0.036</v>
      </c>
      <c r="R1780" t="str">
        <v>2</v>
      </c>
      <c r="S1780" t="str">
        <v>40</v>
      </c>
      <c r="T1780" t="str">
        <v>F-00000270</v>
      </c>
      <c r="U1780" t="str">
        <v>59</v>
      </c>
      <c r="V1780" t="str">
        <v>3.04</v>
      </c>
      <c r="W1780" t="str">
        <v>0</v>
      </c>
    </row>
    <row r="1781">
      <c r="A1781" t="str">
        <v>AutoTable</v>
      </c>
      <c r="D1781" t="str">
        <v>73033RO</v>
      </c>
      <c r="E1781" t="str">
        <v>MONOCOUP 30 MM PÔT-À-FEU ROSE</v>
      </c>
      <c r="F1781" t="str">
        <v>OPPORTUNITE</v>
      </c>
      <c r="H1781" t="str">
        <v>CHANDELLE</v>
      </c>
      <c r="I1781" t="str">
        <v>MONOCOUP</v>
      </c>
      <c r="J1781" t="str">
        <v>30</v>
      </c>
      <c r="K1781" t="str">
        <v>POT A FEU</v>
      </c>
      <c r="L1781" t="str">
        <v>ROSE</v>
      </c>
      <c r="M1781" t="str">
        <v>EU</v>
      </c>
      <c r="N1781" t="str">
        <v>F4</v>
      </c>
      <c r="O1781" t="str">
        <v>1.3G</v>
      </c>
      <c r="P1781" t="str">
        <v>0589-F4-0009</v>
      </c>
      <c r="Q1781" t="str">
        <v>0.035</v>
      </c>
      <c r="R1781" t="str">
        <v>2</v>
      </c>
      <c r="S1781" t="str">
        <v>40</v>
      </c>
      <c r="T1781" t="str">
        <v>F-00000270</v>
      </c>
      <c r="U1781" t="str">
        <v>79</v>
      </c>
      <c r="V1781" t="str">
        <v>3.25</v>
      </c>
      <c r="W1781" t="str">
        <v>14</v>
      </c>
    </row>
    <row r="1782">
      <c r="A1782" t="str">
        <v>AutoTable</v>
      </c>
      <c r="D1782" t="str">
        <v>43630OR</v>
      </c>
      <c r="E1782" t="str">
        <v>MONOCOUP 30MM MOSAIQUE OR</v>
      </c>
      <c r="F1782" t="str">
        <v>SPECIFIC</v>
      </c>
      <c r="H1782" t="str">
        <v>CHANDELLE</v>
      </c>
      <c r="I1782" t="str">
        <v>MONOCOUP</v>
      </c>
      <c r="J1782" t="str">
        <v>30</v>
      </c>
      <c r="K1782" t="str">
        <v>MOSAIQUE</v>
      </c>
      <c r="L1782" t="str">
        <v>OR</v>
      </c>
      <c r="M1782" t="str">
        <v>EU</v>
      </c>
      <c r="N1782" t="str">
        <v>F4</v>
      </c>
      <c r="O1782" t="str">
        <v>1.4G</v>
      </c>
      <c r="Q1782" t="str">
        <v>0.04</v>
      </c>
      <c r="R1782" t="str">
        <v>2</v>
      </c>
      <c r="S1782" t="str">
        <v>30</v>
      </c>
      <c r="T1782" t="str">
        <v>F-00000699</v>
      </c>
      <c r="U1782" t="str">
        <v>120</v>
      </c>
      <c r="V1782" t="str">
        <v>2</v>
      </c>
      <c r="W1782" t="str">
        <v>36</v>
      </c>
    </row>
    <row r="1783">
      <c r="A1783" t="str">
        <v>AutoTable</v>
      </c>
      <c r="D1783" t="str">
        <v>43745-02</v>
      </c>
      <c r="E1783" t="str">
        <v>CHANDELLE 45MM PAF BLEU LONG</v>
      </c>
      <c r="F1783" t="str">
        <v>CLIENT PDF</v>
      </c>
      <c r="H1783" t="str">
        <v>CHANDELLE</v>
      </c>
      <c r="I1783" t="str">
        <v>MONOCOUP</v>
      </c>
      <c r="J1783" t="str">
        <v>45</v>
      </c>
      <c r="K1783" t="str">
        <v>POT A FEU</v>
      </c>
      <c r="L1783" t="str">
        <v>BLEU</v>
      </c>
      <c r="M1783" t="str">
        <v>EU</v>
      </c>
      <c r="N1783" t="str">
        <v>F4</v>
      </c>
      <c r="O1783" t="str">
        <v>1.4G</v>
      </c>
      <c r="P1783" t="str">
        <v>2806-F4-002248</v>
      </c>
      <c r="Q1783" t="str">
        <v>0.36</v>
      </c>
      <c r="R1783" t="str">
        <v>2</v>
      </c>
      <c r="S1783" t="str">
        <v>45</v>
      </c>
      <c r="T1783" t="str">
        <v>F-00000699</v>
      </c>
      <c r="U1783" t="str">
        <v>12</v>
      </c>
      <c r="V1783" t="str">
        <v>19.9</v>
      </c>
      <c r="W1783" t="str">
        <v>12</v>
      </c>
    </row>
    <row r="1784">
      <c r="A1784" t="str">
        <v>AutoTable</v>
      </c>
      <c r="D1784" t="str">
        <v>43745-03</v>
      </c>
      <c r="E1784" t="str">
        <v>PAF 45MM BLANC LONG</v>
      </c>
      <c r="F1784" t="str">
        <v>CLIENT PDF</v>
      </c>
      <c r="H1784" t="str">
        <v>CHANDELLE</v>
      </c>
      <c r="I1784" t="str">
        <v>MONOCOUP</v>
      </c>
      <c r="J1784" t="str">
        <v>45</v>
      </c>
      <c r="K1784" t="str">
        <v>POT A FEU</v>
      </c>
      <c r="L1784" t="str">
        <v>BLANC</v>
      </c>
      <c r="M1784" t="str">
        <v>EU</v>
      </c>
      <c r="N1784" t="str">
        <v>F4</v>
      </c>
      <c r="O1784" t="str">
        <v>1.4G</v>
      </c>
      <c r="P1784" t="str">
        <v>2806-F4-002248</v>
      </c>
      <c r="Q1784" t="str">
        <v>0.36</v>
      </c>
      <c r="R1784" t="str">
        <v>2</v>
      </c>
      <c r="S1784" t="str">
        <v>45</v>
      </c>
      <c r="T1784" t="str">
        <v>F-00000699</v>
      </c>
      <c r="U1784" t="str">
        <v>10</v>
      </c>
      <c r="V1784" t="str">
        <v>19.9</v>
      </c>
      <c r="W1784" t="str">
        <v>10</v>
      </c>
    </row>
    <row r="1785">
      <c r="A1785" t="str">
        <v>AutoTable</v>
      </c>
      <c r="D1785" t="str">
        <v>43745B</v>
      </c>
      <c r="E1785" t="str">
        <v>MONOCOUP 45MM BLEU</v>
      </c>
      <c r="F1785" t="str">
        <v>CLIENT PDF</v>
      </c>
      <c r="H1785" t="str">
        <v>CHANDELLE</v>
      </c>
      <c r="I1785" t="str">
        <v>MONOCOUP</v>
      </c>
      <c r="J1785" t="str">
        <v>45</v>
      </c>
      <c r="K1785" t="str">
        <v>POT A FEU</v>
      </c>
      <c r="L1785" t="str">
        <v>BLEU</v>
      </c>
      <c r="M1785" t="str">
        <v>EU</v>
      </c>
      <c r="N1785" t="str">
        <v>F4</v>
      </c>
      <c r="O1785" t="str">
        <v>1.4G</v>
      </c>
      <c r="P1785" t="str">
        <v>1008-F4-69246592</v>
      </c>
      <c r="Q1785" t="str">
        <v>0.04</v>
      </c>
      <c r="R1785" t="str">
        <v>2</v>
      </c>
      <c r="S1785" t="str">
        <v>45</v>
      </c>
      <c r="T1785" t="str">
        <v>F-00000699</v>
      </c>
      <c r="U1785" t="str">
        <v>539</v>
      </c>
      <c r="V1785" t="str">
        <v>2.8</v>
      </c>
      <c r="W1785" t="str">
        <v>539</v>
      </c>
    </row>
    <row r="1786">
      <c r="A1786" t="str">
        <v>AutoTable</v>
      </c>
      <c r="D1786" t="str">
        <v>43745B/PAP</v>
      </c>
      <c r="E1786" t="str">
        <v>MONOCOUP 45MM PAF BLEU ET PAPILLONS ARGT</v>
      </c>
      <c r="F1786" t="str">
        <v>SPECIFIC</v>
      </c>
      <c r="H1786" t="str">
        <v>CHANDELLE</v>
      </c>
      <c r="I1786" t="str">
        <v>MONOCOUP</v>
      </c>
      <c r="J1786" t="str">
        <v>45</v>
      </c>
      <c r="K1786" t="str">
        <v>POT A FEU</v>
      </c>
      <c r="L1786" t="str">
        <v>BLEU</v>
      </c>
      <c r="M1786" t="str">
        <v>EU</v>
      </c>
      <c r="N1786" t="str">
        <v>F4</v>
      </c>
      <c r="O1786" t="str">
        <v>1.4G</v>
      </c>
      <c r="P1786" t="str">
        <v>1008-F4-69246835</v>
      </c>
      <c r="Q1786" t="str">
        <v>0.07</v>
      </c>
      <c r="R1786" t="str">
        <v>2</v>
      </c>
      <c r="S1786" t="str">
        <v>45</v>
      </c>
      <c r="T1786" t="str">
        <v>F-00000699</v>
      </c>
      <c r="U1786" t="str">
        <v>60</v>
      </c>
      <c r="V1786" t="str">
        <v>3.3</v>
      </c>
      <c r="W1786" t="str">
        <v>50</v>
      </c>
    </row>
    <row r="1787">
      <c r="A1787" t="str">
        <v>AutoTable</v>
      </c>
      <c r="D1787" t="str">
        <v>43745O/RO</v>
      </c>
      <c r="E1787" t="str">
        <v>MONOCOUP 45MM PAF ORANGE A ROSE</v>
      </c>
      <c r="F1787" t="str">
        <v>SPECIFIC</v>
      </c>
      <c r="H1787" t="str">
        <v>CHANDELLE</v>
      </c>
      <c r="I1787" t="str">
        <v>MONOCOUP</v>
      </c>
      <c r="J1787" t="str">
        <v>45</v>
      </c>
      <c r="K1787" t="str">
        <v>POT A FEU</v>
      </c>
      <c r="L1787" t="str">
        <v>ARGENT</v>
      </c>
      <c r="M1787" t="str">
        <v>EU</v>
      </c>
      <c r="N1787" t="str">
        <v>F4</v>
      </c>
      <c r="O1787" t="str">
        <v>1.4G</v>
      </c>
      <c r="P1787" t="str">
        <v>1008-F4-69246592</v>
      </c>
      <c r="Q1787" t="str">
        <v>0.06</v>
      </c>
      <c r="R1787" t="str">
        <v>2</v>
      </c>
      <c r="S1787" t="str">
        <v>45</v>
      </c>
      <c r="T1787" t="str">
        <v>F-00000699</v>
      </c>
      <c r="U1787" t="str">
        <v>120</v>
      </c>
      <c r="V1787" t="str">
        <v>3.7</v>
      </c>
      <c r="W1787" t="str">
        <v>120</v>
      </c>
    </row>
    <row r="1788">
      <c r="A1788" t="str">
        <v>AutoTable</v>
      </c>
      <c r="D1788" t="str">
        <v>43745PAP/V</v>
      </c>
      <c r="E1788" t="str">
        <v>MONOCOUP 45 MM PAF ARGENT PAPILLONQ ETOILES VERTES</v>
      </c>
      <c r="F1788" t="str">
        <v>SPECIFIC</v>
      </c>
      <c r="H1788" t="str">
        <v>CHANDELLE</v>
      </c>
      <c r="I1788" t="str">
        <v>MONOCOUP</v>
      </c>
      <c r="J1788" t="str">
        <v>45</v>
      </c>
      <c r="K1788" t="str">
        <v>POT A FEU</v>
      </c>
      <c r="L1788" t="str">
        <v>ARGENT</v>
      </c>
      <c r="M1788" t="str">
        <v>EU</v>
      </c>
      <c r="N1788" t="str">
        <v>F4</v>
      </c>
      <c r="O1788" t="str">
        <v>1.4G</v>
      </c>
      <c r="P1788" t="str">
        <v>1008-F4-69246835</v>
      </c>
      <c r="Q1788" t="str">
        <v>0.07</v>
      </c>
      <c r="R1788" t="str">
        <v>2</v>
      </c>
      <c r="S1788" t="str">
        <v>45</v>
      </c>
      <c r="T1788" t="str">
        <v>F-00000699</v>
      </c>
      <c r="U1788" t="str">
        <v>60</v>
      </c>
      <c r="V1788" t="str">
        <v>3.3</v>
      </c>
      <c r="W1788" t="str">
        <v>42</v>
      </c>
    </row>
    <row r="1789">
      <c r="A1789" t="str">
        <v>AutoTable</v>
      </c>
      <c r="D1789" t="str">
        <v>43745PAP/VI</v>
      </c>
      <c r="E1789" t="str">
        <v>MONOCOUP 45MM PAF PAPILLONS ARGT ET ETOILES VERTES</v>
      </c>
      <c r="F1789" t="str">
        <v>SPECIFIC</v>
      </c>
      <c r="H1789" t="str">
        <v>CHANDELLE</v>
      </c>
      <c r="I1789" t="str">
        <v>MONOCOUP</v>
      </c>
      <c r="J1789" t="str">
        <v>45</v>
      </c>
      <c r="K1789" t="str">
        <v>POT A FEU</v>
      </c>
      <c r="L1789" t="str">
        <v>ARGENT</v>
      </c>
      <c r="M1789" t="str">
        <v>EU</v>
      </c>
      <c r="N1789" t="str">
        <v>F4</v>
      </c>
      <c r="O1789" t="str">
        <v>1.4G</v>
      </c>
      <c r="P1789" t="str">
        <v>1008-FA-69246835</v>
      </c>
      <c r="Q1789" t="str">
        <v>0.07</v>
      </c>
      <c r="R1789" t="str">
        <v>2</v>
      </c>
      <c r="S1789" t="str">
        <v>45</v>
      </c>
      <c r="T1789" t="str">
        <v>F-00000699</v>
      </c>
      <c r="U1789" t="str">
        <v>218</v>
      </c>
      <c r="V1789" t="str">
        <v>3.3</v>
      </c>
      <c r="W1789" t="str">
        <v>218</v>
      </c>
    </row>
    <row r="1790">
      <c r="A1790" t="str">
        <v>AutoTable</v>
      </c>
      <c r="D1790" t="str">
        <v>43745R/PA</v>
      </c>
      <c r="E1790" t="str">
        <v>MONOCOUP 45MM PAF ROUGE COMETE ROUGE TRAINEE</v>
      </c>
      <c r="F1790" t="str">
        <v>SPECIFIC</v>
      </c>
      <c r="H1790" t="str">
        <v>CHANDELLE</v>
      </c>
      <c r="I1790" t="str">
        <v>MONOCOUP</v>
      </c>
      <c r="J1790" t="str">
        <v>45</v>
      </c>
      <c r="K1790" t="str">
        <v>POT A FEU</v>
      </c>
      <c r="L1790" t="str">
        <v>ROUGE</v>
      </c>
      <c r="M1790" t="str">
        <v>EU</v>
      </c>
      <c r="N1790" t="str">
        <v>F4</v>
      </c>
      <c r="O1790" t="str">
        <v>1.4G</v>
      </c>
      <c r="P1790" t="str">
        <v>1008-F4-69255240</v>
      </c>
      <c r="Q1790" t="str">
        <v>0.1</v>
      </c>
      <c r="R1790" t="str">
        <v>2</v>
      </c>
      <c r="S1790" t="str">
        <v>45</v>
      </c>
      <c r="T1790" t="str">
        <v>F-00000699</v>
      </c>
      <c r="U1790" t="str">
        <v>97</v>
      </c>
      <c r="V1790" t="str">
        <v>3</v>
      </c>
      <c r="W1790" t="str">
        <v>97</v>
      </c>
    </row>
    <row r="1791">
      <c r="A1791" t="str">
        <v>AutoTable</v>
      </c>
      <c r="D1791" t="str">
        <v>43745TRI</v>
      </c>
      <c r="E1791" t="str">
        <v>PAF 45MM BLEU/ROUGE</v>
      </c>
      <c r="F1791" t="str">
        <v>CLIENT PDF</v>
      </c>
      <c r="H1791" t="str">
        <v>CHANDELLE</v>
      </c>
      <c r="I1791" t="str">
        <v>MONOCOUP</v>
      </c>
      <c r="J1791" t="str">
        <v>45</v>
      </c>
      <c r="K1791" t="str">
        <v>POT A FEU</v>
      </c>
      <c r="L1791" t="str">
        <v>BICOLORE</v>
      </c>
      <c r="M1791" t="str">
        <v>EU</v>
      </c>
      <c r="N1791" t="str">
        <v>F4</v>
      </c>
      <c r="O1791" t="str">
        <v>1.4G</v>
      </c>
      <c r="P1791" t="str">
        <v>1008-F4-29246592</v>
      </c>
      <c r="Q1791" t="str">
        <v>0.09</v>
      </c>
      <c r="R1791" t="str">
        <v>2</v>
      </c>
      <c r="S1791" t="str">
        <v>45</v>
      </c>
      <c r="T1791" t="str">
        <v>F-00000699</v>
      </c>
      <c r="U1791" t="str">
        <v>0</v>
      </c>
      <c r="V1791" t="str">
        <v>4.6</v>
      </c>
      <c r="W1791" t="str">
        <v>0</v>
      </c>
    </row>
    <row r="1792">
      <c r="A1792" t="str">
        <v>AutoTable</v>
      </c>
      <c r="D1792" t="str">
        <v>43750SO</v>
      </c>
      <c r="E1792" t="str">
        <v>MONOCOUP POT-À-FEU FRISSON OR</v>
      </c>
      <c r="F1792" t="str">
        <v>OPPORTUNITE</v>
      </c>
      <c r="H1792" t="str">
        <v>CHANDELLE</v>
      </c>
      <c r="I1792" t="str">
        <v>MONOCOUP</v>
      </c>
      <c r="J1792" t="str">
        <v>50</v>
      </c>
      <c r="K1792" t="str">
        <v>POT A FEU</v>
      </c>
      <c r="L1792" t="str">
        <v>OR</v>
      </c>
      <c r="M1792" t="str">
        <v>EU</v>
      </c>
      <c r="N1792" t="str">
        <v>F4</v>
      </c>
      <c r="O1792" t="str">
        <v>1.4G</v>
      </c>
      <c r="P1792" t="str">
        <v>0589-F4-0017</v>
      </c>
      <c r="Q1792" t="str">
        <v>0.08</v>
      </c>
      <c r="R1792" t="str">
        <v>2</v>
      </c>
      <c r="S1792" t="str">
        <v>50</v>
      </c>
      <c r="T1792" t="str">
        <v>F-00000270</v>
      </c>
      <c r="U1792" t="str">
        <v>46</v>
      </c>
      <c r="V1792" t="str">
        <v>4.32</v>
      </c>
      <c r="W1792" t="str">
        <v>24</v>
      </c>
    </row>
    <row r="1793">
      <c r="A1793" t="str">
        <v>AutoTable</v>
      </c>
      <c r="D1793" t="str">
        <v>74637BC-CE</v>
      </c>
      <c r="E1793" t="str">
        <v>CHAND. 37 MM 1 COUP COMETE ARGENT</v>
      </c>
      <c r="F1793" t="str">
        <v>SPECIFIC</v>
      </c>
      <c r="H1793" t="str">
        <v>CHANDELLE</v>
      </c>
      <c r="I1793" t="str">
        <v>MONOCOUP</v>
      </c>
      <c r="J1793" t="str">
        <v>37</v>
      </c>
      <c r="K1793" t="str">
        <v>COMETE</v>
      </c>
      <c r="L1793" t="str">
        <v>ARGENT</v>
      </c>
      <c r="M1793" t="str">
        <v>CN</v>
      </c>
      <c r="N1793" t="str">
        <v>F3</v>
      </c>
      <c r="O1793" t="str">
        <v>1.4G</v>
      </c>
      <c r="P1793" t="str">
        <v>1008-F3-69245824</v>
      </c>
      <c r="Q1793" t="str">
        <v>0.032</v>
      </c>
      <c r="R1793" t="str">
        <v>3</v>
      </c>
      <c r="S1793" t="str">
        <v>25</v>
      </c>
      <c r="T1793" t="str">
        <v>F-00000262</v>
      </c>
      <c r="U1793" t="str">
        <v>21</v>
      </c>
      <c r="V1793" t="str">
        <v>0.46</v>
      </c>
      <c r="W1793" t="str">
        <v>0</v>
      </c>
    </row>
    <row r="1794">
      <c r="A1794" t="str">
        <v>AutoTable</v>
      </c>
      <c r="D1794" t="str">
        <v>74637FR-CE</v>
      </c>
      <c r="E1794" t="str">
        <v>CHAND. 37 MM 1 COUP COMETE FRISSON</v>
      </c>
      <c r="F1794" t="str">
        <v>ANCIENNES REFS</v>
      </c>
      <c r="H1794" t="str">
        <v>CHANDELLE</v>
      </c>
      <c r="I1794" t="str">
        <v>MONOCOUP</v>
      </c>
      <c r="J1794" t="str">
        <v>37</v>
      </c>
      <c r="K1794" t="str">
        <v>COMETE</v>
      </c>
      <c r="L1794" t="str">
        <v>FRISSON</v>
      </c>
      <c r="M1794" t="str">
        <v>CN</v>
      </c>
      <c r="N1794" t="str">
        <v>F3</v>
      </c>
      <c r="O1794" t="str">
        <v>1.4G</v>
      </c>
      <c r="P1794" t="str">
        <v>1008-F3-69245824</v>
      </c>
      <c r="Q1794" t="str">
        <v>0.04</v>
      </c>
      <c r="R1794" t="str">
        <v>3</v>
      </c>
      <c r="S1794" t="str">
        <v>25</v>
      </c>
      <c r="T1794" t="str">
        <v>F-00000262</v>
      </c>
      <c r="U1794" t="str">
        <v>0</v>
      </c>
      <c r="V1794" t="str">
        <v>0.462</v>
      </c>
      <c r="W1794" t="str">
        <v>0</v>
      </c>
    </row>
    <row r="1795">
      <c r="A1795" t="str">
        <v>AutoTable</v>
      </c>
      <c r="D1795" t="str">
        <v>74637R-CE</v>
      </c>
      <c r="E1795" t="str">
        <v>CHAND. 37 MM 1 COUP COMETE ROUGE</v>
      </c>
      <c r="F1795" t="str">
        <v>OPPORTUNITE</v>
      </c>
      <c r="H1795" t="str">
        <v>CHANDELLE</v>
      </c>
      <c r="I1795" t="str">
        <v>MONOCOUP</v>
      </c>
      <c r="J1795" t="str">
        <v>37</v>
      </c>
      <c r="K1795" t="str">
        <v>COMETE</v>
      </c>
      <c r="L1795" t="str">
        <v>ROUGE</v>
      </c>
      <c r="M1795" t="str">
        <v>CN</v>
      </c>
      <c r="N1795" t="str">
        <v>F3</v>
      </c>
      <c r="O1795" t="str">
        <v>1.4G</v>
      </c>
      <c r="P1795" t="str">
        <v>1008-F3-69245824</v>
      </c>
      <c r="Q1795" t="str">
        <v>0.042</v>
      </c>
      <c r="R1795" t="str">
        <v>3</v>
      </c>
      <c r="S1795" t="str">
        <v>25</v>
      </c>
      <c r="T1795" t="str">
        <v>F-00000262</v>
      </c>
      <c r="U1795" t="str">
        <v>100</v>
      </c>
      <c r="V1795" t="str">
        <v>0.462</v>
      </c>
      <c r="W1795" t="str">
        <v>96</v>
      </c>
    </row>
    <row r="1796">
      <c r="A1796" t="str">
        <v>AutoTable</v>
      </c>
      <c r="D1796" t="str">
        <v>74945FO</v>
      </c>
      <c r="E1796" t="str">
        <v>MONOCOUP 45 MM  PAF FRISSONNANT OR</v>
      </c>
      <c r="F1796" t="str">
        <v>ANCIENNES REFS</v>
      </c>
      <c r="H1796" t="str">
        <v>CHANDELLE</v>
      </c>
      <c r="I1796" t="str">
        <v>MONOCOUP</v>
      </c>
      <c r="J1796" t="str">
        <v>45</v>
      </c>
      <c r="K1796" t="str">
        <v>POT A FEU</v>
      </c>
      <c r="L1796" t="str">
        <v>OR</v>
      </c>
      <c r="M1796" t="str">
        <v>EU</v>
      </c>
      <c r="N1796" t="str">
        <v>F4</v>
      </c>
      <c r="O1796" t="str">
        <v>1.4G</v>
      </c>
      <c r="P1796" t="str">
        <v>0163-F4-1570</v>
      </c>
      <c r="Q1796" t="str">
        <v>0.062</v>
      </c>
      <c r="R1796" t="str">
        <v>2</v>
      </c>
      <c r="S1796" t="str">
        <v>50</v>
      </c>
      <c r="T1796" t="str">
        <v>F-00000460</v>
      </c>
      <c r="U1796" t="str">
        <v>0</v>
      </c>
      <c r="V1796" t="str">
        <v>1.9</v>
      </c>
      <c r="W1796" t="str">
        <v>0</v>
      </c>
    </row>
    <row r="1797">
      <c r="A1797" t="str">
        <v>AutoTable</v>
      </c>
      <c r="D1797" t="str">
        <v>75530-07</v>
      </c>
      <c r="E1797" t="str">
        <v>MONOCOUP 30 MM BOMBETTES PAILLETÉ OR AVEC TRONC</v>
      </c>
      <c r="F1797" t="str">
        <v>OPPORTUNITE</v>
      </c>
      <c r="H1797" t="str">
        <v>CHANDELLE</v>
      </c>
      <c r="I1797" t="str">
        <v>MONOCOUP</v>
      </c>
      <c r="J1797" t="str">
        <v>30</v>
      </c>
      <c r="K1797" t="str">
        <v>BOMBE CLIGNO</v>
      </c>
      <c r="L1797" t="str">
        <v>OR</v>
      </c>
      <c r="M1797" t="str">
        <v>CN</v>
      </c>
      <c r="N1797" t="str">
        <v>F3</v>
      </c>
      <c r="O1797" t="str">
        <v>1.4G</v>
      </c>
      <c r="P1797" t="str">
        <v>1008-F3-69242497</v>
      </c>
      <c r="Q1797" t="str">
        <v>0.0215</v>
      </c>
      <c r="R1797" t="str">
        <v>2</v>
      </c>
      <c r="S1797" t="str">
        <v>25</v>
      </c>
      <c r="T1797" t="str">
        <v>F-00000300</v>
      </c>
      <c r="U1797" t="str">
        <v>793</v>
      </c>
      <c r="V1797" t="str">
        <v>0.47376</v>
      </c>
      <c r="W1797" t="str">
        <v>48</v>
      </c>
    </row>
    <row r="1798">
      <c r="A1798" t="str">
        <v>AutoTable</v>
      </c>
      <c r="D1798" t="str">
        <v>75530-16</v>
      </c>
      <c r="E1798" t="str">
        <v>MONOCOUP 30 MM BOMBETTES CLIGNO ROUGES  + TRONC</v>
      </c>
      <c r="F1798" t="str">
        <v>OPPORTUNITE</v>
      </c>
      <c r="H1798" t="str">
        <v>CHANDELLE</v>
      </c>
      <c r="I1798" t="str">
        <v>MONOCOUP</v>
      </c>
      <c r="J1798" t="str">
        <v>30</v>
      </c>
      <c r="K1798" t="str">
        <v>BOMBE CLIGNO</v>
      </c>
      <c r="L1798" t="str">
        <v>ROUGE</v>
      </c>
      <c r="M1798" t="str">
        <v>CN</v>
      </c>
      <c r="N1798" t="str">
        <v>F3</v>
      </c>
      <c r="O1798" t="str">
        <v>1.4G</v>
      </c>
      <c r="P1798" t="str">
        <v>1008-F3-69242497</v>
      </c>
      <c r="Q1798" t="str">
        <v>0.0145</v>
      </c>
      <c r="R1798" t="str">
        <v>2</v>
      </c>
      <c r="S1798" t="str">
        <v>25</v>
      </c>
      <c r="T1798" t="str">
        <v>F-00000300</v>
      </c>
      <c r="U1798" t="str">
        <v>704</v>
      </c>
      <c r="V1798" t="str">
        <v>0.4863</v>
      </c>
      <c r="W1798" t="str">
        <v>0</v>
      </c>
    </row>
    <row r="1799">
      <c r="A1799" t="str">
        <v>AutoTable</v>
      </c>
      <c r="D1799" t="str">
        <v>33060-42</v>
      </c>
      <c r="E1799" t="str">
        <v>CH. Ø60 6 PAF COMÈTES BLEUES &amp; TOURBILLONS DORÉS</v>
      </c>
      <c r="F1799" t="str">
        <v>1</v>
      </c>
      <c r="H1799" t="str">
        <v>CHANDELLE</v>
      </c>
      <c r="I1799" t="str">
        <v>POT A FEU</v>
      </c>
      <c r="J1799" t="str">
        <v>60</v>
      </c>
      <c r="K1799" t="str">
        <v>SERPENTEAUX</v>
      </c>
      <c r="L1799" t="str">
        <v>BLEU</v>
      </c>
      <c r="M1799" t="str">
        <v>CN</v>
      </c>
      <c r="N1799" t="str">
        <v>F4</v>
      </c>
      <c r="O1799" t="str">
        <v>1.3G</v>
      </c>
      <c r="P1799" t="str">
        <v>1008-F4-69254306</v>
      </c>
      <c r="Q1799" t="str">
        <v>0.65</v>
      </c>
      <c r="R1799" t="str">
        <v>22</v>
      </c>
      <c r="S1799" t="str">
        <v>60</v>
      </c>
      <c r="T1799" t="str">
        <v>F-00000262</v>
      </c>
      <c r="U1799" t="str">
        <v>55</v>
      </c>
      <c r="V1799" t="str">
        <v>7.156</v>
      </c>
      <c r="W1799" t="str">
        <v>0</v>
      </c>
      <c r="X1799" t="str">
        <v>https://youtu.be/d2WDi73-xGQ</v>
      </c>
    </row>
    <row r="1800">
      <c r="A1800" t="str">
        <v>AutoTable</v>
      </c>
      <c r="D1800" t="str">
        <v>34050-01CE</v>
      </c>
      <c r="E1800" t="str">
        <v>CH. Ø50 8 PAF 4 COM. MOSAÏQUE FRISSON BLANC</v>
      </c>
      <c r="F1800" t="str">
        <v>1</v>
      </c>
      <c r="H1800" t="str">
        <v>CHANDELLE</v>
      </c>
      <c r="I1800" t="str">
        <v>POT A FEU</v>
      </c>
      <c r="J1800" t="str">
        <v>50</v>
      </c>
      <c r="K1800" t="str">
        <v>CREPITANT</v>
      </c>
      <c r="L1800" t="str">
        <v>ARGENT</v>
      </c>
      <c r="M1800" t="str">
        <v>CN</v>
      </c>
      <c r="N1800" t="str">
        <v>F4</v>
      </c>
      <c r="O1800" t="str">
        <v>1.4G</v>
      </c>
      <c r="P1800" t="str">
        <v>1008-F4-69245795</v>
      </c>
      <c r="Q1800" t="str">
        <v>0.365</v>
      </c>
      <c r="R1800" t="str">
        <v>30</v>
      </c>
      <c r="S1800" t="str">
        <v>50</v>
      </c>
      <c r="T1800" t="str">
        <v>F-00000262</v>
      </c>
      <c r="U1800" t="str">
        <v>418</v>
      </c>
      <c r="V1800" t="str">
        <v>5.504</v>
      </c>
      <c r="W1800" t="str">
        <v>148</v>
      </c>
      <c r="X1800" t="str">
        <v>https://youtu.be/L_-yEkujlz8</v>
      </c>
    </row>
    <row r="1801">
      <c r="A1801" t="str">
        <v>AutoTable</v>
      </c>
      <c r="D1801" t="str">
        <v>34050-12ORROCE</v>
      </c>
      <c r="E1801" t="str">
        <v>CH. Ø50 8 PAF 4 COM. MOSAÏQUE PAILL. OR À ROSE</v>
      </c>
      <c r="F1801" t="str">
        <v>1</v>
      </c>
      <c r="H1801" t="str">
        <v>CHANDELLE</v>
      </c>
      <c r="I1801" t="str">
        <v>POT A FEU</v>
      </c>
      <c r="J1801" t="str">
        <v>50</v>
      </c>
      <c r="K1801" t="str">
        <v>MOSAIQUE</v>
      </c>
      <c r="L1801" t="str">
        <v>ROSE</v>
      </c>
      <c r="M1801" t="str">
        <v>CN</v>
      </c>
      <c r="N1801" t="str">
        <v>F4</v>
      </c>
      <c r="O1801" t="str">
        <v>1.4G</v>
      </c>
      <c r="P1801" t="str">
        <v>1008-F4-69245795</v>
      </c>
      <c r="Q1801" t="str">
        <v>0.359</v>
      </c>
      <c r="R1801" t="str">
        <v>30</v>
      </c>
      <c r="S1801" t="str">
        <v>50</v>
      </c>
      <c r="T1801" t="str">
        <v>F-00000262</v>
      </c>
      <c r="U1801" t="str">
        <v>92</v>
      </c>
      <c r="V1801" t="str">
        <v>5.77714</v>
      </c>
      <c r="W1801" t="str">
        <v>121</v>
      </c>
      <c r="X1801" t="str">
        <v>https://tinyurl.com/yx96gzy6</v>
      </c>
    </row>
    <row r="1802">
      <c r="A1802" t="str">
        <v>AutoTable</v>
      </c>
      <c r="D1802" t="str">
        <v>34050-12R/ACE</v>
      </c>
      <c r="E1802" t="str">
        <v>CH. Ø50 8 PAF 4 COM. MOSAÏQUE ROUGE À ARGENT</v>
      </c>
      <c r="F1802" t="str">
        <v>1</v>
      </c>
      <c r="H1802" t="str">
        <v>CHANDELLE</v>
      </c>
      <c r="I1802" t="str">
        <v>POT A FEU</v>
      </c>
      <c r="J1802" t="str">
        <v>50</v>
      </c>
      <c r="K1802" t="str">
        <v>MOSAIQUE</v>
      </c>
      <c r="L1802" t="str">
        <v>ROUGE</v>
      </c>
      <c r="M1802" t="str">
        <v>CN</v>
      </c>
      <c r="N1802" t="str">
        <v>F4</v>
      </c>
      <c r="O1802" t="str">
        <v>1.4G</v>
      </c>
      <c r="P1802" t="str">
        <v>1008-F4-69245795</v>
      </c>
      <c r="Q1802" t="str">
        <v>0.359</v>
      </c>
      <c r="R1802" t="str">
        <v>30</v>
      </c>
      <c r="S1802" t="str">
        <v>50</v>
      </c>
      <c r="T1802" t="str">
        <v>F-00000262</v>
      </c>
      <c r="U1802" t="str">
        <v>67</v>
      </c>
      <c r="V1802" t="str">
        <v>5.77286</v>
      </c>
      <c r="W1802" t="str">
        <v>0</v>
      </c>
      <c r="X1802" t="str">
        <v>https://youtu.be/WoZss3jRH0k</v>
      </c>
    </row>
    <row r="1803">
      <c r="A1803" t="str">
        <v>AutoTable</v>
      </c>
      <c r="D1803" t="str">
        <v>36337CE</v>
      </c>
      <c r="E1803" t="str">
        <v>CH. Ø40 8 PAF 7 ÉTOILES FILANTES ORANGE TR. ARGT</v>
      </c>
      <c r="F1803" t="str">
        <v>1</v>
      </c>
      <c r="H1803" t="str">
        <v>CHANDELLE</v>
      </c>
      <c r="I1803" t="str">
        <v>POT A FEU</v>
      </c>
      <c r="J1803" t="str">
        <v>37</v>
      </c>
      <c r="K1803" t="str">
        <v>SERPENTEAUX</v>
      </c>
      <c r="L1803" t="str">
        <v>ORANGE</v>
      </c>
      <c r="M1803" t="str">
        <v>CN</v>
      </c>
      <c r="N1803" t="str">
        <v>F4</v>
      </c>
      <c r="O1803" t="str">
        <v>1.4G</v>
      </c>
      <c r="P1803" t="str">
        <v>1008-F4-62924593</v>
      </c>
      <c r="Q1803" t="str">
        <v>0.164</v>
      </c>
      <c r="R1803" t="str">
        <v>30</v>
      </c>
      <c r="S1803" t="str">
        <v>40</v>
      </c>
      <c r="T1803" t="str">
        <v>F-00000262</v>
      </c>
      <c r="U1803" t="str">
        <v>691</v>
      </c>
      <c r="V1803" t="str">
        <v>3.21</v>
      </c>
      <c r="W1803" t="str">
        <v>0</v>
      </c>
      <c r="X1803" t="str">
        <v>https://youtu.be/c1qMsKdwKrA</v>
      </c>
    </row>
    <row r="1804">
      <c r="A1804" t="str">
        <v>AutoTable</v>
      </c>
      <c r="D1804" t="str">
        <v>38049-09</v>
      </c>
      <c r="E1804" t="str">
        <v>CH. Ø49 8 PAF 4 COM. COMÈTES ARGENT + DÉTO</v>
      </c>
      <c r="F1804" t="str">
        <v>1</v>
      </c>
      <c r="H1804" t="str">
        <v>CHANDELLE</v>
      </c>
      <c r="I1804" t="str">
        <v>POT A FEU</v>
      </c>
      <c r="J1804" t="str">
        <v>50</v>
      </c>
      <c r="K1804" t="str">
        <v>DETONATION</v>
      </c>
      <c r="L1804" t="str">
        <v>ARGENT</v>
      </c>
      <c r="M1804" t="str">
        <v>CN</v>
      </c>
      <c r="N1804" t="str">
        <v>F4</v>
      </c>
      <c r="O1804" t="str">
        <v>1.3G</v>
      </c>
      <c r="P1804" t="str">
        <v>1008-F4-69242603</v>
      </c>
      <c r="Q1804" t="str">
        <v>0.36</v>
      </c>
      <c r="R1804" t="str">
        <v>30</v>
      </c>
      <c r="S1804" t="str">
        <v>50</v>
      </c>
      <c r="T1804" t="str">
        <v>F-00000300</v>
      </c>
      <c r="U1804" t="str">
        <v>231</v>
      </c>
      <c r="V1804" t="str">
        <v>3.70833</v>
      </c>
      <c r="W1804" t="str">
        <v>0</v>
      </c>
      <c r="X1804" t="str">
        <v>https://youtu.be/Y9yAlTy5pQs</v>
      </c>
    </row>
    <row r="1805">
      <c r="A1805" t="str">
        <v>AutoTable</v>
      </c>
      <c r="D1805" t="str">
        <v>38049-42</v>
      </c>
      <c r="E1805" t="str">
        <v>CH. Ø49 8 PAF SERPENTEAUX ARGENT</v>
      </c>
      <c r="F1805" t="str">
        <v>1</v>
      </c>
      <c r="H1805" t="str">
        <v>CHANDELLE</v>
      </c>
      <c r="I1805" t="str">
        <v>POT A FEU</v>
      </c>
      <c r="J1805" t="str">
        <v>50</v>
      </c>
      <c r="K1805" t="str">
        <v>SERPENTEAUX</v>
      </c>
      <c r="L1805" t="str">
        <v>ARGENT</v>
      </c>
      <c r="M1805" t="str">
        <v>CN</v>
      </c>
      <c r="N1805" t="str">
        <v>F4</v>
      </c>
      <c r="O1805" t="str">
        <v>1.4G</v>
      </c>
      <c r="P1805" t="str">
        <v>1008-F4-69242604</v>
      </c>
      <c r="Q1805" t="str">
        <v>0.3</v>
      </c>
      <c r="R1805" t="str">
        <v>30</v>
      </c>
      <c r="S1805" t="str">
        <v>50</v>
      </c>
      <c r="T1805" t="str">
        <v>F-00000300</v>
      </c>
      <c r="U1805" t="str">
        <v>133</v>
      </c>
      <c r="V1805" t="str">
        <v>5.89</v>
      </c>
      <c r="W1805" t="str">
        <v>0</v>
      </c>
      <c r="X1805" t="str">
        <v>https://youtu.be/95lpyxPbPrw</v>
      </c>
    </row>
    <row r="1806">
      <c r="A1806" t="str">
        <v>AutoTable</v>
      </c>
      <c r="D1806" t="str">
        <v>74752BCE</v>
      </c>
      <c r="E1806" t="str">
        <v>MONOCOUP Ø50 ÉTOILES FILANTES BLEU TR. ARGENT</v>
      </c>
      <c r="F1806" t="str">
        <v>1</v>
      </c>
      <c r="H1806" t="str">
        <v>CHANDELLE</v>
      </c>
      <c r="I1806" t="str">
        <v>POT A FEU</v>
      </c>
      <c r="J1806" t="str">
        <v>50</v>
      </c>
      <c r="K1806" t="str">
        <v>SERPENTEAUX</v>
      </c>
      <c r="L1806" t="str">
        <v>BLEU</v>
      </c>
      <c r="M1806" t="str">
        <v>CN</v>
      </c>
      <c r="N1806" t="str">
        <v>F3</v>
      </c>
      <c r="O1806" t="str">
        <v>1.4G</v>
      </c>
      <c r="P1806" t="str">
        <v>1008-F3-69245825</v>
      </c>
      <c r="Q1806" t="str">
        <v>0.09</v>
      </c>
      <c r="R1806" t="str">
        <v>2</v>
      </c>
      <c r="S1806" t="str">
        <v>25</v>
      </c>
      <c r="T1806" t="str">
        <v>F-00000262</v>
      </c>
      <c r="U1806" t="str">
        <v>0</v>
      </c>
      <c r="V1806" t="str">
        <v>1.06</v>
      </c>
      <c r="W1806" t="str">
        <v>0</v>
      </c>
      <c r="X1806" t="str">
        <v>https://tinyurl.com/yxl6h228</v>
      </c>
    </row>
    <row r="1807">
      <c r="A1807" t="str">
        <v>AutoTable</v>
      </c>
      <c r="D1807" t="str">
        <v>74752VECE</v>
      </c>
      <c r="E1807" t="str">
        <v>MONOCOUP Ø50 ÉTOILES FILANTES VERT TR. ARGENT</v>
      </c>
      <c r="F1807" t="str">
        <v>1</v>
      </c>
      <c r="H1807" t="str">
        <v>CHANDELLE</v>
      </c>
      <c r="I1807" t="str">
        <v>POT A FEU</v>
      </c>
      <c r="J1807" t="str">
        <v>50</v>
      </c>
      <c r="K1807" t="str">
        <v>SERPENTEAUX</v>
      </c>
      <c r="L1807" t="str">
        <v>VERT</v>
      </c>
      <c r="M1807" t="str">
        <v>CN</v>
      </c>
      <c r="N1807" t="str">
        <v>F3</v>
      </c>
      <c r="O1807" t="str">
        <v>1.4G</v>
      </c>
      <c r="P1807" t="str">
        <v>1008-F3-69245825</v>
      </c>
      <c r="Q1807" t="str">
        <v>0.09</v>
      </c>
      <c r="R1807" t="str">
        <v>2</v>
      </c>
      <c r="S1807" t="str">
        <v>25</v>
      </c>
      <c r="T1807" t="str">
        <v>F-00000262</v>
      </c>
      <c r="U1807" t="str">
        <v>194</v>
      </c>
      <c r="V1807" t="str">
        <v>1.10875</v>
      </c>
      <c r="W1807" t="str">
        <v>0</v>
      </c>
      <c r="X1807" t="str">
        <v>https://tinyurl.com/y2ufhg8x</v>
      </c>
    </row>
    <row r="1808">
      <c r="A1808" t="str">
        <v>AutoTable</v>
      </c>
      <c r="D1808" t="str">
        <v>74752VICE</v>
      </c>
      <c r="E1808" t="str">
        <v>MONOCOUP Ø50 ÉTOILES FILANTE VIOLET TR. ARGENT</v>
      </c>
      <c r="F1808" t="str">
        <v>1</v>
      </c>
      <c r="H1808" t="str">
        <v>CHANDELLE</v>
      </c>
      <c r="I1808" t="str">
        <v>POT A FEU</v>
      </c>
      <c r="J1808" t="str">
        <v>50</v>
      </c>
      <c r="K1808" t="str">
        <v>SERPENTEAUX</v>
      </c>
      <c r="L1808" t="str">
        <v>VIOLET</v>
      </c>
      <c r="M1808" t="str">
        <v>CN</v>
      </c>
      <c r="N1808" t="str">
        <v>F3</v>
      </c>
      <c r="O1808" t="str">
        <v>1.4G</v>
      </c>
      <c r="P1808" t="str">
        <v>1008-F3-69245825</v>
      </c>
      <c r="Q1808" t="str">
        <v>0.09</v>
      </c>
      <c r="R1808" t="str">
        <v>2</v>
      </c>
      <c r="S1808" t="str">
        <v>25</v>
      </c>
      <c r="T1808" t="str">
        <v>F-00000262</v>
      </c>
      <c r="U1808" t="str">
        <v>184</v>
      </c>
      <c r="V1808" t="str">
        <v>1.10875</v>
      </c>
      <c r="W1808" t="str">
        <v>3</v>
      </c>
    </row>
    <row r="1809">
      <c r="A1809" t="str">
        <v>AutoTable</v>
      </c>
      <c r="D1809" t="str">
        <v>75549-42</v>
      </c>
      <c r="E1809" t="str">
        <v>MONOCOUP Ø50 SERPENTEAUX ARGENT</v>
      </c>
      <c r="F1809" t="str">
        <v>1</v>
      </c>
      <c r="H1809" t="str">
        <v>CHANDELLE</v>
      </c>
      <c r="I1809" t="str">
        <v>POT A FEU</v>
      </c>
      <c r="J1809" t="str">
        <v>50</v>
      </c>
      <c r="K1809" t="str">
        <v>SERPENTEAUX</v>
      </c>
      <c r="L1809" t="str">
        <v>ARGENT</v>
      </c>
      <c r="M1809" t="str">
        <v>CN</v>
      </c>
      <c r="N1809" t="str">
        <v>F2</v>
      </c>
      <c r="O1809" t="str">
        <v>1.4G</v>
      </c>
      <c r="P1809" t="str">
        <v>1008-F2-69242505</v>
      </c>
      <c r="Q1809" t="str">
        <v>0.019</v>
      </c>
      <c r="R1809" t="str">
        <v>2</v>
      </c>
      <c r="S1809" t="str">
        <v>8</v>
      </c>
      <c r="T1809" t="str">
        <v>F-00000300</v>
      </c>
      <c r="U1809" t="str">
        <v>436</v>
      </c>
      <c r="V1809" t="str">
        <v>0.86194</v>
      </c>
      <c r="W1809" t="str">
        <v>0</v>
      </c>
      <c r="X1809" t="str">
        <v>https://youtu.be/rEuscuMPzaM</v>
      </c>
    </row>
    <row r="1810">
      <c r="A1810" t="str">
        <v>AutoTable</v>
      </c>
      <c r="D1810" t="str">
        <v>75549-43</v>
      </c>
      <c r="E1810" t="str">
        <v>MONOCOUP Ø50 SIFFLETS ARGENT</v>
      </c>
      <c r="F1810" t="str">
        <v>1</v>
      </c>
      <c r="H1810" t="str">
        <v>CHANDELLE</v>
      </c>
      <c r="I1810" t="str">
        <v>POT A FEU</v>
      </c>
      <c r="J1810" t="str">
        <v>50</v>
      </c>
      <c r="K1810" t="str">
        <v>SIFFLETS</v>
      </c>
      <c r="L1810" t="str">
        <v>ARGENT</v>
      </c>
      <c r="M1810" t="str">
        <v>CN</v>
      </c>
      <c r="N1810" t="str">
        <v>F2</v>
      </c>
      <c r="O1810" t="str">
        <v>1.4G</v>
      </c>
      <c r="P1810" t="str">
        <v>1008-F2-69242505</v>
      </c>
      <c r="Q1810" t="str">
        <v>0.026</v>
      </c>
      <c r="R1810" t="str">
        <v>2</v>
      </c>
      <c r="S1810" t="str">
        <v>8</v>
      </c>
      <c r="T1810" t="str">
        <v>F-00000300</v>
      </c>
      <c r="U1810" t="str">
        <v>653</v>
      </c>
      <c r="V1810" t="str">
        <v>0.85434</v>
      </c>
      <c r="W1810" t="str">
        <v>41</v>
      </c>
      <c r="X1810" t="str">
        <v>https://youtu.be/GBQbJ7W_TUE</v>
      </c>
    </row>
    <row r="1811">
      <c r="A1811" t="str">
        <v>AutoTable</v>
      </c>
      <c r="D1811" t="str">
        <v>33037-01CE</v>
      </c>
      <c r="E1811" t="str">
        <v>CH. Ø40 8 PAF FRISSON BLANC</v>
      </c>
      <c r="F1811" t="str">
        <v>1</v>
      </c>
      <c r="H1811" t="str">
        <v>CHANDELLE</v>
      </c>
      <c r="I1811" t="str">
        <v>POT A FEU</v>
      </c>
      <c r="J1811" t="str">
        <v>37</v>
      </c>
      <c r="K1811" t="str">
        <v>CREPITANT</v>
      </c>
      <c r="L1811" t="str">
        <v>ARGENT</v>
      </c>
      <c r="M1811" t="str">
        <v>CN</v>
      </c>
      <c r="N1811" t="str">
        <v>F4</v>
      </c>
      <c r="O1811" t="str">
        <v>1.4G</v>
      </c>
      <c r="P1811" t="str">
        <v>1008-F4-69245793</v>
      </c>
      <c r="Q1811" t="str">
        <v>0.164</v>
      </c>
      <c r="R1811" t="str">
        <v>30</v>
      </c>
      <c r="S1811" t="str">
        <v>40</v>
      </c>
      <c r="T1811" t="str">
        <v>F-00000262</v>
      </c>
      <c r="U1811" t="str">
        <v>289</v>
      </c>
      <c r="V1811" t="str">
        <v>3.28267</v>
      </c>
      <c r="W1811" t="str">
        <v>0</v>
      </c>
      <c r="X1811" t="str">
        <v>https://youtu.be/3RE8I6KRSz8</v>
      </c>
    </row>
    <row r="1812">
      <c r="A1812" t="str">
        <v>AutoTable</v>
      </c>
      <c r="D1812" t="str">
        <v>33037-02CE</v>
      </c>
      <c r="E1812" t="str">
        <v>CH. Ø40 8 PAF BLEUS</v>
      </c>
      <c r="F1812" t="str">
        <v>1</v>
      </c>
      <c r="H1812" t="str">
        <v>CHANDELLE</v>
      </c>
      <c r="I1812" t="str">
        <v>POT A FEU</v>
      </c>
      <c r="J1812" t="str">
        <v>37</v>
      </c>
      <c r="K1812" t="str">
        <v>POT A FEU</v>
      </c>
      <c r="L1812" t="str">
        <v>BLEU</v>
      </c>
      <c r="M1812" t="str">
        <v>CN</v>
      </c>
      <c r="N1812" t="str">
        <v>F4</v>
      </c>
      <c r="O1812" t="str">
        <v>1.4G</v>
      </c>
      <c r="P1812" t="str">
        <v>1008-F4-69245793</v>
      </c>
      <c r="Q1812" t="str">
        <v>0.164</v>
      </c>
      <c r="R1812" t="str">
        <v>30</v>
      </c>
      <c r="S1812" t="str">
        <v>40</v>
      </c>
      <c r="T1812" t="str">
        <v>F-00000262</v>
      </c>
      <c r="U1812" t="str">
        <v>310</v>
      </c>
      <c r="V1812" t="str">
        <v>3.29113</v>
      </c>
      <c r="W1812" t="str">
        <v>50</v>
      </c>
      <c r="X1812" t="str">
        <v>https://youtu.be/FYjkj6evITY</v>
      </c>
    </row>
    <row r="1813">
      <c r="A1813" t="str">
        <v>AutoTable</v>
      </c>
      <c r="D1813" t="str">
        <v>33037-05CE</v>
      </c>
      <c r="E1813" t="str">
        <v>CHAND. 40 MM 8 POTS À FEU VERT</v>
      </c>
      <c r="F1813" t="str">
        <v>OPPORTUNITE</v>
      </c>
      <c r="H1813" t="str">
        <v>CHANDELLE</v>
      </c>
      <c r="I1813" t="str">
        <v>POT A FEU</v>
      </c>
      <c r="J1813" t="str">
        <v>37</v>
      </c>
      <c r="K1813" t="str">
        <v>POT A FEU</v>
      </c>
      <c r="L1813" t="str">
        <v>VERT</v>
      </c>
      <c r="M1813" t="str">
        <v>CN</v>
      </c>
      <c r="N1813" t="str">
        <v>F4</v>
      </c>
      <c r="O1813" t="str">
        <v>1.4G</v>
      </c>
      <c r="P1813" t="str">
        <v>1008-F4-69245793</v>
      </c>
      <c r="Q1813" t="str">
        <v>0.164</v>
      </c>
      <c r="R1813" t="str">
        <v>30</v>
      </c>
      <c r="S1813" t="str">
        <v>40</v>
      </c>
      <c r="T1813" t="str">
        <v>F-00000262</v>
      </c>
      <c r="U1813" t="str">
        <v>105</v>
      </c>
      <c r="V1813" t="str">
        <v>3.08667</v>
      </c>
      <c r="W1813" t="str">
        <v>0</v>
      </c>
    </row>
    <row r="1814">
      <c r="A1814" t="str">
        <v>AutoTable</v>
      </c>
      <c r="D1814" t="str">
        <v>33037-06CE</v>
      </c>
      <c r="E1814" t="str">
        <v>CH. Ø40 8 PAF ROUGES</v>
      </c>
      <c r="F1814" t="str">
        <v>1</v>
      </c>
      <c r="H1814" t="str">
        <v>CHANDELLE</v>
      </c>
      <c r="I1814" t="str">
        <v>POT A FEU</v>
      </c>
      <c r="J1814" t="str">
        <v>37</v>
      </c>
      <c r="K1814" t="str">
        <v>POT A FEU</v>
      </c>
      <c r="L1814" t="str">
        <v>ROUGE</v>
      </c>
      <c r="M1814" t="str">
        <v>CN</v>
      </c>
      <c r="N1814" t="str">
        <v>F4</v>
      </c>
      <c r="O1814" t="str">
        <v>1.4G</v>
      </c>
      <c r="P1814" t="str">
        <v>1008-F4-69245793</v>
      </c>
      <c r="Q1814" t="str">
        <v>0.164</v>
      </c>
      <c r="R1814" t="str">
        <v>30</v>
      </c>
      <c r="S1814" t="str">
        <v>40</v>
      </c>
      <c r="T1814" t="str">
        <v>F-00000262</v>
      </c>
      <c r="U1814" t="str">
        <v>171</v>
      </c>
      <c r="V1814" t="str">
        <v>3.20667</v>
      </c>
      <c r="W1814" t="str">
        <v>0</v>
      </c>
      <c r="X1814" t="str">
        <v>https://tinyurl.com/y5yotvvv</v>
      </c>
    </row>
    <row r="1815">
      <c r="A1815" t="str">
        <v>AutoTable</v>
      </c>
      <c r="D1815" t="str">
        <v>33037-08CE</v>
      </c>
      <c r="E1815" t="str">
        <v>CH. Ø40 8 PAF MULTICOLORES</v>
      </c>
      <c r="F1815" t="str">
        <v>1</v>
      </c>
      <c r="H1815" t="str">
        <v>CHANDELLE</v>
      </c>
      <c r="I1815" t="str">
        <v>POT A FEU</v>
      </c>
      <c r="J1815" t="str">
        <v>37</v>
      </c>
      <c r="K1815" t="str">
        <v>POT A FEU</v>
      </c>
      <c r="L1815" t="str">
        <v>MULTICOLORE</v>
      </c>
      <c r="M1815" t="str">
        <v>CN</v>
      </c>
      <c r="N1815" t="str">
        <v>F4</v>
      </c>
      <c r="O1815" t="str">
        <v>1.4G</v>
      </c>
      <c r="P1815" t="str">
        <v>1008-F4-69245793</v>
      </c>
      <c r="Q1815" t="str">
        <v>0.164</v>
      </c>
      <c r="R1815" t="str">
        <v>30</v>
      </c>
      <c r="S1815" t="str">
        <v>40</v>
      </c>
      <c r="T1815" t="str">
        <v>F-00000262</v>
      </c>
      <c r="U1815" t="str">
        <v>147</v>
      </c>
      <c r="V1815" t="str">
        <v>3.15867</v>
      </c>
      <c r="W1815" t="str">
        <v>0</v>
      </c>
      <c r="X1815" t="str">
        <v>https://tinyurl.com/y629uybt</v>
      </c>
    </row>
    <row r="1816">
      <c r="A1816" t="str">
        <v>AutoTable</v>
      </c>
      <c r="D1816" t="str">
        <v>33037-09CE</v>
      </c>
      <c r="E1816" t="str">
        <v>CH. Ø40 8 PAF ARGENT</v>
      </c>
      <c r="F1816" t="str">
        <v>1</v>
      </c>
      <c r="H1816" t="str">
        <v>CHANDELLE</v>
      </c>
      <c r="I1816" t="str">
        <v>POT A FEU</v>
      </c>
      <c r="J1816" t="str">
        <v>37</v>
      </c>
      <c r="K1816" t="str">
        <v>POT A FEU</v>
      </c>
      <c r="L1816" t="str">
        <v>ARGENT</v>
      </c>
      <c r="M1816" t="str">
        <v>CN</v>
      </c>
      <c r="N1816" t="str">
        <v>F4</v>
      </c>
      <c r="O1816" t="str">
        <v>1.4G</v>
      </c>
      <c r="P1816" t="str">
        <v>1008-F4-69245793</v>
      </c>
      <c r="Q1816" t="str">
        <v>0.164</v>
      </c>
      <c r="R1816" t="str">
        <v>30</v>
      </c>
      <c r="S1816" t="str">
        <v>40</v>
      </c>
      <c r="T1816" t="str">
        <v>F-00000262</v>
      </c>
      <c r="U1816" t="str">
        <v>183</v>
      </c>
      <c r="V1816" t="str">
        <v>3.246</v>
      </c>
      <c r="W1816" t="str">
        <v>140</v>
      </c>
      <c r="X1816" t="str">
        <v>https://tinyurl.com/y3g8rf8b</v>
      </c>
    </row>
    <row r="1817">
      <c r="A1817" t="str">
        <v>AutoTable</v>
      </c>
      <c r="D1817" t="str">
        <v>33037-10CE</v>
      </c>
      <c r="E1817" t="str">
        <v>CHAND. 40 MM 8 POTS À FEU VIOLET</v>
      </c>
      <c r="F1817" t="str">
        <v>OPPORTUNITE</v>
      </c>
      <c r="H1817" t="str">
        <v>CHANDELLE</v>
      </c>
      <c r="I1817" t="str">
        <v>POT A FEU</v>
      </c>
      <c r="J1817" t="str">
        <v>37</v>
      </c>
      <c r="K1817" t="str">
        <v>POT A FEU</v>
      </c>
      <c r="L1817" t="str">
        <v>VIOLET</v>
      </c>
      <c r="M1817" t="str">
        <v>CN</v>
      </c>
      <c r="N1817" t="str">
        <v>F4</v>
      </c>
      <c r="O1817" t="str">
        <v>1.4G</v>
      </c>
      <c r="P1817" t="str">
        <v>1008-F4-69245793</v>
      </c>
      <c r="Q1817" t="str">
        <v>0.164</v>
      </c>
      <c r="R1817" t="str">
        <v>30</v>
      </c>
      <c r="S1817" t="str">
        <v>40</v>
      </c>
      <c r="T1817" t="str">
        <v>F-00000262</v>
      </c>
      <c r="U1817" t="str">
        <v>119</v>
      </c>
      <c r="V1817" t="str">
        <v>3.0239</v>
      </c>
      <c r="W1817" t="str">
        <v>0</v>
      </c>
    </row>
    <row r="1818">
      <c r="A1818" t="str">
        <v>AutoTable</v>
      </c>
      <c r="D1818" t="str">
        <v>33037-18CE</v>
      </c>
      <c r="E1818" t="str">
        <v>CH. Ø40 8 PAF FILET D'OR</v>
      </c>
      <c r="F1818" t="str">
        <v>1</v>
      </c>
      <c r="H1818" t="str">
        <v>CHANDELLE</v>
      </c>
      <c r="I1818" t="str">
        <v>POT A FEU</v>
      </c>
      <c r="J1818" t="str">
        <v>37</v>
      </c>
      <c r="K1818" t="str">
        <v>PLEUREUR</v>
      </c>
      <c r="L1818" t="str">
        <v>KAMURO</v>
      </c>
      <c r="M1818" t="str">
        <v>CN</v>
      </c>
      <c r="N1818" t="str">
        <v>F4</v>
      </c>
      <c r="O1818" t="str">
        <v>1.4G</v>
      </c>
      <c r="P1818" t="str">
        <v>1008-F4-69245793</v>
      </c>
      <c r="Q1818" t="str">
        <v>0.164</v>
      </c>
      <c r="R1818" t="str">
        <v>30</v>
      </c>
      <c r="S1818" t="str">
        <v>40</v>
      </c>
      <c r="T1818" t="str">
        <v>F-00000262</v>
      </c>
      <c r="U1818" t="str">
        <v>154</v>
      </c>
      <c r="V1818" t="str">
        <v>3.288</v>
      </c>
      <c r="W1818" t="str">
        <v>154</v>
      </c>
      <c r="X1818" t="str">
        <v>https://tinyurl.com/yxa49a9e</v>
      </c>
    </row>
    <row r="1819">
      <c r="A1819" t="str">
        <v>AutoTable</v>
      </c>
      <c r="D1819" t="str">
        <v>33037-27CE</v>
      </c>
      <c r="E1819" t="str">
        <v>CHAND. 40 MM 8 POTS À FEU FRISSONNANT OR</v>
      </c>
      <c r="F1819" t="str">
        <v>OPPORTUNITE</v>
      </c>
      <c r="H1819" t="str">
        <v>CHANDELLE</v>
      </c>
      <c r="I1819" t="str">
        <v>POT A FEU</v>
      </c>
      <c r="J1819" t="str">
        <v>37</v>
      </c>
      <c r="K1819" t="str">
        <v>POT A FEU</v>
      </c>
      <c r="L1819" t="str">
        <v>OR</v>
      </c>
      <c r="M1819" t="str">
        <v>CN</v>
      </c>
      <c r="N1819" t="str">
        <v>F4</v>
      </c>
      <c r="O1819" t="str">
        <v>1.4G</v>
      </c>
      <c r="P1819" t="str">
        <v>1008-F4-69245793</v>
      </c>
      <c r="Q1819" t="str">
        <v>0.164</v>
      </c>
      <c r="R1819" t="str">
        <v>30</v>
      </c>
      <c r="S1819" t="str">
        <v>40</v>
      </c>
      <c r="T1819" t="str">
        <v>F-00000262</v>
      </c>
      <c r="U1819" t="str">
        <v>140</v>
      </c>
      <c r="V1819" t="str">
        <v>3.12011</v>
      </c>
      <c r="W1819" t="str">
        <v>56</v>
      </c>
    </row>
    <row r="1820">
      <c r="A1820" t="str">
        <v>AutoTable</v>
      </c>
      <c r="D1820" t="str">
        <v>34050-05CE</v>
      </c>
      <c r="E1820" t="str">
        <v>CHAND 50 MM 8 PAF CHARME MOLDAVE VERT</v>
      </c>
      <c r="F1820" t="str">
        <v>ANCIENNES REFS</v>
      </c>
      <c r="H1820" t="str">
        <v>CHANDELLE</v>
      </c>
      <c r="I1820" t="str">
        <v>POT A FEU</v>
      </c>
      <c r="J1820" t="str">
        <v>50</v>
      </c>
      <c r="K1820" t="str">
        <v>MOSAIQUE</v>
      </c>
      <c r="L1820" t="str">
        <v>VERT</v>
      </c>
      <c r="M1820" t="str">
        <v>CN</v>
      </c>
      <c r="N1820" t="str">
        <v>F4</v>
      </c>
      <c r="O1820" t="str">
        <v>1.4G</v>
      </c>
      <c r="P1820" t="str">
        <v>1008-F4-69245795</v>
      </c>
      <c r="Q1820" t="str">
        <v>0.386</v>
      </c>
      <c r="R1820" t="str">
        <v>30</v>
      </c>
      <c r="S1820" t="str">
        <v>50</v>
      </c>
      <c r="T1820" t="str">
        <v>F-00000262</v>
      </c>
      <c r="U1820" t="str">
        <v>0</v>
      </c>
      <c r="V1820" t="str">
        <v>5.5525</v>
      </c>
      <c r="W1820" t="str">
        <v>0</v>
      </c>
    </row>
    <row r="1821">
      <c r="A1821" t="str">
        <v>AutoTable</v>
      </c>
      <c r="D1821" t="str">
        <v>34050-06CE</v>
      </c>
      <c r="E1821" t="str">
        <v>CHAND. 50 MM 8 PAF CHARME MOLDAVE ROUGE</v>
      </c>
      <c r="F1821" t="str">
        <v>ANCIENNES REFS</v>
      </c>
      <c r="H1821" t="str">
        <v>CHANDELLE</v>
      </c>
      <c r="I1821" t="str">
        <v>POT A FEU</v>
      </c>
      <c r="J1821" t="str">
        <v>50</v>
      </c>
      <c r="K1821" t="str">
        <v>MOSAIQUE</v>
      </c>
      <c r="L1821" t="str">
        <v>ROUGE</v>
      </c>
      <c r="M1821" t="str">
        <v>CN</v>
      </c>
      <c r="N1821" t="str">
        <v>F4</v>
      </c>
      <c r="O1821" t="str">
        <v>1.4G</v>
      </c>
      <c r="P1821" t="str">
        <v>1008-F4-69245795</v>
      </c>
      <c r="Q1821" t="str">
        <v>0.38</v>
      </c>
      <c r="R1821" t="str">
        <v>30</v>
      </c>
      <c r="S1821" t="str">
        <v>50</v>
      </c>
      <c r="T1821" t="str">
        <v>F-00000262</v>
      </c>
      <c r="U1821" t="str">
        <v>0</v>
      </c>
      <c r="V1821" t="str">
        <v>5.37</v>
      </c>
      <c r="W1821" t="str">
        <v>0</v>
      </c>
    </row>
    <row r="1822">
      <c r="A1822" t="str">
        <v>AutoTable</v>
      </c>
      <c r="D1822" t="str">
        <v>34050-09CE</v>
      </c>
      <c r="E1822" t="str">
        <v>CHAND. 50 MM 8 PAF CHARME MOLDAVE ARGENT</v>
      </c>
      <c r="F1822" t="str">
        <v>ANCIENNES REFS</v>
      </c>
      <c r="H1822" t="str">
        <v>CHANDELLE</v>
      </c>
      <c r="I1822" t="str">
        <v>POT A FEU</v>
      </c>
      <c r="J1822" t="str">
        <v>50</v>
      </c>
      <c r="K1822" t="str">
        <v>MOSAIQUE</v>
      </c>
      <c r="L1822" t="str">
        <v>ARGENT</v>
      </c>
      <c r="M1822" t="str">
        <v>CN</v>
      </c>
      <c r="N1822" t="str">
        <v>F4</v>
      </c>
      <c r="O1822" t="str">
        <v>1.4G</v>
      </c>
      <c r="P1822" t="str">
        <v>1008-F4-69245795</v>
      </c>
      <c r="Q1822" t="str">
        <v>0.38</v>
      </c>
      <c r="R1822" t="str">
        <v>30</v>
      </c>
      <c r="S1822" t="str">
        <v>50</v>
      </c>
      <c r="T1822" t="str">
        <v>F-00000262</v>
      </c>
      <c r="U1822" t="str">
        <v>0</v>
      </c>
      <c r="V1822" t="str">
        <v>5.74</v>
      </c>
      <c r="W1822" t="str">
        <v>0</v>
      </c>
    </row>
    <row r="1823">
      <c r="A1823" t="str">
        <v>AutoTable</v>
      </c>
      <c r="D1823" t="str">
        <v>38049-51</v>
      </c>
      <c r="E1823" t="str">
        <v>CHAND. 49 MM 8 DEPART PAF FRISSON + SIF TITANIUM</v>
      </c>
      <c r="F1823" t="str">
        <v>ANCIENNES REFS</v>
      </c>
      <c r="H1823" t="str">
        <v>CHANDELLE</v>
      </c>
      <c r="I1823" t="str">
        <v>POT A FEU</v>
      </c>
      <c r="J1823" t="str">
        <v>50</v>
      </c>
      <c r="K1823" t="str">
        <v>SPECIAL SIFFLET</v>
      </c>
      <c r="L1823" t="str">
        <v>FRISSON</v>
      </c>
      <c r="M1823" t="str">
        <v>CN</v>
      </c>
      <c r="N1823" t="str">
        <v>F4</v>
      </c>
      <c r="O1823" t="str">
        <v>1.4G</v>
      </c>
      <c r="P1823" t="str">
        <v>1008-F4-69242604</v>
      </c>
      <c r="Q1823" t="str">
        <v>0.36</v>
      </c>
      <c r="R1823" t="str">
        <v>30</v>
      </c>
      <c r="S1823" t="str">
        <v>50</v>
      </c>
      <c r="T1823" t="str">
        <v>F-00000300</v>
      </c>
      <c r="U1823" t="str">
        <v>0</v>
      </c>
      <c r="V1823" t="str">
        <v>5.74896</v>
      </c>
      <c r="W1823" t="str">
        <v>0</v>
      </c>
    </row>
    <row r="1824">
      <c r="A1824" t="str">
        <v>AutoTable</v>
      </c>
      <c r="D1824" t="str">
        <v>38049-52</v>
      </c>
      <c r="E1824" t="str">
        <v>CH. Ø49 8 PAF BLEUS + 7 SIFFLETS ARGENT</v>
      </c>
      <c r="F1824" t="str">
        <v>1</v>
      </c>
      <c r="H1824" t="str">
        <v>CHANDELLE</v>
      </c>
      <c r="I1824" t="str">
        <v>POT A FEU</v>
      </c>
      <c r="J1824" t="str">
        <v>50</v>
      </c>
      <c r="K1824" t="str">
        <v>SIFFLETS</v>
      </c>
      <c r="L1824" t="str">
        <v>BLEU</v>
      </c>
      <c r="M1824" t="str">
        <v>CN</v>
      </c>
      <c r="N1824" t="str">
        <v>F4</v>
      </c>
      <c r="O1824" t="str">
        <v>1.4G</v>
      </c>
      <c r="P1824" t="str">
        <v>1008-F4-69242604</v>
      </c>
      <c r="Q1824" t="str">
        <v>0.36</v>
      </c>
      <c r="R1824" t="str">
        <v>30</v>
      </c>
      <c r="S1824" t="str">
        <v>50</v>
      </c>
      <c r="T1824" t="str">
        <v>F-00000300</v>
      </c>
      <c r="U1824" t="str">
        <v>197</v>
      </c>
      <c r="V1824" t="str">
        <v>3.57862</v>
      </c>
      <c r="W1824" t="str">
        <v>0</v>
      </c>
      <c r="X1824" t="str">
        <v>https://youtu.be/ieZHxdiGsto</v>
      </c>
    </row>
    <row r="1825">
      <c r="A1825" t="str">
        <v>AutoTable</v>
      </c>
      <c r="D1825" t="str">
        <v>38049-56</v>
      </c>
      <c r="E1825" t="str">
        <v>CH. Ø49 8 PAF ROUGES + 7 SIFFLETS ARGENT</v>
      </c>
      <c r="F1825" t="str">
        <v>1</v>
      </c>
      <c r="H1825" t="str">
        <v>CHANDELLE</v>
      </c>
      <c r="I1825" t="str">
        <v>POT A FEU</v>
      </c>
      <c r="J1825" t="str">
        <v>50</v>
      </c>
      <c r="K1825" t="str">
        <v>SIFFLETS</v>
      </c>
      <c r="L1825" t="str">
        <v>ROUGE</v>
      </c>
      <c r="M1825" t="str">
        <v>CN</v>
      </c>
      <c r="N1825" t="str">
        <v>F4</v>
      </c>
      <c r="O1825" t="str">
        <v>1.4G</v>
      </c>
      <c r="P1825" t="str">
        <v>1008-F4-69242604</v>
      </c>
      <c r="Q1825" t="str">
        <v>0.36</v>
      </c>
      <c r="R1825" t="str">
        <v>30</v>
      </c>
      <c r="S1825" t="str">
        <v>50</v>
      </c>
      <c r="T1825" t="str">
        <v>F-00000300</v>
      </c>
      <c r="U1825" t="str">
        <v>77</v>
      </c>
      <c r="V1825" t="str">
        <v>5.228</v>
      </c>
      <c r="W1825" t="str">
        <v>9</v>
      </c>
      <c r="X1825" t="str">
        <v>https://tinyurl.com/y5gfck3h</v>
      </c>
    </row>
    <row r="1826">
      <c r="A1826" t="str">
        <v>AutoTable</v>
      </c>
      <c r="D1826" t="str">
        <v>38049-59</v>
      </c>
      <c r="E1826" t="str">
        <v>CH. Ø49 8 PAF FRISSON BLANC + 7 SIFFLETS ARGENT</v>
      </c>
      <c r="F1826" t="str">
        <v>1</v>
      </c>
      <c r="H1826" t="str">
        <v>CHANDELLE</v>
      </c>
      <c r="I1826" t="str">
        <v>POT A FEU</v>
      </c>
      <c r="J1826" t="str">
        <v>50</v>
      </c>
      <c r="K1826" t="str">
        <v>SIFFLETS</v>
      </c>
      <c r="L1826" t="str">
        <v>ARGENT</v>
      </c>
      <c r="M1826" t="str">
        <v>CN</v>
      </c>
      <c r="N1826" t="str">
        <v>F4</v>
      </c>
      <c r="O1826" t="str">
        <v>1.4G</v>
      </c>
      <c r="P1826" t="str">
        <v>1004-F4-69242604</v>
      </c>
      <c r="Q1826" t="str">
        <v>0.36</v>
      </c>
      <c r="R1826" t="str">
        <v>30</v>
      </c>
      <c r="S1826" t="str">
        <v>50</v>
      </c>
      <c r="T1826" t="str">
        <v>F-00000300</v>
      </c>
      <c r="U1826" t="str">
        <v>201</v>
      </c>
      <c r="V1826" t="str">
        <v>6.92524</v>
      </c>
      <c r="W1826" t="str">
        <v>90</v>
      </c>
      <c r="X1826" t="str">
        <v>https://tinyurl.com/y6ncr2sm</v>
      </c>
    </row>
    <row r="1827">
      <c r="A1827" t="str">
        <v>AutoTable</v>
      </c>
      <c r="D1827" t="str">
        <v>41350</v>
      </c>
      <c r="E1827" t="str">
        <v>CHAND. 50 MM 7 PAF CLIGNOTANT ARGENT</v>
      </c>
      <c r="F1827" t="str">
        <v>ANCIENNES REFS</v>
      </c>
      <c r="H1827" t="str">
        <v>CHANDELLE</v>
      </c>
      <c r="I1827" t="str">
        <v>POT A FEU</v>
      </c>
      <c r="J1827" t="str">
        <v>50</v>
      </c>
      <c r="K1827" t="str">
        <v>POT A FEU</v>
      </c>
      <c r="L1827" t="str">
        <v>ARGENT</v>
      </c>
      <c r="M1827" t="str">
        <v>EU</v>
      </c>
      <c r="N1827" t="str">
        <v>F4</v>
      </c>
      <c r="O1827" t="str">
        <v>1.4G</v>
      </c>
      <c r="P1827" t="str">
        <v>0163-F4-2296</v>
      </c>
      <c r="Q1827" t="str">
        <v>0.658</v>
      </c>
      <c r="R1827" t="str">
        <v>26</v>
      </c>
      <c r="S1827" t="str">
        <v>60</v>
      </c>
      <c r="T1827" t="str">
        <v>F-00000211</v>
      </c>
      <c r="U1827" t="str">
        <v>0</v>
      </c>
      <c r="V1827" t="str">
        <v>18.7</v>
      </c>
      <c r="W1827" t="str">
        <v>0</v>
      </c>
    </row>
    <row r="1828">
      <c r="A1828" t="str">
        <v>AutoTable</v>
      </c>
      <c r="D1828" t="str">
        <v>41930</v>
      </c>
      <c r="E1828" t="str">
        <v>CH. Ø30 10 PAF KAMURO</v>
      </c>
      <c r="F1828" t="str">
        <v>1</v>
      </c>
      <c r="H1828" t="str">
        <v>CHANDELLE</v>
      </c>
      <c r="I1828" t="str">
        <v>POT A FEU</v>
      </c>
      <c r="J1828" t="str">
        <v>30</v>
      </c>
      <c r="K1828" t="str">
        <v>PLEUREUR</v>
      </c>
      <c r="L1828" t="str">
        <v>KAMURO</v>
      </c>
      <c r="M1828" t="str">
        <v>EU</v>
      </c>
      <c r="N1828" t="str">
        <v>F4</v>
      </c>
      <c r="O1828" t="str">
        <v>1.4G</v>
      </c>
      <c r="P1828" t="str">
        <v>0163-F4-2292</v>
      </c>
      <c r="Q1828" t="str">
        <v>0.253</v>
      </c>
      <c r="R1828" t="str">
        <v>36</v>
      </c>
      <c r="S1828" t="str">
        <v>30</v>
      </c>
      <c r="T1828" t="str">
        <v>F-00000211</v>
      </c>
      <c r="U1828" t="str">
        <v>31</v>
      </c>
      <c r="V1828" t="str">
        <v>10.7</v>
      </c>
      <c r="W1828" t="str">
        <v>30</v>
      </c>
      <c r="X1828" t="str">
        <v>https://youtu.be/lbIdfT5CE-o</v>
      </c>
    </row>
    <row r="1829">
      <c r="A1829" t="str">
        <v>AutoTable</v>
      </c>
      <c r="D1829" t="str">
        <v>41950</v>
      </c>
      <c r="E1829" t="str">
        <v>CH. Ø50 7 PAF KAMURO</v>
      </c>
      <c r="F1829" t="str">
        <v>1</v>
      </c>
      <c r="H1829" t="str">
        <v>CHANDELLE</v>
      </c>
      <c r="I1829" t="str">
        <v>POT A FEU</v>
      </c>
      <c r="J1829" t="str">
        <v>50</v>
      </c>
      <c r="K1829" t="str">
        <v>PLEUREUR</v>
      </c>
      <c r="L1829" t="str">
        <v>KAMURO</v>
      </c>
      <c r="M1829" t="str">
        <v>EU</v>
      </c>
      <c r="N1829" t="str">
        <v>F4</v>
      </c>
      <c r="O1829" t="str">
        <v>1.4G</v>
      </c>
      <c r="P1829" t="str">
        <v>0163-F4-2296</v>
      </c>
      <c r="Q1829" t="str">
        <v>0.658</v>
      </c>
      <c r="R1829" t="str">
        <v>26</v>
      </c>
      <c r="S1829" t="str">
        <v>50</v>
      </c>
      <c r="T1829" t="str">
        <v>F-00000211</v>
      </c>
      <c r="U1829" t="str">
        <v>1</v>
      </c>
      <c r="V1829" t="str">
        <v>18.33</v>
      </c>
      <c r="W1829" t="str">
        <v>0</v>
      </c>
      <c r="X1829" t="str">
        <v>https://youtu.be/dbsk9X8gcd4</v>
      </c>
    </row>
    <row r="1830">
      <c r="A1830" t="str">
        <v>AutoTable</v>
      </c>
      <c r="D1830" t="str">
        <v>43245CB</v>
      </c>
      <c r="E1830" t="str">
        <v>CHAND 45MM 8 PAF CLIGNO BLC BB CLIGNO BLANC</v>
      </c>
      <c r="F1830" t="str">
        <v>SPECIFIC</v>
      </c>
      <c r="H1830" t="str">
        <v>CHANDELLE</v>
      </c>
      <c r="I1830" t="str">
        <v>POT A FEU</v>
      </c>
      <c r="J1830" t="str">
        <v>45</v>
      </c>
      <c r="K1830" t="str">
        <v>POT A FEU</v>
      </c>
      <c r="L1830" t="str">
        <v>BLANC</v>
      </c>
      <c r="M1830" t="str">
        <v>EU</v>
      </c>
      <c r="N1830" t="str">
        <v>F4</v>
      </c>
      <c r="O1830" t="str">
        <v>1.4G</v>
      </c>
      <c r="P1830" t="str">
        <v>1395-F4-0555/2013</v>
      </c>
      <c r="Q1830" t="str">
        <v>0.49</v>
      </c>
      <c r="R1830" t="str">
        <v>30</v>
      </c>
      <c r="S1830" t="str">
        <v>45</v>
      </c>
      <c r="T1830" t="str">
        <v>F-00000317</v>
      </c>
      <c r="U1830" t="str">
        <v>40</v>
      </c>
      <c r="V1830" t="str">
        <v>23.5</v>
      </c>
      <c r="W1830" t="str">
        <v>11</v>
      </c>
    </row>
    <row r="1831">
      <c r="A1831" t="str">
        <v>AutoTable</v>
      </c>
      <c r="D1831" t="str">
        <v>43750BC</v>
      </c>
      <c r="E1831" t="str">
        <v>CHAND. 50 MM 7 DEPARTS TRACANTES BLANCHES + SERP</v>
      </c>
      <c r="F1831" t="str">
        <v>ANCIENNES REFS</v>
      </c>
      <c r="H1831" t="str">
        <v>CHANDELLE</v>
      </c>
      <c r="I1831" t="str">
        <v>POT A FEU</v>
      </c>
      <c r="J1831" t="str">
        <v>50</v>
      </c>
      <c r="K1831" t="str">
        <v>SPECIAL SERPENTIN</v>
      </c>
      <c r="L1831" t="str">
        <v>BLANC</v>
      </c>
      <c r="M1831" t="str">
        <v>EU</v>
      </c>
      <c r="N1831" t="str">
        <v>F4</v>
      </c>
      <c r="O1831" t="str">
        <v>1.4G</v>
      </c>
      <c r="P1831" t="str">
        <v>0589-F4-0052</v>
      </c>
      <c r="Q1831" t="str">
        <v>0.212</v>
      </c>
      <c r="R1831" t="str">
        <v>36</v>
      </c>
      <c r="S1831" t="str">
        <v>50</v>
      </c>
      <c r="T1831" t="str">
        <v>F-00000270</v>
      </c>
      <c r="U1831" t="str">
        <v>0</v>
      </c>
      <c r="V1831" t="str">
        <v>22.25</v>
      </c>
      <c r="W1831" t="str">
        <v>0</v>
      </c>
    </row>
    <row r="1832">
      <c r="A1832" t="str">
        <v>AutoTable</v>
      </c>
      <c r="D1832" t="str">
        <v>43750SR</v>
      </c>
      <c r="E1832" t="str">
        <v>CHAND. 50 MM 7 DEPARTS TRACANTES ROUGES + SERPEN</v>
      </c>
      <c r="F1832" t="str">
        <v>ANCIENNES REFS</v>
      </c>
      <c r="H1832" t="str">
        <v>CHANDELLE</v>
      </c>
      <c r="I1832" t="str">
        <v>POT A FEU</v>
      </c>
      <c r="J1832" t="str">
        <v>50</v>
      </c>
      <c r="K1832" t="str">
        <v>SPECIAL SERPENTIN</v>
      </c>
      <c r="L1832" t="str">
        <v>ROUGE</v>
      </c>
      <c r="M1832" t="str">
        <v>EU</v>
      </c>
      <c r="N1832" t="str">
        <v>F4</v>
      </c>
      <c r="O1832" t="str">
        <v>1.4G</v>
      </c>
      <c r="P1832" t="str">
        <v>0589-F4-0017</v>
      </c>
      <c r="Q1832" t="str">
        <v>0.212</v>
      </c>
      <c r="R1832" t="str">
        <v>36</v>
      </c>
      <c r="S1832" t="str">
        <v>50</v>
      </c>
      <c r="T1832" t="str">
        <v>F-00000270</v>
      </c>
      <c r="U1832" t="str">
        <v>0</v>
      </c>
      <c r="V1832" t="str">
        <v>0.0625</v>
      </c>
      <c r="W1832" t="str">
        <v>0</v>
      </c>
    </row>
    <row r="1833">
      <c r="A1833" t="str">
        <v>AutoTable</v>
      </c>
      <c r="D1833" t="str">
        <v>43750W</v>
      </c>
      <c r="E1833" t="str">
        <v>CH. Ø50 8 PAF 7 SIFFLETS ARGENT</v>
      </c>
      <c r="F1833" t="str">
        <v>1</v>
      </c>
      <c r="H1833" t="str">
        <v>CHANDELLE</v>
      </c>
      <c r="I1833" t="str">
        <v>POT A FEU</v>
      </c>
      <c r="J1833" t="str">
        <v>50</v>
      </c>
      <c r="K1833" t="str">
        <v>SIFFLETS</v>
      </c>
      <c r="L1833" t="str">
        <v>ARGENT</v>
      </c>
      <c r="M1833" t="str">
        <v>EU</v>
      </c>
      <c r="N1833" t="str">
        <v>F4</v>
      </c>
      <c r="O1833" t="str">
        <v>1.4G</v>
      </c>
      <c r="P1833" t="str">
        <v>0589-F4-0052</v>
      </c>
      <c r="Q1833" t="str">
        <v>0.275</v>
      </c>
      <c r="R1833" t="str">
        <v>36</v>
      </c>
      <c r="S1833" t="str">
        <v>50</v>
      </c>
      <c r="T1833" t="str">
        <v>F-00000270</v>
      </c>
      <c r="U1833" t="str">
        <v>12</v>
      </c>
      <c r="V1833" t="str">
        <v>20.61417</v>
      </c>
      <c r="W1833" t="str">
        <v>0</v>
      </c>
      <c r="X1833" t="str">
        <v>https://youtu.be/qeRFOSuksCQ</v>
      </c>
    </row>
    <row r="1834">
      <c r="A1834" t="str">
        <v>AutoTable</v>
      </c>
      <c r="D1834" t="str">
        <v>44030B</v>
      </c>
      <c r="E1834" t="str">
        <v>CHAND. 30 MM 10 PAF BLEU</v>
      </c>
      <c r="F1834" t="str">
        <v>ANCIENNES REFS</v>
      </c>
      <c r="H1834" t="str">
        <v>CHANDELLE</v>
      </c>
      <c r="I1834" t="str">
        <v>POT A FEU</v>
      </c>
      <c r="J1834" t="str">
        <v>30</v>
      </c>
      <c r="K1834" t="str">
        <v>POT A FEU</v>
      </c>
      <c r="L1834" t="str">
        <v>BLEU</v>
      </c>
      <c r="M1834" t="str">
        <v>EU</v>
      </c>
      <c r="N1834" t="str">
        <v>F4</v>
      </c>
      <c r="O1834" t="str">
        <v>1.4G</v>
      </c>
      <c r="P1834" t="str">
        <v>0163-F4-2292</v>
      </c>
      <c r="Q1834" t="str">
        <v>0.253</v>
      </c>
      <c r="R1834" t="str">
        <v>36</v>
      </c>
      <c r="S1834" t="str">
        <v>50</v>
      </c>
      <c r="T1834" t="str">
        <v>F-00000211</v>
      </c>
      <c r="U1834" t="str">
        <v>0</v>
      </c>
      <c r="V1834" t="str">
        <v>10.16</v>
      </c>
      <c r="W1834" t="str">
        <v>0</v>
      </c>
    </row>
    <row r="1835">
      <c r="A1835" t="str">
        <v>AutoTable</v>
      </c>
      <c r="D1835" t="str">
        <v>44030BC</v>
      </c>
      <c r="E1835" t="str">
        <v>CHAND. 30 MM 10 PAF BLANC</v>
      </c>
      <c r="F1835" t="str">
        <v>ANCIENNES REFS</v>
      </c>
      <c r="H1835" t="str">
        <v>CHANDELLE</v>
      </c>
      <c r="I1835" t="str">
        <v>POT A FEU</v>
      </c>
      <c r="J1835" t="str">
        <v>30</v>
      </c>
      <c r="K1835" t="str">
        <v>POT A FEU</v>
      </c>
      <c r="L1835" t="str">
        <v>BLANC</v>
      </c>
      <c r="M1835" t="str">
        <v>EU</v>
      </c>
      <c r="N1835" t="str">
        <v>F4</v>
      </c>
      <c r="O1835" t="str">
        <v>1.4G</v>
      </c>
      <c r="P1835" t="str">
        <v>0163-F4-2292</v>
      </c>
      <c r="Q1835" t="str">
        <v>0.253</v>
      </c>
      <c r="R1835" t="str">
        <v>36</v>
      </c>
      <c r="S1835" t="str">
        <v>50</v>
      </c>
      <c r="T1835" t="str">
        <v>F-00000211</v>
      </c>
      <c r="U1835" t="str">
        <v>0</v>
      </c>
      <c r="V1835" t="str">
        <v>8.86</v>
      </c>
      <c r="W1835" t="str">
        <v>0</v>
      </c>
    </row>
    <row r="1836">
      <c r="A1836" t="str">
        <v>AutoTable</v>
      </c>
      <c r="D1836" t="str">
        <v>44030FO</v>
      </c>
      <c r="E1836" t="str">
        <v>CHAND. 30 MM 10 PAF FRISSONNANT OR</v>
      </c>
      <c r="F1836" t="str">
        <v>ANCIENNES REFS</v>
      </c>
      <c r="H1836" t="str">
        <v>CHANDELLE</v>
      </c>
      <c r="I1836" t="str">
        <v>POT A FEU</v>
      </c>
      <c r="J1836" t="str">
        <v>30</v>
      </c>
      <c r="K1836" t="str">
        <v>POT A FEU</v>
      </c>
      <c r="L1836" t="str">
        <v>OR</v>
      </c>
      <c r="M1836" t="str">
        <v>EU</v>
      </c>
      <c r="N1836" t="str">
        <v>F4</v>
      </c>
      <c r="O1836" t="str">
        <v>1.4G</v>
      </c>
      <c r="P1836" t="str">
        <v>0163-F4-2292</v>
      </c>
      <c r="Q1836" t="str">
        <v>0.253</v>
      </c>
      <c r="R1836" t="str">
        <v>36</v>
      </c>
      <c r="S1836" t="str">
        <v>50</v>
      </c>
      <c r="T1836" t="str">
        <v>F-00000211</v>
      </c>
      <c r="U1836" t="str">
        <v>0</v>
      </c>
      <c r="V1836" t="str">
        <v>10.36</v>
      </c>
      <c r="W1836" t="str">
        <v>0</v>
      </c>
    </row>
    <row r="1837">
      <c r="A1837" t="str">
        <v>AutoTable</v>
      </c>
      <c r="D1837" t="str">
        <v>44030J</v>
      </c>
      <c r="E1837" t="str">
        <v>CHAND. 30 MM 10 PAF JAUNE</v>
      </c>
      <c r="F1837" t="str">
        <v>OPPORTUNITE</v>
      </c>
      <c r="H1837" t="str">
        <v>CHANDELLE</v>
      </c>
      <c r="I1837" t="str">
        <v>POT A FEU</v>
      </c>
      <c r="J1837" t="str">
        <v>30</v>
      </c>
      <c r="K1837" t="str">
        <v>POT A FEU</v>
      </c>
      <c r="L1837" t="str">
        <v>JAUNE</v>
      </c>
      <c r="M1837" t="str">
        <v>EU</v>
      </c>
      <c r="N1837" t="str">
        <v>F4</v>
      </c>
      <c r="O1837" t="str">
        <v>1.4G</v>
      </c>
      <c r="P1837" t="str">
        <v>0163-F4-2292</v>
      </c>
      <c r="Q1837" t="str">
        <v>0.253</v>
      </c>
      <c r="R1837" t="str">
        <v>36</v>
      </c>
      <c r="S1837" t="str">
        <v>50</v>
      </c>
      <c r="T1837" t="str">
        <v>F-00000211</v>
      </c>
      <c r="U1837" t="str">
        <v>20</v>
      </c>
      <c r="V1837" t="str">
        <v>10.36</v>
      </c>
      <c r="W1837" t="str">
        <v>14</v>
      </c>
    </row>
    <row r="1838">
      <c r="A1838" t="str">
        <v>AutoTable</v>
      </c>
      <c r="D1838" t="str">
        <v>44030M</v>
      </c>
      <c r="E1838" t="str">
        <v>CHAND. 30 MM 10 PAF MULTICOLORE</v>
      </c>
      <c r="F1838" t="str">
        <v>ANCIENNES REFS</v>
      </c>
      <c r="H1838" t="str">
        <v>CHANDELLE</v>
      </c>
      <c r="I1838" t="str">
        <v>POT A FEU</v>
      </c>
      <c r="J1838" t="str">
        <v>30</v>
      </c>
      <c r="K1838" t="str">
        <v>POT A FEU</v>
      </c>
      <c r="L1838" t="str">
        <v>MULTICOLORE</v>
      </c>
      <c r="M1838" t="str">
        <v>EU</v>
      </c>
      <c r="N1838" t="str">
        <v>F4</v>
      </c>
      <c r="O1838" t="str">
        <v>1.4G</v>
      </c>
      <c r="P1838" t="str">
        <v>0163-F4-2292</v>
      </c>
      <c r="Q1838" t="str">
        <v>0.253</v>
      </c>
      <c r="R1838" t="str">
        <v>36</v>
      </c>
      <c r="S1838" t="str">
        <v>50</v>
      </c>
      <c r="T1838" t="str">
        <v>F-00000211</v>
      </c>
      <c r="U1838" t="str">
        <v>0</v>
      </c>
      <c r="V1838" t="str">
        <v>10.36</v>
      </c>
      <c r="W1838" t="str">
        <v>0</v>
      </c>
    </row>
    <row r="1839">
      <c r="A1839" t="str">
        <v>AutoTable</v>
      </c>
      <c r="D1839" t="str">
        <v>44030PA</v>
      </c>
      <c r="E1839" t="str">
        <v>CHAND. 30 MM 10 PAF ARGENT</v>
      </c>
      <c r="F1839" t="str">
        <v>ANCIENNES REFS</v>
      </c>
      <c r="H1839" t="str">
        <v>CHANDELLE</v>
      </c>
      <c r="I1839" t="str">
        <v>POT A FEU</v>
      </c>
      <c r="J1839" t="str">
        <v>30</v>
      </c>
      <c r="K1839" t="str">
        <v>POT A FEU</v>
      </c>
      <c r="L1839" t="str">
        <v>ARGENT</v>
      </c>
      <c r="M1839" t="str">
        <v>EU</v>
      </c>
      <c r="N1839" t="str">
        <v>F4</v>
      </c>
      <c r="O1839" t="str">
        <v>1.4G</v>
      </c>
      <c r="P1839" t="str">
        <v>0163-F4-2292</v>
      </c>
      <c r="Q1839" t="str">
        <v>0.253</v>
      </c>
      <c r="R1839" t="str">
        <v>36</v>
      </c>
      <c r="S1839" t="str">
        <v>50</v>
      </c>
      <c r="T1839" t="str">
        <v>F-00000211</v>
      </c>
      <c r="U1839" t="str">
        <v>0</v>
      </c>
      <c r="V1839" t="str">
        <v>8.84</v>
      </c>
      <c r="W1839" t="str">
        <v>0</v>
      </c>
    </row>
    <row r="1840">
      <c r="A1840" t="str">
        <v>AutoTable</v>
      </c>
      <c r="D1840" t="str">
        <v>44030R</v>
      </c>
      <c r="E1840" t="str">
        <v>CHAND. 30 MM 10 PAF ROUGE</v>
      </c>
      <c r="F1840" t="str">
        <v>ANCIENNES REFS</v>
      </c>
      <c r="H1840" t="str">
        <v>CHANDELLE</v>
      </c>
      <c r="I1840" t="str">
        <v>POT A FEU</v>
      </c>
      <c r="J1840" t="str">
        <v>30</v>
      </c>
      <c r="K1840" t="str">
        <v>POT A FEU</v>
      </c>
      <c r="L1840" t="str">
        <v>ROUGE</v>
      </c>
      <c r="M1840" t="str">
        <v>EU</v>
      </c>
      <c r="N1840" t="str">
        <v>F4</v>
      </c>
      <c r="O1840" t="str">
        <v>1.4G</v>
      </c>
      <c r="P1840" t="str">
        <v>0163-F4-2292</v>
      </c>
      <c r="Q1840" t="str">
        <v>0.253</v>
      </c>
      <c r="R1840" t="str">
        <v>36</v>
      </c>
      <c r="S1840" t="str">
        <v>50</v>
      </c>
      <c r="T1840" t="str">
        <v>F-00000211</v>
      </c>
      <c r="U1840" t="str">
        <v>0</v>
      </c>
      <c r="V1840" t="str">
        <v>10.36</v>
      </c>
      <c r="W1840" t="str">
        <v>0</v>
      </c>
    </row>
    <row r="1841">
      <c r="A1841" t="str">
        <v>AutoTable</v>
      </c>
      <c r="D1841" t="str">
        <v>44030SP</v>
      </c>
      <c r="E1841" t="str">
        <v>CHAND. 30 MM 10 PAF SAULE PLEUREUR</v>
      </c>
      <c r="F1841" t="str">
        <v>ANCIENNES REFS</v>
      </c>
      <c r="H1841" t="str">
        <v>CHANDELLE</v>
      </c>
      <c r="I1841" t="str">
        <v>POT A FEU</v>
      </c>
      <c r="J1841" t="str">
        <v>30</v>
      </c>
      <c r="K1841" t="str">
        <v>POT A FEU</v>
      </c>
      <c r="L1841" t="str">
        <v>OR</v>
      </c>
      <c r="M1841" t="str">
        <v>EU</v>
      </c>
      <c r="N1841" t="str">
        <v>F4</v>
      </c>
      <c r="O1841" t="str">
        <v>1.4G</v>
      </c>
      <c r="P1841" t="str">
        <v>0163-F4-2292</v>
      </c>
      <c r="Q1841" t="str">
        <v>0.253</v>
      </c>
      <c r="R1841" t="str">
        <v>36</v>
      </c>
      <c r="S1841" t="str">
        <v>50</v>
      </c>
      <c r="T1841" t="str">
        <v>F-00000211</v>
      </c>
      <c r="U1841" t="str">
        <v>0</v>
      </c>
      <c r="V1841" t="str">
        <v>10.36</v>
      </c>
      <c r="W1841" t="str">
        <v>0</v>
      </c>
    </row>
    <row r="1842">
      <c r="A1842" t="str">
        <v>AutoTable</v>
      </c>
      <c r="D1842" t="str">
        <v>44030VE</v>
      </c>
      <c r="E1842" t="str">
        <v>CHAND. 30 MM 10 PAF VERT</v>
      </c>
      <c r="F1842" t="str">
        <v>ANCIENNES REFS</v>
      </c>
      <c r="H1842" t="str">
        <v>CHANDELLE</v>
      </c>
      <c r="I1842" t="str">
        <v>POT A FEU</v>
      </c>
      <c r="J1842" t="str">
        <v>30</v>
      </c>
      <c r="K1842" t="str">
        <v>POT A FEU</v>
      </c>
      <c r="L1842" t="str">
        <v>VERT</v>
      </c>
      <c r="M1842" t="str">
        <v>EU</v>
      </c>
      <c r="N1842" t="str">
        <v>F4</v>
      </c>
      <c r="O1842" t="str">
        <v>1.4G</v>
      </c>
      <c r="P1842" t="str">
        <v>0163-F4-2292</v>
      </c>
      <c r="Q1842" t="str">
        <v>0.253</v>
      </c>
      <c r="R1842" t="str">
        <v>36</v>
      </c>
      <c r="S1842" t="str">
        <v>50</v>
      </c>
      <c r="T1842" t="str">
        <v>F-00000211</v>
      </c>
      <c r="U1842" t="str">
        <v>0</v>
      </c>
      <c r="V1842" t="str">
        <v>10.36</v>
      </c>
      <c r="W1842" t="str">
        <v>0</v>
      </c>
    </row>
    <row r="1843">
      <c r="A1843" t="str">
        <v>AutoTable</v>
      </c>
      <c r="D1843" t="str">
        <v>44350</v>
      </c>
      <c r="E1843" t="str">
        <v>CHAND 50 MM 7 DEPARTS SIFFLETS ARGENT</v>
      </c>
      <c r="F1843" t="str">
        <v>ANCIENNES REFS</v>
      </c>
      <c r="H1843" t="str">
        <v>CHANDELLE</v>
      </c>
      <c r="I1843" t="str">
        <v>POT A FEU</v>
      </c>
      <c r="J1843" t="str">
        <v>50</v>
      </c>
      <c r="K1843" t="str">
        <v>SPECIAL SIFFLET</v>
      </c>
      <c r="L1843" t="str">
        <v>ARGENT</v>
      </c>
      <c r="M1843" t="str">
        <v>EU</v>
      </c>
      <c r="N1843" t="str">
        <v>F4</v>
      </c>
      <c r="O1843" t="str">
        <v>1.4G</v>
      </c>
      <c r="P1843" t="str">
        <v>0163-F4-1226</v>
      </c>
      <c r="Q1843" t="str">
        <v>0.351</v>
      </c>
      <c r="R1843" t="str">
        <v>26</v>
      </c>
      <c r="S1843" t="str">
        <v>50</v>
      </c>
      <c r="T1843" t="str">
        <v>F-00000211</v>
      </c>
      <c r="U1843" t="str">
        <v>0</v>
      </c>
      <c r="V1843" t="str">
        <v>20.44</v>
      </c>
      <c r="W1843" t="str">
        <v>0</v>
      </c>
    </row>
    <row r="1844">
      <c r="A1844" t="str">
        <v>AutoTable</v>
      </c>
      <c r="D1844" t="str">
        <v>38026-13</v>
      </c>
      <c r="E1844" t="str">
        <v>CHAND 25 MM 8 DEPARTS - COMETES CLIGNO BLANC</v>
      </c>
      <c r="F1844" t="str">
        <v>COLOR/STANDARD</v>
      </c>
      <c r="H1844" t="str">
        <v>COLOR</v>
      </c>
      <c r="I1844" t="str">
        <v>CHANDELLE</v>
      </c>
      <c r="J1844" t="str">
        <v>25</v>
      </c>
      <c r="K1844" t="str">
        <v>COMETE CLIGNO</v>
      </c>
      <c r="L1844" t="str">
        <v>BLANC</v>
      </c>
      <c r="M1844" t="str">
        <v>CN</v>
      </c>
      <c r="N1844" t="str">
        <v>F3</v>
      </c>
      <c r="O1844" t="str">
        <v>1.4G</v>
      </c>
      <c r="P1844" t="str">
        <v>1008-F3-69242599</v>
      </c>
      <c r="Q1844" t="str">
        <v>0.078</v>
      </c>
      <c r="R1844" t="str">
        <v>30</v>
      </c>
      <c r="S1844" t="str">
        <v>25</v>
      </c>
      <c r="T1844" t="str">
        <v>F-00000232</v>
      </c>
      <c r="U1844" t="str">
        <v>1944</v>
      </c>
      <c r="V1844" t="str">
        <v>1.31239</v>
      </c>
      <c r="W1844" t="str">
        <v>0</v>
      </c>
    </row>
    <row r="1845">
      <c r="A1845" t="str">
        <v>AutoTable</v>
      </c>
      <c r="D1845" t="str">
        <v>38031-13</v>
      </c>
      <c r="E1845" t="str">
        <v>CHAND. 30 MM 8 COMÈTES GERBES FLEURIES CLIGNO ARGT</v>
      </c>
      <c r="F1845" t="str">
        <v>COLOR/STANDARD</v>
      </c>
      <c r="H1845" t="str">
        <v>COLOR</v>
      </c>
      <c r="I1845" t="str">
        <v>CHANDELLE</v>
      </c>
      <c r="J1845" t="str">
        <v>30</v>
      </c>
      <c r="K1845" t="str">
        <v>COMETE CLIGNO</v>
      </c>
      <c r="L1845" t="str">
        <v>ARGENT</v>
      </c>
      <c r="M1845" t="str">
        <v>CN</v>
      </c>
      <c r="N1845" t="str">
        <v>F3</v>
      </c>
      <c r="O1845" t="str">
        <v>1.4G</v>
      </c>
      <c r="P1845" t="str">
        <v>1008-F3-69242599</v>
      </c>
      <c r="Q1845" t="str">
        <v>0.132</v>
      </c>
      <c r="R1845" t="str">
        <v>30</v>
      </c>
      <c r="S1845" t="str">
        <v>25</v>
      </c>
      <c r="T1845" t="str">
        <v>F-00000300</v>
      </c>
      <c r="U1845" t="str">
        <v>604</v>
      </c>
      <c r="V1845" t="str">
        <v>1.66</v>
      </c>
      <c r="W1845" t="str">
        <v>0</v>
      </c>
    </row>
    <row r="1846">
      <c r="A1846" t="str">
        <v>AutoTable</v>
      </c>
      <c r="D1846" t="str">
        <v>38031-18</v>
      </c>
      <c r="E1846" t="str">
        <v>CHAND. 30 MM 8 COMÈTES FILET D'OR</v>
      </c>
      <c r="F1846" t="str">
        <v>COLOR/STANDARD</v>
      </c>
      <c r="H1846" t="str">
        <v>COLOR</v>
      </c>
      <c r="I1846" t="str">
        <v>CHANDELLE</v>
      </c>
      <c r="J1846" t="str">
        <v>30</v>
      </c>
      <c r="K1846" t="str">
        <v>COMETE</v>
      </c>
      <c r="L1846" t="str">
        <v>OR</v>
      </c>
      <c r="M1846" t="str">
        <v>CN</v>
      </c>
      <c r="N1846" t="str">
        <v>F3</v>
      </c>
      <c r="O1846" t="str">
        <v>1.4G</v>
      </c>
      <c r="P1846" t="str">
        <v>1008-F3-69242599</v>
      </c>
      <c r="Q1846" t="str">
        <v>0.132</v>
      </c>
      <c r="R1846" t="str">
        <v>30</v>
      </c>
      <c r="S1846" t="str">
        <v>25</v>
      </c>
      <c r="T1846" t="str">
        <v>F-00000300</v>
      </c>
      <c r="U1846" t="str">
        <v>406</v>
      </c>
      <c r="V1846" t="str">
        <v>1.71968</v>
      </c>
      <c r="W1846" t="str">
        <v>14</v>
      </c>
    </row>
    <row r="1847">
      <c r="A1847" t="str">
        <v>AutoTable</v>
      </c>
      <c r="D1847" t="str">
        <v>B54020</v>
      </c>
      <c r="E1847" t="str">
        <v>ORIS ROUGE</v>
      </c>
      <c r="F1847" t="str">
        <v>COLOR/STANDARD</v>
      </c>
      <c r="H1847" t="str">
        <v>COLOR</v>
      </c>
      <c r="I1847" t="str">
        <v>CHANDELLE</v>
      </c>
      <c r="J1847" t="str">
        <v>50</v>
      </c>
      <c r="K1847" t="str">
        <v>SPECIAL SIFFLET</v>
      </c>
      <c r="L1847" t="str">
        <v>ROUGE</v>
      </c>
      <c r="M1847" t="str">
        <v>FR</v>
      </c>
      <c r="N1847" t="str">
        <v>F4</v>
      </c>
      <c r="O1847" t="str">
        <v>1.4G</v>
      </c>
      <c r="P1847" t="str">
        <v>1008-F4-69242604</v>
      </c>
      <c r="Q1847" t="str">
        <v>0.36</v>
      </c>
      <c r="R1847" t="str">
        <v>30</v>
      </c>
      <c r="S1847" t="str">
        <v>50</v>
      </c>
      <c r="T1847" t="str">
        <v>F-00000480</v>
      </c>
      <c r="U1847" t="str">
        <v>914</v>
      </c>
      <c r="V1847" t="str">
        <v>6.67</v>
      </c>
      <c r="W1847" t="str">
        <v>0</v>
      </c>
    </row>
    <row r="1848">
      <c r="A1848" t="str">
        <v>AutoTable</v>
      </c>
      <c r="D1848" t="str">
        <v>B54025</v>
      </c>
      <c r="E1848" t="str">
        <v>ALPHA</v>
      </c>
      <c r="F1848" t="str">
        <v>COLOR/STANDARD</v>
      </c>
      <c r="H1848" t="str">
        <v>COLOR</v>
      </c>
      <c r="I1848" t="str">
        <v>CHANDELLE</v>
      </c>
      <c r="J1848" t="str">
        <v>30</v>
      </c>
      <c r="K1848" t="str">
        <v>COMETE</v>
      </c>
      <c r="L1848" t="str">
        <v>OR</v>
      </c>
      <c r="M1848" t="str">
        <v>FR</v>
      </c>
      <c r="N1848" t="str">
        <v>F3</v>
      </c>
      <c r="O1848" t="str">
        <v>1.4G</v>
      </c>
      <c r="P1848" t="str">
        <v>1008-F3-69242599</v>
      </c>
      <c r="Q1848" t="str">
        <v>0.132</v>
      </c>
      <c r="R1848" t="str">
        <v>30</v>
      </c>
      <c r="S1848" t="str">
        <v>25</v>
      </c>
      <c r="T1848" t="str">
        <v>F-00000480</v>
      </c>
      <c r="U1848" t="str">
        <v>649</v>
      </c>
      <c r="V1848" t="str">
        <v>2.2114</v>
      </c>
      <c r="W1848" t="str">
        <v>0</v>
      </c>
    </row>
    <row r="1849">
      <c r="A1849" t="str">
        <v>AutoTable</v>
      </c>
      <c r="D1849" t="str">
        <v>B54030</v>
      </c>
      <c r="E1849" t="str">
        <v>HYPHEN DORÉ</v>
      </c>
      <c r="F1849" t="str">
        <v>COLOR/STANDARD</v>
      </c>
      <c r="H1849" t="str">
        <v>COLOR</v>
      </c>
      <c r="I1849" t="str">
        <v>CHANDELLE</v>
      </c>
      <c r="J1849" t="str">
        <v>25</v>
      </c>
      <c r="K1849" t="str">
        <v>BOMBE TRONC</v>
      </c>
      <c r="L1849" t="str">
        <v>OR</v>
      </c>
      <c r="M1849" t="str">
        <v>FR</v>
      </c>
      <c r="N1849" t="str">
        <v>F3</v>
      </c>
      <c r="O1849" t="str">
        <v>1.4G</v>
      </c>
      <c r="P1849" t="str">
        <v>1008-F3-69242599</v>
      </c>
      <c r="Q1849" t="str">
        <v>0.105</v>
      </c>
      <c r="R1849" t="str">
        <v>30</v>
      </c>
      <c r="S1849" t="str">
        <v>25</v>
      </c>
      <c r="T1849" t="str">
        <v>F-00000480</v>
      </c>
      <c r="U1849" t="str">
        <v>2086</v>
      </c>
      <c r="V1849" t="str">
        <v>1.76867</v>
      </c>
      <c r="W1849" t="str">
        <v>0</v>
      </c>
    </row>
    <row r="1850">
      <c r="A1850" t="str">
        <v>AutoTable</v>
      </c>
      <c r="D1850" t="str">
        <v>B54047</v>
      </c>
      <c r="E1850" t="str">
        <v>ULYSSE</v>
      </c>
      <c r="F1850" t="str">
        <v>COLOR/STANDARD</v>
      </c>
      <c r="H1850" t="str">
        <v>COLOR</v>
      </c>
      <c r="I1850" t="str">
        <v>CHANDELLE</v>
      </c>
      <c r="J1850" t="str">
        <v>25</v>
      </c>
      <c r="K1850" t="str">
        <v>COMETE CLIGNO</v>
      </c>
      <c r="L1850" t="str">
        <v>BLANC</v>
      </c>
      <c r="M1850" t="str">
        <v>FR</v>
      </c>
      <c r="N1850" t="str">
        <v>F3</v>
      </c>
      <c r="O1850" t="str">
        <v>1.4G</v>
      </c>
      <c r="P1850" t="str">
        <v>1008-F3-69242599</v>
      </c>
      <c r="Q1850" t="str">
        <v>0.078</v>
      </c>
      <c r="R1850" t="str">
        <v>30</v>
      </c>
      <c r="S1850" t="str">
        <v>25</v>
      </c>
      <c r="T1850" t="str">
        <v>F-00000480</v>
      </c>
      <c r="U1850" t="str">
        <v>297</v>
      </c>
      <c r="V1850" t="str">
        <v>1.76867</v>
      </c>
      <c r="W1850" t="str">
        <v>0</v>
      </c>
    </row>
    <row r="1851">
      <c r="A1851" t="str">
        <v>AutoTable</v>
      </c>
      <c r="D1851" t="str">
        <v>B54049</v>
      </c>
      <c r="E1851" t="str">
        <v>GALICE ROUGE</v>
      </c>
      <c r="F1851" t="str">
        <v>COLOR/STANDARD</v>
      </c>
      <c r="H1851" t="str">
        <v>COLOR</v>
      </c>
      <c r="I1851" t="str">
        <v>CHANDELLE</v>
      </c>
      <c r="J1851" t="str">
        <v>50</v>
      </c>
      <c r="K1851" t="str">
        <v>MOSAIQUE</v>
      </c>
      <c r="L1851" t="str">
        <v>ROUGE</v>
      </c>
      <c r="M1851" t="str">
        <v>FR</v>
      </c>
      <c r="N1851" t="str">
        <v>F4</v>
      </c>
      <c r="O1851" t="str">
        <v>1.4G</v>
      </c>
      <c r="P1851" t="str">
        <v>1008-F4-69245795</v>
      </c>
      <c r="Q1851" t="str">
        <v>0.359</v>
      </c>
      <c r="R1851" t="str">
        <v>30</v>
      </c>
      <c r="S1851" t="str">
        <v>50</v>
      </c>
      <c r="T1851" t="str">
        <v>F-00000480</v>
      </c>
      <c r="U1851" t="str">
        <v>72</v>
      </c>
      <c r="V1851" t="str">
        <v>6.23</v>
      </c>
      <c r="W1851" t="str">
        <v>0</v>
      </c>
    </row>
    <row r="1852">
      <c r="A1852" t="str">
        <v>AutoTable</v>
      </c>
      <c r="D1852" t="str">
        <v>01935I</v>
      </c>
      <c r="E1852" t="str">
        <v>CA.4 BATT. 30 MM 19 CPS BBETTES AVEC TRONC</v>
      </c>
      <c r="F1852" t="str">
        <v>COLOR/STANDARD</v>
      </c>
      <c r="H1852" t="str">
        <v>COLOR</v>
      </c>
      <c r="I1852" t="str">
        <v>COMPACT</v>
      </c>
      <c r="J1852" t="str">
        <v>30</v>
      </c>
      <c r="K1852" t="str">
        <v>BOMBE</v>
      </c>
      <c r="L1852" t="str">
        <v>ASSORTI</v>
      </c>
      <c r="M1852" t="str">
        <v>CN</v>
      </c>
      <c r="N1852" t="str">
        <v>F3</v>
      </c>
      <c r="O1852" t="str">
        <v>1.4G</v>
      </c>
      <c r="P1852" t="str">
        <v>1008-F3-69245094</v>
      </c>
      <c r="Q1852" t="str">
        <v>0.428</v>
      </c>
      <c r="R1852" t="str">
        <v>30</v>
      </c>
      <c r="S1852" t="str">
        <v>25</v>
      </c>
      <c r="T1852" t="str">
        <v>F-00000234</v>
      </c>
      <c r="U1852" t="str">
        <v>2112</v>
      </c>
      <c r="V1852" t="str">
        <v>3.51455</v>
      </c>
      <c r="W1852" t="str">
        <v>0</v>
      </c>
    </row>
    <row r="1853">
      <c r="A1853" t="str">
        <v>AutoTable</v>
      </c>
      <c r="D1853" t="str">
        <v>02022-08</v>
      </c>
      <c r="E1853" t="str">
        <v>BATT. 20 MM 20 CPS BBTTES MULTIPASTEL AVEC TRONC</v>
      </c>
      <c r="F1853" t="str">
        <v>COLOR/STANDARD</v>
      </c>
      <c r="H1853" t="str">
        <v>COLOR</v>
      </c>
      <c r="I1853" t="str">
        <v>COMPACT</v>
      </c>
      <c r="J1853" t="str">
        <v>20</v>
      </c>
      <c r="K1853" t="str">
        <v>COMETE</v>
      </c>
      <c r="L1853" t="str">
        <v>ARGENT</v>
      </c>
      <c r="M1853" t="str">
        <v>CN</v>
      </c>
      <c r="N1853" t="str">
        <v>F2</v>
      </c>
      <c r="O1853" t="str">
        <v>1.4G</v>
      </c>
      <c r="P1853" t="str">
        <v>1008-F2-69254048</v>
      </c>
      <c r="Q1853" t="str">
        <v>0.124</v>
      </c>
      <c r="R1853" t="str">
        <v>30</v>
      </c>
      <c r="S1853" t="str">
        <v>8</v>
      </c>
      <c r="T1853" t="str">
        <v>F-00000300</v>
      </c>
      <c r="U1853" t="str">
        <v>703</v>
      </c>
      <c r="V1853" t="str">
        <v>1.44974</v>
      </c>
      <c r="W1853" t="str">
        <v>0</v>
      </c>
    </row>
    <row r="1854">
      <c r="A1854" t="str">
        <v>AutoTable</v>
      </c>
      <c r="D1854" t="str">
        <v>04026-16</v>
      </c>
      <c r="E1854" t="str">
        <v>CA.4 BATT 40CPS 25MM 04026O/04028CB/04027TRI/04026</v>
      </c>
      <c r="F1854" t="str">
        <v>COLOR/STANDARD</v>
      </c>
      <c r="H1854" t="str">
        <v>COLOR</v>
      </c>
      <c r="I1854" t="str">
        <v>COMPACT</v>
      </c>
      <c r="J1854" t="str">
        <v>25</v>
      </c>
      <c r="K1854" t="str">
        <v>MULTI EFFETS</v>
      </c>
      <c r="L1854" t="str">
        <v>ASSORTI</v>
      </c>
      <c r="M1854" t="str">
        <v>CN</v>
      </c>
      <c r="N1854" t="str">
        <v>F3</v>
      </c>
      <c r="O1854" t="str">
        <v>1.4G</v>
      </c>
      <c r="P1854" t="str">
        <v>1008-F3-692486/02/03/07</v>
      </c>
      <c r="Q1854" t="str">
        <v>0.537</v>
      </c>
      <c r="R1854" t="str">
        <v>30</v>
      </c>
      <c r="S1854" t="str">
        <v>25</v>
      </c>
      <c r="T1854" t="str">
        <v>F-00000234</v>
      </c>
      <c r="U1854" t="str">
        <v>836</v>
      </c>
      <c r="V1854" t="str">
        <v>6.3275</v>
      </c>
      <c r="W1854" t="str">
        <v>0</v>
      </c>
    </row>
    <row r="1855">
      <c r="A1855" t="str">
        <v>AutoTable</v>
      </c>
      <c r="D1855" t="str">
        <v>B54019</v>
      </c>
      <c r="E1855" t="str">
        <v>AUSTRALIS-GULLIVER-BLEUET-TERRE NEUVE</v>
      </c>
      <c r="F1855" t="str">
        <v>COLOR/STANDARD</v>
      </c>
      <c r="H1855" t="str">
        <v>COLOR</v>
      </c>
      <c r="I1855" t="str">
        <v>COMPACT</v>
      </c>
      <c r="J1855" t="str">
        <v>25</v>
      </c>
      <c r="K1855" t="str">
        <v>MOSAIQUE</v>
      </c>
      <c r="L1855" t="str">
        <v>ORANGE</v>
      </c>
      <c r="M1855" t="str">
        <v>FR</v>
      </c>
      <c r="N1855" t="str">
        <v>F3</v>
      </c>
      <c r="O1855" t="str">
        <v>1.4G</v>
      </c>
      <c r="P1855" t="str">
        <v>1008-F3-69248603</v>
      </c>
      <c r="Q1855" t="str">
        <v>0.537</v>
      </c>
      <c r="R1855" t="str">
        <v>30</v>
      </c>
      <c r="S1855" t="str">
        <v>25</v>
      </c>
      <c r="T1855" t="str">
        <v>F-00000480</v>
      </c>
      <c r="U1855" t="str">
        <v>1784</v>
      </c>
      <c r="V1855" t="str">
        <v>6.78458</v>
      </c>
      <c r="W1855" t="str">
        <v>768</v>
      </c>
    </row>
    <row r="1856">
      <c r="A1856" t="str">
        <v>AutoTable</v>
      </c>
      <c r="D1856" t="str">
        <v>B54021</v>
      </c>
      <c r="E1856" t="str">
        <v>BLEUET</v>
      </c>
      <c r="F1856" t="str">
        <v>COLOR/STANDARD</v>
      </c>
      <c r="H1856" t="str">
        <v>COLOR</v>
      </c>
      <c r="I1856" t="str">
        <v>COMPACT</v>
      </c>
      <c r="J1856" t="str">
        <v>25</v>
      </c>
      <c r="K1856" t="str">
        <v>BOMBE</v>
      </c>
      <c r="L1856" t="str">
        <v>TRICOLORE</v>
      </c>
      <c r="M1856" t="str">
        <v>FR</v>
      </c>
      <c r="N1856" t="str">
        <v>F2</v>
      </c>
      <c r="O1856" t="str">
        <v>1.4G</v>
      </c>
      <c r="P1856" t="str">
        <v>1008-F2-69259638</v>
      </c>
      <c r="Q1856" t="str">
        <v>0.488</v>
      </c>
      <c r="R1856" t="str">
        <v>30</v>
      </c>
      <c r="S1856" t="str">
        <v>25</v>
      </c>
      <c r="T1856" t="str">
        <v>F-00000480</v>
      </c>
      <c r="U1856" t="str">
        <v>0</v>
      </c>
      <c r="V1856" t="str">
        <v>5.976</v>
      </c>
      <c r="W1856" t="str">
        <v>0</v>
      </c>
    </row>
    <row r="1857">
      <c r="A1857" t="str">
        <v>AutoTable</v>
      </c>
      <c r="D1857" t="str">
        <v>B54022</v>
      </c>
      <c r="E1857" t="str">
        <v>ATLAS BLEU-HOLDEN-COSMOS-ARCHIPEL</v>
      </c>
      <c r="F1857" t="str">
        <v>COLOR/STANDARD</v>
      </c>
      <c r="H1857" t="str">
        <v>COLOR</v>
      </c>
      <c r="I1857" t="str">
        <v>COMPACT</v>
      </c>
      <c r="J1857" t="str">
        <v>30</v>
      </c>
      <c r="K1857" t="str">
        <v>BOMBE</v>
      </c>
      <c r="L1857" t="str">
        <v>BLEU</v>
      </c>
      <c r="M1857" t="str">
        <v>FR</v>
      </c>
      <c r="N1857" t="str">
        <v>F3</v>
      </c>
      <c r="O1857" t="str">
        <v>1.4G</v>
      </c>
      <c r="P1857" t="str">
        <v>1008-F3-69245094</v>
      </c>
      <c r="Q1857" t="str">
        <v>0.428</v>
      </c>
      <c r="R1857" t="str">
        <v>30</v>
      </c>
      <c r="S1857" t="str">
        <v>25</v>
      </c>
      <c r="T1857" t="str">
        <v>F-00000480</v>
      </c>
      <c r="U1857" t="str">
        <v>3236</v>
      </c>
      <c r="V1857" t="str">
        <v>4.67432</v>
      </c>
      <c r="W1857" t="str">
        <v>0</v>
      </c>
    </row>
    <row r="1858">
      <c r="A1858" t="str">
        <v>AutoTable</v>
      </c>
      <c r="D1858" t="str">
        <v>B54024</v>
      </c>
      <c r="E1858" t="str">
        <v>GULLIVER</v>
      </c>
      <c r="F1858" t="str">
        <v>COLOR/STANDARD</v>
      </c>
      <c r="H1858" t="str">
        <v>COLOR</v>
      </c>
      <c r="I1858" t="str">
        <v>COMPACT</v>
      </c>
      <c r="J1858" t="str">
        <v>25</v>
      </c>
      <c r="K1858" t="str">
        <v>SPECIAL FEUILLE</v>
      </c>
      <c r="L1858" t="str">
        <v>BLANC</v>
      </c>
      <c r="M1858" t="str">
        <v>FR</v>
      </c>
      <c r="N1858" t="str">
        <v>F2</v>
      </c>
      <c r="O1858" t="str">
        <v>1.4G</v>
      </c>
      <c r="P1858" t="str">
        <v>1008-F2-69248607</v>
      </c>
      <c r="Q1858" t="str">
        <v>0.3</v>
      </c>
      <c r="R1858" t="str">
        <v>30</v>
      </c>
      <c r="S1858" t="str">
        <v>8</v>
      </c>
      <c r="T1858" t="str">
        <v>F-00000480</v>
      </c>
      <c r="U1858" t="str">
        <v>40</v>
      </c>
      <c r="V1858" t="str">
        <v>5.68725</v>
      </c>
      <c r="W1858" t="str">
        <v>0</v>
      </c>
    </row>
    <row r="1859">
      <c r="A1859" t="str">
        <v>AutoTable</v>
      </c>
      <c r="D1859" t="str">
        <v>B54027</v>
      </c>
      <c r="E1859" t="str">
        <v>TERRE NEUVE</v>
      </c>
      <c r="F1859" t="str">
        <v>COLOR/STANDARD</v>
      </c>
      <c r="H1859" t="str">
        <v>COLOR</v>
      </c>
      <c r="I1859" t="str">
        <v>COMPACT</v>
      </c>
      <c r="J1859" t="str">
        <v>25</v>
      </c>
      <c r="K1859" t="str">
        <v>MOSAIQUE</v>
      </c>
      <c r="L1859" t="str">
        <v>OR</v>
      </c>
      <c r="M1859" t="str">
        <v>FR</v>
      </c>
      <c r="N1859" t="str">
        <v>F3</v>
      </c>
      <c r="O1859" t="str">
        <v>1.4G</v>
      </c>
      <c r="P1859" t="str">
        <v>1008-F3-69248603</v>
      </c>
      <c r="Q1859" t="str">
        <v>0.68</v>
      </c>
      <c r="R1859" t="str">
        <v>30</v>
      </c>
      <c r="S1859" t="str">
        <v>25</v>
      </c>
      <c r="T1859" t="str">
        <v>F-00000480</v>
      </c>
      <c r="U1859" t="str">
        <v>0</v>
      </c>
      <c r="V1859" t="str">
        <v>6.16333</v>
      </c>
      <c r="W1859" t="str">
        <v>0</v>
      </c>
    </row>
    <row r="1860">
      <c r="A1860" t="str">
        <v>AutoTable</v>
      </c>
      <c r="D1860" t="str">
        <v>B54028</v>
      </c>
      <c r="E1860" t="str">
        <v>HOLDEN</v>
      </c>
      <c r="F1860" t="str">
        <v>COLOR/STANDARD</v>
      </c>
      <c r="H1860" t="str">
        <v>COLOR</v>
      </c>
      <c r="I1860" t="str">
        <v>COMPACT</v>
      </c>
      <c r="J1860" t="str">
        <v>30</v>
      </c>
      <c r="K1860" t="str">
        <v>BOMBE</v>
      </c>
      <c r="L1860" t="str">
        <v>OR</v>
      </c>
      <c r="M1860" t="str">
        <v>FR</v>
      </c>
      <c r="N1860" t="str">
        <v>F3</v>
      </c>
      <c r="O1860" t="str">
        <v>1.4G</v>
      </c>
      <c r="P1860" t="str">
        <v>1008-F3-69245094</v>
      </c>
      <c r="Q1860" t="str">
        <v>0.428</v>
      </c>
      <c r="R1860" t="str">
        <v>30</v>
      </c>
      <c r="S1860" t="str">
        <v>25</v>
      </c>
      <c r="T1860" t="str">
        <v>F-00000480</v>
      </c>
      <c r="U1860" t="str">
        <v>0</v>
      </c>
      <c r="V1860" t="str">
        <v>4.13</v>
      </c>
      <c r="W1860" t="str">
        <v>0</v>
      </c>
    </row>
    <row r="1861">
      <c r="A1861" t="str">
        <v>AutoTable</v>
      </c>
      <c r="D1861" t="str">
        <v>B54029</v>
      </c>
      <c r="E1861" t="str">
        <v>NEPTUNE</v>
      </c>
      <c r="F1861" t="str">
        <v>COLOR/STANDARD</v>
      </c>
      <c r="H1861" t="str">
        <v>COLOR</v>
      </c>
      <c r="I1861" t="str">
        <v>COMPACT</v>
      </c>
      <c r="J1861" t="str">
        <v>20</v>
      </c>
      <c r="K1861" t="str">
        <v>BOMBE TRONC</v>
      </c>
      <c r="L1861" t="str">
        <v>ROUGE</v>
      </c>
      <c r="M1861" t="str">
        <v>FR</v>
      </c>
      <c r="N1861" t="str">
        <v>F2</v>
      </c>
      <c r="O1861" t="str">
        <v>1.4G</v>
      </c>
      <c r="P1861" t="str">
        <v>1008-F2-69254048</v>
      </c>
      <c r="Q1861" t="str">
        <v>0.124</v>
      </c>
      <c r="R1861" t="str">
        <v>30</v>
      </c>
      <c r="S1861" t="str">
        <v>8</v>
      </c>
      <c r="T1861" t="str">
        <v>F-00000480</v>
      </c>
      <c r="U1861" t="str">
        <v>918</v>
      </c>
      <c r="V1861" t="str">
        <v>1.90625</v>
      </c>
      <c r="W1861" t="str">
        <v>0</v>
      </c>
    </row>
    <row r="1862">
      <c r="A1862" t="str">
        <v>AutoTable</v>
      </c>
      <c r="D1862" t="str">
        <v>B54031</v>
      </c>
      <c r="E1862" t="str">
        <v>ODYSSÉE PHÉNIX</v>
      </c>
      <c r="F1862" t="str">
        <v>COLOR/STANDARD</v>
      </c>
      <c r="H1862" t="str">
        <v>COLOR</v>
      </c>
      <c r="I1862" t="str">
        <v>COMPACT</v>
      </c>
      <c r="J1862" t="str">
        <v>20</v>
      </c>
      <c r="K1862" t="str">
        <v>BOMBE CLIGNO</v>
      </c>
      <c r="L1862" t="str">
        <v>ASSORTI</v>
      </c>
      <c r="M1862" t="str">
        <v>FR</v>
      </c>
      <c r="N1862" t="str">
        <v>F2</v>
      </c>
      <c r="O1862" t="str">
        <v>1.4G</v>
      </c>
      <c r="P1862" t="str">
        <v>1008-F2-69246331</v>
      </c>
      <c r="Q1862" t="str">
        <v>0.157</v>
      </c>
      <c r="R1862" t="str">
        <v>30</v>
      </c>
      <c r="S1862" t="str">
        <v>8</v>
      </c>
      <c r="T1862" t="str">
        <v>F-00000480</v>
      </c>
      <c r="U1862" t="str">
        <v>535</v>
      </c>
      <c r="V1862" t="str">
        <v>2.28</v>
      </c>
      <c r="W1862" t="str">
        <v>0</v>
      </c>
    </row>
    <row r="1863">
      <c r="A1863" t="str">
        <v>AutoTable</v>
      </c>
      <c r="D1863" t="str">
        <v>B54032</v>
      </c>
      <c r="E1863" t="str">
        <v>ODYSSÉE VERNE</v>
      </c>
      <c r="F1863" t="str">
        <v>COLOR/STANDARD</v>
      </c>
      <c r="H1863" t="str">
        <v>COLOR</v>
      </c>
      <c r="I1863" t="str">
        <v>COMPACT</v>
      </c>
      <c r="J1863" t="str">
        <v>30</v>
      </c>
      <c r="K1863" t="str">
        <v>BOMBE TRONC</v>
      </c>
      <c r="L1863" t="str">
        <v>ASSORTI</v>
      </c>
      <c r="M1863" t="str">
        <v>FR</v>
      </c>
      <c r="N1863" t="str">
        <v>F3</v>
      </c>
      <c r="O1863" t="str">
        <v>1.4G</v>
      </c>
      <c r="P1863" t="str">
        <v>1008-F3-69254049</v>
      </c>
      <c r="Q1863" t="str">
        <v>0.348</v>
      </c>
      <c r="R1863" t="str">
        <v>30</v>
      </c>
      <c r="S1863" t="str">
        <v>25</v>
      </c>
      <c r="T1863" t="str">
        <v>F-00000480</v>
      </c>
      <c r="U1863" t="str">
        <v>215</v>
      </c>
      <c r="V1863" t="str">
        <v>5.24405</v>
      </c>
      <c r="W1863" t="str">
        <v>0</v>
      </c>
    </row>
    <row r="1864">
      <c r="A1864" t="str">
        <v>AutoTable</v>
      </c>
      <c r="D1864" t="str">
        <v>B54040</v>
      </c>
      <c r="E1864" t="str">
        <v>ANTARIS MULTICOLORE</v>
      </c>
      <c r="F1864" t="str">
        <v>COLOR/STANDARD</v>
      </c>
      <c r="H1864" t="str">
        <v>COLOR</v>
      </c>
      <c r="I1864" t="str">
        <v>COMPACT</v>
      </c>
      <c r="J1864" t="str">
        <v>30</v>
      </c>
      <c r="K1864" t="str">
        <v>MOSAIQUE</v>
      </c>
      <c r="L1864" t="str">
        <v>MULTICOLORE</v>
      </c>
      <c r="M1864" t="str">
        <v>FR</v>
      </c>
      <c r="N1864" t="str">
        <v>F3</v>
      </c>
      <c r="O1864" t="str">
        <v>1.4G</v>
      </c>
      <c r="P1864" t="str">
        <v>1008-F3-69245918</v>
      </c>
      <c r="Q1864" t="str">
        <v>0.432</v>
      </c>
      <c r="R1864" t="str">
        <v>30</v>
      </c>
      <c r="S1864" t="str">
        <v>25</v>
      </c>
      <c r="T1864" t="str">
        <v>F-00000480</v>
      </c>
      <c r="U1864" t="str">
        <v>394</v>
      </c>
      <c r="V1864" t="str">
        <v>4.04591</v>
      </c>
      <c r="W1864" t="str">
        <v>0</v>
      </c>
    </row>
    <row r="1865">
      <c r="A1865" t="str">
        <v>AutoTable</v>
      </c>
      <c r="D1865" t="str">
        <v>B54041</v>
      </c>
      <c r="E1865" t="str">
        <v>GAÏA</v>
      </c>
      <c r="F1865" t="str">
        <v>COLOR/STANDARD</v>
      </c>
      <c r="H1865" t="str">
        <v>COLOR</v>
      </c>
      <c r="I1865" t="str">
        <v>COMPACT</v>
      </c>
      <c r="J1865" t="str">
        <v>30</v>
      </c>
      <c r="K1865" t="str">
        <v>BOMBE TRONC</v>
      </c>
      <c r="L1865" t="str">
        <v>FRISSON</v>
      </c>
      <c r="M1865" t="str">
        <v>FR</v>
      </c>
      <c r="N1865" t="str">
        <v>F3</v>
      </c>
      <c r="O1865" t="str">
        <v>1.4G</v>
      </c>
      <c r="P1865" t="str">
        <v>1008-F3-69254049</v>
      </c>
      <c r="Q1865" t="str">
        <v>0.348</v>
      </c>
      <c r="R1865" t="str">
        <v>30</v>
      </c>
      <c r="S1865" t="str">
        <v>25</v>
      </c>
      <c r="T1865" t="str">
        <v>F-00000480</v>
      </c>
      <c r="U1865" t="str">
        <v>377</v>
      </c>
      <c r="V1865" t="str">
        <v>5.28222</v>
      </c>
      <c r="W1865" t="str">
        <v>0</v>
      </c>
    </row>
    <row r="1866">
      <c r="A1866" t="str">
        <v>AutoTable</v>
      </c>
      <c r="D1866" t="str">
        <v>B54042</v>
      </c>
      <c r="E1866" t="str">
        <v>COBALT</v>
      </c>
      <c r="F1866" t="str">
        <v>COLOR/STANDARD</v>
      </c>
      <c r="H1866" t="str">
        <v>COLOR</v>
      </c>
      <c r="I1866" t="str">
        <v>COMPACT</v>
      </c>
      <c r="J1866" t="str">
        <v>20</v>
      </c>
      <c r="K1866" t="str">
        <v>COMETE</v>
      </c>
      <c r="L1866" t="str">
        <v>ARGENT</v>
      </c>
      <c r="M1866" t="str">
        <v>FR</v>
      </c>
      <c r="N1866" t="str">
        <v>F2</v>
      </c>
      <c r="O1866" t="str">
        <v>1.4G</v>
      </c>
      <c r="P1866" t="str">
        <v>1008-F2-69254048</v>
      </c>
      <c r="Q1866" t="str">
        <v>0.124</v>
      </c>
      <c r="R1866" t="str">
        <v>30</v>
      </c>
      <c r="S1866" t="str">
        <v>8</v>
      </c>
      <c r="T1866" t="str">
        <v>F-00000480</v>
      </c>
      <c r="U1866" t="str">
        <v>125</v>
      </c>
      <c r="V1866" t="str">
        <v>1.90604</v>
      </c>
      <c r="W1866" t="str">
        <v>0</v>
      </c>
    </row>
    <row r="1867">
      <c r="A1867" t="str">
        <v>AutoTable</v>
      </c>
      <c r="D1867" t="str">
        <v>B54043</v>
      </c>
      <c r="E1867" t="str">
        <v>COSMOS</v>
      </c>
      <c r="F1867" t="str">
        <v>COLOR/STANDARD</v>
      </c>
      <c r="H1867" t="str">
        <v>COLOR</v>
      </c>
      <c r="I1867" t="str">
        <v>COMPACT</v>
      </c>
      <c r="J1867" t="str">
        <v>30</v>
      </c>
      <c r="K1867" t="str">
        <v>BOMBE TRONC</v>
      </c>
      <c r="L1867" t="str">
        <v>TRICOLORE</v>
      </c>
      <c r="M1867" t="str">
        <v>FR</v>
      </c>
      <c r="N1867" t="str">
        <v>F3</v>
      </c>
      <c r="O1867" t="str">
        <v>1.4G</v>
      </c>
      <c r="P1867" t="str">
        <v>1008-F3-69245094</v>
      </c>
      <c r="Q1867" t="str">
        <v>0.4275</v>
      </c>
      <c r="R1867" t="str">
        <v>30</v>
      </c>
      <c r="S1867" t="str">
        <v>25</v>
      </c>
      <c r="T1867" t="str">
        <v>F-00000480</v>
      </c>
      <c r="U1867" t="str">
        <v>0</v>
      </c>
      <c r="V1867" t="str">
        <v>4.11</v>
      </c>
      <c r="W1867" t="str">
        <v>0</v>
      </c>
    </row>
    <row r="1868">
      <c r="A1868" t="str">
        <v>AutoTable</v>
      </c>
      <c r="D1868" t="str">
        <v>B54044</v>
      </c>
      <c r="E1868" t="str">
        <v>APOLLO</v>
      </c>
      <c r="F1868" t="str">
        <v>COLOR/STANDARD</v>
      </c>
      <c r="H1868" t="str">
        <v>COLOR</v>
      </c>
      <c r="I1868" t="str">
        <v>COMPACT</v>
      </c>
      <c r="J1868" t="str">
        <v>20</v>
      </c>
      <c r="K1868" t="str">
        <v>BOMBE TRONC</v>
      </c>
      <c r="L1868" t="str">
        <v>ARGENT</v>
      </c>
      <c r="M1868" t="str">
        <v>FR</v>
      </c>
      <c r="N1868" t="str">
        <v>F2</v>
      </c>
      <c r="O1868" t="str">
        <v>1.4G</v>
      </c>
      <c r="P1868" t="str">
        <v>1008-F2-69254048</v>
      </c>
      <c r="Q1868" t="str">
        <v>0.31</v>
      </c>
      <c r="R1868" t="str">
        <v>35</v>
      </c>
      <c r="S1868" t="str">
        <v>8</v>
      </c>
      <c r="T1868" t="str">
        <v>F-00000480</v>
      </c>
      <c r="U1868" t="str">
        <v>76</v>
      </c>
      <c r="V1868" t="str">
        <v>5.75167</v>
      </c>
      <c r="W1868" t="str">
        <v>0</v>
      </c>
    </row>
    <row r="1869">
      <c r="A1869" t="str">
        <v>AutoTable</v>
      </c>
      <c r="D1869" t="str">
        <v>B54045A</v>
      </c>
      <c r="E1869" t="str">
        <v>ODYSSÉE ORION</v>
      </c>
      <c r="F1869" t="str">
        <v>COLOR/STANDARD</v>
      </c>
      <c r="H1869" t="str">
        <v>COLOR</v>
      </c>
      <c r="I1869" t="str">
        <v>COMPACT</v>
      </c>
      <c r="J1869" t="str">
        <v>30</v>
      </c>
      <c r="K1869" t="str">
        <v>BOMBE</v>
      </c>
      <c r="L1869" t="str">
        <v>MULTICOLORE</v>
      </c>
      <c r="M1869" t="str">
        <v>FR</v>
      </c>
      <c r="N1869" t="str">
        <v>F3</v>
      </c>
      <c r="O1869" t="str">
        <v>1.4G</v>
      </c>
      <c r="P1869" t="str">
        <v>1008-F3-69245094</v>
      </c>
      <c r="Q1869" t="str">
        <v>0.428</v>
      </c>
      <c r="R1869" t="str">
        <v>30</v>
      </c>
      <c r="S1869" t="str">
        <v>25</v>
      </c>
      <c r="T1869" t="str">
        <v>F-00000461</v>
      </c>
      <c r="U1869" t="str">
        <v>1280</v>
      </c>
      <c r="V1869" t="str">
        <v>4.88578</v>
      </c>
      <c r="W1869" t="str">
        <v>0</v>
      </c>
    </row>
    <row r="1870">
      <c r="A1870" t="str">
        <v>AutoTable</v>
      </c>
      <c r="D1870" t="str">
        <v>B54045B</v>
      </c>
      <c r="E1870" t="str">
        <v>ODYSSÉE ORION</v>
      </c>
      <c r="F1870" t="str">
        <v>COLOR/STANDARD</v>
      </c>
      <c r="H1870" t="str">
        <v>COLOR</v>
      </c>
      <c r="I1870" t="str">
        <v>COMPACT</v>
      </c>
      <c r="J1870" t="str">
        <v>30</v>
      </c>
      <c r="K1870" t="str">
        <v>BOMBE</v>
      </c>
      <c r="L1870" t="str">
        <v>FRISSON</v>
      </c>
      <c r="M1870" t="str">
        <v>FR</v>
      </c>
      <c r="N1870" t="str">
        <v>F3</v>
      </c>
      <c r="O1870" t="str">
        <v>1.4G</v>
      </c>
      <c r="P1870" t="str">
        <v>1008-F3-69245094</v>
      </c>
      <c r="Q1870" t="str">
        <v>0.428</v>
      </c>
      <c r="R1870" t="str">
        <v>30</v>
      </c>
      <c r="S1870" t="str">
        <v>25</v>
      </c>
      <c r="T1870" t="str">
        <v>F-00000461</v>
      </c>
      <c r="U1870" t="str">
        <v>0</v>
      </c>
      <c r="V1870" t="str">
        <v>6.17</v>
      </c>
      <c r="W1870" t="str">
        <v>0</v>
      </c>
    </row>
    <row r="1871">
      <c r="A1871" t="str">
        <v>AutoTable</v>
      </c>
      <c r="D1871" t="str">
        <v>B54045C</v>
      </c>
      <c r="E1871" t="str">
        <v>ODYSSÉE ORION</v>
      </c>
      <c r="F1871" t="str">
        <v>COLOR/STANDARD</v>
      </c>
      <c r="H1871" t="str">
        <v>COLOR</v>
      </c>
      <c r="I1871" t="str">
        <v>COMPACT</v>
      </c>
      <c r="J1871" t="str">
        <v>30</v>
      </c>
      <c r="K1871" t="str">
        <v>BOMBE</v>
      </c>
      <c r="L1871" t="str">
        <v>OR</v>
      </c>
      <c r="M1871" t="str">
        <v>FR</v>
      </c>
      <c r="N1871" t="str">
        <v>F3</v>
      </c>
      <c r="O1871" t="str">
        <v>1.4G</v>
      </c>
      <c r="P1871" t="str">
        <v>1008-F3-69245094</v>
      </c>
      <c r="Q1871" t="str">
        <v>0.39</v>
      </c>
      <c r="R1871" t="str">
        <v>30</v>
      </c>
      <c r="S1871" t="str">
        <v>25</v>
      </c>
      <c r="T1871" t="str">
        <v>F-00000461</v>
      </c>
      <c r="U1871" t="str">
        <v>0</v>
      </c>
      <c r="V1871" t="str">
        <v>0.44</v>
      </c>
      <c r="W1871" t="str">
        <v>0</v>
      </c>
    </row>
    <row r="1872">
      <c r="A1872" t="str">
        <v>AutoTable</v>
      </c>
      <c r="D1872" t="str">
        <v>B54045D</v>
      </c>
      <c r="E1872" t="str">
        <v>ODYSSÉE ORION</v>
      </c>
      <c r="F1872" t="str">
        <v>COLOR/STANDARD</v>
      </c>
      <c r="H1872" t="str">
        <v>COLOR</v>
      </c>
      <c r="I1872" t="str">
        <v>COMPACT</v>
      </c>
      <c r="J1872" t="str">
        <v>30</v>
      </c>
      <c r="K1872" t="str">
        <v>BOMBE</v>
      </c>
      <c r="L1872" t="str">
        <v>MULTICOLORE</v>
      </c>
      <c r="M1872" t="str">
        <v>FR</v>
      </c>
      <c r="N1872" t="str">
        <v>F3</v>
      </c>
      <c r="O1872" t="str">
        <v>1.4G</v>
      </c>
      <c r="P1872" t="str">
        <v>1003-F3-69245094</v>
      </c>
      <c r="Q1872" t="str">
        <v>0.409</v>
      </c>
      <c r="R1872" t="str">
        <v>30</v>
      </c>
      <c r="S1872" t="str">
        <v>25</v>
      </c>
      <c r="T1872" t="str">
        <v>F-00000461</v>
      </c>
      <c r="U1872" t="str">
        <v>0</v>
      </c>
      <c r="V1872" t="str">
        <v>0.44</v>
      </c>
      <c r="W1872" t="str">
        <v>0</v>
      </c>
    </row>
    <row r="1873">
      <c r="A1873" t="str">
        <v>AutoTable</v>
      </c>
      <c r="D1873" t="str">
        <v>B54048</v>
      </c>
      <c r="E1873" t="str">
        <v>ARCHIPEL</v>
      </c>
      <c r="F1873" t="str">
        <v>COLOR/STANDARD</v>
      </c>
      <c r="H1873" t="str">
        <v>COLOR</v>
      </c>
      <c r="I1873" t="str">
        <v>COMPACT</v>
      </c>
      <c r="J1873" t="str">
        <v>30</v>
      </c>
      <c r="K1873" t="str">
        <v>BOMBE TRONC</v>
      </c>
      <c r="L1873" t="str">
        <v>OR</v>
      </c>
      <c r="M1873" t="str">
        <v>FR</v>
      </c>
      <c r="N1873" t="str">
        <v>F3</v>
      </c>
      <c r="O1873" t="str">
        <v>1.4G</v>
      </c>
      <c r="P1873" t="str">
        <v>1008-F3-69245094</v>
      </c>
      <c r="Q1873" t="str">
        <v>0.4275</v>
      </c>
      <c r="R1873" t="str">
        <v>30</v>
      </c>
      <c r="S1873" t="str">
        <v>25</v>
      </c>
      <c r="T1873" t="str">
        <v>F-00000480</v>
      </c>
      <c r="U1873" t="str">
        <v>0</v>
      </c>
      <c r="V1873" t="str">
        <v>4.15</v>
      </c>
      <c r="W1873" t="str">
        <v>0</v>
      </c>
    </row>
    <row r="1874">
      <c r="A1874" t="str">
        <v>AutoTable</v>
      </c>
      <c r="D1874" t="str">
        <v>B54051</v>
      </c>
      <c r="E1874" t="str">
        <v>SUPERNOVA</v>
      </c>
      <c r="F1874" t="str">
        <v>COLOR/STANDARD</v>
      </c>
      <c r="H1874" t="str">
        <v>COLOR</v>
      </c>
      <c r="I1874" t="str">
        <v>COMPACT</v>
      </c>
      <c r="J1874" t="str">
        <v>30</v>
      </c>
      <c r="K1874" t="str">
        <v>BOMBE TRONC</v>
      </c>
      <c r="L1874" t="str">
        <v>BLEU</v>
      </c>
      <c r="M1874" t="str">
        <v>FR</v>
      </c>
      <c r="N1874" t="str">
        <v>F4</v>
      </c>
      <c r="O1874" t="str">
        <v>1.4G</v>
      </c>
      <c r="P1874" t="str">
        <v>2463-F4-0057</v>
      </c>
      <c r="Q1874" t="str">
        <v>0.99</v>
      </c>
      <c r="R1874" t="str">
        <v>30</v>
      </c>
      <c r="S1874" t="str">
        <v>45</v>
      </c>
      <c r="T1874" t="str">
        <v>F-00000480</v>
      </c>
      <c r="U1874" t="str">
        <v>96</v>
      </c>
      <c r="V1874" t="str">
        <v>13.845</v>
      </c>
      <c r="W1874" t="str">
        <v>0</v>
      </c>
    </row>
    <row r="1875">
      <c r="A1875" t="str">
        <v>AutoTable</v>
      </c>
      <c r="D1875" t="str">
        <v>B54092</v>
      </c>
      <c r="E1875" t="str">
        <v>ODYSSÉE DORÉE</v>
      </c>
      <c r="F1875" t="str">
        <v>COLOR/STANDARD</v>
      </c>
      <c r="H1875" t="str">
        <v>COLOR</v>
      </c>
      <c r="I1875" t="str">
        <v>COMPACT</v>
      </c>
      <c r="J1875" t="str">
        <v>30</v>
      </c>
      <c r="K1875" t="str">
        <v>POT A FEU</v>
      </c>
      <c r="L1875" t="str">
        <v>OR</v>
      </c>
      <c r="M1875" t="str">
        <v>FR</v>
      </c>
      <c r="N1875" t="str">
        <v>F3</v>
      </c>
      <c r="O1875" t="str">
        <v>1.4G</v>
      </c>
      <c r="P1875" t="str">
        <v>1008-F3-69254053</v>
      </c>
      <c r="Q1875" t="str">
        <v>0.338</v>
      </c>
      <c r="R1875" t="str">
        <v>3</v>
      </c>
      <c r="S1875" t="str">
        <v>25</v>
      </c>
      <c r="T1875" t="str">
        <v>F-00000480</v>
      </c>
      <c r="U1875" t="str">
        <v>0</v>
      </c>
      <c r="V1875" t="str">
        <v>5.36825</v>
      </c>
      <c r="W1875" t="str">
        <v>0</v>
      </c>
    </row>
    <row r="1876">
      <c r="A1876" t="str">
        <v>AutoTable</v>
      </c>
      <c r="D1876" t="str">
        <v>49001-3</v>
      </c>
      <c r="E1876" t="str">
        <v>FEU 1 - COMPOSANT 1.3G</v>
      </c>
      <c r="F1876" t="str">
        <v>COLOR/STANDARD</v>
      </c>
      <c r="H1876" t="str">
        <v>COLOR</v>
      </c>
      <c r="I1876" t="str">
        <v>COMPOSANT</v>
      </c>
      <c r="J1876" t="str">
        <v>0</v>
      </c>
      <c r="M1876" t="str">
        <v>FR</v>
      </c>
      <c r="O1876" t="str">
        <v>1.3G</v>
      </c>
      <c r="Q1876" t="str">
        <v>3.23</v>
      </c>
      <c r="S1876" t="str">
        <v>0</v>
      </c>
      <c r="T1876" t="str">
        <v>F-00000480</v>
      </c>
      <c r="U1876" t="str">
        <v>19</v>
      </c>
      <c r="V1876" t="str">
        <v>35.47</v>
      </c>
      <c r="W1876" t="str">
        <v>3</v>
      </c>
    </row>
    <row r="1877">
      <c r="A1877" t="str">
        <v>AutoTable</v>
      </c>
      <c r="D1877" t="str">
        <v>49001-4</v>
      </c>
      <c r="E1877" t="str">
        <v>FEU 1 - COMPOSANT 1.4G</v>
      </c>
      <c r="F1877" t="str">
        <v>COLOR/STANDARD</v>
      </c>
      <c r="H1877" t="str">
        <v>COLOR</v>
      </c>
      <c r="I1877" t="str">
        <v>COMPOSANT</v>
      </c>
      <c r="J1877" t="str">
        <v>0</v>
      </c>
      <c r="M1877" t="str">
        <v>FR</v>
      </c>
      <c r="N1877" t="str">
        <v>F4</v>
      </c>
      <c r="O1877" t="str">
        <v>1.4G</v>
      </c>
      <c r="Q1877" t="str">
        <v>3.12</v>
      </c>
      <c r="S1877" t="str">
        <v>0</v>
      </c>
      <c r="T1877" t="str">
        <v>F-00000480</v>
      </c>
      <c r="U1877" t="str">
        <v>19</v>
      </c>
      <c r="V1877" t="str">
        <v>109.28</v>
      </c>
      <c r="W1877" t="str">
        <v>2</v>
      </c>
    </row>
    <row r="1878">
      <c r="A1878" t="str">
        <v>AutoTable</v>
      </c>
      <c r="D1878" t="str">
        <v>49002-3</v>
      </c>
      <c r="E1878" t="str">
        <v>FEU 2 - COMPOSANT 1.3G</v>
      </c>
      <c r="F1878" t="str">
        <v>COLOR/STANDARD</v>
      </c>
      <c r="H1878" t="str">
        <v>COLOR</v>
      </c>
      <c r="I1878" t="str">
        <v>COMPOSANT</v>
      </c>
      <c r="J1878" t="str">
        <v>0</v>
      </c>
      <c r="M1878" t="str">
        <v>FR</v>
      </c>
      <c r="O1878" t="str">
        <v>1.3G</v>
      </c>
      <c r="Q1878" t="str">
        <v>4.63</v>
      </c>
      <c r="S1878" t="str">
        <v>0</v>
      </c>
      <c r="T1878" t="str">
        <v>F-00000480</v>
      </c>
      <c r="U1878" t="str">
        <v>16</v>
      </c>
      <c r="V1878" t="str">
        <v>45.18</v>
      </c>
      <c r="W1878" t="str">
        <v>2</v>
      </c>
    </row>
    <row r="1879">
      <c r="A1879" t="str">
        <v>AutoTable</v>
      </c>
      <c r="D1879" t="str">
        <v>49002-4</v>
      </c>
      <c r="E1879" t="str">
        <v>FEU 2 - COMPOSANT 1.4G</v>
      </c>
      <c r="F1879" t="str">
        <v>COLOR/STANDARD</v>
      </c>
      <c r="H1879" t="str">
        <v>COLOR</v>
      </c>
      <c r="I1879" t="str">
        <v>COMPOSANT</v>
      </c>
      <c r="J1879" t="str">
        <v>0</v>
      </c>
      <c r="M1879" t="str">
        <v>FR</v>
      </c>
      <c r="N1879" t="str">
        <v>F4</v>
      </c>
      <c r="O1879" t="str">
        <v>1.4G</v>
      </c>
      <c r="Q1879" t="str">
        <v>3.6</v>
      </c>
      <c r="S1879" t="str">
        <v>0</v>
      </c>
      <c r="T1879" t="str">
        <v>F-00000480</v>
      </c>
      <c r="U1879" t="str">
        <v>16</v>
      </c>
      <c r="V1879" t="str">
        <v>117.01</v>
      </c>
      <c r="W1879" t="str">
        <v>2</v>
      </c>
    </row>
    <row r="1880">
      <c r="A1880" t="str">
        <v>AutoTable</v>
      </c>
      <c r="D1880" t="str">
        <v>49003-3</v>
      </c>
      <c r="E1880" t="str">
        <v>FEU 3 - COMPOSANT 1.3G</v>
      </c>
      <c r="F1880" t="str">
        <v>COLOR/STANDARD</v>
      </c>
      <c r="H1880" t="str">
        <v>COLOR</v>
      </c>
      <c r="I1880" t="str">
        <v>COMPOSANT</v>
      </c>
      <c r="J1880" t="str">
        <v>0</v>
      </c>
      <c r="M1880" t="str">
        <v>FR</v>
      </c>
      <c r="O1880" t="str">
        <v>1.3G</v>
      </c>
      <c r="Q1880" t="str">
        <v>4.64</v>
      </c>
      <c r="S1880" t="str">
        <v>0</v>
      </c>
      <c r="T1880" t="str">
        <v>F-00000480</v>
      </c>
      <c r="U1880" t="str">
        <v>15</v>
      </c>
      <c r="V1880" t="str">
        <v>54.69</v>
      </c>
      <c r="W1880" t="str">
        <v>2</v>
      </c>
    </row>
    <row r="1881">
      <c r="A1881" t="str">
        <v>AutoTable</v>
      </c>
      <c r="D1881" t="str">
        <v>49003-4</v>
      </c>
      <c r="E1881" t="str">
        <v>FEU 3 - COMPOSANT 1.4G</v>
      </c>
      <c r="F1881" t="str">
        <v>COLOR/STANDARD</v>
      </c>
      <c r="H1881" t="str">
        <v>COLOR</v>
      </c>
      <c r="I1881" t="str">
        <v>COMPOSANT</v>
      </c>
      <c r="J1881" t="str">
        <v>0</v>
      </c>
      <c r="M1881" t="str">
        <v>FR</v>
      </c>
      <c r="N1881" t="str">
        <v>F4</v>
      </c>
      <c r="O1881" t="str">
        <v>1.4G</v>
      </c>
      <c r="Q1881" t="str">
        <v>4.75</v>
      </c>
      <c r="S1881" t="str">
        <v>0</v>
      </c>
      <c r="T1881" t="str">
        <v>F-00000480</v>
      </c>
      <c r="U1881" t="str">
        <v>15</v>
      </c>
      <c r="V1881" t="str">
        <v>84.1</v>
      </c>
      <c r="W1881" t="str">
        <v>2</v>
      </c>
    </row>
    <row r="1882">
      <c r="A1882" t="str">
        <v>AutoTable</v>
      </c>
      <c r="D1882" t="str">
        <v>49004-3</v>
      </c>
      <c r="E1882" t="str">
        <v>FEU 4 - COMPOSANT 1.3G</v>
      </c>
      <c r="F1882" t="str">
        <v>COLOR/STANDARD</v>
      </c>
      <c r="H1882" t="str">
        <v>COLOR</v>
      </c>
      <c r="I1882" t="str">
        <v>COMPOSANT</v>
      </c>
      <c r="J1882" t="str">
        <v>0</v>
      </c>
      <c r="M1882" t="str">
        <v>FR</v>
      </c>
      <c r="O1882" t="str">
        <v>1.3G</v>
      </c>
      <c r="Q1882" t="str">
        <v>6.87</v>
      </c>
      <c r="S1882" t="str">
        <v>0</v>
      </c>
      <c r="T1882" t="str">
        <v>F-00000480</v>
      </c>
      <c r="U1882" t="str">
        <v>16</v>
      </c>
      <c r="V1882" t="str">
        <v>68.8</v>
      </c>
      <c r="W1882" t="str">
        <v>2</v>
      </c>
    </row>
    <row r="1883">
      <c r="A1883" t="str">
        <v>AutoTable</v>
      </c>
      <c r="D1883" t="str">
        <v>49004-4</v>
      </c>
      <c r="E1883" t="str">
        <v>FEU 4 - COMPOSANT 1.4G</v>
      </c>
      <c r="F1883" t="str">
        <v>COLOR/STANDARD</v>
      </c>
      <c r="H1883" t="str">
        <v>COLOR</v>
      </c>
      <c r="I1883" t="str">
        <v>COMPOSANT</v>
      </c>
      <c r="J1883" t="str">
        <v>0</v>
      </c>
      <c r="M1883" t="str">
        <v>FR</v>
      </c>
      <c r="N1883" t="str">
        <v>F4</v>
      </c>
      <c r="O1883" t="str">
        <v>1.4G</v>
      </c>
      <c r="Q1883" t="str">
        <v>5.96</v>
      </c>
      <c r="S1883" t="str">
        <v>0</v>
      </c>
      <c r="T1883" t="str">
        <v>F-00000480</v>
      </c>
      <c r="U1883" t="str">
        <v>16</v>
      </c>
      <c r="V1883" t="str">
        <v>123.45</v>
      </c>
      <c r="W1883" t="str">
        <v>2</v>
      </c>
    </row>
    <row r="1884">
      <c r="A1884" t="str">
        <v>AutoTable</v>
      </c>
      <c r="D1884" t="str">
        <v>49005-3</v>
      </c>
      <c r="E1884" t="str">
        <v>FEU 5 - COMPOSANT 1.3G</v>
      </c>
      <c r="F1884" t="str">
        <v>COLOR/STANDARD</v>
      </c>
      <c r="H1884" t="str">
        <v>COLOR</v>
      </c>
      <c r="I1884" t="str">
        <v>COMPOSANT</v>
      </c>
      <c r="J1884" t="str">
        <v>0</v>
      </c>
      <c r="M1884" t="str">
        <v>FR</v>
      </c>
      <c r="O1884" t="str">
        <v>1.3G</v>
      </c>
      <c r="Q1884" t="str">
        <v>6.72</v>
      </c>
      <c r="S1884" t="str">
        <v>0</v>
      </c>
      <c r="T1884" t="str">
        <v>F-00000480</v>
      </c>
      <c r="U1884" t="str">
        <v>19</v>
      </c>
      <c r="V1884" t="str">
        <v>0.79667</v>
      </c>
      <c r="W1884" t="str">
        <v>9</v>
      </c>
    </row>
    <row r="1885">
      <c r="A1885" t="str">
        <v>AutoTable</v>
      </c>
      <c r="D1885" t="str">
        <v>49005-4</v>
      </c>
      <c r="E1885" t="str">
        <v>FEU 5 - COMPOSANT 1.4G</v>
      </c>
      <c r="F1885" t="str">
        <v>COLOR/STANDARD</v>
      </c>
      <c r="H1885" t="str">
        <v>COLOR</v>
      </c>
      <c r="I1885" t="str">
        <v>COMPOSANT</v>
      </c>
      <c r="J1885" t="str">
        <v>0</v>
      </c>
      <c r="M1885" t="str">
        <v>FR</v>
      </c>
      <c r="N1885" t="str">
        <v>F4</v>
      </c>
      <c r="O1885" t="str">
        <v>1.4G</v>
      </c>
      <c r="Q1885" t="str">
        <v>6.92</v>
      </c>
      <c r="S1885" t="str">
        <v>0</v>
      </c>
      <c r="T1885" t="str">
        <v>F-00000480</v>
      </c>
      <c r="U1885" t="str">
        <v>19</v>
      </c>
      <c r="V1885" t="str">
        <v>17.69667</v>
      </c>
      <c r="W1885" t="str">
        <v>9</v>
      </c>
    </row>
    <row r="1886">
      <c r="A1886" t="str">
        <v>AutoTable</v>
      </c>
      <c r="D1886" t="str">
        <v>49006-3</v>
      </c>
      <c r="E1886" t="str">
        <v>FEU 6 - COMPOSANT 1.3G</v>
      </c>
      <c r="F1886" t="str">
        <v>COLOR/STANDARD</v>
      </c>
      <c r="H1886" t="str">
        <v>COLOR</v>
      </c>
      <c r="I1886" t="str">
        <v>COMPOSANT</v>
      </c>
      <c r="J1886" t="str">
        <v>0</v>
      </c>
      <c r="M1886" t="str">
        <v>FR</v>
      </c>
      <c r="O1886" t="str">
        <v>1.3G</v>
      </c>
      <c r="Q1886" t="str">
        <v>9.24</v>
      </c>
      <c r="S1886" t="str">
        <v>0</v>
      </c>
      <c r="T1886" t="str">
        <v>F-00000480</v>
      </c>
      <c r="U1886" t="str">
        <v>9</v>
      </c>
      <c r="V1886" t="str">
        <v>122.04</v>
      </c>
      <c r="W1886" t="str">
        <v>3</v>
      </c>
    </row>
    <row r="1887">
      <c r="A1887" t="str">
        <v>AutoTable</v>
      </c>
      <c r="D1887" t="str">
        <v>49006-4</v>
      </c>
      <c r="E1887" t="str">
        <v>FEU 6 - COMPOSANT 1.4G</v>
      </c>
      <c r="F1887" t="str">
        <v>COLOR/STANDARD</v>
      </c>
      <c r="H1887" t="str">
        <v>COLOR</v>
      </c>
      <c r="I1887" t="str">
        <v>COMPOSANT</v>
      </c>
      <c r="J1887" t="str">
        <v>0</v>
      </c>
      <c r="M1887" t="str">
        <v>FR</v>
      </c>
      <c r="N1887" t="str">
        <v>F4</v>
      </c>
      <c r="O1887" t="str">
        <v>1.4G</v>
      </c>
      <c r="Q1887" t="str">
        <v>6.92</v>
      </c>
      <c r="S1887" t="str">
        <v>0</v>
      </c>
      <c r="T1887" t="str">
        <v>F-00000480</v>
      </c>
      <c r="U1887" t="str">
        <v>9</v>
      </c>
      <c r="V1887" t="str">
        <v>100.63</v>
      </c>
      <c r="W1887" t="str">
        <v>3</v>
      </c>
    </row>
    <row r="1888">
      <c r="A1888" t="str">
        <v>AutoTable</v>
      </c>
      <c r="D1888" t="str">
        <v>49007-3</v>
      </c>
      <c r="E1888" t="str">
        <v>FEU 7 - COMPOSANT 1.3G</v>
      </c>
      <c r="F1888" t="str">
        <v>COLOR/STANDARD</v>
      </c>
      <c r="H1888" t="str">
        <v>COLOR</v>
      </c>
      <c r="I1888" t="str">
        <v>COMPOSANT</v>
      </c>
      <c r="J1888" t="str">
        <v>0</v>
      </c>
      <c r="M1888" t="str">
        <v>FR</v>
      </c>
      <c r="O1888" t="str">
        <v>1.3G</v>
      </c>
      <c r="Q1888" t="str">
        <v>10.65</v>
      </c>
      <c r="S1888" t="str">
        <v>0</v>
      </c>
      <c r="T1888" t="str">
        <v>F-00000480</v>
      </c>
      <c r="U1888" t="str">
        <v>8</v>
      </c>
      <c r="V1888" t="str">
        <v>25.66</v>
      </c>
      <c r="W1888" t="str">
        <v>4</v>
      </c>
    </row>
    <row r="1889">
      <c r="A1889" t="str">
        <v>AutoTable</v>
      </c>
      <c r="D1889" t="str">
        <v>49007-4</v>
      </c>
      <c r="E1889" t="str">
        <v>FEU 7 - COMPOSANT 1.4G</v>
      </c>
      <c r="F1889" t="str">
        <v>COLOR/STANDARD</v>
      </c>
      <c r="H1889" t="str">
        <v>COLOR</v>
      </c>
      <c r="I1889" t="str">
        <v>COMPOSANT</v>
      </c>
      <c r="J1889" t="str">
        <v>0</v>
      </c>
      <c r="M1889" t="str">
        <v>FR</v>
      </c>
      <c r="N1889" t="str">
        <v>F4</v>
      </c>
      <c r="O1889" t="str">
        <v>1.4G</v>
      </c>
      <c r="Q1889" t="str">
        <v>8.15</v>
      </c>
      <c r="S1889" t="str">
        <v>0</v>
      </c>
      <c r="T1889" t="str">
        <v>F-00000480</v>
      </c>
      <c r="U1889" t="str">
        <v>8</v>
      </c>
      <c r="V1889" t="str">
        <v>29.08</v>
      </c>
      <c r="W1889" t="str">
        <v>4</v>
      </c>
    </row>
    <row r="1890">
      <c r="A1890" t="str">
        <v>AutoTable</v>
      </c>
      <c r="D1890" t="str">
        <v>49008-3</v>
      </c>
      <c r="E1890" t="str">
        <v>FEU 8 - COMPOSANT 1.3G</v>
      </c>
      <c r="F1890" t="str">
        <v>COLOR/STANDARD</v>
      </c>
      <c r="H1890" t="str">
        <v>COLOR</v>
      </c>
      <c r="I1890" t="str">
        <v>COMPOSANT</v>
      </c>
      <c r="J1890" t="str">
        <v>0</v>
      </c>
      <c r="M1890" t="str">
        <v>FR</v>
      </c>
      <c r="O1890" t="str">
        <v>1.3G</v>
      </c>
      <c r="Q1890" t="str">
        <v>12.48</v>
      </c>
      <c r="S1890" t="str">
        <v>0</v>
      </c>
      <c r="T1890" t="str">
        <v>F-00000480</v>
      </c>
      <c r="U1890" t="str">
        <v>5</v>
      </c>
      <c r="V1890" t="str">
        <v>18.26</v>
      </c>
      <c r="W1890" t="str">
        <v>6</v>
      </c>
    </row>
    <row r="1891">
      <c r="A1891" t="str">
        <v>AutoTable</v>
      </c>
      <c r="D1891" t="str">
        <v>49008-4</v>
      </c>
      <c r="E1891" t="str">
        <v>FEU 8 - COMPOSANT 1.4G</v>
      </c>
      <c r="F1891" t="str">
        <v>COLOR/STANDARD</v>
      </c>
      <c r="H1891" t="str">
        <v>COLOR</v>
      </c>
      <c r="I1891" t="str">
        <v>COMPOSANT</v>
      </c>
      <c r="J1891" t="str">
        <v>0</v>
      </c>
      <c r="M1891" t="str">
        <v>FR</v>
      </c>
      <c r="N1891" t="str">
        <v>F4</v>
      </c>
      <c r="O1891" t="str">
        <v>1.4G</v>
      </c>
      <c r="Q1891" t="str">
        <v>8.88</v>
      </c>
      <c r="S1891" t="str">
        <v>0</v>
      </c>
      <c r="T1891" t="str">
        <v>F-00000480</v>
      </c>
      <c r="U1891" t="str">
        <v>5</v>
      </c>
      <c r="V1891" t="str">
        <v>12.2</v>
      </c>
      <c r="W1891" t="str">
        <v>6</v>
      </c>
    </row>
    <row r="1892">
      <c r="A1892" t="str">
        <v>AutoTable</v>
      </c>
      <c r="D1892" t="str">
        <v>49009-3</v>
      </c>
      <c r="E1892" t="str">
        <v>FEU 9 - COMPOSANT 1.3G</v>
      </c>
      <c r="F1892" t="str">
        <v>COLOR/STANDARD</v>
      </c>
      <c r="H1892" t="str">
        <v>COLOR</v>
      </c>
      <c r="I1892" t="str">
        <v>COMPOSANT</v>
      </c>
      <c r="J1892" t="str">
        <v>0</v>
      </c>
      <c r="M1892" t="str">
        <v>FR</v>
      </c>
      <c r="O1892" t="str">
        <v>1.3G</v>
      </c>
      <c r="Q1892" t="str">
        <v>12.06</v>
      </c>
      <c r="S1892" t="str">
        <v>0</v>
      </c>
      <c r="T1892" t="str">
        <v>F-00000480</v>
      </c>
      <c r="U1892" t="str">
        <v>7</v>
      </c>
      <c r="V1892" t="str">
        <v>66.63</v>
      </c>
      <c r="W1892" t="str">
        <v>6</v>
      </c>
    </row>
    <row r="1893">
      <c r="A1893" t="str">
        <v>AutoTable</v>
      </c>
      <c r="D1893" t="str">
        <v>49009-4</v>
      </c>
      <c r="E1893" t="str">
        <v>FEU 9 - COMPOSANT 1.4G</v>
      </c>
      <c r="F1893" t="str">
        <v>COLOR/STANDARD</v>
      </c>
      <c r="H1893" t="str">
        <v>COLOR</v>
      </c>
      <c r="I1893" t="str">
        <v>COMPOSANT</v>
      </c>
      <c r="J1893" t="str">
        <v>0</v>
      </c>
      <c r="M1893" t="str">
        <v>FR</v>
      </c>
      <c r="N1893" t="str">
        <v>F4</v>
      </c>
      <c r="O1893" t="str">
        <v>1.4G</v>
      </c>
      <c r="Q1893" t="str">
        <v>13.94</v>
      </c>
      <c r="S1893" t="str">
        <v>0</v>
      </c>
      <c r="T1893" t="str">
        <v>F-00000480</v>
      </c>
      <c r="U1893" t="str">
        <v>7</v>
      </c>
      <c r="V1893" t="str">
        <v>79.32</v>
      </c>
      <c r="W1893" t="str">
        <v>6</v>
      </c>
    </row>
    <row r="1894">
      <c r="A1894" t="str">
        <v>AutoTable</v>
      </c>
      <c r="D1894" t="str">
        <v>49010-3</v>
      </c>
      <c r="E1894" t="str">
        <v>FEU 10 - COMPOSANT 1.3G</v>
      </c>
      <c r="F1894" t="str">
        <v>COLOR/STANDARD</v>
      </c>
      <c r="H1894" t="str">
        <v>COLOR</v>
      </c>
      <c r="I1894" t="str">
        <v>COMPOSANT</v>
      </c>
      <c r="J1894" t="str">
        <v>0</v>
      </c>
      <c r="M1894" t="str">
        <v>FR</v>
      </c>
      <c r="O1894" t="str">
        <v>1.3G</v>
      </c>
      <c r="Q1894" t="str">
        <v>16.68</v>
      </c>
      <c r="S1894" t="str">
        <v>0</v>
      </c>
      <c r="T1894" t="str">
        <v>F-00000480</v>
      </c>
      <c r="U1894" t="str">
        <v>3</v>
      </c>
      <c r="V1894" t="str">
        <v>207.34</v>
      </c>
      <c r="W1894" t="str">
        <v>3</v>
      </c>
    </row>
    <row r="1895">
      <c r="A1895" t="str">
        <v>AutoTable</v>
      </c>
      <c r="D1895" t="str">
        <v>49010-4</v>
      </c>
      <c r="E1895" t="str">
        <v>FEU 10 - COMPOSANT 1.4G</v>
      </c>
      <c r="F1895" t="str">
        <v>COLOR/STANDARD</v>
      </c>
      <c r="H1895" t="str">
        <v>COLOR</v>
      </c>
      <c r="I1895" t="str">
        <v>COMPOSANT</v>
      </c>
      <c r="J1895" t="str">
        <v>0</v>
      </c>
      <c r="M1895" t="str">
        <v>FR</v>
      </c>
      <c r="N1895" t="str">
        <v>F4</v>
      </c>
      <c r="O1895" t="str">
        <v>1.4G</v>
      </c>
      <c r="Q1895" t="str">
        <v>13.95</v>
      </c>
      <c r="S1895" t="str">
        <v>0</v>
      </c>
      <c r="T1895" t="str">
        <v>F-00000480</v>
      </c>
      <c r="U1895" t="str">
        <v>3</v>
      </c>
      <c r="V1895" t="str">
        <v>157.86</v>
      </c>
      <c r="W1895" t="str">
        <v>3</v>
      </c>
    </row>
    <row r="1896">
      <c r="A1896" t="str">
        <v>AutoTable</v>
      </c>
      <c r="D1896" t="str">
        <v>49011-3</v>
      </c>
      <c r="E1896" t="str">
        <v>FEU 11 - COMPOSANT 1.3G</v>
      </c>
      <c r="F1896" t="str">
        <v>COLOR/STANDARD</v>
      </c>
      <c r="H1896" t="str">
        <v>COLOR</v>
      </c>
      <c r="I1896" t="str">
        <v>COMPOSANT</v>
      </c>
      <c r="J1896" t="str">
        <v>0</v>
      </c>
      <c r="M1896" t="str">
        <v>FR</v>
      </c>
      <c r="O1896" t="str">
        <v>1.3G</v>
      </c>
      <c r="Q1896" t="str">
        <v>25.11</v>
      </c>
      <c r="S1896" t="str">
        <v>0</v>
      </c>
      <c r="T1896" t="str">
        <v>F-00000480</v>
      </c>
      <c r="U1896" t="str">
        <v>3</v>
      </c>
      <c r="V1896" t="str">
        <v>232.49</v>
      </c>
      <c r="W1896" t="str">
        <v>3</v>
      </c>
    </row>
    <row r="1897">
      <c r="A1897" t="str">
        <v>AutoTable</v>
      </c>
      <c r="D1897" t="str">
        <v>49011-4</v>
      </c>
      <c r="E1897" t="str">
        <v>FEU 11 - COMPOSANT 1.4G</v>
      </c>
      <c r="F1897" t="str">
        <v>COLOR/STANDARD</v>
      </c>
      <c r="H1897" t="str">
        <v>COLOR</v>
      </c>
      <c r="I1897" t="str">
        <v>COMPOSANT</v>
      </c>
      <c r="J1897" t="str">
        <v>0</v>
      </c>
      <c r="M1897" t="str">
        <v>FR</v>
      </c>
      <c r="N1897" t="str">
        <v>F4</v>
      </c>
      <c r="O1897" t="str">
        <v>1.4G</v>
      </c>
      <c r="Q1897" t="str">
        <v>13.95</v>
      </c>
      <c r="S1897" t="str">
        <v>0</v>
      </c>
      <c r="T1897" t="str">
        <v>F-00000480</v>
      </c>
      <c r="U1897" t="str">
        <v>3</v>
      </c>
      <c r="V1897" t="str">
        <v>179.98</v>
      </c>
      <c r="W1897" t="str">
        <v>3</v>
      </c>
    </row>
    <row r="1898">
      <c r="A1898" t="str">
        <v>AutoTable</v>
      </c>
      <c r="D1898" t="str">
        <v>49012-3</v>
      </c>
      <c r="E1898" t="str">
        <v>FEU 12 - COMPOSANT 1.3G</v>
      </c>
      <c r="F1898" t="str">
        <v>COLOR/STANDARD</v>
      </c>
      <c r="H1898" t="str">
        <v>COLOR</v>
      </c>
      <c r="I1898" t="str">
        <v>COMPOSANT</v>
      </c>
      <c r="J1898" t="str">
        <v>0</v>
      </c>
      <c r="M1898" t="str">
        <v>FR</v>
      </c>
      <c r="O1898" t="str">
        <v>1.3G</v>
      </c>
      <c r="Q1898" t="str">
        <v>29.01</v>
      </c>
      <c r="S1898" t="str">
        <v>0</v>
      </c>
      <c r="T1898" t="str">
        <v>F-00000480</v>
      </c>
      <c r="U1898" t="str">
        <v>1</v>
      </c>
      <c r="V1898" t="str">
        <v>266.17</v>
      </c>
      <c r="W1898" t="str">
        <v>1</v>
      </c>
    </row>
    <row r="1899">
      <c r="A1899" t="str">
        <v>AutoTable</v>
      </c>
      <c r="D1899" t="str">
        <v>49012-4</v>
      </c>
      <c r="E1899" t="str">
        <v>FEU 12 - COMPOSANT 1.4G</v>
      </c>
      <c r="F1899" t="str">
        <v>COLOR/STANDARD</v>
      </c>
      <c r="H1899" t="str">
        <v>COLOR</v>
      </c>
      <c r="I1899" t="str">
        <v>COMPOSANT</v>
      </c>
      <c r="J1899" t="str">
        <v>0</v>
      </c>
      <c r="M1899" t="str">
        <v>FR</v>
      </c>
      <c r="N1899" t="str">
        <v>F4</v>
      </c>
      <c r="O1899" t="str">
        <v>1.4G</v>
      </c>
      <c r="Q1899" t="str">
        <v>14.5</v>
      </c>
      <c r="S1899" t="str">
        <v>0</v>
      </c>
      <c r="T1899" t="str">
        <v>F-00000480</v>
      </c>
      <c r="U1899" t="str">
        <v>1</v>
      </c>
      <c r="V1899" t="str">
        <v>295.49</v>
      </c>
      <c r="W1899" t="str">
        <v>1</v>
      </c>
    </row>
    <row r="1900">
      <c r="A1900" t="str">
        <v>AutoTable</v>
      </c>
      <c r="D1900" t="str">
        <v>49013-3</v>
      </c>
      <c r="E1900" t="str">
        <v>FEU 13 - COMPOSANT 1.3G</v>
      </c>
      <c r="F1900" t="str">
        <v>COLOR/STANDARD</v>
      </c>
      <c r="H1900" t="str">
        <v>COLOR</v>
      </c>
      <c r="I1900" t="str">
        <v>COMPOSANT</v>
      </c>
      <c r="J1900" t="str">
        <v>0</v>
      </c>
      <c r="M1900" t="str">
        <v>FR</v>
      </c>
      <c r="O1900" t="str">
        <v>1.3G</v>
      </c>
      <c r="Q1900" t="str">
        <v>30.62</v>
      </c>
      <c r="S1900" t="str">
        <v>0</v>
      </c>
      <c r="T1900" t="str">
        <v>F-00000480</v>
      </c>
      <c r="U1900" t="str">
        <v>8</v>
      </c>
      <c r="V1900" t="str">
        <v>280.93</v>
      </c>
      <c r="W1900" t="str">
        <v>5</v>
      </c>
    </row>
    <row r="1901">
      <c r="A1901" t="str">
        <v>AutoTable</v>
      </c>
      <c r="D1901" t="str">
        <v>49013-4</v>
      </c>
      <c r="E1901" t="str">
        <v>FEU 13 - COMPOSANT 1.4G</v>
      </c>
      <c r="F1901" t="str">
        <v>COLOR/STANDARD</v>
      </c>
      <c r="H1901" t="str">
        <v>COLOR</v>
      </c>
      <c r="I1901" t="str">
        <v>COMPOSANT</v>
      </c>
      <c r="J1901" t="str">
        <v>0</v>
      </c>
      <c r="M1901" t="str">
        <v>FR</v>
      </c>
      <c r="N1901" t="str">
        <v>F4</v>
      </c>
      <c r="O1901" t="str">
        <v>1.4G</v>
      </c>
      <c r="Q1901" t="str">
        <v>17.87</v>
      </c>
      <c r="S1901" t="str">
        <v>0</v>
      </c>
      <c r="T1901" t="str">
        <v>F-00000480</v>
      </c>
      <c r="U1901" t="str">
        <v>8</v>
      </c>
      <c r="V1901" t="str">
        <v>236.15</v>
      </c>
      <c r="W1901" t="str">
        <v>5</v>
      </c>
    </row>
    <row r="1902">
      <c r="A1902" t="str">
        <v>AutoTable</v>
      </c>
      <c r="D1902" t="str">
        <v>49014-3</v>
      </c>
      <c r="E1902" t="str">
        <v>FEU 14 - COMPOSANT 1.3G</v>
      </c>
      <c r="F1902" t="str">
        <v>COLOR/STANDARD</v>
      </c>
      <c r="H1902" t="str">
        <v>COLOR</v>
      </c>
      <c r="I1902" t="str">
        <v>COMPOSANT</v>
      </c>
      <c r="J1902" t="str">
        <v>0</v>
      </c>
      <c r="M1902" t="str">
        <v>FR</v>
      </c>
      <c r="O1902" t="str">
        <v>1.3G</v>
      </c>
      <c r="Q1902" t="str">
        <v>36.37</v>
      </c>
      <c r="S1902" t="str">
        <v>0</v>
      </c>
      <c r="T1902" t="str">
        <v>F-00000480</v>
      </c>
      <c r="U1902" t="str">
        <v>5</v>
      </c>
      <c r="V1902" t="str">
        <v>16.31</v>
      </c>
      <c r="W1902" t="str">
        <v>6</v>
      </c>
    </row>
    <row r="1903">
      <c r="A1903" t="str">
        <v>AutoTable</v>
      </c>
      <c r="D1903" t="str">
        <v>49014-4</v>
      </c>
      <c r="E1903" t="str">
        <v>FEU 14 - COMPOSANT 1.4G</v>
      </c>
      <c r="F1903" t="str">
        <v>COLOR/STANDARD</v>
      </c>
      <c r="H1903" t="str">
        <v>COLOR</v>
      </c>
      <c r="I1903" t="str">
        <v>COMPOSANT</v>
      </c>
      <c r="J1903" t="str">
        <v>0</v>
      </c>
      <c r="M1903" t="str">
        <v>FR</v>
      </c>
      <c r="N1903" t="str">
        <v>F4</v>
      </c>
      <c r="O1903" t="str">
        <v>1.4G</v>
      </c>
      <c r="Q1903" t="str">
        <v>17.88</v>
      </c>
      <c r="S1903" t="str">
        <v>0</v>
      </c>
      <c r="T1903" t="str">
        <v>F-00000480</v>
      </c>
      <c r="U1903" t="str">
        <v>5</v>
      </c>
      <c r="V1903" t="str">
        <v>12.12</v>
      </c>
      <c r="W1903" t="str">
        <v>6</v>
      </c>
    </row>
    <row r="1904">
      <c r="A1904" t="str">
        <v>AutoTable</v>
      </c>
      <c r="D1904" t="str">
        <v>49015</v>
      </c>
      <c r="E1904" t="str">
        <v>FEU 15</v>
      </c>
      <c r="F1904" t="str">
        <v>COLOR/STANDARD</v>
      </c>
      <c r="H1904" t="str">
        <v>COLOR</v>
      </c>
      <c r="I1904" t="str">
        <v>COMPOSANT</v>
      </c>
      <c r="J1904" t="str">
        <v>0</v>
      </c>
      <c r="M1904" t="str">
        <v>FR</v>
      </c>
      <c r="N1904" t="str">
        <v>F3</v>
      </c>
      <c r="O1904" t="str">
        <v>1.4G</v>
      </c>
      <c r="Q1904" t="str">
        <v>5.896</v>
      </c>
      <c r="S1904" t="str">
        <v>0</v>
      </c>
      <c r="T1904" t="str">
        <v>F-00000480</v>
      </c>
      <c r="U1904" t="str">
        <v>20</v>
      </c>
      <c r="V1904" t="str">
        <v>0.0025</v>
      </c>
      <c r="W1904" t="str">
        <v>20</v>
      </c>
    </row>
    <row r="1905">
      <c r="A1905" t="str">
        <v>AutoTable</v>
      </c>
      <c r="D1905" t="str">
        <v>90150-01S4</v>
      </c>
      <c r="E1905" t="str">
        <v>SALVE de 4 BOMBEs Ø50 SONORE</v>
      </c>
      <c r="F1905" t="str">
        <v>COLOR/STANDARD</v>
      </c>
      <c r="H1905" t="str">
        <v>COLOR</v>
      </c>
      <c r="I1905" t="str">
        <v>GR/BOM</v>
      </c>
      <c r="J1905" t="str">
        <v>50</v>
      </c>
      <c r="K1905" t="str">
        <v>DETONATION</v>
      </c>
      <c r="L1905" t="str">
        <v>FRISSON</v>
      </c>
      <c r="M1905" t="str">
        <v>CN</v>
      </c>
      <c r="N1905" t="str">
        <v>F4</v>
      </c>
      <c r="O1905" t="str">
        <v>1.3G</v>
      </c>
      <c r="P1905" t="str">
        <v>2806-F4-000984</v>
      </c>
      <c r="Q1905" t="str">
        <v>0.18</v>
      </c>
      <c r="R1905" t="str">
        <v>2</v>
      </c>
      <c r="S1905" t="str">
        <v>50</v>
      </c>
      <c r="T1905" t="str">
        <v>F-00000300</v>
      </c>
      <c r="U1905" t="str">
        <v>0</v>
      </c>
      <c r="V1905" t="str">
        <v>1.12333</v>
      </c>
      <c r="W1905" t="str">
        <v>0</v>
      </c>
    </row>
    <row r="1906">
      <c r="A1906" t="str">
        <v>AutoTable</v>
      </c>
      <c r="D1906" t="str">
        <v>B54050</v>
      </c>
      <c r="E1906" t="str">
        <v>ANNONCE DU SPECTACLE</v>
      </c>
      <c r="F1906" t="str">
        <v>COLOR/STANDARD</v>
      </c>
      <c r="H1906" t="str">
        <v>COLOR</v>
      </c>
      <c r="I1906" t="str">
        <v>GR/BOM</v>
      </c>
      <c r="J1906" t="str">
        <v>50</v>
      </c>
      <c r="K1906" t="str">
        <v>DETONATION</v>
      </c>
      <c r="L1906" t="str">
        <v>FRISSON</v>
      </c>
      <c r="M1906" t="str">
        <v>FR</v>
      </c>
      <c r="N1906" t="str">
        <v>F4</v>
      </c>
      <c r="O1906" t="str">
        <v>1.3G</v>
      </c>
      <c r="P1906" t="str">
        <v>2806-F4-000984</v>
      </c>
      <c r="Q1906" t="str">
        <v>0.04</v>
      </c>
      <c r="R1906" t="str">
        <v>2</v>
      </c>
      <c r="S1906" t="str">
        <v>50</v>
      </c>
      <c r="T1906" t="str">
        <v>F-00000480</v>
      </c>
      <c r="U1906" t="str">
        <v>496</v>
      </c>
      <c r="V1906" t="str">
        <v>1.16972</v>
      </c>
      <c r="W1906" t="str">
        <v>0</v>
      </c>
    </row>
    <row r="1907">
      <c r="A1907" t="str">
        <v>AutoTable</v>
      </c>
      <c r="D1907" t="str">
        <v>B54052</v>
      </c>
      <c r="E1907" t="str">
        <v>BALTICA BLANC</v>
      </c>
      <c r="F1907" t="str">
        <v>COLOR/STANDARD</v>
      </c>
      <c r="H1907" t="str">
        <v>COLOR</v>
      </c>
      <c r="I1907" t="str">
        <v>GR/BOM</v>
      </c>
      <c r="J1907" t="str">
        <v>60</v>
      </c>
      <c r="K1907" t="str">
        <v>PIVOINE</v>
      </c>
      <c r="L1907" t="str">
        <v>ARGENT</v>
      </c>
      <c r="M1907" t="str">
        <v>FR</v>
      </c>
      <c r="N1907" t="str">
        <v>F4</v>
      </c>
      <c r="O1907" t="str">
        <v>1.3G</v>
      </c>
      <c r="P1907" t="str">
        <v>1008-F4-69253577</v>
      </c>
      <c r="Q1907" t="str">
        <v>0.425</v>
      </c>
      <c r="R1907" t="str">
        <v>25</v>
      </c>
      <c r="S1907" t="str">
        <v>60</v>
      </c>
      <c r="T1907" t="str">
        <v>F-00000480</v>
      </c>
      <c r="U1907" t="str">
        <v>160</v>
      </c>
      <c r="V1907" t="str">
        <v>6.67</v>
      </c>
      <c r="W1907" t="str">
        <v>0</v>
      </c>
    </row>
    <row r="1908">
      <c r="A1908" t="str">
        <v>AutoTable</v>
      </c>
      <c r="D1908" t="str">
        <v>B54059</v>
      </c>
      <c r="E1908" t="str">
        <v>CLÔTURE DU SPECTACLE</v>
      </c>
      <c r="F1908" t="str">
        <v>COLOR/STANDARD</v>
      </c>
      <c r="H1908" t="str">
        <v>COLOR</v>
      </c>
      <c r="I1908" t="str">
        <v>GR/BOM</v>
      </c>
      <c r="J1908" t="str">
        <v>50</v>
      </c>
      <c r="K1908" t="str">
        <v>DETONATION</v>
      </c>
      <c r="L1908" t="str">
        <v>FRISSON</v>
      </c>
      <c r="M1908" t="str">
        <v>FR</v>
      </c>
      <c r="N1908" t="str">
        <v>F4</v>
      </c>
      <c r="O1908" t="str">
        <v>1.3G</v>
      </c>
      <c r="P1908" t="str">
        <v>2806-F4-000984</v>
      </c>
      <c r="Q1908" t="str">
        <v>0.64</v>
      </c>
      <c r="R1908" t="str">
        <v>2</v>
      </c>
      <c r="S1908" t="str">
        <v>50</v>
      </c>
      <c r="T1908" t="str">
        <v>F-00000480</v>
      </c>
      <c r="U1908" t="str">
        <v>489</v>
      </c>
      <c r="V1908" t="str">
        <v>2.10567</v>
      </c>
      <c r="W1908" t="str">
        <v>0</v>
      </c>
    </row>
    <row r="1909">
      <c r="A1909" t="str">
        <v>AutoTable</v>
      </c>
      <c r="D1909" t="str">
        <v>B54061</v>
      </c>
      <c r="E1909" t="str">
        <v>CALIPSO</v>
      </c>
      <c r="F1909" t="str">
        <v>COLOR/STANDARD</v>
      </c>
      <c r="H1909" t="str">
        <v>COLOR</v>
      </c>
      <c r="I1909" t="str">
        <v>GR/BOM</v>
      </c>
      <c r="J1909" t="str">
        <v>60</v>
      </c>
      <c r="K1909" t="str">
        <v>PIVOINE</v>
      </c>
      <c r="L1909" t="str">
        <v>MULTICOLORE</v>
      </c>
      <c r="M1909" t="str">
        <v>FR</v>
      </c>
      <c r="N1909" t="str">
        <v>F4</v>
      </c>
      <c r="O1909" t="str">
        <v>1.3G</v>
      </c>
      <c r="P1909" t="str">
        <v>1008-F4-69253577</v>
      </c>
      <c r="Q1909" t="str">
        <v>0.425</v>
      </c>
      <c r="R1909" t="str">
        <v>25</v>
      </c>
      <c r="S1909" t="str">
        <v>60</v>
      </c>
      <c r="T1909" t="str">
        <v>F-00000480</v>
      </c>
      <c r="U1909" t="str">
        <v>6</v>
      </c>
      <c r="V1909" t="str">
        <v>6.33</v>
      </c>
      <c r="W1909" t="str">
        <v>0</v>
      </c>
    </row>
    <row r="1910">
      <c r="A1910" t="str">
        <v>AutoTable</v>
      </c>
      <c r="D1910" t="str">
        <v>B54062</v>
      </c>
      <c r="E1910" t="str">
        <v>AURASIA</v>
      </c>
      <c r="F1910" t="str">
        <v>COLOR/STANDARD</v>
      </c>
      <c r="H1910" t="str">
        <v>COLOR</v>
      </c>
      <c r="I1910" t="str">
        <v>GR/BOM</v>
      </c>
      <c r="J1910" t="str">
        <v>60</v>
      </c>
      <c r="K1910" t="str">
        <v>PIVOINE CHANGEMENT</v>
      </c>
      <c r="L1910" t="str">
        <v>BLEU</v>
      </c>
      <c r="M1910" t="str">
        <v>FR</v>
      </c>
      <c r="N1910" t="str">
        <v>F4</v>
      </c>
      <c r="O1910" t="str">
        <v>1.3G</v>
      </c>
      <c r="P1910" t="str">
        <v>1008-F4-69253577</v>
      </c>
      <c r="Q1910" t="str">
        <v>0.425</v>
      </c>
      <c r="R1910" t="str">
        <v>25</v>
      </c>
      <c r="S1910" t="str">
        <v>60</v>
      </c>
      <c r="T1910" t="str">
        <v>F-00000480</v>
      </c>
      <c r="U1910" t="str">
        <v>126</v>
      </c>
      <c r="V1910" t="str">
        <v>6.66953</v>
      </c>
      <c r="W1910" t="str">
        <v>0</v>
      </c>
    </row>
    <row r="1911">
      <c r="A1911" t="str">
        <v>AutoTable</v>
      </c>
      <c r="D1911" t="str">
        <v>B54063</v>
      </c>
      <c r="E1911" t="str">
        <v>EURASIE VERTE</v>
      </c>
      <c r="F1911" t="str">
        <v>COLOR/STANDARD</v>
      </c>
      <c r="H1911" t="str">
        <v>COLOR</v>
      </c>
      <c r="I1911" t="str">
        <v>GR/BOM</v>
      </c>
      <c r="J1911" t="str">
        <v>60</v>
      </c>
      <c r="K1911" t="str">
        <v>MULTI EFFETS</v>
      </c>
      <c r="L1911" t="str">
        <v>VERT</v>
      </c>
      <c r="M1911" t="str">
        <v>FR</v>
      </c>
      <c r="N1911" t="str">
        <v>F4</v>
      </c>
      <c r="O1911" t="str">
        <v>1.3G</v>
      </c>
      <c r="P1911" t="str">
        <v>1008-F4-69253577</v>
      </c>
      <c r="Q1911" t="str">
        <v>0.425</v>
      </c>
      <c r="R1911" t="str">
        <v>25</v>
      </c>
      <c r="S1911" t="str">
        <v>60</v>
      </c>
      <c r="T1911" t="str">
        <v>F-00000480</v>
      </c>
      <c r="U1911" t="str">
        <v>75</v>
      </c>
      <c r="V1911" t="str">
        <v>6.6695</v>
      </c>
      <c r="W1911" t="str">
        <v>0</v>
      </c>
    </row>
    <row r="1912">
      <c r="A1912" t="str">
        <v>AutoTable</v>
      </c>
      <c r="D1912" t="str">
        <v>B54064</v>
      </c>
      <c r="E1912" t="str">
        <v>FOSSIL FRISSON</v>
      </c>
      <c r="F1912" t="str">
        <v>COLOR/STANDARD</v>
      </c>
      <c r="H1912" t="str">
        <v>COLOR</v>
      </c>
      <c r="I1912" t="str">
        <v>GR/BOM</v>
      </c>
      <c r="J1912" t="str">
        <v>60</v>
      </c>
      <c r="K1912" t="str">
        <v>PIVOINE CHANGEMENT</v>
      </c>
      <c r="L1912" t="str">
        <v>FRISSON</v>
      </c>
      <c r="M1912" t="str">
        <v>FR</v>
      </c>
      <c r="N1912" t="str">
        <v>F4</v>
      </c>
      <c r="O1912" t="str">
        <v>1.3G</v>
      </c>
      <c r="P1912" t="str">
        <v>1008-F4-69253577</v>
      </c>
      <c r="Q1912" t="str">
        <v>0.425</v>
      </c>
      <c r="R1912" t="str">
        <v>25</v>
      </c>
      <c r="S1912" t="str">
        <v>60</v>
      </c>
      <c r="T1912" t="str">
        <v>F-00000480</v>
      </c>
      <c r="U1912" t="str">
        <v>93</v>
      </c>
      <c r="V1912" t="str">
        <v>6.66958</v>
      </c>
      <c r="W1912" t="str">
        <v>0</v>
      </c>
    </row>
    <row r="1913">
      <c r="A1913" t="str">
        <v>AutoTable</v>
      </c>
      <c r="D1913" t="str">
        <v>B54065</v>
      </c>
      <c r="E1913" t="str">
        <v>ODYSSÉE 60</v>
      </c>
      <c r="F1913" t="str">
        <v>COLOR/STANDARD</v>
      </c>
      <c r="H1913" t="str">
        <v>COLOR</v>
      </c>
      <c r="I1913" t="str">
        <v>GR/BOM</v>
      </c>
      <c r="J1913" t="str">
        <v>60</v>
      </c>
      <c r="K1913" t="str">
        <v>PIVOINE CHANGEMENT</v>
      </c>
      <c r="L1913" t="str">
        <v>MULTICOLORE</v>
      </c>
      <c r="M1913" t="str">
        <v>FR</v>
      </c>
      <c r="N1913" t="str">
        <v>F4</v>
      </c>
      <c r="O1913" t="str">
        <v>1.3G</v>
      </c>
      <c r="P1913" t="str">
        <v>1008-F4-69253577</v>
      </c>
      <c r="Q1913" t="str">
        <v>0.425</v>
      </c>
      <c r="R1913" t="str">
        <v>25</v>
      </c>
      <c r="S1913" t="str">
        <v>60</v>
      </c>
      <c r="T1913" t="str">
        <v>F-00000480</v>
      </c>
      <c r="U1913" t="str">
        <v>371</v>
      </c>
      <c r="V1913" t="str">
        <v>6.66951</v>
      </c>
      <c r="W1913" t="str">
        <v>0</v>
      </c>
    </row>
    <row r="1914">
      <c r="A1914" t="str">
        <v>AutoTable</v>
      </c>
      <c r="D1914" t="str">
        <v>B54065T2</v>
      </c>
      <c r="E1914" t="str">
        <v>ODYSSÉE 60</v>
      </c>
      <c r="F1914" t="str">
        <v>COLOR/STANDARD</v>
      </c>
      <c r="H1914" t="str">
        <v>COLOR</v>
      </c>
      <c r="I1914" t="str">
        <v>GR/BOM</v>
      </c>
      <c r="J1914" t="str">
        <v>60</v>
      </c>
      <c r="K1914" t="str">
        <v>PIVOINE CHANGEMENT</v>
      </c>
      <c r="L1914" t="str">
        <v>MULTICOLORE</v>
      </c>
      <c r="M1914" t="str">
        <v>FR</v>
      </c>
      <c r="N1914" t="str">
        <v>F4</v>
      </c>
      <c r="O1914" t="str">
        <v>1.3G</v>
      </c>
      <c r="P1914" t="str">
        <v>1008-F4-69253577</v>
      </c>
      <c r="Q1914" t="str">
        <v>0.425</v>
      </c>
      <c r="R1914" t="str">
        <v>25</v>
      </c>
      <c r="S1914" t="str">
        <v>60</v>
      </c>
      <c r="T1914" t="str">
        <v>F-00000480</v>
      </c>
      <c r="U1914" t="str">
        <v>160</v>
      </c>
      <c r="V1914" t="str">
        <v>6.69598</v>
      </c>
      <c r="W1914" t="str">
        <v>0</v>
      </c>
    </row>
    <row r="1915">
      <c r="A1915" t="str">
        <v>AutoTable</v>
      </c>
      <c r="D1915" t="str">
        <v>B54070</v>
      </c>
      <c r="E1915" t="str">
        <v>URANE</v>
      </c>
      <c r="F1915" t="str">
        <v>COLOR/STANDARD</v>
      </c>
      <c r="H1915" t="str">
        <v>COLOR</v>
      </c>
      <c r="I1915" t="str">
        <v>GR/BOM</v>
      </c>
      <c r="J1915" t="str">
        <v>75</v>
      </c>
      <c r="K1915" t="str">
        <v>MULTI EFFETS</v>
      </c>
      <c r="L1915" t="str">
        <v>BLEU</v>
      </c>
      <c r="M1915" t="str">
        <v>FR</v>
      </c>
      <c r="N1915" t="str">
        <v>F4</v>
      </c>
      <c r="O1915" t="str">
        <v>1.3G</v>
      </c>
      <c r="P1915" t="str">
        <v>1008-F4-69252667</v>
      </c>
      <c r="Q1915" t="str">
        <v>0.7</v>
      </c>
      <c r="R1915" t="str">
        <v>25</v>
      </c>
      <c r="S1915" t="str">
        <v>75</v>
      </c>
      <c r="T1915" t="str">
        <v>F-00000480</v>
      </c>
      <c r="U1915" t="str">
        <v>252</v>
      </c>
      <c r="V1915" t="str">
        <v>6.78671</v>
      </c>
      <c r="W1915" t="str">
        <v>0</v>
      </c>
    </row>
    <row r="1916">
      <c r="A1916" t="str">
        <v>AutoTable</v>
      </c>
      <c r="D1916" t="str">
        <v>B54071</v>
      </c>
      <c r="E1916" t="str">
        <v>TALIS ROUGE</v>
      </c>
      <c r="F1916" t="str">
        <v>COLOR/STANDARD</v>
      </c>
      <c r="H1916" t="str">
        <v>COLOR</v>
      </c>
      <c r="I1916" t="str">
        <v>GR/BOM</v>
      </c>
      <c r="J1916" t="str">
        <v>75</v>
      </c>
      <c r="K1916" t="str">
        <v>MULTI EFFETS</v>
      </c>
      <c r="L1916" t="str">
        <v>ROUGE</v>
      </c>
      <c r="M1916" t="str">
        <v>FR</v>
      </c>
      <c r="N1916" t="str">
        <v>F4</v>
      </c>
      <c r="O1916" t="str">
        <v>1.3G</v>
      </c>
      <c r="P1916" t="str">
        <v>1008-F4-69252667</v>
      </c>
      <c r="Q1916" t="str">
        <v>0.7</v>
      </c>
      <c r="R1916" t="str">
        <v>25</v>
      </c>
      <c r="S1916" t="str">
        <v>75</v>
      </c>
      <c r="T1916" t="str">
        <v>F-00000480</v>
      </c>
      <c r="U1916" t="str">
        <v>54</v>
      </c>
      <c r="V1916" t="str">
        <v>7.25354</v>
      </c>
      <c r="W1916" t="str">
        <v>0</v>
      </c>
    </row>
    <row r="1917">
      <c r="A1917" t="str">
        <v>AutoTable</v>
      </c>
      <c r="D1917" t="str">
        <v>B54072</v>
      </c>
      <c r="E1917" t="str">
        <v>THÉODIS BLEU</v>
      </c>
      <c r="F1917" t="str">
        <v>COLOR/STANDARD</v>
      </c>
      <c r="H1917" t="str">
        <v>COLOR</v>
      </c>
      <c r="I1917" t="str">
        <v>GR/BOM</v>
      </c>
      <c r="J1917" t="str">
        <v>75</v>
      </c>
      <c r="K1917" t="str">
        <v>MULTI EFFETS</v>
      </c>
      <c r="L1917" t="str">
        <v>BLEU</v>
      </c>
      <c r="M1917" t="str">
        <v>FR</v>
      </c>
      <c r="N1917" t="str">
        <v>F4</v>
      </c>
      <c r="O1917" t="str">
        <v>1.3G</v>
      </c>
      <c r="P1917" t="str">
        <v>1008-F4-69252667</v>
      </c>
      <c r="Q1917" t="str">
        <v>0.7</v>
      </c>
      <c r="R1917" t="str">
        <v>25</v>
      </c>
      <c r="S1917" t="str">
        <v>75</v>
      </c>
      <c r="T1917" t="str">
        <v>F-00000480</v>
      </c>
      <c r="U1917" t="str">
        <v>647</v>
      </c>
      <c r="V1917" t="str">
        <v>8.92201</v>
      </c>
      <c r="W1917" t="str">
        <v>0</v>
      </c>
    </row>
    <row r="1918">
      <c r="A1918" t="str">
        <v>AutoTable</v>
      </c>
      <c r="D1918" t="str">
        <v>B54073</v>
      </c>
      <c r="E1918" t="str">
        <v>VESTAGREEN</v>
      </c>
      <c r="F1918" t="str">
        <v>COLOR/STANDARD</v>
      </c>
      <c r="H1918" t="str">
        <v>COLOR</v>
      </c>
      <c r="I1918" t="str">
        <v>GR/BOM</v>
      </c>
      <c r="J1918" t="str">
        <v>75</v>
      </c>
      <c r="K1918" t="str">
        <v>MULTI EFFETS</v>
      </c>
      <c r="L1918" t="str">
        <v>VERT</v>
      </c>
      <c r="M1918" t="str">
        <v>FR</v>
      </c>
      <c r="N1918" t="str">
        <v>F4</v>
      </c>
      <c r="O1918" t="str">
        <v>1.3G</v>
      </c>
      <c r="P1918" t="str">
        <v>1008-F4-69252667</v>
      </c>
      <c r="Q1918" t="str">
        <v>0.7</v>
      </c>
      <c r="R1918" t="str">
        <v>25</v>
      </c>
      <c r="S1918" t="str">
        <v>75</v>
      </c>
      <c r="T1918" t="str">
        <v>F-00000480</v>
      </c>
      <c r="U1918" t="str">
        <v>490</v>
      </c>
      <c r="V1918" t="str">
        <v>7.29</v>
      </c>
      <c r="W1918" t="str">
        <v>0</v>
      </c>
    </row>
    <row r="1919">
      <c r="A1919" t="str">
        <v>AutoTable</v>
      </c>
      <c r="D1919" t="str">
        <v>B54074</v>
      </c>
      <c r="E1919" t="str">
        <v>DESIRADE</v>
      </c>
      <c r="F1919" t="str">
        <v>COLOR/STANDARD</v>
      </c>
      <c r="H1919" t="str">
        <v>COLOR</v>
      </c>
      <c r="I1919" t="str">
        <v>GR/BOM</v>
      </c>
      <c r="J1919" t="str">
        <v>75</v>
      </c>
      <c r="K1919" t="str">
        <v>MULTI EFFETS</v>
      </c>
      <c r="L1919" t="str">
        <v>TRICOLORE</v>
      </c>
      <c r="M1919" t="str">
        <v>FR</v>
      </c>
      <c r="N1919" t="str">
        <v>F4</v>
      </c>
      <c r="O1919" t="str">
        <v>1.3G</v>
      </c>
      <c r="P1919" t="str">
        <v>1008-F4-69252667</v>
      </c>
      <c r="Q1919" t="str">
        <v>0.7</v>
      </c>
      <c r="R1919" t="str">
        <v>25</v>
      </c>
      <c r="S1919" t="str">
        <v>75</v>
      </c>
      <c r="T1919" t="str">
        <v>F-00000480</v>
      </c>
      <c r="U1919" t="str">
        <v>610</v>
      </c>
      <c r="V1919" t="str">
        <v>7.29013</v>
      </c>
      <c r="W1919" t="str">
        <v>0</v>
      </c>
    </row>
    <row r="1920">
      <c r="A1920" t="str">
        <v>AutoTable</v>
      </c>
      <c r="D1920" t="str">
        <v>B54075</v>
      </c>
      <c r="E1920" t="str">
        <v>UTOPIE MULTICOLORE</v>
      </c>
      <c r="F1920" t="str">
        <v>COLOR/STANDARD</v>
      </c>
      <c r="H1920" t="str">
        <v>COLOR</v>
      </c>
      <c r="I1920" t="str">
        <v>GR/BOM</v>
      </c>
      <c r="J1920" t="str">
        <v>75</v>
      </c>
      <c r="K1920" t="str">
        <v>MULTI EFFETS</v>
      </c>
      <c r="L1920" t="str">
        <v>MULTICOLORE</v>
      </c>
      <c r="M1920" t="str">
        <v>FR</v>
      </c>
      <c r="N1920" t="str">
        <v>F4</v>
      </c>
      <c r="O1920" t="str">
        <v>1.3G</v>
      </c>
      <c r="P1920" t="str">
        <v>1008-F4-69252667</v>
      </c>
      <c r="Q1920" t="str">
        <v>0.7</v>
      </c>
      <c r="R1920" t="str">
        <v>25</v>
      </c>
      <c r="S1920" t="str">
        <v>75</v>
      </c>
      <c r="T1920" t="str">
        <v>F-00000480</v>
      </c>
      <c r="U1920" t="str">
        <v>464</v>
      </c>
      <c r="V1920" t="str">
        <v>7.77714</v>
      </c>
      <c r="W1920" t="str">
        <v>0</v>
      </c>
    </row>
    <row r="1921">
      <c r="A1921" t="str">
        <v>AutoTable</v>
      </c>
      <c r="D1921" t="str">
        <v>B54076</v>
      </c>
      <c r="E1921" t="str">
        <v>TALISMAN</v>
      </c>
      <c r="F1921" t="str">
        <v>COLOR/STANDARD</v>
      </c>
      <c r="H1921" t="str">
        <v>COLOR</v>
      </c>
      <c r="I1921" t="str">
        <v>GR/BOM</v>
      </c>
      <c r="J1921" t="str">
        <v>75</v>
      </c>
      <c r="K1921" t="str">
        <v>MULTI EFFETS</v>
      </c>
      <c r="L1921" t="str">
        <v>FRISSON</v>
      </c>
      <c r="M1921" t="str">
        <v>FR</v>
      </c>
      <c r="N1921" t="str">
        <v>F4</v>
      </c>
      <c r="O1921" t="str">
        <v>1.3G</v>
      </c>
      <c r="P1921" t="str">
        <v>1008-F4-69252667</v>
      </c>
      <c r="Q1921" t="str">
        <v>0.7</v>
      </c>
      <c r="R1921" t="str">
        <v>25</v>
      </c>
      <c r="S1921" t="str">
        <v>75</v>
      </c>
      <c r="T1921" t="str">
        <v>F-00000480</v>
      </c>
      <c r="U1921" t="str">
        <v>409</v>
      </c>
      <c r="V1921" t="str">
        <v>7.22356</v>
      </c>
      <c r="W1921" t="str">
        <v>0</v>
      </c>
    </row>
    <row r="1922">
      <c r="A1922" t="str">
        <v>AutoTable</v>
      </c>
      <c r="D1922" t="str">
        <v>B54077</v>
      </c>
      <c r="E1922" t="str">
        <v>BIVOUAC ARGENTÉ</v>
      </c>
      <c r="F1922" t="str">
        <v>COLOR/STANDARD</v>
      </c>
      <c r="H1922" t="str">
        <v>COLOR</v>
      </c>
      <c r="I1922" t="str">
        <v>GR/BOM</v>
      </c>
      <c r="J1922" t="str">
        <v>75</v>
      </c>
      <c r="K1922" t="str">
        <v>MULTI EFFETS</v>
      </c>
      <c r="L1922" t="str">
        <v>ARGENT</v>
      </c>
      <c r="M1922" t="str">
        <v>FR</v>
      </c>
      <c r="N1922" t="str">
        <v>F4</v>
      </c>
      <c r="O1922" t="str">
        <v>1.3G</v>
      </c>
      <c r="P1922" t="str">
        <v>1008-F4-69252667</v>
      </c>
      <c r="Q1922" t="str">
        <v>0.7</v>
      </c>
      <c r="R1922" t="str">
        <v>25</v>
      </c>
      <c r="S1922" t="str">
        <v>75</v>
      </c>
      <c r="T1922" t="str">
        <v>F-00000480</v>
      </c>
      <c r="U1922" t="str">
        <v>345</v>
      </c>
      <c r="V1922" t="str">
        <v>6.89917</v>
      </c>
      <c r="W1922" t="str">
        <v>0</v>
      </c>
    </row>
    <row r="1923">
      <c r="A1923" t="str">
        <v>AutoTable</v>
      </c>
      <c r="D1923" t="str">
        <v>B54078</v>
      </c>
      <c r="E1923" t="str">
        <v>SANTA OR</v>
      </c>
      <c r="F1923" t="str">
        <v>COLOR/STANDARD</v>
      </c>
      <c r="H1923" t="str">
        <v>COLOR</v>
      </c>
      <c r="I1923" t="str">
        <v>GR/BOM</v>
      </c>
      <c r="J1923" t="str">
        <v>75</v>
      </c>
      <c r="K1923" t="str">
        <v>MULTI EFFETS</v>
      </c>
      <c r="L1923" t="str">
        <v>OR</v>
      </c>
      <c r="M1923" t="str">
        <v>FR</v>
      </c>
      <c r="N1923" t="str">
        <v>F4</v>
      </c>
      <c r="O1923" t="str">
        <v>1.3G</v>
      </c>
      <c r="P1923" t="str">
        <v>1008-F4-69252667</v>
      </c>
      <c r="Q1923" t="str">
        <v>0.7</v>
      </c>
      <c r="R1923" t="str">
        <v>25</v>
      </c>
      <c r="S1923" t="str">
        <v>75</v>
      </c>
      <c r="T1923" t="str">
        <v>F-00000480</v>
      </c>
      <c r="U1923" t="str">
        <v>488</v>
      </c>
      <c r="V1923" t="str">
        <v>8.1124</v>
      </c>
      <c r="W1923" t="str">
        <v>0</v>
      </c>
    </row>
    <row r="1924">
      <c r="A1924" t="str">
        <v>AutoTable</v>
      </c>
      <c r="D1924" t="str">
        <v>B54079</v>
      </c>
      <c r="E1924" t="str">
        <v>ODYSSÉE GAMA 1</v>
      </c>
      <c r="F1924" t="str">
        <v>COLOR/STANDARD</v>
      </c>
      <c r="H1924" t="str">
        <v>COLOR</v>
      </c>
      <c r="I1924" t="str">
        <v>GR/BOM</v>
      </c>
      <c r="J1924" t="str">
        <v>75</v>
      </c>
      <c r="K1924" t="str">
        <v>MULTI EFFETS</v>
      </c>
      <c r="L1924" t="str">
        <v>MULTICOLORE</v>
      </c>
      <c r="M1924" t="str">
        <v>FR</v>
      </c>
      <c r="N1924" t="str">
        <v>F4</v>
      </c>
      <c r="O1924" t="str">
        <v>1.3G</v>
      </c>
      <c r="P1924" t="str">
        <v>1008-F4-69252667</v>
      </c>
      <c r="Q1924" t="str">
        <v>0.7</v>
      </c>
      <c r="R1924" t="str">
        <v>25</v>
      </c>
      <c r="S1924" t="str">
        <v>75</v>
      </c>
      <c r="T1924" t="str">
        <v>F-00000480</v>
      </c>
      <c r="U1924" t="str">
        <v>294</v>
      </c>
      <c r="V1924" t="str">
        <v>7.43125</v>
      </c>
      <c r="W1924" t="str">
        <v>0</v>
      </c>
    </row>
    <row r="1925">
      <c r="A1925" t="str">
        <v>AutoTable</v>
      </c>
      <c r="D1925" t="str">
        <v>B54079T2</v>
      </c>
      <c r="E1925" t="str">
        <v>ODYSSÉE GAMA 1</v>
      </c>
      <c r="F1925" t="str">
        <v>COLOR/STANDARD</v>
      </c>
      <c r="H1925" t="str">
        <v>COLOR</v>
      </c>
      <c r="I1925" t="str">
        <v>GR/BOM</v>
      </c>
      <c r="J1925" t="str">
        <v>75</v>
      </c>
      <c r="K1925" t="str">
        <v>MULTI EFFETS</v>
      </c>
      <c r="L1925" t="str">
        <v>MULTICOLORE</v>
      </c>
      <c r="M1925" t="str">
        <v>FR</v>
      </c>
      <c r="N1925" t="str">
        <v>F4</v>
      </c>
      <c r="O1925" t="str">
        <v>1.3G</v>
      </c>
      <c r="P1925" t="str">
        <v>1008-F4-69252667</v>
      </c>
      <c r="Q1925" t="str">
        <v>0.7</v>
      </c>
      <c r="R1925" t="str">
        <v>25</v>
      </c>
      <c r="S1925" t="str">
        <v>75</v>
      </c>
      <c r="T1925" t="str">
        <v>F-00000480</v>
      </c>
      <c r="U1925" t="str">
        <v>159</v>
      </c>
      <c r="V1925" t="str">
        <v>8.82185</v>
      </c>
      <c r="W1925" t="str">
        <v>0</v>
      </c>
    </row>
    <row r="1926">
      <c r="A1926" t="str">
        <v>AutoTable</v>
      </c>
      <c r="D1926" t="str">
        <v>B54079T3</v>
      </c>
      <c r="E1926" t="str">
        <v>ODYSSÉE GAMA 1</v>
      </c>
      <c r="F1926" t="str">
        <v>COLOR/STANDARD</v>
      </c>
      <c r="H1926" t="str">
        <v>COLOR</v>
      </c>
      <c r="I1926" t="str">
        <v>GR/BOM</v>
      </c>
      <c r="J1926" t="str">
        <v>75</v>
      </c>
      <c r="K1926" t="str">
        <v>MULTI EFFETS</v>
      </c>
      <c r="L1926" t="str">
        <v>MULTICOLORE</v>
      </c>
      <c r="M1926" t="str">
        <v>FR</v>
      </c>
      <c r="N1926" t="str">
        <v>F4</v>
      </c>
      <c r="O1926" t="str">
        <v>1.3G</v>
      </c>
      <c r="P1926" t="str">
        <v>1008-F4-69252667</v>
      </c>
      <c r="Q1926" t="str">
        <v>0.7</v>
      </c>
      <c r="R1926" t="str">
        <v>25</v>
      </c>
      <c r="S1926" t="str">
        <v>75</v>
      </c>
      <c r="T1926" t="str">
        <v>F-00000480</v>
      </c>
      <c r="U1926" t="str">
        <v>55</v>
      </c>
      <c r="V1926" t="str">
        <v>7.46333</v>
      </c>
      <c r="W1926" t="str">
        <v>0</v>
      </c>
    </row>
    <row r="1927">
      <c r="A1927" t="str">
        <v>AutoTable</v>
      </c>
      <c r="D1927" t="str">
        <v>B54080</v>
      </c>
      <c r="E1927" t="str">
        <v>ODYSSÉE 75</v>
      </c>
      <c r="F1927" t="str">
        <v>COLOR/STANDARD</v>
      </c>
      <c r="H1927" t="str">
        <v>COLOR</v>
      </c>
      <c r="I1927" t="str">
        <v>GR/BOM</v>
      </c>
      <c r="J1927" t="str">
        <v>75</v>
      </c>
      <c r="K1927" t="str">
        <v>PIVOINE</v>
      </c>
      <c r="L1927" t="str">
        <v>MULTICOLORE</v>
      </c>
      <c r="M1927" t="str">
        <v>FR</v>
      </c>
      <c r="N1927" t="str">
        <v>F4</v>
      </c>
      <c r="O1927" t="str">
        <v>1.3G</v>
      </c>
      <c r="P1927" t="str">
        <v>1008-F4-69252667</v>
      </c>
      <c r="Q1927" t="str">
        <v>0.7</v>
      </c>
      <c r="R1927" t="str">
        <v>25</v>
      </c>
      <c r="S1927" t="str">
        <v>75</v>
      </c>
      <c r="T1927" t="str">
        <v>F-00000480</v>
      </c>
      <c r="U1927" t="str">
        <v>137</v>
      </c>
      <c r="V1927" t="str">
        <v>6.57</v>
      </c>
      <c r="W1927" t="str">
        <v>0</v>
      </c>
    </row>
    <row r="1928">
      <c r="A1928" t="str">
        <v>AutoTable</v>
      </c>
      <c r="D1928" t="str">
        <v>B54080T1</v>
      </c>
      <c r="E1928" t="str">
        <v>ODYSSÉE 75</v>
      </c>
      <c r="F1928" t="str">
        <v>COLOR/STANDARD</v>
      </c>
      <c r="H1928" t="str">
        <v>COLOR</v>
      </c>
      <c r="I1928" t="str">
        <v>GR/BOM</v>
      </c>
      <c r="J1928" t="str">
        <v>75</v>
      </c>
      <c r="K1928" t="str">
        <v>PIVOINE</v>
      </c>
      <c r="L1928" t="str">
        <v>MULTICOLORE</v>
      </c>
      <c r="M1928" t="str">
        <v>FR</v>
      </c>
      <c r="N1928" t="str">
        <v>F4</v>
      </c>
      <c r="O1928" t="str">
        <v>1.3G</v>
      </c>
      <c r="P1928" t="str">
        <v>1008-F4-69252667</v>
      </c>
      <c r="Q1928" t="str">
        <v>0.7</v>
      </c>
      <c r="R1928" t="str">
        <v>25</v>
      </c>
      <c r="S1928" t="str">
        <v>75</v>
      </c>
      <c r="T1928" t="str">
        <v>F-00000480</v>
      </c>
      <c r="U1928" t="str">
        <v>133</v>
      </c>
      <c r="V1928" t="str">
        <v>6.6</v>
      </c>
      <c r="W1928" t="str">
        <v>0</v>
      </c>
    </row>
    <row r="1929">
      <c r="A1929" t="str">
        <v>AutoTable</v>
      </c>
      <c r="D1929" t="str">
        <v>B54080T2</v>
      </c>
      <c r="E1929" t="str">
        <v>ODYSSÉE 75</v>
      </c>
      <c r="F1929" t="str">
        <v>COLOR/STANDARD</v>
      </c>
      <c r="H1929" t="str">
        <v>COLOR</v>
      </c>
      <c r="I1929" t="str">
        <v>GR/BOM</v>
      </c>
      <c r="J1929" t="str">
        <v>75</v>
      </c>
      <c r="K1929" t="str">
        <v>PIVOINE</v>
      </c>
      <c r="L1929" t="str">
        <v>MULTICOLORE</v>
      </c>
      <c r="M1929" t="str">
        <v>FR</v>
      </c>
      <c r="N1929" t="str">
        <v>F4</v>
      </c>
      <c r="O1929" t="str">
        <v>1.3G</v>
      </c>
      <c r="P1929" t="str">
        <v>1008-F4-69252667</v>
      </c>
      <c r="Q1929" t="str">
        <v>0.7</v>
      </c>
      <c r="R1929" t="str">
        <v>25</v>
      </c>
      <c r="S1929" t="str">
        <v>75</v>
      </c>
      <c r="T1929" t="str">
        <v>F-00000480</v>
      </c>
      <c r="U1929" t="str">
        <v>141</v>
      </c>
      <c r="V1929" t="str">
        <v>6.6</v>
      </c>
      <c r="W1929" t="str">
        <v>0</v>
      </c>
    </row>
    <row r="1930">
      <c r="A1930" t="str">
        <v>AutoTable</v>
      </c>
      <c r="D1930" t="str">
        <v>B54081</v>
      </c>
      <c r="E1930" t="str">
        <v>ODYSSÉE FINALE</v>
      </c>
      <c r="F1930" t="str">
        <v>COLOR/STANDARD</v>
      </c>
      <c r="H1930" t="str">
        <v>COLOR</v>
      </c>
      <c r="I1930" t="str">
        <v>GR/BOM</v>
      </c>
      <c r="J1930" t="str">
        <v>75</v>
      </c>
      <c r="K1930" t="str">
        <v>MULTI EFFETS</v>
      </c>
      <c r="L1930" t="str">
        <v>ARGENT</v>
      </c>
      <c r="M1930" t="str">
        <v>FR</v>
      </c>
      <c r="N1930" t="str">
        <v>F4</v>
      </c>
      <c r="O1930" t="str">
        <v>1.3G</v>
      </c>
      <c r="P1930" t="str">
        <v>1008-F4-69252667</v>
      </c>
      <c r="Q1930" t="str">
        <v>0.42</v>
      </c>
      <c r="R1930" t="str">
        <v>5</v>
      </c>
      <c r="S1930" t="str">
        <v>75</v>
      </c>
      <c r="T1930" t="str">
        <v>F-00000480</v>
      </c>
      <c r="U1930" t="str">
        <v>558</v>
      </c>
      <c r="V1930" t="str">
        <v>4.57</v>
      </c>
      <c r="W1930" t="str">
        <v>0</v>
      </c>
    </row>
    <row r="1931">
      <c r="A1931" t="str">
        <v>AutoTable</v>
      </c>
      <c r="D1931" t="str">
        <v>B54090</v>
      </c>
      <c r="E1931" t="str">
        <v>ODYSSÉE DIVINE 1</v>
      </c>
      <c r="F1931" t="str">
        <v>COLOR/STANDARD</v>
      </c>
      <c r="H1931" t="str">
        <v>COLOR</v>
      </c>
      <c r="I1931" t="str">
        <v>GR/BOM</v>
      </c>
      <c r="J1931" t="str">
        <v>100</v>
      </c>
      <c r="K1931" t="str">
        <v>MULTI EFFETS</v>
      </c>
      <c r="L1931" t="str">
        <v>MULTICOLORE</v>
      </c>
      <c r="M1931" t="str">
        <v>FR</v>
      </c>
      <c r="N1931" t="str">
        <v>F4</v>
      </c>
      <c r="O1931" t="str">
        <v>1.3G</v>
      </c>
      <c r="P1931" t="str">
        <v>1008-F4-69250665</v>
      </c>
      <c r="Q1931" t="str">
        <v>1.725</v>
      </c>
      <c r="R1931" t="str">
        <v>25</v>
      </c>
      <c r="S1931" t="str">
        <v>100</v>
      </c>
      <c r="T1931" t="str">
        <v>F-00000480</v>
      </c>
      <c r="U1931" t="str">
        <v>106</v>
      </c>
      <c r="V1931" t="str">
        <v>13.092</v>
      </c>
      <c r="W1931" t="str">
        <v>0</v>
      </c>
    </row>
    <row r="1932">
      <c r="A1932" t="str">
        <v>AutoTable</v>
      </c>
      <c r="D1932" t="str">
        <v>B54090T2</v>
      </c>
      <c r="E1932" t="str">
        <v>ODYSSÉE DIVINE 1</v>
      </c>
      <c r="F1932" t="str">
        <v>COLOR/STANDARD</v>
      </c>
      <c r="H1932" t="str">
        <v>COLOR</v>
      </c>
      <c r="I1932" t="str">
        <v>GR/BOM</v>
      </c>
      <c r="J1932" t="str">
        <v>100</v>
      </c>
      <c r="K1932" t="str">
        <v>MULTI EFFETS</v>
      </c>
      <c r="L1932" t="str">
        <v>MULTICOLORE</v>
      </c>
      <c r="M1932" t="str">
        <v>FR</v>
      </c>
      <c r="N1932" t="str">
        <v>F4</v>
      </c>
      <c r="O1932" t="str">
        <v>1.3G</v>
      </c>
      <c r="P1932" t="str">
        <v>1008-F4-69250665</v>
      </c>
      <c r="Q1932" t="str">
        <v>1.725</v>
      </c>
      <c r="R1932" t="str">
        <v>25</v>
      </c>
      <c r="S1932" t="str">
        <v>100</v>
      </c>
      <c r="T1932" t="str">
        <v>F-00000480</v>
      </c>
      <c r="U1932" t="str">
        <v>31</v>
      </c>
      <c r="V1932" t="str">
        <v>13.118</v>
      </c>
      <c r="W1932" t="str">
        <v>0</v>
      </c>
    </row>
    <row r="1933">
      <c r="A1933" t="str">
        <v>AutoTable</v>
      </c>
      <c r="D1933" t="str">
        <v>B54090T3</v>
      </c>
      <c r="E1933" t="str">
        <v>ODYSSÉE DIVINE 1</v>
      </c>
      <c r="F1933" t="str">
        <v>COLOR/STANDARD</v>
      </c>
      <c r="H1933" t="str">
        <v>COLOR</v>
      </c>
      <c r="I1933" t="str">
        <v>GR/BOM</v>
      </c>
      <c r="J1933" t="str">
        <v>100</v>
      </c>
      <c r="K1933" t="str">
        <v>MULTI EFFETS</v>
      </c>
      <c r="L1933" t="str">
        <v>MULTICOLORE</v>
      </c>
      <c r="M1933" t="str">
        <v>FR</v>
      </c>
      <c r="N1933" t="str">
        <v>F4</v>
      </c>
      <c r="O1933" t="str">
        <v>1.3G</v>
      </c>
      <c r="P1933" t="str">
        <v>1008-F4-69250665</v>
      </c>
      <c r="Q1933" t="str">
        <v>1.725</v>
      </c>
      <c r="R1933" t="str">
        <v>25</v>
      </c>
      <c r="S1933" t="str">
        <v>100</v>
      </c>
      <c r="T1933" t="str">
        <v>F-00000480</v>
      </c>
      <c r="U1933" t="str">
        <v>31</v>
      </c>
      <c r="V1933" t="str">
        <v>13.12133</v>
      </c>
      <c r="W1933" t="str">
        <v>0</v>
      </c>
    </row>
    <row r="1934">
      <c r="A1934" t="str">
        <v>AutoTable</v>
      </c>
      <c r="D1934" t="str">
        <v>B54091</v>
      </c>
      <c r="E1934" t="str">
        <v>ODYSSÉE 100</v>
      </c>
      <c r="F1934" t="str">
        <v>COLOR/STANDARD</v>
      </c>
      <c r="H1934" t="str">
        <v>COLOR</v>
      </c>
      <c r="I1934" t="str">
        <v>GR/BOM</v>
      </c>
      <c r="J1934" t="str">
        <v>100</v>
      </c>
      <c r="K1934" t="str">
        <v>MULTI EFFETS</v>
      </c>
      <c r="L1934" t="str">
        <v>MULTICOLORE</v>
      </c>
      <c r="M1934" t="str">
        <v>FR</v>
      </c>
      <c r="N1934" t="str">
        <v>F4</v>
      </c>
      <c r="O1934" t="str">
        <v>1.3G</v>
      </c>
      <c r="P1934" t="str">
        <v>1008-F4-69250665</v>
      </c>
      <c r="Q1934" t="str">
        <v>1.725</v>
      </c>
      <c r="R1934" t="str">
        <v>25</v>
      </c>
      <c r="S1934" t="str">
        <v>100</v>
      </c>
      <c r="T1934" t="str">
        <v>F-00000480</v>
      </c>
      <c r="U1934" t="str">
        <v>111</v>
      </c>
      <c r="V1934" t="str">
        <v>12.75533</v>
      </c>
      <c r="W1934" t="str">
        <v>0</v>
      </c>
    </row>
    <row r="1935">
      <c r="A1935" t="str">
        <v>AutoTable</v>
      </c>
      <c r="D1935" t="str">
        <v>B54091T1</v>
      </c>
      <c r="E1935" t="str">
        <v>ODYSSÉE 100</v>
      </c>
      <c r="F1935" t="str">
        <v>COLOR/STANDARD</v>
      </c>
      <c r="H1935" t="str">
        <v>COLOR</v>
      </c>
      <c r="I1935" t="str">
        <v>GR/BOM</v>
      </c>
      <c r="J1935" t="str">
        <v>100</v>
      </c>
      <c r="K1935" t="str">
        <v>MULTI EFFETS</v>
      </c>
      <c r="L1935" t="str">
        <v>MULTICOLORE</v>
      </c>
      <c r="M1935" t="str">
        <v>FR</v>
      </c>
      <c r="N1935" t="str">
        <v>F4</v>
      </c>
      <c r="O1935" t="str">
        <v>1.3G</v>
      </c>
      <c r="P1935" t="str">
        <v>1008-F4-69250665</v>
      </c>
      <c r="Q1935" t="str">
        <v>1.725</v>
      </c>
      <c r="R1935" t="str">
        <v>25</v>
      </c>
      <c r="S1935" t="str">
        <v>100</v>
      </c>
      <c r="T1935" t="str">
        <v>F-00000480</v>
      </c>
      <c r="U1935" t="str">
        <v>106</v>
      </c>
      <c r="V1935" t="str">
        <v>13.11778</v>
      </c>
      <c r="W1935" t="str">
        <v>0</v>
      </c>
    </row>
    <row r="1936">
      <c r="A1936" t="str">
        <v>AutoTable</v>
      </c>
      <c r="D1936" t="str">
        <v>B54091T2</v>
      </c>
      <c r="E1936" t="str">
        <v>ODYSSÉE 100</v>
      </c>
      <c r="F1936" t="str">
        <v>COLOR/STANDARD</v>
      </c>
      <c r="H1936" t="str">
        <v>COLOR</v>
      </c>
      <c r="I1936" t="str">
        <v>GR/BOM</v>
      </c>
      <c r="J1936" t="str">
        <v>100</v>
      </c>
      <c r="K1936" t="str">
        <v>MULTI EFFETS</v>
      </c>
      <c r="L1936" t="str">
        <v>MULTICOLORE</v>
      </c>
      <c r="M1936" t="str">
        <v>FR</v>
      </c>
      <c r="N1936" t="str">
        <v>F4</v>
      </c>
      <c r="O1936" t="str">
        <v>1.3G</v>
      </c>
      <c r="P1936" t="str">
        <v>1008-F4-69250665</v>
      </c>
      <c r="Q1936" t="str">
        <v>1.725</v>
      </c>
      <c r="R1936" t="str">
        <v>25</v>
      </c>
      <c r="S1936" t="str">
        <v>100</v>
      </c>
      <c r="T1936" t="str">
        <v>F-00000480</v>
      </c>
      <c r="U1936" t="str">
        <v>61</v>
      </c>
      <c r="V1936" t="str">
        <v>13.11833</v>
      </c>
      <c r="W1936" t="str">
        <v>0</v>
      </c>
    </row>
    <row r="1937">
      <c r="A1937" t="str">
        <v>AutoTable</v>
      </c>
      <c r="D1937" t="str">
        <v>B54093</v>
      </c>
      <c r="E1937" t="str">
        <v>ESPÉRANCE ARGENTÉE</v>
      </c>
      <c r="F1937" t="str">
        <v>COLOR/STANDARD</v>
      </c>
      <c r="H1937" t="str">
        <v>COLOR</v>
      </c>
      <c r="I1937" t="str">
        <v>GR/BOM</v>
      </c>
      <c r="J1937" t="str">
        <v>100</v>
      </c>
      <c r="K1937" t="str">
        <v>MULTI EFFETS</v>
      </c>
      <c r="L1937" t="str">
        <v>ARGENT</v>
      </c>
      <c r="M1937" t="str">
        <v>FR</v>
      </c>
      <c r="N1937" t="str">
        <v>F4</v>
      </c>
      <c r="O1937" t="str">
        <v>1.3G</v>
      </c>
      <c r="P1937" t="str">
        <v>1008-F4-69252665</v>
      </c>
      <c r="Q1937" t="str">
        <v>1.6</v>
      </c>
      <c r="R1937" t="str">
        <v>25</v>
      </c>
      <c r="S1937" t="str">
        <v>100</v>
      </c>
      <c r="T1937" t="str">
        <v>F-00000480</v>
      </c>
      <c r="U1937" t="str">
        <v>44</v>
      </c>
      <c r="V1937" t="str">
        <v>12.11056</v>
      </c>
      <c r="W1937" t="str">
        <v>0</v>
      </c>
    </row>
    <row r="1938">
      <c r="A1938" t="str">
        <v>AutoTable</v>
      </c>
      <c r="D1938" t="str">
        <v>B54094</v>
      </c>
      <c r="E1938" t="str">
        <v>HÉLIOS</v>
      </c>
      <c r="F1938" t="str">
        <v>COLOR/STANDARD</v>
      </c>
      <c r="H1938" t="str">
        <v>COLOR</v>
      </c>
      <c r="I1938" t="str">
        <v>GR/BOM</v>
      </c>
      <c r="J1938" t="str">
        <v>100</v>
      </c>
      <c r="K1938" t="str">
        <v>MULTI EFFETS</v>
      </c>
      <c r="L1938" t="str">
        <v>BLEU</v>
      </c>
      <c r="M1938" t="str">
        <v>FR</v>
      </c>
      <c r="N1938" t="str">
        <v>F4</v>
      </c>
      <c r="O1938" t="str">
        <v>1.3G</v>
      </c>
      <c r="P1938" t="str">
        <v>1008-F4-69252665</v>
      </c>
      <c r="Q1938" t="str">
        <v>1.6</v>
      </c>
      <c r="R1938" t="str">
        <v>25</v>
      </c>
      <c r="S1938" t="str">
        <v>100</v>
      </c>
      <c r="T1938" t="str">
        <v>F-00000480</v>
      </c>
      <c r="U1938" t="str">
        <v>26</v>
      </c>
      <c r="V1938" t="str">
        <v>12.31</v>
      </c>
      <c r="W1938" t="str">
        <v>0</v>
      </c>
    </row>
    <row r="1939">
      <c r="A1939" t="str">
        <v>AutoTable</v>
      </c>
      <c r="D1939" t="str">
        <v>B54095</v>
      </c>
      <c r="E1939" t="str">
        <v>ORACLE</v>
      </c>
      <c r="F1939" t="str">
        <v>COLOR/STANDARD</v>
      </c>
      <c r="H1939" t="str">
        <v>COLOR</v>
      </c>
      <c r="I1939" t="str">
        <v>GR/BOM</v>
      </c>
      <c r="J1939" t="str">
        <v>100</v>
      </c>
      <c r="K1939" t="str">
        <v>PIVOINE FILET</v>
      </c>
      <c r="L1939" t="str">
        <v>OR</v>
      </c>
      <c r="M1939" t="str">
        <v>FR</v>
      </c>
      <c r="N1939" t="str">
        <v>F4</v>
      </c>
      <c r="O1939" t="str">
        <v>1.3G</v>
      </c>
      <c r="P1939" t="str">
        <v>1008-F4-69252665</v>
      </c>
      <c r="Q1939" t="str">
        <v>1.6</v>
      </c>
      <c r="R1939" t="str">
        <v>25</v>
      </c>
      <c r="S1939" t="str">
        <v>100</v>
      </c>
      <c r="T1939" t="str">
        <v>F-00000480</v>
      </c>
      <c r="U1939" t="str">
        <v>55</v>
      </c>
      <c r="V1939" t="str">
        <v>14.415</v>
      </c>
      <c r="W1939" t="str">
        <v>0</v>
      </c>
    </row>
    <row r="1940">
      <c r="A1940" t="str">
        <v>AutoTable</v>
      </c>
      <c r="D1940" t="str">
        <v>B54096</v>
      </c>
      <c r="E1940" t="str">
        <v>ODYSSÉE DIVINE 2</v>
      </c>
      <c r="F1940" t="str">
        <v>COLOR/STANDARD</v>
      </c>
      <c r="H1940" t="str">
        <v>COLOR</v>
      </c>
      <c r="I1940" t="str">
        <v>GR/BOM</v>
      </c>
      <c r="J1940" t="str">
        <v>100</v>
      </c>
      <c r="K1940" t="str">
        <v>MULTI EFFETS</v>
      </c>
      <c r="L1940" t="str">
        <v>MULTICOLORE</v>
      </c>
      <c r="M1940" t="str">
        <v>FR</v>
      </c>
      <c r="N1940" t="str">
        <v>F4</v>
      </c>
      <c r="O1940" t="str">
        <v>1.3G</v>
      </c>
      <c r="P1940" t="str">
        <v>1008-F4-69250665</v>
      </c>
      <c r="Q1940" t="str">
        <v>1.725</v>
      </c>
      <c r="R1940" t="str">
        <v>25</v>
      </c>
      <c r="S1940" t="str">
        <v>100</v>
      </c>
      <c r="T1940" t="str">
        <v>F-00000480</v>
      </c>
      <c r="U1940" t="str">
        <v>106</v>
      </c>
      <c r="V1940" t="str">
        <v>13.09267</v>
      </c>
      <c r="W1940" t="str">
        <v>0</v>
      </c>
    </row>
    <row r="1941">
      <c r="A1941" t="str">
        <v>AutoTable</v>
      </c>
      <c r="D1941" t="str">
        <v>B54096T2</v>
      </c>
      <c r="E1941" t="str">
        <v>ODYSSÉE DIVINE 2</v>
      </c>
      <c r="F1941" t="str">
        <v>COLOR/STANDARD</v>
      </c>
      <c r="H1941" t="str">
        <v>COLOR</v>
      </c>
      <c r="I1941" t="str">
        <v>GR/BOM</v>
      </c>
      <c r="J1941" t="str">
        <v>100</v>
      </c>
      <c r="K1941" t="str">
        <v>MULTI EFFETS</v>
      </c>
      <c r="L1941" t="str">
        <v>MULTICOLORE</v>
      </c>
      <c r="M1941" t="str">
        <v>FR</v>
      </c>
      <c r="N1941" t="str">
        <v>F4</v>
      </c>
      <c r="O1941" t="str">
        <v>1.3G</v>
      </c>
      <c r="P1941" t="str">
        <v>1008-F4-69250665</v>
      </c>
      <c r="Q1941" t="str">
        <v>1.725</v>
      </c>
      <c r="R1941" t="str">
        <v>25</v>
      </c>
      <c r="S1941" t="str">
        <v>100</v>
      </c>
      <c r="T1941" t="str">
        <v>F-00000480</v>
      </c>
      <c r="U1941" t="str">
        <v>107</v>
      </c>
      <c r="V1941" t="str">
        <v>12.996</v>
      </c>
      <c r="W1941" t="str">
        <v>0</v>
      </c>
    </row>
    <row r="1942">
      <c r="A1942" t="str">
        <v>AutoTable</v>
      </c>
      <c r="D1942" t="str">
        <v>B54096T3</v>
      </c>
      <c r="E1942" t="str">
        <v>ODYSSÉE DIVINE 2</v>
      </c>
      <c r="F1942" t="str">
        <v>COLOR/STANDARD</v>
      </c>
      <c r="H1942" t="str">
        <v>COLOR</v>
      </c>
      <c r="I1942" t="str">
        <v>GR/BOM</v>
      </c>
      <c r="J1942" t="str">
        <v>100</v>
      </c>
      <c r="K1942" t="str">
        <v>MULTI EFFETS</v>
      </c>
      <c r="L1942" t="str">
        <v>MULTICOLORE</v>
      </c>
      <c r="M1942" t="str">
        <v>FR</v>
      </c>
      <c r="N1942" t="str">
        <v>F4</v>
      </c>
      <c r="O1942" t="str">
        <v>1.3G</v>
      </c>
      <c r="P1942" t="str">
        <v>1008-F4-69250665</v>
      </c>
      <c r="Q1942" t="str">
        <v>1.725</v>
      </c>
      <c r="R1942" t="str">
        <v>25</v>
      </c>
      <c r="S1942" t="str">
        <v>100</v>
      </c>
      <c r="T1942" t="str">
        <v>F-00000480</v>
      </c>
      <c r="U1942" t="str">
        <v>106</v>
      </c>
      <c r="V1942" t="str">
        <v>13.124</v>
      </c>
      <c r="W1942" t="str">
        <v>0</v>
      </c>
    </row>
    <row r="1943">
      <c r="A1943" t="str">
        <v>AutoTable</v>
      </c>
      <c r="D1943" t="str">
        <v>B54097</v>
      </c>
      <c r="E1943" t="str">
        <v>ODYSSÉE GAMA 2</v>
      </c>
      <c r="F1943" t="str">
        <v>COLOR/STANDARD</v>
      </c>
      <c r="H1943" t="str">
        <v>COLOR</v>
      </c>
      <c r="I1943" t="str">
        <v>GR/BOM</v>
      </c>
      <c r="J1943" t="str">
        <v>75</v>
      </c>
      <c r="K1943" t="str">
        <v>MULTI EFFETS</v>
      </c>
      <c r="L1943" t="str">
        <v>MULTICOLORE</v>
      </c>
      <c r="M1943" t="str">
        <v>FR</v>
      </c>
      <c r="N1943" t="str">
        <v>F4</v>
      </c>
      <c r="O1943" t="str">
        <v>1.3G</v>
      </c>
      <c r="P1943" t="str">
        <v>1008-F4-69252667</v>
      </c>
      <c r="Q1943" t="str">
        <v>0.7</v>
      </c>
      <c r="R1943" t="str">
        <v>25</v>
      </c>
      <c r="S1943" t="str">
        <v>75</v>
      </c>
      <c r="T1943" t="str">
        <v>F-00000480</v>
      </c>
      <c r="U1943" t="str">
        <v>155</v>
      </c>
      <c r="V1943" t="str">
        <v>7.38125</v>
      </c>
      <c r="W1943" t="str">
        <v>0</v>
      </c>
    </row>
    <row r="1944">
      <c r="A1944" t="str">
        <v>AutoTable</v>
      </c>
      <c r="D1944" t="str">
        <v>B54097T2</v>
      </c>
      <c r="E1944" t="str">
        <v>ODYSSÉE GAMA 2</v>
      </c>
      <c r="F1944" t="str">
        <v>COLOR/STANDARD</v>
      </c>
      <c r="H1944" t="str">
        <v>COLOR</v>
      </c>
      <c r="I1944" t="str">
        <v>GR/BOM</v>
      </c>
      <c r="J1944" t="str">
        <v>75</v>
      </c>
      <c r="K1944" t="str">
        <v>MULTI EFFETS</v>
      </c>
      <c r="L1944" t="str">
        <v>MULTICOLORE</v>
      </c>
      <c r="M1944" t="str">
        <v>FR</v>
      </c>
      <c r="N1944" t="str">
        <v>F4</v>
      </c>
      <c r="O1944" t="str">
        <v>1.3G</v>
      </c>
      <c r="P1944" t="str">
        <v>1008-F4-69252667</v>
      </c>
      <c r="Q1944" t="str">
        <v>0.7</v>
      </c>
      <c r="R1944" t="str">
        <v>25</v>
      </c>
      <c r="S1944" t="str">
        <v>75</v>
      </c>
      <c r="T1944" t="str">
        <v>F-00000480</v>
      </c>
      <c r="U1944" t="str">
        <v>169</v>
      </c>
      <c r="V1944" t="str">
        <v>7.49233</v>
      </c>
      <c r="W1944" t="str">
        <v>0</v>
      </c>
    </row>
    <row r="1945">
      <c r="A1945" t="str">
        <v>AutoTable</v>
      </c>
      <c r="D1945" t="str">
        <v>B54097T3</v>
      </c>
      <c r="E1945" t="str">
        <v>ODYSSÉE GAMA 2</v>
      </c>
      <c r="F1945" t="str">
        <v>COLOR/STANDARD</v>
      </c>
      <c r="H1945" t="str">
        <v>COLOR</v>
      </c>
      <c r="I1945" t="str">
        <v>GR/BOM</v>
      </c>
      <c r="J1945" t="str">
        <v>75</v>
      </c>
      <c r="K1945" t="str">
        <v>MULTI EFFETS</v>
      </c>
      <c r="L1945" t="str">
        <v>MULTICOLORE</v>
      </c>
      <c r="M1945" t="str">
        <v>FR</v>
      </c>
      <c r="N1945" t="str">
        <v>F4</v>
      </c>
      <c r="O1945" t="str">
        <v>1.3G</v>
      </c>
      <c r="P1945" t="str">
        <v>1008-F4-69252667</v>
      </c>
      <c r="Q1945" t="str">
        <v>0.7</v>
      </c>
      <c r="R1945" t="str">
        <v>25</v>
      </c>
      <c r="S1945" t="str">
        <v>75</v>
      </c>
      <c r="T1945" t="str">
        <v>F-00000480</v>
      </c>
      <c r="U1945" t="str">
        <v>122</v>
      </c>
      <c r="V1945" t="str">
        <v>7.393</v>
      </c>
      <c r="W1945" t="str">
        <v>0</v>
      </c>
    </row>
    <row r="1946">
      <c r="A1946" t="str">
        <v>AutoTable</v>
      </c>
      <c r="D1946" t="str">
        <v>B54098</v>
      </c>
      <c r="E1946" t="str">
        <v>ODYSSÉE GAMA 3</v>
      </c>
      <c r="F1946" t="str">
        <v>COLOR/STANDARD</v>
      </c>
      <c r="H1946" t="str">
        <v>COLOR</v>
      </c>
      <c r="I1946" t="str">
        <v>GR/BOM</v>
      </c>
      <c r="J1946" t="str">
        <v>75</v>
      </c>
      <c r="K1946" t="str">
        <v>MULTI EFFETS</v>
      </c>
      <c r="L1946" t="str">
        <v>MULTICOLORE</v>
      </c>
      <c r="M1946" t="str">
        <v>FR</v>
      </c>
      <c r="N1946" t="str">
        <v>F4</v>
      </c>
      <c r="O1946" t="str">
        <v>1.3G</v>
      </c>
      <c r="P1946" t="str">
        <v>1008-F4-69252667</v>
      </c>
      <c r="Q1946" t="str">
        <v>0.7</v>
      </c>
      <c r="R1946" t="str">
        <v>25</v>
      </c>
      <c r="S1946" t="str">
        <v>75</v>
      </c>
      <c r="T1946" t="str">
        <v>F-00000480</v>
      </c>
      <c r="U1946" t="str">
        <v>107</v>
      </c>
      <c r="V1946" t="str">
        <v>7.38125</v>
      </c>
      <c r="W1946" t="str">
        <v>0</v>
      </c>
    </row>
    <row r="1947">
      <c r="A1947" t="str">
        <v>AutoTable</v>
      </c>
      <c r="D1947" t="str">
        <v>B54098T2</v>
      </c>
      <c r="E1947" t="str">
        <v>ODYSSÉE GAMA 3</v>
      </c>
      <c r="F1947" t="str">
        <v>COLOR/STANDARD</v>
      </c>
      <c r="H1947" t="str">
        <v>COLOR</v>
      </c>
      <c r="I1947" t="str">
        <v>GR/BOM</v>
      </c>
      <c r="J1947" t="str">
        <v>75</v>
      </c>
      <c r="K1947" t="str">
        <v>MULTI EFFETS</v>
      </c>
      <c r="L1947" t="str">
        <v>MULTICOLORE</v>
      </c>
      <c r="M1947" t="str">
        <v>FR</v>
      </c>
      <c r="N1947" t="str">
        <v>F4</v>
      </c>
      <c r="O1947" t="str">
        <v>1.3G</v>
      </c>
      <c r="P1947" t="str">
        <v>1008-F4-69252667</v>
      </c>
      <c r="Q1947" t="str">
        <v>0.7</v>
      </c>
      <c r="R1947" t="str">
        <v>25</v>
      </c>
      <c r="S1947" t="str">
        <v>75</v>
      </c>
      <c r="T1947" t="str">
        <v>F-00000480</v>
      </c>
      <c r="U1947" t="str">
        <v>108</v>
      </c>
      <c r="V1947" t="str">
        <v>7.43</v>
      </c>
      <c r="W1947" t="str">
        <v>0</v>
      </c>
    </row>
    <row r="1948">
      <c r="A1948" t="str">
        <v>AutoTable</v>
      </c>
      <c r="D1948" t="str">
        <v>B54098T3</v>
      </c>
      <c r="E1948" t="str">
        <v>ODYSSÉE GAMA 3</v>
      </c>
      <c r="F1948" t="str">
        <v>COLOR/STANDARD</v>
      </c>
      <c r="H1948" t="str">
        <v>COLOR</v>
      </c>
      <c r="I1948" t="str">
        <v>GR/BOM</v>
      </c>
      <c r="J1948" t="str">
        <v>75</v>
      </c>
      <c r="K1948" t="str">
        <v>MULTI EFFETS</v>
      </c>
      <c r="L1948" t="str">
        <v>MULTICOLORE</v>
      </c>
      <c r="M1948" t="str">
        <v>FR</v>
      </c>
      <c r="N1948" t="str">
        <v>F4</v>
      </c>
      <c r="O1948" t="str">
        <v>1.3G</v>
      </c>
      <c r="P1948" t="str">
        <v>1008-F4-69252667</v>
      </c>
      <c r="Q1948" t="str">
        <v>0.7</v>
      </c>
      <c r="R1948" t="str">
        <v>25</v>
      </c>
      <c r="S1948" t="str">
        <v>75</v>
      </c>
      <c r="T1948" t="str">
        <v>F-00000480</v>
      </c>
      <c r="U1948" t="str">
        <v>97</v>
      </c>
      <c r="V1948" t="str">
        <v>7.414</v>
      </c>
      <c r="W1948" t="str">
        <v>0</v>
      </c>
    </row>
    <row r="1949">
      <c r="A1949" t="str">
        <v>AutoTable</v>
      </c>
      <c r="D1949" t="str">
        <v>B54099</v>
      </c>
      <c r="E1949" t="str">
        <v>MAGELLAN</v>
      </c>
      <c r="F1949" t="str">
        <v>COLOR/STANDARD</v>
      </c>
      <c r="H1949" t="str">
        <v>COLOR</v>
      </c>
      <c r="I1949" t="str">
        <v>GR/BOM</v>
      </c>
      <c r="J1949" t="str">
        <v>100</v>
      </c>
      <c r="K1949" t="str">
        <v>PIVOINE FILET</v>
      </c>
      <c r="L1949" t="str">
        <v>ARGENT</v>
      </c>
      <c r="M1949" t="str">
        <v>FR</v>
      </c>
      <c r="N1949" t="str">
        <v>F4</v>
      </c>
      <c r="O1949" t="str">
        <v>1.3G</v>
      </c>
      <c r="P1949" t="str">
        <v>1008-F4-69252665</v>
      </c>
      <c r="Q1949" t="str">
        <v>1.6</v>
      </c>
      <c r="R1949" t="str">
        <v>25</v>
      </c>
      <c r="S1949" t="str">
        <v>100</v>
      </c>
      <c r="T1949" t="str">
        <v>F-00000480</v>
      </c>
      <c r="U1949" t="str">
        <v>43</v>
      </c>
      <c r="V1949" t="str">
        <v>14.05</v>
      </c>
      <c r="W1949" t="str">
        <v>0</v>
      </c>
    </row>
    <row r="1950">
      <c r="A1950" t="str">
        <v>AutoTable</v>
      </c>
      <c r="D1950" t="str">
        <v>GR60CAR5</v>
      </c>
      <c r="E1950" t="str">
        <v>GRAPPE Ø60 MM R5 CLIGNOTANT ARGENT/ROUGE</v>
      </c>
      <c r="F1950" t="str">
        <v>COLOR/STANDARD</v>
      </c>
      <c r="H1950" t="str">
        <v>COLOR</v>
      </c>
      <c r="I1950" t="str">
        <v>GR/BOM</v>
      </c>
      <c r="J1950" t="str">
        <v>60</v>
      </c>
      <c r="K1950" t="str">
        <v>PIVOINE</v>
      </c>
      <c r="L1950" t="str">
        <v>ARGENT</v>
      </c>
      <c r="M1950" t="str">
        <v>CN</v>
      </c>
      <c r="N1950" t="str">
        <v>F4</v>
      </c>
      <c r="O1950" t="str">
        <v>1.3G</v>
      </c>
      <c r="P1950" t="str">
        <v>1008-F4-69253577</v>
      </c>
      <c r="Q1950" t="str">
        <v>0.425</v>
      </c>
      <c r="R1950" t="str">
        <v>25</v>
      </c>
      <c r="S1950" t="str">
        <v>60</v>
      </c>
      <c r="T1950" t="str">
        <v>F-00000300</v>
      </c>
      <c r="U1950" t="str">
        <v>160</v>
      </c>
      <c r="V1950" t="str">
        <v>6.21325</v>
      </c>
      <c r="W1950" t="str">
        <v>0</v>
      </c>
    </row>
    <row r="1951">
      <c r="A1951" t="str">
        <v>AutoTable</v>
      </c>
      <c r="D1951" t="str">
        <v>GR60FB5</v>
      </c>
      <c r="E1951" t="str">
        <v>GRAPPE Ø60 MM R5 FRISSON</v>
      </c>
      <c r="F1951" t="str">
        <v>COLOR/STANDARD</v>
      </c>
      <c r="H1951" t="str">
        <v>COLOR</v>
      </c>
      <c r="I1951" t="str">
        <v>GR/BOM</v>
      </c>
      <c r="J1951" t="str">
        <v>60</v>
      </c>
      <c r="K1951" t="str">
        <v>PIVOINE CHANGEMENT</v>
      </c>
      <c r="L1951" t="str">
        <v>FRISSON</v>
      </c>
      <c r="M1951" t="str">
        <v>CN</v>
      </c>
      <c r="N1951" t="str">
        <v>F4</v>
      </c>
      <c r="O1951" t="str">
        <v>1.3G</v>
      </c>
      <c r="P1951" t="str">
        <v>1008-F4-69253577</v>
      </c>
      <c r="Q1951" t="str">
        <v>0.425</v>
      </c>
      <c r="R1951" t="str">
        <v>25</v>
      </c>
      <c r="S1951" t="str">
        <v>60</v>
      </c>
      <c r="T1951" t="str">
        <v>F-00000300</v>
      </c>
      <c r="U1951" t="str">
        <v>260</v>
      </c>
      <c r="V1951" t="str">
        <v>6.21325</v>
      </c>
      <c r="W1951" t="str">
        <v>0</v>
      </c>
    </row>
    <row r="1952">
      <c r="A1952" t="str">
        <v>AutoTable</v>
      </c>
      <c r="D1952" t="str">
        <v>GR60MF5</v>
      </c>
      <c r="E1952" t="str">
        <v>GRAPPE Ø60 MM R5 ASSORTIES</v>
      </c>
      <c r="F1952" t="str">
        <v>COLOR/STANDARD</v>
      </c>
      <c r="H1952" t="str">
        <v>COLOR</v>
      </c>
      <c r="I1952" t="str">
        <v>GR/BOM</v>
      </c>
      <c r="J1952" t="str">
        <v>60</v>
      </c>
      <c r="K1952" t="str">
        <v>PIVOINE CHANGEMENT</v>
      </c>
      <c r="L1952" t="str">
        <v>MULTICOLORE</v>
      </c>
      <c r="M1952" t="str">
        <v>CN</v>
      </c>
      <c r="N1952" t="str">
        <v>F4</v>
      </c>
      <c r="O1952" t="str">
        <v>1.3G</v>
      </c>
      <c r="P1952" t="str">
        <v>1008-F4-69253577</v>
      </c>
      <c r="Q1952" t="str">
        <v>0.425</v>
      </c>
      <c r="R1952" t="str">
        <v>25</v>
      </c>
      <c r="S1952" t="str">
        <v>60</v>
      </c>
      <c r="T1952" t="str">
        <v>F-00000300</v>
      </c>
      <c r="U1952" t="str">
        <v>44</v>
      </c>
      <c r="V1952" t="str">
        <v>6.21322</v>
      </c>
      <c r="W1952" t="str">
        <v>0</v>
      </c>
    </row>
    <row r="1953">
      <c r="A1953" t="str">
        <v>AutoTable</v>
      </c>
      <c r="D1953" t="str">
        <v>GR60OB5</v>
      </c>
      <c r="E1953" t="str">
        <v>GRAPPE Ø60 MM R5 BLEU ORANGE</v>
      </c>
      <c r="F1953" t="str">
        <v>COLOR/STANDARD</v>
      </c>
      <c r="H1953" t="str">
        <v>COLOR</v>
      </c>
      <c r="I1953" t="str">
        <v>GR/BOM</v>
      </c>
      <c r="J1953" t="str">
        <v>60</v>
      </c>
      <c r="K1953" t="str">
        <v>PIVOINE CHANGEMENT</v>
      </c>
      <c r="L1953" t="str">
        <v>BLEU</v>
      </c>
      <c r="M1953" t="str">
        <v>CN</v>
      </c>
      <c r="N1953" t="str">
        <v>F4</v>
      </c>
      <c r="O1953" t="str">
        <v>1.3G</v>
      </c>
      <c r="P1953" t="str">
        <v>1008-F4-69253577</v>
      </c>
      <c r="Q1953" t="str">
        <v>0.425</v>
      </c>
      <c r="R1953" t="str">
        <v>25</v>
      </c>
      <c r="S1953" t="str">
        <v>60</v>
      </c>
      <c r="T1953" t="str">
        <v>F-00000300</v>
      </c>
      <c r="U1953" t="str">
        <v>192</v>
      </c>
      <c r="V1953" t="str">
        <v>6.21323</v>
      </c>
      <c r="W1953" t="str">
        <v>0</v>
      </c>
    </row>
    <row r="1954">
      <c r="A1954" t="str">
        <v>AutoTable</v>
      </c>
      <c r="D1954" t="str">
        <v>GR60T5</v>
      </c>
      <c r="E1954" t="str">
        <v>GRAPPE Ø60 MM R5 TRICOLORE</v>
      </c>
      <c r="F1954" t="str">
        <v>COLOR/STANDARD</v>
      </c>
      <c r="H1954" t="str">
        <v>COLOR</v>
      </c>
      <c r="I1954" t="str">
        <v>GR/BOM</v>
      </c>
      <c r="J1954" t="str">
        <v>60</v>
      </c>
      <c r="K1954" t="str">
        <v>PIVOINE</v>
      </c>
      <c r="L1954" t="str">
        <v>MULTICOLORE</v>
      </c>
      <c r="M1954" t="str">
        <v>CN</v>
      </c>
      <c r="N1954" t="str">
        <v>F4</v>
      </c>
      <c r="O1954" t="str">
        <v>1.3G</v>
      </c>
      <c r="P1954" t="str">
        <v>1008-F4-69253577</v>
      </c>
      <c r="Q1954" t="str">
        <v>0.425</v>
      </c>
      <c r="R1954" t="str">
        <v>25</v>
      </c>
      <c r="S1954" t="str">
        <v>60</v>
      </c>
      <c r="T1954" t="str">
        <v>F-00000300</v>
      </c>
      <c r="U1954" t="str">
        <v>320</v>
      </c>
      <c r="V1954" t="str">
        <v>6.21325</v>
      </c>
      <c r="W1954" t="str">
        <v>0</v>
      </c>
    </row>
    <row r="1955">
      <c r="A1955" t="str">
        <v>AutoTable</v>
      </c>
      <c r="D1955" t="str">
        <v>GR60VE5</v>
      </c>
      <c r="E1955" t="str">
        <v>GRAPPE Ø60 MM R5 VERTE</v>
      </c>
      <c r="F1955" t="str">
        <v>COLOR/STANDARD</v>
      </c>
      <c r="H1955" t="str">
        <v>COLOR</v>
      </c>
      <c r="I1955" t="str">
        <v>GR/BOM</v>
      </c>
      <c r="J1955" t="str">
        <v>60</v>
      </c>
      <c r="K1955" t="str">
        <v>MULTI EFFETS</v>
      </c>
      <c r="L1955" t="str">
        <v>VERT</v>
      </c>
      <c r="M1955" t="str">
        <v>CN</v>
      </c>
      <c r="N1955" t="str">
        <v>F4</v>
      </c>
      <c r="O1955" t="str">
        <v>1.3G</v>
      </c>
      <c r="P1955" t="str">
        <v>1008-F4-69253577</v>
      </c>
      <c r="Q1955" t="str">
        <v>0.425</v>
      </c>
      <c r="R1955" t="str">
        <v>25</v>
      </c>
      <c r="S1955" t="str">
        <v>60</v>
      </c>
      <c r="T1955" t="str">
        <v>F-00000300</v>
      </c>
      <c r="U1955" t="str">
        <v>260</v>
      </c>
      <c r="V1955" t="str">
        <v>6.213</v>
      </c>
      <c r="W1955" t="str">
        <v>0</v>
      </c>
    </row>
    <row r="1956">
      <c r="A1956" t="str">
        <v>AutoTable</v>
      </c>
      <c r="D1956" t="str">
        <v>GR75OB5</v>
      </c>
      <c r="E1956" t="str">
        <v>GRAPPE 5 BOMBES Ø75 R5 BLEU ORANGE</v>
      </c>
      <c r="F1956" t="str">
        <v>COLOR/STANDARD</v>
      </c>
      <c r="H1956" t="str">
        <v>COLOR</v>
      </c>
      <c r="I1956" t="str">
        <v>GR/BOM</v>
      </c>
      <c r="J1956" t="str">
        <v>75</v>
      </c>
      <c r="K1956" t="str">
        <v>MULTI EFFETS</v>
      </c>
      <c r="L1956" t="str">
        <v>BLEU</v>
      </c>
      <c r="M1956" t="str">
        <v>CN</v>
      </c>
      <c r="N1956" t="str">
        <v>F4</v>
      </c>
      <c r="O1956" t="str">
        <v>1.3G</v>
      </c>
      <c r="P1956" t="str">
        <v>1008-F4-69252667</v>
      </c>
      <c r="Q1956" t="str">
        <v>0.7</v>
      </c>
      <c r="R1956" t="str">
        <v>25</v>
      </c>
      <c r="S1956" t="str">
        <v>75</v>
      </c>
      <c r="T1956" t="str">
        <v>F-00000300</v>
      </c>
      <c r="U1956" t="str">
        <v>54</v>
      </c>
      <c r="V1956" t="str">
        <v>6.83417</v>
      </c>
      <c r="W1956" t="str">
        <v>0</v>
      </c>
    </row>
    <row r="1957">
      <c r="A1957" t="str">
        <v>AutoTable</v>
      </c>
      <c r="D1957" t="str">
        <v>38025-18</v>
      </c>
      <c r="E1957" t="str">
        <v>CHAND 25 MM 8 DEPARTS - BOMBETTES FILET D'OR AVEC</v>
      </c>
      <c r="F1957" t="str">
        <v>COLOR/STANDARD</v>
      </c>
      <c r="H1957" t="str">
        <v>COLOR STD</v>
      </c>
      <c r="I1957" t="str">
        <v>CHANDELLE</v>
      </c>
      <c r="J1957" t="str">
        <v>25</v>
      </c>
      <c r="K1957" t="str">
        <v>BOMBE TRONC</v>
      </c>
      <c r="L1957" t="str">
        <v>OR</v>
      </c>
      <c r="M1957" t="str">
        <v>CN</v>
      </c>
      <c r="N1957" t="str">
        <v>F3</v>
      </c>
      <c r="O1957" t="str">
        <v>1.4G</v>
      </c>
      <c r="P1957" t="str">
        <v>1008-F3-69242599</v>
      </c>
      <c r="Q1957" t="str">
        <v>0.105</v>
      </c>
      <c r="R1957" t="str">
        <v>30</v>
      </c>
      <c r="S1957" t="str">
        <v>25</v>
      </c>
      <c r="T1957" t="str">
        <v>F-00000300</v>
      </c>
      <c r="U1957" t="str">
        <v>0</v>
      </c>
      <c r="V1957" t="str">
        <v>1.31237</v>
      </c>
      <c r="W1957" t="str">
        <v>0</v>
      </c>
    </row>
    <row r="1958">
      <c r="A1958" t="str">
        <v>AutoTable</v>
      </c>
      <c r="D1958" t="str">
        <v>B54000</v>
      </c>
      <c r="E1958" t="str">
        <v>BOBINE 500 M FIL</v>
      </c>
      <c r="F1958" t="str">
        <v>COLOR/STANDARD</v>
      </c>
      <c r="H1958" t="str">
        <v>COLOR STD</v>
      </c>
      <c r="I1958" t="str">
        <v>COLOR STD</v>
      </c>
      <c r="J1958" t="str">
        <v>0</v>
      </c>
      <c r="M1958" t="str">
        <v>FR</v>
      </c>
      <c r="Q1958" t="str">
        <v>0</v>
      </c>
      <c r="S1958" t="str">
        <v>0</v>
      </c>
      <c r="T1958" t="str">
        <v>F-00000480</v>
      </c>
      <c r="U1958" t="str">
        <v>0</v>
      </c>
      <c r="V1958" t="str">
        <v>0</v>
      </c>
      <c r="W1958" t="str">
        <v>0</v>
      </c>
    </row>
    <row r="1959">
      <c r="A1959" t="str">
        <v>AutoTable</v>
      </c>
      <c r="D1959" t="str">
        <v>B54001</v>
      </c>
      <c r="E1959" t="str">
        <v>BLOC ELECTRIQUE 18 V</v>
      </c>
      <c r="F1959" t="str">
        <v>COLOR/STANDARD</v>
      </c>
      <c r="H1959" t="str">
        <v>COLOR STD</v>
      </c>
      <c r="I1959" t="str">
        <v>COLOR STD</v>
      </c>
      <c r="J1959" t="str">
        <v>0</v>
      </c>
      <c r="M1959" t="str">
        <v>FR</v>
      </c>
      <c r="Q1959" t="str">
        <v>0</v>
      </c>
      <c r="S1959" t="str">
        <v>0</v>
      </c>
      <c r="T1959" t="str">
        <v>F-00000480</v>
      </c>
      <c r="U1959" t="str">
        <v>0</v>
      </c>
      <c r="V1959" t="str">
        <v>0</v>
      </c>
      <c r="W1959" t="str">
        <v>0</v>
      </c>
    </row>
    <row r="1960">
      <c r="A1960" t="str">
        <v>AutoTable</v>
      </c>
      <c r="D1960" t="str">
        <v>B54002</v>
      </c>
      <c r="E1960" t="str">
        <v>BOBINE 200 M FIL</v>
      </c>
      <c r="F1960" t="str">
        <v>COLOR/STANDARD</v>
      </c>
      <c r="H1960" t="str">
        <v>COLOR STD</v>
      </c>
      <c r="I1960" t="str">
        <v>COLOR STD</v>
      </c>
      <c r="J1960" t="str">
        <v>0</v>
      </c>
      <c r="M1960" t="str">
        <v>FR</v>
      </c>
      <c r="Q1960" t="str">
        <v>0</v>
      </c>
      <c r="S1960" t="str">
        <v>0</v>
      </c>
      <c r="T1960" t="str">
        <v>F-00000461</v>
      </c>
      <c r="U1960" t="str">
        <v>0</v>
      </c>
      <c r="V1960" t="str">
        <v>0</v>
      </c>
      <c r="W1960" t="str">
        <v>0</v>
      </c>
    </row>
    <row r="1961">
      <c r="A1961" t="str">
        <v>AutoTable</v>
      </c>
      <c r="D1961" t="str">
        <v>RENFORT21</v>
      </c>
      <c r="E1961" t="str">
        <v>MARRON D'AIR 49 MM TITANIUM</v>
      </c>
      <c r="F1961" t="str">
        <v>A DETRUIRE</v>
      </c>
      <c r="H1961" t="str">
        <v>COLOR STD</v>
      </c>
      <c r="I1961" t="str">
        <v>COLOR STD</v>
      </c>
      <c r="J1961" t="str">
        <v>0</v>
      </c>
      <c r="M1961" t="str">
        <v>FR</v>
      </c>
      <c r="O1961" t="str">
        <v>1.1G</v>
      </c>
      <c r="P1961" t="str">
        <v>BB/75288/10/16</v>
      </c>
      <c r="Q1961" t="str">
        <v>0.15</v>
      </c>
      <c r="S1961" t="str">
        <v>0</v>
      </c>
      <c r="T1961" t="str">
        <v>F-00000480</v>
      </c>
      <c r="U1961" t="str">
        <v>0</v>
      </c>
      <c r="V1961" t="str">
        <v>2.33</v>
      </c>
      <c r="W1961" t="str">
        <v>0</v>
      </c>
    </row>
    <row r="1962">
      <c r="A1962" t="str">
        <v>AutoTable</v>
      </c>
      <c r="D1962" t="str">
        <v>RENFORT22</v>
      </c>
      <c r="E1962" t="str">
        <v>RENFORT 22</v>
      </c>
      <c r="F1962" t="str">
        <v>ANCIENNES REFS</v>
      </c>
      <c r="H1962" t="str">
        <v>COLOR STD</v>
      </c>
      <c r="I1962" t="str">
        <v>COLOR STD</v>
      </c>
      <c r="J1962" t="str">
        <v>0</v>
      </c>
      <c r="M1962" t="str">
        <v>FR</v>
      </c>
      <c r="O1962" t="str">
        <v>1.1G</v>
      </c>
      <c r="Q1962" t="str">
        <v>0.25</v>
      </c>
      <c r="S1962" t="str">
        <v>0</v>
      </c>
      <c r="T1962" t="str">
        <v>F-00000480</v>
      </c>
      <c r="U1962" t="str">
        <v>0</v>
      </c>
      <c r="V1962" t="str">
        <v>3.24</v>
      </c>
      <c r="W1962" t="str">
        <v>0</v>
      </c>
    </row>
    <row r="1963">
      <c r="A1963" t="str">
        <v>AutoTable</v>
      </c>
      <c r="D1963" t="str">
        <v>00117</v>
      </c>
      <c r="E1963" t="str">
        <v>LAUZUN FEU 2020</v>
      </c>
      <c r="F1963" t="str">
        <v>ANCIENNES REFS</v>
      </c>
      <c r="H1963" t="str">
        <v>COLOR STD</v>
      </c>
      <c r="I1963" t="str">
        <v>COLOR STD</v>
      </c>
      <c r="J1963" t="str">
        <v>0</v>
      </c>
      <c r="M1963" t="str">
        <v>FR</v>
      </c>
      <c r="O1963" t="str">
        <v>1.3G</v>
      </c>
      <c r="Q1963" t="str">
        <v>23.46</v>
      </c>
      <c r="S1963" t="str">
        <v>0</v>
      </c>
      <c r="T1963" t="str">
        <v>F-00000480</v>
      </c>
      <c r="U1963" t="str">
        <v>0</v>
      </c>
      <c r="V1963" t="str">
        <v>0</v>
      </c>
      <c r="W1963" t="str">
        <v>0</v>
      </c>
    </row>
    <row r="1964">
      <c r="A1964" t="str">
        <v>AutoTable</v>
      </c>
      <c r="D1964" t="str">
        <v>00122</v>
      </c>
      <c r="E1964" t="str">
        <v>FEUX CHAMPAGNE MOUTON</v>
      </c>
      <c r="F1964" t="str">
        <v>ANCIENNES REFS</v>
      </c>
      <c r="H1964" t="str">
        <v>COLOR STD</v>
      </c>
      <c r="I1964" t="str">
        <v>COLOR STD</v>
      </c>
      <c r="J1964" t="str">
        <v>0</v>
      </c>
      <c r="M1964" t="str">
        <v>FR</v>
      </c>
      <c r="O1964" t="str">
        <v>1.3G</v>
      </c>
      <c r="Q1964" t="str">
        <v>0</v>
      </c>
      <c r="S1964" t="str">
        <v>0</v>
      </c>
      <c r="T1964" t="str">
        <v>F-00000480</v>
      </c>
      <c r="U1964" t="str">
        <v>0</v>
      </c>
      <c r="V1964" t="str">
        <v>0</v>
      </c>
      <c r="W1964" t="str">
        <v>0</v>
      </c>
    </row>
    <row r="1965">
      <c r="A1965" t="str">
        <v>AutoTable</v>
      </c>
      <c r="D1965" t="str">
        <v>00126</v>
      </c>
      <c r="E1965" t="str">
        <v>FEU LEZINES VILLIERS 2 en1.3G/4en1.4G</v>
      </c>
      <c r="F1965" t="str">
        <v>ANCIENNES REFS</v>
      </c>
      <c r="H1965" t="str">
        <v>COLOR STD</v>
      </c>
      <c r="I1965" t="str">
        <v>COLOR STD</v>
      </c>
      <c r="J1965" t="str">
        <v>0</v>
      </c>
      <c r="M1965" t="str">
        <v>FR</v>
      </c>
      <c r="O1965" t="str">
        <v>1.3G</v>
      </c>
      <c r="Q1965" t="str">
        <v>29.15</v>
      </c>
      <c r="S1965" t="str">
        <v>0</v>
      </c>
      <c r="T1965" t="str">
        <v>F-00000480</v>
      </c>
      <c r="U1965" t="str">
        <v>0</v>
      </c>
      <c r="V1965" t="str">
        <v>0</v>
      </c>
      <c r="W1965" t="str">
        <v>0</v>
      </c>
    </row>
    <row r="1966">
      <c r="A1966" t="str">
        <v>AutoTable</v>
      </c>
      <c r="D1966" t="str">
        <v>00127</v>
      </c>
      <c r="E1966" t="str">
        <v>PESSINES - MORNAC 1x1.3G/4x1.4G (5 colis)</v>
      </c>
      <c r="F1966" t="str">
        <v>ANCIENNES REFS</v>
      </c>
      <c r="H1966" t="str">
        <v>COLOR STD</v>
      </c>
      <c r="I1966" t="str">
        <v>COLOR STD</v>
      </c>
      <c r="J1966" t="str">
        <v>0</v>
      </c>
      <c r="M1966" t="str">
        <v>FR</v>
      </c>
      <c r="O1966" t="str">
        <v>1.3G</v>
      </c>
      <c r="Q1966" t="str">
        <v>21.36</v>
      </c>
      <c r="S1966" t="str">
        <v>0</v>
      </c>
      <c r="T1966" t="str">
        <v>F-00000480</v>
      </c>
      <c r="U1966" t="str">
        <v>0</v>
      </c>
      <c r="V1966" t="str">
        <v>0</v>
      </c>
      <c r="W1966" t="str">
        <v>0</v>
      </c>
    </row>
    <row r="1967">
      <c r="A1967" t="str">
        <v>AutoTable</v>
      </c>
      <c r="D1967" t="str">
        <v>00128</v>
      </c>
      <c r="E1967" t="str">
        <v>FEU 2020 MORNAC/SEUDRE MORNAC 2x1.3G 7x1.4G 7colis</v>
      </c>
      <c r="F1967" t="str">
        <v>ANCIENNES REFS</v>
      </c>
      <c r="H1967" t="str">
        <v>COLOR STD</v>
      </c>
      <c r="I1967" t="str">
        <v>COLOR STD</v>
      </c>
      <c r="J1967" t="str">
        <v>0</v>
      </c>
      <c r="M1967" t="str">
        <v>FR</v>
      </c>
      <c r="O1967" t="str">
        <v>1.3G</v>
      </c>
      <c r="Q1967" t="str">
        <v>33.3</v>
      </c>
      <c r="S1967" t="str">
        <v>0</v>
      </c>
      <c r="T1967" t="str">
        <v>F-00000480</v>
      </c>
      <c r="U1967" t="str">
        <v>0</v>
      </c>
      <c r="V1967" t="str">
        <v>0</v>
      </c>
      <c r="W1967" t="str">
        <v>0</v>
      </c>
    </row>
    <row r="1968">
      <c r="A1968" t="str">
        <v>AutoTable</v>
      </c>
      <c r="D1968" t="str">
        <v>00129</v>
      </c>
      <c r="E1968" t="str">
        <v>FEU DE LEZAY MORNAC 3x1.3G-8x1.4G 11 colis</v>
      </c>
      <c r="F1968" t="str">
        <v>ANCIENNES REFS</v>
      </c>
      <c r="H1968" t="str">
        <v>COLOR STD</v>
      </c>
      <c r="I1968" t="str">
        <v>COLOR STD</v>
      </c>
      <c r="J1968" t="str">
        <v>0</v>
      </c>
      <c r="M1968" t="str">
        <v>FR</v>
      </c>
      <c r="O1968" t="str">
        <v>1.3G</v>
      </c>
      <c r="Q1968" t="str">
        <v>33.24</v>
      </c>
      <c r="S1968" t="str">
        <v>0</v>
      </c>
      <c r="T1968" t="str">
        <v>F-00000480</v>
      </c>
      <c r="U1968" t="str">
        <v>0</v>
      </c>
      <c r="V1968" t="str">
        <v>0</v>
      </c>
      <c r="W1968" t="str">
        <v>0</v>
      </c>
    </row>
    <row r="1969">
      <c r="A1969" t="str">
        <v>AutoTable</v>
      </c>
      <c r="D1969" t="str">
        <v>00130</v>
      </c>
      <c r="E1969" t="str">
        <v>FEU STPIERRE CHARTREUS PORCIEU 2x1.3G 2x1.4G 4coli</v>
      </c>
      <c r="F1969" t="str">
        <v>ANCIENNES REFS</v>
      </c>
      <c r="H1969" t="str">
        <v>COLOR STD</v>
      </c>
      <c r="I1969" t="str">
        <v>COLOR STD</v>
      </c>
      <c r="J1969" t="str">
        <v>0</v>
      </c>
      <c r="M1969" t="str">
        <v>FR</v>
      </c>
      <c r="O1969" t="str">
        <v>1.3G</v>
      </c>
      <c r="Q1969" t="str">
        <v>10.25</v>
      </c>
      <c r="S1969" t="str">
        <v>0</v>
      </c>
      <c r="T1969" t="str">
        <v>F-00000480</v>
      </c>
      <c r="U1969" t="str">
        <v>0</v>
      </c>
      <c r="V1969" t="str">
        <v>0</v>
      </c>
      <c r="W1969" t="str">
        <v>0</v>
      </c>
    </row>
    <row r="1970">
      <c r="A1970" t="str">
        <v>AutoTable</v>
      </c>
      <c r="D1970" t="str">
        <v>01935-18</v>
      </c>
      <c r="E1970" t="str">
        <v>BATT.30MM 19 CPS BOMBETTES FILET D'OR AVEC TRONC</v>
      </c>
      <c r="F1970" t="str">
        <v>ANCIENNES REFS</v>
      </c>
      <c r="H1970" t="str">
        <v>COLOR STD</v>
      </c>
      <c r="I1970" t="str">
        <v>COLOR STD</v>
      </c>
      <c r="J1970" t="str">
        <v>30</v>
      </c>
      <c r="K1970" t="str">
        <v>BOMBE</v>
      </c>
      <c r="L1970" t="str">
        <v>OR</v>
      </c>
      <c r="M1970" t="str">
        <v>CN</v>
      </c>
      <c r="N1970" t="str">
        <v>F3</v>
      </c>
      <c r="O1970" t="str">
        <v>1.4G</v>
      </c>
      <c r="P1970" t="str">
        <v>1008-F3-69245094</v>
      </c>
      <c r="Q1970" t="str">
        <v>0.39</v>
      </c>
      <c r="R1970" t="str">
        <v>30</v>
      </c>
      <c r="S1970" t="str">
        <v>25</v>
      </c>
      <c r="T1970" t="str">
        <v>F-00000114</v>
      </c>
      <c r="U1970" t="str">
        <v>0</v>
      </c>
      <c r="V1970" t="str">
        <v>0</v>
      </c>
      <c r="W1970" t="str">
        <v>0</v>
      </c>
    </row>
    <row r="1971">
      <c r="A1971" t="str">
        <v>AutoTable</v>
      </c>
      <c r="D1971" t="str">
        <v>01935-36</v>
      </c>
      <c r="E1971" t="str">
        <v>BATT. 30 MM 19CPS FILET ARGT ET ROUGES ET TRONC</v>
      </c>
      <c r="F1971" t="str">
        <v>ANCIENNES REFS</v>
      </c>
      <c r="H1971" t="str">
        <v>COLOR STD</v>
      </c>
      <c r="I1971" t="str">
        <v>COLOR STD</v>
      </c>
      <c r="J1971" t="str">
        <v>30</v>
      </c>
      <c r="M1971" t="str">
        <v>FR</v>
      </c>
      <c r="N1971" t="str">
        <v>F3</v>
      </c>
      <c r="O1971" t="str">
        <v>1.4G</v>
      </c>
      <c r="P1971" t="str">
        <v>1008-F3-69245094</v>
      </c>
      <c r="Q1971" t="str">
        <v>0.4275</v>
      </c>
      <c r="R1971" t="str">
        <v>30</v>
      </c>
      <c r="S1971" t="str">
        <v>25</v>
      </c>
      <c r="T1971" t="str">
        <v>F-00000480</v>
      </c>
      <c r="U1971" t="str">
        <v>0</v>
      </c>
      <c r="V1971" t="str">
        <v>0</v>
      </c>
      <c r="W1971" t="str">
        <v>0</v>
      </c>
    </row>
    <row r="1972">
      <c r="A1972" t="str">
        <v>AutoTable</v>
      </c>
      <c r="D1972" t="str">
        <v>01935F</v>
      </c>
      <c r="E1972" t="str">
        <v>BATT. 30 MM 19 CPS BBETTES AVEC TRONC</v>
      </c>
      <c r="F1972" t="str">
        <v>ANCIENNES REFS</v>
      </c>
      <c r="H1972" t="str">
        <v>COLOR STD</v>
      </c>
      <c r="I1972" t="str">
        <v>COLOR STD</v>
      </c>
      <c r="J1972" t="str">
        <v>30</v>
      </c>
      <c r="M1972" t="str">
        <v>CN</v>
      </c>
      <c r="O1972" t="str">
        <v>1.3G</v>
      </c>
      <c r="Q1972" t="str">
        <v>1.71</v>
      </c>
      <c r="R1972" t="str">
        <v>30</v>
      </c>
      <c r="S1972" t="str">
        <v>25</v>
      </c>
      <c r="T1972" t="str">
        <v>F-00000114</v>
      </c>
      <c r="U1972" t="str">
        <v>0</v>
      </c>
      <c r="V1972" t="str">
        <v>0</v>
      </c>
      <c r="W1972" t="str">
        <v>0</v>
      </c>
    </row>
    <row r="1973">
      <c r="A1973" t="str">
        <v>AutoTable</v>
      </c>
      <c r="D1973" t="str">
        <v>04026-9</v>
      </c>
      <c r="E1973" t="str">
        <v>BATT DE 40 COMPACTS 25MM  (04028VE/04026A)</v>
      </c>
      <c r="F1973" t="str">
        <v>ANCIENNES REFS</v>
      </c>
      <c r="H1973" t="str">
        <v>COLOR STD</v>
      </c>
      <c r="I1973" t="str">
        <v>COLOR STD</v>
      </c>
      <c r="J1973" t="str">
        <v>25</v>
      </c>
      <c r="M1973" t="str">
        <v>CN</v>
      </c>
      <c r="O1973" t="str">
        <v>1.3G</v>
      </c>
      <c r="Q1973" t="str">
        <v>0.55</v>
      </c>
      <c r="R1973" t="str">
        <v>30</v>
      </c>
      <c r="S1973" t="str">
        <v>25</v>
      </c>
      <c r="T1973" t="str">
        <v>F-00000344</v>
      </c>
      <c r="U1973" t="str">
        <v>0</v>
      </c>
      <c r="V1973" t="str">
        <v>6.55</v>
      </c>
      <c r="W1973" t="str">
        <v>0</v>
      </c>
    </row>
    <row r="1974">
      <c r="A1974" t="str">
        <v>AutoTable</v>
      </c>
      <c r="D1974" t="str">
        <v>54017</v>
      </c>
      <c r="E1974" t="str">
        <v>BASE BOUQUET IDEE/EGLISE/GOLF</v>
      </c>
      <c r="F1974" t="str">
        <v>COLOR/STANDARD</v>
      </c>
      <c r="H1974" t="str">
        <v>COLOR STD</v>
      </c>
      <c r="I1974" t="str">
        <v>COLOR STD</v>
      </c>
      <c r="J1974" t="str">
        <v>0</v>
      </c>
      <c r="M1974" t="str">
        <v>FR</v>
      </c>
      <c r="O1974" t="str">
        <v>1.3G</v>
      </c>
      <c r="Q1974" t="str">
        <v>0.613</v>
      </c>
      <c r="S1974" t="str">
        <v>0</v>
      </c>
      <c r="T1974" t="str">
        <v>F-00000480</v>
      </c>
      <c r="U1974" t="str">
        <v>0</v>
      </c>
      <c r="V1974" t="str">
        <v>0</v>
      </c>
      <c r="W1974" t="str">
        <v>0</v>
      </c>
    </row>
    <row r="1975">
      <c r="A1975" t="str">
        <v>AutoTable</v>
      </c>
      <c r="D1975" t="str">
        <v>54018</v>
      </c>
      <c r="E1975" t="str">
        <v>BASE BOUQUET FERME / LAC/ V.PIERRES</v>
      </c>
      <c r="F1975" t="str">
        <v>COLOR/STANDARD</v>
      </c>
      <c r="H1975" t="str">
        <v>COLOR STD</v>
      </c>
      <c r="I1975" t="str">
        <v>COLOR STD</v>
      </c>
      <c r="J1975" t="str">
        <v>0</v>
      </c>
      <c r="M1975" t="str">
        <v>FR</v>
      </c>
      <c r="O1975" t="str">
        <v>1.3G</v>
      </c>
      <c r="Q1975" t="str">
        <v>1.374</v>
      </c>
      <c r="S1975" t="str">
        <v>0</v>
      </c>
      <c r="T1975" t="str">
        <v>F-00000480</v>
      </c>
      <c r="U1975" t="str">
        <v>0</v>
      </c>
      <c r="V1975" t="str">
        <v>0</v>
      </c>
      <c r="W1975" t="str">
        <v>0</v>
      </c>
    </row>
    <row r="1976">
      <c r="A1976" t="str">
        <v>AutoTable</v>
      </c>
      <c r="D1976" t="str">
        <v>54019</v>
      </c>
      <c r="E1976" t="str">
        <v>BASE BQT IDEE/EGLISE/GOLF</v>
      </c>
      <c r="F1976" t="str">
        <v>COLOR/STANDARD</v>
      </c>
      <c r="H1976" t="str">
        <v>COLOR STD</v>
      </c>
      <c r="I1976" t="str">
        <v>COLOR STD</v>
      </c>
      <c r="J1976" t="str">
        <v>0</v>
      </c>
      <c r="M1976" t="str">
        <v>FR</v>
      </c>
      <c r="O1976" t="str">
        <v>1.3G</v>
      </c>
      <c r="Q1976" t="str">
        <v>0.636</v>
      </c>
      <c r="S1976" t="str">
        <v>0</v>
      </c>
      <c r="T1976" t="str">
        <v>F-00000480</v>
      </c>
      <c r="U1976" t="str">
        <v>0</v>
      </c>
      <c r="V1976" t="str">
        <v>0</v>
      </c>
      <c r="W1976" t="str">
        <v>0</v>
      </c>
    </row>
    <row r="1977">
      <c r="A1977" t="str">
        <v>AutoTable</v>
      </c>
      <c r="D1977" t="str">
        <v>54020</v>
      </c>
      <c r="E1977" t="str">
        <v>BOUQUET IDEE</v>
      </c>
      <c r="F1977" t="str">
        <v>COLOR/STANDARD</v>
      </c>
      <c r="H1977" t="str">
        <v>COLOR STD</v>
      </c>
      <c r="I1977" t="str">
        <v>COLOR STD</v>
      </c>
      <c r="J1977" t="str">
        <v>0</v>
      </c>
      <c r="M1977" t="str">
        <v>FR</v>
      </c>
      <c r="O1977" t="str">
        <v>1.3G</v>
      </c>
      <c r="Q1977" t="str">
        <v>0.438</v>
      </c>
      <c r="S1977" t="str">
        <v>0</v>
      </c>
      <c r="T1977" t="str">
        <v>F-00000480</v>
      </c>
      <c r="U1977" t="str">
        <v>0</v>
      </c>
      <c r="V1977" t="str">
        <v>0</v>
      </c>
      <c r="W1977" t="str">
        <v>0</v>
      </c>
    </row>
    <row r="1978">
      <c r="A1978" t="str">
        <v>AutoTable</v>
      </c>
      <c r="D1978" t="str">
        <v>54021</v>
      </c>
      <c r="E1978" t="str">
        <v>BOUQUET EGLISE</v>
      </c>
      <c r="F1978" t="str">
        <v>COLOR/STANDARD</v>
      </c>
      <c r="H1978" t="str">
        <v>COLOR STD</v>
      </c>
      <c r="I1978" t="str">
        <v>COLOR STD</v>
      </c>
      <c r="J1978" t="str">
        <v>0</v>
      </c>
      <c r="M1978" t="str">
        <v>FR</v>
      </c>
      <c r="O1978" t="str">
        <v>1.3G</v>
      </c>
      <c r="Q1978" t="str">
        <v>1.014</v>
      </c>
      <c r="S1978" t="str">
        <v>0</v>
      </c>
      <c r="T1978" t="str">
        <v>F-00000480</v>
      </c>
      <c r="U1978" t="str">
        <v>0</v>
      </c>
      <c r="V1978" t="str">
        <v>0</v>
      </c>
      <c r="W1978" t="str">
        <v>0</v>
      </c>
    </row>
    <row r="1979">
      <c r="A1979" t="str">
        <v>AutoTable</v>
      </c>
      <c r="D1979" t="str">
        <v>54022</v>
      </c>
      <c r="E1979" t="str">
        <v>BOUQUET GOLF</v>
      </c>
      <c r="F1979" t="str">
        <v>COLOR/STANDARD</v>
      </c>
      <c r="H1979" t="str">
        <v>COLOR STD</v>
      </c>
      <c r="I1979" t="str">
        <v>COLOR STD</v>
      </c>
      <c r="J1979" t="str">
        <v>0</v>
      </c>
      <c r="M1979" t="str">
        <v>FR</v>
      </c>
      <c r="O1979" t="str">
        <v>1.3G</v>
      </c>
      <c r="Q1979" t="str">
        <v>1.579</v>
      </c>
      <c r="S1979" t="str">
        <v>0</v>
      </c>
      <c r="T1979" t="str">
        <v>F-00000480</v>
      </c>
      <c r="U1979" t="str">
        <v>0</v>
      </c>
      <c r="V1979" t="str">
        <v>0</v>
      </c>
      <c r="W1979" t="str">
        <v>0</v>
      </c>
    </row>
    <row r="1980">
      <c r="A1980" t="str">
        <v>AutoTable</v>
      </c>
      <c r="D1980" t="str">
        <v>54023</v>
      </c>
      <c r="E1980" t="str">
        <v>BOUQUET FERME</v>
      </c>
      <c r="F1980" t="str">
        <v>COLOR/STANDARD</v>
      </c>
      <c r="H1980" t="str">
        <v>COLOR STD</v>
      </c>
      <c r="I1980" t="str">
        <v>COLOR STD</v>
      </c>
      <c r="J1980" t="str">
        <v>0</v>
      </c>
      <c r="M1980" t="str">
        <v>FR</v>
      </c>
      <c r="O1980" t="str">
        <v>1.3G</v>
      </c>
      <c r="Q1980" t="str">
        <v>1.907</v>
      </c>
      <c r="S1980" t="str">
        <v>0</v>
      </c>
      <c r="T1980" t="str">
        <v>F-00000480</v>
      </c>
      <c r="U1980" t="str">
        <v>0</v>
      </c>
      <c r="V1980" t="str">
        <v>0</v>
      </c>
      <c r="W1980" t="str">
        <v>0</v>
      </c>
    </row>
    <row r="1981">
      <c r="A1981" t="str">
        <v>AutoTable</v>
      </c>
      <c r="D1981" t="str">
        <v>54024</v>
      </c>
      <c r="E1981" t="str">
        <v>BOUQUET LAC</v>
      </c>
      <c r="F1981" t="str">
        <v>COLOR/STANDARD</v>
      </c>
      <c r="H1981" t="str">
        <v>COLOR STD</v>
      </c>
      <c r="I1981" t="str">
        <v>COLOR STD</v>
      </c>
      <c r="J1981" t="str">
        <v>0</v>
      </c>
      <c r="M1981" t="str">
        <v>FR</v>
      </c>
      <c r="O1981" t="str">
        <v>1.3G</v>
      </c>
      <c r="Q1981" t="str">
        <v>2.037</v>
      </c>
      <c r="S1981" t="str">
        <v>0</v>
      </c>
      <c r="T1981" t="str">
        <v>F-00000480</v>
      </c>
      <c r="U1981" t="str">
        <v>0</v>
      </c>
      <c r="V1981" t="str">
        <v>0</v>
      </c>
      <c r="W1981" t="str">
        <v>0</v>
      </c>
    </row>
    <row r="1982">
      <c r="A1982" t="str">
        <v>AutoTable</v>
      </c>
      <c r="D1982" t="str">
        <v>54025</v>
      </c>
      <c r="E1982" t="str">
        <v>BOUQUET VIEILLES  PIERRES</v>
      </c>
      <c r="F1982" t="str">
        <v>COLOR/STANDARD</v>
      </c>
      <c r="H1982" t="str">
        <v>COLOR STD</v>
      </c>
      <c r="I1982" t="str">
        <v>COLOR STD</v>
      </c>
      <c r="J1982" t="str">
        <v>0</v>
      </c>
      <c r="M1982" t="str">
        <v>FR</v>
      </c>
      <c r="O1982" t="str">
        <v>1.3G</v>
      </c>
      <c r="Q1982" t="str">
        <v>2.167</v>
      </c>
      <c r="S1982" t="str">
        <v>0</v>
      </c>
      <c r="T1982" t="str">
        <v>F-00000480</v>
      </c>
      <c r="U1982" t="str">
        <v>0</v>
      </c>
      <c r="V1982" t="str">
        <v>0</v>
      </c>
      <c r="W1982" t="str">
        <v>0</v>
      </c>
    </row>
    <row r="1983">
      <c r="A1983" t="str">
        <v>AutoTable</v>
      </c>
      <c r="D1983" t="str">
        <v>54026</v>
      </c>
      <c r="E1983" t="str">
        <v>BOUQUET MANOIR</v>
      </c>
      <c r="F1983" t="str">
        <v>COLOR/STANDARD</v>
      </c>
      <c r="H1983" t="str">
        <v>COLOR STD</v>
      </c>
      <c r="I1983" t="str">
        <v>COLOR STD</v>
      </c>
      <c r="J1983" t="str">
        <v>0</v>
      </c>
      <c r="M1983" t="str">
        <v>FR</v>
      </c>
      <c r="O1983" t="str">
        <v>1.3G</v>
      </c>
      <c r="Q1983" t="str">
        <v>2.44</v>
      </c>
      <c r="S1983" t="str">
        <v>0</v>
      </c>
      <c r="T1983" t="str">
        <v>F-00000480</v>
      </c>
      <c r="U1983" t="str">
        <v>0</v>
      </c>
      <c r="V1983" t="str">
        <v>0</v>
      </c>
      <c r="W1983" t="str">
        <v>0</v>
      </c>
    </row>
    <row r="1984">
      <c r="A1984" t="str">
        <v>AutoTable</v>
      </c>
      <c r="D1984" t="str">
        <v>54027</v>
      </c>
      <c r="E1984" t="str">
        <v>BOUQUET FORET</v>
      </c>
      <c r="F1984" t="str">
        <v>COLOR/STANDARD</v>
      </c>
      <c r="H1984" t="str">
        <v>COLOR STD</v>
      </c>
      <c r="I1984" t="str">
        <v>COLOR STD</v>
      </c>
      <c r="J1984" t="str">
        <v>0</v>
      </c>
      <c r="M1984" t="str">
        <v>FR</v>
      </c>
      <c r="O1984" t="str">
        <v>1.3G</v>
      </c>
      <c r="Q1984" t="str">
        <v>3.003</v>
      </c>
      <c r="S1984" t="str">
        <v>0</v>
      </c>
      <c r="T1984" t="str">
        <v>F-00000480</v>
      </c>
      <c r="U1984" t="str">
        <v>0</v>
      </c>
      <c r="V1984" t="str">
        <v>0</v>
      </c>
      <c r="W1984" t="str">
        <v>0</v>
      </c>
    </row>
    <row r="1985">
      <c r="A1985" t="str">
        <v>AutoTable</v>
      </c>
      <c r="D1985" t="str">
        <v>54028</v>
      </c>
      <c r="E1985" t="str">
        <v>BOUQUET MAIRIE</v>
      </c>
      <c r="F1985" t="str">
        <v>COLOR/STANDARD</v>
      </c>
      <c r="H1985" t="str">
        <v>COLOR STD</v>
      </c>
      <c r="I1985" t="str">
        <v>COLOR STD</v>
      </c>
      <c r="J1985" t="str">
        <v>0</v>
      </c>
      <c r="M1985" t="str">
        <v>FR</v>
      </c>
      <c r="O1985" t="str">
        <v>1.3G</v>
      </c>
      <c r="Q1985" t="str">
        <v>3.388</v>
      </c>
      <c r="S1985" t="str">
        <v>0</v>
      </c>
      <c r="T1985" t="str">
        <v>F-00000480</v>
      </c>
      <c r="U1985" t="str">
        <v>0</v>
      </c>
      <c r="V1985" t="str">
        <v>0</v>
      </c>
      <c r="W1985" t="str">
        <v>0</v>
      </c>
    </row>
    <row r="1986">
      <c r="A1986" t="str">
        <v>AutoTable</v>
      </c>
      <c r="D1986" t="str">
        <v>54029</v>
      </c>
      <c r="E1986" t="str">
        <v>BOUQUET CHATEAU</v>
      </c>
      <c r="F1986" t="str">
        <v>COLOR/STANDARD</v>
      </c>
      <c r="H1986" t="str">
        <v>COLOR STD</v>
      </c>
      <c r="I1986" t="str">
        <v>COLOR STD</v>
      </c>
      <c r="J1986" t="str">
        <v>0</v>
      </c>
      <c r="M1986" t="str">
        <v>FR</v>
      </c>
      <c r="O1986" t="str">
        <v>1.3G</v>
      </c>
      <c r="Q1986" t="str">
        <v>4.397</v>
      </c>
      <c r="S1986" t="str">
        <v>0</v>
      </c>
      <c r="T1986" t="str">
        <v>F-00000480</v>
      </c>
      <c r="U1986" t="str">
        <v>0</v>
      </c>
      <c r="V1986" t="str">
        <v>0</v>
      </c>
      <c r="W1986" t="str">
        <v>0</v>
      </c>
    </row>
    <row r="1987">
      <c r="A1987" t="str">
        <v>AutoTable</v>
      </c>
      <c r="D1987" t="str">
        <v>54030</v>
      </c>
      <c r="E1987" t="str">
        <v>BOUQUET  PALMERAIE</v>
      </c>
      <c r="F1987" t="str">
        <v>COLOR/STANDARD</v>
      </c>
      <c r="H1987" t="str">
        <v>COLOR STD</v>
      </c>
      <c r="I1987" t="str">
        <v>COLOR STD</v>
      </c>
      <c r="J1987" t="str">
        <v>0</v>
      </c>
      <c r="M1987" t="str">
        <v>FR</v>
      </c>
      <c r="O1987" t="str">
        <v>1.3G</v>
      </c>
      <c r="Q1987" t="str">
        <v>5.411</v>
      </c>
      <c r="S1987" t="str">
        <v>0</v>
      </c>
      <c r="T1987" t="str">
        <v>F-00000480</v>
      </c>
      <c r="U1987" t="str">
        <v>0</v>
      </c>
      <c r="V1987" t="str">
        <v>0</v>
      </c>
      <c r="W1987" t="str">
        <v>0</v>
      </c>
    </row>
    <row r="1988">
      <c r="A1988" t="str">
        <v>AutoTable</v>
      </c>
      <c r="D1988" t="str">
        <v>GR10MO4</v>
      </c>
      <c r="E1988" t="str">
        <v>Grappe 100m motif</v>
      </c>
      <c r="F1988" t="str">
        <v>ANCIENNES REFS</v>
      </c>
      <c r="H1988" t="str">
        <v>COLOR STD</v>
      </c>
      <c r="I1988" t="str">
        <v>COLOR STD</v>
      </c>
      <c r="J1988" t="str">
        <v>100</v>
      </c>
      <c r="K1988" t="str">
        <v>GEOMETRIE MOTIF</v>
      </c>
      <c r="M1988" t="str">
        <v>FR</v>
      </c>
      <c r="O1988" t="str">
        <v>1.3G</v>
      </c>
      <c r="P1988" t="str">
        <v>1008-F4-69246116/69252665</v>
      </c>
      <c r="Q1988" t="str">
        <v>1.355</v>
      </c>
      <c r="R1988" t="str">
        <v>20</v>
      </c>
      <c r="S1988" t="str">
        <v>100</v>
      </c>
      <c r="T1988" t="str">
        <v>F-00000480</v>
      </c>
      <c r="U1988" t="str">
        <v>0</v>
      </c>
      <c r="V1988" t="str">
        <v>24.63</v>
      </c>
      <c r="W1988" t="str">
        <v>0</v>
      </c>
    </row>
    <row r="1989">
      <c r="A1989" t="str">
        <v>AutoTable</v>
      </c>
      <c r="D1989" t="str">
        <v>GR10YS5</v>
      </c>
      <c r="E1989" t="str">
        <v>GRAPPE Ø100 R5 ASSORTIES</v>
      </c>
      <c r="F1989" t="str">
        <v>ANCIENNES REFS</v>
      </c>
      <c r="H1989" t="str">
        <v>COLOR STD</v>
      </c>
      <c r="I1989" t="str">
        <v>COLOR STD</v>
      </c>
      <c r="J1989" t="str">
        <v>100</v>
      </c>
      <c r="K1989" t="str">
        <v>MULTI EFFETS</v>
      </c>
      <c r="L1989" t="str">
        <v>MULTICOLORE</v>
      </c>
      <c r="M1989" t="str">
        <v>CN</v>
      </c>
      <c r="N1989" t="str">
        <v>F4</v>
      </c>
      <c r="O1989" t="str">
        <v>1.3G</v>
      </c>
      <c r="P1989" t="str">
        <v>1008-F4-69250665</v>
      </c>
      <c r="Q1989" t="str">
        <v>1.725</v>
      </c>
      <c r="R1989" t="str">
        <v>25</v>
      </c>
      <c r="S1989" t="str">
        <v>100</v>
      </c>
      <c r="T1989" t="str">
        <v>F-00000300</v>
      </c>
      <c r="U1989" t="str">
        <v>0</v>
      </c>
      <c r="V1989" t="str">
        <v>12.58333</v>
      </c>
      <c r="W1989" t="str">
        <v>0</v>
      </c>
    </row>
    <row r="1990">
      <c r="A1990" t="str">
        <v>AutoTable</v>
      </c>
      <c r="D1990" t="str">
        <v>GR10ZS5</v>
      </c>
      <c r="E1990" t="str">
        <v>GRAPPE 100MM R5 ASSORTIES F4</v>
      </c>
      <c r="F1990" t="str">
        <v>ANCIENNES REFS</v>
      </c>
      <c r="H1990" t="str">
        <v>COLOR STD</v>
      </c>
      <c r="I1990" t="str">
        <v>COLOR STD</v>
      </c>
      <c r="J1990" t="str">
        <v>100</v>
      </c>
      <c r="K1990" t="str">
        <v>MULTI EFFETS</v>
      </c>
      <c r="L1990" t="str">
        <v>MULTICOLORE</v>
      </c>
      <c r="M1990" t="str">
        <v>CN</v>
      </c>
      <c r="N1990" t="str">
        <v>F4</v>
      </c>
      <c r="O1990" t="str">
        <v>1.3G</v>
      </c>
      <c r="P1990" t="str">
        <v>1008-F4-69250665</v>
      </c>
      <c r="Q1990" t="str">
        <v>1.725</v>
      </c>
      <c r="R1990" t="str">
        <v>25</v>
      </c>
      <c r="S1990" t="str">
        <v>100</v>
      </c>
      <c r="T1990" t="str">
        <v>F-00000300</v>
      </c>
      <c r="U1990" t="str">
        <v>0</v>
      </c>
      <c r="V1990" t="str">
        <v>12.58333</v>
      </c>
      <c r="W1990" t="str">
        <v>0</v>
      </c>
    </row>
    <row r="1991">
      <c r="A1991" t="str">
        <v>AutoTable</v>
      </c>
      <c r="D1991" t="str">
        <v>GR60ORB5</v>
      </c>
      <c r="E1991" t="str">
        <v>GRAPPE Ø60 MM R5 OR/BLEU</v>
      </c>
      <c r="F1991" t="str">
        <v>ANCIENNES REFS</v>
      </c>
      <c r="H1991" t="str">
        <v>COLOR STD</v>
      </c>
      <c r="I1991" t="str">
        <v>COLOR STD</v>
      </c>
      <c r="J1991" t="str">
        <v>60</v>
      </c>
      <c r="K1991" t="str">
        <v>MULTI EFFETS</v>
      </c>
      <c r="L1991" t="str">
        <v>OR</v>
      </c>
      <c r="M1991" t="str">
        <v>CN</v>
      </c>
      <c r="N1991" t="str">
        <v>F4</v>
      </c>
      <c r="O1991" t="str">
        <v>1.3G</v>
      </c>
      <c r="P1991" t="str">
        <v>1008-F4-69253577</v>
      </c>
      <c r="Q1991" t="str">
        <v>0.425</v>
      </c>
      <c r="R1991" t="str">
        <v>25</v>
      </c>
      <c r="S1991" t="str">
        <v>60</v>
      </c>
      <c r="T1991" t="str">
        <v>F-00000300</v>
      </c>
      <c r="U1991" t="str">
        <v>0</v>
      </c>
      <c r="V1991" t="str">
        <v>0</v>
      </c>
      <c r="W1991" t="str">
        <v>0</v>
      </c>
    </row>
    <row r="1992">
      <c r="A1992" t="str">
        <v>AutoTable</v>
      </c>
      <c r="D1992" t="str">
        <v>GR60RB5</v>
      </c>
      <c r="E1992" t="str">
        <v>GRAPPE Ø60 MM R5 OR/BLEU</v>
      </c>
      <c r="F1992" t="str">
        <v>ANCIENNES REFS</v>
      </c>
      <c r="H1992" t="str">
        <v>COLOR STD</v>
      </c>
      <c r="I1992" t="str">
        <v>COLOR STD</v>
      </c>
      <c r="J1992" t="str">
        <v>60</v>
      </c>
      <c r="K1992" t="str">
        <v>MULTI EFFETS</v>
      </c>
      <c r="L1992" t="str">
        <v>OR</v>
      </c>
      <c r="M1992" t="str">
        <v>CN</v>
      </c>
      <c r="N1992" t="str">
        <v>F4</v>
      </c>
      <c r="O1992" t="str">
        <v>1.3G</v>
      </c>
      <c r="P1992" t="str">
        <v>1008-F4-69253577</v>
      </c>
      <c r="Q1992" t="str">
        <v>0.425</v>
      </c>
      <c r="R1992" t="str">
        <v>25</v>
      </c>
      <c r="S1992" t="str">
        <v>60</v>
      </c>
      <c r="T1992" t="str">
        <v>F-00000300</v>
      </c>
      <c r="U1992" t="str">
        <v>0</v>
      </c>
      <c r="V1992" t="str">
        <v>5.88244</v>
      </c>
      <c r="W1992" t="str">
        <v>0</v>
      </c>
    </row>
    <row r="1993">
      <c r="A1993" t="str">
        <v>AutoTable</v>
      </c>
      <c r="D1993" t="str">
        <v>GR60Z5</v>
      </c>
      <c r="E1993" t="str">
        <v>GRAPPE Ø60 MM R5 ASSORTIES</v>
      </c>
      <c r="F1993" t="str">
        <v>ANCIENNES REFS</v>
      </c>
      <c r="H1993" t="str">
        <v>COLOR STD</v>
      </c>
      <c r="I1993" t="str">
        <v>COLOR STD</v>
      </c>
      <c r="J1993" t="str">
        <v>60</v>
      </c>
      <c r="K1993" t="str">
        <v>MULTI EFFETS</v>
      </c>
      <c r="L1993" t="str">
        <v>MULTICOLORE</v>
      </c>
      <c r="M1993" t="str">
        <v>CN</v>
      </c>
      <c r="N1993" t="str">
        <v>F4</v>
      </c>
      <c r="O1993" t="str">
        <v>1.3G</v>
      </c>
      <c r="P1993" t="str">
        <v>1008-F4-69253577</v>
      </c>
      <c r="Q1993" t="str">
        <v>0.425</v>
      </c>
      <c r="R1993" t="str">
        <v>25</v>
      </c>
      <c r="S1993" t="str">
        <v>60</v>
      </c>
      <c r="T1993" t="str">
        <v>F-00000300</v>
      </c>
      <c r="U1993" t="str">
        <v>0</v>
      </c>
      <c r="V1993" t="str">
        <v>5.88244</v>
      </c>
      <c r="W1993" t="str">
        <v>0</v>
      </c>
    </row>
    <row r="1994">
      <c r="A1994" t="str">
        <v>AutoTable</v>
      </c>
      <c r="D1994" t="str">
        <v>GR75JR5</v>
      </c>
      <c r="E1994" t="str">
        <v>GRAPPE Ø75 R5 JAUNE/ROUGE</v>
      </c>
      <c r="F1994" t="str">
        <v>ANCIENNES REFS</v>
      </c>
      <c r="H1994" t="str">
        <v>COLOR STD</v>
      </c>
      <c r="I1994" t="str">
        <v>COLOR STD</v>
      </c>
      <c r="J1994" t="str">
        <v>75</v>
      </c>
      <c r="K1994" t="str">
        <v>MULTI EFFETS</v>
      </c>
      <c r="L1994" t="str">
        <v>JAUNE</v>
      </c>
      <c r="M1994" t="str">
        <v>CN</v>
      </c>
      <c r="N1994" t="str">
        <v>F4</v>
      </c>
      <c r="O1994" t="str">
        <v>1.3G</v>
      </c>
      <c r="P1994" t="str">
        <v>1008-F4-69252667</v>
      </c>
      <c r="Q1994" t="str">
        <v>0.7</v>
      </c>
      <c r="R1994" t="str">
        <v>25</v>
      </c>
      <c r="S1994" t="str">
        <v>75</v>
      </c>
      <c r="T1994" t="str">
        <v>F-00000300</v>
      </c>
      <c r="U1994" t="str">
        <v>0</v>
      </c>
      <c r="V1994" t="str">
        <v>7.19256</v>
      </c>
      <c r="W1994" t="str">
        <v>0</v>
      </c>
    </row>
    <row r="1995">
      <c r="A1995" t="str">
        <v>AutoTable</v>
      </c>
      <c r="D1995" t="str">
        <v>R-BEUGNON-3</v>
      </c>
      <c r="E1995" t="str">
        <v>FEU BEUGON THIREUIL 2020 - 2 colis 1.3G</v>
      </c>
      <c r="F1995" t="str">
        <v>RETOUR FEUX  MORNAC</v>
      </c>
      <c r="H1995" t="str">
        <v>COLOR STD</v>
      </c>
      <c r="I1995" t="str">
        <v>COLOR STD</v>
      </c>
      <c r="J1995" t="str">
        <v>0</v>
      </c>
      <c r="M1995" t="str">
        <v>FR</v>
      </c>
      <c r="O1995" t="str">
        <v>1.3G</v>
      </c>
      <c r="Q1995" t="str">
        <v>9.52</v>
      </c>
      <c r="S1995" t="str">
        <v>0</v>
      </c>
      <c r="T1995" t="str">
        <v>F-00000480</v>
      </c>
      <c r="U1995" t="str">
        <v>1</v>
      </c>
      <c r="V1995" t="str">
        <v>0</v>
      </c>
      <c r="W1995" t="str">
        <v>0</v>
      </c>
    </row>
    <row r="1996">
      <c r="A1996" t="str">
        <v>AutoTable</v>
      </c>
      <c r="D1996" t="str">
        <v>R-BOISPLAGE-3</v>
      </c>
      <c r="E1996" t="str">
        <v>RETOUR FEU BOIS PLAGE 2020 1.3G</v>
      </c>
      <c r="F1996" t="str">
        <v>RETOUR FEUX  MORNAC</v>
      </c>
      <c r="H1996" t="str">
        <v>COLOR STD</v>
      </c>
      <c r="I1996" t="str">
        <v>COLOR STD</v>
      </c>
      <c r="J1996" t="str">
        <v>0</v>
      </c>
      <c r="M1996" t="str">
        <v>FR</v>
      </c>
      <c r="O1996" t="str">
        <v>1.3G</v>
      </c>
      <c r="Q1996" t="str">
        <v>48.36</v>
      </c>
      <c r="S1996" t="str">
        <v>0</v>
      </c>
      <c r="T1996" t="str">
        <v>F-00000480</v>
      </c>
      <c r="U1996" t="str">
        <v>1</v>
      </c>
      <c r="V1996" t="str">
        <v>0</v>
      </c>
      <c r="W1996" t="str">
        <v>0</v>
      </c>
    </row>
    <row r="1997">
      <c r="A1997" t="str">
        <v>AutoTable</v>
      </c>
      <c r="D1997" t="str">
        <v>R-BUTACHIMIE-3</v>
      </c>
      <c r="E1997" t="str">
        <v>RETOUR FEU BUTACHIMIE 2020 1,3G</v>
      </c>
      <c r="F1997" t="str">
        <v>RETOUR FEUX VALLOIS</v>
      </c>
      <c r="H1997" t="str">
        <v>COLOR STD</v>
      </c>
      <c r="I1997" t="str">
        <v>COLOR STD</v>
      </c>
      <c r="J1997" t="str">
        <v>0</v>
      </c>
      <c r="M1997" t="str">
        <v>FR</v>
      </c>
      <c r="O1997" t="str">
        <v>1.3G</v>
      </c>
      <c r="Q1997" t="str">
        <v>0.52</v>
      </c>
      <c r="S1997" t="str">
        <v>0</v>
      </c>
      <c r="T1997" t="str">
        <v>F-00000480</v>
      </c>
      <c r="U1997" t="str">
        <v>1</v>
      </c>
      <c r="V1997" t="str">
        <v>0</v>
      </c>
      <c r="W1997" t="str">
        <v>0</v>
      </c>
    </row>
    <row r="1998">
      <c r="A1998" t="str">
        <v>AutoTable</v>
      </c>
      <c r="D1998" t="str">
        <v>RENFORT1</v>
      </c>
      <c r="E1998" t="str">
        <v>RENFORT 1</v>
      </c>
      <c r="F1998" t="str">
        <v>ANCIENNES REFS</v>
      </c>
      <c r="H1998" t="str">
        <v>COLOR STD</v>
      </c>
      <c r="I1998" t="str">
        <v>COLOR STD</v>
      </c>
      <c r="J1998" t="str">
        <v>0</v>
      </c>
      <c r="M1998" t="str">
        <v>FR</v>
      </c>
      <c r="O1998" t="str">
        <v>1.3G</v>
      </c>
      <c r="Q1998" t="str">
        <v>0.187</v>
      </c>
      <c r="R1998" t="str">
        <v>30</v>
      </c>
      <c r="S1998" t="str">
        <v>0</v>
      </c>
      <c r="T1998" t="str">
        <v>F-00000480</v>
      </c>
      <c r="U1998" t="str">
        <v>0</v>
      </c>
      <c r="V1998" t="str">
        <v>0</v>
      </c>
      <c r="W1998" t="str">
        <v>0</v>
      </c>
    </row>
    <row r="1999">
      <c r="A1999" t="str">
        <v>AutoTable</v>
      </c>
      <c r="D1999" t="str">
        <v>RENFORT19</v>
      </c>
      <c r="E1999" t="str">
        <v>RENFORT19</v>
      </c>
      <c r="F1999" t="str">
        <v>ANCIENNES REFS</v>
      </c>
      <c r="H1999" t="str">
        <v>COLOR STD</v>
      </c>
      <c r="I1999" t="str">
        <v>COLOR STD</v>
      </c>
      <c r="J1999" t="str">
        <v>0</v>
      </c>
      <c r="M1999" t="str">
        <v>FR</v>
      </c>
      <c r="O1999" t="str">
        <v>1.3G</v>
      </c>
      <c r="Q1999" t="str">
        <v>1.425</v>
      </c>
      <c r="S1999" t="str">
        <v>0</v>
      </c>
      <c r="T1999" t="str">
        <v>F-00000480</v>
      </c>
      <c r="U1999" t="str">
        <v>0</v>
      </c>
      <c r="V1999" t="str">
        <v>0</v>
      </c>
      <c r="W1999" t="str">
        <v>0</v>
      </c>
    </row>
    <row r="2000">
      <c r="A2000" t="str">
        <v>AutoTable</v>
      </c>
      <c r="D2000" t="str">
        <v>RENFORT3</v>
      </c>
      <c r="E2000" t="str">
        <v>RENFORT 3</v>
      </c>
      <c r="F2000" t="str">
        <v>ANCIENNES REFS</v>
      </c>
      <c r="H2000" t="str">
        <v>COLOR STD</v>
      </c>
      <c r="I2000" t="str">
        <v>COLOR STD</v>
      </c>
      <c r="J2000" t="str">
        <v>0</v>
      </c>
      <c r="M2000" t="str">
        <v>FR</v>
      </c>
      <c r="O2000" t="str">
        <v>1.3G</v>
      </c>
      <c r="Q2000" t="str">
        <v>0.38</v>
      </c>
      <c r="R2000" t="str">
        <v>30</v>
      </c>
      <c r="S2000" t="str">
        <v>0</v>
      </c>
      <c r="T2000" t="str">
        <v>F-00000480</v>
      </c>
      <c r="U2000" t="str">
        <v>0</v>
      </c>
      <c r="V2000" t="str">
        <v>0</v>
      </c>
      <c r="W2000" t="str">
        <v>0</v>
      </c>
    </row>
    <row r="2001">
      <c r="A2001" t="str">
        <v>AutoTable</v>
      </c>
      <c r="D2001" t="str">
        <v>RENFORT30</v>
      </c>
      <c r="E2001" t="str">
        <v>GRAPPE 5 BBES ASSORTIES R3</v>
      </c>
      <c r="F2001" t="str">
        <v>ANCIENNES REFS</v>
      </c>
      <c r="H2001" t="str">
        <v>COLOR STD</v>
      </c>
      <c r="I2001" t="str">
        <v>COLOR STD</v>
      </c>
      <c r="J2001" t="str">
        <v>0</v>
      </c>
      <c r="M2001" t="str">
        <v>FR</v>
      </c>
      <c r="O2001" t="str">
        <v>1.3G</v>
      </c>
      <c r="Q2001" t="str">
        <v>0.665</v>
      </c>
      <c r="R2001" t="str">
        <v>15</v>
      </c>
      <c r="S2001" t="str">
        <v>0</v>
      </c>
      <c r="T2001" t="str">
        <v>F-00000480</v>
      </c>
      <c r="U2001" t="str">
        <v>0</v>
      </c>
      <c r="V2001" t="str">
        <v>0</v>
      </c>
      <c r="W2001" t="str">
        <v>0</v>
      </c>
    </row>
    <row r="2002">
      <c r="A2002" t="str">
        <v>AutoTable</v>
      </c>
      <c r="D2002" t="str">
        <v>RENFORT31</v>
      </c>
      <c r="E2002" t="str">
        <v>GRAPPE DE 5 BBES RETARDEE R3 EN-TETE 1S</v>
      </c>
      <c r="F2002" t="str">
        <v>ANCIENNES REFS</v>
      </c>
      <c r="H2002" t="str">
        <v>COLOR STD</v>
      </c>
      <c r="I2002" t="str">
        <v>COLOR STD</v>
      </c>
      <c r="J2002" t="str">
        <v>0</v>
      </c>
      <c r="M2002" t="str">
        <v>FR</v>
      </c>
      <c r="O2002" t="str">
        <v>1.3G</v>
      </c>
      <c r="Q2002" t="str">
        <v>0.665</v>
      </c>
      <c r="S2002" t="str">
        <v>0</v>
      </c>
      <c r="T2002" t="str">
        <v>F-00000480</v>
      </c>
      <c r="U2002" t="str">
        <v>0</v>
      </c>
      <c r="V2002" t="str">
        <v>0</v>
      </c>
      <c r="W2002" t="str">
        <v>0</v>
      </c>
    </row>
    <row r="2003">
      <c r="A2003" t="str">
        <v>AutoTable</v>
      </c>
      <c r="D2003" t="str">
        <v>RENFORT32</v>
      </c>
      <c r="E2003" t="str">
        <v>GRAPPE DE 5 BBES RETARDEES 3S EN-TETE 2S</v>
      </c>
      <c r="F2003" t="str">
        <v>ANCIENNES REFS</v>
      </c>
      <c r="H2003" t="str">
        <v>COLOR STD</v>
      </c>
      <c r="I2003" t="str">
        <v>COLOR STD</v>
      </c>
      <c r="J2003" t="str">
        <v>0</v>
      </c>
      <c r="M2003" t="str">
        <v>FR</v>
      </c>
      <c r="O2003" t="str">
        <v>1.3G</v>
      </c>
      <c r="Q2003" t="str">
        <v>0.665</v>
      </c>
      <c r="S2003" t="str">
        <v>0</v>
      </c>
      <c r="T2003" t="str">
        <v>F-00000480</v>
      </c>
      <c r="U2003" t="str">
        <v>0</v>
      </c>
      <c r="V2003" t="str">
        <v>0</v>
      </c>
      <c r="W2003" t="str">
        <v>0</v>
      </c>
    </row>
    <row r="2004">
      <c r="A2004" t="str">
        <v>AutoTable</v>
      </c>
      <c r="D2004" t="str">
        <v>RENFORT50</v>
      </c>
      <c r="E2004" t="str">
        <v>GRAPPE DE 5 BBES RETARDEE R5</v>
      </c>
      <c r="F2004" t="str">
        <v>ANCIENNES REFS</v>
      </c>
      <c r="H2004" t="str">
        <v>COLOR STD</v>
      </c>
      <c r="I2004" t="str">
        <v>COLOR STD</v>
      </c>
      <c r="J2004" t="str">
        <v>0</v>
      </c>
      <c r="M2004" t="str">
        <v>FR</v>
      </c>
      <c r="O2004" t="str">
        <v>1.3G</v>
      </c>
      <c r="Q2004" t="str">
        <v>0.665</v>
      </c>
      <c r="S2004" t="str">
        <v>0</v>
      </c>
      <c r="T2004" t="str">
        <v>F-00000480</v>
      </c>
      <c r="U2004" t="str">
        <v>0</v>
      </c>
      <c r="V2004" t="str">
        <v>0</v>
      </c>
      <c r="W2004" t="str">
        <v>0</v>
      </c>
    </row>
    <row r="2005">
      <c r="A2005" t="str">
        <v>AutoTable</v>
      </c>
      <c r="D2005" t="str">
        <v>RENFORT52</v>
      </c>
      <c r="E2005" t="str">
        <v>GRAPPE DE 5 BBES RETARDEE EN R5 EN-TETE 2S</v>
      </c>
      <c r="F2005" t="str">
        <v>ANCIENNES REFS</v>
      </c>
      <c r="H2005" t="str">
        <v>COLOR STD</v>
      </c>
      <c r="I2005" t="str">
        <v>COLOR STD</v>
      </c>
      <c r="J2005" t="str">
        <v>0</v>
      </c>
      <c r="M2005" t="str">
        <v>FR</v>
      </c>
      <c r="O2005" t="str">
        <v>1.3G</v>
      </c>
      <c r="Q2005" t="str">
        <v>0.665</v>
      </c>
      <c r="S2005" t="str">
        <v>0</v>
      </c>
      <c r="T2005" t="str">
        <v>F-00000480</v>
      </c>
      <c r="U2005" t="str">
        <v>0</v>
      </c>
      <c r="V2005" t="str">
        <v>0</v>
      </c>
      <c r="W2005" t="str">
        <v>0</v>
      </c>
    </row>
    <row r="2006">
      <c r="A2006" t="str">
        <v>AutoTable</v>
      </c>
      <c r="D2006" t="str">
        <v>RENFORT53</v>
      </c>
      <c r="E2006" t="str">
        <v>GRAPPE DE 5 BBES RETARDEE R5 EN TETE 3S</v>
      </c>
      <c r="F2006" t="str">
        <v>ANCIENNES REFS</v>
      </c>
      <c r="H2006" t="str">
        <v>COLOR STD</v>
      </c>
      <c r="I2006" t="str">
        <v>COLOR STD</v>
      </c>
      <c r="J2006" t="str">
        <v>0</v>
      </c>
      <c r="M2006" t="str">
        <v>FR</v>
      </c>
      <c r="O2006" t="str">
        <v>1.3G</v>
      </c>
      <c r="Q2006" t="str">
        <v>0.665</v>
      </c>
      <c r="S2006" t="str">
        <v>0</v>
      </c>
      <c r="T2006" t="str">
        <v>F-00000480</v>
      </c>
      <c r="U2006" t="str">
        <v>0</v>
      </c>
      <c r="V2006" t="str">
        <v>0</v>
      </c>
      <c r="W2006" t="str">
        <v>0</v>
      </c>
    </row>
    <row r="2007">
      <c r="A2007" t="str">
        <v>AutoTable</v>
      </c>
      <c r="D2007" t="str">
        <v>R-GENOUILLE-3</v>
      </c>
      <c r="E2007" t="str">
        <v>RETOUR FEU GENOUILLE 2020 1,3G</v>
      </c>
      <c r="F2007" t="str">
        <v>RETOUR FEUX  MORNAC</v>
      </c>
      <c r="H2007" t="str">
        <v>COLOR STD</v>
      </c>
      <c r="I2007" t="str">
        <v>COLOR STD</v>
      </c>
      <c r="J2007" t="str">
        <v>0</v>
      </c>
      <c r="M2007" t="str">
        <v>FR</v>
      </c>
      <c r="O2007" t="str">
        <v>1.3G</v>
      </c>
      <c r="Q2007" t="str">
        <v>12.46</v>
      </c>
      <c r="S2007" t="str">
        <v>0</v>
      </c>
      <c r="T2007" t="str">
        <v>F-00000480</v>
      </c>
      <c r="U2007" t="str">
        <v>1</v>
      </c>
      <c r="V2007" t="str">
        <v>0</v>
      </c>
      <c r="W2007" t="str">
        <v>0</v>
      </c>
    </row>
    <row r="2008">
      <c r="A2008" t="str">
        <v>AutoTable</v>
      </c>
      <c r="D2008" t="str">
        <v>R-MATHA-3</v>
      </c>
      <c r="E2008" t="str">
        <v>RETOUR FEU MATHA 2020 1.3G</v>
      </c>
      <c r="F2008" t="str">
        <v>RETOUR FEUX  MORNAC</v>
      </c>
      <c r="H2008" t="str">
        <v>COLOR STD</v>
      </c>
      <c r="I2008" t="str">
        <v>COLOR STD</v>
      </c>
      <c r="J2008" t="str">
        <v>0</v>
      </c>
      <c r="M2008" t="str">
        <v>FR</v>
      </c>
      <c r="O2008" t="str">
        <v>1.3G</v>
      </c>
      <c r="Q2008" t="str">
        <v>16.68</v>
      </c>
      <c r="S2008" t="str">
        <v>0</v>
      </c>
      <c r="T2008" t="str">
        <v>F-00000480</v>
      </c>
      <c r="U2008" t="str">
        <v>1</v>
      </c>
      <c r="V2008" t="str">
        <v>0</v>
      </c>
      <c r="W2008" t="str">
        <v>0</v>
      </c>
    </row>
    <row r="2009">
      <c r="A2009" t="str">
        <v>AutoTable</v>
      </c>
      <c r="D2009" t="str">
        <v>R-STFRAIGNE-3</v>
      </c>
      <c r="E2009" t="str">
        <v>RETOUR FEU ST FRAIGNE 2020 1,3G</v>
      </c>
      <c r="F2009" t="str">
        <v>RETOUR FEUX  MORNAC</v>
      </c>
      <c r="H2009" t="str">
        <v>COLOR STD</v>
      </c>
      <c r="I2009" t="str">
        <v>COLOR STD</v>
      </c>
      <c r="J2009" t="str">
        <v>0</v>
      </c>
      <c r="M2009" t="str">
        <v>FR</v>
      </c>
      <c r="O2009" t="str">
        <v>1.3G</v>
      </c>
      <c r="Q2009" t="str">
        <v>11.17</v>
      </c>
      <c r="S2009" t="str">
        <v>0</v>
      </c>
      <c r="T2009" t="str">
        <v>F-00000480</v>
      </c>
      <c r="U2009" t="str">
        <v>1</v>
      </c>
      <c r="V2009" t="str">
        <v>0</v>
      </c>
      <c r="W2009" t="str">
        <v>0</v>
      </c>
    </row>
    <row r="2010">
      <c r="A2010" t="str">
        <v>AutoTable</v>
      </c>
      <c r="D2010" t="str">
        <v>R-VIVIERARTAU-3</v>
      </c>
      <c r="E2010" t="str">
        <v>RETOUR FEU VIVIER SUR ARTAU 1,3G</v>
      </c>
      <c r="F2010" t="str">
        <v>RETOUR FEUX VALLOIS</v>
      </c>
      <c r="H2010" t="str">
        <v>COLOR STD</v>
      </c>
      <c r="I2010" t="str">
        <v>COLOR STD</v>
      </c>
      <c r="J2010" t="str">
        <v>0</v>
      </c>
      <c r="M2010" t="str">
        <v>FR</v>
      </c>
      <c r="O2010" t="str">
        <v>1.3G</v>
      </c>
      <c r="Q2010" t="str">
        <v>10.65</v>
      </c>
      <c r="S2010" t="str">
        <v>0</v>
      </c>
      <c r="T2010" t="str">
        <v>F-00000480</v>
      </c>
      <c r="U2010" t="str">
        <v>1</v>
      </c>
      <c r="V2010" t="str">
        <v>0</v>
      </c>
      <c r="W2010" t="str">
        <v>0</v>
      </c>
    </row>
    <row r="2011">
      <c r="A2011" t="str">
        <v>AutoTable</v>
      </c>
      <c r="D2011" t="str">
        <v>01935-08</v>
      </c>
      <c r="E2011" t="str">
        <v>BATT.30MM 19 CPS BOMBETTES MULTICOLORES</v>
      </c>
      <c r="F2011" t="str">
        <v>ANCIENNES REFS</v>
      </c>
      <c r="H2011" t="str">
        <v>COLOR STD</v>
      </c>
      <c r="I2011" t="str">
        <v>COLOR STD</v>
      </c>
      <c r="J2011" t="str">
        <v>30</v>
      </c>
      <c r="M2011" t="str">
        <v>FR</v>
      </c>
      <c r="N2011" t="str">
        <v>F3</v>
      </c>
      <c r="O2011" t="str">
        <v>1.4G</v>
      </c>
      <c r="P2011" t="str">
        <v>1008-F3-69245094</v>
      </c>
      <c r="Q2011" t="str">
        <v>0.4275</v>
      </c>
      <c r="R2011" t="str">
        <v>30</v>
      </c>
      <c r="S2011" t="str">
        <v>25</v>
      </c>
      <c r="T2011" t="str">
        <v>F-00000480</v>
      </c>
      <c r="U2011" t="str">
        <v>0</v>
      </c>
      <c r="V2011" t="str">
        <v>0</v>
      </c>
      <c r="W2011" t="str">
        <v>0</v>
      </c>
    </row>
    <row r="2012">
      <c r="A2012" t="str">
        <v>AutoTable</v>
      </c>
      <c r="D2012" t="str">
        <v>01935-17</v>
      </c>
      <c r="E2012" t="str">
        <v>BATT.30MM 19 CPS BOMBETTES F. BLANC AVEC TRONC</v>
      </c>
      <c r="F2012" t="str">
        <v>ANCIENNES REFS</v>
      </c>
      <c r="H2012" t="str">
        <v>COLOR STD</v>
      </c>
      <c r="I2012" t="str">
        <v>COLOR STD</v>
      </c>
      <c r="J2012" t="str">
        <v>30</v>
      </c>
      <c r="K2012" t="str">
        <v>BOMBE</v>
      </c>
      <c r="L2012" t="str">
        <v>FRISSON</v>
      </c>
      <c r="M2012" t="str">
        <v>CN</v>
      </c>
      <c r="N2012" t="str">
        <v>F3</v>
      </c>
      <c r="O2012" t="str">
        <v>1.4G</v>
      </c>
      <c r="P2012" t="str">
        <v>1008-F3-69245094</v>
      </c>
      <c r="Q2012" t="str">
        <v>0.428</v>
      </c>
      <c r="R2012" t="str">
        <v>30</v>
      </c>
      <c r="S2012" t="str">
        <v>25</v>
      </c>
      <c r="T2012" t="str">
        <v>F-00000114</v>
      </c>
      <c r="U2012" t="str">
        <v>0</v>
      </c>
      <c r="V2012" t="str">
        <v>0</v>
      </c>
      <c r="W2012" t="str">
        <v>0</v>
      </c>
    </row>
    <row r="2013">
      <c r="A2013" t="str">
        <v>AutoTable</v>
      </c>
      <c r="D2013" t="str">
        <v>01935-30</v>
      </c>
      <c r="E2013" t="str">
        <v>BATT.30MM 19 CPS BOMBETTES ASSORTIES</v>
      </c>
      <c r="F2013" t="str">
        <v>ANCIENNES REFS</v>
      </c>
      <c r="H2013" t="str">
        <v>COLOR STD</v>
      </c>
      <c r="I2013" t="str">
        <v>COLOR STD</v>
      </c>
      <c r="J2013" t="str">
        <v>30</v>
      </c>
      <c r="K2013" t="str">
        <v>BOMBE</v>
      </c>
      <c r="L2013" t="str">
        <v>MULTICOLORE</v>
      </c>
      <c r="M2013" t="str">
        <v>CN</v>
      </c>
      <c r="N2013" t="str">
        <v>F3</v>
      </c>
      <c r="O2013" t="str">
        <v>1.4G</v>
      </c>
      <c r="P2013" t="str">
        <v>1003-F3-69245094</v>
      </c>
      <c r="Q2013" t="str">
        <v>0.409</v>
      </c>
      <c r="R2013" t="str">
        <v>30</v>
      </c>
      <c r="S2013" t="str">
        <v>25</v>
      </c>
      <c r="T2013" t="str">
        <v>F-00000114</v>
      </c>
      <c r="U2013" t="str">
        <v>0</v>
      </c>
      <c r="V2013" t="str">
        <v>0</v>
      </c>
      <c r="W2013" t="str">
        <v>0</v>
      </c>
    </row>
    <row r="2014">
      <c r="A2014" t="str">
        <v>AutoTable</v>
      </c>
      <c r="D2014" t="str">
        <v>01935-35</v>
      </c>
      <c r="E2014" t="str">
        <v>BATT. 30  MM 19 CPS BOMBETTES FILET D'OR ET VERT</v>
      </c>
      <c r="F2014" t="str">
        <v>ANCIENNES REFS</v>
      </c>
      <c r="H2014" t="str">
        <v>COLOR STD</v>
      </c>
      <c r="I2014" t="str">
        <v>COLOR STD</v>
      </c>
      <c r="J2014" t="str">
        <v>30</v>
      </c>
      <c r="K2014" t="str">
        <v>BOMBE</v>
      </c>
      <c r="L2014" t="str">
        <v>OR</v>
      </c>
      <c r="M2014" t="str">
        <v>CN</v>
      </c>
      <c r="N2014" t="str">
        <v>F3</v>
      </c>
      <c r="O2014" t="str">
        <v>1.4G</v>
      </c>
      <c r="P2014" t="str">
        <v>1008-F3-69245094</v>
      </c>
      <c r="Q2014" t="str">
        <v>0.428</v>
      </c>
      <c r="R2014" t="str">
        <v>30</v>
      </c>
      <c r="S2014" t="str">
        <v>25</v>
      </c>
      <c r="T2014" t="str">
        <v>F-00000114</v>
      </c>
      <c r="U2014" t="str">
        <v>0</v>
      </c>
      <c r="V2014" t="str">
        <v>0</v>
      </c>
      <c r="W2014" t="str">
        <v>0</v>
      </c>
    </row>
    <row r="2015">
      <c r="A2015" t="str">
        <v>AutoTable</v>
      </c>
      <c r="D2015" t="str">
        <v>01935G</v>
      </c>
      <c r="E2015" t="str">
        <v>BATT. 30 MM 19 CPS BBETTES AVEC TRONC</v>
      </c>
      <c r="F2015" t="str">
        <v>ANCIENNES REFS</v>
      </c>
      <c r="H2015" t="str">
        <v>COLOR STD</v>
      </c>
      <c r="I2015" t="str">
        <v>COLOR STD</v>
      </c>
      <c r="J2015" t="str">
        <v>30</v>
      </c>
      <c r="M2015" t="str">
        <v>CN</v>
      </c>
      <c r="O2015" t="str">
        <v>1.4G</v>
      </c>
      <c r="Q2015" t="str">
        <v>0.42</v>
      </c>
      <c r="R2015" t="str">
        <v>30</v>
      </c>
      <c r="S2015" t="str">
        <v>25</v>
      </c>
      <c r="T2015" t="str">
        <v>F-00000234</v>
      </c>
      <c r="U2015" t="str">
        <v>0</v>
      </c>
      <c r="V2015" t="str">
        <v>3.89374</v>
      </c>
      <c r="W2015" t="str">
        <v>0</v>
      </c>
    </row>
    <row r="2016">
      <c r="A2016" t="str">
        <v>AutoTable</v>
      </c>
      <c r="D2016" t="str">
        <v>01935H</v>
      </c>
      <c r="E2016" t="str">
        <v>BATT. 30 MM 19 CPS BBETTES AVEC TRONC</v>
      </c>
      <c r="F2016" t="str">
        <v>ANCIENNES REFS</v>
      </c>
      <c r="H2016" t="str">
        <v>COLOR STD</v>
      </c>
      <c r="I2016" t="str">
        <v>COLOR STD</v>
      </c>
      <c r="J2016" t="str">
        <v>30</v>
      </c>
      <c r="M2016" t="str">
        <v>CN</v>
      </c>
      <c r="O2016" t="str">
        <v>1.4G</v>
      </c>
      <c r="Q2016" t="str">
        <v>0.42</v>
      </c>
      <c r="R2016" t="str">
        <v>30</v>
      </c>
      <c r="S2016" t="str">
        <v>25</v>
      </c>
      <c r="T2016" t="str">
        <v>F-00000234</v>
      </c>
      <c r="U2016" t="str">
        <v>0</v>
      </c>
      <c r="V2016" t="str">
        <v>4.16307</v>
      </c>
      <c r="W2016" t="str">
        <v>0</v>
      </c>
    </row>
    <row r="2017">
      <c r="A2017" t="str">
        <v>AutoTable</v>
      </c>
      <c r="D2017" t="str">
        <v>04026-11</v>
      </c>
      <c r="E2017" t="str">
        <v>BATT DE 40 COUPS 25MM (04026VE/04028BTB)</v>
      </c>
      <c r="F2017" t="str">
        <v>ANCIENNES REFS</v>
      </c>
      <c r="H2017" t="str">
        <v>COLOR STD</v>
      </c>
      <c r="I2017" t="str">
        <v>COLOR STD</v>
      </c>
      <c r="J2017" t="str">
        <v>25</v>
      </c>
      <c r="M2017" t="str">
        <v>CN</v>
      </c>
      <c r="O2017" t="str">
        <v>1.4G</v>
      </c>
      <c r="Q2017" t="str">
        <v>0.55</v>
      </c>
      <c r="R2017" t="str">
        <v>30</v>
      </c>
      <c r="S2017" t="str">
        <v>25</v>
      </c>
      <c r="T2017" t="str">
        <v>F-00000234</v>
      </c>
      <c r="U2017" t="str">
        <v>0</v>
      </c>
      <c r="V2017" t="str">
        <v>5.88736</v>
      </c>
      <c r="W2017" t="str">
        <v>0</v>
      </c>
    </row>
    <row r="2018">
      <c r="A2018" t="str">
        <v>AutoTable</v>
      </c>
      <c r="D2018" t="str">
        <v>04026-12</v>
      </c>
      <c r="E2018" t="str">
        <v>BATT DE 40 COUPS DE  25MM (04026FO/04028CB)</v>
      </c>
      <c r="F2018" t="str">
        <v>ANCIENNES REFS</v>
      </c>
      <c r="H2018" t="str">
        <v>COLOR STD</v>
      </c>
      <c r="I2018" t="str">
        <v>COLOR STD</v>
      </c>
      <c r="J2018" t="str">
        <v>25</v>
      </c>
      <c r="M2018" t="str">
        <v>CN</v>
      </c>
      <c r="O2018" t="str">
        <v>1.4G</v>
      </c>
      <c r="Q2018" t="str">
        <v>0.55</v>
      </c>
      <c r="R2018" t="str">
        <v>30</v>
      </c>
      <c r="S2018" t="str">
        <v>25</v>
      </c>
      <c r="T2018" t="str">
        <v>F-00000234</v>
      </c>
      <c r="U2018" t="str">
        <v>0</v>
      </c>
      <c r="V2018" t="str">
        <v>5.54223</v>
      </c>
      <c r="W2018" t="str">
        <v>0</v>
      </c>
    </row>
    <row r="2019">
      <c r="A2019" t="str">
        <v>AutoTable</v>
      </c>
      <c r="D2019" t="str">
        <v>04026-14</v>
      </c>
      <c r="E2019" t="str">
        <v>BATT DE 40 COUPS 25MM (04026O/04025B)</v>
      </c>
      <c r="F2019" t="str">
        <v>ANCIENNES REFS</v>
      </c>
      <c r="H2019" t="str">
        <v>COLOR STD</v>
      </c>
      <c r="I2019" t="str">
        <v>COLOR STD</v>
      </c>
      <c r="J2019" t="str">
        <v>25</v>
      </c>
      <c r="M2019" t="str">
        <v>CN</v>
      </c>
      <c r="O2019" t="str">
        <v>1.4G</v>
      </c>
      <c r="Q2019" t="str">
        <v>0.55</v>
      </c>
      <c r="R2019" t="str">
        <v>30</v>
      </c>
      <c r="S2019" t="str">
        <v>25</v>
      </c>
      <c r="T2019" t="str">
        <v>F-00000234</v>
      </c>
      <c r="U2019" t="str">
        <v>0</v>
      </c>
      <c r="V2019" t="str">
        <v>5.88736</v>
      </c>
      <c r="W2019" t="str">
        <v>0</v>
      </c>
    </row>
    <row r="2020">
      <c r="A2020" t="str">
        <v>AutoTable</v>
      </c>
      <c r="D2020" t="str">
        <v>04026-15</v>
      </c>
      <c r="E2020" t="str">
        <v>BATT DE 40 COUPS 25MM (04028M/04026CB)</v>
      </c>
      <c r="F2020" t="str">
        <v>OPPORTUNITE</v>
      </c>
      <c r="H2020" t="str">
        <v>COLOR STD</v>
      </c>
      <c r="I2020" t="str">
        <v>COLOR STD</v>
      </c>
      <c r="J2020" t="str">
        <v>25</v>
      </c>
      <c r="K2020" t="str">
        <v>MULTI EFFETS</v>
      </c>
      <c r="L2020" t="str">
        <v>ASSORTI</v>
      </c>
      <c r="M2020" t="str">
        <v>CN</v>
      </c>
      <c r="N2020" t="str">
        <v>F3</v>
      </c>
      <c r="O2020" t="str">
        <v>1.4G</v>
      </c>
      <c r="P2020" t="str">
        <v>1008-F3-692486/03/07</v>
      </c>
      <c r="Q2020" t="str">
        <v>0.55</v>
      </c>
      <c r="R2020" t="str">
        <v>30</v>
      </c>
      <c r="S2020" t="str">
        <v>25</v>
      </c>
      <c r="T2020" t="str">
        <v>F-00000234</v>
      </c>
      <c r="U2020" t="str">
        <v>46</v>
      </c>
      <c r="V2020" t="str">
        <v>6.43667</v>
      </c>
      <c r="W2020" t="str">
        <v>12</v>
      </c>
    </row>
    <row r="2021">
      <c r="A2021" t="str">
        <v>AutoTable</v>
      </c>
      <c r="D2021" t="str">
        <v>04026-7</v>
      </c>
      <c r="E2021" t="str">
        <v>BATT 40 COUPS 25 MM 04026V/04025FO/04028J/04026FB</v>
      </c>
      <c r="F2021" t="str">
        <v>ANCIENNES REFS</v>
      </c>
      <c r="H2021" t="str">
        <v>COLOR STD</v>
      </c>
      <c r="I2021" t="str">
        <v>COLOR STD</v>
      </c>
      <c r="J2021" t="str">
        <v>25</v>
      </c>
      <c r="M2021" t="str">
        <v>CN</v>
      </c>
      <c r="N2021" t="str">
        <v>C3</v>
      </c>
      <c r="O2021" t="str">
        <v>1.4G</v>
      </c>
      <c r="Q2021" t="str">
        <v>0.55</v>
      </c>
      <c r="R2021" t="str">
        <v>30</v>
      </c>
      <c r="S2021" t="str">
        <v>25</v>
      </c>
      <c r="T2021" t="str">
        <v>F-00000344</v>
      </c>
      <c r="U2021" t="str">
        <v>0</v>
      </c>
      <c r="V2021" t="str">
        <v>6.59</v>
      </c>
      <c r="W2021" t="str">
        <v>0</v>
      </c>
    </row>
    <row r="2022">
      <c r="A2022" t="str">
        <v>AutoTable</v>
      </c>
      <c r="D2022" t="str">
        <v>04026-8</v>
      </c>
      <c r="E2022" t="str">
        <v>BATT DE 40 COUPS DE  25MM (04026O/04028TB)</v>
      </c>
      <c r="F2022" t="str">
        <v>ANCIENNES REFS</v>
      </c>
      <c r="H2022" t="str">
        <v>COLOR STD</v>
      </c>
      <c r="I2022" t="str">
        <v>COLOR STD</v>
      </c>
      <c r="J2022" t="str">
        <v>25</v>
      </c>
      <c r="M2022" t="str">
        <v>CN</v>
      </c>
      <c r="O2022" t="str">
        <v>1.4G</v>
      </c>
      <c r="Q2022" t="str">
        <v>0.55</v>
      </c>
      <c r="R2022" t="str">
        <v>30</v>
      </c>
      <c r="S2022" t="str">
        <v>25</v>
      </c>
      <c r="T2022" t="str">
        <v>F-00000344</v>
      </c>
      <c r="U2022" t="str">
        <v>0</v>
      </c>
      <c r="V2022" t="str">
        <v>6.55</v>
      </c>
      <c r="W2022" t="str">
        <v>0</v>
      </c>
    </row>
    <row r="2023">
      <c r="A2023" t="str">
        <v>AutoTable</v>
      </c>
      <c r="D2023" t="str">
        <v>B24220</v>
      </c>
      <c r="E2023" t="str">
        <v>ETOILES D'ARGENT</v>
      </c>
      <c r="F2023" t="str">
        <v>COLOR/STANDARD</v>
      </c>
      <c r="H2023" t="str">
        <v>COLOR STD</v>
      </c>
      <c r="I2023" t="str">
        <v>COLOR STD</v>
      </c>
      <c r="J2023" t="str">
        <v>12</v>
      </c>
      <c r="K2023" t="str">
        <v>MULTI EFFETS</v>
      </c>
      <c r="L2023" t="str">
        <v>ASSORTI</v>
      </c>
      <c r="M2023" t="str">
        <v>FR</v>
      </c>
      <c r="N2023" t="str">
        <v>F2</v>
      </c>
      <c r="O2023" t="str">
        <v>1.4G</v>
      </c>
      <c r="P2023" t="str">
        <v>1008-F2-69248744</v>
      </c>
      <c r="Q2023" t="str">
        <v>4.352</v>
      </c>
      <c r="R2023" t="str">
        <v>35</v>
      </c>
      <c r="S2023" t="str">
        <v>25</v>
      </c>
      <c r="T2023" t="str">
        <v>F-00000480</v>
      </c>
      <c r="U2023" t="str">
        <v>0</v>
      </c>
      <c r="V2023" t="str">
        <v>0</v>
      </c>
      <c r="W2023" t="str">
        <v>0</v>
      </c>
    </row>
    <row r="2024">
      <c r="A2024" t="str">
        <v>AutoTable</v>
      </c>
      <c r="D2024" t="str">
        <v>B24221</v>
      </c>
      <c r="E2024" t="str">
        <v>BATTERIE  SCINTILLANTE</v>
      </c>
      <c r="F2024" t="str">
        <v>COLOR/STANDARD</v>
      </c>
      <c r="H2024" t="str">
        <v>COLOR STD</v>
      </c>
      <c r="I2024" t="str">
        <v>COLOR STD</v>
      </c>
      <c r="J2024" t="str">
        <v>20</v>
      </c>
      <c r="K2024" t="str">
        <v>MULTI EFFETS</v>
      </c>
      <c r="L2024" t="str">
        <v>ASSORTI</v>
      </c>
      <c r="M2024" t="str">
        <v>FR</v>
      </c>
      <c r="N2024" t="str">
        <v>F2</v>
      </c>
      <c r="O2024" t="str">
        <v>1.4G</v>
      </c>
      <c r="P2024" t="str">
        <v>1008-F2-69253874</v>
      </c>
      <c r="Q2024" t="str">
        <v>1.92</v>
      </c>
      <c r="R2024" t="str">
        <v>30</v>
      </c>
      <c r="S2024" t="str">
        <v>25</v>
      </c>
      <c r="T2024" t="str">
        <v>F-00000480</v>
      </c>
      <c r="U2024" t="str">
        <v>0</v>
      </c>
      <c r="V2024" t="str">
        <v>0</v>
      </c>
      <c r="W2024" t="str">
        <v>0</v>
      </c>
    </row>
    <row r="2025">
      <c r="A2025" t="str">
        <v>AutoTable</v>
      </c>
      <c r="D2025" t="str">
        <v>B24222</v>
      </c>
      <c r="E2025" t="str">
        <v>FONTAINE MAGIQUE</v>
      </c>
      <c r="F2025" t="str">
        <v>ANCIENNES REFS</v>
      </c>
      <c r="H2025" t="str">
        <v>COLOR STD</v>
      </c>
      <c r="I2025" t="str">
        <v>COLOR STD</v>
      </c>
      <c r="J2025" t="str">
        <v>21</v>
      </c>
      <c r="M2025" t="str">
        <v>FR</v>
      </c>
      <c r="N2025" t="str">
        <v>K3</v>
      </c>
      <c r="O2025" t="str">
        <v>1.4G</v>
      </c>
      <c r="P2025" t="str">
        <v>AD/FT/53659</v>
      </c>
      <c r="Q2025" t="str">
        <v>1.817</v>
      </c>
      <c r="R2025" t="str">
        <v>30</v>
      </c>
      <c r="S2025" t="str">
        <v>15</v>
      </c>
      <c r="T2025" t="str">
        <v>F-00000480</v>
      </c>
      <c r="U2025" t="str">
        <v>0</v>
      </c>
      <c r="V2025" t="str">
        <v>0</v>
      </c>
      <c r="W2025" t="str">
        <v>0</v>
      </c>
    </row>
    <row r="2026">
      <c r="A2026" t="str">
        <v>AutoTable</v>
      </c>
      <c r="D2026" t="str">
        <v>B24223</v>
      </c>
      <c r="E2026" t="str">
        <v>BATTERIE ASSORTIE</v>
      </c>
      <c r="F2026" t="str">
        <v>COLOR/STANDARD</v>
      </c>
      <c r="H2026" t="str">
        <v>COLOR STD</v>
      </c>
      <c r="I2026" t="str">
        <v>COLOR STD</v>
      </c>
      <c r="J2026" t="str">
        <v>25</v>
      </c>
      <c r="K2026" t="str">
        <v>MULTI EFFETS</v>
      </c>
      <c r="L2026" t="str">
        <v>ASSORTI</v>
      </c>
      <c r="M2026" t="str">
        <v>FR</v>
      </c>
      <c r="N2026" t="str">
        <v>F3</v>
      </c>
      <c r="O2026" t="str">
        <v>1.4G</v>
      </c>
      <c r="P2026" t="str">
        <v>1170-F3-02498</v>
      </c>
      <c r="Q2026" t="str">
        <v>3.7</v>
      </c>
      <c r="R2026" t="str">
        <v>30</v>
      </c>
      <c r="S2026" t="str">
        <v>25</v>
      </c>
      <c r="T2026" t="str">
        <v>F-00000480</v>
      </c>
      <c r="U2026" t="str">
        <v>0</v>
      </c>
      <c r="V2026" t="str">
        <v>0</v>
      </c>
      <c r="W2026" t="str">
        <v>0</v>
      </c>
    </row>
    <row r="2027">
      <c r="A2027" t="str">
        <v>AutoTable</v>
      </c>
      <c r="D2027" t="str">
        <v>B24224</v>
      </c>
      <c r="E2027" t="str">
        <v>BATTERIE BOUQUET MULTICOLORE</v>
      </c>
      <c r="F2027" t="str">
        <v>COLOR/STANDARD</v>
      </c>
      <c r="H2027" t="str">
        <v>COLOR STD</v>
      </c>
      <c r="I2027" t="str">
        <v>COLOR STD</v>
      </c>
      <c r="J2027" t="str">
        <v>30</v>
      </c>
      <c r="K2027" t="str">
        <v>MULTI EFFETS</v>
      </c>
      <c r="L2027" t="str">
        <v>ASSORTI</v>
      </c>
      <c r="M2027" t="str">
        <v>FR</v>
      </c>
      <c r="N2027" t="str">
        <v>F3</v>
      </c>
      <c r="O2027" t="str">
        <v>1.4G</v>
      </c>
      <c r="P2027" t="str">
        <v>2463-F3-0008</v>
      </c>
      <c r="Q2027" t="str">
        <v>0.98</v>
      </c>
      <c r="R2027" t="str">
        <v>45</v>
      </c>
      <c r="S2027" t="str">
        <v>30</v>
      </c>
      <c r="T2027" t="str">
        <v>F-00000480</v>
      </c>
      <c r="U2027" t="str">
        <v>0</v>
      </c>
      <c r="V2027" t="str">
        <v>0</v>
      </c>
      <c r="W2027" t="str">
        <v>0</v>
      </c>
    </row>
    <row r="2028">
      <c r="A2028" t="str">
        <v>AutoTable</v>
      </c>
      <c r="D2028" t="str">
        <v>B24350</v>
      </c>
      <c r="E2028" t="str">
        <v>ETOILE DE MER</v>
      </c>
      <c r="F2028" t="str">
        <v>ANCIENNES REFS</v>
      </c>
      <c r="H2028" t="str">
        <v>COLOR STD</v>
      </c>
      <c r="I2028" t="str">
        <v>COLOR STD</v>
      </c>
      <c r="J2028" t="str">
        <v>30</v>
      </c>
      <c r="M2028" t="str">
        <v>FR</v>
      </c>
      <c r="N2028" t="str">
        <v>K4</v>
      </c>
      <c r="O2028" t="str">
        <v>1.4G</v>
      </c>
      <c r="P2028" t="str">
        <v>AD/BA/63424</v>
      </c>
      <c r="Q2028" t="str">
        <v>0.669</v>
      </c>
      <c r="R2028" t="str">
        <v>30</v>
      </c>
      <c r="S2028" t="str">
        <v>60</v>
      </c>
      <c r="T2028" t="str">
        <v>F-00000480</v>
      </c>
      <c r="U2028" t="str">
        <v>0</v>
      </c>
      <c r="V2028" t="str">
        <v>0</v>
      </c>
      <c r="W2028" t="str">
        <v>0</v>
      </c>
    </row>
    <row r="2029">
      <c r="A2029" t="str">
        <v>AutoTable</v>
      </c>
      <c r="D2029" t="str">
        <v>B24351</v>
      </c>
      <c r="E2029" t="str">
        <v>FORAGE OCEANIQUE</v>
      </c>
      <c r="F2029" t="str">
        <v>ANCIENNES REFS</v>
      </c>
      <c r="H2029" t="str">
        <v>COLOR STD</v>
      </c>
      <c r="I2029" t="str">
        <v>COLOR STD</v>
      </c>
      <c r="J2029" t="str">
        <v>30</v>
      </c>
      <c r="M2029" t="str">
        <v>FR</v>
      </c>
      <c r="N2029" t="str">
        <v>K4</v>
      </c>
      <c r="O2029" t="str">
        <v>1.4G</v>
      </c>
      <c r="P2029" t="str">
        <v>AD/BA/63422</v>
      </c>
      <c r="Q2029" t="str">
        <v>0.533</v>
      </c>
      <c r="R2029" t="str">
        <v>30</v>
      </c>
      <c r="S2029" t="str">
        <v>60</v>
      </c>
      <c r="T2029" t="str">
        <v>F-00000480</v>
      </c>
      <c r="U2029" t="str">
        <v>0</v>
      </c>
      <c r="V2029" t="str">
        <v>0</v>
      </c>
      <c r="W2029" t="str">
        <v>0</v>
      </c>
    </row>
    <row r="2030">
      <c r="A2030" t="str">
        <v>AutoTable</v>
      </c>
      <c r="D2030" t="str">
        <v>B24352</v>
      </c>
      <c r="E2030" t="str">
        <v>PALACE ETINCELANT</v>
      </c>
      <c r="F2030" t="str">
        <v>ANCIENNES REFS</v>
      </c>
      <c r="H2030" t="str">
        <v>COLOR STD</v>
      </c>
      <c r="I2030" t="str">
        <v>COLOR STD</v>
      </c>
      <c r="J2030" t="str">
        <v>25</v>
      </c>
      <c r="M2030" t="str">
        <v>FR</v>
      </c>
      <c r="N2030" t="str">
        <v>K4</v>
      </c>
      <c r="O2030" t="str">
        <v>1.4G</v>
      </c>
      <c r="P2030" t="str">
        <v>BA/73746/07/15</v>
      </c>
      <c r="Q2030" t="str">
        <v>1.415</v>
      </c>
      <c r="R2030" t="str">
        <v>25</v>
      </c>
      <c r="S2030" t="str">
        <v>45</v>
      </c>
      <c r="T2030" t="str">
        <v>F-00000480</v>
      </c>
      <c r="U2030" t="str">
        <v>0</v>
      </c>
      <c r="V2030" t="str">
        <v>0</v>
      </c>
      <c r="W2030" t="str">
        <v>0</v>
      </c>
    </row>
    <row r="2031">
      <c r="A2031" t="str">
        <v>AutoTable</v>
      </c>
      <c r="D2031" t="str">
        <v>B24353</v>
      </c>
      <c r="E2031" t="str">
        <v>PALMIER HAWAIEN</v>
      </c>
      <c r="F2031" t="str">
        <v>ANCIENNES REFS</v>
      </c>
      <c r="H2031" t="str">
        <v>COLOR STD</v>
      </c>
      <c r="I2031" t="str">
        <v>COLOR STD</v>
      </c>
      <c r="J2031" t="str">
        <v>25</v>
      </c>
      <c r="M2031" t="str">
        <v>FR</v>
      </c>
      <c r="N2031" t="str">
        <v>K4</v>
      </c>
      <c r="O2031" t="str">
        <v>1.4G</v>
      </c>
      <c r="P2031" t="str">
        <v>AD/BA/63121</v>
      </c>
      <c r="Q2031" t="str">
        <v>2.671</v>
      </c>
      <c r="R2031" t="str">
        <v>30</v>
      </c>
      <c r="S2031" t="str">
        <v>50</v>
      </c>
      <c r="T2031" t="str">
        <v>F-00000480</v>
      </c>
      <c r="U2031" t="str">
        <v>0</v>
      </c>
      <c r="V2031" t="str">
        <v>0</v>
      </c>
      <c r="W2031" t="str">
        <v>0</v>
      </c>
    </row>
    <row r="2032">
      <c r="A2032" t="str">
        <v>AutoTable</v>
      </c>
      <c r="D2032" t="str">
        <v>B24354</v>
      </c>
      <c r="E2032" t="str">
        <v>EVENTAIL D'AUTOMNE</v>
      </c>
      <c r="F2032" t="str">
        <v>ANCIENNES REFS</v>
      </c>
      <c r="H2032" t="str">
        <v>COLOR STD</v>
      </c>
      <c r="I2032" t="str">
        <v>COLOR STD</v>
      </c>
      <c r="J2032" t="str">
        <v>30</v>
      </c>
      <c r="M2032" t="str">
        <v>FR</v>
      </c>
      <c r="N2032" t="str">
        <v>K4</v>
      </c>
      <c r="O2032" t="str">
        <v>1.4G</v>
      </c>
      <c r="P2032" t="str">
        <v>AD/BA/64262</v>
      </c>
      <c r="Q2032" t="str">
        <v>1.25</v>
      </c>
      <c r="R2032" t="str">
        <v>30</v>
      </c>
      <c r="S2032" t="str">
        <v>65</v>
      </c>
      <c r="T2032" t="str">
        <v>F-00000480</v>
      </c>
      <c r="U2032" t="str">
        <v>0</v>
      </c>
      <c r="V2032" t="str">
        <v>0</v>
      </c>
      <c r="W2032" t="str">
        <v>0</v>
      </c>
    </row>
    <row r="2033">
      <c r="A2033" t="str">
        <v>AutoTable</v>
      </c>
      <c r="D2033" t="str">
        <v>B24355</v>
      </c>
      <c r="E2033" t="str">
        <v>REVOLUTION</v>
      </c>
      <c r="F2033" t="str">
        <v>ANCIENNES REFS</v>
      </c>
      <c r="H2033" t="str">
        <v>COLOR STD</v>
      </c>
      <c r="I2033" t="str">
        <v>COLOR STD</v>
      </c>
      <c r="J2033" t="str">
        <v>30</v>
      </c>
      <c r="M2033" t="str">
        <v>FR</v>
      </c>
      <c r="N2033" t="str">
        <v>K4</v>
      </c>
      <c r="O2033" t="str">
        <v>1.4G</v>
      </c>
      <c r="P2033" t="str">
        <v>AD/BA/63421</v>
      </c>
      <c r="Q2033" t="str">
        <v>0.533</v>
      </c>
      <c r="R2033" t="str">
        <v>30</v>
      </c>
      <c r="S2033" t="str">
        <v>60</v>
      </c>
      <c r="T2033" t="str">
        <v>F-00000480</v>
      </c>
      <c r="U2033" t="str">
        <v>0</v>
      </c>
      <c r="V2033" t="str">
        <v>0</v>
      </c>
      <c r="W2033" t="str">
        <v>0</v>
      </c>
    </row>
    <row r="2034">
      <c r="A2034" t="str">
        <v>AutoTable</v>
      </c>
      <c r="D2034" t="str">
        <v>B24356</v>
      </c>
      <c r="E2034" t="str">
        <v>CREPUSCULE ASTRONOMIQUE</v>
      </c>
      <c r="F2034" t="str">
        <v>ANCIENNES REFS</v>
      </c>
      <c r="H2034" t="str">
        <v>COLOR STD</v>
      </c>
      <c r="I2034" t="str">
        <v>COLOR STD</v>
      </c>
      <c r="J2034" t="str">
        <v>30</v>
      </c>
      <c r="M2034" t="str">
        <v>FR</v>
      </c>
      <c r="N2034" t="str">
        <v>K4</v>
      </c>
      <c r="O2034" t="str">
        <v>1.4G</v>
      </c>
      <c r="P2034" t="str">
        <v>BA/79611/07/17</v>
      </c>
      <c r="Q2034" t="str">
        <v>1.67</v>
      </c>
      <c r="R2034" t="str">
        <v>30</v>
      </c>
      <c r="S2034" t="str">
        <v>70</v>
      </c>
      <c r="T2034" t="str">
        <v>F-00000480</v>
      </c>
      <c r="U2034" t="str">
        <v>0</v>
      </c>
      <c r="V2034" t="str">
        <v>0</v>
      </c>
      <c r="W2034" t="str">
        <v>0</v>
      </c>
    </row>
    <row r="2035">
      <c r="A2035" t="str">
        <v>AutoTable</v>
      </c>
      <c r="D2035" t="str">
        <v>B24357</v>
      </c>
      <c r="E2035" t="str">
        <v>FORCE MAGNETIQUE</v>
      </c>
      <c r="F2035" t="str">
        <v>ANCIENNES REFS</v>
      </c>
      <c r="H2035" t="str">
        <v>COLOR STD</v>
      </c>
      <c r="I2035" t="str">
        <v>COLOR STD</v>
      </c>
      <c r="J2035" t="str">
        <v>30</v>
      </c>
      <c r="M2035" t="str">
        <v>FR</v>
      </c>
      <c r="N2035" t="str">
        <v>K4</v>
      </c>
      <c r="O2035" t="str">
        <v>1.4G</v>
      </c>
      <c r="P2035" t="str">
        <v>AD/BA/63423</v>
      </c>
      <c r="Q2035" t="str">
        <v>0.539</v>
      </c>
      <c r="R2035" t="str">
        <v>30</v>
      </c>
      <c r="S2035" t="str">
        <v>65</v>
      </c>
      <c r="T2035" t="str">
        <v>F-00000480</v>
      </c>
      <c r="U2035" t="str">
        <v>0</v>
      </c>
      <c r="V2035" t="str">
        <v>0</v>
      </c>
      <c r="W2035" t="str">
        <v>0</v>
      </c>
    </row>
    <row r="2036">
      <c r="A2036" t="str">
        <v>AutoTable</v>
      </c>
      <c r="D2036" t="str">
        <v>R-BEUGNON-4</v>
      </c>
      <c r="E2036" t="str">
        <v>FEU BEUGON THIREUIL 2020 - 3 colis 1.4G</v>
      </c>
      <c r="F2036" t="str">
        <v>RETOUR FEUX  MORNAC</v>
      </c>
      <c r="H2036" t="str">
        <v>COLOR STD</v>
      </c>
      <c r="I2036" t="str">
        <v>COLOR STD</v>
      </c>
      <c r="J2036" t="str">
        <v>0</v>
      </c>
      <c r="M2036" t="str">
        <v>FR</v>
      </c>
      <c r="O2036" t="str">
        <v>1.4G</v>
      </c>
      <c r="Q2036" t="str">
        <v>12.38</v>
      </c>
      <c r="S2036" t="str">
        <v>0</v>
      </c>
      <c r="T2036" t="str">
        <v>F-00000480</v>
      </c>
      <c r="U2036" t="str">
        <v>1</v>
      </c>
      <c r="V2036" t="str">
        <v>0</v>
      </c>
      <c r="W2036" t="str">
        <v>0</v>
      </c>
    </row>
    <row r="2037">
      <c r="A2037" t="str">
        <v>AutoTable</v>
      </c>
      <c r="D2037" t="str">
        <v>R-BOISPLAGE-4</v>
      </c>
      <c r="E2037" t="str">
        <v>RETOUR FEU BOIS PLAGE 2020 1.4G</v>
      </c>
      <c r="F2037" t="str">
        <v>RETOUR FEUX  MORNAC</v>
      </c>
      <c r="H2037" t="str">
        <v>COLOR STD</v>
      </c>
      <c r="I2037" t="str">
        <v>COLOR STD</v>
      </c>
      <c r="J2037" t="str">
        <v>0</v>
      </c>
      <c r="M2037" t="str">
        <v>FR</v>
      </c>
      <c r="O2037" t="str">
        <v>1.3G</v>
      </c>
      <c r="Q2037" t="str">
        <v>36.98</v>
      </c>
      <c r="S2037" t="str">
        <v>0</v>
      </c>
      <c r="T2037" t="str">
        <v>F-00000480</v>
      </c>
      <c r="U2037" t="str">
        <v>1</v>
      </c>
      <c r="V2037" t="str">
        <v>0</v>
      </c>
      <c r="W2037" t="str">
        <v>0</v>
      </c>
    </row>
    <row r="2038">
      <c r="A2038" t="str">
        <v>AutoTable</v>
      </c>
      <c r="D2038" t="str">
        <v>R-BUTACHIMIE-4</v>
      </c>
      <c r="E2038" t="str">
        <v>RETOUR FEU BUTACHIMIE 2020 1,4G</v>
      </c>
      <c r="F2038" t="str">
        <v>RETOUR FEUX VALLOIS</v>
      </c>
      <c r="H2038" t="str">
        <v>COLOR STD</v>
      </c>
      <c r="I2038" t="str">
        <v>COLOR STD</v>
      </c>
      <c r="J2038" t="str">
        <v>0</v>
      </c>
      <c r="M2038" t="str">
        <v>FR</v>
      </c>
      <c r="O2038" t="str">
        <v>1.4G</v>
      </c>
      <c r="Q2038" t="str">
        <v>12.98</v>
      </c>
      <c r="S2038" t="str">
        <v>0</v>
      </c>
      <c r="T2038" t="str">
        <v>F-00000480</v>
      </c>
      <c r="U2038" t="str">
        <v>1</v>
      </c>
      <c r="V2038" t="str">
        <v>0</v>
      </c>
      <c r="W2038" t="str">
        <v>0</v>
      </c>
    </row>
    <row r="2039">
      <c r="A2039" t="str">
        <v>AutoTable</v>
      </c>
      <c r="D2039" t="str">
        <v>R-DRAPEAU-4</v>
      </c>
      <c r="E2039" t="str">
        <v>RETOUR FEU DRAPEAU 1.4 G 2 COLIS</v>
      </c>
      <c r="F2039" t="str">
        <v>RETOUR FEUX  MORNAC</v>
      </c>
      <c r="H2039" t="str">
        <v>COLOR STD</v>
      </c>
      <c r="I2039" t="str">
        <v>COLOR STD</v>
      </c>
      <c r="J2039" t="str">
        <v>0</v>
      </c>
      <c r="M2039" t="str">
        <v>FR</v>
      </c>
      <c r="O2039" t="str">
        <v>1.4G</v>
      </c>
      <c r="Q2039" t="str">
        <v>3.43</v>
      </c>
      <c r="S2039" t="str">
        <v>0</v>
      </c>
      <c r="T2039" t="str">
        <v>F-00000480</v>
      </c>
      <c r="U2039" t="str">
        <v>1</v>
      </c>
      <c r="V2039" t="str">
        <v>0</v>
      </c>
      <c r="W2039" t="str">
        <v>0</v>
      </c>
    </row>
    <row r="2040">
      <c r="A2040" t="str">
        <v>AutoTable</v>
      </c>
      <c r="D2040" t="str">
        <v>RENFORT2</v>
      </c>
      <c r="E2040" t="str">
        <v>RENFORT 2</v>
      </c>
      <c r="F2040" t="str">
        <v>ANCIENNES REFS</v>
      </c>
      <c r="H2040" t="str">
        <v>COLOR STD</v>
      </c>
      <c r="I2040" t="str">
        <v>COLOR STD</v>
      </c>
      <c r="J2040" t="str">
        <v>0</v>
      </c>
      <c r="M2040" t="str">
        <v>FR</v>
      </c>
      <c r="O2040" t="str">
        <v>1.4G</v>
      </c>
      <c r="Q2040" t="str">
        <v>0.106</v>
      </c>
      <c r="R2040" t="str">
        <v>30</v>
      </c>
      <c r="S2040" t="str">
        <v>0</v>
      </c>
      <c r="T2040" t="str">
        <v>F-00000480</v>
      </c>
      <c r="U2040" t="str">
        <v>0</v>
      </c>
      <c r="V2040" t="str">
        <v>0</v>
      </c>
      <c r="W2040" t="str">
        <v>0</v>
      </c>
    </row>
    <row r="2041">
      <c r="A2041" t="str">
        <v>AutoTable</v>
      </c>
      <c r="D2041" t="str">
        <v>R-GENOUILLE-4</v>
      </c>
      <c r="E2041" t="str">
        <v>RETOUR FEU GENOUILLE 2020 1,4G</v>
      </c>
      <c r="F2041" t="str">
        <v>RETOUR FEUX  MORNAC</v>
      </c>
      <c r="H2041" t="str">
        <v>COLOR STD</v>
      </c>
      <c r="I2041" t="str">
        <v>COLOR STD</v>
      </c>
      <c r="J2041" t="str">
        <v>0</v>
      </c>
      <c r="M2041" t="str">
        <v>FR</v>
      </c>
      <c r="O2041" t="str">
        <v>1.4G</v>
      </c>
      <c r="Q2041" t="str">
        <v>12.59</v>
      </c>
      <c r="S2041" t="str">
        <v>0</v>
      </c>
      <c r="T2041" t="str">
        <v>F-00000480</v>
      </c>
      <c r="U2041" t="str">
        <v>1</v>
      </c>
      <c r="V2041" t="str">
        <v>0</v>
      </c>
      <c r="W2041" t="str">
        <v>0</v>
      </c>
    </row>
    <row r="2042">
      <c r="A2042" t="str">
        <v>AutoTable</v>
      </c>
      <c r="D2042" t="str">
        <v>R-MARX-4</v>
      </c>
      <c r="E2042" t="str">
        <v>RETOUR FEU MARX 2020 1.4G</v>
      </c>
      <c r="F2042" t="str">
        <v>RETOUR FEUX VALLOIS</v>
      </c>
      <c r="H2042" t="str">
        <v>COLOR STD</v>
      </c>
      <c r="I2042" t="str">
        <v>COLOR STD</v>
      </c>
      <c r="J2042" t="str">
        <v>0</v>
      </c>
      <c r="M2042" t="str">
        <v>FR</v>
      </c>
      <c r="O2042" t="str">
        <v>1.4G</v>
      </c>
      <c r="Q2042" t="str">
        <v>5.54</v>
      </c>
      <c r="S2042" t="str">
        <v>0</v>
      </c>
      <c r="T2042" t="str">
        <v>F-00000480</v>
      </c>
      <c r="U2042" t="str">
        <v>1</v>
      </c>
      <c r="V2042" t="str">
        <v>0</v>
      </c>
      <c r="W2042" t="str">
        <v>0</v>
      </c>
    </row>
    <row r="2043">
      <c r="A2043" t="str">
        <v>AutoTable</v>
      </c>
      <c r="D2043" t="str">
        <v>R-MATHA-4</v>
      </c>
      <c r="E2043" t="str">
        <v>RETOUR FEU MATHA 2020 1.4G</v>
      </c>
      <c r="F2043" t="str">
        <v>RETOUR FEUX  MORNAC</v>
      </c>
      <c r="H2043" t="str">
        <v>COLOR STD</v>
      </c>
      <c r="I2043" t="str">
        <v>COLOR STD</v>
      </c>
      <c r="J2043" t="str">
        <v>0</v>
      </c>
      <c r="M2043" t="str">
        <v>FR</v>
      </c>
      <c r="O2043" t="str">
        <v>1.3G</v>
      </c>
      <c r="Q2043" t="str">
        <v>13.95</v>
      </c>
      <c r="S2043" t="str">
        <v>0</v>
      </c>
      <c r="T2043" t="str">
        <v>F-00000480</v>
      </c>
      <c r="U2043" t="str">
        <v>1</v>
      </c>
      <c r="V2043" t="str">
        <v>0</v>
      </c>
      <c r="W2043" t="str">
        <v>0</v>
      </c>
    </row>
    <row r="2044">
      <c r="A2044" t="str">
        <v>AutoTable</v>
      </c>
      <c r="D2044" t="str">
        <v>R-PAVILLON-4</v>
      </c>
      <c r="E2044" t="str">
        <v>RETOUR FEU PAVILLON BLEU  2020 1,4G</v>
      </c>
      <c r="F2044" t="str">
        <v>RETOUR FEUX VALLOIS</v>
      </c>
      <c r="H2044" t="str">
        <v>COLOR STD</v>
      </c>
      <c r="I2044" t="str">
        <v>COLOR STD</v>
      </c>
      <c r="J2044" t="str">
        <v>0</v>
      </c>
      <c r="M2044" t="str">
        <v>FR</v>
      </c>
      <c r="O2044" t="str">
        <v>1.4G</v>
      </c>
      <c r="Q2044" t="str">
        <v>11.78</v>
      </c>
      <c r="S2044" t="str">
        <v>0</v>
      </c>
      <c r="T2044" t="str">
        <v>F-00000480</v>
      </c>
      <c r="U2044" t="str">
        <v>1</v>
      </c>
      <c r="V2044" t="str">
        <v>0</v>
      </c>
      <c r="W2044" t="str">
        <v>0</v>
      </c>
    </row>
    <row r="2045">
      <c r="A2045" t="str">
        <v>AutoTable</v>
      </c>
      <c r="D2045" t="str">
        <v>R-PRIET</v>
      </c>
      <c r="E2045" t="str">
        <v>FEU 2020 MME PRIET - 6 COLIS</v>
      </c>
      <c r="F2045" t="str">
        <v>RETOUR FEUX  MORNAC</v>
      </c>
      <c r="H2045" t="str">
        <v>COLOR STD</v>
      </c>
      <c r="I2045" t="str">
        <v>COLOR STD</v>
      </c>
      <c r="J2045" t="str">
        <v>0</v>
      </c>
      <c r="M2045" t="str">
        <v>FR</v>
      </c>
      <c r="O2045" t="str">
        <v>1.4G</v>
      </c>
      <c r="Q2045" t="str">
        <v>9.056</v>
      </c>
      <c r="S2045" t="str">
        <v>0</v>
      </c>
      <c r="T2045" t="str">
        <v>F-00000480</v>
      </c>
      <c r="U2045" t="str">
        <v>1</v>
      </c>
      <c r="V2045" t="str">
        <v>0</v>
      </c>
      <c r="W2045" t="str">
        <v>0</v>
      </c>
    </row>
    <row r="2046">
      <c r="A2046" t="str">
        <v>AutoTable</v>
      </c>
      <c r="D2046" t="str">
        <v>R-STFRAIGNE-4</v>
      </c>
      <c r="E2046" t="str">
        <v>RETOUR FEU ST FRAIGNE 2020 1,4G</v>
      </c>
      <c r="F2046" t="str">
        <v>RETOUR FEUX  MORNAC</v>
      </c>
      <c r="H2046" t="str">
        <v>COLOR STD</v>
      </c>
      <c r="I2046" t="str">
        <v>COLOR STD</v>
      </c>
      <c r="J2046" t="str">
        <v>0</v>
      </c>
      <c r="M2046" t="str">
        <v>FR</v>
      </c>
      <c r="O2046" t="str">
        <v>1.4G</v>
      </c>
      <c r="Q2046" t="str">
        <v>9.98</v>
      </c>
      <c r="S2046" t="str">
        <v>0</v>
      </c>
      <c r="T2046" t="str">
        <v>F-00000480</v>
      </c>
      <c r="U2046" t="str">
        <v>1</v>
      </c>
      <c r="V2046" t="str">
        <v>0</v>
      </c>
      <c r="W2046" t="str">
        <v>0</v>
      </c>
    </row>
    <row r="2047">
      <c r="A2047" t="str">
        <v>AutoTable</v>
      </c>
      <c r="D2047" t="str">
        <v>R-VIVIERARTAU-4</v>
      </c>
      <c r="E2047" t="str">
        <v>RETOUR FEU VIVIER SUR ARTAU 1.4G</v>
      </c>
      <c r="F2047" t="str">
        <v>RETOUR FEUX VALLOIS</v>
      </c>
      <c r="H2047" t="str">
        <v>COLOR STD</v>
      </c>
      <c r="I2047" t="str">
        <v>COLOR STD</v>
      </c>
      <c r="J2047" t="str">
        <v>0</v>
      </c>
      <c r="M2047" t="str">
        <v>FR</v>
      </c>
      <c r="O2047" t="str">
        <v>1.4G</v>
      </c>
      <c r="Q2047" t="str">
        <v>10.88</v>
      </c>
      <c r="S2047" t="str">
        <v>0</v>
      </c>
      <c r="T2047" t="str">
        <v>F-00000480</v>
      </c>
      <c r="U2047" t="str">
        <v>1</v>
      </c>
      <c r="V2047" t="str">
        <v>0</v>
      </c>
      <c r="W2047" t="str">
        <v>0</v>
      </c>
    </row>
    <row r="2048">
      <c r="A2048" t="str">
        <v>AutoTable</v>
      </c>
      <c r="D2048" t="str">
        <v>49001</v>
      </c>
      <c r="E2048" t="str">
        <v>FEU 1</v>
      </c>
      <c r="F2048" t="str">
        <v>COLOR/STANDARD</v>
      </c>
      <c r="H2048" t="str">
        <v>COLOR STD</v>
      </c>
      <c r="I2048" t="str">
        <v>COMPLET</v>
      </c>
      <c r="J2048" t="str">
        <v>0</v>
      </c>
      <c r="M2048" t="str">
        <v>FR</v>
      </c>
      <c r="O2048" t="str">
        <v>1.3G</v>
      </c>
      <c r="Q2048" t="str">
        <v>5.678</v>
      </c>
      <c r="S2048" t="str">
        <v>0</v>
      </c>
      <c r="T2048" t="str">
        <v>F-00000480</v>
      </c>
      <c r="U2048" t="str">
        <v>0</v>
      </c>
      <c r="V2048" t="str">
        <v>77.01</v>
      </c>
      <c r="W2048" t="str">
        <v>0</v>
      </c>
    </row>
    <row r="2049">
      <c r="A2049" t="str">
        <v>AutoTable</v>
      </c>
      <c r="D2049" t="str">
        <v>49002</v>
      </c>
      <c r="E2049" t="str">
        <v>FEU 2</v>
      </c>
      <c r="F2049" t="str">
        <v>COLOR/STANDARD</v>
      </c>
      <c r="H2049" t="str">
        <v>COLOR STD</v>
      </c>
      <c r="I2049" t="str">
        <v>COMPLET</v>
      </c>
      <c r="J2049" t="str">
        <v>0</v>
      </c>
      <c r="M2049" t="str">
        <v>FR</v>
      </c>
      <c r="O2049" t="str">
        <v>1.3G</v>
      </c>
      <c r="Q2049" t="str">
        <v>7.933</v>
      </c>
      <c r="S2049" t="str">
        <v>0</v>
      </c>
      <c r="T2049" t="str">
        <v>F-00000480</v>
      </c>
      <c r="U2049" t="str">
        <v>0</v>
      </c>
      <c r="V2049" t="str">
        <v>96.34</v>
      </c>
      <c r="W2049" t="str">
        <v>0</v>
      </c>
    </row>
    <row r="2050">
      <c r="A2050" t="str">
        <v>AutoTable</v>
      </c>
      <c r="D2050" t="str">
        <v>49003</v>
      </c>
      <c r="E2050" t="str">
        <v>FEU 3</v>
      </c>
      <c r="F2050" t="str">
        <v>COLOR/STANDARD</v>
      </c>
      <c r="H2050" t="str">
        <v>COLOR STD</v>
      </c>
      <c r="I2050" t="str">
        <v>COMPLET</v>
      </c>
      <c r="J2050" t="str">
        <v>0</v>
      </c>
      <c r="M2050" t="str">
        <v>FR</v>
      </c>
      <c r="O2050" t="str">
        <v>1.3G</v>
      </c>
      <c r="Q2050" t="str">
        <v>8.902</v>
      </c>
      <c r="S2050" t="str">
        <v>0</v>
      </c>
      <c r="T2050" t="str">
        <v>F-00000480</v>
      </c>
      <c r="U2050" t="str">
        <v>0</v>
      </c>
      <c r="V2050" t="str">
        <v>118.92</v>
      </c>
      <c r="W2050" t="str">
        <v>0</v>
      </c>
    </row>
    <row r="2051">
      <c r="A2051" t="str">
        <v>AutoTable</v>
      </c>
      <c r="D2051" t="str">
        <v>49004</v>
      </c>
      <c r="E2051" t="str">
        <v>FEU 4</v>
      </c>
      <c r="F2051" t="str">
        <v>COLOR/STANDARD</v>
      </c>
      <c r="H2051" t="str">
        <v>COLOR STD</v>
      </c>
      <c r="I2051" t="str">
        <v>COMPLET</v>
      </c>
      <c r="J2051" t="str">
        <v>0</v>
      </c>
      <c r="M2051" t="str">
        <v>FR</v>
      </c>
      <c r="O2051" t="str">
        <v>1.3G</v>
      </c>
      <c r="Q2051" t="str">
        <v>12.26</v>
      </c>
      <c r="S2051" t="str">
        <v>0</v>
      </c>
      <c r="T2051" t="str">
        <v>F-00000480</v>
      </c>
      <c r="U2051" t="str">
        <v>0</v>
      </c>
      <c r="V2051" t="str">
        <v>133.77</v>
      </c>
      <c r="W2051" t="str">
        <v>0</v>
      </c>
    </row>
    <row r="2052">
      <c r="A2052" t="str">
        <v>AutoTable</v>
      </c>
      <c r="D2052" t="str">
        <v>49005</v>
      </c>
      <c r="E2052" t="str">
        <v>FEU 5</v>
      </c>
      <c r="F2052" t="str">
        <v>COLOR/STANDARD</v>
      </c>
      <c r="H2052" t="str">
        <v>COLOR STD</v>
      </c>
      <c r="I2052" t="str">
        <v>COMPLET</v>
      </c>
      <c r="J2052" t="str">
        <v>0</v>
      </c>
      <c r="M2052" t="str">
        <v>FR</v>
      </c>
      <c r="O2052" t="str">
        <v>1.3G</v>
      </c>
      <c r="Q2052" t="str">
        <v>12.966</v>
      </c>
      <c r="S2052" t="str">
        <v>0</v>
      </c>
      <c r="T2052" t="str">
        <v>F-00000480</v>
      </c>
      <c r="U2052" t="str">
        <v>0</v>
      </c>
      <c r="V2052" t="str">
        <v>156.15</v>
      </c>
      <c r="W2052" t="str">
        <v>0</v>
      </c>
    </row>
    <row r="2053">
      <c r="A2053" t="str">
        <v>AutoTable</v>
      </c>
      <c r="D2053" t="str">
        <v>49006</v>
      </c>
      <c r="E2053" t="str">
        <v>FEU 6</v>
      </c>
      <c r="F2053" t="str">
        <v>COLOR/STANDARD</v>
      </c>
      <c r="H2053" t="str">
        <v>COLOR STD</v>
      </c>
      <c r="I2053" t="str">
        <v>COMPLET</v>
      </c>
      <c r="J2053" t="str">
        <v>0</v>
      </c>
      <c r="M2053" t="str">
        <v>FR</v>
      </c>
      <c r="O2053" t="str">
        <v>1.3G</v>
      </c>
      <c r="Q2053" t="str">
        <v>15.491</v>
      </c>
      <c r="S2053" t="str">
        <v>0</v>
      </c>
      <c r="T2053" t="str">
        <v>F-00000480</v>
      </c>
      <c r="U2053" t="str">
        <v>0</v>
      </c>
      <c r="V2053" t="str">
        <v>184.88</v>
      </c>
      <c r="W2053" t="str">
        <v>0</v>
      </c>
    </row>
    <row r="2054">
      <c r="A2054" t="str">
        <v>AutoTable</v>
      </c>
      <c r="D2054" t="str">
        <v>49007</v>
      </c>
      <c r="E2054" t="str">
        <v>FEU 7</v>
      </c>
      <c r="F2054" t="str">
        <v>COLOR/STANDARD</v>
      </c>
      <c r="H2054" t="str">
        <v>COLOR STD</v>
      </c>
      <c r="I2054" t="str">
        <v>COMPLET</v>
      </c>
      <c r="J2054" t="str">
        <v>0</v>
      </c>
      <c r="M2054" t="str">
        <v>FR</v>
      </c>
      <c r="O2054" t="str">
        <v>1.3G</v>
      </c>
      <c r="Q2054" t="str">
        <v>18</v>
      </c>
      <c r="S2054" t="str">
        <v>0</v>
      </c>
      <c r="T2054" t="str">
        <v>F-00000480</v>
      </c>
      <c r="U2054" t="str">
        <v>0</v>
      </c>
      <c r="V2054" t="str">
        <v>208.7</v>
      </c>
      <c r="W2054" t="str">
        <v>0</v>
      </c>
    </row>
    <row r="2055">
      <c r="A2055" t="str">
        <v>AutoTable</v>
      </c>
      <c r="D2055" t="str">
        <v>49008</v>
      </c>
      <c r="E2055" t="str">
        <v>FEU 8</v>
      </c>
      <c r="F2055" t="str">
        <v>COLOR/STANDARD</v>
      </c>
      <c r="H2055" t="str">
        <v>COLOR STD</v>
      </c>
      <c r="I2055" t="str">
        <v>COMPLET</v>
      </c>
      <c r="J2055" t="str">
        <v>0</v>
      </c>
      <c r="M2055" t="str">
        <v>FR</v>
      </c>
      <c r="O2055" t="str">
        <v>1.3G</v>
      </c>
      <c r="Q2055" t="str">
        <v>20.73</v>
      </c>
      <c r="S2055" t="str">
        <v>0</v>
      </c>
      <c r="T2055" t="str">
        <v>F-00000480</v>
      </c>
      <c r="U2055" t="str">
        <v>0</v>
      </c>
      <c r="V2055" t="str">
        <v>262.4</v>
      </c>
      <c r="W2055" t="str">
        <v>0</v>
      </c>
    </row>
    <row r="2056">
      <c r="A2056" t="str">
        <v>AutoTable</v>
      </c>
      <c r="D2056" t="str">
        <v>49009</v>
      </c>
      <c r="E2056" t="str">
        <v>FEU 9</v>
      </c>
      <c r="F2056" t="str">
        <v>COLOR/STANDARD</v>
      </c>
      <c r="H2056" t="str">
        <v>COLOR STD</v>
      </c>
      <c r="I2056" t="str">
        <v>COMPLET</v>
      </c>
      <c r="J2056" t="str">
        <v>0</v>
      </c>
      <c r="M2056" t="str">
        <v>FR</v>
      </c>
      <c r="O2056" t="str">
        <v>1.3G</v>
      </c>
      <c r="Q2056" t="str">
        <v>24.75</v>
      </c>
      <c r="S2056" t="str">
        <v>0</v>
      </c>
      <c r="T2056" t="str">
        <v>F-00000480</v>
      </c>
      <c r="U2056" t="str">
        <v>0</v>
      </c>
      <c r="V2056" t="str">
        <v>247.9</v>
      </c>
      <c r="W2056" t="str">
        <v>0</v>
      </c>
    </row>
    <row r="2057">
      <c r="A2057" t="str">
        <v>AutoTable</v>
      </c>
      <c r="D2057" t="str">
        <v>49010</v>
      </c>
      <c r="E2057" t="str">
        <v>FEU 10</v>
      </c>
      <c r="F2057" t="str">
        <v>COLOR/STANDARD</v>
      </c>
      <c r="H2057" t="str">
        <v>COLOR STD</v>
      </c>
      <c r="I2057" t="str">
        <v>COMPLET</v>
      </c>
      <c r="J2057" t="str">
        <v>0</v>
      </c>
      <c r="M2057" t="str">
        <v>FR</v>
      </c>
      <c r="O2057" t="str">
        <v>1.3G</v>
      </c>
      <c r="Q2057" t="str">
        <v>29.379</v>
      </c>
      <c r="S2057" t="str">
        <v>0</v>
      </c>
      <c r="T2057" t="str">
        <v>F-00000480</v>
      </c>
      <c r="U2057" t="str">
        <v>0</v>
      </c>
      <c r="V2057" t="str">
        <v>346.7</v>
      </c>
      <c r="W2057" t="str">
        <v>0</v>
      </c>
    </row>
    <row r="2058">
      <c r="A2058" t="str">
        <v>AutoTable</v>
      </c>
      <c r="D2058" t="str">
        <v>49011</v>
      </c>
      <c r="E2058" t="str">
        <v>FEU 11</v>
      </c>
      <c r="F2058" t="str">
        <v>COLOR/STANDARD</v>
      </c>
      <c r="H2058" t="str">
        <v>COLOR STD</v>
      </c>
      <c r="I2058" t="str">
        <v>COMPLET</v>
      </c>
      <c r="J2058" t="str">
        <v>0</v>
      </c>
      <c r="M2058" t="str">
        <v>FR</v>
      </c>
      <c r="O2058" t="str">
        <v>1.3G</v>
      </c>
      <c r="Q2058" t="str">
        <v>37.804</v>
      </c>
      <c r="S2058" t="str">
        <v>0</v>
      </c>
      <c r="T2058" t="str">
        <v>F-00000480</v>
      </c>
      <c r="U2058" t="str">
        <v>0</v>
      </c>
      <c r="V2058" t="str">
        <v>394.12</v>
      </c>
      <c r="W2058" t="str">
        <v>0</v>
      </c>
    </row>
    <row r="2059">
      <c r="A2059" t="str">
        <v>AutoTable</v>
      </c>
      <c r="D2059" t="str">
        <v>49012</v>
      </c>
      <c r="E2059" t="str">
        <v>FEU 12</v>
      </c>
      <c r="F2059" t="str">
        <v>COLOR/STANDARD</v>
      </c>
      <c r="H2059" t="str">
        <v>COLOR STD</v>
      </c>
      <c r="I2059" t="str">
        <v>COMPLET</v>
      </c>
      <c r="J2059" t="str">
        <v>0</v>
      </c>
      <c r="M2059" t="str">
        <v>FR</v>
      </c>
      <c r="O2059" t="str">
        <v>1.3G</v>
      </c>
      <c r="Q2059" t="str">
        <v>42.033</v>
      </c>
      <c r="S2059" t="str">
        <v>0</v>
      </c>
      <c r="T2059" t="str">
        <v>F-00000480</v>
      </c>
      <c r="U2059" t="str">
        <v>0</v>
      </c>
      <c r="V2059" t="str">
        <v>432.83</v>
      </c>
      <c r="W2059" t="str">
        <v>0</v>
      </c>
    </row>
    <row r="2060">
      <c r="A2060" t="str">
        <v>AutoTable</v>
      </c>
      <c r="D2060" t="str">
        <v>49013</v>
      </c>
      <c r="E2060" t="str">
        <v>FEU 13</v>
      </c>
      <c r="F2060" t="str">
        <v>COLOR/STANDARD</v>
      </c>
      <c r="H2060" t="str">
        <v>COLOR STD</v>
      </c>
      <c r="I2060" t="str">
        <v>COMPLET</v>
      </c>
      <c r="J2060" t="str">
        <v>0</v>
      </c>
      <c r="M2060" t="str">
        <v>FR</v>
      </c>
      <c r="O2060" t="str">
        <v>1.3G</v>
      </c>
      <c r="Q2060" t="str">
        <v>47.399</v>
      </c>
      <c r="S2060" t="str">
        <v>0</v>
      </c>
      <c r="T2060" t="str">
        <v>F-00000480</v>
      </c>
      <c r="U2060" t="str">
        <v>0</v>
      </c>
      <c r="V2060" t="str">
        <v>523.48</v>
      </c>
      <c r="W2060" t="str">
        <v>0</v>
      </c>
    </row>
    <row r="2061">
      <c r="A2061" t="str">
        <v>AutoTable</v>
      </c>
      <c r="D2061" t="str">
        <v>49014</v>
      </c>
      <c r="E2061" t="str">
        <v>FEU 14</v>
      </c>
      <c r="F2061" t="str">
        <v>COLOR/STANDARD</v>
      </c>
      <c r="H2061" t="str">
        <v>COLOR STD</v>
      </c>
      <c r="I2061" t="str">
        <v>COMPLET</v>
      </c>
      <c r="J2061" t="str">
        <v>0</v>
      </c>
      <c r="M2061" t="str">
        <v>FR</v>
      </c>
      <c r="O2061" t="str">
        <v>1.3G</v>
      </c>
      <c r="Q2061" t="str">
        <v>53.149</v>
      </c>
      <c r="S2061" t="str">
        <v>0</v>
      </c>
      <c r="T2061" t="str">
        <v>F-00000480</v>
      </c>
      <c r="U2061" t="str">
        <v>2</v>
      </c>
      <c r="V2061" t="str">
        <v>534.48</v>
      </c>
      <c r="W2061" t="str">
        <v>2</v>
      </c>
    </row>
    <row r="2062">
      <c r="A2062" t="str">
        <v>AutoTable</v>
      </c>
      <c r="D2062" t="str">
        <v>57010</v>
      </c>
      <c r="E2062" t="str">
        <v>FEU IDEE ELECTRIQUE</v>
      </c>
      <c r="F2062" t="str">
        <v>COLOR/STANDARD</v>
      </c>
      <c r="H2062" t="str">
        <v>COLOR STD</v>
      </c>
      <c r="I2062" t="str">
        <v>COMPLET</v>
      </c>
      <c r="J2062" t="str">
        <v>0</v>
      </c>
      <c r="M2062" t="str">
        <v>FR</v>
      </c>
      <c r="O2062" t="str">
        <v>1.3G</v>
      </c>
      <c r="Q2062" t="str">
        <v>8.134</v>
      </c>
      <c r="S2062" t="str">
        <v>0</v>
      </c>
      <c r="T2062" t="str">
        <v>F-00000480</v>
      </c>
      <c r="U2062" t="str">
        <v>0</v>
      </c>
      <c r="V2062" t="str">
        <v>92.4</v>
      </c>
      <c r="W2062" t="str">
        <v>0</v>
      </c>
    </row>
    <row r="2063">
      <c r="A2063" t="str">
        <v>AutoTable</v>
      </c>
      <c r="D2063" t="str">
        <v>57011</v>
      </c>
      <c r="E2063" t="str">
        <v>FEU EGLISE ELECTRIQUE</v>
      </c>
      <c r="F2063" t="str">
        <v>COLOR/STANDARD</v>
      </c>
      <c r="H2063" t="str">
        <v>COLOR STD</v>
      </c>
      <c r="I2063" t="str">
        <v>COMPLET</v>
      </c>
      <c r="J2063" t="str">
        <v>0</v>
      </c>
      <c r="M2063" t="str">
        <v>FR</v>
      </c>
      <c r="O2063" t="str">
        <v>1.3G</v>
      </c>
      <c r="Q2063" t="str">
        <v>9.19</v>
      </c>
      <c r="S2063" t="str">
        <v>0</v>
      </c>
      <c r="T2063" t="str">
        <v>F-00000480</v>
      </c>
      <c r="U2063" t="str">
        <v>0</v>
      </c>
      <c r="V2063" t="str">
        <v>128.31</v>
      </c>
      <c r="W2063" t="str">
        <v>0</v>
      </c>
    </row>
    <row r="2064">
      <c r="A2064" t="str">
        <v>AutoTable</v>
      </c>
      <c r="D2064" t="str">
        <v>57012</v>
      </c>
      <c r="E2064" t="str">
        <v>FEU GOLF ELECTRIQUE</v>
      </c>
      <c r="F2064" t="str">
        <v>COLOR/STANDARD</v>
      </c>
      <c r="H2064" t="str">
        <v>COLOR STD</v>
      </c>
      <c r="I2064" t="str">
        <v>COMPLET</v>
      </c>
      <c r="J2064" t="str">
        <v>0</v>
      </c>
      <c r="M2064" t="str">
        <v>FR</v>
      </c>
      <c r="O2064" t="str">
        <v>1.3G</v>
      </c>
      <c r="Q2064" t="str">
        <v>10.054</v>
      </c>
      <c r="S2064" t="str">
        <v>0</v>
      </c>
      <c r="T2064" t="str">
        <v>F-00000480</v>
      </c>
      <c r="U2064" t="str">
        <v>0</v>
      </c>
      <c r="V2064" t="str">
        <v>164.19</v>
      </c>
      <c r="W2064" t="str">
        <v>0</v>
      </c>
    </row>
    <row r="2065">
      <c r="A2065" t="str">
        <v>AutoTable</v>
      </c>
      <c r="D2065" t="str">
        <v>57013</v>
      </c>
      <c r="E2065" t="str">
        <v>FEU FERME ELECTRIQUE</v>
      </c>
      <c r="F2065" t="str">
        <v>COLOR/STANDARD</v>
      </c>
      <c r="H2065" t="str">
        <v>COLOR STD</v>
      </c>
      <c r="I2065" t="str">
        <v>COMPLET</v>
      </c>
      <c r="J2065" t="str">
        <v>0</v>
      </c>
      <c r="M2065" t="str">
        <v>FR</v>
      </c>
      <c r="O2065" t="str">
        <v>1.3G</v>
      </c>
      <c r="Q2065" t="str">
        <v>10.754</v>
      </c>
      <c r="S2065" t="str">
        <v>0</v>
      </c>
      <c r="T2065" t="str">
        <v>F-00000480</v>
      </c>
      <c r="U2065" t="str">
        <v>0</v>
      </c>
      <c r="V2065" t="str">
        <v>0</v>
      </c>
      <c r="W2065" t="str">
        <v>0</v>
      </c>
    </row>
    <row r="2066">
      <c r="A2066" t="str">
        <v>AutoTable</v>
      </c>
      <c r="D2066" t="str">
        <v>57014</v>
      </c>
      <c r="E2066" t="str">
        <v>FEU LAC ELECRIQUE</v>
      </c>
      <c r="F2066" t="str">
        <v>COLOR/STANDARD</v>
      </c>
      <c r="H2066" t="str">
        <v>COLOR STD</v>
      </c>
      <c r="I2066" t="str">
        <v>COMPLET</v>
      </c>
      <c r="J2066" t="str">
        <v>0</v>
      </c>
      <c r="M2066" t="str">
        <v>FR</v>
      </c>
      <c r="O2066" t="str">
        <v>1.3G</v>
      </c>
      <c r="Q2066" t="str">
        <v>13.006</v>
      </c>
      <c r="S2066" t="str">
        <v>0</v>
      </c>
      <c r="T2066" t="str">
        <v>F-00000480</v>
      </c>
      <c r="U2066" t="str">
        <v>0</v>
      </c>
      <c r="V2066" t="str">
        <v>149.78</v>
      </c>
      <c r="W2066" t="str">
        <v>0</v>
      </c>
    </row>
    <row r="2067">
      <c r="A2067" t="str">
        <v>AutoTable</v>
      </c>
      <c r="D2067" t="str">
        <v>57015</v>
      </c>
      <c r="E2067" t="str">
        <v>FEU VIEILLES PIERRES ELECTRIQUE</v>
      </c>
      <c r="F2067" t="str">
        <v>COLOR/STANDARD</v>
      </c>
      <c r="H2067" t="str">
        <v>COLOR STD</v>
      </c>
      <c r="I2067" t="str">
        <v>COMPLET</v>
      </c>
      <c r="J2067" t="str">
        <v>0</v>
      </c>
      <c r="M2067" t="str">
        <v>FR</v>
      </c>
      <c r="O2067" t="str">
        <v>1.3G</v>
      </c>
      <c r="Q2067" t="str">
        <v>17.203</v>
      </c>
      <c r="S2067" t="str">
        <v>0</v>
      </c>
      <c r="T2067" t="str">
        <v>F-00000480</v>
      </c>
      <c r="U2067" t="str">
        <v>0</v>
      </c>
      <c r="V2067" t="str">
        <v>177.85</v>
      </c>
      <c r="W2067" t="str">
        <v>0</v>
      </c>
    </row>
    <row r="2068">
      <c r="A2068" t="str">
        <v>AutoTable</v>
      </c>
      <c r="D2068" t="str">
        <v>57016</v>
      </c>
      <c r="E2068" t="str">
        <v>FEU MANOIR ELECTRIQUE</v>
      </c>
      <c r="F2068" t="str">
        <v>COLOR/STANDARD</v>
      </c>
      <c r="H2068" t="str">
        <v>COLOR STD</v>
      </c>
      <c r="I2068" t="str">
        <v>COMPLET</v>
      </c>
      <c r="J2068" t="str">
        <v>0</v>
      </c>
      <c r="M2068" t="str">
        <v>FR</v>
      </c>
      <c r="O2068" t="str">
        <v>1.3G</v>
      </c>
      <c r="Q2068" t="str">
        <v>20.905</v>
      </c>
      <c r="S2068" t="str">
        <v>0</v>
      </c>
      <c r="T2068" t="str">
        <v>F-00000480</v>
      </c>
      <c r="U2068" t="str">
        <v>0</v>
      </c>
      <c r="V2068" t="str">
        <v>209.65</v>
      </c>
      <c r="W2068" t="str">
        <v>0</v>
      </c>
    </row>
    <row r="2069">
      <c r="A2069" t="str">
        <v>AutoTable</v>
      </c>
      <c r="D2069" t="str">
        <v>57017</v>
      </c>
      <c r="E2069" t="str">
        <v>FEU FORET ELECTRIQUE</v>
      </c>
      <c r="F2069" t="str">
        <v>COLOR/STANDARD</v>
      </c>
      <c r="H2069" t="str">
        <v>COLOR STD</v>
      </c>
      <c r="I2069" t="str">
        <v>COMPLET</v>
      </c>
      <c r="J2069" t="str">
        <v>0</v>
      </c>
      <c r="M2069" t="str">
        <v>FR</v>
      </c>
      <c r="O2069" t="str">
        <v>1.3G</v>
      </c>
      <c r="Q2069" t="str">
        <v>25.338</v>
      </c>
      <c r="S2069" t="str">
        <v>0</v>
      </c>
      <c r="T2069" t="str">
        <v>F-00000480</v>
      </c>
      <c r="U2069" t="str">
        <v>0</v>
      </c>
      <c r="V2069" t="str">
        <v>0</v>
      </c>
      <c r="W2069" t="str">
        <v>0</v>
      </c>
    </row>
    <row r="2070">
      <c r="A2070" t="str">
        <v>AutoTable</v>
      </c>
      <c r="D2070" t="str">
        <v>57018</v>
      </c>
      <c r="E2070" t="str">
        <v>FEU MAIRIE ELECTRIQUE</v>
      </c>
      <c r="F2070" t="str">
        <v>COLOR/STANDARD</v>
      </c>
      <c r="H2070" t="str">
        <v>COLOR STD</v>
      </c>
      <c r="I2070" t="str">
        <v>COMPLET</v>
      </c>
      <c r="J2070" t="str">
        <v>0</v>
      </c>
      <c r="M2070" t="str">
        <v>FR</v>
      </c>
      <c r="O2070" t="str">
        <v>1.3G</v>
      </c>
      <c r="Q2070" t="str">
        <v>26.648</v>
      </c>
      <c r="S2070" t="str">
        <v>0</v>
      </c>
      <c r="T2070" t="str">
        <v>F-00000480</v>
      </c>
      <c r="U2070" t="str">
        <v>0</v>
      </c>
      <c r="V2070" t="str">
        <v>276.37</v>
      </c>
      <c r="W2070" t="str">
        <v>0</v>
      </c>
    </row>
    <row r="2071">
      <c r="A2071" t="str">
        <v>AutoTable</v>
      </c>
      <c r="D2071" t="str">
        <v>57019</v>
      </c>
      <c r="E2071" t="str">
        <v>FEU CHATEAU ELECTRIQUE</v>
      </c>
      <c r="F2071" t="str">
        <v>COLOR/STANDARD</v>
      </c>
      <c r="H2071" t="str">
        <v>COLOR STD</v>
      </c>
      <c r="I2071" t="str">
        <v>COMPLET</v>
      </c>
      <c r="J2071" t="str">
        <v>0</v>
      </c>
      <c r="M2071" t="str">
        <v>FR</v>
      </c>
      <c r="O2071" t="str">
        <v>1.3G</v>
      </c>
      <c r="Q2071" t="str">
        <v>35.1</v>
      </c>
      <c r="S2071" t="str">
        <v>0</v>
      </c>
      <c r="T2071" t="str">
        <v>F-00000480</v>
      </c>
      <c r="U2071" t="str">
        <v>0</v>
      </c>
      <c r="V2071" t="str">
        <v>398.18</v>
      </c>
      <c r="W2071" t="str">
        <v>0</v>
      </c>
    </row>
    <row r="2072">
      <c r="A2072" t="str">
        <v>AutoTable</v>
      </c>
      <c r="D2072" t="str">
        <v>57020</v>
      </c>
      <c r="E2072" t="str">
        <v>FEU PALMERAIE ELECTRIQUE</v>
      </c>
      <c r="F2072" t="str">
        <v>COLOR/STANDARD</v>
      </c>
      <c r="H2072" t="str">
        <v>COLOR STD</v>
      </c>
      <c r="I2072" t="str">
        <v>COMPLET</v>
      </c>
      <c r="J2072" t="str">
        <v>0</v>
      </c>
      <c r="M2072" t="str">
        <v>FR</v>
      </c>
      <c r="O2072" t="str">
        <v>1.3G</v>
      </c>
      <c r="Q2072" t="str">
        <v>39.434</v>
      </c>
      <c r="S2072" t="str">
        <v>0</v>
      </c>
      <c r="T2072" t="str">
        <v>F-00000480</v>
      </c>
      <c r="U2072" t="str">
        <v>0</v>
      </c>
      <c r="V2072" t="str">
        <v>434.7</v>
      </c>
      <c r="W2072" t="str">
        <v>0</v>
      </c>
    </row>
    <row r="2073">
      <c r="A2073" t="str">
        <v>AutoTable</v>
      </c>
      <c r="D2073" t="str">
        <v>R-ACHENHEIM-3</v>
      </c>
      <c r="E2073" t="str">
        <v>RETOUR FEU ACHEBHEIM 1,3G</v>
      </c>
      <c r="F2073" t="str">
        <v>RETOUR FEUX VALLOIS</v>
      </c>
      <c r="H2073" t="str">
        <v>COLOR STD</v>
      </c>
      <c r="I2073" t="str">
        <v>COMPLET</v>
      </c>
      <c r="J2073" t="str">
        <v>0</v>
      </c>
      <c r="M2073" t="str">
        <v>FR</v>
      </c>
      <c r="O2073" t="str">
        <v>1.3G</v>
      </c>
      <c r="Q2073" t="str">
        <v>18.16</v>
      </c>
      <c r="S2073" t="str">
        <v>0</v>
      </c>
      <c r="T2073" t="str">
        <v>F-00000480</v>
      </c>
      <c r="U2073" t="str">
        <v>1</v>
      </c>
      <c r="V2073" t="str">
        <v>0</v>
      </c>
      <c r="W2073" t="str">
        <v>0</v>
      </c>
    </row>
    <row r="2074">
      <c r="A2074" t="str">
        <v>AutoTable</v>
      </c>
      <c r="D2074" t="str">
        <v>R-ALLANCHE-3</v>
      </c>
      <c r="E2074" t="str">
        <v>RETOUR FEU ALLANCHE 1,3G</v>
      </c>
      <c r="F2074" t="str">
        <v>RETOUR FEUX LEFLEIX</v>
      </c>
      <c r="H2074" t="str">
        <v>COLOR STD</v>
      </c>
      <c r="I2074" t="str">
        <v>COMPLET</v>
      </c>
      <c r="J2074" t="str">
        <v>0</v>
      </c>
      <c r="M2074" t="str">
        <v>FR</v>
      </c>
      <c r="O2074" t="str">
        <v>1.3G</v>
      </c>
      <c r="Q2074" t="str">
        <v>6.72</v>
      </c>
      <c r="S2074" t="str">
        <v>0</v>
      </c>
      <c r="T2074" t="str">
        <v>F-00000480</v>
      </c>
      <c r="U2074" t="str">
        <v>1</v>
      </c>
      <c r="V2074" t="str">
        <v>0</v>
      </c>
      <c r="W2074" t="str">
        <v>0</v>
      </c>
    </row>
    <row r="2075">
      <c r="A2075" t="str">
        <v>AutoTable</v>
      </c>
      <c r="D2075" t="str">
        <v>R-BERGERES-3</v>
      </c>
      <c r="E2075" t="str">
        <v>RETOUR FEU BERGERES 1,3G</v>
      </c>
      <c r="F2075" t="str">
        <v>RETOUR FEUX VALLOIS</v>
      </c>
      <c r="H2075" t="str">
        <v>COLOR STD</v>
      </c>
      <c r="I2075" t="str">
        <v>COMPLET</v>
      </c>
      <c r="J2075" t="str">
        <v>0</v>
      </c>
      <c r="M2075" t="str">
        <v>FR</v>
      </c>
      <c r="O2075" t="str">
        <v>1.3G</v>
      </c>
      <c r="Q2075" t="str">
        <v>3.23</v>
      </c>
      <c r="S2075" t="str">
        <v>0</v>
      </c>
      <c r="T2075" t="str">
        <v>F-00000480</v>
      </c>
      <c r="U2075" t="str">
        <v>1</v>
      </c>
      <c r="V2075" t="str">
        <v>0</v>
      </c>
      <c r="W2075" t="str">
        <v>0</v>
      </c>
    </row>
    <row r="2076">
      <c r="A2076" t="str">
        <v>AutoTable</v>
      </c>
      <c r="D2076" t="str">
        <v>R-BOURBONNEUX-3</v>
      </c>
      <c r="E2076" t="str">
        <v>RETOUR FEU BOURBONNEUX 1,3G</v>
      </c>
      <c r="F2076" t="str">
        <v>RETOUR FEUX VALLOIS</v>
      </c>
      <c r="H2076" t="str">
        <v>COLOR STD</v>
      </c>
      <c r="I2076" t="str">
        <v>COMPLET</v>
      </c>
      <c r="J2076" t="str">
        <v>0</v>
      </c>
      <c r="M2076" t="str">
        <v>FR</v>
      </c>
      <c r="O2076" t="str">
        <v>1.3G</v>
      </c>
      <c r="Q2076" t="str">
        <v>0.96</v>
      </c>
      <c r="S2076" t="str">
        <v>0</v>
      </c>
      <c r="T2076" t="str">
        <v>F-00000480</v>
      </c>
      <c r="U2076" t="str">
        <v>1</v>
      </c>
      <c r="V2076" t="str">
        <v>0</v>
      </c>
      <c r="W2076" t="str">
        <v>0</v>
      </c>
    </row>
    <row r="2077">
      <c r="A2077" t="str">
        <v>AutoTable</v>
      </c>
      <c r="D2077" t="str">
        <v>R-BOURGOIN J</v>
      </c>
      <c r="E2077" t="str">
        <v>RETOUR FEU BOURGOIN 1,3G</v>
      </c>
      <c r="F2077" t="str">
        <v>RETOUR FEUX LEFLEIX</v>
      </c>
      <c r="H2077" t="str">
        <v>COLOR STD</v>
      </c>
      <c r="I2077" t="str">
        <v>COMPLET</v>
      </c>
      <c r="J2077" t="str">
        <v>0</v>
      </c>
      <c r="M2077" t="str">
        <v>FR</v>
      </c>
      <c r="O2077" t="str">
        <v>1.3G</v>
      </c>
      <c r="Q2077" t="str">
        <v>70.65</v>
      </c>
      <c r="S2077" t="str">
        <v>0</v>
      </c>
      <c r="T2077" t="str">
        <v>F-00000480</v>
      </c>
      <c r="U2077" t="str">
        <v>1</v>
      </c>
      <c r="V2077" t="str">
        <v>0</v>
      </c>
      <c r="W2077" t="str">
        <v>0</v>
      </c>
    </row>
    <row r="2078">
      <c r="A2078" t="str">
        <v>AutoTable</v>
      </c>
      <c r="D2078" t="str">
        <v>R-CHASSIGNOLES-3</v>
      </c>
      <c r="E2078" t="str">
        <v>RETOUR FEU CHASSIGNOLES 1,3G</v>
      </c>
      <c r="F2078" t="str">
        <v>RETOUR FEUX LEFLEIX</v>
      </c>
      <c r="H2078" t="str">
        <v>COLOR STD</v>
      </c>
      <c r="I2078" t="str">
        <v>COMPLET</v>
      </c>
      <c r="J2078" t="str">
        <v>0</v>
      </c>
      <c r="M2078" t="str">
        <v>FR</v>
      </c>
      <c r="O2078" t="str">
        <v>1.3G</v>
      </c>
      <c r="Q2078" t="str">
        <v>5.92</v>
      </c>
      <c r="S2078" t="str">
        <v>0</v>
      </c>
      <c r="T2078" t="str">
        <v>F-00000480</v>
      </c>
      <c r="U2078" t="str">
        <v>1</v>
      </c>
      <c r="V2078" t="str">
        <v>0</v>
      </c>
      <c r="W2078" t="str">
        <v>0</v>
      </c>
    </row>
    <row r="2079">
      <c r="A2079" t="str">
        <v>AutoTable</v>
      </c>
      <c r="D2079" t="str">
        <v>R-CONDAT-3</v>
      </c>
      <c r="E2079" t="str">
        <v>RETOUR FEU CONDAT 2020 1,3G</v>
      </c>
      <c r="F2079" t="str">
        <v>RETOUR FEUX VILLO</v>
      </c>
      <c r="H2079" t="str">
        <v>COLOR STD</v>
      </c>
      <c r="I2079" t="str">
        <v>COMPLET</v>
      </c>
      <c r="J2079" t="str">
        <v>0</v>
      </c>
      <c r="M2079" t="str">
        <v>FR</v>
      </c>
      <c r="O2079" t="str">
        <v>1.3G</v>
      </c>
      <c r="Q2079" t="str">
        <v>0.52</v>
      </c>
      <c r="S2079" t="str">
        <v>0</v>
      </c>
      <c r="T2079" t="str">
        <v>F-00000480</v>
      </c>
      <c r="U2079" t="str">
        <v>1</v>
      </c>
      <c r="V2079" t="str">
        <v>0</v>
      </c>
      <c r="W2079" t="str">
        <v>1</v>
      </c>
    </row>
    <row r="2080">
      <c r="A2080" t="str">
        <v>AutoTable</v>
      </c>
      <c r="D2080" t="str">
        <v>R-COURNON-3</v>
      </c>
      <c r="E2080" t="str">
        <v>RETOUR FEU COURNON 1,3G</v>
      </c>
      <c r="F2080" t="str">
        <v>RETOUR FEUX LEFLEIX</v>
      </c>
      <c r="H2080" t="str">
        <v>COLOR STD</v>
      </c>
      <c r="I2080" t="str">
        <v>COMPLET</v>
      </c>
      <c r="J2080" t="str">
        <v>0</v>
      </c>
      <c r="M2080" t="str">
        <v>FR</v>
      </c>
      <c r="O2080" t="str">
        <v>1.3G</v>
      </c>
      <c r="Q2080" t="str">
        <v>12.31</v>
      </c>
      <c r="S2080" t="str">
        <v>0</v>
      </c>
      <c r="T2080" t="str">
        <v>F-00000480</v>
      </c>
      <c r="U2080" t="str">
        <v>0</v>
      </c>
      <c r="V2080" t="str">
        <v>0</v>
      </c>
      <c r="W2080" t="str">
        <v>0</v>
      </c>
    </row>
    <row r="2081">
      <c r="A2081" t="str">
        <v>AutoTable</v>
      </c>
      <c r="D2081" t="str">
        <v>R-COUVIGNON-3</v>
      </c>
      <c r="E2081" t="str">
        <v>RETOUR FEU COUVIGNON 1,3G</v>
      </c>
      <c r="F2081" t="str">
        <v>RETOUR FEUX VALLOIS</v>
      </c>
      <c r="H2081" t="str">
        <v>COLOR STD</v>
      </c>
      <c r="I2081" t="str">
        <v>COMPLET</v>
      </c>
      <c r="J2081" t="str">
        <v>0</v>
      </c>
      <c r="M2081" t="str">
        <v>FR</v>
      </c>
      <c r="O2081" t="str">
        <v>1.3G</v>
      </c>
      <c r="Q2081" t="str">
        <v>8.64</v>
      </c>
      <c r="S2081" t="str">
        <v>0</v>
      </c>
      <c r="T2081" t="str">
        <v>F-00000480</v>
      </c>
      <c r="U2081" t="str">
        <v>1</v>
      </c>
      <c r="V2081" t="str">
        <v>0</v>
      </c>
      <c r="W2081" t="str">
        <v>0</v>
      </c>
    </row>
    <row r="2082">
      <c r="A2082" t="str">
        <v>AutoTable</v>
      </c>
      <c r="D2082" t="str">
        <v>R-DALLET-3</v>
      </c>
      <c r="E2082" t="str">
        <v>RETOUR FEU DALLET 1,3G (comp Feu 7)</v>
      </c>
      <c r="F2082" t="str">
        <v>RETOUR FEUX VILLO</v>
      </c>
      <c r="H2082" t="str">
        <v>COLOR STD</v>
      </c>
      <c r="I2082" t="str">
        <v>COMPLET</v>
      </c>
      <c r="J2082" t="str">
        <v>0</v>
      </c>
      <c r="M2082" t="str">
        <v>FR</v>
      </c>
      <c r="O2082" t="str">
        <v>1.3G</v>
      </c>
      <c r="Q2082" t="str">
        <v>1.4</v>
      </c>
      <c r="S2082" t="str">
        <v>0</v>
      </c>
      <c r="T2082" t="str">
        <v>F-00000480</v>
      </c>
      <c r="U2082" t="str">
        <v>1</v>
      </c>
      <c r="V2082" t="str">
        <v>0</v>
      </c>
      <c r="W2082" t="str">
        <v>1</v>
      </c>
    </row>
    <row r="2083">
      <c r="A2083" t="str">
        <v>AutoTable</v>
      </c>
      <c r="D2083" t="str">
        <v>R-DOMECY-3</v>
      </c>
      <c r="E2083" t="str">
        <v>RETOUR FEU DOMECY  1,4G</v>
      </c>
      <c r="F2083" t="str">
        <v>RETOUR FEUX VILLIERS</v>
      </c>
      <c r="H2083" t="str">
        <v>COLOR STD</v>
      </c>
      <c r="I2083" t="str">
        <v>COMPLET</v>
      </c>
      <c r="J2083" t="str">
        <v>0</v>
      </c>
      <c r="M2083" t="str">
        <v>FR</v>
      </c>
      <c r="O2083" t="str">
        <v>1.3G</v>
      </c>
      <c r="Q2083" t="str">
        <v>7.57</v>
      </c>
      <c r="S2083" t="str">
        <v>0</v>
      </c>
      <c r="T2083" t="str">
        <v>F-00000480</v>
      </c>
      <c r="U2083" t="str">
        <v>0</v>
      </c>
      <c r="V2083" t="str">
        <v>0</v>
      </c>
      <c r="W2083" t="str">
        <v>0</v>
      </c>
    </row>
    <row r="2084">
      <c r="A2084" t="str">
        <v>AutoTable</v>
      </c>
      <c r="D2084" t="str">
        <v>R-DOSCHES-3</v>
      </c>
      <c r="E2084" t="str">
        <v>RETOUR FEU DOSCHES 1,3G</v>
      </c>
      <c r="F2084" t="str">
        <v>RETOUR FEUX VALLOIS</v>
      </c>
      <c r="H2084" t="str">
        <v>COLOR STD</v>
      </c>
      <c r="I2084" t="str">
        <v>COMPLET</v>
      </c>
      <c r="J2084" t="str">
        <v>0</v>
      </c>
      <c r="M2084" t="str">
        <v>FR</v>
      </c>
      <c r="O2084" t="str">
        <v>1.3G</v>
      </c>
      <c r="Q2084" t="str">
        <v>3.76</v>
      </c>
      <c r="S2084" t="str">
        <v>0</v>
      </c>
      <c r="T2084" t="str">
        <v>F-00000480</v>
      </c>
      <c r="U2084" t="str">
        <v>1</v>
      </c>
      <c r="V2084" t="str">
        <v>0</v>
      </c>
      <c r="W2084" t="str">
        <v>0</v>
      </c>
    </row>
    <row r="2085">
      <c r="A2085" t="str">
        <v>AutoTable</v>
      </c>
      <c r="D2085" t="str">
        <v>R-ESPALEM-3</v>
      </c>
      <c r="E2085" t="str">
        <v>RETOUR FEU ESPALEM 1,3G</v>
      </c>
      <c r="F2085" t="str">
        <v>RETOUR FEUX VILLO</v>
      </c>
      <c r="H2085" t="str">
        <v>COLOR STD</v>
      </c>
      <c r="I2085" t="str">
        <v>COMPLET</v>
      </c>
      <c r="J2085" t="str">
        <v>0</v>
      </c>
      <c r="M2085" t="str">
        <v>FR</v>
      </c>
      <c r="O2085" t="str">
        <v>1.3G</v>
      </c>
      <c r="Q2085" t="str">
        <v>5.34</v>
      </c>
      <c r="S2085" t="str">
        <v>0</v>
      </c>
      <c r="T2085" t="str">
        <v>F-00000480</v>
      </c>
      <c r="U2085" t="str">
        <v>1</v>
      </c>
      <c r="V2085" t="str">
        <v>0</v>
      </c>
      <c r="W2085" t="str">
        <v>1</v>
      </c>
    </row>
    <row r="2086">
      <c r="A2086" t="str">
        <v>AutoTable</v>
      </c>
      <c r="D2086" t="str">
        <v>R-GALLARGUES-3</v>
      </c>
      <c r="E2086" t="str">
        <v>RETOUR FEU GALLARGUES 1,3G</v>
      </c>
      <c r="F2086" t="str">
        <v>RETOUR FEUX ARGELLIE</v>
      </c>
      <c r="H2086" t="str">
        <v>COLOR STD</v>
      </c>
      <c r="I2086" t="str">
        <v>COMPLET</v>
      </c>
      <c r="J2086" t="str">
        <v>0</v>
      </c>
      <c r="M2086" t="str">
        <v>FR</v>
      </c>
      <c r="O2086" t="str">
        <v>1.3G</v>
      </c>
      <c r="Q2086" t="str">
        <v>27.11</v>
      </c>
      <c r="S2086" t="str">
        <v>0</v>
      </c>
      <c r="T2086" t="str">
        <v>F-00000480</v>
      </c>
      <c r="U2086" t="str">
        <v>1</v>
      </c>
      <c r="V2086" t="str">
        <v>0</v>
      </c>
      <c r="W2086" t="str">
        <v>0</v>
      </c>
    </row>
    <row r="2087">
      <c r="A2087" t="str">
        <v>AutoTable</v>
      </c>
      <c r="D2087" t="str">
        <v>R-GUEBWILLER-3</v>
      </c>
      <c r="E2087" t="str">
        <v>RETOUR FEU GUEBWILLER 1,3G</v>
      </c>
      <c r="F2087" t="str">
        <v>RETOUR FEUX VALLOIS</v>
      </c>
      <c r="H2087" t="str">
        <v>COLOR STD</v>
      </c>
      <c r="I2087" t="str">
        <v>COMPLET</v>
      </c>
      <c r="J2087" t="str">
        <v>0</v>
      </c>
      <c r="M2087" t="str">
        <v>FR</v>
      </c>
      <c r="O2087" t="str">
        <v>1.3G</v>
      </c>
      <c r="Q2087" t="str">
        <v>110.72</v>
      </c>
      <c r="S2087" t="str">
        <v>0</v>
      </c>
      <c r="T2087" t="str">
        <v>F-00000480</v>
      </c>
      <c r="U2087" t="str">
        <v>1</v>
      </c>
      <c r="V2087" t="str">
        <v>0</v>
      </c>
      <c r="W2087" t="str">
        <v>0</v>
      </c>
    </row>
    <row r="2088">
      <c r="A2088" t="str">
        <v>AutoTable</v>
      </c>
      <c r="D2088" t="str">
        <v>R-LANGERON-3</v>
      </c>
      <c r="E2088" t="str">
        <v>RETOUR FEU LANGERON 1,3G</v>
      </c>
      <c r="F2088" t="str">
        <v>RETOUR FEUX VILLIERS</v>
      </c>
      <c r="H2088" t="str">
        <v>COLOR STD</v>
      </c>
      <c r="I2088" t="str">
        <v>COMPLET</v>
      </c>
      <c r="J2088" t="str">
        <v>0</v>
      </c>
      <c r="M2088" t="str">
        <v>FR</v>
      </c>
      <c r="O2088" t="str">
        <v>1.3G</v>
      </c>
      <c r="Q2088" t="str">
        <v>4.64</v>
      </c>
      <c r="S2088" t="str">
        <v>0</v>
      </c>
      <c r="T2088" t="str">
        <v>F-00000480</v>
      </c>
      <c r="U2088" t="str">
        <v>1</v>
      </c>
      <c r="V2088" t="str">
        <v>0</v>
      </c>
      <c r="W2088" t="str">
        <v>0</v>
      </c>
    </row>
    <row r="2089">
      <c r="A2089" t="str">
        <v>AutoTable</v>
      </c>
      <c r="D2089" t="str">
        <v>R-LAVOUTE-3</v>
      </c>
      <c r="E2089" t="str">
        <v>RETOUR FEU LAVOUTE CHLIHAC 1,3G</v>
      </c>
      <c r="F2089" t="str">
        <v>RETOUR FEUX LEFLEIX</v>
      </c>
      <c r="H2089" t="str">
        <v>COLOR STD</v>
      </c>
      <c r="I2089" t="str">
        <v>COMPLET</v>
      </c>
      <c r="J2089" t="str">
        <v>0</v>
      </c>
      <c r="M2089" t="str">
        <v>FR</v>
      </c>
      <c r="O2089" t="str">
        <v>1.3G</v>
      </c>
      <c r="Q2089" t="str">
        <v>9.94</v>
      </c>
      <c r="S2089" t="str">
        <v>0</v>
      </c>
      <c r="T2089" t="str">
        <v>F-00000480</v>
      </c>
      <c r="U2089" t="str">
        <v>1</v>
      </c>
      <c r="V2089" t="str">
        <v>0</v>
      </c>
      <c r="W2089" t="str">
        <v>0</v>
      </c>
    </row>
    <row r="2090">
      <c r="A2090" t="str">
        <v>AutoTable</v>
      </c>
      <c r="D2090" t="str">
        <v>R-LUGARD-3</v>
      </c>
      <c r="E2090" t="str">
        <v>RETOUR FEU LUGARD 1,3G</v>
      </c>
      <c r="F2090" t="str">
        <v>RETOUR FEUX LEFLEIX</v>
      </c>
      <c r="H2090" t="str">
        <v>COLOR STD</v>
      </c>
      <c r="I2090" t="str">
        <v>COMPLET</v>
      </c>
      <c r="J2090" t="str">
        <v>0</v>
      </c>
      <c r="M2090" t="str">
        <v>FR</v>
      </c>
      <c r="O2090" t="str">
        <v>1.3G</v>
      </c>
      <c r="Q2090" t="str">
        <v>8.59</v>
      </c>
      <c r="S2090" t="str">
        <v>0</v>
      </c>
      <c r="T2090" t="str">
        <v>F-00000480</v>
      </c>
      <c r="U2090" t="str">
        <v>1</v>
      </c>
      <c r="V2090" t="str">
        <v>0</v>
      </c>
      <c r="W2090" t="str">
        <v>1</v>
      </c>
    </row>
    <row r="2091">
      <c r="A2091" t="str">
        <v>AutoTable</v>
      </c>
      <c r="D2091" t="str">
        <v>R-MARCENAT-3</v>
      </c>
      <c r="E2091" t="str">
        <v>RETOUR FEU MARCENAT 1,3G</v>
      </c>
      <c r="F2091" t="str">
        <v>RETOUR FEUX LEFLEIX</v>
      </c>
      <c r="H2091" t="str">
        <v>COLOR STD</v>
      </c>
      <c r="I2091" t="str">
        <v>COMPLET</v>
      </c>
      <c r="J2091" t="str">
        <v>0</v>
      </c>
      <c r="M2091" t="str">
        <v>FR</v>
      </c>
      <c r="O2091" t="str">
        <v>1.3G</v>
      </c>
      <c r="Q2091" t="str">
        <v>4.64</v>
      </c>
      <c r="S2091" t="str">
        <v>0</v>
      </c>
      <c r="T2091" t="str">
        <v>F-00000480</v>
      </c>
      <c r="U2091" t="str">
        <v>1</v>
      </c>
      <c r="V2091" t="str">
        <v>0</v>
      </c>
      <c r="W2091" t="str">
        <v>0</v>
      </c>
    </row>
    <row r="2092">
      <c r="A2092" t="str">
        <v>AutoTable</v>
      </c>
      <c r="D2092" t="str">
        <v>R-MESNIL-3</v>
      </c>
      <c r="E2092" t="str">
        <v>RETOUR FEU MESNIL 1,3G</v>
      </c>
      <c r="F2092" t="str">
        <v>RETOUR FEUX VALLOIS</v>
      </c>
      <c r="H2092" t="str">
        <v>COLOR STD</v>
      </c>
      <c r="I2092" t="str">
        <v>COMPLET</v>
      </c>
      <c r="J2092" t="str">
        <v>0</v>
      </c>
      <c r="M2092" t="str">
        <v>FR</v>
      </c>
      <c r="O2092" t="str">
        <v>1.3G</v>
      </c>
      <c r="Q2092" t="str">
        <v>36.32</v>
      </c>
      <c r="S2092" t="str">
        <v>0</v>
      </c>
      <c r="T2092" t="str">
        <v>F-00000480</v>
      </c>
      <c r="U2092" t="str">
        <v>1</v>
      </c>
      <c r="V2092" t="str">
        <v>0</v>
      </c>
      <c r="W2092" t="str">
        <v>0</v>
      </c>
    </row>
    <row r="2093">
      <c r="A2093" t="str">
        <v>AutoTable</v>
      </c>
      <c r="D2093" t="str">
        <v>R-MONTDORE-3</v>
      </c>
      <c r="E2093" t="str">
        <v>RETOUR FEU MONT DORE 2020 1,3G</v>
      </c>
      <c r="F2093" t="str">
        <v>RETOUR FEUX VILLO</v>
      </c>
      <c r="H2093" t="str">
        <v>COLOR STD</v>
      </c>
      <c r="I2093" t="str">
        <v>COMPLET</v>
      </c>
      <c r="J2093" t="str">
        <v>0</v>
      </c>
      <c r="M2093" t="str">
        <v>FR</v>
      </c>
      <c r="O2093" t="str">
        <v>1.3G</v>
      </c>
      <c r="Q2093" t="str">
        <v>79</v>
      </c>
      <c r="S2093" t="str">
        <v>0</v>
      </c>
      <c r="T2093" t="str">
        <v>F-00000480</v>
      </c>
      <c r="U2093" t="str">
        <v>1</v>
      </c>
      <c r="V2093" t="str">
        <v>0</v>
      </c>
      <c r="W2093" t="str">
        <v>1</v>
      </c>
    </row>
    <row r="2094">
      <c r="A2094" t="str">
        <v>AutoTable</v>
      </c>
      <c r="D2094" t="str">
        <v>R-MONTPEZAT-3</v>
      </c>
      <c r="E2094" t="str">
        <v>RETOUR FEU MONTPEZAT 1,3G</v>
      </c>
      <c r="F2094" t="str">
        <v>RETOUR FEUX LEFLEIX</v>
      </c>
      <c r="H2094" t="str">
        <v>COLOR STD</v>
      </c>
      <c r="I2094" t="str">
        <v>COMPLET</v>
      </c>
      <c r="J2094" t="str">
        <v>0</v>
      </c>
      <c r="M2094" t="str">
        <v>FR</v>
      </c>
      <c r="O2094" t="str">
        <v>1.3G</v>
      </c>
      <c r="Q2094" t="str">
        <v>16.68</v>
      </c>
      <c r="S2094" t="str">
        <v>0</v>
      </c>
      <c r="T2094" t="str">
        <v>F-00000480</v>
      </c>
      <c r="U2094" t="str">
        <v>1</v>
      </c>
      <c r="V2094" t="str">
        <v>0</v>
      </c>
      <c r="W2094" t="str">
        <v>0</v>
      </c>
    </row>
    <row r="2095">
      <c r="A2095" t="str">
        <v>AutoTable</v>
      </c>
      <c r="D2095" t="str">
        <v>R-OUZOUER-3</v>
      </c>
      <c r="E2095" t="str">
        <v>RETOUR FEU OUZOUER 1,3G</v>
      </c>
      <c r="F2095" t="str">
        <v>RETOUR FEUX VILLIERS</v>
      </c>
      <c r="H2095" t="str">
        <v>COLOR STD</v>
      </c>
      <c r="I2095" t="str">
        <v>COMPLET</v>
      </c>
      <c r="J2095" t="str">
        <v>0</v>
      </c>
      <c r="M2095" t="str">
        <v>FR</v>
      </c>
      <c r="O2095" t="str">
        <v>1.3G</v>
      </c>
      <c r="Q2095" t="str">
        <v>17.53</v>
      </c>
      <c r="S2095" t="str">
        <v>0</v>
      </c>
      <c r="T2095" t="str">
        <v>F-00000480</v>
      </c>
      <c r="U2095" t="str">
        <v>1</v>
      </c>
      <c r="V2095" t="str">
        <v>0</v>
      </c>
      <c r="W2095" t="str">
        <v>0</v>
      </c>
    </row>
    <row r="2096">
      <c r="A2096" t="str">
        <v>AutoTable</v>
      </c>
      <c r="D2096" t="str">
        <v>R-PEREZ-3</v>
      </c>
      <c r="E2096" t="str">
        <v>RETOUR FEU PEREZ 1,3G</v>
      </c>
      <c r="F2096" t="str">
        <v>RETOUR FEUX LEFLEIX</v>
      </c>
      <c r="H2096" t="str">
        <v>COLOR STD</v>
      </c>
      <c r="I2096" t="str">
        <v>COMPLET</v>
      </c>
      <c r="J2096" t="str">
        <v>0</v>
      </c>
      <c r="M2096" t="str">
        <v>FR</v>
      </c>
      <c r="O2096" t="str">
        <v>1.3G</v>
      </c>
      <c r="Q2096" t="str">
        <v>0.52</v>
      </c>
      <c r="S2096" t="str">
        <v>0</v>
      </c>
      <c r="T2096" t="str">
        <v>F-00000480</v>
      </c>
      <c r="U2096" t="str">
        <v>1</v>
      </c>
      <c r="V2096" t="str">
        <v>0</v>
      </c>
      <c r="W2096" t="str">
        <v>0</v>
      </c>
    </row>
    <row r="2097">
      <c r="A2097" t="str">
        <v>AutoTable</v>
      </c>
      <c r="D2097" t="str">
        <v>R-PINEY-3</v>
      </c>
      <c r="E2097" t="str">
        <v>RETOUR FEU PINEY 1,3G</v>
      </c>
      <c r="F2097" t="str">
        <v>RETOUR FEUX VALLOIS</v>
      </c>
      <c r="H2097" t="str">
        <v>COLOR STD</v>
      </c>
      <c r="I2097" t="str">
        <v>COMPLET</v>
      </c>
      <c r="J2097" t="str">
        <v>0</v>
      </c>
      <c r="M2097" t="str">
        <v>FR</v>
      </c>
      <c r="O2097" t="str">
        <v>1.3G</v>
      </c>
      <c r="Q2097" t="str">
        <v>10.65</v>
      </c>
      <c r="S2097" t="str">
        <v>0</v>
      </c>
      <c r="T2097" t="str">
        <v>F-00000480</v>
      </c>
      <c r="U2097" t="str">
        <v>1</v>
      </c>
      <c r="V2097" t="str">
        <v>0</v>
      </c>
      <c r="W2097" t="str">
        <v>0</v>
      </c>
    </row>
    <row r="2098">
      <c r="A2098" t="str">
        <v>AutoTable</v>
      </c>
      <c r="D2098" t="str">
        <v>R-SOMMERVILLER-3</v>
      </c>
      <c r="E2098" t="str">
        <v>RETOUR FEU SOMMERVILLER 1,3G</v>
      </c>
      <c r="F2098" t="str">
        <v>RETOUR FEUX VALLOIS</v>
      </c>
      <c r="H2098" t="str">
        <v>COLOR STD</v>
      </c>
      <c r="I2098" t="str">
        <v>COMPLET</v>
      </c>
      <c r="J2098" t="str">
        <v>0</v>
      </c>
      <c r="M2098" t="str">
        <v>FR</v>
      </c>
      <c r="O2098" t="str">
        <v>1.3G</v>
      </c>
      <c r="Q2098" t="str">
        <v>8.53</v>
      </c>
      <c r="S2098" t="str">
        <v>0</v>
      </c>
      <c r="T2098" t="str">
        <v>F-00000480</v>
      </c>
      <c r="U2098" t="str">
        <v>1</v>
      </c>
      <c r="V2098" t="str">
        <v>0</v>
      </c>
      <c r="W2098" t="str">
        <v>0</v>
      </c>
    </row>
    <row r="2099">
      <c r="A2099" t="str">
        <v>AutoTable</v>
      </c>
      <c r="D2099" t="str">
        <v>R-STBRIS-3</v>
      </c>
      <c r="E2099" t="str">
        <v>RETOUR FEU ST BRIS LE VINEU  1,3G</v>
      </c>
      <c r="F2099" t="str">
        <v>RETOUR FEUX VILLIERS</v>
      </c>
      <c r="H2099" t="str">
        <v>COLOR STD</v>
      </c>
      <c r="I2099" t="str">
        <v>COMPLET</v>
      </c>
      <c r="J2099" t="str">
        <v>0</v>
      </c>
      <c r="M2099" t="str">
        <v>FR</v>
      </c>
      <c r="O2099" t="str">
        <v>1.3G</v>
      </c>
      <c r="Q2099" t="str">
        <v>12.48</v>
      </c>
      <c r="S2099" t="str">
        <v>0</v>
      </c>
      <c r="T2099" t="str">
        <v>F-00000480</v>
      </c>
      <c r="U2099" t="str">
        <v>1</v>
      </c>
      <c r="V2099" t="str">
        <v>0</v>
      </c>
      <c r="W2099" t="str">
        <v>0</v>
      </c>
    </row>
    <row r="2100">
      <c r="A2100" t="str">
        <v>AutoTable</v>
      </c>
      <c r="D2100" t="str">
        <v>R-STCHEF-3</v>
      </c>
      <c r="E2100" t="str">
        <v>RETOUR FEU ST CHEF 2020 1,3G</v>
      </c>
      <c r="F2100" t="str">
        <v>RETOUR FEUX PORCIEU</v>
      </c>
      <c r="H2100" t="str">
        <v>COLOR STD</v>
      </c>
      <c r="I2100" t="str">
        <v>COMPLET</v>
      </c>
      <c r="J2100" t="str">
        <v>0</v>
      </c>
      <c r="M2100" t="str">
        <v>FR</v>
      </c>
      <c r="O2100" t="str">
        <v>1.3G</v>
      </c>
      <c r="Q2100" t="str">
        <v>19.1</v>
      </c>
      <c r="S2100" t="str">
        <v>0</v>
      </c>
      <c r="T2100" t="str">
        <v>F-00000480</v>
      </c>
      <c r="U2100" t="str">
        <v>1</v>
      </c>
      <c r="V2100" t="str">
        <v>0</v>
      </c>
      <c r="W2100" t="str">
        <v>0</v>
      </c>
    </row>
    <row r="2101">
      <c r="A2101" t="str">
        <v>AutoTable</v>
      </c>
      <c r="D2101" t="str">
        <v>R-STMARTINARY-3</v>
      </c>
      <c r="E2101" t="str">
        <v>RETOUR FEU ST MARTIN D ARY 1,3G</v>
      </c>
      <c r="F2101" t="str">
        <v>RETOUR FEUX LEFLEIX</v>
      </c>
      <c r="H2101" t="str">
        <v>COLOR STD</v>
      </c>
      <c r="I2101" t="str">
        <v>COMPLET</v>
      </c>
      <c r="J2101" t="str">
        <v>0</v>
      </c>
      <c r="M2101" t="str">
        <v>FR</v>
      </c>
      <c r="O2101" t="str">
        <v>1.3G</v>
      </c>
      <c r="Q2101" t="str">
        <v>11.35</v>
      </c>
      <c r="S2101" t="str">
        <v>0</v>
      </c>
      <c r="T2101" t="str">
        <v>F-00000480</v>
      </c>
      <c r="U2101" t="str">
        <v>1</v>
      </c>
      <c r="V2101" t="str">
        <v>0</v>
      </c>
      <c r="W2101" t="str">
        <v>0</v>
      </c>
    </row>
    <row r="2102">
      <c r="A2102" t="str">
        <v>AutoTable</v>
      </c>
      <c r="D2102" t="str">
        <v>R-STMARTINFRUG-3</v>
      </c>
      <c r="E2102" t="str">
        <v>RETOUR FEU STMARTIN DE FRUERES 1,3G</v>
      </c>
      <c r="F2102" t="str">
        <v>RETOUR FEUX LEFLEIX</v>
      </c>
      <c r="H2102" t="str">
        <v>COLOR STD</v>
      </c>
      <c r="I2102" t="str">
        <v>COMPLET</v>
      </c>
      <c r="J2102" t="str">
        <v>0</v>
      </c>
      <c r="M2102" t="str">
        <v>FR</v>
      </c>
      <c r="O2102" t="str">
        <v>1.3G</v>
      </c>
      <c r="Q2102" t="str">
        <v>6.72</v>
      </c>
      <c r="S2102" t="str">
        <v>0</v>
      </c>
      <c r="T2102" t="str">
        <v>F-00000480</v>
      </c>
      <c r="U2102" t="str">
        <v>1</v>
      </c>
      <c r="V2102" t="str">
        <v>0</v>
      </c>
      <c r="W2102" t="str">
        <v>0</v>
      </c>
    </row>
    <row r="2103">
      <c r="A2103" t="str">
        <v>AutoTable</v>
      </c>
      <c r="D2103" t="str">
        <v>R-STVALERIEN-3</v>
      </c>
      <c r="E2103" t="str">
        <v>RETOUR FEU ST VALERIEN  1,3G</v>
      </c>
      <c r="F2103" t="str">
        <v>RETOUR FEUX VILLIERS</v>
      </c>
      <c r="H2103" t="str">
        <v>COLOR STD</v>
      </c>
      <c r="I2103" t="str">
        <v>COMPLET</v>
      </c>
      <c r="J2103" t="str">
        <v>0</v>
      </c>
      <c r="M2103" t="str">
        <v>FR</v>
      </c>
      <c r="O2103" t="str">
        <v>1.3G</v>
      </c>
      <c r="Q2103" t="str">
        <v>17.64</v>
      </c>
      <c r="S2103" t="str">
        <v>0</v>
      </c>
      <c r="T2103" t="str">
        <v>F-00000480</v>
      </c>
      <c r="U2103" t="str">
        <v>1</v>
      </c>
      <c r="V2103" t="str">
        <v>0</v>
      </c>
      <c r="W2103" t="str">
        <v>0</v>
      </c>
    </row>
    <row r="2104">
      <c r="A2104" t="str">
        <v>AutoTable</v>
      </c>
      <c r="D2104" t="str">
        <v>R-THEYS-3</v>
      </c>
      <c r="E2104" t="str">
        <v>RETOUR FEU THEYS 1,3G</v>
      </c>
      <c r="F2104" t="str">
        <v>RETOUR FEUX LEFLEIX</v>
      </c>
      <c r="H2104" t="str">
        <v>COLOR STD</v>
      </c>
      <c r="I2104" t="str">
        <v>COMPLET</v>
      </c>
      <c r="J2104" t="str">
        <v>0</v>
      </c>
      <c r="M2104" t="str">
        <v>FR</v>
      </c>
      <c r="O2104" t="str">
        <v>1.3G</v>
      </c>
      <c r="Q2104" t="str">
        <v>9.24</v>
      </c>
      <c r="S2104" t="str">
        <v>0</v>
      </c>
      <c r="T2104" t="str">
        <v>F-00000480</v>
      </c>
      <c r="U2104" t="str">
        <v>1</v>
      </c>
      <c r="V2104" t="str">
        <v>0</v>
      </c>
      <c r="W2104" t="str">
        <v>0</v>
      </c>
    </row>
    <row r="2105">
      <c r="A2105" t="str">
        <v>AutoTable</v>
      </c>
      <c r="D2105" t="str">
        <v>R-YSSINGEAUX-3</v>
      </c>
      <c r="E2105" t="str">
        <v>RETOUR FEU YSSINGEAUX 1,3G</v>
      </c>
      <c r="F2105" t="str">
        <v>RETOUR FEUX LEFLEIX</v>
      </c>
      <c r="H2105" t="str">
        <v>COLOR STD</v>
      </c>
      <c r="I2105" t="str">
        <v>COMPLET</v>
      </c>
      <c r="J2105" t="str">
        <v>0</v>
      </c>
      <c r="M2105" t="str">
        <v>FR</v>
      </c>
      <c r="O2105" t="str">
        <v>1.3G</v>
      </c>
      <c r="Q2105" t="str">
        <v>40.256</v>
      </c>
      <c r="S2105" t="str">
        <v>0</v>
      </c>
      <c r="T2105" t="str">
        <v>F-00000480</v>
      </c>
      <c r="U2105" t="str">
        <v>1</v>
      </c>
      <c r="V2105" t="str">
        <v>0</v>
      </c>
      <c r="W2105" t="str">
        <v>1</v>
      </c>
    </row>
    <row r="2106">
      <c r="A2106" t="str">
        <v>AutoTable</v>
      </c>
      <c r="D2106" t="str">
        <v>57021</v>
      </c>
      <c r="E2106" t="str">
        <v>FEU VILLAGE</v>
      </c>
      <c r="F2106" t="str">
        <v>COLOR/STANDARD</v>
      </c>
      <c r="H2106" t="str">
        <v>COLOR STD</v>
      </c>
      <c r="I2106" t="str">
        <v>COMPLET</v>
      </c>
      <c r="J2106" t="str">
        <v>0</v>
      </c>
      <c r="M2106" t="str">
        <v>FR</v>
      </c>
      <c r="N2106" t="str">
        <v>F3</v>
      </c>
      <c r="O2106" t="str">
        <v>1.4G</v>
      </c>
      <c r="Q2106" t="str">
        <v>6.709</v>
      </c>
      <c r="S2106" t="str">
        <v>0</v>
      </c>
      <c r="T2106" t="str">
        <v>F-00000480</v>
      </c>
      <c r="U2106" t="str">
        <v>0</v>
      </c>
      <c r="V2106" t="str">
        <v>82.03</v>
      </c>
      <c r="W2106" t="str">
        <v>0</v>
      </c>
    </row>
    <row r="2107">
      <c r="A2107" t="str">
        <v>AutoTable</v>
      </c>
      <c r="D2107" t="str">
        <v>R-ACHENHEIM-4</v>
      </c>
      <c r="E2107" t="str">
        <v>RETOUR FEU ACHEBHEIM 1,4G</v>
      </c>
      <c r="F2107" t="str">
        <v>RETOUR FEUX VALLOIS</v>
      </c>
      <c r="H2107" t="str">
        <v>COLOR STD</v>
      </c>
      <c r="I2107" t="str">
        <v>COMPLET</v>
      </c>
      <c r="J2107" t="str">
        <v>0</v>
      </c>
      <c r="M2107" t="str">
        <v>FR</v>
      </c>
      <c r="O2107" t="str">
        <v>1.4G</v>
      </c>
      <c r="Q2107" t="str">
        <v>10.59</v>
      </c>
      <c r="S2107" t="str">
        <v>0</v>
      </c>
      <c r="T2107" t="str">
        <v>F-00000480</v>
      </c>
      <c r="U2107" t="str">
        <v>1</v>
      </c>
      <c r="V2107" t="str">
        <v>0</v>
      </c>
      <c r="W2107" t="str">
        <v>0</v>
      </c>
    </row>
    <row r="2108">
      <c r="A2108" t="str">
        <v>AutoTable</v>
      </c>
      <c r="D2108" t="str">
        <v>R-ALLANCHE-4</v>
      </c>
      <c r="E2108" t="str">
        <v>RETOUR FEU ALLANCHE 1,4G</v>
      </c>
      <c r="F2108" t="str">
        <v>RETOUR FEUX LEFLEIX</v>
      </c>
      <c r="H2108" t="str">
        <v>COLOR STD</v>
      </c>
      <c r="I2108" t="str">
        <v>COMPLET</v>
      </c>
      <c r="J2108" t="str">
        <v>0</v>
      </c>
      <c r="M2108" t="str">
        <v>FR</v>
      </c>
      <c r="O2108" t="str">
        <v>1.4G</v>
      </c>
      <c r="Q2108" t="str">
        <v>9.02</v>
      </c>
      <c r="S2108" t="str">
        <v>0</v>
      </c>
      <c r="T2108" t="str">
        <v>F-00000480</v>
      </c>
      <c r="U2108" t="str">
        <v>1</v>
      </c>
      <c r="V2108" t="str">
        <v>0</v>
      </c>
      <c r="W2108" t="str">
        <v>0</v>
      </c>
    </row>
    <row r="2109">
      <c r="A2109" t="str">
        <v>AutoTable</v>
      </c>
      <c r="D2109" t="str">
        <v>R-BERGERES-4</v>
      </c>
      <c r="E2109" t="str">
        <v>RETOUR FEU BERGERES 1,4G</v>
      </c>
      <c r="F2109" t="str">
        <v>RETOUR FEUX VALLOIS</v>
      </c>
      <c r="H2109" t="str">
        <v>COLOR STD</v>
      </c>
      <c r="I2109" t="str">
        <v>COMPLET</v>
      </c>
      <c r="J2109" t="str">
        <v>0</v>
      </c>
      <c r="M2109" t="str">
        <v>FR</v>
      </c>
      <c r="O2109" t="str">
        <v>1.4G</v>
      </c>
      <c r="Q2109" t="str">
        <v>3.75</v>
      </c>
      <c r="S2109" t="str">
        <v>0</v>
      </c>
      <c r="T2109" t="str">
        <v>F-00000480</v>
      </c>
      <c r="U2109" t="str">
        <v>1</v>
      </c>
      <c r="V2109" t="str">
        <v>0</v>
      </c>
      <c r="W2109" t="str">
        <v>0</v>
      </c>
    </row>
    <row r="2110">
      <c r="A2110" t="str">
        <v>AutoTable</v>
      </c>
      <c r="D2110" t="str">
        <v>R-BOURBONNEUX-4</v>
      </c>
      <c r="E2110" t="str">
        <v>RETOUR FEU BOURBONNEUX 1,4G</v>
      </c>
      <c r="F2110" t="str">
        <v>RETOUR FEUX VALLOIS</v>
      </c>
      <c r="H2110" t="str">
        <v>COLOR STD</v>
      </c>
      <c r="I2110" t="str">
        <v>COMPLET</v>
      </c>
      <c r="J2110" t="str">
        <v>0</v>
      </c>
      <c r="M2110" t="str">
        <v>FR</v>
      </c>
      <c r="O2110" t="str">
        <v>1.4G</v>
      </c>
      <c r="Q2110" t="str">
        <v>4.23</v>
      </c>
      <c r="S2110" t="str">
        <v>0</v>
      </c>
      <c r="T2110" t="str">
        <v>F-00000480</v>
      </c>
      <c r="U2110" t="str">
        <v>1</v>
      </c>
      <c r="V2110" t="str">
        <v>0</v>
      </c>
      <c r="W2110" t="str">
        <v>0</v>
      </c>
    </row>
    <row r="2111">
      <c r="A2111" t="str">
        <v>AutoTable</v>
      </c>
      <c r="D2111" t="str">
        <v>R-CAMPING-4</v>
      </c>
      <c r="E2111" t="str">
        <v>RETOUR FEU CAMPING LES SOURCES 1,4G</v>
      </c>
      <c r="F2111" t="str">
        <v>RETOUR FEUX VALLOIS</v>
      </c>
      <c r="H2111" t="str">
        <v>COLOR STD</v>
      </c>
      <c r="I2111" t="str">
        <v>COMPLET</v>
      </c>
      <c r="J2111" t="str">
        <v>0</v>
      </c>
      <c r="M2111" t="str">
        <v>FR</v>
      </c>
      <c r="O2111" t="str">
        <v>1.4G</v>
      </c>
      <c r="Q2111" t="str">
        <v>12.01</v>
      </c>
      <c r="S2111" t="str">
        <v>0</v>
      </c>
      <c r="T2111" t="str">
        <v>F-00000480</v>
      </c>
      <c r="U2111" t="str">
        <v>1</v>
      </c>
      <c r="V2111" t="str">
        <v>0</v>
      </c>
      <c r="W2111" t="str">
        <v>0</v>
      </c>
    </row>
    <row r="2112">
      <c r="A2112" t="str">
        <v>AutoTable</v>
      </c>
      <c r="D2112" t="str">
        <v>R-CHASSIGNOLES-4</v>
      </c>
      <c r="E2112" t="str">
        <v>RETOUR FEU CHASSIGNOLES 1,4G</v>
      </c>
      <c r="F2112" t="str">
        <v>RETOUR FEUX LEFLEIX</v>
      </c>
      <c r="H2112" t="str">
        <v>COLOR STD</v>
      </c>
      <c r="I2112" t="str">
        <v>COMPLET</v>
      </c>
      <c r="J2112" t="str">
        <v>0</v>
      </c>
      <c r="M2112" t="str">
        <v>FR</v>
      </c>
      <c r="O2112" t="str">
        <v>1.4G</v>
      </c>
      <c r="Q2112" t="str">
        <v>5.38</v>
      </c>
      <c r="S2112" t="str">
        <v>0</v>
      </c>
      <c r="T2112" t="str">
        <v>F-00000480</v>
      </c>
      <c r="U2112" t="str">
        <v>1</v>
      </c>
      <c r="V2112" t="str">
        <v>0</v>
      </c>
      <c r="W2112" t="str">
        <v>0</v>
      </c>
    </row>
    <row r="2113">
      <c r="A2113" t="str">
        <v>AutoTable</v>
      </c>
      <c r="D2113" t="str">
        <v>R-CONDAT-4</v>
      </c>
      <c r="E2113" t="str">
        <v>RETOUR FEU CONDAT 2020 1,4G</v>
      </c>
      <c r="F2113" t="str">
        <v>RETOUR FEUX VILLO</v>
      </c>
      <c r="H2113" t="str">
        <v>COLOR STD</v>
      </c>
      <c r="I2113" t="str">
        <v>COMPLET</v>
      </c>
      <c r="J2113" t="str">
        <v>0</v>
      </c>
      <c r="M2113" t="str">
        <v>FR</v>
      </c>
      <c r="O2113" t="str">
        <v>1.4G</v>
      </c>
      <c r="Q2113" t="str">
        <v>7.1</v>
      </c>
      <c r="S2113" t="str">
        <v>0</v>
      </c>
      <c r="T2113" t="str">
        <v>F-00000480</v>
      </c>
      <c r="U2113" t="str">
        <v>1</v>
      </c>
      <c r="V2113" t="str">
        <v>0</v>
      </c>
      <c r="W2113" t="str">
        <v>1</v>
      </c>
    </row>
    <row r="2114">
      <c r="A2114" t="str">
        <v>AutoTable</v>
      </c>
      <c r="D2114" t="str">
        <v>R-COURNON-4</v>
      </c>
      <c r="E2114" t="str">
        <v>RETOUR FEU COURNON 1.4G</v>
      </c>
      <c r="F2114" t="str">
        <v>RETOUR FEUX LEFLEIX</v>
      </c>
      <c r="H2114" t="str">
        <v>COLOR STD</v>
      </c>
      <c r="I2114" t="str">
        <v>COMPLET</v>
      </c>
      <c r="J2114" t="str">
        <v>0</v>
      </c>
      <c r="M2114" t="str">
        <v>FR</v>
      </c>
      <c r="O2114" t="str">
        <v>1.4G</v>
      </c>
      <c r="Q2114" t="str">
        <v>14.02</v>
      </c>
      <c r="S2114" t="str">
        <v>0</v>
      </c>
      <c r="T2114" t="str">
        <v>F-00000480</v>
      </c>
      <c r="U2114" t="str">
        <v>0</v>
      </c>
      <c r="V2114" t="str">
        <v>0</v>
      </c>
      <c r="W2114" t="str">
        <v>0</v>
      </c>
    </row>
    <row r="2115">
      <c r="A2115" t="str">
        <v>AutoTable</v>
      </c>
      <c r="D2115" t="str">
        <v>R-COUVIGNON-4</v>
      </c>
      <c r="E2115" t="str">
        <v>RETOUR FEU COUVIGNON 1,4G</v>
      </c>
      <c r="F2115" t="str">
        <v>RETOUR FEUX VALLOIS</v>
      </c>
      <c r="H2115" t="str">
        <v>COLOR STD</v>
      </c>
      <c r="I2115" t="str">
        <v>COMPLET</v>
      </c>
      <c r="J2115" t="str">
        <v>0</v>
      </c>
      <c r="M2115" t="str">
        <v>FR</v>
      </c>
      <c r="O2115" t="str">
        <v>1.4G</v>
      </c>
      <c r="Q2115" t="str">
        <v>9.02</v>
      </c>
      <c r="S2115" t="str">
        <v>0</v>
      </c>
      <c r="T2115" t="str">
        <v>F-00000480</v>
      </c>
      <c r="U2115" t="str">
        <v>1</v>
      </c>
      <c r="V2115" t="str">
        <v>0</v>
      </c>
      <c r="W2115" t="str">
        <v>0</v>
      </c>
    </row>
    <row r="2116">
      <c r="A2116" t="str">
        <v>AutoTable</v>
      </c>
      <c r="D2116" t="str">
        <v>R-DALLET-4</v>
      </c>
      <c r="E2116" t="str">
        <v>RETOUR FEU DALLET 1,4G (comp feu 7)</v>
      </c>
      <c r="F2116" t="str">
        <v>RETOUR FEUX VILLO</v>
      </c>
      <c r="H2116" t="str">
        <v>COLOR STD</v>
      </c>
      <c r="I2116" t="str">
        <v>COMPLET</v>
      </c>
      <c r="J2116" t="str">
        <v>0</v>
      </c>
      <c r="M2116" t="str">
        <v>FR</v>
      </c>
      <c r="O2116" t="str">
        <v>1.4G</v>
      </c>
      <c r="Q2116" t="str">
        <v>2.337</v>
      </c>
      <c r="S2116" t="str">
        <v>0</v>
      </c>
      <c r="T2116" t="str">
        <v>F-00000480</v>
      </c>
      <c r="U2116" t="str">
        <v>1</v>
      </c>
      <c r="V2116" t="str">
        <v>0</v>
      </c>
      <c r="W2116" t="str">
        <v>1</v>
      </c>
    </row>
    <row r="2117">
      <c r="A2117" t="str">
        <v>AutoTable</v>
      </c>
      <c r="D2117" t="str">
        <v>R-DOMECY-4</v>
      </c>
      <c r="E2117" t="str">
        <v>RETOUR FEU DOMECY  1,4G</v>
      </c>
      <c r="F2117" t="str">
        <v>RETOUR FEUX VILLIERS</v>
      </c>
      <c r="H2117" t="str">
        <v>COLOR STD</v>
      </c>
      <c r="I2117" t="str">
        <v>COMPLET</v>
      </c>
      <c r="J2117" t="str">
        <v>0</v>
      </c>
      <c r="M2117" t="str">
        <v>FR</v>
      </c>
      <c r="O2117" t="str">
        <v>1.4G</v>
      </c>
      <c r="Q2117" t="str">
        <v>6.92</v>
      </c>
      <c r="S2117" t="str">
        <v>0</v>
      </c>
      <c r="T2117" t="str">
        <v>F-00000480</v>
      </c>
      <c r="U2117" t="str">
        <v>2</v>
      </c>
      <c r="V2117" t="str">
        <v>0</v>
      </c>
      <c r="W2117" t="str">
        <v>0</v>
      </c>
    </row>
    <row r="2118">
      <c r="A2118" t="str">
        <v>AutoTable</v>
      </c>
      <c r="D2118" t="str">
        <v>R-DOSCHES-4</v>
      </c>
      <c r="E2118" t="str">
        <v>RETOUR FEU DOSCHES 1,4G</v>
      </c>
      <c r="F2118" t="str">
        <v>RETOUR FEUX VALLOIS</v>
      </c>
      <c r="H2118" t="str">
        <v>COLOR STD</v>
      </c>
      <c r="I2118" t="str">
        <v>COMPLET</v>
      </c>
      <c r="J2118" t="str">
        <v>0</v>
      </c>
      <c r="M2118" t="str">
        <v>FR</v>
      </c>
      <c r="O2118" t="str">
        <v>1.4G</v>
      </c>
      <c r="Q2118" t="str">
        <v>10.58</v>
      </c>
      <c r="S2118" t="str">
        <v>0</v>
      </c>
      <c r="T2118" t="str">
        <v>F-00000480</v>
      </c>
      <c r="U2118" t="str">
        <v>1</v>
      </c>
      <c r="V2118" t="str">
        <v>0</v>
      </c>
      <c r="W2118" t="str">
        <v>0</v>
      </c>
    </row>
    <row r="2119">
      <c r="A2119" t="str">
        <v>AutoTable</v>
      </c>
      <c r="D2119" t="str">
        <v>R-ESPALEM-4</v>
      </c>
      <c r="E2119" t="str">
        <v>RETOUR FEU ESPALEM 1,4G</v>
      </c>
      <c r="F2119" t="str">
        <v>RETOUR FEUX VILLO</v>
      </c>
      <c r="H2119" t="str">
        <v>COLOR STD</v>
      </c>
      <c r="I2119" t="str">
        <v>COMPLET</v>
      </c>
      <c r="J2119" t="str">
        <v>0</v>
      </c>
      <c r="M2119" t="str">
        <v>FR</v>
      </c>
      <c r="O2119" t="str">
        <v>1.4G</v>
      </c>
      <c r="Q2119" t="str">
        <v>5.2</v>
      </c>
      <c r="S2119" t="str">
        <v>0</v>
      </c>
      <c r="T2119" t="str">
        <v>F-00000480</v>
      </c>
      <c r="U2119" t="str">
        <v>1</v>
      </c>
      <c r="V2119" t="str">
        <v>0</v>
      </c>
      <c r="W2119" t="str">
        <v>1</v>
      </c>
    </row>
    <row r="2120">
      <c r="A2120" t="str">
        <v>AutoTable</v>
      </c>
      <c r="D2120" t="str">
        <v>R-GALLARGUES-4</v>
      </c>
      <c r="E2120" t="str">
        <v>RETOUR FEU GALLARGUES 1,4G</v>
      </c>
      <c r="F2120" t="str">
        <v>RETOUR FEUX ARGELLIE</v>
      </c>
      <c r="H2120" t="str">
        <v>COLOR STD</v>
      </c>
      <c r="I2120" t="str">
        <v>COMPLET</v>
      </c>
      <c r="J2120" t="str">
        <v>0</v>
      </c>
      <c r="M2120" t="str">
        <v>FR</v>
      </c>
      <c r="O2120" t="str">
        <v>1.4G</v>
      </c>
      <c r="Q2120" t="str">
        <v>29.44</v>
      </c>
      <c r="S2120" t="str">
        <v>0</v>
      </c>
      <c r="T2120" t="str">
        <v>F-00000480</v>
      </c>
      <c r="U2120" t="str">
        <v>1</v>
      </c>
      <c r="V2120" t="str">
        <v>0</v>
      </c>
      <c r="W2120" t="str">
        <v>0</v>
      </c>
    </row>
    <row r="2121">
      <c r="A2121" t="str">
        <v>AutoTable</v>
      </c>
      <c r="D2121" t="str">
        <v>R-GUEBWILLER-4</v>
      </c>
      <c r="E2121" t="str">
        <v>RETOUR FEU GUEBWILLER 1,4G</v>
      </c>
      <c r="F2121" t="str">
        <v>RETOUR FEUX VALLOIS</v>
      </c>
      <c r="H2121" t="str">
        <v>COLOR STD</v>
      </c>
      <c r="I2121" t="str">
        <v>COMPLET</v>
      </c>
      <c r="J2121" t="str">
        <v>0</v>
      </c>
      <c r="M2121" t="str">
        <v>FR</v>
      </c>
      <c r="O2121" t="str">
        <v>1.4G</v>
      </c>
      <c r="Q2121" t="str">
        <v>54.32</v>
      </c>
      <c r="S2121" t="str">
        <v>0</v>
      </c>
      <c r="T2121" t="str">
        <v>F-00000480</v>
      </c>
      <c r="U2121" t="str">
        <v>1</v>
      </c>
      <c r="V2121" t="str">
        <v>0</v>
      </c>
      <c r="W2121" t="str">
        <v>0</v>
      </c>
    </row>
    <row r="2122">
      <c r="A2122" t="str">
        <v>AutoTable</v>
      </c>
      <c r="D2122" t="str">
        <v>R-LANGERON-4</v>
      </c>
      <c r="E2122" t="str">
        <v>RETOUR FEU LANGERON 1,4G</v>
      </c>
      <c r="F2122" t="str">
        <v>RETOUR FEUX VILLIERS</v>
      </c>
      <c r="H2122" t="str">
        <v>COLOR STD</v>
      </c>
      <c r="I2122" t="str">
        <v>COMPLET</v>
      </c>
      <c r="J2122" t="str">
        <v>0</v>
      </c>
      <c r="M2122" t="str">
        <v>FR</v>
      </c>
      <c r="O2122" t="str">
        <v>1.4G</v>
      </c>
      <c r="Q2122" t="str">
        <v>4.75</v>
      </c>
      <c r="S2122" t="str">
        <v>0</v>
      </c>
      <c r="T2122" t="str">
        <v>F-00000480</v>
      </c>
      <c r="U2122" t="str">
        <v>1</v>
      </c>
      <c r="V2122" t="str">
        <v>0</v>
      </c>
      <c r="W2122" t="str">
        <v>0</v>
      </c>
    </row>
    <row r="2123">
      <c r="A2123" t="str">
        <v>AutoTable</v>
      </c>
      <c r="D2123" t="str">
        <v>R-LAVOUTE-4</v>
      </c>
      <c r="E2123" t="str">
        <v>RETOUR FEU LAVOUTE CHLIHAC 1,4G</v>
      </c>
      <c r="F2123" t="str">
        <v>RETOUR FEUX LEFLEIX</v>
      </c>
      <c r="H2123" t="str">
        <v>COLOR STD</v>
      </c>
      <c r="I2123" t="str">
        <v>COMPLET</v>
      </c>
      <c r="J2123" t="str">
        <v>0</v>
      </c>
      <c r="M2123" t="str">
        <v>FR</v>
      </c>
      <c r="O2123" t="str">
        <v>1.4G</v>
      </c>
      <c r="Q2123" t="str">
        <v>8.036</v>
      </c>
      <c r="S2123" t="str">
        <v>0</v>
      </c>
      <c r="T2123" t="str">
        <v>F-00000480</v>
      </c>
      <c r="U2123" t="str">
        <v>1</v>
      </c>
      <c r="V2123" t="str">
        <v>0</v>
      </c>
      <c r="W2123" t="str">
        <v>0</v>
      </c>
    </row>
    <row r="2124">
      <c r="A2124" t="str">
        <v>AutoTable</v>
      </c>
      <c r="D2124" t="str">
        <v>R-LUGARD-4</v>
      </c>
      <c r="E2124" t="str">
        <v>RETOUR FEU LUGARD 1,4G</v>
      </c>
      <c r="F2124" t="str">
        <v>RETOUR FEUX LEFLEIX</v>
      </c>
      <c r="H2124" t="str">
        <v>COLOR STD</v>
      </c>
      <c r="I2124" t="str">
        <v>COMPLET</v>
      </c>
      <c r="J2124" t="str">
        <v>0</v>
      </c>
      <c r="M2124" t="str">
        <v>FR</v>
      </c>
      <c r="O2124" t="str">
        <v>1.4G</v>
      </c>
      <c r="Q2124" t="str">
        <v>8.59</v>
      </c>
      <c r="S2124" t="str">
        <v>0</v>
      </c>
      <c r="T2124" t="str">
        <v>F-00000480</v>
      </c>
      <c r="U2124" t="str">
        <v>1</v>
      </c>
      <c r="V2124" t="str">
        <v>0</v>
      </c>
      <c r="W2124" t="str">
        <v>1</v>
      </c>
    </row>
    <row r="2125">
      <c r="A2125" t="str">
        <v>AutoTable</v>
      </c>
      <c r="D2125" t="str">
        <v>R-MARCENAT-4</v>
      </c>
      <c r="E2125" t="str">
        <v>RETOUR FEU MARCENAT 1,4G</v>
      </c>
      <c r="F2125" t="str">
        <v>RETOUR FEUX LEFLEIX</v>
      </c>
      <c r="H2125" t="str">
        <v>COLOR STD</v>
      </c>
      <c r="I2125" t="str">
        <v>COMPLET</v>
      </c>
      <c r="J2125" t="str">
        <v>0</v>
      </c>
      <c r="M2125" t="str">
        <v>FR</v>
      </c>
      <c r="O2125" t="str">
        <v>1.4G</v>
      </c>
      <c r="Q2125" t="str">
        <v>5.38</v>
      </c>
      <c r="S2125" t="str">
        <v>0</v>
      </c>
      <c r="T2125" t="str">
        <v>F-00000480</v>
      </c>
      <c r="U2125" t="str">
        <v>1</v>
      </c>
      <c r="V2125" t="str">
        <v>0</v>
      </c>
      <c r="W2125" t="str">
        <v>0</v>
      </c>
    </row>
    <row r="2126">
      <c r="A2126" t="str">
        <v>AutoTable</v>
      </c>
      <c r="D2126" t="str">
        <v>R-MARQ-4</v>
      </c>
      <c r="E2126" t="str">
        <v>RETOUR FEU MARQ 1,4G</v>
      </c>
      <c r="F2126" t="str">
        <v>RETOUR FEUX LEFLEIX</v>
      </c>
      <c r="H2126" t="str">
        <v>COLOR STD</v>
      </c>
      <c r="I2126" t="str">
        <v>COMPLET</v>
      </c>
      <c r="J2126" t="str">
        <v>0</v>
      </c>
      <c r="M2126" t="str">
        <v>FR</v>
      </c>
      <c r="O2126" t="str">
        <v>1.4G</v>
      </c>
      <c r="Q2126" t="str">
        <v>12.32</v>
      </c>
      <c r="S2126" t="str">
        <v>0</v>
      </c>
      <c r="T2126" t="str">
        <v>F-00000480</v>
      </c>
      <c r="U2126" t="str">
        <v>1</v>
      </c>
      <c r="V2126" t="str">
        <v>0</v>
      </c>
      <c r="W2126" t="str">
        <v>0</v>
      </c>
    </row>
    <row r="2127">
      <c r="A2127" t="str">
        <v>AutoTable</v>
      </c>
      <c r="D2127" t="str">
        <v>R-MESNIL-4</v>
      </c>
      <c r="E2127" t="str">
        <v>RETOUR FEU MESNIL 1,4G</v>
      </c>
      <c r="F2127" t="str">
        <v>RETOUR FEUX VALLOIS</v>
      </c>
      <c r="H2127" t="str">
        <v>COLOR STD</v>
      </c>
      <c r="I2127" t="str">
        <v>COMPLET</v>
      </c>
      <c r="J2127" t="str">
        <v>0</v>
      </c>
      <c r="M2127" t="str">
        <v>FR</v>
      </c>
      <c r="O2127" t="str">
        <v>1.4G</v>
      </c>
      <c r="Q2127" t="str">
        <v>15.42</v>
      </c>
      <c r="S2127" t="str">
        <v>0</v>
      </c>
      <c r="T2127" t="str">
        <v>F-00000480</v>
      </c>
      <c r="U2127" t="str">
        <v>1</v>
      </c>
      <c r="V2127" t="str">
        <v>0</v>
      </c>
      <c r="W2127" t="str">
        <v>0</v>
      </c>
    </row>
    <row r="2128">
      <c r="A2128" t="str">
        <v>AutoTable</v>
      </c>
      <c r="D2128" t="str">
        <v>R-MONTDORE-4</v>
      </c>
      <c r="E2128" t="str">
        <v>RETOUR FEU MONT DORE 2020 1,4G</v>
      </c>
      <c r="F2128" t="str">
        <v>RETOUR FEUX VILLO</v>
      </c>
      <c r="H2128" t="str">
        <v>COLOR STD</v>
      </c>
      <c r="I2128" t="str">
        <v>COMPLET</v>
      </c>
      <c r="J2128" t="str">
        <v>0</v>
      </c>
      <c r="M2128" t="str">
        <v>FR</v>
      </c>
      <c r="O2128" t="str">
        <v>1.4G</v>
      </c>
      <c r="Q2128" t="str">
        <v>43.14</v>
      </c>
      <c r="S2128" t="str">
        <v>0</v>
      </c>
      <c r="T2128" t="str">
        <v>F-00000480</v>
      </c>
      <c r="U2128" t="str">
        <v>1</v>
      </c>
      <c r="V2128" t="str">
        <v>0</v>
      </c>
      <c r="W2128" t="str">
        <v>1</v>
      </c>
    </row>
    <row r="2129">
      <c r="A2129" t="str">
        <v>AutoTable</v>
      </c>
      <c r="D2129" t="str">
        <v>R-MONTPEZAT-4</v>
      </c>
      <c r="E2129" t="str">
        <v>RETOUR FEU MONTPEZAT 1,4G</v>
      </c>
      <c r="F2129" t="str">
        <v>RETOUR FEUX LEFLEIX</v>
      </c>
      <c r="H2129" t="str">
        <v>COLOR STD</v>
      </c>
      <c r="I2129" t="str">
        <v>COMPLET</v>
      </c>
      <c r="J2129" t="str">
        <v>0</v>
      </c>
      <c r="M2129" t="str">
        <v>FR</v>
      </c>
      <c r="O2129" t="str">
        <v>1.4G</v>
      </c>
      <c r="Q2129" t="str">
        <v>20.15</v>
      </c>
      <c r="S2129" t="str">
        <v>0</v>
      </c>
      <c r="T2129" t="str">
        <v>F-00000480</v>
      </c>
      <c r="U2129" t="str">
        <v>1</v>
      </c>
      <c r="V2129" t="str">
        <v>0</v>
      </c>
      <c r="W2129" t="str">
        <v>0</v>
      </c>
    </row>
    <row r="2130">
      <c r="A2130" t="str">
        <v>AutoTable</v>
      </c>
      <c r="D2130" t="str">
        <v>R-NUANCES-4</v>
      </c>
      <c r="E2130" t="str">
        <v>RETOUR FEU NUANCES  1,4G</v>
      </c>
      <c r="F2130" t="str">
        <v>RETOUR FEUX VALLOIS</v>
      </c>
      <c r="H2130" t="str">
        <v>COLOR STD</v>
      </c>
      <c r="I2130" t="str">
        <v>COMPLET</v>
      </c>
      <c r="J2130" t="str">
        <v>0</v>
      </c>
      <c r="M2130" t="str">
        <v>FR</v>
      </c>
      <c r="O2130" t="str">
        <v>1.4G</v>
      </c>
      <c r="Q2130" t="str">
        <v>6.51</v>
      </c>
      <c r="S2130" t="str">
        <v>0</v>
      </c>
      <c r="T2130" t="str">
        <v>F-00000480</v>
      </c>
      <c r="U2130" t="str">
        <v>1</v>
      </c>
      <c r="V2130" t="str">
        <v>0</v>
      </c>
      <c r="W2130" t="str">
        <v>0</v>
      </c>
    </row>
    <row r="2131">
      <c r="A2131" t="str">
        <v>AutoTable</v>
      </c>
      <c r="D2131" t="str">
        <v>R-OUZOUER-4</v>
      </c>
      <c r="E2131" t="str">
        <v>RETOUR FEU OUZOUER 1,4G</v>
      </c>
      <c r="F2131" t="str">
        <v>RETOUR FEUX VILLIERS</v>
      </c>
      <c r="H2131" t="str">
        <v>COLOR STD</v>
      </c>
      <c r="I2131" t="str">
        <v>COMPLET</v>
      </c>
      <c r="J2131" t="str">
        <v>0</v>
      </c>
      <c r="M2131" t="str">
        <v>FR</v>
      </c>
      <c r="O2131" t="str">
        <v>1.4G</v>
      </c>
      <c r="Q2131" t="str">
        <v>17.31</v>
      </c>
      <c r="S2131" t="str">
        <v>0</v>
      </c>
      <c r="T2131" t="str">
        <v>F-00000480</v>
      </c>
      <c r="U2131" t="str">
        <v>1</v>
      </c>
      <c r="V2131" t="str">
        <v>0</v>
      </c>
      <c r="W2131" t="str">
        <v>0</v>
      </c>
    </row>
    <row r="2132">
      <c r="A2132" t="str">
        <v>AutoTable</v>
      </c>
      <c r="D2132" t="str">
        <v>R-PEREZ-4</v>
      </c>
      <c r="E2132" t="str">
        <v>RETOUR FEU PEREZ 1,4G</v>
      </c>
      <c r="F2132" t="str">
        <v>RETOUR FEUX LEFLEIX</v>
      </c>
      <c r="H2132" t="str">
        <v>COLOR STD</v>
      </c>
      <c r="I2132" t="str">
        <v>COMPLET</v>
      </c>
      <c r="J2132" t="str">
        <v>0</v>
      </c>
      <c r="M2132" t="str">
        <v>FR</v>
      </c>
      <c r="O2132" t="str">
        <v>1.4G</v>
      </c>
      <c r="Q2132" t="str">
        <v>19.31</v>
      </c>
      <c r="S2132" t="str">
        <v>0</v>
      </c>
      <c r="T2132" t="str">
        <v>F-00000480</v>
      </c>
      <c r="U2132" t="str">
        <v>1</v>
      </c>
      <c r="V2132" t="str">
        <v>0</v>
      </c>
      <c r="W2132" t="str">
        <v>0</v>
      </c>
    </row>
    <row r="2133">
      <c r="A2133" t="str">
        <v>AutoTable</v>
      </c>
      <c r="D2133" t="str">
        <v>R-PINEY-4</v>
      </c>
      <c r="E2133" t="str">
        <v>RETOUR FEU PINEY 1,4G</v>
      </c>
      <c r="F2133" t="str">
        <v>RETOUR FEUX VALLOIS</v>
      </c>
      <c r="H2133" t="str">
        <v>COLOR STD</v>
      </c>
      <c r="I2133" t="str">
        <v>COMPLET</v>
      </c>
      <c r="J2133" t="str">
        <v>0</v>
      </c>
      <c r="M2133" t="str">
        <v>FR</v>
      </c>
      <c r="O2133" t="str">
        <v>1.4G</v>
      </c>
      <c r="Q2133" t="str">
        <v>12.98</v>
      </c>
      <c r="S2133" t="str">
        <v>0</v>
      </c>
      <c r="T2133" t="str">
        <v>F-00000480</v>
      </c>
      <c r="U2133" t="str">
        <v>1</v>
      </c>
      <c r="V2133" t="str">
        <v>0</v>
      </c>
      <c r="W2133" t="str">
        <v>0</v>
      </c>
    </row>
    <row r="2134">
      <c r="A2134" t="str">
        <v>AutoTable</v>
      </c>
      <c r="D2134" t="str">
        <v>R-SOMMERVILLIER-4</v>
      </c>
      <c r="E2134" t="str">
        <v>RETOUR FEU SOMMERVILLIER 1,4G</v>
      </c>
      <c r="F2134" t="str">
        <v>RETOUR FEUX VALLOIS</v>
      </c>
      <c r="H2134" t="str">
        <v>COLOR STD</v>
      </c>
      <c r="I2134" t="str">
        <v>COMPLET</v>
      </c>
      <c r="J2134" t="str">
        <v>0</v>
      </c>
      <c r="M2134" t="str">
        <v>FR</v>
      </c>
      <c r="O2134" t="str">
        <v>1.4G</v>
      </c>
      <c r="Q2134" t="str">
        <v>9.65</v>
      </c>
      <c r="S2134" t="str">
        <v>0</v>
      </c>
      <c r="T2134" t="str">
        <v>F-00000480</v>
      </c>
      <c r="U2134" t="str">
        <v>1</v>
      </c>
      <c r="V2134" t="str">
        <v>0</v>
      </c>
      <c r="W2134" t="str">
        <v>0</v>
      </c>
    </row>
    <row r="2135">
      <c r="A2135" t="str">
        <v>AutoTable</v>
      </c>
      <c r="D2135" t="str">
        <v>R-ST JEAN D'A</v>
      </c>
      <c r="E2135" t="str">
        <v>RETOUR FEU ST JEAN D'A 1,4G</v>
      </c>
      <c r="F2135" t="str">
        <v>RETOUR FEUX LEFLEIX</v>
      </c>
      <c r="H2135" t="str">
        <v>COLOR STD</v>
      </c>
      <c r="I2135" t="str">
        <v>COMPLET</v>
      </c>
      <c r="J2135" t="str">
        <v>0</v>
      </c>
      <c r="M2135" t="str">
        <v>FR</v>
      </c>
      <c r="O2135" t="str">
        <v>1.4G</v>
      </c>
      <c r="Q2135" t="str">
        <v>18.92</v>
      </c>
      <c r="S2135" t="str">
        <v>0</v>
      </c>
      <c r="T2135" t="str">
        <v>F-00000480</v>
      </c>
      <c r="U2135" t="str">
        <v>1</v>
      </c>
      <c r="V2135" t="str">
        <v>0</v>
      </c>
      <c r="W2135" t="str">
        <v>0</v>
      </c>
    </row>
    <row r="2136">
      <c r="A2136" t="str">
        <v>AutoTable</v>
      </c>
      <c r="D2136" t="str">
        <v>R-STBRIS-4</v>
      </c>
      <c r="E2136" t="str">
        <v>RETOUR FEU ST BRIS LE VINEU  1,4G</v>
      </c>
      <c r="F2136" t="str">
        <v>RETOUR FEUX VILLIERS</v>
      </c>
      <c r="H2136" t="str">
        <v>COLOR STD</v>
      </c>
      <c r="I2136" t="str">
        <v>COMPLET</v>
      </c>
      <c r="J2136" t="str">
        <v>0</v>
      </c>
      <c r="M2136" t="str">
        <v>FR</v>
      </c>
      <c r="O2136" t="str">
        <v>1.4G</v>
      </c>
      <c r="Q2136" t="str">
        <v>10.98</v>
      </c>
      <c r="S2136" t="str">
        <v>0</v>
      </c>
      <c r="T2136" t="str">
        <v>F-00000480</v>
      </c>
      <c r="U2136" t="str">
        <v>1</v>
      </c>
      <c r="V2136" t="str">
        <v>0</v>
      </c>
      <c r="W2136" t="str">
        <v>0</v>
      </c>
    </row>
    <row r="2137">
      <c r="A2137" t="str">
        <v>AutoTable</v>
      </c>
      <c r="D2137" t="str">
        <v>R-STCHEF-4</v>
      </c>
      <c r="E2137" t="str">
        <v>RETOUR FEU ST CHEF 2020 1,4G</v>
      </c>
      <c r="F2137" t="str">
        <v>RETOUR FEUX PORCIEU</v>
      </c>
      <c r="H2137" t="str">
        <v>COLOR STD</v>
      </c>
      <c r="I2137" t="str">
        <v>COMPLET</v>
      </c>
      <c r="J2137" t="str">
        <v>0</v>
      </c>
      <c r="M2137" t="str">
        <v>FR</v>
      </c>
      <c r="O2137" t="str">
        <v>1.4G</v>
      </c>
      <c r="Q2137" t="str">
        <v>14.57</v>
      </c>
      <c r="S2137" t="str">
        <v>0</v>
      </c>
      <c r="T2137" t="str">
        <v>F-00000480</v>
      </c>
      <c r="U2137" t="str">
        <v>1</v>
      </c>
      <c r="V2137" t="str">
        <v>0</v>
      </c>
      <c r="W2137" t="str">
        <v>0</v>
      </c>
    </row>
    <row r="2138">
      <c r="A2138" t="str">
        <v>AutoTable</v>
      </c>
      <c r="D2138" t="str">
        <v>R-STMARTINARY-4</v>
      </c>
      <c r="E2138" t="str">
        <v>RETOUR FEU ST MARTIN D ARY 1,4G</v>
      </c>
      <c r="F2138" t="str">
        <v>RETOUR FEUX LEFLEIX</v>
      </c>
      <c r="H2138" t="str">
        <v>COLOR STD</v>
      </c>
      <c r="I2138" t="str">
        <v>COMPLET</v>
      </c>
      <c r="J2138" t="str">
        <v>0</v>
      </c>
      <c r="M2138" t="str">
        <v>FR</v>
      </c>
      <c r="O2138" t="str">
        <v>1.4G</v>
      </c>
      <c r="Q2138" t="str">
        <v>13.39</v>
      </c>
      <c r="S2138" t="str">
        <v>0</v>
      </c>
      <c r="T2138" t="str">
        <v>F-00000480</v>
      </c>
      <c r="U2138" t="str">
        <v>1</v>
      </c>
      <c r="V2138" t="str">
        <v>0</v>
      </c>
      <c r="W2138" t="str">
        <v>0</v>
      </c>
    </row>
    <row r="2139">
      <c r="A2139" t="str">
        <v>AutoTable</v>
      </c>
      <c r="D2139" t="str">
        <v>R-STMARTINFRUG-4</v>
      </c>
      <c r="E2139" t="str">
        <v>RETOUR FEU STMARTIN DE FRUGERES 1,4G</v>
      </c>
      <c r="F2139" t="str">
        <v>RETOUR FEUX LEFLEIX</v>
      </c>
      <c r="H2139" t="str">
        <v>COLOR STD</v>
      </c>
      <c r="I2139" t="str">
        <v>COMPLET</v>
      </c>
      <c r="J2139" t="str">
        <v>0</v>
      </c>
      <c r="M2139" t="str">
        <v>FR</v>
      </c>
      <c r="O2139" t="str">
        <v>1.4G</v>
      </c>
      <c r="Q2139" t="str">
        <v>7.55</v>
      </c>
      <c r="S2139" t="str">
        <v>0</v>
      </c>
      <c r="T2139" t="str">
        <v>F-00000480</v>
      </c>
      <c r="U2139" t="str">
        <v>1</v>
      </c>
      <c r="V2139" t="str">
        <v>0</v>
      </c>
      <c r="W2139" t="str">
        <v>0</v>
      </c>
    </row>
    <row r="2140">
      <c r="A2140" t="str">
        <v>AutoTable</v>
      </c>
      <c r="D2140" t="str">
        <v>R-STVALERIEN-4</v>
      </c>
      <c r="E2140" t="str">
        <v>RETOUR FEU ST VALERIEN  1,4G</v>
      </c>
      <c r="F2140" t="str">
        <v>RETOUR FEUX VILLIERS</v>
      </c>
      <c r="H2140" t="str">
        <v>COLOR STD</v>
      </c>
      <c r="I2140" t="str">
        <v>COMPLET</v>
      </c>
      <c r="J2140" t="str">
        <v>0</v>
      </c>
      <c r="M2140" t="str">
        <v>FR</v>
      </c>
      <c r="O2140" t="str">
        <v>1.4G</v>
      </c>
      <c r="Q2140" t="str">
        <v>16.68</v>
      </c>
      <c r="S2140" t="str">
        <v>0</v>
      </c>
      <c r="T2140" t="str">
        <v>F-00000480</v>
      </c>
      <c r="U2140" t="str">
        <v>1</v>
      </c>
      <c r="V2140" t="str">
        <v>0</v>
      </c>
      <c r="W2140" t="str">
        <v>0</v>
      </c>
    </row>
    <row r="2141">
      <c r="A2141" t="str">
        <v>AutoTable</v>
      </c>
      <c r="D2141" t="str">
        <v>R-THEYS-4</v>
      </c>
      <c r="E2141" t="str">
        <v>RETOUR FEU THEYS 1,4G</v>
      </c>
      <c r="F2141" t="str">
        <v>RETOUR FEUX LEFLEIX</v>
      </c>
      <c r="H2141" t="str">
        <v>COLOR STD</v>
      </c>
      <c r="I2141" t="str">
        <v>COMPLET</v>
      </c>
      <c r="J2141" t="str">
        <v>0</v>
      </c>
      <c r="M2141" t="str">
        <v>FR</v>
      </c>
      <c r="O2141" t="str">
        <v>1.4G</v>
      </c>
      <c r="Q2141" t="str">
        <v>6.92</v>
      </c>
      <c r="S2141" t="str">
        <v>0</v>
      </c>
      <c r="T2141" t="str">
        <v>F-00000480</v>
      </c>
      <c r="U2141" t="str">
        <v>1</v>
      </c>
      <c r="V2141" t="str">
        <v>0</v>
      </c>
      <c r="W2141" t="str">
        <v>0</v>
      </c>
    </row>
    <row r="2142">
      <c r="A2142" t="str">
        <v>AutoTable</v>
      </c>
      <c r="D2142" t="str">
        <v>R-YSSINGEAUX-4</v>
      </c>
      <c r="E2142" t="str">
        <v>RETOUR FEU YSSINGEAUX 1,4G</v>
      </c>
      <c r="F2142" t="str">
        <v>RETOUR FEUX LEFLEIX</v>
      </c>
      <c r="H2142" t="str">
        <v>COLOR STD</v>
      </c>
      <c r="I2142" t="str">
        <v>COMPLET</v>
      </c>
      <c r="J2142" t="str">
        <v>0</v>
      </c>
      <c r="M2142" t="str">
        <v>FR</v>
      </c>
      <c r="O2142" t="str">
        <v>1.4G</v>
      </c>
      <c r="Q2142" t="str">
        <v>20.93</v>
      </c>
      <c r="S2142" t="str">
        <v>0</v>
      </c>
      <c r="T2142" t="str">
        <v>F-00000480</v>
      </c>
      <c r="U2142" t="str">
        <v>1</v>
      </c>
      <c r="V2142" t="str">
        <v>0</v>
      </c>
      <c r="W2142" t="str">
        <v>1</v>
      </c>
    </row>
    <row r="2143">
      <c r="A2143" t="str">
        <v>AutoTable</v>
      </c>
      <c r="D2143" t="str">
        <v>94075-20R5</v>
      </c>
      <c r="E2143" t="str">
        <v>GRAPPE 75 MM R5 FILET OR CASCADE R5</v>
      </c>
      <c r="F2143" t="str">
        <v>COLOR/STANDARD</v>
      </c>
      <c r="H2143" t="str">
        <v>COLOR STD</v>
      </c>
      <c r="I2143" t="str">
        <v>GR/BOM</v>
      </c>
      <c r="J2143" t="str">
        <v>75</v>
      </c>
      <c r="K2143" t="str">
        <v>SPECIAL CASCADE</v>
      </c>
      <c r="L2143" t="str">
        <v>OR</v>
      </c>
      <c r="M2143" t="str">
        <v>FR</v>
      </c>
      <c r="N2143" t="str">
        <v>F4</v>
      </c>
      <c r="O2143" t="str">
        <v>1.3G</v>
      </c>
      <c r="P2143" t="str">
        <v>1008-F4-69252666</v>
      </c>
      <c r="Q2143" t="str">
        <v>0.625</v>
      </c>
      <c r="R2143" t="str">
        <v>30</v>
      </c>
      <c r="S2143" t="str">
        <v>75</v>
      </c>
      <c r="T2143" t="str">
        <v>F-00000480</v>
      </c>
      <c r="U2143" t="str">
        <v>87</v>
      </c>
      <c r="V2143" t="str">
        <v>9.58705</v>
      </c>
      <c r="W2143" t="str">
        <v>0</v>
      </c>
    </row>
    <row r="2144">
      <c r="A2144" t="str">
        <v>AutoTable</v>
      </c>
      <c r="D2144" t="str">
        <v>GR10MF3</v>
      </c>
      <c r="E2144" t="str">
        <v>GRAPPE 100MM R3 ASSORTIES F4</v>
      </c>
      <c r="F2144" t="str">
        <v>COLOR/STANDARD</v>
      </c>
      <c r="H2144" t="str">
        <v>COLOR STD</v>
      </c>
      <c r="I2144" t="str">
        <v>GR/BOM</v>
      </c>
      <c r="J2144" t="str">
        <v>100</v>
      </c>
      <c r="K2144" t="str">
        <v>MULTI EFFETS</v>
      </c>
      <c r="L2144" t="str">
        <v>MULTICOLORE</v>
      </c>
      <c r="M2144" t="str">
        <v>CN</v>
      </c>
      <c r="N2144" t="str">
        <v>F4</v>
      </c>
      <c r="O2144" t="str">
        <v>1.3G</v>
      </c>
      <c r="P2144" t="str">
        <v>1008-F4-69250665</v>
      </c>
      <c r="Q2144" t="str">
        <v>1.725</v>
      </c>
      <c r="R2144" t="str">
        <v>25</v>
      </c>
      <c r="S2144" t="str">
        <v>100</v>
      </c>
      <c r="T2144" t="str">
        <v>F-00000300</v>
      </c>
      <c r="U2144" t="str">
        <v>500</v>
      </c>
      <c r="V2144" t="str">
        <v>12.6356</v>
      </c>
      <c r="W2144" t="str">
        <v>0</v>
      </c>
    </row>
    <row r="2145">
      <c r="A2145" t="str">
        <v>AutoTable</v>
      </c>
      <c r="D2145" t="str">
        <v>GR10MF5</v>
      </c>
      <c r="E2145" t="str">
        <v>GRAPPE 100MM R5 ASSORTIES F4</v>
      </c>
      <c r="F2145" t="str">
        <v>COLOR/STANDARD</v>
      </c>
      <c r="H2145" t="str">
        <v>COLOR STD</v>
      </c>
      <c r="I2145" t="str">
        <v>GR/BOM</v>
      </c>
      <c r="J2145" t="str">
        <v>100</v>
      </c>
      <c r="K2145" t="str">
        <v>MULTI EFFETS</v>
      </c>
      <c r="L2145" t="str">
        <v>MULTICOLORE</v>
      </c>
      <c r="M2145" t="str">
        <v>CN</v>
      </c>
      <c r="N2145" t="str">
        <v>F4</v>
      </c>
      <c r="O2145" t="str">
        <v>1.3G</v>
      </c>
      <c r="P2145" t="str">
        <v>1008-F4-69250665</v>
      </c>
      <c r="Q2145" t="str">
        <v>1.725</v>
      </c>
      <c r="R2145" t="str">
        <v>25</v>
      </c>
      <c r="S2145" t="str">
        <v>100</v>
      </c>
      <c r="T2145" t="str">
        <v>F-00000300</v>
      </c>
      <c r="U2145" t="str">
        <v>316</v>
      </c>
      <c r="V2145" t="str">
        <v>12.63563</v>
      </c>
      <c r="W2145" t="str">
        <v>0</v>
      </c>
    </row>
    <row r="2146">
      <c r="A2146" t="str">
        <v>AutoTable</v>
      </c>
      <c r="D2146" t="str">
        <v>GR75CARS</v>
      </c>
      <c r="E2146" t="str">
        <v>GRAPPE Ø75 R5 CLIGNOTANT ARGENT F4</v>
      </c>
      <c r="F2146" t="str">
        <v>COLOR/STANDARD</v>
      </c>
      <c r="H2146" t="str">
        <v>COLOR STD</v>
      </c>
      <c r="I2146" t="str">
        <v>GR/BOM</v>
      </c>
      <c r="J2146" t="str">
        <v>75</v>
      </c>
      <c r="K2146" t="str">
        <v>MULTI EFFETS</v>
      </c>
      <c r="L2146" t="str">
        <v>ARGENT</v>
      </c>
      <c r="M2146" t="str">
        <v>CN</v>
      </c>
      <c r="N2146" t="str">
        <v>F4</v>
      </c>
      <c r="O2146" t="str">
        <v>1.3G</v>
      </c>
      <c r="P2146" t="str">
        <v>1008-F4-69252667</v>
      </c>
      <c r="Q2146" t="str">
        <v>0.7</v>
      </c>
      <c r="R2146" t="str">
        <v>25</v>
      </c>
      <c r="S2146" t="str">
        <v>75</v>
      </c>
      <c r="T2146" t="str">
        <v>F-00000300</v>
      </c>
      <c r="U2146" t="str">
        <v>0</v>
      </c>
      <c r="V2146" t="str">
        <v>7.19258</v>
      </c>
      <c r="W2146" t="str">
        <v>0</v>
      </c>
    </row>
    <row r="2147">
      <c r="A2147" t="str">
        <v>AutoTable</v>
      </c>
      <c r="D2147" t="str">
        <v>GR75FB5</v>
      </c>
      <c r="E2147" t="str">
        <v>GRAPPE Ø75 R5 FRISSON BLANC</v>
      </c>
      <c r="F2147" t="str">
        <v>COLOR/STANDARD</v>
      </c>
      <c r="H2147" t="str">
        <v>COLOR STD</v>
      </c>
      <c r="I2147" t="str">
        <v>GR/BOM</v>
      </c>
      <c r="J2147" t="str">
        <v>75</v>
      </c>
      <c r="K2147" t="str">
        <v>MULTI EFFETS</v>
      </c>
      <c r="L2147" t="str">
        <v>FRISSON</v>
      </c>
      <c r="M2147" t="str">
        <v>CN</v>
      </c>
      <c r="N2147" t="str">
        <v>F4</v>
      </c>
      <c r="O2147" t="str">
        <v>1.3G</v>
      </c>
      <c r="P2147" t="str">
        <v>1008-F4-69252667</v>
      </c>
      <c r="Q2147" t="str">
        <v>0.7</v>
      </c>
      <c r="R2147" t="str">
        <v>25</v>
      </c>
      <c r="S2147" t="str">
        <v>75</v>
      </c>
      <c r="T2147" t="str">
        <v>F-00000300</v>
      </c>
      <c r="U2147" t="str">
        <v>0</v>
      </c>
      <c r="V2147" t="str">
        <v>5.62</v>
      </c>
      <c r="W2147" t="str">
        <v>0</v>
      </c>
    </row>
    <row r="2148">
      <c r="A2148" t="str">
        <v>AutoTable</v>
      </c>
      <c r="D2148" t="str">
        <v>GR75MF3</v>
      </c>
      <c r="E2148" t="str">
        <v>GRAPPE 75MM R3 ASSORTIES F4</v>
      </c>
      <c r="F2148" t="str">
        <v>COLOR/STANDARD</v>
      </c>
      <c r="H2148" t="str">
        <v>COLOR STD</v>
      </c>
      <c r="I2148" t="str">
        <v>GR/BOM</v>
      </c>
      <c r="J2148" t="str">
        <v>75</v>
      </c>
      <c r="K2148" t="str">
        <v>PIVOINE</v>
      </c>
      <c r="L2148" t="str">
        <v>MULTICOLORE</v>
      </c>
      <c r="M2148" t="str">
        <v>CN</v>
      </c>
      <c r="N2148" t="str">
        <v>F4</v>
      </c>
      <c r="O2148" t="str">
        <v>1.3G</v>
      </c>
      <c r="P2148" t="str">
        <v>1008-F4-69252667</v>
      </c>
      <c r="Q2148" t="str">
        <v>0.7</v>
      </c>
      <c r="R2148" t="str">
        <v>25</v>
      </c>
      <c r="S2148" t="str">
        <v>75</v>
      </c>
      <c r="T2148" t="str">
        <v>F-00000300</v>
      </c>
      <c r="U2148" t="str">
        <v>3805</v>
      </c>
      <c r="V2148" t="str">
        <v>6.6637</v>
      </c>
      <c r="W2148" t="str">
        <v>0</v>
      </c>
    </row>
    <row r="2149">
      <c r="A2149" t="str">
        <v>AutoTable</v>
      </c>
      <c r="D2149" t="str">
        <v>GR75MF5</v>
      </c>
      <c r="E2149" t="str">
        <v>GRAPPE 75MM R5 ASSORTIES F4</v>
      </c>
      <c r="F2149" t="str">
        <v>COLOR/STANDARD</v>
      </c>
      <c r="H2149" t="str">
        <v>COLOR STD</v>
      </c>
      <c r="I2149" t="str">
        <v>GR/BOM</v>
      </c>
      <c r="J2149" t="str">
        <v>75</v>
      </c>
      <c r="K2149" t="str">
        <v>MULTI EFFETS</v>
      </c>
      <c r="L2149" t="str">
        <v>MULTICOLORE</v>
      </c>
      <c r="M2149" t="str">
        <v>CN</v>
      </c>
      <c r="N2149" t="str">
        <v>F4</v>
      </c>
      <c r="O2149" t="str">
        <v>1.3G</v>
      </c>
      <c r="P2149" t="str">
        <v>1008-F4-69252667</v>
      </c>
      <c r="Q2149" t="str">
        <v>0.7</v>
      </c>
      <c r="R2149" t="str">
        <v>25</v>
      </c>
      <c r="S2149" t="str">
        <v>75</v>
      </c>
      <c r="T2149" t="str">
        <v>F-00000300</v>
      </c>
      <c r="U2149" t="str">
        <v>1027</v>
      </c>
      <c r="V2149" t="str">
        <v>6.7806</v>
      </c>
      <c r="W2149" t="str">
        <v>0</v>
      </c>
    </row>
    <row r="2150">
      <c r="A2150" t="str">
        <v>AutoTable</v>
      </c>
      <c r="D2150" t="str">
        <v>GR75ORRO5</v>
      </c>
      <c r="E2150" t="str">
        <v>GRAPPE 5 BOMBES Ø75 R5  OR ROSE</v>
      </c>
      <c r="F2150" t="str">
        <v>COLOR/STANDARD</v>
      </c>
      <c r="H2150" t="str">
        <v>COLOR STD</v>
      </c>
      <c r="I2150" t="str">
        <v>GR/BOM</v>
      </c>
      <c r="J2150" t="str">
        <v>75</v>
      </c>
      <c r="K2150" t="str">
        <v>MULTI EFFETS</v>
      </c>
      <c r="L2150" t="str">
        <v>OR</v>
      </c>
      <c r="M2150" t="str">
        <v>CN</v>
      </c>
      <c r="N2150" t="str">
        <v>F4</v>
      </c>
      <c r="O2150" t="str">
        <v>1.3G</v>
      </c>
      <c r="P2150" t="str">
        <v>1008-F4-69252667</v>
      </c>
      <c r="Q2150" t="str">
        <v>0.7</v>
      </c>
      <c r="R2150" t="str">
        <v>25</v>
      </c>
      <c r="S2150" t="str">
        <v>75</v>
      </c>
      <c r="T2150" t="str">
        <v>F-00000300</v>
      </c>
      <c r="U2150" t="str">
        <v>10</v>
      </c>
      <c r="V2150" t="str">
        <v>7.65545</v>
      </c>
      <c r="W2150" t="str">
        <v>0</v>
      </c>
    </row>
    <row r="2151">
      <c r="A2151" t="str">
        <v>AutoTable</v>
      </c>
      <c r="D2151" t="str">
        <v>49892</v>
      </c>
      <c r="E2151" t="str">
        <v>OPTION 12</v>
      </c>
      <c r="F2151" t="str">
        <v>COLOR/STANDARD</v>
      </c>
      <c r="H2151" t="str">
        <v>COLOR STD</v>
      </c>
      <c r="I2151" t="str">
        <v>OPTION</v>
      </c>
      <c r="J2151" t="str">
        <v>0</v>
      </c>
      <c r="K2151" t="str">
        <v>PIVOINE</v>
      </c>
      <c r="L2151" t="str">
        <v>ASSORTI</v>
      </c>
      <c r="M2151" t="str">
        <v>FR</v>
      </c>
      <c r="N2151" t="str">
        <v>F4</v>
      </c>
      <c r="O2151" t="str">
        <v>1.3G</v>
      </c>
      <c r="P2151" t="str">
        <v>1008-F4-69252667</v>
      </c>
      <c r="Q2151" t="str">
        <v>2.8</v>
      </c>
      <c r="S2151" t="str">
        <v>0</v>
      </c>
      <c r="T2151" t="str">
        <v>F-00000480</v>
      </c>
      <c r="U2151" t="str">
        <v>6</v>
      </c>
      <c r="V2151" t="str">
        <v>12.46</v>
      </c>
      <c r="W2151" t="str">
        <v>6</v>
      </c>
    </row>
    <row r="2152">
      <c r="A2152" t="str">
        <v>AutoTable</v>
      </c>
      <c r="D2152" t="str">
        <v>49880</v>
      </c>
      <c r="E2152" t="str">
        <v>91010-23/06/05/09/18  20SEC EN T POUR RENF 9</v>
      </c>
      <c r="F2152" t="str">
        <v>COLOR/STANDARD</v>
      </c>
      <c r="H2152" t="str">
        <v>COLOR STD</v>
      </c>
      <c r="I2152" t="str">
        <v>OPTION</v>
      </c>
      <c r="J2152" t="str">
        <v>0</v>
      </c>
      <c r="M2152" t="str">
        <v>FR</v>
      </c>
      <c r="O2152" t="str">
        <v>1.3G</v>
      </c>
      <c r="Q2152" t="str">
        <v>0.855</v>
      </c>
      <c r="S2152" t="str">
        <v>0</v>
      </c>
      <c r="T2152" t="str">
        <v>F-00000480</v>
      </c>
      <c r="U2152" t="str">
        <v>18</v>
      </c>
      <c r="V2152" t="str">
        <v>9.62667</v>
      </c>
      <c r="W2152" t="str">
        <v>0</v>
      </c>
    </row>
    <row r="2153">
      <c r="A2153" t="str">
        <v>AutoTable</v>
      </c>
      <c r="D2153" t="str">
        <v>49881</v>
      </c>
      <c r="E2153" t="str">
        <v>9 BOMBES RENFORT DE SÉQUENCES – CAL. 100 MM</v>
      </c>
      <c r="F2153" t="str">
        <v>COLOR/STANDARD</v>
      </c>
      <c r="H2153" t="str">
        <v>COLOR STD</v>
      </c>
      <c r="I2153" t="str">
        <v>OPTION</v>
      </c>
      <c r="J2153" t="str">
        <v>0</v>
      </c>
      <c r="K2153" t="str">
        <v>PIVOINE</v>
      </c>
      <c r="L2153" t="str">
        <v>ASSORTI</v>
      </c>
      <c r="M2153" t="str">
        <v>FR</v>
      </c>
      <c r="N2153" t="str">
        <v>F4</v>
      </c>
      <c r="O2153" t="str">
        <v>1.3G</v>
      </c>
      <c r="P2153" t="str">
        <v>1008-F4-69252665</v>
      </c>
      <c r="Q2153" t="str">
        <v>2.88</v>
      </c>
      <c r="S2153" t="str">
        <v>0</v>
      </c>
      <c r="T2153" t="str">
        <v>F-00000480</v>
      </c>
      <c r="U2153" t="str">
        <v>12</v>
      </c>
      <c r="V2153" t="str">
        <v>17.02667</v>
      </c>
      <c r="W2153" t="str">
        <v>3</v>
      </c>
    </row>
    <row r="2154">
      <c r="A2154" t="str">
        <v>AutoTable</v>
      </c>
      <c r="D2154" t="str">
        <v>49882</v>
      </c>
      <c r="E2154" t="str">
        <v>OPTION 2</v>
      </c>
      <c r="F2154" t="str">
        <v>COLOR/STANDARD</v>
      </c>
      <c r="H2154" t="str">
        <v>COLOR STD</v>
      </c>
      <c r="I2154" t="str">
        <v>OPTION</v>
      </c>
      <c r="J2154" t="str">
        <v>0</v>
      </c>
      <c r="K2154" t="str">
        <v>PIVOINE FILET</v>
      </c>
      <c r="L2154" t="str">
        <v>ASSORTI</v>
      </c>
      <c r="M2154" t="str">
        <v>FR</v>
      </c>
      <c r="N2154" t="str">
        <v>F4</v>
      </c>
      <c r="O2154" t="str">
        <v>1.3G</v>
      </c>
      <c r="P2154" t="str">
        <v>1008-F4-69252665</v>
      </c>
      <c r="Q2154" t="str">
        <v>3.2</v>
      </c>
      <c r="S2154" t="str">
        <v>0</v>
      </c>
      <c r="T2154" t="str">
        <v>F-00000480</v>
      </c>
      <c r="U2154" t="str">
        <v>8</v>
      </c>
      <c r="V2154" t="str">
        <v>18.73</v>
      </c>
      <c r="W2154" t="str">
        <v>2</v>
      </c>
    </row>
    <row r="2155">
      <c r="A2155" t="str">
        <v>AutoTable</v>
      </c>
      <c r="D2155" t="str">
        <v>49888</v>
      </c>
      <c r="E2155" t="str">
        <v>OPTION 8</v>
      </c>
      <c r="F2155" t="str">
        <v>COLOR/STANDARD</v>
      </c>
      <c r="H2155" t="str">
        <v>COLOR STD</v>
      </c>
      <c r="I2155" t="str">
        <v>OPTION</v>
      </c>
      <c r="J2155" t="str">
        <v>0</v>
      </c>
      <c r="K2155" t="str">
        <v>PIVOINE</v>
      </c>
      <c r="L2155" t="str">
        <v>MULTICOLORE</v>
      </c>
      <c r="M2155" t="str">
        <v>FR</v>
      </c>
      <c r="N2155" t="str">
        <v>F4</v>
      </c>
      <c r="O2155" t="str">
        <v>1.3G</v>
      </c>
      <c r="P2155" t="str">
        <v>1008-F4-69252665</v>
      </c>
      <c r="Q2155" t="str">
        <v>0.96</v>
      </c>
      <c r="S2155" t="str">
        <v>0</v>
      </c>
      <c r="T2155" t="str">
        <v>F-00000480</v>
      </c>
      <c r="U2155" t="str">
        <v>9</v>
      </c>
      <c r="V2155" t="str">
        <v>3.68</v>
      </c>
      <c r="W2155" t="str">
        <v>7</v>
      </c>
    </row>
    <row r="2156">
      <c r="A2156" t="str">
        <v>AutoTable</v>
      </c>
      <c r="D2156" t="str">
        <v>49889</v>
      </c>
      <c r="E2156" t="str">
        <v>OPTION 9</v>
      </c>
      <c r="F2156" t="str">
        <v>COLOR/STANDARD</v>
      </c>
      <c r="H2156" t="str">
        <v>COLOR STD</v>
      </c>
      <c r="I2156" t="str">
        <v>OPTION</v>
      </c>
      <c r="J2156" t="str">
        <v>0</v>
      </c>
      <c r="K2156" t="str">
        <v>PIVOINE</v>
      </c>
      <c r="L2156" t="str">
        <v>ASSORTI</v>
      </c>
      <c r="M2156" t="str">
        <v>FR</v>
      </c>
      <c r="N2156" t="str">
        <v>F4</v>
      </c>
      <c r="O2156" t="str">
        <v>1.3G</v>
      </c>
      <c r="P2156" t="str">
        <v>1008-F4-69253577</v>
      </c>
      <c r="Q2156" t="str">
        <v>0.85</v>
      </c>
      <c r="S2156" t="str">
        <v>0</v>
      </c>
      <c r="T2156" t="str">
        <v>F-00000480</v>
      </c>
      <c r="U2156" t="str">
        <v>19</v>
      </c>
      <c r="V2156" t="str">
        <v>11.26333</v>
      </c>
      <c r="W2156" t="str">
        <v>1</v>
      </c>
    </row>
    <row r="2157">
      <c r="A2157" t="str">
        <v>AutoTable</v>
      </c>
      <c r="D2157" t="str">
        <v>49891</v>
      </c>
      <c r="E2157" t="str">
        <v>2 ODYSÉE VERNE</v>
      </c>
      <c r="F2157" t="str">
        <v>COLOR/STANDARD</v>
      </c>
      <c r="H2157" t="str">
        <v>COLOR STD</v>
      </c>
      <c r="I2157" t="str">
        <v>OPTION</v>
      </c>
      <c r="J2157" t="str">
        <v>0</v>
      </c>
      <c r="K2157" t="str">
        <v>BOMBE</v>
      </c>
      <c r="L2157" t="str">
        <v>ASSORTI</v>
      </c>
      <c r="M2157" t="str">
        <v>FR</v>
      </c>
      <c r="N2157" t="str">
        <v>F3</v>
      </c>
      <c r="O2157" t="str">
        <v>1.3G</v>
      </c>
      <c r="P2157" t="str">
        <v>1008-F3-69254049</v>
      </c>
      <c r="Q2157" t="str">
        <v>0.696</v>
      </c>
      <c r="S2157" t="str">
        <v>0</v>
      </c>
      <c r="T2157" t="str">
        <v>F-00000480</v>
      </c>
      <c r="U2157" t="str">
        <v>0</v>
      </c>
      <c r="V2157" t="str">
        <v>10.32</v>
      </c>
      <c r="W2157" t="str">
        <v>0</v>
      </c>
    </row>
    <row r="2158">
      <c r="A2158" t="str">
        <v>AutoTable</v>
      </c>
      <c r="D2158" t="str">
        <v>49895</v>
      </c>
      <c r="E2158" t="str">
        <v>OPTION 15</v>
      </c>
      <c r="F2158" t="str">
        <v>COLOR/STANDARD</v>
      </c>
      <c r="H2158" t="str">
        <v>COLOR STD</v>
      </c>
      <c r="I2158" t="str">
        <v>OPTION</v>
      </c>
      <c r="J2158" t="str">
        <v>0</v>
      </c>
      <c r="K2158" t="str">
        <v>GEOMETRIE MOTIF</v>
      </c>
      <c r="L2158" t="str">
        <v>ASSORTI</v>
      </c>
      <c r="M2158" t="str">
        <v>FR</v>
      </c>
      <c r="N2158" t="str">
        <v>F4</v>
      </c>
      <c r="O2158" t="str">
        <v>1.3G</v>
      </c>
      <c r="P2158" t="str">
        <v>1008-F4-69246116/69252665</v>
      </c>
      <c r="Q2158" t="str">
        <v>1.355</v>
      </c>
      <c r="S2158" t="str">
        <v>0</v>
      </c>
      <c r="T2158" t="str">
        <v>F-00000480</v>
      </c>
      <c r="U2158" t="str">
        <v>51</v>
      </c>
      <c r="V2158" t="str">
        <v>12.7125</v>
      </c>
      <c r="W2158" t="str">
        <v>2</v>
      </c>
    </row>
    <row r="2159">
      <c r="A2159" t="str">
        <v>AutoTable</v>
      </c>
      <c r="D2159" t="str">
        <v>49897</v>
      </c>
      <c r="E2159" t="str">
        <v>OPTION 17</v>
      </c>
      <c r="F2159" t="str">
        <v>COLOR/STANDARD</v>
      </c>
      <c r="H2159" t="str">
        <v>COLOR STD</v>
      </c>
      <c r="I2159" t="str">
        <v>OPTION</v>
      </c>
      <c r="J2159" t="str">
        <v>0</v>
      </c>
      <c r="K2159" t="str">
        <v>SPECIAL CASCADE</v>
      </c>
      <c r="L2159" t="str">
        <v>OR</v>
      </c>
      <c r="M2159" t="str">
        <v>FR</v>
      </c>
      <c r="N2159" t="str">
        <v>F4</v>
      </c>
      <c r="O2159" t="str">
        <v>1.3G</v>
      </c>
      <c r="P2159" t="str">
        <v>1008-F4-69252666</v>
      </c>
      <c r="Q2159" t="str">
        <v>1.875</v>
      </c>
      <c r="S2159" t="str">
        <v>0</v>
      </c>
      <c r="T2159" t="str">
        <v>F-00000480</v>
      </c>
      <c r="U2159" t="str">
        <v>24</v>
      </c>
      <c r="V2159" t="str">
        <v>23.01</v>
      </c>
      <c r="W2159" t="str">
        <v>5</v>
      </c>
    </row>
    <row r="2160">
      <c r="A2160" t="str">
        <v>AutoTable</v>
      </c>
      <c r="D2160" t="str">
        <v>49898</v>
      </c>
      <c r="E2160" t="str">
        <v>OPTION N°18 PLUS DE DESIGN</v>
      </c>
      <c r="F2160" t="str">
        <v>COLOR/STANDARD</v>
      </c>
      <c r="H2160" t="str">
        <v>COLOR STD</v>
      </c>
      <c r="I2160" t="str">
        <v>OPTION</v>
      </c>
      <c r="J2160" t="str">
        <v>0</v>
      </c>
      <c r="K2160" t="str">
        <v>MULTI EFFETS</v>
      </c>
      <c r="L2160" t="str">
        <v>OR</v>
      </c>
      <c r="M2160" t="str">
        <v>EU</v>
      </c>
      <c r="N2160" t="str">
        <v>F4</v>
      </c>
      <c r="O2160" t="str">
        <v>1.3G</v>
      </c>
      <c r="Q2160" t="str">
        <v>2.19</v>
      </c>
      <c r="S2160" t="str">
        <v>0</v>
      </c>
      <c r="T2160" t="str">
        <v>F-00000211</v>
      </c>
      <c r="U2160" t="str">
        <v>18</v>
      </c>
      <c r="V2160" t="str">
        <v>91.595</v>
      </c>
      <c r="W2160" t="str">
        <v>1</v>
      </c>
    </row>
    <row r="2161">
      <c r="A2161" t="str">
        <v>AutoTable</v>
      </c>
      <c r="D2161" t="str">
        <v>49883</v>
      </c>
      <c r="E2161" t="str">
        <v>1 RENFORT ORIS ROUGE  + 1 RENFORT ANTARIS MULTICOL</v>
      </c>
      <c r="F2161" t="str">
        <v>COLOR/STANDARD</v>
      </c>
      <c r="H2161" t="str">
        <v>COLOR STD</v>
      </c>
      <c r="I2161" t="str">
        <v>OPTION</v>
      </c>
      <c r="J2161" t="str">
        <v>0</v>
      </c>
      <c r="K2161" t="str">
        <v>MULTI EFFETS</v>
      </c>
      <c r="L2161" t="str">
        <v>ASSORTI</v>
      </c>
      <c r="M2161" t="str">
        <v>FR</v>
      </c>
      <c r="N2161" t="str">
        <v>F4</v>
      </c>
      <c r="O2161" t="str">
        <v>1.4G</v>
      </c>
      <c r="P2161" t="str">
        <v>1008-F4-69242604/1008-F2-69254320</v>
      </c>
      <c r="Q2161" t="str">
        <v>0.792</v>
      </c>
      <c r="S2161" t="str">
        <v>0</v>
      </c>
      <c r="T2161" t="str">
        <v>F-00000480</v>
      </c>
      <c r="U2161" t="str">
        <v>0</v>
      </c>
      <c r="V2161" t="str">
        <v>7.48</v>
      </c>
      <c r="W2161" t="str">
        <v>0</v>
      </c>
    </row>
    <row r="2162">
      <c r="A2162" t="str">
        <v>AutoTable</v>
      </c>
      <c r="D2162" t="str">
        <v>49884</v>
      </c>
      <c r="E2162" t="str">
        <v>1 RENFORT SUPERNOVA + 1 RENFORT GAÏA</v>
      </c>
      <c r="F2162" t="str">
        <v>COLOR/STANDARD</v>
      </c>
      <c r="H2162" t="str">
        <v>COLOR STD</v>
      </c>
      <c r="I2162" t="str">
        <v>OPTION</v>
      </c>
      <c r="J2162" t="str">
        <v>0</v>
      </c>
      <c r="K2162" t="str">
        <v>MULTI EFFETS</v>
      </c>
      <c r="L2162" t="str">
        <v>ASSORTI</v>
      </c>
      <c r="M2162" t="str">
        <v>FR</v>
      </c>
      <c r="N2162" t="str">
        <v>F4</v>
      </c>
      <c r="O2162" t="str">
        <v>1.4G</v>
      </c>
      <c r="P2162" t="str">
        <v>2463-F4-0057/1008-F3-69254049</v>
      </c>
      <c r="Q2162" t="str">
        <v>1.338</v>
      </c>
      <c r="S2162" t="str">
        <v>0</v>
      </c>
      <c r="T2162" t="str">
        <v>F-00000480</v>
      </c>
      <c r="U2162" t="str">
        <v>0</v>
      </c>
      <c r="V2162" t="str">
        <v>19.48</v>
      </c>
      <c r="W2162" t="str">
        <v>0</v>
      </c>
    </row>
    <row r="2163">
      <c r="A2163" t="str">
        <v>AutoTable</v>
      </c>
      <c r="D2163" t="str">
        <v>49885</v>
      </c>
      <c r="E2163" t="str">
        <v>1 RENFORT GALICE ROUGE + 2 RENFORTS APOLLO</v>
      </c>
      <c r="F2163" t="str">
        <v>COLOR/STANDARD</v>
      </c>
      <c r="H2163" t="str">
        <v>COLOR STD</v>
      </c>
      <c r="I2163" t="str">
        <v>OPTION</v>
      </c>
      <c r="J2163" t="str">
        <v>0</v>
      </c>
      <c r="K2163" t="str">
        <v>MULTI EFFETS</v>
      </c>
      <c r="L2163" t="str">
        <v>ASSORTI</v>
      </c>
      <c r="M2163" t="str">
        <v>FR</v>
      </c>
      <c r="N2163" t="str">
        <v>F4</v>
      </c>
      <c r="O2163" t="str">
        <v>1.4G</v>
      </c>
      <c r="P2163" t="str">
        <v>1008-F4-69245795/1008-F2-69254048</v>
      </c>
      <c r="Q2163" t="str">
        <v>0.979</v>
      </c>
      <c r="S2163" t="str">
        <v>0</v>
      </c>
      <c r="T2163" t="str">
        <v>F-00000480</v>
      </c>
      <c r="U2163" t="str">
        <v>0</v>
      </c>
      <c r="V2163" t="str">
        <v>14.45</v>
      </c>
      <c r="W2163" t="str">
        <v>0</v>
      </c>
    </row>
    <row r="2164">
      <c r="A2164" t="str">
        <v>AutoTable</v>
      </c>
      <c r="D2164" t="str">
        <v>49886</v>
      </c>
      <c r="E2164" t="str">
        <v>OPTION 6</v>
      </c>
      <c r="F2164" t="str">
        <v>COLOR/STANDARD</v>
      </c>
      <c r="H2164" t="str">
        <v>COLOR STD</v>
      </c>
      <c r="I2164" t="str">
        <v>OPTION</v>
      </c>
      <c r="J2164" t="str">
        <v>0</v>
      </c>
      <c r="K2164" t="str">
        <v>MULTI EFFETS</v>
      </c>
      <c r="L2164" t="str">
        <v>ASSORTI</v>
      </c>
      <c r="M2164" t="str">
        <v>FR</v>
      </c>
      <c r="N2164" t="str">
        <v>F3</v>
      </c>
      <c r="O2164" t="str">
        <v>1.4G</v>
      </c>
      <c r="P2164" t="str">
        <v>1008-F3-69245094</v>
      </c>
      <c r="Q2164" t="str">
        <v>1.712</v>
      </c>
      <c r="S2164" t="str">
        <v>0</v>
      </c>
      <c r="T2164" t="str">
        <v>F-00000480</v>
      </c>
      <c r="U2164" t="str">
        <v>17</v>
      </c>
      <c r="V2164" t="str">
        <v>7.10818</v>
      </c>
      <c r="W2164" t="str">
        <v>5</v>
      </c>
    </row>
    <row r="2165">
      <c r="A2165" t="str">
        <v>AutoTable</v>
      </c>
      <c r="D2165" t="str">
        <v>49887</v>
      </c>
      <c r="E2165" t="str">
        <v>OPTION 7</v>
      </c>
      <c r="F2165" t="str">
        <v>COLOR/STANDARD</v>
      </c>
      <c r="H2165" t="str">
        <v>COLOR STD</v>
      </c>
      <c r="I2165" t="str">
        <v>OPTION</v>
      </c>
      <c r="J2165" t="str">
        <v>0</v>
      </c>
      <c r="K2165" t="str">
        <v>MULTI EFFETS</v>
      </c>
      <c r="L2165" t="str">
        <v>ASSORTI</v>
      </c>
      <c r="M2165" t="str">
        <v>FR</v>
      </c>
      <c r="N2165" t="str">
        <v>F3</v>
      </c>
      <c r="O2165" t="str">
        <v>1.4G</v>
      </c>
      <c r="P2165" t="str">
        <v>1008-F3-69248603/1008-F2-69259638/1008-F2-69248607</v>
      </c>
      <c r="Q2165" t="str">
        <v>2.148</v>
      </c>
      <c r="S2165" t="str">
        <v>0</v>
      </c>
      <c r="T2165" t="str">
        <v>F-00000480</v>
      </c>
      <c r="U2165" t="str">
        <v>19</v>
      </c>
      <c r="V2165" t="str">
        <v>5.585</v>
      </c>
      <c r="W2165" t="str">
        <v>1</v>
      </c>
    </row>
    <row r="2166">
      <c r="A2166" t="str">
        <v>AutoTable</v>
      </c>
      <c r="D2166" t="str">
        <v>49890</v>
      </c>
      <c r="E2166" t="str">
        <v>OPTION 10 - PLUS DE VOLUME (49894)</v>
      </c>
      <c r="F2166" t="str">
        <v>COLOR/STANDARD</v>
      </c>
      <c r="H2166" t="str">
        <v>COLOR STD</v>
      </c>
      <c r="I2166" t="str">
        <v>OPTION</v>
      </c>
      <c r="J2166" t="str">
        <v>0</v>
      </c>
      <c r="K2166" t="str">
        <v>BOMBE</v>
      </c>
      <c r="L2166" t="str">
        <v>ASSORTI</v>
      </c>
      <c r="M2166" t="str">
        <v>FR</v>
      </c>
      <c r="N2166" t="str">
        <v>F3</v>
      </c>
      <c r="O2166" t="str">
        <v>1.4G</v>
      </c>
      <c r="P2166" t="str">
        <v>1008-F4-69252667</v>
      </c>
      <c r="Q2166" t="str">
        <v>2.1</v>
      </c>
      <c r="S2166" t="str">
        <v>0</v>
      </c>
      <c r="T2166" t="str">
        <v>F-00000480</v>
      </c>
      <c r="U2166" t="str">
        <v>6</v>
      </c>
      <c r="V2166" t="str">
        <v>7.49889</v>
      </c>
      <c r="W2166" t="str">
        <v>6</v>
      </c>
    </row>
    <row r="2167">
      <c r="A2167" t="str">
        <v>AutoTable</v>
      </c>
      <c r="D2167" t="str">
        <v>49893</v>
      </c>
      <c r="E2167" t="str">
        <v>OPTION N°13 - PLUS DE RYTHME</v>
      </c>
      <c r="F2167" t="str">
        <v>COLOR/STANDARD</v>
      </c>
      <c r="H2167" t="str">
        <v>COLOR STD</v>
      </c>
      <c r="I2167" t="str">
        <v>OPTION</v>
      </c>
      <c r="J2167" t="str">
        <v>20</v>
      </c>
      <c r="K2167" t="str">
        <v>MULTI EFFETS</v>
      </c>
      <c r="L2167" t="str">
        <v>ASSORTI</v>
      </c>
      <c r="M2167" t="str">
        <v>CN</v>
      </c>
      <c r="N2167" t="str">
        <v>F2</v>
      </c>
      <c r="O2167" t="str">
        <v>1.4G</v>
      </c>
      <c r="P2167" t="str">
        <v>1008-F2-6924048</v>
      </c>
      <c r="Q2167" t="str">
        <v>0.63</v>
      </c>
      <c r="R2167" t="str">
        <v>60</v>
      </c>
      <c r="S2167" t="str">
        <v>8</v>
      </c>
      <c r="T2167" t="str">
        <v>F-00000300</v>
      </c>
      <c r="U2167" t="str">
        <v>99</v>
      </c>
      <c r="V2167" t="str">
        <v>1.82971</v>
      </c>
      <c r="W2167" t="str">
        <v>9</v>
      </c>
    </row>
    <row r="2168">
      <c r="A2168" t="str">
        <v>AutoTable</v>
      </c>
      <c r="D2168" t="str">
        <v>49896</v>
      </c>
      <c r="E2168" t="str">
        <v>PLUS DE LUMIÈRE</v>
      </c>
      <c r="F2168" t="str">
        <v>COLOR/STANDARD</v>
      </c>
      <c r="H2168" t="str">
        <v>COLOR STD</v>
      </c>
      <c r="I2168" t="str">
        <v>OPTION</v>
      </c>
      <c r="J2168" t="str">
        <v>0</v>
      </c>
      <c r="K2168" t="str">
        <v>COMETE</v>
      </c>
      <c r="L2168" t="str">
        <v>OR</v>
      </c>
      <c r="M2168" t="str">
        <v>FR</v>
      </c>
      <c r="N2168" t="str">
        <v>F4</v>
      </c>
      <c r="O2168" t="str">
        <v>1.4G</v>
      </c>
      <c r="P2168" t="str">
        <v>2463-F4-0007</v>
      </c>
      <c r="Q2168" t="str">
        <v>2</v>
      </c>
      <c r="S2168" t="str">
        <v>0</v>
      </c>
      <c r="T2168" t="str">
        <v>F-00000480</v>
      </c>
      <c r="U2168" t="str">
        <v>9</v>
      </c>
      <c r="V2168" t="str">
        <v>28.3</v>
      </c>
      <c r="W2168" t="str">
        <v>8</v>
      </c>
    </row>
    <row r="2169">
      <c r="A2169" t="str">
        <v>AutoTable</v>
      </c>
      <c r="D2169" t="str">
        <v>74846J/PA</v>
      </c>
      <c r="E2169" t="str">
        <v>MONOCOUP 45 MM PAF JAUNE BBTTE PAILETTES ARGT</v>
      </c>
      <c r="F2169" t="str">
        <v>SPECIFIC</v>
      </c>
      <c r="H2169" t="str">
        <v>MONOCOUP</v>
      </c>
      <c r="I2169" t="str">
        <v>BOMBETTE</v>
      </c>
      <c r="J2169" t="str">
        <v>45</v>
      </c>
      <c r="K2169" t="str">
        <v>POT A FEU</v>
      </c>
      <c r="L2169" t="str">
        <v>JAUNE</v>
      </c>
      <c r="M2169" t="str">
        <v>EU</v>
      </c>
      <c r="N2169" t="str">
        <v>T2</v>
      </c>
      <c r="O2169" t="str">
        <v>1.4G</v>
      </c>
      <c r="P2169" t="str">
        <v>1395-T2-0542/2013</v>
      </c>
      <c r="Q2169" t="str">
        <v>0.081</v>
      </c>
      <c r="R2169" t="str">
        <v>1,5</v>
      </c>
      <c r="S2169" t="str">
        <v>45</v>
      </c>
      <c r="T2169" t="str">
        <v>F-00000317</v>
      </c>
      <c r="U2169" t="str">
        <v>80</v>
      </c>
      <c r="V2169" t="str">
        <v>4.62</v>
      </c>
      <c r="W2169" t="str">
        <v>80</v>
      </c>
    </row>
    <row r="2170">
      <c r="A2170" t="str">
        <v>AutoTable</v>
      </c>
      <c r="D2170" t="str">
        <v>74846KA</v>
      </c>
      <c r="E2170" t="str">
        <v>MONOCOUP Ø45 PAF KAMURO BTTE KAMURO</v>
      </c>
      <c r="F2170" t="str">
        <v>1</v>
      </c>
      <c r="G2170" t="str">
        <v>2020</v>
      </c>
      <c r="H2170" t="str">
        <v>MONOCOUP</v>
      </c>
      <c r="I2170" t="str">
        <v>BOMBETTE</v>
      </c>
      <c r="J2170" t="str">
        <v>45</v>
      </c>
      <c r="K2170" t="str">
        <v>PLEUREUR</v>
      </c>
      <c r="L2170" t="str">
        <v>KAMURO</v>
      </c>
      <c r="M2170" t="str">
        <v>EU</v>
      </c>
      <c r="N2170" t="str">
        <v>T2</v>
      </c>
      <c r="O2170" t="str">
        <v>1.4G</v>
      </c>
      <c r="P2170" t="str">
        <v>1395-T2-0532/2013</v>
      </c>
      <c r="Q2170" t="str">
        <v>0.081</v>
      </c>
      <c r="R2170" t="str">
        <v>2</v>
      </c>
      <c r="S2170" t="str">
        <v>45</v>
      </c>
      <c r="T2170" t="str">
        <v>F-00000317</v>
      </c>
      <c r="U2170" t="str">
        <v>240</v>
      </c>
      <c r="V2170" t="str">
        <v>4.62</v>
      </c>
      <c r="W2170" t="str">
        <v>3</v>
      </c>
    </row>
    <row r="2171">
      <c r="A2171" t="str">
        <v>AutoTable</v>
      </c>
      <c r="D2171" t="str">
        <v>74846PA</v>
      </c>
      <c r="E2171" t="str">
        <v>MONOCOUP Ø45 PAF PLUIE ARGENT BTTE PLUIE ARGENT</v>
      </c>
      <c r="F2171" t="str">
        <v>1</v>
      </c>
      <c r="G2171" t="str">
        <v>2020</v>
      </c>
      <c r="H2171" t="str">
        <v>MONOCOUP</v>
      </c>
      <c r="I2171" t="str">
        <v>BOMBETTE</v>
      </c>
      <c r="J2171" t="str">
        <v>45</v>
      </c>
      <c r="K2171" t="str">
        <v>PLEUREUR</v>
      </c>
      <c r="L2171" t="str">
        <v>ARGENT</v>
      </c>
      <c r="M2171" t="str">
        <v>EU</v>
      </c>
      <c r="N2171" t="str">
        <v>T2</v>
      </c>
      <c r="O2171" t="str">
        <v>1.4G</v>
      </c>
      <c r="P2171" t="str">
        <v>1395-T2-0532/2013</v>
      </c>
      <c r="Q2171" t="str">
        <v>0.081</v>
      </c>
      <c r="R2171" t="str">
        <v>2</v>
      </c>
      <c r="S2171" t="str">
        <v>45</v>
      </c>
      <c r="T2171" t="str">
        <v>F-00000317</v>
      </c>
      <c r="U2171" t="str">
        <v>120</v>
      </c>
      <c r="V2171" t="str">
        <v>4.62</v>
      </c>
      <c r="W2171" t="str">
        <v>106</v>
      </c>
    </row>
    <row r="2172">
      <c r="A2172" t="str">
        <v>AutoTable</v>
      </c>
      <c r="D2172" t="str">
        <v>74847KA</v>
      </c>
      <c r="E2172" t="str">
        <v>MONOCOUP 45MM PAF KAMURO BB CASCADE KAMURO</v>
      </c>
      <c r="F2172" t="str">
        <v>SPECIFIC</v>
      </c>
      <c r="H2172" t="str">
        <v>MONOCOUP</v>
      </c>
      <c r="I2172" t="str">
        <v>BOMBETTE</v>
      </c>
      <c r="J2172" t="str">
        <v>45</v>
      </c>
      <c r="K2172" t="str">
        <v>POT A FEU</v>
      </c>
      <c r="L2172" t="str">
        <v>KAMURO</v>
      </c>
      <c r="M2172" t="str">
        <v>EU</v>
      </c>
      <c r="N2172" t="str">
        <v>T2</v>
      </c>
      <c r="O2172" t="str">
        <v>1.4G</v>
      </c>
      <c r="P2172" t="str">
        <v>1395-T2-0562/2013</v>
      </c>
      <c r="Q2172" t="str">
        <v>0.081</v>
      </c>
      <c r="R2172" t="str">
        <v>2</v>
      </c>
      <c r="S2172" t="str">
        <v>45</v>
      </c>
      <c r="T2172" t="str">
        <v>F-00000317</v>
      </c>
      <c r="U2172" t="str">
        <v>40</v>
      </c>
      <c r="V2172" t="str">
        <v>4.97</v>
      </c>
      <c r="W2172" t="str">
        <v>40</v>
      </c>
    </row>
    <row r="2173">
      <c r="A2173" t="str">
        <v>AutoTable</v>
      </c>
      <c r="D2173" t="str">
        <v>74847PA</v>
      </c>
      <c r="E2173" t="str">
        <v>MONOCOUP 45MM PAF CLIGNO ARGT BB CASCADE CLIGNO</v>
      </c>
      <c r="F2173" t="str">
        <v>SPECIFIC</v>
      </c>
      <c r="H2173" t="str">
        <v>MONOCOUP</v>
      </c>
      <c r="I2173" t="str">
        <v>BOMBETTE</v>
      </c>
      <c r="J2173" t="str">
        <v>45</v>
      </c>
      <c r="K2173" t="str">
        <v>POT A FEU</v>
      </c>
      <c r="L2173" t="str">
        <v>ARGENT</v>
      </c>
      <c r="M2173" t="str">
        <v>EU</v>
      </c>
      <c r="N2173" t="str">
        <v>F4</v>
      </c>
      <c r="O2173" t="str">
        <v>1.4G</v>
      </c>
      <c r="P2173" t="str">
        <v>1395-T2-0562/2013</v>
      </c>
      <c r="Q2173" t="str">
        <v>0.081</v>
      </c>
      <c r="R2173" t="str">
        <v>2</v>
      </c>
      <c r="S2173" t="str">
        <v>45</v>
      </c>
      <c r="T2173" t="str">
        <v>F-00000317</v>
      </c>
      <c r="U2173" t="str">
        <v>40</v>
      </c>
      <c r="V2173" t="str">
        <v>4.97</v>
      </c>
      <c r="W2173" t="str">
        <v>40</v>
      </c>
    </row>
    <row r="2174">
      <c r="A2174" t="str">
        <v>AutoTable</v>
      </c>
      <c r="D2174" t="str">
        <v>75550-19</v>
      </c>
      <c r="E2174" t="str">
        <v>MONOCOUP Ø50 BTTE KAMURO + TC KAMURO</v>
      </c>
      <c r="F2174" t="str">
        <v>1</v>
      </c>
      <c r="H2174" t="str">
        <v>MONOCOUP</v>
      </c>
      <c r="I2174" t="str">
        <v>BOMBETTE</v>
      </c>
      <c r="J2174" t="str">
        <v>50</v>
      </c>
      <c r="K2174" t="str">
        <v>PLEUREUR</v>
      </c>
      <c r="L2174" t="str">
        <v>KAMURO</v>
      </c>
      <c r="M2174" t="str">
        <v>CN</v>
      </c>
      <c r="N2174" t="str">
        <v>F3</v>
      </c>
      <c r="O2174" t="str">
        <v>1.4G</v>
      </c>
      <c r="P2174" t="str">
        <v>1008-F3-69242601</v>
      </c>
      <c r="Q2174" t="str">
        <v>0.038</v>
      </c>
      <c r="R2174" t="str">
        <v>2</v>
      </c>
      <c r="S2174" t="str">
        <v>25</v>
      </c>
      <c r="T2174" t="str">
        <v>F-00000300</v>
      </c>
      <c r="U2174" t="str">
        <v>417</v>
      </c>
      <c r="V2174" t="str">
        <v>0.86211</v>
      </c>
      <c r="W2174" t="str">
        <v>0</v>
      </c>
      <c r="X2174" t="str">
        <v>https://youtu.be/AN_h3o-wpzk</v>
      </c>
    </row>
    <row r="2175">
      <c r="A2175" t="str">
        <v>AutoTable</v>
      </c>
      <c r="D2175" t="str">
        <v>43730B/PO-B</v>
      </c>
      <c r="E2175" t="str">
        <v>MONOCOUP 30MM PAF BLEU COMETE PAILLETTES OR PTE BL</v>
      </c>
      <c r="F2175" t="str">
        <v>SPECIFIC</v>
      </c>
      <c r="H2175" t="str">
        <v>MONOCOUP</v>
      </c>
      <c r="I2175" t="str">
        <v>COMETE</v>
      </c>
      <c r="J2175" t="str">
        <v>30</v>
      </c>
      <c r="K2175" t="str">
        <v>POT A FEU</v>
      </c>
      <c r="L2175" t="str">
        <v>PAILLETEE OR</v>
      </c>
      <c r="M2175" t="str">
        <v>EU</v>
      </c>
      <c r="N2175" t="str">
        <v>F4</v>
      </c>
      <c r="O2175" t="str">
        <v>1.4G</v>
      </c>
      <c r="P2175" t="str">
        <v>1008-F4-69246600</v>
      </c>
      <c r="Q2175" t="str">
        <v>0.05</v>
      </c>
      <c r="R2175" t="str">
        <v>2</v>
      </c>
      <c r="S2175" t="str">
        <v>30</v>
      </c>
      <c r="T2175" t="str">
        <v>F-00000699</v>
      </c>
      <c r="U2175" t="str">
        <v>120</v>
      </c>
      <c r="V2175" t="str">
        <v>1.95</v>
      </c>
      <c r="W2175" t="str">
        <v>46</v>
      </c>
    </row>
    <row r="2176">
      <c r="A2176" t="str">
        <v>AutoTable</v>
      </c>
      <c r="D2176" t="str">
        <v>43730CR/A</v>
      </c>
      <c r="E2176" t="str">
        <v>MONOCOUP 30MM PAF CLIGNO ROUGE COMETES ARGT</v>
      </c>
      <c r="F2176" t="str">
        <v>SPECIFIC</v>
      </c>
      <c r="H2176" t="str">
        <v>MONOCOUP</v>
      </c>
      <c r="I2176" t="str">
        <v>COMETE</v>
      </c>
      <c r="J2176" t="str">
        <v>30</v>
      </c>
      <c r="K2176" t="str">
        <v>POT A FEU</v>
      </c>
      <c r="L2176" t="str">
        <v>ROUGE</v>
      </c>
      <c r="M2176" t="str">
        <v>EU</v>
      </c>
      <c r="N2176" t="str">
        <v>F4</v>
      </c>
      <c r="O2176" t="str">
        <v>1.4G</v>
      </c>
      <c r="P2176" t="str">
        <v>1008-F4-69246600</v>
      </c>
      <c r="Q2176" t="str">
        <v>0.05</v>
      </c>
      <c r="R2176" t="str">
        <v>2</v>
      </c>
      <c r="S2176" t="str">
        <v>30</v>
      </c>
      <c r="T2176" t="str">
        <v>F-00000699</v>
      </c>
      <c r="U2176" t="str">
        <v>210</v>
      </c>
      <c r="V2176" t="str">
        <v>1.85</v>
      </c>
      <c r="W2176" t="str">
        <v>210</v>
      </c>
    </row>
    <row r="2177">
      <c r="A2177" t="str">
        <v>AutoTable</v>
      </c>
      <c r="D2177" t="str">
        <v>43730KA/V</v>
      </c>
      <c r="E2177" t="str">
        <v>MONOCOUP 30MM PAF KAMURO COMETE VERTES</v>
      </c>
      <c r="F2177" t="str">
        <v>SPECIFIC</v>
      </c>
      <c r="H2177" t="str">
        <v>MONOCOUP</v>
      </c>
      <c r="I2177" t="str">
        <v>COMETE</v>
      </c>
      <c r="J2177" t="str">
        <v>30</v>
      </c>
      <c r="K2177" t="str">
        <v>POT A FEU</v>
      </c>
      <c r="L2177" t="str">
        <v>KAMURO</v>
      </c>
      <c r="M2177" t="str">
        <v>EU</v>
      </c>
      <c r="N2177" t="str">
        <v>F4</v>
      </c>
      <c r="O2177" t="str">
        <v>1.4G</v>
      </c>
      <c r="P2177" t="str">
        <v>1008-F4-69246600</v>
      </c>
      <c r="Q2177" t="str">
        <v>0.05</v>
      </c>
      <c r="R2177" t="str">
        <v>2</v>
      </c>
      <c r="S2177" t="str">
        <v>30</v>
      </c>
      <c r="T2177" t="str">
        <v>F-00000699</v>
      </c>
      <c r="U2177" t="str">
        <v>120</v>
      </c>
      <c r="V2177" t="str">
        <v>1.85</v>
      </c>
      <c r="W2177" t="str">
        <v>32</v>
      </c>
    </row>
    <row r="2178">
      <c r="A2178" t="str">
        <v>AutoTable</v>
      </c>
      <c r="D2178" t="str">
        <v>43730MA/T</v>
      </c>
      <c r="E2178" t="str">
        <v>MONOCOUP 30MM PAF MAGENTA COMETE TURQUOISE</v>
      </c>
      <c r="F2178" t="str">
        <v>SPECIFIC</v>
      </c>
      <c r="H2178" t="str">
        <v>MONOCOUP</v>
      </c>
      <c r="I2178" t="str">
        <v>COMETE</v>
      </c>
      <c r="J2178" t="str">
        <v>30</v>
      </c>
      <c r="K2178" t="str">
        <v>POT A FEU</v>
      </c>
      <c r="L2178" t="str">
        <v>ROUGE</v>
      </c>
      <c r="M2178" t="str">
        <v>EU</v>
      </c>
      <c r="N2178" t="str">
        <v>F4</v>
      </c>
      <c r="O2178" t="str">
        <v>1.4G</v>
      </c>
      <c r="P2178" t="str">
        <v>1008-F4-69246600</v>
      </c>
      <c r="Q2178" t="str">
        <v>0.05</v>
      </c>
      <c r="R2178" t="str">
        <v>2</v>
      </c>
      <c r="S2178" t="str">
        <v>30</v>
      </c>
      <c r="T2178" t="str">
        <v>F-00000699</v>
      </c>
      <c r="U2178" t="str">
        <v>177</v>
      </c>
      <c r="V2178" t="str">
        <v>1.95</v>
      </c>
      <c r="W2178" t="str">
        <v>175</v>
      </c>
    </row>
    <row r="2179">
      <c r="A2179" t="str">
        <v>AutoTable</v>
      </c>
      <c r="D2179" t="str">
        <v>43730P/MA</v>
      </c>
      <c r="E2179" t="str">
        <v>MONOCOUP 30MM PAF PLATINE COMETE MAGENTA</v>
      </c>
      <c r="F2179" t="str">
        <v>SPECIFIC</v>
      </c>
      <c r="H2179" t="str">
        <v>MONOCOUP</v>
      </c>
      <c r="I2179" t="str">
        <v>COMETE</v>
      </c>
      <c r="J2179" t="str">
        <v>30</v>
      </c>
      <c r="K2179" t="str">
        <v>POT A FEU</v>
      </c>
      <c r="L2179" t="str">
        <v>ARGENT</v>
      </c>
      <c r="M2179" t="str">
        <v>EU</v>
      </c>
      <c r="N2179" t="str">
        <v>F4</v>
      </c>
      <c r="O2179" t="str">
        <v>1.4G</v>
      </c>
      <c r="P2179" t="str">
        <v>1008-F4-69246600</v>
      </c>
      <c r="Q2179" t="str">
        <v>0.04</v>
      </c>
      <c r="R2179" t="str">
        <v>2</v>
      </c>
      <c r="S2179" t="str">
        <v>30</v>
      </c>
      <c r="T2179" t="str">
        <v>F-00000699</v>
      </c>
      <c r="U2179" t="str">
        <v>120</v>
      </c>
      <c r="V2179" t="str">
        <v>1.85</v>
      </c>
      <c r="W2179" t="str">
        <v>46</v>
      </c>
    </row>
    <row r="2180">
      <c r="A2180" t="str">
        <v>AutoTable</v>
      </c>
      <c r="D2180" t="str">
        <v>43730PO/B</v>
      </c>
      <c r="E2180" t="str">
        <v>MONOCOUP 30MM PAF PAILLETES OR COMETES BLEUES</v>
      </c>
      <c r="F2180" t="str">
        <v>SPECIFIC</v>
      </c>
      <c r="H2180" t="str">
        <v>MONOCOUP</v>
      </c>
      <c r="I2180" t="str">
        <v>COMETE</v>
      </c>
      <c r="J2180" t="str">
        <v>30</v>
      </c>
      <c r="K2180" t="str">
        <v>COMETE</v>
      </c>
      <c r="L2180" t="str">
        <v>PAILLETEE OR</v>
      </c>
      <c r="M2180" t="str">
        <v>EU</v>
      </c>
      <c r="N2180" t="str">
        <v>F4</v>
      </c>
      <c r="O2180" t="str">
        <v>1.4G</v>
      </c>
      <c r="P2180" t="str">
        <v>1008-F4-69246600</v>
      </c>
      <c r="Q2180" t="str">
        <v>0.05</v>
      </c>
      <c r="R2180" t="str">
        <v>2</v>
      </c>
      <c r="S2180" t="str">
        <v>30</v>
      </c>
      <c r="T2180" t="str">
        <v>F-00000699</v>
      </c>
      <c r="U2180" t="str">
        <v>120</v>
      </c>
      <c r="V2180" t="str">
        <v>1.85</v>
      </c>
      <c r="W2180" t="str">
        <v>71</v>
      </c>
    </row>
    <row r="2181">
      <c r="A2181" t="str">
        <v>AutoTable</v>
      </c>
      <c r="D2181" t="str">
        <v>43730PO/MAG</v>
      </c>
      <c r="E2181" t="str">
        <v>MONOCOUP 30MM PAFPAILLETES OR COMETES MAGENTA</v>
      </c>
      <c r="F2181" t="str">
        <v>SPECIFIC</v>
      </c>
      <c r="H2181" t="str">
        <v>MONOCOUP</v>
      </c>
      <c r="I2181" t="str">
        <v>COMETE</v>
      </c>
      <c r="J2181" t="str">
        <v>30</v>
      </c>
      <c r="K2181" t="str">
        <v>POT A FEU</v>
      </c>
      <c r="L2181" t="str">
        <v>PAILLETEE OR</v>
      </c>
      <c r="M2181" t="str">
        <v>EU</v>
      </c>
      <c r="N2181" t="str">
        <v>F4</v>
      </c>
      <c r="O2181" t="str">
        <v>1.4G</v>
      </c>
      <c r="P2181" t="str">
        <v>1008-F4-69246600</v>
      </c>
      <c r="Q2181" t="str">
        <v>0.05</v>
      </c>
      <c r="R2181" t="str">
        <v>2</v>
      </c>
      <c r="S2181" t="str">
        <v>30</v>
      </c>
      <c r="T2181" t="str">
        <v>F-00000699</v>
      </c>
      <c r="U2181" t="str">
        <v>120</v>
      </c>
      <c r="V2181" t="str">
        <v>1.85</v>
      </c>
      <c r="W2181" t="str">
        <v>69</v>
      </c>
    </row>
    <row r="2182">
      <c r="A2182" t="str">
        <v>AutoTable</v>
      </c>
      <c r="D2182" t="str">
        <v>43730PO/O</v>
      </c>
      <c r="E2182" t="str">
        <v>MONOCOUP 30MM PAF PAILLETTES OR COMETE ORANGE</v>
      </c>
      <c r="F2182" t="str">
        <v>SPECIFIC</v>
      </c>
      <c r="H2182" t="str">
        <v>MONOCOUP</v>
      </c>
      <c r="I2182" t="str">
        <v>COMETE</v>
      </c>
      <c r="J2182" t="str">
        <v>30</v>
      </c>
      <c r="K2182" t="str">
        <v>POT A FEU</v>
      </c>
      <c r="L2182" t="str">
        <v>PAILLETEE OR</v>
      </c>
      <c r="M2182" t="str">
        <v>EU</v>
      </c>
      <c r="N2182" t="str">
        <v>F4</v>
      </c>
      <c r="O2182" t="str">
        <v>1.4G</v>
      </c>
      <c r="P2182" t="str">
        <v>1008-F4-69246600</v>
      </c>
      <c r="Q2182" t="str">
        <v>0.05</v>
      </c>
      <c r="R2182" t="str">
        <v>2</v>
      </c>
      <c r="S2182" t="str">
        <v>30</v>
      </c>
      <c r="T2182" t="str">
        <v>F-00000699</v>
      </c>
      <c r="U2182" t="str">
        <v>120</v>
      </c>
      <c r="V2182" t="str">
        <v>1.85</v>
      </c>
      <c r="W2182" t="str">
        <v>45</v>
      </c>
    </row>
    <row r="2183">
      <c r="A2183" t="str">
        <v>AutoTable</v>
      </c>
      <c r="D2183" t="str">
        <v>43730PO/T</v>
      </c>
      <c r="E2183" t="str">
        <v>MONOCOUP 30MM PAF PAILLETES OR COMETE TURQUOISE</v>
      </c>
      <c r="F2183" t="str">
        <v>SPECIFIC</v>
      </c>
      <c r="H2183" t="str">
        <v>MONOCOUP</v>
      </c>
      <c r="I2183" t="str">
        <v>COMETE</v>
      </c>
      <c r="J2183" t="str">
        <v>30</v>
      </c>
      <c r="K2183" t="str">
        <v>POT A FEU</v>
      </c>
      <c r="L2183" t="str">
        <v>PAILLETEE OR</v>
      </c>
      <c r="M2183" t="str">
        <v>EU</v>
      </c>
      <c r="N2183" t="str">
        <v>F4</v>
      </c>
      <c r="O2183" t="str">
        <v>1.4G</v>
      </c>
      <c r="P2183" t="str">
        <v>1008-F4-69246600</v>
      </c>
      <c r="Q2183" t="str">
        <v>0.04</v>
      </c>
      <c r="R2183" t="str">
        <v>2</v>
      </c>
      <c r="S2183" t="str">
        <v>30</v>
      </c>
      <c r="T2183" t="str">
        <v>F-00000699</v>
      </c>
      <c r="U2183" t="str">
        <v>120</v>
      </c>
      <c r="V2183" t="str">
        <v>1.85</v>
      </c>
      <c r="W2183" t="str">
        <v>76</v>
      </c>
    </row>
    <row r="2184">
      <c r="A2184" t="str">
        <v>AutoTable</v>
      </c>
      <c r="D2184" t="str">
        <v>43730R/OR</v>
      </c>
      <c r="E2184" t="str">
        <v>MONOCOUP 30MM PAF ROUGE COMETE OR</v>
      </c>
      <c r="F2184" t="str">
        <v>SPECIFIC</v>
      </c>
      <c r="H2184" t="str">
        <v>MONOCOUP</v>
      </c>
      <c r="I2184" t="str">
        <v>COMETE</v>
      </c>
      <c r="J2184" t="str">
        <v>30</v>
      </c>
      <c r="K2184" t="str">
        <v>COMETE</v>
      </c>
      <c r="L2184" t="str">
        <v>OR</v>
      </c>
      <c r="M2184" t="str">
        <v>EU</v>
      </c>
      <c r="N2184" t="str">
        <v>F4</v>
      </c>
      <c r="O2184" t="str">
        <v>1.4G</v>
      </c>
      <c r="P2184" t="str">
        <v>1008-F4-69246600</v>
      </c>
      <c r="Q2184" t="str">
        <v>0.04</v>
      </c>
      <c r="R2184" t="str">
        <v>2</v>
      </c>
      <c r="S2184" t="str">
        <v>30</v>
      </c>
      <c r="T2184" t="str">
        <v>F-00000699</v>
      </c>
      <c r="U2184" t="str">
        <v>144</v>
      </c>
      <c r="V2184" t="str">
        <v>1.85</v>
      </c>
      <c r="W2184" t="str">
        <v>144</v>
      </c>
    </row>
    <row r="2185">
      <c r="A2185" t="str">
        <v>AutoTable</v>
      </c>
      <c r="D2185" t="str">
        <v>43730R/PA</v>
      </c>
      <c r="E2185" t="str">
        <v>MONOCOUP 30MM PAF COMETE ROUGE TRAINE P.ARGT</v>
      </c>
      <c r="F2185" t="str">
        <v>SPECIFIC</v>
      </c>
      <c r="H2185" t="str">
        <v>MONOCOUP</v>
      </c>
      <c r="I2185" t="str">
        <v>COMETE</v>
      </c>
      <c r="J2185" t="str">
        <v>30</v>
      </c>
      <c r="K2185" t="str">
        <v>COMETE</v>
      </c>
      <c r="L2185" t="str">
        <v>ROUGE</v>
      </c>
      <c r="M2185" t="str">
        <v>EU</v>
      </c>
      <c r="N2185" t="str">
        <v>F4</v>
      </c>
      <c r="O2185" t="str">
        <v>1.4G</v>
      </c>
      <c r="P2185" t="str">
        <v>1008-F4-69246600</v>
      </c>
      <c r="Q2185" t="str">
        <v>0.05</v>
      </c>
      <c r="R2185" t="str">
        <v>2</v>
      </c>
      <c r="S2185" t="str">
        <v>30</v>
      </c>
      <c r="T2185" t="str">
        <v>F-00000699</v>
      </c>
      <c r="U2185" t="str">
        <v>120</v>
      </c>
      <c r="V2185" t="str">
        <v>1.95</v>
      </c>
      <c r="W2185" t="str">
        <v>81</v>
      </c>
    </row>
    <row r="2186">
      <c r="A2186" t="str">
        <v>AutoTable</v>
      </c>
      <c r="D2186" t="str">
        <v>43730VI/KA-VI</v>
      </c>
      <c r="E2186" t="str">
        <v>MONOCOUP 30MM PAF VIOLET COMETE KAMURO POINTE VIOL</v>
      </c>
      <c r="F2186" t="str">
        <v>SPECIFIC</v>
      </c>
      <c r="H2186" t="str">
        <v>MONOCOUP</v>
      </c>
      <c r="I2186" t="str">
        <v>COMETE</v>
      </c>
      <c r="J2186" t="str">
        <v>30</v>
      </c>
      <c r="K2186" t="str">
        <v>COMETE</v>
      </c>
      <c r="L2186" t="str">
        <v>VIOLET</v>
      </c>
      <c r="M2186" t="str">
        <v>EU</v>
      </c>
      <c r="N2186" t="str">
        <v>F4</v>
      </c>
      <c r="O2186" t="str">
        <v>1.4G</v>
      </c>
      <c r="P2186" t="str">
        <v>1008-F4-69246600</v>
      </c>
      <c r="Q2186" t="str">
        <v>0.04</v>
      </c>
      <c r="R2186" t="str">
        <v>2</v>
      </c>
      <c r="S2186" t="str">
        <v>30</v>
      </c>
      <c r="T2186" t="str">
        <v>F-00000699</v>
      </c>
      <c r="U2186" t="str">
        <v>156</v>
      </c>
      <c r="V2186" t="str">
        <v>1.95</v>
      </c>
      <c r="W2186" t="str">
        <v>156</v>
      </c>
    </row>
    <row r="2187">
      <c r="A2187" t="str">
        <v>AutoTable</v>
      </c>
      <c r="D2187" t="str">
        <v>43930A</v>
      </c>
      <c r="E2187" t="str">
        <v>MONOCOUP 30MM COMET ARGENT</v>
      </c>
      <c r="F2187" t="str">
        <v>SPECIFIC</v>
      </c>
      <c r="H2187" t="str">
        <v>MONOCOUP</v>
      </c>
      <c r="I2187" t="str">
        <v>COMETE</v>
      </c>
      <c r="J2187" t="str">
        <v>30</v>
      </c>
      <c r="K2187" t="str">
        <v>COMETE</v>
      </c>
      <c r="L2187" t="str">
        <v>ARGENT</v>
      </c>
      <c r="M2187" t="str">
        <v>EU</v>
      </c>
      <c r="N2187" t="str">
        <v>F4</v>
      </c>
      <c r="O2187" t="str">
        <v>1.4G</v>
      </c>
      <c r="P2187" t="str">
        <v>1008-f4-69246597</v>
      </c>
      <c r="Q2187" t="str">
        <v>0.04</v>
      </c>
      <c r="R2187" t="str">
        <v>2</v>
      </c>
      <c r="S2187" t="str">
        <v>30</v>
      </c>
      <c r="T2187" t="str">
        <v>F-00000699</v>
      </c>
      <c r="U2187" t="str">
        <v>120</v>
      </c>
      <c r="V2187" t="str">
        <v>1.5</v>
      </c>
      <c r="W2187" t="str">
        <v>86</v>
      </c>
    </row>
    <row r="2188">
      <c r="A2188" t="str">
        <v>AutoTable</v>
      </c>
      <c r="D2188" t="str">
        <v>43930B</v>
      </c>
      <c r="E2188" t="str">
        <v>MONOCOUP 30mm COMETE BLEUE</v>
      </c>
      <c r="F2188" t="str">
        <v>SPECIFIC</v>
      </c>
      <c r="H2188" t="str">
        <v>MONOCOUP</v>
      </c>
      <c r="I2188" t="str">
        <v>COMETE</v>
      </c>
      <c r="J2188" t="str">
        <v>30</v>
      </c>
      <c r="K2188" t="str">
        <v>COMETE</v>
      </c>
      <c r="L2188" t="str">
        <v>BLEU</v>
      </c>
      <c r="M2188" t="str">
        <v>EU</v>
      </c>
      <c r="N2188" t="str">
        <v>F4</v>
      </c>
      <c r="O2188" t="str">
        <v>1.4G</v>
      </c>
      <c r="P2188" t="str">
        <v>1008-F4-29246597</v>
      </c>
      <c r="Q2188" t="str">
        <v>0.04</v>
      </c>
      <c r="R2188" t="str">
        <v>2</v>
      </c>
      <c r="S2188" t="str">
        <v>30</v>
      </c>
      <c r="T2188" t="str">
        <v>F-00000699</v>
      </c>
      <c r="U2188" t="str">
        <v>301</v>
      </c>
      <c r="V2188" t="str">
        <v>1.5</v>
      </c>
      <c r="W2188" t="str">
        <v>238</v>
      </c>
    </row>
    <row r="2189">
      <c r="A2189" t="str">
        <v>AutoTable</v>
      </c>
      <c r="D2189" t="str">
        <v>43930B/O</v>
      </c>
      <c r="E2189" t="str">
        <v>MONOCOUP 30MM COMETE BLEU A ORANGE</v>
      </c>
      <c r="F2189" t="str">
        <v>SPECIFIC</v>
      </c>
      <c r="H2189" t="str">
        <v>MONOCOUP</v>
      </c>
      <c r="I2189" t="str">
        <v>COMETE</v>
      </c>
      <c r="J2189" t="str">
        <v>30</v>
      </c>
      <c r="K2189" t="str">
        <v>COMETE</v>
      </c>
      <c r="L2189" t="str">
        <v>BLEU</v>
      </c>
      <c r="M2189" t="str">
        <v>EU</v>
      </c>
      <c r="N2189" t="str">
        <v>F4</v>
      </c>
      <c r="O2189" t="str">
        <v>1.4G</v>
      </c>
      <c r="P2189" t="str">
        <v>1008-F4-69246597</v>
      </c>
      <c r="Q2189" t="str">
        <v>0.04</v>
      </c>
      <c r="R2189" t="str">
        <v>2</v>
      </c>
      <c r="S2189" t="str">
        <v>30</v>
      </c>
      <c r="T2189" t="str">
        <v>F-00000699</v>
      </c>
      <c r="U2189" t="str">
        <v>120</v>
      </c>
      <c r="V2189" t="str">
        <v>1.7</v>
      </c>
      <c r="W2189" t="str">
        <v>108</v>
      </c>
    </row>
    <row r="2190">
      <c r="A2190" t="str">
        <v>AutoTable</v>
      </c>
      <c r="D2190" t="str">
        <v>43930BC</v>
      </c>
      <c r="E2190" t="str">
        <v>MONOCOUP Ø30 COMÈTE BLANCHE</v>
      </c>
      <c r="F2190" t="str">
        <v>1</v>
      </c>
      <c r="H2190" t="str">
        <v>MONOCOUP</v>
      </c>
      <c r="I2190" t="str">
        <v>COMETE</v>
      </c>
      <c r="J2190" t="str">
        <v>30</v>
      </c>
      <c r="K2190" t="str">
        <v>COMETE</v>
      </c>
      <c r="L2190" t="str">
        <v>BLANC</v>
      </c>
      <c r="M2190" t="str">
        <v>EU</v>
      </c>
      <c r="N2190" t="str">
        <v>F4</v>
      </c>
      <c r="O2190" t="str">
        <v>1.4G</v>
      </c>
      <c r="P2190" t="str">
        <v>1008-F4-6924597</v>
      </c>
      <c r="Q2190" t="str">
        <v>0.03</v>
      </c>
      <c r="R2190" t="str">
        <v>2</v>
      </c>
      <c r="S2190" t="str">
        <v>30</v>
      </c>
      <c r="T2190" t="str">
        <v>F-00000699</v>
      </c>
      <c r="U2190" t="str">
        <v>324</v>
      </c>
      <c r="V2190" t="str">
        <v>1.49536</v>
      </c>
      <c r="W2190" t="str">
        <v>0</v>
      </c>
      <c r="X2190" t="str">
        <v>https://youtu.be/FECzHA_uUV0</v>
      </c>
    </row>
    <row r="2191">
      <c r="A2191" t="str">
        <v>AutoTable</v>
      </c>
      <c r="D2191" t="str">
        <v>43930KA</v>
      </c>
      <c r="E2191" t="str">
        <v>MONOCOUP 30MM COMETES KAMURO CRACKERS</v>
      </c>
      <c r="F2191" t="str">
        <v>SPECIFIC</v>
      </c>
      <c r="H2191" t="str">
        <v>MONOCOUP</v>
      </c>
      <c r="I2191" t="str">
        <v>COMETE</v>
      </c>
      <c r="J2191" t="str">
        <v>30</v>
      </c>
      <c r="K2191" t="str">
        <v>COMETE</v>
      </c>
      <c r="L2191" t="str">
        <v>FRISSON</v>
      </c>
      <c r="M2191" t="str">
        <v>EU</v>
      </c>
      <c r="N2191" t="str">
        <v>F4</v>
      </c>
      <c r="O2191" t="str">
        <v>1.4G</v>
      </c>
      <c r="P2191" t="str">
        <v>1008-F4-69246597</v>
      </c>
      <c r="Q2191" t="str">
        <v>0.04</v>
      </c>
      <c r="R2191" t="str">
        <v>2</v>
      </c>
      <c r="S2191" t="str">
        <v>30</v>
      </c>
      <c r="T2191" t="str">
        <v>F-00000699</v>
      </c>
      <c r="U2191" t="str">
        <v>120</v>
      </c>
      <c r="V2191" t="str">
        <v>1.6</v>
      </c>
      <c r="W2191" t="str">
        <v>56</v>
      </c>
    </row>
    <row r="2192">
      <c r="A2192" t="str">
        <v>AutoTable</v>
      </c>
      <c r="D2192" t="str">
        <v>43930KA/B</v>
      </c>
      <c r="E2192" t="str">
        <v>MONOCOUP 30MM COMETE KAMURO CRACKERS PAF BLEU</v>
      </c>
      <c r="F2192" t="str">
        <v>SPECIFIC</v>
      </c>
      <c r="H2192" t="str">
        <v>MONOCOUP</v>
      </c>
      <c r="I2192" t="str">
        <v>COMETE</v>
      </c>
      <c r="J2192" t="str">
        <v>30</v>
      </c>
      <c r="K2192" t="str">
        <v>COMETE</v>
      </c>
      <c r="L2192" t="str">
        <v>KAMURO</v>
      </c>
      <c r="M2192" t="str">
        <v>EU</v>
      </c>
      <c r="N2192" t="str">
        <v>F4</v>
      </c>
      <c r="O2192" t="str">
        <v>1.4G</v>
      </c>
      <c r="P2192" t="str">
        <v>1008-F4-69246600</v>
      </c>
      <c r="Q2192" t="str">
        <v>0.04</v>
      </c>
      <c r="R2192" t="str">
        <v>2</v>
      </c>
      <c r="S2192" t="str">
        <v>30</v>
      </c>
      <c r="T2192" t="str">
        <v>F-00000699</v>
      </c>
      <c r="U2192" t="str">
        <v>120</v>
      </c>
      <c r="V2192" t="str">
        <v>1.85</v>
      </c>
      <c r="W2192" t="str">
        <v>81</v>
      </c>
    </row>
    <row r="2193">
      <c r="A2193" t="str">
        <v>AutoTable</v>
      </c>
      <c r="D2193" t="str">
        <v>43930O</v>
      </c>
      <c r="E2193" t="str">
        <v>MONOCOUP 30MM COMETE ORANGE</v>
      </c>
      <c r="F2193" t="str">
        <v>SPECIFIC</v>
      </c>
      <c r="H2193" t="str">
        <v>MONOCOUP</v>
      </c>
      <c r="I2193" t="str">
        <v>COMETE</v>
      </c>
      <c r="J2193" t="str">
        <v>30</v>
      </c>
      <c r="K2193" t="str">
        <v>COMETE</v>
      </c>
      <c r="L2193" t="str">
        <v>ORANGE</v>
      </c>
      <c r="M2193" t="str">
        <v>EU</v>
      </c>
      <c r="N2193" t="str">
        <v>F4</v>
      </c>
      <c r="O2193" t="str">
        <v>1.4G</v>
      </c>
      <c r="P2193" t="str">
        <v>1008-F4-69246597</v>
      </c>
      <c r="Q2193" t="str">
        <v>0.03</v>
      </c>
      <c r="R2193" t="str">
        <v>2</v>
      </c>
      <c r="S2193" t="str">
        <v>30</v>
      </c>
      <c r="T2193" t="str">
        <v>F-00000699</v>
      </c>
      <c r="U2193" t="str">
        <v>120</v>
      </c>
      <c r="V2193" t="str">
        <v>1.5</v>
      </c>
      <c r="W2193" t="str">
        <v>35</v>
      </c>
    </row>
    <row r="2194">
      <c r="A2194" t="str">
        <v>AutoTable</v>
      </c>
      <c r="D2194" t="str">
        <v>43930OR</v>
      </c>
      <c r="E2194" t="str">
        <v>MONOCOUP 30MM COMETE OR</v>
      </c>
      <c r="F2194" t="str">
        <v>SPECIFIC</v>
      </c>
      <c r="H2194" t="str">
        <v>MONOCOUP</v>
      </c>
      <c r="I2194" t="str">
        <v>COMETE</v>
      </c>
      <c r="J2194" t="str">
        <v>30</v>
      </c>
      <c r="K2194" t="str">
        <v>COMETE</v>
      </c>
      <c r="L2194" t="str">
        <v>OR</v>
      </c>
      <c r="M2194" t="str">
        <v>EU</v>
      </c>
      <c r="N2194" t="str">
        <v>F4</v>
      </c>
      <c r="O2194" t="str">
        <v>1.4G</v>
      </c>
      <c r="P2194" t="str">
        <v>1008-F4-69246597</v>
      </c>
      <c r="Q2194" t="str">
        <v>0.03</v>
      </c>
      <c r="R2194" t="str">
        <v>2</v>
      </c>
      <c r="S2194" t="str">
        <v>30</v>
      </c>
      <c r="T2194" t="str">
        <v>F-00000699</v>
      </c>
      <c r="U2194" t="str">
        <v>120</v>
      </c>
      <c r="V2194" t="str">
        <v>1.5</v>
      </c>
      <c r="W2194" t="str">
        <v>72</v>
      </c>
    </row>
    <row r="2195">
      <c r="A2195" t="str">
        <v>AutoTable</v>
      </c>
      <c r="D2195" t="str">
        <v>43930P</v>
      </c>
      <c r="E2195" t="str">
        <v>MONOCOUP 30MM COMETE PLATINE</v>
      </c>
      <c r="F2195" t="str">
        <v>SPECIFIC</v>
      </c>
      <c r="H2195" t="str">
        <v>MONOCOUP</v>
      </c>
      <c r="I2195" t="str">
        <v>COMETE</v>
      </c>
      <c r="J2195" t="str">
        <v>30</v>
      </c>
      <c r="K2195" t="str">
        <v>COMETE</v>
      </c>
      <c r="L2195" t="str">
        <v>ARGENT</v>
      </c>
      <c r="M2195" t="str">
        <v>EU</v>
      </c>
      <c r="N2195" t="str">
        <v>F4</v>
      </c>
      <c r="O2195" t="str">
        <v>1.4G</v>
      </c>
      <c r="P2195" t="str">
        <v>1008-f4-69246597</v>
      </c>
      <c r="Q2195" t="str">
        <v>0.03</v>
      </c>
      <c r="R2195" t="str">
        <v>2</v>
      </c>
      <c r="S2195" t="str">
        <v>30</v>
      </c>
      <c r="T2195" t="str">
        <v>F-00000699</v>
      </c>
      <c r="U2195" t="str">
        <v>144</v>
      </c>
      <c r="V2195" t="str">
        <v>1.5</v>
      </c>
      <c r="W2195" t="str">
        <v>144</v>
      </c>
    </row>
    <row r="2196">
      <c r="A2196" t="str">
        <v>AutoTable</v>
      </c>
      <c r="D2196" t="str">
        <v>43930PO</v>
      </c>
      <c r="E2196" t="str">
        <v>MONOCOUP 30MM COMETE PAILLETES OR</v>
      </c>
      <c r="F2196" t="str">
        <v>SPECIFIC</v>
      </c>
      <c r="H2196" t="str">
        <v>MONOCOUP</v>
      </c>
      <c r="I2196" t="str">
        <v>COMETE</v>
      </c>
      <c r="J2196" t="str">
        <v>30</v>
      </c>
      <c r="K2196" t="str">
        <v>COMETE</v>
      </c>
      <c r="L2196" t="str">
        <v>PAILLETEE OR</v>
      </c>
      <c r="M2196" t="str">
        <v>EU</v>
      </c>
      <c r="N2196" t="str">
        <v>F4</v>
      </c>
      <c r="O2196" t="str">
        <v>1.4G</v>
      </c>
      <c r="P2196" t="str">
        <v>1008-F4-69246597</v>
      </c>
      <c r="Q2196" t="str">
        <v>0.03</v>
      </c>
      <c r="R2196" t="str">
        <v>2</v>
      </c>
      <c r="S2196" t="str">
        <v>30</v>
      </c>
      <c r="T2196" t="str">
        <v>F-00000699</v>
      </c>
      <c r="U2196" t="str">
        <v>120</v>
      </c>
      <c r="V2196" t="str">
        <v>1.5</v>
      </c>
      <c r="W2196" t="str">
        <v>104</v>
      </c>
    </row>
    <row r="2197">
      <c r="A2197" t="str">
        <v>AutoTable</v>
      </c>
      <c r="D2197" t="str">
        <v>43930R</v>
      </c>
      <c r="E2197" t="str">
        <v>MONOCOUP Ø30 COMÈTE ROUGE</v>
      </c>
      <c r="F2197" t="str">
        <v>1</v>
      </c>
      <c r="H2197" t="str">
        <v>MONOCOUP</v>
      </c>
      <c r="I2197" t="str">
        <v>COMETE</v>
      </c>
      <c r="J2197" t="str">
        <v>30</v>
      </c>
      <c r="K2197" t="str">
        <v>COMETE</v>
      </c>
      <c r="L2197" t="str">
        <v>ROUGE</v>
      </c>
      <c r="M2197" t="str">
        <v>EU</v>
      </c>
      <c r="N2197" t="str">
        <v>F4</v>
      </c>
      <c r="O2197" t="str">
        <v>1.4G</v>
      </c>
      <c r="P2197" t="str">
        <v>1008-F4-6924597</v>
      </c>
      <c r="Q2197" t="str">
        <v>0.03</v>
      </c>
      <c r="R2197" t="str">
        <v>2</v>
      </c>
      <c r="S2197" t="str">
        <v>30</v>
      </c>
      <c r="T2197" t="str">
        <v>F-00000699</v>
      </c>
      <c r="U2197" t="str">
        <v>346</v>
      </c>
      <c r="V2197" t="str">
        <v>1.5</v>
      </c>
      <c r="W2197" t="str">
        <v>230</v>
      </c>
      <c r="X2197" t="str">
        <v>https://youtu.be/mNK0Ej2ZMSM</v>
      </c>
    </row>
    <row r="2198">
      <c r="A2198" t="str">
        <v>AutoTable</v>
      </c>
      <c r="D2198" t="str">
        <v>43930SA</v>
      </c>
      <c r="E2198" t="str">
        <v>MONOCOUP 30MM COMETE SAULE CLIGNO ARGT</v>
      </c>
      <c r="F2198" t="str">
        <v>SPECIFIC</v>
      </c>
      <c r="H2198" t="str">
        <v>MONOCOUP</v>
      </c>
      <c r="I2198" t="str">
        <v>COMETE</v>
      </c>
      <c r="J2198" t="str">
        <v>30</v>
      </c>
      <c r="K2198" t="str">
        <v>COMETE CLIGNO</v>
      </c>
      <c r="L2198" t="str">
        <v>BLANC</v>
      </c>
      <c r="M2198" t="str">
        <v>EU</v>
      </c>
      <c r="N2198" t="str">
        <v>F4</v>
      </c>
      <c r="O2198" t="str">
        <v>1.4G</v>
      </c>
      <c r="P2198" t="str">
        <v>1008-F4-69246597</v>
      </c>
      <c r="Q2198" t="str">
        <v>0.04</v>
      </c>
      <c r="R2198" t="str">
        <v>2</v>
      </c>
      <c r="S2198" t="str">
        <v>30</v>
      </c>
      <c r="T2198" t="str">
        <v>F-00000699</v>
      </c>
      <c r="U2198" t="str">
        <v>120</v>
      </c>
      <c r="V2198" t="str">
        <v>1.6</v>
      </c>
      <c r="W2198" t="str">
        <v>84</v>
      </c>
    </row>
    <row r="2199">
      <c r="A2199" t="str">
        <v>AutoTable</v>
      </c>
      <c r="D2199" t="str">
        <v>43930VE</v>
      </c>
      <c r="E2199" t="str">
        <v>MONOCOUP Ø30 COMÈTE VERTE</v>
      </c>
      <c r="F2199" t="str">
        <v>1</v>
      </c>
      <c r="H2199" t="str">
        <v>MONOCOUP</v>
      </c>
      <c r="I2199" t="str">
        <v>COMETE</v>
      </c>
      <c r="J2199" t="str">
        <v>30</v>
      </c>
      <c r="K2199" t="str">
        <v>COMETE</v>
      </c>
      <c r="L2199" t="str">
        <v>VERT</v>
      </c>
      <c r="M2199" t="str">
        <v>EU</v>
      </c>
      <c r="N2199" t="str">
        <v>F4</v>
      </c>
      <c r="O2199" t="str">
        <v>1.4G</v>
      </c>
      <c r="P2199" t="str">
        <v>1008-F4-6924597</v>
      </c>
      <c r="Q2199" t="str">
        <v>0.03</v>
      </c>
      <c r="R2199" t="str">
        <v>2</v>
      </c>
      <c r="S2199" t="str">
        <v>30</v>
      </c>
      <c r="T2199" t="str">
        <v>F-00000699</v>
      </c>
      <c r="U2199" t="str">
        <v>237</v>
      </c>
      <c r="V2199" t="str">
        <v>1.5</v>
      </c>
      <c r="W2199" t="str">
        <v>45</v>
      </c>
      <c r="X2199" t="str">
        <v>https://youtu.be/YRypRB06Cvw</v>
      </c>
    </row>
    <row r="2200">
      <c r="A2200" t="str">
        <v>AutoTable</v>
      </c>
      <c r="D2200" t="str">
        <v>43930VI/CI/MA</v>
      </c>
      <c r="E2200" t="str">
        <v>MONOCOUP 30 MM COMETE VIOLETTE A CITRON A MANDARIN</v>
      </c>
      <c r="F2200" t="str">
        <v>SPECIFIC</v>
      </c>
      <c r="H2200" t="str">
        <v>MONOCOUP</v>
      </c>
      <c r="I2200" t="str">
        <v>COMETE</v>
      </c>
      <c r="J2200" t="str">
        <v>30</v>
      </c>
      <c r="K2200" t="str">
        <v>COMETE</v>
      </c>
      <c r="L2200" t="str">
        <v>VIOLET</v>
      </c>
      <c r="M2200" t="str">
        <v>EU</v>
      </c>
      <c r="N2200" t="str">
        <v>F4</v>
      </c>
      <c r="O2200" t="str">
        <v>1.4G</v>
      </c>
      <c r="P2200" t="str">
        <v>1008-F4-69246597</v>
      </c>
      <c r="Q2200" t="str">
        <v>0.03</v>
      </c>
      <c r="R2200" t="str">
        <v>2</v>
      </c>
      <c r="S2200" t="str">
        <v>30</v>
      </c>
      <c r="T2200" t="str">
        <v>F-00000699</v>
      </c>
      <c r="U2200" t="str">
        <v>120</v>
      </c>
      <c r="V2200" t="str">
        <v>1.9</v>
      </c>
      <c r="W2200" t="str">
        <v>120</v>
      </c>
    </row>
    <row r="2201">
      <c r="A2201" t="str">
        <v>AutoTable</v>
      </c>
      <c r="D2201" t="str">
        <v>43945FO/F</v>
      </c>
      <c r="E2201" t="str">
        <v>MONOCOUP 45MM COMETE FRISSON</v>
      </c>
      <c r="F2201" t="str">
        <v>SPECIFIC</v>
      </c>
      <c r="H2201" t="str">
        <v>MONOCOUP</v>
      </c>
      <c r="I2201" t="str">
        <v>COMETE</v>
      </c>
      <c r="J2201" t="str">
        <v>45</v>
      </c>
      <c r="K2201" t="str">
        <v>POT A FEU</v>
      </c>
      <c r="L2201" t="str">
        <v>FRISSON</v>
      </c>
      <c r="M2201" t="str">
        <v>EU</v>
      </c>
      <c r="N2201" t="str">
        <v>F4</v>
      </c>
      <c r="O2201" t="str">
        <v>1.4G</v>
      </c>
      <c r="P2201" t="str">
        <v>1008-F4-69255240</v>
      </c>
      <c r="Q2201" t="str">
        <v>0.08</v>
      </c>
      <c r="R2201" t="str">
        <v>2</v>
      </c>
      <c r="S2201" t="str">
        <v>45</v>
      </c>
      <c r="T2201" t="str">
        <v>F-00000699</v>
      </c>
      <c r="U2201" t="str">
        <v>192</v>
      </c>
      <c r="V2201" t="str">
        <v>2.9</v>
      </c>
      <c r="W2201" t="str">
        <v>192</v>
      </c>
    </row>
    <row r="2202">
      <c r="A2202" t="str">
        <v>AutoTable</v>
      </c>
      <c r="D2202" t="str">
        <v>43945PA</v>
      </c>
      <c r="E2202" t="str">
        <v>MONOCOUP 45 MM COMETES PAILLETTES ARGENT</v>
      </c>
      <c r="F2202" t="str">
        <v>SPECIFIC</v>
      </c>
      <c r="H2202" t="str">
        <v>MONOCOUP</v>
      </c>
      <c r="I2202" t="str">
        <v>COMETE</v>
      </c>
      <c r="J2202" t="str">
        <v>45</v>
      </c>
      <c r="K2202" t="str">
        <v>COMETE</v>
      </c>
      <c r="L2202" t="str">
        <v>PAILLETEE ARGENT</v>
      </c>
      <c r="M2202" t="str">
        <v>EU</v>
      </c>
      <c r="N2202" t="str">
        <v>F4</v>
      </c>
      <c r="O2202" t="str">
        <v>1.4G</v>
      </c>
      <c r="P2202" t="str">
        <v>1008-F4-69255240</v>
      </c>
      <c r="Q2202" t="str">
        <v>0.08</v>
      </c>
      <c r="R2202" t="str">
        <v>25</v>
      </c>
      <c r="S2202" t="str">
        <v>45</v>
      </c>
      <c r="T2202" t="str">
        <v>F-00000699</v>
      </c>
      <c r="U2202" t="str">
        <v>60</v>
      </c>
      <c r="V2202" t="str">
        <v>2.8</v>
      </c>
      <c r="W2202" t="str">
        <v>60</v>
      </c>
    </row>
    <row r="2203">
      <c r="A2203" t="str">
        <v>AutoTable</v>
      </c>
      <c r="D2203" t="str">
        <v>74844A</v>
      </c>
      <c r="E2203" t="str">
        <v>MONOCOUP Ø45 COMÈTE ARGENT</v>
      </c>
      <c r="F2203" t="str">
        <v>1</v>
      </c>
      <c r="H2203" t="str">
        <v>MONOCOUP</v>
      </c>
      <c r="I2203" t="str">
        <v>COMETE</v>
      </c>
      <c r="J2203" t="str">
        <v>45</v>
      </c>
      <c r="K2203" t="str">
        <v>COMETE</v>
      </c>
      <c r="L2203" t="str">
        <v>ARGENT</v>
      </c>
      <c r="M2203" t="str">
        <v>EU</v>
      </c>
      <c r="N2203" t="str">
        <v>T2</v>
      </c>
      <c r="O2203" t="str">
        <v>1.4G</v>
      </c>
      <c r="P2203" t="str">
        <v>1395-T2-0545/2013</v>
      </c>
      <c r="Q2203" t="str">
        <v>0.075</v>
      </c>
      <c r="R2203" t="str">
        <v>2</v>
      </c>
      <c r="S2203" t="str">
        <v>45</v>
      </c>
      <c r="T2203" t="str">
        <v>F-00000317</v>
      </c>
      <c r="U2203" t="str">
        <v>382</v>
      </c>
      <c r="V2203" t="str">
        <v>4.07314</v>
      </c>
      <c r="W2203" t="str">
        <v>0</v>
      </c>
      <c r="X2203" t="str">
        <v>https://tinyurl.com/y4rposko</v>
      </c>
    </row>
    <row r="2204">
      <c r="A2204" t="str">
        <v>AutoTable</v>
      </c>
      <c r="D2204" t="str">
        <v>74844KA</v>
      </c>
      <c r="E2204" t="str">
        <v>MONOCOUP Ø45 COMÈTE KAMURO</v>
      </c>
      <c r="F2204" t="str">
        <v>1</v>
      </c>
      <c r="H2204" t="str">
        <v>MONOCOUP</v>
      </c>
      <c r="I2204" t="str">
        <v>COMETE</v>
      </c>
      <c r="J2204" t="str">
        <v>45</v>
      </c>
      <c r="K2204" t="str">
        <v>COMETE</v>
      </c>
      <c r="L2204" t="str">
        <v>KAMURO</v>
      </c>
      <c r="M2204" t="str">
        <v>EU</v>
      </c>
      <c r="N2204" t="str">
        <v>T2</v>
      </c>
      <c r="O2204" t="str">
        <v>1.4G</v>
      </c>
      <c r="P2204" t="str">
        <v>1395-T2-0545/2013</v>
      </c>
      <c r="Q2204" t="str">
        <v>0.075</v>
      </c>
      <c r="R2204" t="str">
        <v>2</v>
      </c>
      <c r="S2204" t="str">
        <v>45</v>
      </c>
      <c r="T2204" t="str">
        <v>F-00000317</v>
      </c>
      <c r="U2204" t="str">
        <v>382</v>
      </c>
      <c r="V2204" t="str">
        <v>3.87</v>
      </c>
      <c r="W2204" t="str">
        <v>0</v>
      </c>
      <c r="X2204" t="str">
        <v>https://tinyurl.com/y2ps3ts5</v>
      </c>
    </row>
    <row r="2205">
      <c r="A2205" t="str">
        <v>AutoTable</v>
      </c>
      <c r="D2205" t="str">
        <v>74845AB</v>
      </c>
      <c r="E2205" t="str">
        <v>MONOCOUP Ø45 PAF BLEU COMÈTE ARGENT</v>
      </c>
      <c r="F2205" t="str">
        <v>1</v>
      </c>
      <c r="H2205" t="str">
        <v>MONOCOUP</v>
      </c>
      <c r="I2205" t="str">
        <v>COMETE</v>
      </c>
      <c r="J2205" t="str">
        <v>45</v>
      </c>
      <c r="K2205" t="str">
        <v>COMETE</v>
      </c>
      <c r="L2205" t="str">
        <v>BLEU</v>
      </c>
      <c r="M2205" t="str">
        <v>EU</v>
      </c>
      <c r="N2205" t="str">
        <v>T2</v>
      </c>
      <c r="O2205" t="str">
        <v>1.4G</v>
      </c>
      <c r="P2205" t="str">
        <v>1395-T2-0545/2013</v>
      </c>
      <c r="Q2205" t="str">
        <v>0.125</v>
      </c>
      <c r="R2205" t="str">
        <v>2</v>
      </c>
      <c r="S2205" t="str">
        <v>45</v>
      </c>
      <c r="T2205" t="str">
        <v>F-00000317</v>
      </c>
      <c r="U2205" t="str">
        <v>348</v>
      </c>
      <c r="V2205" t="str">
        <v>4.745</v>
      </c>
      <c r="W2205" t="str">
        <v>0</v>
      </c>
      <c r="X2205" t="str">
        <v>https://youtu.be/UNO2u1YPGGs</v>
      </c>
    </row>
    <row r="2206">
      <c r="A2206" t="str">
        <v>AutoTable</v>
      </c>
      <c r="D2206" t="str">
        <v>74845KVI</v>
      </c>
      <c r="E2206" t="str">
        <v>MONOCOUP Ø45 PAF VIOLET COMÈTE KAMURO</v>
      </c>
      <c r="F2206" t="str">
        <v>1</v>
      </c>
      <c r="H2206" t="str">
        <v>MONOCOUP</v>
      </c>
      <c r="I2206" t="str">
        <v>COMETE</v>
      </c>
      <c r="J2206" t="str">
        <v>45</v>
      </c>
      <c r="K2206" t="str">
        <v>COMETE</v>
      </c>
      <c r="L2206" t="str">
        <v>KAMURO</v>
      </c>
      <c r="M2206" t="str">
        <v>EU</v>
      </c>
      <c r="N2206" t="str">
        <v>T2</v>
      </c>
      <c r="O2206" t="str">
        <v>1.4G</v>
      </c>
      <c r="P2206" t="str">
        <v>1395-T2-0545/2013</v>
      </c>
      <c r="Q2206" t="str">
        <v>0.125</v>
      </c>
      <c r="R2206" t="str">
        <v>2</v>
      </c>
      <c r="S2206" t="str">
        <v>45</v>
      </c>
      <c r="T2206" t="str">
        <v>F-00000317</v>
      </c>
      <c r="U2206" t="str">
        <v>337</v>
      </c>
      <c r="V2206" t="str">
        <v>4.77</v>
      </c>
      <c r="W2206" t="str">
        <v>18</v>
      </c>
      <c r="X2206" t="str">
        <v>https://tinyurl.com/y3r8dmd2</v>
      </c>
    </row>
    <row r="2207">
      <c r="A2207" t="str">
        <v>AutoTable</v>
      </c>
      <c r="D2207" t="str">
        <v>74845PAR</v>
      </c>
      <c r="E2207" t="str">
        <v>MONOCOUP 45 MM PAF ROUGE COMETE P ARGENT 1395-F4-</v>
      </c>
      <c r="F2207" t="str">
        <v>ANCIENNES REFS</v>
      </c>
      <c r="H2207" t="str">
        <v>MONOCOUP</v>
      </c>
      <c r="I2207" t="str">
        <v>COMETE</v>
      </c>
      <c r="J2207" t="str">
        <v>45</v>
      </c>
      <c r="M2207" t="str">
        <v>EU</v>
      </c>
      <c r="N2207" t="str">
        <v>C4</v>
      </c>
      <c r="O2207" t="str">
        <v>1.4G</v>
      </c>
      <c r="P2207" t="str">
        <v>1395-F4-0547</v>
      </c>
      <c r="Q2207" t="str">
        <v>0.111</v>
      </c>
      <c r="R2207" t="str">
        <v>1,5</v>
      </c>
      <c r="S2207" t="str">
        <v>85</v>
      </c>
      <c r="T2207" t="str">
        <v>F-00000317</v>
      </c>
      <c r="U2207" t="str">
        <v>0</v>
      </c>
      <c r="V2207" t="str">
        <v>4.13</v>
      </c>
      <c r="W2207" t="str">
        <v>0</v>
      </c>
    </row>
    <row r="2208">
      <c r="A2208" t="str">
        <v>AutoTable</v>
      </c>
      <c r="D2208" t="str">
        <v>74845POVI</v>
      </c>
      <c r="E2208" t="str">
        <v>MONOCOUP 45 MM PAF VIOLET COMETE P OR 1395-F4-054</v>
      </c>
      <c r="F2208" t="str">
        <v>ANCIENNES REFS</v>
      </c>
      <c r="H2208" t="str">
        <v>MONOCOUP</v>
      </c>
      <c r="I2208" t="str">
        <v>COMETE</v>
      </c>
      <c r="J2208" t="str">
        <v>45</v>
      </c>
      <c r="M2208" t="str">
        <v>EU</v>
      </c>
      <c r="N2208" t="str">
        <v>C4</v>
      </c>
      <c r="O2208" t="str">
        <v>1.4G</v>
      </c>
      <c r="P2208" t="str">
        <v>1395-F4-0545/2013</v>
      </c>
      <c r="Q2208" t="str">
        <v>0.111</v>
      </c>
      <c r="R2208" t="str">
        <v>1,5</v>
      </c>
      <c r="S2208" t="str">
        <v>50</v>
      </c>
      <c r="T2208" t="str">
        <v>F-00000317</v>
      </c>
      <c r="U2208" t="str">
        <v>0</v>
      </c>
      <c r="V2208" t="str">
        <v>4.25</v>
      </c>
      <c r="W2208" t="str">
        <v>0</v>
      </c>
    </row>
    <row r="2209">
      <c r="A2209" t="str">
        <v>AutoTable</v>
      </c>
      <c r="D2209" t="str">
        <v>75020CBKA</v>
      </c>
      <c r="E2209" t="str">
        <v>MONOCOUP Ø20 PAF CLIGNO COMÈTE KAMURO</v>
      </c>
      <c r="F2209" t="str">
        <v>1</v>
      </c>
      <c r="H2209" t="str">
        <v>MONOCOUP</v>
      </c>
      <c r="I2209" t="str">
        <v>COMETE</v>
      </c>
      <c r="J2209" t="str">
        <v>20</v>
      </c>
      <c r="K2209" t="str">
        <v>CLIGNO</v>
      </c>
      <c r="L2209" t="str">
        <v>BLANC</v>
      </c>
      <c r="M2209" t="str">
        <v>EU</v>
      </c>
      <c r="N2209" t="str">
        <v>T2</v>
      </c>
      <c r="O2209" t="str">
        <v>1.4G</v>
      </c>
      <c r="P2209" t="str">
        <v>1395-T2-0541/2013</v>
      </c>
      <c r="Q2209" t="str">
        <v>0.021</v>
      </c>
      <c r="R2209" t="str">
        <v>2</v>
      </c>
      <c r="S2209" t="str">
        <v>30</v>
      </c>
      <c r="T2209" t="str">
        <v>F-00000317</v>
      </c>
      <c r="U2209" t="str">
        <v>678</v>
      </c>
      <c r="V2209" t="str">
        <v>2.43</v>
      </c>
      <c r="W2209" t="str">
        <v>96</v>
      </c>
      <c r="X2209" t="str">
        <v>https://youtu.be/KB23Qp8s2Zo</v>
      </c>
    </row>
    <row r="2210">
      <c r="A2210" t="str">
        <v>AutoTable</v>
      </c>
      <c r="D2210" t="str">
        <v>75531-02</v>
      </c>
      <c r="E2210" t="str">
        <v>MONOCOUP Ø30 COMÈTE BLEUE TRAÎNÉE ARGENT</v>
      </c>
      <c r="F2210" t="str">
        <v>1</v>
      </c>
      <c r="H2210" t="str">
        <v>MONOCOUP</v>
      </c>
      <c r="I2210" t="str">
        <v>COMETE</v>
      </c>
      <c r="J2210" t="str">
        <v>30</v>
      </c>
      <c r="K2210" t="str">
        <v>COMETE</v>
      </c>
      <c r="L2210" t="str">
        <v>BLEU</v>
      </c>
      <c r="M2210" t="str">
        <v>CN</v>
      </c>
      <c r="N2210" t="str">
        <v>F2</v>
      </c>
      <c r="O2210" t="str">
        <v>1.4G</v>
      </c>
      <c r="P2210" t="str">
        <v>1008-F2-69242502</v>
      </c>
      <c r="Q2210" t="str">
        <v>0.0195</v>
      </c>
      <c r="R2210" t="str">
        <v>2</v>
      </c>
      <c r="S2210" t="str">
        <v>8</v>
      </c>
      <c r="T2210" t="str">
        <v>F-00000300</v>
      </c>
      <c r="U2210" t="str">
        <v>482</v>
      </c>
      <c r="V2210" t="str">
        <v>0.43105</v>
      </c>
      <c r="W2210" t="str">
        <v>46</v>
      </c>
      <c r="X2210" t="str">
        <v>https://tinyurl.com/yy9u4kpv</v>
      </c>
    </row>
    <row r="2211">
      <c r="A2211" t="str">
        <v>AutoTable</v>
      </c>
      <c r="D2211" t="str">
        <v>75531-05</v>
      </c>
      <c r="E2211" t="str">
        <v>MONOCOUP Ø30 COMÈTE VERTE TRAÎNÉE ARGENT</v>
      </c>
      <c r="F2211" t="str">
        <v>1</v>
      </c>
      <c r="G2211" t="str">
        <v>2020</v>
      </c>
      <c r="H2211" t="str">
        <v>MONOCOUP</v>
      </c>
      <c r="I2211" t="str">
        <v>COMETE</v>
      </c>
      <c r="J2211" t="str">
        <v>30</v>
      </c>
      <c r="K2211" t="str">
        <v>COMETE</v>
      </c>
      <c r="L2211" t="str">
        <v>VERT</v>
      </c>
      <c r="M2211" t="str">
        <v>CN</v>
      </c>
      <c r="N2211" t="str">
        <v>F2</v>
      </c>
      <c r="O2211" t="str">
        <v>1.4G</v>
      </c>
      <c r="P2211" t="str">
        <v>1008-F2-69242502</v>
      </c>
      <c r="Q2211" t="str">
        <v>0.0195</v>
      </c>
      <c r="R2211" t="str">
        <v>2</v>
      </c>
      <c r="S2211" t="str">
        <v>8</v>
      </c>
      <c r="T2211" t="str">
        <v>F-00000300</v>
      </c>
      <c r="U2211" t="str">
        <v>1000</v>
      </c>
      <c r="V2211" t="str">
        <v>0.41421</v>
      </c>
      <c r="W2211" t="str">
        <v>3</v>
      </c>
    </row>
    <row r="2212">
      <c r="A2212" t="str">
        <v>AutoTable</v>
      </c>
      <c r="D2212" t="str">
        <v>75531-06</v>
      </c>
      <c r="E2212" t="str">
        <v>MONOCOUP Ø30 COMÈTE ROUGE TRAÎNÉE ARGENT</v>
      </c>
      <c r="F2212" t="str">
        <v>1</v>
      </c>
      <c r="H2212" t="str">
        <v>MONOCOUP</v>
      </c>
      <c r="I2212" t="str">
        <v>COMETE</v>
      </c>
      <c r="J2212" t="str">
        <v>30</v>
      </c>
      <c r="K2212" t="str">
        <v>COMETE</v>
      </c>
      <c r="L2212" t="str">
        <v>ROUGE</v>
      </c>
      <c r="M2212" t="str">
        <v>CN</v>
      </c>
      <c r="N2212" t="str">
        <v>F2</v>
      </c>
      <c r="O2212" t="str">
        <v>1.4G</v>
      </c>
      <c r="P2212" t="str">
        <v>1008-F2-69242502</v>
      </c>
      <c r="Q2212" t="str">
        <v>0.0195</v>
      </c>
      <c r="R2212" t="str">
        <v>2</v>
      </c>
      <c r="S2212" t="str">
        <v>8</v>
      </c>
      <c r="T2212" t="str">
        <v>F-00000300</v>
      </c>
      <c r="U2212" t="str">
        <v>1163</v>
      </c>
      <c r="V2212" t="str">
        <v>0.41422</v>
      </c>
      <c r="W2212" t="str">
        <v>0</v>
      </c>
      <c r="X2212" t="str">
        <v>https://tinyurl.com/y4x22yzt</v>
      </c>
    </row>
    <row r="2213">
      <c r="A2213" t="str">
        <v>AutoTable</v>
      </c>
      <c r="D2213" t="str">
        <v>75531-09</v>
      </c>
      <c r="E2213" t="str">
        <v>MONOCOUP Ø30 COMÈTE ARGENT</v>
      </c>
      <c r="F2213" t="str">
        <v>1</v>
      </c>
      <c r="H2213" t="str">
        <v>MONOCOUP</v>
      </c>
      <c r="I2213" t="str">
        <v>COMETE</v>
      </c>
      <c r="J2213" t="str">
        <v>30</v>
      </c>
      <c r="K2213" t="str">
        <v>COMETE</v>
      </c>
      <c r="L2213" t="str">
        <v>ARGENT</v>
      </c>
      <c r="M2213" t="str">
        <v>CN</v>
      </c>
      <c r="N2213" t="str">
        <v>F2</v>
      </c>
      <c r="O2213" t="str">
        <v>1.4G</v>
      </c>
      <c r="P2213" t="str">
        <v>1008-F2-69242502</v>
      </c>
      <c r="Q2213" t="str">
        <v>0.0195</v>
      </c>
      <c r="R2213" t="str">
        <v>2</v>
      </c>
      <c r="S2213" t="str">
        <v>8</v>
      </c>
      <c r="T2213" t="str">
        <v>F-00000300</v>
      </c>
      <c r="U2213" t="str">
        <v>1505</v>
      </c>
      <c r="V2213" t="str">
        <v>0.415</v>
      </c>
      <c r="W2213" t="str">
        <v>39</v>
      </c>
      <c r="X2213" t="str">
        <v>https://youtu.be/pCJPk0s_SYc</v>
      </c>
    </row>
    <row r="2214">
      <c r="A2214" t="str">
        <v>AutoTable</v>
      </c>
      <c r="D2214" t="str">
        <v>75531-10</v>
      </c>
      <c r="E2214" t="str">
        <v>MONOCOUP Ø30 COMÈTE VIOLETTE TRAÎNÉE ARGENT</v>
      </c>
      <c r="F2214" t="str">
        <v>1</v>
      </c>
      <c r="H2214" t="str">
        <v>MONOCOUP</v>
      </c>
      <c r="I2214" t="str">
        <v>COMETE</v>
      </c>
      <c r="J2214" t="str">
        <v>30</v>
      </c>
      <c r="K2214" t="str">
        <v>COMETE</v>
      </c>
      <c r="L2214" t="str">
        <v>VIOLET</v>
      </c>
      <c r="M2214" t="str">
        <v>CN</v>
      </c>
      <c r="N2214" t="str">
        <v>F2</v>
      </c>
      <c r="O2214" t="str">
        <v>1.4G</v>
      </c>
      <c r="P2214" t="str">
        <v>1008-F2-69242502</v>
      </c>
      <c r="Q2214" t="str">
        <v>0.0195</v>
      </c>
      <c r="R2214" t="str">
        <v>2</v>
      </c>
      <c r="S2214" t="str">
        <v>8</v>
      </c>
      <c r="T2214" t="str">
        <v>F-00000300</v>
      </c>
      <c r="U2214" t="str">
        <v>600</v>
      </c>
      <c r="V2214" t="str">
        <v>0.475</v>
      </c>
      <c r="W2214" t="str">
        <v>0</v>
      </c>
      <c r="X2214" t="str">
        <v>https://youtu.be/G5rGT_hPf90</v>
      </c>
    </row>
    <row r="2215">
      <c r="A2215" t="str">
        <v>AutoTable</v>
      </c>
      <c r="D2215" t="str">
        <v>75531-17</v>
      </c>
      <c r="E2215" t="str">
        <v>MONOCOUP Ø30 COMÈTE FRISSON BLANC</v>
      </c>
      <c r="F2215" t="str">
        <v>1</v>
      </c>
      <c r="H2215" t="str">
        <v>MONOCOUP</v>
      </c>
      <c r="I2215" t="str">
        <v>COMETE</v>
      </c>
      <c r="J2215" t="str">
        <v>30</v>
      </c>
      <c r="K2215" t="str">
        <v>CREPITANT</v>
      </c>
      <c r="L2215" t="str">
        <v>ARGENT</v>
      </c>
      <c r="M2215" t="str">
        <v>CN</v>
      </c>
      <c r="N2215" t="str">
        <v>F2</v>
      </c>
      <c r="O2215" t="str">
        <v>1.4G</v>
      </c>
      <c r="P2215" t="str">
        <v>1008-F2-69242502</v>
      </c>
      <c r="Q2215" t="str">
        <v>0.0195</v>
      </c>
      <c r="R2215" t="str">
        <v>2</v>
      </c>
      <c r="S2215" t="str">
        <v>8</v>
      </c>
      <c r="T2215" t="str">
        <v>F-00000300</v>
      </c>
      <c r="U2215" t="str">
        <v>1612</v>
      </c>
      <c r="V2215" t="str">
        <v>0.41421</v>
      </c>
      <c r="W2215" t="str">
        <v>78</v>
      </c>
      <c r="X2215" t="str">
        <v>https://tinyurl.com/y6zf89lb</v>
      </c>
    </row>
    <row r="2216">
      <c r="A2216" t="str">
        <v>AutoTable</v>
      </c>
      <c r="D2216" t="str">
        <v>75531-19</v>
      </c>
      <c r="E2216" t="str">
        <v>MONOCOUP Ø30 COMÈTE FILET D'OR</v>
      </c>
      <c r="F2216" t="str">
        <v>1</v>
      </c>
      <c r="H2216" t="str">
        <v>MONOCOUP</v>
      </c>
      <c r="I2216" t="str">
        <v>COMETE</v>
      </c>
      <c r="J2216" t="str">
        <v>30</v>
      </c>
      <c r="K2216" t="str">
        <v>PLEUREUR</v>
      </c>
      <c r="L2216" t="str">
        <v>KAMURO</v>
      </c>
      <c r="M2216" t="str">
        <v>CN</v>
      </c>
      <c r="N2216" t="str">
        <v>F2</v>
      </c>
      <c r="O2216" t="str">
        <v>1.4G</v>
      </c>
      <c r="P2216" t="str">
        <v>1008-F2-69242502</v>
      </c>
      <c r="Q2216" t="str">
        <v>0.0195</v>
      </c>
      <c r="R2216" t="str">
        <v>2</v>
      </c>
      <c r="S2216" t="str">
        <v>8</v>
      </c>
      <c r="T2216" t="str">
        <v>F-00000300</v>
      </c>
      <c r="U2216" t="str">
        <v>1973</v>
      </c>
      <c r="V2216" t="str">
        <v>0.414</v>
      </c>
      <c r="W2216" t="str">
        <v>3</v>
      </c>
    </row>
    <row r="2217">
      <c r="A2217" t="str">
        <v>AutoTable</v>
      </c>
      <c r="D2217" t="str">
        <v>75531-20</v>
      </c>
      <c r="E2217" t="str">
        <v>MONOCOUP Ø30 COMÈTE ROSE</v>
      </c>
      <c r="F2217" t="str">
        <v>1</v>
      </c>
      <c r="G2217" t="str">
        <v>2020</v>
      </c>
      <c r="H2217" t="str">
        <v>MONOCOUP</v>
      </c>
      <c r="I2217" t="str">
        <v>COMETE</v>
      </c>
      <c r="J2217" t="str">
        <v>30</v>
      </c>
      <c r="K2217" t="str">
        <v>COMETE</v>
      </c>
      <c r="L2217" t="str">
        <v>ROSE</v>
      </c>
      <c r="M2217" t="str">
        <v>CN</v>
      </c>
      <c r="N2217" t="str">
        <v>F2</v>
      </c>
      <c r="O2217" t="str">
        <v>1.4G</v>
      </c>
      <c r="P2217" t="str">
        <v>1008-F2-69242502</v>
      </c>
      <c r="Q2217" t="str">
        <v>0.0195</v>
      </c>
      <c r="R2217" t="str">
        <v>2</v>
      </c>
      <c r="S2217" t="str">
        <v>8</v>
      </c>
      <c r="T2217" t="str">
        <v>F-00000300</v>
      </c>
      <c r="U2217" t="str">
        <v>987</v>
      </c>
      <c r="V2217" t="str">
        <v>0.41423</v>
      </c>
      <c r="W2217" t="str">
        <v>31</v>
      </c>
    </row>
    <row r="2218">
      <c r="A2218" t="str">
        <v>AutoTable</v>
      </c>
      <c r="D2218" t="str">
        <v>75532-05</v>
      </c>
      <c r="E2218" t="str">
        <v>MONOCOUP 30 MM - MOSAIQUE VERTE</v>
      </c>
      <c r="F2218" t="str">
        <v>OPPORTUNITE</v>
      </c>
      <c r="H2218" t="str">
        <v>MONOCOUP</v>
      </c>
      <c r="I2218" t="str">
        <v>COMETE</v>
      </c>
      <c r="J2218" t="str">
        <v>30</v>
      </c>
      <c r="K2218" t="str">
        <v>MOSAIQUE</v>
      </c>
      <c r="L2218" t="str">
        <v>VERT</v>
      </c>
      <c r="M2218" t="str">
        <v>CN</v>
      </c>
      <c r="N2218" t="str">
        <v>F3</v>
      </c>
      <c r="O2218" t="str">
        <v>1.4G</v>
      </c>
      <c r="P2218" t="str">
        <v>1008-F3-69242600</v>
      </c>
      <c r="Q2218" t="str">
        <v>0.029</v>
      </c>
      <c r="R2218" t="str">
        <v>2</v>
      </c>
      <c r="S2218" t="str">
        <v>25</v>
      </c>
      <c r="T2218" t="str">
        <v>F-00000300</v>
      </c>
      <c r="U2218" t="str">
        <v>6</v>
      </c>
      <c r="V2218" t="str">
        <v>0.41</v>
      </c>
      <c r="W2218" t="str">
        <v>0</v>
      </c>
    </row>
    <row r="2219">
      <c r="A2219" t="str">
        <v>AutoTable</v>
      </c>
      <c r="D2219" t="str">
        <v>75532-06</v>
      </c>
      <c r="E2219" t="str">
        <v>MONOCOUP 30 MM - MOSAIQUE ROUGE</v>
      </c>
      <c r="F2219" t="str">
        <v>OPPORTUNITE</v>
      </c>
      <c r="H2219" t="str">
        <v>MONOCOUP</v>
      </c>
      <c r="I2219" t="str">
        <v>COMETE</v>
      </c>
      <c r="J2219" t="str">
        <v>30</v>
      </c>
      <c r="K2219" t="str">
        <v>MOSAIQUE</v>
      </c>
      <c r="L2219" t="str">
        <v>ROUGE</v>
      </c>
      <c r="M2219" t="str">
        <v>CN</v>
      </c>
      <c r="N2219" t="str">
        <v>F3</v>
      </c>
      <c r="O2219" t="str">
        <v>1.4G</v>
      </c>
      <c r="P2219" t="str">
        <v>1008-F3-69242600</v>
      </c>
      <c r="Q2219" t="str">
        <v>0.029</v>
      </c>
      <c r="R2219" t="str">
        <v>2</v>
      </c>
      <c r="S2219" t="str">
        <v>25</v>
      </c>
      <c r="T2219" t="str">
        <v>F-00000300</v>
      </c>
      <c r="U2219" t="str">
        <v>1</v>
      </c>
      <c r="V2219" t="str">
        <v>0.4</v>
      </c>
      <c r="W2219" t="str">
        <v>0</v>
      </c>
    </row>
    <row r="2220">
      <c r="A2220" t="str">
        <v>AutoTable</v>
      </c>
      <c r="D2220" t="str">
        <v>75532-09</v>
      </c>
      <c r="E2220" t="str">
        <v>MONOCOUP Ø30 COMÈTE MOSAÏQUE ARGENT</v>
      </c>
      <c r="F2220" t="str">
        <v>1</v>
      </c>
      <c r="G2220" t="str">
        <v>2020</v>
      </c>
      <c r="H2220" t="str">
        <v>MONOCOUP</v>
      </c>
      <c r="I2220" t="str">
        <v>COMETE</v>
      </c>
      <c r="J2220" t="str">
        <v>30</v>
      </c>
      <c r="K2220" t="str">
        <v>MOSAIQUE</v>
      </c>
      <c r="L2220" t="str">
        <v>ARGENT</v>
      </c>
      <c r="M2220" t="str">
        <v>CN</v>
      </c>
      <c r="N2220" t="str">
        <v>F3</v>
      </c>
      <c r="O2220" t="str">
        <v>1.4G</v>
      </c>
      <c r="P2220" t="str">
        <v>1008-F3-69242600</v>
      </c>
      <c r="Q2220" t="str">
        <v>0.029</v>
      </c>
      <c r="R2220" t="str">
        <v>2</v>
      </c>
      <c r="S2220" t="str">
        <v>25</v>
      </c>
      <c r="T2220" t="str">
        <v>F-00000300</v>
      </c>
      <c r="U2220" t="str">
        <v>1001</v>
      </c>
      <c r="V2220" t="str">
        <v>0.41421</v>
      </c>
      <c r="W2220" t="str">
        <v>94</v>
      </c>
    </row>
    <row r="2221">
      <c r="A2221" t="str">
        <v>AutoTable</v>
      </c>
      <c r="D2221" t="str">
        <v>75532-18</v>
      </c>
      <c r="E2221" t="str">
        <v>MONOCOUP 30 MM - MOSAIQUE FILET D'OR</v>
      </c>
      <c r="F2221" t="str">
        <v>OPPORTUNITE</v>
      </c>
      <c r="H2221" t="str">
        <v>MONOCOUP</v>
      </c>
      <c r="I2221" t="str">
        <v>COMETE</v>
      </c>
      <c r="J2221" t="str">
        <v>30</v>
      </c>
      <c r="K2221" t="str">
        <v>MOSAIQUE</v>
      </c>
      <c r="L2221" t="str">
        <v>OR</v>
      </c>
      <c r="M2221" t="str">
        <v>CN</v>
      </c>
      <c r="N2221" t="str">
        <v>F3</v>
      </c>
      <c r="O2221" t="str">
        <v>1.4G</v>
      </c>
      <c r="P2221" t="str">
        <v>1008-F3-69242600</v>
      </c>
      <c r="Q2221" t="str">
        <v>0.029</v>
      </c>
      <c r="R2221" t="str">
        <v>2</v>
      </c>
      <c r="S2221" t="str">
        <v>25</v>
      </c>
      <c r="T2221" t="str">
        <v>F-00000300</v>
      </c>
      <c r="U2221" t="str">
        <v>51</v>
      </c>
      <c r="V2221" t="str">
        <v>0.396</v>
      </c>
      <c r="W2221" t="str">
        <v>0</v>
      </c>
    </row>
    <row r="2222">
      <c r="A2222" t="str">
        <v>AutoTable</v>
      </c>
      <c r="D2222" t="str">
        <v>75551-01</v>
      </c>
      <c r="E2222" t="str">
        <v>MONOCOUP Ø50 COMÈTE FRISSON</v>
      </c>
      <c r="F2222" t="str">
        <v>1</v>
      </c>
      <c r="H2222" t="str">
        <v>MONOCOUP</v>
      </c>
      <c r="I2222" t="str">
        <v>COMETE</v>
      </c>
      <c r="J2222" t="str">
        <v>50</v>
      </c>
      <c r="K2222" t="str">
        <v>CREPITANT</v>
      </c>
      <c r="L2222" t="str">
        <v>OR</v>
      </c>
      <c r="M2222" t="str">
        <v>CN</v>
      </c>
      <c r="N2222" t="str">
        <v>F3</v>
      </c>
      <c r="O2222" t="str">
        <v>1.4G</v>
      </c>
      <c r="P2222" t="str">
        <v>1008-F3-69242602</v>
      </c>
      <c r="Q2222" t="str">
        <v>0.03</v>
      </c>
      <c r="R2222" t="str">
        <v>2</v>
      </c>
      <c r="S2222" t="str">
        <v>25</v>
      </c>
      <c r="T2222" t="str">
        <v>F-00000300</v>
      </c>
      <c r="U2222" t="str">
        <v>614</v>
      </c>
      <c r="V2222" t="str">
        <v>0.8546</v>
      </c>
      <c r="W2222" t="str">
        <v>144</v>
      </c>
      <c r="X2222" t="str">
        <v>https://youtu.be/18LJzZ3Ct5I</v>
      </c>
    </row>
    <row r="2223">
      <c r="A2223" t="str">
        <v>AutoTable</v>
      </c>
      <c r="D2223" t="str">
        <v>75551-09</v>
      </c>
      <c r="E2223" t="str">
        <v>MONOCOUP Ø50 COMÈTE ARGENT</v>
      </c>
      <c r="F2223" t="str">
        <v>1</v>
      </c>
      <c r="H2223" t="str">
        <v>MONOCOUP</v>
      </c>
      <c r="I2223" t="str">
        <v>COMETE</v>
      </c>
      <c r="J2223" t="str">
        <v>50</v>
      </c>
      <c r="K2223" t="str">
        <v>COMETE</v>
      </c>
      <c r="L2223" t="str">
        <v>ARGENT</v>
      </c>
      <c r="M2223" t="str">
        <v>CN</v>
      </c>
      <c r="N2223" t="str">
        <v>F3</v>
      </c>
      <c r="O2223" t="str">
        <v>1.4G</v>
      </c>
      <c r="P2223" t="str">
        <v>1008-F3-69242602</v>
      </c>
      <c r="Q2223" t="str">
        <v>0.03</v>
      </c>
      <c r="R2223" t="str">
        <v>2</v>
      </c>
      <c r="S2223" t="str">
        <v>25</v>
      </c>
      <c r="T2223" t="str">
        <v>F-00000300</v>
      </c>
      <c r="U2223" t="str">
        <v>725</v>
      </c>
      <c r="V2223" t="str">
        <v>0.82844</v>
      </c>
      <c r="W2223" t="str">
        <v>140</v>
      </c>
      <c r="X2223" t="str">
        <v>https://youtu.be/w-zhVA4de_8</v>
      </c>
    </row>
    <row r="2224">
      <c r="A2224" t="str">
        <v>AutoTable</v>
      </c>
      <c r="D2224" t="str">
        <v>75551-13</v>
      </c>
      <c r="E2224" t="str">
        <v>MONOCOUP Ø50 COMÈTE CLIGNO BLANC</v>
      </c>
      <c r="F2224" t="str">
        <v>1</v>
      </c>
      <c r="H2224" t="str">
        <v>MONOCOUP</v>
      </c>
      <c r="I2224" t="str">
        <v>COMETE</v>
      </c>
      <c r="J2224" t="str">
        <v>50</v>
      </c>
      <c r="K2224" t="str">
        <v>CLIGNO</v>
      </c>
      <c r="L2224" t="str">
        <v>BLANC</v>
      </c>
      <c r="M2224" t="str">
        <v>CN</v>
      </c>
      <c r="N2224" t="str">
        <v>F3</v>
      </c>
      <c r="O2224" t="str">
        <v>1.4G</v>
      </c>
      <c r="P2224" t="str">
        <v>1008-F3-69242602</v>
      </c>
      <c r="Q2224" t="str">
        <v>0.03</v>
      </c>
      <c r="R2224" t="str">
        <v>2</v>
      </c>
      <c r="S2224" t="str">
        <v>25</v>
      </c>
      <c r="T2224" t="str">
        <v>F-00000300</v>
      </c>
      <c r="U2224" t="str">
        <v>413</v>
      </c>
      <c r="V2224" t="str">
        <v>0.8621</v>
      </c>
      <c r="W2224" t="str">
        <v>209</v>
      </c>
      <c r="X2224" t="str">
        <v>https://youtu.be/x8hjEAtcyw0</v>
      </c>
    </row>
    <row r="2225">
      <c r="A2225" t="str">
        <v>AutoTable</v>
      </c>
      <c r="D2225" t="str">
        <v>75551-18</v>
      </c>
      <c r="E2225" t="str">
        <v>MONOCOUP Ø50 COMÈTE OR</v>
      </c>
      <c r="F2225" t="str">
        <v>1</v>
      </c>
      <c r="H2225" t="str">
        <v>MONOCOUP</v>
      </c>
      <c r="I2225" t="str">
        <v>COMETE</v>
      </c>
      <c r="J2225" t="str">
        <v>50</v>
      </c>
      <c r="K2225" t="str">
        <v>COMETE</v>
      </c>
      <c r="L2225" t="str">
        <v>OR</v>
      </c>
      <c r="M2225" t="str">
        <v>CN</v>
      </c>
      <c r="N2225" t="str">
        <v>F3</v>
      </c>
      <c r="O2225" t="str">
        <v>1.4G</v>
      </c>
      <c r="P2225" t="str">
        <v>1008-F3-69242602</v>
      </c>
      <c r="Q2225" t="str">
        <v>0.03</v>
      </c>
      <c r="R2225" t="str">
        <v>2</v>
      </c>
      <c r="S2225" t="str">
        <v>25</v>
      </c>
      <c r="T2225" t="str">
        <v>F-00000300</v>
      </c>
      <c r="U2225" t="str">
        <v>204</v>
      </c>
      <c r="V2225" t="str">
        <v>0.82804</v>
      </c>
      <c r="W2225" t="str">
        <v>43</v>
      </c>
      <c r="X2225" t="str">
        <v>https://tinyurl.com/y4l3c6se</v>
      </c>
    </row>
    <row r="2226">
      <c r="A2226" t="str">
        <v>AutoTable</v>
      </c>
      <c r="D2226" t="str">
        <v>43730AQ</v>
      </c>
      <c r="E2226" t="str">
        <v>MONOCOUP 30MM PAF AQUA</v>
      </c>
      <c r="F2226" t="str">
        <v>SPECIFIC</v>
      </c>
      <c r="H2226" t="str">
        <v>MONOCOUP</v>
      </c>
      <c r="I2226" t="str">
        <v>POT A FEU</v>
      </c>
      <c r="J2226" t="str">
        <v>30</v>
      </c>
      <c r="K2226" t="str">
        <v>POT A FEU</v>
      </c>
      <c r="L2226" t="str">
        <v>AQUA</v>
      </c>
      <c r="M2226" t="str">
        <v>EU</v>
      </c>
      <c r="N2226" t="str">
        <v>F4</v>
      </c>
      <c r="O2226" t="str">
        <v>1.4G</v>
      </c>
      <c r="P2226" t="str">
        <v>1008-F4-69246599</v>
      </c>
      <c r="Q2226" t="str">
        <v>0.05</v>
      </c>
      <c r="R2226" t="str">
        <v>2</v>
      </c>
      <c r="S2226" t="str">
        <v>30</v>
      </c>
      <c r="T2226" t="str">
        <v>F-00000699</v>
      </c>
      <c r="U2226" t="str">
        <v>120</v>
      </c>
      <c r="V2226" t="str">
        <v>1.6</v>
      </c>
      <c r="W2226" t="str">
        <v>44</v>
      </c>
    </row>
    <row r="2227">
      <c r="A2227" t="str">
        <v>AutoTable</v>
      </c>
      <c r="D2227" t="str">
        <v>43730B</v>
      </c>
      <c r="E2227" t="str">
        <v>MONOCOUP 30MM PAF BLEU</v>
      </c>
      <c r="F2227" t="str">
        <v>SPECIFIC</v>
      </c>
      <c r="H2227" t="str">
        <v>MONOCOUP</v>
      </c>
      <c r="I2227" t="str">
        <v>POT A FEU</v>
      </c>
      <c r="J2227" t="str">
        <v>30</v>
      </c>
      <c r="K2227" t="str">
        <v>POT A FEU</v>
      </c>
      <c r="L2227" t="str">
        <v>BLEU</v>
      </c>
      <c r="M2227" t="str">
        <v>EU</v>
      </c>
      <c r="N2227" t="str">
        <v>F4</v>
      </c>
      <c r="O2227" t="str">
        <v>1.4G</v>
      </c>
      <c r="P2227" t="str">
        <v>1008-F4-69246599</v>
      </c>
      <c r="Q2227" t="str">
        <v>0.04</v>
      </c>
      <c r="R2227" t="str">
        <v>2</v>
      </c>
      <c r="S2227" t="str">
        <v>30</v>
      </c>
      <c r="T2227" t="str">
        <v>F-00000699</v>
      </c>
      <c r="U2227" t="str">
        <v>120</v>
      </c>
      <c r="V2227" t="str">
        <v>1.6</v>
      </c>
      <c r="W2227" t="str">
        <v>105</v>
      </c>
    </row>
    <row r="2228">
      <c r="A2228" t="str">
        <v>AutoTable</v>
      </c>
      <c r="D2228" t="str">
        <v>43730CI</v>
      </c>
      <c r="E2228" t="str">
        <v>MONOCOUP Ø30 PAF CITRON</v>
      </c>
      <c r="F2228" t="str">
        <v>1</v>
      </c>
      <c r="H2228" t="str">
        <v>MONOCOUP</v>
      </c>
      <c r="I2228" t="str">
        <v>POT A FEU</v>
      </c>
      <c r="J2228" t="str">
        <v>30</v>
      </c>
      <c r="K2228" t="str">
        <v>POT A FEU</v>
      </c>
      <c r="L2228" t="str">
        <v>CITRON</v>
      </c>
      <c r="M2228" t="str">
        <v>EU</v>
      </c>
      <c r="N2228" t="str">
        <v>F4</v>
      </c>
      <c r="O2228" t="str">
        <v>1.4G</v>
      </c>
      <c r="P2228" t="str">
        <v>1008-F4-69246599</v>
      </c>
      <c r="Q2228" t="str">
        <v>0.04</v>
      </c>
      <c r="R2228" t="str">
        <v>2</v>
      </c>
      <c r="S2228" t="str">
        <v>30</v>
      </c>
      <c r="T2228" t="str">
        <v>F-00000699</v>
      </c>
      <c r="U2228" t="str">
        <v>360</v>
      </c>
      <c r="V2228" t="str">
        <v>1.6</v>
      </c>
      <c r="W2228" t="str">
        <v>66</v>
      </c>
    </row>
    <row r="2229">
      <c r="A2229" t="str">
        <v>AutoTable</v>
      </c>
      <c r="D2229" t="str">
        <v>43730O</v>
      </c>
      <c r="E2229" t="str">
        <v>MONOCOUP Ø30 PAF ORANGE</v>
      </c>
      <c r="F2229" t="str">
        <v>1</v>
      </c>
      <c r="H2229" t="str">
        <v>MONOCOUP</v>
      </c>
      <c r="I2229" t="str">
        <v>POT A FEU</v>
      </c>
      <c r="J2229" t="str">
        <v>30</v>
      </c>
      <c r="K2229" t="str">
        <v>POT A FEU</v>
      </c>
      <c r="L2229" t="str">
        <v>ORANGE</v>
      </c>
      <c r="M2229" t="str">
        <v>EU</v>
      </c>
      <c r="N2229" t="str">
        <v>F4</v>
      </c>
      <c r="O2229" t="str">
        <v>1.4G</v>
      </c>
      <c r="P2229" t="str">
        <v>1008-F4-69246599</v>
      </c>
      <c r="Q2229" t="str">
        <v>0.04</v>
      </c>
      <c r="R2229" t="str">
        <v>2</v>
      </c>
      <c r="S2229" t="str">
        <v>30</v>
      </c>
      <c r="T2229" t="str">
        <v>F-00000699</v>
      </c>
      <c r="U2229" t="str">
        <v>360</v>
      </c>
      <c r="V2229" t="str">
        <v>1.6</v>
      </c>
      <c r="W2229" t="str">
        <v>48</v>
      </c>
    </row>
    <row r="2230">
      <c r="A2230" t="str">
        <v>AutoTable</v>
      </c>
      <c r="D2230" t="str">
        <v>43730OR</v>
      </c>
      <c r="E2230" t="str">
        <v>MONOCOUP 30MM PAF OR</v>
      </c>
      <c r="F2230" t="str">
        <v>SPECIFIC</v>
      </c>
      <c r="H2230" t="str">
        <v>MONOCOUP</v>
      </c>
      <c r="I2230" t="str">
        <v>POT A FEU</v>
      </c>
      <c r="J2230" t="str">
        <v>30</v>
      </c>
      <c r="K2230" t="str">
        <v>POT A FEU</v>
      </c>
      <c r="L2230" t="str">
        <v>OR</v>
      </c>
      <c r="M2230" t="str">
        <v>EU</v>
      </c>
      <c r="N2230" t="str">
        <v>F4</v>
      </c>
      <c r="O2230" t="str">
        <v>1.3G</v>
      </c>
      <c r="P2230" t="str">
        <v>1008-F4-69246599</v>
      </c>
      <c r="Q2230" t="str">
        <v>0.04</v>
      </c>
      <c r="R2230" t="str">
        <v>2</v>
      </c>
      <c r="S2230" t="str">
        <v>30</v>
      </c>
      <c r="T2230" t="str">
        <v>F-00000699</v>
      </c>
      <c r="U2230" t="str">
        <v>120</v>
      </c>
      <c r="V2230" t="str">
        <v>1.6</v>
      </c>
      <c r="W2230" t="str">
        <v>120</v>
      </c>
    </row>
    <row r="2231">
      <c r="A2231" t="str">
        <v>AutoTable</v>
      </c>
      <c r="D2231" t="str">
        <v>43730PA</v>
      </c>
      <c r="E2231" t="str">
        <v>MONOCOUP 30MM PAF CLIGNO ARGENT</v>
      </c>
      <c r="F2231" t="str">
        <v>SPECIFIC</v>
      </c>
      <c r="H2231" t="str">
        <v>MONOCOUP</v>
      </c>
      <c r="I2231" t="str">
        <v>POT A FEU</v>
      </c>
      <c r="J2231" t="str">
        <v>30</v>
      </c>
      <c r="K2231" t="str">
        <v>POT A FEU</v>
      </c>
      <c r="L2231" t="str">
        <v>ARGENT</v>
      </c>
      <c r="M2231" t="str">
        <v>EU</v>
      </c>
      <c r="N2231" t="str">
        <v>F4</v>
      </c>
      <c r="O2231" t="str">
        <v>1.4G</v>
      </c>
      <c r="P2231" t="str">
        <v>1008-F4-69246599</v>
      </c>
      <c r="Q2231" t="str">
        <v>0.04</v>
      </c>
      <c r="R2231" t="str">
        <v>2</v>
      </c>
      <c r="S2231" t="str">
        <v>30</v>
      </c>
      <c r="T2231" t="str">
        <v>F-00000699</v>
      </c>
      <c r="U2231" t="str">
        <v>120</v>
      </c>
      <c r="V2231" t="str">
        <v>1.6</v>
      </c>
      <c r="W2231" t="str">
        <v>120</v>
      </c>
    </row>
    <row r="2232">
      <c r="A2232" t="str">
        <v>AutoTable</v>
      </c>
      <c r="D2232" t="str">
        <v>43730R</v>
      </c>
      <c r="E2232" t="str">
        <v>MONOCOUP 30MM PAF ROUGE</v>
      </c>
      <c r="F2232" t="str">
        <v>SPECIFIC</v>
      </c>
      <c r="H2232" t="str">
        <v>MONOCOUP</v>
      </c>
      <c r="I2232" t="str">
        <v>POT A FEU</v>
      </c>
      <c r="J2232" t="str">
        <v>30</v>
      </c>
      <c r="K2232" t="str">
        <v>POT A FEU</v>
      </c>
      <c r="L2232" t="str">
        <v>ROUGE</v>
      </c>
      <c r="M2232" t="str">
        <v>EU</v>
      </c>
      <c r="N2232" t="str">
        <v>F4</v>
      </c>
      <c r="O2232" t="str">
        <v>1.4G</v>
      </c>
      <c r="P2232" t="str">
        <v>1008-F4-692446599</v>
      </c>
      <c r="Q2232" t="str">
        <v>0.04</v>
      </c>
      <c r="R2232" t="str">
        <v>2</v>
      </c>
      <c r="S2232" t="str">
        <v>30</v>
      </c>
      <c r="T2232" t="str">
        <v>F-00000699</v>
      </c>
      <c r="U2232" t="str">
        <v>192</v>
      </c>
      <c r="V2232" t="str">
        <v>1.6</v>
      </c>
      <c r="W2232" t="str">
        <v>192</v>
      </c>
    </row>
    <row r="2233">
      <c r="A2233" t="str">
        <v>AutoTable</v>
      </c>
      <c r="D2233" t="str">
        <v>43730RO</v>
      </c>
      <c r="E2233" t="str">
        <v>MONOCOUP 30MM PAF ROSE</v>
      </c>
      <c r="F2233" t="str">
        <v>SPECIFIC</v>
      </c>
      <c r="H2233" t="str">
        <v>MONOCOUP</v>
      </c>
      <c r="I2233" t="str">
        <v>POT A FEU</v>
      </c>
      <c r="J2233" t="str">
        <v>30</v>
      </c>
      <c r="K2233" t="str">
        <v>POT A FEU</v>
      </c>
      <c r="L2233" t="str">
        <v>ROSE</v>
      </c>
      <c r="M2233" t="str">
        <v>EU</v>
      </c>
      <c r="N2233" t="str">
        <v>F4</v>
      </c>
      <c r="O2233" t="str">
        <v>1.4G</v>
      </c>
      <c r="P2233" t="str">
        <v>1008-F4-69246599</v>
      </c>
      <c r="Q2233" t="str">
        <v>0.04</v>
      </c>
      <c r="R2233" t="str">
        <v>2</v>
      </c>
      <c r="S2233" t="str">
        <v>30</v>
      </c>
      <c r="T2233" t="str">
        <v>F-00000699</v>
      </c>
      <c r="U2233" t="str">
        <v>120</v>
      </c>
      <c r="V2233" t="str">
        <v>1.6</v>
      </c>
      <c r="W2233" t="str">
        <v>72</v>
      </c>
    </row>
    <row r="2234">
      <c r="A2234" t="str">
        <v>AutoTable</v>
      </c>
      <c r="D2234" t="str">
        <v>43730T</v>
      </c>
      <c r="E2234" t="str">
        <v>MONOCOUP 30MM PAF TURQUOISE</v>
      </c>
      <c r="F2234" t="str">
        <v>SPECIFIC</v>
      </c>
      <c r="H2234" t="str">
        <v>MONOCOUP</v>
      </c>
      <c r="I2234" t="str">
        <v>POT A FEU</v>
      </c>
      <c r="J2234" t="str">
        <v>30</v>
      </c>
      <c r="K2234" t="str">
        <v>POT A FEU</v>
      </c>
      <c r="L2234" t="str">
        <v>BLEU</v>
      </c>
      <c r="M2234" t="str">
        <v>EU</v>
      </c>
      <c r="N2234" t="str">
        <v>K4</v>
      </c>
      <c r="O2234" t="str">
        <v>1.4G</v>
      </c>
      <c r="P2234" t="str">
        <v>1008-F4-69246599</v>
      </c>
      <c r="Q2234" t="str">
        <v>5.4</v>
      </c>
      <c r="R2234" t="str">
        <v>2</v>
      </c>
      <c r="S2234" t="str">
        <v>30</v>
      </c>
      <c r="T2234" t="str">
        <v>F-00000699</v>
      </c>
      <c r="U2234" t="str">
        <v>120</v>
      </c>
      <c r="V2234" t="str">
        <v>1.6</v>
      </c>
      <c r="W2234" t="str">
        <v>82</v>
      </c>
    </row>
    <row r="2235">
      <c r="A2235" t="str">
        <v>AutoTable</v>
      </c>
      <c r="D2235" t="str">
        <v>43730VI</v>
      </c>
      <c r="E2235" t="str">
        <v>MONOCOUP 30MM PAF VIOLET</v>
      </c>
      <c r="F2235" t="str">
        <v>SPECIFIC</v>
      </c>
      <c r="H2235" t="str">
        <v>MONOCOUP</v>
      </c>
      <c r="I2235" t="str">
        <v>POT A FEU</v>
      </c>
      <c r="J2235" t="str">
        <v>30</v>
      </c>
      <c r="K2235" t="str">
        <v>POT A FEU</v>
      </c>
      <c r="L2235" t="str">
        <v>VIOLET</v>
      </c>
      <c r="M2235" t="str">
        <v>EU</v>
      </c>
      <c r="N2235" t="str">
        <v>F4</v>
      </c>
      <c r="O2235" t="str">
        <v>1.4G</v>
      </c>
      <c r="P2235" t="str">
        <v>1008-F4-69246599</v>
      </c>
      <c r="Q2235" t="str">
        <v>0.04</v>
      </c>
      <c r="R2235" t="str">
        <v>2</v>
      </c>
      <c r="S2235" t="str">
        <v>30</v>
      </c>
      <c r="T2235" t="str">
        <v>F-00000699</v>
      </c>
      <c r="U2235" t="str">
        <v>120</v>
      </c>
      <c r="V2235" t="str">
        <v>1.6</v>
      </c>
      <c r="W2235" t="str">
        <v>53</v>
      </c>
    </row>
    <row r="2236">
      <c r="A2236" t="str">
        <v>AutoTable</v>
      </c>
      <c r="D2236" t="str">
        <v>43945MA/B/VE</v>
      </c>
      <c r="E2236" t="str">
        <v>MONOCOUP Ø45  PAF MAGENTA À BLEU À VERT</v>
      </c>
      <c r="F2236" t="str">
        <v>1</v>
      </c>
      <c r="H2236" t="str">
        <v>MONOCOUP</v>
      </c>
      <c r="I2236" t="str">
        <v>POT A FEU</v>
      </c>
      <c r="J2236" t="str">
        <v>45</v>
      </c>
      <c r="K2236" t="str">
        <v>CHANGEMENT</v>
      </c>
      <c r="L2236" t="str">
        <v>MULTICOLORE</v>
      </c>
      <c r="M2236" t="str">
        <v>EU</v>
      </c>
      <c r="N2236" t="str">
        <v>F4</v>
      </c>
      <c r="O2236" t="str">
        <v>1.3G</v>
      </c>
      <c r="P2236" t="str">
        <v>1008-F4-692246592</v>
      </c>
      <c r="Q2236" t="str">
        <v>0.09</v>
      </c>
      <c r="R2236" t="str">
        <v>2</v>
      </c>
      <c r="S2236" t="str">
        <v>45</v>
      </c>
      <c r="T2236" t="str">
        <v>F-00000699</v>
      </c>
      <c r="U2236" t="str">
        <v>644</v>
      </c>
      <c r="V2236" t="str">
        <v>4.37</v>
      </c>
      <c r="W2236" t="str">
        <v>0</v>
      </c>
      <c r="X2236" t="str">
        <v>https://youtu.be/Ws2DyFsFww8</v>
      </c>
    </row>
    <row r="2237">
      <c r="A2237" t="str">
        <v>AutoTable</v>
      </c>
      <c r="D2237" t="str">
        <v>75020PO</v>
      </c>
      <c r="E2237" t="str">
        <v>MONOCOUP Ø20 PAF PAILLETTES OR</v>
      </c>
      <c r="F2237" t="str">
        <v>1</v>
      </c>
      <c r="H2237" t="str">
        <v>MONOCOUP</v>
      </c>
      <c r="I2237" t="str">
        <v>POT A FEU</v>
      </c>
      <c r="J2237" t="str">
        <v>20</v>
      </c>
      <c r="K2237" t="str">
        <v>CLIGNO</v>
      </c>
      <c r="L2237" t="str">
        <v>OR</v>
      </c>
      <c r="M2237" t="str">
        <v>EU</v>
      </c>
      <c r="N2237" t="str">
        <v>T2</v>
      </c>
      <c r="O2237" t="str">
        <v>1.4G</v>
      </c>
      <c r="P2237" t="str">
        <v>1395-T2-0542</v>
      </c>
      <c r="Q2237" t="str">
        <v>0.014</v>
      </c>
      <c r="R2237" t="str">
        <v>2</v>
      </c>
      <c r="S2237" t="str">
        <v>25</v>
      </c>
      <c r="T2237" t="str">
        <v>F-00000317</v>
      </c>
      <c r="U2237" t="str">
        <v>338</v>
      </c>
      <c r="V2237" t="str">
        <v>1.95</v>
      </c>
      <c r="W2237" t="str">
        <v>0</v>
      </c>
      <c r="X2237" t="str">
        <v>https://youtu.be/JnEksKgDia4</v>
      </c>
    </row>
    <row r="2238">
      <c r="A2238" t="str">
        <v>AutoTable</v>
      </c>
      <c r="D2238" t="str">
        <v>75020TB</v>
      </c>
      <c r="E2238" t="str">
        <v>MONOCOUP Ø20 PAPILLON ARGENT</v>
      </c>
      <c r="F2238" t="str">
        <v>1</v>
      </c>
      <c r="H2238" t="str">
        <v>MONOCOUP</v>
      </c>
      <c r="I2238" t="str">
        <v>POT A FEU</v>
      </c>
      <c r="J2238" t="str">
        <v>20</v>
      </c>
      <c r="K2238" t="str">
        <v>SERPENTEAUX</v>
      </c>
      <c r="L2238" t="str">
        <v>ARGENT</v>
      </c>
      <c r="M2238" t="str">
        <v>EU</v>
      </c>
      <c r="N2238" t="str">
        <v>T2</v>
      </c>
      <c r="O2238" t="str">
        <v>1.4G</v>
      </c>
      <c r="P2238" t="str">
        <v>1395-T2-0576</v>
      </c>
      <c r="Q2238" t="str">
        <v>0.0095</v>
      </c>
      <c r="R2238" t="str">
        <v>2</v>
      </c>
      <c r="S2238" t="str">
        <v>30</v>
      </c>
      <c r="T2238" t="str">
        <v>F-00000317</v>
      </c>
      <c r="U2238" t="str">
        <v>459</v>
      </c>
      <c r="V2238" t="str">
        <v>2.13</v>
      </c>
      <c r="W2238" t="str">
        <v>0</v>
      </c>
      <c r="X2238" t="str">
        <v>https://youtu.be/AkSpzE-9SOo</v>
      </c>
    </row>
    <row r="2239">
      <c r="A2239" t="str">
        <v>AutoTable</v>
      </c>
      <c r="D2239" t="str">
        <v>75020VI</v>
      </c>
      <c r="E2239" t="str">
        <v>MONOCOUP Ø20 PAF VIOLET</v>
      </c>
      <c r="F2239" t="str">
        <v>1</v>
      </c>
      <c r="H2239" t="str">
        <v>MONOCOUP</v>
      </c>
      <c r="I2239" t="str">
        <v>POT A FEU</v>
      </c>
      <c r="J2239" t="str">
        <v>20</v>
      </c>
      <c r="K2239" t="str">
        <v>POT A FEU</v>
      </c>
      <c r="L2239" t="str">
        <v>VIOLET</v>
      </c>
      <c r="M2239" t="str">
        <v>EU</v>
      </c>
      <c r="N2239" t="str">
        <v>T2</v>
      </c>
      <c r="O2239" t="str">
        <v>1.4G</v>
      </c>
      <c r="P2239" t="str">
        <v>1395-T2-0542</v>
      </c>
      <c r="Q2239" t="str">
        <v>0.014</v>
      </c>
      <c r="R2239" t="str">
        <v>2</v>
      </c>
      <c r="S2239" t="str">
        <v>25</v>
      </c>
      <c r="T2239" t="str">
        <v>F-00000317</v>
      </c>
      <c r="U2239" t="str">
        <v>390</v>
      </c>
      <c r="V2239" t="str">
        <v>2.18</v>
      </c>
      <c r="W2239" t="str">
        <v>0</v>
      </c>
      <c r="X2239" t="str">
        <v>https://tinyurl.com/y5efvex9</v>
      </c>
    </row>
    <row r="2240">
      <c r="A2240" t="str">
        <v>AutoTable</v>
      </c>
      <c r="D2240" t="str">
        <v>75030GFA</v>
      </c>
      <c r="E2240" t="str">
        <v>MONOCOUP Ø30 FLASH BLANC</v>
      </c>
      <c r="F2240" t="str">
        <v>1</v>
      </c>
      <c r="H2240" t="str">
        <v>MONOCOUP</v>
      </c>
      <c r="I2240" t="str">
        <v>POT A FEU</v>
      </c>
      <c r="J2240" t="str">
        <v>30</v>
      </c>
      <c r="K2240" t="str">
        <v>DETONATION</v>
      </c>
      <c r="L2240" t="str">
        <v>BLANC</v>
      </c>
      <c r="M2240" t="str">
        <v>EU</v>
      </c>
      <c r="N2240" t="str">
        <v>T2</v>
      </c>
      <c r="O2240" t="str">
        <v>1.4G</v>
      </c>
      <c r="P2240" t="str">
        <v>1395-T2-0546/2013</v>
      </c>
      <c r="Q2240" t="str">
        <v>0.007</v>
      </c>
      <c r="R2240" t="str">
        <v>2</v>
      </c>
      <c r="S2240" t="str">
        <v>8</v>
      </c>
      <c r="T2240" t="str">
        <v>F-00000317</v>
      </c>
      <c r="U2240" t="str">
        <v>551</v>
      </c>
      <c r="V2240" t="str">
        <v>1.86</v>
      </c>
      <c r="W2240" t="str">
        <v>0</v>
      </c>
      <c r="X2240" t="str">
        <v>https://tinyurl.com/y6ngfqyy</v>
      </c>
    </row>
    <row r="2241">
      <c r="A2241" t="str">
        <v>AutoTable</v>
      </c>
      <c r="D2241" t="str">
        <v>75045AWR</v>
      </c>
      <c r="E2241" t="str">
        <v>MONOCOUP 45 MM PAF ARGENT RONFLEMENT ROUGE</v>
      </c>
      <c r="F2241" t="str">
        <v>ANCIENNES REFS</v>
      </c>
      <c r="H2241" t="str">
        <v>MONOCOUP</v>
      </c>
      <c r="I2241" t="str">
        <v>POT A FEU</v>
      </c>
      <c r="J2241" t="str">
        <v>45</v>
      </c>
      <c r="K2241" t="str">
        <v>POT A FEU</v>
      </c>
      <c r="L2241" t="str">
        <v>ROUGE</v>
      </c>
      <c r="M2241" t="str">
        <v>EU</v>
      </c>
      <c r="N2241" t="str">
        <v>F4</v>
      </c>
      <c r="O2241" t="str">
        <v>1.4G</v>
      </c>
      <c r="P2241" t="str">
        <v>1395-F4-0549</v>
      </c>
      <c r="Q2241" t="str">
        <v>0.096</v>
      </c>
      <c r="R2241" t="str">
        <v>3</v>
      </c>
      <c r="S2241" t="str">
        <v>50</v>
      </c>
      <c r="T2241" t="str">
        <v>F-00000317</v>
      </c>
      <c r="U2241" t="str">
        <v>0</v>
      </c>
      <c r="V2241" t="str">
        <v>5.2</v>
      </c>
      <c r="W2241" t="str">
        <v>0</v>
      </c>
    </row>
    <row r="2242">
      <c r="A2242" t="str">
        <v>AutoTable</v>
      </c>
      <c r="D2242" t="str">
        <v>75045POWV</v>
      </c>
      <c r="E2242" t="str">
        <v>MONOCOUP 45 MM PAF PAILLETE OR RONFLEMENT VERT</v>
      </c>
      <c r="F2242" t="str">
        <v>ANCIENNES REFS</v>
      </c>
      <c r="H2242" t="str">
        <v>MONOCOUP</v>
      </c>
      <c r="I2242" t="str">
        <v>POT A FEU</v>
      </c>
      <c r="J2242" t="str">
        <v>45</v>
      </c>
      <c r="K2242" t="str">
        <v>POT A FEU</v>
      </c>
      <c r="L2242" t="str">
        <v>VERT</v>
      </c>
      <c r="M2242" t="str">
        <v>EU</v>
      </c>
      <c r="N2242" t="str">
        <v>F4</v>
      </c>
      <c r="O2242" t="str">
        <v>1.4G</v>
      </c>
      <c r="P2242" t="str">
        <v>1395-F4-0549</v>
      </c>
      <c r="Q2242" t="str">
        <v>0.096</v>
      </c>
      <c r="R2242" t="str">
        <v>3</v>
      </c>
      <c r="S2242" t="str">
        <v>50</v>
      </c>
      <c r="T2242" t="str">
        <v>F-00000317</v>
      </c>
      <c r="U2242" t="str">
        <v>0</v>
      </c>
      <c r="V2242" t="str">
        <v>5.36</v>
      </c>
      <c r="W2242" t="str">
        <v>0</v>
      </c>
    </row>
    <row r="2243">
      <c r="A2243" t="str">
        <v>AutoTable</v>
      </c>
      <c r="D2243" t="str">
        <v>75533-01</v>
      </c>
      <c r="E2243" t="str">
        <v>MONOCOUP Ø30 PAF FRISSON BLANC</v>
      </c>
      <c r="F2243" t="str">
        <v>1</v>
      </c>
      <c r="H2243" t="str">
        <v>MONOCOUP</v>
      </c>
      <c r="I2243" t="str">
        <v>POT A FEU</v>
      </c>
      <c r="J2243" t="str">
        <v>30</v>
      </c>
      <c r="K2243" t="str">
        <v>CREPITANT</v>
      </c>
      <c r="L2243" t="str">
        <v>ARGENT</v>
      </c>
      <c r="M2243" t="str">
        <v>CN</v>
      </c>
      <c r="N2243" t="str">
        <v>F2</v>
      </c>
      <c r="O2243" t="str">
        <v>1.4G</v>
      </c>
      <c r="P2243" t="str">
        <v>1008-F2-69242499</v>
      </c>
      <c r="Q2243" t="str">
        <v>0.018</v>
      </c>
      <c r="R2243" t="str">
        <v>2</v>
      </c>
      <c r="S2243" t="str">
        <v>8</v>
      </c>
      <c r="T2243" t="str">
        <v>F-00000300</v>
      </c>
      <c r="U2243" t="str">
        <v>2354</v>
      </c>
      <c r="V2243" t="str">
        <v>0.41422</v>
      </c>
      <c r="W2243" t="str">
        <v>90</v>
      </c>
      <c r="X2243" t="str">
        <v>https://tinyurl.com/y23zmvln</v>
      </c>
    </row>
    <row r="2244">
      <c r="A2244" t="str">
        <v>AutoTable</v>
      </c>
      <c r="D2244" t="str">
        <v>75533-02</v>
      </c>
      <c r="E2244" t="str">
        <v>MONOCOUP Ø30 PAF BLEU</v>
      </c>
      <c r="F2244" t="str">
        <v>1</v>
      </c>
      <c r="H2244" t="str">
        <v>MONOCOUP</v>
      </c>
      <c r="I2244" t="str">
        <v>POT A FEU</v>
      </c>
      <c r="J2244" t="str">
        <v>30</v>
      </c>
      <c r="K2244" t="str">
        <v>POT A FEU</v>
      </c>
      <c r="L2244" t="str">
        <v>BLEU</v>
      </c>
      <c r="M2244" t="str">
        <v>CN</v>
      </c>
      <c r="N2244" t="str">
        <v>F2</v>
      </c>
      <c r="O2244" t="str">
        <v>1.4G</v>
      </c>
      <c r="P2244" t="str">
        <v>1008-F2-69242499</v>
      </c>
      <c r="Q2244" t="str">
        <v>0.018</v>
      </c>
      <c r="R2244" t="str">
        <v>2</v>
      </c>
      <c r="S2244" t="str">
        <v>8</v>
      </c>
      <c r="T2244" t="str">
        <v>F-00000300</v>
      </c>
      <c r="U2244" t="str">
        <v>1639</v>
      </c>
      <c r="V2244" t="str">
        <v>0.43667</v>
      </c>
      <c r="W2244" t="str">
        <v>3</v>
      </c>
      <c r="X2244" t="str">
        <v>https://tinyurl.com/y5rndrpw</v>
      </c>
    </row>
    <row r="2245">
      <c r="A2245" t="str">
        <v>AutoTable</v>
      </c>
      <c r="D2245" t="str">
        <v>75533-05</v>
      </c>
      <c r="E2245" t="str">
        <v>MONOCOUP Ø30 PAF VERT</v>
      </c>
      <c r="F2245" t="str">
        <v>1</v>
      </c>
      <c r="G2245" t="str">
        <v>2020</v>
      </c>
      <c r="H2245" t="str">
        <v>MONOCOUP</v>
      </c>
      <c r="I2245" t="str">
        <v>POT A FEU</v>
      </c>
      <c r="J2245" t="str">
        <v>30</v>
      </c>
      <c r="K2245" t="str">
        <v>POT A FEU</v>
      </c>
      <c r="L2245" t="str">
        <v>VERT</v>
      </c>
      <c r="M2245" t="str">
        <v>CN</v>
      </c>
      <c r="N2245" t="str">
        <v>F2</v>
      </c>
      <c r="O2245" t="str">
        <v>1.4G</v>
      </c>
      <c r="P2245" t="str">
        <v>1008-F2-69242499</v>
      </c>
      <c r="Q2245" t="str">
        <v>0.018</v>
      </c>
      <c r="R2245" t="str">
        <v>2</v>
      </c>
      <c r="S2245" t="str">
        <v>8</v>
      </c>
      <c r="T2245" t="str">
        <v>F-00000300</v>
      </c>
      <c r="U2245" t="str">
        <v>1000</v>
      </c>
      <c r="V2245" t="str">
        <v>0.41423</v>
      </c>
      <c r="W2245" t="str">
        <v>3</v>
      </c>
    </row>
    <row r="2246">
      <c r="A2246" t="str">
        <v>AutoTable</v>
      </c>
      <c r="D2246" t="str">
        <v>75533-06</v>
      </c>
      <c r="E2246" t="str">
        <v>MONOCOUP Ø30 PAF ROUGE</v>
      </c>
      <c r="F2246" t="str">
        <v>1</v>
      </c>
      <c r="H2246" t="str">
        <v>MONOCOUP</v>
      </c>
      <c r="I2246" t="str">
        <v>POT A FEU</v>
      </c>
      <c r="J2246" t="str">
        <v>30</v>
      </c>
      <c r="K2246" t="str">
        <v>POT A FEU</v>
      </c>
      <c r="L2246" t="str">
        <v>ROUGE</v>
      </c>
      <c r="M2246" t="str">
        <v>CN</v>
      </c>
      <c r="N2246" t="str">
        <v>F2</v>
      </c>
      <c r="O2246" t="str">
        <v>1.4G</v>
      </c>
      <c r="P2246" t="str">
        <v>1008-F2-69242499</v>
      </c>
      <c r="Q2246" t="str">
        <v>0.018</v>
      </c>
      <c r="R2246" t="str">
        <v>2</v>
      </c>
      <c r="S2246" t="str">
        <v>8</v>
      </c>
      <c r="T2246" t="str">
        <v>F-00000300</v>
      </c>
      <c r="U2246" t="str">
        <v>1062</v>
      </c>
      <c r="V2246" t="str">
        <v>0.42</v>
      </c>
      <c r="W2246" t="str">
        <v>3</v>
      </c>
      <c r="X2246" t="str">
        <v>https://tinyurl.com/y3cemel2</v>
      </c>
    </row>
    <row r="2247">
      <c r="A2247" t="str">
        <v>AutoTable</v>
      </c>
      <c r="D2247" t="str">
        <v>75533-09</v>
      </c>
      <c r="E2247" t="str">
        <v>MONOCOUP Ø30 PAF BLANC</v>
      </c>
      <c r="F2247" t="str">
        <v>1</v>
      </c>
      <c r="H2247" t="str">
        <v>MONOCOUP</v>
      </c>
      <c r="I2247" t="str">
        <v>POT A FEU</v>
      </c>
      <c r="J2247" t="str">
        <v>30</v>
      </c>
      <c r="K2247" t="str">
        <v>POT A FEU</v>
      </c>
      <c r="L2247" t="str">
        <v>BLANC</v>
      </c>
      <c r="M2247" t="str">
        <v>CN</v>
      </c>
      <c r="N2247" t="str">
        <v>F2</v>
      </c>
      <c r="O2247" t="str">
        <v>1.4G</v>
      </c>
      <c r="P2247" t="str">
        <v>1008-F2-69242499</v>
      </c>
      <c r="Q2247" t="str">
        <v>0.018</v>
      </c>
      <c r="R2247" t="str">
        <v>2</v>
      </c>
      <c r="S2247" t="str">
        <v>8</v>
      </c>
      <c r="T2247" t="str">
        <v>F-00000300</v>
      </c>
      <c r="U2247" t="str">
        <v>1333</v>
      </c>
      <c r="V2247" t="str">
        <v>0.41422</v>
      </c>
      <c r="W2247" t="str">
        <v>43</v>
      </c>
      <c r="X2247" t="str">
        <v>https://youtu.be/2xpFh3czM4o</v>
      </c>
    </row>
    <row r="2248">
      <c r="A2248" t="str">
        <v>AutoTable</v>
      </c>
      <c r="D2248" t="str">
        <v>75533-10</v>
      </c>
      <c r="E2248" t="str">
        <v>MONOCOUP Ø30 PAF VIOLET</v>
      </c>
      <c r="F2248" t="str">
        <v>1</v>
      </c>
      <c r="H2248" t="str">
        <v>MONOCOUP</v>
      </c>
      <c r="I2248" t="str">
        <v>POT A FEU</v>
      </c>
      <c r="J2248" t="str">
        <v>30</v>
      </c>
      <c r="K2248" t="str">
        <v>POT A FEU</v>
      </c>
      <c r="L2248" t="str">
        <v>VIOLET</v>
      </c>
      <c r="M2248" t="str">
        <v>CN</v>
      </c>
      <c r="N2248" t="str">
        <v>F2</v>
      </c>
      <c r="O2248" t="str">
        <v>1.4G</v>
      </c>
      <c r="P2248" t="str">
        <v>1008-F2-69242499</v>
      </c>
      <c r="Q2248" t="str">
        <v>0.018</v>
      </c>
      <c r="R2248" t="str">
        <v>2</v>
      </c>
      <c r="S2248" t="str">
        <v>8</v>
      </c>
      <c r="T2248" t="str">
        <v>F-00000300</v>
      </c>
      <c r="U2248" t="str">
        <v>1132</v>
      </c>
      <c r="V2248" t="str">
        <v>0.46</v>
      </c>
      <c r="W2248" t="str">
        <v>37</v>
      </c>
      <c r="X2248" t="str">
        <v>https://youtu.be/iqK-j4ncqMk</v>
      </c>
    </row>
    <row r="2249">
      <c r="A2249" t="str">
        <v>AutoTable</v>
      </c>
      <c r="D2249" t="str">
        <v>75533-19</v>
      </c>
      <c r="E2249" t="str">
        <v>MONOCOUP Ø30 PAF FILET D'OR</v>
      </c>
      <c r="F2249" t="str">
        <v>1</v>
      </c>
      <c r="H2249" t="str">
        <v>MONOCOUP</v>
      </c>
      <c r="I2249" t="str">
        <v>POT A FEU</v>
      </c>
      <c r="J2249" t="str">
        <v>30</v>
      </c>
      <c r="K2249" t="str">
        <v>PLEUREUR</v>
      </c>
      <c r="L2249" t="str">
        <v>KAMURO</v>
      </c>
      <c r="M2249" t="str">
        <v>CN</v>
      </c>
      <c r="N2249" t="str">
        <v>F2</v>
      </c>
      <c r="O2249" t="str">
        <v>1.4G</v>
      </c>
      <c r="P2249" t="str">
        <v>1008-F2-69242499</v>
      </c>
      <c r="Q2249" t="str">
        <v>0.018</v>
      </c>
      <c r="R2249" t="str">
        <v>2</v>
      </c>
      <c r="S2249" t="str">
        <v>8</v>
      </c>
      <c r="T2249" t="str">
        <v>F-00000300</v>
      </c>
      <c r="U2249" t="str">
        <v>2578</v>
      </c>
      <c r="V2249" t="str">
        <v>0.42</v>
      </c>
      <c r="W2249" t="str">
        <v>0</v>
      </c>
      <c r="X2249" t="str">
        <v>https://youtu.be/0-PLxi1_HW8</v>
      </c>
    </row>
    <row r="2250">
      <c r="A2250" t="str">
        <v>AutoTable</v>
      </c>
      <c r="D2250" t="str">
        <v>75533-20</v>
      </c>
      <c r="E2250" t="str">
        <v>MONOCOUP Ø30 PAF ROSE</v>
      </c>
      <c r="F2250" t="str">
        <v>1</v>
      </c>
      <c r="H2250" t="str">
        <v>MONOCOUP</v>
      </c>
      <c r="I2250" t="str">
        <v>POT A FEU</v>
      </c>
      <c r="J2250" t="str">
        <v>30</v>
      </c>
      <c r="K2250" t="str">
        <v>POT A FEU</v>
      </c>
      <c r="L2250" t="str">
        <v>ROSE</v>
      </c>
      <c r="M2250" t="str">
        <v>CN</v>
      </c>
      <c r="N2250" t="str">
        <v>F2</v>
      </c>
      <c r="O2250" t="str">
        <v>1.4G</v>
      </c>
      <c r="P2250" t="str">
        <v>1008-F2-69242499</v>
      </c>
      <c r="Q2250" t="str">
        <v>0.018</v>
      </c>
      <c r="R2250" t="str">
        <v>2</v>
      </c>
      <c r="S2250" t="str">
        <v>8</v>
      </c>
      <c r="T2250" t="str">
        <v>F-00000300</v>
      </c>
      <c r="U2250" t="str">
        <v>906</v>
      </c>
      <c r="V2250" t="str">
        <v>0.47376</v>
      </c>
      <c r="W2250" t="str">
        <v>0</v>
      </c>
      <c r="X2250" t="str">
        <v>https://youtu.be/vPSAoilEZAg</v>
      </c>
    </row>
    <row r="2251">
      <c r="A2251" t="str">
        <v>AutoTable</v>
      </c>
      <c r="D2251" t="str">
        <v>75549-60</v>
      </c>
      <c r="E2251" t="str">
        <v>MONOCOUP Ø50 PAF BLANC + DÉTO</v>
      </c>
      <c r="F2251" t="str">
        <v>1</v>
      </c>
      <c r="G2251" t="str">
        <v>2020</v>
      </c>
      <c r="H2251" t="str">
        <v>MONOCOUP</v>
      </c>
      <c r="I2251" t="str">
        <v>POT A FEU</v>
      </c>
      <c r="J2251" t="str">
        <v>50</v>
      </c>
      <c r="K2251" t="str">
        <v>DETONATION</v>
      </c>
      <c r="L2251" t="str">
        <v>BLANC</v>
      </c>
      <c r="M2251" t="str">
        <v>CN</v>
      </c>
      <c r="N2251" t="str">
        <v>F4</v>
      </c>
      <c r="O2251" t="str">
        <v>1.3G</v>
      </c>
      <c r="P2251" t="str">
        <v>2806-F4-001468</v>
      </c>
      <c r="Q2251" t="str">
        <v>0.05</v>
      </c>
      <c r="R2251" t="str">
        <v>2</v>
      </c>
      <c r="S2251" t="str">
        <v>50</v>
      </c>
      <c r="T2251" t="str">
        <v>F-00000300</v>
      </c>
      <c r="U2251" t="str">
        <v>0</v>
      </c>
      <c r="V2251" t="str">
        <v>0.8621</v>
      </c>
      <c r="W2251" t="str">
        <v>0</v>
      </c>
    </row>
    <row r="2252">
      <c r="A2252" t="str">
        <v>AutoTable</v>
      </c>
      <c r="D2252" t="str">
        <v>75552-01</v>
      </c>
      <c r="E2252" t="str">
        <v>MONOCOUP Ø50 PAF 4 COMÈTES MOSAÏQUE FRISSON BLC</v>
      </c>
      <c r="F2252" t="str">
        <v>1</v>
      </c>
      <c r="H2252" t="str">
        <v>MONOCOUP</v>
      </c>
      <c r="I2252" t="str">
        <v>POT A FEU</v>
      </c>
      <c r="J2252" t="str">
        <v>50</v>
      </c>
      <c r="K2252" t="str">
        <v>CREPITANT</v>
      </c>
      <c r="L2252" t="str">
        <v>ARGENT</v>
      </c>
      <c r="M2252" t="str">
        <v>CN</v>
      </c>
      <c r="N2252" t="str">
        <v>F2</v>
      </c>
      <c r="O2252" t="str">
        <v>1.4G</v>
      </c>
      <c r="P2252" t="str">
        <v>1008-F2-69242498</v>
      </c>
      <c r="Q2252" t="str">
        <v>0.045</v>
      </c>
      <c r="R2252" t="str">
        <v>2</v>
      </c>
      <c r="S2252" t="str">
        <v>8</v>
      </c>
      <c r="T2252" t="str">
        <v>F-00000300</v>
      </c>
      <c r="U2252" t="str">
        <v>392</v>
      </c>
      <c r="V2252" t="str">
        <v>0.86213</v>
      </c>
      <c r="W2252" t="str">
        <v>111</v>
      </c>
      <c r="X2252" t="str">
        <v>https://tinyurl.com/yxknjs7n</v>
      </c>
    </row>
    <row r="2253">
      <c r="A2253" t="str">
        <v>AutoTable</v>
      </c>
      <c r="D2253" t="str">
        <v>75552-10</v>
      </c>
      <c r="E2253" t="str">
        <v>MONOCOUP Ø50 PAF 4 COMÈTES MOSAÏQUE VIOLETTE</v>
      </c>
      <c r="F2253" t="str">
        <v>1</v>
      </c>
      <c r="H2253" t="str">
        <v>MONOCOUP</v>
      </c>
      <c r="I2253" t="str">
        <v>POT A FEU</v>
      </c>
      <c r="J2253" t="str">
        <v>50</v>
      </c>
      <c r="K2253" t="str">
        <v>MOSAIQUE</v>
      </c>
      <c r="L2253" t="str">
        <v>VIOLET</v>
      </c>
      <c r="M2253" t="str">
        <v>CN</v>
      </c>
      <c r="N2253" t="str">
        <v>F2</v>
      </c>
      <c r="O2253" t="str">
        <v>1.4G</v>
      </c>
      <c r="P2253" t="str">
        <v>1008-F2-69242498</v>
      </c>
      <c r="Q2253" t="str">
        <v>0.045</v>
      </c>
      <c r="R2253" t="str">
        <v>2</v>
      </c>
      <c r="S2253" t="str">
        <v>8</v>
      </c>
      <c r="T2253" t="str">
        <v>F-00000300</v>
      </c>
      <c r="U2253" t="str">
        <v>501</v>
      </c>
      <c r="V2253" t="str">
        <v>0.81</v>
      </c>
      <c r="W2253" t="str">
        <v>36</v>
      </c>
      <c r="X2253" t="str">
        <v>https://youtu.be/IPxJAQTuSLY</v>
      </c>
    </row>
    <row r="2254">
      <c r="A2254" t="str">
        <v>AutoTable</v>
      </c>
      <c r="D2254" t="str">
        <v>75552-19</v>
      </c>
      <c r="E2254" t="str">
        <v>MONOCOUP Ø50 PAF 4 COMÈTES MOSAÏQUE FILET D'OR</v>
      </c>
      <c r="F2254" t="str">
        <v>1</v>
      </c>
      <c r="H2254" t="str">
        <v>MONOCOUP</v>
      </c>
      <c r="I2254" t="str">
        <v>POT A FEU</v>
      </c>
      <c r="J2254" t="str">
        <v>50</v>
      </c>
      <c r="K2254" t="str">
        <v>MOSAIQUE</v>
      </c>
      <c r="L2254" t="str">
        <v>KAMURO</v>
      </c>
      <c r="M2254" t="str">
        <v>CN</v>
      </c>
      <c r="N2254" t="str">
        <v>F2</v>
      </c>
      <c r="O2254" t="str">
        <v>1.4G</v>
      </c>
      <c r="P2254" t="str">
        <v>1008-F2-69242498</v>
      </c>
      <c r="Q2254" t="str">
        <v>0.045</v>
      </c>
      <c r="R2254" t="str">
        <v>2</v>
      </c>
      <c r="S2254" t="str">
        <v>8</v>
      </c>
      <c r="T2254" t="str">
        <v>F-00000300</v>
      </c>
      <c r="U2254" t="str">
        <v>482</v>
      </c>
      <c r="V2254" t="str">
        <v>0.82842</v>
      </c>
      <c r="W2254" t="str">
        <v>51</v>
      </c>
      <c r="X2254" t="str">
        <v>https://tinyurl.com/y3d4epq3</v>
      </c>
    </row>
    <row r="2255">
      <c r="A2255" t="str">
        <v>AutoTable</v>
      </c>
      <c r="D2255" t="str">
        <v>75553-02</v>
      </c>
      <c r="E2255" t="str">
        <v>MONOCOUP 50 MM POT-À-FEU BLEU</v>
      </c>
      <c r="F2255" t="str">
        <v>OPPORTUNITE</v>
      </c>
      <c r="H2255" t="str">
        <v>MONOCOUP</v>
      </c>
      <c r="I2255" t="str">
        <v>POT A FEU</v>
      </c>
      <c r="J2255" t="str">
        <v>50</v>
      </c>
      <c r="K2255" t="str">
        <v>POT A FEU</v>
      </c>
      <c r="L2255" t="str">
        <v>BLEU</v>
      </c>
      <c r="M2255" t="str">
        <v>CN</v>
      </c>
      <c r="N2255" t="str">
        <v>F3</v>
      </c>
      <c r="O2255" t="str">
        <v>1.4G</v>
      </c>
      <c r="P2255" t="str">
        <v>1008-F3-69242500</v>
      </c>
      <c r="Q2255" t="str">
        <v>0.052</v>
      </c>
      <c r="R2255" t="str">
        <v>2</v>
      </c>
      <c r="S2255" t="str">
        <v>25</v>
      </c>
      <c r="T2255" t="str">
        <v>F-00000300</v>
      </c>
      <c r="U2255" t="str">
        <v>201</v>
      </c>
      <c r="V2255" t="str">
        <v>0.9726</v>
      </c>
      <c r="W2255" t="str">
        <v>6</v>
      </c>
    </row>
    <row r="2256">
      <c r="A2256" t="str">
        <v>AutoTable</v>
      </c>
      <c r="D2256" t="str">
        <v>75553-09</v>
      </c>
      <c r="E2256" t="str">
        <v>MONOCOUP 50 MM POT-À-FEU ARGENT</v>
      </c>
      <c r="F2256" t="str">
        <v>OPPORTUNITE</v>
      </c>
      <c r="H2256" t="str">
        <v>MONOCOUP</v>
      </c>
      <c r="I2256" t="str">
        <v>POT A FEU</v>
      </c>
      <c r="J2256" t="str">
        <v>50</v>
      </c>
      <c r="K2256" t="str">
        <v>POT A FEU</v>
      </c>
      <c r="L2256" t="str">
        <v>ARGENT</v>
      </c>
      <c r="M2256" t="str">
        <v>CN</v>
      </c>
      <c r="N2256" t="str">
        <v>F3</v>
      </c>
      <c r="O2256" t="str">
        <v>1.4G</v>
      </c>
      <c r="P2256" t="str">
        <v>1008-F3-69242500</v>
      </c>
      <c r="Q2256" t="str">
        <v>0.052</v>
      </c>
      <c r="R2256" t="str">
        <v>2</v>
      </c>
      <c r="S2256" t="str">
        <v>25</v>
      </c>
      <c r="T2256" t="str">
        <v>F-00000300</v>
      </c>
      <c r="U2256" t="str">
        <v>364</v>
      </c>
      <c r="V2256" t="str">
        <v>0.94752</v>
      </c>
      <c r="W2256" t="str">
        <v>15</v>
      </c>
    </row>
    <row r="2257">
      <c r="A2257" t="str">
        <v>AutoTable</v>
      </c>
      <c r="D2257" t="str">
        <v>75553-18</v>
      </c>
      <c r="E2257" t="str">
        <v>MONOCOUP Ø50 PAF FILET D'OR</v>
      </c>
      <c r="F2257" t="str">
        <v>1</v>
      </c>
      <c r="H2257" t="str">
        <v>MONOCOUP</v>
      </c>
      <c r="I2257" t="str">
        <v>POT A FEU</v>
      </c>
      <c r="J2257" t="str">
        <v>50</v>
      </c>
      <c r="K2257" t="str">
        <v>PLEUREUR</v>
      </c>
      <c r="L2257" t="str">
        <v>KAMURO</v>
      </c>
      <c r="M2257" t="str">
        <v>CN</v>
      </c>
      <c r="N2257" t="str">
        <v>F3</v>
      </c>
      <c r="O2257" t="str">
        <v>1.4G</v>
      </c>
      <c r="P2257" t="str">
        <v>1008-F3-69242500</v>
      </c>
      <c r="Q2257" t="str">
        <v>0.052</v>
      </c>
      <c r="R2257" t="str">
        <v>2</v>
      </c>
      <c r="S2257" t="str">
        <v>25</v>
      </c>
      <c r="T2257" t="str">
        <v>F-00000300</v>
      </c>
      <c r="U2257" t="str">
        <v>444</v>
      </c>
      <c r="V2257" t="str">
        <v>0.8622</v>
      </c>
      <c r="W2257" t="str">
        <v>28</v>
      </c>
      <c r="X2257" t="str">
        <v>https://tinyurl.com/y5avxvet</v>
      </c>
    </row>
    <row r="2258">
      <c r="A2258" t="str">
        <v>AutoTable</v>
      </c>
      <c r="D2258" t="str">
        <v>S-ALLI-3</v>
      </c>
      <c r="E2258" t="str">
        <v>SEQUENCE ALLIANCE 1.3G</v>
      </c>
      <c r="F2258" t="str">
        <v>SEQUENCES</v>
      </c>
      <c r="H2258" t="str">
        <v>SEQUENCES</v>
      </c>
      <c r="I2258" t="str">
        <v>BBE / GR</v>
      </c>
      <c r="J2258" t="str">
        <v>0</v>
      </c>
      <c r="M2258" t="str">
        <v>FR</v>
      </c>
      <c r="O2258" t="str">
        <v>1.3G</v>
      </c>
      <c r="Q2258" t="str">
        <v>1.65</v>
      </c>
      <c r="S2258" t="str">
        <v>0</v>
      </c>
      <c r="T2258" t="str">
        <v>F-00000480</v>
      </c>
      <c r="U2258" t="str">
        <v>0</v>
      </c>
      <c r="V2258" t="str">
        <v>0</v>
      </c>
      <c r="W2258" t="str">
        <v>0</v>
      </c>
    </row>
    <row r="2259">
      <c r="A2259" t="str">
        <v>AutoTable</v>
      </c>
      <c r="D2259" t="str">
        <v>S-BQTV1-3</v>
      </c>
      <c r="E2259" t="str">
        <v>SEQUENCE BOUQUET VERSION 1 1.3G</v>
      </c>
      <c r="F2259" t="str">
        <v>SEQUENCES</v>
      </c>
      <c r="H2259" t="str">
        <v>SEQUENCES</v>
      </c>
      <c r="I2259" t="str">
        <v>BBE / GR</v>
      </c>
      <c r="J2259" t="str">
        <v>0</v>
      </c>
      <c r="M2259" t="str">
        <v>FR</v>
      </c>
      <c r="O2259" t="str">
        <v>1.3G</v>
      </c>
      <c r="Q2259" t="str">
        <v>10.85</v>
      </c>
      <c r="S2259" t="str">
        <v>0</v>
      </c>
      <c r="T2259" t="str">
        <v>F-00000480</v>
      </c>
      <c r="U2259" t="str">
        <v>0</v>
      </c>
      <c r="V2259" t="str">
        <v>0</v>
      </c>
      <c r="W2259" t="str">
        <v>0</v>
      </c>
    </row>
    <row r="2260">
      <c r="A2260" t="str">
        <v>AutoTable</v>
      </c>
      <c r="D2260" t="str">
        <v>S-BQTV2-3</v>
      </c>
      <c r="E2260" t="str">
        <v>SEQUENCE BOUQUET VERSION 2 1.3G</v>
      </c>
      <c r="F2260" t="str">
        <v>SEQUENCES</v>
      </c>
      <c r="H2260" t="str">
        <v>SEQUENCES</v>
      </c>
      <c r="I2260" t="str">
        <v>BBE / GR</v>
      </c>
      <c r="J2260" t="str">
        <v>0</v>
      </c>
      <c r="M2260" t="str">
        <v>FR</v>
      </c>
      <c r="O2260" t="str">
        <v>1.3G</v>
      </c>
      <c r="Q2260" t="str">
        <v>10.24</v>
      </c>
      <c r="S2260" t="str">
        <v>0</v>
      </c>
      <c r="T2260" t="str">
        <v>F-00000480</v>
      </c>
      <c r="U2260" t="str">
        <v>0</v>
      </c>
      <c r="V2260" t="str">
        <v>0</v>
      </c>
      <c r="W2260" t="str">
        <v>0</v>
      </c>
    </row>
    <row r="2261">
      <c r="A2261" t="str">
        <v>AutoTable</v>
      </c>
      <c r="D2261" t="str">
        <v>S-CARAT-3</v>
      </c>
      <c r="E2261" t="str">
        <v>SEQUENCE 24 CARATS 1.3G</v>
      </c>
      <c r="F2261" t="str">
        <v>SEQUENCES</v>
      </c>
      <c r="H2261" t="str">
        <v>SEQUENCES</v>
      </c>
      <c r="I2261" t="str">
        <v>BBE / GR</v>
      </c>
      <c r="J2261" t="str">
        <v>0</v>
      </c>
      <c r="M2261" t="str">
        <v>FR</v>
      </c>
      <c r="O2261" t="str">
        <v>1.3G</v>
      </c>
      <c r="Q2261" t="str">
        <v>3.41</v>
      </c>
      <c r="S2261" t="str">
        <v>0</v>
      </c>
      <c r="T2261" t="str">
        <v>F-00000480</v>
      </c>
      <c r="U2261" t="str">
        <v>0</v>
      </c>
      <c r="V2261" t="str">
        <v>0</v>
      </c>
      <c r="W2261" t="str">
        <v>0</v>
      </c>
    </row>
    <row r="2262">
      <c r="A2262" t="str">
        <v>AutoTable</v>
      </c>
      <c r="D2262" t="str">
        <v>S-DIAM-3</v>
      </c>
      <c r="E2262" t="str">
        <v>SEQUENCE DIAMANT 1.3G</v>
      </c>
      <c r="F2262" t="str">
        <v>SEQUENCES</v>
      </c>
      <c r="H2262" t="str">
        <v>SEQUENCES</v>
      </c>
      <c r="I2262" t="str">
        <v>BBE / GR</v>
      </c>
      <c r="J2262" t="str">
        <v>0</v>
      </c>
      <c r="M2262" t="str">
        <v>FR</v>
      </c>
      <c r="O2262" t="str">
        <v>1.3G</v>
      </c>
      <c r="Q2262" t="str">
        <v>2.915</v>
      </c>
      <c r="S2262" t="str">
        <v>0</v>
      </c>
      <c r="T2262" t="str">
        <v>F-00000480</v>
      </c>
      <c r="U2262" t="str">
        <v>0</v>
      </c>
      <c r="V2262" t="str">
        <v>0</v>
      </c>
      <c r="W2262" t="str">
        <v>0</v>
      </c>
    </row>
    <row r="2263">
      <c r="A2263" t="str">
        <v>AutoTable</v>
      </c>
      <c r="D2263" t="str">
        <v>S-DUO-3</v>
      </c>
      <c r="E2263" t="str">
        <v>SEQUENCE DUO 1.3G</v>
      </c>
      <c r="F2263" t="str">
        <v>SEQUENCES</v>
      </c>
      <c r="H2263" t="str">
        <v>SEQUENCES</v>
      </c>
      <c r="I2263" t="str">
        <v>BBE / GR</v>
      </c>
      <c r="J2263" t="str">
        <v>0</v>
      </c>
      <c r="M2263" t="str">
        <v>FR</v>
      </c>
      <c r="O2263" t="str">
        <v>1.3G</v>
      </c>
      <c r="Q2263" t="str">
        <v>2.65</v>
      </c>
      <c r="S2263" t="str">
        <v>0</v>
      </c>
      <c r="T2263" t="str">
        <v>F-00000480</v>
      </c>
      <c r="U2263" t="str">
        <v>0</v>
      </c>
      <c r="V2263" t="str">
        <v>0</v>
      </c>
      <c r="W2263" t="str">
        <v>0</v>
      </c>
    </row>
    <row r="2264">
      <c r="A2264" t="str">
        <v>AutoTable</v>
      </c>
      <c r="D2264" t="str">
        <v>S-EUROP-3</v>
      </c>
      <c r="E2264" t="str">
        <v>SEQUENCE EUROPE 1.3G</v>
      </c>
      <c r="F2264" t="str">
        <v>SEQUENCES</v>
      </c>
      <c r="H2264" t="str">
        <v>SEQUENCES</v>
      </c>
      <c r="I2264" t="str">
        <v>BBE / GR</v>
      </c>
      <c r="J2264" t="str">
        <v>0</v>
      </c>
      <c r="M2264" t="str">
        <v>FR</v>
      </c>
      <c r="O2264" t="str">
        <v>1.3G</v>
      </c>
      <c r="Q2264" t="str">
        <v>1.57</v>
      </c>
      <c r="S2264" t="str">
        <v>0</v>
      </c>
      <c r="T2264" t="str">
        <v>F-00000480</v>
      </c>
      <c r="U2264" t="str">
        <v>0</v>
      </c>
      <c r="V2264" t="str">
        <v>0</v>
      </c>
      <c r="W2264" t="str">
        <v>0</v>
      </c>
    </row>
    <row r="2265">
      <c r="A2265" t="str">
        <v>AutoTable</v>
      </c>
      <c r="D2265" t="str">
        <v>S-INFRA-3</v>
      </c>
      <c r="E2265" t="str">
        <v>SEQUENCE INFRAROUGE 1.3G</v>
      </c>
      <c r="F2265" t="str">
        <v>SEQUENCES</v>
      </c>
      <c r="H2265" t="str">
        <v>SEQUENCES</v>
      </c>
      <c r="I2265" t="str">
        <v>BBE / GR</v>
      </c>
      <c r="J2265" t="str">
        <v>0</v>
      </c>
      <c r="M2265" t="str">
        <v>FR</v>
      </c>
      <c r="O2265" t="str">
        <v>1.3G</v>
      </c>
      <c r="Q2265" t="str">
        <v>2.857</v>
      </c>
      <c r="S2265" t="str">
        <v>0</v>
      </c>
      <c r="T2265" t="str">
        <v>F-00000480</v>
      </c>
      <c r="U2265" t="str">
        <v>0</v>
      </c>
      <c r="V2265" t="str">
        <v>0</v>
      </c>
      <c r="W2265" t="str">
        <v>0</v>
      </c>
    </row>
    <row r="2266">
      <c r="A2266" t="str">
        <v>AutoTable</v>
      </c>
      <c r="D2266" t="str">
        <v>S-IRL-3</v>
      </c>
      <c r="E2266" t="str">
        <v>SEQUENCE IRLANDE 1.3G</v>
      </c>
      <c r="F2266" t="str">
        <v>SEQUENCES</v>
      </c>
      <c r="H2266" t="str">
        <v>SEQUENCES</v>
      </c>
      <c r="I2266" t="str">
        <v>BBE / GR</v>
      </c>
      <c r="J2266" t="str">
        <v>0</v>
      </c>
      <c r="M2266" t="str">
        <v>FR</v>
      </c>
      <c r="O2266" t="str">
        <v>1.3G</v>
      </c>
      <c r="Q2266" t="str">
        <v>2.26</v>
      </c>
      <c r="S2266" t="str">
        <v>0</v>
      </c>
      <c r="T2266" t="str">
        <v>F-00000480</v>
      </c>
      <c r="U2266" t="str">
        <v>0</v>
      </c>
      <c r="V2266" t="str">
        <v>0</v>
      </c>
      <c r="W2266" t="str">
        <v>0</v>
      </c>
    </row>
    <row r="2267">
      <c r="A2267" t="str">
        <v>AutoTable</v>
      </c>
      <c r="D2267" t="str">
        <v>S-MARS-3</v>
      </c>
      <c r="E2267" t="str">
        <v>SEQUENCE MARSEILLAISE 1.3G</v>
      </c>
      <c r="F2267" t="str">
        <v>SEQUENCES</v>
      </c>
      <c r="H2267" t="str">
        <v>SEQUENCES</v>
      </c>
      <c r="I2267" t="str">
        <v>BBE / GR</v>
      </c>
      <c r="J2267" t="str">
        <v>0</v>
      </c>
      <c r="M2267" t="str">
        <v>FR</v>
      </c>
      <c r="O2267" t="str">
        <v>1.3G</v>
      </c>
      <c r="Q2267" t="str">
        <v>2.29</v>
      </c>
      <c r="S2267" t="str">
        <v>0</v>
      </c>
      <c r="T2267" t="str">
        <v>F-00000480</v>
      </c>
      <c r="U2267" t="str">
        <v>0</v>
      </c>
      <c r="V2267" t="str">
        <v>0</v>
      </c>
      <c r="W2267" t="str">
        <v>0</v>
      </c>
    </row>
    <row r="2268">
      <c r="A2268" t="str">
        <v>AutoTable</v>
      </c>
      <c r="D2268" t="str">
        <v>S-MULTI-3</v>
      </c>
      <c r="E2268" t="str">
        <v>SEQUENCE MULTIPASTEL 1.3G</v>
      </c>
      <c r="F2268" t="str">
        <v>SEQUENCES</v>
      </c>
      <c r="H2268" t="str">
        <v>SEQUENCES</v>
      </c>
      <c r="I2268" t="str">
        <v>BBE / GR</v>
      </c>
      <c r="J2268" t="str">
        <v>0</v>
      </c>
      <c r="M2268" t="str">
        <v>FR</v>
      </c>
      <c r="O2268" t="str">
        <v>1.3G</v>
      </c>
      <c r="Q2268" t="str">
        <v>2.34</v>
      </c>
      <c r="S2268" t="str">
        <v>0</v>
      </c>
      <c r="T2268" t="str">
        <v>F-00000480</v>
      </c>
      <c r="U2268" t="str">
        <v>0</v>
      </c>
      <c r="V2268" t="str">
        <v>0</v>
      </c>
      <c r="W2268" t="str">
        <v>0</v>
      </c>
    </row>
    <row r="2269">
      <c r="A2269" t="str">
        <v>AutoTable</v>
      </c>
      <c r="D2269" t="str">
        <v>S-OCEAN-3</v>
      </c>
      <c r="E2269" t="str">
        <v>SEQUENCE OCEAN 1.3G</v>
      </c>
      <c r="F2269" t="str">
        <v>SEQUENCES</v>
      </c>
      <c r="H2269" t="str">
        <v>SEQUENCES</v>
      </c>
      <c r="I2269" t="str">
        <v>BBE / GR</v>
      </c>
      <c r="J2269" t="str">
        <v>0</v>
      </c>
      <c r="M2269" t="str">
        <v>FR</v>
      </c>
      <c r="O2269" t="str">
        <v>1.3G</v>
      </c>
      <c r="Q2269" t="str">
        <v>1.66</v>
      </c>
      <c r="S2269" t="str">
        <v>0</v>
      </c>
      <c r="T2269" t="str">
        <v>F-00000480</v>
      </c>
      <c r="U2269" t="str">
        <v>0</v>
      </c>
      <c r="V2269" t="str">
        <v>0</v>
      </c>
      <c r="W2269" t="str">
        <v>0</v>
      </c>
    </row>
    <row r="2270">
      <c r="A2270" t="str">
        <v>AutoTable</v>
      </c>
      <c r="D2270" t="str">
        <v>S-ORIENT-3</v>
      </c>
      <c r="E2270" t="str">
        <v>SEQUENCE ORIENT 1.3G</v>
      </c>
      <c r="F2270" t="str">
        <v>SEQUENCES</v>
      </c>
      <c r="H2270" t="str">
        <v>SEQUENCES</v>
      </c>
      <c r="I2270" t="str">
        <v>BBE / GR</v>
      </c>
      <c r="J2270" t="str">
        <v>0</v>
      </c>
      <c r="M2270" t="str">
        <v>FR</v>
      </c>
      <c r="O2270" t="str">
        <v>1.3G</v>
      </c>
      <c r="Q2270" t="str">
        <v>2.83</v>
      </c>
      <c r="S2270" t="str">
        <v>0</v>
      </c>
      <c r="T2270" t="str">
        <v>F-00000480</v>
      </c>
      <c r="U2270" t="str">
        <v>0</v>
      </c>
      <c r="V2270" t="str">
        <v>0</v>
      </c>
      <c r="W2270" t="str">
        <v>0</v>
      </c>
    </row>
    <row r="2271">
      <c r="A2271" t="str">
        <v>AutoTable</v>
      </c>
      <c r="D2271" t="str">
        <v>S-PENAV1-3</v>
      </c>
      <c r="E2271" t="str">
        <v>SEQUENCE PENALTY 1.3 G VERSION 1</v>
      </c>
      <c r="F2271" t="str">
        <v>SEQUENCES</v>
      </c>
      <c r="H2271" t="str">
        <v>SEQUENCES</v>
      </c>
      <c r="I2271" t="str">
        <v>BBE / GR</v>
      </c>
      <c r="J2271" t="str">
        <v>0</v>
      </c>
      <c r="M2271" t="str">
        <v>FR</v>
      </c>
      <c r="O2271" t="str">
        <v>1.3G</v>
      </c>
      <c r="Q2271" t="str">
        <v>2.03</v>
      </c>
      <c r="S2271" t="str">
        <v>0</v>
      </c>
      <c r="T2271" t="str">
        <v>F-00000480</v>
      </c>
      <c r="U2271" t="str">
        <v>0</v>
      </c>
      <c r="V2271" t="str">
        <v>0</v>
      </c>
      <c r="W2271" t="str">
        <v>0</v>
      </c>
    </row>
    <row r="2272">
      <c r="A2272" t="str">
        <v>AutoTable</v>
      </c>
      <c r="D2272" t="str">
        <v>S-PENAV2-3</v>
      </c>
      <c r="E2272" t="str">
        <v>SEQUENCE PENALTY 1.3G VERSION 2</v>
      </c>
      <c r="F2272" t="str">
        <v>SEQUENCES</v>
      </c>
      <c r="H2272" t="str">
        <v>SEQUENCES</v>
      </c>
      <c r="I2272" t="str">
        <v>BBE / GR</v>
      </c>
      <c r="J2272" t="str">
        <v>0</v>
      </c>
      <c r="M2272" t="str">
        <v>FR</v>
      </c>
      <c r="O2272" t="str">
        <v>1.3G</v>
      </c>
      <c r="Q2272" t="str">
        <v>2.42</v>
      </c>
      <c r="S2272" t="str">
        <v>0</v>
      </c>
      <c r="T2272" t="str">
        <v>F-00000480</v>
      </c>
      <c r="U2272" t="str">
        <v>0</v>
      </c>
      <c r="V2272" t="str">
        <v>0</v>
      </c>
      <c r="W2272" t="str">
        <v>0</v>
      </c>
    </row>
    <row r="2273">
      <c r="A2273" t="str">
        <v>AutoTable</v>
      </c>
      <c r="D2273" t="str">
        <v>S-TEMP-3</v>
      </c>
      <c r="E2273" t="str">
        <v>SEQUENCE TEMPETE 1.3G</v>
      </c>
      <c r="F2273" t="str">
        <v>SEQUENCES</v>
      </c>
      <c r="H2273" t="str">
        <v>SEQUENCES</v>
      </c>
      <c r="I2273" t="str">
        <v>BBE / GR</v>
      </c>
      <c r="J2273" t="str">
        <v>0</v>
      </c>
      <c r="O2273" t="str">
        <v>1.3G</v>
      </c>
      <c r="Q2273" t="str">
        <v>2.66</v>
      </c>
      <c r="S2273" t="str">
        <v>0</v>
      </c>
      <c r="T2273" t="str">
        <v>F-00000480</v>
      </c>
      <c r="U2273" t="str">
        <v>0</v>
      </c>
      <c r="V2273" t="str">
        <v>0</v>
      </c>
      <c r="W2273" t="str">
        <v>0</v>
      </c>
    </row>
    <row r="2274">
      <c r="A2274" t="str">
        <v>AutoTable</v>
      </c>
      <c r="D2274" t="str">
        <v>S-ULTRA-3</v>
      </c>
      <c r="E2274" t="str">
        <v>SEQUENCE ULTRAVIOLET 1.3G</v>
      </c>
      <c r="F2274" t="str">
        <v>SEQUENCES</v>
      </c>
      <c r="H2274" t="str">
        <v>SEQUENCES</v>
      </c>
      <c r="I2274" t="str">
        <v>BBE / GR</v>
      </c>
      <c r="J2274" t="str">
        <v>0</v>
      </c>
      <c r="M2274" t="str">
        <v>FR</v>
      </c>
      <c r="O2274" t="str">
        <v>1.3G</v>
      </c>
      <c r="Q2274" t="str">
        <v>3.027</v>
      </c>
      <c r="S2274" t="str">
        <v>0</v>
      </c>
      <c r="T2274" t="str">
        <v>F-00000480</v>
      </c>
      <c r="U2274" t="str">
        <v>0</v>
      </c>
      <c r="V2274" t="str">
        <v>0</v>
      </c>
      <c r="W2274" t="str">
        <v>0</v>
      </c>
    </row>
    <row r="2275">
      <c r="A2275" t="str">
        <v>AutoTable</v>
      </c>
      <c r="D2275" t="str">
        <v>S-ALLIV1-4</v>
      </c>
      <c r="E2275" t="str">
        <v>SEQUENCE ALLIANCE 1.4G VERSION 1</v>
      </c>
      <c r="F2275" t="str">
        <v>SEQUENCES</v>
      </c>
      <c r="H2275" t="str">
        <v>SEQUENCES</v>
      </c>
      <c r="I2275" t="str">
        <v>CH/BATT</v>
      </c>
      <c r="J2275" t="str">
        <v>0</v>
      </c>
      <c r="M2275" t="str">
        <v>FR</v>
      </c>
      <c r="O2275" t="str">
        <v>1.4G</v>
      </c>
      <c r="Q2275" t="str">
        <v>2.41</v>
      </c>
      <c r="S2275" t="str">
        <v>0</v>
      </c>
      <c r="T2275" t="str">
        <v>F-00000480</v>
      </c>
      <c r="U2275" t="str">
        <v>0</v>
      </c>
      <c r="V2275" t="str">
        <v>0</v>
      </c>
      <c r="W2275" t="str">
        <v>0</v>
      </c>
    </row>
    <row r="2276">
      <c r="A2276" t="str">
        <v>AutoTable</v>
      </c>
      <c r="D2276" t="str">
        <v>S-ALLIV2-4</v>
      </c>
      <c r="E2276" t="str">
        <v>SEQUENCE ALLIANCE 1.4G VERSION 2</v>
      </c>
      <c r="F2276" t="str">
        <v>SEQUENCES</v>
      </c>
      <c r="H2276" t="str">
        <v>SEQUENCES</v>
      </c>
      <c r="I2276" t="str">
        <v>CH/BATT</v>
      </c>
      <c r="J2276" t="str">
        <v>0</v>
      </c>
      <c r="M2276" t="str">
        <v>FR</v>
      </c>
      <c r="O2276" t="str">
        <v>1.4G</v>
      </c>
      <c r="Q2276" t="str">
        <v>2.26</v>
      </c>
      <c r="S2276" t="str">
        <v>0</v>
      </c>
      <c r="T2276" t="str">
        <v>F-00000480</v>
      </c>
      <c r="U2276" t="str">
        <v>0</v>
      </c>
      <c r="V2276" t="str">
        <v>0</v>
      </c>
      <c r="W2276" t="str">
        <v>0</v>
      </c>
    </row>
    <row r="2277">
      <c r="A2277" t="str">
        <v>AutoTable</v>
      </c>
      <c r="D2277" t="str">
        <v>S-BQTV1-4</v>
      </c>
      <c r="E2277" t="str">
        <v>SEQUENCE BOUQUET 1.4G VERSION 1</v>
      </c>
      <c r="F2277" t="str">
        <v>SEQUENCES</v>
      </c>
      <c r="H2277" t="str">
        <v>SEQUENCES</v>
      </c>
      <c r="I2277" t="str">
        <v>CH/BATT</v>
      </c>
      <c r="J2277" t="str">
        <v>0</v>
      </c>
      <c r="M2277" t="str">
        <v>FR</v>
      </c>
      <c r="O2277" t="str">
        <v>1.4G</v>
      </c>
      <c r="Q2277" t="str">
        <v>4.66</v>
      </c>
      <c r="S2277" t="str">
        <v>0</v>
      </c>
      <c r="T2277" t="str">
        <v>F-00000480</v>
      </c>
      <c r="U2277" t="str">
        <v>0</v>
      </c>
      <c r="V2277" t="str">
        <v>0</v>
      </c>
      <c r="W2277" t="str">
        <v>0</v>
      </c>
    </row>
    <row r="2278">
      <c r="A2278" t="str">
        <v>AutoTable</v>
      </c>
      <c r="D2278" t="str">
        <v>S-BQTV2-4</v>
      </c>
      <c r="E2278" t="str">
        <v>SEQUENCE BOUQUET 1.4G VERSION 2</v>
      </c>
      <c r="F2278" t="str">
        <v>SEQUENCES</v>
      </c>
      <c r="H2278" t="str">
        <v>SEQUENCES</v>
      </c>
      <c r="I2278" t="str">
        <v>CH/BATT</v>
      </c>
      <c r="J2278" t="str">
        <v>0</v>
      </c>
      <c r="M2278" t="str">
        <v>FR</v>
      </c>
      <c r="O2278" t="str">
        <v>1.4G</v>
      </c>
      <c r="Q2278" t="str">
        <v>3.86</v>
      </c>
      <c r="S2278" t="str">
        <v>0</v>
      </c>
      <c r="T2278" t="str">
        <v>F-00000480</v>
      </c>
      <c r="U2278" t="str">
        <v>0</v>
      </c>
      <c r="V2278" t="str">
        <v>0</v>
      </c>
      <c r="W2278" t="str">
        <v>0</v>
      </c>
    </row>
    <row r="2279">
      <c r="A2279" t="str">
        <v>AutoTable</v>
      </c>
      <c r="D2279" t="str">
        <v>S-BQTV3-4</v>
      </c>
      <c r="E2279" t="str">
        <v>SEQUENCE BOUQUET 1.4G VERSION 3</v>
      </c>
      <c r="F2279" t="str">
        <v>SEQUENCES</v>
      </c>
      <c r="H2279" t="str">
        <v>SEQUENCES</v>
      </c>
      <c r="I2279" t="str">
        <v>CH/BATT</v>
      </c>
      <c r="J2279" t="str">
        <v>0</v>
      </c>
      <c r="M2279" t="str">
        <v>FR</v>
      </c>
      <c r="O2279" t="str">
        <v>1.4G</v>
      </c>
      <c r="Q2279" t="str">
        <v>4.73</v>
      </c>
      <c r="S2279" t="str">
        <v>0</v>
      </c>
      <c r="T2279" t="str">
        <v>F-00000480</v>
      </c>
      <c r="U2279" t="str">
        <v>0</v>
      </c>
      <c r="V2279" t="str">
        <v>0</v>
      </c>
      <c r="W2279" t="str">
        <v>0</v>
      </c>
    </row>
    <row r="2280">
      <c r="A2280" t="str">
        <v>AutoTable</v>
      </c>
      <c r="D2280" t="str">
        <v>S-CARATV1-4</v>
      </c>
      <c r="E2280" t="str">
        <v>SEQUENCE 24 CARATS 1.4G VERSION 1</v>
      </c>
      <c r="F2280" t="str">
        <v>SEQUENCES</v>
      </c>
      <c r="H2280" t="str">
        <v>SEQUENCES</v>
      </c>
      <c r="I2280" t="str">
        <v>CH/BATT</v>
      </c>
      <c r="J2280" t="str">
        <v>0</v>
      </c>
      <c r="M2280" t="str">
        <v>FR</v>
      </c>
      <c r="O2280" t="str">
        <v>1.4G</v>
      </c>
      <c r="Q2280" t="str">
        <v>2.26</v>
      </c>
      <c r="S2280" t="str">
        <v>0</v>
      </c>
      <c r="T2280" t="str">
        <v>F-00000480</v>
      </c>
      <c r="U2280" t="str">
        <v>0</v>
      </c>
      <c r="V2280" t="str">
        <v>0</v>
      </c>
      <c r="W2280" t="str">
        <v>0</v>
      </c>
    </row>
    <row r="2281">
      <c r="A2281" t="str">
        <v>AutoTable</v>
      </c>
      <c r="D2281" t="str">
        <v>S-CARATV2-4</v>
      </c>
      <c r="E2281" t="str">
        <v>SEQUENCE 24 CARATS 1.4G VERSION 2</v>
      </c>
      <c r="F2281" t="str">
        <v>SEQUENCES</v>
      </c>
      <c r="H2281" t="str">
        <v>SEQUENCES</v>
      </c>
      <c r="I2281" t="str">
        <v>CH/BATT</v>
      </c>
      <c r="J2281" t="str">
        <v>0</v>
      </c>
      <c r="M2281" t="str">
        <v>FR</v>
      </c>
      <c r="O2281" t="str">
        <v>1.4G</v>
      </c>
      <c r="Q2281" t="str">
        <v>2.03</v>
      </c>
      <c r="S2281" t="str">
        <v>0</v>
      </c>
      <c r="T2281" t="str">
        <v>F-00000480</v>
      </c>
      <c r="U2281" t="str">
        <v>0</v>
      </c>
      <c r="V2281" t="str">
        <v>0</v>
      </c>
      <c r="W2281" t="str">
        <v>0</v>
      </c>
    </row>
    <row r="2282">
      <c r="A2282" t="str">
        <v>AutoTable</v>
      </c>
      <c r="D2282" t="str">
        <v>S-CARATV3-4</v>
      </c>
      <c r="E2282" t="str">
        <v>SEQUENCE 24 CARATS 1.4G VERSION 3</v>
      </c>
      <c r="F2282" t="str">
        <v>SEQUENCES</v>
      </c>
      <c r="H2282" t="str">
        <v>SEQUENCES</v>
      </c>
      <c r="I2282" t="str">
        <v>CH/BATT</v>
      </c>
      <c r="J2282" t="str">
        <v>0</v>
      </c>
      <c r="M2282" t="str">
        <v>FR</v>
      </c>
      <c r="O2282" t="str">
        <v>1.4G</v>
      </c>
      <c r="Q2282" t="str">
        <v>2.03</v>
      </c>
      <c r="S2282" t="str">
        <v>0</v>
      </c>
      <c r="T2282" t="str">
        <v>F-00000480</v>
      </c>
      <c r="U2282" t="str">
        <v>0</v>
      </c>
      <c r="V2282" t="str">
        <v>0</v>
      </c>
      <c r="W2282" t="str">
        <v>0</v>
      </c>
    </row>
    <row r="2283">
      <c r="A2283" t="str">
        <v>AutoTable</v>
      </c>
      <c r="D2283" t="str">
        <v>S-DIAMV1-4</v>
      </c>
      <c r="E2283" t="str">
        <v>SEQUENCE DIAMANT 1.4G VERSION 1</v>
      </c>
      <c r="F2283" t="str">
        <v>SEQUENCES</v>
      </c>
      <c r="H2283" t="str">
        <v>SEQUENCES</v>
      </c>
      <c r="I2283" t="str">
        <v>CH/BATT</v>
      </c>
      <c r="J2283" t="str">
        <v>0</v>
      </c>
      <c r="M2283" t="str">
        <v>FR</v>
      </c>
      <c r="O2283" t="str">
        <v>1.4G</v>
      </c>
      <c r="Q2283" t="str">
        <v>1.612</v>
      </c>
      <c r="S2283" t="str">
        <v>0</v>
      </c>
      <c r="T2283" t="str">
        <v>F-00000480</v>
      </c>
      <c r="U2283" t="str">
        <v>0</v>
      </c>
      <c r="V2283" t="str">
        <v>0</v>
      </c>
      <c r="W2283" t="str">
        <v>0</v>
      </c>
    </row>
    <row r="2284">
      <c r="A2284" t="str">
        <v>AutoTable</v>
      </c>
      <c r="D2284" t="str">
        <v>S-DIAMV2-4</v>
      </c>
      <c r="E2284" t="str">
        <v>SEQUENCE DIAMANT 1.4G VERSION 2</v>
      </c>
      <c r="F2284" t="str">
        <v>SEQUENCES</v>
      </c>
      <c r="H2284" t="str">
        <v>SEQUENCES</v>
      </c>
      <c r="I2284" t="str">
        <v>CH/BATT</v>
      </c>
      <c r="J2284" t="str">
        <v>0</v>
      </c>
      <c r="M2284" t="str">
        <v>FR</v>
      </c>
      <c r="O2284" t="str">
        <v>1.4G</v>
      </c>
      <c r="Q2284" t="str">
        <v>1.772</v>
      </c>
      <c r="S2284" t="str">
        <v>0</v>
      </c>
      <c r="T2284" t="str">
        <v>F-00000480</v>
      </c>
      <c r="U2284" t="str">
        <v>0</v>
      </c>
      <c r="V2284" t="str">
        <v>0</v>
      </c>
      <c r="W2284" t="str">
        <v>0</v>
      </c>
    </row>
    <row r="2285">
      <c r="A2285" t="str">
        <v>AutoTable</v>
      </c>
      <c r="D2285" t="str">
        <v>S-DUO-4</v>
      </c>
      <c r="E2285" t="str">
        <v>SEQUENCE DUO 1.4G</v>
      </c>
      <c r="F2285" t="str">
        <v>SEQUENCES</v>
      </c>
      <c r="H2285" t="str">
        <v>SEQUENCES</v>
      </c>
      <c r="I2285" t="str">
        <v>CH/BATT</v>
      </c>
      <c r="J2285" t="str">
        <v>0</v>
      </c>
      <c r="M2285" t="str">
        <v>FR</v>
      </c>
      <c r="O2285" t="str">
        <v>1.4G</v>
      </c>
      <c r="Q2285" t="str">
        <v>2.99</v>
      </c>
      <c r="S2285" t="str">
        <v>0</v>
      </c>
      <c r="T2285" t="str">
        <v>F-00000480</v>
      </c>
      <c r="U2285" t="str">
        <v>0</v>
      </c>
      <c r="V2285" t="str">
        <v>0</v>
      </c>
      <c r="W2285" t="str">
        <v>0</v>
      </c>
    </row>
    <row r="2286">
      <c r="A2286" t="str">
        <v>AutoTable</v>
      </c>
      <c r="D2286" t="str">
        <v>S-EUROPV1-4</v>
      </c>
      <c r="E2286" t="str">
        <v>SEQUENCE EUROPE 1.4G VERSION 1</v>
      </c>
      <c r="F2286" t="str">
        <v>SEQUENCES</v>
      </c>
      <c r="H2286" t="str">
        <v>SEQUENCES</v>
      </c>
      <c r="I2286" t="str">
        <v>CH/BATT</v>
      </c>
      <c r="J2286" t="str">
        <v>0</v>
      </c>
      <c r="M2286" t="str">
        <v>FR</v>
      </c>
      <c r="O2286" t="str">
        <v>1.4G</v>
      </c>
      <c r="Q2286" t="str">
        <v>2.99</v>
      </c>
      <c r="S2286" t="str">
        <v>0</v>
      </c>
      <c r="T2286" t="str">
        <v>F-00000480</v>
      </c>
      <c r="U2286" t="str">
        <v>0</v>
      </c>
      <c r="V2286" t="str">
        <v>0</v>
      </c>
      <c r="W2286" t="str">
        <v>0</v>
      </c>
    </row>
    <row r="2287">
      <c r="A2287" t="str">
        <v>AutoTable</v>
      </c>
      <c r="D2287" t="str">
        <v>S-EUROPV2-4</v>
      </c>
      <c r="E2287" t="str">
        <v>SEQUENCE EUROPE 1.4G VERSION 2</v>
      </c>
      <c r="F2287" t="str">
        <v>SEQUENCES</v>
      </c>
      <c r="H2287" t="str">
        <v>SEQUENCES</v>
      </c>
      <c r="I2287" t="str">
        <v>CH/BATT</v>
      </c>
      <c r="J2287" t="str">
        <v>0</v>
      </c>
      <c r="M2287" t="str">
        <v>FR</v>
      </c>
      <c r="O2287" t="str">
        <v>1.4G</v>
      </c>
      <c r="Q2287" t="str">
        <v>2.78</v>
      </c>
      <c r="S2287" t="str">
        <v>0</v>
      </c>
      <c r="T2287" t="str">
        <v>F-00000480</v>
      </c>
      <c r="U2287" t="str">
        <v>0</v>
      </c>
      <c r="V2287" t="str">
        <v>0</v>
      </c>
      <c r="W2287" t="str">
        <v>0</v>
      </c>
    </row>
    <row r="2288">
      <c r="A2288" t="str">
        <v>AutoTable</v>
      </c>
      <c r="D2288" t="str">
        <v>S-INFRA-4</v>
      </c>
      <c r="E2288" t="str">
        <v>SEQUENCE INFRAROUGE 1.4G</v>
      </c>
      <c r="F2288" t="str">
        <v>SEQUENCES</v>
      </c>
      <c r="H2288" t="str">
        <v>SEQUENCES</v>
      </c>
      <c r="I2288" t="str">
        <v>CH/BATT</v>
      </c>
      <c r="J2288" t="str">
        <v>0</v>
      </c>
      <c r="M2288" t="str">
        <v>FR</v>
      </c>
      <c r="O2288" t="str">
        <v>1.4G</v>
      </c>
      <c r="Q2288" t="str">
        <v>2.138</v>
      </c>
      <c r="S2288" t="str">
        <v>0</v>
      </c>
      <c r="T2288" t="str">
        <v>F-00000480</v>
      </c>
      <c r="U2288" t="str">
        <v>0</v>
      </c>
      <c r="V2288" t="str">
        <v>0</v>
      </c>
      <c r="W2288" t="str">
        <v>0</v>
      </c>
    </row>
    <row r="2289">
      <c r="A2289" t="str">
        <v>AutoTable</v>
      </c>
      <c r="D2289" t="str">
        <v>S-IRLV1-4</v>
      </c>
      <c r="E2289" t="str">
        <v>SEQUENCE IRLANDE 1.4G VERSION 1</v>
      </c>
      <c r="F2289" t="str">
        <v>SEQUENCES</v>
      </c>
      <c r="H2289" t="str">
        <v>SEQUENCES</v>
      </c>
      <c r="I2289" t="str">
        <v>CH/BATT</v>
      </c>
      <c r="J2289" t="str">
        <v>0</v>
      </c>
      <c r="M2289" t="str">
        <v>FR</v>
      </c>
      <c r="O2289" t="str">
        <v>1.4G</v>
      </c>
      <c r="Q2289" t="str">
        <v>3.28</v>
      </c>
      <c r="S2289" t="str">
        <v>0</v>
      </c>
      <c r="T2289" t="str">
        <v>F-00000480</v>
      </c>
      <c r="U2289" t="str">
        <v>0</v>
      </c>
      <c r="V2289" t="str">
        <v>0</v>
      </c>
      <c r="W2289" t="str">
        <v>0</v>
      </c>
    </row>
    <row r="2290">
      <c r="A2290" t="str">
        <v>AutoTable</v>
      </c>
      <c r="D2290" t="str">
        <v>S-IRLV2-4</v>
      </c>
      <c r="E2290" t="str">
        <v>SEQUENCE IRLANDE 1.4G VERSION 1</v>
      </c>
      <c r="F2290" t="str">
        <v>SEQUENCES</v>
      </c>
      <c r="H2290" t="str">
        <v>SEQUENCES</v>
      </c>
      <c r="I2290" t="str">
        <v>CH/BATT</v>
      </c>
      <c r="J2290" t="str">
        <v>0</v>
      </c>
      <c r="M2290" t="str">
        <v>FR</v>
      </c>
      <c r="O2290" t="str">
        <v>1.4G</v>
      </c>
      <c r="Q2290" t="str">
        <v>2.36</v>
      </c>
      <c r="S2290" t="str">
        <v>0</v>
      </c>
      <c r="T2290" t="str">
        <v>F-00000480</v>
      </c>
      <c r="U2290" t="str">
        <v>0</v>
      </c>
      <c r="V2290" t="str">
        <v>0</v>
      </c>
      <c r="W2290" t="str">
        <v>0</v>
      </c>
    </row>
    <row r="2291">
      <c r="A2291" t="str">
        <v>AutoTable</v>
      </c>
      <c r="D2291" t="str">
        <v>S-MARSV1-4</v>
      </c>
      <c r="E2291" t="str">
        <v>SEQUENCE MARSEILLAISE 1.4G VERSION 1</v>
      </c>
      <c r="F2291" t="str">
        <v>SEQUENCES</v>
      </c>
      <c r="H2291" t="str">
        <v>SEQUENCES</v>
      </c>
      <c r="I2291" t="str">
        <v>CH/BATT</v>
      </c>
      <c r="J2291" t="str">
        <v>0</v>
      </c>
      <c r="M2291" t="str">
        <v>FR</v>
      </c>
      <c r="O2291" t="str">
        <v>1.4G</v>
      </c>
      <c r="Q2291" t="str">
        <v>2.96</v>
      </c>
      <c r="S2291" t="str">
        <v>0</v>
      </c>
      <c r="T2291" t="str">
        <v>F-00000480</v>
      </c>
      <c r="U2291" t="str">
        <v>0</v>
      </c>
      <c r="V2291" t="str">
        <v>0</v>
      </c>
      <c r="W2291" t="str">
        <v>0</v>
      </c>
    </row>
    <row r="2292">
      <c r="A2292" t="str">
        <v>AutoTable</v>
      </c>
      <c r="D2292" t="str">
        <v>S-MARSV2-4</v>
      </c>
      <c r="E2292" t="str">
        <v>SEQUENCE MARSEILLAISE 1.4G VERSION 2</v>
      </c>
      <c r="F2292" t="str">
        <v>SEQUENCES</v>
      </c>
      <c r="H2292" t="str">
        <v>SEQUENCES</v>
      </c>
      <c r="I2292" t="str">
        <v>CH/BATT</v>
      </c>
      <c r="J2292" t="str">
        <v>0</v>
      </c>
      <c r="M2292" t="str">
        <v>FR</v>
      </c>
      <c r="O2292" t="str">
        <v>1.4G</v>
      </c>
      <c r="Q2292" t="str">
        <v>2.64</v>
      </c>
      <c r="S2292" t="str">
        <v>0</v>
      </c>
      <c r="T2292" t="str">
        <v>F-00000480</v>
      </c>
      <c r="U2292" t="str">
        <v>0</v>
      </c>
      <c r="V2292" t="str">
        <v>0</v>
      </c>
      <c r="W2292" t="str">
        <v>0</v>
      </c>
    </row>
    <row r="2293">
      <c r="A2293" t="str">
        <v>AutoTable</v>
      </c>
      <c r="D2293" t="str">
        <v>S-MULTIV1-4</v>
      </c>
      <c r="E2293" t="str">
        <v>SEQUENCE MULTIPASTEL 1.4 G VERSION 1</v>
      </c>
      <c r="F2293" t="str">
        <v>SEQUENCES</v>
      </c>
      <c r="H2293" t="str">
        <v>SEQUENCES</v>
      </c>
      <c r="I2293" t="str">
        <v>CH/BATT</v>
      </c>
      <c r="J2293" t="str">
        <v>0</v>
      </c>
      <c r="M2293" t="str">
        <v>FR</v>
      </c>
      <c r="O2293" t="str">
        <v>1.4G</v>
      </c>
      <c r="Q2293" t="str">
        <v>2.44</v>
      </c>
      <c r="S2293" t="str">
        <v>0</v>
      </c>
      <c r="T2293" t="str">
        <v>F-00000480</v>
      </c>
      <c r="U2293" t="str">
        <v>0</v>
      </c>
      <c r="V2293" t="str">
        <v>0</v>
      </c>
      <c r="W2293" t="str">
        <v>0</v>
      </c>
    </row>
    <row r="2294">
      <c r="A2294" t="str">
        <v>AutoTable</v>
      </c>
      <c r="D2294" t="str">
        <v>S-MULTIV2-4</v>
      </c>
      <c r="E2294" t="str">
        <v>SEQUENCE MULTIPASTEL 1.4G VERSION 2</v>
      </c>
      <c r="F2294" t="str">
        <v>SEQUENCES</v>
      </c>
      <c r="H2294" t="str">
        <v>SEQUENCES</v>
      </c>
      <c r="I2294" t="str">
        <v>CH/BATT</v>
      </c>
      <c r="J2294" t="str">
        <v>0</v>
      </c>
      <c r="M2294" t="str">
        <v>FR</v>
      </c>
      <c r="O2294" t="str">
        <v>1.4G</v>
      </c>
      <c r="Q2294" t="str">
        <v>2.44</v>
      </c>
      <c r="S2294" t="str">
        <v>0</v>
      </c>
      <c r="T2294" t="str">
        <v>F-00000480</v>
      </c>
      <c r="U2294" t="str">
        <v>0</v>
      </c>
      <c r="V2294" t="str">
        <v>0</v>
      </c>
      <c r="W2294" t="str">
        <v>0</v>
      </c>
    </row>
    <row r="2295">
      <c r="A2295" t="str">
        <v>AutoTable</v>
      </c>
      <c r="D2295" t="str">
        <v>S-OCEANV1-4</v>
      </c>
      <c r="E2295" t="str">
        <v>SEQUENCE OCEAN 1.4G VERSION 1</v>
      </c>
      <c r="F2295" t="str">
        <v>SEQUENCES</v>
      </c>
      <c r="H2295" t="str">
        <v>SEQUENCES</v>
      </c>
      <c r="I2295" t="str">
        <v>CH/BATT</v>
      </c>
      <c r="J2295" t="str">
        <v>0</v>
      </c>
      <c r="M2295" t="str">
        <v>FR</v>
      </c>
      <c r="O2295" t="str">
        <v>1.4G</v>
      </c>
      <c r="Q2295" t="str">
        <v>2.8</v>
      </c>
      <c r="S2295" t="str">
        <v>0</v>
      </c>
      <c r="T2295" t="str">
        <v>F-00000480</v>
      </c>
      <c r="U2295" t="str">
        <v>0</v>
      </c>
      <c r="V2295" t="str">
        <v>0</v>
      </c>
      <c r="W2295" t="str">
        <v>0</v>
      </c>
    </row>
    <row r="2296">
      <c r="A2296" t="str">
        <v>AutoTable</v>
      </c>
      <c r="D2296" t="str">
        <v>S-OCEANV2-4</v>
      </c>
      <c r="E2296" t="str">
        <v>SEQUENCE OCEAN 1.4G VERSION 2</v>
      </c>
      <c r="F2296" t="str">
        <v>SEQUENCES</v>
      </c>
      <c r="H2296" t="str">
        <v>SEQUENCES</v>
      </c>
      <c r="I2296" t="str">
        <v>CH/BATT</v>
      </c>
      <c r="J2296" t="str">
        <v>0</v>
      </c>
      <c r="M2296" t="str">
        <v>FR</v>
      </c>
      <c r="O2296" t="str">
        <v>1.4G</v>
      </c>
      <c r="Q2296" t="str">
        <v>2.8</v>
      </c>
      <c r="S2296" t="str">
        <v>0</v>
      </c>
      <c r="T2296" t="str">
        <v>F-00000480</v>
      </c>
      <c r="U2296" t="str">
        <v>0</v>
      </c>
      <c r="V2296" t="str">
        <v>0</v>
      </c>
      <c r="W2296" t="str">
        <v>0</v>
      </c>
    </row>
    <row r="2297">
      <c r="A2297" t="str">
        <v>AutoTable</v>
      </c>
      <c r="D2297" t="str">
        <v>S-ORIENT-4</v>
      </c>
      <c r="E2297" t="str">
        <v>SEQUENCE ORIENT 1.4G</v>
      </c>
      <c r="F2297" t="str">
        <v>SEQUENCES</v>
      </c>
      <c r="H2297" t="str">
        <v>SEQUENCES</v>
      </c>
      <c r="I2297" t="str">
        <v>CH/BATT</v>
      </c>
      <c r="J2297" t="str">
        <v>0</v>
      </c>
      <c r="M2297" t="str">
        <v>FR</v>
      </c>
      <c r="O2297" t="str">
        <v>1.4G</v>
      </c>
      <c r="Q2297" t="str">
        <v>1.61</v>
      </c>
      <c r="S2297" t="str">
        <v>0</v>
      </c>
      <c r="T2297" t="str">
        <v>F-00000480</v>
      </c>
      <c r="U2297" t="str">
        <v>0</v>
      </c>
      <c r="V2297" t="str">
        <v>0</v>
      </c>
      <c r="W2297" t="str">
        <v>0</v>
      </c>
    </row>
    <row r="2298">
      <c r="A2298" t="str">
        <v>AutoTable</v>
      </c>
      <c r="D2298" t="str">
        <v>S-PENA-4</v>
      </c>
      <c r="E2298" t="str">
        <v>SEQUENCE PENALTY 1.4G</v>
      </c>
      <c r="F2298" t="str">
        <v>SEQUENCES</v>
      </c>
      <c r="H2298" t="str">
        <v>SEQUENCES</v>
      </c>
      <c r="I2298" t="str">
        <v>CH/BATT</v>
      </c>
      <c r="J2298" t="str">
        <v>0</v>
      </c>
      <c r="M2298" t="str">
        <v>FR</v>
      </c>
      <c r="O2298" t="str">
        <v>1.4G</v>
      </c>
      <c r="Q2298" t="str">
        <v>1.89</v>
      </c>
      <c r="S2298" t="str">
        <v>0</v>
      </c>
      <c r="T2298" t="str">
        <v>F-00000480</v>
      </c>
      <c r="U2298" t="str">
        <v>0</v>
      </c>
      <c r="V2298" t="str">
        <v>0</v>
      </c>
      <c r="W2298" t="str">
        <v>0</v>
      </c>
    </row>
    <row r="2299">
      <c r="A2299" t="str">
        <v>AutoTable</v>
      </c>
      <c r="D2299" t="str">
        <v>S-TEMPV1-4</v>
      </c>
      <c r="E2299" t="str">
        <v>SEQUENCE TEMPETE 1.4G VERSION 1</v>
      </c>
      <c r="F2299" t="str">
        <v>SEQUENCES</v>
      </c>
      <c r="H2299" t="str">
        <v>SEQUENCES</v>
      </c>
      <c r="I2299" t="str">
        <v>CH/BATT</v>
      </c>
      <c r="J2299" t="str">
        <v>0</v>
      </c>
      <c r="M2299" t="str">
        <v>FR</v>
      </c>
      <c r="O2299" t="str">
        <v>1.4G</v>
      </c>
      <c r="Q2299" t="str">
        <v>2.498</v>
      </c>
      <c r="S2299" t="str">
        <v>0</v>
      </c>
      <c r="T2299" t="str">
        <v>F-00000480</v>
      </c>
      <c r="U2299" t="str">
        <v>0</v>
      </c>
      <c r="V2299" t="str">
        <v>0</v>
      </c>
      <c r="W2299" t="str">
        <v>0</v>
      </c>
    </row>
    <row r="2300">
      <c r="A2300" t="str">
        <v>AutoTable</v>
      </c>
      <c r="D2300" t="str">
        <v>S-TEMPV2-4</v>
      </c>
      <c r="E2300" t="str">
        <v>SEQUENCE TEMPETE 1.4G VERSION 2</v>
      </c>
      <c r="F2300" t="str">
        <v>SEQUENCES</v>
      </c>
      <c r="H2300" t="str">
        <v>SEQUENCES</v>
      </c>
      <c r="I2300" t="str">
        <v>CH/BATT</v>
      </c>
      <c r="J2300" t="str">
        <v>0</v>
      </c>
      <c r="M2300" t="str">
        <v>FR</v>
      </c>
      <c r="O2300" t="str">
        <v>1.4G</v>
      </c>
      <c r="Q2300" t="str">
        <v>2.558</v>
      </c>
      <c r="S2300" t="str">
        <v>0</v>
      </c>
      <c r="T2300" t="str">
        <v>F-00000480</v>
      </c>
      <c r="U2300" t="str">
        <v>0</v>
      </c>
      <c r="V2300" t="str">
        <v>0</v>
      </c>
      <c r="W2300" t="str">
        <v>0</v>
      </c>
    </row>
    <row r="2301">
      <c r="A2301" t="str">
        <v>AutoTable</v>
      </c>
      <c r="D2301" t="str">
        <v>S-ULTRA-4</v>
      </c>
      <c r="E2301" t="str">
        <v>SEQUENCE ULTRAVIOLET 1.4G</v>
      </c>
      <c r="F2301" t="str">
        <v>SEQUENCES</v>
      </c>
      <c r="H2301" t="str">
        <v>SEQUENCES</v>
      </c>
      <c r="I2301" t="str">
        <v>CH/BATT</v>
      </c>
      <c r="J2301" t="str">
        <v>0</v>
      </c>
      <c r="M2301" t="str">
        <v>FR</v>
      </c>
      <c r="O2301" t="str">
        <v>1.4G</v>
      </c>
      <c r="Q2301" t="str">
        <v>2.064</v>
      </c>
      <c r="S2301" t="str">
        <v>0</v>
      </c>
      <c r="T2301" t="str">
        <v>F-00000480</v>
      </c>
      <c r="U2301" t="str">
        <v>0</v>
      </c>
      <c r="V2301" t="str">
        <v>0</v>
      </c>
      <c r="W2301" t="str">
        <v>0</v>
      </c>
    </row>
    <row r="2302">
      <c r="A2302" t="str">
        <v>AutoTable</v>
      </c>
      <c r="D2302" t="str">
        <v>54000</v>
      </c>
      <c r="E2302" t="str">
        <v>TABLEAU BAOBAB</v>
      </c>
      <c r="F2302" t="str">
        <v>COLOR/STANDARD</v>
      </c>
      <c r="H2302" t="str">
        <v>STD</v>
      </c>
      <c r="I2302" t="str">
        <v>CHANDELLE</v>
      </c>
      <c r="J2302" t="str">
        <v>25</v>
      </c>
      <c r="K2302" t="str">
        <v>BOMBE TRONC</v>
      </c>
      <c r="L2302" t="str">
        <v>OR</v>
      </c>
      <c r="M2302" t="str">
        <v>FR</v>
      </c>
      <c r="N2302" t="str">
        <v>F3</v>
      </c>
      <c r="O2302" t="str">
        <v>1.4G</v>
      </c>
      <c r="P2302" t="str">
        <v>1008-F3-69242599</v>
      </c>
      <c r="Q2302" t="str">
        <v>0.105</v>
      </c>
      <c r="R2302" t="str">
        <v>30</v>
      </c>
      <c r="S2302" t="str">
        <v>25</v>
      </c>
      <c r="T2302" t="str">
        <v>F-00000480</v>
      </c>
      <c r="U2302" t="str">
        <v>443</v>
      </c>
      <c r="V2302" t="str">
        <v>1.70351</v>
      </c>
      <c r="W2302" t="str">
        <v>0</v>
      </c>
    </row>
    <row r="2303">
      <c r="A2303" t="str">
        <v>AutoTable</v>
      </c>
      <c r="D2303" t="str">
        <v>54008</v>
      </c>
      <c r="E2303" t="str">
        <v>TABLEAU GINGKO</v>
      </c>
      <c r="F2303" t="str">
        <v>COLOR/STANDARD</v>
      </c>
      <c r="H2303" t="str">
        <v>STD</v>
      </c>
      <c r="I2303" t="str">
        <v>CHANDELLE</v>
      </c>
      <c r="J2303" t="str">
        <v>8</v>
      </c>
      <c r="K2303" t="str">
        <v>COMETE</v>
      </c>
      <c r="L2303" t="str">
        <v>MULTICOLORE</v>
      </c>
      <c r="M2303" t="str">
        <v>FR</v>
      </c>
      <c r="N2303" t="str">
        <v>F2</v>
      </c>
      <c r="O2303" t="str">
        <v>1.4G</v>
      </c>
      <c r="P2303" t="str">
        <v>1008-F2-69254054</v>
      </c>
      <c r="Q2303" t="str">
        <v>0.055</v>
      </c>
      <c r="R2303" t="str">
        <v>25</v>
      </c>
      <c r="S2303" t="str">
        <v>8</v>
      </c>
      <c r="T2303" t="str">
        <v>F-00000480</v>
      </c>
      <c r="U2303" t="str">
        <v>471</v>
      </c>
      <c r="V2303" t="str">
        <v>1.10808</v>
      </c>
      <c r="W2303" t="str">
        <v>0</v>
      </c>
    </row>
    <row r="2304">
      <c r="A2304" t="str">
        <v>AutoTable</v>
      </c>
      <c r="D2304" t="str">
        <v>54009</v>
      </c>
      <c r="E2304" t="str">
        <v>TABLEAU PLATANE</v>
      </c>
      <c r="F2304" t="str">
        <v>COLOR/STANDARD</v>
      </c>
      <c r="H2304" t="str">
        <v>STD</v>
      </c>
      <c r="I2304" t="str">
        <v>CHANDELLE</v>
      </c>
      <c r="J2304" t="str">
        <v>25</v>
      </c>
      <c r="K2304" t="str">
        <v>BOMBE TRONC</v>
      </c>
      <c r="L2304" t="str">
        <v>FRISSON</v>
      </c>
      <c r="M2304" t="str">
        <v>FR</v>
      </c>
      <c r="N2304" t="str">
        <v>F3</v>
      </c>
      <c r="O2304" t="str">
        <v>1.4G</v>
      </c>
      <c r="P2304" t="str">
        <v>1008-F3-69242599</v>
      </c>
      <c r="Q2304" t="str">
        <v>0.105</v>
      </c>
      <c r="R2304" t="str">
        <v>30</v>
      </c>
      <c r="S2304" t="str">
        <v>25</v>
      </c>
      <c r="T2304" t="str">
        <v>F-00000480</v>
      </c>
      <c r="U2304" t="str">
        <v>347</v>
      </c>
      <c r="V2304" t="str">
        <v>1.89278</v>
      </c>
      <c r="W2304" t="str">
        <v>0</v>
      </c>
    </row>
    <row r="2305">
      <c r="A2305" t="str">
        <v>AutoTable</v>
      </c>
      <c r="D2305" t="str">
        <v>54010</v>
      </c>
      <c r="E2305" t="str">
        <v>TABLEAU PIN</v>
      </c>
      <c r="F2305" t="str">
        <v>COLOR/STANDARD</v>
      </c>
      <c r="H2305" t="str">
        <v>STD</v>
      </c>
      <c r="I2305" t="str">
        <v>CHANDELLE</v>
      </c>
      <c r="J2305" t="str">
        <v>25</v>
      </c>
      <c r="K2305" t="str">
        <v>COMETE CLIGNO</v>
      </c>
      <c r="L2305" t="str">
        <v>VERT</v>
      </c>
      <c r="M2305" t="str">
        <v>FR</v>
      </c>
      <c r="N2305" t="str">
        <v>F3</v>
      </c>
      <c r="O2305" t="str">
        <v>1.4G</v>
      </c>
      <c r="P2305" t="str">
        <v>1008-F3-69242599</v>
      </c>
      <c r="Q2305" t="str">
        <v>0.078</v>
      </c>
      <c r="R2305" t="str">
        <v>30</v>
      </c>
      <c r="S2305" t="str">
        <v>25</v>
      </c>
      <c r="T2305" t="str">
        <v>F-00000480</v>
      </c>
      <c r="U2305" t="str">
        <v>353</v>
      </c>
      <c r="V2305" t="str">
        <v>1.89278</v>
      </c>
      <c r="W2305" t="str">
        <v>0</v>
      </c>
    </row>
    <row r="2306">
      <c r="A2306" t="str">
        <v>AutoTable</v>
      </c>
      <c r="D2306" t="str">
        <v>54001</v>
      </c>
      <c r="E2306" t="str">
        <v>TABLEAU CATALPA</v>
      </c>
      <c r="F2306" t="str">
        <v>COLOR/STANDARD</v>
      </c>
      <c r="H2306" t="str">
        <v>STD</v>
      </c>
      <c r="I2306" t="str">
        <v>COMPACT</v>
      </c>
      <c r="J2306" t="str">
        <v>25</v>
      </c>
      <c r="K2306" t="str">
        <v>SPECIAL SIFFLET</v>
      </c>
      <c r="L2306" t="str">
        <v>MULTICOLORE</v>
      </c>
      <c r="M2306" t="str">
        <v>FR</v>
      </c>
      <c r="N2306" t="str">
        <v>F2</v>
      </c>
      <c r="O2306" t="str">
        <v>1.4G</v>
      </c>
      <c r="P2306" t="str">
        <v>1008-F2-69254048</v>
      </c>
      <c r="Q2306" t="str">
        <v>0.323</v>
      </c>
      <c r="R2306" t="str">
        <v>30</v>
      </c>
      <c r="S2306" t="str">
        <v>25</v>
      </c>
      <c r="T2306" t="str">
        <v>F-00000480</v>
      </c>
      <c r="U2306" t="str">
        <v>3</v>
      </c>
      <c r="V2306" t="str">
        <v>5.05167</v>
      </c>
      <c r="W2306" t="str">
        <v>0</v>
      </c>
    </row>
    <row r="2307">
      <c r="A2307" t="str">
        <v>AutoTable</v>
      </c>
      <c r="D2307" t="str">
        <v>54002</v>
      </c>
      <c r="E2307" t="str">
        <v>TABLEAU BERBERIS</v>
      </c>
      <c r="F2307" t="str">
        <v>COLOR/STANDARD</v>
      </c>
      <c r="H2307" t="str">
        <v>STD</v>
      </c>
      <c r="I2307" t="str">
        <v>COMPACT</v>
      </c>
      <c r="J2307" t="str">
        <v>20</v>
      </c>
      <c r="K2307" t="str">
        <v>BOMBE POT A FEU</v>
      </c>
      <c r="L2307" t="str">
        <v>FRISSON</v>
      </c>
      <c r="M2307" t="str">
        <v>FR</v>
      </c>
      <c r="N2307" t="str">
        <v>F2</v>
      </c>
      <c r="O2307" t="str">
        <v>1.4G</v>
      </c>
      <c r="P2307" t="str">
        <v>1008-F2-69246331</v>
      </c>
      <c r="Q2307" t="str">
        <v>0.173</v>
      </c>
      <c r="R2307" t="str">
        <v>30</v>
      </c>
      <c r="S2307" t="str">
        <v>20</v>
      </c>
      <c r="T2307" t="str">
        <v>F-00000480</v>
      </c>
      <c r="U2307" t="str">
        <v>71</v>
      </c>
      <c r="V2307" t="str">
        <v>2.22979</v>
      </c>
      <c r="W2307" t="str">
        <v>0</v>
      </c>
    </row>
    <row r="2308">
      <c r="A2308" t="str">
        <v>AutoTable</v>
      </c>
      <c r="D2308" t="str">
        <v>54003</v>
      </c>
      <c r="E2308" t="str">
        <v>TABLEAU BOULEAU/BOULE DE NEIGE/HEVEA/MARRONIER</v>
      </c>
      <c r="F2308" t="str">
        <v>COLOR/STANDARD</v>
      </c>
      <c r="H2308" t="str">
        <v>STD</v>
      </c>
      <c r="I2308" t="str">
        <v>COMPACT</v>
      </c>
      <c r="J2308" t="str">
        <v>30</v>
      </c>
      <c r="K2308" t="str">
        <v>BOMBE TRONC</v>
      </c>
      <c r="L2308" t="str">
        <v>ASSORTI</v>
      </c>
      <c r="M2308" t="str">
        <v>FR</v>
      </c>
      <c r="N2308" t="str">
        <v>F3</v>
      </c>
      <c r="O2308" t="str">
        <v>1.4G</v>
      </c>
      <c r="P2308" t="str">
        <v>1008-F3-69245094</v>
      </c>
      <c r="Q2308" t="str">
        <v>0.428</v>
      </c>
      <c r="R2308" t="str">
        <v>30</v>
      </c>
      <c r="S2308" t="str">
        <v>30</v>
      </c>
      <c r="T2308" t="str">
        <v>F-00000480</v>
      </c>
      <c r="U2308" t="str">
        <v>244</v>
      </c>
      <c r="V2308" t="str">
        <v>4.348</v>
      </c>
      <c r="W2308" t="str">
        <v>0</v>
      </c>
    </row>
    <row r="2309">
      <c r="A2309" t="str">
        <v>AutoTable</v>
      </c>
      <c r="D2309" t="str">
        <v>54004</v>
      </c>
      <c r="E2309" t="str">
        <v>TABLEAU BOULE DE NEIGE</v>
      </c>
      <c r="F2309" t="str">
        <v>COLOR/STANDARD</v>
      </c>
      <c r="H2309" t="str">
        <v>STD</v>
      </c>
      <c r="I2309" t="str">
        <v>COMPACT</v>
      </c>
      <c r="J2309" t="str">
        <v>30</v>
      </c>
      <c r="K2309" t="str">
        <v>BOMBE TRONC</v>
      </c>
      <c r="L2309" t="str">
        <v>ASSORTI</v>
      </c>
      <c r="M2309" t="str">
        <v>FR</v>
      </c>
      <c r="N2309" t="str">
        <v>F3</v>
      </c>
      <c r="O2309" t="str">
        <v>1.4G</v>
      </c>
      <c r="P2309" t="str">
        <v>1008-F3-69245091</v>
      </c>
      <c r="Q2309" t="str">
        <v>0.428</v>
      </c>
      <c r="R2309" t="str">
        <v>30</v>
      </c>
      <c r="S2309" t="str">
        <v>30</v>
      </c>
      <c r="T2309" t="str">
        <v>F-00000480</v>
      </c>
      <c r="U2309" t="str">
        <v>0</v>
      </c>
      <c r="V2309" t="str">
        <v>4.89</v>
      </c>
      <c r="W2309" t="str">
        <v>0</v>
      </c>
    </row>
    <row r="2310">
      <c r="A2310" t="str">
        <v>AutoTable</v>
      </c>
      <c r="D2310" t="str">
        <v>54005</v>
      </c>
      <c r="E2310" t="str">
        <v>TABLEAU TILLEUIL-PEUPLIER</v>
      </c>
      <c r="F2310" t="str">
        <v>COLOR/STANDARD</v>
      </c>
      <c r="H2310" t="str">
        <v>STD</v>
      </c>
      <c r="I2310" t="str">
        <v>COMPACT</v>
      </c>
      <c r="J2310" t="str">
        <v>25</v>
      </c>
      <c r="K2310" t="str">
        <v>MOSAIQUE</v>
      </c>
      <c r="L2310" t="str">
        <v>OR</v>
      </c>
      <c r="M2310" t="str">
        <v>FR</v>
      </c>
      <c r="N2310" t="str">
        <v>F3</v>
      </c>
      <c r="O2310" t="str">
        <v>1.4G</v>
      </c>
      <c r="P2310" t="str">
        <v>1008-F3-69248603</v>
      </c>
      <c r="Q2310" t="str">
        <v>0.68</v>
      </c>
      <c r="R2310" t="str">
        <v>30</v>
      </c>
      <c r="S2310" t="str">
        <v>25</v>
      </c>
      <c r="T2310" t="str">
        <v>F-00000480</v>
      </c>
      <c r="U2310" t="str">
        <v>182</v>
      </c>
      <c r="V2310" t="str">
        <v>4.9</v>
      </c>
      <c r="W2310" t="str">
        <v>4</v>
      </c>
    </row>
    <row r="2311">
      <c r="A2311" t="str">
        <v>AutoTable</v>
      </c>
      <c r="D2311" t="str">
        <v>54006</v>
      </c>
      <c r="E2311" t="str">
        <v>TABLEAU MARRONNIER</v>
      </c>
      <c r="F2311" t="str">
        <v>COLOR/STANDARD</v>
      </c>
      <c r="H2311" t="str">
        <v>STD</v>
      </c>
      <c r="I2311" t="str">
        <v>COMPACT</v>
      </c>
      <c r="J2311" t="str">
        <v>30</v>
      </c>
      <c r="K2311" t="str">
        <v>BOMBE TRONC</v>
      </c>
      <c r="L2311" t="str">
        <v>ASSORTI</v>
      </c>
      <c r="M2311" t="str">
        <v>FR</v>
      </c>
      <c r="N2311" t="str">
        <v>F3</v>
      </c>
      <c r="O2311" t="str">
        <v>1.4G</v>
      </c>
      <c r="P2311" t="str">
        <v>1008-F3-69245092</v>
      </c>
      <c r="Q2311" t="str">
        <v>0.428</v>
      </c>
      <c r="R2311" t="str">
        <v>30</v>
      </c>
      <c r="S2311" t="str">
        <v>30</v>
      </c>
      <c r="T2311" t="str">
        <v>F-00000480</v>
      </c>
      <c r="U2311" t="str">
        <v>0</v>
      </c>
      <c r="V2311" t="str">
        <v>4.89</v>
      </c>
      <c r="W2311" t="str">
        <v>0</v>
      </c>
    </row>
    <row r="2312">
      <c r="A2312" t="str">
        <v>AutoTable</v>
      </c>
      <c r="D2312" t="str">
        <v>54007</v>
      </c>
      <c r="E2312" t="str">
        <v>TABLEAU PEUPLIER</v>
      </c>
      <c r="F2312" t="str">
        <v>COLOR/STANDARD</v>
      </c>
      <c r="H2312" t="str">
        <v>STD</v>
      </c>
      <c r="I2312" t="str">
        <v>COMPACT</v>
      </c>
      <c r="J2312" t="str">
        <v>25</v>
      </c>
      <c r="K2312" t="str">
        <v>SPECIAL FEUILLE</v>
      </c>
      <c r="L2312" t="str">
        <v>BLANC</v>
      </c>
      <c r="M2312" t="str">
        <v>FR</v>
      </c>
      <c r="N2312" t="str">
        <v>F2</v>
      </c>
      <c r="O2312" t="str">
        <v>1.4G</v>
      </c>
      <c r="P2312" t="str">
        <v>1008-F2-69248607</v>
      </c>
      <c r="Q2312" t="str">
        <v>0.3</v>
      </c>
      <c r="R2312" t="str">
        <v>30</v>
      </c>
      <c r="S2312" t="str">
        <v>25</v>
      </c>
      <c r="T2312" t="str">
        <v>F-00000480</v>
      </c>
      <c r="U2312" t="str">
        <v>0</v>
      </c>
      <c r="V2312" t="str">
        <v>6.1615</v>
      </c>
      <c r="W2312" t="str">
        <v>0</v>
      </c>
    </row>
    <row r="2313">
      <c r="A2313" t="str">
        <v>AutoTable</v>
      </c>
      <c r="D2313" t="str">
        <v>54011</v>
      </c>
      <c r="E2313" t="str">
        <v>TABLEAU ERABLE</v>
      </c>
      <c r="F2313" t="str">
        <v>COLOR/STANDARD</v>
      </c>
      <c r="H2313" t="str">
        <v>STD</v>
      </c>
      <c r="I2313" t="str">
        <v>COMPACT</v>
      </c>
      <c r="J2313" t="str">
        <v>30</v>
      </c>
      <c r="K2313" t="str">
        <v>MOSAIQUE</v>
      </c>
      <c r="L2313" t="str">
        <v>ROSE</v>
      </c>
      <c r="M2313" t="str">
        <v>FR</v>
      </c>
      <c r="N2313" t="str">
        <v>F3</v>
      </c>
      <c r="O2313" t="str">
        <v>1.4G</v>
      </c>
      <c r="P2313" t="str">
        <v>1008-F3-69245918</v>
      </c>
      <c r="Q2313" t="str">
        <v>0.432</v>
      </c>
      <c r="R2313" t="str">
        <v>30</v>
      </c>
      <c r="S2313" t="str">
        <v>30</v>
      </c>
      <c r="T2313" t="str">
        <v>F-00000480</v>
      </c>
      <c r="U2313" t="str">
        <v>59</v>
      </c>
      <c r="V2313" t="str">
        <v>3.91</v>
      </c>
      <c r="W2313" t="str">
        <v>0</v>
      </c>
    </row>
    <row r="2314">
      <c r="A2314" t="str">
        <v>AutoTable</v>
      </c>
      <c r="D2314" t="str">
        <v>54012</v>
      </c>
      <c r="E2314" t="str">
        <v>TABLEAU LAGERSTROEMIA/CHATAIGNER</v>
      </c>
      <c r="F2314" t="str">
        <v>COLOR/STANDARD</v>
      </c>
      <c r="H2314" t="str">
        <v>STD</v>
      </c>
      <c r="I2314" t="str">
        <v>COMPACT</v>
      </c>
      <c r="J2314" t="str">
        <v>25</v>
      </c>
      <c r="K2314" t="str">
        <v>MOSAIQUE</v>
      </c>
      <c r="L2314" t="str">
        <v>VERT</v>
      </c>
      <c r="M2314" t="str">
        <v>FR</v>
      </c>
      <c r="N2314" t="str">
        <v>F3</v>
      </c>
      <c r="O2314" t="str">
        <v>1.4G</v>
      </c>
      <c r="P2314" t="str">
        <v>1008-F3-69248603</v>
      </c>
      <c r="Q2314" t="str">
        <v>0.68</v>
      </c>
      <c r="R2314" t="str">
        <v>30</v>
      </c>
      <c r="S2314" t="str">
        <v>25</v>
      </c>
      <c r="T2314" t="str">
        <v>F-00000480</v>
      </c>
      <c r="U2314" t="str">
        <v>201</v>
      </c>
      <c r="V2314" t="str">
        <v>6.895</v>
      </c>
      <c r="W2314" t="str">
        <v>0</v>
      </c>
    </row>
    <row r="2315">
      <c r="A2315" t="str">
        <v>AutoTable</v>
      </c>
      <c r="D2315" t="str">
        <v>54013</v>
      </c>
      <c r="E2315" t="str">
        <v>TABLEAU CHATAIGNER</v>
      </c>
      <c r="F2315" t="str">
        <v>COLOR/STANDARD</v>
      </c>
      <c r="H2315" t="str">
        <v>STD</v>
      </c>
      <c r="I2315" t="str">
        <v>COMPACT</v>
      </c>
      <c r="J2315" t="str">
        <v>25</v>
      </c>
      <c r="K2315" t="str">
        <v>SPECIAL SERPENTIN</v>
      </c>
      <c r="L2315" t="str">
        <v>BLEU</v>
      </c>
      <c r="M2315" t="str">
        <v>FR</v>
      </c>
      <c r="N2315" t="str">
        <v>F2</v>
      </c>
      <c r="O2315" t="str">
        <v>1.4G</v>
      </c>
      <c r="P2315" t="str">
        <v>1008-F2-69248608</v>
      </c>
      <c r="Q2315" t="str">
        <v>0.36</v>
      </c>
      <c r="R2315" t="str">
        <v>30</v>
      </c>
      <c r="S2315" t="str">
        <v>25</v>
      </c>
      <c r="T2315" t="str">
        <v>F-00000480</v>
      </c>
      <c r="U2315" t="str">
        <v>0</v>
      </c>
      <c r="V2315" t="str">
        <v>6.40435</v>
      </c>
      <c r="W2315" t="str">
        <v>0</v>
      </c>
    </row>
    <row r="2316">
      <c r="A2316" t="str">
        <v>AutoTable</v>
      </c>
      <c r="D2316" t="str">
        <v>54014</v>
      </c>
      <c r="E2316" t="str">
        <v>TABLEAU ABELIA</v>
      </c>
      <c r="F2316" t="str">
        <v>COLOR/STANDARD</v>
      </c>
      <c r="H2316" t="str">
        <v>STD</v>
      </c>
      <c r="I2316" t="str">
        <v>COMPACT</v>
      </c>
      <c r="J2316" t="str">
        <v>20</v>
      </c>
      <c r="K2316" t="str">
        <v>BOMBE TRONC</v>
      </c>
      <c r="L2316" t="str">
        <v>ASSORTI</v>
      </c>
      <c r="M2316" t="str">
        <v>FR</v>
      </c>
      <c r="N2316" t="str">
        <v>F2</v>
      </c>
      <c r="O2316" t="str">
        <v>1.4G</v>
      </c>
      <c r="P2316" t="str">
        <v>1008-F2-69246331</v>
      </c>
      <c r="Q2316" t="str">
        <v>0.158</v>
      </c>
      <c r="R2316" t="str">
        <v>30</v>
      </c>
      <c r="S2316" t="str">
        <v>20</v>
      </c>
      <c r="T2316" t="str">
        <v>F-00000480</v>
      </c>
      <c r="U2316" t="str">
        <v>61</v>
      </c>
      <c r="V2316" t="str">
        <v>1.91964</v>
      </c>
      <c r="W2316" t="str">
        <v>0</v>
      </c>
    </row>
    <row r="2317">
      <c r="A2317" t="str">
        <v>AutoTable</v>
      </c>
      <c r="D2317" t="str">
        <v>54016</v>
      </c>
      <c r="E2317" t="str">
        <v>TABLEAU HEVEA</v>
      </c>
      <c r="F2317" t="str">
        <v>COLOR/STANDARD</v>
      </c>
      <c r="H2317" t="str">
        <v>STD</v>
      </c>
      <c r="I2317" t="str">
        <v>COMPACT</v>
      </c>
      <c r="J2317" t="str">
        <v>30</v>
      </c>
      <c r="K2317" t="str">
        <v>BOMBE TRONC</v>
      </c>
      <c r="L2317" t="str">
        <v>ASSORTI</v>
      </c>
      <c r="M2317" t="str">
        <v>FR</v>
      </c>
      <c r="N2317" t="str">
        <v>F3</v>
      </c>
      <c r="O2317" t="str">
        <v>1.4G</v>
      </c>
      <c r="P2317" t="str">
        <v>1008-F3-69245093</v>
      </c>
      <c r="Q2317" t="str">
        <v>0.428</v>
      </c>
      <c r="R2317" t="str">
        <v>30</v>
      </c>
      <c r="S2317" t="str">
        <v>30</v>
      </c>
      <c r="T2317" t="str">
        <v>F-00000480</v>
      </c>
      <c r="U2317" t="str">
        <v>0</v>
      </c>
      <c r="V2317" t="str">
        <v>3.15</v>
      </c>
      <c r="W2317" t="str">
        <v>0</v>
      </c>
    </row>
    <row r="2318">
      <c r="A2318" t="str">
        <v>AutoTable</v>
      </c>
      <c r="D2318" t="str">
        <v>B14099</v>
      </c>
      <c r="E2318" t="str">
        <v>ENSEMBLE HARMONIE</v>
      </c>
      <c r="F2318" t="str">
        <v>COLOR/STANDARD</v>
      </c>
      <c r="H2318" t="str">
        <v>STD</v>
      </c>
      <c r="I2318" t="str">
        <v>COMPACT</v>
      </c>
      <c r="J2318" t="str">
        <v>30</v>
      </c>
      <c r="K2318" t="str">
        <v>DETONATION</v>
      </c>
      <c r="L2318" t="str">
        <v>FRISSON</v>
      </c>
      <c r="M2318" t="str">
        <v>FR</v>
      </c>
      <c r="N2318" t="str">
        <v>F4</v>
      </c>
      <c r="O2318" t="str">
        <v>1.3G</v>
      </c>
      <c r="P2318" t="str">
        <v>1008-F4-69254460</v>
      </c>
      <c r="Q2318" t="str">
        <v>0.098</v>
      </c>
      <c r="R2318" t="str">
        <v>10</v>
      </c>
      <c r="S2318" t="str">
        <v>30</v>
      </c>
      <c r="T2318" t="str">
        <v>F-00000480</v>
      </c>
      <c r="U2318" t="str">
        <v>8</v>
      </c>
      <c r="V2318" t="str">
        <v>2.0775</v>
      </c>
      <c r="W2318" t="str">
        <v>0</v>
      </c>
    </row>
    <row r="2319">
      <c r="A2319" t="str">
        <v>AutoTable</v>
      </c>
      <c r="D2319" t="str">
        <v>B40101</v>
      </c>
      <c r="E2319" t="str">
        <v>FINAL CHROMATIQUE/OR/FRISONN/AZUR</v>
      </c>
      <c r="F2319" t="str">
        <v>COLOR/STANDARD</v>
      </c>
      <c r="H2319" t="str">
        <v>STD</v>
      </c>
      <c r="I2319" t="str">
        <v>COMPACT</v>
      </c>
      <c r="J2319" t="str">
        <v>30</v>
      </c>
      <c r="K2319" t="str">
        <v>BOMBE</v>
      </c>
      <c r="L2319" t="str">
        <v>OR</v>
      </c>
      <c r="M2319" t="str">
        <v>FR</v>
      </c>
      <c r="N2319" t="str">
        <v>F3</v>
      </c>
      <c r="O2319" t="str">
        <v>1.4G</v>
      </c>
      <c r="P2319" t="str">
        <v>1008-F3-69245094</v>
      </c>
      <c r="Q2319" t="str">
        <v>0.4275</v>
      </c>
      <c r="R2319" t="str">
        <v>30</v>
      </c>
      <c r="S2319" t="str">
        <v>30</v>
      </c>
      <c r="T2319" t="str">
        <v>F-00000480</v>
      </c>
      <c r="U2319" t="str">
        <v>240</v>
      </c>
      <c r="V2319" t="str">
        <v>5.79688</v>
      </c>
      <c r="W2319" t="str">
        <v>0</v>
      </c>
    </row>
    <row r="2320">
      <c r="A2320" t="str">
        <v>AutoTable</v>
      </c>
      <c r="D2320" t="str">
        <v>B40102</v>
      </c>
      <c r="E2320" t="str">
        <v>FINAL FRISSON</v>
      </c>
      <c r="F2320" t="str">
        <v>COLOR/STANDARD</v>
      </c>
      <c r="H2320" t="str">
        <v>STD</v>
      </c>
      <c r="I2320" t="str">
        <v>COMPACT</v>
      </c>
      <c r="J2320" t="str">
        <v>30</v>
      </c>
      <c r="K2320" t="str">
        <v>BOMBE</v>
      </c>
      <c r="L2320" t="str">
        <v>FRISSON</v>
      </c>
      <c r="M2320" t="str">
        <v>FR</v>
      </c>
      <c r="N2320" t="str">
        <v>F3</v>
      </c>
      <c r="O2320" t="str">
        <v>1.4G</v>
      </c>
      <c r="P2320" t="str">
        <v>1008-F3-69245094</v>
      </c>
      <c r="Q2320" t="str">
        <v>0.428</v>
      </c>
      <c r="R2320" t="str">
        <v>30</v>
      </c>
      <c r="S2320" t="str">
        <v>30</v>
      </c>
      <c r="T2320" t="str">
        <v>F-00000480</v>
      </c>
      <c r="U2320" t="str">
        <v>0</v>
      </c>
      <c r="V2320" t="str">
        <v>8.23531</v>
      </c>
      <c r="W2320" t="str">
        <v>0</v>
      </c>
    </row>
    <row r="2321">
      <c r="A2321" t="str">
        <v>AutoTable</v>
      </c>
      <c r="D2321" t="str">
        <v>B40106</v>
      </c>
      <c r="E2321" t="str">
        <v>FINAL D'OR</v>
      </c>
      <c r="F2321" t="str">
        <v>COLOR/STANDARD</v>
      </c>
      <c r="H2321" t="str">
        <v>STD</v>
      </c>
      <c r="I2321" t="str">
        <v>COMPACT</v>
      </c>
      <c r="J2321" t="str">
        <v>30</v>
      </c>
      <c r="K2321" t="str">
        <v>BOMBE</v>
      </c>
      <c r="L2321" t="str">
        <v>OR</v>
      </c>
      <c r="M2321" t="str">
        <v>FR</v>
      </c>
      <c r="N2321" t="str">
        <v>F3</v>
      </c>
      <c r="O2321" t="str">
        <v>1.4G</v>
      </c>
      <c r="P2321" t="str">
        <v>1008-F3-69245094</v>
      </c>
      <c r="Q2321" t="str">
        <v>0.39</v>
      </c>
      <c r="R2321" t="str">
        <v>30</v>
      </c>
      <c r="S2321" t="str">
        <v>30</v>
      </c>
      <c r="T2321" t="str">
        <v>F-00000480</v>
      </c>
      <c r="U2321" t="str">
        <v>0</v>
      </c>
      <c r="V2321" t="str">
        <v>8.35511</v>
      </c>
      <c r="W2321" t="str">
        <v>0</v>
      </c>
    </row>
    <row r="2322">
      <c r="A2322" t="str">
        <v>AutoTable</v>
      </c>
      <c r="D2322" t="str">
        <v>B40107</v>
      </c>
      <c r="E2322" t="str">
        <v>FINAL AZUR</v>
      </c>
      <c r="F2322" t="str">
        <v>COLOR/STANDARD</v>
      </c>
      <c r="H2322" t="str">
        <v>STD</v>
      </c>
      <c r="I2322" t="str">
        <v>COMPACT</v>
      </c>
      <c r="J2322" t="str">
        <v>30</v>
      </c>
      <c r="K2322" t="str">
        <v>BOMBE</v>
      </c>
      <c r="L2322" t="str">
        <v>MULTICOLORE</v>
      </c>
      <c r="M2322" t="str">
        <v>FR</v>
      </c>
      <c r="N2322" t="str">
        <v>F3</v>
      </c>
      <c r="O2322" t="str">
        <v>1.4G</v>
      </c>
      <c r="P2322" t="str">
        <v>1003-F3-69245094</v>
      </c>
      <c r="Q2322" t="str">
        <v>0.409</v>
      </c>
      <c r="R2322" t="str">
        <v>30</v>
      </c>
      <c r="S2322" t="str">
        <v>30</v>
      </c>
      <c r="T2322" t="str">
        <v>F-00000480</v>
      </c>
      <c r="U2322" t="str">
        <v>0</v>
      </c>
      <c r="V2322" t="str">
        <v>4.97533</v>
      </c>
      <c r="W2322" t="str">
        <v>0</v>
      </c>
    </row>
    <row r="2323">
      <c r="A2323" t="str">
        <v>AutoTable</v>
      </c>
      <c r="D2323" t="str">
        <v>B40236</v>
      </c>
      <c r="E2323" t="str">
        <v>FINAL SONORE</v>
      </c>
      <c r="F2323" t="str">
        <v>COLOR/STANDARD</v>
      </c>
      <c r="H2323" t="str">
        <v>STD</v>
      </c>
      <c r="I2323" t="str">
        <v>COMPACT</v>
      </c>
      <c r="J2323" t="str">
        <v>30</v>
      </c>
      <c r="K2323" t="str">
        <v>DETONATION</v>
      </c>
      <c r="L2323" t="str">
        <v>FRISSON</v>
      </c>
      <c r="M2323" t="str">
        <v>FR</v>
      </c>
      <c r="N2323" t="str">
        <v>F4</v>
      </c>
      <c r="O2323" t="str">
        <v>1.3G</v>
      </c>
      <c r="P2323" t="str">
        <v>1008-F4-69254460</v>
      </c>
      <c r="Q2323" t="str">
        <v>0.098</v>
      </c>
      <c r="R2323" t="str">
        <v>3</v>
      </c>
      <c r="S2323" t="str">
        <v>30</v>
      </c>
      <c r="T2323" t="str">
        <v>F-00000480</v>
      </c>
      <c r="U2323" t="str">
        <v>131</v>
      </c>
      <c r="V2323" t="str">
        <v>2.13009</v>
      </c>
      <c r="W2323" t="str">
        <v>0</v>
      </c>
    </row>
    <row r="2324">
      <c r="A2324" t="str">
        <v>AutoTable</v>
      </c>
      <c r="D2324" t="str">
        <v>B40240</v>
      </c>
      <c r="E2324" t="str">
        <v>FINAL EMERAUDE</v>
      </c>
      <c r="F2324" t="str">
        <v>COLOR/STANDARD</v>
      </c>
      <c r="H2324" t="str">
        <v>STD</v>
      </c>
      <c r="I2324" t="str">
        <v>COMPACT</v>
      </c>
      <c r="J2324" t="str">
        <v>30</v>
      </c>
      <c r="K2324" t="str">
        <v>COMETE</v>
      </c>
      <c r="L2324" t="str">
        <v>OR</v>
      </c>
      <c r="M2324" t="str">
        <v>FR</v>
      </c>
      <c r="N2324" t="str">
        <v>F3</v>
      </c>
      <c r="O2324" t="str">
        <v>1.4G</v>
      </c>
      <c r="P2324" t="str">
        <v>1008-F3-69254053</v>
      </c>
      <c r="Q2324" t="str">
        <v>0.289</v>
      </c>
      <c r="R2324" t="str">
        <v>3</v>
      </c>
      <c r="S2324" t="str">
        <v>30</v>
      </c>
      <c r="T2324" t="str">
        <v>F-00000480</v>
      </c>
      <c r="U2324" t="str">
        <v>69</v>
      </c>
      <c r="V2324" t="str">
        <v>5.18</v>
      </c>
      <c r="W2324" t="str">
        <v>0</v>
      </c>
    </row>
    <row r="2325">
      <c r="A2325" t="str">
        <v>AutoTable</v>
      </c>
      <c r="D2325" t="str">
        <v>54015</v>
      </c>
      <c r="E2325" t="str">
        <v>TABLEAU SAPIN</v>
      </c>
      <c r="F2325" t="str">
        <v>COLOR/STANDARD</v>
      </c>
      <c r="H2325" t="str">
        <v>STD</v>
      </c>
      <c r="I2325" t="str">
        <v>GR/BOM</v>
      </c>
      <c r="J2325" t="str">
        <v>75</v>
      </c>
      <c r="K2325" t="str">
        <v>PIVOINE FILET</v>
      </c>
      <c r="L2325" t="str">
        <v>OR</v>
      </c>
      <c r="M2325" t="str">
        <v>FR</v>
      </c>
      <c r="N2325" t="str">
        <v>F4</v>
      </c>
      <c r="O2325" t="str">
        <v>1.3G</v>
      </c>
      <c r="P2325" t="str">
        <v>1008-F4-69252667</v>
      </c>
      <c r="Q2325" t="str">
        <v>0.7</v>
      </c>
      <c r="R2325" t="str">
        <v>25</v>
      </c>
      <c r="S2325" t="str">
        <v>75</v>
      </c>
      <c r="T2325" t="str">
        <v>F-00000480</v>
      </c>
      <c r="U2325" t="str">
        <v>4</v>
      </c>
      <c r="V2325" t="str">
        <v>8.54</v>
      </c>
      <c r="W2325" t="str">
        <v>0</v>
      </c>
    </row>
    <row r="2326">
      <c r="A2326" t="str">
        <v>AutoTable</v>
      </c>
      <c r="D2326" t="str">
        <v>B14100</v>
      </c>
      <c r="E2326" t="str">
        <v>ENSEMBLE DE LUNE</v>
      </c>
      <c r="F2326" t="str">
        <v>COLOR/STANDARD</v>
      </c>
      <c r="H2326" t="str">
        <v>STD</v>
      </c>
      <c r="I2326" t="str">
        <v>GR/BOM</v>
      </c>
      <c r="J2326" t="str">
        <v>75</v>
      </c>
      <c r="K2326" t="str">
        <v>MULTI EFFETS</v>
      </c>
      <c r="L2326" t="str">
        <v>OR</v>
      </c>
      <c r="M2326" t="str">
        <v>FR</v>
      </c>
      <c r="N2326" t="str">
        <v>F4</v>
      </c>
      <c r="O2326" t="str">
        <v>1.3G</v>
      </c>
      <c r="P2326" t="str">
        <v>1008-F4-69252667</v>
      </c>
      <c r="Q2326" t="str">
        <v>0.7</v>
      </c>
      <c r="R2326" t="str">
        <v>25</v>
      </c>
      <c r="S2326" t="str">
        <v>75</v>
      </c>
      <c r="T2326" t="str">
        <v>F-00000480</v>
      </c>
      <c r="U2326" t="str">
        <v>75</v>
      </c>
      <c r="V2326" t="str">
        <v>8.11317</v>
      </c>
      <c r="W2326" t="str">
        <v>0</v>
      </c>
    </row>
    <row r="2327">
      <c r="A2327" t="str">
        <v>AutoTable</v>
      </c>
      <c r="D2327" t="str">
        <v>B14101</v>
      </c>
      <c r="E2327" t="str">
        <v>ENSEMBLE ETE</v>
      </c>
      <c r="F2327" t="str">
        <v>COLOR/STANDARD</v>
      </c>
      <c r="H2327" t="str">
        <v>STD</v>
      </c>
      <c r="I2327" t="str">
        <v>GR/BOM</v>
      </c>
      <c r="J2327" t="str">
        <v>75</v>
      </c>
      <c r="K2327" t="str">
        <v>MULTI EFFETS</v>
      </c>
      <c r="L2327" t="str">
        <v>FRISSON</v>
      </c>
      <c r="M2327" t="str">
        <v>FR</v>
      </c>
      <c r="N2327" t="str">
        <v>F4</v>
      </c>
      <c r="O2327" t="str">
        <v>1.3G</v>
      </c>
      <c r="P2327" t="str">
        <v>1008-F4-69252667</v>
      </c>
      <c r="Q2327" t="str">
        <v>0.7</v>
      </c>
      <c r="R2327" t="str">
        <v>25</v>
      </c>
      <c r="S2327" t="str">
        <v>75</v>
      </c>
      <c r="T2327" t="str">
        <v>F-00000480</v>
      </c>
      <c r="U2327" t="str">
        <v>1</v>
      </c>
      <c r="V2327" t="str">
        <v>7.10917</v>
      </c>
      <c r="W2327" t="str">
        <v>0</v>
      </c>
    </row>
    <row r="2328">
      <c r="A2328" t="str">
        <v>AutoTable</v>
      </c>
      <c r="D2328" t="str">
        <v>B14102</v>
      </c>
      <c r="E2328" t="str">
        <v>ENSEMBLE PLEUREUR</v>
      </c>
      <c r="F2328" t="str">
        <v>COLOR/STANDARD</v>
      </c>
      <c r="H2328" t="str">
        <v>STD</v>
      </c>
      <c r="I2328" t="str">
        <v>GR/BOM</v>
      </c>
      <c r="J2328" t="str">
        <v>75</v>
      </c>
      <c r="K2328" t="str">
        <v>MULTI EFFETS</v>
      </c>
      <c r="L2328" t="str">
        <v>BLEU</v>
      </c>
      <c r="M2328" t="str">
        <v>FR</v>
      </c>
      <c r="N2328" t="str">
        <v>F4</v>
      </c>
      <c r="O2328" t="str">
        <v>1.3G</v>
      </c>
      <c r="P2328" t="str">
        <v>1008-F4-69252667</v>
      </c>
      <c r="Q2328" t="str">
        <v>0.7</v>
      </c>
      <c r="R2328" t="str">
        <v>25</v>
      </c>
      <c r="S2328" t="str">
        <v>75</v>
      </c>
      <c r="T2328" t="str">
        <v>F-00000480</v>
      </c>
      <c r="U2328" t="str">
        <v>134</v>
      </c>
      <c r="V2328" t="str">
        <v>6.79</v>
      </c>
      <c r="W2328" t="str">
        <v>0</v>
      </c>
    </row>
    <row r="2329">
      <c r="A2329" t="str">
        <v>AutoTable</v>
      </c>
      <c r="D2329" t="str">
        <v>B14103</v>
      </c>
      <c r="E2329" t="str">
        <v>ENSEMBLE VIF</v>
      </c>
      <c r="F2329" t="str">
        <v>COLOR/STANDARD</v>
      </c>
      <c r="H2329" t="str">
        <v>STD</v>
      </c>
      <c r="I2329" t="str">
        <v>GR/BOM</v>
      </c>
      <c r="J2329" t="str">
        <v>75</v>
      </c>
      <c r="K2329" t="str">
        <v>MULTI EFFETS</v>
      </c>
      <c r="L2329" t="str">
        <v>TRICOLORE</v>
      </c>
      <c r="M2329" t="str">
        <v>FR</v>
      </c>
      <c r="N2329" t="str">
        <v>F4</v>
      </c>
      <c r="O2329" t="str">
        <v>1.3G</v>
      </c>
      <c r="P2329" t="str">
        <v>1008-F4-69252667</v>
      </c>
      <c r="Q2329" t="str">
        <v>0.7</v>
      </c>
      <c r="R2329" t="str">
        <v>25</v>
      </c>
      <c r="S2329" t="str">
        <v>75</v>
      </c>
      <c r="T2329" t="str">
        <v>F-00000480</v>
      </c>
      <c r="U2329" t="str">
        <v>2</v>
      </c>
      <c r="V2329" t="str">
        <v>6.46</v>
      </c>
      <c r="W2329" t="str">
        <v>0</v>
      </c>
    </row>
    <row r="2330">
      <c r="A2330" t="str">
        <v>AutoTable</v>
      </c>
      <c r="D2330" t="str">
        <v>B14104</v>
      </c>
      <c r="E2330" t="str">
        <v>ENSEMBLE MAGNESIUM</v>
      </c>
      <c r="F2330" t="str">
        <v>COLOR/STANDARD</v>
      </c>
      <c r="H2330" t="str">
        <v>STD</v>
      </c>
      <c r="I2330" t="str">
        <v>GR/BOM</v>
      </c>
      <c r="J2330" t="str">
        <v>75</v>
      </c>
      <c r="K2330" t="str">
        <v>MULTI EFFETS</v>
      </c>
      <c r="L2330" t="str">
        <v>ARGENT</v>
      </c>
      <c r="M2330" t="str">
        <v>FR</v>
      </c>
      <c r="N2330" t="str">
        <v>F4</v>
      </c>
      <c r="O2330" t="str">
        <v>1.3G</v>
      </c>
      <c r="P2330" t="str">
        <v>1008-F4-69252667</v>
      </c>
      <c r="Q2330" t="str">
        <v>0.7</v>
      </c>
      <c r="R2330" t="str">
        <v>25</v>
      </c>
      <c r="S2330" t="str">
        <v>75</v>
      </c>
      <c r="T2330" t="str">
        <v>F-00000480</v>
      </c>
      <c r="U2330" t="str">
        <v>2</v>
      </c>
      <c r="V2330" t="str">
        <v>6.44528</v>
      </c>
      <c r="W2330" t="str">
        <v>0</v>
      </c>
    </row>
    <row r="2331">
      <c r="A2331" t="str">
        <v>AutoTable</v>
      </c>
      <c r="D2331" t="str">
        <v>B14105</v>
      </c>
      <c r="E2331" t="str">
        <v>ENSEMBLE EXPLOSIF</v>
      </c>
      <c r="F2331" t="str">
        <v>COLOR/STANDARD</v>
      </c>
      <c r="H2331" t="str">
        <v>STD</v>
      </c>
      <c r="I2331" t="str">
        <v>GR/BOM</v>
      </c>
      <c r="J2331" t="str">
        <v>75</v>
      </c>
      <c r="K2331" t="str">
        <v>MULTI EFFETS</v>
      </c>
      <c r="L2331" t="str">
        <v>MULTICOLORE</v>
      </c>
      <c r="M2331" t="str">
        <v>FR</v>
      </c>
      <c r="N2331" t="str">
        <v>F4</v>
      </c>
      <c r="O2331" t="str">
        <v>1.3G</v>
      </c>
      <c r="P2331" t="str">
        <v>1008-F4-69252667</v>
      </c>
      <c r="Q2331" t="str">
        <v>0.7</v>
      </c>
      <c r="R2331" t="str">
        <v>25</v>
      </c>
      <c r="S2331" t="str">
        <v>75</v>
      </c>
      <c r="T2331" t="str">
        <v>F-00000480</v>
      </c>
      <c r="U2331" t="str">
        <v>116</v>
      </c>
      <c r="V2331" t="str">
        <v>7.77907</v>
      </c>
      <c r="W2331" t="str">
        <v>0</v>
      </c>
    </row>
    <row r="2332">
      <c r="A2332" t="str">
        <v>AutoTable</v>
      </c>
      <c r="D2332" t="str">
        <v>B14106</v>
      </c>
      <c r="E2332" t="str">
        <v>ENSEMBLE POURPRE</v>
      </c>
      <c r="F2332" t="str">
        <v>ANCIENNES REFS</v>
      </c>
      <c r="H2332" t="str">
        <v>STD</v>
      </c>
      <c r="I2332" t="str">
        <v>GR/BOM</v>
      </c>
      <c r="J2332" t="str">
        <v>75</v>
      </c>
      <c r="M2332" t="str">
        <v>FR</v>
      </c>
      <c r="N2332" t="str">
        <v>K3</v>
      </c>
      <c r="O2332" t="str">
        <v>1.3G</v>
      </c>
      <c r="P2332" t="str">
        <v>BB/76864/02/17</v>
      </c>
      <c r="Q2332" t="str">
        <v>0.665</v>
      </c>
      <c r="R2332" t="str">
        <v>25</v>
      </c>
      <c r="S2332" t="str">
        <v>80</v>
      </c>
      <c r="T2332" t="str">
        <v>F-00000480</v>
      </c>
      <c r="U2332" t="str">
        <v>0</v>
      </c>
      <c r="V2332" t="str">
        <v>0</v>
      </c>
      <c r="W2332" t="str">
        <v>0</v>
      </c>
    </row>
    <row r="2333">
      <c r="A2333" t="str">
        <v>AutoTable</v>
      </c>
      <c r="D2333" t="str">
        <v>B14107</v>
      </c>
      <c r="E2333" t="str">
        <v>ENSEMBLE PUR</v>
      </c>
      <c r="F2333" t="str">
        <v>COLOR/STANDARD</v>
      </c>
      <c r="H2333" t="str">
        <v>STD</v>
      </c>
      <c r="I2333" t="str">
        <v>GR/BOM</v>
      </c>
      <c r="J2333" t="str">
        <v>75</v>
      </c>
      <c r="K2333" t="str">
        <v>MULTI EFFETS</v>
      </c>
      <c r="L2333" t="str">
        <v>VERT</v>
      </c>
      <c r="M2333" t="str">
        <v>FR</v>
      </c>
      <c r="N2333" t="str">
        <v>F4</v>
      </c>
      <c r="O2333" t="str">
        <v>1.3G</v>
      </c>
      <c r="P2333" t="str">
        <v>1008-F4-69252667</v>
      </c>
      <c r="Q2333" t="str">
        <v>0.7</v>
      </c>
      <c r="R2333" t="str">
        <v>25</v>
      </c>
      <c r="S2333" t="str">
        <v>75</v>
      </c>
      <c r="T2333" t="str">
        <v>F-00000480</v>
      </c>
      <c r="U2333" t="str">
        <v>6</v>
      </c>
      <c r="V2333" t="str">
        <v>7.29083</v>
      </c>
      <c r="W2333" t="str">
        <v>0</v>
      </c>
    </row>
    <row r="2334">
      <c r="A2334" t="str">
        <v>AutoTable</v>
      </c>
      <c r="D2334" t="str">
        <v>B14108</v>
      </c>
      <c r="E2334" t="str">
        <v>ENSEMBLE D'ETOILES</v>
      </c>
      <c r="F2334" t="str">
        <v>COLOR/STANDARD</v>
      </c>
      <c r="H2334" t="str">
        <v>STD</v>
      </c>
      <c r="I2334" t="str">
        <v>GR/BOM</v>
      </c>
      <c r="J2334" t="str">
        <v>75</v>
      </c>
      <c r="K2334" t="str">
        <v>MULTI EFFETS</v>
      </c>
      <c r="L2334" t="str">
        <v>OR</v>
      </c>
      <c r="M2334" t="str">
        <v>FR</v>
      </c>
      <c r="N2334" t="str">
        <v>F4</v>
      </c>
      <c r="O2334" t="str">
        <v>1.3G</v>
      </c>
      <c r="P2334" t="str">
        <v>1008-F4-69252667</v>
      </c>
      <c r="Q2334" t="str">
        <v>0.7</v>
      </c>
      <c r="R2334" t="str">
        <v>25</v>
      </c>
      <c r="S2334" t="str">
        <v>75</v>
      </c>
      <c r="T2334" t="str">
        <v>F-00000480</v>
      </c>
      <c r="U2334" t="str">
        <v>50</v>
      </c>
      <c r="V2334" t="str">
        <v>6.50833</v>
      </c>
      <c r="W2334" t="str">
        <v>0</v>
      </c>
    </row>
    <row r="2335">
      <c r="A2335" t="str">
        <v>AutoTable</v>
      </c>
      <c r="D2335" t="str">
        <v>B14150</v>
      </c>
      <c r="E2335" t="str">
        <v>ENSEMBLE DE LUMIERE</v>
      </c>
      <c r="F2335" t="str">
        <v>COLOR/STANDARD</v>
      </c>
      <c r="H2335" t="str">
        <v>STD</v>
      </c>
      <c r="I2335" t="str">
        <v>GR/BOM</v>
      </c>
      <c r="J2335" t="str">
        <v>100</v>
      </c>
      <c r="K2335" t="str">
        <v>MULTI EFFETS</v>
      </c>
      <c r="L2335" t="str">
        <v>OR</v>
      </c>
      <c r="M2335" t="str">
        <v>FR</v>
      </c>
      <c r="N2335" t="str">
        <v>F4</v>
      </c>
      <c r="O2335" t="str">
        <v>1.3G</v>
      </c>
      <c r="P2335" t="str">
        <v>1008-F4-69250665</v>
      </c>
      <c r="Q2335" t="str">
        <v>1.6</v>
      </c>
      <c r="R2335" t="str">
        <v>25</v>
      </c>
      <c r="S2335" t="str">
        <v>100</v>
      </c>
      <c r="T2335" t="str">
        <v>F-00000480</v>
      </c>
      <c r="U2335" t="str">
        <v>29</v>
      </c>
      <c r="V2335" t="str">
        <v>11.7375</v>
      </c>
      <c r="W2335" t="str">
        <v>0</v>
      </c>
    </row>
    <row r="2336">
      <c r="A2336" t="str">
        <v>AutoTable</v>
      </c>
      <c r="D2336" t="str">
        <v>B14151</v>
      </c>
      <c r="E2336" t="str">
        <v>ENSEMBLE D'AUTOMNE</v>
      </c>
      <c r="F2336" t="str">
        <v>COLOR/STANDARD</v>
      </c>
      <c r="H2336" t="str">
        <v>STD</v>
      </c>
      <c r="I2336" t="str">
        <v>GR/BOM</v>
      </c>
      <c r="J2336" t="str">
        <v>100</v>
      </c>
      <c r="K2336" t="str">
        <v>MULTI EFFETS</v>
      </c>
      <c r="L2336" t="str">
        <v>ARGENT</v>
      </c>
      <c r="M2336" t="str">
        <v>FR</v>
      </c>
      <c r="N2336" t="str">
        <v>F4</v>
      </c>
      <c r="O2336" t="str">
        <v>1.3G</v>
      </c>
      <c r="P2336" t="str">
        <v>1008-F4-69252665</v>
      </c>
      <c r="Q2336" t="str">
        <v>1.6</v>
      </c>
      <c r="R2336" t="str">
        <v>25</v>
      </c>
      <c r="S2336" t="str">
        <v>100</v>
      </c>
      <c r="T2336" t="str">
        <v>F-00000480</v>
      </c>
      <c r="U2336" t="str">
        <v>60</v>
      </c>
      <c r="V2336" t="str">
        <v>12.45071</v>
      </c>
      <c r="W2336" t="str">
        <v>0</v>
      </c>
    </row>
    <row r="2337">
      <c r="A2337" t="str">
        <v>AutoTable</v>
      </c>
      <c r="D2337" t="str">
        <v>B14152</v>
      </c>
      <c r="E2337" t="str">
        <v>ENSEMBLE AZUR</v>
      </c>
      <c r="F2337" t="str">
        <v>COLOR/STANDARD</v>
      </c>
      <c r="H2337" t="str">
        <v>STD</v>
      </c>
      <c r="I2337" t="str">
        <v>GR/BOM</v>
      </c>
      <c r="J2337" t="str">
        <v>100</v>
      </c>
      <c r="K2337" t="str">
        <v>MULTI EFFETS</v>
      </c>
      <c r="L2337" t="str">
        <v>ASSORTI</v>
      </c>
      <c r="M2337" t="str">
        <v>FR</v>
      </c>
      <c r="N2337" t="str">
        <v>F4</v>
      </c>
      <c r="O2337" t="str">
        <v>1.3G</v>
      </c>
      <c r="P2337" t="str">
        <v>1008-F4-69250665</v>
      </c>
      <c r="Q2337" t="str">
        <v>1.6</v>
      </c>
      <c r="R2337" t="str">
        <v>25</v>
      </c>
      <c r="S2337" t="str">
        <v>100</v>
      </c>
      <c r="T2337" t="str">
        <v>F-00000480</v>
      </c>
      <c r="U2337" t="str">
        <v>57</v>
      </c>
      <c r="V2337" t="str">
        <v>11.73792</v>
      </c>
      <c r="W2337" t="str">
        <v>0</v>
      </c>
    </row>
    <row r="2338">
      <c r="A2338" t="str">
        <v>AutoTable</v>
      </c>
      <c r="D2338" t="str">
        <v>B14153</v>
      </c>
      <c r="E2338" t="str">
        <v>ENSEMBLE DE RAYONS</v>
      </c>
      <c r="F2338" t="str">
        <v>COLOR/STANDARD</v>
      </c>
      <c r="H2338" t="str">
        <v>STD</v>
      </c>
      <c r="I2338" t="str">
        <v>GR/BOM</v>
      </c>
      <c r="J2338" t="str">
        <v>100</v>
      </c>
      <c r="K2338" t="str">
        <v>MULTI EFFETS</v>
      </c>
      <c r="L2338" t="str">
        <v>ASSORTI</v>
      </c>
      <c r="M2338" t="str">
        <v>FR</v>
      </c>
      <c r="N2338" t="str">
        <v>F4</v>
      </c>
      <c r="O2338" t="str">
        <v>1.3G</v>
      </c>
      <c r="P2338" t="str">
        <v>1008-F4-69250665</v>
      </c>
      <c r="Q2338" t="str">
        <v>1.6</v>
      </c>
      <c r="R2338" t="str">
        <v>25</v>
      </c>
      <c r="S2338" t="str">
        <v>100</v>
      </c>
      <c r="T2338" t="str">
        <v>F-00000480</v>
      </c>
      <c r="U2338" t="str">
        <v>37</v>
      </c>
      <c r="V2338" t="str">
        <v>11.73417</v>
      </c>
      <c r="W2338" t="str">
        <v>0</v>
      </c>
    </row>
    <row r="2339">
      <c r="A2339" t="str">
        <v>AutoTable</v>
      </c>
      <c r="D2339" t="str">
        <v>B14154</v>
      </c>
      <c r="E2339" t="str">
        <v>ENSEMBLE PARTICULIER</v>
      </c>
      <c r="F2339" t="str">
        <v>COLOR/STANDARD</v>
      </c>
      <c r="H2339" t="str">
        <v>STD</v>
      </c>
      <c r="I2339" t="str">
        <v>GR/BOM</v>
      </c>
      <c r="J2339" t="str">
        <v>100</v>
      </c>
      <c r="K2339" t="str">
        <v>MULTI EFFETS</v>
      </c>
      <c r="L2339" t="str">
        <v>ROUGE</v>
      </c>
      <c r="M2339" t="str">
        <v>FR</v>
      </c>
      <c r="N2339" t="str">
        <v>F4</v>
      </c>
      <c r="O2339" t="str">
        <v>1.3G</v>
      </c>
      <c r="P2339" t="str">
        <v>1008-F4-69250665</v>
      </c>
      <c r="Q2339" t="str">
        <v>1.6</v>
      </c>
      <c r="R2339" t="str">
        <v>25</v>
      </c>
      <c r="S2339" t="str">
        <v>100</v>
      </c>
      <c r="T2339" t="str">
        <v>F-00000480</v>
      </c>
      <c r="U2339" t="str">
        <v>18</v>
      </c>
      <c r="V2339" t="str">
        <v>11.75389</v>
      </c>
      <c r="W2339" t="str">
        <v>0</v>
      </c>
    </row>
    <row r="2340">
      <c r="A2340" t="str">
        <v>AutoTable</v>
      </c>
      <c r="D2340" t="str">
        <v>B14155</v>
      </c>
      <c r="E2340" t="str">
        <v>ENSEMBLE EXTRAORDINAIRE</v>
      </c>
      <c r="F2340" t="str">
        <v>COLOR/STANDARD</v>
      </c>
      <c r="H2340" t="str">
        <v>STD</v>
      </c>
      <c r="I2340" t="str">
        <v>GR/BOM</v>
      </c>
      <c r="J2340" t="str">
        <v>100</v>
      </c>
      <c r="K2340" t="str">
        <v>MULTI EFFETS</v>
      </c>
      <c r="L2340" t="str">
        <v>VIOLET</v>
      </c>
      <c r="M2340" t="str">
        <v>FR</v>
      </c>
      <c r="N2340" t="str">
        <v>F4</v>
      </c>
      <c r="O2340" t="str">
        <v>1.3G</v>
      </c>
      <c r="P2340" t="str">
        <v>1008-F4-69250665</v>
      </c>
      <c r="Q2340" t="str">
        <v>1.6</v>
      </c>
      <c r="R2340" t="str">
        <v>25</v>
      </c>
      <c r="S2340" t="str">
        <v>100</v>
      </c>
      <c r="T2340" t="str">
        <v>F-00000480</v>
      </c>
      <c r="U2340" t="str">
        <v>18</v>
      </c>
      <c r="V2340" t="str">
        <v>10.96</v>
      </c>
      <c r="W2340" t="str">
        <v>0</v>
      </c>
    </row>
    <row r="2341">
      <c r="A2341" t="str">
        <v>AutoTable</v>
      </c>
      <c r="D2341" t="str">
        <v>B40230</v>
      </c>
      <c r="E2341" t="str">
        <v>FINAL APOTHEOSE 3  "DIRECT"</v>
      </c>
      <c r="F2341" t="str">
        <v>COLOR/STANDARD</v>
      </c>
      <c r="H2341" t="str">
        <v>STD</v>
      </c>
      <c r="I2341" t="str">
        <v>GR/BOM</v>
      </c>
      <c r="J2341" t="str">
        <v>75</v>
      </c>
      <c r="K2341" t="str">
        <v>PIVOINE</v>
      </c>
      <c r="L2341" t="str">
        <v>MULTICOLORE</v>
      </c>
      <c r="M2341" t="str">
        <v>FR</v>
      </c>
      <c r="N2341" t="str">
        <v>F4</v>
      </c>
      <c r="O2341" t="str">
        <v>1.3G</v>
      </c>
      <c r="P2341" t="str">
        <v>1008-F4-69252667</v>
      </c>
      <c r="Q2341" t="str">
        <v>0.7</v>
      </c>
      <c r="R2341" t="str">
        <v>25</v>
      </c>
      <c r="S2341" t="str">
        <v>75</v>
      </c>
      <c r="T2341" t="str">
        <v>F-00000480</v>
      </c>
      <c r="U2341" t="str">
        <v>130</v>
      </c>
      <c r="V2341" t="str">
        <v>6.575</v>
      </c>
      <c r="W2341" t="str">
        <v>0</v>
      </c>
    </row>
    <row r="2342">
      <c r="A2342" t="str">
        <v>AutoTable</v>
      </c>
      <c r="D2342" t="str">
        <v>B40230T1</v>
      </c>
      <c r="E2342" t="str">
        <v>FINAL APOTHEOSE 3  EN TETE "T1"</v>
      </c>
      <c r="F2342" t="str">
        <v>COLOR/STANDARD</v>
      </c>
      <c r="H2342" t="str">
        <v>STD</v>
      </c>
      <c r="I2342" t="str">
        <v>GR/BOM</v>
      </c>
      <c r="J2342" t="str">
        <v>75</v>
      </c>
      <c r="K2342" t="str">
        <v>PIVOINE</v>
      </c>
      <c r="L2342" t="str">
        <v>MULTICOLORE</v>
      </c>
      <c r="M2342" t="str">
        <v>FR</v>
      </c>
      <c r="N2342" t="str">
        <v>F4</v>
      </c>
      <c r="O2342" t="str">
        <v>1.3G</v>
      </c>
      <c r="P2342" t="str">
        <v>1008-F4-69252667</v>
      </c>
      <c r="Q2342" t="str">
        <v>0.7</v>
      </c>
      <c r="R2342" t="str">
        <v>25</v>
      </c>
      <c r="S2342" t="str">
        <v>75</v>
      </c>
      <c r="T2342" t="str">
        <v>F-00000480</v>
      </c>
      <c r="U2342" t="str">
        <v>53</v>
      </c>
      <c r="V2342" t="str">
        <v>6.60125</v>
      </c>
      <c r="W2342" t="str">
        <v>0</v>
      </c>
    </row>
    <row r="2343">
      <c r="A2343" t="str">
        <v>AutoTable</v>
      </c>
      <c r="D2343" t="str">
        <v>B40230T2</v>
      </c>
      <c r="E2343" t="str">
        <v>FINAL APOTHEOSE 3  EN TETE T2</v>
      </c>
      <c r="F2343" t="str">
        <v>COLOR/STANDARD</v>
      </c>
      <c r="H2343" t="str">
        <v>STD</v>
      </c>
      <c r="I2343" t="str">
        <v>GR/BOM</v>
      </c>
      <c r="J2343" t="str">
        <v>75</v>
      </c>
      <c r="K2343" t="str">
        <v>PIVOINE</v>
      </c>
      <c r="L2343" t="str">
        <v>MULTICOLORE</v>
      </c>
      <c r="M2343" t="str">
        <v>FR</v>
      </c>
      <c r="N2343" t="str">
        <v>F4</v>
      </c>
      <c r="O2343" t="str">
        <v>1.3G</v>
      </c>
      <c r="P2343" t="str">
        <v>1008-F4-69252667</v>
      </c>
      <c r="Q2343" t="str">
        <v>0.7</v>
      </c>
      <c r="R2343" t="str">
        <v>25</v>
      </c>
      <c r="S2343" t="str">
        <v>75</v>
      </c>
      <c r="T2343" t="str">
        <v>F-00000480</v>
      </c>
      <c r="U2343" t="str">
        <v>112</v>
      </c>
      <c r="V2343" t="str">
        <v>6.60917</v>
      </c>
      <c r="W2343" t="str">
        <v>0</v>
      </c>
    </row>
    <row r="2344">
      <c r="A2344" t="str">
        <v>AutoTable</v>
      </c>
      <c r="D2344" t="str">
        <v>B40230T3</v>
      </c>
      <c r="E2344" t="str">
        <v>FINAL APOTHEOSE 3 EN TETE T3</v>
      </c>
      <c r="F2344" t="str">
        <v>ANCIENNES REFS</v>
      </c>
      <c r="H2344" t="str">
        <v>STD</v>
      </c>
      <c r="I2344" t="str">
        <v>GR/BOM</v>
      </c>
      <c r="J2344" t="str">
        <v>75</v>
      </c>
      <c r="M2344" t="str">
        <v>FR</v>
      </c>
      <c r="N2344" t="str">
        <v>F4</v>
      </c>
      <c r="O2344" t="str">
        <v>1.3G</v>
      </c>
      <c r="P2344" t="str">
        <v>1008-F4-69252667</v>
      </c>
      <c r="Q2344" t="str">
        <v>0.99</v>
      </c>
      <c r="R2344" t="str">
        <v>15</v>
      </c>
      <c r="S2344" t="str">
        <v>75</v>
      </c>
      <c r="T2344" t="str">
        <v>F-00000480</v>
      </c>
      <c r="U2344" t="str">
        <v>0</v>
      </c>
      <c r="V2344" t="str">
        <v>0</v>
      </c>
      <c r="W2344" t="str">
        <v>0</v>
      </c>
    </row>
    <row r="2345">
      <c r="A2345" t="str">
        <v>AutoTable</v>
      </c>
      <c r="D2345" t="str">
        <v>B40231</v>
      </c>
      <c r="E2345" t="str">
        <v>FINAL APOTHEOSE 4 - "DIRECT"</v>
      </c>
      <c r="F2345" t="str">
        <v>COLOR/STANDARD</v>
      </c>
      <c r="H2345" t="str">
        <v>STD</v>
      </c>
      <c r="I2345" t="str">
        <v>GR/BOM</v>
      </c>
      <c r="J2345" t="str">
        <v>100</v>
      </c>
      <c r="K2345" t="str">
        <v>MULTI EFFETS</v>
      </c>
      <c r="L2345" t="str">
        <v>MULTICOLORE</v>
      </c>
      <c r="M2345" t="str">
        <v>FR</v>
      </c>
      <c r="N2345" t="str">
        <v>F4</v>
      </c>
      <c r="O2345" t="str">
        <v>1.3G</v>
      </c>
      <c r="P2345" t="str">
        <v>1008-F4-69250665</v>
      </c>
      <c r="Q2345" t="str">
        <v>1.725</v>
      </c>
      <c r="R2345" t="str">
        <v>25</v>
      </c>
      <c r="S2345" t="str">
        <v>100</v>
      </c>
      <c r="T2345" t="str">
        <v>F-00000480</v>
      </c>
      <c r="U2345" t="str">
        <v>51</v>
      </c>
      <c r="V2345" t="str">
        <v>13.09089</v>
      </c>
      <c r="W2345" t="str">
        <v>0</v>
      </c>
    </row>
    <row r="2346">
      <c r="A2346" t="str">
        <v>AutoTable</v>
      </c>
      <c r="D2346" t="str">
        <v>B40231T1</v>
      </c>
      <c r="E2346" t="str">
        <v>FINAL APOTHEOSE 4 - EN-TETE "T1"</v>
      </c>
      <c r="F2346" t="str">
        <v>ANCIENNES REFS</v>
      </c>
      <c r="H2346" t="str">
        <v>STD</v>
      </c>
      <c r="I2346" t="str">
        <v>GR/BOM</v>
      </c>
      <c r="J2346" t="str">
        <v>100</v>
      </c>
      <c r="M2346" t="str">
        <v>FR</v>
      </c>
      <c r="N2346" t="str">
        <v>F4</v>
      </c>
      <c r="O2346" t="str">
        <v>1.3G</v>
      </c>
      <c r="P2346" t="str">
        <v>1008-F4-69250665</v>
      </c>
      <c r="Q2346" t="str">
        <v>1.425</v>
      </c>
      <c r="R2346" t="str">
        <v>25</v>
      </c>
      <c r="S2346" t="str">
        <v>100</v>
      </c>
      <c r="T2346" t="str">
        <v>F-00000480</v>
      </c>
      <c r="U2346" t="str">
        <v>0</v>
      </c>
      <c r="V2346" t="str">
        <v>0</v>
      </c>
      <c r="W2346" t="str">
        <v>0</v>
      </c>
    </row>
    <row r="2347">
      <c r="A2347" t="str">
        <v>AutoTable</v>
      </c>
      <c r="D2347" t="str">
        <v>B40231T2</v>
      </c>
      <c r="E2347" t="str">
        <v>FINAL APOTHEOSE 4 - EN-TETE "T2"</v>
      </c>
      <c r="F2347" t="str">
        <v>COLOR/STANDARD</v>
      </c>
      <c r="H2347" t="str">
        <v>STD</v>
      </c>
      <c r="I2347" t="str">
        <v>GR/BOM</v>
      </c>
      <c r="J2347" t="str">
        <v>100</v>
      </c>
      <c r="K2347" t="str">
        <v>MULTI EFFETS</v>
      </c>
      <c r="L2347" t="str">
        <v>MULTICOLORE</v>
      </c>
      <c r="M2347" t="str">
        <v>FR</v>
      </c>
      <c r="N2347" t="str">
        <v>F4</v>
      </c>
      <c r="O2347" t="str">
        <v>1.3G</v>
      </c>
      <c r="P2347" t="str">
        <v>1008-F4-69250665</v>
      </c>
      <c r="Q2347" t="str">
        <v>1.725</v>
      </c>
      <c r="R2347" t="str">
        <v>25</v>
      </c>
      <c r="S2347" t="str">
        <v>100</v>
      </c>
      <c r="T2347" t="str">
        <v>F-00000480</v>
      </c>
      <c r="U2347" t="str">
        <v>25</v>
      </c>
      <c r="V2347" t="str">
        <v>13.099</v>
      </c>
      <c r="W2347" t="str">
        <v>0</v>
      </c>
    </row>
    <row r="2348">
      <c r="A2348" t="str">
        <v>AutoTable</v>
      </c>
      <c r="D2348" t="str">
        <v>B40232</v>
      </c>
      <c r="E2348" t="str">
        <v>FINAL RUBIS</v>
      </c>
      <c r="F2348" t="str">
        <v>COLOR/STANDARD</v>
      </c>
      <c r="H2348" t="str">
        <v>STD</v>
      </c>
      <c r="I2348" t="str">
        <v>GR/BOM</v>
      </c>
      <c r="J2348" t="str">
        <v>75</v>
      </c>
      <c r="K2348" t="str">
        <v>PIVOINE FILET</v>
      </c>
      <c r="L2348" t="str">
        <v>ARGENT</v>
      </c>
      <c r="M2348" t="str">
        <v>FR</v>
      </c>
      <c r="N2348" t="str">
        <v>F4</v>
      </c>
      <c r="O2348" t="str">
        <v>1.3G</v>
      </c>
      <c r="P2348" t="str">
        <v>1008-F4-69252667</v>
      </c>
      <c r="Q2348" t="str">
        <v>0.42</v>
      </c>
      <c r="R2348" t="str">
        <v>5</v>
      </c>
      <c r="S2348" t="str">
        <v>75</v>
      </c>
      <c r="T2348" t="str">
        <v>F-00000480</v>
      </c>
      <c r="U2348" t="str">
        <v>112</v>
      </c>
      <c r="V2348" t="str">
        <v>4.57069</v>
      </c>
      <c r="W2348" t="str">
        <v>0</v>
      </c>
    </row>
    <row r="2349">
      <c r="A2349" t="str">
        <v>AutoTable</v>
      </c>
      <c r="D2349" t="str">
        <v>GR75ORB5</v>
      </c>
      <c r="E2349" t="str">
        <v>GRAPPE 75 MM R5 - OR/ BLEU F4</v>
      </c>
      <c r="F2349" t="str">
        <v>COLOR/STANDARD</v>
      </c>
      <c r="H2349" t="str">
        <v>STD</v>
      </c>
      <c r="I2349" t="str">
        <v>GR/BOM</v>
      </c>
      <c r="J2349" t="str">
        <v>75</v>
      </c>
      <c r="K2349" t="str">
        <v>MULTI EFFETS</v>
      </c>
      <c r="L2349" t="str">
        <v>OR</v>
      </c>
      <c r="M2349" t="str">
        <v>CN</v>
      </c>
      <c r="N2349" t="str">
        <v>F4</v>
      </c>
      <c r="O2349" t="str">
        <v>1.3G</v>
      </c>
      <c r="P2349" t="str">
        <v>1008-F4-69252667</v>
      </c>
      <c r="Q2349" t="str">
        <v>0.7</v>
      </c>
      <c r="R2349" t="str">
        <v>25</v>
      </c>
      <c r="S2349" t="str">
        <v>75</v>
      </c>
      <c r="T2349" t="str">
        <v>F-00000300</v>
      </c>
      <c r="U2349" t="str">
        <v>395</v>
      </c>
      <c r="V2349" t="str">
        <v>6.0313</v>
      </c>
      <c r="W2349" t="str">
        <v>0</v>
      </c>
    </row>
    <row r="2350">
      <c r="A2350" t="str">
        <v>AutoTable</v>
      </c>
      <c r="D2350" t="str">
        <v>31001</v>
      </c>
      <c r="E2350" t="str">
        <v>MOTIF DECOR</v>
      </c>
      <c r="F2350" t="str">
        <v>INTERNE</v>
      </c>
      <c r="H2350" t="str">
        <v>TRANSFERT</v>
      </c>
      <c r="I2350" t="str">
        <v>TRANSFERT</v>
      </c>
      <c r="J2350" t="str">
        <v>15</v>
      </c>
      <c r="K2350" t="str">
        <v>FONTAINE</v>
      </c>
      <c r="L2350" t="str">
        <v>ROUGE</v>
      </c>
      <c r="M2350" t="str">
        <v>FR</v>
      </c>
      <c r="N2350" t="str">
        <v>T1</v>
      </c>
      <c r="O2350" t="str">
        <v>1.4G</v>
      </c>
      <c r="P2350" t="str">
        <v>0163-T1-1128</v>
      </c>
      <c r="Q2350" t="str">
        <v>0.1</v>
      </c>
      <c r="R2350" t="str">
        <v>60</v>
      </c>
      <c r="S2350" t="str">
        <v>1</v>
      </c>
      <c r="T2350" t="str">
        <v>F-00000480</v>
      </c>
      <c r="U2350" t="str">
        <v>0</v>
      </c>
      <c r="V2350" t="str">
        <v>0</v>
      </c>
      <c r="W2350" t="str">
        <v>0</v>
      </c>
    </row>
    <row r="2351">
      <c r="A2351" t="str">
        <v>AutoTable</v>
      </c>
      <c r="D2351" t="str">
        <v>PRESTAPYRO</v>
      </c>
      <c r="E2351" t="str">
        <v>PRESTATION DE SERVICE PYRO</v>
      </c>
      <c r="F2351" t="str">
        <v>INTERNE</v>
      </c>
      <c r="H2351" t="str">
        <v>TRANSFERT</v>
      </c>
      <c r="I2351" t="str">
        <v>TRANSFERT</v>
      </c>
      <c r="J2351" t="str">
        <v>0</v>
      </c>
      <c r="M2351" t="str">
        <v>FR</v>
      </c>
      <c r="Q2351" t="str">
        <v>0</v>
      </c>
      <c r="S2351" t="str">
        <v>0</v>
      </c>
      <c r="T2351" t="str">
        <v>F-00000480</v>
      </c>
      <c r="U2351" t="str">
        <v>-9353.3</v>
      </c>
      <c r="V2351" t="str">
        <v>0</v>
      </c>
      <c r="W2351" t="str">
        <v>0</v>
      </c>
    </row>
    <row r="2352">
      <c r="A2352" t="str">
        <v>AutoTable</v>
      </c>
      <c r="D2352" t="str">
        <v>PRESTAPYRO UE</v>
      </c>
      <c r="E2352" t="str">
        <v>PRESTATION DE SERVICE PYRO UE</v>
      </c>
      <c r="H2352" t="str">
        <v>TRANSFERT</v>
      </c>
      <c r="I2352" t="str">
        <v>TRANSFERT</v>
      </c>
      <c r="J2352" t="str">
        <v>0</v>
      </c>
      <c r="Q2352" t="str">
        <v>0</v>
      </c>
      <c r="S2352" t="str">
        <v>0</v>
      </c>
      <c r="U2352" t="str">
        <v>-1</v>
      </c>
      <c r="V2352" t="str">
        <v>0</v>
      </c>
      <c r="W2352" t="str">
        <v>0</v>
      </c>
    </row>
    <row r="2353">
      <c r="A2353" t="str">
        <v>AutoTable</v>
      </c>
      <c r="D2353" t="str">
        <v>MONTAE</v>
      </c>
      <c r="E2353" t="str">
        <v>MAIN D'OEUVRE :  POSE INFLA</v>
      </c>
      <c r="F2353" t="str">
        <v>INTERNE</v>
      </c>
      <c r="H2353" t="str">
        <v>TRANSFERT</v>
      </c>
      <c r="I2353" t="str">
        <v>TRANSFERT</v>
      </c>
      <c r="J2353" t="str">
        <v>0</v>
      </c>
      <c r="M2353" t="str">
        <v>FR</v>
      </c>
      <c r="Q2353" t="str">
        <v>0</v>
      </c>
      <c r="S2353" t="str">
        <v>0</v>
      </c>
      <c r="T2353" t="str">
        <v>F-00000480</v>
      </c>
      <c r="U2353" t="str">
        <v>-5093</v>
      </c>
      <c r="V2353" t="str">
        <v>0</v>
      </c>
      <c r="W2353" t="str">
        <v>0</v>
      </c>
    </row>
    <row r="2354">
      <c r="A2354" t="str">
        <v>AutoTable</v>
      </c>
      <c r="D2354" t="str">
        <v>MONTET</v>
      </c>
      <c r="E2354" t="str">
        <v>MAIN D'OEUVRE : POSE ENTETE</v>
      </c>
      <c r="F2354" t="str">
        <v>INTERNE</v>
      </c>
      <c r="H2354" t="str">
        <v>TRANSFERT</v>
      </c>
      <c r="I2354" t="str">
        <v>TRANSFERT</v>
      </c>
      <c r="J2354" t="str">
        <v>0</v>
      </c>
      <c r="M2354" t="str">
        <v>FR</v>
      </c>
      <c r="Q2354" t="str">
        <v>0</v>
      </c>
      <c r="S2354" t="str">
        <v>0</v>
      </c>
      <c r="T2354" t="str">
        <v>F-00000480</v>
      </c>
      <c r="U2354" t="str">
        <v>-66</v>
      </c>
      <c r="V2354" t="str">
        <v>0</v>
      </c>
      <c r="W2354" t="str">
        <v>0</v>
      </c>
    </row>
    <row r="2355">
      <c r="A2355" t="str">
        <v>AutoTable</v>
      </c>
      <c r="D2355" t="str">
        <v>MONTGR</v>
      </c>
      <c r="E2355" t="str">
        <v>MAIN D'OEUVRE : POSE GRAPPAGE OU SALVE</v>
      </c>
      <c r="F2355" t="str">
        <v>INTERNE</v>
      </c>
      <c r="H2355" t="str">
        <v>TRANSFERT</v>
      </c>
      <c r="I2355" t="str">
        <v>TRANSFERT</v>
      </c>
      <c r="J2355" t="str">
        <v>0</v>
      </c>
      <c r="M2355" t="str">
        <v>FR</v>
      </c>
      <c r="Q2355" t="str">
        <v>0</v>
      </c>
      <c r="S2355" t="str">
        <v>0</v>
      </c>
      <c r="T2355" t="str">
        <v>F-00000480</v>
      </c>
      <c r="U2355" t="str">
        <v>-10139</v>
      </c>
      <c r="V2355" t="str">
        <v>0</v>
      </c>
      <c r="W2355" t="str">
        <v>0</v>
      </c>
    </row>
    <row r="2356">
      <c r="A2356" t="str">
        <v>AutoTable</v>
      </c>
      <c r="D2356" t="str">
        <v>Total</v>
      </c>
      <c r="J2356" t="str">
        <v>=SUBTOTAL(109,[Calibre])</v>
      </c>
      <c r="Q2356" t="str">
        <v>=SUBTOTAL(109,[Poids de matière active])</v>
      </c>
      <c r="S2356" t="str">
        <v>=SUBTOTAL(109,[Distance de sécurité])</v>
      </c>
      <c r="U2356" t="str">
        <v>=SUBTOTAL(109,[Stocks])</v>
      </c>
      <c r="V2356" t="str">
        <v>=SUBTOTAL(109,[Dernier coût direct])</v>
      </c>
      <c r="W2356" t="str">
        <v>=SUBTOTAL(109,[Qté sur commande vente])</v>
      </c>
      <c r="X2356" t="str">
        <v>=SUBTOTAL(103,[Lien vidéo])</v>
      </c>
    </row>
  </sheetData>
  <pageMargins left="0.7" right="0.7" top="0.75" bottom="0.75" header="0.3" footer="0.3"/>
  <ignoredErrors>
    <ignoredError numberStoredAsText="1" sqref="A1:AS235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51</vt:i4>
      </vt:variant>
    </vt:vector>
  </HeadingPairs>
  <TitlesOfParts>
    <vt:vector size="51" baseType="lpstr">
      <vt:lpstr>TARIF PRO</vt:lpstr>
      <vt:lpstr>ANX GRAP 75</vt:lpstr>
      <vt:lpstr>ANX GRAP 100</vt:lpstr>
      <vt:lpstr>ANX GRAP 125</vt:lpstr>
      <vt:lpstr>ANX GRAP 150</vt:lpstr>
      <vt:lpstr>ANX BATTERIE</vt:lpstr>
      <vt:lpstr>CGVente</vt:lpstr>
      <vt:lpstr>LEXIQUE</vt:lpstr>
      <vt:lpstr>Articles</vt:lpstr>
      <vt:lpstr>Prix PRO CA</vt:lpstr>
      <vt:lpstr>Prix PRO BTE</vt:lpstr>
      <vt:lpstr>Prix PRO PCS</vt:lpstr>
      <vt:lpstr>Prix TTC</vt:lpstr>
      <vt:lpstr>LigneAchat</vt:lpstr>
      <vt:lpstr>Ligne Vente 342</vt:lpstr>
      <vt:lpstr>Inventaire</vt:lpstr>
      <vt:lpstr>Unités CA</vt:lpstr>
      <vt:lpstr>Unités BTE</vt:lpstr>
      <vt:lpstr>Feuil2</vt:lpstr>
      <vt:lpstr>Feuil3</vt:lpstr>
      <vt:lpstr>Feuil1</vt:lpstr>
      <vt:lpstr>Feuil181</vt:lpstr>
      <vt:lpstr>Feuil182</vt:lpstr>
      <vt:lpstr>Feuil280</vt:lpstr>
      <vt:lpstr>Feuil281</vt:lpstr>
      <vt:lpstr>Feuil32</vt:lpstr>
      <vt:lpstr>Feuil33</vt:lpstr>
      <vt:lpstr>Feuil56</vt:lpstr>
      <vt:lpstr>Feuil47</vt:lpstr>
      <vt:lpstr>Feuil48</vt:lpstr>
      <vt:lpstr>Feuil4</vt:lpstr>
      <vt:lpstr>Feuil5</vt:lpstr>
      <vt:lpstr>Feuil6</vt:lpstr>
      <vt:lpstr>Feuil7</vt:lpstr>
      <vt:lpstr>Feuil8</vt:lpstr>
      <vt:lpstr>Feuil9</vt:lpstr>
      <vt:lpstr>Feuil10</vt:lpstr>
      <vt:lpstr>Feuil11</vt:lpstr>
      <vt:lpstr>Feuil12</vt:lpstr>
      <vt:lpstr>Feuil13</vt:lpstr>
      <vt:lpstr>Feuil14</vt:lpstr>
      <vt:lpstr>Feuil15</vt:lpstr>
      <vt:lpstr>Feuil16</vt:lpstr>
      <vt:lpstr>Feuil17</vt:lpstr>
      <vt:lpstr>Feuil18</vt:lpstr>
      <vt:lpstr>Feuil19</vt:lpstr>
      <vt:lpstr>Feuil20</vt:lpstr>
      <vt:lpstr>Feuil21</vt:lpstr>
      <vt:lpstr>Feuil22</vt:lpstr>
      <vt:lpstr>Feuil23</vt:lpstr>
      <vt:lpstr>Feuil24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2018-11-26T17:49:59Z</dcterms:created>
  <dcterms:modified xsi:type="dcterms:W3CDTF">2021-02-27T22:00:06Z</dcterms:modified>
  <cp:lastModifiedBy>bch.prod.jetreport</cp:lastModifiedBy>
  <cp:lastPrinted>2021-01-25T09:51:10Z</cp:lastPrinted>
  <dc:creator>Guillaume CAMBOULIVE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Jet Reports Design Mode Active">
    <vt:bool>false</vt:bool>
  </property>
  <property fmtid="{D5CDD505-2E9C-101B-9397-08002B2CF9AE}" pid="3" name="Jet Reports Function Literals">
    <vt:lpwstr>\	;	;	{	}	[@[{0}]]	1033	1036</vt:lpwstr>
  </property>
</Properties>
</file>